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bhinav Chaturvedi's Assignments\In-Progress\VIS(2024-25)-PL604-542-770_OPaL Inventory\Working\"/>
    </mc:Choice>
  </mc:AlternateContent>
  <xr:revisionPtr revIDLastSave="0" documentId="13_ncr:1_{2BAE20DC-F927-4257-B2EA-3BEA62B981D1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Sheet4" sheetId="5" r:id="rId1"/>
    <sheet name="NSS + ACT" sheetId="1" r:id="rId2"/>
    <sheet name="Sheet3" sheetId="4" r:id="rId3"/>
    <sheet name="Cat-4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a">#REF!</definedName>
    <definedName name="\C" localSheetId="3">#REF!</definedName>
    <definedName name="\C">#REF!</definedName>
    <definedName name="\E" localSheetId="3">#REF!</definedName>
    <definedName name="\E">#REF!</definedName>
    <definedName name="\G" localSheetId="3">#REF!</definedName>
    <definedName name="\G">#REF!</definedName>
    <definedName name="\N" localSheetId="3">#REF!</definedName>
    <definedName name="\N">#REF!</definedName>
    <definedName name="\q">#REF!</definedName>
    <definedName name="\S" localSheetId="3">#REF!</definedName>
    <definedName name="\S">#REF!</definedName>
    <definedName name="\W" localSheetId="3">#REF!</definedName>
    <definedName name="\W">#REF!</definedName>
    <definedName name="__________________xlnm.Print_Area_1" localSheetId="3">#REF!</definedName>
    <definedName name="__________________xlnm.Print_Area_1">#REF!</definedName>
    <definedName name="_________________xlnm.Print_Area_1" localSheetId="3">#REF!</definedName>
    <definedName name="_________________xlnm.Print_Area_1">#REF!</definedName>
    <definedName name="________________xlnm.Print_Area_1" localSheetId="3">#REF!</definedName>
    <definedName name="________________xlnm.Print_Area_1">#REF!</definedName>
    <definedName name="_______________xlnm.Print_Area_1" localSheetId="3">#REF!</definedName>
    <definedName name="_______________xlnm.Print_Area_1">#REF!</definedName>
    <definedName name="_______________xlnm.Print_Area_5" localSheetId="3">#REF!</definedName>
    <definedName name="_______________xlnm.Print_Area_5">#REF!</definedName>
    <definedName name="_______________xlnm.Print_Area_6" localSheetId="3">#REF!</definedName>
    <definedName name="_______________xlnm.Print_Area_6">#REF!</definedName>
    <definedName name="______________xlnm.Print_Area_1" localSheetId="3">#REF!</definedName>
    <definedName name="______________xlnm.Print_Area_1">#REF!</definedName>
    <definedName name="______________xlnm.Print_Area_5" localSheetId="3">#REF!</definedName>
    <definedName name="______________xlnm.Print_Area_5">#REF!</definedName>
    <definedName name="______________xlnm.Print_Area_6" localSheetId="3">#REF!</definedName>
    <definedName name="______________xlnm.Print_Area_6">#REF!</definedName>
    <definedName name="_____________xlnm.Print_Area_1" localSheetId="3">#REF!</definedName>
    <definedName name="_____________xlnm.Print_Area_1">#REF!</definedName>
    <definedName name="_____________xlnm.Print_Area_5" localSheetId="3">#REF!</definedName>
    <definedName name="_____________xlnm.Print_Area_5">#REF!</definedName>
    <definedName name="_____________xlnm.Print_Area_6" localSheetId="3">#REF!</definedName>
    <definedName name="_____________xlnm.Print_Area_6">#REF!</definedName>
    <definedName name="____________xlnm.Print_Area_1" localSheetId="3">#REF!</definedName>
    <definedName name="____________xlnm.Print_Area_1">#REF!</definedName>
    <definedName name="____________xlnm.Print_Area_5" localSheetId="3">#REF!</definedName>
    <definedName name="____________xlnm.Print_Area_5">#REF!</definedName>
    <definedName name="____________xlnm.Print_Area_6" localSheetId="3">#REF!</definedName>
    <definedName name="____________xlnm.Print_Area_6">#REF!</definedName>
    <definedName name="___________xlnm.Print_Area_1" localSheetId="3">#REF!</definedName>
    <definedName name="___________xlnm.Print_Area_1">#REF!</definedName>
    <definedName name="___________xlnm.Print_Area_5" localSheetId="3">#REF!</definedName>
    <definedName name="___________xlnm.Print_Area_5">#REF!</definedName>
    <definedName name="___________xlnm.Print_Area_6" localSheetId="3">#REF!</definedName>
    <definedName name="___________xlnm.Print_Area_6">#REF!</definedName>
    <definedName name="__________xlnm.Print_Area_1" localSheetId="3">#REF!</definedName>
    <definedName name="__________xlnm.Print_Area_1">#REF!</definedName>
    <definedName name="__________xlnm.Print_Area_5" localSheetId="3">#REF!</definedName>
    <definedName name="__________xlnm.Print_Area_5">#REF!</definedName>
    <definedName name="__________xlnm.Print_Area_6" localSheetId="3">#REF!</definedName>
    <definedName name="__________xlnm.Print_Area_6">#REF!</definedName>
    <definedName name="_________fix1" localSheetId="3">#REF!</definedName>
    <definedName name="_________fix1">#REF!</definedName>
    <definedName name="_________fix2" localSheetId="3">#REF!</definedName>
    <definedName name="_________fix2">#REF!</definedName>
    <definedName name="_________ocl1" localSheetId="3">#REF!</definedName>
    <definedName name="_________ocl1">#REF!</definedName>
    <definedName name="_________ocl2" localSheetId="3">#REF!</definedName>
    <definedName name="_________ocl2">#REF!</definedName>
    <definedName name="_________ocl3" localSheetId="3">#REF!</definedName>
    <definedName name="_________ocl3">#REF!</definedName>
    <definedName name="_________PC1" localSheetId="3">#REF!</definedName>
    <definedName name="_________PC1">#REF!</definedName>
    <definedName name="_________PC2" localSheetId="3">#REF!</definedName>
    <definedName name="_________PC2">#REF!</definedName>
    <definedName name="_________PC3" localSheetId="3">#REF!</definedName>
    <definedName name="_________PC3">#REF!</definedName>
    <definedName name="_________xlnm.Print_Area_1" localSheetId="3">#REF!</definedName>
    <definedName name="_________xlnm.Print_Area_1">#REF!</definedName>
    <definedName name="_________xlnm.Print_Area_5" localSheetId="3">#REF!</definedName>
    <definedName name="_________xlnm.Print_Area_5">#REF!</definedName>
    <definedName name="_________xlnm.Print_Area_6" localSheetId="3">#REF!</definedName>
    <definedName name="_________xlnm.Print_Area_6">#REF!</definedName>
    <definedName name="________fix1" localSheetId="3">#REF!</definedName>
    <definedName name="________fix1">#REF!</definedName>
    <definedName name="________fix2" localSheetId="3">#REF!</definedName>
    <definedName name="________fix2">#REF!</definedName>
    <definedName name="________ocl1" localSheetId="3">#REF!</definedName>
    <definedName name="________ocl1">#REF!</definedName>
    <definedName name="________ocl2" localSheetId="3">#REF!</definedName>
    <definedName name="________ocl2">#REF!</definedName>
    <definedName name="________ocl3" localSheetId="3">#REF!</definedName>
    <definedName name="________ocl3">#REF!</definedName>
    <definedName name="________PC1" localSheetId="3">#REF!</definedName>
    <definedName name="________PC1">#REF!</definedName>
    <definedName name="________PC2" localSheetId="3">#REF!</definedName>
    <definedName name="________PC2">#REF!</definedName>
    <definedName name="________PC3" localSheetId="3">#REF!</definedName>
    <definedName name="________PC3">#REF!</definedName>
    <definedName name="________xlnm.Print_Area_1" localSheetId="3">#REF!</definedName>
    <definedName name="________xlnm.Print_Area_1">#REF!</definedName>
    <definedName name="________xlnm.Print_Area_5" localSheetId="3">#REF!</definedName>
    <definedName name="________xlnm.Print_Area_5">#REF!</definedName>
    <definedName name="________xlnm.Print_Area_6" localSheetId="3">#REF!</definedName>
    <definedName name="________xlnm.Print_Area_6">#REF!</definedName>
    <definedName name="_______fix1" localSheetId="3">#REF!</definedName>
    <definedName name="_______fix1">#REF!</definedName>
    <definedName name="_______fix2" localSheetId="3">#REF!</definedName>
    <definedName name="_______fix2">#REF!</definedName>
    <definedName name="_______ocl1" localSheetId="3">#REF!</definedName>
    <definedName name="_______ocl1">#REF!</definedName>
    <definedName name="_______ocl2" localSheetId="3">#REF!</definedName>
    <definedName name="_______ocl2">#REF!</definedName>
    <definedName name="_______ocl3" localSheetId="3">#REF!</definedName>
    <definedName name="_______ocl3">#REF!</definedName>
    <definedName name="_______PC1" localSheetId="3">#REF!</definedName>
    <definedName name="_______PC1">#REF!</definedName>
    <definedName name="_______PC2" localSheetId="3">#REF!</definedName>
    <definedName name="_______PC2">#REF!</definedName>
    <definedName name="_______PC3" localSheetId="3">#REF!</definedName>
    <definedName name="_______PC3">#REF!</definedName>
    <definedName name="_______xlnm.Print_Area_1" localSheetId="3">#REF!</definedName>
    <definedName name="_______xlnm.Print_Area_1">#REF!</definedName>
    <definedName name="_______xlnm.Print_Area_5" localSheetId="3">#REF!</definedName>
    <definedName name="_______xlnm.Print_Area_5">#REF!</definedName>
    <definedName name="_______xlnm.Print_Area_6" localSheetId="3">#REF!</definedName>
    <definedName name="_______xlnm.Print_Area_6">#REF!</definedName>
    <definedName name="______fix1" localSheetId="3">#REF!</definedName>
    <definedName name="______fix1">#REF!</definedName>
    <definedName name="______fix2" localSheetId="3">#REF!</definedName>
    <definedName name="______fix2">#REF!</definedName>
    <definedName name="______ocl1" localSheetId="3">#REF!</definedName>
    <definedName name="______ocl1">#REF!</definedName>
    <definedName name="______ocl2" localSheetId="3">#REF!</definedName>
    <definedName name="______ocl2">#REF!</definedName>
    <definedName name="______ocl3" localSheetId="3">#REF!</definedName>
    <definedName name="______ocl3">#REF!</definedName>
    <definedName name="______PC1" localSheetId="3">#REF!</definedName>
    <definedName name="______PC1">#REF!</definedName>
    <definedName name="______PC2" localSheetId="3">#REF!</definedName>
    <definedName name="______PC2">#REF!</definedName>
    <definedName name="______PC3" localSheetId="3">#REF!</definedName>
    <definedName name="______PC3">#REF!</definedName>
    <definedName name="______xlnm.Print_Area_1" localSheetId="3">#REF!</definedName>
    <definedName name="______xlnm.Print_Area_1">#REF!</definedName>
    <definedName name="______xlnm.Print_Area_5" localSheetId="3">#REF!</definedName>
    <definedName name="______xlnm.Print_Area_5">#REF!</definedName>
    <definedName name="______xlnm.Print_Area_6" localSheetId="3">#REF!</definedName>
    <definedName name="______xlnm.Print_Area_6">#REF!</definedName>
    <definedName name="_____fix1" localSheetId="3">#REF!</definedName>
    <definedName name="_____fix1">#REF!</definedName>
    <definedName name="_____fix2" localSheetId="3">#REF!</definedName>
    <definedName name="_____fix2">#REF!</definedName>
    <definedName name="_____ocl1" localSheetId="3">#REF!</definedName>
    <definedName name="_____ocl1">#REF!</definedName>
    <definedName name="_____ocl2" localSheetId="3">#REF!</definedName>
    <definedName name="_____ocl2">#REF!</definedName>
    <definedName name="_____ocl3" localSheetId="3">#REF!</definedName>
    <definedName name="_____ocl3">#REF!</definedName>
    <definedName name="_____PC1" localSheetId="3">#REF!</definedName>
    <definedName name="_____PC1">#REF!</definedName>
    <definedName name="_____PC2" localSheetId="3">#REF!</definedName>
    <definedName name="_____PC2">#REF!</definedName>
    <definedName name="_____PC3" localSheetId="3">#REF!</definedName>
    <definedName name="_____PC3">#REF!</definedName>
    <definedName name="_____xlnm.Print_Area_1" localSheetId="3">#REF!</definedName>
    <definedName name="_____xlnm.Print_Area_1">#REF!</definedName>
    <definedName name="_____xlnm.Print_Area_5" localSheetId="3">#REF!</definedName>
    <definedName name="_____xlnm.Print_Area_5">#REF!</definedName>
    <definedName name="_____xlnm.Print_Area_6" localSheetId="3">#REF!</definedName>
    <definedName name="_____xlnm.Print_Area_6">#REF!</definedName>
    <definedName name="____fix1" localSheetId="3">#REF!</definedName>
    <definedName name="____fix1">#REF!</definedName>
    <definedName name="____fix2" localSheetId="3">#REF!</definedName>
    <definedName name="____fix2">#REF!</definedName>
    <definedName name="____ocl1" localSheetId="3">#REF!</definedName>
    <definedName name="____ocl1">#REF!</definedName>
    <definedName name="____ocl2" localSheetId="3">#REF!</definedName>
    <definedName name="____ocl2">#REF!</definedName>
    <definedName name="____ocl3" localSheetId="3">#REF!</definedName>
    <definedName name="____ocl3">#REF!</definedName>
    <definedName name="____PC1" localSheetId="3">#REF!</definedName>
    <definedName name="____PC1">#REF!</definedName>
    <definedName name="____PC2" localSheetId="3">#REF!</definedName>
    <definedName name="____PC2">#REF!</definedName>
    <definedName name="____PC3" localSheetId="3">#REF!</definedName>
    <definedName name="____PC3">#REF!</definedName>
    <definedName name="____x14">'[1]Summary Sheets'!$W$534:$AG$568</definedName>
    <definedName name="____x15">'[2]ITB COST'!$W$2:$AG$42</definedName>
    <definedName name="____x17">'[2]ITB COST'!$W$46:$AG$86</definedName>
    <definedName name="____xlnm.Print_Area_1" localSheetId="3">#REF!</definedName>
    <definedName name="____xlnm.Print_Area_1">#REF!</definedName>
    <definedName name="____xlnm.Print_Area_5" localSheetId="3">#REF!</definedName>
    <definedName name="____xlnm.Print_Area_5">#REF!</definedName>
    <definedName name="____xlnm.Print_Area_6" localSheetId="3">#REF!</definedName>
    <definedName name="____xlnm.Print_Area_6">#REF!</definedName>
    <definedName name="___fix1" localSheetId="3">#REF!</definedName>
    <definedName name="___fix1">#REF!</definedName>
    <definedName name="___fix2" localSheetId="3">#REF!</definedName>
    <definedName name="___fix2">#REF!</definedName>
    <definedName name="___INDEX_SHEET___ASAP_Utilities" localSheetId="3">#REF!</definedName>
    <definedName name="___INDEX_SHEET___ASAP_Utilities">#REF!</definedName>
    <definedName name="___ocl1" localSheetId="3">#REF!</definedName>
    <definedName name="___ocl1">#REF!</definedName>
    <definedName name="___ocl2" localSheetId="3">#REF!</definedName>
    <definedName name="___ocl2">#REF!</definedName>
    <definedName name="___ocl3" localSheetId="3">#REF!</definedName>
    <definedName name="___ocl3">#REF!</definedName>
    <definedName name="___PC1" localSheetId="3">#REF!</definedName>
    <definedName name="___PC1">#REF!</definedName>
    <definedName name="___PC2" localSheetId="3">#REF!</definedName>
    <definedName name="___PC2">#REF!</definedName>
    <definedName name="___PC3" localSheetId="3">#REF!</definedName>
    <definedName name="___PC3">#REF!</definedName>
    <definedName name="___x14">'[1]Summary Sheets'!$W$534:$AG$568</definedName>
    <definedName name="___x15">'[2]ITB COST'!$W$2:$AG$42</definedName>
    <definedName name="___x17">'[2]ITB COST'!$W$46:$AG$86</definedName>
    <definedName name="___xlnm.Print_Area_1" localSheetId="3">#REF!</definedName>
    <definedName name="___xlnm.Print_Area_1">#REF!</definedName>
    <definedName name="___xlnm.Print_Area_5" localSheetId="3">#REF!</definedName>
    <definedName name="___xlnm.Print_Area_5">#REF!</definedName>
    <definedName name="___xlnm.Print_Area_6" localSheetId="3">#REF!</definedName>
    <definedName name="___xlnm.Print_Area_6">#REF!</definedName>
    <definedName name="__fix1" localSheetId="3">#REF!</definedName>
    <definedName name="__fix1">#REF!</definedName>
    <definedName name="__fix2" localSheetId="3">#REF!</definedName>
    <definedName name="__fix2">#REF!</definedName>
    <definedName name="__IntlFixup" hidden="1">TRUE</definedName>
    <definedName name="__ocl1" localSheetId="3">#REF!</definedName>
    <definedName name="__ocl1">#REF!</definedName>
    <definedName name="__ocl2" localSheetId="3">#REF!</definedName>
    <definedName name="__ocl2">#REF!</definedName>
    <definedName name="__ocl3" localSheetId="3">#REF!</definedName>
    <definedName name="__ocl3">#REF!</definedName>
    <definedName name="__PC1" localSheetId="3">#REF!</definedName>
    <definedName name="__PC1">#REF!</definedName>
    <definedName name="__PC2" localSheetId="3">#REF!</definedName>
    <definedName name="__PC2">#REF!</definedName>
    <definedName name="__PC3" localSheetId="3">#REF!</definedName>
    <definedName name="__PC3">#REF!</definedName>
    <definedName name="__x14">'[1]Summary Sheets'!$W$534:$AG$568</definedName>
    <definedName name="__x15">'[2]ITB COST'!$W$2:$AG$42</definedName>
    <definedName name="__x17">'[2]ITB COST'!$W$46:$AG$86</definedName>
    <definedName name="__xlnm.Print_Area_1" localSheetId="3">#REF!</definedName>
    <definedName name="__xlnm.Print_Area_1">#REF!</definedName>
    <definedName name="__xlnm.Print_Area_1_2" localSheetId="3">#REF!</definedName>
    <definedName name="__xlnm.Print_Area_1_2">#REF!</definedName>
    <definedName name="__xlnm.Print_Area_5" localSheetId="3">#REF!</definedName>
    <definedName name="__xlnm.Print_Area_5">#REF!</definedName>
    <definedName name="__xlnm.Print_Area_6" localSheetId="3">#REF!</definedName>
    <definedName name="__xlnm.Print_Area_6">#REF!</definedName>
    <definedName name="_1" localSheetId="3">[3]Sheet!#REF!</definedName>
    <definedName name="_1">[4]Sheet!#REF!</definedName>
    <definedName name="_1_2" localSheetId="3">[3]Sheet!#REF!</definedName>
    <definedName name="_1_2">[5]Sheet!#REF!</definedName>
    <definedName name="_1_9" localSheetId="3">[3]Sheet!#REF!</definedName>
    <definedName name="_1_9">[5]Sheet!#REF!</definedName>
    <definedName name="_1_97" localSheetId="3">'[6]97'!$A$1:$AF$2</definedName>
    <definedName name="_1_97">'[7]97'!$A$1:$AF$2</definedName>
    <definedName name="_1000A01">#N/A</definedName>
    <definedName name="_2" localSheetId="3">[3]Sheet!#REF!</definedName>
    <definedName name="_2">[4]Sheet!#REF!</definedName>
    <definedName name="_2_2" localSheetId="3">[3]Sheet!#REF!</definedName>
    <definedName name="_2_2">[5]Sheet!#REF!</definedName>
    <definedName name="_2_9" localSheetId="3">[3]Sheet!#REF!</definedName>
    <definedName name="_2_9">[5]Sheet!#REF!</definedName>
    <definedName name="_3" localSheetId="3">[3]Sheet!#REF!</definedName>
    <definedName name="_3">[4]Sheet!#REF!</definedName>
    <definedName name="_3_2" localSheetId="3">[3]Sheet!#REF!</definedName>
    <definedName name="_3_2">[5]Sheet!#REF!</definedName>
    <definedName name="_3_9" localSheetId="3">[3]Sheet!#REF!</definedName>
    <definedName name="_3_9">[5]Sheet!#REF!</definedName>
    <definedName name="_41" localSheetId="3">[3]Sheet!#REF!</definedName>
    <definedName name="_41">[4]Sheet!#REF!</definedName>
    <definedName name="_41_2" localSheetId="3">[3]Sheet!#REF!</definedName>
    <definedName name="_41_2">[5]Sheet!#REF!</definedName>
    <definedName name="_41_9" localSheetId="3">[3]Sheet!#REF!</definedName>
    <definedName name="_41_9">[5]Sheet!#REF!</definedName>
    <definedName name="_6" localSheetId="3">[3]Sheet!#REF!</definedName>
    <definedName name="_6">[4]Sheet!#REF!</definedName>
    <definedName name="_6_2" localSheetId="3">[3]Sheet!#REF!</definedName>
    <definedName name="_6_2">[5]Sheet!#REF!</definedName>
    <definedName name="_6_9" localSheetId="3">[3]Sheet!#REF!</definedName>
    <definedName name="_6_9">[5]Sheet!#REF!</definedName>
    <definedName name="_97" localSheetId="3">'[8]97'!$A$1:$AF$2</definedName>
    <definedName name="_97">'[9]97'!$A$1:$AF$2</definedName>
    <definedName name="_a">"#REF!"</definedName>
    <definedName name="_a_1">"#REF!"</definedName>
    <definedName name="_a_11">"#REF!"</definedName>
    <definedName name="_a_12">"#REF!"</definedName>
    <definedName name="_a_13">"#REF!"</definedName>
    <definedName name="_a_15">"#REF!"</definedName>
    <definedName name="_a_4">"#REF!"</definedName>
    <definedName name="_a_5">"#REF!"</definedName>
    <definedName name="_a_6">"#REF!"</definedName>
    <definedName name="_a_7">"#REF!"</definedName>
    <definedName name="_a_9">"#REF!"</definedName>
    <definedName name="_C" localSheetId="3">#REF!</definedName>
    <definedName name="_C">#REF!</definedName>
    <definedName name="_C_2" localSheetId="3">#REF!</definedName>
    <definedName name="_C_2">#REF!</definedName>
    <definedName name="_E" localSheetId="3">#REF!</definedName>
    <definedName name="_E">#REF!</definedName>
    <definedName name="_E_2" localSheetId="3">#REF!</definedName>
    <definedName name="_E_2">#REF!</definedName>
    <definedName name="_Fill" localSheetId="3" hidden="1">#REF!</definedName>
    <definedName name="_Fill" hidden="1">#REF!</definedName>
    <definedName name="_xlnm._FilterDatabase" localSheetId="1" hidden="1">'NSS + ACT'!$A$3:$BT$1750</definedName>
    <definedName name="_xlnm._FilterDatabase" localSheetId="2" hidden="1">Sheet3!$C$4:$H$8</definedName>
    <definedName name="_xlnm._FilterDatabase" hidden="1">#REF!</definedName>
    <definedName name="_fix1" localSheetId="3">#REF!</definedName>
    <definedName name="_fix1">#REF!</definedName>
    <definedName name="_fix2" localSheetId="3">#REF!</definedName>
    <definedName name="_fix2">#REF!</definedName>
    <definedName name="_G" localSheetId="3">#REF!</definedName>
    <definedName name="_G">#REF!</definedName>
    <definedName name="_G_2" localSheetId="3">#REF!</definedName>
    <definedName name="_G_2">#REF!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LAC1">'[10]P&amp;L'!#REF!</definedName>
    <definedName name="_N" localSheetId="3">#REF!</definedName>
    <definedName name="_N">#REF!</definedName>
    <definedName name="_N_2" localSheetId="3">#REF!</definedName>
    <definedName name="_N_2">#REF!</definedName>
    <definedName name="_ocl1" localSheetId="3">#REF!</definedName>
    <definedName name="_ocl1">#REF!</definedName>
    <definedName name="_ocl2" localSheetId="3">#REF!</definedName>
    <definedName name="_ocl2">#REF!</definedName>
    <definedName name="_ocl3" localSheetId="3">#REF!</definedName>
    <definedName name="_ocl3">#REF!</definedName>
    <definedName name="_Order1" hidden="1">255</definedName>
    <definedName name="_Order2" hidden="1">255</definedName>
    <definedName name="_PC1" localSheetId="3">#REF!</definedName>
    <definedName name="_PC1">#REF!</definedName>
    <definedName name="_PC2" localSheetId="3">#REF!</definedName>
    <definedName name="_PC2">#REF!</definedName>
    <definedName name="_PC3" localSheetId="3">#REF!</definedName>
    <definedName name="_PC3">#REF!</definedName>
    <definedName name="_PG1" localSheetId="3">#REF!</definedName>
    <definedName name="_PG1">#REF!</definedName>
    <definedName name="_PG6" localSheetId="3">#REF!</definedName>
    <definedName name="_PG6">#REF!</definedName>
    <definedName name="_PRINT_VALO">'[11]Process Piping'!#REF!</definedName>
    <definedName name="_PRINT_WELD">'[11]Process Piping'!#REF!</definedName>
    <definedName name="_q">"#REF!"</definedName>
    <definedName name="_q_1">"#REF!"</definedName>
    <definedName name="_q_11">"#REF!"</definedName>
    <definedName name="_q_4">"#REF!"</definedName>
    <definedName name="_S" localSheetId="3">#REF!</definedName>
    <definedName name="_S">#REF!</definedName>
    <definedName name="_S_1">NA()</definedName>
    <definedName name="_S_11">NA()</definedName>
    <definedName name="_S_12">NA()</definedName>
    <definedName name="_S_13">NA()</definedName>
    <definedName name="_S_15">NA()</definedName>
    <definedName name="_S_2" localSheetId="3">#REF!</definedName>
    <definedName name="_S_2">#REF!</definedName>
    <definedName name="_S_4">NA()</definedName>
    <definedName name="_S_5">NA()</definedName>
    <definedName name="_S_6">NA()</definedName>
    <definedName name="_S_7">NA()</definedName>
    <definedName name="_S_9">NA()</definedName>
    <definedName name="_SHR1">'[12]Customize Your Invoice'!$D$30</definedName>
    <definedName name="_Sort" localSheetId="3" hidden="1">#REF!</definedName>
    <definedName name="_Sort" hidden="1">#REF!</definedName>
    <definedName name="_W" localSheetId="3">#REF!</definedName>
    <definedName name="_W">#REF!</definedName>
    <definedName name="_W_2" localSheetId="3">#REF!</definedName>
    <definedName name="_W_2">#REF!</definedName>
    <definedName name="_x14">'[1]Summary Sheets'!$W$534:$AG$568</definedName>
    <definedName name="_x15">'[2]ITB COST'!$W$2:$AG$42</definedName>
    <definedName name="_x17">'[2]ITB COST'!$W$46:$AG$86</definedName>
    <definedName name="A" localSheetId="3">[3]Sheet!#REF!</definedName>
    <definedName name="A">[4]Sheet!#REF!</definedName>
    <definedName name="A_2" localSheetId="3">[3]Sheet!#REF!</definedName>
    <definedName name="A_2">[5]Sheet!#REF!</definedName>
    <definedName name="A_9" localSheetId="3">[3]Sheet!#REF!</definedName>
    <definedName name="A_9">[5]Sheet!#REF!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aaaa" localSheetId="3">#REF!</definedName>
    <definedName name="aaaaa">#REF!</definedName>
    <definedName name="ABCVAL_07">[13]Curves!$B$58:$J$69</definedName>
    <definedName name="ABCVAL_09">[13]Curves!$E$112:$L$123</definedName>
    <definedName name="ABCVAL_11">[13]Curves!$B$166:$J$177</definedName>
    <definedName name="acb" localSheetId="3">#REF!</definedName>
    <definedName name="acb">#REF!</definedName>
    <definedName name="Access">NA()</definedName>
    <definedName name="Access_12">NA()</definedName>
    <definedName name="Access_15">NA()</definedName>
    <definedName name="Access_4">NA()</definedName>
    <definedName name="Access_5">NA()</definedName>
    <definedName name="Access_6">NA()</definedName>
    <definedName name="Access_7">NA()</definedName>
    <definedName name="Account_Code">[14]個人資料!$I$3:$L$15</definedName>
    <definedName name="AccountType">[15]Lists!$K$8:$K$9</definedName>
    <definedName name="acshh" localSheetId="3">'Cat-4'!acshh</definedName>
    <definedName name="acshh">#N/A</definedName>
    <definedName name="AddInFound">[16]Control!$B$14</definedName>
    <definedName name="ADMIN_EXP" localSheetId="3">#REF!</definedName>
    <definedName name="ADMIN_EXP">#REF!</definedName>
    <definedName name="adva">"#REF!"</definedName>
    <definedName name="Afferguson">"#REF!"</definedName>
    <definedName name="Afferguson_1">"#REF!"</definedName>
    <definedName name="Afferguson_11">"#REF!"</definedName>
    <definedName name="Afferguson_12">"#REF!"</definedName>
    <definedName name="Afferguson_13">"#REF!"</definedName>
    <definedName name="Afferguson_15">"#REF!"</definedName>
    <definedName name="Afferguson_4">"#REF!"</definedName>
    <definedName name="Afferguson_5">"#REF!"</definedName>
    <definedName name="Afferguson_6">"#REF!"</definedName>
    <definedName name="Afferguson_7">"#REF!"</definedName>
    <definedName name="Afferguson_9">"#REF!"</definedName>
    <definedName name="AIRC">[13]Heads!$B$47:$W$49</definedName>
    <definedName name="ALPJYOU">#N/A</definedName>
    <definedName name="ALPTOI">#N/A</definedName>
    <definedName name="amit" hidden="1">{"Balance Sheet",#N/A,FALSE,"Balsheet";"Assets Schedule",#N/A,FALSE,"Balsheet";"Abstract",#N/A,FALSE,"Balsheet"}</definedName>
    <definedName name="ar">[17]DF!$A$5:$C$33</definedName>
    <definedName name="as" localSheetId="3">#REF!</definedName>
    <definedName name="as">#REF!</definedName>
    <definedName name="ASSETS50" localSheetId="3">#REF!</definedName>
    <definedName name="ASSETS50">#REF!</definedName>
    <definedName name="AVS" localSheetId="3">'Cat-4'!AVS</definedName>
    <definedName name="AVS">#N/A</definedName>
    <definedName name="AY">[18]Lists!$F$24:$F$34</definedName>
    <definedName name="b" localSheetId="3">#REF!</definedName>
    <definedName name="b">#REF!</definedName>
    <definedName name="BALANCE" localSheetId="3" hidden="1">{#N/A,#N/A,FALSE,"C"}</definedName>
    <definedName name="BALANCE" hidden="1">{#N/A,#N/A,FALSE,"C"}</definedName>
    <definedName name="BASE">[13]Dbase!$B$485</definedName>
    <definedName name="Billable_Hours_for_IBS" localSheetId="3">#REF!</definedName>
    <definedName name="Billable_Hours_for_IBS">#REF!</definedName>
    <definedName name="bkk" localSheetId="3">[19]Bal.Sht.Sch.!#REF!</definedName>
    <definedName name="bkk">[19]Bal.Sht.Sch.!#REF!</definedName>
    <definedName name="BOIL">[13]Heads!$B$15:$W$17</definedName>
    <definedName name="BS" localSheetId="3">#REF!</definedName>
    <definedName name="BS">#REF!</definedName>
    <definedName name="BS_2" localSheetId="3">#REF!</definedName>
    <definedName name="BS_2">#REF!</definedName>
    <definedName name="BSM" localSheetId="3">#REF!</definedName>
    <definedName name="BSM">#REF!</definedName>
    <definedName name="BSMurty">'[20]Balance Sheet '!$A$58:$C$93</definedName>
    <definedName name="budVsAct">'[21]June 2000'!$N$16:$AB$49</definedName>
    <definedName name="BuiltIn_Print_Area___0___0___0" localSheetId="3">#REF!</definedName>
    <definedName name="BuiltIn_Print_Area___0___0___0">#REF!</definedName>
    <definedName name="BuiltIn_Print_Area___0___0___0___0" localSheetId="3">#REF!</definedName>
    <definedName name="BuiltIn_Print_Area___0___0___0___0">#REF!</definedName>
    <definedName name="BuiltIn_Print_Area___0___0___0___0___0___0___0___0" localSheetId="3">#REF!</definedName>
    <definedName name="BuiltIn_Print_Area___0___0___0___0___0___0___0___0">#REF!</definedName>
    <definedName name="BuiltIn_Print_Titles___0" localSheetId="3">#REF!</definedName>
    <definedName name="BuiltIn_Print_Titles___0">#REF!</definedName>
    <definedName name="button_area_1">#REF!</definedName>
    <definedName name="CA" localSheetId="3">#REF!</definedName>
    <definedName name="CA">#REF!</definedName>
    <definedName name="Calculation">[16]Control!$B$13</definedName>
    <definedName name="CAMBIO_2">[13]Note!$H$50</definedName>
    <definedName name="CAP" localSheetId="3">[3]Sheet!#REF!</definedName>
    <definedName name="CAP">[4]Sheet!#REF!</definedName>
    <definedName name="CAP_2" localSheetId="3">[3]Sheet!#REF!</definedName>
    <definedName name="CAP_2">[5]Sheet!#REF!</definedName>
    <definedName name="CAP_9" localSheetId="3">[3]Sheet!#REF!</definedName>
    <definedName name="CAP_9">[5]Sheet!#REF!</definedName>
    <definedName name="CAPITAL" localSheetId="3">#REF!</definedName>
    <definedName name="CAPITAL">#REF!</definedName>
    <definedName name="CARRIAGE_OUT" localSheetId="3">[3]Sheet!#REF!</definedName>
    <definedName name="CARRIAGE_OUT">[4]Sheet!#REF!</definedName>
    <definedName name="CARRIAGE_OUT_2" localSheetId="3">[3]Sheet!#REF!</definedName>
    <definedName name="CARRIAGE_OUT_2">[5]Sheet!#REF!</definedName>
    <definedName name="CARRIAGE_OUT_9" localSheetId="3">[3]Sheet!#REF!</definedName>
    <definedName name="CARRIAGE_OUT_9">[5]Sheet!#REF!</definedName>
    <definedName name="CASH" localSheetId="3">[3]Sheet!#REF!</definedName>
    <definedName name="CASH">[4]Sheet!#REF!</definedName>
    <definedName name="CASH_2" localSheetId="3">[3]Sheet!#REF!</definedName>
    <definedName name="CASH_2">[5]Sheet!#REF!</definedName>
    <definedName name="CASH_9" localSheetId="3">[3]Sheet!#REF!</definedName>
    <definedName name="CASH_9">[5]Sheet!#REF!</definedName>
    <definedName name="CATJYOU">#N/A</definedName>
    <definedName name="CATREC">#N/A</definedName>
    <definedName name="CATSYU">#N/A</definedName>
    <definedName name="CB_EXCH">[13]Note!$C$81</definedName>
    <definedName name="CB_INPUT_1">[13]Dbase!$AZ$4:$AZ$7</definedName>
    <definedName name="CB_INPUT_2">[13]Note!$C$84:$C$86</definedName>
    <definedName name="CB_LINK_1">[13]Dbase!$BB$3</definedName>
    <definedName name="CB_LINK_2">[13]Note!$C$79</definedName>
    <definedName name="CC">'[12]Customize Your Invoice'!$G$22:$G$25</definedName>
    <definedName name="celltips_area">#REF!</definedName>
    <definedName name="CheckForm">'[16]405'!$G$8:$G$25</definedName>
    <definedName name="CheckGainLoss">'[16]427'!$N$7:$N$39</definedName>
    <definedName name="ckk" localSheetId="3">[22]Bal.Sht.Sch.!#REF!</definedName>
    <definedName name="ckk">[22]Bal.Sht.Sch.!#REF!</definedName>
    <definedName name="CL" localSheetId="3">[3]Sheet!#REF!</definedName>
    <definedName name="CL">#REF!</definedName>
    <definedName name="CL_2" localSheetId="3">[3]Sheet!#REF!</definedName>
    <definedName name="CL_2">[5]Sheet!#REF!</definedName>
    <definedName name="CL_9" localSheetId="3">[3]Sheet!#REF!</definedName>
    <definedName name="CL_9">[5]Sheet!#REF!</definedName>
    <definedName name="CL1_" localSheetId="3">[3]Sheet!#REF!</definedName>
    <definedName name="CL1_">[4]Sheet!#REF!</definedName>
    <definedName name="CL1__2" localSheetId="3">[3]Sheet!#REF!</definedName>
    <definedName name="CL1__2">[5]Sheet!#REF!</definedName>
    <definedName name="CL1__9" localSheetId="3">[3]Sheet!#REF!</definedName>
    <definedName name="CL1__9">[5]Sheet!#REF!</definedName>
    <definedName name="clause10" localSheetId="3">#REF!</definedName>
    <definedName name="clause10">#REF!</definedName>
    <definedName name="CLAUSE13" localSheetId="3">#REF!</definedName>
    <definedName name="CLAUSE13">#REF!</definedName>
    <definedName name="CLAUSE13b" localSheetId="3">#REF!</definedName>
    <definedName name="CLAUSE13b">#REF!</definedName>
    <definedName name="clause14" localSheetId="3">#REF!</definedName>
    <definedName name="clause14">#REF!</definedName>
    <definedName name="clause14d" localSheetId="3">#REF!</definedName>
    <definedName name="clause14d">#REF!</definedName>
    <definedName name="clause15" localSheetId="3">#REF!</definedName>
    <definedName name="clause15">#REF!</definedName>
    <definedName name="clause16b" localSheetId="3">#REF!</definedName>
    <definedName name="clause16b">#REF!</definedName>
    <definedName name="clause17a" localSheetId="3">#REF!</definedName>
    <definedName name="clause17a">#REF!</definedName>
    <definedName name="clause17B" localSheetId="3">#REF!</definedName>
    <definedName name="clause17B">#REF!</definedName>
    <definedName name="clause17C" localSheetId="3">#REF!</definedName>
    <definedName name="clause17C">#REF!</definedName>
    <definedName name="CLAUSE17D" localSheetId="3">#REF!</definedName>
    <definedName name="CLAUSE17D">#REF!</definedName>
    <definedName name="clause17E" localSheetId="3">#REF!</definedName>
    <definedName name="clause17E">#REF!</definedName>
    <definedName name="clause17F" localSheetId="3">#REF!</definedName>
    <definedName name="clause17F">#REF!</definedName>
    <definedName name="clause17h" localSheetId="3">#REF!</definedName>
    <definedName name="clause17h">#REF!</definedName>
    <definedName name="clause17K" localSheetId="3">#REF!</definedName>
    <definedName name="clause17K">#REF!</definedName>
    <definedName name="clause18" localSheetId="3">#REF!</definedName>
    <definedName name="clause18">#REF!</definedName>
    <definedName name="CLAUSE20" localSheetId="3">#REF!</definedName>
    <definedName name="CLAUSE20">#REF!</definedName>
    <definedName name="clause21" localSheetId="3">#REF!</definedName>
    <definedName name="clause21">#REF!</definedName>
    <definedName name="CLAUSE22A" localSheetId="3">#REF!</definedName>
    <definedName name="CLAUSE22A">#REF!</definedName>
    <definedName name="CLAUSE22B" localSheetId="3">#REF!</definedName>
    <definedName name="CLAUSE22B">#REF!</definedName>
    <definedName name="clause23" localSheetId="3">#REF!</definedName>
    <definedName name="clause23">#REF!</definedName>
    <definedName name="clause24" localSheetId="3">#REF!</definedName>
    <definedName name="clause24">#REF!</definedName>
    <definedName name="clause24b" localSheetId="3">#REF!</definedName>
    <definedName name="clause24b">#REF!</definedName>
    <definedName name="clause25" localSheetId="3">#REF!</definedName>
    <definedName name="clause25">#REF!</definedName>
    <definedName name="clause26" localSheetId="3">#REF!</definedName>
    <definedName name="clause26">#REF!</definedName>
    <definedName name="clause27" localSheetId="3">#REF!</definedName>
    <definedName name="clause27">#REF!</definedName>
    <definedName name="clause28" localSheetId="3">#REF!</definedName>
    <definedName name="clause28">#REF!</definedName>
    <definedName name="clause28b" localSheetId="3">#REF!</definedName>
    <definedName name="clause28b">#REF!</definedName>
    <definedName name="cmb_DDT.RateDividPrevYrType">NA()</definedName>
    <definedName name="cmb_TCS.StateCode">NA()</definedName>
    <definedName name="cmb_TDS2.StateCode">NA()</definedName>
    <definedName name="COA">'[23]lov-COAct'!$A$2:$A$24</definedName>
    <definedName name="COD_SEL">'[13]Page 2'!$BL$12</definedName>
    <definedName name="COD_TOT">'[13]Page 2'!$BL$59</definedName>
    <definedName name="Code_02_101">'[24]Code 02'!$L$14</definedName>
    <definedName name="Code_02_103">'[24]Code 02'!$L$24</definedName>
    <definedName name="Code_02_211">'[24]Code 02'!$L$44</definedName>
    <definedName name="Code_02_231">'[24]Code 02'!$L$52</definedName>
    <definedName name="Code_02_241">'[24]Code 02'!$L$59</definedName>
    <definedName name="Code_02_251">'[24]Code 02'!$L$75</definedName>
    <definedName name="Code_03_131">'[24]Code 03'!$L$25</definedName>
    <definedName name="Code_03_201">'[24]Code 03'!$L$63</definedName>
    <definedName name="Code_03_231">'[24]Code 03'!$L$83</definedName>
    <definedName name="Code_03_401">'[24]Code 03'!$L$96</definedName>
    <definedName name="Code_03_411">'[24]Code 03'!$L$105</definedName>
    <definedName name="Code_03_503">'[24]Code 03'!$L$113</definedName>
    <definedName name="Code_03_601">'[24]Code 03'!$L$128</definedName>
    <definedName name="Code_03_711">'[24]Code 03'!$L$152</definedName>
    <definedName name="Code_03_721">'[24]Code 03'!$L$167</definedName>
    <definedName name="Code_03_731">'[24]Code 03'!$L$181</definedName>
    <definedName name="Code_04_101">'[24]Code 04'!$L$13</definedName>
    <definedName name="Code_04_102">'[24]Code 04'!$L$21</definedName>
    <definedName name="Code_04_151">'[24]Code 04'!$L$27</definedName>
    <definedName name="Code_04_205">'[24]Code 04'!$L$35</definedName>
    <definedName name="Code_04_307">'[24]Code 04'!$L$43</definedName>
    <definedName name="Code_04_309">'[24]Code 04'!$L$51</definedName>
    <definedName name="Code_04_341">'[24]Code 04'!$L$60</definedName>
    <definedName name="Code_04_401">'[24]Code 04'!$L$78</definedName>
    <definedName name="Code_04_451">'[24]Code 04'!$L$96</definedName>
    <definedName name="Code_04_501">'[24]Code 04'!$L$104</definedName>
    <definedName name="Code_04_601">'[24]Code 04'!$L$113</definedName>
    <definedName name="Code_04_740">'[24]Code 04'!$L$120</definedName>
    <definedName name="Code_04_743">'[24]Code 04'!$L$129</definedName>
    <definedName name="Code_04_751">'[24]Code 04'!$L$136</definedName>
    <definedName name="Code_05_120">'[24]Code 05'!$L$12</definedName>
    <definedName name="Code_05_130">'[24]Code 05'!$L$18</definedName>
    <definedName name="Code_05_140">'[24]Code 05'!$L$24</definedName>
    <definedName name="Code_05_160">'[24]Code 05'!$L$37</definedName>
    <definedName name="Code_05_201">'[24]Code 05'!$L$98</definedName>
    <definedName name="Code_05_270">'[24]Code 05'!$L$103</definedName>
    <definedName name="Code_05_301">'[24]Code 05'!$L$257</definedName>
    <definedName name="Code_05_400">'[24]Code 05'!$L$293</definedName>
    <definedName name="Code_05_611">'[24]Code 05'!$L$299</definedName>
    <definedName name="Code_05_620">'[24]Code 05'!$L$307</definedName>
    <definedName name="Code_06_100">'[24]Code 06'!$L$18</definedName>
    <definedName name="Code_06_200">'[24]Code 06'!$L$66</definedName>
    <definedName name="Code_06_211">'[24]Code 06'!$L$124</definedName>
    <definedName name="Code_06_301">'[24]Code 06'!$L$156</definedName>
    <definedName name="Code_06_410">'[24]Code 06'!$L$163</definedName>
    <definedName name="Code_06_500">'[24]Code 06'!$L$176</definedName>
    <definedName name="Code_06_651">'[24]Code 06'!$L$186</definedName>
    <definedName name="Code_06_800">'[24]Code 06'!$L$192</definedName>
    <definedName name="Code_07_400">'[24]Code 07'!$L$26</definedName>
    <definedName name="Code_07_402">'[24]Code 07'!$L$32</definedName>
    <definedName name="Code_09_101">'[24]Code 09'!$L$15</definedName>
    <definedName name="Code_09_201">'[24]Code 09'!$L$24</definedName>
    <definedName name="Code_09_205">'[24]Code 09'!$L$31</definedName>
    <definedName name="Code_09_311">'[24]Code 09'!$L$38</definedName>
    <definedName name="Code_09_331">'[24]Code 09'!$L$46</definedName>
    <definedName name="Code_09_401">'[24]Code 09'!$L$53</definedName>
    <definedName name="Code_09_601">'[24]Code 09'!$L$59</definedName>
    <definedName name="Code_09_701">'[24]Code 09'!$L$65</definedName>
    <definedName name="codtb">NA()</definedName>
    <definedName name="codtb_1">NA()</definedName>
    <definedName name="codtb_11">NA()</definedName>
    <definedName name="codtb_4">NA()</definedName>
    <definedName name="codtb_5">NA()</definedName>
    <definedName name="codtb_6">NA()</definedName>
    <definedName name="codtb_7">NA()</definedName>
    <definedName name="codtb_9">NA()</definedName>
    <definedName name="COL_7S">[13]Dbase!$AI$5</definedName>
    <definedName name="COL_7T">[13]Dbase!$AI$6</definedName>
    <definedName name="COLEND" localSheetId="3">#REF!</definedName>
    <definedName name="COLEND">#REF!</definedName>
    <definedName name="COLEND_2" localSheetId="3">#REF!</definedName>
    <definedName name="COLEND_2">#REF!</definedName>
    <definedName name="_xlnm.Criteria">[16]Control!$A$18:$B$19</definedName>
    <definedName name="cs">[25]stock!$Z$45</definedName>
    <definedName name="CS_02">'[13]Page 2'!$BL$14</definedName>
    <definedName name="CS_03">'[13]Page 2'!$BL$15</definedName>
    <definedName name="CS_04">'[13]Page 2'!$BL$16</definedName>
    <definedName name="CS_05">'[13]Page 2'!$BL$17</definedName>
    <definedName name="CS_06">'[13]Page 2'!$BL$18</definedName>
    <definedName name="CS_07">'[13]Page 2'!$BL$19</definedName>
    <definedName name="CS_08">'[13]Page 2'!$BL$20</definedName>
    <definedName name="CS_09">'[13]Page 2'!$BL$21</definedName>
    <definedName name="CS_10">'[13]Page 2'!$BL$22</definedName>
    <definedName name="CS_11">'[13]Page 2'!$BL$23</definedName>
    <definedName name="CS_12">'[13]Page 2'!$BL$24</definedName>
    <definedName name="CS_13">'[13]Page 2'!$BL$25</definedName>
    <definedName name="CS_14">'[13]Page 2'!$BL$26</definedName>
    <definedName name="CS_15">'[13]Page 2'!$BL$27</definedName>
    <definedName name="CS_16">'[13]Page 2'!$BL$28</definedName>
    <definedName name="CS_17">'[13]Page 2'!$BL$29</definedName>
    <definedName name="CS_18">'[13]Page 2'!$BL$30</definedName>
    <definedName name="CS_19">'[13]Page 2'!$BL$31</definedName>
    <definedName name="CS_20">'[13]Page 2'!$BL$32</definedName>
    <definedName name="CS_21">'[13]Page 2'!$BL$33</definedName>
    <definedName name="CS_22">'[13]Page 2'!$BL$34</definedName>
    <definedName name="CS_23">'[13]Page 2'!$BL$35</definedName>
    <definedName name="CS_24">'[13]Page 2'!$BL$36</definedName>
    <definedName name="CS_25">'[13]Page 2'!$BL$37</definedName>
    <definedName name="CS_26">'[13]Page 2'!$BL$38</definedName>
    <definedName name="CS_27">'[13]Page 2'!$BL$39</definedName>
    <definedName name="CS_28">'[13]Page 2'!$BL$40</definedName>
    <definedName name="CS_29">'[13]Page 2'!$BL$41</definedName>
    <definedName name="CS_30">'[13]Page 2'!$BL$42</definedName>
    <definedName name="CS_31">'[13]Page 2'!$BL$43</definedName>
    <definedName name="CS_32">'[13]Page 2'!$BL$44</definedName>
    <definedName name="CS_33">'[13]Page 2'!$BL$45</definedName>
    <definedName name="CS_34">'[13]Page 2'!$BL$46</definedName>
    <definedName name="CS_35">'[13]Page 2'!$BL$47</definedName>
    <definedName name="CS_36">'[13]Page 2'!$BL$48</definedName>
    <definedName name="CS_37">'[13]Page 2'!$BL$49</definedName>
    <definedName name="CS_38">'[13]Page 2'!$BL$50</definedName>
    <definedName name="CS_39">'[13]Page 2'!$BL$51</definedName>
    <definedName name="CS_40">'[13]Page 2'!$BL$52</definedName>
    <definedName name="CS_41">'[13]Page 2'!$BL$53</definedName>
    <definedName name="CS_42">'[13]Page 2'!$BL$54</definedName>
    <definedName name="CS_43">'[13]Page 2'!$BL$55</definedName>
    <definedName name="CS_44">'[13]Page 2'!$BL$56</definedName>
    <definedName name="CS_45">'[13]Page 2'!$BL$57</definedName>
    <definedName name="CSPL">'[23]lov-cspl'!$A$2:$A$24</definedName>
    <definedName name="CT10490_T11_GDA">NA()</definedName>
    <definedName name="CT10490_T11_GDA_12">NA()</definedName>
    <definedName name="CT10490_T11_GDA_15">NA()</definedName>
    <definedName name="CT10490_T11_GDA_4">NA()</definedName>
    <definedName name="CT10490_T11_GDA_5">NA()</definedName>
    <definedName name="CT10490_T11_GDA_6">NA()</definedName>
    <definedName name="CT10490_T11_GDA_7">NA()</definedName>
    <definedName name="CT10490_T11_T1">NA()</definedName>
    <definedName name="CT10490_T11_T1_12">NA()</definedName>
    <definedName name="CT10490_T11_T1_15">NA()</definedName>
    <definedName name="CT10490_T11_T1_4">NA()</definedName>
    <definedName name="CT10490_T11_T1_5">NA()</definedName>
    <definedName name="CT10490_T11_T1_6">NA()</definedName>
    <definedName name="CT10490_T11_T1_7">NA()</definedName>
    <definedName name="CT10490_T9_56k">NA()</definedName>
    <definedName name="CT10490_T9_56k_12">NA()</definedName>
    <definedName name="CT10490_T9_56k_15">NA()</definedName>
    <definedName name="CT10490_T9_56k_4">NA()</definedName>
    <definedName name="CT10490_T9_56k_5">NA()</definedName>
    <definedName name="CT10490_T9_56k_6">NA()</definedName>
    <definedName name="CT10490_T9_56k_7">NA()</definedName>
    <definedName name="CT10490_T9_IBR">NA()</definedName>
    <definedName name="CT10490_T9_IBR_12">NA()</definedName>
    <definedName name="CT10490_T9_IBR_15">NA()</definedName>
    <definedName name="CT10490_T9_IBR_4">NA()</definedName>
    <definedName name="CT10490_T9_IBR_5">NA()</definedName>
    <definedName name="CT10490_T9_IBR_6">NA()</definedName>
    <definedName name="CT10490_T9_IBR_7">NA()</definedName>
    <definedName name="CT10490_T9_T1">NA()</definedName>
    <definedName name="CT10490_T9_T1_12">NA()</definedName>
    <definedName name="CT10490_T9_T1_15">NA()</definedName>
    <definedName name="CT10490_T9_T1_4">NA()</definedName>
    <definedName name="CT10490_T9_T1_5">NA()</definedName>
    <definedName name="CT10490_T9_T1_6">NA()</definedName>
    <definedName name="CT10490_T9_T1_7">NA()</definedName>
    <definedName name="CT10587_T11_GDA">NA()</definedName>
    <definedName name="CT10587_T11_GDA_12">NA()</definedName>
    <definedName name="CT10587_T11_GDA_15">NA()</definedName>
    <definedName name="CT10587_T11_GDA_4">NA()</definedName>
    <definedName name="CT10587_T11_GDA_5">NA()</definedName>
    <definedName name="CT10587_T11_GDA_6">NA()</definedName>
    <definedName name="CT10587_T11_GDA_7">NA()</definedName>
    <definedName name="CT10587_T11_T1">NA()</definedName>
    <definedName name="CT10587_T11_T1_12">NA()</definedName>
    <definedName name="CT10587_T11_T1_15">NA()</definedName>
    <definedName name="CT10587_T11_T1_4">NA()</definedName>
    <definedName name="CT10587_T11_T1_5">NA()</definedName>
    <definedName name="CT10587_T11_T1_6">NA()</definedName>
    <definedName name="CT10587_T11_T1_7">NA()</definedName>
    <definedName name="CT10587_T9_56k">NA()</definedName>
    <definedName name="CT10587_T9_56k_12">NA()</definedName>
    <definedName name="CT10587_T9_56k_15">NA()</definedName>
    <definedName name="CT10587_T9_56k_4">NA()</definedName>
    <definedName name="CT10587_T9_56k_5">NA()</definedName>
    <definedName name="CT10587_T9_56k_6">NA()</definedName>
    <definedName name="CT10587_T9_56k_7">NA()</definedName>
    <definedName name="CT10587_T9_IBR">NA()</definedName>
    <definedName name="CT10587_T9_IBR_12">NA()</definedName>
    <definedName name="CT10587_T9_IBR_15">NA()</definedName>
    <definedName name="CT10587_T9_IBR_4">NA()</definedName>
    <definedName name="CT10587_T9_IBR_5">NA()</definedName>
    <definedName name="CT10587_T9_IBR_6">NA()</definedName>
    <definedName name="CT10587_T9_IBR_7">NA()</definedName>
    <definedName name="CT10587_T9_T1">NA()</definedName>
    <definedName name="CT10587_T9_T1_12">NA()</definedName>
    <definedName name="CT10587_T9_T1_15">NA()</definedName>
    <definedName name="CT10587_T9_T1_4">NA()</definedName>
    <definedName name="CT10587_T9_T1_5">NA()</definedName>
    <definedName name="CT10587_T9_T1_6">NA()</definedName>
    <definedName name="CT10587_T9_T1_7">NA()</definedName>
    <definedName name="CT10613_T11_GDA">NA()</definedName>
    <definedName name="CT10613_T11_GDA_12">NA()</definedName>
    <definedName name="CT10613_T11_GDA_15">NA()</definedName>
    <definedName name="CT10613_T11_GDA_4">NA()</definedName>
    <definedName name="CT10613_T11_GDA_5">NA()</definedName>
    <definedName name="CT10613_T11_GDA_6">NA()</definedName>
    <definedName name="CT10613_T11_GDA_7">NA()</definedName>
    <definedName name="CT10613_T11_T1">NA()</definedName>
    <definedName name="CT10613_T11_T1_12">NA()</definedName>
    <definedName name="CT10613_T11_T1_15">NA()</definedName>
    <definedName name="CT10613_T11_T1_4">NA()</definedName>
    <definedName name="CT10613_T11_T1_5">NA()</definedName>
    <definedName name="CT10613_T11_T1_6">NA()</definedName>
    <definedName name="CT10613_T11_T1_7">NA()</definedName>
    <definedName name="CT10613_T9_56k">NA()</definedName>
    <definedName name="CT10613_T9_56k_12">NA()</definedName>
    <definedName name="CT10613_T9_56k_15">NA()</definedName>
    <definedName name="CT10613_T9_56k_4">NA()</definedName>
    <definedName name="CT10613_T9_56k_5">NA()</definedName>
    <definedName name="CT10613_T9_56k_6">NA()</definedName>
    <definedName name="CT10613_T9_56k_7">NA()</definedName>
    <definedName name="CT10613_T9_IBR">NA()</definedName>
    <definedName name="CT10613_T9_IBR_12">NA()</definedName>
    <definedName name="CT10613_T9_IBR_15">NA()</definedName>
    <definedName name="CT10613_T9_IBR_4">NA()</definedName>
    <definedName name="CT10613_T9_IBR_5">NA()</definedName>
    <definedName name="CT10613_T9_IBR_6">NA()</definedName>
    <definedName name="CT10613_T9_IBR_7">NA()</definedName>
    <definedName name="CT10613_T9_T1">NA()</definedName>
    <definedName name="CT10613_T9_T1_12">NA()</definedName>
    <definedName name="CT10613_T9_T1_15">NA()</definedName>
    <definedName name="CT10613_T9_T1_4">NA()</definedName>
    <definedName name="CT10613_T9_T1_5">NA()</definedName>
    <definedName name="CT10613_T9_T1_6">NA()</definedName>
    <definedName name="CT10613_T9_T1_7">NA()</definedName>
    <definedName name="CT10881_IOC">NA()</definedName>
    <definedName name="CT10881_IOC_12">NA()</definedName>
    <definedName name="CT10881_IOC_15">NA()</definedName>
    <definedName name="CT10881_IOC_4">NA()</definedName>
    <definedName name="CT10881_IOC_5">NA()</definedName>
    <definedName name="CT10881_IOC_6">NA()</definedName>
    <definedName name="CT10881_IOC_7">NA()</definedName>
    <definedName name="CT10881_LC">NA()</definedName>
    <definedName name="CT10881_LC_12">NA()</definedName>
    <definedName name="CT10881_LC_15">NA()</definedName>
    <definedName name="CT10881_LC_4">NA()</definedName>
    <definedName name="CT10881_LC_5">NA()</definedName>
    <definedName name="CT10881_LC_6">NA()</definedName>
    <definedName name="CT10881_LC_7">NA()</definedName>
    <definedName name="CurrentYear">[16]Control!$B$2</definedName>
    <definedName name="CURVA">[13]Tables!$C$32</definedName>
    <definedName name="Custom_MMRC">NA()</definedName>
    <definedName name="Custom_MMRC_12">NA()</definedName>
    <definedName name="Custom_MMRC_15">NA()</definedName>
    <definedName name="Custom_MMRC_4">NA()</definedName>
    <definedName name="Custom_MMRC_5">NA()</definedName>
    <definedName name="Custom_MMRC_6">NA()</definedName>
    <definedName name="Custom_MMRC_7">NA()</definedName>
    <definedName name="Custom_Term">NA()</definedName>
    <definedName name="Custom_Term_12">NA()</definedName>
    <definedName name="Custom_Term_15">NA()</definedName>
    <definedName name="Custom_Term_4">NA()</definedName>
    <definedName name="Custom_Term_5">NA()</definedName>
    <definedName name="Custom_Term_6">NA()</definedName>
    <definedName name="Custom_Term_7">NA()</definedName>
    <definedName name="CYCLE___LVL_1____DOCK">'[26]Summary Sheets'!$L$762:$V$796</definedName>
    <definedName name="CYCLE___LVL_1____NFGP">'[27]ITB COST'!$L$398:$V$438</definedName>
    <definedName name="CYCLE___LVL_1____OFFSITES">'[26]Summary Sheets'!$L$572:$V$606</definedName>
    <definedName name="CYCLE___LVL_1____PIPELINE">'[27]ITB COST'!$L$574:$V$614</definedName>
    <definedName name="CYCLE___LVL_1____TANK">'[27]ITB COST'!$L$706:$V$746</definedName>
    <definedName name="CYCLE___LVL_1_DKADU">'[27]ITB COST'!$L$2:$V$42</definedName>
    <definedName name="CYCLE___LVL_1_ETHYLENE">'[26]Summary Sheets'!$L$2:$V$36</definedName>
    <definedName name="CYCLE___LVL_1_NGL4">'[27]ITB COST'!$L$178:$V$218</definedName>
    <definedName name="CYCLE___LVL_1_POLYETHYLENE">'[26]Summary Sheets'!$L$192:$V$226</definedName>
    <definedName name="CYCLE_LVL_1_PGM">'[27]ITB COST'!$L$881:$V$922</definedName>
    <definedName name="D" localSheetId="3">[3]Sheet!#REF!</definedName>
    <definedName name="D">[4]Sheet!#REF!</definedName>
    <definedName name="D_2" localSheetId="3">[3]Sheet!#REF!</definedName>
    <definedName name="D_2">[5]Sheet!#REF!</definedName>
    <definedName name="D_9" localSheetId="3">[3]Sheet!#REF!</definedName>
    <definedName name="D_9">[5]Sheet!#REF!</definedName>
    <definedName name="_xlnm.Data_Form" localSheetId="3">'Cat-4'!_xlnm.Data_Form</definedName>
    <definedName name="_xlnm.Data_Form">#N/A</definedName>
    <definedName name="DATA12" localSheetId="3">#REF!</definedName>
    <definedName name="DATA12">#REF!</definedName>
    <definedName name="DATA13" localSheetId="3">#REF!</definedName>
    <definedName name="DATA13">#REF!</definedName>
    <definedName name="data64">[28]Invoice!$D$41</definedName>
    <definedName name="data65">[28]Invoice!$F$40</definedName>
    <definedName name="DATA8" localSheetId="3">#REF!</definedName>
    <definedName name="DATA8">#REF!</definedName>
    <definedName name="_xlnm.Database" localSheetId="3">#REF!</definedName>
    <definedName name="_xlnm.Database">#REF!</definedName>
    <definedName name="DataFilter">[29]!DataFilter</definedName>
    <definedName name="DataSort">[29]!DataSort</definedName>
    <definedName name="Dated">'[30]Purchase Order'!$D$2</definedName>
    <definedName name="dbo_TimeSheetOnProjects" localSheetId="3">#REF!</definedName>
    <definedName name="dbo_TimeSheetOnProjects">#REF!</definedName>
    <definedName name="ddf" localSheetId="3">'Cat-4'!ddf</definedName>
    <definedName name="ddf">#N/A</definedName>
    <definedName name="DDT.AddLITPlusIntrestPayable">NA()</definedName>
    <definedName name="Def" localSheetId="3">[31]Bal.Sht.Sch.!#REF!</definedName>
    <definedName name="Def">[31]Bal.Sht.Sch.!#REF!</definedName>
    <definedName name="dep">NA()</definedName>
    <definedName name="dep_1">NA()</definedName>
    <definedName name="dep_11">NA()</definedName>
    <definedName name="dep_12">NA()</definedName>
    <definedName name="dep_13">NA()</definedName>
    <definedName name="dep_15">NA()</definedName>
    <definedName name="dep_4">NA()</definedName>
    <definedName name="dep_5">NA()</definedName>
    <definedName name="dep_6">NA()</definedName>
    <definedName name="dep_7">NA()</definedName>
    <definedName name="dep_9">NA()</definedName>
    <definedName name="Details_of_Advance_Receivable_in_cash_or_kind_as_on_31_03_2005">"#REF!"</definedName>
    <definedName name="df">[32]DF!$A$5:$C$33</definedName>
    <definedName name="dflt1">'[12]Customize Your Invoice'!$E$22</definedName>
    <definedName name="dflt3">'[12]Customize Your Invoice'!$D$24</definedName>
    <definedName name="dflt4">'[12]Customize Your Invoice'!$E$26</definedName>
    <definedName name="dflt5">'[12]Customize Your Invoice'!$E$27</definedName>
    <definedName name="dflt6">'[12]Customize Your Invoice'!$D$28</definedName>
    <definedName name="diff">NA()</definedName>
    <definedName name="diff_1">NA()</definedName>
    <definedName name="diff_11">NA()</definedName>
    <definedName name="diff_12">NA()</definedName>
    <definedName name="diff_13">NA()</definedName>
    <definedName name="diff_15">NA()</definedName>
    <definedName name="diff_4">NA()</definedName>
    <definedName name="diff_5">NA()</definedName>
    <definedName name="diff_6">NA()</definedName>
    <definedName name="diff_7">NA()</definedName>
    <definedName name="diff_9">NA()</definedName>
    <definedName name="dkk" localSheetId="3">[22]Bal.Sht.Sch.!#REF!</definedName>
    <definedName name="dkk">[22]Bal.Sht.Sch.!#REF!</definedName>
    <definedName name="Dollar_Rate">'[33]Simulator Detail'!$K$1</definedName>
    <definedName name="DPC" localSheetId="3">#REF!</definedName>
    <definedName name="DPC">#REF!</definedName>
    <definedName name="DragandDrop">[16]Control!$B$12</definedName>
    <definedName name="DRS" localSheetId="3">[3]Sheet!#REF!</definedName>
    <definedName name="DRS">[4]Sheet!#REF!</definedName>
    <definedName name="DRS_2" localSheetId="3">[3]Sheet!#REF!</definedName>
    <definedName name="DRS_2">[5]Sheet!#REF!</definedName>
    <definedName name="DRS_9" localSheetId="3">[3]Sheet!#REF!</definedName>
    <definedName name="DRS_9">[5]Sheet!#REF!</definedName>
    <definedName name="dscr" localSheetId="3">#REF!</definedName>
    <definedName name="dscr">#REF!</definedName>
    <definedName name="DSVPP_T11_GDA">NA()</definedName>
    <definedName name="DSVPP_T11_GDA_12">NA()</definedName>
    <definedName name="DSVPP_T11_GDA_15">NA()</definedName>
    <definedName name="DSVPP_T11_GDA_4">NA()</definedName>
    <definedName name="DSVPP_T11_GDA_5">NA()</definedName>
    <definedName name="DSVPP_T11_GDA_6">NA()</definedName>
    <definedName name="DSVPP_T11_GDA_7">NA()</definedName>
    <definedName name="DSVPP_T11_T1">NA()</definedName>
    <definedName name="DSVPP_T11_T1_12">NA()</definedName>
    <definedName name="DSVPP_T11_T1_15">NA()</definedName>
    <definedName name="DSVPP_T11_T1_4">NA()</definedName>
    <definedName name="DSVPP_T11_T1_5">NA()</definedName>
    <definedName name="DSVPP_T11_T1_6">NA()</definedName>
    <definedName name="DSVPP_T11_T1_7">NA()</definedName>
    <definedName name="DSVPP_T9_56k">NA()</definedName>
    <definedName name="DSVPP_T9_56k_12">NA()</definedName>
    <definedName name="DSVPP_T9_56k_15">NA()</definedName>
    <definedName name="DSVPP_T9_56k_4">NA()</definedName>
    <definedName name="DSVPP_T9_56k_5">NA()</definedName>
    <definedName name="DSVPP_T9_56k_6">NA()</definedName>
    <definedName name="DSVPP_T9_56k_7">NA()</definedName>
    <definedName name="DSVPP_T9_IBR">NA()</definedName>
    <definedName name="DSVPP_T9_IBR_12">NA()</definedName>
    <definedName name="DSVPP_T9_IBR_15">NA()</definedName>
    <definedName name="DSVPP_T9_IBR_4">NA()</definedName>
    <definedName name="DSVPP_T9_IBR_5">NA()</definedName>
    <definedName name="DSVPP_T9_IBR_6">NA()</definedName>
    <definedName name="DSVPP_T9_IBR_7">NA()</definedName>
    <definedName name="DSVPP_T9_T1">NA()</definedName>
    <definedName name="DSVPP_T9_T1_12">NA()</definedName>
    <definedName name="DSVPP_T9_T1_15">NA()</definedName>
    <definedName name="DSVPP_T9_T1_4">NA()</definedName>
    <definedName name="DSVPP_T9_T1_5">NA()</definedName>
    <definedName name="DSVPP_T9_T1_6">NA()</definedName>
    <definedName name="DSVPP_T9_T1_7">NA()</definedName>
    <definedName name="dtd">'[34]Purchase Order'!$D$2</definedName>
    <definedName name="E">[35]BOMCD!$D$2</definedName>
    <definedName name="emi" localSheetId="3">#REF!</definedName>
    <definedName name="emi">#REF!</definedName>
    <definedName name="emi_2" localSheetId="3">#REF!</definedName>
    <definedName name="emi_2">#REF!</definedName>
    <definedName name="EMP_BENFIT_EXP" localSheetId="3">#REF!</definedName>
    <definedName name="EMP_BENFIT_EXP">#REF!</definedName>
    <definedName name="Excel_BuiltIn_Criteria">[16]Control!$A$18:$B$19</definedName>
    <definedName name="Excel_BuiltIn_Data_Form" localSheetId="3">'Cat-4'!Excel_BuiltIn_Data_Form</definedName>
    <definedName name="Excel_BuiltIn_Data_Form">#N/A</definedName>
    <definedName name="Excel_BuiltIn_Data_Form_2" localSheetId="3">'Cat-4'!Excel_BuiltIn_Data_Form_2</definedName>
    <definedName name="Excel_BuiltIn_Data_Form_2">#N/A</definedName>
    <definedName name="Excel_BuiltIn_Print_Area_1">#REF!</definedName>
    <definedName name="Excel_BuiltIn_Print_Area_1_1" localSheetId="3">#REF!</definedName>
    <definedName name="Excel_BuiltIn_Print_Area_1_1">#REF!</definedName>
    <definedName name="Excel_BuiltIn_Print_Area_1_1_1" localSheetId="3">#REF!</definedName>
    <definedName name="Excel_BuiltIn_Print_Area_1_1_1">#REF!</definedName>
    <definedName name="Excel_BuiltIn_Print_Area_1_1_1_1" localSheetId="3">#REF!</definedName>
    <definedName name="Excel_BuiltIn_Print_Area_1_1_1_1">#REF!</definedName>
    <definedName name="Excel_BuiltIn_Print_Area_1_1_1_1_1" localSheetId="3">#REF!</definedName>
    <definedName name="Excel_BuiltIn_Print_Area_1_1_1_1_1">#REF!</definedName>
    <definedName name="Excel_BuiltIn_Print_Area_10" localSheetId="3">#REF!</definedName>
    <definedName name="Excel_BuiltIn_Print_Area_10">#REF!</definedName>
    <definedName name="Excel_BuiltIn_Print_Area_4" localSheetId="3">#REF!</definedName>
    <definedName name="Excel_BuiltIn_Print_Area_4">#REF!</definedName>
    <definedName name="Excel_BuiltIn_Print_Area_4_2" localSheetId="3">#REF!</definedName>
    <definedName name="Excel_BuiltIn_Print_Area_4_2">#REF!</definedName>
    <definedName name="Excel_BuiltIn_Print_Area_6" localSheetId="3">#REF!</definedName>
    <definedName name="Excel_BuiltIn_Print_Area_6">#REF!</definedName>
    <definedName name="Excel_BuiltIn_Print_Area_6_3" localSheetId="3">#REF!</definedName>
    <definedName name="Excel_BuiltIn_Print_Area_6_3">#REF!</definedName>
    <definedName name="Excel_BuiltIn_Print_Titles_10" localSheetId="3">#REF!</definedName>
    <definedName name="Excel_BuiltIn_Print_Titles_10">#REF!</definedName>
    <definedName name="Excel_BuiltIn_Print_Titles_11" localSheetId="3">#REF!</definedName>
    <definedName name="Excel_BuiltIn_Print_Titles_11">#REF!</definedName>
    <definedName name="Excel_BuiltIn_Print_Titles_12" localSheetId="3">#REF!</definedName>
    <definedName name="Excel_BuiltIn_Print_Titles_12">#REF!</definedName>
    <definedName name="exch2">[36]HE!$W$46</definedName>
    <definedName name="exchYTD">[36]HE!$W$79</definedName>
    <definedName name="_xlnm.Extract" localSheetId="3">[37]SILICATE!#REF!</definedName>
    <definedName name="_xlnm.Extract">[37]SILICATE!#REF!</definedName>
    <definedName name="F" localSheetId="3">#REF!</definedName>
    <definedName name="F">#REF!</definedName>
    <definedName name="F_2" localSheetId="3">#REF!</definedName>
    <definedName name="F_2">#REF!</definedName>
    <definedName name="FA" localSheetId="3">#REF!</definedName>
    <definedName name="FA">#REF!</definedName>
    <definedName name="FACT" localSheetId="3">#REF!</definedName>
    <definedName name="FACT">#REF!</definedName>
    <definedName name="FCL_ORG" localSheetId="3">#REF!</definedName>
    <definedName name="FCL_ORG">#REF!</definedName>
    <definedName name="FileDirectory">[16]Control!$B$7</definedName>
    <definedName name="Financing_Assumptions">[38]Assumptions!$B$52:$D$56</definedName>
    <definedName name="FITE">[13]Dbase!$AN$5</definedName>
    <definedName name="FLAR">[13]Heads!$B$23:$W$25</definedName>
    <definedName name="FOCO">[13]Dbase!$B$475</definedName>
    <definedName name="FOCO_1">[13]Heads!$B$129:$AZ$129</definedName>
    <definedName name="FOCO_10">[13]Heads!$B$147:$AZ$147</definedName>
    <definedName name="FOCO_11">[13]Heads!$B$149:$BD$149</definedName>
    <definedName name="FOCO_12">[13]Heads!$B$151:$AZ$151</definedName>
    <definedName name="FOCO_13">[13]Heads!$B$153:$AZ$153</definedName>
    <definedName name="FOCO_14">[13]Heads!$B$155:$AZ$155</definedName>
    <definedName name="FOCO_15">[13]Heads!$B$157:$AZ$157</definedName>
    <definedName name="FOCO_16">[13]Heads!$B$159:$AZ$159</definedName>
    <definedName name="FOCO_17">[13]Heads!$B$161:$AZ$161</definedName>
    <definedName name="FOCO_18">[13]Heads!$B$163:$AZ$163</definedName>
    <definedName name="FOCO_19">[13]Heads!$B$165:$AZ$165</definedName>
    <definedName name="FOCO_2">[13]Heads!$B$131:$AZ$131</definedName>
    <definedName name="FOCO_3">[13]Heads!$B$133:$AZ$133</definedName>
    <definedName name="FOCO_4">[13]Heads!$B$135:$AZ$135</definedName>
    <definedName name="FOCO_5">[13]Heads!$B$137:$AZ$137</definedName>
    <definedName name="FOCO_6">[13]Heads!$B$139:$BD$139</definedName>
    <definedName name="FOCO_7">[13]Heads!$B$141:$BD$141</definedName>
    <definedName name="FOCO_8">[13]Heads!$B$143:$AZ$143</definedName>
    <definedName name="FOCO_9">[13]Heads!$B$145:$AZ$145</definedName>
    <definedName name="forex">NA()</definedName>
    <definedName name="forex_12">NA()</definedName>
    <definedName name="forex_15">NA()</definedName>
    <definedName name="forex_4">NA()</definedName>
    <definedName name="forex_5">NA()</definedName>
    <definedName name="forex_6">NA()</definedName>
    <definedName name="forex_7">NA()</definedName>
    <definedName name="fringebenifits">#REF!+#REF!+#REF!+#REF!+#REF!+#REF!+#REF!</definedName>
    <definedName name="FS" localSheetId="3">[3]Sheet!#REF!</definedName>
    <definedName name="FS">[4]Sheet!#REF!</definedName>
    <definedName name="FS_2" localSheetId="3">[3]Sheet!#REF!</definedName>
    <definedName name="FS_2">[5]Sheet!#REF!</definedName>
    <definedName name="FS_9" localSheetId="3">[3]Sheet!#REF!</definedName>
    <definedName name="FS_9">[5]Sheet!#REF!</definedName>
    <definedName name="GMI_ANA_START_M" localSheetId="3">'[11]Process Piping'!#REF!</definedName>
    <definedName name="GMI_ANA_START_M">'[11]Process Piping'!#REF!</definedName>
    <definedName name="GMI_ANA_TITRE" localSheetId="3">'[11]Process Piping'!#REF!</definedName>
    <definedName name="GMI_ANA_TITRE">'[11]Process Piping'!#REF!</definedName>
    <definedName name="GMI_GRP_ROW" localSheetId="3">'[11]Process Piping'!#REF!</definedName>
    <definedName name="GMI_GRP_ROW">'[11]Process Piping'!#REF!</definedName>
    <definedName name="GMI_QRY_ROW" localSheetId="3">'[11]Process Piping'!#REF!</definedName>
    <definedName name="GMI_QRY_ROW">'[11]Process Piping'!#REF!</definedName>
    <definedName name="GMINI" localSheetId="3">'[11]Process Piping'!#REF!</definedName>
    <definedName name="GMINI">'[11]Process Piping'!#REF!</definedName>
    <definedName name="GoBack">[29]KLHT!GoBack</definedName>
    <definedName name="graph1">'[21]June 2000'!$A$17:$L$60</definedName>
    <definedName name="graph2">'[21]June 2000'!$N$17:$AB$59</definedName>
    <definedName name="GROSSBLOCK">[39]Sch!$E$29</definedName>
    <definedName name="GROSSDEP">[39]Sch!$I$29</definedName>
    <definedName name="H" localSheetId="3">[3]Sheet!#REF!</definedName>
    <definedName name="H">[4]Sheet!#REF!</definedName>
    <definedName name="H_2" localSheetId="3">[3]Sheet!#REF!</definedName>
    <definedName name="H_2">[5]Sheet!#REF!</definedName>
    <definedName name="H_9" localSheetId="3">[3]Sheet!#REF!</definedName>
    <definedName name="H_9">[5]Sheet!#REF!</definedName>
    <definedName name="hdr2WorksheetNames">[16]Control!$D$21</definedName>
    <definedName name="hdrWorksheetNames">[16]Control!$B$21</definedName>
    <definedName name="HLREC" localSheetId="3">#REF!</definedName>
    <definedName name="HLREC">#REF!</definedName>
    <definedName name="HLREC_2" localSheetId="3">#REF!</definedName>
    <definedName name="HLREC_2">#REF!</definedName>
    <definedName name="homePlate">'[16]403'!$H$5</definedName>
    <definedName name="HTML_CodePage" hidden="1">949</definedName>
    <definedName name="HTML_Control" hidden="1">{"'I-1 and I-2'!$A$1:$G$190"}</definedName>
    <definedName name="HTML_Description" hidden="1">""</definedName>
    <definedName name="HTML_Email" hidden="1">""</definedName>
    <definedName name="HTML_Header" hidden="1">"I-1 and I-2"</definedName>
    <definedName name="HTML_LastUpdate" hidden="1">"97-09-03"</definedName>
    <definedName name="HTML_LineAfter" hidden="1">FALSE</definedName>
    <definedName name="HTML_LineBefore" hidden="1">FALSE</definedName>
    <definedName name="HTML_Name" hidden="1">"dsr"</definedName>
    <definedName name="HTML_OBDlg2" hidden="1">TRUE</definedName>
    <definedName name="HTML_OBDlg4" hidden="1">TRUE</definedName>
    <definedName name="HTML_OS" hidden="1">0</definedName>
    <definedName name="HTML_PathFile" hidden="1">"C:\ECDUMP\Wrksheet\MyHTML.htm"</definedName>
    <definedName name="HTML_Title" hidden="1">"I-1&amp;I-2"</definedName>
    <definedName name="IMP04_A10">[13]Curves!$G$13</definedName>
    <definedName name="IMP04_A11">[13]Curves!$G$14</definedName>
    <definedName name="IMP04_A12">[13]Curves!$G$15</definedName>
    <definedName name="IMP04_A2">[13]Curves!$G$5</definedName>
    <definedName name="IMP04_A3">[13]Curves!$G$6</definedName>
    <definedName name="IMP04_A4">[13]Curves!$G$7</definedName>
    <definedName name="IMP04_A5">[13]Curves!$G$8</definedName>
    <definedName name="IMP04_A6">[13]Curves!$G$9</definedName>
    <definedName name="IMP04_A7">[13]Curves!$G$10</definedName>
    <definedName name="IMP04_A8">[13]Curves!$G$11</definedName>
    <definedName name="IMP04_A9">[13]Curves!$G$12</definedName>
    <definedName name="IMP04_B1">[13]Curves!$H$4</definedName>
    <definedName name="IMP04_B10">[13]Curves!$H$13</definedName>
    <definedName name="IMP04_B11">[13]Curves!$H$14</definedName>
    <definedName name="IMP04_B12">[13]Curves!$H$15</definedName>
    <definedName name="IMP04_B2">[13]Curves!$H$5</definedName>
    <definedName name="IMP04_B3">[13]Curves!$H$6</definedName>
    <definedName name="IMP04_B4">[13]Curves!$H$7</definedName>
    <definedName name="IMP04_B5">[13]Curves!$H$8</definedName>
    <definedName name="IMP04_B6">[13]Curves!$H$9</definedName>
    <definedName name="IMP04_B7">[13]Curves!$H$10</definedName>
    <definedName name="IMP04_B8">[13]Curves!$H$11</definedName>
    <definedName name="IMP04_B9">[13]Curves!$H$12</definedName>
    <definedName name="IMP04_C1">[13]Curves!$I$4</definedName>
    <definedName name="IMP04_C10">[13]Curves!$I$13</definedName>
    <definedName name="IMP04_C11">[13]Curves!$I$14</definedName>
    <definedName name="IMP04_C12">[13]Curves!$I$15</definedName>
    <definedName name="IMP04_C2">[13]Curves!$I$5</definedName>
    <definedName name="IMP04_C3">[13]Curves!$I$6</definedName>
    <definedName name="IMP04_C4">[13]Curves!$I$7</definedName>
    <definedName name="IMP04_C5">[13]Curves!$I$8</definedName>
    <definedName name="IMP04_C6">[13]Curves!$I$9</definedName>
    <definedName name="IMP04_C7">[13]Curves!$I$10</definedName>
    <definedName name="IMP04_C8">[13]Curves!$I$11</definedName>
    <definedName name="IMP04_C9">[13]Curves!$I$12</definedName>
    <definedName name="IMP04_D1">[13]Curves!$D$4</definedName>
    <definedName name="IMP04_D10">[13]Curves!$D$13</definedName>
    <definedName name="IMP04_D11">[13]Curves!$D$14</definedName>
    <definedName name="IMP04_D12">[13]Curves!$D$15</definedName>
    <definedName name="IMP04_D2">[13]Curves!$D$5</definedName>
    <definedName name="IMP04_D3">[13]Curves!$D$6</definedName>
    <definedName name="IMP04_D4">[13]Curves!$D$7</definedName>
    <definedName name="IMP04_D5">[13]Curves!$D$8</definedName>
    <definedName name="IMP04_D6">[13]Curves!$D$9</definedName>
    <definedName name="IMP04_D7">[13]Curves!$D$10</definedName>
    <definedName name="IMP04_D8">[13]Curves!$D$11</definedName>
    <definedName name="IMP04_D9">[13]Curves!$D$12</definedName>
    <definedName name="IMP04_F1">[13]Curves!$A$17</definedName>
    <definedName name="IMP04_F10">[13]Curves!$A$35</definedName>
    <definedName name="IMP04_F11">[13]Curves!$A$37</definedName>
    <definedName name="IMP04_F12">[13]Curves!$A$39</definedName>
    <definedName name="IMP04_F2">[13]Curves!$A$19</definedName>
    <definedName name="IMP04_F3">[13]Curves!$A$21</definedName>
    <definedName name="IMP04_F4">[13]Curves!$A$23</definedName>
    <definedName name="IMP04_F5">[13]Curves!$A$25</definedName>
    <definedName name="IMP04_F6">[13]Curves!$A$27</definedName>
    <definedName name="IMP04_F7">[13]Curves!$A$29</definedName>
    <definedName name="IMP04_F8">[13]Curves!$A$31</definedName>
    <definedName name="IMP04_F9">[13]Curves!$A$33</definedName>
    <definedName name="IMP07_A1">[13]Curves!$G$58</definedName>
    <definedName name="IMP07_A10">[13]Curves!$G$67</definedName>
    <definedName name="IMP07_A11">[13]Curves!$G$68</definedName>
    <definedName name="IMP07_A12">[13]Curves!$G$69</definedName>
    <definedName name="IMP07_A2">[13]Curves!$G$59</definedName>
    <definedName name="IMP07_A3">[13]Curves!$G$60</definedName>
    <definedName name="IMP07_A4">[13]Curves!$G$61</definedName>
    <definedName name="IMP07_A5">[13]Curves!$G$62</definedName>
    <definedName name="IMP07_A6">[13]Curves!$G$63</definedName>
    <definedName name="IMP07_A7">[13]Curves!$G$64</definedName>
    <definedName name="IMP07_A8">[13]Curves!$G$65</definedName>
    <definedName name="IMP07_A9">[13]Curves!$G$66</definedName>
    <definedName name="IMP07_B1">[13]Curves!$H$58</definedName>
    <definedName name="IMP07_B10">[13]Curves!$H$67</definedName>
    <definedName name="IMP07_B11">[13]Curves!$H$68</definedName>
    <definedName name="IMP07_B12">[13]Curves!$H$69</definedName>
    <definedName name="IMP07_B2">[13]Curves!$H$59</definedName>
    <definedName name="IMP07_B3">[13]Curves!$H$60</definedName>
    <definedName name="IMP07_B4">[13]Curves!$H$61</definedName>
    <definedName name="IMP07_B5">[13]Curves!$H$62</definedName>
    <definedName name="IMP07_B6">[13]Curves!$H$63</definedName>
    <definedName name="IMP07_B7">[13]Curves!$H$64</definedName>
    <definedName name="IMP07_B8">[13]Curves!$H$65</definedName>
    <definedName name="IMP07_B9">[13]Curves!$H$66</definedName>
    <definedName name="IMP07_C1">[13]Curves!$I$58</definedName>
    <definedName name="IMP07_C10">[13]Curves!$I$67</definedName>
    <definedName name="IMP07_C11">[13]Curves!$I$68</definedName>
    <definedName name="IMP07_C12">[13]Curves!$I$69</definedName>
    <definedName name="IMP07_C2">[13]Curves!$I$59</definedName>
    <definedName name="IMP07_C3">[13]Curves!$I$60</definedName>
    <definedName name="IMP07_C4">[13]Curves!$I$61</definedName>
    <definedName name="IMP07_C5">[13]Curves!$I$62</definedName>
    <definedName name="IMP07_C6">[13]Curves!$I$63</definedName>
    <definedName name="IMP07_C7">[13]Curves!$I$64</definedName>
    <definedName name="IMP07_C8">[13]Curves!$I$65</definedName>
    <definedName name="IMP07_C9">[13]Curves!$I$66</definedName>
    <definedName name="IMP07_D1">[13]Curves!$D$58</definedName>
    <definedName name="IMP07_D10">[13]Curves!$D$67</definedName>
    <definedName name="IMP07_D11">[13]Curves!$D$68</definedName>
    <definedName name="IMP07_D12">[13]Curves!$D$69</definedName>
    <definedName name="IMP07_D2">[13]Curves!$D$59</definedName>
    <definedName name="IMP07_D3">[13]Curves!$D$60</definedName>
    <definedName name="IMP07_D4">[13]Curves!$D$61</definedName>
    <definedName name="IMP07_D5">[13]Curves!$D$62</definedName>
    <definedName name="IMP07_D6">[13]Curves!$D$63</definedName>
    <definedName name="IMP07_D7">[13]Curves!$D$64</definedName>
    <definedName name="IMP07_D8">[13]Curves!$D$65</definedName>
    <definedName name="IMP07_D9">[13]Curves!$D$66</definedName>
    <definedName name="IMP07_F1">[13]Curves!$A$71</definedName>
    <definedName name="IMP07_F10">[13]Curves!$A$89</definedName>
    <definedName name="IMP07_F11">[13]Curves!$A$91</definedName>
    <definedName name="IMP07_F12">[13]Curves!$A$93</definedName>
    <definedName name="IMP07_F2">[13]Curves!$A$73</definedName>
    <definedName name="IMP07_F3">[13]Curves!$A$75</definedName>
    <definedName name="IMP07_F4">[13]Curves!$A$77</definedName>
    <definedName name="IMP07_F5">[13]Curves!$A$79</definedName>
    <definedName name="IMP07_F6">[13]Curves!$A$81</definedName>
    <definedName name="IMP07_F7">[13]Curves!$A$83</definedName>
    <definedName name="IMP07_F8">[13]Curves!$A$85</definedName>
    <definedName name="IMP07_F9">[13]Curves!$A$87</definedName>
    <definedName name="IMP09_A1">[13]Curves!$I$112</definedName>
    <definedName name="IMP09_A10">[13]Curves!$I$121</definedName>
    <definedName name="IMP09_A11">[13]Curves!$I$122</definedName>
    <definedName name="IMP09_A12">[13]Curves!$I$123</definedName>
    <definedName name="IMP09_A2">[13]Curves!$I$113</definedName>
    <definedName name="IMP09_A3">[13]Curves!$I$114</definedName>
    <definedName name="IMP09_A4">[13]Curves!$I$115</definedName>
    <definedName name="IMP09_A5">[13]Curves!$I$116</definedName>
    <definedName name="IMP09_A6">[13]Curves!$I$117</definedName>
    <definedName name="IMP09_A7">[13]Curves!$I$118</definedName>
    <definedName name="IMP09_A8">[13]Curves!$I$119</definedName>
    <definedName name="IMP09_A9">[13]Curves!$I$120</definedName>
    <definedName name="IMP09_B1">[13]Curves!$J$112</definedName>
    <definedName name="IMP09_B10">[13]Curves!$J$121</definedName>
    <definedName name="IMP09_B11">[13]Curves!$J$122</definedName>
    <definedName name="IMP09_B12">[13]Curves!$J$123</definedName>
    <definedName name="IMP09_B2">[13]Curves!$J$113</definedName>
    <definedName name="IMP09_B3">[13]Curves!$J$114</definedName>
    <definedName name="IMP09_B4">[13]Curves!$J$115</definedName>
    <definedName name="IMP09_B5">[13]Curves!$J$116</definedName>
    <definedName name="IMP09_B6">[13]Curves!$J$117</definedName>
    <definedName name="IMP09_B7">[13]Curves!$J$118</definedName>
    <definedName name="IMP09_B8">[13]Curves!$J$119</definedName>
    <definedName name="IMP09_B9">[13]Curves!$J$120</definedName>
    <definedName name="IMP09_C1">[13]Curves!$K$112</definedName>
    <definedName name="IMP09_C10">[13]Curves!$K$121</definedName>
    <definedName name="IMP09_C11">[13]Curves!$K$122</definedName>
    <definedName name="IMP09_C12">[13]Curves!$K$123</definedName>
    <definedName name="IMP09_C2">[13]Curves!$K$113</definedName>
    <definedName name="IMP09_C3">[13]Curves!$K$114</definedName>
    <definedName name="IMP09_C4">[13]Curves!$K$115</definedName>
    <definedName name="IMP09_C5">[13]Curves!$K$116</definedName>
    <definedName name="IMP09_C6">[13]Curves!$K$117</definedName>
    <definedName name="IMP09_C7">[13]Curves!$K$118</definedName>
    <definedName name="IMP09_C8">[13]Curves!$K$119</definedName>
    <definedName name="IMP09_C9">[13]Curves!$K$120</definedName>
    <definedName name="IMP09_D1">[13]Curves!$F$112</definedName>
    <definedName name="IMP09_D10">[13]Curves!$F$121</definedName>
    <definedName name="IMP09_D11">[13]Curves!$F$122</definedName>
    <definedName name="IMP09_D12">[13]Curves!$F$123</definedName>
    <definedName name="IMP09_D2">[13]Curves!$F$113</definedName>
    <definedName name="IMP09_D3">[13]Curves!$F$114</definedName>
    <definedName name="IMP09_D4">[13]Curves!$F$115</definedName>
    <definedName name="IMP09_D5">[13]Curves!$F$116</definedName>
    <definedName name="IMP09_D6">[13]Curves!$F$117</definedName>
    <definedName name="IMP09_D7">[13]Curves!$F$118</definedName>
    <definedName name="IMP09_D8">[13]Curves!$F$119</definedName>
    <definedName name="IMP09_D9">[13]Curves!$F$120</definedName>
    <definedName name="IMP09_F1">[13]Curves!$A$125</definedName>
    <definedName name="IMP09_F10">[13]Curves!$A$143</definedName>
    <definedName name="IMP09_F11">[13]Curves!$A$145</definedName>
    <definedName name="IMP09_F12">[13]Curves!$A$147</definedName>
    <definedName name="IMP09_F2">[13]Curves!$A$127</definedName>
    <definedName name="IMP09_F3">[13]Curves!$A$129</definedName>
    <definedName name="IMP09_F4">[13]Curves!$A$131</definedName>
    <definedName name="IMP09_F5">[13]Curves!$A$133</definedName>
    <definedName name="IMP09_F6">[13]Curves!$A$135</definedName>
    <definedName name="IMP09_F7">[13]Curves!$A$137</definedName>
    <definedName name="IMP09_F8">[13]Curves!$A$139</definedName>
    <definedName name="IMP09_F9">[13]Curves!$A$141</definedName>
    <definedName name="IMP11_A1">[13]Curves!$G$166</definedName>
    <definedName name="IMP11_A10">[13]Curves!$G$175</definedName>
    <definedName name="IMP11_A11">[13]Curves!$G$176</definedName>
    <definedName name="IMP11_A12">[13]Curves!$G$177</definedName>
    <definedName name="IMP11_A2">[13]Curves!$G$167</definedName>
    <definedName name="IMP11_A3">[13]Curves!$G$168</definedName>
    <definedName name="IMP11_A4">[13]Curves!$G$169</definedName>
    <definedName name="IMP11_A5">[13]Curves!$G$170</definedName>
    <definedName name="IMP11_A6">[13]Curves!$G$171</definedName>
    <definedName name="IMP11_A7">[13]Curves!$G$172</definedName>
    <definedName name="IMP11_A8">[13]Curves!$G$173</definedName>
    <definedName name="IMP11_A9">[13]Curves!$G$174</definedName>
    <definedName name="IMP11_B1">[13]Curves!$H$166</definedName>
    <definedName name="IMP11_B10">[13]Curves!$H$175</definedName>
    <definedName name="IMP11_B11">[13]Curves!$H$176</definedName>
    <definedName name="IMP11_B12">[13]Curves!$H$177</definedName>
    <definedName name="IMP11_B2">[13]Curves!$H$167</definedName>
    <definedName name="IMP11_B3">[13]Curves!$H$168</definedName>
    <definedName name="IMP11_B4">[13]Curves!$H$169</definedName>
    <definedName name="IMP11_B5">[13]Curves!$H$170</definedName>
    <definedName name="IMP11_B6">[13]Curves!$H$171</definedName>
    <definedName name="IMP11_B7">[13]Curves!$H$172</definedName>
    <definedName name="IMP11_B8">[13]Curves!$H$173</definedName>
    <definedName name="IMP11_B9">[13]Curves!$H$174</definedName>
    <definedName name="IMP11_C1">[13]Curves!$I$166</definedName>
    <definedName name="IMP11_C10">[13]Curves!$I$175</definedName>
    <definedName name="IMP11_C11">[13]Curves!$I$176</definedName>
    <definedName name="IMP11_C12">[13]Curves!$I$177</definedName>
    <definedName name="IMP11_C2">[13]Curves!$I$167</definedName>
    <definedName name="IMP11_C3">[13]Curves!$I$168</definedName>
    <definedName name="IMP11_C4">[13]Curves!$I$169</definedName>
    <definedName name="IMP11_C5">[13]Curves!$I$170</definedName>
    <definedName name="IMP11_C6">[13]Curves!$I$171</definedName>
    <definedName name="IMP11_C7">[13]Curves!$I$172</definedName>
    <definedName name="IMP11_C8">[13]Curves!$I$173</definedName>
    <definedName name="IMP11_C9">[13]Curves!$I$174</definedName>
    <definedName name="IMP11_D1">[13]Curves!$D$166</definedName>
    <definedName name="IMP11_D10">[13]Curves!$D$175</definedName>
    <definedName name="IMP11_D11">[13]Curves!$D$176</definedName>
    <definedName name="IMP11_D12">[13]Curves!$D$177</definedName>
    <definedName name="IMP11_D2">[13]Curves!$D$167</definedName>
    <definedName name="IMP11_D3">[13]Curves!$D$168</definedName>
    <definedName name="IMP11_D4">[13]Curves!$D$169</definedName>
    <definedName name="IMP11_D5">[13]Curves!$D$170</definedName>
    <definedName name="IMP11_D6">[13]Curves!$D$171</definedName>
    <definedName name="IMP11_D7">[13]Curves!$D$172</definedName>
    <definedName name="IMP11_D8">[13]Curves!$D$173</definedName>
    <definedName name="IMP11_D9">[13]Curves!$D$174</definedName>
    <definedName name="IMP11_F1">[13]Curves!$A$179</definedName>
    <definedName name="IMP11_F10">[13]Curves!$A$197</definedName>
    <definedName name="IMP11_F11">[13]Curves!$A$199</definedName>
    <definedName name="IMP11_F12">[13]Curves!$A$201</definedName>
    <definedName name="IMP11_F2">[13]Curves!$A$181</definedName>
    <definedName name="IMP11_F3">[13]Curves!$A$183</definedName>
    <definedName name="IMP11_F4">[13]Curves!$A$185</definedName>
    <definedName name="IMP11_F5">[13]Curves!$A$187</definedName>
    <definedName name="IMP11_F6">[13]Curves!$A$189</definedName>
    <definedName name="IMP11_F7">[13]Curves!$A$191</definedName>
    <definedName name="IMP11_F8">[13]Curves!$A$193</definedName>
    <definedName name="IMP11_F9">[13]Curves!$A$195</definedName>
    <definedName name="IMPORT">'[11]Process Piping'!#REF!</definedName>
    <definedName name="INC" localSheetId="3">[3]Sheet!#REF!</definedName>
    <definedName name="INC">[4]Sheet!#REF!</definedName>
    <definedName name="INC_2" localSheetId="3">[3]Sheet!#REF!</definedName>
    <definedName name="INC_2">[5]Sheet!#REF!</definedName>
    <definedName name="INC_9" localSheetId="3">[3]Sheet!#REF!</definedName>
    <definedName name="INC_9">[5]Sheet!#REF!</definedName>
    <definedName name="INCC" localSheetId="3">[3]Sheet!#REF!</definedName>
    <definedName name="INCC">[4]Sheet!#REF!</definedName>
    <definedName name="INCC_2" localSheetId="3">[3]Sheet!#REF!</definedName>
    <definedName name="INCC_2">[5]Sheet!#REF!</definedName>
    <definedName name="INCC_9" localSheetId="3">[3]Sheet!#REF!</definedName>
    <definedName name="INCC_9">[5]Sheet!#REF!</definedName>
    <definedName name="INCR_DECR" localSheetId="3">[3]Sheet!#REF!</definedName>
    <definedName name="INCR_DECR">[4]Sheet!#REF!</definedName>
    <definedName name="INCR_DECR_2" localSheetId="3">[3]Sheet!#REF!</definedName>
    <definedName name="INCR_DECR_2">[5]Sheet!#REF!</definedName>
    <definedName name="INCR_DECR_9" localSheetId="3">[3]Sheet!#REF!</definedName>
    <definedName name="INCR_DECR_9">[5]Sheet!#REF!</definedName>
    <definedName name="IND_LABOUR" localSheetId="3">[3]Sheet!#REF!</definedName>
    <definedName name="IND_LABOUR">[4]Sheet!#REF!</definedName>
    <definedName name="IND_LABOUR_2" localSheetId="3">[3]Sheet!#REF!</definedName>
    <definedName name="IND_LABOUR_2">[5]Sheet!#REF!</definedName>
    <definedName name="IND_LABOUR_9" localSheetId="3">[3]Sheet!#REF!</definedName>
    <definedName name="IND_LABOUR_9">[5]Sheet!#REF!</definedName>
    <definedName name="Indchg">[40]Sheet3!$A$1:$E$8</definedName>
    <definedName name="Industry">[40]Sheet3!$A$2:$A$8</definedName>
    <definedName name="INPUT_07">[13]Curves!$A$55</definedName>
    <definedName name="INPUT_09">[13]Curves!$A$109</definedName>
    <definedName name="INPUT_11">[13]Curves!$A$163</definedName>
    <definedName name="INSURANCE" localSheetId="3">[3]Sheet!#REF!</definedName>
    <definedName name="INSURANCE">[4]Sheet!#REF!</definedName>
    <definedName name="INSURANCE_2" localSheetId="3">[3]Sheet!#REF!</definedName>
    <definedName name="INSURANCE_2">[5]Sheet!#REF!</definedName>
    <definedName name="INSURANCE_9" localSheetId="3">[3]Sheet!#REF!</definedName>
    <definedName name="INSURANCE_9">[5]Sheet!#REF!</definedName>
    <definedName name="INTEREST" localSheetId="3">[3]Sheet!#REF!</definedName>
    <definedName name="INTEREST">[4]Sheet!#REF!</definedName>
    <definedName name="INTEREST_2" localSheetId="3">[3]Sheet!#REF!</definedName>
    <definedName name="INTEREST_2">[5]Sheet!#REF!</definedName>
    <definedName name="INTEREST_9" localSheetId="3">[3]Sheet!#REF!</definedName>
    <definedName name="INTEREST_9">[5]Sheet!#REF!</definedName>
    <definedName name="INTT_EXP" localSheetId="3">#REF!</definedName>
    <definedName name="INTT_EXP">#REF!</definedName>
    <definedName name="INV" localSheetId="3">[3]Sheet!#REF!</definedName>
    <definedName name="INV">#REF!</definedName>
    <definedName name="INV_2" localSheetId="3">[3]Sheet!#REF!</definedName>
    <definedName name="INV_2">[5]Sheet!#REF!</definedName>
    <definedName name="INV_9" localSheetId="3">[3]Sheet!#REF!</definedName>
    <definedName name="INV_9">[5]Sheet!#REF!</definedName>
    <definedName name="INVENTORIES" localSheetId="3">[41]Sch!#REF!</definedName>
    <definedName name="INVENTORIES">[42]Sch!#REF!</definedName>
    <definedName name="INVENTORIES_2" localSheetId="3">[41]Sch!#REF!</definedName>
    <definedName name="INVENTORIES_2">[43]Sch!#REF!</definedName>
    <definedName name="INVENTORIES_9" localSheetId="3">[41]Sch!#REF!</definedName>
    <definedName name="INVENTORIES_9">[43]Sch!#REF!</definedName>
    <definedName name="INVST" localSheetId="3">[3]Sheet!#REF!</definedName>
    <definedName name="INVST">[4]Sheet!#REF!</definedName>
    <definedName name="INVST_2" localSheetId="3">[3]Sheet!#REF!</definedName>
    <definedName name="INVST_2">[5]Sheet!#REF!</definedName>
    <definedName name="INVST_9" localSheetId="3">[3]Sheet!#REF!</definedName>
    <definedName name="INVST_9">[5]Sheet!#REF!</definedName>
    <definedName name="IOC">NA()</definedName>
    <definedName name="IOC_12">NA()</definedName>
    <definedName name="IOC_15">NA()</definedName>
    <definedName name="IOC_4">NA()</definedName>
    <definedName name="IOC_5">NA()</definedName>
    <definedName name="IOC_6">NA()</definedName>
    <definedName name="IOC_7">NA()</definedName>
    <definedName name="irate">'[39]co.tax'!$C$29</definedName>
    <definedName name="KGP">"#REF!"</definedName>
    <definedName name="KGP_1">"#REF!"</definedName>
    <definedName name="KGP_11">"#REF!"</definedName>
    <definedName name="KGP_12">"#REF!"</definedName>
    <definedName name="KGP_13">"#REF!"</definedName>
    <definedName name="KGP_15">"#REF!"</definedName>
    <definedName name="KGP_4">"#REF!"</definedName>
    <definedName name="KGP_5">"#REF!"</definedName>
    <definedName name="KGP_6">"#REF!"</definedName>
    <definedName name="KGP_7">"#REF!"</definedName>
    <definedName name="KGP_9">"#REF!"</definedName>
    <definedName name="ks">[25]stock!$V$45</definedName>
    <definedName name="LAB_EXP" localSheetId="3">[3]Sheet!#REF!</definedName>
    <definedName name="LAB_EXP">[4]Sheet!#REF!</definedName>
    <definedName name="LAB_EXP_2" localSheetId="3">[3]Sheet!#REF!</definedName>
    <definedName name="LAB_EXP_2">[5]Sheet!#REF!</definedName>
    <definedName name="LAB_EXP_9" localSheetId="3">[3]Sheet!#REF!</definedName>
    <definedName name="LAB_EXP_9">[5]Sheet!#REF!</definedName>
    <definedName name="lac">'[10]P&amp;L'!#REF!</definedName>
    <definedName name="LACO_1">[13]Heads!$B$89:$W$89</definedName>
    <definedName name="LACO_10">[13]Heads!$B$107:$W$107</definedName>
    <definedName name="LACO_11">[13]Heads!$B$109:$W$109</definedName>
    <definedName name="LACO_12">[13]Heads!$B$111:$W$111</definedName>
    <definedName name="LACO_13">[13]Heads!$B$113:$W$113</definedName>
    <definedName name="LACO_14">[13]Heads!$B$115:$W$115</definedName>
    <definedName name="LACO_15">[13]Heads!$B$117:$W$117</definedName>
    <definedName name="LACO_16">[13]Heads!$B$119:$W$119</definedName>
    <definedName name="LACO_17">[13]Heads!$B$121:$W$121</definedName>
    <definedName name="LACO_18">[13]Heads!$B$123:$W$123</definedName>
    <definedName name="LACO_19">[13]Heads!$B$125:$W$125</definedName>
    <definedName name="LACO_2">[13]Heads!$B$91:$W$91</definedName>
    <definedName name="LACO_3">[13]Heads!$B$93:$W$93</definedName>
    <definedName name="LACO_4">[13]Heads!$B$95:$W$95</definedName>
    <definedName name="LACO_5">[13]Heads!$B$97:$W$97</definedName>
    <definedName name="LACO_6">[13]Heads!$B$99:$W$99</definedName>
    <definedName name="LACO_7">[13]Heads!$B$101:$W$101</definedName>
    <definedName name="LACO_8">[13]Heads!$B$103:$W$103</definedName>
    <definedName name="LACO_9">[13]Heads!$B$105:$W$105</definedName>
    <definedName name="lacs2">'[10]P&amp;L'!#REF!</definedName>
    <definedName name="Lakh">NA()</definedName>
    <definedName name="Lakh_12">NA()</definedName>
    <definedName name="Lakh_15">NA()</definedName>
    <definedName name="Lakh_4">NA()</definedName>
    <definedName name="Lakh_5">NA()</definedName>
    <definedName name="Lakh_6">NA()</definedName>
    <definedName name="Lakh_7">NA()</definedName>
    <definedName name="Land_Allocation">[38]Assumptions!$B$67:$D$80</definedName>
    <definedName name="LC">NA()</definedName>
    <definedName name="LC_12">NA()</definedName>
    <definedName name="LC_15">NA()</definedName>
    <definedName name="LC_4">NA()</definedName>
    <definedName name="LC_5">NA()</definedName>
    <definedName name="LC_6">NA()</definedName>
    <definedName name="LC_7">NA()</definedName>
    <definedName name="LEVEL_2_1_HEXENE_PG.2">'[26]Summary Sheets'!$W$420:$AG$454</definedName>
    <definedName name="LEVEL_2_1_HEXENE_PG.3">'[26]Summary Sheets'!$W$458:$AG$492</definedName>
    <definedName name="LEVEL_2_1_HEXENE_PG.4">'[26]Summary Sheets'!$W$496:$AG$530</definedName>
    <definedName name="LEVEL_2_1_HEXENE_PG_5">'[26]Summary Sheets'!$W$534:$AG$568</definedName>
    <definedName name="LEVEL_2_DKADU_PG.1">'[27]ITB COST'!$W$2:$AG$42</definedName>
    <definedName name="LEVEL_2_DKADU_PG.2">'[27]ITB COST'!$W$46:$AG$86</definedName>
    <definedName name="LEVEL_2_DKADU_PG.3">'[27]ITB COST'!$W$90:$AG$130</definedName>
    <definedName name="LEVEL_2_DKADU_PG.4">'[27]ITB COST'!$W$134:$AG$174</definedName>
    <definedName name="LEVEL_2_DOCK_PG.1">'[26]Summary Sheets'!$W$762:$AG$796</definedName>
    <definedName name="LEVEL_2_DOCK_PG.2">'[26]Summary Sheets'!$W$800:$AG$834</definedName>
    <definedName name="LEVEL_2_DOCK_PG.3">'[26]Summary Sheets'!$W$838:$AG$872</definedName>
    <definedName name="LEVEL_2_DOCK_PG.4">'[26]Summary Sheets'!$W$876:$AG$910</definedName>
    <definedName name="LEVEL_2_DOCK_PG_5">'[26]Summary Sheets'!$W$914:$AG$948</definedName>
    <definedName name="LEVEL_2_ETHYLENE_PG.1">'[26]Summary Sheets'!$W$2:$AG$36</definedName>
    <definedName name="LEVEL_2_ETHYLENE_PG.2">'[26]Summary Sheets'!$W$40:$AG$74</definedName>
    <definedName name="LEVEL_2_ETHYLENE_PG.3">'[26]Summary Sheets'!$W$78:$AG$112</definedName>
    <definedName name="LEVEL_2_ETHYLENE_PG.4">'[26]Summary Sheets'!$W$116:$AG$150</definedName>
    <definedName name="LEVEL_2_ETHYLENE_PG_5">'[26]Summary Sheets'!$W$154:$AG$188</definedName>
    <definedName name="LEVEL_2_NFGP_PG.1">'[27]ITB COST'!$W$398:$AG$438</definedName>
    <definedName name="LEVEL_2_NFGP_PG.2">'[27]ITB COST'!$W$442:$AG$482</definedName>
    <definedName name="LEVEL_2_NFGP_PG.3">'[27]ITB COST'!$W$486:$AG$526</definedName>
    <definedName name="LEVEL_2_NFGP_PG.4">'[27]ITB COST'!$W$530:$AG$570</definedName>
    <definedName name="LEVEL_2_NGL4_PG.1">'[27]ITB COST'!$W$178:$AG$218</definedName>
    <definedName name="LEVEL_2_NGL4_PG.2">'[27]ITB COST'!$W$222:$AG$262</definedName>
    <definedName name="LEVEL_2_NGL4_PG.3">'[27]ITB COST'!$W$266:$AG$306</definedName>
    <definedName name="LEVEL_2_NGL4_PG.4">'[27]ITB COST'!$W$310:$AG$350</definedName>
    <definedName name="LEVEL_2_OFFSITES_PG.1">'[26]Summary Sheets'!$W$572:$AG$606</definedName>
    <definedName name="LEVEL_2_OFFSITES_PG.2">'[26]Summary Sheets'!$W$610:$AG$644</definedName>
    <definedName name="LEVEL_2_OFFSITES_PG.3">'[26]Summary Sheets'!$W$648:$AG$682</definedName>
    <definedName name="LEVEL_2_OFFSITES_PG.4">'[26]Summary Sheets'!$W$686:$AG$720</definedName>
    <definedName name="LEVEL_2_OFFSITES_PG_5">'[26]Summary Sheets'!$W$724:$AG$758</definedName>
    <definedName name="LEVEL_2_PGM_PG.1">'[27]ITB COST'!$W$881:$AG$922</definedName>
    <definedName name="LEVEL_2_PGM_PG.2">'[27]ITB COST'!$W$925:$AG$966</definedName>
    <definedName name="LEVEL_2_PIPELINE_PG.1">'[27]ITB COST'!$W$574:$AG$614</definedName>
    <definedName name="LEVEL_2_PIPELINE_PG.2">'[27]ITB COST'!$W$618:$AG$658</definedName>
    <definedName name="LEVEL_2_PIPELINE_PG.3">'[27]ITB COST'!$W$662:$AG$702</definedName>
    <definedName name="LEVEL_2_POLYETHYLENE_PG.1">'[26]Summary Sheets'!$W$192:$AG$226</definedName>
    <definedName name="LEVEL_2_POLYETHYLENE_PG.2">'[26]Summary Sheets'!$W$230:$AG$264</definedName>
    <definedName name="LEVEL_2_POLYETHYLENE_PG.3">'[26]Summary Sheets'!$W$268:$AG$302</definedName>
    <definedName name="LEVEL_2_POLYETHYLENE_PG.4">'[26]Summary Sheets'!$W$306:$AG$340</definedName>
    <definedName name="LEVEL_2_POLYETHYLENE_PG_5">'[26]Summary Sheets'!$W$344:$AG$378</definedName>
    <definedName name="LEVEL_2_TANK_PG.1">'[27]ITB COST'!$W$706:$AG$746</definedName>
    <definedName name="LEVEL_2_TANK_PG.2">'[27]ITB COST'!$W$750:$AG$790</definedName>
    <definedName name="LEVEL_2_TANK_PG.3">'[27]ITB COST'!$W$794:$AG$834</definedName>
    <definedName name="LEVEL_2_TANK_PG.4">'[27]ITB COST'!$W$838:$AG$878</definedName>
    <definedName name="LEVEL_3_1_HEXENE_EQUIP_PG_1">'[26]Summary Sheets'!$AH$382:$AR$416</definedName>
    <definedName name="LEVEL_3_1_HEXENE_EQUIP_PG_2">'[26]Summary Sheets'!$AH$420:$AR$454</definedName>
    <definedName name="LEVEL_3_1_HEXENE_EQUIP_PG_3">'[26]Summary Sheets'!$AH$458:$AR$492</definedName>
    <definedName name="LEVEL_3_DKADU_EQUIP_PG_1">'[27]ITB COST'!$AH$2:$AR$42</definedName>
    <definedName name="LEVEL_3_DKADU_EQUIP_PG_2">'[27]ITB COST'!$AH$46:$AR$86</definedName>
    <definedName name="LEVEL_3_DKADU_EQUIP_PG_3">'[27]ITB COST'!$AH$90:$AR$130</definedName>
    <definedName name="LEVEL_3_DOCK_EQUIP_PG_1">'[26]Summary Sheets'!$AH$762:$AR$796</definedName>
    <definedName name="LEVEL_3_DOCK_EQUIP_PG_2">'[26]Summary Sheets'!$AH$800:$AR$834</definedName>
    <definedName name="LEVEL_3_DOCK_EQUIP_PG_3">'[26]Summary Sheets'!$AH$838:$AR$872</definedName>
    <definedName name="LEVEL_3_ETHYLENE_EQUIP_PG_1">'[26]Summary Sheets'!$AH$2:$AR$36</definedName>
    <definedName name="LEVEL_3_ETHYLENE_EQUIP_PG_2">'[26]Summary Sheets'!$AH$40:$AR$74</definedName>
    <definedName name="LEVEL_3_ETHYLENE_EQUIP_PG_3">'[26]Summary Sheets'!$AH$78:$AR$112</definedName>
    <definedName name="LEVEL_3_NFGP_EQUIP_PG_1">'[27]ITB COST'!$AH$398:$AR$438</definedName>
    <definedName name="LEVEL_3_NFGP_EQUIP_PG_2">'[27]ITB COST'!$AH$442:$AR$482</definedName>
    <definedName name="LEVEL_3_NFGP_EQUIP_PG_3">'[27]ITB COST'!$AH$486:$AR$526</definedName>
    <definedName name="LEVEL_3_NGL4_EQUIP_PG_1">'[27]ITB COST'!$AH$178:$AR$218</definedName>
    <definedName name="LEVEL_3_NGL4_EQUIP_PG_2">'[27]ITB COST'!$AH$222:$AR$262</definedName>
    <definedName name="LEVEL_3_NGL4_EQUIP_PG_3">'[27]ITB COST'!$AH$266:$AR$306</definedName>
    <definedName name="LEVEL_3_NGL4_EQUIP_PG_4">'[27]ITB COST'!$AH$310:$AR$350</definedName>
    <definedName name="LEVEL_3_NGL4_EQUIP_PG_5">'[27]ITB COST'!$AH$354:$AR$394</definedName>
    <definedName name="LEVEL_3_OFFSITES_EQUIP_PG_1">'[26]Summary Sheets'!$AH$572:$AR$606</definedName>
    <definedName name="LEVEL_3_OFFSITES_EQUIP_PG_2">'[26]Summary Sheets'!$AH$610:$AR$644</definedName>
    <definedName name="LEVEL_3_OFFSITES_EQUIP_PG_3">'[26]Summary Sheets'!$AH$648:$AR$682</definedName>
    <definedName name="LEVEL_3_PIPELINE_EQUIP_PG_1">'[27]ITB COST'!$AH$574:$AR$614</definedName>
    <definedName name="LEVEL_3_POLYETHYLENE_EQUIP_PG_1">'[26]Summary Sheets'!$AH$192:$AR$226</definedName>
    <definedName name="LEVEL_3_POLYETHYLENE_EQUIP_PG_2">'[26]Summary Sheets'!$AH$230:$AR$264</definedName>
    <definedName name="LEVEL_3_POLYETHYLENE_EQUIP_PG_3">'[26]Summary Sheets'!$AH$268:$AR$302</definedName>
    <definedName name="LEVEL_3_TANK_EQUIP_PG_1">'[27]ITB COST'!$AH$706:$AR$746</definedName>
    <definedName name="LIABILITIES20" localSheetId="3">#REF!</definedName>
    <definedName name="LIABILITIES20">#REF!</definedName>
    <definedName name="LOANS" localSheetId="3">[3]Sheet!#REF!</definedName>
    <definedName name="LOANS">[4]Sheet!#REF!</definedName>
    <definedName name="LOANS_2" localSheetId="3">[3]Sheet!#REF!</definedName>
    <definedName name="LOANS_2">[5]Sheet!#REF!</definedName>
    <definedName name="LOANS_9" localSheetId="3">[3]Sheet!#REF!</definedName>
    <definedName name="LOANS_9">[5]Sheet!#REF!</definedName>
    <definedName name="LOCATION" localSheetId="3">[44]LEGEND!$D$7</definedName>
    <definedName name="LOCATION">[45]LEGEND!$D$7</definedName>
    <definedName name="LocationCode">[16]Control!$B$4</definedName>
    <definedName name="LOOK_01">[13]Dbase!$AH$477</definedName>
    <definedName name="LOOK_27">[13]Dbase!$AI$477</definedName>
    <definedName name="LOOK_DATA">[13]Dbase!$B$13:$AB$475</definedName>
    <definedName name="LOOKUP_1">[13]Dbase!$AY$4:$AZ$7</definedName>
    <definedName name="LOOKUP_2">[13]Note!$C$75:$E$77</definedName>
    <definedName name="LOSS_CF" localSheetId="3">#REF!</definedName>
    <definedName name="LOSS_CF">#REF!</definedName>
    <definedName name="LOSS_CF_2" localSheetId="3">#REF!</definedName>
    <definedName name="LOSS_CF_2">#REF!</definedName>
    <definedName name="LOSS_CF_9" localSheetId="3">#REF!</definedName>
    <definedName name="LOSS_CF_9">#REF!</definedName>
    <definedName name="Lst">[40]Sheet2!$A$1:$A$1139</definedName>
    <definedName name="M" localSheetId="3">#REF!</definedName>
    <definedName name="M">#REF!</definedName>
    <definedName name="M_2" localSheetId="3">#REF!</definedName>
    <definedName name="M_2">#REF!</definedName>
    <definedName name="M1_" localSheetId="3">#REF!</definedName>
    <definedName name="M1_">#REF!</definedName>
    <definedName name="M1__2" localSheetId="3">#REF!</definedName>
    <definedName name="M1__2">#REF!</definedName>
    <definedName name="MACO_09">[13]Curves!$A$220:$H$267</definedName>
    <definedName name="MANU_EXP" localSheetId="3">#REF!</definedName>
    <definedName name="MANU_EXP">#REF!</definedName>
    <definedName name="MASVT">[13]Tables!$C$2:$AA$14</definedName>
    <definedName name="MEANS_OF_FINANCE">[38]Assumptions!$B$52:$D$55</definedName>
    <definedName name="minadvtax">'[39]co.tax'!$B$56</definedName>
    <definedName name="MISC_EXP" localSheetId="3">#REF!</definedName>
    <definedName name="MISC_EXP">#REF!</definedName>
    <definedName name="MISC_INC" localSheetId="3">[3]Sheet!#REF!</definedName>
    <definedName name="MISC_INC">[4]Sheet!#REF!</definedName>
    <definedName name="MISC_INC_2" localSheetId="3">[3]Sheet!#REF!</definedName>
    <definedName name="MISC_INC_2">[5]Sheet!#REF!</definedName>
    <definedName name="MISC_INC_9" localSheetId="3">[3]Sheet!#REF!</definedName>
    <definedName name="MISC_INC_9">[5]Sheet!#REF!</definedName>
    <definedName name="MIXE">[13]Heads!$B$83:$W$85</definedName>
    <definedName name="Mondal">#REF!</definedName>
    <definedName name="monthinr">'[46]P&amp;L February'!$B$96:$Q$155</definedName>
    <definedName name="monthusd">'[46]P&amp;L February'!$B$2:$Q$67</definedName>
    <definedName name="MR" localSheetId="3">#REF!</definedName>
    <definedName name="MR">#REF!</definedName>
    <definedName name="MR_2" localSheetId="3">#REF!</definedName>
    <definedName name="MR_2">#REF!</definedName>
    <definedName name="MSVPP_FT1">NA()</definedName>
    <definedName name="MSVPP_FT1_12">NA()</definedName>
    <definedName name="MSVPP_FT1_15">NA()</definedName>
    <definedName name="MSVPP_FT1_4">NA()</definedName>
    <definedName name="MSVPP_FT1_5">NA()</definedName>
    <definedName name="MSVPP_FT1_6">NA()</definedName>
    <definedName name="MSVPP_FT1_7">NA()</definedName>
    <definedName name="MSVPP_T1">NA()</definedName>
    <definedName name="MSVPP_T1_12">NA()</definedName>
    <definedName name="MSVPP_T1_15">NA()</definedName>
    <definedName name="MSVPP_T1_4">NA()</definedName>
    <definedName name="MSVPP_T1_5">NA()</definedName>
    <definedName name="MSVPP_T1_6">NA()</definedName>
    <definedName name="MSVPP_T1_7">NA()</definedName>
    <definedName name="Murty">'[47]Balance Sheet '!$A$50:$B$90</definedName>
    <definedName name="N" localSheetId="3">#REF!</definedName>
    <definedName name="N">#REF!</definedName>
    <definedName name="N_2" localSheetId="3">#REF!</definedName>
    <definedName name="N_2">#REF!</definedName>
    <definedName name="new" localSheetId="3">#REF!</definedName>
    <definedName name="new">#REF!</definedName>
    <definedName name="NEWB">[13]Tables!$E$87</definedName>
    <definedName name="NO_ED">[13]Note!$H$46</definedName>
    <definedName name="NO_EX">[13]Note!$F$13</definedName>
    <definedName name="NO_PD1">[13]Note!$C$5</definedName>
    <definedName name="NO_PD2">[13]Note!$C$7</definedName>
    <definedName name="NO_PR">[13]Note!$C$9</definedName>
    <definedName name="NO_UN">[13]Note!$F$9</definedName>
    <definedName name="NO_XC">[13]Note!$C$15</definedName>
    <definedName name="NOEQ">[13]Dbase!$C$479</definedName>
    <definedName name="NOEQ_1">[13]Heads!$B$169:$C$174</definedName>
    <definedName name="NOEQ_10">[13]Heads!$B$233:$C$238</definedName>
    <definedName name="NOEQ_11">[13]Heads!$B$240:$C$245</definedName>
    <definedName name="NOEQ_12">[13]Heads!$B$247:$C$252</definedName>
    <definedName name="NOEQ_13">[13]Heads!$B$254:$C$259</definedName>
    <definedName name="NOEQ_14">[13]Heads!$B$261:$C$266</definedName>
    <definedName name="NOEQ_15">[13]Heads!$B$268:$C$273</definedName>
    <definedName name="NOEQ_16">[13]Heads!$B$275:$C$280</definedName>
    <definedName name="NOEQ_17">[13]Heads!$B$282:$C$287</definedName>
    <definedName name="NOEQ_18">[13]Heads!$B$289:$C$294</definedName>
    <definedName name="NOEQ_19">[13]Heads!$B$296:$C$301</definedName>
    <definedName name="NOEQ_2">[13]Heads!$B$176:$C$181</definedName>
    <definedName name="NOEQ_3">[13]Heads!$B$183:$C$188</definedName>
    <definedName name="NOEQ_4">[13]Heads!$B$191:$C$196</definedName>
    <definedName name="NOEQ_5">[13]Heads!$B$198:$C$203</definedName>
    <definedName name="NOEQ_6">[13]Heads!$B$205:$C$210</definedName>
    <definedName name="NOEQ_7">[13]Heads!$B$212:$C$217</definedName>
    <definedName name="NOEQ_8">[13]Heads!$B$219:$C$224</definedName>
    <definedName name="NOEQ_9">[13]Heads!$B$226:$C$231</definedName>
    <definedName name="NOTA_P2">'[13]Page 2'!$C$79</definedName>
    <definedName name="NSProjectionMethodIndex">'[48]Non-Statistical Sampling Master'!$C$63</definedName>
    <definedName name="NSRequiredLevelOfEvidenceItems">'[48]Non-Statistical Sampling Master'!$C$50:$C$53</definedName>
    <definedName name="NUMERO">[13]Dbase!$A$1</definedName>
    <definedName name="O" localSheetId="3">[3]Sheet!#REF!</definedName>
    <definedName name="O">[4]Sheet!#REF!</definedName>
    <definedName name="O_2" localSheetId="3">[3]Sheet!#REF!</definedName>
    <definedName name="O_2">[5]Sheet!#REF!</definedName>
    <definedName name="O_9" localSheetId="3">[3]Sheet!#REF!</definedName>
    <definedName name="O_9">[5]Sheet!#REF!</definedName>
    <definedName name="Offers">NA()</definedName>
    <definedName name="Offers_12">NA()</definedName>
    <definedName name="Offers_15">NA()</definedName>
    <definedName name="Offers_4">NA()</definedName>
    <definedName name="Offers_5">NA()</definedName>
    <definedName name="Offers_6">NA()</definedName>
    <definedName name="Offers_7">NA()</definedName>
    <definedName name="OPDNAME">'[49]Opdata (2)'!$B$7</definedName>
    <definedName name="OPNAME">'[49]Opdata (2)'!$A$9:$B$136</definedName>
    <definedName name="opnamenew">'[49]Opdata (2)'!$A$9:$B$145</definedName>
    <definedName name="OTH_CA" localSheetId="3">[3]Sheet!#REF!</definedName>
    <definedName name="OTH_CA">[4]Sheet!#REF!</definedName>
    <definedName name="OTH_CA_2" localSheetId="3">[3]Sheet!#REF!</definedName>
    <definedName name="OTH_CA_2">[5]Sheet!#REF!</definedName>
    <definedName name="OTH_CA_9" localSheetId="3">[3]Sheet!#REF!</definedName>
    <definedName name="OTH_CA_9">[5]Sheet!#REF!</definedName>
    <definedName name="OTH_INC" localSheetId="3">#REF!</definedName>
    <definedName name="OTH_INC">#REF!</definedName>
    <definedName name="OTH_LIA" localSheetId="3">#REF!</definedName>
    <definedName name="OTH_LIA">#REF!</definedName>
    <definedName name="OTH_LIA_2" localSheetId="3">#REF!</definedName>
    <definedName name="OTH_LIA_2">#REF!</definedName>
    <definedName name="OTHER_CA" localSheetId="3">[3]Sheet!#REF!</definedName>
    <definedName name="OTHER_CA">[4]Sheet!#REF!</definedName>
    <definedName name="OTHER_CA_2" localSheetId="3">[3]Sheet!#REF!</definedName>
    <definedName name="OTHER_CA_2">[5]Sheet!#REF!</definedName>
    <definedName name="OTHER_CA_9" localSheetId="3">[3]Sheet!#REF!</definedName>
    <definedName name="OTHER_CA_9">[5]Sheet!#REF!</definedName>
    <definedName name="Other_Income__Details">"#REF!"</definedName>
    <definedName name="OTHER_MANU" localSheetId="3">[3]Sheet!#REF!</definedName>
    <definedName name="OTHER_MANU">[4]Sheet!#REF!</definedName>
    <definedName name="OTHER_MANU_2" localSheetId="3">[3]Sheet!#REF!</definedName>
    <definedName name="OTHER_MANU_2">[5]Sheet!#REF!</definedName>
    <definedName name="OTHER_MANU_9" localSheetId="3">[3]Sheet!#REF!</definedName>
    <definedName name="OTHER_MANU_9">[5]Sheet!#REF!</definedName>
    <definedName name="others" localSheetId="3">#REF!</definedName>
    <definedName name="others">#REF!</definedName>
    <definedName name="PAGE_RGRPBASE" localSheetId="3">'[11]Process Piping'!#REF!</definedName>
    <definedName name="PAGE_RGRPBASE">'[11]Process Piping'!#REF!</definedName>
    <definedName name="page1">"#REF!"</definedName>
    <definedName name="page1_1">"#REF!"</definedName>
    <definedName name="page1_11">"#REF!"</definedName>
    <definedName name="page1_12">"#REF!"</definedName>
    <definedName name="page1_13">"#REF!"</definedName>
    <definedName name="page1_15">"#REF!"</definedName>
    <definedName name="page1_4">"#REF!"</definedName>
    <definedName name="page1_5">"#REF!"</definedName>
    <definedName name="page1_6">"#REF!"</definedName>
    <definedName name="page1_7">"#REF!"</definedName>
    <definedName name="page1_9">"#REF!"</definedName>
    <definedName name="page2">"#REF!"</definedName>
    <definedName name="page2_1">"#REF!"</definedName>
    <definedName name="page2_11">"#REF!"</definedName>
    <definedName name="page2_4">"#REF!"</definedName>
    <definedName name="page2_9">"#REF!"</definedName>
    <definedName name="page3">"#REF!"</definedName>
    <definedName name="page3_1">"#REF!"</definedName>
    <definedName name="page3_11">"#REF!"</definedName>
    <definedName name="page3_4">"#REF!"</definedName>
    <definedName name="page3_9">"#REF!"</definedName>
    <definedName name="page4">"#REF!"</definedName>
    <definedName name="page4_1">"#REF!"</definedName>
    <definedName name="page4_11">"#REF!"</definedName>
    <definedName name="page4_4">"#REF!"</definedName>
    <definedName name="page5">"#REF!"</definedName>
    <definedName name="page5_1">"#REF!"</definedName>
    <definedName name="page5_11">"#REF!"</definedName>
    <definedName name="page5_4">"#REF!"</definedName>
    <definedName name="page6">"#REF!"</definedName>
    <definedName name="page6_1">"#REF!"</definedName>
    <definedName name="page6_11">"#REF!"</definedName>
    <definedName name="page6_4">"#REF!"</definedName>
    <definedName name="page7">"#REF!"</definedName>
    <definedName name="page7_1">"#REF!"</definedName>
    <definedName name="page7_11">"#REF!"</definedName>
    <definedName name="page7_4">"#REF!"</definedName>
    <definedName name="PAT" localSheetId="3">#REF!</definedName>
    <definedName name="PAT">#REF!</definedName>
    <definedName name="PAT_2" localSheetId="3">#REF!</definedName>
    <definedName name="PAT_2">#REF!</definedName>
    <definedName name="PAT_9" localSheetId="3">#REF!</definedName>
    <definedName name="PAT_9">#REF!</definedName>
    <definedName name="PERSONNEL" localSheetId="3">[3]Sheet!#REF!</definedName>
    <definedName name="PERSONNEL">[4]Sheet!#REF!</definedName>
    <definedName name="PERSONNEL_2" localSheetId="3">[3]Sheet!#REF!</definedName>
    <definedName name="PERSONNEL_2">[5]Sheet!#REF!</definedName>
    <definedName name="PERSONNEL_9" localSheetId="3">[3]Sheet!#REF!</definedName>
    <definedName name="PERSONNEL_9">[5]Sheet!#REF!</definedName>
    <definedName name="Peso" localSheetId="3">[50]Inputs!#REF!</definedName>
    <definedName name="Peso">[50]Inputs!#REF!</definedName>
    <definedName name="PGM_ANA_CALC">'[11]Process Piping'!#REF!</definedName>
    <definedName name="PGM_ANA_GOTO_M">'[11]Process Piping'!#REF!</definedName>
    <definedName name="PGM_ANA_MAT">'[11]Process Piping'!#REF!</definedName>
    <definedName name="PGM_ANA_MAT_ADR">'[11]Process Piping'!#REF!</definedName>
    <definedName name="PGM_ANA_MAT_FOR">'[11]Process Piping'!#REF!</definedName>
    <definedName name="PGM_ANA_SUM">'[11]Process Piping'!#REF!</definedName>
    <definedName name="PGM_ANA_SUM_R">'[11]Process Piping'!#REF!</definedName>
    <definedName name="PGM_ANA_UNIT">'[11]Process Piping'!#REF!</definedName>
    <definedName name="PGM_ANA_UNT_FOR">'[11]Process Piping'!#REF!</definedName>
    <definedName name="PGM_COUNT00">'[11]Process Piping'!#REF!</definedName>
    <definedName name="PGM_COUNT01">'[11]Process Piping'!#REF!</definedName>
    <definedName name="PGM_COUNT02">'[11]Process Piping'!#REF!</definedName>
    <definedName name="PGM_DATE_REF">'[11]Process Piping'!#REF!</definedName>
    <definedName name="PGM_GMI_ANA">'[11]Process Piping'!#REF!</definedName>
    <definedName name="PGM_GMI_INIT">'[11]Process Piping'!#REF!</definedName>
    <definedName name="PGM_GMI_QRY01">'[11]Process Piping'!#REF!</definedName>
    <definedName name="PGM_GMI_QUERY">'[11]Process Piping'!#REF!</definedName>
    <definedName name="PGM_MATX">'[11]Process Piping'!#REF!</definedName>
    <definedName name="PGM_NB_CASE">'[11]Process Piping'!#REF!</definedName>
    <definedName name="PGM_NB_MAT">'[11]Process Piping'!#REF!</definedName>
    <definedName name="PGM_NB_UNIT">'[11]Process Piping'!#REF!</definedName>
    <definedName name="PGM_PRINT">'[11]Process Piping'!#REF!</definedName>
    <definedName name="PGM_PRINT00">'[11]Process Piping'!#REF!</definedName>
    <definedName name="PGM_PRINT01">'[11]Process Piping'!#REF!</definedName>
    <definedName name="PGM_PRINT02">'[11]Process Piping'!#REF!</definedName>
    <definedName name="PGM_PRINT03">'[11]Process Piping'!#REF!</definedName>
    <definedName name="PGM_PRT_MENU_R">'[11]Process Piping'!#REF!</definedName>
    <definedName name="PGM_PRT_MENU_S">'[11]Process Piping'!#REF!</definedName>
    <definedName name="PGM_REGROUP">'[11]Process Piping'!#REF!</definedName>
    <definedName name="PGM_UNITX">'[11]Process Piping'!#REF!</definedName>
    <definedName name="PGM_USER_INTER">'[11]Process Piping'!#REF!</definedName>
    <definedName name="PGM_VALIDAT">'[11]Process Piping'!#REF!</definedName>
    <definedName name="PGM_VERSION">'[11]Process Piping'!#REF!</definedName>
    <definedName name="PGM_ZM_ALL">'[11]Process Piping'!#REF!</definedName>
    <definedName name="PGM_ZM_NRML">'[11]Process Piping'!#REF!</definedName>
    <definedName name="PGM_ZM_SCRN">'[11]Process Piping'!#REF!</definedName>
    <definedName name="PipeInfo">[51]PipWT!$A$2:$S$54</definedName>
    <definedName name="PL" localSheetId="3">#REF!</definedName>
    <definedName name="PL">#REF!</definedName>
    <definedName name="PNL" localSheetId="3">#REF!</definedName>
    <definedName name="PNL">#REF!</definedName>
    <definedName name="PNL_2" localSheetId="3">#REF!</definedName>
    <definedName name="PNL_2">#REF!</definedName>
    <definedName name="PRATEE" localSheetId="3">#REF!</definedName>
    <definedName name="PRATEE">#REF!</definedName>
    <definedName name="_xlnm.Print_Area" localSheetId="3">#REF!</definedName>
    <definedName name="_xlnm.Print_Area">#REF!</definedName>
    <definedName name="PRINT_AREA_MI" localSheetId="3">#REF!</definedName>
    <definedName name="PRINT_AREA_MI">#REF!</definedName>
    <definedName name="Print_Area_MI_1">"#REF!"</definedName>
    <definedName name="Print_Area_MI_11">"#REF!"</definedName>
    <definedName name="Print_Area_MI_12">"#REF!"</definedName>
    <definedName name="Print_Area_MI_13">"#REF!"</definedName>
    <definedName name="Print_Area_MI_15">"#REF!"</definedName>
    <definedName name="Print_Area_MI_4">"#REF!"</definedName>
    <definedName name="Print_Area_MI_5">"#REF!"</definedName>
    <definedName name="Print_Area_MI_6">"#REF!"</definedName>
    <definedName name="Print_Area_MI_7">"#REF!"</definedName>
    <definedName name="Print_Area_MI_9">"#REF!"</definedName>
    <definedName name="PRINT_BS_PNL" localSheetId="3">#REF!</definedName>
    <definedName name="PRINT_BS_PNL">#REF!</definedName>
    <definedName name="PRINT_BS_PNL_2" localSheetId="3">#REF!</definedName>
    <definedName name="PRINT_BS_PNL_2">#REF!</definedName>
    <definedName name="_xlnm.Print_Titles">#N/A</definedName>
    <definedName name="PROFIT" localSheetId="3">#REF!</definedName>
    <definedName name="PROFIT">#REF!</definedName>
    <definedName name="PROFIT_2" localSheetId="3">#REF!</definedName>
    <definedName name="PROFIT_2">#REF!</definedName>
    <definedName name="PROFIT_9" localSheetId="3">#REF!</definedName>
    <definedName name="PROFIT_9">#REF!</definedName>
    <definedName name="Project_Cost">[38]Assumptions!$A$18:$E$49</definedName>
    <definedName name="PROJECT_TOTAL">'[26]Summary Sheets'!$A$2:$K$36</definedName>
    <definedName name="prtWorksheetNames">[16]Control!$E$22:$E$61</definedName>
    <definedName name="q">[52]RFP003A!$A$8:$S$227</definedName>
    <definedName name="Q1Vsmonths">'[21]June 2000'!$A$17:$L$53</definedName>
    <definedName name="R_" localSheetId="3">#REF!</definedName>
    <definedName name="R_">#REF!</definedName>
    <definedName name="R__2" localSheetId="3">#REF!</definedName>
    <definedName name="R__2">#REF!</definedName>
    <definedName name="range" localSheetId="3">#REF!</definedName>
    <definedName name="range">#REF!</definedName>
    <definedName name="range1" localSheetId="3">#REF!</definedName>
    <definedName name="range1">#REF!</definedName>
    <definedName name="rangenew">'[53]description of fixed assets'!#REF!</definedName>
    <definedName name="rbs">[25]stock!$X$45</definedName>
    <definedName name="RCOM">[13]Heads!$B$67:$W$69</definedName>
    <definedName name="REAC">[13]Heads!$B$31:$W$33</definedName>
    <definedName name="REBATES" localSheetId="3">[3]Sheet!#REF!</definedName>
    <definedName name="REBATES">[4]Sheet!#REF!</definedName>
    <definedName name="REBATES_2" localSheetId="3">[3]Sheet!#REF!</definedName>
    <definedName name="REBATES_2">[5]Sheet!#REF!</definedName>
    <definedName name="REBATES_9" localSheetId="3">[3]Sheet!#REF!</definedName>
    <definedName name="REBATES_9">[5]Sheet!#REF!</definedName>
    <definedName name="Ref_Vol">#N/A</definedName>
    <definedName name="REPAIRS" localSheetId="3">[3]Sheet!#REF!</definedName>
    <definedName name="REPAIRS">[4]Sheet!#REF!</definedName>
    <definedName name="REPAIRS_2" localSheetId="3">[3]Sheet!#REF!</definedName>
    <definedName name="REPAIRS_2">[5]Sheet!#REF!</definedName>
    <definedName name="REPAIRS_9" localSheetId="3">[3]Sheet!#REF!</definedName>
    <definedName name="REPAIRS_9">[5]Sheet!#REF!</definedName>
    <definedName name="RESERVE" localSheetId="3">#REF!</definedName>
    <definedName name="RESERVE">#REF!</definedName>
    <definedName name="Revenue_Streams">[38]Assumptions!$B$58:$E$65</definedName>
    <definedName name="rmc" localSheetId="3">[41]Sch!#REF!</definedName>
    <definedName name="rmc">[42]Sch!#REF!</definedName>
    <definedName name="rmc_2" localSheetId="3">[41]Sch!#REF!</definedName>
    <definedName name="rmc_2">[43]Sch!#REF!</definedName>
    <definedName name="rmc_9" localSheetId="3">[41]Sch!#REF!</definedName>
    <definedName name="rmc_9">[43]Sch!#REF!</definedName>
    <definedName name="ROW_7I">[13]Dbase!$AJ$5</definedName>
    <definedName name="ROW_BOF">[13]Dbase!$A$11</definedName>
    <definedName name="ROW_MAX">[13]Dbase!$A$12</definedName>
    <definedName name="ROW_TOF">[13]Dbase!$A$10</definedName>
    <definedName name="RPUM">[13]Heads!$B$59:$W$61</definedName>
    <definedName name="rr" localSheetId="3">'Cat-4'!rr</definedName>
    <definedName name="rr">#N/A</definedName>
    <definedName name="rro">[25]stock!$L$45</definedName>
    <definedName name="S" localSheetId="3">#REF!</definedName>
    <definedName name="S">#REF!</definedName>
    <definedName name="S_2" localSheetId="3">#REF!</definedName>
    <definedName name="S_2">#REF!</definedName>
    <definedName name="Sac">'[54]Customize Your Invoice'!$G$22:$G$25</definedName>
    <definedName name="SALARIES" localSheetId="3">[3]Sheet!#REF!</definedName>
    <definedName name="SALARIES">[4]Sheet!#REF!</definedName>
    <definedName name="SALARIES_2" localSheetId="3">[3]Sheet!#REF!</definedName>
    <definedName name="SALARIES_2">[5]Sheet!#REF!</definedName>
    <definedName name="SALARIES_9" localSheetId="3">[3]Sheet!#REF!</definedName>
    <definedName name="SALARIES_9">[5]Sheet!#REF!</definedName>
    <definedName name="SALES" localSheetId="3">#REF!</definedName>
    <definedName name="SALES">#REF!</definedName>
    <definedName name="SALES_2" localSheetId="3">#REF!</definedName>
    <definedName name="SALES_2">#REF!</definedName>
    <definedName name="Salesdoc">[25]stock!$C$45</definedName>
    <definedName name="salkdoc">[25]stock!$E$45</definedName>
    <definedName name="salother">[25]stock!$P$45</definedName>
    <definedName name="salrdoc">[25]stock!$F$45</definedName>
    <definedName name="salsco">[25]stock!$G$45</definedName>
    <definedName name="sc" localSheetId="3">#REF!</definedName>
    <definedName name="sc">#REF!</definedName>
    <definedName name="sch">[25]stock!$J$45</definedName>
    <definedName name="scs">"#REF!"</definedName>
    <definedName name="scs_1">"#REF!"</definedName>
    <definedName name="scs_11">"#REF!"</definedName>
    <definedName name="scs_4">"#REF!"</definedName>
    <definedName name="scs_5">"#REF!"</definedName>
    <definedName name="scs_6">"#REF!"</definedName>
    <definedName name="scs_7">"#REF!"</definedName>
    <definedName name="sdghf" localSheetId="3">'Cat-4'!sdghf</definedName>
    <definedName name="sdghf">#N/A</definedName>
    <definedName name="sdsfghvcb" localSheetId="3">'Cat-4'!sdsfghvcb</definedName>
    <definedName name="sdsfghvcb">#N/A</definedName>
    <definedName name="SEC_LOAN" localSheetId="3">#REF!</definedName>
    <definedName name="SEC_LOAN">#REF!</definedName>
    <definedName name="SECURED_LOANS" localSheetId="3">[3]Sheet!#REF!</definedName>
    <definedName name="SECURED_LOANS">[4]Sheet!#REF!</definedName>
    <definedName name="SECURED_LOANS_2" localSheetId="3">[3]Sheet!#REF!</definedName>
    <definedName name="SECURED_LOANS_2">[5]Sheet!#REF!</definedName>
    <definedName name="SECURED_LOANS_9" localSheetId="3">[3]Sheet!#REF!</definedName>
    <definedName name="SECURED_LOANS_9">[5]Sheet!#REF!</definedName>
    <definedName name="Service">NA()</definedName>
    <definedName name="Service_12">NA()</definedName>
    <definedName name="Service_15">NA()</definedName>
    <definedName name="Service_4">NA()</definedName>
    <definedName name="Service_5">NA()</definedName>
    <definedName name="Service_6">NA()</definedName>
    <definedName name="Service_7">NA()</definedName>
    <definedName name="sfl">'[55]A1 Thru A11- LUMP SUM CONSTR'!$BH$5</definedName>
    <definedName name="sft">'[55]A1 Thru A11- LUMP SUM CONSTR'!$BH$7</definedName>
    <definedName name="SIGLA_1">[13]Note!$E$48</definedName>
    <definedName name="SIGLA_2">[13]Note!$E$50</definedName>
    <definedName name="SLM_DEPRE" localSheetId="3">[41]dep!$G$20</definedName>
    <definedName name="SLM_DEPRE">[42]dep!$G$20</definedName>
    <definedName name="SLM_DEPRE_2" localSheetId="3">[41]dep!$G$20</definedName>
    <definedName name="SLM_DEPRE_2">[43]dep!$G$20</definedName>
    <definedName name="sop">[25]stock!$M$45</definedName>
    <definedName name="SPHERES">[13]Tables!$A$37</definedName>
    <definedName name="sro">[25]stock!$K$45</definedName>
    <definedName name="ss" localSheetId="3" hidden="1">#REF!</definedName>
    <definedName name="ss" hidden="1">#REF!</definedName>
    <definedName name="START_7A">[13]Dbase!$AK$5</definedName>
    <definedName name="START_DS">[13]Dbase!$AF$5</definedName>
    <definedName name="STOCKS" localSheetId="3">[3]Sheet!#REF!</definedName>
    <definedName name="STOCKS">[4]Sheet!#REF!</definedName>
    <definedName name="STOCKS_2" localSheetId="3">[3]Sheet!#REF!</definedName>
    <definedName name="STOCKS_2">[5]Sheet!#REF!</definedName>
    <definedName name="STOCKS_9" localSheetId="3">[3]Sheet!#REF!</definedName>
    <definedName name="STOCKS_9">[5]Sheet!#REF!</definedName>
    <definedName name="STOCKS1" localSheetId="3">[3]Sheet!#REF!</definedName>
    <definedName name="STOCKS1">[4]Sheet!#REF!</definedName>
    <definedName name="STOCKS1_2" localSheetId="3">[3]Sheet!#REF!</definedName>
    <definedName name="STOCKS1_2">[5]Sheet!#REF!</definedName>
    <definedName name="STOCKS1_9" localSheetId="3">[3]Sheet!#REF!</definedName>
    <definedName name="STOCKS1_9">[5]Sheet!#REF!</definedName>
    <definedName name="STOP_DS">[13]Dbase!$AG$5</definedName>
    <definedName name="Strat_1_Def">'[56]Non-Statistical Sampling'!#REF!</definedName>
    <definedName name="Strat_1_It">'[56]Non-Statistical Sampling'!#REF!</definedName>
    <definedName name="Strat_1_T">'[56]Non-Statistical Sampling'!#REF!</definedName>
    <definedName name="Strat_2_Def">'[56]Non-Statistical Sampling'!#REF!</definedName>
    <definedName name="Strat_2_It">'[56]Non-Statistical Sampling'!#REF!</definedName>
    <definedName name="Strat_2_T">'[56]Non-Statistical Sampling'!#REF!</definedName>
    <definedName name="Strat_Def">'[56]Non-Statistical Sampling'!#REF!</definedName>
    <definedName name="Strat_T_It">'[56]Non-Statistical Sampling'!#REF!</definedName>
    <definedName name="Strat_T_T">'[56]Non-Statistical Sampling'!#REF!</definedName>
    <definedName name="T" localSheetId="3">#REF!</definedName>
    <definedName name="T">#REF!</definedName>
    <definedName name="t_1">NA()</definedName>
    <definedName name="t_11">NA()</definedName>
    <definedName name="t_12">NA()</definedName>
    <definedName name="t_13">NA()</definedName>
    <definedName name="t_15">NA()</definedName>
    <definedName name="T_2" localSheetId="3">#REF!</definedName>
    <definedName name="T_2">#REF!</definedName>
    <definedName name="t_4">NA()</definedName>
    <definedName name="t_5">NA()</definedName>
    <definedName name="t_6">NA()</definedName>
    <definedName name="t_7">NA()</definedName>
    <definedName name="t_9">NA()</definedName>
    <definedName name="T_HERE" localSheetId="3">#REF!</definedName>
    <definedName name="T_HERE">#REF!</definedName>
    <definedName name="T_HERE_2" localSheetId="3">#REF!</definedName>
    <definedName name="T_HERE_2">#REF!</definedName>
    <definedName name="TB" localSheetId="3" hidden="1">{#N/A,#N/A,FALSE,"C"}</definedName>
    <definedName name="TB" hidden="1">{#N/A,#N/A,FALSE,"C"}</definedName>
    <definedName name="tbdiff">"#REF!"</definedName>
    <definedName name="tbdiff_1">"#REF!"</definedName>
    <definedName name="tbdiff_11">"#REF!"</definedName>
    <definedName name="tbdiff_12">"#REF!"</definedName>
    <definedName name="tbdiff_13">"#REF!"</definedName>
    <definedName name="tbdiff_15">"#REF!"</definedName>
    <definedName name="tbdiff_4">"#REF!"</definedName>
    <definedName name="tbdiff_5">"#REF!"</definedName>
    <definedName name="tbdiff_6">"#REF!"</definedName>
    <definedName name="tbdiff_7">"#REF!"</definedName>
    <definedName name="tbdiff_9">"#REF!"</definedName>
    <definedName name="tbdiff1">"#REF!"</definedName>
    <definedName name="tbdiff1_1">"#REF!"</definedName>
    <definedName name="tbdiff1_3">"#REF!"</definedName>
    <definedName name="TCLEAR" localSheetId="3">#REF!</definedName>
    <definedName name="TCLEAR">#REF!</definedName>
    <definedName name="TCLEAR_2" localSheetId="3">#REF!</definedName>
    <definedName name="TCLEAR_2">#REF!</definedName>
    <definedName name="TCS.AmtTCSClaimedThisYear">NA()</definedName>
    <definedName name="TDS2.ClaimOutOfTotTDSOnAmtPaid" localSheetId="3">#REF!</definedName>
    <definedName name="TDS2.ClaimOutOfTotTDSOnAmtPaid">#REF!</definedName>
    <definedName name="TDS2.ClaimOutOfTotTDSOnAmtPaid_2" localSheetId="3">#REF!</definedName>
    <definedName name="TDS2.ClaimOutOfTotTDSOnAmtPaid_2">#REF!</definedName>
    <definedName name="THIS_FILE">[16]Control!$B$6</definedName>
    <definedName name="TICO">[13]Dbase!$B$10</definedName>
    <definedName name="TimeSheetOnProjects" localSheetId="3">#REF!</definedName>
    <definedName name="TimeSheetOnProjects">#REF!</definedName>
    <definedName name="TIT" localSheetId="3">#REF!</definedName>
    <definedName name="TIT">#REF!</definedName>
    <definedName name="TIT_2" localSheetId="3">#REF!</definedName>
    <definedName name="TIT_2">#REF!</definedName>
    <definedName name="TRAVELLING">[39]Groups!$B$165</definedName>
    <definedName name="TRAY">[13]Heads!$B$39:$W$41</definedName>
    <definedName name="TYPE">[13]Tables!$AD$2:$AE$20</definedName>
    <definedName name="UN_LOAN">[39]Groups!$C$35</definedName>
    <definedName name="UNIT">'[13]Page 2'!$AP$28</definedName>
    <definedName name="UNSEC_LOAN" localSheetId="3">#REF!</definedName>
    <definedName name="UNSEC_LOAN">#REF!</definedName>
    <definedName name="usd">#REF!</definedName>
    <definedName name="USDH1">[57]BS!$B$200</definedName>
    <definedName name="USDH2">[57]BS!$B$201</definedName>
    <definedName name="USE" localSheetId="3">#REF!</definedName>
    <definedName name="USE">#REF!</definedName>
    <definedName name="User1_Access">NA()</definedName>
    <definedName name="User1_Access_12">NA()</definedName>
    <definedName name="User1_Access_15">NA()</definedName>
    <definedName name="User1_Access_4">NA()</definedName>
    <definedName name="User1_Access_5">NA()</definedName>
    <definedName name="User1_Access_6">NA()</definedName>
    <definedName name="User1_Access_7">NA()</definedName>
    <definedName name="User1_IOC">NA()</definedName>
    <definedName name="User1_IOC_12">NA()</definedName>
    <definedName name="User1_IOC_15">NA()</definedName>
    <definedName name="User1_IOC_4">NA()</definedName>
    <definedName name="User1_IOC_5">NA()</definedName>
    <definedName name="User1_IOC_6">NA()</definedName>
    <definedName name="User1_IOC_7">NA()</definedName>
    <definedName name="User2_Access">NA()</definedName>
    <definedName name="User2_Access_12">NA()</definedName>
    <definedName name="User2_Access_15">NA()</definedName>
    <definedName name="User2_Access_4">NA()</definedName>
    <definedName name="User2_Access_5">NA()</definedName>
    <definedName name="User2_Access_6">NA()</definedName>
    <definedName name="User2_Access_7">NA()</definedName>
    <definedName name="User2_IOC">NA()</definedName>
    <definedName name="User2_IOC_12">NA()</definedName>
    <definedName name="User2_IOC_15">NA()</definedName>
    <definedName name="User2_IOC_4">NA()</definedName>
    <definedName name="User2_IOC_5">NA()</definedName>
    <definedName name="User2_IOC_6">NA()</definedName>
    <definedName name="User2_IOC_7">NA()</definedName>
    <definedName name="User3_T11_GDA">NA()</definedName>
    <definedName name="User3_T11_GDA_12">NA()</definedName>
    <definedName name="User3_T11_GDA_15">NA()</definedName>
    <definedName name="User3_T11_GDA_4">NA()</definedName>
    <definedName name="User3_T11_GDA_5">NA()</definedName>
    <definedName name="User3_T11_GDA_6">NA()</definedName>
    <definedName name="User3_T11_GDA_7">NA()</definedName>
    <definedName name="User3_T11_T1">NA()</definedName>
    <definedName name="User3_T11_T1_12">NA()</definedName>
    <definedName name="User3_T11_T1_15">NA()</definedName>
    <definedName name="User3_T11_T1_4">NA()</definedName>
    <definedName name="User3_T11_T1_5">NA()</definedName>
    <definedName name="User3_T11_T1_6">NA()</definedName>
    <definedName name="User3_T11_T1_7">NA()</definedName>
    <definedName name="User3_T9_56k">NA()</definedName>
    <definedName name="User3_T9_56k_12">NA()</definedName>
    <definedName name="User3_T9_56k_15">NA()</definedName>
    <definedName name="User3_T9_56k_4">NA()</definedName>
    <definedName name="User3_T9_56k_5">NA()</definedName>
    <definedName name="User3_T9_56k_6">NA()</definedName>
    <definedName name="User3_T9_56k_7">NA()</definedName>
    <definedName name="User3_T9_IBR">NA()</definedName>
    <definedName name="User3_T9_IBR_12">NA()</definedName>
    <definedName name="User3_T9_IBR_15">NA()</definedName>
    <definedName name="User3_T9_IBR_4">NA()</definedName>
    <definedName name="User3_T9_IBR_5">NA()</definedName>
    <definedName name="User3_T9_IBR_6">NA()</definedName>
    <definedName name="User3_T9_IBR_7">NA()</definedName>
    <definedName name="User3_T9_T1">NA()</definedName>
    <definedName name="User3_T9_T1_12">NA()</definedName>
    <definedName name="User3_T9_T1_15">NA()</definedName>
    <definedName name="User3_T9_T1_4">NA()</definedName>
    <definedName name="User3_T9_T1_5">NA()</definedName>
    <definedName name="User3_T9_T1_6">NA()</definedName>
    <definedName name="User3_T9_T1_7">NA()</definedName>
    <definedName name="User4_T11_GDA">NA()</definedName>
    <definedName name="User4_T11_GDA_12">NA()</definedName>
    <definedName name="User4_T11_GDA_15">NA()</definedName>
    <definedName name="User4_T11_GDA_4">NA()</definedName>
    <definedName name="User4_T11_GDA_5">NA()</definedName>
    <definedName name="User4_T11_GDA_6">NA()</definedName>
    <definedName name="User4_T11_GDA_7">NA()</definedName>
    <definedName name="User4_T11_T1">NA()</definedName>
    <definedName name="User4_T11_T1_12">NA()</definedName>
    <definedName name="User4_T11_T1_15">NA()</definedName>
    <definedName name="User4_T11_T1_4">NA()</definedName>
    <definedName name="User4_T11_T1_5">NA()</definedName>
    <definedName name="User4_T11_T1_6">NA()</definedName>
    <definedName name="User4_T11_T1_7">NA()</definedName>
    <definedName name="User4_T9_56k">NA()</definedName>
    <definedName name="User4_T9_56k_12">NA()</definedName>
    <definedName name="User4_T9_56k_15">NA()</definedName>
    <definedName name="User4_T9_56k_4">NA()</definedName>
    <definedName name="User4_T9_56k_5">NA()</definedName>
    <definedName name="User4_T9_56k_6">NA()</definedName>
    <definedName name="User4_T9_56k_7">NA()</definedName>
    <definedName name="User4_T9_IBR">NA()</definedName>
    <definedName name="User4_T9_IBR_12">NA()</definedName>
    <definedName name="User4_T9_IBR_15">NA()</definedName>
    <definedName name="User4_T9_IBR_4">NA()</definedName>
    <definedName name="User4_T9_IBR_5">NA()</definedName>
    <definedName name="User4_T9_IBR_6">NA()</definedName>
    <definedName name="User4_T9_IBR_7">NA()</definedName>
    <definedName name="User4_T9_T1">NA()</definedName>
    <definedName name="User4_T9_T1_12">NA()</definedName>
    <definedName name="User4_T9_T1_15">NA()</definedName>
    <definedName name="User4_T9_T1_4">NA()</definedName>
    <definedName name="User4_T9_T1_5">NA()</definedName>
    <definedName name="User4_T9_T1_6">NA()</definedName>
    <definedName name="User4_T9_T1_7">NA()</definedName>
    <definedName name="User5_Access">NA()</definedName>
    <definedName name="User5_Access_12">NA()</definedName>
    <definedName name="User5_Access_15">NA()</definedName>
    <definedName name="User5_Access_4">NA()</definedName>
    <definedName name="User5_Access_5">NA()</definedName>
    <definedName name="User5_Access_6">NA()</definedName>
    <definedName name="User5_Access_7">NA()</definedName>
    <definedName name="User5_Components">NA()</definedName>
    <definedName name="User5_Components_12">NA()</definedName>
    <definedName name="User5_Components_15">NA()</definedName>
    <definedName name="User5_Components_4">NA()</definedName>
    <definedName name="User5_Components_5">NA()</definedName>
    <definedName name="User5_Components_6">NA()</definedName>
    <definedName name="User5_Components_7">NA()</definedName>
    <definedName name="User5_IOC">NA()</definedName>
    <definedName name="User5_IOC_12">NA()</definedName>
    <definedName name="User5_IOC_15">NA()</definedName>
    <definedName name="User5_IOC_4">NA()</definedName>
    <definedName name="User5_IOC_5">NA()</definedName>
    <definedName name="User5_IOC_6">NA()</definedName>
    <definedName name="User5_IOC_7">NA()</definedName>
    <definedName name="UserFirstName">[16]Control!$B$10</definedName>
    <definedName name="UserName">[16]Control!$B$9</definedName>
    <definedName name="Version">[16]Control!$B$16</definedName>
    <definedName name="vital5">'[12]Customize Your Invoice'!$E$15</definedName>
    <definedName name="W_VALU" localSheetId="3">#REF!</definedName>
    <definedName name="W_VALU">#REF!</definedName>
    <definedName name="W_VALU_2" localSheetId="3">#REF!</definedName>
    <definedName name="W_VALU_2">#REF!</definedName>
    <definedName name="WATER" localSheetId="3">[3]Sheet!#REF!</definedName>
    <definedName name="WATER">[4]Sheet!#REF!</definedName>
    <definedName name="WATER_2" localSheetId="3">[3]Sheet!#REF!</definedName>
    <definedName name="WATER_2">[5]Sheet!#REF!</definedName>
    <definedName name="WATER_9" localSheetId="3">[3]Sheet!#REF!</definedName>
    <definedName name="WATER_9">[5]Sheet!#REF!</definedName>
    <definedName name="WIDTH" localSheetId="3">#REF!</definedName>
    <definedName name="WIDTH">#REF!</definedName>
    <definedName name="WIDTH_2" localSheetId="3">#REF!</definedName>
    <definedName name="WIDTH_2">#REF!</definedName>
    <definedName name="Working_Capital_Loans">NA()</definedName>
    <definedName name="WorksheetNames">[16]Control!$B$22:$B$61</definedName>
    <definedName name="wpg">[25]windpower!$E$42</definedName>
    <definedName name="wrn.BAL." localSheetId="3" hidden="1">{#N/A,#N/A,FALSE,"C"}</definedName>
    <definedName name="wrn.BAL." hidden="1">{#N/A,#N/A,FALSE,"C"}</definedName>
    <definedName name="wrn.BALANCE." localSheetId="3" hidden="1">{#N/A,#N/A,FALSE,"C"}</definedName>
    <definedName name="wrn.BALANCE." hidden="1">{#N/A,#N/A,FALSE,"C"}</definedName>
    <definedName name="wrn.Balance._.Sheet._.Set." hidden="1">{"Balance Sheet",#N/A,FALSE,"bsheet";"Assets Schedule",#N/A,FALSE,"bsheet";"Notes",#N/A,FALSE,"bsheet";"Abstract",#N/A,FALSE,"bsheet";"Cash Flow",#N/A,FALSE,"bsheet";"groupings",#N/A,FALSE,"bsheet";"Stocks",#N/A,FALSE,"bsheet";"Trial",#N/A,FALSE,"bsheet"}</definedName>
    <definedName name="wrn.Computation._.3CD._.Details." hidden="1">{"Computation Tax",#N/A,FALSE,"43B";"Dep I.Tax",#N/A,FALSE,"43B";"I Tax Losses",#N/A,FALSE,"43B";"Annex-III 3CD",#N/A,FALSE,"43B";"Cash Payments",#N/A,FALSE,"43B";"43B",#N/A,FALSE,"43B"}</definedName>
    <definedName name="wrn.Ful._.Set." hidden="1">{"Bsheet",#N/A,FALSE,"Details";"P&amp;L",#N/A,FALSE,"Details";"Schedule",#N/A,FALSE,"Details";"Details",#N/A,FALSE,"Details"}</definedName>
    <definedName name="wrn.Full._.Set." hidden="1">{"Bsheet",#N/A,FALSE,"Details";"P&amp;l",#N/A,FALSE,"Details";"Schedule",#N/A,FALSE,"Details";"Details",#N/A,FALSE,"Details";"Annexue II",#N/A,FALSE,"Details";"Branch Bs",#N/A,FALSE,"Details";"Branch PL",#N/A,FALSE,"Details"}</definedName>
    <definedName name="ws">[25]stock!$Y$45</definedName>
    <definedName name="X_KP">[58]KP_List!$D$6:$H$967</definedName>
    <definedName name="xxxx" hidden="1">{"'I-1 and I-2'!$A$1:$G$190"}</definedName>
    <definedName name="ye">[39]Bsheet!$D$2</definedName>
    <definedName name="YesNo">[15]Lists!$A$2:$A$3</definedName>
    <definedName name="YMENU" localSheetId="3">#REF!</definedName>
    <definedName name="YMENU">#REF!</definedName>
    <definedName name="YMENU_2" localSheetId="3">#REF!</definedName>
    <definedName name="YMENU_2">#REF!</definedName>
    <definedName name="ytdinr">'[46]P&amp;L Feb 2001 cumulative'!$B$95:$R$154</definedName>
    <definedName name="ytdusd">'[46]P&amp;L Feb 2001 cumulative'!$B$2:$Q$66</definedName>
    <definedName name="ZZZ">'[26]Summary Sheets'!$A$2:$K$36</definedName>
  </definedNames>
  <calcPr calcId="181029"/>
  <pivotCaches>
    <pivotCache cacheId="0" r:id="rId6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4" l="1"/>
  <c r="BP1750" i="1"/>
  <c r="BO1750" i="1"/>
  <c r="BP1749" i="1"/>
  <c r="BO1749" i="1"/>
  <c r="BP1748" i="1"/>
  <c r="BO1748" i="1"/>
  <c r="BP1747" i="1"/>
  <c r="BO1747" i="1"/>
  <c r="BP1746" i="1"/>
  <c r="BO1746" i="1"/>
  <c r="BP1745" i="1"/>
  <c r="BO1745" i="1"/>
  <c r="BP1744" i="1"/>
  <c r="BO1744" i="1"/>
  <c r="BP1743" i="1"/>
  <c r="BO1743" i="1"/>
  <c r="BP1742" i="1"/>
  <c r="BO1742" i="1"/>
  <c r="BP1741" i="1"/>
  <c r="BO1741" i="1"/>
  <c r="BQ1741" i="1" s="1"/>
  <c r="BS1741" i="1" s="1"/>
  <c r="BP1740" i="1"/>
  <c r="BO1740" i="1"/>
  <c r="BP1739" i="1"/>
  <c r="BO1739" i="1"/>
  <c r="BP1738" i="1"/>
  <c r="BO1738" i="1"/>
  <c r="BQ1738" i="1" s="1"/>
  <c r="BS1738" i="1" s="1"/>
  <c r="BP1737" i="1"/>
  <c r="BO1737" i="1"/>
  <c r="BQ1737" i="1" s="1"/>
  <c r="BS1737" i="1" s="1"/>
  <c r="BP1736" i="1"/>
  <c r="BO1736" i="1"/>
  <c r="BP1735" i="1"/>
  <c r="BO1735" i="1"/>
  <c r="BQ1735" i="1" s="1"/>
  <c r="BS1735" i="1" s="1"/>
  <c r="BP1734" i="1"/>
  <c r="BO1734" i="1"/>
  <c r="BP1733" i="1"/>
  <c r="BO1733" i="1"/>
  <c r="BQ1733" i="1" s="1"/>
  <c r="BS1733" i="1" s="1"/>
  <c r="BP1732" i="1"/>
  <c r="BO1732" i="1"/>
  <c r="BP1731" i="1"/>
  <c r="BO1731" i="1"/>
  <c r="BQ1731" i="1" s="1"/>
  <c r="BS1731" i="1" s="1"/>
  <c r="BP1730" i="1"/>
  <c r="BO1730" i="1"/>
  <c r="BP1729" i="1"/>
  <c r="BO1729" i="1"/>
  <c r="BQ1729" i="1" s="1"/>
  <c r="BS1729" i="1" s="1"/>
  <c r="BP1728" i="1"/>
  <c r="BO1728" i="1"/>
  <c r="BP1727" i="1"/>
  <c r="BO1727" i="1"/>
  <c r="BP1726" i="1"/>
  <c r="BO1726" i="1"/>
  <c r="BP1725" i="1"/>
  <c r="BO1725" i="1"/>
  <c r="BQ1725" i="1" s="1"/>
  <c r="BS1725" i="1" s="1"/>
  <c r="BP1724" i="1"/>
  <c r="BO1724" i="1"/>
  <c r="BP1723" i="1"/>
  <c r="BO1723" i="1"/>
  <c r="BP1722" i="1"/>
  <c r="BO1722" i="1"/>
  <c r="BP1721" i="1"/>
  <c r="BO1721" i="1"/>
  <c r="BP1720" i="1"/>
  <c r="BO1720" i="1"/>
  <c r="BP1719" i="1"/>
  <c r="BO1719" i="1"/>
  <c r="BP1718" i="1"/>
  <c r="BO1718" i="1"/>
  <c r="BP1717" i="1"/>
  <c r="BO1717" i="1"/>
  <c r="BP1716" i="1"/>
  <c r="BO1716" i="1"/>
  <c r="BP1715" i="1"/>
  <c r="BO1715" i="1"/>
  <c r="BP1714" i="1"/>
  <c r="BO1714" i="1"/>
  <c r="BP1713" i="1"/>
  <c r="BO1713" i="1"/>
  <c r="BP1712" i="1"/>
  <c r="BO1712" i="1"/>
  <c r="BP1711" i="1"/>
  <c r="BO1711" i="1"/>
  <c r="BP1710" i="1"/>
  <c r="BO1710" i="1"/>
  <c r="BQ1710" i="1" s="1"/>
  <c r="BS1710" i="1" s="1"/>
  <c r="BP1709" i="1"/>
  <c r="BO1709" i="1"/>
  <c r="BQ1709" i="1" s="1"/>
  <c r="BS1709" i="1" s="1"/>
  <c r="BP1708" i="1"/>
  <c r="BO1708" i="1"/>
  <c r="BP1707" i="1"/>
  <c r="BO1707" i="1"/>
  <c r="BP1706" i="1"/>
  <c r="BO1706" i="1"/>
  <c r="BP1705" i="1"/>
  <c r="BO1705" i="1"/>
  <c r="BP1704" i="1"/>
  <c r="BO1704" i="1"/>
  <c r="BP1703" i="1"/>
  <c r="BO1703" i="1"/>
  <c r="BP1702" i="1"/>
  <c r="BO1702" i="1"/>
  <c r="BP1701" i="1"/>
  <c r="BO1701" i="1"/>
  <c r="BP1700" i="1"/>
  <c r="BO1700" i="1"/>
  <c r="BP1699" i="1"/>
  <c r="BO1699" i="1"/>
  <c r="BQ1699" i="1" s="1"/>
  <c r="BS1699" i="1" s="1"/>
  <c r="BP1698" i="1"/>
  <c r="BO1698" i="1"/>
  <c r="BP1697" i="1"/>
  <c r="BO1697" i="1"/>
  <c r="BP1696" i="1"/>
  <c r="BO1696" i="1"/>
  <c r="BP1695" i="1"/>
  <c r="BO1695" i="1"/>
  <c r="BP1694" i="1"/>
  <c r="BO1694" i="1"/>
  <c r="BP1693" i="1"/>
  <c r="BO1693" i="1"/>
  <c r="BQ1693" i="1" s="1"/>
  <c r="BS1693" i="1" s="1"/>
  <c r="BP1692" i="1"/>
  <c r="BO1692" i="1"/>
  <c r="BP1691" i="1"/>
  <c r="BO1691" i="1"/>
  <c r="BP1690" i="1"/>
  <c r="BO1690" i="1"/>
  <c r="BP1689" i="1"/>
  <c r="BO1689" i="1"/>
  <c r="BQ1689" i="1" s="1"/>
  <c r="BS1689" i="1" s="1"/>
  <c r="BP1688" i="1"/>
  <c r="BO1688" i="1"/>
  <c r="BP1687" i="1"/>
  <c r="BO1687" i="1"/>
  <c r="BQ1687" i="1" s="1"/>
  <c r="BS1687" i="1" s="1"/>
  <c r="BP1686" i="1"/>
  <c r="BO1686" i="1"/>
  <c r="BP1685" i="1"/>
  <c r="BO1685" i="1"/>
  <c r="BQ1685" i="1" s="1"/>
  <c r="BS1685" i="1" s="1"/>
  <c r="BP1684" i="1"/>
  <c r="BO1684" i="1"/>
  <c r="BP1683" i="1"/>
  <c r="BO1683" i="1"/>
  <c r="BQ1683" i="1" s="1"/>
  <c r="BS1683" i="1" s="1"/>
  <c r="BP1682" i="1"/>
  <c r="BO1682" i="1"/>
  <c r="BP1681" i="1"/>
  <c r="BO1681" i="1"/>
  <c r="BP1680" i="1"/>
  <c r="BO1680" i="1"/>
  <c r="BP1679" i="1"/>
  <c r="BO1679" i="1"/>
  <c r="BP1678" i="1"/>
  <c r="BO1678" i="1"/>
  <c r="BP1677" i="1"/>
  <c r="BO1677" i="1"/>
  <c r="BP1676" i="1"/>
  <c r="BO1676" i="1"/>
  <c r="BP1675" i="1"/>
  <c r="BO1675" i="1"/>
  <c r="BP1674" i="1"/>
  <c r="BO1674" i="1"/>
  <c r="BP1673" i="1"/>
  <c r="BO1673" i="1"/>
  <c r="BP1672" i="1"/>
  <c r="BO1672" i="1"/>
  <c r="BP1671" i="1"/>
  <c r="BO1671" i="1"/>
  <c r="BP1670" i="1"/>
  <c r="BO1670" i="1"/>
  <c r="BP1669" i="1"/>
  <c r="BO1669" i="1"/>
  <c r="BP1668" i="1"/>
  <c r="BO1668" i="1"/>
  <c r="BP1667" i="1"/>
  <c r="BO1667" i="1"/>
  <c r="BP1666" i="1"/>
  <c r="BO1666" i="1"/>
  <c r="BP1665" i="1"/>
  <c r="BO1665" i="1"/>
  <c r="BP1664" i="1"/>
  <c r="BO1664" i="1"/>
  <c r="BP1663" i="1"/>
  <c r="BO1663" i="1"/>
  <c r="BP1662" i="1"/>
  <c r="BO1662" i="1"/>
  <c r="BP1661" i="1"/>
  <c r="BO1661" i="1"/>
  <c r="BQ1661" i="1" s="1"/>
  <c r="BS1661" i="1" s="1"/>
  <c r="BP1660" i="1"/>
  <c r="BO1660" i="1"/>
  <c r="BP1659" i="1"/>
  <c r="BO1659" i="1"/>
  <c r="BP1658" i="1"/>
  <c r="BO1658" i="1"/>
  <c r="BQ1658" i="1" s="1"/>
  <c r="BS1658" i="1" s="1"/>
  <c r="BP1657" i="1"/>
  <c r="BO1657" i="1"/>
  <c r="BP1656" i="1"/>
  <c r="BO1656" i="1"/>
  <c r="BP1655" i="1"/>
  <c r="BO1655" i="1"/>
  <c r="BP1654" i="1"/>
  <c r="BO1654" i="1"/>
  <c r="BP1653" i="1"/>
  <c r="BO1653" i="1"/>
  <c r="BP1652" i="1"/>
  <c r="BO1652" i="1"/>
  <c r="BP1651" i="1"/>
  <c r="BO1651" i="1"/>
  <c r="BP1650" i="1"/>
  <c r="BO1650" i="1"/>
  <c r="BP1649" i="1"/>
  <c r="BO1649" i="1"/>
  <c r="BP1648" i="1"/>
  <c r="BO1648" i="1"/>
  <c r="BQ1648" i="1" s="1"/>
  <c r="BS1648" i="1" s="1"/>
  <c r="BP1647" i="1"/>
  <c r="BO1647" i="1"/>
  <c r="BP1646" i="1"/>
  <c r="BO1646" i="1"/>
  <c r="BQ1646" i="1" s="1"/>
  <c r="BS1646" i="1" s="1"/>
  <c r="BP1645" i="1"/>
  <c r="BO1645" i="1"/>
  <c r="BQ1645" i="1" s="1"/>
  <c r="BS1645" i="1" s="1"/>
  <c r="BP1644" i="1"/>
  <c r="BO1644" i="1"/>
  <c r="BP1643" i="1"/>
  <c r="BO1643" i="1"/>
  <c r="BP1642" i="1"/>
  <c r="BO1642" i="1"/>
  <c r="BP1641" i="1"/>
  <c r="BO1641" i="1"/>
  <c r="BQ1641" i="1" s="1"/>
  <c r="BS1641" i="1" s="1"/>
  <c r="BP1640" i="1"/>
  <c r="BO1640" i="1"/>
  <c r="BP1639" i="1"/>
  <c r="BO1639" i="1"/>
  <c r="BQ1639" i="1" s="1"/>
  <c r="BS1639" i="1" s="1"/>
  <c r="BP1638" i="1"/>
  <c r="BO1638" i="1"/>
  <c r="BP1637" i="1"/>
  <c r="BO1637" i="1"/>
  <c r="BQ1637" i="1" s="1"/>
  <c r="BS1637" i="1" s="1"/>
  <c r="BP1636" i="1"/>
  <c r="BO1636" i="1"/>
  <c r="BP1635" i="1"/>
  <c r="BO1635" i="1"/>
  <c r="BQ1635" i="1" s="1"/>
  <c r="BS1635" i="1" s="1"/>
  <c r="BP1634" i="1"/>
  <c r="BO1634" i="1"/>
  <c r="BP1633" i="1"/>
  <c r="BO1633" i="1"/>
  <c r="BP1632" i="1"/>
  <c r="BO1632" i="1"/>
  <c r="BP1631" i="1"/>
  <c r="BO1631" i="1"/>
  <c r="BP1630" i="1"/>
  <c r="BO1630" i="1"/>
  <c r="BP1629" i="1"/>
  <c r="BO1629" i="1"/>
  <c r="BQ1629" i="1" s="1"/>
  <c r="BS1629" i="1" s="1"/>
  <c r="BP1628" i="1"/>
  <c r="BO1628" i="1"/>
  <c r="BP1627" i="1"/>
  <c r="BO1627" i="1"/>
  <c r="BP1626" i="1"/>
  <c r="BO1626" i="1"/>
  <c r="BP1625" i="1"/>
  <c r="BO1625" i="1"/>
  <c r="BQ1625" i="1" s="1"/>
  <c r="BS1625" i="1" s="1"/>
  <c r="BP1624" i="1"/>
  <c r="BO1624" i="1"/>
  <c r="BP1623" i="1"/>
  <c r="BO1623" i="1"/>
  <c r="BQ1623" i="1" s="1"/>
  <c r="BS1623" i="1" s="1"/>
  <c r="BP1622" i="1"/>
  <c r="BO1622" i="1"/>
  <c r="BP1621" i="1"/>
  <c r="BO1621" i="1"/>
  <c r="BQ1621" i="1" s="1"/>
  <c r="BS1621" i="1" s="1"/>
  <c r="BP1620" i="1"/>
  <c r="BO1620" i="1"/>
  <c r="BP1619" i="1"/>
  <c r="BO1619" i="1"/>
  <c r="BQ1619" i="1" s="1"/>
  <c r="BS1619" i="1" s="1"/>
  <c r="BP1618" i="1"/>
  <c r="BO1618" i="1"/>
  <c r="BP1617" i="1"/>
  <c r="BO1617" i="1"/>
  <c r="BP1616" i="1"/>
  <c r="BO1616" i="1"/>
  <c r="BQ1616" i="1" s="1"/>
  <c r="BS1616" i="1" s="1"/>
  <c r="BP1615" i="1"/>
  <c r="BO1615" i="1"/>
  <c r="BP1614" i="1"/>
  <c r="BO1614" i="1"/>
  <c r="BQ1614" i="1" s="1"/>
  <c r="BS1614" i="1" s="1"/>
  <c r="BP1613" i="1"/>
  <c r="BO1613" i="1"/>
  <c r="BP1612" i="1"/>
  <c r="BO1612" i="1"/>
  <c r="BP1611" i="1"/>
  <c r="BO1611" i="1"/>
  <c r="BP1610" i="1"/>
  <c r="BO1610" i="1"/>
  <c r="BQ1610" i="1" s="1"/>
  <c r="BS1610" i="1" s="1"/>
  <c r="BP1609" i="1"/>
  <c r="BO1609" i="1"/>
  <c r="BP1608" i="1"/>
  <c r="BO1608" i="1"/>
  <c r="BP1607" i="1"/>
  <c r="BO1607" i="1"/>
  <c r="BP1606" i="1"/>
  <c r="BO1606" i="1"/>
  <c r="BP1605" i="1"/>
  <c r="BO1605" i="1"/>
  <c r="BP1604" i="1"/>
  <c r="BO1604" i="1"/>
  <c r="BP1603" i="1"/>
  <c r="BO1603" i="1"/>
  <c r="BP1602" i="1"/>
  <c r="BO1602" i="1"/>
  <c r="BP1601" i="1"/>
  <c r="BO1601" i="1"/>
  <c r="BP1600" i="1"/>
  <c r="BO1600" i="1"/>
  <c r="BQ1600" i="1" s="1"/>
  <c r="BS1600" i="1" s="1"/>
  <c r="BP1599" i="1"/>
  <c r="BO1599" i="1"/>
  <c r="BP1598" i="1"/>
  <c r="BO1598" i="1"/>
  <c r="BQ1598" i="1" s="1"/>
  <c r="BS1598" i="1" s="1"/>
  <c r="BP1597" i="1"/>
  <c r="BO1597" i="1"/>
  <c r="BP1596" i="1"/>
  <c r="BO1596" i="1"/>
  <c r="BP1595" i="1"/>
  <c r="BO1595" i="1"/>
  <c r="BP1594" i="1"/>
  <c r="BO1594" i="1"/>
  <c r="BP1593" i="1"/>
  <c r="BO1593" i="1"/>
  <c r="BP1592" i="1"/>
  <c r="BO1592" i="1"/>
  <c r="BP1591" i="1"/>
  <c r="BO1591" i="1"/>
  <c r="BP1590" i="1"/>
  <c r="BO1590" i="1"/>
  <c r="BP1589" i="1"/>
  <c r="BO1589" i="1"/>
  <c r="BP1588" i="1"/>
  <c r="BO1588" i="1"/>
  <c r="BP1587" i="1"/>
  <c r="BO1587" i="1"/>
  <c r="BP1586" i="1"/>
  <c r="BO1586" i="1"/>
  <c r="BQ1586" i="1" s="1"/>
  <c r="BS1586" i="1" s="1"/>
  <c r="BP1585" i="1"/>
  <c r="BO1585" i="1"/>
  <c r="BP1584" i="1"/>
  <c r="BO1584" i="1"/>
  <c r="BP1583" i="1"/>
  <c r="BO1583" i="1"/>
  <c r="BP1582" i="1"/>
  <c r="BO1582" i="1"/>
  <c r="BP1581" i="1"/>
  <c r="BO1581" i="1"/>
  <c r="BP1580" i="1"/>
  <c r="BO1580" i="1"/>
  <c r="BP1579" i="1"/>
  <c r="BO1579" i="1"/>
  <c r="BP1578" i="1"/>
  <c r="BO1578" i="1"/>
  <c r="BQ1578" i="1" s="1"/>
  <c r="BS1578" i="1" s="1"/>
  <c r="BP1577" i="1"/>
  <c r="BO1577" i="1"/>
  <c r="BP1576" i="1"/>
  <c r="BO1576" i="1"/>
  <c r="BP1575" i="1"/>
  <c r="BO1575" i="1"/>
  <c r="BP1574" i="1"/>
  <c r="BO1574" i="1"/>
  <c r="BQ1574" i="1" s="1"/>
  <c r="BS1574" i="1" s="1"/>
  <c r="BP1573" i="1"/>
  <c r="BO1573" i="1"/>
  <c r="BP1572" i="1"/>
  <c r="BO1572" i="1"/>
  <c r="BP1571" i="1"/>
  <c r="BO1571" i="1"/>
  <c r="BP1570" i="1"/>
  <c r="BO1570" i="1"/>
  <c r="BQ1570" i="1" s="1"/>
  <c r="BS1570" i="1" s="1"/>
  <c r="BP1569" i="1"/>
  <c r="BQ1569" i="1" s="1"/>
  <c r="BS1569" i="1" s="1"/>
  <c r="BO1569" i="1"/>
  <c r="BP1568" i="1"/>
  <c r="BO1568" i="1"/>
  <c r="BQ1568" i="1" s="1"/>
  <c r="BS1568" i="1" s="1"/>
  <c r="BP1567" i="1"/>
  <c r="BO1567" i="1"/>
  <c r="BP1566" i="1"/>
  <c r="BO1566" i="1"/>
  <c r="BQ1566" i="1" s="1"/>
  <c r="BS1566" i="1" s="1"/>
  <c r="BP1565" i="1"/>
  <c r="BO1565" i="1"/>
  <c r="BP1564" i="1"/>
  <c r="BO1564" i="1"/>
  <c r="BP1563" i="1"/>
  <c r="BO1563" i="1"/>
  <c r="BP1562" i="1"/>
  <c r="BO1562" i="1"/>
  <c r="BQ1562" i="1" s="1"/>
  <c r="BS1562" i="1" s="1"/>
  <c r="BP1561" i="1"/>
  <c r="BO1561" i="1"/>
  <c r="BP1560" i="1"/>
  <c r="BO1560" i="1"/>
  <c r="BQ1560" i="1" s="1"/>
  <c r="BS1560" i="1" s="1"/>
  <c r="BP1559" i="1"/>
  <c r="BO1559" i="1"/>
  <c r="BP1558" i="1"/>
  <c r="BO1558" i="1"/>
  <c r="BQ1558" i="1" s="1"/>
  <c r="BS1558" i="1" s="1"/>
  <c r="BP1557" i="1"/>
  <c r="BO1557" i="1"/>
  <c r="BP1556" i="1"/>
  <c r="BO1556" i="1"/>
  <c r="BP1555" i="1"/>
  <c r="BO1555" i="1"/>
  <c r="BP1554" i="1"/>
  <c r="BO1554" i="1"/>
  <c r="BP1553" i="1"/>
  <c r="BO1553" i="1"/>
  <c r="BP1552" i="1"/>
  <c r="BO1552" i="1"/>
  <c r="BP1551" i="1"/>
  <c r="BO1551" i="1"/>
  <c r="BP1550" i="1"/>
  <c r="BO1550" i="1"/>
  <c r="BP1549" i="1"/>
  <c r="BO1549" i="1"/>
  <c r="BP1548" i="1"/>
  <c r="BO1548" i="1"/>
  <c r="BP1547" i="1"/>
  <c r="BO1547" i="1"/>
  <c r="BP1546" i="1"/>
  <c r="BO1546" i="1"/>
  <c r="BQ1546" i="1" s="1"/>
  <c r="BS1546" i="1" s="1"/>
  <c r="BP1545" i="1"/>
  <c r="BO1545" i="1"/>
  <c r="BP1544" i="1"/>
  <c r="BO1544" i="1"/>
  <c r="BP1543" i="1"/>
  <c r="BO1543" i="1"/>
  <c r="BP1542" i="1"/>
  <c r="BO1542" i="1"/>
  <c r="BP1541" i="1"/>
  <c r="BO1541" i="1"/>
  <c r="BP1540" i="1"/>
  <c r="BO1540" i="1"/>
  <c r="BP1539" i="1"/>
  <c r="BO1539" i="1"/>
  <c r="BP1538" i="1"/>
  <c r="BO1538" i="1"/>
  <c r="BP1537" i="1"/>
  <c r="BO1537" i="1"/>
  <c r="BP1536" i="1"/>
  <c r="BO1536" i="1"/>
  <c r="BP1535" i="1"/>
  <c r="BO1535" i="1"/>
  <c r="BP1534" i="1"/>
  <c r="BO1534" i="1"/>
  <c r="BP1533" i="1"/>
  <c r="BO1533" i="1"/>
  <c r="BP1532" i="1"/>
  <c r="BO1532" i="1"/>
  <c r="BP1531" i="1"/>
  <c r="BO1531" i="1"/>
  <c r="BP1530" i="1"/>
  <c r="BO1530" i="1"/>
  <c r="BP1529" i="1"/>
  <c r="BO1529" i="1"/>
  <c r="BP1528" i="1"/>
  <c r="BO1528" i="1"/>
  <c r="BP1527" i="1"/>
  <c r="BO1527" i="1"/>
  <c r="BP1526" i="1"/>
  <c r="BO1526" i="1"/>
  <c r="BP1525" i="1"/>
  <c r="BO1525" i="1"/>
  <c r="BQ1525" i="1" s="1"/>
  <c r="BS1525" i="1" s="1"/>
  <c r="BP1524" i="1"/>
  <c r="BO1524" i="1"/>
  <c r="BP1523" i="1"/>
  <c r="BO1523" i="1"/>
  <c r="BQ1523" i="1" s="1"/>
  <c r="BS1523" i="1" s="1"/>
  <c r="BP1522" i="1"/>
  <c r="BQ1522" i="1" s="1"/>
  <c r="BS1522" i="1" s="1"/>
  <c r="BO1522" i="1"/>
  <c r="BP1521" i="1"/>
  <c r="BO1521" i="1"/>
  <c r="BP1520" i="1"/>
  <c r="BO1520" i="1"/>
  <c r="BP1519" i="1"/>
  <c r="BO1519" i="1"/>
  <c r="BP1518" i="1"/>
  <c r="BO1518" i="1"/>
  <c r="BP1517" i="1"/>
  <c r="BO1517" i="1"/>
  <c r="BQ1517" i="1" s="1"/>
  <c r="BS1517" i="1" s="1"/>
  <c r="BP1516" i="1"/>
  <c r="BO1516" i="1"/>
  <c r="BP1515" i="1"/>
  <c r="BO1515" i="1"/>
  <c r="BQ1515" i="1" s="1"/>
  <c r="BS1515" i="1" s="1"/>
  <c r="BQ1514" i="1"/>
  <c r="BS1514" i="1" s="1"/>
  <c r="BP1514" i="1"/>
  <c r="BO1514" i="1"/>
  <c r="BP1513" i="1"/>
  <c r="BO1513" i="1"/>
  <c r="BP1512" i="1"/>
  <c r="BO1512" i="1"/>
  <c r="BQ1512" i="1" s="1"/>
  <c r="BS1512" i="1" s="1"/>
  <c r="BP1511" i="1"/>
  <c r="BO1511" i="1"/>
  <c r="BP1510" i="1"/>
  <c r="BO1510" i="1"/>
  <c r="BQ1510" i="1" s="1"/>
  <c r="BS1510" i="1" s="1"/>
  <c r="BP1509" i="1"/>
  <c r="BO1509" i="1"/>
  <c r="BP1508" i="1"/>
  <c r="BO1508" i="1"/>
  <c r="BP1507" i="1"/>
  <c r="BO1507" i="1"/>
  <c r="BP1506" i="1"/>
  <c r="BO1506" i="1"/>
  <c r="BQ1506" i="1" s="1"/>
  <c r="BS1506" i="1" s="1"/>
  <c r="BP1505" i="1"/>
  <c r="BO1505" i="1"/>
  <c r="BP1504" i="1"/>
  <c r="BO1504" i="1"/>
  <c r="BQ1504" i="1" s="1"/>
  <c r="BS1504" i="1" s="1"/>
  <c r="BP1503" i="1"/>
  <c r="BO1503" i="1"/>
  <c r="BP1502" i="1"/>
  <c r="BO1502" i="1"/>
  <c r="BQ1502" i="1" s="1"/>
  <c r="BS1502" i="1" s="1"/>
  <c r="BP1501" i="1"/>
  <c r="BO1501" i="1"/>
  <c r="BP1500" i="1"/>
  <c r="BO1500" i="1"/>
  <c r="BP1499" i="1"/>
  <c r="BO1499" i="1"/>
  <c r="BP1498" i="1"/>
  <c r="BO1498" i="1"/>
  <c r="BQ1498" i="1" s="1"/>
  <c r="BS1498" i="1" s="1"/>
  <c r="BP1497" i="1"/>
  <c r="BO1497" i="1"/>
  <c r="BP1496" i="1"/>
  <c r="BO1496" i="1"/>
  <c r="BQ1496" i="1" s="1"/>
  <c r="BS1496" i="1" s="1"/>
  <c r="BP1495" i="1"/>
  <c r="BO1495" i="1"/>
  <c r="BP1494" i="1"/>
  <c r="BO1494" i="1"/>
  <c r="BQ1494" i="1" s="1"/>
  <c r="BS1494" i="1" s="1"/>
  <c r="BP1493" i="1"/>
  <c r="BO1493" i="1"/>
  <c r="BP1492" i="1"/>
  <c r="BO1492" i="1"/>
  <c r="BP1491" i="1"/>
  <c r="BO1491" i="1"/>
  <c r="BP1490" i="1"/>
  <c r="BO1490" i="1"/>
  <c r="BP1489" i="1"/>
  <c r="BO1489" i="1"/>
  <c r="BP1488" i="1"/>
  <c r="BO1488" i="1"/>
  <c r="BP1487" i="1"/>
  <c r="BO1487" i="1"/>
  <c r="BP1486" i="1"/>
  <c r="BO1486" i="1"/>
  <c r="BP1485" i="1"/>
  <c r="BO1485" i="1"/>
  <c r="BP1484" i="1"/>
  <c r="BO1484" i="1"/>
  <c r="BP1483" i="1"/>
  <c r="BO1483" i="1"/>
  <c r="BP1482" i="1"/>
  <c r="BO1482" i="1"/>
  <c r="BQ1482" i="1" s="1"/>
  <c r="BS1482" i="1" s="1"/>
  <c r="BP1481" i="1"/>
  <c r="BO1481" i="1"/>
  <c r="BP1480" i="1"/>
  <c r="BO1480" i="1"/>
  <c r="BQ1480" i="1" s="1"/>
  <c r="BS1480" i="1" s="1"/>
  <c r="BP1479" i="1"/>
  <c r="BO1479" i="1"/>
  <c r="BP1478" i="1"/>
  <c r="BO1478" i="1"/>
  <c r="BQ1478" i="1" s="1"/>
  <c r="BS1478" i="1" s="1"/>
  <c r="BP1477" i="1"/>
  <c r="BO1477" i="1"/>
  <c r="BP1476" i="1"/>
  <c r="BO1476" i="1"/>
  <c r="BP1475" i="1"/>
  <c r="BO1475" i="1"/>
  <c r="BP1474" i="1"/>
  <c r="BO1474" i="1"/>
  <c r="BQ1474" i="1" s="1"/>
  <c r="BS1474" i="1" s="1"/>
  <c r="BP1473" i="1"/>
  <c r="BO1473" i="1"/>
  <c r="BP1472" i="1"/>
  <c r="BO1472" i="1"/>
  <c r="BQ1472" i="1" s="1"/>
  <c r="BS1472" i="1" s="1"/>
  <c r="BP1471" i="1"/>
  <c r="BO1471" i="1"/>
  <c r="BP1470" i="1"/>
  <c r="BO1470" i="1"/>
  <c r="BQ1470" i="1" s="1"/>
  <c r="BS1470" i="1" s="1"/>
  <c r="BP1469" i="1"/>
  <c r="BO1469" i="1"/>
  <c r="BP1468" i="1"/>
  <c r="BO1468" i="1"/>
  <c r="BP1467" i="1"/>
  <c r="BO1467" i="1"/>
  <c r="BP1466" i="1"/>
  <c r="BO1466" i="1"/>
  <c r="BP1465" i="1"/>
  <c r="BO1465" i="1"/>
  <c r="BP1464" i="1"/>
  <c r="BO1464" i="1"/>
  <c r="BP1463" i="1"/>
  <c r="BO1463" i="1"/>
  <c r="BP1462" i="1"/>
  <c r="BO1462" i="1"/>
  <c r="BP1461" i="1"/>
  <c r="BO1461" i="1"/>
  <c r="BP1460" i="1"/>
  <c r="BO1460" i="1"/>
  <c r="BP1459" i="1"/>
  <c r="BO1459" i="1"/>
  <c r="BP1458" i="1"/>
  <c r="BO1458" i="1"/>
  <c r="BQ1458" i="1" s="1"/>
  <c r="BS1458" i="1" s="1"/>
  <c r="BP1457" i="1"/>
  <c r="BO1457" i="1"/>
  <c r="BP1456" i="1"/>
  <c r="BO1456" i="1"/>
  <c r="BP1455" i="1"/>
  <c r="BO1455" i="1"/>
  <c r="BP1454" i="1"/>
  <c r="BO1454" i="1"/>
  <c r="BP1453" i="1"/>
  <c r="BO1453" i="1"/>
  <c r="BP1452" i="1"/>
  <c r="BO1452" i="1"/>
  <c r="BP1451" i="1"/>
  <c r="BO1451" i="1"/>
  <c r="BQ1451" i="1" s="1"/>
  <c r="BS1451" i="1" s="1"/>
  <c r="BP1450" i="1"/>
  <c r="BO1450" i="1"/>
  <c r="BQ1450" i="1" s="1"/>
  <c r="BS1450" i="1" s="1"/>
  <c r="BP1449" i="1"/>
  <c r="BO1449" i="1"/>
  <c r="BP1448" i="1"/>
  <c r="BO1448" i="1"/>
  <c r="BP1447" i="1"/>
  <c r="BO1447" i="1"/>
  <c r="BP1446" i="1"/>
  <c r="BO1446" i="1"/>
  <c r="BP1445" i="1"/>
  <c r="BO1445" i="1"/>
  <c r="BP1444" i="1"/>
  <c r="BO1444" i="1"/>
  <c r="BP1443" i="1"/>
  <c r="BO1443" i="1"/>
  <c r="BP1442" i="1"/>
  <c r="BO1442" i="1"/>
  <c r="BP1441" i="1"/>
  <c r="BO1441" i="1"/>
  <c r="BP1440" i="1"/>
  <c r="BO1440" i="1"/>
  <c r="BP1439" i="1"/>
  <c r="BO1439" i="1"/>
  <c r="BP1438" i="1"/>
  <c r="BO1438" i="1"/>
  <c r="BP1437" i="1"/>
  <c r="BO1437" i="1"/>
  <c r="BP1436" i="1"/>
  <c r="BO1436" i="1"/>
  <c r="BP1435" i="1"/>
  <c r="BO1435" i="1"/>
  <c r="BP1434" i="1"/>
  <c r="BO1434" i="1"/>
  <c r="BP1433" i="1"/>
  <c r="BO1433" i="1"/>
  <c r="BP1432" i="1"/>
  <c r="BO1432" i="1"/>
  <c r="BP1431" i="1"/>
  <c r="BO1431" i="1"/>
  <c r="BP1430" i="1"/>
  <c r="BO1430" i="1"/>
  <c r="BP1429" i="1"/>
  <c r="BO1429" i="1"/>
  <c r="BP1428" i="1"/>
  <c r="BO1428" i="1"/>
  <c r="BP1427" i="1"/>
  <c r="BO1427" i="1"/>
  <c r="BP1426" i="1"/>
  <c r="BO1426" i="1"/>
  <c r="BP1425" i="1"/>
  <c r="BO1425" i="1"/>
  <c r="BP1424" i="1"/>
  <c r="BO1424" i="1"/>
  <c r="BP1423" i="1"/>
  <c r="BO1423" i="1"/>
  <c r="BP1422" i="1"/>
  <c r="BO1422" i="1"/>
  <c r="BP1421" i="1"/>
  <c r="BO1421" i="1"/>
  <c r="BP1420" i="1"/>
  <c r="BO1420" i="1"/>
  <c r="BP1419" i="1"/>
  <c r="BO1419" i="1"/>
  <c r="BP1418" i="1"/>
  <c r="BO1418" i="1"/>
  <c r="BQ1418" i="1" s="1"/>
  <c r="BS1418" i="1" s="1"/>
  <c r="BP1417" i="1"/>
  <c r="BO1417" i="1"/>
  <c r="BP1416" i="1"/>
  <c r="BO1416" i="1"/>
  <c r="BP1415" i="1"/>
  <c r="BO1415" i="1"/>
  <c r="BP1414" i="1"/>
  <c r="BO1414" i="1"/>
  <c r="BQ1414" i="1" s="1"/>
  <c r="BS1414" i="1" s="1"/>
  <c r="BP1413" i="1"/>
  <c r="BO1413" i="1"/>
  <c r="BP1412" i="1"/>
  <c r="BO1412" i="1"/>
  <c r="BP1411" i="1"/>
  <c r="BO1411" i="1"/>
  <c r="BP1410" i="1"/>
  <c r="BO1410" i="1"/>
  <c r="BQ1410" i="1" s="1"/>
  <c r="BS1410" i="1" s="1"/>
  <c r="BP1409" i="1"/>
  <c r="BO1409" i="1"/>
  <c r="BP1408" i="1"/>
  <c r="BO1408" i="1"/>
  <c r="BP1407" i="1"/>
  <c r="BO1407" i="1"/>
  <c r="BP1406" i="1"/>
  <c r="BO1406" i="1"/>
  <c r="BQ1406" i="1" s="1"/>
  <c r="BS1406" i="1" s="1"/>
  <c r="BP1405" i="1"/>
  <c r="BO1405" i="1"/>
  <c r="BP1404" i="1"/>
  <c r="BO1404" i="1"/>
  <c r="BQ1404" i="1" s="1"/>
  <c r="BS1404" i="1" s="1"/>
  <c r="BP1403" i="1"/>
  <c r="BO1403" i="1"/>
  <c r="BP1402" i="1"/>
  <c r="BO1402" i="1"/>
  <c r="BQ1402" i="1" s="1"/>
  <c r="BS1402" i="1" s="1"/>
  <c r="BP1401" i="1"/>
  <c r="BO1401" i="1"/>
  <c r="BP1400" i="1"/>
  <c r="BO1400" i="1"/>
  <c r="BP1399" i="1"/>
  <c r="BO1399" i="1"/>
  <c r="BP1398" i="1"/>
  <c r="BO1398" i="1"/>
  <c r="BP1397" i="1"/>
  <c r="BO1397" i="1"/>
  <c r="BP1396" i="1"/>
  <c r="BO1396" i="1"/>
  <c r="BQ1396" i="1" s="1"/>
  <c r="BS1396" i="1" s="1"/>
  <c r="BP1395" i="1"/>
  <c r="BO1395" i="1"/>
  <c r="BP1394" i="1"/>
  <c r="BO1394" i="1"/>
  <c r="BQ1394" i="1" s="1"/>
  <c r="BS1394" i="1" s="1"/>
  <c r="BP1393" i="1"/>
  <c r="BO1393" i="1"/>
  <c r="BP1392" i="1"/>
  <c r="BO1392" i="1"/>
  <c r="BQ1392" i="1" s="1"/>
  <c r="BS1392" i="1" s="1"/>
  <c r="BP1391" i="1"/>
  <c r="BO1391" i="1"/>
  <c r="BP1390" i="1"/>
  <c r="BO1390" i="1"/>
  <c r="BQ1390" i="1" s="1"/>
  <c r="BS1390" i="1" s="1"/>
  <c r="BP1389" i="1"/>
  <c r="BO1389" i="1"/>
  <c r="BP1388" i="1"/>
  <c r="BO1388" i="1"/>
  <c r="BQ1388" i="1" s="1"/>
  <c r="BS1388" i="1" s="1"/>
  <c r="BP1387" i="1"/>
  <c r="BO1387" i="1"/>
  <c r="BP1386" i="1"/>
  <c r="BO1386" i="1"/>
  <c r="BQ1386" i="1" s="1"/>
  <c r="BS1386" i="1" s="1"/>
  <c r="BP1385" i="1"/>
  <c r="BO1385" i="1"/>
  <c r="BP1384" i="1"/>
  <c r="BO1384" i="1"/>
  <c r="BP1383" i="1"/>
  <c r="BO1383" i="1"/>
  <c r="BP1382" i="1"/>
  <c r="BO1382" i="1"/>
  <c r="BP1381" i="1"/>
  <c r="BO1381" i="1"/>
  <c r="BP1380" i="1"/>
  <c r="BO1380" i="1"/>
  <c r="BP1379" i="1"/>
  <c r="BO1379" i="1"/>
  <c r="BP1378" i="1"/>
  <c r="BO1378" i="1"/>
  <c r="BP1377" i="1"/>
  <c r="BO1377" i="1"/>
  <c r="BP1376" i="1"/>
  <c r="BO1376" i="1"/>
  <c r="BP1375" i="1"/>
  <c r="BO1375" i="1"/>
  <c r="BP1374" i="1"/>
  <c r="BO1374" i="1"/>
  <c r="BP1373" i="1"/>
  <c r="BO1373" i="1"/>
  <c r="BP1372" i="1"/>
  <c r="BO1372" i="1"/>
  <c r="BP1371" i="1"/>
  <c r="BO1371" i="1"/>
  <c r="BP1370" i="1"/>
  <c r="BO1370" i="1"/>
  <c r="BP1369" i="1"/>
  <c r="BO1369" i="1"/>
  <c r="BP1368" i="1"/>
  <c r="BO1368" i="1"/>
  <c r="BP1367" i="1"/>
  <c r="BO1367" i="1"/>
  <c r="BP1366" i="1"/>
  <c r="BO1366" i="1"/>
  <c r="BP1365" i="1"/>
  <c r="BO1365" i="1"/>
  <c r="BP1364" i="1"/>
  <c r="BO1364" i="1"/>
  <c r="BQ1364" i="1" s="1"/>
  <c r="BS1364" i="1" s="1"/>
  <c r="BP1363" i="1"/>
  <c r="BO1363" i="1"/>
  <c r="BP1362" i="1"/>
  <c r="BO1362" i="1"/>
  <c r="BP1361" i="1"/>
  <c r="BO1361" i="1"/>
  <c r="BP1360" i="1"/>
  <c r="BO1360" i="1"/>
  <c r="BP1359" i="1"/>
  <c r="BO1359" i="1"/>
  <c r="BP1358" i="1"/>
  <c r="BO1358" i="1"/>
  <c r="BP1357" i="1"/>
  <c r="BO1357" i="1"/>
  <c r="BP1356" i="1"/>
  <c r="BO1356" i="1"/>
  <c r="BP1355" i="1"/>
  <c r="BO1355" i="1"/>
  <c r="BP1354" i="1"/>
  <c r="BO1354" i="1"/>
  <c r="BP1353" i="1"/>
  <c r="BO1353" i="1"/>
  <c r="BP1352" i="1"/>
  <c r="BO1352" i="1"/>
  <c r="BP1351" i="1"/>
  <c r="BO1351" i="1"/>
  <c r="BP1350" i="1"/>
  <c r="BO1350" i="1"/>
  <c r="BP1349" i="1"/>
  <c r="BO1349" i="1"/>
  <c r="BP1348" i="1"/>
  <c r="BO1348" i="1"/>
  <c r="BQ1348" i="1" s="1"/>
  <c r="BS1348" i="1" s="1"/>
  <c r="BP1347" i="1"/>
  <c r="BO1347" i="1"/>
  <c r="BP1346" i="1"/>
  <c r="BO1346" i="1"/>
  <c r="BP1345" i="1"/>
  <c r="BO1345" i="1"/>
  <c r="BP1344" i="1"/>
  <c r="BO1344" i="1"/>
  <c r="BP1343" i="1"/>
  <c r="BO1343" i="1"/>
  <c r="BP1342" i="1"/>
  <c r="BO1342" i="1"/>
  <c r="BP1341" i="1"/>
  <c r="BO1341" i="1"/>
  <c r="BP1340" i="1"/>
  <c r="BO1340" i="1"/>
  <c r="BP1339" i="1"/>
  <c r="BO1339" i="1"/>
  <c r="BP1338" i="1"/>
  <c r="BO1338" i="1"/>
  <c r="BP1337" i="1"/>
  <c r="BO1337" i="1"/>
  <c r="BP1336" i="1"/>
  <c r="BO1336" i="1"/>
  <c r="BP1335" i="1"/>
  <c r="BO1335" i="1"/>
  <c r="BP1334" i="1"/>
  <c r="BO1334" i="1"/>
  <c r="BP1333" i="1"/>
  <c r="BO1333" i="1"/>
  <c r="BP1332" i="1"/>
  <c r="BO1332" i="1"/>
  <c r="BP1331" i="1"/>
  <c r="BO1331" i="1"/>
  <c r="BP1330" i="1"/>
  <c r="BO1330" i="1"/>
  <c r="BP1329" i="1"/>
  <c r="BO1329" i="1"/>
  <c r="BP1328" i="1"/>
  <c r="BO1328" i="1"/>
  <c r="BP1327" i="1"/>
  <c r="BO1327" i="1"/>
  <c r="BP1326" i="1"/>
  <c r="BO1326" i="1"/>
  <c r="BP1325" i="1"/>
  <c r="BO1325" i="1"/>
  <c r="BP1324" i="1"/>
  <c r="BO1324" i="1"/>
  <c r="BP1323" i="1"/>
  <c r="BO1323" i="1"/>
  <c r="BP1322" i="1"/>
  <c r="BO1322" i="1"/>
  <c r="BP1321" i="1"/>
  <c r="BO1321" i="1"/>
  <c r="BP1320" i="1"/>
  <c r="BO1320" i="1"/>
  <c r="BP1319" i="1"/>
  <c r="BO1319" i="1"/>
  <c r="BP1318" i="1"/>
  <c r="BO1318" i="1"/>
  <c r="BP1317" i="1"/>
  <c r="BO1317" i="1"/>
  <c r="BP1316" i="1"/>
  <c r="BO1316" i="1"/>
  <c r="BP1315" i="1"/>
  <c r="BO1315" i="1"/>
  <c r="BP1314" i="1"/>
  <c r="BO1314" i="1"/>
  <c r="BP1313" i="1"/>
  <c r="BO1313" i="1"/>
  <c r="BP1312" i="1"/>
  <c r="BO1312" i="1"/>
  <c r="BP1311" i="1"/>
  <c r="BO1311" i="1"/>
  <c r="BP1310" i="1"/>
  <c r="BO1310" i="1"/>
  <c r="BP1309" i="1"/>
  <c r="BO1309" i="1"/>
  <c r="BP1308" i="1"/>
  <c r="BO1308" i="1"/>
  <c r="BP1307" i="1"/>
  <c r="BO1307" i="1"/>
  <c r="BP1306" i="1"/>
  <c r="BO1306" i="1"/>
  <c r="BP1305" i="1"/>
  <c r="BO1305" i="1"/>
  <c r="BP1304" i="1"/>
  <c r="BO1304" i="1"/>
  <c r="BP1303" i="1"/>
  <c r="BO1303" i="1"/>
  <c r="BP1302" i="1"/>
  <c r="BO1302" i="1"/>
  <c r="BP1301" i="1"/>
  <c r="BO1301" i="1"/>
  <c r="BP1300" i="1"/>
  <c r="BO1300" i="1"/>
  <c r="BP1299" i="1"/>
  <c r="BO1299" i="1"/>
  <c r="BQ1299" i="1" s="1"/>
  <c r="BS1299" i="1" s="1"/>
  <c r="BP1298" i="1"/>
  <c r="BO1298" i="1"/>
  <c r="BP1297" i="1"/>
  <c r="BO1297" i="1"/>
  <c r="BQ1297" i="1" s="1"/>
  <c r="BS1297" i="1" s="1"/>
  <c r="BP1296" i="1"/>
  <c r="BO1296" i="1"/>
  <c r="BP1295" i="1"/>
  <c r="BO1295" i="1"/>
  <c r="BP1294" i="1"/>
  <c r="BO1294" i="1"/>
  <c r="BP1293" i="1"/>
  <c r="BO1293" i="1"/>
  <c r="BP1292" i="1"/>
  <c r="BO1292" i="1"/>
  <c r="BP1291" i="1"/>
  <c r="BO1291" i="1"/>
  <c r="BP1290" i="1"/>
  <c r="BO1290" i="1"/>
  <c r="BP1289" i="1"/>
  <c r="BO1289" i="1"/>
  <c r="BQ1289" i="1" s="1"/>
  <c r="BS1289" i="1" s="1"/>
  <c r="BP1288" i="1"/>
  <c r="BO1288" i="1"/>
  <c r="BP1287" i="1"/>
  <c r="BO1287" i="1"/>
  <c r="BP1286" i="1"/>
  <c r="BO1286" i="1"/>
  <c r="BP1285" i="1"/>
  <c r="BO1285" i="1"/>
  <c r="BP1284" i="1"/>
  <c r="BQ1284" i="1" s="1"/>
  <c r="BS1284" i="1" s="1"/>
  <c r="BO1284" i="1"/>
  <c r="BP1283" i="1"/>
  <c r="BO1283" i="1"/>
  <c r="BP1282" i="1"/>
  <c r="BO1282" i="1"/>
  <c r="BP1281" i="1"/>
  <c r="BO1281" i="1"/>
  <c r="BP1280" i="1"/>
  <c r="BO1280" i="1"/>
  <c r="BP1279" i="1"/>
  <c r="BO1279" i="1"/>
  <c r="BP1278" i="1"/>
  <c r="BO1278" i="1"/>
  <c r="BP1277" i="1"/>
  <c r="BO1277" i="1"/>
  <c r="BP1276" i="1"/>
  <c r="BO1276" i="1"/>
  <c r="BP1275" i="1"/>
  <c r="BO1275" i="1"/>
  <c r="BP1274" i="1"/>
  <c r="BO1274" i="1"/>
  <c r="BP1273" i="1"/>
  <c r="BO1273" i="1"/>
  <c r="BP1272" i="1"/>
  <c r="BQ1272" i="1" s="1"/>
  <c r="BS1272" i="1" s="1"/>
  <c r="BO1272" i="1"/>
  <c r="BP1271" i="1"/>
  <c r="BO1271" i="1"/>
  <c r="BP1270" i="1"/>
  <c r="BO1270" i="1"/>
  <c r="BP1269" i="1"/>
  <c r="BO1269" i="1"/>
  <c r="BP1268" i="1"/>
  <c r="BO1268" i="1"/>
  <c r="BP1267" i="1"/>
  <c r="BO1267" i="1"/>
  <c r="BP1266" i="1"/>
  <c r="BO1266" i="1"/>
  <c r="BP1265" i="1"/>
  <c r="BO1265" i="1"/>
  <c r="BP1264" i="1"/>
  <c r="BO1264" i="1"/>
  <c r="BP1263" i="1"/>
  <c r="BO1263" i="1"/>
  <c r="BP1262" i="1"/>
  <c r="BO1262" i="1"/>
  <c r="BP1261" i="1"/>
  <c r="BO1261" i="1"/>
  <c r="BP1260" i="1"/>
  <c r="BO1260" i="1"/>
  <c r="BP1259" i="1"/>
  <c r="BO1259" i="1"/>
  <c r="BP1258" i="1"/>
  <c r="BO1258" i="1"/>
  <c r="BP1257" i="1"/>
  <c r="BO1257" i="1"/>
  <c r="BP1256" i="1"/>
  <c r="BO1256" i="1"/>
  <c r="BP1255" i="1"/>
  <c r="BO1255" i="1"/>
  <c r="BP1254" i="1"/>
  <c r="BO1254" i="1"/>
  <c r="BP1253" i="1"/>
  <c r="BO1253" i="1"/>
  <c r="BP1252" i="1"/>
  <c r="BO1252" i="1"/>
  <c r="BP1251" i="1"/>
  <c r="BO1251" i="1"/>
  <c r="BP1250" i="1"/>
  <c r="BO1250" i="1"/>
  <c r="BP1249" i="1"/>
  <c r="BO1249" i="1"/>
  <c r="BP1248" i="1"/>
  <c r="BO1248" i="1"/>
  <c r="BP1247" i="1"/>
  <c r="BO1247" i="1"/>
  <c r="BP1246" i="1"/>
  <c r="BO1246" i="1"/>
  <c r="BP1245" i="1"/>
  <c r="BO1245" i="1"/>
  <c r="BP1244" i="1"/>
  <c r="BO1244" i="1"/>
  <c r="BP1243" i="1"/>
  <c r="BO1243" i="1"/>
  <c r="BP1242" i="1"/>
  <c r="BO1242" i="1"/>
  <c r="BP1241" i="1"/>
  <c r="BO1241" i="1"/>
  <c r="BP1240" i="1"/>
  <c r="BQ1240" i="1" s="1"/>
  <c r="BS1240" i="1" s="1"/>
  <c r="BO1240" i="1"/>
  <c r="BP1239" i="1"/>
  <c r="BO1239" i="1"/>
  <c r="BP1238" i="1"/>
  <c r="BO1238" i="1"/>
  <c r="BP1237" i="1"/>
  <c r="BO1237" i="1"/>
  <c r="BQ1236" i="1"/>
  <c r="BS1236" i="1" s="1"/>
  <c r="BP1236" i="1"/>
  <c r="BO1236" i="1"/>
  <c r="BP1235" i="1"/>
  <c r="BO1235" i="1"/>
  <c r="BP1234" i="1"/>
  <c r="BO1234" i="1"/>
  <c r="BP1233" i="1"/>
  <c r="BO1233" i="1"/>
  <c r="BP1232" i="1"/>
  <c r="BO1232" i="1"/>
  <c r="BP1231" i="1"/>
  <c r="BO1231" i="1"/>
  <c r="BP1230" i="1"/>
  <c r="BO1230" i="1"/>
  <c r="BP1229" i="1"/>
  <c r="BO1229" i="1"/>
  <c r="BP1228" i="1"/>
  <c r="BO1228" i="1"/>
  <c r="BP1227" i="1"/>
  <c r="BO1227" i="1"/>
  <c r="BP1226" i="1"/>
  <c r="BO1226" i="1"/>
  <c r="BP1225" i="1"/>
  <c r="BO1225" i="1"/>
  <c r="BP1224" i="1"/>
  <c r="BO1224" i="1"/>
  <c r="BP1223" i="1"/>
  <c r="BO1223" i="1"/>
  <c r="BP1222" i="1"/>
  <c r="BO1222" i="1"/>
  <c r="BP1221" i="1"/>
  <c r="BO1221" i="1"/>
  <c r="BP1220" i="1"/>
  <c r="BO1220" i="1"/>
  <c r="BP1219" i="1"/>
  <c r="BO1219" i="1"/>
  <c r="BP1218" i="1"/>
  <c r="BO1218" i="1"/>
  <c r="BP1217" i="1"/>
  <c r="BO1217" i="1"/>
  <c r="BP1216" i="1"/>
  <c r="BO1216" i="1"/>
  <c r="BP1215" i="1"/>
  <c r="BO1215" i="1"/>
  <c r="BP1214" i="1"/>
  <c r="BO1214" i="1"/>
  <c r="BP1213" i="1"/>
  <c r="BO1213" i="1"/>
  <c r="BP1212" i="1"/>
  <c r="BO1212" i="1"/>
  <c r="BP1211" i="1"/>
  <c r="BO1211" i="1"/>
  <c r="BP1210" i="1"/>
  <c r="BO1210" i="1"/>
  <c r="BP1209" i="1"/>
  <c r="BO1209" i="1"/>
  <c r="BP1208" i="1"/>
  <c r="BO1208" i="1"/>
  <c r="BP1207" i="1"/>
  <c r="BO1207" i="1"/>
  <c r="BP1206" i="1"/>
  <c r="BO1206" i="1"/>
  <c r="BP1205" i="1"/>
  <c r="BO1205" i="1"/>
  <c r="BP1204" i="1"/>
  <c r="BO1204" i="1"/>
  <c r="BP1203" i="1"/>
  <c r="BO1203" i="1"/>
  <c r="BP1202" i="1"/>
  <c r="BO1202" i="1"/>
  <c r="BP1201" i="1"/>
  <c r="BO1201" i="1"/>
  <c r="BP1200" i="1"/>
  <c r="BO1200" i="1"/>
  <c r="BQ1200" i="1" s="1"/>
  <c r="BS1200" i="1" s="1"/>
  <c r="BP1199" i="1"/>
  <c r="BO1199" i="1"/>
  <c r="BP1198" i="1"/>
  <c r="BO1198" i="1"/>
  <c r="BQ1198" i="1" s="1"/>
  <c r="BS1198" i="1" s="1"/>
  <c r="BP1197" i="1"/>
  <c r="BO1197" i="1"/>
  <c r="BP1196" i="1"/>
  <c r="BO1196" i="1"/>
  <c r="BQ1196" i="1" s="1"/>
  <c r="BS1196" i="1" s="1"/>
  <c r="BP1195" i="1"/>
  <c r="BO1195" i="1"/>
  <c r="BP1194" i="1"/>
  <c r="BO1194" i="1"/>
  <c r="BP1193" i="1"/>
  <c r="BO1193" i="1"/>
  <c r="BP1192" i="1"/>
  <c r="BO1192" i="1"/>
  <c r="BQ1192" i="1" s="1"/>
  <c r="BS1192" i="1" s="1"/>
  <c r="BP1191" i="1"/>
  <c r="BO1191" i="1"/>
  <c r="BP1190" i="1"/>
  <c r="BO1190" i="1"/>
  <c r="BQ1190" i="1" s="1"/>
  <c r="BS1190" i="1" s="1"/>
  <c r="BP1189" i="1"/>
  <c r="BO1189" i="1"/>
  <c r="BP1188" i="1"/>
  <c r="BO1188" i="1"/>
  <c r="BQ1188" i="1" s="1"/>
  <c r="BS1188" i="1" s="1"/>
  <c r="BP1187" i="1"/>
  <c r="BO1187" i="1"/>
  <c r="BP1186" i="1"/>
  <c r="BO1186" i="1"/>
  <c r="BP1185" i="1"/>
  <c r="BO1185" i="1"/>
  <c r="BP1184" i="1"/>
  <c r="BO1184" i="1"/>
  <c r="BQ1184" i="1" s="1"/>
  <c r="BS1184" i="1" s="1"/>
  <c r="BP1183" i="1"/>
  <c r="BO1183" i="1"/>
  <c r="BP1182" i="1"/>
  <c r="BO1182" i="1"/>
  <c r="BQ1182" i="1" s="1"/>
  <c r="BS1182" i="1" s="1"/>
  <c r="BP1181" i="1"/>
  <c r="BO1181" i="1"/>
  <c r="BP1180" i="1"/>
  <c r="BO1180" i="1"/>
  <c r="BQ1180" i="1" s="1"/>
  <c r="BS1180" i="1" s="1"/>
  <c r="BP1179" i="1"/>
  <c r="BO1179" i="1"/>
  <c r="BP1178" i="1"/>
  <c r="BO1178" i="1"/>
  <c r="BP1177" i="1"/>
  <c r="BO1177" i="1"/>
  <c r="BP1176" i="1"/>
  <c r="BO1176" i="1"/>
  <c r="BQ1176" i="1" s="1"/>
  <c r="BS1176" i="1" s="1"/>
  <c r="BP1175" i="1"/>
  <c r="BO1175" i="1"/>
  <c r="BP1174" i="1"/>
  <c r="BO1174" i="1"/>
  <c r="BQ1174" i="1" s="1"/>
  <c r="BS1174" i="1" s="1"/>
  <c r="BP1173" i="1"/>
  <c r="BO1173" i="1"/>
  <c r="BP1172" i="1"/>
  <c r="BO1172" i="1"/>
  <c r="BP1171" i="1"/>
  <c r="BO1171" i="1"/>
  <c r="BP1170" i="1"/>
  <c r="BO1170" i="1"/>
  <c r="BP1169" i="1"/>
  <c r="BO1169" i="1"/>
  <c r="BP1168" i="1"/>
  <c r="BO1168" i="1"/>
  <c r="BP1167" i="1"/>
  <c r="BO1167" i="1"/>
  <c r="BP1166" i="1"/>
  <c r="BO1166" i="1"/>
  <c r="BP1165" i="1"/>
  <c r="BO1165" i="1"/>
  <c r="BP1164" i="1"/>
  <c r="BO1164" i="1"/>
  <c r="BP1163" i="1"/>
  <c r="BO1163" i="1"/>
  <c r="BP1162" i="1"/>
  <c r="BO1162" i="1"/>
  <c r="BP1161" i="1"/>
  <c r="BO1161" i="1"/>
  <c r="BP1160" i="1"/>
  <c r="BO1160" i="1"/>
  <c r="BP1159" i="1"/>
  <c r="BO1159" i="1"/>
  <c r="BP1158" i="1"/>
  <c r="BO1158" i="1"/>
  <c r="BP1157" i="1"/>
  <c r="BO1157" i="1"/>
  <c r="BP1156" i="1"/>
  <c r="BO1156" i="1"/>
  <c r="BP1155" i="1"/>
  <c r="BO1155" i="1"/>
  <c r="BP1154" i="1"/>
  <c r="BO1154" i="1"/>
  <c r="BP1153" i="1"/>
  <c r="BO1153" i="1"/>
  <c r="BP1152" i="1"/>
  <c r="BO1152" i="1"/>
  <c r="BQ1152" i="1" s="1"/>
  <c r="BS1152" i="1" s="1"/>
  <c r="BP1151" i="1"/>
  <c r="BO1151" i="1"/>
  <c r="BP1150" i="1"/>
  <c r="BO1150" i="1"/>
  <c r="BQ1150" i="1" s="1"/>
  <c r="BS1150" i="1" s="1"/>
  <c r="BP1149" i="1"/>
  <c r="BO1149" i="1"/>
  <c r="BP1148" i="1"/>
  <c r="BO1148" i="1"/>
  <c r="BQ1148" i="1" s="1"/>
  <c r="BS1148" i="1" s="1"/>
  <c r="BP1147" i="1"/>
  <c r="BO1147" i="1"/>
  <c r="BP1146" i="1"/>
  <c r="BO1146" i="1"/>
  <c r="BP1145" i="1"/>
  <c r="BO1145" i="1"/>
  <c r="BP1144" i="1"/>
  <c r="BO1144" i="1"/>
  <c r="BQ1144" i="1" s="1"/>
  <c r="BS1144" i="1" s="1"/>
  <c r="BP1143" i="1"/>
  <c r="BO1143" i="1"/>
  <c r="BP1142" i="1"/>
  <c r="BO1142" i="1"/>
  <c r="BQ1142" i="1" s="1"/>
  <c r="BS1142" i="1" s="1"/>
  <c r="BP1141" i="1"/>
  <c r="BO1141" i="1"/>
  <c r="BP1140" i="1"/>
  <c r="BO1140" i="1"/>
  <c r="BQ1140" i="1" s="1"/>
  <c r="BS1140" i="1" s="1"/>
  <c r="BP1139" i="1"/>
  <c r="BO1139" i="1"/>
  <c r="BP1138" i="1"/>
  <c r="BO1138" i="1"/>
  <c r="BP1137" i="1"/>
  <c r="BO1137" i="1"/>
  <c r="BP1136" i="1"/>
  <c r="BO1136" i="1"/>
  <c r="BQ1136" i="1" s="1"/>
  <c r="BS1136" i="1" s="1"/>
  <c r="BP1135" i="1"/>
  <c r="BO1135" i="1"/>
  <c r="BP1134" i="1"/>
  <c r="BO1134" i="1"/>
  <c r="BP1133" i="1"/>
  <c r="BO1133" i="1"/>
  <c r="BP1132" i="1"/>
  <c r="BO1132" i="1"/>
  <c r="BP1131" i="1"/>
  <c r="BO1131" i="1"/>
  <c r="BP1130" i="1"/>
  <c r="BO1130" i="1"/>
  <c r="BP1129" i="1"/>
  <c r="BO1129" i="1"/>
  <c r="BP1128" i="1"/>
  <c r="BO1128" i="1"/>
  <c r="BP1127" i="1"/>
  <c r="BO1127" i="1"/>
  <c r="BP1126" i="1"/>
  <c r="BO1126" i="1"/>
  <c r="BP1125" i="1"/>
  <c r="BO1125" i="1"/>
  <c r="BP1124" i="1"/>
  <c r="BO1124" i="1"/>
  <c r="BP1123" i="1"/>
  <c r="BO1123" i="1"/>
  <c r="BP1122" i="1"/>
  <c r="BO1122" i="1"/>
  <c r="BP1121" i="1"/>
  <c r="BO1121" i="1"/>
  <c r="BP1120" i="1"/>
  <c r="BO1120" i="1"/>
  <c r="BQ1120" i="1" s="1"/>
  <c r="BS1120" i="1" s="1"/>
  <c r="BP1119" i="1"/>
  <c r="BO1119" i="1"/>
  <c r="BP1118" i="1"/>
  <c r="BO1118" i="1"/>
  <c r="BP1117" i="1"/>
  <c r="BO1117" i="1"/>
  <c r="BQ1117" i="1" s="1"/>
  <c r="BS1117" i="1" s="1"/>
  <c r="BP1116" i="1"/>
  <c r="BO1116" i="1"/>
  <c r="BQ1116" i="1" s="1"/>
  <c r="BS1116" i="1" s="1"/>
  <c r="BP1115" i="1"/>
  <c r="BO1115" i="1"/>
  <c r="BP1114" i="1"/>
  <c r="BO1114" i="1"/>
  <c r="BP1113" i="1"/>
  <c r="BO1113" i="1"/>
  <c r="BP1112" i="1"/>
  <c r="BO1112" i="1"/>
  <c r="BP1111" i="1"/>
  <c r="BO1111" i="1"/>
  <c r="BP1110" i="1"/>
  <c r="BO1110" i="1"/>
  <c r="BP1109" i="1"/>
  <c r="BO1109" i="1"/>
  <c r="BP1108" i="1"/>
  <c r="BO1108" i="1"/>
  <c r="BP1107" i="1"/>
  <c r="BO1107" i="1"/>
  <c r="BP1106" i="1"/>
  <c r="BO1106" i="1"/>
  <c r="BP1105" i="1"/>
  <c r="BO1105" i="1"/>
  <c r="BP1104" i="1"/>
  <c r="BO1104" i="1"/>
  <c r="BP1103" i="1"/>
  <c r="BO1103" i="1"/>
  <c r="BP1102" i="1"/>
  <c r="BO1102" i="1"/>
  <c r="BP1101" i="1"/>
  <c r="BO1101" i="1"/>
  <c r="BP1100" i="1"/>
  <c r="BO1100" i="1"/>
  <c r="BP1099" i="1"/>
  <c r="BO1099" i="1"/>
  <c r="BP1098" i="1"/>
  <c r="BO1098" i="1"/>
  <c r="BP1097" i="1"/>
  <c r="BO1097" i="1"/>
  <c r="BP1096" i="1"/>
  <c r="BO1096" i="1"/>
  <c r="BP1095" i="1"/>
  <c r="BO1095" i="1"/>
  <c r="BP1094" i="1"/>
  <c r="BO1094" i="1"/>
  <c r="BP1093" i="1"/>
  <c r="BO1093" i="1"/>
  <c r="BP1092" i="1"/>
  <c r="BO1092" i="1"/>
  <c r="BP1091" i="1"/>
  <c r="BO1091" i="1"/>
  <c r="BP1090" i="1"/>
  <c r="BQ1090" i="1" s="1"/>
  <c r="BS1090" i="1" s="1"/>
  <c r="BO1090" i="1"/>
  <c r="BP1089" i="1"/>
  <c r="BO1089" i="1"/>
  <c r="BQ1088" i="1"/>
  <c r="BS1088" i="1" s="1"/>
  <c r="BP1088" i="1"/>
  <c r="BO1088" i="1"/>
  <c r="BP1087" i="1"/>
  <c r="BO1087" i="1"/>
  <c r="BP1086" i="1"/>
  <c r="BO1086" i="1"/>
  <c r="BQ1086" i="1" s="1"/>
  <c r="BS1086" i="1" s="1"/>
  <c r="BP1085" i="1"/>
  <c r="BO1085" i="1"/>
  <c r="BP1084" i="1"/>
  <c r="BO1084" i="1"/>
  <c r="BQ1084" i="1" s="1"/>
  <c r="BS1084" i="1" s="1"/>
  <c r="BP1083" i="1"/>
  <c r="BO1083" i="1"/>
  <c r="BP1082" i="1"/>
  <c r="BO1082" i="1"/>
  <c r="BQ1082" i="1" s="1"/>
  <c r="BS1082" i="1" s="1"/>
  <c r="BP1081" i="1"/>
  <c r="BO1081" i="1"/>
  <c r="BP1080" i="1"/>
  <c r="BO1080" i="1"/>
  <c r="BQ1080" i="1" s="1"/>
  <c r="BS1080" i="1" s="1"/>
  <c r="BP1079" i="1"/>
  <c r="BO1079" i="1"/>
  <c r="BP1078" i="1"/>
  <c r="BO1078" i="1"/>
  <c r="BP1077" i="1"/>
  <c r="BO1077" i="1"/>
  <c r="BP1076" i="1"/>
  <c r="BO1076" i="1"/>
  <c r="BQ1076" i="1" s="1"/>
  <c r="BS1076" i="1" s="1"/>
  <c r="BP1075" i="1"/>
  <c r="BO1075" i="1"/>
  <c r="BP1074" i="1"/>
  <c r="BO1074" i="1"/>
  <c r="BP1073" i="1"/>
  <c r="BO1073" i="1"/>
  <c r="BP1072" i="1"/>
  <c r="BO1072" i="1"/>
  <c r="BP1071" i="1"/>
  <c r="BO1071" i="1"/>
  <c r="BP1070" i="1"/>
  <c r="BO1070" i="1"/>
  <c r="BP1069" i="1"/>
  <c r="BO1069" i="1"/>
  <c r="BP1068" i="1"/>
  <c r="BO1068" i="1"/>
  <c r="BP1067" i="1"/>
  <c r="BO1067" i="1"/>
  <c r="BP1066" i="1"/>
  <c r="BO1066" i="1"/>
  <c r="BP1065" i="1"/>
  <c r="BO1065" i="1"/>
  <c r="BP1064" i="1"/>
  <c r="BO1064" i="1"/>
  <c r="BP1063" i="1"/>
  <c r="BO1063" i="1"/>
  <c r="BP1062" i="1"/>
  <c r="BO1062" i="1"/>
  <c r="BP1061" i="1"/>
  <c r="BO1061" i="1"/>
  <c r="BP1060" i="1"/>
  <c r="BO1060" i="1"/>
  <c r="BQ1060" i="1" s="1"/>
  <c r="BS1060" i="1" s="1"/>
  <c r="BP1059" i="1"/>
  <c r="BO1059" i="1"/>
  <c r="BP1058" i="1"/>
  <c r="BO1058" i="1"/>
  <c r="BP1057" i="1"/>
  <c r="BO1057" i="1"/>
  <c r="BP1056" i="1"/>
  <c r="BO1056" i="1"/>
  <c r="BQ1056" i="1" s="1"/>
  <c r="BS1056" i="1" s="1"/>
  <c r="BP1055" i="1"/>
  <c r="BO1055" i="1"/>
  <c r="BP1054" i="1"/>
  <c r="BO1054" i="1"/>
  <c r="BP1053" i="1"/>
  <c r="BO1053" i="1"/>
  <c r="BP1052" i="1"/>
  <c r="BO1052" i="1"/>
  <c r="BP1051" i="1"/>
  <c r="BO1051" i="1"/>
  <c r="BP1050" i="1"/>
  <c r="BO1050" i="1"/>
  <c r="BP1049" i="1"/>
  <c r="BO1049" i="1"/>
  <c r="BP1048" i="1"/>
  <c r="BO1048" i="1"/>
  <c r="BP1047" i="1"/>
  <c r="BO1047" i="1"/>
  <c r="BP1046" i="1"/>
  <c r="BO1046" i="1"/>
  <c r="BP1045" i="1"/>
  <c r="BO1045" i="1"/>
  <c r="BP1044" i="1"/>
  <c r="BO1044" i="1"/>
  <c r="BP1043" i="1"/>
  <c r="BO1043" i="1"/>
  <c r="BP1042" i="1"/>
  <c r="BO1042" i="1"/>
  <c r="BP1041" i="1"/>
  <c r="BO1041" i="1"/>
  <c r="BP1040" i="1"/>
  <c r="BO1040" i="1"/>
  <c r="BP1039" i="1"/>
  <c r="BO1039" i="1"/>
  <c r="BP1038" i="1"/>
  <c r="BO1038" i="1"/>
  <c r="BP1037" i="1"/>
  <c r="BO1037" i="1"/>
  <c r="BP1036" i="1"/>
  <c r="BO1036" i="1"/>
  <c r="BP1035" i="1"/>
  <c r="BO1035" i="1"/>
  <c r="BP1034" i="1"/>
  <c r="BO1034" i="1"/>
  <c r="BP1033" i="1"/>
  <c r="BO1033" i="1"/>
  <c r="BP1032" i="1"/>
  <c r="BO1032" i="1"/>
  <c r="BP1031" i="1"/>
  <c r="BO1031" i="1"/>
  <c r="BP1030" i="1"/>
  <c r="BO1030" i="1"/>
  <c r="BP1029" i="1"/>
  <c r="BO1029" i="1"/>
  <c r="BP1028" i="1"/>
  <c r="BO1028" i="1"/>
  <c r="BP1027" i="1"/>
  <c r="BO1027" i="1"/>
  <c r="BP1026" i="1"/>
  <c r="BO1026" i="1"/>
  <c r="BP1025" i="1"/>
  <c r="BO1025" i="1"/>
  <c r="BP1024" i="1"/>
  <c r="BQ1024" i="1" s="1"/>
  <c r="BS1024" i="1" s="1"/>
  <c r="BO1024" i="1"/>
  <c r="BP1023" i="1"/>
  <c r="BO1023" i="1"/>
  <c r="BP1022" i="1"/>
  <c r="BO1022" i="1"/>
  <c r="BP1021" i="1"/>
  <c r="BO1021" i="1"/>
  <c r="BP1020" i="1"/>
  <c r="BO1020" i="1"/>
  <c r="BP1019" i="1"/>
  <c r="BO1019" i="1"/>
  <c r="BP1018" i="1"/>
  <c r="BO1018" i="1"/>
  <c r="BP1017" i="1"/>
  <c r="BO1017" i="1"/>
  <c r="BP1016" i="1"/>
  <c r="BO1016" i="1"/>
  <c r="BP1015" i="1"/>
  <c r="BO1015" i="1"/>
  <c r="BP1014" i="1"/>
  <c r="BO1014" i="1"/>
  <c r="BP1013" i="1"/>
  <c r="BO1013" i="1"/>
  <c r="BP1012" i="1"/>
  <c r="BO1012" i="1"/>
  <c r="BP1011" i="1"/>
  <c r="BO1011" i="1"/>
  <c r="BP1010" i="1"/>
  <c r="BO1010" i="1"/>
  <c r="BP1009" i="1"/>
  <c r="BO1009" i="1"/>
  <c r="BP1008" i="1"/>
  <c r="BO1008" i="1"/>
  <c r="BP1007" i="1"/>
  <c r="BO1007" i="1"/>
  <c r="BP1006" i="1"/>
  <c r="BO1006" i="1"/>
  <c r="BP1005" i="1"/>
  <c r="BO1005" i="1"/>
  <c r="BP1004" i="1"/>
  <c r="BO1004" i="1"/>
  <c r="BP1003" i="1"/>
  <c r="BO1003" i="1"/>
  <c r="BP1002" i="1"/>
  <c r="BO1002" i="1"/>
  <c r="BP1001" i="1"/>
  <c r="BO1001" i="1"/>
  <c r="BP1000" i="1"/>
  <c r="BO1000" i="1"/>
  <c r="BP999" i="1"/>
  <c r="BO999" i="1"/>
  <c r="BP998" i="1"/>
  <c r="BO998" i="1"/>
  <c r="BP997" i="1"/>
  <c r="BO997" i="1"/>
  <c r="BP996" i="1"/>
  <c r="BO996" i="1"/>
  <c r="BQ996" i="1" s="1"/>
  <c r="BS996" i="1" s="1"/>
  <c r="BP995" i="1"/>
  <c r="BO995" i="1"/>
  <c r="BP994" i="1"/>
  <c r="BO994" i="1"/>
  <c r="BP993" i="1"/>
  <c r="BO993" i="1"/>
  <c r="BP992" i="1"/>
  <c r="BO992" i="1"/>
  <c r="BQ992" i="1" s="1"/>
  <c r="BS992" i="1" s="1"/>
  <c r="BP991" i="1"/>
  <c r="BO991" i="1"/>
  <c r="BP990" i="1"/>
  <c r="BO990" i="1"/>
  <c r="BP989" i="1"/>
  <c r="BO989" i="1"/>
  <c r="BP988" i="1"/>
  <c r="BO988" i="1"/>
  <c r="BQ988" i="1" s="1"/>
  <c r="BS988" i="1" s="1"/>
  <c r="BP987" i="1"/>
  <c r="BO987" i="1"/>
  <c r="BP986" i="1"/>
  <c r="BO986" i="1"/>
  <c r="BQ986" i="1" s="1"/>
  <c r="BS986" i="1" s="1"/>
  <c r="BP985" i="1"/>
  <c r="BO985" i="1"/>
  <c r="BP984" i="1"/>
  <c r="BO984" i="1"/>
  <c r="BQ984" i="1" s="1"/>
  <c r="BS984" i="1" s="1"/>
  <c r="BP983" i="1"/>
  <c r="BO983" i="1"/>
  <c r="BP982" i="1"/>
  <c r="BO982" i="1"/>
  <c r="BP981" i="1"/>
  <c r="BO981" i="1"/>
  <c r="BP980" i="1"/>
  <c r="BO980" i="1"/>
  <c r="BQ980" i="1" s="1"/>
  <c r="BS980" i="1" s="1"/>
  <c r="BP979" i="1"/>
  <c r="BO979" i="1"/>
  <c r="BP978" i="1"/>
  <c r="BO978" i="1"/>
  <c r="BP977" i="1"/>
  <c r="BO977" i="1"/>
  <c r="BP976" i="1"/>
  <c r="BO976" i="1"/>
  <c r="BQ976" i="1" s="1"/>
  <c r="BS976" i="1" s="1"/>
  <c r="BP975" i="1"/>
  <c r="BO975" i="1"/>
  <c r="BP974" i="1"/>
  <c r="BO974" i="1"/>
  <c r="BP973" i="1"/>
  <c r="BO973" i="1"/>
  <c r="BP972" i="1"/>
  <c r="BO972" i="1"/>
  <c r="BQ972" i="1" s="1"/>
  <c r="BS972" i="1" s="1"/>
  <c r="BP971" i="1"/>
  <c r="BO971" i="1"/>
  <c r="BP970" i="1"/>
  <c r="BO970" i="1"/>
  <c r="BQ970" i="1" s="1"/>
  <c r="BS970" i="1" s="1"/>
  <c r="BP969" i="1"/>
  <c r="BO969" i="1"/>
  <c r="BP968" i="1"/>
  <c r="BO968" i="1"/>
  <c r="BQ968" i="1" s="1"/>
  <c r="BS968" i="1" s="1"/>
  <c r="BP967" i="1"/>
  <c r="BO967" i="1"/>
  <c r="BP966" i="1"/>
  <c r="BO966" i="1"/>
  <c r="BP965" i="1"/>
  <c r="BO965" i="1"/>
  <c r="BP964" i="1"/>
  <c r="BO964" i="1"/>
  <c r="BP963" i="1"/>
  <c r="BO963" i="1"/>
  <c r="BP962" i="1"/>
  <c r="BO962" i="1"/>
  <c r="BP961" i="1"/>
  <c r="BO961" i="1"/>
  <c r="BP960" i="1"/>
  <c r="BO960" i="1"/>
  <c r="BQ960" i="1" s="1"/>
  <c r="BS960" i="1" s="1"/>
  <c r="BP959" i="1"/>
  <c r="BO959" i="1"/>
  <c r="BP958" i="1"/>
  <c r="BO958" i="1"/>
  <c r="BP957" i="1"/>
  <c r="BO957" i="1"/>
  <c r="BP956" i="1"/>
  <c r="BO956" i="1"/>
  <c r="BP955" i="1"/>
  <c r="BO955" i="1"/>
  <c r="BP954" i="1"/>
  <c r="BO954" i="1"/>
  <c r="BP953" i="1"/>
  <c r="BO953" i="1"/>
  <c r="BP952" i="1"/>
  <c r="BO952" i="1"/>
  <c r="BP951" i="1"/>
  <c r="BO951" i="1"/>
  <c r="BP950" i="1"/>
  <c r="BO950" i="1"/>
  <c r="BP949" i="1"/>
  <c r="BO949" i="1"/>
  <c r="BP948" i="1"/>
  <c r="BO948" i="1"/>
  <c r="BP947" i="1"/>
  <c r="BO947" i="1"/>
  <c r="BP946" i="1"/>
  <c r="BO946" i="1"/>
  <c r="BP945" i="1"/>
  <c r="BO945" i="1"/>
  <c r="BP944" i="1"/>
  <c r="BO944" i="1"/>
  <c r="BP943" i="1"/>
  <c r="BO943" i="1"/>
  <c r="BP942" i="1"/>
  <c r="BO942" i="1"/>
  <c r="BP941" i="1"/>
  <c r="BO941" i="1"/>
  <c r="BP940" i="1"/>
  <c r="BO940" i="1"/>
  <c r="BP939" i="1"/>
  <c r="BO939" i="1"/>
  <c r="BP938" i="1"/>
  <c r="BO938" i="1"/>
  <c r="BP937" i="1"/>
  <c r="BO937" i="1"/>
  <c r="BP936" i="1"/>
  <c r="BO936" i="1"/>
  <c r="BP935" i="1"/>
  <c r="BO935" i="1"/>
  <c r="BP934" i="1"/>
  <c r="BO934" i="1"/>
  <c r="BP933" i="1"/>
  <c r="BO933" i="1"/>
  <c r="BP932" i="1"/>
  <c r="BQ932" i="1" s="1"/>
  <c r="BS932" i="1" s="1"/>
  <c r="BO932" i="1"/>
  <c r="BP931" i="1"/>
  <c r="BO931" i="1"/>
  <c r="BP930" i="1"/>
  <c r="BO930" i="1"/>
  <c r="BP929" i="1"/>
  <c r="BO929" i="1"/>
  <c r="BQ928" i="1"/>
  <c r="BS928" i="1" s="1"/>
  <c r="BP928" i="1"/>
  <c r="BO928" i="1"/>
  <c r="BP927" i="1"/>
  <c r="BO927" i="1"/>
  <c r="BP926" i="1"/>
  <c r="BO926" i="1"/>
  <c r="BP925" i="1"/>
  <c r="BO925" i="1"/>
  <c r="BP924" i="1"/>
  <c r="BO924" i="1"/>
  <c r="BQ924" i="1" s="1"/>
  <c r="BS924" i="1" s="1"/>
  <c r="BP923" i="1"/>
  <c r="BO923" i="1"/>
  <c r="BP922" i="1"/>
  <c r="BO922" i="1"/>
  <c r="BQ922" i="1" s="1"/>
  <c r="BS922" i="1" s="1"/>
  <c r="BP921" i="1"/>
  <c r="BO921" i="1"/>
  <c r="BP920" i="1"/>
  <c r="BO920" i="1"/>
  <c r="BQ920" i="1" s="1"/>
  <c r="BS920" i="1" s="1"/>
  <c r="BP919" i="1"/>
  <c r="BO919" i="1"/>
  <c r="BP918" i="1"/>
  <c r="BO918" i="1"/>
  <c r="BP917" i="1"/>
  <c r="BO917" i="1"/>
  <c r="BP916" i="1"/>
  <c r="BO916" i="1"/>
  <c r="BQ916" i="1" s="1"/>
  <c r="BS916" i="1" s="1"/>
  <c r="BP915" i="1"/>
  <c r="BO915" i="1"/>
  <c r="BP914" i="1"/>
  <c r="BO914" i="1"/>
  <c r="BP913" i="1"/>
  <c r="BO913" i="1"/>
  <c r="BP912" i="1"/>
  <c r="BO912" i="1"/>
  <c r="BQ912" i="1" s="1"/>
  <c r="BS912" i="1" s="1"/>
  <c r="BP911" i="1"/>
  <c r="BO911" i="1"/>
  <c r="BP910" i="1"/>
  <c r="BO910" i="1"/>
  <c r="BQ910" i="1" s="1"/>
  <c r="BS910" i="1" s="1"/>
  <c r="BP909" i="1"/>
  <c r="BO909" i="1"/>
  <c r="BP908" i="1"/>
  <c r="BO908" i="1"/>
  <c r="BQ908" i="1" s="1"/>
  <c r="BS908" i="1" s="1"/>
  <c r="BP907" i="1"/>
  <c r="BO907" i="1"/>
  <c r="BP906" i="1"/>
  <c r="BO906" i="1"/>
  <c r="BQ906" i="1" s="1"/>
  <c r="BS906" i="1" s="1"/>
  <c r="BP905" i="1"/>
  <c r="BO905" i="1"/>
  <c r="BP904" i="1"/>
  <c r="BO904" i="1"/>
  <c r="BQ904" i="1" s="1"/>
  <c r="BS904" i="1" s="1"/>
  <c r="BP903" i="1"/>
  <c r="BO903" i="1"/>
  <c r="BP902" i="1"/>
  <c r="BO902" i="1"/>
  <c r="BP901" i="1"/>
  <c r="BO901" i="1"/>
  <c r="BP900" i="1"/>
  <c r="BO900" i="1"/>
  <c r="BP899" i="1"/>
  <c r="BO899" i="1"/>
  <c r="BP898" i="1"/>
  <c r="BO898" i="1"/>
  <c r="BP897" i="1"/>
  <c r="BO897" i="1"/>
  <c r="BP896" i="1"/>
  <c r="BO896" i="1"/>
  <c r="BQ896" i="1" s="1"/>
  <c r="BS896" i="1" s="1"/>
  <c r="BP895" i="1"/>
  <c r="BO895" i="1"/>
  <c r="BP894" i="1"/>
  <c r="BO894" i="1"/>
  <c r="BQ894" i="1" s="1"/>
  <c r="BS894" i="1" s="1"/>
  <c r="BP893" i="1"/>
  <c r="BO893" i="1"/>
  <c r="BP892" i="1"/>
  <c r="BO892" i="1"/>
  <c r="BQ892" i="1" s="1"/>
  <c r="BS892" i="1" s="1"/>
  <c r="BP891" i="1"/>
  <c r="BO891" i="1"/>
  <c r="BP890" i="1"/>
  <c r="BO890" i="1"/>
  <c r="BQ890" i="1" s="1"/>
  <c r="BS890" i="1" s="1"/>
  <c r="BP889" i="1"/>
  <c r="BO889" i="1"/>
  <c r="BP888" i="1"/>
  <c r="BO888" i="1"/>
  <c r="BQ888" i="1" s="1"/>
  <c r="BS888" i="1" s="1"/>
  <c r="BP887" i="1"/>
  <c r="BO887" i="1"/>
  <c r="BP886" i="1"/>
  <c r="BO886" i="1"/>
  <c r="BP885" i="1"/>
  <c r="BO885" i="1"/>
  <c r="BP884" i="1"/>
  <c r="BO884" i="1"/>
  <c r="BQ884" i="1" s="1"/>
  <c r="BS884" i="1" s="1"/>
  <c r="BP883" i="1"/>
  <c r="BO883" i="1"/>
  <c r="BP882" i="1"/>
  <c r="BO882" i="1"/>
  <c r="BP881" i="1"/>
  <c r="BO881" i="1"/>
  <c r="BP880" i="1"/>
  <c r="BO880" i="1"/>
  <c r="BP879" i="1"/>
  <c r="BO879" i="1"/>
  <c r="BP878" i="1"/>
  <c r="BO878" i="1"/>
  <c r="BP877" i="1"/>
  <c r="BO877" i="1"/>
  <c r="BP876" i="1"/>
  <c r="BO876" i="1"/>
  <c r="BP875" i="1"/>
  <c r="BO875" i="1"/>
  <c r="BP874" i="1"/>
  <c r="BO874" i="1"/>
  <c r="BP873" i="1"/>
  <c r="BO873" i="1"/>
  <c r="BP872" i="1"/>
  <c r="BO872" i="1"/>
  <c r="BP871" i="1"/>
  <c r="BO871" i="1"/>
  <c r="BP870" i="1"/>
  <c r="BO870" i="1"/>
  <c r="BP869" i="1"/>
  <c r="BO869" i="1"/>
  <c r="BP868" i="1"/>
  <c r="BO868" i="1"/>
  <c r="BP867" i="1"/>
  <c r="BO867" i="1"/>
  <c r="BP866" i="1"/>
  <c r="BO866" i="1"/>
  <c r="BP865" i="1"/>
  <c r="BO865" i="1"/>
  <c r="BQ865" i="1" s="1"/>
  <c r="BS865" i="1" s="1"/>
  <c r="BP864" i="1"/>
  <c r="BO864" i="1"/>
  <c r="BQ864" i="1" s="1"/>
  <c r="BS864" i="1" s="1"/>
  <c r="BP863" i="1"/>
  <c r="BO863" i="1"/>
  <c r="BP862" i="1"/>
  <c r="BO862" i="1"/>
  <c r="BP861" i="1"/>
  <c r="BO861" i="1"/>
  <c r="BP860" i="1"/>
  <c r="BO860" i="1"/>
  <c r="BP859" i="1"/>
  <c r="BO859" i="1"/>
  <c r="BP858" i="1"/>
  <c r="BO858" i="1"/>
  <c r="BP857" i="1"/>
  <c r="BO857" i="1"/>
  <c r="BP856" i="1"/>
  <c r="BO856" i="1"/>
  <c r="BP855" i="1"/>
  <c r="BO855" i="1"/>
  <c r="BP854" i="1"/>
  <c r="BO854" i="1"/>
  <c r="BP853" i="1"/>
  <c r="BO853" i="1"/>
  <c r="BP852" i="1"/>
  <c r="BO852" i="1"/>
  <c r="BP851" i="1"/>
  <c r="BO851" i="1"/>
  <c r="BP850" i="1"/>
  <c r="BO850" i="1"/>
  <c r="BP849" i="1"/>
  <c r="BQ849" i="1" s="1"/>
  <c r="BS849" i="1" s="1"/>
  <c r="BO849" i="1"/>
  <c r="BP848" i="1"/>
  <c r="BO848" i="1"/>
  <c r="BP847" i="1"/>
  <c r="BO847" i="1"/>
  <c r="BP846" i="1"/>
  <c r="BO846" i="1"/>
  <c r="BP845" i="1"/>
  <c r="BO845" i="1"/>
  <c r="BP844" i="1"/>
  <c r="BO844" i="1"/>
  <c r="BP843" i="1"/>
  <c r="BO843" i="1"/>
  <c r="BP842" i="1"/>
  <c r="BO842" i="1"/>
  <c r="BP841" i="1"/>
  <c r="BO841" i="1"/>
  <c r="BQ841" i="1" s="1"/>
  <c r="BS841" i="1" s="1"/>
  <c r="BP840" i="1"/>
  <c r="BO840" i="1"/>
  <c r="BP839" i="1"/>
  <c r="BO839" i="1"/>
  <c r="BP838" i="1"/>
  <c r="BO838" i="1"/>
  <c r="BP837" i="1"/>
  <c r="BO837" i="1"/>
  <c r="BP836" i="1"/>
  <c r="BO836" i="1"/>
  <c r="BP835" i="1"/>
  <c r="BO835" i="1"/>
  <c r="BP834" i="1"/>
  <c r="BO834" i="1"/>
  <c r="BP833" i="1"/>
  <c r="BO833" i="1"/>
  <c r="BP832" i="1"/>
  <c r="BO832" i="1"/>
  <c r="BP831" i="1"/>
  <c r="BO831" i="1"/>
  <c r="BQ831" i="1" s="1"/>
  <c r="BS831" i="1" s="1"/>
  <c r="BP830" i="1"/>
  <c r="BO830" i="1"/>
  <c r="BP829" i="1"/>
  <c r="BO829" i="1"/>
  <c r="BP828" i="1"/>
  <c r="BO828" i="1"/>
  <c r="BP827" i="1"/>
  <c r="BO827" i="1"/>
  <c r="BP826" i="1"/>
  <c r="BO826" i="1"/>
  <c r="BP825" i="1"/>
  <c r="BO825" i="1"/>
  <c r="BQ825" i="1" s="1"/>
  <c r="BS825" i="1" s="1"/>
  <c r="BP824" i="1"/>
  <c r="BO824" i="1"/>
  <c r="BP823" i="1"/>
  <c r="BO823" i="1"/>
  <c r="BQ823" i="1" s="1"/>
  <c r="BS823" i="1" s="1"/>
  <c r="BP822" i="1"/>
  <c r="BO822" i="1"/>
  <c r="BP821" i="1"/>
  <c r="BO821" i="1"/>
  <c r="BP820" i="1"/>
  <c r="BO820" i="1"/>
  <c r="BQ820" i="1" s="1"/>
  <c r="BS820" i="1" s="1"/>
  <c r="BP819" i="1"/>
  <c r="BO819" i="1"/>
  <c r="BP818" i="1"/>
  <c r="BO818" i="1"/>
  <c r="BQ818" i="1" s="1"/>
  <c r="BS818" i="1" s="1"/>
  <c r="BP817" i="1"/>
  <c r="BO817" i="1"/>
  <c r="BP816" i="1"/>
  <c r="BO816" i="1"/>
  <c r="BQ816" i="1" s="1"/>
  <c r="BS816" i="1" s="1"/>
  <c r="BP815" i="1"/>
  <c r="BO815" i="1"/>
  <c r="BP814" i="1"/>
  <c r="BO814" i="1"/>
  <c r="BP813" i="1"/>
  <c r="BO813" i="1"/>
  <c r="BP812" i="1"/>
  <c r="BO812" i="1"/>
  <c r="BQ812" i="1" s="1"/>
  <c r="BS812" i="1" s="1"/>
  <c r="BP811" i="1"/>
  <c r="BO811" i="1"/>
  <c r="BQ811" i="1" s="1"/>
  <c r="BS811" i="1" s="1"/>
  <c r="BP810" i="1"/>
  <c r="BO810" i="1"/>
  <c r="BQ810" i="1" s="1"/>
  <c r="BS810" i="1" s="1"/>
  <c r="BP809" i="1"/>
  <c r="BO809" i="1"/>
  <c r="BP808" i="1"/>
  <c r="BO808" i="1"/>
  <c r="BQ808" i="1" s="1"/>
  <c r="BS808" i="1" s="1"/>
  <c r="BP807" i="1"/>
  <c r="BO807" i="1"/>
  <c r="BQ807" i="1" s="1"/>
  <c r="BS807" i="1" s="1"/>
  <c r="BP806" i="1"/>
  <c r="BO806" i="1"/>
  <c r="BQ806" i="1" s="1"/>
  <c r="BS806" i="1" s="1"/>
  <c r="BP805" i="1"/>
  <c r="BO805" i="1"/>
  <c r="BQ805" i="1" s="1"/>
  <c r="BS805" i="1" s="1"/>
  <c r="BP804" i="1"/>
  <c r="BO804" i="1"/>
  <c r="BQ804" i="1" s="1"/>
  <c r="BS804" i="1" s="1"/>
  <c r="BP803" i="1"/>
  <c r="BO803" i="1"/>
  <c r="BP802" i="1"/>
  <c r="BO802" i="1"/>
  <c r="BQ802" i="1" s="1"/>
  <c r="BS802" i="1" s="1"/>
  <c r="BP801" i="1"/>
  <c r="BO801" i="1"/>
  <c r="BQ801" i="1" s="1"/>
  <c r="BS801" i="1" s="1"/>
  <c r="BP800" i="1"/>
  <c r="BO800" i="1"/>
  <c r="BP799" i="1"/>
  <c r="BO799" i="1"/>
  <c r="BQ799" i="1" s="1"/>
  <c r="BS799" i="1" s="1"/>
  <c r="BP798" i="1"/>
  <c r="BO798" i="1"/>
  <c r="BP797" i="1"/>
  <c r="BO797" i="1"/>
  <c r="BP796" i="1"/>
  <c r="BO796" i="1"/>
  <c r="BP795" i="1"/>
  <c r="BO795" i="1"/>
  <c r="BQ795" i="1" s="1"/>
  <c r="BS795" i="1" s="1"/>
  <c r="BP794" i="1"/>
  <c r="BO794" i="1"/>
  <c r="BP793" i="1"/>
  <c r="BO793" i="1"/>
  <c r="BQ793" i="1" s="1"/>
  <c r="BS793" i="1" s="1"/>
  <c r="BP792" i="1"/>
  <c r="BO792" i="1"/>
  <c r="BP791" i="1"/>
  <c r="BO791" i="1"/>
  <c r="BP790" i="1"/>
  <c r="BO790" i="1"/>
  <c r="BP789" i="1"/>
  <c r="BO789" i="1"/>
  <c r="BP788" i="1"/>
  <c r="BO788" i="1"/>
  <c r="BP787" i="1"/>
  <c r="BO787" i="1"/>
  <c r="BP786" i="1"/>
  <c r="BO786" i="1"/>
  <c r="BP785" i="1"/>
  <c r="BO785" i="1"/>
  <c r="BQ785" i="1" s="1"/>
  <c r="BS785" i="1" s="1"/>
  <c r="BP784" i="1"/>
  <c r="BO784" i="1"/>
  <c r="BP783" i="1"/>
  <c r="BO783" i="1"/>
  <c r="BP782" i="1"/>
  <c r="BO782" i="1"/>
  <c r="BP781" i="1"/>
  <c r="BO781" i="1"/>
  <c r="BP780" i="1"/>
  <c r="BO780" i="1"/>
  <c r="BP779" i="1"/>
  <c r="BO779" i="1"/>
  <c r="BP778" i="1"/>
  <c r="BO778" i="1"/>
  <c r="BP777" i="1"/>
  <c r="BO777" i="1"/>
  <c r="BP776" i="1"/>
  <c r="BO776" i="1"/>
  <c r="BP775" i="1"/>
  <c r="BO775" i="1"/>
  <c r="BP774" i="1"/>
  <c r="BO774" i="1"/>
  <c r="BP773" i="1"/>
  <c r="BO773" i="1"/>
  <c r="BP772" i="1"/>
  <c r="BO772" i="1"/>
  <c r="BP771" i="1"/>
  <c r="BO771" i="1"/>
  <c r="BP770" i="1"/>
  <c r="BO770" i="1"/>
  <c r="BP769" i="1"/>
  <c r="BO769" i="1"/>
  <c r="BP768" i="1"/>
  <c r="BO768" i="1"/>
  <c r="BP767" i="1"/>
  <c r="BO767" i="1"/>
  <c r="BP766" i="1"/>
  <c r="BO766" i="1"/>
  <c r="BP765" i="1"/>
  <c r="BO765" i="1"/>
  <c r="BP764" i="1"/>
  <c r="BO764" i="1"/>
  <c r="BP763" i="1"/>
  <c r="BO763" i="1"/>
  <c r="BP762" i="1"/>
  <c r="BO762" i="1"/>
  <c r="BP761" i="1"/>
  <c r="BO761" i="1"/>
  <c r="BQ761" i="1" s="1"/>
  <c r="BS761" i="1" s="1"/>
  <c r="BP760" i="1"/>
  <c r="BO760" i="1"/>
  <c r="BP759" i="1"/>
  <c r="BO759" i="1"/>
  <c r="BP758" i="1"/>
  <c r="BO758" i="1"/>
  <c r="BP757" i="1"/>
  <c r="BO757" i="1"/>
  <c r="BP756" i="1"/>
  <c r="BO756" i="1"/>
  <c r="BP755" i="1"/>
  <c r="BO755" i="1"/>
  <c r="BP754" i="1"/>
  <c r="BO754" i="1"/>
  <c r="BP753" i="1"/>
  <c r="BO753" i="1"/>
  <c r="BQ753" i="1" s="1"/>
  <c r="BS753" i="1" s="1"/>
  <c r="BP752" i="1"/>
  <c r="BO752" i="1"/>
  <c r="BP751" i="1"/>
  <c r="BO751" i="1"/>
  <c r="BP750" i="1"/>
  <c r="BO750" i="1"/>
  <c r="BP749" i="1"/>
  <c r="BO749" i="1"/>
  <c r="BQ749" i="1" s="1"/>
  <c r="BS749" i="1" s="1"/>
  <c r="BP748" i="1"/>
  <c r="BO748" i="1"/>
  <c r="BP747" i="1"/>
  <c r="BO747" i="1"/>
  <c r="BP746" i="1"/>
  <c r="BO746" i="1"/>
  <c r="BP745" i="1"/>
  <c r="BO745" i="1"/>
  <c r="BQ745" i="1" s="1"/>
  <c r="BS745" i="1" s="1"/>
  <c r="BP744" i="1"/>
  <c r="BO744" i="1"/>
  <c r="BP743" i="1"/>
  <c r="BO743" i="1"/>
  <c r="BP742" i="1"/>
  <c r="BO742" i="1"/>
  <c r="BP741" i="1"/>
  <c r="BO741" i="1"/>
  <c r="BQ741" i="1" s="1"/>
  <c r="BS741" i="1" s="1"/>
  <c r="BP740" i="1"/>
  <c r="BO740" i="1"/>
  <c r="BP739" i="1"/>
  <c r="BO739" i="1"/>
  <c r="BP738" i="1"/>
  <c r="BO738" i="1"/>
  <c r="BP737" i="1"/>
  <c r="BO737" i="1"/>
  <c r="BP736" i="1"/>
  <c r="BO736" i="1"/>
  <c r="BP735" i="1"/>
  <c r="BO735" i="1"/>
  <c r="BP734" i="1"/>
  <c r="BO734" i="1"/>
  <c r="BP733" i="1"/>
  <c r="BO733" i="1"/>
  <c r="BQ733" i="1" s="1"/>
  <c r="BS733" i="1" s="1"/>
  <c r="BP732" i="1"/>
  <c r="BO732" i="1"/>
  <c r="BP731" i="1"/>
  <c r="BO731" i="1"/>
  <c r="BP730" i="1"/>
  <c r="BO730" i="1"/>
  <c r="BP729" i="1"/>
  <c r="BO729" i="1"/>
  <c r="BQ729" i="1" s="1"/>
  <c r="BS729" i="1" s="1"/>
  <c r="BP728" i="1"/>
  <c r="BQ728" i="1" s="1"/>
  <c r="BS728" i="1" s="1"/>
  <c r="BO728" i="1"/>
  <c r="BP727" i="1"/>
  <c r="BO727" i="1"/>
  <c r="BP726" i="1"/>
  <c r="BO726" i="1"/>
  <c r="BP725" i="1"/>
  <c r="BO725" i="1"/>
  <c r="BP724" i="1"/>
  <c r="BO724" i="1"/>
  <c r="BP723" i="1"/>
  <c r="BO723" i="1"/>
  <c r="BP722" i="1"/>
  <c r="BO722" i="1"/>
  <c r="BP721" i="1"/>
  <c r="BO721" i="1"/>
  <c r="BP720" i="1"/>
  <c r="BO720" i="1"/>
  <c r="BP719" i="1"/>
  <c r="BO719" i="1"/>
  <c r="BP718" i="1"/>
  <c r="BO718" i="1"/>
  <c r="BP717" i="1"/>
  <c r="BO717" i="1"/>
  <c r="BP716" i="1"/>
  <c r="BO716" i="1"/>
  <c r="BP715" i="1"/>
  <c r="BO715" i="1"/>
  <c r="BP714" i="1"/>
  <c r="BO714" i="1"/>
  <c r="BP713" i="1"/>
  <c r="BO713" i="1"/>
  <c r="BP712" i="1"/>
  <c r="BO712" i="1"/>
  <c r="BP711" i="1"/>
  <c r="BO711" i="1"/>
  <c r="BP710" i="1"/>
  <c r="BO710" i="1"/>
  <c r="BP709" i="1"/>
  <c r="BO709" i="1"/>
  <c r="BP708" i="1"/>
  <c r="BO708" i="1"/>
  <c r="BP707" i="1"/>
  <c r="BO707" i="1"/>
  <c r="BP706" i="1"/>
  <c r="BO706" i="1"/>
  <c r="BP705" i="1"/>
  <c r="BO705" i="1"/>
  <c r="BP704" i="1"/>
  <c r="BO704" i="1"/>
  <c r="BP703" i="1"/>
  <c r="BO703" i="1"/>
  <c r="BP702" i="1"/>
  <c r="BO702" i="1"/>
  <c r="BP701" i="1"/>
  <c r="BO701" i="1"/>
  <c r="BP700" i="1"/>
  <c r="BO700" i="1"/>
  <c r="BP699" i="1"/>
  <c r="BO699" i="1"/>
  <c r="BP698" i="1"/>
  <c r="BO698" i="1"/>
  <c r="BP697" i="1"/>
  <c r="BO697" i="1"/>
  <c r="BP696" i="1"/>
  <c r="BO696" i="1"/>
  <c r="BP695" i="1"/>
  <c r="BO695" i="1"/>
  <c r="BP694" i="1"/>
  <c r="BO694" i="1"/>
  <c r="BP693" i="1"/>
  <c r="BO693" i="1"/>
  <c r="BP692" i="1"/>
  <c r="BO692" i="1"/>
  <c r="BP691" i="1"/>
  <c r="BO691" i="1"/>
  <c r="BP690" i="1"/>
  <c r="BO690" i="1"/>
  <c r="BP689" i="1"/>
  <c r="BO689" i="1"/>
  <c r="BP688" i="1"/>
  <c r="BO688" i="1"/>
  <c r="BP687" i="1"/>
  <c r="BO687" i="1"/>
  <c r="BP686" i="1"/>
  <c r="BO686" i="1"/>
  <c r="BP685" i="1"/>
  <c r="BO685" i="1"/>
  <c r="BP684" i="1"/>
  <c r="BO684" i="1"/>
  <c r="BP683" i="1"/>
  <c r="BO683" i="1"/>
  <c r="BP682" i="1"/>
  <c r="BO682" i="1"/>
  <c r="BP681" i="1"/>
  <c r="BO681" i="1"/>
  <c r="BP680" i="1"/>
  <c r="BO680" i="1"/>
  <c r="BP679" i="1"/>
  <c r="BO679" i="1"/>
  <c r="BP678" i="1"/>
  <c r="BO678" i="1"/>
  <c r="BP677" i="1"/>
  <c r="BO677" i="1"/>
  <c r="BP676" i="1"/>
  <c r="BO676" i="1"/>
  <c r="BP675" i="1"/>
  <c r="BO675" i="1"/>
  <c r="BP674" i="1"/>
  <c r="BO674" i="1"/>
  <c r="BP673" i="1"/>
  <c r="BO673" i="1"/>
  <c r="BP672" i="1"/>
  <c r="BO672" i="1"/>
  <c r="BP671" i="1"/>
  <c r="BO671" i="1"/>
  <c r="BP670" i="1"/>
  <c r="BO670" i="1"/>
  <c r="BP669" i="1"/>
  <c r="BO669" i="1"/>
  <c r="BP668" i="1"/>
  <c r="BO668" i="1"/>
  <c r="BP667" i="1"/>
  <c r="BO667" i="1"/>
  <c r="BP666" i="1"/>
  <c r="BO666" i="1"/>
  <c r="BP665" i="1"/>
  <c r="BO665" i="1"/>
  <c r="BP664" i="1"/>
  <c r="BO664" i="1"/>
  <c r="BP663" i="1"/>
  <c r="BO663" i="1"/>
  <c r="BP662" i="1"/>
  <c r="BO662" i="1"/>
  <c r="BP661" i="1"/>
  <c r="BO661" i="1"/>
  <c r="BP660" i="1"/>
  <c r="BO660" i="1"/>
  <c r="BP659" i="1"/>
  <c r="BO659" i="1"/>
  <c r="BP658" i="1"/>
  <c r="BO658" i="1"/>
  <c r="BP657" i="1"/>
  <c r="BO657" i="1"/>
  <c r="BP656" i="1"/>
  <c r="BO656" i="1"/>
  <c r="BP655" i="1"/>
  <c r="BO655" i="1"/>
  <c r="BP654" i="1"/>
  <c r="BO654" i="1"/>
  <c r="BP653" i="1"/>
  <c r="BO653" i="1"/>
  <c r="BP652" i="1"/>
  <c r="BO652" i="1"/>
  <c r="BP651" i="1"/>
  <c r="BO651" i="1"/>
  <c r="BP650" i="1"/>
  <c r="BO650" i="1"/>
  <c r="BP649" i="1"/>
  <c r="BO649" i="1"/>
  <c r="BP648" i="1"/>
  <c r="BQ648" i="1" s="1"/>
  <c r="BS648" i="1" s="1"/>
  <c r="BO648" i="1"/>
  <c r="BP647" i="1"/>
  <c r="BO647" i="1"/>
  <c r="BP646" i="1"/>
  <c r="BO646" i="1"/>
  <c r="BP645" i="1"/>
  <c r="BO645" i="1"/>
  <c r="BP644" i="1"/>
  <c r="BO644" i="1"/>
  <c r="BQ644" i="1" s="1"/>
  <c r="BS644" i="1" s="1"/>
  <c r="BP643" i="1"/>
  <c r="BO643" i="1"/>
  <c r="BP642" i="1"/>
  <c r="BO642" i="1"/>
  <c r="BP641" i="1"/>
  <c r="BO641" i="1"/>
  <c r="BP640" i="1"/>
  <c r="BO640" i="1"/>
  <c r="BP639" i="1"/>
  <c r="BO639" i="1"/>
  <c r="BP638" i="1"/>
  <c r="BO638" i="1"/>
  <c r="BP637" i="1"/>
  <c r="BO637" i="1"/>
  <c r="BP636" i="1"/>
  <c r="BO636" i="1"/>
  <c r="BP635" i="1"/>
  <c r="BO635" i="1"/>
  <c r="BP634" i="1"/>
  <c r="BO634" i="1"/>
  <c r="BP633" i="1"/>
  <c r="BO633" i="1"/>
  <c r="BQ633" i="1" s="1"/>
  <c r="BS633" i="1" s="1"/>
  <c r="BP632" i="1"/>
  <c r="BO632" i="1"/>
  <c r="BP631" i="1"/>
  <c r="BO631" i="1"/>
  <c r="BP630" i="1"/>
  <c r="BO630" i="1"/>
  <c r="BP629" i="1"/>
  <c r="BO629" i="1"/>
  <c r="BP628" i="1"/>
  <c r="BO628" i="1"/>
  <c r="BP627" i="1"/>
  <c r="BO627" i="1"/>
  <c r="BP626" i="1"/>
  <c r="BO626" i="1"/>
  <c r="BQ626" i="1" s="1"/>
  <c r="BS626" i="1" s="1"/>
  <c r="BP625" i="1"/>
  <c r="BO625" i="1"/>
  <c r="BP624" i="1"/>
  <c r="BO624" i="1"/>
  <c r="BQ624" i="1" s="1"/>
  <c r="BS624" i="1" s="1"/>
  <c r="BP623" i="1"/>
  <c r="BO623" i="1"/>
  <c r="BP622" i="1"/>
  <c r="BO622" i="1"/>
  <c r="BQ622" i="1" s="1"/>
  <c r="BS622" i="1" s="1"/>
  <c r="BP621" i="1"/>
  <c r="BO621" i="1"/>
  <c r="BP620" i="1"/>
  <c r="BO620" i="1"/>
  <c r="BQ620" i="1" s="1"/>
  <c r="BS620" i="1" s="1"/>
  <c r="BP619" i="1"/>
  <c r="BO619" i="1"/>
  <c r="BP618" i="1"/>
  <c r="BO618" i="1"/>
  <c r="BP617" i="1"/>
  <c r="BO617" i="1"/>
  <c r="BP616" i="1"/>
  <c r="BO616" i="1"/>
  <c r="BP615" i="1"/>
  <c r="BO615" i="1"/>
  <c r="BP614" i="1"/>
  <c r="BO614" i="1"/>
  <c r="BP613" i="1"/>
  <c r="BO613" i="1"/>
  <c r="BP612" i="1"/>
  <c r="BO612" i="1"/>
  <c r="BP611" i="1"/>
  <c r="BO611" i="1"/>
  <c r="BP610" i="1"/>
  <c r="BO610" i="1"/>
  <c r="BP609" i="1"/>
  <c r="BO609" i="1"/>
  <c r="BP608" i="1"/>
  <c r="BO608" i="1"/>
  <c r="BP607" i="1"/>
  <c r="BO607" i="1"/>
  <c r="BP606" i="1"/>
  <c r="BO606" i="1"/>
  <c r="BP605" i="1"/>
  <c r="BO605" i="1"/>
  <c r="BP604" i="1"/>
  <c r="BO604" i="1"/>
  <c r="BP603" i="1"/>
  <c r="BO603" i="1"/>
  <c r="BP602" i="1"/>
  <c r="BO602" i="1"/>
  <c r="BP601" i="1"/>
  <c r="BO601" i="1"/>
  <c r="BP600" i="1"/>
  <c r="BO600" i="1"/>
  <c r="BQ600" i="1" s="1"/>
  <c r="BS600" i="1" s="1"/>
  <c r="BP599" i="1"/>
  <c r="BO599" i="1"/>
  <c r="BP598" i="1"/>
  <c r="BO598" i="1"/>
  <c r="BP597" i="1"/>
  <c r="BO597" i="1"/>
  <c r="BP596" i="1"/>
  <c r="BO596" i="1"/>
  <c r="BP595" i="1"/>
  <c r="BO595" i="1"/>
  <c r="BP594" i="1"/>
  <c r="BO594" i="1"/>
  <c r="BP593" i="1"/>
  <c r="BO593" i="1"/>
  <c r="BP592" i="1"/>
  <c r="BO592" i="1"/>
  <c r="BP591" i="1"/>
  <c r="BO591" i="1"/>
  <c r="BP590" i="1"/>
  <c r="BO590" i="1"/>
  <c r="BP589" i="1"/>
  <c r="BO589" i="1"/>
  <c r="BP588" i="1"/>
  <c r="BO588" i="1"/>
  <c r="BP587" i="1"/>
  <c r="BO587" i="1"/>
  <c r="BP586" i="1"/>
  <c r="BO586" i="1"/>
  <c r="BP585" i="1"/>
  <c r="BO585" i="1"/>
  <c r="BQ585" i="1" s="1"/>
  <c r="BS585" i="1" s="1"/>
  <c r="BP584" i="1"/>
  <c r="BO584" i="1"/>
  <c r="BP583" i="1"/>
  <c r="BO583" i="1"/>
  <c r="BP582" i="1"/>
  <c r="BO582" i="1"/>
  <c r="BP581" i="1"/>
  <c r="BO581" i="1"/>
  <c r="BP580" i="1"/>
  <c r="BO580" i="1"/>
  <c r="BP579" i="1"/>
  <c r="BO579" i="1"/>
  <c r="BP578" i="1"/>
  <c r="BO578" i="1"/>
  <c r="BP577" i="1"/>
  <c r="BO577" i="1"/>
  <c r="BP576" i="1"/>
  <c r="BO576" i="1"/>
  <c r="BP575" i="1"/>
  <c r="BO575" i="1"/>
  <c r="BP574" i="1"/>
  <c r="BO574" i="1"/>
  <c r="BP573" i="1"/>
  <c r="BO573" i="1"/>
  <c r="BP572" i="1"/>
  <c r="BO572" i="1"/>
  <c r="BP571" i="1"/>
  <c r="BO571" i="1"/>
  <c r="BP570" i="1"/>
  <c r="BO570" i="1"/>
  <c r="BP569" i="1"/>
  <c r="BO569" i="1"/>
  <c r="BP568" i="1"/>
  <c r="BO568" i="1"/>
  <c r="BP567" i="1"/>
  <c r="BO567" i="1"/>
  <c r="BP566" i="1"/>
  <c r="BO566" i="1"/>
  <c r="BP565" i="1"/>
  <c r="BO565" i="1"/>
  <c r="BP564" i="1"/>
  <c r="BO564" i="1"/>
  <c r="BP563" i="1"/>
  <c r="BO563" i="1"/>
  <c r="BP562" i="1"/>
  <c r="BO562" i="1"/>
  <c r="BP561" i="1"/>
  <c r="BO561" i="1"/>
  <c r="BP560" i="1"/>
  <c r="BO560" i="1"/>
  <c r="BP559" i="1"/>
  <c r="BO559" i="1"/>
  <c r="BP558" i="1"/>
  <c r="BO558" i="1"/>
  <c r="BP557" i="1"/>
  <c r="BO557" i="1"/>
  <c r="BP556" i="1"/>
  <c r="BO556" i="1"/>
  <c r="BP555" i="1"/>
  <c r="BO555" i="1"/>
  <c r="BP554" i="1"/>
  <c r="BO554" i="1"/>
  <c r="BP553" i="1"/>
  <c r="BO553" i="1"/>
  <c r="BP552" i="1"/>
  <c r="BO552" i="1"/>
  <c r="BP551" i="1"/>
  <c r="BO551" i="1"/>
  <c r="BP550" i="1"/>
  <c r="BO550" i="1"/>
  <c r="BP549" i="1"/>
  <c r="BO549" i="1"/>
  <c r="BP548" i="1"/>
  <c r="BO548" i="1"/>
  <c r="BP547" i="1"/>
  <c r="BO547" i="1"/>
  <c r="BP546" i="1"/>
  <c r="BO546" i="1"/>
  <c r="BP545" i="1"/>
  <c r="BO545" i="1"/>
  <c r="BP544" i="1"/>
  <c r="BO544" i="1"/>
  <c r="BP543" i="1"/>
  <c r="BO543" i="1"/>
  <c r="BP542" i="1"/>
  <c r="BO542" i="1"/>
  <c r="BP541" i="1"/>
  <c r="BO541" i="1"/>
  <c r="BQ541" i="1" s="1"/>
  <c r="BS541" i="1" s="1"/>
  <c r="BP540" i="1"/>
  <c r="BO540" i="1"/>
  <c r="BP539" i="1"/>
  <c r="BO539" i="1"/>
  <c r="BP538" i="1"/>
  <c r="BO538" i="1"/>
  <c r="BP537" i="1"/>
  <c r="BO537" i="1"/>
  <c r="BP536" i="1"/>
  <c r="BO536" i="1"/>
  <c r="BP535" i="1"/>
  <c r="BO535" i="1"/>
  <c r="BP534" i="1"/>
  <c r="BO534" i="1"/>
  <c r="BP533" i="1"/>
  <c r="BO533" i="1"/>
  <c r="BQ533" i="1" s="1"/>
  <c r="BS533" i="1" s="1"/>
  <c r="BP532" i="1"/>
  <c r="BO532" i="1"/>
  <c r="BP531" i="1"/>
  <c r="BO531" i="1"/>
  <c r="BP530" i="1"/>
  <c r="BO530" i="1"/>
  <c r="BP529" i="1"/>
  <c r="BO529" i="1"/>
  <c r="BP528" i="1"/>
  <c r="BO528" i="1"/>
  <c r="BP527" i="1"/>
  <c r="BO527" i="1"/>
  <c r="BP526" i="1"/>
  <c r="BO526" i="1"/>
  <c r="BP525" i="1"/>
  <c r="BO525" i="1"/>
  <c r="BQ525" i="1" s="1"/>
  <c r="BS525" i="1" s="1"/>
  <c r="BP524" i="1"/>
  <c r="BO524" i="1"/>
  <c r="BP523" i="1"/>
  <c r="BO523" i="1"/>
  <c r="BP522" i="1"/>
  <c r="BO522" i="1"/>
  <c r="BP521" i="1"/>
  <c r="BO521" i="1"/>
  <c r="BP520" i="1"/>
  <c r="BO520" i="1"/>
  <c r="BP519" i="1"/>
  <c r="BO519" i="1"/>
  <c r="BP518" i="1"/>
  <c r="BO518" i="1"/>
  <c r="BP517" i="1"/>
  <c r="BO517" i="1"/>
  <c r="BQ517" i="1" s="1"/>
  <c r="BS517" i="1" s="1"/>
  <c r="BP516" i="1"/>
  <c r="BO516" i="1"/>
  <c r="BP515" i="1"/>
  <c r="BO515" i="1"/>
  <c r="BP514" i="1"/>
  <c r="BO514" i="1"/>
  <c r="BP513" i="1"/>
  <c r="BO513" i="1"/>
  <c r="BP512" i="1"/>
  <c r="BQ512" i="1" s="1"/>
  <c r="BS512" i="1" s="1"/>
  <c r="BO512" i="1"/>
  <c r="BP511" i="1"/>
  <c r="BO511" i="1"/>
  <c r="BP510" i="1"/>
  <c r="BO510" i="1"/>
  <c r="BP509" i="1"/>
  <c r="BO509" i="1"/>
  <c r="BP508" i="1"/>
  <c r="BO508" i="1"/>
  <c r="BP507" i="1"/>
  <c r="BO507" i="1"/>
  <c r="BP506" i="1"/>
  <c r="BO506" i="1"/>
  <c r="BP505" i="1"/>
  <c r="BO505" i="1"/>
  <c r="BP504" i="1"/>
  <c r="BO504" i="1"/>
  <c r="BP503" i="1"/>
  <c r="BO503" i="1"/>
  <c r="BP502" i="1"/>
  <c r="BO502" i="1"/>
  <c r="BP501" i="1"/>
  <c r="BO501" i="1"/>
  <c r="BP500" i="1"/>
  <c r="BO500" i="1"/>
  <c r="BP499" i="1"/>
  <c r="BO499" i="1"/>
  <c r="BP498" i="1"/>
  <c r="BO498" i="1"/>
  <c r="BP497" i="1"/>
  <c r="BO497" i="1"/>
  <c r="BP496" i="1"/>
  <c r="BO496" i="1"/>
  <c r="BP495" i="1"/>
  <c r="BO495" i="1"/>
  <c r="BP494" i="1"/>
  <c r="BO494" i="1"/>
  <c r="BP493" i="1"/>
  <c r="BO493" i="1"/>
  <c r="BP492" i="1"/>
  <c r="BO492" i="1"/>
  <c r="BP491" i="1"/>
  <c r="BO491" i="1"/>
  <c r="BP490" i="1"/>
  <c r="BO490" i="1"/>
  <c r="BP489" i="1"/>
  <c r="BO489" i="1"/>
  <c r="BP488" i="1"/>
  <c r="BO488" i="1"/>
  <c r="BP487" i="1"/>
  <c r="BO487" i="1"/>
  <c r="BP486" i="1"/>
  <c r="BO486" i="1"/>
  <c r="BP485" i="1"/>
  <c r="BO485" i="1"/>
  <c r="BP484" i="1"/>
  <c r="BO484" i="1"/>
  <c r="BP483" i="1"/>
  <c r="BO483" i="1"/>
  <c r="BP482" i="1"/>
  <c r="BO482" i="1"/>
  <c r="BP481" i="1"/>
  <c r="BO481" i="1"/>
  <c r="BP480" i="1"/>
  <c r="BO480" i="1"/>
  <c r="BP479" i="1"/>
  <c r="BO479" i="1"/>
  <c r="BP478" i="1"/>
  <c r="BO478" i="1"/>
  <c r="BP477" i="1"/>
  <c r="BO477" i="1"/>
  <c r="BP476" i="1"/>
  <c r="BO476" i="1"/>
  <c r="BP475" i="1"/>
  <c r="BO475" i="1"/>
  <c r="BP474" i="1"/>
  <c r="BO474" i="1"/>
  <c r="BP473" i="1"/>
  <c r="BO473" i="1"/>
  <c r="BP472" i="1"/>
  <c r="BO472" i="1"/>
  <c r="BP471" i="1"/>
  <c r="BO471" i="1"/>
  <c r="BP470" i="1"/>
  <c r="BO470" i="1"/>
  <c r="BP469" i="1"/>
  <c r="BO469" i="1"/>
  <c r="BP468" i="1"/>
  <c r="BO468" i="1"/>
  <c r="BP467" i="1"/>
  <c r="BO467" i="1"/>
  <c r="BP466" i="1"/>
  <c r="BO466" i="1"/>
  <c r="BP465" i="1"/>
  <c r="BO465" i="1"/>
  <c r="BP464" i="1"/>
  <c r="BO464" i="1"/>
  <c r="BP463" i="1"/>
  <c r="BO463" i="1"/>
  <c r="BP462" i="1"/>
  <c r="BO462" i="1"/>
  <c r="BP461" i="1"/>
  <c r="BO461" i="1"/>
  <c r="BP460" i="1"/>
  <c r="BO460" i="1"/>
  <c r="BP459" i="1"/>
  <c r="BO459" i="1"/>
  <c r="BP458" i="1"/>
  <c r="BO458" i="1"/>
  <c r="BP457" i="1"/>
  <c r="BO457" i="1"/>
  <c r="BP456" i="1"/>
  <c r="BO456" i="1"/>
  <c r="BP455" i="1"/>
  <c r="BO455" i="1"/>
  <c r="BP454" i="1"/>
  <c r="BO454" i="1"/>
  <c r="BP453" i="1"/>
  <c r="BO453" i="1"/>
  <c r="BP452" i="1"/>
  <c r="BO452" i="1"/>
  <c r="BP451" i="1"/>
  <c r="BO451" i="1"/>
  <c r="BP450" i="1"/>
  <c r="BO450" i="1"/>
  <c r="BP449" i="1"/>
  <c r="BO449" i="1"/>
  <c r="BP448" i="1"/>
  <c r="BO448" i="1"/>
  <c r="BP447" i="1"/>
  <c r="BO447" i="1"/>
  <c r="BP446" i="1"/>
  <c r="BO446" i="1"/>
  <c r="BP445" i="1"/>
  <c r="BO445" i="1"/>
  <c r="BP444" i="1"/>
  <c r="BO444" i="1"/>
  <c r="BP443" i="1"/>
  <c r="BO443" i="1"/>
  <c r="BP442" i="1"/>
  <c r="BO442" i="1"/>
  <c r="BP441" i="1"/>
  <c r="BO441" i="1"/>
  <c r="BP440" i="1"/>
  <c r="BO440" i="1"/>
  <c r="BP439" i="1"/>
  <c r="BO439" i="1"/>
  <c r="BP438" i="1"/>
  <c r="BO438" i="1"/>
  <c r="BP437" i="1"/>
  <c r="BO437" i="1"/>
  <c r="BP436" i="1"/>
  <c r="BO436" i="1"/>
  <c r="BP435" i="1"/>
  <c r="BO435" i="1"/>
  <c r="BP434" i="1"/>
  <c r="BO434" i="1"/>
  <c r="BP433" i="1"/>
  <c r="BO433" i="1"/>
  <c r="BP432" i="1"/>
  <c r="BO432" i="1"/>
  <c r="BP431" i="1"/>
  <c r="BO431" i="1"/>
  <c r="BP430" i="1"/>
  <c r="BO430" i="1"/>
  <c r="BP429" i="1"/>
  <c r="BO429" i="1"/>
  <c r="BP428" i="1"/>
  <c r="BO428" i="1"/>
  <c r="BP427" i="1"/>
  <c r="BO427" i="1"/>
  <c r="BP426" i="1"/>
  <c r="BO426" i="1"/>
  <c r="BP425" i="1"/>
  <c r="BO425" i="1"/>
  <c r="BP424" i="1"/>
  <c r="BO424" i="1"/>
  <c r="BP423" i="1"/>
  <c r="BO423" i="1"/>
  <c r="BP422" i="1"/>
  <c r="BO422" i="1"/>
  <c r="BP421" i="1"/>
  <c r="BO421" i="1"/>
  <c r="BP420" i="1"/>
  <c r="BO420" i="1"/>
  <c r="BP419" i="1"/>
  <c r="BQ419" i="1" s="1"/>
  <c r="BS419" i="1" s="1"/>
  <c r="BO419" i="1"/>
  <c r="BP418" i="1"/>
  <c r="BO418" i="1"/>
  <c r="BP417" i="1"/>
  <c r="BO417" i="1"/>
  <c r="BP416" i="1"/>
  <c r="BO416" i="1"/>
  <c r="BP415" i="1"/>
  <c r="BO415" i="1"/>
  <c r="BP414" i="1"/>
  <c r="BO414" i="1"/>
  <c r="BP413" i="1"/>
  <c r="BO413" i="1"/>
  <c r="BP412" i="1"/>
  <c r="BO412" i="1"/>
  <c r="BP411" i="1"/>
  <c r="BO411" i="1"/>
  <c r="BP410" i="1"/>
  <c r="BO410" i="1"/>
  <c r="BP409" i="1"/>
  <c r="BO409" i="1"/>
  <c r="BP408" i="1"/>
  <c r="BO408" i="1"/>
  <c r="BP407" i="1"/>
  <c r="BO407" i="1"/>
  <c r="BP406" i="1"/>
  <c r="BO406" i="1"/>
  <c r="BP405" i="1"/>
  <c r="BO405" i="1"/>
  <c r="BP404" i="1"/>
  <c r="BO404" i="1"/>
  <c r="BP403" i="1"/>
  <c r="BO403" i="1"/>
  <c r="BP402" i="1"/>
  <c r="BO402" i="1"/>
  <c r="BP401" i="1"/>
  <c r="BO401" i="1"/>
  <c r="BP400" i="1"/>
  <c r="BO400" i="1"/>
  <c r="BP399" i="1"/>
  <c r="BO399" i="1"/>
  <c r="BP398" i="1"/>
  <c r="BO398" i="1"/>
  <c r="BP397" i="1"/>
  <c r="BO397" i="1"/>
  <c r="BP396" i="1"/>
  <c r="BO396" i="1"/>
  <c r="BP395" i="1"/>
  <c r="BO395" i="1"/>
  <c r="BP394" i="1"/>
  <c r="BO394" i="1"/>
  <c r="BP393" i="1"/>
  <c r="BO393" i="1"/>
  <c r="BP392" i="1"/>
  <c r="BO392" i="1"/>
  <c r="BP391" i="1"/>
  <c r="BO391" i="1"/>
  <c r="BP390" i="1"/>
  <c r="BO390" i="1"/>
  <c r="BP389" i="1"/>
  <c r="BO389" i="1"/>
  <c r="BP388" i="1"/>
  <c r="BO388" i="1"/>
  <c r="BP387" i="1"/>
  <c r="BO387" i="1"/>
  <c r="BP386" i="1"/>
  <c r="BO386" i="1"/>
  <c r="BP385" i="1"/>
  <c r="BO385" i="1"/>
  <c r="BP384" i="1"/>
  <c r="BQ384" i="1" s="1"/>
  <c r="BS384" i="1" s="1"/>
  <c r="BO384" i="1"/>
  <c r="BP383" i="1"/>
  <c r="BO383" i="1"/>
  <c r="BP382" i="1"/>
  <c r="BO382" i="1"/>
  <c r="BP381" i="1"/>
  <c r="BO381" i="1"/>
  <c r="BP380" i="1"/>
  <c r="BO380" i="1"/>
  <c r="BP379" i="1"/>
  <c r="BO379" i="1"/>
  <c r="BP378" i="1"/>
  <c r="BO378" i="1"/>
  <c r="BP377" i="1"/>
  <c r="BO377" i="1"/>
  <c r="BP376" i="1"/>
  <c r="BO376" i="1"/>
  <c r="BP375" i="1"/>
  <c r="BO375" i="1"/>
  <c r="BP374" i="1"/>
  <c r="BO374" i="1"/>
  <c r="BP373" i="1"/>
  <c r="BO373" i="1"/>
  <c r="BP372" i="1"/>
  <c r="BO372" i="1"/>
  <c r="BP371" i="1"/>
  <c r="BO371" i="1"/>
  <c r="BP370" i="1"/>
  <c r="BO370" i="1"/>
  <c r="BP369" i="1"/>
  <c r="BO369" i="1"/>
  <c r="BP368" i="1"/>
  <c r="BO368" i="1"/>
  <c r="BP367" i="1"/>
  <c r="BO367" i="1"/>
  <c r="BP366" i="1"/>
  <c r="BO366" i="1"/>
  <c r="BP365" i="1"/>
  <c r="BO365" i="1"/>
  <c r="BP364" i="1"/>
  <c r="BO364" i="1"/>
  <c r="BP363" i="1"/>
  <c r="BO363" i="1"/>
  <c r="BP362" i="1"/>
  <c r="BO362" i="1"/>
  <c r="BP361" i="1"/>
  <c r="BO361" i="1"/>
  <c r="BP360" i="1"/>
  <c r="BO360" i="1"/>
  <c r="BP359" i="1"/>
  <c r="BO359" i="1"/>
  <c r="BP358" i="1"/>
  <c r="BO358" i="1"/>
  <c r="BP357" i="1"/>
  <c r="BO357" i="1"/>
  <c r="BP356" i="1"/>
  <c r="BO356" i="1"/>
  <c r="BP355" i="1"/>
  <c r="BO355" i="1"/>
  <c r="BP354" i="1"/>
  <c r="BO354" i="1"/>
  <c r="BP353" i="1"/>
  <c r="BO353" i="1"/>
  <c r="BP352" i="1"/>
  <c r="BO352" i="1"/>
  <c r="BP351" i="1"/>
  <c r="BO351" i="1"/>
  <c r="BP350" i="1"/>
  <c r="BO350" i="1"/>
  <c r="BP349" i="1"/>
  <c r="BO349" i="1"/>
  <c r="BP348" i="1"/>
  <c r="BO348" i="1"/>
  <c r="BP347" i="1"/>
  <c r="BO347" i="1"/>
  <c r="BP346" i="1"/>
  <c r="BO346" i="1"/>
  <c r="BP345" i="1"/>
  <c r="BO345" i="1"/>
  <c r="BP344" i="1"/>
  <c r="BO344" i="1"/>
  <c r="BP343" i="1"/>
  <c r="BO343" i="1"/>
  <c r="BP342" i="1"/>
  <c r="BO342" i="1"/>
  <c r="BP341" i="1"/>
  <c r="BO341" i="1"/>
  <c r="BP340" i="1"/>
  <c r="BO340" i="1"/>
  <c r="BP339" i="1"/>
  <c r="BO339" i="1"/>
  <c r="BP338" i="1"/>
  <c r="BO338" i="1"/>
  <c r="BP337" i="1"/>
  <c r="BO337" i="1"/>
  <c r="BQ336" i="1"/>
  <c r="BS336" i="1" s="1"/>
  <c r="BP336" i="1"/>
  <c r="BO336" i="1"/>
  <c r="BP335" i="1"/>
  <c r="BO335" i="1"/>
  <c r="BP334" i="1"/>
  <c r="BO334" i="1"/>
  <c r="BP333" i="1"/>
  <c r="BO333" i="1"/>
  <c r="BQ333" i="1" s="1"/>
  <c r="BS333" i="1" s="1"/>
  <c r="BP332" i="1"/>
  <c r="BO332" i="1"/>
  <c r="BP331" i="1"/>
  <c r="BO331" i="1"/>
  <c r="BP330" i="1"/>
  <c r="BO330" i="1"/>
  <c r="BP329" i="1"/>
  <c r="BO329" i="1"/>
  <c r="BP328" i="1"/>
  <c r="BO328" i="1"/>
  <c r="BP327" i="1"/>
  <c r="BO327" i="1"/>
  <c r="BP326" i="1"/>
  <c r="BO326" i="1"/>
  <c r="BP325" i="1"/>
  <c r="BO325" i="1"/>
  <c r="BQ325" i="1" s="1"/>
  <c r="BS325" i="1" s="1"/>
  <c r="BP324" i="1"/>
  <c r="BO324" i="1"/>
  <c r="BP323" i="1"/>
  <c r="BO323" i="1"/>
  <c r="BP322" i="1"/>
  <c r="BO322" i="1"/>
  <c r="BP321" i="1"/>
  <c r="BO321" i="1"/>
  <c r="BP320" i="1"/>
  <c r="BO320" i="1"/>
  <c r="BP319" i="1"/>
  <c r="BO319" i="1"/>
  <c r="BP318" i="1"/>
  <c r="BO318" i="1"/>
  <c r="BP317" i="1"/>
  <c r="BO317" i="1"/>
  <c r="BP316" i="1"/>
  <c r="BO316" i="1"/>
  <c r="BP315" i="1"/>
  <c r="BO315" i="1"/>
  <c r="BP314" i="1"/>
  <c r="BO314" i="1"/>
  <c r="BP313" i="1"/>
  <c r="BO313" i="1"/>
  <c r="BP312" i="1"/>
  <c r="BO312" i="1"/>
  <c r="BP311" i="1"/>
  <c r="BO311" i="1"/>
  <c r="BP310" i="1"/>
  <c r="BO310" i="1"/>
  <c r="BP309" i="1"/>
  <c r="BO309" i="1"/>
  <c r="BP308" i="1"/>
  <c r="BO308" i="1"/>
  <c r="BP307" i="1"/>
  <c r="BO307" i="1"/>
  <c r="BP306" i="1"/>
  <c r="BO306" i="1"/>
  <c r="BP305" i="1"/>
  <c r="BO305" i="1"/>
  <c r="BP304" i="1"/>
  <c r="BO304" i="1"/>
  <c r="BP303" i="1"/>
  <c r="BO303" i="1"/>
  <c r="BP302" i="1"/>
  <c r="BO302" i="1"/>
  <c r="BP301" i="1"/>
  <c r="BO301" i="1"/>
  <c r="BP300" i="1"/>
  <c r="BO300" i="1"/>
  <c r="BP299" i="1"/>
  <c r="BO299" i="1"/>
  <c r="BP298" i="1"/>
  <c r="BO298" i="1"/>
  <c r="BP297" i="1"/>
  <c r="BO297" i="1"/>
  <c r="BP296" i="1"/>
  <c r="BO296" i="1"/>
  <c r="BP295" i="1"/>
  <c r="BO295" i="1"/>
  <c r="BP294" i="1"/>
  <c r="BO294" i="1"/>
  <c r="BP293" i="1"/>
  <c r="BO293" i="1"/>
  <c r="BP292" i="1"/>
  <c r="BO292" i="1"/>
  <c r="BP291" i="1"/>
  <c r="BO291" i="1"/>
  <c r="BP290" i="1"/>
  <c r="BO290" i="1"/>
  <c r="BP289" i="1"/>
  <c r="BO289" i="1"/>
  <c r="BP288" i="1"/>
  <c r="BO288" i="1"/>
  <c r="BP287" i="1"/>
  <c r="BO287" i="1"/>
  <c r="BP286" i="1"/>
  <c r="BO286" i="1"/>
  <c r="BP285" i="1"/>
  <c r="BO285" i="1"/>
  <c r="BP284" i="1"/>
  <c r="BO284" i="1"/>
  <c r="BP283" i="1"/>
  <c r="BO283" i="1"/>
  <c r="BP282" i="1"/>
  <c r="BO282" i="1"/>
  <c r="BP281" i="1"/>
  <c r="BO281" i="1"/>
  <c r="BP280" i="1"/>
  <c r="BO280" i="1"/>
  <c r="BP279" i="1"/>
  <c r="BO279" i="1"/>
  <c r="BP278" i="1"/>
  <c r="BO278" i="1"/>
  <c r="BP277" i="1"/>
  <c r="BO277" i="1"/>
  <c r="BP276" i="1"/>
  <c r="BO276" i="1"/>
  <c r="BP275" i="1"/>
  <c r="BO275" i="1"/>
  <c r="BP274" i="1"/>
  <c r="BO274" i="1"/>
  <c r="BP273" i="1"/>
  <c r="BO273" i="1"/>
  <c r="BP272" i="1"/>
  <c r="BO272" i="1"/>
  <c r="BP271" i="1"/>
  <c r="BO271" i="1"/>
  <c r="BP270" i="1"/>
  <c r="BO270" i="1"/>
  <c r="BP269" i="1"/>
  <c r="BO269" i="1"/>
  <c r="BP268" i="1"/>
  <c r="BO268" i="1"/>
  <c r="BP267" i="1"/>
  <c r="BO267" i="1"/>
  <c r="BP266" i="1"/>
  <c r="BO266" i="1"/>
  <c r="BP265" i="1"/>
  <c r="BO265" i="1"/>
  <c r="BP264" i="1"/>
  <c r="BO264" i="1"/>
  <c r="BP263" i="1"/>
  <c r="BO263" i="1"/>
  <c r="BP262" i="1"/>
  <c r="BO262" i="1"/>
  <c r="BP261" i="1"/>
  <c r="BO261" i="1"/>
  <c r="BP260" i="1"/>
  <c r="BO260" i="1"/>
  <c r="BP259" i="1"/>
  <c r="BO259" i="1"/>
  <c r="BP258" i="1"/>
  <c r="BO258" i="1"/>
  <c r="BP257" i="1"/>
  <c r="BO257" i="1"/>
  <c r="BP256" i="1"/>
  <c r="BO256" i="1"/>
  <c r="BP255" i="1"/>
  <c r="BO255" i="1"/>
  <c r="BP254" i="1"/>
  <c r="BO254" i="1"/>
  <c r="BP253" i="1"/>
  <c r="BO253" i="1"/>
  <c r="BP252" i="1"/>
  <c r="BO252" i="1"/>
  <c r="BP251" i="1"/>
  <c r="BO251" i="1"/>
  <c r="BP250" i="1"/>
  <c r="BO250" i="1"/>
  <c r="BP249" i="1"/>
  <c r="BO249" i="1"/>
  <c r="BQ249" i="1" s="1"/>
  <c r="BS249" i="1" s="1"/>
  <c r="BP248" i="1"/>
  <c r="BO248" i="1"/>
  <c r="BP247" i="1"/>
  <c r="BO247" i="1"/>
  <c r="BP246" i="1"/>
  <c r="BO246" i="1"/>
  <c r="BP245" i="1"/>
  <c r="BO245" i="1"/>
  <c r="BP244" i="1"/>
  <c r="BO244" i="1"/>
  <c r="BP243" i="1"/>
  <c r="BO243" i="1"/>
  <c r="BP242" i="1"/>
  <c r="BO242" i="1"/>
  <c r="BP241" i="1"/>
  <c r="BO241" i="1"/>
  <c r="BP240" i="1"/>
  <c r="BO240" i="1"/>
  <c r="BP239" i="1"/>
  <c r="BO239" i="1"/>
  <c r="BP238" i="1"/>
  <c r="BO238" i="1"/>
  <c r="BP237" i="1"/>
  <c r="BO237" i="1"/>
  <c r="BP236" i="1"/>
  <c r="BO236" i="1"/>
  <c r="BP235" i="1"/>
  <c r="BO235" i="1"/>
  <c r="BP234" i="1"/>
  <c r="BO234" i="1"/>
  <c r="BP233" i="1"/>
  <c r="BO233" i="1"/>
  <c r="BP232" i="1"/>
  <c r="BO232" i="1"/>
  <c r="BP231" i="1"/>
  <c r="BO231" i="1"/>
  <c r="BP230" i="1"/>
  <c r="BO230" i="1"/>
  <c r="BP229" i="1"/>
  <c r="BO229" i="1"/>
  <c r="BP228" i="1"/>
  <c r="BO228" i="1"/>
  <c r="BP227" i="1"/>
  <c r="BO227" i="1"/>
  <c r="BP226" i="1"/>
  <c r="BO226" i="1"/>
  <c r="BP225" i="1"/>
  <c r="BO225" i="1"/>
  <c r="BP224" i="1"/>
  <c r="BO224" i="1"/>
  <c r="BP223" i="1"/>
  <c r="BO223" i="1"/>
  <c r="BP222" i="1"/>
  <c r="BO222" i="1"/>
  <c r="BP221" i="1"/>
  <c r="BO221" i="1"/>
  <c r="BP220" i="1"/>
  <c r="BO220" i="1"/>
  <c r="BP219" i="1"/>
  <c r="BO219" i="1"/>
  <c r="BP218" i="1"/>
  <c r="BO218" i="1"/>
  <c r="BP217" i="1"/>
  <c r="BO217" i="1"/>
  <c r="BP216" i="1"/>
  <c r="BO216" i="1"/>
  <c r="BP215" i="1"/>
  <c r="BO215" i="1"/>
  <c r="BP214" i="1"/>
  <c r="BO214" i="1"/>
  <c r="BP213" i="1"/>
  <c r="BO213" i="1"/>
  <c r="BP212" i="1"/>
  <c r="BO212" i="1"/>
  <c r="BP211" i="1"/>
  <c r="BO211" i="1"/>
  <c r="BP210" i="1"/>
  <c r="BO210" i="1"/>
  <c r="BP209" i="1"/>
  <c r="BO209" i="1"/>
  <c r="BP208" i="1"/>
  <c r="BQ208" i="1" s="1"/>
  <c r="BS208" i="1" s="1"/>
  <c r="BO208" i="1"/>
  <c r="BP207" i="1"/>
  <c r="BO207" i="1"/>
  <c r="BP206" i="1"/>
  <c r="BO206" i="1"/>
  <c r="BP205" i="1"/>
  <c r="BO205" i="1"/>
  <c r="BQ205" i="1" s="1"/>
  <c r="BS205" i="1" s="1"/>
  <c r="BP204" i="1"/>
  <c r="BO204" i="1"/>
  <c r="BP203" i="1"/>
  <c r="BO203" i="1"/>
  <c r="BP202" i="1"/>
  <c r="BO202" i="1"/>
  <c r="BP201" i="1"/>
  <c r="BO201" i="1"/>
  <c r="BP200" i="1"/>
  <c r="BO200" i="1"/>
  <c r="BP199" i="1"/>
  <c r="BO199" i="1"/>
  <c r="BP198" i="1"/>
  <c r="BO198" i="1"/>
  <c r="BP197" i="1"/>
  <c r="BO197" i="1"/>
  <c r="BP196" i="1"/>
  <c r="BO196" i="1"/>
  <c r="BP195" i="1"/>
  <c r="BO195" i="1"/>
  <c r="BP194" i="1"/>
  <c r="BO194" i="1"/>
  <c r="BP193" i="1"/>
  <c r="BO193" i="1"/>
  <c r="BP192" i="1"/>
  <c r="BO192" i="1"/>
  <c r="BP191" i="1"/>
  <c r="BO191" i="1"/>
  <c r="BP190" i="1"/>
  <c r="BO190" i="1"/>
  <c r="BP189" i="1"/>
  <c r="BO189" i="1"/>
  <c r="BP188" i="1"/>
  <c r="BO188" i="1"/>
  <c r="BP187" i="1"/>
  <c r="BO187" i="1"/>
  <c r="BP186" i="1"/>
  <c r="BO186" i="1"/>
  <c r="BP185" i="1"/>
  <c r="BO185" i="1"/>
  <c r="BP184" i="1"/>
  <c r="BO184" i="1"/>
  <c r="BP183" i="1"/>
  <c r="BO183" i="1"/>
  <c r="BP182" i="1"/>
  <c r="BO182" i="1"/>
  <c r="BP181" i="1"/>
  <c r="BO181" i="1"/>
  <c r="BP180" i="1"/>
  <c r="BO180" i="1"/>
  <c r="BP179" i="1"/>
  <c r="BO179" i="1"/>
  <c r="BP178" i="1"/>
  <c r="BO178" i="1"/>
  <c r="BP177" i="1"/>
  <c r="BO177" i="1"/>
  <c r="BP176" i="1"/>
  <c r="BO176" i="1"/>
  <c r="BP175" i="1"/>
  <c r="BO175" i="1"/>
  <c r="BP174" i="1"/>
  <c r="BO174" i="1"/>
  <c r="BP173" i="1"/>
  <c r="BO173" i="1"/>
  <c r="BP172" i="1"/>
  <c r="BQ172" i="1" s="1"/>
  <c r="BS172" i="1" s="1"/>
  <c r="BO172" i="1"/>
  <c r="BP171" i="1"/>
  <c r="BO171" i="1"/>
  <c r="BP170" i="1"/>
  <c r="BO170" i="1"/>
  <c r="BP169" i="1"/>
  <c r="BO169" i="1"/>
  <c r="BQ169" i="1" s="1"/>
  <c r="BS169" i="1" s="1"/>
  <c r="BP168" i="1"/>
  <c r="BQ168" i="1" s="1"/>
  <c r="BS168" i="1" s="1"/>
  <c r="BO168" i="1"/>
  <c r="BP167" i="1"/>
  <c r="BO167" i="1"/>
  <c r="BP166" i="1"/>
  <c r="BO166" i="1"/>
  <c r="BP165" i="1"/>
  <c r="BO165" i="1"/>
  <c r="BP164" i="1"/>
  <c r="BO164" i="1"/>
  <c r="BP163" i="1"/>
  <c r="BO163" i="1"/>
  <c r="BP162" i="1"/>
  <c r="BO162" i="1"/>
  <c r="BP161" i="1"/>
  <c r="BO161" i="1"/>
  <c r="BQ161" i="1" s="1"/>
  <c r="BS161" i="1" s="1"/>
  <c r="BP160" i="1"/>
  <c r="BO160" i="1"/>
  <c r="BP159" i="1"/>
  <c r="BO159" i="1"/>
  <c r="BP158" i="1"/>
  <c r="BO158" i="1"/>
  <c r="BP157" i="1"/>
  <c r="BO157" i="1"/>
  <c r="BQ156" i="1"/>
  <c r="BS156" i="1" s="1"/>
  <c r="BP156" i="1"/>
  <c r="BO156" i="1"/>
  <c r="BP155" i="1"/>
  <c r="BO155" i="1"/>
  <c r="BP154" i="1"/>
  <c r="BO154" i="1"/>
  <c r="BQ154" i="1" s="1"/>
  <c r="BS154" i="1" s="1"/>
  <c r="BP153" i="1"/>
  <c r="BO153" i="1"/>
  <c r="BQ153" i="1" s="1"/>
  <c r="BS153" i="1" s="1"/>
  <c r="BP152" i="1"/>
  <c r="BO152" i="1"/>
  <c r="BP151" i="1"/>
  <c r="BO151" i="1"/>
  <c r="BP150" i="1"/>
  <c r="BO150" i="1"/>
  <c r="BP149" i="1"/>
  <c r="BO149" i="1"/>
  <c r="BP148" i="1"/>
  <c r="BO148" i="1"/>
  <c r="BQ148" i="1" s="1"/>
  <c r="BS148" i="1" s="1"/>
  <c r="BP147" i="1"/>
  <c r="BO147" i="1"/>
  <c r="BP146" i="1"/>
  <c r="BO146" i="1"/>
  <c r="BQ146" i="1" s="1"/>
  <c r="BS146" i="1" s="1"/>
  <c r="BP145" i="1"/>
  <c r="BO145" i="1"/>
  <c r="BQ145" i="1" s="1"/>
  <c r="BS145" i="1" s="1"/>
  <c r="BP144" i="1"/>
  <c r="BO144" i="1"/>
  <c r="BQ144" i="1" s="1"/>
  <c r="BS144" i="1" s="1"/>
  <c r="BP143" i="1"/>
  <c r="BO143" i="1"/>
  <c r="BP142" i="1"/>
  <c r="BO142" i="1"/>
  <c r="BP141" i="1"/>
  <c r="BO141" i="1"/>
  <c r="BP140" i="1"/>
  <c r="BO140" i="1"/>
  <c r="BQ140" i="1" s="1"/>
  <c r="BS140" i="1" s="1"/>
  <c r="BP139" i="1"/>
  <c r="BO139" i="1"/>
  <c r="BP138" i="1"/>
  <c r="BO138" i="1"/>
  <c r="BQ138" i="1" s="1"/>
  <c r="BS138" i="1" s="1"/>
  <c r="BP137" i="1"/>
  <c r="BO137" i="1"/>
  <c r="BP136" i="1"/>
  <c r="BO136" i="1"/>
  <c r="BQ136" i="1" s="1"/>
  <c r="BS136" i="1" s="1"/>
  <c r="BP135" i="1"/>
  <c r="BO135" i="1"/>
  <c r="BP134" i="1"/>
  <c r="BO134" i="1"/>
  <c r="BP133" i="1"/>
  <c r="BO133" i="1"/>
  <c r="BP132" i="1"/>
  <c r="BO132" i="1"/>
  <c r="BQ132" i="1" s="1"/>
  <c r="BS132" i="1" s="1"/>
  <c r="BP131" i="1"/>
  <c r="BO131" i="1"/>
  <c r="BP130" i="1"/>
  <c r="BO130" i="1"/>
  <c r="BP129" i="1"/>
  <c r="BO129" i="1"/>
  <c r="BP128" i="1"/>
  <c r="BO128" i="1"/>
  <c r="BQ128" i="1" s="1"/>
  <c r="BS128" i="1" s="1"/>
  <c r="BP127" i="1"/>
  <c r="BO127" i="1"/>
  <c r="BP126" i="1"/>
  <c r="BO126" i="1"/>
  <c r="BQ126" i="1" s="1"/>
  <c r="BS126" i="1" s="1"/>
  <c r="BP125" i="1"/>
  <c r="BO125" i="1"/>
  <c r="BP124" i="1"/>
  <c r="BO124" i="1"/>
  <c r="BP123" i="1"/>
  <c r="BO123" i="1"/>
  <c r="BP122" i="1"/>
  <c r="BO122" i="1"/>
  <c r="BQ122" i="1" s="1"/>
  <c r="BS122" i="1" s="1"/>
  <c r="BP121" i="1"/>
  <c r="BO121" i="1"/>
  <c r="BP120" i="1"/>
  <c r="BO120" i="1"/>
  <c r="BP119" i="1"/>
  <c r="BO119" i="1"/>
  <c r="BP118" i="1"/>
  <c r="BO118" i="1"/>
  <c r="BP117" i="1"/>
  <c r="BO117" i="1"/>
  <c r="BP116" i="1"/>
  <c r="BO116" i="1"/>
  <c r="BP115" i="1"/>
  <c r="BO115" i="1"/>
  <c r="BP114" i="1"/>
  <c r="BO114" i="1"/>
  <c r="BP113" i="1"/>
  <c r="BO113" i="1"/>
  <c r="BP112" i="1"/>
  <c r="BO112" i="1"/>
  <c r="BP111" i="1"/>
  <c r="BO111" i="1"/>
  <c r="BP110" i="1"/>
  <c r="BO110" i="1"/>
  <c r="BP109" i="1"/>
  <c r="BO109" i="1"/>
  <c r="BP108" i="1"/>
  <c r="BO108" i="1"/>
  <c r="BP107" i="1"/>
  <c r="BO107" i="1"/>
  <c r="BP106" i="1"/>
  <c r="BO106" i="1"/>
  <c r="BP105" i="1"/>
  <c r="BO105" i="1"/>
  <c r="BP104" i="1"/>
  <c r="BO104" i="1"/>
  <c r="BP103" i="1"/>
  <c r="BO103" i="1"/>
  <c r="BP102" i="1"/>
  <c r="BO102" i="1"/>
  <c r="BP101" i="1"/>
  <c r="BO101" i="1"/>
  <c r="BP100" i="1"/>
  <c r="BO100" i="1"/>
  <c r="BP99" i="1"/>
  <c r="BO99" i="1"/>
  <c r="BP98" i="1"/>
  <c r="BO98" i="1"/>
  <c r="BP97" i="1"/>
  <c r="BO97" i="1"/>
  <c r="BP96" i="1"/>
  <c r="BO96" i="1"/>
  <c r="BP95" i="1"/>
  <c r="BO95" i="1"/>
  <c r="BP94" i="1"/>
  <c r="BO94" i="1"/>
  <c r="BP93" i="1"/>
  <c r="BO93" i="1"/>
  <c r="BP92" i="1"/>
  <c r="BO92" i="1"/>
  <c r="BP91" i="1"/>
  <c r="BO91" i="1"/>
  <c r="BP90" i="1"/>
  <c r="BO90" i="1"/>
  <c r="BP89" i="1"/>
  <c r="BO89" i="1"/>
  <c r="BP88" i="1"/>
  <c r="BO88" i="1"/>
  <c r="BP87" i="1"/>
  <c r="BO87" i="1"/>
  <c r="BP86" i="1"/>
  <c r="BO86" i="1"/>
  <c r="BP85" i="1"/>
  <c r="BO85" i="1"/>
  <c r="BP84" i="1"/>
  <c r="BO84" i="1"/>
  <c r="BP83" i="1"/>
  <c r="BO83" i="1"/>
  <c r="BP82" i="1"/>
  <c r="BO82" i="1"/>
  <c r="BP81" i="1"/>
  <c r="BO81" i="1"/>
  <c r="BP80" i="1"/>
  <c r="BO80" i="1"/>
  <c r="BP79" i="1"/>
  <c r="BO79" i="1"/>
  <c r="BP78" i="1"/>
  <c r="BO78" i="1"/>
  <c r="BP77" i="1"/>
  <c r="BO77" i="1"/>
  <c r="BP76" i="1"/>
  <c r="BO76" i="1"/>
  <c r="BP75" i="1"/>
  <c r="BO75" i="1"/>
  <c r="BP74" i="1"/>
  <c r="BO74" i="1"/>
  <c r="BP73" i="1"/>
  <c r="BO73" i="1"/>
  <c r="BP72" i="1"/>
  <c r="BO72" i="1"/>
  <c r="BP71" i="1"/>
  <c r="BO71" i="1"/>
  <c r="BP70" i="1"/>
  <c r="BO70" i="1"/>
  <c r="BP69" i="1"/>
  <c r="BO69" i="1"/>
  <c r="BP68" i="1"/>
  <c r="BO68" i="1"/>
  <c r="BP67" i="1"/>
  <c r="BO67" i="1"/>
  <c r="BP66" i="1"/>
  <c r="BO66" i="1"/>
  <c r="BP65" i="1"/>
  <c r="BO65" i="1"/>
  <c r="BP64" i="1"/>
  <c r="BO64" i="1"/>
  <c r="BP63" i="1"/>
  <c r="BO63" i="1"/>
  <c r="BP62" i="1"/>
  <c r="BO62" i="1"/>
  <c r="BP61" i="1"/>
  <c r="BQ61" i="1" s="1"/>
  <c r="BS61" i="1" s="1"/>
  <c r="BO61" i="1"/>
  <c r="BP60" i="1"/>
  <c r="BO60" i="1"/>
  <c r="BP59" i="1"/>
  <c r="BO59" i="1"/>
  <c r="BP58" i="1"/>
  <c r="BO58" i="1"/>
  <c r="BQ58" i="1" s="1"/>
  <c r="BS58" i="1" s="1"/>
  <c r="BP57" i="1"/>
  <c r="BO57" i="1"/>
  <c r="BP56" i="1"/>
  <c r="BO56" i="1"/>
  <c r="BP55" i="1"/>
  <c r="BO55" i="1"/>
  <c r="BP54" i="1"/>
  <c r="BO54" i="1"/>
  <c r="BP53" i="1"/>
  <c r="BO53" i="1"/>
  <c r="BP52" i="1"/>
  <c r="BO52" i="1"/>
  <c r="BP51" i="1"/>
  <c r="BO51" i="1"/>
  <c r="BP50" i="1"/>
  <c r="BO50" i="1"/>
  <c r="BQ50" i="1" s="1"/>
  <c r="BS50" i="1" s="1"/>
  <c r="BP49" i="1"/>
  <c r="BO49" i="1"/>
  <c r="BP48" i="1"/>
  <c r="BO48" i="1"/>
  <c r="BP47" i="1"/>
  <c r="BO47" i="1"/>
  <c r="BP46" i="1"/>
  <c r="BO46" i="1"/>
  <c r="BP45" i="1"/>
  <c r="BO45" i="1"/>
  <c r="BP44" i="1"/>
  <c r="BO44" i="1"/>
  <c r="BP43" i="1"/>
  <c r="BO43" i="1"/>
  <c r="BP42" i="1"/>
  <c r="BO42" i="1"/>
  <c r="BQ42" i="1" s="1"/>
  <c r="BS42" i="1" s="1"/>
  <c r="BP41" i="1"/>
  <c r="BO41" i="1"/>
  <c r="BP40" i="1"/>
  <c r="BO40" i="1"/>
  <c r="BP39" i="1"/>
  <c r="BO39" i="1"/>
  <c r="BP38" i="1"/>
  <c r="BO38" i="1"/>
  <c r="BP37" i="1"/>
  <c r="BO37" i="1"/>
  <c r="BP36" i="1"/>
  <c r="BO36" i="1"/>
  <c r="BP35" i="1"/>
  <c r="BO35" i="1"/>
  <c r="BP34" i="1"/>
  <c r="BO34" i="1"/>
  <c r="BQ34" i="1" s="1"/>
  <c r="BS34" i="1" s="1"/>
  <c r="BP33" i="1"/>
  <c r="BO33" i="1"/>
  <c r="BP32" i="1"/>
  <c r="BO32" i="1"/>
  <c r="BP31" i="1"/>
  <c r="BO31" i="1"/>
  <c r="BP30" i="1"/>
  <c r="BO30" i="1"/>
  <c r="BP29" i="1"/>
  <c r="BO29" i="1"/>
  <c r="BP28" i="1"/>
  <c r="BO28" i="1"/>
  <c r="BP27" i="1"/>
  <c r="BO27" i="1"/>
  <c r="BP26" i="1"/>
  <c r="BO26" i="1"/>
  <c r="BP25" i="1"/>
  <c r="BO25" i="1"/>
  <c r="BP24" i="1"/>
  <c r="BO24" i="1"/>
  <c r="BP23" i="1"/>
  <c r="BO23" i="1"/>
  <c r="BP22" i="1"/>
  <c r="BO22" i="1"/>
  <c r="BP21" i="1"/>
  <c r="BO21" i="1"/>
  <c r="BP20" i="1"/>
  <c r="BO20" i="1"/>
  <c r="BP19" i="1"/>
  <c r="BO19" i="1"/>
  <c r="BP18" i="1"/>
  <c r="BO18" i="1"/>
  <c r="BP17" i="1"/>
  <c r="BO17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P10" i="1"/>
  <c r="BO10" i="1"/>
  <c r="BQ10" i="1" s="1"/>
  <c r="BS10" i="1" s="1"/>
  <c r="BP9" i="1"/>
  <c r="BO9" i="1"/>
  <c r="BP8" i="1"/>
  <c r="BO8" i="1"/>
  <c r="BP7" i="1"/>
  <c r="BO7" i="1"/>
  <c r="BP6" i="1"/>
  <c r="BO6" i="1"/>
  <c r="BP5" i="1"/>
  <c r="BO5" i="1"/>
  <c r="BP4" i="1"/>
  <c r="BO4" i="1"/>
  <c r="BL1715" i="1"/>
  <c r="BM1715" i="1" s="1"/>
  <c r="BL1653" i="1"/>
  <c r="BM1653" i="1" s="1"/>
  <c r="BL1652" i="1"/>
  <c r="BM1652" i="1" s="1"/>
  <c r="BL1628" i="1"/>
  <c r="BM1628" i="1" s="1"/>
  <c r="BL1622" i="1"/>
  <c r="BM1622" i="1" s="1"/>
  <c r="BL1615" i="1"/>
  <c r="BM1615" i="1" s="1"/>
  <c r="BL1598" i="1"/>
  <c r="BM1598" i="1" s="1"/>
  <c r="BL1584" i="1"/>
  <c r="BM1584" i="1" s="1"/>
  <c r="BL1553" i="1"/>
  <c r="BM1553" i="1" s="1"/>
  <c r="BL1446" i="1"/>
  <c r="BM1446" i="1" s="1"/>
  <c r="BL1386" i="1"/>
  <c r="BM1386" i="1" s="1"/>
  <c r="BL1371" i="1"/>
  <c r="BM1371" i="1" s="1"/>
  <c r="BL1326" i="1"/>
  <c r="BM1326" i="1" s="1"/>
  <c r="BL1292" i="1"/>
  <c r="BM1292" i="1" s="1"/>
  <c r="BL1241" i="1"/>
  <c r="BM1241" i="1" s="1"/>
  <c r="BL1197" i="1"/>
  <c r="BM1197" i="1" s="1"/>
  <c r="BL1194" i="1"/>
  <c r="BM1194" i="1" s="1"/>
  <c r="BL1193" i="1"/>
  <c r="BM1193" i="1" s="1"/>
  <c r="BL1127" i="1"/>
  <c r="BM1127" i="1" s="1"/>
  <c r="BL1119" i="1"/>
  <c r="BM1119" i="1" s="1"/>
  <c r="BL1097" i="1"/>
  <c r="BM1097" i="1" s="1"/>
  <c r="BL1025" i="1"/>
  <c r="BM1025" i="1" s="1"/>
  <c r="BL1014" i="1"/>
  <c r="BM1014" i="1" s="1"/>
  <c r="BL962" i="1"/>
  <c r="BM962" i="1" s="1"/>
  <c r="BL958" i="1"/>
  <c r="BM958" i="1" s="1"/>
  <c r="BL955" i="1"/>
  <c r="BM955" i="1" s="1"/>
  <c r="BL915" i="1"/>
  <c r="BM915" i="1" s="1"/>
  <c r="BL900" i="1"/>
  <c r="BM900" i="1" s="1"/>
  <c r="BL899" i="1"/>
  <c r="BM899" i="1" s="1"/>
  <c r="BL864" i="1"/>
  <c r="BM864" i="1" s="1"/>
  <c r="BL855" i="1"/>
  <c r="BM855" i="1" s="1"/>
  <c r="BL849" i="1"/>
  <c r="BM849" i="1" s="1"/>
  <c r="BL845" i="1"/>
  <c r="BM845" i="1" s="1"/>
  <c r="BL797" i="1"/>
  <c r="BM797" i="1" s="1"/>
  <c r="BL768" i="1"/>
  <c r="BM768" i="1" s="1"/>
  <c r="BL753" i="1"/>
  <c r="BM753" i="1" s="1"/>
  <c r="BL745" i="1"/>
  <c r="BM745" i="1" s="1"/>
  <c r="BL739" i="1"/>
  <c r="BM739" i="1" s="1"/>
  <c r="BL698" i="1"/>
  <c r="BM698" i="1" s="1"/>
  <c r="BL678" i="1"/>
  <c r="BM678" i="1" s="1"/>
  <c r="BL677" i="1"/>
  <c r="BM677" i="1" s="1"/>
  <c r="BL665" i="1"/>
  <c r="BM665" i="1" s="1"/>
  <c r="BL662" i="1"/>
  <c r="BM662" i="1" s="1"/>
  <c r="BL631" i="1"/>
  <c r="BM631" i="1" s="1"/>
  <c r="BL621" i="1"/>
  <c r="BM621" i="1" s="1"/>
  <c r="BL606" i="1"/>
  <c r="BM606" i="1" s="1"/>
  <c r="BL602" i="1"/>
  <c r="BM602" i="1" s="1"/>
  <c r="BL601" i="1"/>
  <c r="BM601" i="1" s="1"/>
  <c r="BL589" i="1"/>
  <c r="BM589" i="1" s="1"/>
  <c r="BL576" i="1"/>
  <c r="BM576" i="1" s="1"/>
  <c r="BL552" i="1"/>
  <c r="BM552" i="1" s="1"/>
  <c r="BL551" i="1"/>
  <c r="BM551" i="1" s="1"/>
  <c r="BL546" i="1"/>
  <c r="BM546" i="1" s="1"/>
  <c r="BL542" i="1"/>
  <c r="BM542" i="1" s="1"/>
  <c r="BL536" i="1"/>
  <c r="BM536" i="1" s="1"/>
  <c r="BL534" i="1"/>
  <c r="BM534" i="1" s="1"/>
  <c r="BL519" i="1"/>
  <c r="BM519" i="1" s="1"/>
  <c r="BL506" i="1"/>
  <c r="BM506" i="1" s="1"/>
  <c r="BL494" i="1"/>
  <c r="BM494" i="1" s="1"/>
  <c r="BL467" i="1"/>
  <c r="BM467" i="1" s="1"/>
  <c r="BL455" i="1"/>
  <c r="BM455" i="1" s="1"/>
  <c r="BL450" i="1"/>
  <c r="BM450" i="1" s="1"/>
  <c r="BL441" i="1"/>
  <c r="BM441" i="1" s="1"/>
  <c r="BL439" i="1"/>
  <c r="BM439" i="1" s="1"/>
  <c r="BL424" i="1"/>
  <c r="BM424" i="1" s="1"/>
  <c r="BL404" i="1"/>
  <c r="BM404" i="1" s="1"/>
  <c r="BL387" i="1"/>
  <c r="BM387" i="1" s="1"/>
  <c r="BL380" i="1"/>
  <c r="BM380" i="1" s="1"/>
  <c r="BL379" i="1"/>
  <c r="BM379" i="1" s="1"/>
  <c r="BL377" i="1"/>
  <c r="BM377" i="1" s="1"/>
  <c r="BL352" i="1"/>
  <c r="BM352" i="1" s="1"/>
  <c r="BL348" i="1"/>
  <c r="BM348" i="1" s="1"/>
  <c r="BL334" i="1"/>
  <c r="BM334" i="1" s="1"/>
  <c r="BL330" i="1"/>
  <c r="BM330" i="1" s="1"/>
  <c r="BL325" i="1"/>
  <c r="BM325" i="1" s="1"/>
  <c r="BL320" i="1"/>
  <c r="BM320" i="1" s="1"/>
  <c r="BL316" i="1"/>
  <c r="BM316" i="1" s="1"/>
  <c r="BL315" i="1"/>
  <c r="BM315" i="1" s="1"/>
  <c r="BL314" i="1"/>
  <c r="BM314" i="1" s="1"/>
  <c r="BL313" i="1"/>
  <c r="BM313" i="1" s="1"/>
  <c r="BL311" i="1"/>
  <c r="BM311" i="1" s="1"/>
  <c r="BL302" i="1"/>
  <c r="BM302" i="1" s="1"/>
  <c r="BL301" i="1"/>
  <c r="BM301" i="1" s="1"/>
  <c r="BL288" i="1"/>
  <c r="BM288" i="1" s="1"/>
  <c r="BL258" i="1"/>
  <c r="BM258" i="1" s="1"/>
  <c r="BL248" i="1"/>
  <c r="BM248" i="1" s="1"/>
  <c r="BL234" i="1"/>
  <c r="BM234" i="1" s="1"/>
  <c r="BL233" i="1"/>
  <c r="BM233" i="1" s="1"/>
  <c r="BL230" i="1"/>
  <c r="BM230" i="1" s="1"/>
  <c r="BL220" i="1"/>
  <c r="BM220" i="1" s="1"/>
  <c r="BL218" i="1"/>
  <c r="BM218" i="1" s="1"/>
  <c r="BL217" i="1"/>
  <c r="BM217" i="1" s="1"/>
  <c r="BL175" i="1"/>
  <c r="BM175" i="1" s="1"/>
  <c r="BL165" i="1"/>
  <c r="BM165" i="1" s="1"/>
  <c r="BL163" i="1"/>
  <c r="BM163" i="1" s="1"/>
  <c r="BL162" i="1"/>
  <c r="BM162" i="1" s="1"/>
  <c r="BL159" i="1"/>
  <c r="BM159" i="1" s="1"/>
  <c r="BL157" i="1"/>
  <c r="BM157" i="1" s="1"/>
  <c r="BL152" i="1"/>
  <c r="BM152" i="1" s="1"/>
  <c r="BL150" i="1"/>
  <c r="BM150" i="1" s="1"/>
  <c r="BL147" i="1"/>
  <c r="BM147" i="1" s="1"/>
  <c r="BL145" i="1"/>
  <c r="BM145" i="1" s="1"/>
  <c r="BL121" i="1"/>
  <c r="BM121" i="1" s="1"/>
  <c r="BL87" i="1"/>
  <c r="BM87" i="1" s="1"/>
  <c r="BL84" i="1"/>
  <c r="BM84" i="1" s="1"/>
  <c r="BL83" i="1"/>
  <c r="BM83" i="1" s="1"/>
  <c r="BL82" i="1"/>
  <c r="BM82" i="1" s="1"/>
  <c r="BL76" i="1"/>
  <c r="BM76" i="1" s="1"/>
  <c r="BL67" i="1"/>
  <c r="BM67" i="1" s="1"/>
  <c r="BL65" i="1"/>
  <c r="BM65" i="1" s="1"/>
  <c r="BL62" i="1"/>
  <c r="BM62" i="1" s="1"/>
  <c r="BL60" i="1"/>
  <c r="BM60" i="1" s="1"/>
  <c r="BL39" i="1"/>
  <c r="BM39" i="1" s="1"/>
  <c r="BL32" i="1"/>
  <c r="BM32" i="1" s="1"/>
  <c r="BL27" i="1"/>
  <c r="BM27" i="1" s="1"/>
  <c r="BL16" i="1"/>
  <c r="BM16" i="1" s="1"/>
  <c r="BI1750" i="1"/>
  <c r="BF1750" i="1"/>
  <c r="BJ1750" i="1" s="1"/>
  <c r="BI1749" i="1"/>
  <c r="BF1749" i="1"/>
  <c r="BI1748" i="1"/>
  <c r="BF1748" i="1"/>
  <c r="BJ1748" i="1" s="1"/>
  <c r="BI1747" i="1"/>
  <c r="BF1747" i="1"/>
  <c r="BI1746" i="1"/>
  <c r="BF1746" i="1"/>
  <c r="BJ1746" i="1" s="1"/>
  <c r="BI1745" i="1"/>
  <c r="BF1745" i="1"/>
  <c r="BI1744" i="1"/>
  <c r="BF1744" i="1"/>
  <c r="BJ1744" i="1" s="1"/>
  <c r="BI1743" i="1"/>
  <c r="BF1743" i="1"/>
  <c r="BI1742" i="1"/>
  <c r="BF1742" i="1"/>
  <c r="BJ1742" i="1" s="1"/>
  <c r="BI1741" i="1"/>
  <c r="BF1741" i="1"/>
  <c r="BI1740" i="1"/>
  <c r="BF1740" i="1"/>
  <c r="BJ1740" i="1" s="1"/>
  <c r="BI1739" i="1"/>
  <c r="BF1739" i="1"/>
  <c r="BI1738" i="1"/>
  <c r="BF1738" i="1"/>
  <c r="BJ1738" i="1" s="1"/>
  <c r="BI1737" i="1"/>
  <c r="BF1737" i="1"/>
  <c r="BI1736" i="1"/>
  <c r="BF1736" i="1"/>
  <c r="BJ1736" i="1" s="1"/>
  <c r="BI1735" i="1"/>
  <c r="BF1735" i="1"/>
  <c r="BI1734" i="1"/>
  <c r="BF1734" i="1"/>
  <c r="BJ1734" i="1" s="1"/>
  <c r="BI1733" i="1"/>
  <c r="BF1733" i="1"/>
  <c r="BI1732" i="1"/>
  <c r="BF1732" i="1"/>
  <c r="BJ1732" i="1" s="1"/>
  <c r="BI1731" i="1"/>
  <c r="BF1731" i="1"/>
  <c r="BI1730" i="1"/>
  <c r="BF1730" i="1"/>
  <c r="BJ1730" i="1" s="1"/>
  <c r="BI1729" i="1"/>
  <c r="BF1729" i="1"/>
  <c r="BI1728" i="1"/>
  <c r="BF1728" i="1"/>
  <c r="BJ1728" i="1" s="1"/>
  <c r="BI1727" i="1"/>
  <c r="BF1727" i="1"/>
  <c r="BI1726" i="1"/>
  <c r="BF1726" i="1"/>
  <c r="BJ1726" i="1" s="1"/>
  <c r="BI1725" i="1"/>
  <c r="BF1725" i="1"/>
  <c r="BI1724" i="1"/>
  <c r="BF1724" i="1"/>
  <c r="BJ1724" i="1" s="1"/>
  <c r="BI1723" i="1"/>
  <c r="BF1723" i="1"/>
  <c r="BI1722" i="1"/>
  <c r="BF1722" i="1"/>
  <c r="BJ1722" i="1" s="1"/>
  <c r="BI1721" i="1"/>
  <c r="BF1721" i="1"/>
  <c r="BI1720" i="1"/>
  <c r="BF1720" i="1"/>
  <c r="BJ1720" i="1" s="1"/>
  <c r="BI1719" i="1"/>
  <c r="BF1719" i="1"/>
  <c r="BI1718" i="1"/>
  <c r="BF1718" i="1"/>
  <c r="BJ1718" i="1" s="1"/>
  <c r="BI1717" i="1"/>
  <c r="BF1717" i="1"/>
  <c r="BI1716" i="1"/>
  <c r="BF1716" i="1"/>
  <c r="BI1715" i="1"/>
  <c r="BG1715" i="1"/>
  <c r="BF1715" i="1"/>
  <c r="BI1714" i="1"/>
  <c r="BF1714" i="1"/>
  <c r="BI1713" i="1"/>
  <c r="BF1713" i="1"/>
  <c r="BI1712" i="1"/>
  <c r="BF1712" i="1"/>
  <c r="BI1711" i="1"/>
  <c r="BF1711" i="1"/>
  <c r="BI1710" i="1"/>
  <c r="BF1710" i="1"/>
  <c r="BI1709" i="1"/>
  <c r="BF1709" i="1"/>
  <c r="BI1708" i="1"/>
  <c r="BF1708" i="1"/>
  <c r="BI1707" i="1"/>
  <c r="BF1707" i="1"/>
  <c r="BI1706" i="1"/>
  <c r="BF1706" i="1"/>
  <c r="BI1705" i="1"/>
  <c r="BF1705" i="1"/>
  <c r="BI1704" i="1"/>
  <c r="BF1704" i="1"/>
  <c r="BI1703" i="1"/>
  <c r="BF1703" i="1"/>
  <c r="BI1702" i="1"/>
  <c r="BF1702" i="1"/>
  <c r="BI1701" i="1"/>
  <c r="BF1701" i="1"/>
  <c r="BI1700" i="1"/>
  <c r="BF1700" i="1"/>
  <c r="BI1699" i="1"/>
  <c r="BF1699" i="1"/>
  <c r="BI1698" i="1"/>
  <c r="BF1698" i="1"/>
  <c r="BI1697" i="1"/>
  <c r="BF1697" i="1"/>
  <c r="BI1696" i="1"/>
  <c r="BF1696" i="1"/>
  <c r="BI1695" i="1"/>
  <c r="BF1695" i="1"/>
  <c r="BI1694" i="1"/>
  <c r="BF1694" i="1"/>
  <c r="BI1693" i="1"/>
  <c r="BF1693" i="1"/>
  <c r="BI1692" i="1"/>
  <c r="BF1692" i="1"/>
  <c r="BI1691" i="1"/>
  <c r="BF1691" i="1"/>
  <c r="BI1690" i="1"/>
  <c r="BF1690" i="1"/>
  <c r="BI1689" i="1"/>
  <c r="BF1689" i="1"/>
  <c r="BI1688" i="1"/>
  <c r="BF1688" i="1"/>
  <c r="BI1687" i="1"/>
  <c r="BF1687" i="1"/>
  <c r="BI1686" i="1"/>
  <c r="BF1686" i="1"/>
  <c r="BI1685" i="1"/>
  <c r="BF1685" i="1"/>
  <c r="BI1684" i="1"/>
  <c r="BF1684" i="1"/>
  <c r="BI1683" i="1"/>
  <c r="BF1683" i="1"/>
  <c r="BI1682" i="1"/>
  <c r="BF1682" i="1"/>
  <c r="BI1681" i="1"/>
  <c r="BF1681" i="1"/>
  <c r="BI1680" i="1"/>
  <c r="BF1680" i="1"/>
  <c r="BI1679" i="1"/>
  <c r="BF1679" i="1"/>
  <c r="BI1678" i="1"/>
  <c r="BF1678" i="1"/>
  <c r="BI1677" i="1"/>
  <c r="BF1677" i="1"/>
  <c r="BI1676" i="1"/>
  <c r="BF1676" i="1"/>
  <c r="BI1675" i="1"/>
  <c r="BF1675" i="1"/>
  <c r="BI1674" i="1"/>
  <c r="BF1674" i="1"/>
  <c r="BI1673" i="1"/>
  <c r="BF1673" i="1"/>
  <c r="BI1672" i="1"/>
  <c r="BF1672" i="1"/>
  <c r="BI1671" i="1"/>
  <c r="BF1671" i="1"/>
  <c r="BI1670" i="1"/>
  <c r="BF1670" i="1"/>
  <c r="BI1669" i="1"/>
  <c r="BF1669" i="1"/>
  <c r="BI1668" i="1"/>
  <c r="BF1668" i="1"/>
  <c r="BI1667" i="1"/>
  <c r="BF1667" i="1"/>
  <c r="BI1666" i="1"/>
  <c r="BF1666" i="1"/>
  <c r="BI1665" i="1"/>
  <c r="BF1665" i="1"/>
  <c r="BI1664" i="1"/>
  <c r="BF1664" i="1"/>
  <c r="BI1663" i="1"/>
  <c r="BF1663" i="1"/>
  <c r="BI1662" i="1"/>
  <c r="BF1662" i="1"/>
  <c r="BI1661" i="1"/>
  <c r="BF1661" i="1"/>
  <c r="BI1660" i="1"/>
  <c r="BF1660" i="1"/>
  <c r="BI1659" i="1"/>
  <c r="BF1659" i="1"/>
  <c r="BI1658" i="1"/>
  <c r="BF1658" i="1"/>
  <c r="BI1657" i="1"/>
  <c r="BF1657" i="1"/>
  <c r="BI1656" i="1"/>
  <c r="BF1656" i="1"/>
  <c r="BI1655" i="1"/>
  <c r="BF1655" i="1"/>
  <c r="BI1654" i="1"/>
  <c r="BF1654" i="1"/>
  <c r="BI1653" i="1"/>
  <c r="BG1653" i="1"/>
  <c r="BF1653" i="1"/>
  <c r="BI1652" i="1"/>
  <c r="BG1652" i="1"/>
  <c r="BF1652" i="1"/>
  <c r="BI1651" i="1"/>
  <c r="BF1651" i="1"/>
  <c r="BI1650" i="1"/>
  <c r="BF1650" i="1"/>
  <c r="BI1649" i="1"/>
  <c r="BF1649" i="1"/>
  <c r="BI1648" i="1"/>
  <c r="BF1648" i="1"/>
  <c r="BI1647" i="1"/>
  <c r="BF1647" i="1"/>
  <c r="BI1646" i="1"/>
  <c r="BF1646" i="1"/>
  <c r="BI1645" i="1"/>
  <c r="BF1645" i="1"/>
  <c r="BI1644" i="1"/>
  <c r="BF1644" i="1"/>
  <c r="BI1643" i="1"/>
  <c r="BF1643" i="1"/>
  <c r="BI1642" i="1"/>
  <c r="BF1642" i="1"/>
  <c r="BI1641" i="1"/>
  <c r="BF1641" i="1"/>
  <c r="BI1640" i="1"/>
  <c r="BF1640" i="1"/>
  <c r="BI1639" i="1"/>
  <c r="BF1639" i="1"/>
  <c r="BI1638" i="1"/>
  <c r="BF1638" i="1"/>
  <c r="BI1637" i="1"/>
  <c r="BF1637" i="1"/>
  <c r="BI1636" i="1"/>
  <c r="BF1636" i="1"/>
  <c r="BI1635" i="1"/>
  <c r="BF1635" i="1"/>
  <c r="BI1634" i="1"/>
  <c r="BF1634" i="1"/>
  <c r="BI1633" i="1"/>
  <c r="BF1633" i="1"/>
  <c r="BI1632" i="1"/>
  <c r="BF1632" i="1"/>
  <c r="BI1631" i="1"/>
  <c r="BF1631" i="1"/>
  <c r="BI1630" i="1"/>
  <c r="BF1630" i="1"/>
  <c r="BI1629" i="1"/>
  <c r="BF1629" i="1"/>
  <c r="BI1628" i="1"/>
  <c r="BG1628" i="1"/>
  <c r="BF1628" i="1"/>
  <c r="BI1627" i="1"/>
  <c r="BF1627" i="1"/>
  <c r="BI1626" i="1"/>
  <c r="BF1626" i="1"/>
  <c r="BI1625" i="1"/>
  <c r="BF1625" i="1"/>
  <c r="BI1624" i="1"/>
  <c r="BF1624" i="1"/>
  <c r="BI1623" i="1"/>
  <c r="BF1623" i="1"/>
  <c r="BI1622" i="1"/>
  <c r="BG1622" i="1"/>
  <c r="BF1622" i="1"/>
  <c r="BI1621" i="1"/>
  <c r="BF1621" i="1"/>
  <c r="BI1620" i="1"/>
  <c r="BF1620" i="1"/>
  <c r="BI1619" i="1"/>
  <c r="BF1619" i="1"/>
  <c r="BI1618" i="1"/>
  <c r="BF1618" i="1"/>
  <c r="BI1617" i="1"/>
  <c r="BF1617" i="1"/>
  <c r="BI1616" i="1"/>
  <c r="BF1616" i="1"/>
  <c r="BI1615" i="1"/>
  <c r="BG1615" i="1"/>
  <c r="BF1615" i="1"/>
  <c r="BI1614" i="1"/>
  <c r="BF1614" i="1"/>
  <c r="BI1613" i="1"/>
  <c r="BF1613" i="1"/>
  <c r="BI1612" i="1"/>
  <c r="BF1612" i="1"/>
  <c r="BI1611" i="1"/>
  <c r="BF1611" i="1"/>
  <c r="BI1610" i="1"/>
  <c r="BF1610" i="1"/>
  <c r="BI1609" i="1"/>
  <c r="BF1609" i="1"/>
  <c r="BI1608" i="1"/>
  <c r="BF1608" i="1"/>
  <c r="BI1607" i="1"/>
  <c r="BF1607" i="1"/>
  <c r="BI1606" i="1"/>
  <c r="BF1606" i="1"/>
  <c r="BI1605" i="1"/>
  <c r="BF1605" i="1"/>
  <c r="BI1604" i="1"/>
  <c r="BF1604" i="1"/>
  <c r="BI1603" i="1"/>
  <c r="BF1603" i="1"/>
  <c r="BI1602" i="1"/>
  <c r="BF1602" i="1"/>
  <c r="BI1601" i="1"/>
  <c r="BF1601" i="1"/>
  <c r="BI1600" i="1"/>
  <c r="BF1600" i="1"/>
  <c r="BI1599" i="1"/>
  <c r="BF1599" i="1"/>
  <c r="BI1598" i="1"/>
  <c r="BG1598" i="1"/>
  <c r="BF1598" i="1"/>
  <c r="BI1597" i="1"/>
  <c r="BF1597" i="1"/>
  <c r="BI1596" i="1"/>
  <c r="BF1596" i="1"/>
  <c r="BI1595" i="1"/>
  <c r="BF1595" i="1"/>
  <c r="BI1594" i="1"/>
  <c r="BF1594" i="1"/>
  <c r="BI1593" i="1"/>
  <c r="BF1593" i="1"/>
  <c r="BI1592" i="1"/>
  <c r="BF1592" i="1"/>
  <c r="BI1591" i="1"/>
  <c r="BF1591" i="1"/>
  <c r="BI1590" i="1"/>
  <c r="BF1590" i="1"/>
  <c r="BI1589" i="1"/>
  <c r="BF1589" i="1"/>
  <c r="BI1588" i="1"/>
  <c r="BF1588" i="1"/>
  <c r="BI1587" i="1"/>
  <c r="BF1587" i="1"/>
  <c r="BI1586" i="1"/>
  <c r="BF1586" i="1"/>
  <c r="BI1585" i="1"/>
  <c r="BF1585" i="1"/>
  <c r="BI1584" i="1"/>
  <c r="BG1584" i="1"/>
  <c r="BF1584" i="1"/>
  <c r="BI1583" i="1"/>
  <c r="BF1583" i="1"/>
  <c r="BI1582" i="1"/>
  <c r="BF1582" i="1"/>
  <c r="BI1581" i="1"/>
  <c r="BF1581" i="1"/>
  <c r="BI1580" i="1"/>
  <c r="BF1580" i="1"/>
  <c r="BI1579" i="1"/>
  <c r="BF1579" i="1"/>
  <c r="BI1578" i="1"/>
  <c r="BF1578" i="1"/>
  <c r="BI1577" i="1"/>
  <c r="BF1577" i="1"/>
  <c r="BI1576" i="1"/>
  <c r="BF1576" i="1"/>
  <c r="BI1575" i="1"/>
  <c r="BF1575" i="1"/>
  <c r="BI1574" i="1"/>
  <c r="BF1574" i="1"/>
  <c r="BI1573" i="1"/>
  <c r="BF1573" i="1"/>
  <c r="BI1572" i="1"/>
  <c r="BF1572" i="1"/>
  <c r="BI1571" i="1"/>
  <c r="BF1571" i="1"/>
  <c r="BI1570" i="1"/>
  <c r="BF1570" i="1"/>
  <c r="BI1569" i="1"/>
  <c r="BF1569" i="1"/>
  <c r="BI1568" i="1"/>
  <c r="BF1568" i="1"/>
  <c r="BI1567" i="1"/>
  <c r="BF1567" i="1"/>
  <c r="BI1566" i="1"/>
  <c r="BF1566" i="1"/>
  <c r="BI1565" i="1"/>
  <c r="BF1565" i="1"/>
  <c r="BI1564" i="1"/>
  <c r="BF1564" i="1"/>
  <c r="BI1563" i="1"/>
  <c r="BF1563" i="1"/>
  <c r="BI1562" i="1"/>
  <c r="BF1562" i="1"/>
  <c r="BI1561" i="1"/>
  <c r="BF1561" i="1"/>
  <c r="BI1560" i="1"/>
  <c r="BF1560" i="1"/>
  <c r="BI1559" i="1"/>
  <c r="BF1559" i="1"/>
  <c r="BI1558" i="1"/>
  <c r="BF1558" i="1"/>
  <c r="BI1557" i="1"/>
  <c r="BF1557" i="1"/>
  <c r="BI1556" i="1"/>
  <c r="BF1556" i="1"/>
  <c r="BI1555" i="1"/>
  <c r="BF1555" i="1"/>
  <c r="BI1554" i="1"/>
  <c r="BF1554" i="1"/>
  <c r="BI1553" i="1"/>
  <c r="BG1553" i="1"/>
  <c r="BF1553" i="1"/>
  <c r="BI1552" i="1"/>
  <c r="BF1552" i="1"/>
  <c r="BI1551" i="1"/>
  <c r="BF1551" i="1"/>
  <c r="BI1550" i="1"/>
  <c r="BF1550" i="1"/>
  <c r="BI1549" i="1"/>
  <c r="BF1549" i="1"/>
  <c r="BI1548" i="1"/>
  <c r="BF1548" i="1"/>
  <c r="BI1547" i="1"/>
  <c r="BF1547" i="1"/>
  <c r="BI1546" i="1"/>
  <c r="BF1546" i="1"/>
  <c r="BI1545" i="1"/>
  <c r="BF1545" i="1"/>
  <c r="BI1544" i="1"/>
  <c r="BF1544" i="1"/>
  <c r="BI1543" i="1"/>
  <c r="BF1543" i="1"/>
  <c r="BI1542" i="1"/>
  <c r="BF1542" i="1"/>
  <c r="BI1541" i="1"/>
  <c r="BF1541" i="1"/>
  <c r="BI1540" i="1"/>
  <c r="BF1540" i="1"/>
  <c r="BI1539" i="1"/>
  <c r="BF1539" i="1"/>
  <c r="BI1538" i="1"/>
  <c r="BF1538" i="1"/>
  <c r="BI1537" i="1"/>
  <c r="BF1537" i="1"/>
  <c r="BI1536" i="1"/>
  <c r="BF1536" i="1"/>
  <c r="BI1535" i="1"/>
  <c r="BF1535" i="1"/>
  <c r="BI1534" i="1"/>
  <c r="BF1534" i="1"/>
  <c r="BI1533" i="1"/>
  <c r="BF1533" i="1"/>
  <c r="BI1532" i="1"/>
  <c r="BF1532" i="1"/>
  <c r="BI1531" i="1"/>
  <c r="BF1531" i="1"/>
  <c r="BI1530" i="1"/>
  <c r="BF1530" i="1"/>
  <c r="BI1529" i="1"/>
  <c r="BF1529" i="1"/>
  <c r="BI1528" i="1"/>
  <c r="BF1528" i="1"/>
  <c r="BI1527" i="1"/>
  <c r="BF1527" i="1"/>
  <c r="BI1526" i="1"/>
  <c r="BF1526" i="1"/>
  <c r="BI1525" i="1"/>
  <c r="BF1525" i="1"/>
  <c r="BI1524" i="1"/>
  <c r="BF1524" i="1"/>
  <c r="BI1523" i="1"/>
  <c r="BF1523" i="1"/>
  <c r="BI1522" i="1"/>
  <c r="BF1522" i="1"/>
  <c r="BI1521" i="1"/>
  <c r="BF1521" i="1"/>
  <c r="BI1520" i="1"/>
  <c r="BF1520" i="1"/>
  <c r="BI1519" i="1"/>
  <c r="BF1519" i="1"/>
  <c r="BI1518" i="1"/>
  <c r="BF1518" i="1"/>
  <c r="BI1517" i="1"/>
  <c r="BF1517" i="1"/>
  <c r="BI1516" i="1"/>
  <c r="BF1516" i="1"/>
  <c r="BI1515" i="1"/>
  <c r="BF1515" i="1"/>
  <c r="BI1514" i="1"/>
  <c r="BF1514" i="1"/>
  <c r="BI1513" i="1"/>
  <c r="BF1513" i="1"/>
  <c r="BI1512" i="1"/>
  <c r="BF1512" i="1"/>
  <c r="BI1511" i="1"/>
  <c r="BF1511" i="1"/>
  <c r="BI1510" i="1"/>
  <c r="BF1510" i="1"/>
  <c r="BI1509" i="1"/>
  <c r="BF1509" i="1"/>
  <c r="BI1508" i="1"/>
  <c r="BF1508" i="1"/>
  <c r="BI1507" i="1"/>
  <c r="BF1507" i="1"/>
  <c r="BI1506" i="1"/>
  <c r="BF1506" i="1"/>
  <c r="BI1505" i="1"/>
  <c r="BF1505" i="1"/>
  <c r="BI1504" i="1"/>
  <c r="BF1504" i="1"/>
  <c r="BI1503" i="1"/>
  <c r="BF1503" i="1"/>
  <c r="BI1502" i="1"/>
  <c r="BF1502" i="1"/>
  <c r="BI1501" i="1"/>
  <c r="BF1501" i="1"/>
  <c r="BI1500" i="1"/>
  <c r="BF1500" i="1"/>
  <c r="BI1499" i="1"/>
  <c r="BF1499" i="1"/>
  <c r="BI1498" i="1"/>
  <c r="BF1498" i="1"/>
  <c r="BI1497" i="1"/>
  <c r="BF1497" i="1"/>
  <c r="BI1496" i="1"/>
  <c r="BF1496" i="1"/>
  <c r="BI1495" i="1"/>
  <c r="BF1495" i="1"/>
  <c r="BI1494" i="1"/>
  <c r="BF1494" i="1"/>
  <c r="BI1493" i="1"/>
  <c r="BF1493" i="1"/>
  <c r="BI1492" i="1"/>
  <c r="BF1492" i="1"/>
  <c r="BI1491" i="1"/>
  <c r="BF1491" i="1"/>
  <c r="BI1490" i="1"/>
  <c r="BF1490" i="1"/>
  <c r="BI1489" i="1"/>
  <c r="BF1489" i="1"/>
  <c r="BI1488" i="1"/>
  <c r="BF1488" i="1"/>
  <c r="BI1487" i="1"/>
  <c r="BF1487" i="1"/>
  <c r="BI1486" i="1"/>
  <c r="BF1486" i="1"/>
  <c r="BI1485" i="1"/>
  <c r="BF1485" i="1"/>
  <c r="BI1484" i="1"/>
  <c r="BF1484" i="1"/>
  <c r="BI1483" i="1"/>
  <c r="BF1483" i="1"/>
  <c r="BI1482" i="1"/>
  <c r="BF1482" i="1"/>
  <c r="BI1481" i="1"/>
  <c r="BF1481" i="1"/>
  <c r="BI1480" i="1"/>
  <c r="BF1480" i="1"/>
  <c r="BI1479" i="1"/>
  <c r="BF1479" i="1"/>
  <c r="BI1478" i="1"/>
  <c r="BF1478" i="1"/>
  <c r="BI1477" i="1"/>
  <c r="BF1477" i="1"/>
  <c r="BI1476" i="1"/>
  <c r="BF1476" i="1"/>
  <c r="BI1475" i="1"/>
  <c r="BF1475" i="1"/>
  <c r="BI1474" i="1"/>
  <c r="BF1474" i="1"/>
  <c r="BI1473" i="1"/>
  <c r="BF1473" i="1"/>
  <c r="BI1472" i="1"/>
  <c r="BF1472" i="1"/>
  <c r="BI1471" i="1"/>
  <c r="BF1471" i="1"/>
  <c r="BI1470" i="1"/>
  <c r="BF1470" i="1"/>
  <c r="BI1469" i="1"/>
  <c r="BF1469" i="1"/>
  <c r="BI1468" i="1"/>
  <c r="BF1468" i="1"/>
  <c r="BI1467" i="1"/>
  <c r="BF1467" i="1"/>
  <c r="BI1466" i="1"/>
  <c r="BF1466" i="1"/>
  <c r="BI1465" i="1"/>
  <c r="BF1465" i="1"/>
  <c r="BI1464" i="1"/>
  <c r="BF1464" i="1"/>
  <c r="BI1463" i="1"/>
  <c r="BF1463" i="1"/>
  <c r="BI1462" i="1"/>
  <c r="BF1462" i="1"/>
  <c r="BI1461" i="1"/>
  <c r="BF1461" i="1"/>
  <c r="BI1460" i="1"/>
  <c r="BF1460" i="1"/>
  <c r="BI1459" i="1"/>
  <c r="BF1459" i="1"/>
  <c r="BI1458" i="1"/>
  <c r="BF1458" i="1"/>
  <c r="BI1457" i="1"/>
  <c r="BF1457" i="1"/>
  <c r="BI1456" i="1"/>
  <c r="BF1456" i="1"/>
  <c r="BI1455" i="1"/>
  <c r="BF1455" i="1"/>
  <c r="BI1454" i="1"/>
  <c r="BF1454" i="1"/>
  <c r="BI1453" i="1"/>
  <c r="BF1453" i="1"/>
  <c r="BI1452" i="1"/>
  <c r="BF1452" i="1"/>
  <c r="BI1451" i="1"/>
  <c r="BF1451" i="1"/>
  <c r="BI1450" i="1"/>
  <c r="BF1450" i="1"/>
  <c r="BI1449" i="1"/>
  <c r="BF1449" i="1"/>
  <c r="BI1448" i="1"/>
  <c r="BF1448" i="1"/>
  <c r="BI1447" i="1"/>
  <c r="BF1447" i="1"/>
  <c r="BI1446" i="1"/>
  <c r="BG1446" i="1"/>
  <c r="BF1446" i="1"/>
  <c r="BI1445" i="1"/>
  <c r="BF1445" i="1"/>
  <c r="BI1444" i="1"/>
  <c r="BF1444" i="1"/>
  <c r="BI1443" i="1"/>
  <c r="BF1443" i="1"/>
  <c r="BI1442" i="1"/>
  <c r="BF1442" i="1"/>
  <c r="BI1441" i="1"/>
  <c r="BF1441" i="1"/>
  <c r="BI1440" i="1"/>
  <c r="BF1440" i="1"/>
  <c r="BI1439" i="1"/>
  <c r="BF1439" i="1"/>
  <c r="BI1438" i="1"/>
  <c r="BF1438" i="1"/>
  <c r="BI1437" i="1"/>
  <c r="BF1437" i="1"/>
  <c r="BI1436" i="1"/>
  <c r="BF1436" i="1"/>
  <c r="BI1435" i="1"/>
  <c r="BF1435" i="1"/>
  <c r="BI1434" i="1"/>
  <c r="BF1434" i="1"/>
  <c r="BI1433" i="1"/>
  <c r="BF1433" i="1"/>
  <c r="BI1432" i="1"/>
  <c r="BF1432" i="1"/>
  <c r="BI1431" i="1"/>
  <c r="BF1431" i="1"/>
  <c r="BI1430" i="1"/>
  <c r="BF1430" i="1"/>
  <c r="BI1429" i="1"/>
  <c r="BF1429" i="1"/>
  <c r="BI1428" i="1"/>
  <c r="BF1428" i="1"/>
  <c r="BI1427" i="1"/>
  <c r="BF1427" i="1"/>
  <c r="BI1426" i="1"/>
  <c r="BF1426" i="1"/>
  <c r="BI1425" i="1"/>
  <c r="BF1425" i="1"/>
  <c r="BI1424" i="1"/>
  <c r="BF1424" i="1"/>
  <c r="BI1423" i="1"/>
  <c r="BF1423" i="1"/>
  <c r="BI1422" i="1"/>
  <c r="BF1422" i="1"/>
  <c r="BI1421" i="1"/>
  <c r="BF1421" i="1"/>
  <c r="BI1420" i="1"/>
  <c r="BF1420" i="1"/>
  <c r="BI1419" i="1"/>
  <c r="BF1419" i="1"/>
  <c r="BI1418" i="1"/>
  <c r="BF1418" i="1"/>
  <c r="BI1417" i="1"/>
  <c r="BF1417" i="1"/>
  <c r="BI1416" i="1"/>
  <c r="BF1416" i="1"/>
  <c r="BI1415" i="1"/>
  <c r="BF1415" i="1"/>
  <c r="BI1414" i="1"/>
  <c r="BF1414" i="1"/>
  <c r="BI1413" i="1"/>
  <c r="BF1413" i="1"/>
  <c r="BI1412" i="1"/>
  <c r="BF1412" i="1"/>
  <c r="BI1411" i="1"/>
  <c r="BF1411" i="1"/>
  <c r="BI1410" i="1"/>
  <c r="BF1410" i="1"/>
  <c r="BI1409" i="1"/>
  <c r="BF1409" i="1"/>
  <c r="BI1408" i="1"/>
  <c r="BF1408" i="1"/>
  <c r="BI1407" i="1"/>
  <c r="BF1407" i="1"/>
  <c r="BI1406" i="1"/>
  <c r="BF1406" i="1"/>
  <c r="BI1405" i="1"/>
  <c r="BF1405" i="1"/>
  <c r="BI1404" i="1"/>
  <c r="BF1404" i="1"/>
  <c r="BI1403" i="1"/>
  <c r="BF1403" i="1"/>
  <c r="BI1402" i="1"/>
  <c r="BF1402" i="1"/>
  <c r="BI1401" i="1"/>
  <c r="BF1401" i="1"/>
  <c r="BI1400" i="1"/>
  <c r="BF1400" i="1"/>
  <c r="BI1399" i="1"/>
  <c r="BF1399" i="1"/>
  <c r="BI1398" i="1"/>
  <c r="BF1398" i="1"/>
  <c r="BI1397" i="1"/>
  <c r="BF1397" i="1"/>
  <c r="BI1396" i="1"/>
  <c r="BF1396" i="1"/>
  <c r="BI1395" i="1"/>
  <c r="BF1395" i="1"/>
  <c r="BI1394" i="1"/>
  <c r="BF1394" i="1"/>
  <c r="BI1393" i="1"/>
  <c r="BF1393" i="1"/>
  <c r="BI1392" i="1"/>
  <c r="BF1392" i="1"/>
  <c r="BI1391" i="1"/>
  <c r="BF1391" i="1"/>
  <c r="BI1390" i="1"/>
  <c r="BF1390" i="1"/>
  <c r="BI1389" i="1"/>
  <c r="BF1389" i="1"/>
  <c r="BI1388" i="1"/>
  <c r="BF1388" i="1"/>
  <c r="BI1387" i="1"/>
  <c r="BF1387" i="1"/>
  <c r="BI1386" i="1"/>
  <c r="BG1386" i="1"/>
  <c r="BF1386" i="1"/>
  <c r="BI1385" i="1"/>
  <c r="BF1385" i="1"/>
  <c r="BI1384" i="1"/>
  <c r="BF1384" i="1"/>
  <c r="BI1383" i="1"/>
  <c r="BF1383" i="1"/>
  <c r="BI1382" i="1"/>
  <c r="BF1382" i="1"/>
  <c r="BI1381" i="1"/>
  <c r="BF1381" i="1"/>
  <c r="BI1380" i="1"/>
  <c r="BF1380" i="1"/>
  <c r="BI1379" i="1"/>
  <c r="BF1379" i="1"/>
  <c r="BI1378" i="1"/>
  <c r="BF1378" i="1"/>
  <c r="BI1377" i="1"/>
  <c r="BF1377" i="1"/>
  <c r="BI1376" i="1"/>
  <c r="BF1376" i="1"/>
  <c r="BI1375" i="1"/>
  <c r="BF1375" i="1"/>
  <c r="BI1374" i="1"/>
  <c r="BF1374" i="1"/>
  <c r="BI1373" i="1"/>
  <c r="BF1373" i="1"/>
  <c r="BI1372" i="1"/>
  <c r="BF1372" i="1"/>
  <c r="BI1371" i="1"/>
  <c r="BF1371" i="1"/>
  <c r="BI1370" i="1"/>
  <c r="BF1370" i="1"/>
  <c r="BI1369" i="1"/>
  <c r="BF1369" i="1"/>
  <c r="BI1368" i="1"/>
  <c r="BF1368" i="1"/>
  <c r="BI1367" i="1"/>
  <c r="BF1367" i="1"/>
  <c r="BI1366" i="1"/>
  <c r="BF1366" i="1"/>
  <c r="BI1365" i="1"/>
  <c r="BF1365" i="1"/>
  <c r="BI1364" i="1"/>
  <c r="BF1364" i="1"/>
  <c r="BI1363" i="1"/>
  <c r="BF1363" i="1"/>
  <c r="BI1362" i="1"/>
  <c r="BF1362" i="1"/>
  <c r="BI1361" i="1"/>
  <c r="BF1361" i="1"/>
  <c r="BI1360" i="1"/>
  <c r="BF1360" i="1"/>
  <c r="BI1359" i="1"/>
  <c r="BF1359" i="1"/>
  <c r="BI1358" i="1"/>
  <c r="BF1358" i="1"/>
  <c r="BI1357" i="1"/>
  <c r="BF1357" i="1"/>
  <c r="BI1356" i="1"/>
  <c r="BF1356" i="1"/>
  <c r="BI1355" i="1"/>
  <c r="BF1355" i="1"/>
  <c r="BI1354" i="1"/>
  <c r="BF1354" i="1"/>
  <c r="BI1353" i="1"/>
  <c r="BF1353" i="1"/>
  <c r="BI1352" i="1"/>
  <c r="BF1352" i="1"/>
  <c r="BI1351" i="1"/>
  <c r="BF1351" i="1"/>
  <c r="BI1350" i="1"/>
  <c r="BF1350" i="1"/>
  <c r="BI1349" i="1"/>
  <c r="BF1349" i="1"/>
  <c r="BI1348" i="1"/>
  <c r="BF1348" i="1"/>
  <c r="BI1347" i="1"/>
  <c r="BF1347" i="1"/>
  <c r="BI1346" i="1"/>
  <c r="BF1346" i="1"/>
  <c r="BI1345" i="1"/>
  <c r="BF1345" i="1"/>
  <c r="BI1344" i="1"/>
  <c r="BF1344" i="1"/>
  <c r="BI1343" i="1"/>
  <c r="BF1343" i="1"/>
  <c r="BI1342" i="1"/>
  <c r="BF1342" i="1"/>
  <c r="BI1341" i="1"/>
  <c r="BF1341" i="1"/>
  <c r="BI1340" i="1"/>
  <c r="BF1340" i="1"/>
  <c r="BI1339" i="1"/>
  <c r="BF1339" i="1"/>
  <c r="BI1338" i="1"/>
  <c r="BF1338" i="1"/>
  <c r="BI1337" i="1"/>
  <c r="BF1337" i="1"/>
  <c r="BI1336" i="1"/>
  <c r="BF1336" i="1"/>
  <c r="BI1335" i="1"/>
  <c r="BF1335" i="1"/>
  <c r="BI1334" i="1"/>
  <c r="BF1334" i="1"/>
  <c r="BI1333" i="1"/>
  <c r="BF1333" i="1"/>
  <c r="BI1332" i="1"/>
  <c r="BF1332" i="1"/>
  <c r="BI1331" i="1"/>
  <c r="BF1331" i="1"/>
  <c r="BI1330" i="1"/>
  <c r="BF1330" i="1"/>
  <c r="BI1329" i="1"/>
  <c r="BF1329" i="1"/>
  <c r="BI1328" i="1"/>
  <c r="BF1328" i="1"/>
  <c r="BI1327" i="1"/>
  <c r="BF1327" i="1"/>
  <c r="BI1326" i="1"/>
  <c r="BG1326" i="1"/>
  <c r="BF1326" i="1"/>
  <c r="BI1325" i="1"/>
  <c r="BF1325" i="1"/>
  <c r="BI1324" i="1"/>
  <c r="BF1324" i="1"/>
  <c r="BI1323" i="1"/>
  <c r="BF1323" i="1"/>
  <c r="BI1322" i="1"/>
  <c r="BF1322" i="1"/>
  <c r="BI1321" i="1"/>
  <c r="BF1321" i="1"/>
  <c r="BI1320" i="1"/>
  <c r="BF1320" i="1"/>
  <c r="BI1319" i="1"/>
  <c r="BF1319" i="1"/>
  <c r="BI1318" i="1"/>
  <c r="BF1318" i="1"/>
  <c r="BI1317" i="1"/>
  <c r="BF1317" i="1"/>
  <c r="BI1316" i="1"/>
  <c r="BF1316" i="1"/>
  <c r="BI1315" i="1"/>
  <c r="BF1315" i="1"/>
  <c r="BI1314" i="1"/>
  <c r="BF1314" i="1"/>
  <c r="BI1313" i="1"/>
  <c r="BF1313" i="1"/>
  <c r="BI1312" i="1"/>
  <c r="BF1312" i="1"/>
  <c r="BI1311" i="1"/>
  <c r="BF1311" i="1"/>
  <c r="BI1310" i="1"/>
  <c r="BF1310" i="1"/>
  <c r="BI1309" i="1"/>
  <c r="BF1309" i="1"/>
  <c r="BI1308" i="1"/>
  <c r="BF1308" i="1"/>
  <c r="BI1307" i="1"/>
  <c r="BF1307" i="1"/>
  <c r="BI1306" i="1"/>
  <c r="BF1306" i="1"/>
  <c r="BI1305" i="1"/>
  <c r="BF1305" i="1"/>
  <c r="BI1304" i="1"/>
  <c r="BF1304" i="1"/>
  <c r="BI1303" i="1"/>
  <c r="BF1303" i="1"/>
  <c r="BI1302" i="1"/>
  <c r="BF1302" i="1"/>
  <c r="BI1301" i="1"/>
  <c r="BF1301" i="1"/>
  <c r="BI1300" i="1"/>
  <c r="BF1300" i="1"/>
  <c r="BI1299" i="1"/>
  <c r="BF1299" i="1"/>
  <c r="BI1298" i="1"/>
  <c r="BF1298" i="1"/>
  <c r="BI1297" i="1"/>
  <c r="BF1297" i="1"/>
  <c r="BI1296" i="1"/>
  <c r="BF1296" i="1"/>
  <c r="BI1295" i="1"/>
  <c r="BF1295" i="1"/>
  <c r="BI1294" i="1"/>
  <c r="BF1294" i="1"/>
  <c r="BI1293" i="1"/>
  <c r="BF1293" i="1"/>
  <c r="BI1292" i="1"/>
  <c r="BG1292" i="1"/>
  <c r="BF1292" i="1"/>
  <c r="BI1291" i="1"/>
  <c r="BF1291" i="1"/>
  <c r="BI1290" i="1"/>
  <c r="BF1290" i="1"/>
  <c r="BI1289" i="1"/>
  <c r="BF1289" i="1"/>
  <c r="BI1288" i="1"/>
  <c r="BF1288" i="1"/>
  <c r="BI1287" i="1"/>
  <c r="BF1287" i="1"/>
  <c r="BI1286" i="1"/>
  <c r="BF1286" i="1"/>
  <c r="BI1285" i="1"/>
  <c r="BF1285" i="1"/>
  <c r="BI1284" i="1"/>
  <c r="BF1284" i="1"/>
  <c r="BI1283" i="1"/>
  <c r="BF1283" i="1"/>
  <c r="BI1282" i="1"/>
  <c r="BF1282" i="1"/>
  <c r="BI1281" i="1"/>
  <c r="BF1281" i="1"/>
  <c r="BI1280" i="1"/>
  <c r="BF1280" i="1"/>
  <c r="BI1279" i="1"/>
  <c r="BF1279" i="1"/>
  <c r="BI1278" i="1"/>
  <c r="BF1278" i="1"/>
  <c r="BI1277" i="1"/>
  <c r="BF1277" i="1"/>
  <c r="BI1276" i="1"/>
  <c r="BF1276" i="1"/>
  <c r="BI1275" i="1"/>
  <c r="BF1275" i="1"/>
  <c r="BI1274" i="1"/>
  <c r="BF1274" i="1"/>
  <c r="BI1273" i="1"/>
  <c r="BF1273" i="1"/>
  <c r="BI1272" i="1"/>
  <c r="BF1272" i="1"/>
  <c r="BI1271" i="1"/>
  <c r="BF1271" i="1"/>
  <c r="BI1270" i="1"/>
  <c r="BF1270" i="1"/>
  <c r="BI1269" i="1"/>
  <c r="BF1269" i="1"/>
  <c r="BI1268" i="1"/>
  <c r="BF1268" i="1"/>
  <c r="BI1267" i="1"/>
  <c r="BF1267" i="1"/>
  <c r="BI1266" i="1"/>
  <c r="BF1266" i="1"/>
  <c r="BI1265" i="1"/>
  <c r="BF1265" i="1"/>
  <c r="BI1264" i="1"/>
  <c r="BF1264" i="1"/>
  <c r="BI1263" i="1"/>
  <c r="BF1263" i="1"/>
  <c r="BI1262" i="1"/>
  <c r="BF1262" i="1"/>
  <c r="BI1261" i="1"/>
  <c r="BF1261" i="1"/>
  <c r="BI1260" i="1"/>
  <c r="BF1260" i="1"/>
  <c r="BI1259" i="1"/>
  <c r="BF1259" i="1"/>
  <c r="BI1258" i="1"/>
  <c r="BF1258" i="1"/>
  <c r="BI1257" i="1"/>
  <c r="BF1257" i="1"/>
  <c r="BI1256" i="1"/>
  <c r="BF1256" i="1"/>
  <c r="BI1255" i="1"/>
  <c r="BF1255" i="1"/>
  <c r="BI1254" i="1"/>
  <c r="BF1254" i="1"/>
  <c r="BI1253" i="1"/>
  <c r="BF1253" i="1"/>
  <c r="BI1252" i="1"/>
  <c r="BF1252" i="1"/>
  <c r="BI1251" i="1"/>
  <c r="BF1251" i="1"/>
  <c r="BI1250" i="1"/>
  <c r="BF1250" i="1"/>
  <c r="BI1249" i="1"/>
  <c r="BF1249" i="1"/>
  <c r="BI1248" i="1"/>
  <c r="BF1248" i="1"/>
  <c r="BI1247" i="1"/>
  <c r="BF1247" i="1"/>
  <c r="BI1246" i="1"/>
  <c r="BF1246" i="1"/>
  <c r="BI1245" i="1"/>
  <c r="BF1245" i="1"/>
  <c r="BI1244" i="1"/>
  <c r="BF1244" i="1"/>
  <c r="BI1243" i="1"/>
  <c r="BF1243" i="1"/>
  <c r="BI1242" i="1"/>
  <c r="BF1242" i="1"/>
  <c r="BI1241" i="1"/>
  <c r="BG1241" i="1"/>
  <c r="BF1241" i="1"/>
  <c r="BI1240" i="1"/>
  <c r="BF1240" i="1"/>
  <c r="BI1239" i="1"/>
  <c r="BF1239" i="1"/>
  <c r="BI1238" i="1"/>
  <c r="BF1238" i="1"/>
  <c r="BI1237" i="1"/>
  <c r="BF1237" i="1"/>
  <c r="BI1236" i="1"/>
  <c r="BF1236" i="1"/>
  <c r="BI1235" i="1"/>
  <c r="BF1235" i="1"/>
  <c r="BI1234" i="1"/>
  <c r="BF1234" i="1"/>
  <c r="BI1233" i="1"/>
  <c r="BF1233" i="1"/>
  <c r="BI1232" i="1"/>
  <c r="BF1232" i="1"/>
  <c r="BI1231" i="1"/>
  <c r="BF1231" i="1"/>
  <c r="BI1230" i="1"/>
  <c r="BF1230" i="1"/>
  <c r="BI1229" i="1"/>
  <c r="BF1229" i="1"/>
  <c r="BI1228" i="1"/>
  <c r="BF1228" i="1"/>
  <c r="BI1227" i="1"/>
  <c r="BF1227" i="1"/>
  <c r="BI1226" i="1"/>
  <c r="BF1226" i="1"/>
  <c r="BI1225" i="1"/>
  <c r="BF1225" i="1"/>
  <c r="BI1224" i="1"/>
  <c r="BF1224" i="1"/>
  <c r="BI1223" i="1"/>
  <c r="BF1223" i="1"/>
  <c r="BI1222" i="1"/>
  <c r="BF1222" i="1"/>
  <c r="BI1221" i="1"/>
  <c r="BF1221" i="1"/>
  <c r="BI1220" i="1"/>
  <c r="BF1220" i="1"/>
  <c r="BI1219" i="1"/>
  <c r="BF1219" i="1"/>
  <c r="BI1218" i="1"/>
  <c r="BF1218" i="1"/>
  <c r="BI1217" i="1"/>
  <c r="BF1217" i="1"/>
  <c r="BI1216" i="1"/>
  <c r="BF1216" i="1"/>
  <c r="BI1215" i="1"/>
  <c r="BF1215" i="1"/>
  <c r="BI1214" i="1"/>
  <c r="BF1214" i="1"/>
  <c r="BI1213" i="1"/>
  <c r="BF1213" i="1"/>
  <c r="BI1212" i="1"/>
  <c r="BF1212" i="1"/>
  <c r="BI1211" i="1"/>
  <c r="BF1211" i="1"/>
  <c r="BI1210" i="1"/>
  <c r="BF1210" i="1"/>
  <c r="BI1209" i="1"/>
  <c r="BF1209" i="1"/>
  <c r="BI1208" i="1"/>
  <c r="BF1208" i="1"/>
  <c r="BI1207" i="1"/>
  <c r="BF1207" i="1"/>
  <c r="BI1206" i="1"/>
  <c r="BF1206" i="1"/>
  <c r="BI1205" i="1"/>
  <c r="BF1205" i="1"/>
  <c r="BI1204" i="1"/>
  <c r="BF1204" i="1"/>
  <c r="BI1203" i="1"/>
  <c r="BF1203" i="1"/>
  <c r="BI1202" i="1"/>
  <c r="BF1202" i="1"/>
  <c r="BI1201" i="1"/>
  <c r="BF1201" i="1"/>
  <c r="BI1200" i="1"/>
  <c r="BF1200" i="1"/>
  <c r="BI1199" i="1"/>
  <c r="BF1199" i="1"/>
  <c r="BI1198" i="1"/>
  <c r="BF1198" i="1"/>
  <c r="BI1197" i="1"/>
  <c r="BG1197" i="1"/>
  <c r="BF1197" i="1"/>
  <c r="BI1196" i="1"/>
  <c r="BF1196" i="1"/>
  <c r="BI1195" i="1"/>
  <c r="BF1195" i="1"/>
  <c r="BI1194" i="1"/>
  <c r="BG1194" i="1"/>
  <c r="BF1194" i="1"/>
  <c r="BI1193" i="1"/>
  <c r="BG1193" i="1"/>
  <c r="BF1193" i="1"/>
  <c r="BI1192" i="1"/>
  <c r="BF1192" i="1"/>
  <c r="BI1191" i="1"/>
  <c r="BF1191" i="1"/>
  <c r="BI1190" i="1"/>
  <c r="BF1190" i="1"/>
  <c r="BI1189" i="1"/>
  <c r="BF1189" i="1"/>
  <c r="BI1188" i="1"/>
  <c r="BF1188" i="1"/>
  <c r="BI1187" i="1"/>
  <c r="BF1187" i="1"/>
  <c r="BI1186" i="1"/>
  <c r="BF1186" i="1"/>
  <c r="BI1185" i="1"/>
  <c r="BF1185" i="1"/>
  <c r="BI1184" i="1"/>
  <c r="BF1184" i="1"/>
  <c r="BI1183" i="1"/>
  <c r="BF1183" i="1"/>
  <c r="BI1182" i="1"/>
  <c r="BF1182" i="1"/>
  <c r="BI1181" i="1"/>
  <c r="BF1181" i="1"/>
  <c r="BI1180" i="1"/>
  <c r="BF1180" i="1"/>
  <c r="BI1179" i="1"/>
  <c r="BF1179" i="1"/>
  <c r="BI1178" i="1"/>
  <c r="BF1178" i="1"/>
  <c r="BI1177" i="1"/>
  <c r="BF1177" i="1"/>
  <c r="BI1176" i="1"/>
  <c r="BF1176" i="1"/>
  <c r="BI1175" i="1"/>
  <c r="BF1175" i="1"/>
  <c r="BI1174" i="1"/>
  <c r="BF1174" i="1"/>
  <c r="BI1173" i="1"/>
  <c r="BF1173" i="1"/>
  <c r="BI1172" i="1"/>
  <c r="BF1172" i="1"/>
  <c r="BI1171" i="1"/>
  <c r="BF1171" i="1"/>
  <c r="BI1170" i="1"/>
  <c r="BF1170" i="1"/>
  <c r="BI1169" i="1"/>
  <c r="BF1169" i="1"/>
  <c r="BI1168" i="1"/>
  <c r="BF1168" i="1"/>
  <c r="BI1167" i="1"/>
  <c r="BF1167" i="1"/>
  <c r="BI1166" i="1"/>
  <c r="BF1166" i="1"/>
  <c r="BI1165" i="1"/>
  <c r="BF1165" i="1"/>
  <c r="BI1164" i="1"/>
  <c r="BF1164" i="1"/>
  <c r="BI1163" i="1"/>
  <c r="BF1163" i="1"/>
  <c r="BI1162" i="1"/>
  <c r="BF1162" i="1"/>
  <c r="BI1161" i="1"/>
  <c r="BF1161" i="1"/>
  <c r="BI1160" i="1"/>
  <c r="BF1160" i="1"/>
  <c r="BI1159" i="1"/>
  <c r="BF1159" i="1"/>
  <c r="BI1158" i="1"/>
  <c r="BF1158" i="1"/>
  <c r="BI1157" i="1"/>
  <c r="BF1157" i="1"/>
  <c r="BI1156" i="1"/>
  <c r="BF1156" i="1"/>
  <c r="BI1155" i="1"/>
  <c r="BF1155" i="1"/>
  <c r="BI1154" i="1"/>
  <c r="BF1154" i="1"/>
  <c r="BI1153" i="1"/>
  <c r="BF1153" i="1"/>
  <c r="BI1152" i="1"/>
  <c r="BF1152" i="1"/>
  <c r="BI1151" i="1"/>
  <c r="BF1151" i="1"/>
  <c r="BI1150" i="1"/>
  <c r="BF1150" i="1"/>
  <c r="BI1149" i="1"/>
  <c r="BF1149" i="1"/>
  <c r="BI1148" i="1"/>
  <c r="BF1148" i="1"/>
  <c r="BI1147" i="1"/>
  <c r="BF1147" i="1"/>
  <c r="BI1146" i="1"/>
  <c r="BF1146" i="1"/>
  <c r="BI1145" i="1"/>
  <c r="BF1145" i="1"/>
  <c r="BI1144" i="1"/>
  <c r="BF1144" i="1"/>
  <c r="BI1143" i="1"/>
  <c r="BF1143" i="1"/>
  <c r="BI1142" i="1"/>
  <c r="BF1142" i="1"/>
  <c r="BI1141" i="1"/>
  <c r="BF1141" i="1"/>
  <c r="BI1140" i="1"/>
  <c r="BF1140" i="1"/>
  <c r="BI1139" i="1"/>
  <c r="BF1139" i="1"/>
  <c r="BI1138" i="1"/>
  <c r="BF1138" i="1"/>
  <c r="BI1137" i="1"/>
  <c r="BF1137" i="1"/>
  <c r="BI1136" i="1"/>
  <c r="BF1136" i="1"/>
  <c r="BI1135" i="1"/>
  <c r="BF1135" i="1"/>
  <c r="BI1134" i="1"/>
  <c r="BF1134" i="1"/>
  <c r="BI1133" i="1"/>
  <c r="BF1133" i="1"/>
  <c r="BI1132" i="1"/>
  <c r="BF1132" i="1"/>
  <c r="BI1131" i="1"/>
  <c r="BF1131" i="1"/>
  <c r="BI1130" i="1"/>
  <c r="BF1130" i="1"/>
  <c r="BI1129" i="1"/>
  <c r="BF1129" i="1"/>
  <c r="BI1128" i="1"/>
  <c r="BF1128" i="1"/>
  <c r="BI1127" i="1"/>
  <c r="BG1127" i="1"/>
  <c r="BF1127" i="1"/>
  <c r="BI1126" i="1"/>
  <c r="BF1126" i="1"/>
  <c r="BI1125" i="1"/>
  <c r="BF1125" i="1"/>
  <c r="BI1124" i="1"/>
  <c r="BF1124" i="1"/>
  <c r="BI1123" i="1"/>
  <c r="BF1123" i="1"/>
  <c r="BI1122" i="1"/>
  <c r="BF1122" i="1"/>
  <c r="BI1121" i="1"/>
  <c r="BF1121" i="1"/>
  <c r="BI1120" i="1"/>
  <c r="BF1120" i="1"/>
  <c r="BI1119" i="1"/>
  <c r="BG1119" i="1"/>
  <c r="BF1119" i="1"/>
  <c r="BI1118" i="1"/>
  <c r="BF1118" i="1"/>
  <c r="BI1117" i="1"/>
  <c r="BF1117" i="1"/>
  <c r="BI1116" i="1"/>
  <c r="BF1116" i="1"/>
  <c r="BI1115" i="1"/>
  <c r="BF1115" i="1"/>
  <c r="BI1114" i="1"/>
  <c r="BF1114" i="1"/>
  <c r="BI1113" i="1"/>
  <c r="BF1113" i="1"/>
  <c r="BI1112" i="1"/>
  <c r="BF1112" i="1"/>
  <c r="BI1111" i="1"/>
  <c r="BF1111" i="1"/>
  <c r="BI1110" i="1"/>
  <c r="BF1110" i="1"/>
  <c r="BI1109" i="1"/>
  <c r="BF1109" i="1"/>
  <c r="BI1108" i="1"/>
  <c r="BF1108" i="1"/>
  <c r="BI1107" i="1"/>
  <c r="BF1107" i="1"/>
  <c r="BI1106" i="1"/>
  <c r="BF1106" i="1"/>
  <c r="BI1105" i="1"/>
  <c r="BF1105" i="1"/>
  <c r="BI1104" i="1"/>
  <c r="BF1104" i="1"/>
  <c r="BI1103" i="1"/>
  <c r="BF1103" i="1"/>
  <c r="BI1102" i="1"/>
  <c r="BF1102" i="1"/>
  <c r="BI1101" i="1"/>
  <c r="BF1101" i="1"/>
  <c r="BI1100" i="1"/>
  <c r="BF1100" i="1"/>
  <c r="BI1099" i="1"/>
  <c r="BF1099" i="1"/>
  <c r="BI1098" i="1"/>
  <c r="BF1098" i="1"/>
  <c r="BI1097" i="1"/>
  <c r="BG1097" i="1"/>
  <c r="BF1097" i="1"/>
  <c r="BI1096" i="1"/>
  <c r="BF1096" i="1"/>
  <c r="BI1095" i="1"/>
  <c r="BF1095" i="1"/>
  <c r="BI1094" i="1"/>
  <c r="BF1094" i="1"/>
  <c r="BI1093" i="1"/>
  <c r="BF1093" i="1"/>
  <c r="BI1092" i="1"/>
  <c r="BF1092" i="1"/>
  <c r="BI1091" i="1"/>
  <c r="BF1091" i="1"/>
  <c r="BI1090" i="1"/>
  <c r="BF1090" i="1"/>
  <c r="BI1089" i="1"/>
  <c r="BF1089" i="1"/>
  <c r="BI1088" i="1"/>
  <c r="BF1088" i="1"/>
  <c r="BI1087" i="1"/>
  <c r="BF1087" i="1"/>
  <c r="BI1086" i="1"/>
  <c r="BF1086" i="1"/>
  <c r="BI1085" i="1"/>
  <c r="BF1085" i="1"/>
  <c r="BI1084" i="1"/>
  <c r="BF1084" i="1"/>
  <c r="BI1083" i="1"/>
  <c r="BF1083" i="1"/>
  <c r="BI1082" i="1"/>
  <c r="BF1082" i="1"/>
  <c r="BI1081" i="1"/>
  <c r="BF1081" i="1"/>
  <c r="BI1080" i="1"/>
  <c r="BF1080" i="1"/>
  <c r="BI1079" i="1"/>
  <c r="BF1079" i="1"/>
  <c r="BI1078" i="1"/>
  <c r="BF1078" i="1"/>
  <c r="BI1077" i="1"/>
  <c r="BF1077" i="1"/>
  <c r="BI1076" i="1"/>
  <c r="BF1076" i="1"/>
  <c r="BI1075" i="1"/>
  <c r="BF1075" i="1"/>
  <c r="BI1074" i="1"/>
  <c r="BF1074" i="1"/>
  <c r="BI1073" i="1"/>
  <c r="BF1073" i="1"/>
  <c r="BI1072" i="1"/>
  <c r="BF1072" i="1"/>
  <c r="BI1071" i="1"/>
  <c r="BF1071" i="1"/>
  <c r="BI1070" i="1"/>
  <c r="BF1070" i="1"/>
  <c r="BI1069" i="1"/>
  <c r="BF1069" i="1"/>
  <c r="BI1068" i="1"/>
  <c r="BF1068" i="1"/>
  <c r="BI1067" i="1"/>
  <c r="BF1067" i="1"/>
  <c r="BI1066" i="1"/>
  <c r="BF1066" i="1"/>
  <c r="BI1065" i="1"/>
  <c r="BF1065" i="1"/>
  <c r="BI1064" i="1"/>
  <c r="BF1064" i="1"/>
  <c r="BI1063" i="1"/>
  <c r="BF1063" i="1"/>
  <c r="BI1062" i="1"/>
  <c r="BF1062" i="1"/>
  <c r="BI1061" i="1"/>
  <c r="BF1061" i="1"/>
  <c r="BI1060" i="1"/>
  <c r="BF1060" i="1"/>
  <c r="BI1059" i="1"/>
  <c r="BF1059" i="1"/>
  <c r="BI1058" i="1"/>
  <c r="BF1058" i="1"/>
  <c r="BI1057" i="1"/>
  <c r="BF1057" i="1"/>
  <c r="BI1056" i="1"/>
  <c r="BF1056" i="1"/>
  <c r="BI1055" i="1"/>
  <c r="BF1055" i="1"/>
  <c r="BI1054" i="1"/>
  <c r="BF1054" i="1"/>
  <c r="BI1053" i="1"/>
  <c r="BF1053" i="1"/>
  <c r="BI1052" i="1"/>
  <c r="BF1052" i="1"/>
  <c r="BI1051" i="1"/>
  <c r="BF1051" i="1"/>
  <c r="BI1050" i="1"/>
  <c r="BF1050" i="1"/>
  <c r="BI1049" i="1"/>
  <c r="BF1049" i="1"/>
  <c r="BI1048" i="1"/>
  <c r="BF1048" i="1"/>
  <c r="BI1047" i="1"/>
  <c r="BF1047" i="1"/>
  <c r="BI1046" i="1"/>
  <c r="BF1046" i="1"/>
  <c r="BI1045" i="1"/>
  <c r="BF1045" i="1"/>
  <c r="BI1044" i="1"/>
  <c r="BF1044" i="1"/>
  <c r="BI1043" i="1"/>
  <c r="BF1043" i="1"/>
  <c r="BI1042" i="1"/>
  <c r="BF1042" i="1"/>
  <c r="BI1041" i="1"/>
  <c r="BF1041" i="1"/>
  <c r="BI1040" i="1"/>
  <c r="BF1040" i="1"/>
  <c r="BI1039" i="1"/>
  <c r="BF1039" i="1"/>
  <c r="BI1038" i="1"/>
  <c r="BF1038" i="1"/>
  <c r="BI1037" i="1"/>
  <c r="BF1037" i="1"/>
  <c r="BI1036" i="1"/>
  <c r="BF1036" i="1"/>
  <c r="BI1035" i="1"/>
  <c r="BF1035" i="1"/>
  <c r="BI1034" i="1"/>
  <c r="BF1034" i="1"/>
  <c r="BI1033" i="1"/>
  <c r="BF1033" i="1"/>
  <c r="BI1032" i="1"/>
  <c r="BF1032" i="1"/>
  <c r="BI1031" i="1"/>
  <c r="BF1031" i="1"/>
  <c r="BI1030" i="1"/>
  <c r="BF1030" i="1"/>
  <c r="BI1029" i="1"/>
  <c r="BF1029" i="1"/>
  <c r="BI1028" i="1"/>
  <c r="BF1028" i="1"/>
  <c r="BI1027" i="1"/>
  <c r="BF1027" i="1"/>
  <c r="BI1026" i="1"/>
  <c r="BF1026" i="1"/>
  <c r="BI1025" i="1"/>
  <c r="BG1025" i="1"/>
  <c r="BF1025" i="1"/>
  <c r="BI1024" i="1"/>
  <c r="BF1024" i="1"/>
  <c r="BI1023" i="1"/>
  <c r="BF1023" i="1"/>
  <c r="BI1022" i="1"/>
  <c r="BF1022" i="1"/>
  <c r="BI1021" i="1"/>
  <c r="BF1021" i="1"/>
  <c r="BI1020" i="1"/>
  <c r="BF1020" i="1"/>
  <c r="BI1019" i="1"/>
  <c r="BF1019" i="1"/>
  <c r="BI1018" i="1"/>
  <c r="BF1018" i="1"/>
  <c r="BI1017" i="1"/>
  <c r="BF1017" i="1"/>
  <c r="BI1016" i="1"/>
  <c r="BF1016" i="1"/>
  <c r="BI1015" i="1"/>
  <c r="BF1015" i="1"/>
  <c r="BI1014" i="1"/>
  <c r="BG1014" i="1"/>
  <c r="BF1014" i="1"/>
  <c r="BI1013" i="1"/>
  <c r="BF1013" i="1"/>
  <c r="BI1012" i="1"/>
  <c r="BF1012" i="1"/>
  <c r="BI1011" i="1"/>
  <c r="BF1011" i="1"/>
  <c r="BI1010" i="1"/>
  <c r="BF1010" i="1"/>
  <c r="BI1009" i="1"/>
  <c r="BF1009" i="1"/>
  <c r="BI1008" i="1"/>
  <c r="BF1008" i="1"/>
  <c r="BI1007" i="1"/>
  <c r="BF1007" i="1"/>
  <c r="BI1006" i="1"/>
  <c r="BF1006" i="1"/>
  <c r="BI1005" i="1"/>
  <c r="BF1005" i="1"/>
  <c r="BI1004" i="1"/>
  <c r="BF1004" i="1"/>
  <c r="BI1003" i="1"/>
  <c r="BF1003" i="1"/>
  <c r="BI1002" i="1"/>
  <c r="BF1002" i="1"/>
  <c r="BI1001" i="1"/>
  <c r="BF1001" i="1"/>
  <c r="BI1000" i="1"/>
  <c r="BF1000" i="1"/>
  <c r="BI999" i="1"/>
  <c r="BF999" i="1"/>
  <c r="BI998" i="1"/>
  <c r="BF998" i="1"/>
  <c r="BI997" i="1"/>
  <c r="BF997" i="1"/>
  <c r="BI996" i="1"/>
  <c r="BF996" i="1"/>
  <c r="BI995" i="1"/>
  <c r="BF995" i="1"/>
  <c r="BI994" i="1"/>
  <c r="BF994" i="1"/>
  <c r="BI993" i="1"/>
  <c r="BF993" i="1"/>
  <c r="BI992" i="1"/>
  <c r="BF992" i="1"/>
  <c r="BI991" i="1"/>
  <c r="BF991" i="1"/>
  <c r="BI990" i="1"/>
  <c r="BF990" i="1"/>
  <c r="BI989" i="1"/>
  <c r="BF989" i="1"/>
  <c r="BI988" i="1"/>
  <c r="BF988" i="1"/>
  <c r="BI987" i="1"/>
  <c r="BF987" i="1"/>
  <c r="BI986" i="1"/>
  <c r="BF986" i="1"/>
  <c r="BI985" i="1"/>
  <c r="BF985" i="1"/>
  <c r="BI984" i="1"/>
  <c r="BF984" i="1"/>
  <c r="BI983" i="1"/>
  <c r="BF983" i="1"/>
  <c r="BI982" i="1"/>
  <c r="BF982" i="1"/>
  <c r="BI981" i="1"/>
  <c r="BF981" i="1"/>
  <c r="BI980" i="1"/>
  <c r="BF980" i="1"/>
  <c r="BI979" i="1"/>
  <c r="BF979" i="1"/>
  <c r="BI978" i="1"/>
  <c r="BF978" i="1"/>
  <c r="BI977" i="1"/>
  <c r="BF977" i="1"/>
  <c r="BI976" i="1"/>
  <c r="BF976" i="1"/>
  <c r="BI975" i="1"/>
  <c r="BF975" i="1"/>
  <c r="BI974" i="1"/>
  <c r="BF974" i="1"/>
  <c r="BI973" i="1"/>
  <c r="BF973" i="1"/>
  <c r="BI972" i="1"/>
  <c r="BF972" i="1"/>
  <c r="BI971" i="1"/>
  <c r="BF971" i="1"/>
  <c r="BI970" i="1"/>
  <c r="BF970" i="1"/>
  <c r="BI969" i="1"/>
  <c r="BF969" i="1"/>
  <c r="BI968" i="1"/>
  <c r="BF968" i="1"/>
  <c r="BI967" i="1"/>
  <c r="BF967" i="1"/>
  <c r="BI966" i="1"/>
  <c r="BF966" i="1"/>
  <c r="BI965" i="1"/>
  <c r="BF965" i="1"/>
  <c r="BI964" i="1"/>
  <c r="BF964" i="1"/>
  <c r="BI963" i="1"/>
  <c r="BF963" i="1"/>
  <c r="BI962" i="1"/>
  <c r="BG962" i="1"/>
  <c r="BF962" i="1"/>
  <c r="BI961" i="1"/>
  <c r="BF961" i="1"/>
  <c r="BI960" i="1"/>
  <c r="BF960" i="1"/>
  <c r="BI959" i="1"/>
  <c r="BF959" i="1"/>
  <c r="BI958" i="1"/>
  <c r="BG958" i="1"/>
  <c r="BF958" i="1"/>
  <c r="BI957" i="1"/>
  <c r="BF957" i="1"/>
  <c r="BI956" i="1"/>
  <c r="BF956" i="1"/>
  <c r="BI955" i="1"/>
  <c r="BG955" i="1"/>
  <c r="BF955" i="1"/>
  <c r="BI954" i="1"/>
  <c r="BF954" i="1"/>
  <c r="BI953" i="1"/>
  <c r="BF953" i="1"/>
  <c r="BI952" i="1"/>
  <c r="BF952" i="1"/>
  <c r="BJ952" i="1" s="1"/>
  <c r="BI951" i="1"/>
  <c r="BF951" i="1"/>
  <c r="BI950" i="1"/>
  <c r="BF950" i="1"/>
  <c r="BJ950" i="1" s="1"/>
  <c r="BI949" i="1"/>
  <c r="BF949" i="1"/>
  <c r="BI948" i="1"/>
  <c r="BF948" i="1"/>
  <c r="BJ948" i="1" s="1"/>
  <c r="BI947" i="1"/>
  <c r="BF947" i="1"/>
  <c r="BI946" i="1"/>
  <c r="BF946" i="1"/>
  <c r="BJ946" i="1" s="1"/>
  <c r="BI945" i="1"/>
  <c r="BF945" i="1"/>
  <c r="BI944" i="1"/>
  <c r="BF944" i="1"/>
  <c r="BJ944" i="1" s="1"/>
  <c r="BI943" i="1"/>
  <c r="BF943" i="1"/>
  <c r="BI942" i="1"/>
  <c r="BF942" i="1"/>
  <c r="BJ942" i="1" s="1"/>
  <c r="BI941" i="1"/>
  <c r="BF941" i="1"/>
  <c r="BI940" i="1"/>
  <c r="BF940" i="1"/>
  <c r="BJ940" i="1" s="1"/>
  <c r="BI939" i="1"/>
  <c r="BF939" i="1"/>
  <c r="BI938" i="1"/>
  <c r="BF938" i="1"/>
  <c r="BJ938" i="1" s="1"/>
  <c r="BI937" i="1"/>
  <c r="BF937" i="1"/>
  <c r="BI936" i="1"/>
  <c r="BF936" i="1"/>
  <c r="BJ936" i="1" s="1"/>
  <c r="BI935" i="1"/>
  <c r="BF935" i="1"/>
  <c r="BI934" i="1"/>
  <c r="BF934" i="1"/>
  <c r="BJ934" i="1" s="1"/>
  <c r="BI933" i="1"/>
  <c r="BF933" i="1"/>
  <c r="BI932" i="1"/>
  <c r="BF932" i="1"/>
  <c r="BJ932" i="1" s="1"/>
  <c r="BI931" i="1"/>
  <c r="BF931" i="1"/>
  <c r="BI930" i="1"/>
  <c r="BF930" i="1"/>
  <c r="BJ930" i="1" s="1"/>
  <c r="BI929" i="1"/>
  <c r="BF929" i="1"/>
  <c r="BI928" i="1"/>
  <c r="BF928" i="1"/>
  <c r="BJ928" i="1" s="1"/>
  <c r="BI927" i="1"/>
  <c r="BF927" i="1"/>
  <c r="BI926" i="1"/>
  <c r="BF926" i="1"/>
  <c r="BJ926" i="1" s="1"/>
  <c r="BI925" i="1"/>
  <c r="BF925" i="1"/>
  <c r="BI924" i="1"/>
  <c r="BF924" i="1"/>
  <c r="BJ924" i="1" s="1"/>
  <c r="BI923" i="1"/>
  <c r="BF923" i="1"/>
  <c r="BI922" i="1"/>
  <c r="BF922" i="1"/>
  <c r="BJ922" i="1" s="1"/>
  <c r="BI921" i="1"/>
  <c r="BF921" i="1"/>
  <c r="BI920" i="1"/>
  <c r="BF920" i="1"/>
  <c r="BJ920" i="1" s="1"/>
  <c r="BI919" i="1"/>
  <c r="BF919" i="1"/>
  <c r="BI918" i="1"/>
  <c r="BF918" i="1"/>
  <c r="BJ918" i="1" s="1"/>
  <c r="BI917" i="1"/>
  <c r="BF917" i="1"/>
  <c r="BI916" i="1"/>
  <c r="BF916" i="1"/>
  <c r="BJ916" i="1" s="1"/>
  <c r="BI915" i="1"/>
  <c r="BG915" i="1"/>
  <c r="BF915" i="1"/>
  <c r="BI914" i="1"/>
  <c r="BF914" i="1"/>
  <c r="BI913" i="1"/>
  <c r="BF913" i="1"/>
  <c r="BI912" i="1"/>
  <c r="BF912" i="1"/>
  <c r="BI911" i="1"/>
  <c r="BF911" i="1"/>
  <c r="BI910" i="1"/>
  <c r="BF910" i="1"/>
  <c r="BI909" i="1"/>
  <c r="BF909" i="1"/>
  <c r="BI908" i="1"/>
  <c r="BF908" i="1"/>
  <c r="BI907" i="1"/>
  <c r="BF907" i="1"/>
  <c r="BI906" i="1"/>
  <c r="BF906" i="1"/>
  <c r="BI905" i="1"/>
  <c r="BF905" i="1"/>
  <c r="BI904" i="1"/>
  <c r="BF904" i="1"/>
  <c r="BI903" i="1"/>
  <c r="BF903" i="1"/>
  <c r="BI902" i="1"/>
  <c r="BF902" i="1"/>
  <c r="BI901" i="1"/>
  <c r="BF901" i="1"/>
  <c r="BI900" i="1"/>
  <c r="BG900" i="1"/>
  <c r="BF900" i="1"/>
  <c r="BI899" i="1"/>
  <c r="BG899" i="1"/>
  <c r="BF899" i="1"/>
  <c r="BI898" i="1"/>
  <c r="BF898" i="1"/>
  <c r="BI897" i="1"/>
  <c r="BF897" i="1"/>
  <c r="BI896" i="1"/>
  <c r="BF896" i="1"/>
  <c r="BI895" i="1"/>
  <c r="BF895" i="1"/>
  <c r="BI894" i="1"/>
  <c r="BF894" i="1"/>
  <c r="BI893" i="1"/>
  <c r="BF893" i="1"/>
  <c r="BI892" i="1"/>
  <c r="BF892" i="1"/>
  <c r="BI891" i="1"/>
  <c r="BF891" i="1"/>
  <c r="BI890" i="1"/>
  <c r="BF890" i="1"/>
  <c r="BI889" i="1"/>
  <c r="BF889" i="1"/>
  <c r="BI888" i="1"/>
  <c r="BF888" i="1"/>
  <c r="BI887" i="1"/>
  <c r="BF887" i="1"/>
  <c r="BI886" i="1"/>
  <c r="BF886" i="1"/>
  <c r="BI885" i="1"/>
  <c r="BF885" i="1"/>
  <c r="BI884" i="1"/>
  <c r="BF884" i="1"/>
  <c r="BI883" i="1"/>
  <c r="BF883" i="1"/>
  <c r="BI882" i="1"/>
  <c r="BF882" i="1"/>
  <c r="BI881" i="1"/>
  <c r="BF881" i="1"/>
  <c r="BI880" i="1"/>
  <c r="BF880" i="1"/>
  <c r="BI879" i="1"/>
  <c r="BF879" i="1"/>
  <c r="BI878" i="1"/>
  <c r="BF878" i="1"/>
  <c r="BI877" i="1"/>
  <c r="BF877" i="1"/>
  <c r="BI876" i="1"/>
  <c r="BF876" i="1"/>
  <c r="BI875" i="1"/>
  <c r="BF875" i="1"/>
  <c r="BI874" i="1"/>
  <c r="BF874" i="1"/>
  <c r="BI873" i="1"/>
  <c r="BF873" i="1"/>
  <c r="BI872" i="1"/>
  <c r="BF872" i="1"/>
  <c r="BI871" i="1"/>
  <c r="BF871" i="1"/>
  <c r="BI870" i="1"/>
  <c r="BF870" i="1"/>
  <c r="BI869" i="1"/>
  <c r="BF869" i="1"/>
  <c r="BI868" i="1"/>
  <c r="BF868" i="1"/>
  <c r="BI867" i="1"/>
  <c r="BF867" i="1"/>
  <c r="BI866" i="1"/>
  <c r="BF866" i="1"/>
  <c r="BI865" i="1"/>
  <c r="BF865" i="1"/>
  <c r="BI864" i="1"/>
  <c r="BG864" i="1"/>
  <c r="BF864" i="1"/>
  <c r="BI863" i="1"/>
  <c r="BF863" i="1"/>
  <c r="BI862" i="1"/>
  <c r="BF862" i="1"/>
  <c r="BJ862" i="1" s="1"/>
  <c r="BI861" i="1"/>
  <c r="BF861" i="1"/>
  <c r="BI860" i="1"/>
  <c r="BF860" i="1"/>
  <c r="BJ860" i="1" s="1"/>
  <c r="BI859" i="1"/>
  <c r="BF859" i="1"/>
  <c r="BI858" i="1"/>
  <c r="BF858" i="1"/>
  <c r="BJ858" i="1" s="1"/>
  <c r="BI857" i="1"/>
  <c r="BF857" i="1"/>
  <c r="BI856" i="1"/>
  <c r="BF856" i="1"/>
  <c r="BJ856" i="1" s="1"/>
  <c r="BI855" i="1"/>
  <c r="BG855" i="1"/>
  <c r="BF855" i="1"/>
  <c r="BI854" i="1"/>
  <c r="BF854" i="1"/>
  <c r="BI853" i="1"/>
  <c r="BF853" i="1"/>
  <c r="BI852" i="1"/>
  <c r="BF852" i="1"/>
  <c r="BI851" i="1"/>
  <c r="BF851" i="1"/>
  <c r="BI850" i="1"/>
  <c r="BF850" i="1"/>
  <c r="BI849" i="1"/>
  <c r="BG849" i="1"/>
  <c r="BF849" i="1"/>
  <c r="BI848" i="1"/>
  <c r="BF848" i="1"/>
  <c r="BI847" i="1"/>
  <c r="BF847" i="1"/>
  <c r="BJ847" i="1" s="1"/>
  <c r="BI846" i="1"/>
  <c r="BF846" i="1"/>
  <c r="BI845" i="1"/>
  <c r="BG845" i="1"/>
  <c r="BF845" i="1"/>
  <c r="BI844" i="1"/>
  <c r="BF844" i="1"/>
  <c r="BI843" i="1"/>
  <c r="BF843" i="1"/>
  <c r="BI842" i="1"/>
  <c r="BF842" i="1"/>
  <c r="BI841" i="1"/>
  <c r="BF841" i="1"/>
  <c r="BI840" i="1"/>
  <c r="BF840" i="1"/>
  <c r="BI839" i="1"/>
  <c r="BF839" i="1"/>
  <c r="BI838" i="1"/>
  <c r="BF838" i="1"/>
  <c r="BI837" i="1"/>
  <c r="BF837" i="1"/>
  <c r="BI836" i="1"/>
  <c r="BF836" i="1"/>
  <c r="BI835" i="1"/>
  <c r="BF835" i="1"/>
  <c r="BI834" i="1"/>
  <c r="BF834" i="1"/>
  <c r="BI833" i="1"/>
  <c r="BF833" i="1"/>
  <c r="BI832" i="1"/>
  <c r="BF832" i="1"/>
  <c r="BI831" i="1"/>
  <c r="BF831" i="1"/>
  <c r="BI830" i="1"/>
  <c r="BF830" i="1"/>
  <c r="BI829" i="1"/>
  <c r="BF829" i="1"/>
  <c r="BI828" i="1"/>
  <c r="BF828" i="1"/>
  <c r="BI827" i="1"/>
  <c r="BF827" i="1"/>
  <c r="BI826" i="1"/>
  <c r="BF826" i="1"/>
  <c r="BI825" i="1"/>
  <c r="BF825" i="1"/>
  <c r="BI824" i="1"/>
  <c r="BF824" i="1"/>
  <c r="BI823" i="1"/>
  <c r="BF823" i="1"/>
  <c r="BI822" i="1"/>
  <c r="BF822" i="1"/>
  <c r="BI821" i="1"/>
  <c r="BF821" i="1"/>
  <c r="BI820" i="1"/>
  <c r="BF820" i="1"/>
  <c r="BI819" i="1"/>
  <c r="BF819" i="1"/>
  <c r="BI818" i="1"/>
  <c r="BF818" i="1"/>
  <c r="BI817" i="1"/>
  <c r="BF817" i="1"/>
  <c r="BI816" i="1"/>
  <c r="BF816" i="1"/>
  <c r="BI815" i="1"/>
  <c r="BF815" i="1"/>
  <c r="BI814" i="1"/>
  <c r="BF814" i="1"/>
  <c r="BI813" i="1"/>
  <c r="BF813" i="1"/>
  <c r="BI812" i="1"/>
  <c r="BF812" i="1"/>
  <c r="BI811" i="1"/>
  <c r="BF811" i="1"/>
  <c r="BI810" i="1"/>
  <c r="BF810" i="1"/>
  <c r="BI809" i="1"/>
  <c r="BF809" i="1"/>
  <c r="BI808" i="1"/>
  <c r="BF808" i="1"/>
  <c r="BI807" i="1"/>
  <c r="BF807" i="1"/>
  <c r="BI806" i="1"/>
  <c r="BF806" i="1"/>
  <c r="BI805" i="1"/>
  <c r="BF805" i="1"/>
  <c r="BI804" i="1"/>
  <c r="BF804" i="1"/>
  <c r="BI803" i="1"/>
  <c r="BF803" i="1"/>
  <c r="BI802" i="1"/>
  <c r="BF802" i="1"/>
  <c r="BI801" i="1"/>
  <c r="BF801" i="1"/>
  <c r="BI800" i="1"/>
  <c r="BF800" i="1"/>
  <c r="BI799" i="1"/>
  <c r="BF799" i="1"/>
  <c r="BI798" i="1"/>
  <c r="BF798" i="1"/>
  <c r="BI797" i="1"/>
  <c r="BG797" i="1"/>
  <c r="BF797" i="1"/>
  <c r="BI796" i="1"/>
  <c r="BF796" i="1"/>
  <c r="BJ796" i="1" s="1"/>
  <c r="BI795" i="1"/>
  <c r="BF795" i="1"/>
  <c r="BI794" i="1"/>
  <c r="BF794" i="1"/>
  <c r="BJ794" i="1" s="1"/>
  <c r="BI793" i="1"/>
  <c r="BF793" i="1"/>
  <c r="BI792" i="1"/>
  <c r="BF792" i="1"/>
  <c r="BJ792" i="1" s="1"/>
  <c r="BI791" i="1"/>
  <c r="BF791" i="1"/>
  <c r="BI790" i="1"/>
  <c r="BF790" i="1"/>
  <c r="BJ790" i="1" s="1"/>
  <c r="BI789" i="1"/>
  <c r="BF789" i="1"/>
  <c r="BI788" i="1"/>
  <c r="BF788" i="1"/>
  <c r="BJ788" i="1" s="1"/>
  <c r="BI787" i="1"/>
  <c r="BF787" i="1"/>
  <c r="BI786" i="1"/>
  <c r="BF786" i="1"/>
  <c r="BJ786" i="1" s="1"/>
  <c r="BI785" i="1"/>
  <c r="BF785" i="1"/>
  <c r="BI784" i="1"/>
  <c r="BF784" i="1"/>
  <c r="BJ784" i="1" s="1"/>
  <c r="BI783" i="1"/>
  <c r="BF783" i="1"/>
  <c r="BI782" i="1"/>
  <c r="BF782" i="1"/>
  <c r="BJ782" i="1" s="1"/>
  <c r="BI781" i="1"/>
  <c r="BF781" i="1"/>
  <c r="BI780" i="1"/>
  <c r="BF780" i="1"/>
  <c r="BJ780" i="1" s="1"/>
  <c r="BI779" i="1"/>
  <c r="BF779" i="1"/>
  <c r="BI778" i="1"/>
  <c r="BF778" i="1"/>
  <c r="BJ778" i="1" s="1"/>
  <c r="BI777" i="1"/>
  <c r="BF777" i="1"/>
  <c r="BI776" i="1"/>
  <c r="BF776" i="1"/>
  <c r="BJ776" i="1" s="1"/>
  <c r="BI775" i="1"/>
  <c r="BF775" i="1"/>
  <c r="BI774" i="1"/>
  <c r="BF774" i="1"/>
  <c r="BJ774" i="1" s="1"/>
  <c r="BI773" i="1"/>
  <c r="BF773" i="1"/>
  <c r="BI772" i="1"/>
  <c r="BF772" i="1"/>
  <c r="BJ772" i="1" s="1"/>
  <c r="BI771" i="1"/>
  <c r="BF771" i="1"/>
  <c r="BI770" i="1"/>
  <c r="BF770" i="1"/>
  <c r="BJ770" i="1" s="1"/>
  <c r="BI769" i="1"/>
  <c r="BF769" i="1"/>
  <c r="BI768" i="1"/>
  <c r="BG768" i="1"/>
  <c r="BF768" i="1"/>
  <c r="BI767" i="1"/>
  <c r="BF767" i="1"/>
  <c r="BI766" i="1"/>
  <c r="BF766" i="1"/>
  <c r="BI765" i="1"/>
  <c r="BF765" i="1"/>
  <c r="BI764" i="1"/>
  <c r="BF764" i="1"/>
  <c r="BI763" i="1"/>
  <c r="BF763" i="1"/>
  <c r="BI762" i="1"/>
  <c r="BF762" i="1"/>
  <c r="BI761" i="1"/>
  <c r="BF761" i="1"/>
  <c r="BI760" i="1"/>
  <c r="BF760" i="1"/>
  <c r="BI759" i="1"/>
  <c r="BF759" i="1"/>
  <c r="BI758" i="1"/>
  <c r="BF758" i="1"/>
  <c r="BI757" i="1"/>
  <c r="BF757" i="1"/>
  <c r="BI756" i="1"/>
  <c r="BF756" i="1"/>
  <c r="BI755" i="1"/>
  <c r="BF755" i="1"/>
  <c r="BI754" i="1"/>
  <c r="BF754" i="1"/>
  <c r="BI753" i="1"/>
  <c r="BG753" i="1"/>
  <c r="BF753" i="1"/>
  <c r="BI752" i="1"/>
  <c r="BF752" i="1"/>
  <c r="BI751" i="1"/>
  <c r="BF751" i="1"/>
  <c r="BI750" i="1"/>
  <c r="BF750" i="1"/>
  <c r="BI749" i="1"/>
  <c r="BF749" i="1"/>
  <c r="BI748" i="1"/>
  <c r="BF748" i="1"/>
  <c r="BI747" i="1"/>
  <c r="BF747" i="1"/>
  <c r="BJ747" i="1" s="1"/>
  <c r="BI746" i="1"/>
  <c r="BF746" i="1"/>
  <c r="BI745" i="1"/>
  <c r="BG745" i="1"/>
  <c r="BF745" i="1"/>
  <c r="BI744" i="1"/>
  <c r="BF744" i="1"/>
  <c r="BI743" i="1"/>
  <c r="BF743" i="1"/>
  <c r="BI742" i="1"/>
  <c r="BF742" i="1"/>
  <c r="BI741" i="1"/>
  <c r="BF741" i="1"/>
  <c r="BI740" i="1"/>
  <c r="BF740" i="1"/>
  <c r="BI739" i="1"/>
  <c r="BG739" i="1"/>
  <c r="BF739" i="1"/>
  <c r="BI738" i="1"/>
  <c r="BF738" i="1"/>
  <c r="BJ738" i="1" s="1"/>
  <c r="BI737" i="1"/>
  <c r="BF737" i="1"/>
  <c r="BI736" i="1"/>
  <c r="BF736" i="1"/>
  <c r="BJ736" i="1" s="1"/>
  <c r="BI735" i="1"/>
  <c r="BF735" i="1"/>
  <c r="BI734" i="1"/>
  <c r="BF734" i="1"/>
  <c r="BJ734" i="1" s="1"/>
  <c r="BI733" i="1"/>
  <c r="BF733" i="1"/>
  <c r="BI732" i="1"/>
  <c r="BF732" i="1"/>
  <c r="BJ732" i="1" s="1"/>
  <c r="BI731" i="1"/>
  <c r="BF731" i="1"/>
  <c r="BI730" i="1"/>
  <c r="BF730" i="1"/>
  <c r="BJ730" i="1" s="1"/>
  <c r="BI729" i="1"/>
  <c r="BF729" i="1"/>
  <c r="BI728" i="1"/>
  <c r="BF728" i="1"/>
  <c r="BJ728" i="1" s="1"/>
  <c r="BI727" i="1"/>
  <c r="BF727" i="1"/>
  <c r="BI726" i="1"/>
  <c r="BF726" i="1"/>
  <c r="BJ726" i="1" s="1"/>
  <c r="BI725" i="1"/>
  <c r="BF725" i="1"/>
  <c r="BI724" i="1"/>
  <c r="BF724" i="1"/>
  <c r="BJ724" i="1" s="1"/>
  <c r="BI723" i="1"/>
  <c r="BF723" i="1"/>
  <c r="BI722" i="1"/>
  <c r="BF722" i="1"/>
  <c r="BJ722" i="1" s="1"/>
  <c r="BI721" i="1"/>
  <c r="BF721" i="1"/>
  <c r="BI720" i="1"/>
  <c r="BF720" i="1"/>
  <c r="BJ720" i="1" s="1"/>
  <c r="BI719" i="1"/>
  <c r="BF719" i="1"/>
  <c r="BI718" i="1"/>
  <c r="BF718" i="1"/>
  <c r="BJ718" i="1" s="1"/>
  <c r="BI717" i="1"/>
  <c r="BF717" i="1"/>
  <c r="BI716" i="1"/>
  <c r="BF716" i="1"/>
  <c r="BJ716" i="1" s="1"/>
  <c r="BI715" i="1"/>
  <c r="BF715" i="1"/>
  <c r="BI714" i="1"/>
  <c r="BF714" i="1"/>
  <c r="BJ714" i="1" s="1"/>
  <c r="BI713" i="1"/>
  <c r="BF713" i="1"/>
  <c r="BI712" i="1"/>
  <c r="BF712" i="1"/>
  <c r="BJ712" i="1" s="1"/>
  <c r="BI711" i="1"/>
  <c r="BF711" i="1"/>
  <c r="BI710" i="1"/>
  <c r="BF710" i="1"/>
  <c r="BJ710" i="1" s="1"/>
  <c r="BI709" i="1"/>
  <c r="BF709" i="1"/>
  <c r="BI708" i="1"/>
  <c r="BF708" i="1"/>
  <c r="BJ708" i="1" s="1"/>
  <c r="BI707" i="1"/>
  <c r="BF707" i="1"/>
  <c r="BI706" i="1"/>
  <c r="BF706" i="1"/>
  <c r="BJ706" i="1" s="1"/>
  <c r="BI705" i="1"/>
  <c r="BF705" i="1"/>
  <c r="BI704" i="1"/>
  <c r="BF704" i="1"/>
  <c r="BJ704" i="1" s="1"/>
  <c r="BI703" i="1"/>
  <c r="BF703" i="1"/>
  <c r="BI702" i="1"/>
  <c r="BF702" i="1"/>
  <c r="BJ702" i="1" s="1"/>
  <c r="BI701" i="1"/>
  <c r="BF701" i="1"/>
  <c r="BI700" i="1"/>
  <c r="BF700" i="1"/>
  <c r="BJ700" i="1" s="1"/>
  <c r="BI699" i="1"/>
  <c r="BF699" i="1"/>
  <c r="BI698" i="1"/>
  <c r="BG698" i="1"/>
  <c r="BF698" i="1"/>
  <c r="BI697" i="1"/>
  <c r="BF697" i="1"/>
  <c r="BI696" i="1"/>
  <c r="BF696" i="1"/>
  <c r="BI695" i="1"/>
  <c r="BF695" i="1"/>
  <c r="BI694" i="1"/>
  <c r="BF694" i="1"/>
  <c r="BI693" i="1"/>
  <c r="BF693" i="1"/>
  <c r="BI692" i="1"/>
  <c r="BF692" i="1"/>
  <c r="BI691" i="1"/>
  <c r="BF691" i="1"/>
  <c r="BI690" i="1"/>
  <c r="BF690" i="1"/>
  <c r="BI689" i="1"/>
  <c r="BF689" i="1"/>
  <c r="BI688" i="1"/>
  <c r="BF688" i="1"/>
  <c r="BI687" i="1"/>
  <c r="BF687" i="1"/>
  <c r="BI686" i="1"/>
  <c r="BF686" i="1"/>
  <c r="BI685" i="1"/>
  <c r="BF685" i="1"/>
  <c r="BI684" i="1"/>
  <c r="BF684" i="1"/>
  <c r="BI683" i="1"/>
  <c r="BF683" i="1"/>
  <c r="BI682" i="1"/>
  <c r="BF682" i="1"/>
  <c r="BI681" i="1"/>
  <c r="BF681" i="1"/>
  <c r="BI680" i="1"/>
  <c r="BF680" i="1"/>
  <c r="BI679" i="1"/>
  <c r="BF679" i="1"/>
  <c r="BI678" i="1"/>
  <c r="BG678" i="1"/>
  <c r="BF678" i="1"/>
  <c r="BI677" i="1"/>
  <c r="BG677" i="1"/>
  <c r="BF677" i="1"/>
  <c r="BI676" i="1"/>
  <c r="BF676" i="1"/>
  <c r="BI675" i="1"/>
  <c r="BF675" i="1"/>
  <c r="BI674" i="1"/>
  <c r="BF674" i="1"/>
  <c r="BI673" i="1"/>
  <c r="BF673" i="1"/>
  <c r="BI672" i="1"/>
  <c r="BF672" i="1"/>
  <c r="BI671" i="1"/>
  <c r="BF671" i="1"/>
  <c r="BI670" i="1"/>
  <c r="BF670" i="1"/>
  <c r="BI669" i="1"/>
  <c r="BF669" i="1"/>
  <c r="BI668" i="1"/>
  <c r="BF668" i="1"/>
  <c r="BI667" i="1"/>
  <c r="BF667" i="1"/>
  <c r="BI666" i="1"/>
  <c r="BF666" i="1"/>
  <c r="BI665" i="1"/>
  <c r="BG665" i="1"/>
  <c r="BF665" i="1"/>
  <c r="BI664" i="1"/>
  <c r="BF664" i="1"/>
  <c r="BI663" i="1"/>
  <c r="BF663" i="1"/>
  <c r="BI662" i="1"/>
  <c r="BG662" i="1"/>
  <c r="BF662" i="1"/>
  <c r="BI661" i="1"/>
  <c r="BF661" i="1"/>
  <c r="BI660" i="1"/>
  <c r="BF660" i="1"/>
  <c r="BI659" i="1"/>
  <c r="BF659" i="1"/>
  <c r="BI658" i="1"/>
  <c r="BF658" i="1"/>
  <c r="BI657" i="1"/>
  <c r="BF657" i="1"/>
  <c r="BI656" i="1"/>
  <c r="BF656" i="1"/>
  <c r="BI655" i="1"/>
  <c r="BF655" i="1"/>
  <c r="BI654" i="1"/>
  <c r="BF654" i="1"/>
  <c r="BI653" i="1"/>
  <c r="BF653" i="1"/>
  <c r="BI652" i="1"/>
  <c r="BF652" i="1"/>
  <c r="BI651" i="1"/>
  <c r="BF651" i="1"/>
  <c r="BI650" i="1"/>
  <c r="BF650" i="1"/>
  <c r="BI649" i="1"/>
  <c r="BF649" i="1"/>
  <c r="BI648" i="1"/>
  <c r="BF648" i="1"/>
  <c r="BI647" i="1"/>
  <c r="BF647" i="1"/>
  <c r="BI646" i="1"/>
  <c r="BF646" i="1"/>
  <c r="BI645" i="1"/>
  <c r="BF645" i="1"/>
  <c r="BI644" i="1"/>
  <c r="BF644" i="1"/>
  <c r="BI643" i="1"/>
  <c r="BF643" i="1"/>
  <c r="BI642" i="1"/>
  <c r="BF642" i="1"/>
  <c r="BI641" i="1"/>
  <c r="BF641" i="1"/>
  <c r="BI640" i="1"/>
  <c r="BF640" i="1"/>
  <c r="BI639" i="1"/>
  <c r="BF639" i="1"/>
  <c r="BI638" i="1"/>
  <c r="BF638" i="1"/>
  <c r="BI637" i="1"/>
  <c r="BF637" i="1"/>
  <c r="BI636" i="1"/>
  <c r="BF636" i="1"/>
  <c r="BI635" i="1"/>
  <c r="BF635" i="1"/>
  <c r="BI634" i="1"/>
  <c r="BF634" i="1"/>
  <c r="BI633" i="1"/>
  <c r="BF633" i="1"/>
  <c r="BI632" i="1"/>
  <c r="BF632" i="1"/>
  <c r="BI631" i="1"/>
  <c r="BG631" i="1"/>
  <c r="BF631" i="1"/>
  <c r="BI630" i="1"/>
  <c r="BF630" i="1"/>
  <c r="BI629" i="1"/>
  <c r="BF629" i="1"/>
  <c r="BI628" i="1"/>
  <c r="BF628" i="1"/>
  <c r="BI627" i="1"/>
  <c r="BF627" i="1"/>
  <c r="BJ627" i="1" s="1"/>
  <c r="BI626" i="1"/>
  <c r="BF626" i="1"/>
  <c r="BI625" i="1"/>
  <c r="BF625" i="1"/>
  <c r="BI624" i="1"/>
  <c r="BF624" i="1"/>
  <c r="BI623" i="1"/>
  <c r="BF623" i="1"/>
  <c r="BI622" i="1"/>
  <c r="BF622" i="1"/>
  <c r="BI621" i="1"/>
  <c r="BG621" i="1"/>
  <c r="BF621" i="1"/>
  <c r="BI620" i="1"/>
  <c r="BF620" i="1"/>
  <c r="BI619" i="1"/>
  <c r="BF619" i="1"/>
  <c r="BI618" i="1"/>
  <c r="BF618" i="1"/>
  <c r="BI617" i="1"/>
  <c r="BF617" i="1"/>
  <c r="BI616" i="1"/>
  <c r="BF616" i="1"/>
  <c r="BI615" i="1"/>
  <c r="BF615" i="1"/>
  <c r="BI614" i="1"/>
  <c r="BF614" i="1"/>
  <c r="BI613" i="1"/>
  <c r="BF613" i="1"/>
  <c r="BI612" i="1"/>
  <c r="BF612" i="1"/>
  <c r="BI611" i="1"/>
  <c r="BF611" i="1"/>
  <c r="BI610" i="1"/>
  <c r="BF610" i="1"/>
  <c r="BI609" i="1"/>
  <c r="BF609" i="1"/>
  <c r="BI608" i="1"/>
  <c r="BF608" i="1"/>
  <c r="BI607" i="1"/>
  <c r="BF607" i="1"/>
  <c r="BI606" i="1"/>
  <c r="BG606" i="1"/>
  <c r="BF606" i="1"/>
  <c r="BI605" i="1"/>
  <c r="BF605" i="1"/>
  <c r="BI604" i="1"/>
  <c r="BF604" i="1"/>
  <c r="BJ604" i="1" s="1"/>
  <c r="BI603" i="1"/>
  <c r="BF603" i="1"/>
  <c r="BI602" i="1"/>
  <c r="BG602" i="1"/>
  <c r="BF602" i="1"/>
  <c r="BI601" i="1"/>
  <c r="BG601" i="1"/>
  <c r="BF601" i="1"/>
  <c r="BI600" i="1"/>
  <c r="BF600" i="1"/>
  <c r="BI599" i="1"/>
  <c r="BF599" i="1"/>
  <c r="BI598" i="1"/>
  <c r="BF598" i="1"/>
  <c r="BI597" i="1"/>
  <c r="BF597" i="1"/>
  <c r="BI596" i="1"/>
  <c r="BF596" i="1"/>
  <c r="BI595" i="1"/>
  <c r="BF595" i="1"/>
  <c r="BJ595" i="1" s="1"/>
  <c r="BI594" i="1"/>
  <c r="BF594" i="1"/>
  <c r="BI593" i="1"/>
  <c r="BF593" i="1"/>
  <c r="BI592" i="1"/>
  <c r="BF592" i="1"/>
  <c r="BI591" i="1"/>
  <c r="BF591" i="1"/>
  <c r="BI590" i="1"/>
  <c r="BF590" i="1"/>
  <c r="BI589" i="1"/>
  <c r="BG589" i="1"/>
  <c r="BF589" i="1"/>
  <c r="BI588" i="1"/>
  <c r="BF588" i="1"/>
  <c r="BI587" i="1"/>
  <c r="BF587" i="1"/>
  <c r="BI586" i="1"/>
  <c r="BF586" i="1"/>
  <c r="BI585" i="1"/>
  <c r="BF585" i="1"/>
  <c r="BI584" i="1"/>
  <c r="BF584" i="1"/>
  <c r="BI583" i="1"/>
  <c r="BF583" i="1"/>
  <c r="BI582" i="1"/>
  <c r="BF582" i="1"/>
  <c r="BI581" i="1"/>
  <c r="BF581" i="1"/>
  <c r="BI580" i="1"/>
  <c r="BF580" i="1"/>
  <c r="BI579" i="1"/>
  <c r="BF579" i="1"/>
  <c r="BI578" i="1"/>
  <c r="BF578" i="1"/>
  <c r="BI577" i="1"/>
  <c r="BF577" i="1"/>
  <c r="BI576" i="1"/>
  <c r="BG576" i="1"/>
  <c r="BF576" i="1"/>
  <c r="BJ576" i="1" s="1"/>
  <c r="BI575" i="1"/>
  <c r="BF575" i="1"/>
  <c r="BI574" i="1"/>
  <c r="BF574" i="1"/>
  <c r="BI573" i="1"/>
  <c r="BF573" i="1"/>
  <c r="BI572" i="1"/>
  <c r="BF572" i="1"/>
  <c r="BJ572" i="1" s="1"/>
  <c r="BI571" i="1"/>
  <c r="BF571" i="1"/>
  <c r="BI570" i="1"/>
  <c r="BF570" i="1"/>
  <c r="BJ570" i="1" s="1"/>
  <c r="BI569" i="1"/>
  <c r="BF569" i="1"/>
  <c r="BI568" i="1"/>
  <c r="BF568" i="1"/>
  <c r="BJ568" i="1" s="1"/>
  <c r="BI567" i="1"/>
  <c r="BF567" i="1"/>
  <c r="BI566" i="1"/>
  <c r="BF566" i="1"/>
  <c r="BJ566" i="1" s="1"/>
  <c r="BI565" i="1"/>
  <c r="BF565" i="1"/>
  <c r="BI564" i="1"/>
  <c r="BF564" i="1"/>
  <c r="BJ564" i="1" s="1"/>
  <c r="BI563" i="1"/>
  <c r="BF563" i="1"/>
  <c r="BI562" i="1"/>
  <c r="BF562" i="1"/>
  <c r="BJ562" i="1" s="1"/>
  <c r="BI561" i="1"/>
  <c r="BF561" i="1"/>
  <c r="BI560" i="1"/>
  <c r="BF560" i="1"/>
  <c r="BJ560" i="1" s="1"/>
  <c r="BI559" i="1"/>
  <c r="BF559" i="1"/>
  <c r="BI558" i="1"/>
  <c r="BF558" i="1"/>
  <c r="BJ558" i="1" s="1"/>
  <c r="BI557" i="1"/>
  <c r="BF557" i="1"/>
  <c r="BI556" i="1"/>
  <c r="BF556" i="1"/>
  <c r="BJ556" i="1" s="1"/>
  <c r="BI555" i="1"/>
  <c r="BF555" i="1"/>
  <c r="BI554" i="1"/>
  <c r="BF554" i="1"/>
  <c r="BJ554" i="1" s="1"/>
  <c r="BI553" i="1"/>
  <c r="BF553" i="1"/>
  <c r="BI552" i="1"/>
  <c r="BG552" i="1"/>
  <c r="BF552" i="1"/>
  <c r="BI551" i="1"/>
  <c r="BG551" i="1"/>
  <c r="BF551" i="1"/>
  <c r="BJ551" i="1" s="1"/>
  <c r="BI550" i="1"/>
  <c r="BF550" i="1"/>
  <c r="BI549" i="1"/>
  <c r="BF549" i="1"/>
  <c r="BJ549" i="1" s="1"/>
  <c r="BI548" i="1"/>
  <c r="BF548" i="1"/>
  <c r="BI547" i="1"/>
  <c r="BF547" i="1"/>
  <c r="BJ547" i="1" s="1"/>
  <c r="BI546" i="1"/>
  <c r="BG546" i="1"/>
  <c r="BF546" i="1"/>
  <c r="BI545" i="1"/>
  <c r="BF545" i="1"/>
  <c r="BI544" i="1"/>
  <c r="BF544" i="1"/>
  <c r="BI543" i="1"/>
  <c r="BF543" i="1"/>
  <c r="BI542" i="1"/>
  <c r="BG542" i="1"/>
  <c r="BF542" i="1"/>
  <c r="BI541" i="1"/>
  <c r="BF541" i="1"/>
  <c r="BI540" i="1"/>
  <c r="BF540" i="1"/>
  <c r="BJ540" i="1" s="1"/>
  <c r="BI539" i="1"/>
  <c r="BF539" i="1"/>
  <c r="BI538" i="1"/>
  <c r="BF538" i="1"/>
  <c r="BJ538" i="1" s="1"/>
  <c r="BI537" i="1"/>
  <c r="BF537" i="1"/>
  <c r="BI536" i="1"/>
  <c r="BG536" i="1"/>
  <c r="BF536" i="1"/>
  <c r="BI535" i="1"/>
  <c r="BF535" i="1"/>
  <c r="BI534" i="1"/>
  <c r="BG534" i="1"/>
  <c r="BF534" i="1"/>
  <c r="BI533" i="1"/>
  <c r="BF533" i="1"/>
  <c r="BJ533" i="1" s="1"/>
  <c r="BI532" i="1"/>
  <c r="BF532" i="1"/>
  <c r="BI531" i="1"/>
  <c r="BF531" i="1"/>
  <c r="BJ531" i="1" s="1"/>
  <c r="BI530" i="1"/>
  <c r="BF530" i="1"/>
  <c r="BI529" i="1"/>
  <c r="BF529" i="1"/>
  <c r="BJ529" i="1" s="1"/>
  <c r="BI528" i="1"/>
  <c r="BF528" i="1"/>
  <c r="BI527" i="1"/>
  <c r="BF527" i="1"/>
  <c r="BJ527" i="1" s="1"/>
  <c r="BI526" i="1"/>
  <c r="BF526" i="1"/>
  <c r="BI525" i="1"/>
  <c r="BF525" i="1"/>
  <c r="BJ525" i="1" s="1"/>
  <c r="BI524" i="1"/>
  <c r="BF524" i="1"/>
  <c r="BI523" i="1"/>
  <c r="BF523" i="1"/>
  <c r="BJ523" i="1" s="1"/>
  <c r="BI522" i="1"/>
  <c r="BF522" i="1"/>
  <c r="BI521" i="1"/>
  <c r="BF521" i="1"/>
  <c r="BJ521" i="1" s="1"/>
  <c r="BI520" i="1"/>
  <c r="BF520" i="1"/>
  <c r="BI519" i="1"/>
  <c r="BG519" i="1"/>
  <c r="BF519" i="1"/>
  <c r="BI518" i="1"/>
  <c r="BF518" i="1"/>
  <c r="BI517" i="1"/>
  <c r="BF517" i="1"/>
  <c r="BI516" i="1"/>
  <c r="BF516" i="1"/>
  <c r="BI515" i="1"/>
  <c r="BF515" i="1"/>
  <c r="BI514" i="1"/>
  <c r="BF514" i="1"/>
  <c r="BI513" i="1"/>
  <c r="BF513" i="1"/>
  <c r="BI512" i="1"/>
  <c r="BF512" i="1"/>
  <c r="BI511" i="1"/>
  <c r="BF511" i="1"/>
  <c r="BI510" i="1"/>
  <c r="BF510" i="1"/>
  <c r="BI509" i="1"/>
  <c r="BF509" i="1"/>
  <c r="BI508" i="1"/>
  <c r="BF508" i="1"/>
  <c r="BI507" i="1"/>
  <c r="BF507" i="1"/>
  <c r="BI506" i="1"/>
  <c r="BG506" i="1"/>
  <c r="BF506" i="1"/>
  <c r="BJ506" i="1" s="1"/>
  <c r="BI505" i="1"/>
  <c r="BF505" i="1"/>
  <c r="BI504" i="1"/>
  <c r="BF504" i="1"/>
  <c r="BI503" i="1"/>
  <c r="BF503" i="1"/>
  <c r="BI502" i="1"/>
  <c r="BF502" i="1"/>
  <c r="BI501" i="1"/>
  <c r="BF501" i="1"/>
  <c r="BI500" i="1"/>
  <c r="BF500" i="1"/>
  <c r="BJ500" i="1" s="1"/>
  <c r="BI499" i="1"/>
  <c r="BF499" i="1"/>
  <c r="BI498" i="1"/>
  <c r="BF498" i="1"/>
  <c r="BJ498" i="1" s="1"/>
  <c r="BI497" i="1"/>
  <c r="BF497" i="1"/>
  <c r="BI496" i="1"/>
  <c r="BF496" i="1"/>
  <c r="BI495" i="1"/>
  <c r="BF495" i="1"/>
  <c r="BI494" i="1"/>
  <c r="BG494" i="1"/>
  <c r="BF494" i="1"/>
  <c r="BI493" i="1"/>
  <c r="BF493" i="1"/>
  <c r="BI492" i="1"/>
  <c r="BF492" i="1"/>
  <c r="BI491" i="1"/>
  <c r="BF491" i="1"/>
  <c r="BI490" i="1"/>
  <c r="BF490" i="1"/>
  <c r="BI489" i="1"/>
  <c r="BF489" i="1"/>
  <c r="BI488" i="1"/>
  <c r="BF488" i="1"/>
  <c r="BI487" i="1"/>
  <c r="BF487" i="1"/>
  <c r="BI486" i="1"/>
  <c r="BF486" i="1"/>
  <c r="BI485" i="1"/>
  <c r="BF485" i="1"/>
  <c r="BI484" i="1"/>
  <c r="BF484" i="1"/>
  <c r="BI483" i="1"/>
  <c r="BF483" i="1"/>
  <c r="BI482" i="1"/>
  <c r="BF482" i="1"/>
  <c r="BI481" i="1"/>
  <c r="BF481" i="1"/>
  <c r="BI480" i="1"/>
  <c r="BF480" i="1"/>
  <c r="BI479" i="1"/>
  <c r="BF479" i="1"/>
  <c r="BI478" i="1"/>
  <c r="BF478" i="1"/>
  <c r="BI477" i="1"/>
  <c r="BF477" i="1"/>
  <c r="BI476" i="1"/>
  <c r="BF476" i="1"/>
  <c r="BI475" i="1"/>
  <c r="BF475" i="1"/>
  <c r="BI474" i="1"/>
  <c r="BF474" i="1"/>
  <c r="BI473" i="1"/>
  <c r="BF473" i="1"/>
  <c r="BI472" i="1"/>
  <c r="BF472" i="1"/>
  <c r="BI471" i="1"/>
  <c r="BF471" i="1"/>
  <c r="BI470" i="1"/>
  <c r="BF470" i="1"/>
  <c r="BI469" i="1"/>
  <c r="BF469" i="1"/>
  <c r="BI468" i="1"/>
  <c r="BF468" i="1"/>
  <c r="BI467" i="1"/>
  <c r="BG467" i="1"/>
  <c r="BF467" i="1"/>
  <c r="BJ467" i="1" s="1"/>
  <c r="BI466" i="1"/>
  <c r="BF466" i="1"/>
  <c r="BI465" i="1"/>
  <c r="BF465" i="1"/>
  <c r="BJ465" i="1" s="1"/>
  <c r="BI464" i="1"/>
  <c r="BF464" i="1"/>
  <c r="BI463" i="1"/>
  <c r="BF463" i="1"/>
  <c r="BJ463" i="1" s="1"/>
  <c r="BI462" i="1"/>
  <c r="BF462" i="1"/>
  <c r="BI461" i="1"/>
  <c r="BF461" i="1"/>
  <c r="BJ461" i="1" s="1"/>
  <c r="BI460" i="1"/>
  <c r="BF460" i="1"/>
  <c r="BI459" i="1"/>
  <c r="BF459" i="1"/>
  <c r="BJ459" i="1" s="1"/>
  <c r="BI458" i="1"/>
  <c r="BF458" i="1"/>
  <c r="BI457" i="1"/>
  <c r="BF457" i="1"/>
  <c r="BJ457" i="1" s="1"/>
  <c r="BI456" i="1"/>
  <c r="BF456" i="1"/>
  <c r="BI455" i="1"/>
  <c r="BG455" i="1"/>
  <c r="BF455" i="1"/>
  <c r="BI454" i="1"/>
  <c r="BF454" i="1"/>
  <c r="BI453" i="1"/>
  <c r="BF453" i="1"/>
  <c r="BI452" i="1"/>
  <c r="BF452" i="1"/>
  <c r="BI451" i="1"/>
  <c r="BF451" i="1"/>
  <c r="BI450" i="1"/>
  <c r="BG450" i="1"/>
  <c r="BF450" i="1"/>
  <c r="BJ450" i="1" s="1"/>
  <c r="BI449" i="1"/>
  <c r="BF449" i="1"/>
  <c r="BI448" i="1"/>
  <c r="BF448" i="1"/>
  <c r="BI447" i="1"/>
  <c r="BF447" i="1"/>
  <c r="BI446" i="1"/>
  <c r="BF446" i="1"/>
  <c r="BI445" i="1"/>
  <c r="BF445" i="1"/>
  <c r="BI444" i="1"/>
  <c r="BF444" i="1"/>
  <c r="BJ444" i="1" s="1"/>
  <c r="BI443" i="1"/>
  <c r="BF443" i="1"/>
  <c r="BI442" i="1"/>
  <c r="BF442" i="1"/>
  <c r="BJ442" i="1" s="1"/>
  <c r="BI441" i="1"/>
  <c r="BG441" i="1"/>
  <c r="BF441" i="1"/>
  <c r="BI440" i="1"/>
  <c r="BF440" i="1"/>
  <c r="BI439" i="1"/>
  <c r="BG439" i="1"/>
  <c r="BF439" i="1"/>
  <c r="BJ439" i="1" s="1"/>
  <c r="BI438" i="1"/>
  <c r="BF438" i="1"/>
  <c r="BI437" i="1"/>
  <c r="BF437" i="1"/>
  <c r="BJ437" i="1" s="1"/>
  <c r="BI436" i="1"/>
  <c r="BF436" i="1"/>
  <c r="BI435" i="1"/>
  <c r="BF435" i="1"/>
  <c r="BJ435" i="1" s="1"/>
  <c r="BI434" i="1"/>
  <c r="BF434" i="1"/>
  <c r="BI433" i="1"/>
  <c r="BF433" i="1"/>
  <c r="BJ433" i="1" s="1"/>
  <c r="BI432" i="1"/>
  <c r="BF432" i="1"/>
  <c r="BI431" i="1"/>
  <c r="BF431" i="1"/>
  <c r="BJ431" i="1" s="1"/>
  <c r="BI430" i="1"/>
  <c r="BF430" i="1"/>
  <c r="BI429" i="1"/>
  <c r="BF429" i="1"/>
  <c r="BJ429" i="1" s="1"/>
  <c r="BI428" i="1"/>
  <c r="BF428" i="1"/>
  <c r="BI427" i="1"/>
  <c r="BF427" i="1"/>
  <c r="BJ427" i="1" s="1"/>
  <c r="BI426" i="1"/>
  <c r="BF426" i="1"/>
  <c r="BI425" i="1"/>
  <c r="BF425" i="1"/>
  <c r="BJ425" i="1" s="1"/>
  <c r="BI424" i="1"/>
  <c r="BG424" i="1"/>
  <c r="BF424" i="1"/>
  <c r="BI423" i="1"/>
  <c r="BF423" i="1"/>
  <c r="BI422" i="1"/>
  <c r="BF422" i="1"/>
  <c r="BI421" i="1"/>
  <c r="BF421" i="1"/>
  <c r="BI420" i="1"/>
  <c r="BF420" i="1"/>
  <c r="BI419" i="1"/>
  <c r="BF419" i="1"/>
  <c r="BI418" i="1"/>
  <c r="BF418" i="1"/>
  <c r="BI417" i="1"/>
  <c r="BF417" i="1"/>
  <c r="BI416" i="1"/>
  <c r="BF416" i="1"/>
  <c r="BI415" i="1"/>
  <c r="BF415" i="1"/>
  <c r="BI414" i="1"/>
  <c r="BF414" i="1"/>
  <c r="BI413" i="1"/>
  <c r="BF413" i="1"/>
  <c r="BI412" i="1"/>
  <c r="BF412" i="1"/>
  <c r="BI411" i="1"/>
  <c r="BF411" i="1"/>
  <c r="BI410" i="1"/>
  <c r="BF410" i="1"/>
  <c r="BI409" i="1"/>
  <c r="BF409" i="1"/>
  <c r="BI408" i="1"/>
  <c r="BF408" i="1"/>
  <c r="BI407" i="1"/>
  <c r="BF407" i="1"/>
  <c r="BI406" i="1"/>
  <c r="BF406" i="1"/>
  <c r="BI405" i="1"/>
  <c r="BF405" i="1"/>
  <c r="BI404" i="1"/>
  <c r="BG404" i="1"/>
  <c r="BF404" i="1"/>
  <c r="BJ404" i="1" s="1"/>
  <c r="BI403" i="1"/>
  <c r="BF403" i="1"/>
  <c r="BI402" i="1"/>
  <c r="BF402" i="1"/>
  <c r="BJ402" i="1" s="1"/>
  <c r="BI401" i="1"/>
  <c r="BF401" i="1"/>
  <c r="BI400" i="1"/>
  <c r="BF400" i="1"/>
  <c r="BI399" i="1"/>
  <c r="BF399" i="1"/>
  <c r="BI398" i="1"/>
  <c r="BF398" i="1"/>
  <c r="BI397" i="1"/>
  <c r="BF397" i="1"/>
  <c r="BI396" i="1"/>
  <c r="BF396" i="1"/>
  <c r="BJ396" i="1" s="1"/>
  <c r="BI395" i="1"/>
  <c r="BF395" i="1"/>
  <c r="BI394" i="1"/>
  <c r="BF394" i="1"/>
  <c r="BJ394" i="1" s="1"/>
  <c r="BI393" i="1"/>
  <c r="BF393" i="1"/>
  <c r="BI392" i="1"/>
  <c r="BF392" i="1"/>
  <c r="BI391" i="1"/>
  <c r="BF391" i="1"/>
  <c r="BI390" i="1"/>
  <c r="BF390" i="1"/>
  <c r="BI389" i="1"/>
  <c r="BF389" i="1"/>
  <c r="BI388" i="1"/>
  <c r="BF388" i="1"/>
  <c r="BJ388" i="1" s="1"/>
  <c r="BI387" i="1"/>
  <c r="BG387" i="1"/>
  <c r="BF387" i="1"/>
  <c r="BI386" i="1"/>
  <c r="BF386" i="1"/>
  <c r="BI385" i="1"/>
  <c r="BF385" i="1"/>
  <c r="BI384" i="1"/>
  <c r="BF384" i="1"/>
  <c r="BI383" i="1"/>
  <c r="BF383" i="1"/>
  <c r="BI382" i="1"/>
  <c r="BF382" i="1"/>
  <c r="BI381" i="1"/>
  <c r="BF381" i="1"/>
  <c r="BI380" i="1"/>
  <c r="BG380" i="1"/>
  <c r="BF380" i="1"/>
  <c r="BI379" i="1"/>
  <c r="BG379" i="1"/>
  <c r="BF379" i="1"/>
  <c r="BI378" i="1"/>
  <c r="BF378" i="1"/>
  <c r="BI377" i="1"/>
  <c r="BG377" i="1"/>
  <c r="BF377" i="1"/>
  <c r="BI376" i="1"/>
  <c r="BF376" i="1"/>
  <c r="BI375" i="1"/>
  <c r="BF375" i="1"/>
  <c r="BI374" i="1"/>
  <c r="BF374" i="1"/>
  <c r="BI373" i="1"/>
  <c r="BF373" i="1"/>
  <c r="BI372" i="1"/>
  <c r="BF372" i="1"/>
  <c r="BJ372" i="1" s="1"/>
  <c r="BI371" i="1"/>
  <c r="BF371" i="1"/>
  <c r="BI370" i="1"/>
  <c r="BF370" i="1"/>
  <c r="BJ370" i="1" s="1"/>
  <c r="BI369" i="1"/>
  <c r="BF369" i="1"/>
  <c r="BI368" i="1"/>
  <c r="BF368" i="1"/>
  <c r="BI367" i="1"/>
  <c r="BF367" i="1"/>
  <c r="BI366" i="1"/>
  <c r="BF366" i="1"/>
  <c r="BI365" i="1"/>
  <c r="BF365" i="1"/>
  <c r="BI364" i="1"/>
  <c r="BF364" i="1"/>
  <c r="BJ364" i="1" s="1"/>
  <c r="BI363" i="1"/>
  <c r="BF363" i="1"/>
  <c r="BI362" i="1"/>
  <c r="BF362" i="1"/>
  <c r="BJ362" i="1" s="1"/>
  <c r="BI361" i="1"/>
  <c r="BF361" i="1"/>
  <c r="BI360" i="1"/>
  <c r="BF360" i="1"/>
  <c r="BI359" i="1"/>
  <c r="BF359" i="1"/>
  <c r="BI358" i="1"/>
  <c r="BF358" i="1"/>
  <c r="BI357" i="1"/>
  <c r="BF357" i="1"/>
  <c r="BI356" i="1"/>
  <c r="BF356" i="1"/>
  <c r="BJ356" i="1" s="1"/>
  <c r="BI355" i="1"/>
  <c r="BF355" i="1"/>
  <c r="BI354" i="1"/>
  <c r="BF354" i="1"/>
  <c r="BJ354" i="1" s="1"/>
  <c r="BI353" i="1"/>
  <c r="BF353" i="1"/>
  <c r="BI352" i="1"/>
  <c r="BG352" i="1"/>
  <c r="BF352" i="1"/>
  <c r="BI351" i="1"/>
  <c r="BF351" i="1"/>
  <c r="BI350" i="1"/>
  <c r="BF350" i="1"/>
  <c r="BI349" i="1"/>
  <c r="BF349" i="1"/>
  <c r="BI348" i="1"/>
  <c r="BG348" i="1"/>
  <c r="BF348" i="1"/>
  <c r="BI347" i="1"/>
  <c r="BF347" i="1"/>
  <c r="BJ347" i="1" s="1"/>
  <c r="BI346" i="1"/>
  <c r="BF346" i="1"/>
  <c r="BI345" i="1"/>
  <c r="BF345" i="1"/>
  <c r="BJ345" i="1" s="1"/>
  <c r="BI344" i="1"/>
  <c r="BF344" i="1"/>
  <c r="BI343" i="1"/>
  <c r="BF343" i="1"/>
  <c r="BJ343" i="1" s="1"/>
  <c r="BI342" i="1"/>
  <c r="BF342" i="1"/>
  <c r="BI341" i="1"/>
  <c r="BF341" i="1"/>
  <c r="BJ341" i="1" s="1"/>
  <c r="BI340" i="1"/>
  <c r="BF340" i="1"/>
  <c r="BI339" i="1"/>
  <c r="BF339" i="1"/>
  <c r="BJ339" i="1" s="1"/>
  <c r="BI338" i="1"/>
  <c r="BF338" i="1"/>
  <c r="BI337" i="1"/>
  <c r="BF337" i="1"/>
  <c r="BJ337" i="1" s="1"/>
  <c r="BI336" i="1"/>
  <c r="BF336" i="1"/>
  <c r="BI335" i="1"/>
  <c r="BF335" i="1"/>
  <c r="BJ335" i="1" s="1"/>
  <c r="BI334" i="1"/>
  <c r="BG334" i="1"/>
  <c r="BF334" i="1"/>
  <c r="BI333" i="1"/>
  <c r="BF333" i="1"/>
  <c r="BI332" i="1"/>
  <c r="BF332" i="1"/>
  <c r="BI331" i="1"/>
  <c r="BF331" i="1"/>
  <c r="BI330" i="1"/>
  <c r="BG330" i="1"/>
  <c r="BF330" i="1"/>
  <c r="BJ330" i="1" s="1"/>
  <c r="BI329" i="1"/>
  <c r="BF329" i="1"/>
  <c r="BI328" i="1"/>
  <c r="BF328" i="1"/>
  <c r="BI327" i="1"/>
  <c r="BF327" i="1"/>
  <c r="BI326" i="1"/>
  <c r="BF326" i="1"/>
  <c r="BI325" i="1"/>
  <c r="BG325" i="1"/>
  <c r="BF325" i="1"/>
  <c r="BI324" i="1"/>
  <c r="BF324" i="1"/>
  <c r="BI323" i="1"/>
  <c r="BF323" i="1"/>
  <c r="BI322" i="1"/>
  <c r="BF322" i="1"/>
  <c r="BI321" i="1"/>
  <c r="BF321" i="1"/>
  <c r="BI320" i="1"/>
  <c r="BG320" i="1"/>
  <c r="BF320" i="1"/>
  <c r="BI319" i="1"/>
  <c r="BF319" i="1"/>
  <c r="BI318" i="1"/>
  <c r="BF318" i="1"/>
  <c r="BI317" i="1"/>
  <c r="BF317" i="1"/>
  <c r="BI316" i="1"/>
  <c r="BG316" i="1"/>
  <c r="BF316" i="1"/>
  <c r="BI315" i="1"/>
  <c r="BG315" i="1"/>
  <c r="BF315" i="1"/>
  <c r="BI314" i="1"/>
  <c r="BG314" i="1"/>
  <c r="BF314" i="1"/>
  <c r="BI313" i="1"/>
  <c r="BG313" i="1"/>
  <c r="BF313" i="1"/>
  <c r="BI312" i="1"/>
  <c r="BF312" i="1"/>
  <c r="BI311" i="1"/>
  <c r="BG311" i="1"/>
  <c r="BF311" i="1"/>
  <c r="BI310" i="1"/>
  <c r="BF310" i="1"/>
  <c r="BI309" i="1"/>
  <c r="BF309" i="1"/>
  <c r="BI308" i="1"/>
  <c r="BF308" i="1"/>
  <c r="BI307" i="1"/>
  <c r="BF307" i="1"/>
  <c r="BI306" i="1"/>
  <c r="BF306" i="1"/>
  <c r="BI305" i="1"/>
  <c r="BF305" i="1"/>
  <c r="BI304" i="1"/>
  <c r="BF304" i="1"/>
  <c r="BI303" i="1"/>
  <c r="BF303" i="1"/>
  <c r="BI302" i="1"/>
  <c r="BG302" i="1"/>
  <c r="BF302" i="1"/>
  <c r="BI301" i="1"/>
  <c r="BG301" i="1"/>
  <c r="BF301" i="1"/>
  <c r="BI300" i="1"/>
  <c r="BF300" i="1"/>
  <c r="BI299" i="1"/>
  <c r="BF299" i="1"/>
  <c r="BI298" i="1"/>
  <c r="BF298" i="1"/>
  <c r="BI297" i="1"/>
  <c r="BF297" i="1"/>
  <c r="BI296" i="1"/>
  <c r="BF296" i="1"/>
  <c r="BI295" i="1"/>
  <c r="BF295" i="1"/>
  <c r="BI294" i="1"/>
  <c r="BF294" i="1"/>
  <c r="BI293" i="1"/>
  <c r="BF293" i="1"/>
  <c r="BI292" i="1"/>
  <c r="BF292" i="1"/>
  <c r="BI291" i="1"/>
  <c r="BF291" i="1"/>
  <c r="BI290" i="1"/>
  <c r="BF290" i="1"/>
  <c r="BI289" i="1"/>
  <c r="BF289" i="1"/>
  <c r="BI288" i="1"/>
  <c r="BG288" i="1"/>
  <c r="BF288" i="1"/>
  <c r="BI287" i="1"/>
  <c r="BF287" i="1"/>
  <c r="BJ287" i="1" s="1"/>
  <c r="BI286" i="1"/>
  <c r="BF286" i="1"/>
  <c r="BI285" i="1"/>
  <c r="BF285" i="1"/>
  <c r="BI284" i="1"/>
  <c r="BF284" i="1"/>
  <c r="BI283" i="1"/>
  <c r="BF283" i="1"/>
  <c r="BJ283" i="1" s="1"/>
  <c r="BI282" i="1"/>
  <c r="BF282" i="1"/>
  <c r="BI281" i="1"/>
  <c r="BF281" i="1"/>
  <c r="BI280" i="1"/>
  <c r="BF280" i="1"/>
  <c r="BI279" i="1"/>
  <c r="BF279" i="1"/>
  <c r="BJ279" i="1" s="1"/>
  <c r="BI278" i="1"/>
  <c r="BF278" i="1"/>
  <c r="BI277" i="1"/>
  <c r="BF277" i="1"/>
  <c r="BI276" i="1"/>
  <c r="BF276" i="1"/>
  <c r="BI275" i="1"/>
  <c r="BF275" i="1"/>
  <c r="BI274" i="1"/>
  <c r="BF274" i="1"/>
  <c r="BI273" i="1"/>
  <c r="BF273" i="1"/>
  <c r="BI272" i="1"/>
  <c r="BF272" i="1"/>
  <c r="BI271" i="1"/>
  <c r="BF271" i="1"/>
  <c r="BI270" i="1"/>
  <c r="BF270" i="1"/>
  <c r="BI269" i="1"/>
  <c r="BF269" i="1"/>
  <c r="BI268" i="1"/>
  <c r="BF268" i="1"/>
  <c r="BI267" i="1"/>
  <c r="BF267" i="1"/>
  <c r="BI266" i="1"/>
  <c r="BF266" i="1"/>
  <c r="BI265" i="1"/>
  <c r="BF265" i="1"/>
  <c r="BI264" i="1"/>
  <c r="BF264" i="1"/>
  <c r="BI263" i="1"/>
  <c r="BF263" i="1"/>
  <c r="BI262" i="1"/>
  <c r="BF262" i="1"/>
  <c r="BI261" i="1"/>
  <c r="BF261" i="1"/>
  <c r="BJ261" i="1" s="1"/>
  <c r="BI260" i="1"/>
  <c r="BF260" i="1"/>
  <c r="BI259" i="1"/>
  <c r="BF259" i="1"/>
  <c r="BJ259" i="1" s="1"/>
  <c r="BI258" i="1"/>
  <c r="BG258" i="1"/>
  <c r="BF258" i="1"/>
  <c r="BI257" i="1"/>
  <c r="BF257" i="1"/>
  <c r="BI256" i="1"/>
  <c r="BF256" i="1"/>
  <c r="BI255" i="1"/>
  <c r="BF255" i="1"/>
  <c r="BI254" i="1"/>
  <c r="BF254" i="1"/>
  <c r="BI253" i="1"/>
  <c r="BF253" i="1"/>
  <c r="BI252" i="1"/>
  <c r="BF252" i="1"/>
  <c r="BI251" i="1"/>
  <c r="BF251" i="1"/>
  <c r="BI250" i="1"/>
  <c r="BF250" i="1"/>
  <c r="BI249" i="1"/>
  <c r="BF249" i="1"/>
  <c r="BI248" i="1"/>
  <c r="BG248" i="1"/>
  <c r="BF248" i="1"/>
  <c r="BI247" i="1"/>
  <c r="BF247" i="1"/>
  <c r="BI246" i="1"/>
  <c r="BF246" i="1"/>
  <c r="BI245" i="1"/>
  <c r="BF245" i="1"/>
  <c r="BI244" i="1"/>
  <c r="BF244" i="1"/>
  <c r="BI243" i="1"/>
  <c r="BF243" i="1"/>
  <c r="BI242" i="1"/>
  <c r="BF242" i="1"/>
  <c r="BI241" i="1"/>
  <c r="BF241" i="1"/>
  <c r="BI240" i="1"/>
  <c r="BF240" i="1"/>
  <c r="BI239" i="1"/>
  <c r="BF239" i="1"/>
  <c r="BI238" i="1"/>
  <c r="BF238" i="1"/>
  <c r="BI237" i="1"/>
  <c r="BF237" i="1"/>
  <c r="BI236" i="1"/>
  <c r="BF236" i="1"/>
  <c r="BI235" i="1"/>
  <c r="BF235" i="1"/>
  <c r="BI234" i="1"/>
  <c r="BG234" i="1"/>
  <c r="BF234" i="1"/>
  <c r="BI233" i="1"/>
  <c r="BG233" i="1"/>
  <c r="BF233" i="1"/>
  <c r="BI232" i="1"/>
  <c r="BF232" i="1"/>
  <c r="BI231" i="1"/>
  <c r="BF231" i="1"/>
  <c r="BJ231" i="1" s="1"/>
  <c r="BI230" i="1"/>
  <c r="BG230" i="1"/>
  <c r="BF230" i="1"/>
  <c r="BI229" i="1"/>
  <c r="BF229" i="1"/>
  <c r="BI228" i="1"/>
  <c r="BF228" i="1"/>
  <c r="BI227" i="1"/>
  <c r="BF227" i="1"/>
  <c r="BI226" i="1"/>
  <c r="BF226" i="1"/>
  <c r="BI225" i="1"/>
  <c r="BF225" i="1"/>
  <c r="BI224" i="1"/>
  <c r="BF224" i="1"/>
  <c r="BI223" i="1"/>
  <c r="BF223" i="1"/>
  <c r="BI222" i="1"/>
  <c r="BF222" i="1"/>
  <c r="BI221" i="1"/>
  <c r="BF221" i="1"/>
  <c r="BI220" i="1"/>
  <c r="BG220" i="1"/>
  <c r="BF220" i="1"/>
  <c r="BI219" i="1"/>
  <c r="BF219" i="1"/>
  <c r="BI218" i="1"/>
  <c r="BG218" i="1"/>
  <c r="BF218" i="1"/>
  <c r="BI217" i="1"/>
  <c r="BG217" i="1"/>
  <c r="BF217" i="1"/>
  <c r="BI216" i="1"/>
  <c r="BF216" i="1"/>
  <c r="BI215" i="1"/>
  <c r="BF215" i="1"/>
  <c r="BJ215" i="1" s="1"/>
  <c r="BI214" i="1"/>
  <c r="BF214" i="1"/>
  <c r="BI213" i="1"/>
  <c r="BF213" i="1"/>
  <c r="BJ213" i="1" s="1"/>
  <c r="BI212" i="1"/>
  <c r="BF212" i="1"/>
  <c r="BI211" i="1"/>
  <c r="BF211" i="1"/>
  <c r="BJ211" i="1" s="1"/>
  <c r="BI210" i="1"/>
  <c r="BF210" i="1"/>
  <c r="BI209" i="1"/>
  <c r="BF209" i="1"/>
  <c r="BI208" i="1"/>
  <c r="BF208" i="1"/>
  <c r="BI207" i="1"/>
  <c r="BF207" i="1"/>
  <c r="BI206" i="1"/>
  <c r="BF206" i="1"/>
  <c r="BI205" i="1"/>
  <c r="BF205" i="1"/>
  <c r="BJ205" i="1" s="1"/>
  <c r="BI204" i="1"/>
  <c r="BF204" i="1"/>
  <c r="BI203" i="1"/>
  <c r="BF203" i="1"/>
  <c r="BJ203" i="1" s="1"/>
  <c r="BI202" i="1"/>
  <c r="BF202" i="1"/>
  <c r="BI201" i="1"/>
  <c r="BF201" i="1"/>
  <c r="BI200" i="1"/>
  <c r="BF200" i="1"/>
  <c r="BI199" i="1"/>
  <c r="BF199" i="1"/>
  <c r="BJ199" i="1" s="1"/>
  <c r="BI198" i="1"/>
  <c r="BF198" i="1"/>
  <c r="BI197" i="1"/>
  <c r="BF197" i="1"/>
  <c r="BJ197" i="1" s="1"/>
  <c r="BI196" i="1"/>
  <c r="BF196" i="1"/>
  <c r="BI195" i="1"/>
  <c r="BF195" i="1"/>
  <c r="BJ195" i="1" s="1"/>
  <c r="BI194" i="1"/>
  <c r="BF194" i="1"/>
  <c r="BI193" i="1"/>
  <c r="BF193" i="1"/>
  <c r="BJ193" i="1" s="1"/>
  <c r="BI192" i="1"/>
  <c r="BF192" i="1"/>
  <c r="BI191" i="1"/>
  <c r="BF191" i="1"/>
  <c r="BJ191" i="1" s="1"/>
  <c r="BI190" i="1"/>
  <c r="BF190" i="1"/>
  <c r="BI189" i="1"/>
  <c r="BF189" i="1"/>
  <c r="BI188" i="1"/>
  <c r="BF188" i="1"/>
  <c r="BI187" i="1"/>
  <c r="BF187" i="1"/>
  <c r="BJ187" i="1" s="1"/>
  <c r="BI186" i="1"/>
  <c r="BF186" i="1"/>
  <c r="BI185" i="1"/>
  <c r="BF185" i="1"/>
  <c r="BJ185" i="1" s="1"/>
  <c r="BI184" i="1"/>
  <c r="BF184" i="1"/>
  <c r="BI183" i="1"/>
  <c r="BF183" i="1"/>
  <c r="BJ183" i="1" s="1"/>
  <c r="BI182" i="1"/>
  <c r="BF182" i="1"/>
  <c r="BI181" i="1"/>
  <c r="BF181" i="1"/>
  <c r="BI180" i="1"/>
  <c r="BF180" i="1"/>
  <c r="BI179" i="1"/>
  <c r="BF179" i="1"/>
  <c r="BJ179" i="1" s="1"/>
  <c r="BI178" i="1"/>
  <c r="BF178" i="1"/>
  <c r="BI177" i="1"/>
  <c r="BF177" i="1"/>
  <c r="BJ177" i="1" s="1"/>
  <c r="BI176" i="1"/>
  <c r="BF176" i="1"/>
  <c r="BI175" i="1"/>
  <c r="BG175" i="1"/>
  <c r="BF175" i="1"/>
  <c r="BI174" i="1"/>
  <c r="BF174" i="1"/>
  <c r="BI173" i="1"/>
  <c r="BF173" i="1"/>
  <c r="BI172" i="1"/>
  <c r="BF172" i="1"/>
  <c r="BI171" i="1"/>
  <c r="BF171" i="1"/>
  <c r="BI170" i="1"/>
  <c r="BF170" i="1"/>
  <c r="BI169" i="1"/>
  <c r="BF169" i="1"/>
  <c r="BI168" i="1"/>
  <c r="BF168" i="1"/>
  <c r="BI167" i="1"/>
  <c r="BF167" i="1"/>
  <c r="BI166" i="1"/>
  <c r="BF166" i="1"/>
  <c r="BI165" i="1"/>
  <c r="BG165" i="1"/>
  <c r="BF165" i="1"/>
  <c r="BI164" i="1"/>
  <c r="BF164" i="1"/>
  <c r="BI163" i="1"/>
  <c r="BG163" i="1"/>
  <c r="BF163" i="1"/>
  <c r="BI162" i="1"/>
  <c r="BG162" i="1"/>
  <c r="BF162" i="1"/>
  <c r="BI161" i="1"/>
  <c r="BF161" i="1"/>
  <c r="BJ161" i="1" s="1"/>
  <c r="BI160" i="1"/>
  <c r="BF160" i="1"/>
  <c r="BI159" i="1"/>
  <c r="BG159" i="1"/>
  <c r="BF159" i="1"/>
  <c r="BI158" i="1"/>
  <c r="BF158" i="1"/>
  <c r="BI157" i="1"/>
  <c r="BG157" i="1"/>
  <c r="BF157" i="1"/>
  <c r="BI156" i="1"/>
  <c r="BF156" i="1"/>
  <c r="BI155" i="1"/>
  <c r="BF155" i="1"/>
  <c r="BI154" i="1"/>
  <c r="BF154" i="1"/>
  <c r="BI153" i="1"/>
  <c r="BF153" i="1"/>
  <c r="BI152" i="1"/>
  <c r="BG152" i="1"/>
  <c r="BF152" i="1"/>
  <c r="BI151" i="1"/>
  <c r="BF151" i="1"/>
  <c r="BI150" i="1"/>
  <c r="BG150" i="1"/>
  <c r="BF150" i="1"/>
  <c r="BI149" i="1"/>
  <c r="BF149" i="1"/>
  <c r="BI148" i="1"/>
  <c r="BF148" i="1"/>
  <c r="BI147" i="1"/>
  <c r="BG147" i="1"/>
  <c r="BF147" i="1"/>
  <c r="BI146" i="1"/>
  <c r="BF146" i="1"/>
  <c r="BI145" i="1"/>
  <c r="BG145" i="1"/>
  <c r="BF145" i="1"/>
  <c r="BI144" i="1"/>
  <c r="BF144" i="1"/>
  <c r="BI143" i="1"/>
  <c r="BF143" i="1"/>
  <c r="BI142" i="1"/>
  <c r="BF142" i="1"/>
  <c r="BI141" i="1"/>
  <c r="BF141" i="1"/>
  <c r="BI140" i="1"/>
  <c r="BF140" i="1"/>
  <c r="BI139" i="1"/>
  <c r="BF139" i="1"/>
  <c r="BI138" i="1"/>
  <c r="BF138" i="1"/>
  <c r="BI137" i="1"/>
  <c r="BF137" i="1"/>
  <c r="BI136" i="1"/>
  <c r="BF136" i="1"/>
  <c r="BI135" i="1"/>
  <c r="BF135" i="1"/>
  <c r="BI134" i="1"/>
  <c r="BF134" i="1"/>
  <c r="BI133" i="1"/>
  <c r="BF133" i="1"/>
  <c r="BI132" i="1"/>
  <c r="BF132" i="1"/>
  <c r="BI131" i="1"/>
  <c r="BF131" i="1"/>
  <c r="BI130" i="1"/>
  <c r="BF130" i="1"/>
  <c r="BI129" i="1"/>
  <c r="BF129" i="1"/>
  <c r="BI128" i="1"/>
  <c r="BF128" i="1"/>
  <c r="BI127" i="1"/>
  <c r="BF127" i="1"/>
  <c r="BI126" i="1"/>
  <c r="BF126" i="1"/>
  <c r="BI125" i="1"/>
  <c r="BF125" i="1"/>
  <c r="BI124" i="1"/>
  <c r="BF124" i="1"/>
  <c r="BI123" i="1"/>
  <c r="BF123" i="1"/>
  <c r="BI122" i="1"/>
  <c r="BF122" i="1"/>
  <c r="BI121" i="1"/>
  <c r="BG121" i="1"/>
  <c r="BF121" i="1"/>
  <c r="BI120" i="1"/>
  <c r="BF120" i="1"/>
  <c r="BI119" i="1"/>
  <c r="BF119" i="1"/>
  <c r="BI118" i="1"/>
  <c r="BF118" i="1"/>
  <c r="BI117" i="1"/>
  <c r="BF117" i="1"/>
  <c r="BI116" i="1"/>
  <c r="BF116" i="1"/>
  <c r="BI115" i="1"/>
  <c r="BF115" i="1"/>
  <c r="BI114" i="1"/>
  <c r="BF114" i="1"/>
  <c r="BI113" i="1"/>
  <c r="BF113" i="1"/>
  <c r="BI112" i="1"/>
  <c r="BF112" i="1"/>
  <c r="BI111" i="1"/>
  <c r="BF111" i="1"/>
  <c r="BI110" i="1"/>
  <c r="BF110" i="1"/>
  <c r="BI109" i="1"/>
  <c r="BF109" i="1"/>
  <c r="BI108" i="1"/>
  <c r="BF108" i="1"/>
  <c r="BI107" i="1"/>
  <c r="BF107" i="1"/>
  <c r="BI106" i="1"/>
  <c r="BF106" i="1"/>
  <c r="BI105" i="1"/>
  <c r="BF105" i="1"/>
  <c r="BI104" i="1"/>
  <c r="BF104" i="1"/>
  <c r="BI103" i="1"/>
  <c r="BF103" i="1"/>
  <c r="BI102" i="1"/>
  <c r="BF102" i="1"/>
  <c r="BI101" i="1"/>
  <c r="BF101" i="1"/>
  <c r="BI100" i="1"/>
  <c r="BF100" i="1"/>
  <c r="BI99" i="1"/>
  <c r="BF99" i="1"/>
  <c r="BI98" i="1"/>
  <c r="BF98" i="1"/>
  <c r="BI97" i="1"/>
  <c r="BF97" i="1"/>
  <c r="BI96" i="1"/>
  <c r="BF96" i="1"/>
  <c r="BI95" i="1"/>
  <c r="BF95" i="1"/>
  <c r="BI94" i="1"/>
  <c r="BF94" i="1"/>
  <c r="BI93" i="1"/>
  <c r="BF93" i="1"/>
  <c r="BI92" i="1"/>
  <c r="BF92" i="1"/>
  <c r="BI91" i="1"/>
  <c r="BF91" i="1"/>
  <c r="BI90" i="1"/>
  <c r="BF90" i="1"/>
  <c r="BI89" i="1"/>
  <c r="BF89" i="1"/>
  <c r="BI88" i="1"/>
  <c r="BF88" i="1"/>
  <c r="BI87" i="1"/>
  <c r="BG87" i="1"/>
  <c r="BF87" i="1"/>
  <c r="BJ87" i="1" s="1"/>
  <c r="BI86" i="1"/>
  <c r="BF86" i="1"/>
  <c r="BI85" i="1"/>
  <c r="BF85" i="1"/>
  <c r="BJ85" i="1" s="1"/>
  <c r="BI84" i="1"/>
  <c r="BG84" i="1"/>
  <c r="BF84" i="1"/>
  <c r="BI83" i="1"/>
  <c r="BG83" i="1"/>
  <c r="BF83" i="1"/>
  <c r="BI82" i="1"/>
  <c r="BG82" i="1"/>
  <c r="BF82" i="1"/>
  <c r="BI81" i="1"/>
  <c r="BF81" i="1"/>
  <c r="BI80" i="1"/>
  <c r="BF80" i="1"/>
  <c r="BI79" i="1"/>
  <c r="BF79" i="1"/>
  <c r="BI78" i="1"/>
  <c r="BF78" i="1"/>
  <c r="BI77" i="1"/>
  <c r="BF77" i="1"/>
  <c r="BI76" i="1"/>
  <c r="BG76" i="1"/>
  <c r="BF76" i="1"/>
  <c r="BI75" i="1"/>
  <c r="BF75" i="1"/>
  <c r="BJ75" i="1" s="1"/>
  <c r="BI74" i="1"/>
  <c r="BF74" i="1"/>
  <c r="BI73" i="1"/>
  <c r="BF73" i="1"/>
  <c r="BJ73" i="1" s="1"/>
  <c r="BI72" i="1"/>
  <c r="BF72" i="1"/>
  <c r="BI71" i="1"/>
  <c r="BF71" i="1"/>
  <c r="BJ71" i="1" s="1"/>
  <c r="BI70" i="1"/>
  <c r="BF70" i="1"/>
  <c r="BI69" i="1"/>
  <c r="BF69" i="1"/>
  <c r="BJ69" i="1" s="1"/>
  <c r="BI68" i="1"/>
  <c r="BF68" i="1"/>
  <c r="BI67" i="1"/>
  <c r="BG67" i="1"/>
  <c r="BF67" i="1"/>
  <c r="BI66" i="1"/>
  <c r="BF66" i="1"/>
  <c r="BI65" i="1"/>
  <c r="BG65" i="1"/>
  <c r="BF65" i="1"/>
  <c r="BI64" i="1"/>
  <c r="BF64" i="1"/>
  <c r="BI63" i="1"/>
  <c r="BF63" i="1"/>
  <c r="BI62" i="1"/>
  <c r="BG62" i="1"/>
  <c r="BF62" i="1"/>
  <c r="BI61" i="1"/>
  <c r="BF61" i="1"/>
  <c r="BI60" i="1"/>
  <c r="BG60" i="1"/>
  <c r="BF60" i="1"/>
  <c r="BI59" i="1"/>
  <c r="BF59" i="1"/>
  <c r="BJ59" i="1" s="1"/>
  <c r="BI58" i="1"/>
  <c r="BF58" i="1"/>
  <c r="BI57" i="1"/>
  <c r="BF57" i="1"/>
  <c r="BJ57" i="1" s="1"/>
  <c r="BI56" i="1"/>
  <c r="BF56" i="1"/>
  <c r="BI55" i="1"/>
  <c r="BF55" i="1"/>
  <c r="BJ55" i="1" s="1"/>
  <c r="BI54" i="1"/>
  <c r="BF54" i="1"/>
  <c r="BI53" i="1"/>
  <c r="BF53" i="1"/>
  <c r="BJ53" i="1" s="1"/>
  <c r="BI52" i="1"/>
  <c r="BF52" i="1"/>
  <c r="BI51" i="1"/>
  <c r="BF51" i="1"/>
  <c r="BJ51" i="1" s="1"/>
  <c r="BI50" i="1"/>
  <c r="BF50" i="1"/>
  <c r="BI49" i="1"/>
  <c r="BF49" i="1"/>
  <c r="BJ49" i="1" s="1"/>
  <c r="BI48" i="1"/>
  <c r="BF48" i="1"/>
  <c r="BI47" i="1"/>
  <c r="BF47" i="1"/>
  <c r="BJ47" i="1" s="1"/>
  <c r="BI46" i="1"/>
  <c r="BF46" i="1"/>
  <c r="BI45" i="1"/>
  <c r="BF45" i="1"/>
  <c r="BJ45" i="1" s="1"/>
  <c r="BI44" i="1"/>
  <c r="BF44" i="1"/>
  <c r="BI43" i="1"/>
  <c r="BF43" i="1"/>
  <c r="BJ43" i="1" s="1"/>
  <c r="BI42" i="1"/>
  <c r="BF42" i="1"/>
  <c r="BI41" i="1"/>
  <c r="BF41" i="1"/>
  <c r="BJ41" i="1" s="1"/>
  <c r="BI40" i="1"/>
  <c r="BF40" i="1"/>
  <c r="BI39" i="1"/>
  <c r="BG39" i="1"/>
  <c r="BF39" i="1"/>
  <c r="BI38" i="1"/>
  <c r="BF38" i="1"/>
  <c r="BI37" i="1"/>
  <c r="BF37" i="1"/>
  <c r="BI36" i="1"/>
  <c r="BF36" i="1"/>
  <c r="BI35" i="1"/>
  <c r="BF35" i="1"/>
  <c r="BI34" i="1"/>
  <c r="BF34" i="1"/>
  <c r="BI33" i="1"/>
  <c r="BF33" i="1"/>
  <c r="BI32" i="1"/>
  <c r="BG32" i="1"/>
  <c r="BF32" i="1"/>
  <c r="BI31" i="1"/>
  <c r="BF31" i="1"/>
  <c r="BI30" i="1"/>
  <c r="BF30" i="1"/>
  <c r="BJ30" i="1" s="1"/>
  <c r="BI29" i="1"/>
  <c r="BF29" i="1"/>
  <c r="BI28" i="1"/>
  <c r="BF28" i="1"/>
  <c r="BI27" i="1"/>
  <c r="BG27" i="1"/>
  <c r="BF27" i="1"/>
  <c r="BI26" i="1"/>
  <c r="BF26" i="1"/>
  <c r="BI25" i="1"/>
  <c r="BF25" i="1"/>
  <c r="BI24" i="1"/>
  <c r="BF24" i="1"/>
  <c r="BI23" i="1"/>
  <c r="BF23" i="1"/>
  <c r="BI22" i="1"/>
  <c r="BF22" i="1"/>
  <c r="BI21" i="1"/>
  <c r="BF21" i="1"/>
  <c r="BI20" i="1"/>
  <c r="BF20" i="1"/>
  <c r="BI19" i="1"/>
  <c r="BF19" i="1"/>
  <c r="BI18" i="1"/>
  <c r="BF18" i="1"/>
  <c r="BI17" i="1"/>
  <c r="BF17" i="1"/>
  <c r="BI16" i="1"/>
  <c r="BG16" i="1"/>
  <c r="BF16" i="1"/>
  <c r="BI15" i="1"/>
  <c r="BF15" i="1"/>
  <c r="BJ15" i="1" s="1"/>
  <c r="BI14" i="1"/>
  <c r="BF14" i="1"/>
  <c r="BI13" i="1"/>
  <c r="BF13" i="1"/>
  <c r="BJ13" i="1" s="1"/>
  <c r="BI12" i="1"/>
  <c r="BF12" i="1"/>
  <c r="BI11" i="1"/>
  <c r="BF11" i="1"/>
  <c r="BJ11" i="1" s="1"/>
  <c r="BI10" i="1"/>
  <c r="BF10" i="1"/>
  <c r="BI9" i="1"/>
  <c r="BF9" i="1"/>
  <c r="BJ9" i="1" s="1"/>
  <c r="BI8" i="1"/>
  <c r="BF8" i="1"/>
  <c r="BI7" i="1"/>
  <c r="BF7" i="1"/>
  <c r="BJ7" i="1" s="1"/>
  <c r="BI6" i="1"/>
  <c r="BF6" i="1"/>
  <c r="BI5" i="1"/>
  <c r="BF5" i="1"/>
  <c r="BJ5" i="1" s="1"/>
  <c r="BI4" i="1"/>
  <c r="BF4" i="1"/>
  <c r="BQ65" i="1" l="1"/>
  <c r="BS65" i="1" s="1"/>
  <c r="BQ69" i="1"/>
  <c r="BS69" i="1" s="1"/>
  <c r="BQ117" i="1"/>
  <c r="BS117" i="1" s="1"/>
  <c r="BQ66" i="1"/>
  <c r="BS66" i="1" s="1"/>
  <c r="BQ74" i="1"/>
  <c r="BS74" i="1" s="1"/>
  <c r="BQ82" i="1"/>
  <c r="BS82" i="1" s="1"/>
  <c r="BQ227" i="1"/>
  <c r="BS227" i="1" s="1"/>
  <c r="BQ231" i="1"/>
  <c r="BS231" i="1" s="1"/>
  <c r="BQ291" i="1"/>
  <c r="BS291" i="1" s="1"/>
  <c r="BQ299" i="1"/>
  <c r="BS299" i="1" s="1"/>
  <c r="BQ307" i="1"/>
  <c r="BS307" i="1" s="1"/>
  <c r="BQ315" i="1"/>
  <c r="BS315" i="1" s="1"/>
  <c r="BQ341" i="1"/>
  <c r="BS341" i="1" s="1"/>
  <c r="BQ349" i="1"/>
  <c r="BS349" i="1" s="1"/>
  <c r="BQ373" i="1"/>
  <c r="BS373" i="1" s="1"/>
  <c r="BQ375" i="1"/>
  <c r="BS375" i="1" s="1"/>
  <c r="BQ381" i="1"/>
  <c r="BS381" i="1" s="1"/>
  <c r="BQ389" i="1"/>
  <c r="BS389" i="1" s="1"/>
  <c r="BQ391" i="1"/>
  <c r="BS391" i="1" s="1"/>
  <c r="BQ397" i="1"/>
  <c r="BS397" i="1" s="1"/>
  <c r="BQ405" i="1"/>
  <c r="BS405" i="1" s="1"/>
  <c r="BQ469" i="1"/>
  <c r="BS469" i="1" s="1"/>
  <c r="BQ477" i="1"/>
  <c r="BS477" i="1" s="1"/>
  <c r="BQ501" i="1"/>
  <c r="BS501" i="1" s="1"/>
  <c r="BQ509" i="1"/>
  <c r="BS509" i="1" s="1"/>
  <c r="BQ516" i="1"/>
  <c r="BS516" i="1" s="1"/>
  <c r="BQ528" i="1"/>
  <c r="BS528" i="1" s="1"/>
  <c r="BQ584" i="1"/>
  <c r="BS584" i="1" s="1"/>
  <c r="BQ680" i="1"/>
  <c r="BS680" i="1" s="1"/>
  <c r="BQ702" i="1"/>
  <c r="BS702" i="1" s="1"/>
  <c r="BQ704" i="1"/>
  <c r="BS704" i="1" s="1"/>
  <c r="BQ706" i="1"/>
  <c r="BS706" i="1" s="1"/>
  <c r="BQ708" i="1"/>
  <c r="BS708" i="1" s="1"/>
  <c r="BQ710" i="1"/>
  <c r="BS710" i="1" s="1"/>
  <c r="BQ712" i="1"/>
  <c r="BS712" i="1" s="1"/>
  <c r="BQ718" i="1"/>
  <c r="BS718" i="1" s="1"/>
  <c r="BQ720" i="1"/>
  <c r="BS720" i="1" s="1"/>
  <c r="BQ722" i="1"/>
  <c r="BS722" i="1" s="1"/>
  <c r="BQ724" i="1"/>
  <c r="BS724" i="1" s="1"/>
  <c r="BQ726" i="1"/>
  <c r="BS726" i="1" s="1"/>
  <c r="BQ868" i="1"/>
  <c r="BS868" i="1" s="1"/>
  <c r="BQ983" i="1"/>
  <c r="BS983" i="1" s="1"/>
  <c r="BQ987" i="1"/>
  <c r="BS987" i="1" s="1"/>
  <c r="BQ991" i="1"/>
  <c r="BS991" i="1" s="1"/>
  <c r="BQ1028" i="1"/>
  <c r="BS1028" i="1" s="1"/>
  <c r="BQ1203" i="1"/>
  <c r="BS1203" i="1" s="1"/>
  <c r="BQ1215" i="1"/>
  <c r="BS1215" i="1" s="1"/>
  <c r="BQ1273" i="1"/>
  <c r="BS1273" i="1" s="1"/>
  <c r="BQ1281" i="1"/>
  <c r="BS1281" i="1" s="1"/>
  <c r="BQ1283" i="1"/>
  <c r="BS1283" i="1" s="1"/>
  <c r="BQ1288" i="1"/>
  <c r="BS1288" i="1" s="1"/>
  <c r="BQ1300" i="1"/>
  <c r="BS1300" i="1" s="1"/>
  <c r="BQ1336" i="1"/>
  <c r="BS1336" i="1" s="1"/>
  <c r="BQ1473" i="1"/>
  <c r="BS1473" i="1" s="1"/>
  <c r="BQ1505" i="1"/>
  <c r="BS1505" i="1" s="1"/>
  <c r="BQ1513" i="1"/>
  <c r="BS1513" i="1" s="1"/>
  <c r="BQ1684" i="1"/>
  <c r="BS1684" i="1" s="1"/>
  <c r="BQ1688" i="1"/>
  <c r="BS1688" i="1" s="1"/>
  <c r="BQ1700" i="1"/>
  <c r="BS1700" i="1" s="1"/>
  <c r="BQ1704" i="1"/>
  <c r="BS1704" i="1" s="1"/>
  <c r="BQ51" i="1"/>
  <c r="BS51" i="1" s="1"/>
  <c r="BQ53" i="1"/>
  <c r="BS53" i="1" s="1"/>
  <c r="BQ57" i="1"/>
  <c r="BS57" i="1" s="1"/>
  <c r="BQ59" i="1"/>
  <c r="BS59" i="1" s="1"/>
  <c r="BQ224" i="1"/>
  <c r="BS224" i="1" s="1"/>
  <c r="BQ228" i="1"/>
  <c r="BS228" i="1" s="1"/>
  <c r="BQ230" i="1"/>
  <c r="BS230" i="1" s="1"/>
  <c r="BQ232" i="1"/>
  <c r="BS232" i="1" s="1"/>
  <c r="BQ236" i="1"/>
  <c r="BS236" i="1" s="1"/>
  <c r="BQ252" i="1"/>
  <c r="BS252" i="1" s="1"/>
  <c r="BQ276" i="1"/>
  <c r="BS276" i="1" s="1"/>
  <c r="BQ278" i="1"/>
  <c r="BS278" i="1" s="1"/>
  <c r="BQ280" i="1"/>
  <c r="BS280" i="1" s="1"/>
  <c r="BQ284" i="1"/>
  <c r="BS284" i="1" s="1"/>
  <c r="BQ286" i="1"/>
  <c r="BS286" i="1" s="1"/>
  <c r="BQ288" i="1"/>
  <c r="BS288" i="1" s="1"/>
  <c r="BQ294" i="1"/>
  <c r="BS294" i="1" s="1"/>
  <c r="BQ296" i="1"/>
  <c r="BS296" i="1" s="1"/>
  <c r="BQ300" i="1"/>
  <c r="BS300" i="1" s="1"/>
  <c r="BQ302" i="1"/>
  <c r="BS302" i="1" s="1"/>
  <c r="BQ304" i="1"/>
  <c r="BS304" i="1" s="1"/>
  <c r="BQ310" i="1"/>
  <c r="BS310" i="1" s="1"/>
  <c r="BQ312" i="1"/>
  <c r="BS312" i="1" s="1"/>
  <c r="BQ316" i="1"/>
  <c r="BS316" i="1" s="1"/>
  <c r="BQ318" i="1"/>
  <c r="BS318" i="1" s="1"/>
  <c r="BQ320" i="1"/>
  <c r="BS320" i="1" s="1"/>
  <c r="BQ1426" i="1"/>
  <c r="BS1426" i="1" s="1"/>
  <c r="BQ1539" i="1"/>
  <c r="BS1539" i="1" s="1"/>
  <c r="BQ404" i="1"/>
  <c r="BS404" i="1" s="1"/>
  <c r="BQ406" i="1"/>
  <c r="BS406" i="1" s="1"/>
  <c r="BQ408" i="1"/>
  <c r="BS408" i="1" s="1"/>
  <c r="BQ412" i="1"/>
  <c r="BS412" i="1" s="1"/>
  <c r="BQ414" i="1"/>
  <c r="BS414" i="1" s="1"/>
  <c r="BQ416" i="1"/>
  <c r="BS416" i="1" s="1"/>
  <c r="BQ422" i="1"/>
  <c r="BS422" i="1" s="1"/>
  <c r="BQ424" i="1"/>
  <c r="BS424" i="1" s="1"/>
  <c r="BQ428" i="1"/>
  <c r="BS428" i="1" s="1"/>
  <c r="BQ430" i="1"/>
  <c r="BS430" i="1" s="1"/>
  <c r="BQ432" i="1"/>
  <c r="BS432" i="1" s="1"/>
  <c r="BQ438" i="1"/>
  <c r="BS438" i="1" s="1"/>
  <c r="BQ440" i="1"/>
  <c r="BS440" i="1" s="1"/>
  <c r="BQ444" i="1"/>
  <c r="BS444" i="1" s="1"/>
  <c r="BQ446" i="1"/>
  <c r="BS446" i="1" s="1"/>
  <c r="BQ448" i="1"/>
  <c r="BS448" i="1" s="1"/>
  <c r="BQ464" i="1"/>
  <c r="BS464" i="1" s="1"/>
  <c r="BQ486" i="1"/>
  <c r="BS486" i="1" s="1"/>
  <c r="BQ488" i="1"/>
  <c r="BS488" i="1" s="1"/>
  <c r="BQ492" i="1"/>
  <c r="BS492" i="1" s="1"/>
  <c r="BQ494" i="1"/>
  <c r="BS494" i="1" s="1"/>
  <c r="BQ496" i="1"/>
  <c r="BS496" i="1" s="1"/>
  <c r="BQ502" i="1"/>
  <c r="BS502" i="1" s="1"/>
  <c r="BQ504" i="1"/>
  <c r="BS504" i="1" s="1"/>
  <c r="BQ508" i="1"/>
  <c r="BS508" i="1" s="1"/>
  <c r="BQ510" i="1"/>
  <c r="BS510" i="1" s="1"/>
  <c r="BQ619" i="1"/>
  <c r="BS619" i="1" s="1"/>
  <c r="BQ645" i="1"/>
  <c r="BS645" i="1" s="1"/>
  <c r="BQ681" i="1"/>
  <c r="BS681" i="1" s="1"/>
  <c r="BQ693" i="1"/>
  <c r="BS693" i="1" s="1"/>
  <c r="BQ713" i="1"/>
  <c r="BS713" i="1" s="1"/>
  <c r="BQ725" i="1"/>
  <c r="BS725" i="1" s="1"/>
  <c r="BQ732" i="1"/>
  <c r="BS732" i="1" s="1"/>
  <c r="BQ744" i="1"/>
  <c r="BS744" i="1" s="1"/>
  <c r="BQ784" i="1"/>
  <c r="BS784" i="1" s="1"/>
  <c r="BQ842" i="1"/>
  <c r="BS842" i="1" s="1"/>
  <c r="BQ844" i="1"/>
  <c r="BS844" i="1" s="1"/>
  <c r="BQ919" i="1"/>
  <c r="BS919" i="1" s="1"/>
  <c r="BQ923" i="1"/>
  <c r="BS923" i="1" s="1"/>
  <c r="BQ927" i="1"/>
  <c r="BS927" i="1" s="1"/>
  <c r="BQ929" i="1"/>
  <c r="BS929" i="1" s="1"/>
  <c r="BQ1051" i="1"/>
  <c r="BS1051" i="1" s="1"/>
  <c r="BQ1055" i="1"/>
  <c r="BS1055" i="1" s="1"/>
  <c r="BQ1089" i="1"/>
  <c r="BS1089" i="1" s="1"/>
  <c r="BQ1095" i="1"/>
  <c r="BS1095" i="1" s="1"/>
  <c r="BQ1220" i="1"/>
  <c r="BS1220" i="1" s="1"/>
  <c r="BQ1391" i="1"/>
  <c r="BS1391" i="1" s="1"/>
  <c r="BQ1419" i="1"/>
  <c r="BS1419" i="1" s="1"/>
  <c r="BQ1421" i="1"/>
  <c r="BS1421" i="1" s="1"/>
  <c r="BQ1427" i="1"/>
  <c r="BS1427" i="1" s="1"/>
  <c r="BQ1429" i="1"/>
  <c r="BS1429" i="1" s="1"/>
  <c r="BQ1577" i="1"/>
  <c r="BS1577" i="1" s="1"/>
  <c r="BQ135" i="1"/>
  <c r="BS135" i="1" s="1"/>
  <c r="BQ220" i="1"/>
  <c r="BS220" i="1" s="1"/>
  <c r="BQ240" i="1"/>
  <c r="BS240" i="1" s="1"/>
  <c r="BQ396" i="1"/>
  <c r="BS396" i="1" s="1"/>
  <c r="BQ491" i="1"/>
  <c r="BS491" i="1" s="1"/>
  <c r="BQ703" i="1"/>
  <c r="BS703" i="1" s="1"/>
  <c r="BQ707" i="1"/>
  <c r="BS707" i="1" s="1"/>
  <c r="BQ800" i="1"/>
  <c r="BS800" i="1" s="1"/>
  <c r="BQ832" i="1"/>
  <c r="BS832" i="1" s="1"/>
  <c r="BQ840" i="1"/>
  <c r="BS840" i="1" s="1"/>
  <c r="BQ19" i="1"/>
  <c r="BS19" i="1" s="1"/>
  <c r="BQ21" i="1"/>
  <c r="BS21" i="1" s="1"/>
  <c r="BQ25" i="1"/>
  <c r="BS25" i="1" s="1"/>
  <c r="BQ27" i="1"/>
  <c r="BS27" i="1" s="1"/>
  <c r="BQ29" i="1"/>
  <c r="BS29" i="1" s="1"/>
  <c r="BQ35" i="1"/>
  <c r="BS35" i="1" s="1"/>
  <c r="BQ37" i="1"/>
  <c r="BS37" i="1" s="1"/>
  <c r="BQ41" i="1"/>
  <c r="BS41" i="1" s="1"/>
  <c r="BQ43" i="1"/>
  <c r="BS43" i="1" s="1"/>
  <c r="BQ45" i="1"/>
  <c r="BS45" i="1" s="1"/>
  <c r="BQ88" i="1"/>
  <c r="BS88" i="1" s="1"/>
  <c r="BQ96" i="1"/>
  <c r="BS96" i="1" s="1"/>
  <c r="BQ104" i="1"/>
  <c r="BS104" i="1" s="1"/>
  <c r="BQ112" i="1"/>
  <c r="BS112" i="1" s="1"/>
  <c r="BQ183" i="1"/>
  <c r="BS183" i="1" s="1"/>
  <c r="BQ191" i="1"/>
  <c r="BS191" i="1" s="1"/>
  <c r="BQ195" i="1"/>
  <c r="BS195" i="1" s="1"/>
  <c r="BQ199" i="1"/>
  <c r="BS199" i="1" s="1"/>
  <c r="BQ203" i="1"/>
  <c r="BS203" i="1" s="1"/>
  <c r="BQ237" i="1"/>
  <c r="BS237" i="1" s="1"/>
  <c r="BQ256" i="1"/>
  <c r="BS256" i="1" s="1"/>
  <c r="BQ268" i="1"/>
  <c r="BS268" i="1" s="1"/>
  <c r="BQ355" i="1"/>
  <c r="BS355" i="1" s="1"/>
  <c r="BQ413" i="1"/>
  <c r="BS413" i="1" s="1"/>
  <c r="BQ452" i="1"/>
  <c r="BS452" i="1" s="1"/>
  <c r="BQ547" i="1"/>
  <c r="BS547" i="1" s="1"/>
  <c r="BQ555" i="1"/>
  <c r="BS555" i="1" s="1"/>
  <c r="BQ563" i="1"/>
  <c r="BS563" i="1" s="1"/>
  <c r="BQ575" i="1"/>
  <c r="BS575" i="1" s="1"/>
  <c r="BQ579" i="1"/>
  <c r="BS579" i="1" s="1"/>
  <c r="BQ597" i="1"/>
  <c r="BS597" i="1" s="1"/>
  <c r="BQ652" i="1"/>
  <c r="BS652" i="1" s="1"/>
  <c r="BQ654" i="1"/>
  <c r="BS654" i="1" s="1"/>
  <c r="BQ656" i="1"/>
  <c r="BS656" i="1" s="1"/>
  <c r="BQ660" i="1"/>
  <c r="BS660" i="1" s="1"/>
  <c r="BQ664" i="1"/>
  <c r="BS664" i="1" s="1"/>
  <c r="BQ668" i="1"/>
  <c r="BS668" i="1" s="1"/>
  <c r="BQ670" i="1"/>
  <c r="BS670" i="1" s="1"/>
  <c r="BQ672" i="1"/>
  <c r="BS672" i="1" s="1"/>
  <c r="BQ674" i="1"/>
  <c r="BS674" i="1" s="1"/>
  <c r="BQ676" i="1"/>
  <c r="BS676" i="1" s="1"/>
  <c r="BQ16" i="1"/>
  <c r="BS16" i="1" s="1"/>
  <c r="BQ24" i="1"/>
  <c r="BS24" i="1" s="1"/>
  <c r="BQ400" i="1"/>
  <c r="BS400" i="1" s="1"/>
  <c r="BQ483" i="1"/>
  <c r="BS483" i="1" s="1"/>
  <c r="BQ75" i="1"/>
  <c r="BS75" i="1" s="1"/>
  <c r="BQ77" i="1"/>
  <c r="BS77" i="1" s="1"/>
  <c r="BQ81" i="1"/>
  <c r="BS81" i="1" s="1"/>
  <c r="BQ83" i="1"/>
  <c r="BS83" i="1" s="1"/>
  <c r="BQ85" i="1"/>
  <c r="BS85" i="1" s="1"/>
  <c r="BQ91" i="1"/>
  <c r="BS91" i="1" s="1"/>
  <c r="BQ93" i="1"/>
  <c r="BS93" i="1" s="1"/>
  <c r="BQ97" i="1"/>
  <c r="BS97" i="1" s="1"/>
  <c r="BQ99" i="1"/>
  <c r="BS99" i="1" s="1"/>
  <c r="BQ101" i="1"/>
  <c r="BS101" i="1" s="1"/>
  <c r="BQ107" i="1"/>
  <c r="BS107" i="1" s="1"/>
  <c r="BQ109" i="1"/>
  <c r="BS109" i="1" s="1"/>
  <c r="BQ113" i="1"/>
  <c r="BS113" i="1" s="1"/>
  <c r="BQ115" i="1"/>
  <c r="BS115" i="1" s="1"/>
  <c r="BQ176" i="1"/>
  <c r="BS176" i="1" s="1"/>
  <c r="BQ178" i="1"/>
  <c r="BS178" i="1" s="1"/>
  <c r="BQ180" i="1"/>
  <c r="BS180" i="1" s="1"/>
  <c r="BQ186" i="1"/>
  <c r="BS186" i="1" s="1"/>
  <c r="BQ188" i="1"/>
  <c r="BS188" i="1" s="1"/>
  <c r="BQ192" i="1"/>
  <c r="BS192" i="1" s="1"/>
  <c r="BQ196" i="1"/>
  <c r="BS196" i="1" s="1"/>
  <c r="BQ198" i="1"/>
  <c r="BS198" i="1" s="1"/>
  <c r="BQ200" i="1"/>
  <c r="BS200" i="1" s="1"/>
  <c r="BQ204" i="1"/>
  <c r="BS204" i="1" s="1"/>
  <c r="BQ253" i="1"/>
  <c r="BS253" i="1" s="1"/>
  <c r="BQ269" i="1"/>
  <c r="BS269" i="1" s="1"/>
  <c r="BQ277" i="1"/>
  <c r="BS277" i="1" s="1"/>
  <c r="BQ285" i="1"/>
  <c r="BS285" i="1" s="1"/>
  <c r="BQ356" i="1"/>
  <c r="BS356" i="1" s="1"/>
  <c r="BQ358" i="1"/>
  <c r="BS358" i="1" s="1"/>
  <c r="BQ360" i="1"/>
  <c r="BS360" i="1" s="1"/>
  <c r="BQ364" i="1"/>
  <c r="BS364" i="1" s="1"/>
  <c r="BQ366" i="1"/>
  <c r="BS366" i="1" s="1"/>
  <c r="BQ368" i="1"/>
  <c r="BS368" i="1" s="1"/>
  <c r="BQ372" i="1"/>
  <c r="BS372" i="1" s="1"/>
  <c r="BQ374" i="1"/>
  <c r="BS374" i="1" s="1"/>
  <c r="BQ376" i="1"/>
  <c r="BS376" i="1" s="1"/>
  <c r="BQ380" i="1"/>
  <c r="BS380" i="1" s="1"/>
  <c r="BQ382" i="1"/>
  <c r="BS382" i="1" s="1"/>
  <c r="BQ427" i="1"/>
  <c r="BS427" i="1" s="1"/>
  <c r="BQ453" i="1"/>
  <c r="BS453" i="1" s="1"/>
  <c r="BQ461" i="1"/>
  <c r="BS461" i="1" s="1"/>
  <c r="BQ468" i="1"/>
  <c r="BS468" i="1" s="1"/>
  <c r="BQ534" i="1"/>
  <c r="BS534" i="1" s="1"/>
  <c r="BQ536" i="1"/>
  <c r="BS536" i="1" s="1"/>
  <c r="BQ540" i="1"/>
  <c r="BS540" i="1" s="1"/>
  <c r="BQ542" i="1"/>
  <c r="BS542" i="1" s="1"/>
  <c r="BQ544" i="1"/>
  <c r="BS544" i="1" s="1"/>
  <c r="BQ548" i="1"/>
  <c r="BS548" i="1" s="1"/>
  <c r="BQ550" i="1"/>
  <c r="BS550" i="1" s="1"/>
  <c r="BQ552" i="1"/>
  <c r="BS552" i="1" s="1"/>
  <c r="BQ556" i="1"/>
  <c r="BS556" i="1" s="1"/>
  <c r="BQ558" i="1"/>
  <c r="BS558" i="1" s="1"/>
  <c r="BQ560" i="1"/>
  <c r="BS560" i="1" s="1"/>
  <c r="BQ562" i="1"/>
  <c r="BS562" i="1" s="1"/>
  <c r="BQ564" i="1"/>
  <c r="BS564" i="1" s="1"/>
  <c r="BQ568" i="1"/>
  <c r="BS568" i="1" s="1"/>
  <c r="BQ572" i="1"/>
  <c r="BS572" i="1" s="1"/>
  <c r="BQ574" i="1"/>
  <c r="BS574" i="1" s="1"/>
  <c r="BQ576" i="1"/>
  <c r="BS576" i="1" s="1"/>
  <c r="BQ578" i="1"/>
  <c r="BS578" i="1" s="1"/>
  <c r="BQ580" i="1"/>
  <c r="BS580" i="1" s="1"/>
  <c r="BQ601" i="1"/>
  <c r="BS601" i="1" s="1"/>
  <c r="BQ613" i="1"/>
  <c r="BS613" i="1" s="1"/>
  <c r="BQ964" i="1"/>
  <c r="BS964" i="1" s="1"/>
  <c r="BQ1025" i="1"/>
  <c r="BS1025" i="1" s="1"/>
  <c r="BQ1107" i="1"/>
  <c r="BS1107" i="1" s="1"/>
  <c r="BQ1115" i="1"/>
  <c r="BS1115" i="1" s="1"/>
  <c r="BQ1352" i="1"/>
  <c r="BS1352" i="1" s="1"/>
  <c r="BQ1416" i="1"/>
  <c r="BS1416" i="1" s="1"/>
  <c r="BQ1441" i="1"/>
  <c r="BS1441" i="1" s="1"/>
  <c r="BQ1449" i="1"/>
  <c r="BS1449" i="1" s="1"/>
  <c r="BQ1453" i="1"/>
  <c r="BS1453" i="1" s="1"/>
  <c r="BQ1541" i="1"/>
  <c r="BS1541" i="1" s="1"/>
  <c r="BQ1554" i="1"/>
  <c r="BS1554" i="1" s="1"/>
  <c r="BQ1593" i="1"/>
  <c r="BS1593" i="1" s="1"/>
  <c r="BQ1601" i="1"/>
  <c r="BS1601" i="1" s="1"/>
  <c r="BQ1613" i="1"/>
  <c r="BS1613" i="1" s="1"/>
  <c r="BQ1649" i="1"/>
  <c r="BS1649" i="1" s="1"/>
  <c r="BQ1701" i="1"/>
  <c r="BS1701" i="1" s="1"/>
  <c r="BQ1703" i="1"/>
  <c r="BS1703" i="1" s="1"/>
  <c r="BQ1705" i="1"/>
  <c r="BS1705" i="1" s="1"/>
  <c r="BQ1732" i="1"/>
  <c r="BS1732" i="1" s="1"/>
  <c r="BQ1736" i="1"/>
  <c r="BS1736" i="1" s="1"/>
  <c r="BQ627" i="1"/>
  <c r="BS627" i="1" s="1"/>
  <c r="BQ775" i="1"/>
  <c r="BS775" i="1" s="1"/>
  <c r="BQ779" i="1"/>
  <c r="BS779" i="1" s="1"/>
  <c r="BQ833" i="1"/>
  <c r="BS833" i="1" s="1"/>
  <c r="BQ839" i="1"/>
  <c r="BS839" i="1" s="1"/>
  <c r="BQ850" i="1"/>
  <c r="BS850" i="1" s="1"/>
  <c r="BQ852" i="1"/>
  <c r="BS852" i="1" s="1"/>
  <c r="BQ858" i="1"/>
  <c r="BS858" i="1" s="1"/>
  <c r="BQ860" i="1"/>
  <c r="BS860" i="1" s="1"/>
  <c r="BQ862" i="1"/>
  <c r="BS862" i="1" s="1"/>
  <c r="BQ869" i="1"/>
  <c r="BS869" i="1" s="1"/>
  <c r="BQ871" i="1"/>
  <c r="BS871" i="1" s="1"/>
  <c r="BQ885" i="1"/>
  <c r="BS885" i="1" s="1"/>
  <c r="BQ887" i="1"/>
  <c r="BS887" i="1" s="1"/>
  <c r="BQ900" i="1"/>
  <c r="BS900" i="1" s="1"/>
  <c r="BQ961" i="1"/>
  <c r="BS961" i="1" s="1"/>
  <c r="BQ1012" i="1"/>
  <c r="BS1012" i="1" s="1"/>
  <c r="BQ1016" i="1"/>
  <c r="BS1016" i="1" s="1"/>
  <c r="BQ1018" i="1"/>
  <c r="BS1018" i="1" s="1"/>
  <c r="BQ1020" i="1"/>
  <c r="BS1020" i="1" s="1"/>
  <c r="BQ1057" i="1"/>
  <c r="BS1057" i="1" s="1"/>
  <c r="BQ1096" i="1"/>
  <c r="BS1096" i="1" s="1"/>
  <c r="BQ1098" i="1"/>
  <c r="BS1098" i="1" s="1"/>
  <c r="BQ1100" i="1"/>
  <c r="BS1100" i="1" s="1"/>
  <c r="BQ1102" i="1"/>
  <c r="BS1102" i="1" s="1"/>
  <c r="BQ1104" i="1"/>
  <c r="BS1104" i="1" s="1"/>
  <c r="BQ1106" i="1"/>
  <c r="BS1106" i="1" s="1"/>
  <c r="BQ1112" i="1"/>
  <c r="BS1112" i="1" s="1"/>
  <c r="BQ1114" i="1"/>
  <c r="BS1114" i="1" s="1"/>
  <c r="BQ1141" i="1"/>
  <c r="BS1141" i="1" s="1"/>
  <c r="BQ1149" i="1"/>
  <c r="BS1149" i="1" s="1"/>
  <c r="BQ1156" i="1"/>
  <c r="BS1156" i="1" s="1"/>
  <c r="BQ1168" i="1"/>
  <c r="BS1168" i="1" s="1"/>
  <c r="BQ1258" i="1"/>
  <c r="BS1258" i="1" s="1"/>
  <c r="BQ1260" i="1"/>
  <c r="BS1260" i="1" s="1"/>
  <c r="BQ1264" i="1"/>
  <c r="BS1264" i="1" s="1"/>
  <c r="BQ1266" i="1"/>
  <c r="BS1266" i="1" s="1"/>
  <c r="BQ1268" i="1"/>
  <c r="BS1268" i="1" s="1"/>
  <c r="BQ1353" i="1"/>
  <c r="BS1353" i="1" s="1"/>
  <c r="BQ1361" i="1"/>
  <c r="BS1361" i="1" s="1"/>
  <c r="BQ1368" i="1"/>
  <c r="BS1368" i="1" s="1"/>
  <c r="BQ1430" i="1"/>
  <c r="BS1430" i="1" s="1"/>
  <c r="BQ1432" i="1"/>
  <c r="BS1432" i="1" s="1"/>
  <c r="BQ1434" i="1"/>
  <c r="BS1434" i="1" s="1"/>
  <c r="BQ1438" i="1"/>
  <c r="BS1438" i="1" s="1"/>
  <c r="BQ1440" i="1"/>
  <c r="BS1440" i="1" s="1"/>
  <c r="BQ1442" i="1"/>
  <c r="BS1442" i="1" s="1"/>
  <c r="BQ1446" i="1"/>
  <c r="BS1446" i="1" s="1"/>
  <c r="BQ1448" i="1"/>
  <c r="BS1448" i="1" s="1"/>
  <c r="BQ1459" i="1"/>
  <c r="BS1459" i="1" s="1"/>
  <c r="BQ1461" i="1"/>
  <c r="BS1461" i="1" s="1"/>
  <c r="BQ1475" i="1"/>
  <c r="BS1475" i="1" s="1"/>
  <c r="BQ1477" i="1"/>
  <c r="BS1477" i="1" s="1"/>
  <c r="BQ1490" i="1"/>
  <c r="BS1490" i="1" s="1"/>
  <c r="BQ1537" i="1"/>
  <c r="BS1537" i="1" s="1"/>
  <c r="BQ1547" i="1"/>
  <c r="BS1547" i="1" s="1"/>
  <c r="BQ1549" i="1"/>
  <c r="BS1549" i="1" s="1"/>
  <c r="BQ1555" i="1"/>
  <c r="BS1555" i="1" s="1"/>
  <c r="BQ1557" i="1"/>
  <c r="BS1557" i="1" s="1"/>
  <c r="BQ1665" i="1"/>
  <c r="BS1665" i="1" s="1"/>
  <c r="BQ1677" i="1"/>
  <c r="BS1677" i="1" s="1"/>
  <c r="BQ628" i="1"/>
  <c r="BS628" i="1" s="1"/>
  <c r="BQ632" i="1"/>
  <c r="BS632" i="1" s="1"/>
  <c r="BQ636" i="1"/>
  <c r="BS636" i="1" s="1"/>
  <c r="BQ638" i="1"/>
  <c r="BS638" i="1" s="1"/>
  <c r="BQ640" i="1"/>
  <c r="BS640" i="1" s="1"/>
  <c r="BQ642" i="1"/>
  <c r="BS642" i="1" s="1"/>
  <c r="BQ671" i="1"/>
  <c r="BS671" i="1" s="1"/>
  <c r="BQ675" i="1"/>
  <c r="BS675" i="1" s="1"/>
  <c r="BQ677" i="1"/>
  <c r="BS677" i="1" s="1"/>
  <c r="BQ754" i="1"/>
  <c r="BS754" i="1" s="1"/>
  <c r="BQ756" i="1"/>
  <c r="BS756" i="1" s="1"/>
  <c r="BQ758" i="1"/>
  <c r="BS758" i="1" s="1"/>
  <c r="BQ760" i="1"/>
  <c r="BS760" i="1" s="1"/>
  <c r="BQ762" i="1"/>
  <c r="BS762" i="1" s="1"/>
  <c r="BQ764" i="1"/>
  <c r="BS764" i="1" s="1"/>
  <c r="BQ770" i="1"/>
  <c r="BS770" i="1" s="1"/>
  <c r="BQ772" i="1"/>
  <c r="BS772" i="1" s="1"/>
  <c r="BQ774" i="1"/>
  <c r="BS774" i="1" s="1"/>
  <c r="BQ776" i="1"/>
  <c r="BS776" i="1" s="1"/>
  <c r="BQ778" i="1"/>
  <c r="BS778" i="1" s="1"/>
  <c r="BQ780" i="1"/>
  <c r="BS780" i="1" s="1"/>
  <c r="BQ817" i="1"/>
  <c r="BS817" i="1" s="1"/>
  <c r="BQ897" i="1"/>
  <c r="BS897" i="1" s="1"/>
  <c r="BQ948" i="1"/>
  <c r="BS948" i="1" s="1"/>
  <c r="BQ952" i="1"/>
  <c r="BS952" i="1" s="1"/>
  <c r="BQ954" i="1"/>
  <c r="BS954" i="1" s="1"/>
  <c r="BQ956" i="1"/>
  <c r="BS956" i="1" s="1"/>
  <c r="BQ993" i="1"/>
  <c r="BS993" i="1" s="1"/>
  <c r="BQ1032" i="1"/>
  <c r="BS1032" i="1" s="1"/>
  <c r="BQ1034" i="1"/>
  <c r="BS1034" i="1" s="1"/>
  <c r="BQ1036" i="1"/>
  <c r="BS1036" i="1" s="1"/>
  <c r="BQ1038" i="1"/>
  <c r="BS1038" i="1" s="1"/>
  <c r="BQ1040" i="1"/>
  <c r="BS1040" i="1" s="1"/>
  <c r="BQ1044" i="1"/>
  <c r="BS1044" i="1" s="1"/>
  <c r="BQ1048" i="1"/>
  <c r="BS1048" i="1" s="1"/>
  <c r="BQ1050" i="1"/>
  <c r="BS1050" i="1" s="1"/>
  <c r="BQ1052" i="1"/>
  <c r="BS1052" i="1" s="1"/>
  <c r="BQ1054" i="1"/>
  <c r="BS1054" i="1" s="1"/>
  <c r="BQ1061" i="1"/>
  <c r="BS1061" i="1" s="1"/>
  <c r="BQ1077" i="1"/>
  <c r="BS1077" i="1" s="1"/>
  <c r="BQ1157" i="1"/>
  <c r="BS1157" i="1" s="1"/>
  <c r="BQ1165" i="1"/>
  <c r="BS1165" i="1" s="1"/>
  <c r="BQ1189" i="1"/>
  <c r="BS1189" i="1" s="1"/>
  <c r="BQ1197" i="1"/>
  <c r="BS1197" i="1" s="1"/>
  <c r="BQ1225" i="1"/>
  <c r="BS1225" i="1" s="1"/>
  <c r="BQ1233" i="1"/>
  <c r="BS1233" i="1" s="1"/>
  <c r="BQ1306" i="1"/>
  <c r="BS1306" i="1" s="1"/>
  <c r="BQ1308" i="1"/>
  <c r="BS1308" i="1" s="1"/>
  <c r="BQ1312" i="1"/>
  <c r="BS1312" i="1" s="1"/>
  <c r="BQ1314" i="1"/>
  <c r="BS1314" i="1" s="1"/>
  <c r="BQ1316" i="1"/>
  <c r="BS1316" i="1" s="1"/>
  <c r="BQ1322" i="1"/>
  <c r="BS1322" i="1" s="1"/>
  <c r="BQ1324" i="1"/>
  <c r="BS1324" i="1" s="1"/>
  <c r="BQ1328" i="1"/>
  <c r="BS1328" i="1" s="1"/>
  <c r="BQ1330" i="1"/>
  <c r="BS1330" i="1" s="1"/>
  <c r="BQ1332" i="1"/>
  <c r="BS1332" i="1" s="1"/>
  <c r="BQ1338" i="1"/>
  <c r="BS1338" i="1" s="1"/>
  <c r="BQ1340" i="1"/>
  <c r="BS1340" i="1" s="1"/>
  <c r="BQ1344" i="1"/>
  <c r="BS1344" i="1" s="1"/>
  <c r="BQ1346" i="1"/>
  <c r="BS1346" i="1" s="1"/>
  <c r="BQ1369" i="1"/>
  <c r="BS1369" i="1" s="1"/>
  <c r="BQ1377" i="1"/>
  <c r="BS1377" i="1" s="1"/>
  <c r="BQ1397" i="1"/>
  <c r="BS1397" i="1" s="1"/>
  <c r="BQ1401" i="1"/>
  <c r="BS1401" i="1" s="1"/>
  <c r="BQ1409" i="1"/>
  <c r="BS1409" i="1" s="1"/>
  <c r="BQ1413" i="1"/>
  <c r="BS1413" i="1" s="1"/>
  <c r="BQ1483" i="1"/>
  <c r="BS1483" i="1" s="1"/>
  <c r="BQ1485" i="1"/>
  <c r="BS1485" i="1" s="1"/>
  <c r="BQ1491" i="1"/>
  <c r="BS1491" i="1" s="1"/>
  <c r="BQ1493" i="1"/>
  <c r="BS1493" i="1" s="1"/>
  <c r="BQ1534" i="1"/>
  <c r="BS1534" i="1" s="1"/>
  <c r="BQ1536" i="1"/>
  <c r="BS1536" i="1" s="1"/>
  <c r="BQ1538" i="1"/>
  <c r="BS1538" i="1" s="1"/>
  <c r="BQ1542" i="1"/>
  <c r="BS1542" i="1" s="1"/>
  <c r="BQ1544" i="1"/>
  <c r="BS1544" i="1" s="1"/>
  <c r="BQ1579" i="1"/>
  <c r="BS1579" i="1" s="1"/>
  <c r="BQ1581" i="1"/>
  <c r="BS1581" i="1" s="1"/>
  <c r="BQ1662" i="1"/>
  <c r="BS1662" i="1" s="1"/>
  <c r="BQ1664" i="1"/>
  <c r="BS1664" i="1" s="1"/>
  <c r="BQ1674" i="1"/>
  <c r="BS1674" i="1" s="1"/>
  <c r="BQ1706" i="1"/>
  <c r="BS1706" i="1" s="1"/>
  <c r="BQ1721" i="1"/>
  <c r="BS1721" i="1" s="1"/>
  <c r="BQ32" i="1"/>
  <c r="BS32" i="1" s="1"/>
  <c r="BQ40" i="1"/>
  <c r="BS40" i="1" s="1"/>
  <c r="BQ48" i="1"/>
  <c r="BS48" i="1" s="1"/>
  <c r="BQ56" i="1"/>
  <c r="BS56" i="1" s="1"/>
  <c r="BQ73" i="1"/>
  <c r="BS73" i="1" s="1"/>
  <c r="BQ5" i="1"/>
  <c r="BS5" i="1" s="1"/>
  <c r="BQ9" i="1"/>
  <c r="BS9" i="1" s="1"/>
  <c r="BQ11" i="1"/>
  <c r="BS11" i="1" s="1"/>
  <c r="BQ13" i="1"/>
  <c r="BS13" i="1" s="1"/>
  <c r="BQ106" i="1"/>
  <c r="BS106" i="1" s="1"/>
  <c r="BQ114" i="1"/>
  <c r="BS114" i="1" s="1"/>
  <c r="BQ143" i="1"/>
  <c r="BS143" i="1" s="1"/>
  <c r="BQ151" i="1"/>
  <c r="BS151" i="1" s="1"/>
  <c r="BQ184" i="1"/>
  <c r="BS184" i="1" s="1"/>
  <c r="BQ243" i="1"/>
  <c r="BS243" i="1" s="1"/>
  <c r="BQ247" i="1"/>
  <c r="BS247" i="1" s="1"/>
  <c r="BQ272" i="1"/>
  <c r="BS272" i="1" s="1"/>
  <c r="BQ371" i="1"/>
  <c r="BS371" i="1" s="1"/>
  <c r="BQ507" i="1"/>
  <c r="BS507" i="1" s="1"/>
  <c r="BQ532" i="1"/>
  <c r="BS532" i="1" s="1"/>
  <c r="BQ639" i="1"/>
  <c r="BS639" i="1" s="1"/>
  <c r="BQ643" i="1"/>
  <c r="BS643" i="1" s="1"/>
  <c r="BQ719" i="1"/>
  <c r="BS719" i="1" s="1"/>
  <c r="BQ723" i="1"/>
  <c r="BS723" i="1" s="1"/>
  <c r="BQ748" i="1"/>
  <c r="BS748" i="1" s="1"/>
  <c r="BQ752" i="1"/>
  <c r="BS752" i="1" s="1"/>
  <c r="BQ891" i="1"/>
  <c r="BS891" i="1" s="1"/>
  <c r="BQ895" i="1"/>
  <c r="BS895" i="1" s="1"/>
  <c r="BQ951" i="1"/>
  <c r="BS951" i="1" s="1"/>
  <c r="BQ955" i="1"/>
  <c r="BS955" i="1" s="1"/>
  <c r="BQ959" i="1"/>
  <c r="BS959" i="1" s="1"/>
  <c r="BQ1015" i="1"/>
  <c r="BS1015" i="1" s="1"/>
  <c r="BQ1019" i="1"/>
  <c r="BS1019" i="1" s="1"/>
  <c r="BQ1023" i="1"/>
  <c r="BS1023" i="1" s="1"/>
  <c r="BQ1083" i="1"/>
  <c r="BS1083" i="1" s="1"/>
  <c r="BQ1087" i="1"/>
  <c r="BS1087" i="1" s="1"/>
  <c r="BQ1172" i="1"/>
  <c r="BS1172" i="1" s="1"/>
  <c r="BQ499" i="1"/>
  <c r="BS499" i="1" s="1"/>
  <c r="BQ17" i="1"/>
  <c r="BS17" i="1" s="1"/>
  <c r="BQ64" i="1"/>
  <c r="BS64" i="1" s="1"/>
  <c r="BQ89" i="1"/>
  <c r="BS89" i="1" s="1"/>
  <c r="BQ120" i="1"/>
  <c r="BS120" i="1" s="1"/>
  <c r="BQ159" i="1"/>
  <c r="BS159" i="1" s="1"/>
  <c r="BQ167" i="1"/>
  <c r="BS167" i="1" s="1"/>
  <c r="BQ177" i="1"/>
  <c r="BS177" i="1" s="1"/>
  <c r="BQ185" i="1"/>
  <c r="BS185" i="1" s="1"/>
  <c r="BQ211" i="1"/>
  <c r="BS211" i="1" s="1"/>
  <c r="BQ215" i="1"/>
  <c r="BS215" i="1" s="1"/>
  <c r="BQ219" i="1"/>
  <c r="BS219" i="1" s="1"/>
  <c r="BQ221" i="1"/>
  <c r="BS221" i="1" s="1"/>
  <c r="BQ242" i="1"/>
  <c r="BS242" i="1" s="1"/>
  <c r="BQ244" i="1"/>
  <c r="BS244" i="1" s="1"/>
  <c r="BQ246" i="1"/>
  <c r="BS246" i="1" s="1"/>
  <c r="BQ248" i="1"/>
  <c r="BS248" i="1" s="1"/>
  <c r="BQ259" i="1"/>
  <c r="BS259" i="1" s="1"/>
  <c r="BQ263" i="1"/>
  <c r="BS263" i="1" s="1"/>
  <c r="BQ267" i="1"/>
  <c r="BS267" i="1" s="1"/>
  <c r="BQ309" i="1"/>
  <c r="BS309" i="1" s="1"/>
  <c r="BQ317" i="1"/>
  <c r="BS317" i="1" s="1"/>
  <c r="BQ340" i="1"/>
  <c r="BS340" i="1" s="1"/>
  <c r="BQ342" i="1"/>
  <c r="BS342" i="1" s="1"/>
  <c r="BQ344" i="1"/>
  <c r="BS344" i="1" s="1"/>
  <c r="BQ348" i="1"/>
  <c r="BS348" i="1" s="1"/>
  <c r="BQ350" i="1"/>
  <c r="BS350" i="1" s="1"/>
  <c r="BQ352" i="1"/>
  <c r="BS352" i="1" s="1"/>
  <c r="BQ437" i="1"/>
  <c r="BS437" i="1" s="1"/>
  <c r="BQ439" i="1"/>
  <c r="BS439" i="1" s="1"/>
  <c r="BQ445" i="1"/>
  <c r="BS445" i="1" s="1"/>
  <c r="BQ470" i="1"/>
  <c r="BS470" i="1" s="1"/>
  <c r="BQ472" i="1"/>
  <c r="BS472" i="1" s="1"/>
  <c r="BQ476" i="1"/>
  <c r="BS476" i="1" s="1"/>
  <c r="BQ478" i="1"/>
  <c r="BS478" i="1" s="1"/>
  <c r="BQ480" i="1"/>
  <c r="BS480" i="1" s="1"/>
  <c r="BQ569" i="1"/>
  <c r="BS569" i="1" s="1"/>
  <c r="BQ581" i="1"/>
  <c r="BS581" i="1" s="1"/>
  <c r="BQ604" i="1"/>
  <c r="BS604" i="1" s="1"/>
  <c r="BQ606" i="1"/>
  <c r="BS606" i="1" s="1"/>
  <c r="BQ608" i="1"/>
  <c r="BS608" i="1" s="1"/>
  <c r="BQ612" i="1"/>
  <c r="BS612" i="1" s="1"/>
  <c r="BQ614" i="1"/>
  <c r="BS614" i="1" s="1"/>
  <c r="BQ616" i="1"/>
  <c r="BS616" i="1" s="1"/>
  <c r="BQ684" i="1"/>
  <c r="BS684" i="1" s="1"/>
  <c r="BQ686" i="1"/>
  <c r="BS686" i="1" s="1"/>
  <c r="BQ688" i="1"/>
  <c r="BS688" i="1" s="1"/>
  <c r="BQ690" i="1"/>
  <c r="BS690" i="1" s="1"/>
  <c r="BQ692" i="1"/>
  <c r="BS692" i="1" s="1"/>
  <c r="BQ696" i="1"/>
  <c r="BS696" i="1" s="1"/>
  <c r="BQ781" i="1"/>
  <c r="BS781" i="1" s="1"/>
  <c r="BQ834" i="1"/>
  <c r="BS834" i="1" s="1"/>
  <c r="BQ836" i="1"/>
  <c r="BS836" i="1" s="1"/>
  <c r="BQ855" i="1"/>
  <c r="BS855" i="1" s="1"/>
  <c r="BQ872" i="1"/>
  <c r="BS872" i="1" s="1"/>
  <c r="BQ874" i="1"/>
  <c r="BS874" i="1" s="1"/>
  <c r="BQ876" i="1"/>
  <c r="BS876" i="1" s="1"/>
  <c r="BQ878" i="1"/>
  <c r="BS878" i="1" s="1"/>
  <c r="BQ880" i="1"/>
  <c r="BS880" i="1" s="1"/>
  <c r="BQ936" i="1"/>
  <c r="BS936" i="1" s="1"/>
  <c r="BQ938" i="1"/>
  <c r="BS938" i="1" s="1"/>
  <c r="BQ940" i="1"/>
  <c r="BS940" i="1" s="1"/>
  <c r="BQ944" i="1"/>
  <c r="BS944" i="1" s="1"/>
  <c r="BQ1000" i="1"/>
  <c r="BS1000" i="1" s="1"/>
  <c r="BQ1002" i="1"/>
  <c r="BS1002" i="1" s="1"/>
  <c r="BQ1004" i="1"/>
  <c r="BS1004" i="1" s="1"/>
  <c r="BQ1006" i="1"/>
  <c r="BS1006" i="1" s="1"/>
  <c r="BQ1008" i="1"/>
  <c r="BS1008" i="1" s="1"/>
  <c r="BQ1045" i="1"/>
  <c r="BS1045" i="1" s="1"/>
  <c r="BQ1064" i="1"/>
  <c r="BS1064" i="1" s="1"/>
  <c r="BQ1066" i="1"/>
  <c r="BS1066" i="1" s="1"/>
  <c r="BQ1068" i="1"/>
  <c r="BS1068" i="1" s="1"/>
  <c r="BQ1070" i="1"/>
  <c r="BS1070" i="1" s="1"/>
  <c r="BQ1072" i="1"/>
  <c r="BS1072" i="1" s="1"/>
  <c r="BQ1124" i="1"/>
  <c r="BS1124" i="1" s="1"/>
  <c r="BQ1126" i="1"/>
  <c r="BS1126" i="1" s="1"/>
  <c r="BQ1128" i="1"/>
  <c r="BS1128" i="1" s="1"/>
  <c r="BQ1132" i="1"/>
  <c r="BS1132" i="1" s="1"/>
  <c r="BQ1681" i="1"/>
  <c r="BS1681" i="1" s="1"/>
  <c r="BQ8" i="1"/>
  <c r="BS8" i="1" s="1"/>
  <c r="BQ18" i="1"/>
  <c r="BS18" i="1" s="1"/>
  <c r="BQ26" i="1"/>
  <c r="BS26" i="1" s="1"/>
  <c r="BQ33" i="1"/>
  <c r="BS33" i="1" s="1"/>
  <c r="BQ49" i="1"/>
  <c r="BS49" i="1" s="1"/>
  <c r="BQ67" i="1"/>
  <c r="BS67" i="1" s="1"/>
  <c r="BQ72" i="1"/>
  <c r="BS72" i="1" s="1"/>
  <c r="BQ80" i="1"/>
  <c r="BS80" i="1" s="1"/>
  <c r="BQ90" i="1"/>
  <c r="BS90" i="1" s="1"/>
  <c r="BQ98" i="1"/>
  <c r="BS98" i="1" s="1"/>
  <c r="BQ105" i="1"/>
  <c r="BS105" i="1" s="1"/>
  <c r="BQ121" i="1"/>
  <c r="BS121" i="1" s="1"/>
  <c r="BQ123" i="1"/>
  <c r="BS123" i="1" s="1"/>
  <c r="BQ125" i="1"/>
  <c r="BS125" i="1" s="1"/>
  <c r="BQ127" i="1"/>
  <c r="BS127" i="1" s="1"/>
  <c r="BQ129" i="1"/>
  <c r="BS129" i="1" s="1"/>
  <c r="BQ137" i="1"/>
  <c r="BS137" i="1" s="1"/>
  <c r="BQ152" i="1"/>
  <c r="BS152" i="1" s="1"/>
  <c r="BQ160" i="1"/>
  <c r="BS160" i="1" s="1"/>
  <c r="BQ162" i="1"/>
  <c r="BS162" i="1" s="1"/>
  <c r="BQ164" i="1"/>
  <c r="BS164" i="1" s="1"/>
  <c r="BQ170" i="1"/>
  <c r="BS170" i="1" s="1"/>
  <c r="BQ175" i="1"/>
  <c r="BS175" i="1" s="1"/>
  <c r="BQ212" i="1"/>
  <c r="BS212" i="1" s="1"/>
  <c r="BQ214" i="1"/>
  <c r="BS214" i="1" s="1"/>
  <c r="BQ216" i="1"/>
  <c r="BS216" i="1" s="1"/>
  <c r="BQ233" i="1"/>
  <c r="BS233" i="1" s="1"/>
  <c r="BQ258" i="1"/>
  <c r="BS258" i="1" s="1"/>
  <c r="BQ260" i="1"/>
  <c r="BS260" i="1" s="1"/>
  <c r="BQ262" i="1"/>
  <c r="BS262" i="1" s="1"/>
  <c r="BQ292" i="1"/>
  <c r="BS292" i="1" s="1"/>
  <c r="BQ323" i="1"/>
  <c r="BS323" i="1" s="1"/>
  <c r="BQ331" i="1"/>
  <c r="BS331" i="1" s="1"/>
  <c r="BQ420" i="1"/>
  <c r="BS420" i="1" s="1"/>
  <c r="BQ451" i="1"/>
  <c r="BS451" i="1" s="1"/>
  <c r="BQ459" i="1"/>
  <c r="BS459" i="1" s="1"/>
  <c r="BQ484" i="1"/>
  <c r="BS484" i="1" s="1"/>
  <c r="BQ515" i="1"/>
  <c r="BS515" i="1" s="1"/>
  <c r="BQ523" i="1"/>
  <c r="BS523" i="1" s="1"/>
  <c r="BQ591" i="1"/>
  <c r="BS591" i="1" s="1"/>
  <c r="BQ595" i="1"/>
  <c r="BS595" i="1" s="1"/>
  <c r="BQ700" i="1"/>
  <c r="BS700" i="1" s="1"/>
  <c r="BQ739" i="1"/>
  <c r="BS739" i="1" s="1"/>
  <c r="BQ768" i="1"/>
  <c r="BS768" i="1" s="1"/>
  <c r="BQ791" i="1"/>
  <c r="BS791" i="1" s="1"/>
  <c r="BQ848" i="1"/>
  <c r="BS848" i="1" s="1"/>
  <c r="BQ1304" i="1"/>
  <c r="BS1304" i="1" s="1"/>
  <c r="BQ1407" i="1"/>
  <c r="BS1407" i="1" s="1"/>
  <c r="BQ1417" i="1"/>
  <c r="BS1417" i="1" s="1"/>
  <c r="BQ1481" i="1"/>
  <c r="BS1481" i="1" s="1"/>
  <c r="BQ1545" i="1"/>
  <c r="BS1545" i="1" s="1"/>
  <c r="BQ264" i="1"/>
  <c r="BS264" i="1" s="1"/>
  <c r="BQ275" i="1"/>
  <c r="BS275" i="1" s="1"/>
  <c r="BQ283" i="1"/>
  <c r="BS283" i="1" s="1"/>
  <c r="BQ293" i="1"/>
  <c r="BS293" i="1" s="1"/>
  <c r="BQ301" i="1"/>
  <c r="BS301" i="1" s="1"/>
  <c r="BQ308" i="1"/>
  <c r="BS308" i="1" s="1"/>
  <c r="BQ324" i="1"/>
  <c r="BS324" i="1" s="1"/>
  <c r="BQ326" i="1"/>
  <c r="BS326" i="1" s="1"/>
  <c r="BQ328" i="1"/>
  <c r="BS328" i="1" s="1"/>
  <c r="BQ332" i="1"/>
  <c r="BS332" i="1" s="1"/>
  <c r="BQ334" i="1"/>
  <c r="BS334" i="1" s="1"/>
  <c r="BQ339" i="1"/>
  <c r="BS339" i="1" s="1"/>
  <c r="BQ347" i="1"/>
  <c r="BS347" i="1" s="1"/>
  <c r="BQ357" i="1"/>
  <c r="BS357" i="1" s="1"/>
  <c r="BQ359" i="1"/>
  <c r="BS359" i="1" s="1"/>
  <c r="BQ365" i="1"/>
  <c r="BS365" i="1" s="1"/>
  <c r="BQ388" i="1"/>
  <c r="BS388" i="1" s="1"/>
  <c r="BQ390" i="1"/>
  <c r="BS390" i="1" s="1"/>
  <c r="BQ392" i="1"/>
  <c r="BS392" i="1" s="1"/>
  <c r="BQ398" i="1"/>
  <c r="BS398" i="1" s="1"/>
  <c r="BQ411" i="1"/>
  <c r="BS411" i="1" s="1"/>
  <c r="BQ421" i="1"/>
  <c r="BS421" i="1" s="1"/>
  <c r="BQ429" i="1"/>
  <c r="BS429" i="1" s="1"/>
  <c r="BQ436" i="1"/>
  <c r="BS436" i="1" s="1"/>
  <c r="BQ454" i="1"/>
  <c r="BS454" i="1" s="1"/>
  <c r="BQ456" i="1"/>
  <c r="BS456" i="1" s="1"/>
  <c r="BQ460" i="1"/>
  <c r="BS460" i="1" s="1"/>
  <c r="BQ462" i="1"/>
  <c r="BS462" i="1" s="1"/>
  <c r="BQ467" i="1"/>
  <c r="BS467" i="1" s="1"/>
  <c r="BQ475" i="1"/>
  <c r="BS475" i="1" s="1"/>
  <c r="BQ485" i="1"/>
  <c r="BS485" i="1" s="1"/>
  <c r="BQ493" i="1"/>
  <c r="BS493" i="1" s="1"/>
  <c r="BQ500" i="1"/>
  <c r="BS500" i="1" s="1"/>
  <c r="BQ518" i="1"/>
  <c r="BS518" i="1" s="1"/>
  <c r="BQ520" i="1"/>
  <c r="BS520" i="1" s="1"/>
  <c r="BQ524" i="1"/>
  <c r="BS524" i="1" s="1"/>
  <c r="BQ526" i="1"/>
  <c r="BS526" i="1" s="1"/>
  <c r="BQ531" i="1"/>
  <c r="BS531" i="1" s="1"/>
  <c r="BQ539" i="1"/>
  <c r="BS539" i="1" s="1"/>
  <c r="BQ549" i="1"/>
  <c r="BS549" i="1" s="1"/>
  <c r="BQ557" i="1"/>
  <c r="BS557" i="1" s="1"/>
  <c r="BQ565" i="1"/>
  <c r="BS565" i="1" s="1"/>
  <c r="BQ588" i="1"/>
  <c r="BS588" i="1" s="1"/>
  <c r="BQ590" i="1"/>
  <c r="BS590" i="1" s="1"/>
  <c r="BQ592" i="1"/>
  <c r="BS592" i="1" s="1"/>
  <c r="BQ594" i="1"/>
  <c r="BS594" i="1" s="1"/>
  <c r="BQ596" i="1"/>
  <c r="BS596" i="1" s="1"/>
  <c r="BQ598" i="1"/>
  <c r="BS598" i="1" s="1"/>
  <c r="BQ607" i="1"/>
  <c r="BS607" i="1" s="1"/>
  <c r="BQ611" i="1"/>
  <c r="BS611" i="1" s="1"/>
  <c r="BQ621" i="1"/>
  <c r="BS621" i="1" s="1"/>
  <c r="BQ629" i="1"/>
  <c r="BS629" i="1" s="1"/>
  <c r="BQ651" i="1"/>
  <c r="BS651" i="1" s="1"/>
  <c r="BQ655" i="1"/>
  <c r="BS655" i="1" s="1"/>
  <c r="BQ659" i="1"/>
  <c r="BS659" i="1" s="1"/>
  <c r="BQ661" i="1"/>
  <c r="BS661" i="1" s="1"/>
  <c r="BQ687" i="1"/>
  <c r="BS687" i="1" s="1"/>
  <c r="BQ691" i="1"/>
  <c r="BS691" i="1" s="1"/>
  <c r="BQ697" i="1"/>
  <c r="BS697" i="1" s="1"/>
  <c r="BQ709" i="1"/>
  <c r="BS709" i="1" s="1"/>
  <c r="BQ716" i="1"/>
  <c r="BS716" i="1" s="1"/>
  <c r="BQ734" i="1"/>
  <c r="BS734" i="1" s="1"/>
  <c r="BQ736" i="1"/>
  <c r="BS736" i="1" s="1"/>
  <c r="BQ738" i="1"/>
  <c r="BS738" i="1" s="1"/>
  <c r="BQ740" i="1"/>
  <c r="BS740" i="1" s="1"/>
  <c r="BQ742" i="1"/>
  <c r="BS742" i="1" s="1"/>
  <c r="BQ759" i="1"/>
  <c r="BS759" i="1" s="1"/>
  <c r="BQ765" i="1"/>
  <c r="BS765" i="1" s="1"/>
  <c r="BQ769" i="1"/>
  <c r="BS769" i="1" s="1"/>
  <c r="BQ788" i="1"/>
  <c r="BS788" i="1" s="1"/>
  <c r="BQ790" i="1"/>
  <c r="BS790" i="1" s="1"/>
  <c r="BQ792" i="1"/>
  <c r="BS792" i="1" s="1"/>
  <c r="BQ794" i="1"/>
  <c r="BS794" i="1" s="1"/>
  <c r="BQ796" i="1"/>
  <c r="BS796" i="1" s="1"/>
  <c r="BQ809" i="1"/>
  <c r="BS809" i="1" s="1"/>
  <c r="BQ815" i="1"/>
  <c r="BS815" i="1" s="1"/>
  <c r="BQ824" i="1"/>
  <c r="BS824" i="1" s="1"/>
  <c r="BQ826" i="1"/>
  <c r="BS826" i="1" s="1"/>
  <c r="BQ828" i="1"/>
  <c r="BS828" i="1" s="1"/>
  <c r="BQ847" i="1"/>
  <c r="BS847" i="1" s="1"/>
  <c r="BQ856" i="1"/>
  <c r="BS856" i="1" s="1"/>
  <c r="BQ881" i="1"/>
  <c r="BS881" i="1" s="1"/>
  <c r="BQ903" i="1"/>
  <c r="BS903" i="1" s="1"/>
  <c r="BQ907" i="1"/>
  <c r="BS907" i="1" s="1"/>
  <c r="BQ911" i="1"/>
  <c r="BS911" i="1" s="1"/>
  <c r="BQ913" i="1"/>
  <c r="BS913" i="1" s="1"/>
  <c r="BQ935" i="1"/>
  <c r="BS935" i="1" s="1"/>
  <c r="BQ939" i="1"/>
  <c r="BS939" i="1" s="1"/>
  <c r="BQ943" i="1"/>
  <c r="BS943" i="1" s="1"/>
  <c r="BQ945" i="1"/>
  <c r="BS945" i="1" s="1"/>
  <c r="BQ967" i="1"/>
  <c r="BS967" i="1" s="1"/>
  <c r="BQ971" i="1"/>
  <c r="BS971" i="1" s="1"/>
  <c r="BQ975" i="1"/>
  <c r="BS975" i="1" s="1"/>
  <c r="BQ977" i="1"/>
  <c r="BS977" i="1" s="1"/>
  <c r="BQ999" i="1"/>
  <c r="BS999" i="1" s="1"/>
  <c r="BQ1003" i="1"/>
  <c r="BS1003" i="1" s="1"/>
  <c r="BQ1007" i="1"/>
  <c r="BS1007" i="1" s="1"/>
  <c r="BQ1009" i="1"/>
  <c r="BS1009" i="1" s="1"/>
  <c r="BQ1031" i="1"/>
  <c r="BS1031" i="1" s="1"/>
  <c r="BQ1035" i="1"/>
  <c r="BS1035" i="1" s="1"/>
  <c r="BQ1039" i="1"/>
  <c r="BS1039" i="1" s="1"/>
  <c r="BQ1041" i="1"/>
  <c r="BS1041" i="1" s="1"/>
  <c r="BQ1067" i="1"/>
  <c r="BS1067" i="1" s="1"/>
  <c r="BQ1071" i="1"/>
  <c r="BS1071" i="1" s="1"/>
  <c r="BQ1073" i="1"/>
  <c r="BS1073" i="1" s="1"/>
  <c r="BQ1123" i="1"/>
  <c r="BS1123" i="1" s="1"/>
  <c r="BQ1127" i="1"/>
  <c r="BS1127" i="1" s="1"/>
  <c r="BQ1131" i="1"/>
  <c r="BS1131" i="1" s="1"/>
  <c r="BQ1133" i="1"/>
  <c r="BS1133" i="1" s="1"/>
  <c r="BQ1158" i="1"/>
  <c r="BS1158" i="1" s="1"/>
  <c r="BQ1160" i="1"/>
  <c r="BS1160" i="1" s="1"/>
  <c r="BQ1164" i="1"/>
  <c r="BS1164" i="1" s="1"/>
  <c r="BQ1166" i="1"/>
  <c r="BS1166" i="1" s="1"/>
  <c r="BQ1195" i="1"/>
  <c r="BS1195" i="1" s="1"/>
  <c r="BQ1205" i="1"/>
  <c r="BS1205" i="1" s="1"/>
  <c r="BQ1209" i="1"/>
  <c r="BS1209" i="1" s="1"/>
  <c r="BQ1217" i="1"/>
  <c r="BS1217" i="1" s="1"/>
  <c r="BQ1224" i="1"/>
  <c r="BS1224" i="1" s="1"/>
  <c r="BQ1242" i="1"/>
  <c r="BS1242" i="1" s="1"/>
  <c r="BQ1244" i="1"/>
  <c r="BS1244" i="1" s="1"/>
  <c r="BQ1248" i="1"/>
  <c r="BS1248" i="1" s="1"/>
  <c r="BQ1250" i="1"/>
  <c r="BS1250" i="1" s="1"/>
  <c r="BQ1252" i="1"/>
  <c r="BS1252" i="1" s="1"/>
  <c r="BQ1337" i="1"/>
  <c r="BS1337" i="1" s="1"/>
  <c r="BQ1345" i="1"/>
  <c r="BS1345" i="1" s="1"/>
  <c r="BQ1370" i="1"/>
  <c r="BS1370" i="1" s="1"/>
  <c r="BQ1372" i="1"/>
  <c r="BS1372" i="1" s="1"/>
  <c r="BQ1374" i="1"/>
  <c r="BS1374" i="1" s="1"/>
  <c r="BQ1376" i="1"/>
  <c r="BS1376" i="1" s="1"/>
  <c r="BQ1378" i="1"/>
  <c r="BS1378" i="1" s="1"/>
  <c r="BQ1380" i="1"/>
  <c r="BS1380" i="1" s="1"/>
  <c r="BQ1443" i="1"/>
  <c r="BS1443" i="1" s="1"/>
  <c r="BQ1445" i="1"/>
  <c r="BS1445" i="1" s="1"/>
  <c r="BQ1462" i="1"/>
  <c r="BS1462" i="1" s="1"/>
  <c r="BQ1464" i="1"/>
  <c r="BS1464" i="1" s="1"/>
  <c r="BQ1466" i="1"/>
  <c r="BS1466" i="1" s="1"/>
  <c r="BQ1507" i="1"/>
  <c r="BS1507" i="1" s="1"/>
  <c r="BQ1509" i="1"/>
  <c r="BS1509" i="1" s="1"/>
  <c r="BQ1526" i="1"/>
  <c r="BS1526" i="1" s="1"/>
  <c r="BQ1528" i="1"/>
  <c r="BS1528" i="1" s="1"/>
  <c r="BQ1530" i="1"/>
  <c r="BS1530" i="1" s="1"/>
  <c r="BQ1571" i="1"/>
  <c r="BS1571" i="1" s="1"/>
  <c r="BQ1573" i="1"/>
  <c r="BS1573" i="1" s="1"/>
  <c r="BQ1590" i="1"/>
  <c r="BS1590" i="1" s="1"/>
  <c r="BQ1592" i="1"/>
  <c r="BS1592" i="1" s="1"/>
  <c r="BQ1594" i="1"/>
  <c r="BS1594" i="1" s="1"/>
  <c r="BQ1617" i="1"/>
  <c r="BS1617" i="1" s="1"/>
  <c r="BQ1173" i="1"/>
  <c r="BS1173" i="1" s="1"/>
  <c r="BQ1175" i="1"/>
  <c r="BS1175" i="1" s="1"/>
  <c r="BQ1181" i="1"/>
  <c r="BS1181" i="1" s="1"/>
  <c r="BQ1204" i="1"/>
  <c r="BS1204" i="1" s="1"/>
  <c r="BQ1206" i="1"/>
  <c r="BS1206" i="1" s="1"/>
  <c r="BQ1208" i="1"/>
  <c r="BS1208" i="1" s="1"/>
  <c r="BQ1210" i="1"/>
  <c r="BS1210" i="1" s="1"/>
  <c r="BQ1212" i="1"/>
  <c r="BS1212" i="1" s="1"/>
  <c r="BQ1216" i="1"/>
  <c r="BS1216" i="1" s="1"/>
  <c r="BQ1218" i="1"/>
  <c r="BS1218" i="1" s="1"/>
  <c r="BQ1223" i="1"/>
  <c r="BS1223" i="1" s="1"/>
  <c r="BQ1231" i="1"/>
  <c r="BS1231" i="1" s="1"/>
  <c r="BQ1241" i="1"/>
  <c r="BS1241" i="1" s="1"/>
  <c r="BQ1249" i="1"/>
  <c r="BS1249" i="1" s="1"/>
  <c r="BQ1251" i="1"/>
  <c r="BS1251" i="1" s="1"/>
  <c r="BQ1256" i="1"/>
  <c r="BS1256" i="1" s="1"/>
  <c r="BQ1274" i="1"/>
  <c r="BS1274" i="1" s="1"/>
  <c r="BQ1276" i="1"/>
  <c r="BS1276" i="1" s="1"/>
  <c r="BQ1280" i="1"/>
  <c r="BS1280" i="1" s="1"/>
  <c r="BQ1282" i="1"/>
  <c r="BS1282" i="1" s="1"/>
  <c r="BQ1305" i="1"/>
  <c r="BS1305" i="1" s="1"/>
  <c r="BQ1313" i="1"/>
  <c r="BS1313" i="1" s="1"/>
  <c r="BQ1315" i="1"/>
  <c r="BS1315" i="1" s="1"/>
  <c r="BQ1320" i="1"/>
  <c r="BS1320" i="1" s="1"/>
  <c r="BQ1351" i="1"/>
  <c r="BS1351" i="1" s="1"/>
  <c r="BQ1359" i="1"/>
  <c r="BS1359" i="1" s="1"/>
  <c r="BQ1384" i="1"/>
  <c r="BS1384" i="1" s="1"/>
  <c r="BQ1425" i="1"/>
  <c r="BS1425" i="1" s="1"/>
  <c r="BQ1457" i="1"/>
  <c r="BS1457" i="1" s="1"/>
  <c r="BQ1489" i="1"/>
  <c r="BS1489" i="1" s="1"/>
  <c r="BQ1521" i="1"/>
  <c r="BS1521" i="1" s="1"/>
  <c r="BQ1553" i="1"/>
  <c r="BS1553" i="1" s="1"/>
  <c r="BQ1576" i="1"/>
  <c r="BS1576" i="1" s="1"/>
  <c r="BQ1585" i="1"/>
  <c r="BS1585" i="1" s="1"/>
  <c r="BQ1587" i="1"/>
  <c r="BS1587" i="1" s="1"/>
  <c r="BQ1589" i="1"/>
  <c r="BS1589" i="1" s="1"/>
  <c r="BQ1626" i="1"/>
  <c r="BS1626" i="1" s="1"/>
  <c r="BQ1633" i="1"/>
  <c r="BS1633" i="1" s="1"/>
  <c r="BQ1651" i="1"/>
  <c r="BS1651" i="1" s="1"/>
  <c r="BQ1653" i="1"/>
  <c r="BS1653" i="1" s="1"/>
  <c r="BQ1655" i="1"/>
  <c r="BS1655" i="1" s="1"/>
  <c r="BQ1657" i="1"/>
  <c r="BS1657" i="1" s="1"/>
  <c r="BQ1672" i="1"/>
  <c r="BS1672" i="1" s="1"/>
  <c r="BQ1678" i="1"/>
  <c r="BS1678" i="1" s="1"/>
  <c r="BQ1690" i="1"/>
  <c r="BS1690" i="1" s="1"/>
  <c r="BQ1697" i="1"/>
  <c r="BS1697" i="1" s="1"/>
  <c r="BQ1716" i="1"/>
  <c r="BS1716" i="1" s="1"/>
  <c r="BQ1720" i="1"/>
  <c r="BS1720" i="1" s="1"/>
  <c r="BQ1722" i="1"/>
  <c r="BS1722" i="1" s="1"/>
  <c r="BQ1226" i="1"/>
  <c r="BS1226" i="1" s="1"/>
  <c r="BQ1228" i="1"/>
  <c r="BS1228" i="1" s="1"/>
  <c r="BQ1232" i="1"/>
  <c r="BS1232" i="1" s="1"/>
  <c r="BQ1234" i="1"/>
  <c r="BS1234" i="1" s="1"/>
  <c r="BQ1257" i="1"/>
  <c r="BS1257" i="1" s="1"/>
  <c r="BQ1265" i="1"/>
  <c r="BS1265" i="1" s="1"/>
  <c r="BQ1267" i="1"/>
  <c r="BS1267" i="1" s="1"/>
  <c r="BQ1290" i="1"/>
  <c r="BS1290" i="1" s="1"/>
  <c r="BQ1292" i="1"/>
  <c r="BS1292" i="1" s="1"/>
  <c r="BQ1296" i="1"/>
  <c r="BS1296" i="1" s="1"/>
  <c r="BQ1298" i="1"/>
  <c r="BS1298" i="1" s="1"/>
  <c r="BQ1321" i="1"/>
  <c r="BS1321" i="1" s="1"/>
  <c r="BQ1329" i="1"/>
  <c r="BS1329" i="1" s="1"/>
  <c r="BQ1331" i="1"/>
  <c r="BS1331" i="1" s="1"/>
  <c r="BQ1354" i="1"/>
  <c r="BS1354" i="1" s="1"/>
  <c r="BQ1356" i="1"/>
  <c r="BS1356" i="1" s="1"/>
  <c r="BQ1360" i="1"/>
  <c r="BS1360" i="1" s="1"/>
  <c r="BQ1362" i="1"/>
  <c r="BS1362" i="1" s="1"/>
  <c r="BQ1367" i="1"/>
  <c r="BS1367" i="1" s="1"/>
  <c r="BQ1375" i="1"/>
  <c r="BS1375" i="1" s="1"/>
  <c r="BQ1381" i="1"/>
  <c r="BS1381" i="1" s="1"/>
  <c r="BQ1385" i="1"/>
  <c r="BS1385" i="1" s="1"/>
  <c r="BQ1393" i="1"/>
  <c r="BS1393" i="1" s="1"/>
  <c r="BQ1400" i="1"/>
  <c r="BS1400" i="1" s="1"/>
  <c r="BQ1408" i="1"/>
  <c r="BS1408" i="1" s="1"/>
  <c r="BQ1422" i="1"/>
  <c r="BS1422" i="1" s="1"/>
  <c r="BQ1424" i="1"/>
  <c r="BS1424" i="1" s="1"/>
  <c r="BQ1433" i="1"/>
  <c r="BS1433" i="1" s="1"/>
  <c r="BQ1435" i="1"/>
  <c r="BS1435" i="1" s="1"/>
  <c r="BQ1437" i="1"/>
  <c r="BS1437" i="1" s="1"/>
  <c r="BQ1454" i="1"/>
  <c r="BS1454" i="1" s="1"/>
  <c r="BQ1456" i="1"/>
  <c r="BS1456" i="1" s="1"/>
  <c r="BQ1465" i="1"/>
  <c r="BS1465" i="1" s="1"/>
  <c r="BQ1467" i="1"/>
  <c r="BS1467" i="1" s="1"/>
  <c r="BQ1469" i="1"/>
  <c r="BS1469" i="1" s="1"/>
  <c r="BQ1486" i="1"/>
  <c r="BS1486" i="1" s="1"/>
  <c r="BQ1488" i="1"/>
  <c r="BS1488" i="1" s="1"/>
  <c r="BQ1497" i="1"/>
  <c r="BS1497" i="1" s="1"/>
  <c r="BQ1499" i="1"/>
  <c r="BS1499" i="1" s="1"/>
  <c r="BQ1501" i="1"/>
  <c r="BS1501" i="1" s="1"/>
  <c r="BQ1518" i="1"/>
  <c r="BS1518" i="1" s="1"/>
  <c r="BQ1520" i="1"/>
  <c r="BS1520" i="1" s="1"/>
  <c r="BQ1529" i="1"/>
  <c r="BS1529" i="1" s="1"/>
  <c r="BQ1531" i="1"/>
  <c r="BS1531" i="1" s="1"/>
  <c r="BQ1533" i="1"/>
  <c r="BS1533" i="1" s="1"/>
  <c r="BQ1550" i="1"/>
  <c r="BS1550" i="1" s="1"/>
  <c r="BQ1552" i="1"/>
  <c r="BS1552" i="1" s="1"/>
  <c r="BQ1561" i="1"/>
  <c r="BS1561" i="1" s="1"/>
  <c r="BQ1563" i="1"/>
  <c r="BS1563" i="1" s="1"/>
  <c r="BQ1565" i="1"/>
  <c r="BS1565" i="1" s="1"/>
  <c r="BQ1582" i="1"/>
  <c r="BS1582" i="1" s="1"/>
  <c r="BQ1584" i="1"/>
  <c r="BS1584" i="1" s="1"/>
  <c r="BQ1595" i="1"/>
  <c r="BS1595" i="1" s="1"/>
  <c r="BQ1597" i="1"/>
  <c r="BS1597" i="1" s="1"/>
  <c r="BQ1603" i="1"/>
  <c r="BS1603" i="1" s="1"/>
  <c r="BQ1605" i="1"/>
  <c r="BS1605" i="1" s="1"/>
  <c r="BQ1607" i="1"/>
  <c r="BS1607" i="1" s="1"/>
  <c r="BQ1609" i="1"/>
  <c r="BS1609" i="1" s="1"/>
  <c r="BQ1630" i="1"/>
  <c r="BS1630" i="1" s="1"/>
  <c r="BQ1632" i="1"/>
  <c r="BS1632" i="1" s="1"/>
  <c r="BQ1642" i="1"/>
  <c r="BS1642" i="1" s="1"/>
  <c r="BQ1667" i="1"/>
  <c r="BS1667" i="1" s="1"/>
  <c r="BQ1669" i="1"/>
  <c r="BS1669" i="1" s="1"/>
  <c r="BQ1671" i="1"/>
  <c r="BS1671" i="1" s="1"/>
  <c r="BQ1673" i="1"/>
  <c r="BS1673" i="1" s="1"/>
  <c r="BQ1694" i="1"/>
  <c r="BS1694" i="1" s="1"/>
  <c r="BQ1713" i="1"/>
  <c r="BS1713" i="1" s="1"/>
  <c r="BQ1715" i="1"/>
  <c r="BS1715" i="1" s="1"/>
  <c r="BQ1717" i="1"/>
  <c r="BS1717" i="1" s="1"/>
  <c r="BQ1719" i="1"/>
  <c r="BS1719" i="1" s="1"/>
  <c r="BQ1726" i="1"/>
  <c r="BS1726" i="1" s="1"/>
  <c r="BQ1745" i="1"/>
  <c r="BS1745" i="1" s="1"/>
  <c r="BQ1747" i="1"/>
  <c r="BS1747" i="1" s="1"/>
  <c r="BQ1749" i="1"/>
  <c r="BS1749" i="1" s="1"/>
  <c r="BQ4" i="1"/>
  <c r="BS4" i="1" s="1"/>
  <c r="BQ7" i="1"/>
  <c r="BS7" i="1" s="1"/>
  <c r="BQ12" i="1"/>
  <c r="BS12" i="1" s="1"/>
  <c r="BQ14" i="1"/>
  <c r="BS14" i="1" s="1"/>
  <c r="BQ23" i="1"/>
  <c r="BS23" i="1" s="1"/>
  <c r="BQ28" i="1"/>
  <c r="BS28" i="1" s="1"/>
  <c r="BQ30" i="1"/>
  <c r="BS30" i="1" s="1"/>
  <c r="BQ39" i="1"/>
  <c r="BS39" i="1" s="1"/>
  <c r="BQ44" i="1"/>
  <c r="BS44" i="1" s="1"/>
  <c r="BQ46" i="1"/>
  <c r="BS46" i="1" s="1"/>
  <c r="BQ55" i="1"/>
  <c r="BS55" i="1" s="1"/>
  <c r="BQ60" i="1"/>
  <c r="BS60" i="1" s="1"/>
  <c r="BQ62" i="1"/>
  <c r="BS62" i="1" s="1"/>
  <c r="BQ71" i="1"/>
  <c r="BS71" i="1" s="1"/>
  <c r="BQ76" i="1"/>
  <c r="BS76" i="1" s="1"/>
  <c r="BQ78" i="1"/>
  <c r="BS78" i="1" s="1"/>
  <c r="BQ87" i="1"/>
  <c r="BS87" i="1" s="1"/>
  <c r="BQ92" i="1"/>
  <c r="BS92" i="1" s="1"/>
  <c r="BQ94" i="1"/>
  <c r="BS94" i="1" s="1"/>
  <c r="BQ103" i="1"/>
  <c r="BS103" i="1" s="1"/>
  <c r="BQ108" i="1"/>
  <c r="BS108" i="1" s="1"/>
  <c r="BQ110" i="1"/>
  <c r="BS110" i="1" s="1"/>
  <c r="BQ119" i="1"/>
  <c r="BS119" i="1" s="1"/>
  <c r="BQ124" i="1"/>
  <c r="BS124" i="1" s="1"/>
  <c r="BQ131" i="1"/>
  <c r="BS131" i="1" s="1"/>
  <c r="BQ133" i="1"/>
  <c r="BS133" i="1" s="1"/>
  <c r="BQ142" i="1"/>
  <c r="BS142" i="1" s="1"/>
  <c r="BQ147" i="1"/>
  <c r="BS147" i="1" s="1"/>
  <c r="BQ149" i="1"/>
  <c r="BS149" i="1" s="1"/>
  <c r="BQ158" i="1"/>
  <c r="BS158" i="1" s="1"/>
  <c r="BQ163" i="1"/>
  <c r="BS163" i="1" s="1"/>
  <c r="BQ165" i="1"/>
  <c r="BS165" i="1" s="1"/>
  <c r="BQ174" i="1"/>
  <c r="BS174" i="1" s="1"/>
  <c r="BQ179" i="1"/>
  <c r="BS179" i="1" s="1"/>
  <c r="BQ181" i="1"/>
  <c r="BS181" i="1" s="1"/>
  <c r="BQ190" i="1"/>
  <c r="BS190" i="1" s="1"/>
  <c r="BQ197" i="1"/>
  <c r="BS197" i="1" s="1"/>
  <c r="BQ206" i="1"/>
  <c r="BS206" i="1" s="1"/>
  <c r="BQ213" i="1"/>
  <c r="BS213" i="1" s="1"/>
  <c r="BQ222" i="1"/>
  <c r="BS222" i="1" s="1"/>
  <c r="BQ229" i="1"/>
  <c r="BS229" i="1" s="1"/>
  <c r="BQ238" i="1"/>
  <c r="BS238" i="1" s="1"/>
  <c r="BQ245" i="1"/>
  <c r="BS245" i="1" s="1"/>
  <c r="BQ254" i="1"/>
  <c r="BS254" i="1" s="1"/>
  <c r="BQ261" i="1"/>
  <c r="BS261" i="1" s="1"/>
  <c r="BQ270" i="1"/>
  <c r="BS270" i="1" s="1"/>
  <c r="BQ194" i="1"/>
  <c r="BS194" i="1" s="1"/>
  <c r="BQ201" i="1"/>
  <c r="BS201" i="1" s="1"/>
  <c r="BQ210" i="1"/>
  <c r="BS210" i="1" s="1"/>
  <c r="BQ217" i="1"/>
  <c r="BS217" i="1" s="1"/>
  <c r="BQ226" i="1"/>
  <c r="BS226" i="1" s="1"/>
  <c r="BQ265" i="1"/>
  <c r="BS265" i="1" s="1"/>
  <c r="BQ274" i="1"/>
  <c r="BS274" i="1" s="1"/>
  <c r="BQ279" i="1"/>
  <c r="BS279" i="1" s="1"/>
  <c r="BQ281" i="1"/>
  <c r="BS281" i="1" s="1"/>
  <c r="BQ290" i="1"/>
  <c r="BS290" i="1" s="1"/>
  <c r="BQ295" i="1"/>
  <c r="BS295" i="1" s="1"/>
  <c r="BQ297" i="1"/>
  <c r="BS297" i="1" s="1"/>
  <c r="BQ306" i="1"/>
  <c r="BS306" i="1" s="1"/>
  <c r="BQ311" i="1"/>
  <c r="BS311" i="1" s="1"/>
  <c r="BQ313" i="1"/>
  <c r="BS313" i="1" s="1"/>
  <c r="BQ322" i="1"/>
  <c r="BS322" i="1" s="1"/>
  <c r="BQ327" i="1"/>
  <c r="BS327" i="1" s="1"/>
  <c r="BQ329" i="1"/>
  <c r="BS329" i="1" s="1"/>
  <c r="BQ338" i="1"/>
  <c r="BS338" i="1" s="1"/>
  <c r="BQ343" i="1"/>
  <c r="BS343" i="1" s="1"/>
  <c r="BQ345" i="1"/>
  <c r="BS345" i="1" s="1"/>
  <c r="BQ354" i="1"/>
  <c r="BS354" i="1" s="1"/>
  <c r="BQ361" i="1"/>
  <c r="BS361" i="1" s="1"/>
  <c r="BQ370" i="1"/>
  <c r="BS370" i="1" s="1"/>
  <c r="BQ377" i="1"/>
  <c r="BS377" i="1" s="1"/>
  <c r="BQ386" i="1"/>
  <c r="BS386" i="1" s="1"/>
  <c r="BQ393" i="1"/>
  <c r="BS393" i="1" s="1"/>
  <c r="BQ402" i="1"/>
  <c r="BS402" i="1" s="1"/>
  <c r="BQ407" i="1"/>
  <c r="BS407" i="1" s="1"/>
  <c r="BQ409" i="1"/>
  <c r="BS409" i="1" s="1"/>
  <c r="BQ418" i="1"/>
  <c r="BS418" i="1" s="1"/>
  <c r="BQ423" i="1"/>
  <c r="BS423" i="1" s="1"/>
  <c r="BQ425" i="1"/>
  <c r="BS425" i="1" s="1"/>
  <c r="BQ434" i="1"/>
  <c r="BS434" i="1" s="1"/>
  <c r="BQ441" i="1"/>
  <c r="BS441" i="1" s="1"/>
  <c r="BQ450" i="1"/>
  <c r="BS450" i="1" s="1"/>
  <c r="BQ455" i="1"/>
  <c r="BS455" i="1" s="1"/>
  <c r="BQ457" i="1"/>
  <c r="BS457" i="1" s="1"/>
  <c r="BQ466" i="1"/>
  <c r="BS466" i="1" s="1"/>
  <c r="BQ471" i="1"/>
  <c r="BS471" i="1" s="1"/>
  <c r="BQ473" i="1"/>
  <c r="BS473" i="1" s="1"/>
  <c r="BQ482" i="1"/>
  <c r="BS482" i="1" s="1"/>
  <c r="BQ487" i="1"/>
  <c r="BS487" i="1" s="1"/>
  <c r="BQ489" i="1"/>
  <c r="BS489" i="1" s="1"/>
  <c r="BQ498" i="1"/>
  <c r="BS498" i="1" s="1"/>
  <c r="BQ503" i="1"/>
  <c r="BS503" i="1" s="1"/>
  <c r="BQ505" i="1"/>
  <c r="BS505" i="1" s="1"/>
  <c r="BQ514" i="1"/>
  <c r="BS514" i="1" s="1"/>
  <c r="BQ519" i="1"/>
  <c r="BS519" i="1" s="1"/>
  <c r="BQ521" i="1"/>
  <c r="BS521" i="1" s="1"/>
  <c r="BQ530" i="1"/>
  <c r="BS530" i="1" s="1"/>
  <c r="BQ535" i="1"/>
  <c r="BS535" i="1" s="1"/>
  <c r="BQ537" i="1"/>
  <c r="BS537" i="1" s="1"/>
  <c r="BQ546" i="1"/>
  <c r="BS546" i="1" s="1"/>
  <c r="BQ551" i="1"/>
  <c r="BS551" i="1" s="1"/>
  <c r="BQ553" i="1"/>
  <c r="BS553" i="1" s="1"/>
  <c r="BQ567" i="1"/>
  <c r="BS567" i="1" s="1"/>
  <c r="BQ583" i="1"/>
  <c r="BS583" i="1" s="1"/>
  <c r="BQ599" i="1"/>
  <c r="BS599" i="1" s="1"/>
  <c r="BQ610" i="1"/>
  <c r="BS610" i="1" s="1"/>
  <c r="BQ615" i="1"/>
  <c r="BS615" i="1" s="1"/>
  <c r="BQ617" i="1"/>
  <c r="BS617" i="1" s="1"/>
  <c r="BQ631" i="1"/>
  <c r="BS631" i="1" s="1"/>
  <c r="BQ647" i="1"/>
  <c r="BS647" i="1" s="1"/>
  <c r="BQ649" i="1"/>
  <c r="BS649" i="1" s="1"/>
  <c r="BQ658" i="1"/>
  <c r="BS658" i="1" s="1"/>
  <c r="BQ663" i="1"/>
  <c r="BS663" i="1" s="1"/>
  <c r="BQ665" i="1"/>
  <c r="BS665" i="1" s="1"/>
  <c r="BQ679" i="1"/>
  <c r="BS679" i="1" s="1"/>
  <c r="BQ695" i="1"/>
  <c r="BS695" i="1" s="1"/>
  <c r="BQ711" i="1"/>
  <c r="BS711" i="1" s="1"/>
  <c r="BQ727" i="1"/>
  <c r="BS727" i="1" s="1"/>
  <c r="BQ743" i="1"/>
  <c r="BS743" i="1" s="1"/>
  <c r="BQ763" i="1"/>
  <c r="BS763" i="1" s="1"/>
  <c r="BQ783" i="1"/>
  <c r="BS783" i="1" s="1"/>
  <c r="BQ798" i="1"/>
  <c r="BS798" i="1" s="1"/>
  <c r="BQ803" i="1"/>
  <c r="BS803" i="1" s="1"/>
  <c r="BQ813" i="1"/>
  <c r="BS813" i="1" s="1"/>
  <c r="BQ829" i="1"/>
  <c r="BS829" i="1" s="1"/>
  <c r="BQ845" i="1"/>
  <c r="BS845" i="1" s="1"/>
  <c r="BQ6" i="1"/>
  <c r="BS6" i="1" s="1"/>
  <c r="BQ15" i="1"/>
  <c r="BS15" i="1" s="1"/>
  <c r="BQ20" i="1"/>
  <c r="BS20" i="1" s="1"/>
  <c r="BQ22" i="1"/>
  <c r="BS22" i="1" s="1"/>
  <c r="BQ31" i="1"/>
  <c r="BS31" i="1" s="1"/>
  <c r="BQ36" i="1"/>
  <c r="BS36" i="1" s="1"/>
  <c r="BQ38" i="1"/>
  <c r="BS38" i="1" s="1"/>
  <c r="BQ47" i="1"/>
  <c r="BS47" i="1" s="1"/>
  <c r="BQ52" i="1"/>
  <c r="BS52" i="1" s="1"/>
  <c r="BQ54" i="1"/>
  <c r="BS54" i="1" s="1"/>
  <c r="BQ63" i="1"/>
  <c r="BS63" i="1" s="1"/>
  <c r="BQ68" i="1"/>
  <c r="BS68" i="1" s="1"/>
  <c r="BQ70" i="1"/>
  <c r="BS70" i="1" s="1"/>
  <c r="BQ79" i="1"/>
  <c r="BS79" i="1" s="1"/>
  <c r="BQ84" i="1"/>
  <c r="BS84" i="1" s="1"/>
  <c r="BQ86" i="1"/>
  <c r="BS86" i="1" s="1"/>
  <c r="BQ95" i="1"/>
  <c r="BS95" i="1" s="1"/>
  <c r="BQ100" i="1"/>
  <c r="BS100" i="1" s="1"/>
  <c r="BQ102" i="1"/>
  <c r="BS102" i="1" s="1"/>
  <c r="BQ111" i="1"/>
  <c r="BS111" i="1" s="1"/>
  <c r="BQ116" i="1"/>
  <c r="BS116" i="1" s="1"/>
  <c r="BQ118" i="1"/>
  <c r="BS118" i="1" s="1"/>
  <c r="BQ134" i="1"/>
  <c r="BS134" i="1" s="1"/>
  <c r="BQ139" i="1"/>
  <c r="BS139" i="1" s="1"/>
  <c r="BQ141" i="1"/>
  <c r="BS141" i="1" s="1"/>
  <c r="BQ150" i="1"/>
  <c r="BS150" i="1" s="1"/>
  <c r="BQ155" i="1"/>
  <c r="BS155" i="1" s="1"/>
  <c r="BQ157" i="1"/>
  <c r="BS157" i="1" s="1"/>
  <c r="BQ166" i="1"/>
  <c r="BS166" i="1" s="1"/>
  <c r="BQ171" i="1"/>
  <c r="BS171" i="1" s="1"/>
  <c r="BQ173" i="1"/>
  <c r="BS173" i="1" s="1"/>
  <c r="BQ182" i="1"/>
  <c r="BS182" i="1" s="1"/>
  <c r="BQ187" i="1"/>
  <c r="BS187" i="1" s="1"/>
  <c r="BQ189" i="1"/>
  <c r="BS189" i="1" s="1"/>
  <c r="BQ235" i="1"/>
  <c r="BS235" i="1" s="1"/>
  <c r="BQ251" i="1"/>
  <c r="BS251" i="1" s="1"/>
  <c r="BQ566" i="1"/>
  <c r="BS566" i="1" s="1"/>
  <c r="BQ571" i="1"/>
  <c r="BS571" i="1" s="1"/>
  <c r="BQ573" i="1"/>
  <c r="BS573" i="1" s="1"/>
  <c r="BQ582" i="1"/>
  <c r="BS582" i="1" s="1"/>
  <c r="BQ587" i="1"/>
  <c r="BS587" i="1" s="1"/>
  <c r="BQ589" i="1"/>
  <c r="BS589" i="1" s="1"/>
  <c r="BQ603" i="1"/>
  <c r="BS603" i="1" s="1"/>
  <c r="BQ605" i="1"/>
  <c r="BS605" i="1" s="1"/>
  <c r="BQ630" i="1"/>
  <c r="BS630" i="1" s="1"/>
  <c r="BQ635" i="1"/>
  <c r="BS635" i="1" s="1"/>
  <c r="BQ637" i="1"/>
  <c r="BS637" i="1" s="1"/>
  <c r="BQ646" i="1"/>
  <c r="BS646" i="1" s="1"/>
  <c r="BQ653" i="1"/>
  <c r="BS653" i="1" s="1"/>
  <c r="BQ662" i="1"/>
  <c r="BS662" i="1" s="1"/>
  <c r="BQ667" i="1"/>
  <c r="BS667" i="1" s="1"/>
  <c r="BQ669" i="1"/>
  <c r="BS669" i="1" s="1"/>
  <c r="BQ678" i="1"/>
  <c r="BS678" i="1" s="1"/>
  <c r="BQ683" i="1"/>
  <c r="BS683" i="1" s="1"/>
  <c r="BQ685" i="1"/>
  <c r="BS685" i="1" s="1"/>
  <c r="BQ694" i="1"/>
  <c r="BS694" i="1" s="1"/>
  <c r="BQ699" i="1"/>
  <c r="BS699" i="1" s="1"/>
  <c r="BQ701" i="1"/>
  <c r="BS701" i="1" s="1"/>
  <c r="BQ715" i="1"/>
  <c r="BS715" i="1" s="1"/>
  <c r="BQ717" i="1"/>
  <c r="BS717" i="1" s="1"/>
  <c r="BQ731" i="1"/>
  <c r="BS731" i="1" s="1"/>
  <c r="BQ747" i="1"/>
  <c r="BS747" i="1" s="1"/>
  <c r="BQ767" i="1"/>
  <c r="BS767" i="1" s="1"/>
  <c r="BQ193" i="1"/>
  <c r="BS193" i="1" s="1"/>
  <c r="BQ202" i="1"/>
  <c r="BS202" i="1" s="1"/>
  <c r="BQ207" i="1"/>
  <c r="BS207" i="1" s="1"/>
  <c r="BQ209" i="1"/>
  <c r="BS209" i="1" s="1"/>
  <c r="BQ218" i="1"/>
  <c r="BS218" i="1" s="1"/>
  <c r="BQ223" i="1"/>
  <c r="BS223" i="1" s="1"/>
  <c r="BQ225" i="1"/>
  <c r="BS225" i="1" s="1"/>
  <c r="BQ234" i="1"/>
  <c r="BS234" i="1" s="1"/>
  <c r="BQ239" i="1"/>
  <c r="BS239" i="1" s="1"/>
  <c r="BQ241" i="1"/>
  <c r="BS241" i="1" s="1"/>
  <c r="BQ250" i="1"/>
  <c r="BS250" i="1" s="1"/>
  <c r="BQ255" i="1"/>
  <c r="BS255" i="1" s="1"/>
  <c r="BQ257" i="1"/>
  <c r="BS257" i="1" s="1"/>
  <c r="BQ266" i="1"/>
  <c r="BS266" i="1" s="1"/>
  <c r="BQ271" i="1"/>
  <c r="BS271" i="1" s="1"/>
  <c r="BQ273" i="1"/>
  <c r="BS273" i="1" s="1"/>
  <c r="BQ282" i="1"/>
  <c r="BS282" i="1" s="1"/>
  <c r="BQ287" i="1"/>
  <c r="BS287" i="1" s="1"/>
  <c r="BQ289" i="1"/>
  <c r="BS289" i="1" s="1"/>
  <c r="BQ298" i="1"/>
  <c r="BS298" i="1" s="1"/>
  <c r="BQ303" i="1"/>
  <c r="BS303" i="1" s="1"/>
  <c r="BQ305" i="1"/>
  <c r="BS305" i="1" s="1"/>
  <c r="BQ314" i="1"/>
  <c r="BS314" i="1" s="1"/>
  <c r="BQ319" i="1"/>
  <c r="BS319" i="1" s="1"/>
  <c r="BQ321" i="1"/>
  <c r="BS321" i="1" s="1"/>
  <c r="BQ330" i="1"/>
  <c r="BS330" i="1" s="1"/>
  <c r="BQ335" i="1"/>
  <c r="BS335" i="1" s="1"/>
  <c r="BQ337" i="1"/>
  <c r="BS337" i="1" s="1"/>
  <c r="BQ346" i="1"/>
  <c r="BS346" i="1" s="1"/>
  <c r="BQ351" i="1"/>
  <c r="BS351" i="1" s="1"/>
  <c r="BQ353" i="1"/>
  <c r="BS353" i="1" s="1"/>
  <c r="BQ362" i="1"/>
  <c r="BS362" i="1" s="1"/>
  <c r="BQ369" i="1"/>
  <c r="BS369" i="1" s="1"/>
  <c r="BQ378" i="1"/>
  <c r="BS378" i="1" s="1"/>
  <c r="BQ385" i="1"/>
  <c r="BS385" i="1" s="1"/>
  <c r="BQ387" i="1"/>
  <c r="BS387" i="1" s="1"/>
  <c r="BQ394" i="1"/>
  <c r="BS394" i="1" s="1"/>
  <c r="BQ401" i="1"/>
  <c r="BS401" i="1" s="1"/>
  <c r="BQ403" i="1"/>
  <c r="BS403" i="1" s="1"/>
  <c r="BQ410" i="1"/>
  <c r="BS410" i="1" s="1"/>
  <c r="BQ415" i="1"/>
  <c r="BS415" i="1" s="1"/>
  <c r="BQ417" i="1"/>
  <c r="BS417" i="1" s="1"/>
  <c r="BQ426" i="1"/>
  <c r="BS426" i="1" s="1"/>
  <c r="BQ433" i="1"/>
  <c r="BS433" i="1" s="1"/>
  <c r="BQ435" i="1"/>
  <c r="BS435" i="1" s="1"/>
  <c r="BQ442" i="1"/>
  <c r="BS442" i="1" s="1"/>
  <c r="BQ449" i="1"/>
  <c r="BS449" i="1" s="1"/>
  <c r="BQ458" i="1"/>
  <c r="BS458" i="1" s="1"/>
  <c r="BQ465" i="1"/>
  <c r="BS465" i="1" s="1"/>
  <c r="BQ474" i="1"/>
  <c r="BS474" i="1" s="1"/>
  <c r="BQ479" i="1"/>
  <c r="BS479" i="1" s="1"/>
  <c r="BQ481" i="1"/>
  <c r="BS481" i="1" s="1"/>
  <c r="BQ490" i="1"/>
  <c r="BS490" i="1" s="1"/>
  <c r="BQ495" i="1"/>
  <c r="BS495" i="1" s="1"/>
  <c r="BQ497" i="1"/>
  <c r="BS497" i="1" s="1"/>
  <c r="BQ506" i="1"/>
  <c r="BS506" i="1" s="1"/>
  <c r="BQ511" i="1"/>
  <c r="BS511" i="1" s="1"/>
  <c r="BQ513" i="1"/>
  <c r="BS513" i="1" s="1"/>
  <c r="BQ522" i="1"/>
  <c r="BS522" i="1" s="1"/>
  <c r="BQ527" i="1"/>
  <c r="BS527" i="1" s="1"/>
  <c r="BQ529" i="1"/>
  <c r="BS529" i="1" s="1"/>
  <c r="BQ538" i="1"/>
  <c r="BS538" i="1" s="1"/>
  <c r="BQ543" i="1"/>
  <c r="BS543" i="1" s="1"/>
  <c r="BQ545" i="1"/>
  <c r="BS545" i="1" s="1"/>
  <c r="BQ554" i="1"/>
  <c r="BS554" i="1" s="1"/>
  <c r="BQ559" i="1"/>
  <c r="BS559" i="1" s="1"/>
  <c r="BQ561" i="1"/>
  <c r="BS561" i="1" s="1"/>
  <c r="BQ570" i="1"/>
  <c r="BS570" i="1" s="1"/>
  <c r="BQ577" i="1"/>
  <c r="BS577" i="1" s="1"/>
  <c r="BQ586" i="1"/>
  <c r="BS586" i="1" s="1"/>
  <c r="BQ593" i="1"/>
  <c r="BS593" i="1" s="1"/>
  <c r="BQ602" i="1"/>
  <c r="BS602" i="1" s="1"/>
  <c r="BQ609" i="1"/>
  <c r="BS609" i="1" s="1"/>
  <c r="BQ618" i="1"/>
  <c r="BS618" i="1" s="1"/>
  <c r="BQ623" i="1"/>
  <c r="BS623" i="1" s="1"/>
  <c r="BQ625" i="1"/>
  <c r="BS625" i="1" s="1"/>
  <c r="BQ634" i="1"/>
  <c r="BS634" i="1" s="1"/>
  <c r="BQ641" i="1"/>
  <c r="BS641" i="1" s="1"/>
  <c r="BQ650" i="1"/>
  <c r="BS650" i="1" s="1"/>
  <c r="BQ657" i="1"/>
  <c r="BS657" i="1" s="1"/>
  <c r="BQ666" i="1"/>
  <c r="BS666" i="1" s="1"/>
  <c r="BQ673" i="1"/>
  <c r="BS673" i="1" s="1"/>
  <c r="BQ682" i="1"/>
  <c r="BS682" i="1" s="1"/>
  <c r="BQ689" i="1"/>
  <c r="BS689" i="1" s="1"/>
  <c r="BQ698" i="1"/>
  <c r="BS698" i="1" s="1"/>
  <c r="BQ705" i="1"/>
  <c r="BS705" i="1" s="1"/>
  <c r="BQ714" i="1"/>
  <c r="BS714" i="1" s="1"/>
  <c r="BQ721" i="1"/>
  <c r="BS721" i="1" s="1"/>
  <c r="BQ730" i="1"/>
  <c r="BS730" i="1" s="1"/>
  <c r="BQ735" i="1"/>
  <c r="BS735" i="1" s="1"/>
  <c r="BQ737" i="1"/>
  <c r="BS737" i="1" s="1"/>
  <c r="BQ746" i="1"/>
  <c r="BS746" i="1" s="1"/>
  <c r="BQ751" i="1"/>
  <c r="BS751" i="1" s="1"/>
  <c r="BQ777" i="1"/>
  <c r="BS777" i="1" s="1"/>
  <c r="BQ786" i="1"/>
  <c r="BS786" i="1" s="1"/>
  <c r="BQ797" i="1"/>
  <c r="BS797" i="1" s="1"/>
  <c r="BQ814" i="1"/>
  <c r="BS814" i="1" s="1"/>
  <c r="BQ819" i="1"/>
  <c r="BS819" i="1" s="1"/>
  <c r="BQ821" i="1"/>
  <c r="BS821" i="1" s="1"/>
  <c r="BQ837" i="1"/>
  <c r="BS837" i="1" s="1"/>
  <c r="BQ853" i="1"/>
  <c r="BS853" i="1" s="1"/>
  <c r="BQ899" i="1"/>
  <c r="BS899" i="1" s="1"/>
  <c r="BQ901" i="1"/>
  <c r="BS901" i="1" s="1"/>
  <c r="BQ915" i="1"/>
  <c r="BS915" i="1" s="1"/>
  <c r="BQ917" i="1"/>
  <c r="BS917" i="1" s="1"/>
  <c r="BQ926" i="1"/>
  <c r="BS926" i="1" s="1"/>
  <c r="BQ931" i="1"/>
  <c r="BS931" i="1" s="1"/>
  <c r="BQ933" i="1"/>
  <c r="BS933" i="1" s="1"/>
  <c r="BQ942" i="1"/>
  <c r="BS942" i="1" s="1"/>
  <c r="BQ947" i="1"/>
  <c r="BS947" i="1" s="1"/>
  <c r="BQ949" i="1"/>
  <c r="BS949" i="1" s="1"/>
  <c r="BQ958" i="1"/>
  <c r="BS958" i="1" s="1"/>
  <c r="BQ963" i="1"/>
  <c r="BS963" i="1" s="1"/>
  <c r="BQ965" i="1"/>
  <c r="BS965" i="1" s="1"/>
  <c r="BQ974" i="1"/>
  <c r="BS974" i="1" s="1"/>
  <c r="BQ979" i="1"/>
  <c r="BS979" i="1" s="1"/>
  <c r="BQ981" i="1"/>
  <c r="BS981" i="1" s="1"/>
  <c r="BQ990" i="1"/>
  <c r="BS990" i="1" s="1"/>
  <c r="BQ995" i="1"/>
  <c r="BS995" i="1" s="1"/>
  <c r="BQ997" i="1"/>
  <c r="BS997" i="1" s="1"/>
  <c r="BQ1011" i="1"/>
  <c r="BS1011" i="1" s="1"/>
  <c r="BQ1013" i="1"/>
  <c r="BS1013" i="1" s="1"/>
  <c r="BQ1022" i="1"/>
  <c r="BS1022" i="1" s="1"/>
  <c r="BQ1027" i="1"/>
  <c r="BS1027" i="1" s="1"/>
  <c r="BQ1029" i="1"/>
  <c r="BS1029" i="1" s="1"/>
  <c r="BQ1043" i="1"/>
  <c r="BS1043" i="1" s="1"/>
  <c r="BQ1059" i="1"/>
  <c r="BS1059" i="1" s="1"/>
  <c r="BQ1075" i="1"/>
  <c r="BS1075" i="1" s="1"/>
  <c r="BQ1119" i="1"/>
  <c r="BS1119" i="1" s="1"/>
  <c r="BQ1121" i="1"/>
  <c r="BS1121" i="1" s="1"/>
  <c r="BQ1130" i="1"/>
  <c r="BS1130" i="1" s="1"/>
  <c r="BQ1135" i="1"/>
  <c r="BS1135" i="1" s="1"/>
  <c r="BQ1137" i="1"/>
  <c r="BS1137" i="1" s="1"/>
  <c r="BQ1139" i="1"/>
  <c r="BS1139" i="1" s="1"/>
  <c r="BQ1146" i="1"/>
  <c r="BS1146" i="1" s="1"/>
  <c r="BQ1153" i="1"/>
  <c r="BS1153" i="1" s="1"/>
  <c r="BQ1155" i="1"/>
  <c r="BS1155" i="1" s="1"/>
  <c r="BQ1162" i="1"/>
  <c r="BS1162" i="1" s="1"/>
  <c r="BQ1169" i="1"/>
  <c r="BS1169" i="1" s="1"/>
  <c r="BQ1171" i="1"/>
  <c r="BS1171" i="1" s="1"/>
  <c r="BQ1178" i="1"/>
  <c r="BS1178" i="1" s="1"/>
  <c r="BQ1185" i="1"/>
  <c r="BS1185" i="1" s="1"/>
  <c r="BQ1187" i="1"/>
  <c r="BS1187" i="1" s="1"/>
  <c r="BQ1194" i="1"/>
  <c r="BS1194" i="1" s="1"/>
  <c r="BQ1199" i="1"/>
  <c r="BS1199" i="1" s="1"/>
  <c r="BQ1201" i="1"/>
  <c r="BS1201" i="1" s="1"/>
  <c r="BQ750" i="1"/>
  <c r="BS750" i="1" s="1"/>
  <c r="BQ755" i="1"/>
  <c r="BS755" i="1" s="1"/>
  <c r="BQ757" i="1"/>
  <c r="BS757" i="1" s="1"/>
  <c r="BQ766" i="1"/>
  <c r="BS766" i="1" s="1"/>
  <c r="BQ771" i="1"/>
  <c r="BS771" i="1" s="1"/>
  <c r="BQ773" i="1"/>
  <c r="BS773" i="1" s="1"/>
  <c r="BQ782" i="1"/>
  <c r="BS782" i="1" s="1"/>
  <c r="BQ787" i="1"/>
  <c r="BS787" i="1" s="1"/>
  <c r="BQ789" i="1"/>
  <c r="BS789" i="1" s="1"/>
  <c r="BQ857" i="1"/>
  <c r="BS857" i="1" s="1"/>
  <c r="BQ859" i="1"/>
  <c r="BS859" i="1" s="1"/>
  <c r="BQ866" i="1"/>
  <c r="BS866" i="1" s="1"/>
  <c r="BQ873" i="1"/>
  <c r="BS873" i="1" s="1"/>
  <c r="BQ875" i="1"/>
  <c r="BS875" i="1" s="1"/>
  <c r="BQ882" i="1"/>
  <c r="BS882" i="1" s="1"/>
  <c r="BQ889" i="1"/>
  <c r="BS889" i="1" s="1"/>
  <c r="BQ898" i="1"/>
  <c r="BS898" i="1" s="1"/>
  <c r="BQ905" i="1"/>
  <c r="BS905" i="1" s="1"/>
  <c r="BQ914" i="1"/>
  <c r="BS914" i="1" s="1"/>
  <c r="BQ921" i="1"/>
  <c r="BS921" i="1" s="1"/>
  <c r="BQ930" i="1"/>
  <c r="BS930" i="1" s="1"/>
  <c r="BQ937" i="1"/>
  <c r="BS937" i="1" s="1"/>
  <c r="BQ946" i="1"/>
  <c r="BS946" i="1" s="1"/>
  <c r="BQ953" i="1"/>
  <c r="BS953" i="1" s="1"/>
  <c r="BQ962" i="1"/>
  <c r="BS962" i="1" s="1"/>
  <c r="BQ969" i="1"/>
  <c r="BS969" i="1" s="1"/>
  <c r="BQ978" i="1"/>
  <c r="BS978" i="1" s="1"/>
  <c r="BQ985" i="1"/>
  <c r="BS985" i="1" s="1"/>
  <c r="BQ994" i="1"/>
  <c r="BS994" i="1" s="1"/>
  <c r="BQ1001" i="1"/>
  <c r="BS1001" i="1" s="1"/>
  <c r="BQ1010" i="1"/>
  <c r="BS1010" i="1" s="1"/>
  <c r="BQ1017" i="1"/>
  <c r="BS1017" i="1" s="1"/>
  <c r="BQ1026" i="1"/>
  <c r="BS1026" i="1" s="1"/>
  <c r="BQ1033" i="1"/>
  <c r="BS1033" i="1" s="1"/>
  <c r="BQ1042" i="1"/>
  <c r="BS1042" i="1" s="1"/>
  <c r="BQ1047" i="1"/>
  <c r="BS1047" i="1" s="1"/>
  <c r="BQ1049" i="1"/>
  <c r="BS1049" i="1" s="1"/>
  <c r="BQ1058" i="1"/>
  <c r="BS1058" i="1" s="1"/>
  <c r="BQ1063" i="1"/>
  <c r="BS1063" i="1" s="1"/>
  <c r="BQ1065" i="1"/>
  <c r="BS1065" i="1" s="1"/>
  <c r="BQ1074" i="1"/>
  <c r="BS1074" i="1" s="1"/>
  <c r="BQ1079" i="1"/>
  <c r="BS1079" i="1" s="1"/>
  <c r="BQ1081" i="1"/>
  <c r="BS1081" i="1" s="1"/>
  <c r="BQ1091" i="1"/>
  <c r="BS1091" i="1" s="1"/>
  <c r="BQ1111" i="1"/>
  <c r="BS1111" i="1" s="1"/>
  <c r="BQ1118" i="1"/>
  <c r="BS1118" i="1" s="1"/>
  <c r="BQ1125" i="1"/>
  <c r="BS1125" i="1" s="1"/>
  <c r="BQ1134" i="1"/>
  <c r="BS1134" i="1" s="1"/>
  <c r="BQ1214" i="1"/>
  <c r="BS1214" i="1" s="1"/>
  <c r="BQ1219" i="1"/>
  <c r="BS1219" i="1" s="1"/>
  <c r="BQ1221" i="1"/>
  <c r="BS1221" i="1" s="1"/>
  <c r="BQ1230" i="1"/>
  <c r="BS1230" i="1" s="1"/>
  <c r="BQ1235" i="1"/>
  <c r="BS1235" i="1" s="1"/>
  <c r="BQ1237" i="1"/>
  <c r="BS1237" i="1" s="1"/>
  <c r="BQ1239" i="1"/>
  <c r="BS1239" i="1" s="1"/>
  <c r="BQ1246" i="1"/>
  <c r="BS1246" i="1" s="1"/>
  <c r="BQ1253" i="1"/>
  <c r="BS1253" i="1" s="1"/>
  <c r="BQ1255" i="1"/>
  <c r="BS1255" i="1" s="1"/>
  <c r="BQ1262" i="1"/>
  <c r="BS1262" i="1" s="1"/>
  <c r="BQ1269" i="1"/>
  <c r="BS1269" i="1" s="1"/>
  <c r="BQ1271" i="1"/>
  <c r="BS1271" i="1" s="1"/>
  <c r="BQ1278" i="1"/>
  <c r="BS1278" i="1" s="1"/>
  <c r="BQ1285" i="1"/>
  <c r="BS1285" i="1" s="1"/>
  <c r="BQ1287" i="1"/>
  <c r="BS1287" i="1" s="1"/>
  <c r="BQ1294" i="1"/>
  <c r="BS1294" i="1" s="1"/>
  <c r="BQ1301" i="1"/>
  <c r="BS1301" i="1" s="1"/>
  <c r="BQ1303" i="1"/>
  <c r="BS1303" i="1" s="1"/>
  <c r="BQ1310" i="1"/>
  <c r="BS1310" i="1" s="1"/>
  <c r="BQ1317" i="1"/>
  <c r="BS1317" i="1" s="1"/>
  <c r="BQ1319" i="1"/>
  <c r="BS1319" i="1" s="1"/>
  <c r="BQ1326" i="1"/>
  <c r="BS1326" i="1" s="1"/>
  <c r="BQ1333" i="1"/>
  <c r="BS1333" i="1" s="1"/>
  <c r="BQ1335" i="1"/>
  <c r="BS1335" i="1" s="1"/>
  <c r="BQ1342" i="1"/>
  <c r="BS1342" i="1" s="1"/>
  <c r="BQ1347" i="1"/>
  <c r="BS1347" i="1" s="1"/>
  <c r="BQ1349" i="1"/>
  <c r="BS1349" i="1" s="1"/>
  <c r="BQ1358" i="1"/>
  <c r="BS1358" i="1" s="1"/>
  <c r="BQ1363" i="1"/>
  <c r="BS1363" i="1" s="1"/>
  <c r="BQ1365" i="1"/>
  <c r="BS1365" i="1" s="1"/>
  <c r="BQ1379" i="1"/>
  <c r="BS1379" i="1" s="1"/>
  <c r="BQ1395" i="1"/>
  <c r="BS1395" i="1" s="1"/>
  <c r="BQ822" i="1"/>
  <c r="BS822" i="1" s="1"/>
  <c r="BQ827" i="1"/>
  <c r="BS827" i="1" s="1"/>
  <c r="BQ830" i="1"/>
  <c r="BS830" i="1" s="1"/>
  <c r="BQ835" i="1"/>
  <c r="BS835" i="1" s="1"/>
  <c r="BQ838" i="1"/>
  <c r="BS838" i="1" s="1"/>
  <c r="BQ843" i="1"/>
  <c r="BS843" i="1" s="1"/>
  <c r="BQ846" i="1"/>
  <c r="BS846" i="1" s="1"/>
  <c r="BQ851" i="1"/>
  <c r="BS851" i="1" s="1"/>
  <c r="BQ854" i="1"/>
  <c r="BS854" i="1" s="1"/>
  <c r="BQ861" i="1"/>
  <c r="BS861" i="1" s="1"/>
  <c r="BQ863" i="1"/>
  <c r="BS863" i="1" s="1"/>
  <c r="BQ870" i="1"/>
  <c r="BS870" i="1" s="1"/>
  <c r="BQ877" i="1"/>
  <c r="BS877" i="1" s="1"/>
  <c r="BQ879" i="1"/>
  <c r="BS879" i="1" s="1"/>
  <c r="BQ886" i="1"/>
  <c r="BS886" i="1" s="1"/>
  <c r="BQ893" i="1"/>
  <c r="BS893" i="1" s="1"/>
  <c r="BQ902" i="1"/>
  <c r="BS902" i="1" s="1"/>
  <c r="BQ909" i="1"/>
  <c r="BS909" i="1" s="1"/>
  <c r="BQ918" i="1"/>
  <c r="BS918" i="1" s="1"/>
  <c r="BQ925" i="1"/>
  <c r="BS925" i="1" s="1"/>
  <c r="BQ934" i="1"/>
  <c r="BS934" i="1" s="1"/>
  <c r="BQ941" i="1"/>
  <c r="BS941" i="1" s="1"/>
  <c r="BQ950" i="1"/>
  <c r="BS950" i="1" s="1"/>
  <c r="BQ957" i="1"/>
  <c r="BS957" i="1" s="1"/>
  <c r="BQ966" i="1"/>
  <c r="BS966" i="1" s="1"/>
  <c r="BQ973" i="1"/>
  <c r="BS973" i="1" s="1"/>
  <c r="BQ982" i="1"/>
  <c r="BS982" i="1" s="1"/>
  <c r="BQ989" i="1"/>
  <c r="BS989" i="1" s="1"/>
  <c r="BQ998" i="1"/>
  <c r="BS998" i="1" s="1"/>
  <c r="BQ1005" i="1"/>
  <c r="BS1005" i="1" s="1"/>
  <c r="BQ1014" i="1"/>
  <c r="BS1014" i="1" s="1"/>
  <c r="BQ1021" i="1"/>
  <c r="BS1021" i="1" s="1"/>
  <c r="BQ1030" i="1"/>
  <c r="BS1030" i="1" s="1"/>
  <c r="BQ1037" i="1"/>
  <c r="BS1037" i="1" s="1"/>
  <c r="BQ1046" i="1"/>
  <c r="BS1046" i="1" s="1"/>
  <c r="BQ1053" i="1"/>
  <c r="BS1053" i="1" s="1"/>
  <c r="BQ1062" i="1"/>
  <c r="BS1062" i="1" s="1"/>
  <c r="BQ1069" i="1"/>
  <c r="BS1069" i="1" s="1"/>
  <c r="BQ1078" i="1"/>
  <c r="BS1078" i="1" s="1"/>
  <c r="BQ1085" i="1"/>
  <c r="BS1085" i="1" s="1"/>
  <c r="BQ1092" i="1"/>
  <c r="BS1092" i="1" s="1"/>
  <c r="BQ1094" i="1"/>
  <c r="BS1094" i="1" s="1"/>
  <c r="BQ1099" i="1"/>
  <c r="BS1099" i="1" s="1"/>
  <c r="BQ1103" i="1"/>
  <c r="BS1103" i="1" s="1"/>
  <c r="BQ1108" i="1"/>
  <c r="BS1108" i="1" s="1"/>
  <c r="BQ1110" i="1"/>
  <c r="BS1110" i="1" s="1"/>
  <c r="BQ1122" i="1"/>
  <c r="BS1122" i="1" s="1"/>
  <c r="BQ1129" i="1"/>
  <c r="BS1129" i="1" s="1"/>
  <c r="BQ1138" i="1"/>
  <c r="BS1138" i="1" s="1"/>
  <c r="BQ1145" i="1"/>
  <c r="BS1145" i="1" s="1"/>
  <c r="BQ1147" i="1"/>
  <c r="BS1147" i="1" s="1"/>
  <c r="BQ1154" i="1"/>
  <c r="BS1154" i="1" s="1"/>
  <c r="BQ1161" i="1"/>
  <c r="BS1161" i="1" s="1"/>
  <c r="BQ1170" i="1"/>
  <c r="BS1170" i="1" s="1"/>
  <c r="BQ1177" i="1"/>
  <c r="BS1177" i="1" s="1"/>
  <c r="BQ1186" i="1"/>
  <c r="BS1186" i="1" s="1"/>
  <c r="BQ1191" i="1"/>
  <c r="BS1191" i="1" s="1"/>
  <c r="BQ1193" i="1"/>
  <c r="BS1193" i="1" s="1"/>
  <c r="BQ1202" i="1"/>
  <c r="BS1202" i="1" s="1"/>
  <c r="BQ1207" i="1"/>
  <c r="BS1207" i="1" s="1"/>
  <c r="BQ1383" i="1"/>
  <c r="BS1383" i="1" s="1"/>
  <c r="BQ1399" i="1"/>
  <c r="BS1399" i="1" s="1"/>
  <c r="BQ1211" i="1"/>
  <c r="BS1211" i="1" s="1"/>
  <c r="BQ1213" i="1"/>
  <c r="BS1213" i="1" s="1"/>
  <c r="BQ1222" i="1"/>
  <c r="BS1222" i="1" s="1"/>
  <c r="BQ1227" i="1"/>
  <c r="BS1227" i="1" s="1"/>
  <c r="BQ1229" i="1"/>
  <c r="BS1229" i="1" s="1"/>
  <c r="BQ1238" i="1"/>
  <c r="BS1238" i="1" s="1"/>
  <c r="BQ1245" i="1"/>
  <c r="BS1245" i="1" s="1"/>
  <c r="BQ1254" i="1"/>
  <c r="BS1254" i="1" s="1"/>
  <c r="BQ1261" i="1"/>
  <c r="BS1261" i="1" s="1"/>
  <c r="BQ1270" i="1"/>
  <c r="BS1270" i="1" s="1"/>
  <c r="BQ1277" i="1"/>
  <c r="BS1277" i="1" s="1"/>
  <c r="BQ1286" i="1"/>
  <c r="BS1286" i="1" s="1"/>
  <c r="BQ1293" i="1"/>
  <c r="BS1293" i="1" s="1"/>
  <c r="BQ1302" i="1"/>
  <c r="BS1302" i="1" s="1"/>
  <c r="BQ1309" i="1"/>
  <c r="BS1309" i="1" s="1"/>
  <c r="BQ1318" i="1"/>
  <c r="BS1318" i="1" s="1"/>
  <c r="BQ1325" i="1"/>
  <c r="BS1325" i="1" s="1"/>
  <c r="BQ1334" i="1"/>
  <c r="BS1334" i="1" s="1"/>
  <c r="BQ1339" i="1"/>
  <c r="BS1339" i="1" s="1"/>
  <c r="BQ1341" i="1"/>
  <c r="BS1341" i="1" s="1"/>
  <c r="BQ1350" i="1"/>
  <c r="BS1350" i="1" s="1"/>
  <c r="BQ1355" i="1"/>
  <c r="BS1355" i="1" s="1"/>
  <c r="BQ1357" i="1"/>
  <c r="BS1357" i="1" s="1"/>
  <c r="BQ1366" i="1"/>
  <c r="BS1366" i="1" s="1"/>
  <c r="BQ1371" i="1"/>
  <c r="BS1371" i="1" s="1"/>
  <c r="BQ1373" i="1"/>
  <c r="BS1373" i="1" s="1"/>
  <c r="BQ1382" i="1"/>
  <c r="BS1382" i="1" s="1"/>
  <c r="BQ1387" i="1"/>
  <c r="BS1387" i="1" s="1"/>
  <c r="BQ1389" i="1"/>
  <c r="BS1389" i="1" s="1"/>
  <c r="BQ1398" i="1"/>
  <c r="BS1398" i="1" s="1"/>
  <c r="BQ1403" i="1"/>
  <c r="BS1403" i="1" s="1"/>
  <c r="BQ1405" i="1"/>
  <c r="BS1405" i="1" s="1"/>
  <c r="BQ1676" i="1"/>
  <c r="BS1676" i="1" s="1"/>
  <c r="BQ1692" i="1"/>
  <c r="BS1692" i="1" s="1"/>
  <c r="BQ1708" i="1"/>
  <c r="BS1708" i="1" s="1"/>
  <c r="BQ1724" i="1"/>
  <c r="BS1724" i="1" s="1"/>
  <c r="BQ1740" i="1"/>
  <c r="BS1740" i="1" s="1"/>
  <c r="BQ1742" i="1"/>
  <c r="BS1742" i="1" s="1"/>
  <c r="BQ1744" i="1"/>
  <c r="BS1744" i="1" s="1"/>
  <c r="BQ1411" i="1"/>
  <c r="BS1411" i="1" s="1"/>
  <c r="BQ1602" i="1"/>
  <c r="BS1602" i="1" s="1"/>
  <c r="BQ1611" i="1"/>
  <c r="BS1611" i="1" s="1"/>
  <c r="BQ1618" i="1"/>
  <c r="BS1618" i="1" s="1"/>
  <c r="BQ1627" i="1"/>
  <c r="BS1627" i="1" s="1"/>
  <c r="BQ1634" i="1"/>
  <c r="BS1634" i="1" s="1"/>
  <c r="BQ1643" i="1"/>
  <c r="BS1643" i="1" s="1"/>
  <c r="BQ1650" i="1"/>
  <c r="BS1650" i="1" s="1"/>
  <c r="BQ1659" i="1"/>
  <c r="BS1659" i="1" s="1"/>
  <c r="BQ1666" i="1"/>
  <c r="BS1666" i="1" s="1"/>
  <c r="BQ1668" i="1"/>
  <c r="BS1668" i="1" s="1"/>
  <c r="BQ1675" i="1"/>
  <c r="BS1675" i="1" s="1"/>
  <c r="BQ1680" i="1"/>
  <c r="BS1680" i="1" s="1"/>
  <c r="BQ1682" i="1"/>
  <c r="BS1682" i="1" s="1"/>
  <c r="BQ1691" i="1"/>
  <c r="BS1691" i="1" s="1"/>
  <c r="BQ1696" i="1"/>
  <c r="BS1696" i="1" s="1"/>
  <c r="BQ1698" i="1"/>
  <c r="BS1698" i="1" s="1"/>
  <c r="BQ1707" i="1"/>
  <c r="BS1707" i="1" s="1"/>
  <c r="BQ1712" i="1"/>
  <c r="BS1712" i="1" s="1"/>
  <c r="BQ1714" i="1"/>
  <c r="BS1714" i="1" s="1"/>
  <c r="BQ1723" i="1"/>
  <c r="BS1723" i="1" s="1"/>
  <c r="BQ1728" i="1"/>
  <c r="BS1728" i="1" s="1"/>
  <c r="BQ1730" i="1"/>
  <c r="BS1730" i="1" s="1"/>
  <c r="BQ1739" i="1"/>
  <c r="BS1739" i="1" s="1"/>
  <c r="BQ1746" i="1"/>
  <c r="BS1746" i="1" s="1"/>
  <c r="BQ1748" i="1"/>
  <c r="BS1748" i="1" s="1"/>
  <c r="BQ1412" i="1"/>
  <c r="BS1412" i="1" s="1"/>
  <c r="BQ1415" i="1"/>
  <c r="BS1415" i="1" s="1"/>
  <c r="BQ1420" i="1"/>
  <c r="BS1420" i="1" s="1"/>
  <c r="BQ1423" i="1"/>
  <c r="BS1423" i="1" s="1"/>
  <c r="BQ1428" i="1"/>
  <c r="BS1428" i="1" s="1"/>
  <c r="BQ1431" i="1"/>
  <c r="BS1431" i="1" s="1"/>
  <c r="BQ1436" i="1"/>
  <c r="BS1436" i="1" s="1"/>
  <c r="BQ1439" i="1"/>
  <c r="BS1439" i="1" s="1"/>
  <c r="BQ1444" i="1"/>
  <c r="BS1444" i="1" s="1"/>
  <c r="BQ1447" i="1"/>
  <c r="BS1447" i="1" s="1"/>
  <c r="BQ1452" i="1"/>
  <c r="BS1452" i="1" s="1"/>
  <c r="BQ1455" i="1"/>
  <c r="BS1455" i="1" s="1"/>
  <c r="BQ1460" i="1"/>
  <c r="BS1460" i="1" s="1"/>
  <c r="BQ1463" i="1"/>
  <c r="BS1463" i="1" s="1"/>
  <c r="BQ1468" i="1"/>
  <c r="BS1468" i="1" s="1"/>
  <c r="BQ1471" i="1"/>
  <c r="BS1471" i="1" s="1"/>
  <c r="BQ1476" i="1"/>
  <c r="BS1476" i="1" s="1"/>
  <c r="BQ1479" i="1"/>
  <c r="BS1479" i="1" s="1"/>
  <c r="BQ1484" i="1"/>
  <c r="BS1484" i="1" s="1"/>
  <c r="BQ1487" i="1"/>
  <c r="BS1487" i="1" s="1"/>
  <c r="BQ1492" i="1"/>
  <c r="BS1492" i="1" s="1"/>
  <c r="BQ1495" i="1"/>
  <c r="BS1495" i="1" s="1"/>
  <c r="BQ1500" i="1"/>
  <c r="BS1500" i="1" s="1"/>
  <c r="BQ1503" i="1"/>
  <c r="BS1503" i="1" s="1"/>
  <c r="BQ1508" i="1"/>
  <c r="BS1508" i="1" s="1"/>
  <c r="BQ1511" i="1"/>
  <c r="BS1511" i="1" s="1"/>
  <c r="BQ1516" i="1"/>
  <c r="BS1516" i="1" s="1"/>
  <c r="BQ1519" i="1"/>
  <c r="BS1519" i="1" s="1"/>
  <c r="BQ1524" i="1"/>
  <c r="BS1524" i="1" s="1"/>
  <c r="BQ1527" i="1"/>
  <c r="BS1527" i="1" s="1"/>
  <c r="BQ1532" i="1"/>
  <c r="BS1532" i="1" s="1"/>
  <c r="BQ1535" i="1"/>
  <c r="BS1535" i="1" s="1"/>
  <c r="BQ1540" i="1"/>
  <c r="BS1540" i="1" s="1"/>
  <c r="BQ1543" i="1"/>
  <c r="BS1543" i="1" s="1"/>
  <c r="BQ1548" i="1"/>
  <c r="BS1548" i="1" s="1"/>
  <c r="BQ1551" i="1"/>
  <c r="BS1551" i="1" s="1"/>
  <c r="BQ1556" i="1"/>
  <c r="BS1556" i="1" s="1"/>
  <c r="BQ1559" i="1"/>
  <c r="BS1559" i="1" s="1"/>
  <c r="BQ1564" i="1"/>
  <c r="BS1564" i="1" s="1"/>
  <c r="BQ1567" i="1"/>
  <c r="BS1567" i="1" s="1"/>
  <c r="BQ1572" i="1"/>
  <c r="BS1572" i="1" s="1"/>
  <c r="BQ1575" i="1"/>
  <c r="BS1575" i="1" s="1"/>
  <c r="BQ1580" i="1"/>
  <c r="BS1580" i="1" s="1"/>
  <c r="BQ1583" i="1"/>
  <c r="BS1583" i="1" s="1"/>
  <c r="BQ1588" i="1"/>
  <c r="BS1588" i="1" s="1"/>
  <c r="BQ1591" i="1"/>
  <c r="BS1591" i="1" s="1"/>
  <c r="BQ1596" i="1"/>
  <c r="BS1596" i="1" s="1"/>
  <c r="BQ1599" i="1"/>
  <c r="BS1599" i="1" s="1"/>
  <c r="BQ1606" i="1"/>
  <c r="BS1606" i="1" s="1"/>
  <c r="BQ1608" i="1"/>
  <c r="BS1608" i="1" s="1"/>
  <c r="BQ1615" i="1"/>
  <c r="BS1615" i="1" s="1"/>
  <c r="BQ1622" i="1"/>
  <c r="BS1622" i="1" s="1"/>
  <c r="BQ1624" i="1"/>
  <c r="BS1624" i="1" s="1"/>
  <c r="BQ1631" i="1"/>
  <c r="BS1631" i="1" s="1"/>
  <c r="BQ1638" i="1"/>
  <c r="BS1638" i="1" s="1"/>
  <c r="BQ1640" i="1"/>
  <c r="BS1640" i="1" s="1"/>
  <c r="BQ1647" i="1"/>
  <c r="BS1647" i="1" s="1"/>
  <c r="BQ1654" i="1"/>
  <c r="BS1654" i="1" s="1"/>
  <c r="BQ1656" i="1"/>
  <c r="BS1656" i="1" s="1"/>
  <c r="BQ1663" i="1"/>
  <c r="BS1663" i="1" s="1"/>
  <c r="BQ1670" i="1"/>
  <c r="BS1670" i="1" s="1"/>
  <c r="BQ1679" i="1"/>
  <c r="BS1679" i="1" s="1"/>
  <c r="BQ1686" i="1"/>
  <c r="BS1686" i="1" s="1"/>
  <c r="BQ1695" i="1"/>
  <c r="BS1695" i="1" s="1"/>
  <c r="BQ1702" i="1"/>
  <c r="BS1702" i="1" s="1"/>
  <c r="BQ1711" i="1"/>
  <c r="BS1711" i="1" s="1"/>
  <c r="BQ1718" i="1"/>
  <c r="BS1718" i="1" s="1"/>
  <c r="BQ1727" i="1"/>
  <c r="BS1727" i="1" s="1"/>
  <c r="BQ1734" i="1"/>
  <c r="BS1734" i="1" s="1"/>
  <c r="BQ1743" i="1"/>
  <c r="BS1743" i="1" s="1"/>
  <c r="BQ1750" i="1"/>
  <c r="BS1750" i="1" s="1"/>
  <c r="BQ130" i="1"/>
  <c r="BS130" i="1" s="1"/>
  <c r="BQ363" i="1"/>
  <c r="BS363" i="1" s="1"/>
  <c r="BQ379" i="1"/>
  <c r="BS379" i="1" s="1"/>
  <c r="BQ395" i="1"/>
  <c r="BS395" i="1" s="1"/>
  <c r="BQ443" i="1"/>
  <c r="BS443" i="1" s="1"/>
  <c r="BQ367" i="1"/>
  <c r="BS367" i="1" s="1"/>
  <c r="BQ383" i="1"/>
  <c r="BS383" i="1" s="1"/>
  <c r="BQ399" i="1"/>
  <c r="BS399" i="1" s="1"/>
  <c r="BQ431" i="1"/>
  <c r="BS431" i="1" s="1"/>
  <c r="BQ447" i="1"/>
  <c r="BS447" i="1" s="1"/>
  <c r="BQ463" i="1"/>
  <c r="BS463" i="1" s="1"/>
  <c r="BQ867" i="1"/>
  <c r="BS867" i="1" s="1"/>
  <c r="BQ883" i="1"/>
  <c r="BS883" i="1" s="1"/>
  <c r="BQ1097" i="1"/>
  <c r="BS1097" i="1" s="1"/>
  <c r="BQ1105" i="1"/>
  <c r="BS1105" i="1" s="1"/>
  <c r="BQ1113" i="1"/>
  <c r="BS1113" i="1" s="1"/>
  <c r="BQ1143" i="1"/>
  <c r="BS1143" i="1" s="1"/>
  <c r="BQ1159" i="1"/>
  <c r="BS1159" i="1" s="1"/>
  <c r="BQ1163" i="1"/>
  <c r="BS1163" i="1" s="1"/>
  <c r="BQ1179" i="1"/>
  <c r="BS1179" i="1" s="1"/>
  <c r="BQ1243" i="1"/>
  <c r="BS1243" i="1" s="1"/>
  <c r="BQ1259" i="1"/>
  <c r="BS1259" i="1" s="1"/>
  <c r="BQ1275" i="1"/>
  <c r="BS1275" i="1" s="1"/>
  <c r="BQ1291" i="1"/>
  <c r="BS1291" i="1" s="1"/>
  <c r="BQ1307" i="1"/>
  <c r="BS1307" i="1" s="1"/>
  <c r="BQ1323" i="1"/>
  <c r="BS1323" i="1" s="1"/>
  <c r="BQ1093" i="1"/>
  <c r="BS1093" i="1" s="1"/>
  <c r="BQ1101" i="1"/>
  <c r="BS1101" i="1" s="1"/>
  <c r="BQ1109" i="1"/>
  <c r="BS1109" i="1" s="1"/>
  <c r="BQ1151" i="1"/>
  <c r="BS1151" i="1" s="1"/>
  <c r="BQ1167" i="1"/>
  <c r="BS1167" i="1" s="1"/>
  <c r="BQ1183" i="1"/>
  <c r="BS1183" i="1" s="1"/>
  <c r="BQ1247" i="1"/>
  <c r="BS1247" i="1" s="1"/>
  <c r="BQ1263" i="1"/>
  <c r="BS1263" i="1" s="1"/>
  <c r="BQ1279" i="1"/>
  <c r="BS1279" i="1" s="1"/>
  <c r="BQ1295" i="1"/>
  <c r="BS1295" i="1" s="1"/>
  <c r="BQ1311" i="1"/>
  <c r="BS1311" i="1" s="1"/>
  <c r="BQ1327" i="1"/>
  <c r="BS1327" i="1" s="1"/>
  <c r="BQ1343" i="1"/>
  <c r="BS1343" i="1" s="1"/>
  <c r="BQ1604" i="1"/>
  <c r="BS1604" i="1" s="1"/>
  <c r="BQ1620" i="1"/>
  <c r="BS1620" i="1" s="1"/>
  <c r="BQ1636" i="1"/>
  <c r="BS1636" i="1" s="1"/>
  <c r="BQ1652" i="1"/>
  <c r="BS1652" i="1" s="1"/>
  <c r="BQ1612" i="1"/>
  <c r="BS1612" i="1" s="1"/>
  <c r="BQ1628" i="1"/>
  <c r="BS1628" i="1" s="1"/>
  <c r="BQ1644" i="1"/>
  <c r="BS1644" i="1" s="1"/>
  <c r="BQ1660" i="1"/>
  <c r="BS1660" i="1" s="1"/>
  <c r="BJ954" i="1"/>
  <c r="BJ959" i="1"/>
  <c r="BJ961" i="1"/>
  <c r="BJ1016" i="1"/>
  <c r="BJ1018" i="1"/>
  <c r="BJ1024" i="1"/>
  <c r="BJ1130" i="1"/>
  <c r="BJ1134" i="1"/>
  <c r="BJ1138" i="1"/>
  <c r="BJ1142" i="1"/>
  <c r="BJ1146" i="1"/>
  <c r="BJ1150" i="1"/>
  <c r="BJ1154" i="1"/>
  <c r="BJ1158" i="1"/>
  <c r="BJ1162" i="1"/>
  <c r="BJ1178" i="1"/>
  <c r="BJ1180" i="1"/>
  <c r="BJ1182" i="1"/>
  <c r="BJ1184" i="1"/>
  <c r="BJ1186" i="1"/>
  <c r="BJ1188" i="1"/>
  <c r="BJ1190" i="1"/>
  <c r="BJ1192" i="1"/>
  <c r="BJ1195" i="1"/>
  <c r="BJ1242" i="1"/>
  <c r="BJ1244" i="1"/>
  <c r="BJ1246" i="1"/>
  <c r="BJ1248" i="1"/>
  <c r="BJ1250" i="1"/>
  <c r="BJ1252" i="1"/>
  <c r="BJ1254" i="1"/>
  <c r="BJ1256" i="1"/>
  <c r="BJ1258" i="1"/>
  <c r="BJ1260" i="1"/>
  <c r="BJ1262" i="1"/>
  <c r="BJ1264" i="1"/>
  <c r="BJ1266" i="1"/>
  <c r="BJ1268" i="1"/>
  <c r="BJ1270" i="1"/>
  <c r="BJ1272" i="1"/>
  <c r="BJ1274" i="1"/>
  <c r="BJ1276" i="1"/>
  <c r="BJ1278" i="1"/>
  <c r="BJ1280" i="1"/>
  <c r="BJ1282" i="1"/>
  <c r="BJ1284" i="1"/>
  <c r="BJ1286" i="1"/>
  <c r="BJ1288" i="1"/>
  <c r="BJ1290" i="1"/>
  <c r="BJ1329" i="1"/>
  <c r="BJ1337" i="1"/>
  <c r="BJ1339" i="1"/>
  <c r="BJ1341" i="1"/>
  <c r="BJ1343" i="1"/>
  <c r="BJ1345" i="1"/>
  <c r="BJ1347" i="1"/>
  <c r="BJ1349" i="1"/>
  <c r="BJ1351" i="1"/>
  <c r="BJ1353" i="1"/>
  <c r="BJ1355" i="1"/>
  <c r="BJ1357" i="1"/>
  <c r="BJ1361" i="1"/>
  <c r="BJ1363" i="1"/>
  <c r="BJ1365" i="1"/>
  <c r="BJ1369" i="1"/>
  <c r="BJ1371" i="1"/>
  <c r="BJ1373" i="1"/>
  <c r="BJ1377" i="1"/>
  <c r="BJ1379" i="1"/>
  <c r="BJ1381" i="1"/>
  <c r="BJ1385" i="1"/>
  <c r="BJ1448" i="1"/>
  <c r="BJ1450" i="1"/>
  <c r="BJ1456" i="1"/>
  <c r="BJ1458" i="1"/>
  <c r="BJ1460" i="1"/>
  <c r="BJ1462" i="1"/>
  <c r="BJ1464" i="1"/>
  <c r="BJ1466" i="1"/>
  <c r="BJ1468" i="1"/>
  <c r="BJ1470" i="1"/>
  <c r="BJ1472" i="1"/>
  <c r="BJ1474" i="1"/>
  <c r="BJ1476" i="1"/>
  <c r="BJ1478" i="1"/>
  <c r="BJ1480" i="1"/>
  <c r="BJ1482" i="1"/>
  <c r="BJ1484" i="1"/>
  <c r="BJ1486" i="1"/>
  <c r="BJ1488" i="1"/>
  <c r="BJ1490" i="1"/>
  <c r="BJ1492" i="1"/>
  <c r="BJ1494" i="1"/>
  <c r="BJ1496" i="1"/>
  <c r="BJ1498" i="1"/>
  <c r="BJ1500" i="1"/>
  <c r="BJ1502" i="1"/>
  <c r="BJ1504" i="1"/>
  <c r="BJ1506" i="1"/>
  <c r="BJ1510" i="1"/>
  <c r="BJ1512" i="1"/>
  <c r="BJ1514" i="1"/>
  <c r="BJ1518" i="1"/>
  <c r="BJ1520" i="1"/>
  <c r="BJ1522" i="1"/>
  <c r="BJ1526" i="1"/>
  <c r="BJ1528" i="1"/>
  <c r="BJ1530" i="1"/>
  <c r="BJ1534" i="1"/>
  <c r="BJ1536" i="1"/>
  <c r="BJ1542" i="1"/>
  <c r="BJ1544" i="1"/>
  <c r="BJ1548" i="1"/>
  <c r="BJ1550" i="1"/>
  <c r="BJ1552" i="1"/>
  <c r="BJ1585" i="1"/>
  <c r="BJ1587" i="1"/>
  <c r="BJ1589" i="1"/>
  <c r="BJ1591" i="1"/>
  <c r="BJ1593" i="1"/>
  <c r="BJ1597" i="1"/>
  <c r="BJ1618" i="1"/>
  <c r="BJ1620" i="1"/>
  <c r="BJ1622" i="1"/>
  <c r="BJ1629" i="1"/>
  <c r="BJ1631" i="1"/>
  <c r="BJ1633" i="1"/>
  <c r="BJ1635" i="1"/>
  <c r="BJ1639" i="1"/>
  <c r="BJ1645" i="1"/>
  <c r="BJ1647" i="1"/>
  <c r="BJ1651" i="1"/>
  <c r="BJ1654" i="1"/>
  <c r="BJ1656" i="1"/>
  <c r="BJ1658" i="1"/>
  <c r="BJ1668" i="1"/>
  <c r="BJ1670" i="1"/>
  <c r="BJ1672" i="1"/>
  <c r="BJ1676" i="1"/>
  <c r="BJ1678" i="1"/>
  <c r="BJ1682" i="1"/>
  <c r="BJ1684" i="1"/>
  <c r="BJ121" i="1"/>
  <c r="BJ163" i="1"/>
  <c r="BJ958" i="1"/>
  <c r="BJ1127" i="1"/>
  <c r="BJ1241" i="1"/>
  <c r="BJ1584" i="1"/>
  <c r="BJ4" i="1"/>
  <c r="BJ10" i="1"/>
  <c r="BJ14" i="1"/>
  <c r="BJ29" i="1"/>
  <c r="BJ31" i="1"/>
  <c r="BJ46" i="1"/>
  <c r="BJ48" i="1"/>
  <c r="BJ63" i="1"/>
  <c r="BJ123" i="1"/>
  <c r="BJ127" i="1"/>
  <c r="BJ129" i="1"/>
  <c r="BJ131" i="1"/>
  <c r="BJ135" i="1"/>
  <c r="BJ137" i="1"/>
  <c r="BJ139" i="1"/>
  <c r="BJ143" i="1"/>
  <c r="BJ153" i="1"/>
  <c r="BJ155" i="1"/>
  <c r="BJ235" i="1"/>
  <c r="BJ237" i="1"/>
  <c r="BJ243" i="1"/>
  <c r="BJ245" i="1"/>
  <c r="BJ247" i="1"/>
  <c r="BJ268" i="1"/>
  <c r="BJ270" i="1"/>
  <c r="BJ278" i="1"/>
  <c r="BJ282" i="1"/>
  <c r="BJ286" i="1"/>
  <c r="BJ336" i="1"/>
  <c r="BJ338" i="1"/>
  <c r="BJ340" i="1"/>
  <c r="BJ342" i="1"/>
  <c r="BJ344" i="1"/>
  <c r="BJ346" i="1"/>
  <c r="BJ353" i="1"/>
  <c r="BJ355" i="1"/>
  <c r="BJ357" i="1"/>
  <c r="BJ359" i="1"/>
  <c r="BJ361" i="1"/>
  <c r="BJ363" i="1"/>
  <c r="BJ365" i="1"/>
  <c r="BJ367" i="1"/>
  <c r="BJ369" i="1"/>
  <c r="BJ371" i="1"/>
  <c r="BJ373" i="1"/>
  <c r="BJ375" i="1"/>
  <c r="BJ389" i="1"/>
  <c r="BJ391" i="1"/>
  <c r="BJ393" i="1"/>
  <c r="BJ395" i="1"/>
  <c r="BJ397" i="1"/>
  <c r="BJ399" i="1"/>
  <c r="BJ401" i="1"/>
  <c r="BJ403" i="1"/>
  <c r="BJ426" i="1"/>
  <c r="BJ428" i="1"/>
  <c r="BJ434" i="1"/>
  <c r="BJ436" i="1"/>
  <c r="BJ443" i="1"/>
  <c r="BJ445" i="1"/>
  <c r="BJ447" i="1"/>
  <c r="BJ449" i="1"/>
  <c r="BJ458" i="1"/>
  <c r="BJ460" i="1"/>
  <c r="BJ466" i="1"/>
  <c r="BJ495" i="1"/>
  <c r="BJ497" i="1"/>
  <c r="BJ499" i="1"/>
  <c r="BJ501" i="1"/>
  <c r="BJ503" i="1"/>
  <c r="BJ505" i="1"/>
  <c r="BJ522" i="1"/>
  <c r="BJ524" i="1"/>
  <c r="BJ530" i="1"/>
  <c r="BJ532" i="1"/>
  <c r="BJ537" i="1"/>
  <c r="BJ539" i="1"/>
  <c r="BJ541" i="1"/>
  <c r="BJ548" i="1"/>
  <c r="BJ550" i="1"/>
  <c r="BJ553" i="1"/>
  <c r="BJ555" i="1"/>
  <c r="BJ557" i="1"/>
  <c r="BJ559" i="1"/>
  <c r="BJ561" i="1"/>
  <c r="BJ563" i="1"/>
  <c r="BJ565" i="1"/>
  <c r="BJ567" i="1"/>
  <c r="BJ569" i="1"/>
  <c r="BJ571" i="1"/>
  <c r="BJ573" i="1"/>
  <c r="BJ592" i="1"/>
  <c r="BJ594" i="1"/>
  <c r="BJ596" i="1"/>
  <c r="BJ600" i="1"/>
  <c r="BJ603" i="1"/>
  <c r="BJ624" i="1"/>
  <c r="BJ626" i="1"/>
  <c r="BJ628" i="1"/>
  <c r="BJ699" i="1"/>
  <c r="BJ705" i="1"/>
  <c r="BJ707" i="1"/>
  <c r="BJ713" i="1"/>
  <c r="BJ715" i="1"/>
  <c r="BJ721" i="1"/>
  <c r="BJ723" i="1"/>
  <c r="BJ729" i="1"/>
  <c r="BJ731" i="1"/>
  <c r="BJ737" i="1"/>
  <c r="BJ746" i="1"/>
  <c r="BJ748" i="1"/>
  <c r="BJ750" i="1"/>
  <c r="BJ752" i="1"/>
  <c r="BJ769" i="1"/>
  <c r="BJ773" i="1"/>
  <c r="BJ775" i="1"/>
  <c r="BJ781" i="1"/>
  <c r="BJ783" i="1"/>
  <c r="BJ787" i="1"/>
  <c r="BJ789" i="1"/>
  <c r="BJ791" i="1"/>
  <c r="BJ793" i="1"/>
  <c r="BJ795" i="1"/>
  <c r="BJ846" i="1"/>
  <c r="BJ848" i="1"/>
  <c r="BJ857" i="1"/>
  <c r="BJ859" i="1"/>
  <c r="BJ863" i="1"/>
  <c r="BJ917" i="1"/>
  <c r="BJ919" i="1"/>
  <c r="BJ921" i="1"/>
  <c r="BJ923" i="1"/>
  <c r="BJ925" i="1"/>
  <c r="BJ927" i="1"/>
  <c r="BJ929" i="1"/>
  <c r="BJ931" i="1"/>
  <c r="BJ933" i="1"/>
  <c r="BJ935" i="1"/>
  <c r="BJ939" i="1"/>
  <c r="BJ941" i="1"/>
  <c r="BJ945" i="1"/>
  <c r="BJ947" i="1"/>
  <c r="BJ949" i="1"/>
  <c r="BJ951" i="1"/>
  <c r="BJ953" i="1"/>
  <c r="BJ960" i="1"/>
  <c r="BJ1098" i="1"/>
  <c r="BJ1104" i="1"/>
  <c r="BJ1106" i="1"/>
  <c r="BJ1112" i="1"/>
  <c r="BJ1114" i="1"/>
  <c r="BJ1129" i="1"/>
  <c r="BJ1131" i="1"/>
  <c r="BJ1133" i="1"/>
  <c r="BJ1135" i="1"/>
  <c r="BJ1137" i="1"/>
  <c r="BJ1139" i="1"/>
  <c r="BJ1141" i="1"/>
  <c r="BJ1143" i="1"/>
  <c r="BJ1145" i="1"/>
  <c r="BJ1147" i="1"/>
  <c r="BJ1149" i="1"/>
  <c r="BJ1151" i="1"/>
  <c r="BJ1153" i="1"/>
  <c r="BJ1155" i="1"/>
  <c r="BJ1157" i="1"/>
  <c r="BJ1159" i="1"/>
  <c r="BJ1161" i="1"/>
  <c r="BJ1163" i="1"/>
  <c r="BJ1165" i="1"/>
  <c r="BJ1167" i="1"/>
  <c r="BJ1169" i="1"/>
  <c r="BJ1179" i="1"/>
  <c r="BJ1181" i="1"/>
  <c r="BJ1183" i="1"/>
  <c r="BJ1187" i="1"/>
  <c r="BJ1189" i="1"/>
  <c r="BJ1191" i="1"/>
  <c r="BJ1196" i="1"/>
  <c r="BJ1245" i="1"/>
  <c r="BJ1247" i="1"/>
  <c r="BJ1249" i="1"/>
  <c r="BJ1253" i="1"/>
  <c r="BJ1255" i="1"/>
  <c r="BJ1261" i="1"/>
  <c r="BJ1263" i="1"/>
  <c r="BJ1265" i="1"/>
  <c r="BJ1330" i="1"/>
  <c r="BJ1332" i="1"/>
  <c r="BJ1336" i="1"/>
  <c r="BJ1338" i="1"/>
  <c r="BJ1340" i="1"/>
  <c r="BJ1344" i="1"/>
  <c r="BJ1346" i="1"/>
  <c r="BJ1348" i="1"/>
  <c r="BJ1354" i="1"/>
  <c r="BJ1356" i="1"/>
  <c r="BJ1358" i="1"/>
  <c r="BJ1360" i="1"/>
  <c r="BJ1362" i="1"/>
  <c r="BJ1364" i="1"/>
  <c r="BJ1366" i="1"/>
  <c r="BJ1368" i="1"/>
  <c r="BJ1370" i="1"/>
  <c r="BJ1372" i="1"/>
  <c r="BJ1374" i="1"/>
  <c r="BJ1376" i="1"/>
  <c r="BJ1378" i="1"/>
  <c r="BJ1380" i="1"/>
  <c r="BJ1382" i="1"/>
  <c r="BJ1384" i="1"/>
  <c r="BJ1447" i="1"/>
  <c r="BJ1449" i="1"/>
  <c r="BJ1451" i="1"/>
  <c r="BJ1453" i="1"/>
  <c r="BJ1455" i="1"/>
  <c r="BJ1457" i="1"/>
  <c r="BJ1459" i="1"/>
  <c r="BJ1463" i="1"/>
  <c r="BJ1465" i="1"/>
  <c r="BJ1471" i="1"/>
  <c r="BJ1473" i="1"/>
  <c r="BJ1475" i="1"/>
  <c r="BJ1479" i="1"/>
  <c r="BJ1481" i="1"/>
  <c r="BJ1489" i="1"/>
  <c r="BJ1491" i="1"/>
  <c r="BJ1497" i="1"/>
  <c r="BJ27" i="1"/>
  <c r="BJ1717" i="1"/>
  <c r="BJ1719" i="1"/>
  <c r="BJ334" i="1"/>
  <c r="BJ387" i="1"/>
  <c r="BJ441" i="1"/>
  <c r="BJ546" i="1"/>
  <c r="BJ855" i="1"/>
  <c r="BJ915" i="1"/>
  <c r="BJ1194" i="1"/>
  <c r="BJ1653" i="1"/>
  <c r="BJ739" i="1"/>
  <c r="BJ797" i="1"/>
  <c r="BJ900" i="1"/>
  <c r="BJ955" i="1"/>
  <c r="BJ962" i="1"/>
  <c r="BJ1386" i="1"/>
  <c r="BJ1499" i="1"/>
  <c r="BJ1505" i="1"/>
  <c r="BJ1507" i="1"/>
  <c r="BJ1513" i="1"/>
  <c r="BJ1515" i="1"/>
  <c r="BJ1521" i="1"/>
  <c r="BJ1523" i="1"/>
  <c r="BJ1529" i="1"/>
  <c r="BJ1531" i="1"/>
  <c r="BJ1537" i="1"/>
  <c r="BJ1539" i="1"/>
  <c r="BJ1543" i="1"/>
  <c r="BJ1545" i="1"/>
  <c r="BJ1547" i="1"/>
  <c r="BJ1553" i="1"/>
  <c r="BJ1586" i="1"/>
  <c r="BJ1594" i="1"/>
  <c r="BJ1617" i="1"/>
  <c r="BJ1619" i="1"/>
  <c r="BJ1621" i="1"/>
  <c r="BJ1632" i="1"/>
  <c r="BJ1636" i="1"/>
  <c r="BJ1638" i="1"/>
  <c r="BJ1642" i="1"/>
  <c r="BJ1655" i="1"/>
  <c r="BJ1659" i="1"/>
  <c r="BJ1661" i="1"/>
  <c r="BJ1663" i="1"/>
  <c r="BJ1667" i="1"/>
  <c r="BJ1671" i="1"/>
  <c r="BJ1673" i="1"/>
  <c r="BJ1675" i="1"/>
  <c r="BJ1679" i="1"/>
  <c r="BJ1681" i="1"/>
  <c r="BJ1683" i="1"/>
  <c r="BJ1685" i="1"/>
  <c r="BJ1723" i="1"/>
  <c r="BJ1725" i="1"/>
  <c r="BJ1727" i="1"/>
  <c r="BJ1731" i="1"/>
  <c r="BJ1733" i="1"/>
  <c r="BJ1735" i="1"/>
  <c r="BJ1739" i="1"/>
  <c r="BJ1741" i="1"/>
  <c r="BJ1743" i="1"/>
  <c r="BJ1747" i="1"/>
  <c r="BJ1749" i="1"/>
  <c r="BJ753" i="1"/>
  <c r="BJ849" i="1"/>
  <c r="BJ864" i="1"/>
  <c r="BJ17" i="1"/>
  <c r="BJ19" i="1"/>
  <c r="BJ21" i="1"/>
  <c r="BJ23" i="1"/>
  <c r="BJ25" i="1"/>
  <c r="BJ34" i="1"/>
  <c r="BJ38" i="1"/>
  <c r="BJ61" i="1"/>
  <c r="BJ77" i="1"/>
  <c r="BJ79" i="1"/>
  <c r="BJ81" i="1"/>
  <c r="BJ89" i="1"/>
  <c r="BJ91" i="1"/>
  <c r="BJ93" i="1"/>
  <c r="BJ95" i="1"/>
  <c r="BJ97" i="1"/>
  <c r="BJ99" i="1"/>
  <c r="BJ101" i="1"/>
  <c r="BJ103" i="1"/>
  <c r="BJ105" i="1"/>
  <c r="BJ107" i="1"/>
  <c r="BJ111" i="1"/>
  <c r="BJ113" i="1"/>
  <c r="BJ115" i="1"/>
  <c r="BJ119" i="1"/>
  <c r="BJ151" i="1"/>
  <c r="BJ291" i="1"/>
  <c r="BJ306" i="1"/>
  <c r="BJ332" i="1"/>
  <c r="BJ349" i="1"/>
  <c r="BJ351" i="1"/>
  <c r="BJ378" i="1"/>
  <c r="BJ381" i="1"/>
  <c r="BJ383" i="1"/>
  <c r="BJ385" i="1"/>
  <c r="BJ410" i="1"/>
  <c r="BJ412" i="1"/>
  <c r="BJ418" i="1"/>
  <c r="BJ420" i="1"/>
  <c r="BJ452" i="1"/>
  <c r="BJ469" i="1"/>
  <c r="BJ471" i="1"/>
  <c r="BJ473" i="1"/>
  <c r="BJ475" i="1"/>
  <c r="BJ477" i="1"/>
  <c r="BJ479" i="1"/>
  <c r="BJ481" i="1"/>
  <c r="BJ483" i="1"/>
  <c r="BJ485" i="1"/>
  <c r="BJ487" i="1"/>
  <c r="BJ489" i="1"/>
  <c r="BJ491" i="1"/>
  <c r="BJ493" i="1"/>
  <c r="BJ508" i="1"/>
  <c r="BJ514" i="1"/>
  <c r="BJ516" i="1"/>
  <c r="BJ535" i="1"/>
  <c r="BJ578" i="1"/>
  <c r="BJ580" i="1"/>
  <c r="BJ584" i="1"/>
  <c r="BJ586" i="1"/>
  <c r="BJ588" i="1"/>
  <c r="BJ608" i="1"/>
  <c r="BJ610" i="1"/>
  <c r="BJ612" i="1"/>
  <c r="BJ616" i="1"/>
  <c r="BJ618" i="1"/>
  <c r="BJ620" i="1"/>
  <c r="BJ65" i="1"/>
  <c r="BJ315" i="1"/>
  <c r="BJ377" i="1"/>
  <c r="BJ83" i="1"/>
  <c r="BJ145" i="1"/>
  <c r="BJ348" i="1"/>
  <c r="BJ380" i="1"/>
  <c r="BJ665" i="1"/>
  <c r="BJ678" i="1"/>
  <c r="BJ18" i="1"/>
  <c r="BJ20" i="1"/>
  <c r="BJ33" i="1"/>
  <c r="BJ35" i="1"/>
  <c r="BJ37" i="1"/>
  <c r="BJ39" i="1"/>
  <c r="BJ67" i="1"/>
  <c r="BJ147" i="1"/>
  <c r="BJ159" i="1"/>
  <c r="BJ167" i="1"/>
  <c r="BJ169" i="1"/>
  <c r="BJ171" i="1"/>
  <c r="BJ175" i="1"/>
  <c r="BJ221" i="1"/>
  <c r="BJ223" i="1"/>
  <c r="BJ227" i="1"/>
  <c r="BJ229" i="1"/>
  <c r="BJ251" i="1"/>
  <c r="BJ253" i="1"/>
  <c r="BJ255" i="1"/>
  <c r="BJ290" i="1"/>
  <c r="BJ294" i="1"/>
  <c r="BJ307" i="1"/>
  <c r="BJ314" i="1"/>
  <c r="BJ322" i="1"/>
  <c r="BJ324" i="1"/>
  <c r="BJ331" i="1"/>
  <c r="BJ333" i="1"/>
  <c r="BJ1197" i="1"/>
  <c r="BJ1292" i="1"/>
  <c r="BJ635" i="1"/>
  <c r="BJ643" i="1"/>
  <c r="BJ651" i="1"/>
  <c r="BJ657" i="1"/>
  <c r="BJ659" i="1"/>
  <c r="BJ681" i="1"/>
  <c r="BJ683" i="1"/>
  <c r="BJ689" i="1"/>
  <c r="BJ691" i="1"/>
  <c r="BJ697" i="1"/>
  <c r="BJ740" i="1"/>
  <c r="BJ742" i="1"/>
  <c r="BJ744" i="1"/>
  <c r="BJ755" i="1"/>
  <c r="BJ761" i="1"/>
  <c r="BJ765" i="1"/>
  <c r="BJ767" i="1"/>
  <c r="BJ798" i="1"/>
  <c r="BJ800" i="1"/>
  <c r="BJ802" i="1"/>
  <c r="BJ804" i="1"/>
  <c r="BJ806" i="1"/>
  <c r="BJ808" i="1"/>
  <c r="BJ810" i="1"/>
  <c r="BJ812" i="1"/>
  <c r="BJ814" i="1"/>
  <c r="BJ816" i="1"/>
  <c r="BJ818" i="1"/>
  <c r="BJ820" i="1"/>
  <c r="BJ822" i="1"/>
  <c r="BJ824" i="1"/>
  <c r="BJ826" i="1"/>
  <c r="BJ828" i="1"/>
  <c r="BJ830" i="1"/>
  <c r="BJ832" i="1"/>
  <c r="BJ834" i="1"/>
  <c r="BJ836" i="1"/>
  <c r="BJ838" i="1"/>
  <c r="BJ840" i="1"/>
  <c r="BJ842" i="1"/>
  <c r="BJ844" i="1"/>
  <c r="BJ851" i="1"/>
  <c r="BJ853" i="1"/>
  <c r="BJ866" i="1"/>
  <c r="BJ868" i="1"/>
  <c r="BJ870" i="1"/>
  <c r="BJ872" i="1"/>
  <c r="BJ874" i="1"/>
  <c r="BJ876" i="1"/>
  <c r="BJ878" i="1"/>
  <c r="BJ880" i="1"/>
  <c r="BJ882" i="1"/>
  <c r="BJ884" i="1"/>
  <c r="BJ886" i="1"/>
  <c r="BJ888" i="1"/>
  <c r="BJ890" i="1"/>
  <c r="BJ892" i="1"/>
  <c r="BJ894" i="1"/>
  <c r="BJ896" i="1"/>
  <c r="BJ898" i="1"/>
  <c r="BJ901" i="1"/>
  <c r="BJ903" i="1"/>
  <c r="BJ907" i="1"/>
  <c r="BJ909" i="1"/>
  <c r="BJ911" i="1"/>
  <c r="BJ913" i="1"/>
  <c r="BJ963" i="1"/>
  <c r="BJ965" i="1"/>
  <c r="BJ967" i="1"/>
  <c r="BJ969" i="1"/>
  <c r="BJ971" i="1"/>
  <c r="BJ973" i="1"/>
  <c r="BJ975" i="1"/>
  <c r="BJ977" i="1"/>
  <c r="BJ979" i="1"/>
  <c r="BJ981" i="1"/>
  <c r="BJ983" i="1"/>
  <c r="BJ985" i="1"/>
  <c r="BJ987" i="1"/>
  <c r="BJ989" i="1"/>
  <c r="BJ991" i="1"/>
  <c r="BJ993" i="1"/>
  <c r="BJ995" i="1"/>
  <c r="BJ997" i="1"/>
  <c r="BJ1026" i="1"/>
  <c r="BJ1032" i="1"/>
  <c r="BJ1034" i="1"/>
  <c r="BJ1040" i="1"/>
  <c r="BJ1042" i="1"/>
  <c r="BJ1048" i="1"/>
  <c r="BJ1050" i="1"/>
  <c r="BJ1056" i="1"/>
  <c r="BJ1058" i="1"/>
  <c r="BJ1064" i="1"/>
  <c r="BJ1066" i="1"/>
  <c r="BJ1072" i="1"/>
  <c r="BJ1074" i="1"/>
  <c r="BJ1080" i="1"/>
  <c r="BJ1082" i="1"/>
  <c r="BJ1088" i="1"/>
  <c r="BJ1090" i="1"/>
  <c r="BJ1096" i="1"/>
  <c r="BJ1199" i="1"/>
  <c r="BJ1205" i="1"/>
  <c r="BJ1207" i="1"/>
  <c r="BJ1209" i="1"/>
  <c r="BJ1215" i="1"/>
  <c r="BJ1217" i="1"/>
  <c r="BJ1221" i="1"/>
  <c r="BJ1223" i="1"/>
  <c r="BJ1225" i="1"/>
  <c r="BJ1229" i="1"/>
  <c r="BJ1231" i="1"/>
  <c r="BJ1237" i="1"/>
  <c r="BJ1239" i="1"/>
  <c r="BJ1294" i="1"/>
  <c r="BJ1296" i="1"/>
  <c r="BJ1298" i="1"/>
  <c r="BJ1300" i="1"/>
  <c r="BJ1302" i="1"/>
  <c r="BJ1304" i="1"/>
  <c r="BJ1306" i="1"/>
  <c r="BJ1308" i="1"/>
  <c r="BJ1310" i="1"/>
  <c r="BJ1316" i="1"/>
  <c r="BJ1318" i="1"/>
  <c r="BJ1387" i="1"/>
  <c r="BJ1389" i="1"/>
  <c r="BJ1393" i="1"/>
  <c r="BJ1395" i="1"/>
  <c r="BJ1397" i="1"/>
  <c r="BJ1399" i="1"/>
  <c r="BJ1401" i="1"/>
  <c r="BJ1403" i="1"/>
  <c r="BJ1405" i="1"/>
  <c r="BJ1407" i="1"/>
  <c r="BJ1409" i="1"/>
  <c r="BJ1411" i="1"/>
  <c r="BJ1413" i="1"/>
  <c r="BJ1415" i="1"/>
  <c r="BJ1417" i="1"/>
  <c r="BJ1419" i="1"/>
  <c r="BJ1421" i="1"/>
  <c r="BJ1423" i="1"/>
  <c r="BJ1425" i="1"/>
  <c r="BJ1427" i="1"/>
  <c r="BJ1429" i="1"/>
  <c r="BJ1431" i="1"/>
  <c r="BJ1433" i="1"/>
  <c r="BJ1435" i="1"/>
  <c r="BJ1437" i="1"/>
  <c r="BJ1439" i="1"/>
  <c r="BJ1441" i="1"/>
  <c r="BJ1443" i="1"/>
  <c r="BJ1445" i="1"/>
  <c r="BJ1554" i="1"/>
  <c r="BJ1556" i="1"/>
  <c r="BJ1558" i="1"/>
  <c r="BJ1560" i="1"/>
  <c r="BJ1564" i="1"/>
  <c r="BJ1568" i="1"/>
  <c r="BJ1570" i="1"/>
  <c r="BJ1572" i="1"/>
  <c r="BJ1574" i="1"/>
  <c r="BJ1576" i="1"/>
  <c r="BJ1582" i="1"/>
  <c r="BJ1601" i="1"/>
  <c r="BJ1603" i="1"/>
  <c r="BJ1607" i="1"/>
  <c r="BJ1613" i="1"/>
  <c r="BJ1652" i="1"/>
  <c r="BJ379" i="1"/>
  <c r="BJ386" i="1"/>
  <c r="BJ405" i="1"/>
  <c r="BJ407" i="1"/>
  <c r="BJ409" i="1"/>
  <c r="BJ411" i="1"/>
  <c r="BJ413" i="1"/>
  <c r="BJ415" i="1"/>
  <c r="BJ417" i="1"/>
  <c r="BJ419" i="1"/>
  <c r="BJ421" i="1"/>
  <c r="BJ423" i="1"/>
  <c r="BJ451" i="1"/>
  <c r="BJ453" i="1"/>
  <c r="BJ455" i="1"/>
  <c r="BJ468" i="1"/>
  <c r="BJ474" i="1"/>
  <c r="BJ476" i="1"/>
  <c r="BJ482" i="1"/>
  <c r="BJ484" i="1"/>
  <c r="BJ490" i="1"/>
  <c r="BJ492" i="1"/>
  <c r="BJ507" i="1"/>
  <c r="BJ509" i="1"/>
  <c r="BJ511" i="1"/>
  <c r="BJ513" i="1"/>
  <c r="BJ515" i="1"/>
  <c r="BJ517" i="1"/>
  <c r="BJ519" i="1"/>
  <c r="BJ543" i="1"/>
  <c r="BJ545" i="1"/>
  <c r="BJ552" i="1"/>
  <c r="BJ579" i="1"/>
  <c r="BJ587" i="1"/>
  <c r="BJ602" i="1"/>
  <c r="BJ611" i="1"/>
  <c r="BJ619" i="1"/>
  <c r="BJ632" i="1"/>
  <c r="BJ634" i="1"/>
  <c r="BJ636" i="1"/>
  <c r="BJ640" i="1"/>
  <c r="BJ642" i="1"/>
  <c r="BJ644" i="1"/>
  <c r="BJ648" i="1"/>
  <c r="BJ650" i="1"/>
  <c r="BJ652" i="1"/>
  <c r="BJ667" i="1"/>
  <c r="BJ673" i="1"/>
  <c r="BJ675" i="1"/>
  <c r="BJ680" i="1"/>
  <c r="BJ682" i="1"/>
  <c r="BJ684" i="1"/>
  <c r="BJ686" i="1"/>
  <c r="BJ688" i="1"/>
  <c r="BJ690" i="1"/>
  <c r="BJ692" i="1"/>
  <c r="BJ694" i="1"/>
  <c r="BJ696" i="1"/>
  <c r="BJ698" i="1"/>
  <c r="BJ745" i="1"/>
  <c r="BJ754" i="1"/>
  <c r="BJ756" i="1"/>
  <c r="BJ758" i="1"/>
  <c r="BJ760" i="1"/>
  <c r="BJ762" i="1"/>
  <c r="BJ764" i="1"/>
  <c r="BJ766" i="1"/>
  <c r="BJ768" i="1"/>
  <c r="BJ799" i="1"/>
  <c r="BJ801" i="1"/>
  <c r="BJ803" i="1"/>
  <c r="BJ807" i="1"/>
  <c r="BJ809" i="1"/>
  <c r="BJ811" i="1"/>
  <c r="BJ813" i="1"/>
  <c r="BJ815" i="1"/>
  <c r="BJ817" i="1"/>
  <c r="BJ819" i="1"/>
  <c r="BJ823" i="1"/>
  <c r="BJ825" i="1"/>
  <c r="BJ827" i="1"/>
  <c r="BJ829" i="1"/>
  <c r="BJ831" i="1"/>
  <c r="BJ833" i="1"/>
  <c r="BJ835" i="1"/>
  <c r="BJ839" i="1"/>
  <c r="BJ841" i="1"/>
  <c r="BJ843" i="1"/>
  <c r="BJ845" i="1"/>
  <c r="BJ850" i="1"/>
  <c r="BJ852" i="1"/>
  <c r="BJ854" i="1"/>
  <c r="BJ865" i="1"/>
  <c r="BJ867" i="1"/>
  <c r="BJ869" i="1"/>
  <c r="BJ871" i="1"/>
  <c r="BJ873" i="1"/>
  <c r="BJ875" i="1"/>
  <c r="BJ879" i="1"/>
  <c r="BJ881" i="1"/>
  <c r="BJ883" i="1"/>
  <c r="BJ885" i="1"/>
  <c r="BJ887" i="1"/>
  <c r="BJ889" i="1"/>
  <c r="BJ891" i="1"/>
  <c r="BJ895" i="1"/>
  <c r="BJ897" i="1"/>
  <c r="BJ899" i="1"/>
  <c r="BJ902" i="1"/>
  <c r="BJ904" i="1"/>
  <c r="BJ906" i="1"/>
  <c r="BJ908" i="1"/>
  <c r="BJ910" i="1"/>
  <c r="BJ912" i="1"/>
  <c r="BJ914" i="1"/>
  <c r="BJ957" i="1"/>
  <c r="BJ964" i="1"/>
  <c r="BJ966" i="1"/>
  <c r="BJ968" i="1"/>
  <c r="BJ970" i="1"/>
  <c r="BJ972" i="1"/>
  <c r="BJ974" i="1"/>
  <c r="BJ976" i="1"/>
  <c r="BJ978" i="1"/>
  <c r="BJ980" i="1"/>
  <c r="BJ982" i="1"/>
  <c r="BJ984" i="1"/>
  <c r="BJ986" i="1"/>
  <c r="BJ988" i="1"/>
  <c r="BJ990" i="1"/>
  <c r="BJ992" i="1"/>
  <c r="BJ994" i="1"/>
  <c r="BJ996" i="1"/>
  <c r="BJ1000" i="1"/>
  <c r="BJ1004" i="1"/>
  <c r="BJ1006" i="1"/>
  <c r="BJ1008" i="1"/>
  <c r="BJ1120" i="1"/>
  <c r="BJ1122" i="1"/>
  <c r="BJ1198" i="1"/>
  <c r="BJ1200" i="1"/>
  <c r="BJ1202" i="1"/>
  <c r="BJ1204" i="1"/>
  <c r="BJ1206" i="1"/>
  <c r="BJ1208" i="1"/>
  <c r="BJ1210" i="1"/>
  <c r="BJ1212" i="1"/>
  <c r="BJ1214" i="1"/>
  <c r="BJ1216" i="1"/>
  <c r="BJ1218" i="1"/>
  <c r="BJ1220" i="1"/>
  <c r="BJ1222" i="1"/>
  <c r="BJ1224" i="1"/>
  <c r="BJ1226" i="1"/>
  <c r="BJ1228" i="1"/>
  <c r="BJ1230" i="1"/>
  <c r="BJ1232" i="1"/>
  <c r="BJ1234" i="1"/>
  <c r="BJ1236" i="1"/>
  <c r="BJ1238" i="1"/>
  <c r="BJ1240" i="1"/>
  <c r="BJ1311" i="1"/>
  <c r="BJ1313" i="1"/>
  <c r="BJ1317" i="1"/>
  <c r="BJ1319" i="1"/>
  <c r="BJ1321" i="1"/>
  <c r="BJ1325" i="1"/>
  <c r="BJ1388" i="1"/>
  <c r="BJ1390" i="1"/>
  <c r="BJ1392" i="1"/>
  <c r="BJ1394" i="1"/>
  <c r="BJ1400" i="1"/>
  <c r="BJ1402" i="1"/>
  <c r="BJ1408" i="1"/>
  <c r="BJ1410" i="1"/>
  <c r="BJ1416" i="1"/>
  <c r="BJ1418" i="1"/>
  <c r="BJ1424" i="1"/>
  <c r="BJ1426" i="1"/>
  <c r="BJ1432" i="1"/>
  <c r="BJ1434" i="1"/>
  <c r="BJ1440" i="1"/>
  <c r="BJ1442" i="1"/>
  <c r="BJ1557" i="1"/>
  <c r="BJ1561" i="1"/>
  <c r="BJ1565" i="1"/>
  <c r="BJ1569" i="1"/>
  <c r="BJ1573" i="1"/>
  <c r="BJ1575" i="1"/>
  <c r="BJ1577" i="1"/>
  <c r="BJ1579" i="1"/>
  <c r="BJ1581" i="1"/>
  <c r="BJ1583" i="1"/>
  <c r="BJ1602" i="1"/>
  <c r="BJ1604" i="1"/>
  <c r="BJ1606" i="1"/>
  <c r="BJ1610" i="1"/>
  <c r="BJ1623" i="1"/>
  <c r="BJ1625" i="1"/>
  <c r="BJ1690" i="1"/>
  <c r="BJ1692" i="1"/>
  <c r="BJ1696" i="1"/>
  <c r="BJ1698" i="1"/>
  <c r="BJ1700" i="1"/>
  <c r="BJ1704" i="1"/>
  <c r="BJ1706" i="1"/>
  <c r="BJ1708" i="1"/>
  <c r="BJ1712" i="1"/>
  <c r="BJ1714" i="1"/>
  <c r="BJ1687" i="1"/>
  <c r="BJ1691" i="1"/>
  <c r="BJ1693" i="1"/>
  <c r="BJ1695" i="1"/>
  <c r="BJ1699" i="1"/>
  <c r="BJ1701" i="1"/>
  <c r="BJ1703" i="1"/>
  <c r="BJ1707" i="1"/>
  <c r="BJ1709" i="1"/>
  <c r="BJ1711" i="1"/>
  <c r="BH1628" i="1"/>
  <c r="BH1652" i="1"/>
  <c r="BH248" i="1"/>
  <c r="BH313" i="1"/>
  <c r="BH506" i="1"/>
  <c r="BK506" i="1" s="1"/>
  <c r="BR506" i="1" s="1"/>
  <c r="BH602" i="1"/>
  <c r="BH665" i="1"/>
  <c r="BH739" i="1"/>
  <c r="BK739" i="1" s="1"/>
  <c r="BR739" i="1" s="1"/>
  <c r="BT739" i="1" s="1"/>
  <c r="BH797" i="1"/>
  <c r="BH1241" i="1"/>
  <c r="BH334" i="1"/>
  <c r="BH404" i="1"/>
  <c r="BK404" i="1" s="1"/>
  <c r="BR404" i="1" s="1"/>
  <c r="BT404" i="1" s="1"/>
  <c r="BH450" i="1"/>
  <c r="BK450" i="1" s="1"/>
  <c r="BR450" i="1" s="1"/>
  <c r="BT450" i="1" s="1"/>
  <c r="BH145" i="1"/>
  <c r="BH67" i="1"/>
  <c r="BH315" i="1"/>
  <c r="BH348" i="1"/>
  <c r="BK348" i="1" s="1"/>
  <c r="BR348" i="1" s="1"/>
  <c r="BT348" i="1" s="1"/>
  <c r="BH552" i="1"/>
  <c r="BH855" i="1"/>
  <c r="BH1653" i="1"/>
  <c r="BH159" i="1"/>
  <c r="BH175" i="1"/>
  <c r="BH546" i="1"/>
  <c r="BH87" i="1"/>
  <c r="BK87" i="1" s="1"/>
  <c r="BR87" i="1" s="1"/>
  <c r="BT87" i="1" s="1"/>
  <c r="BH27" i="1"/>
  <c r="BH121" i="1"/>
  <c r="BH330" i="1"/>
  <c r="BK330" i="1" s="1"/>
  <c r="BR330" i="1" s="1"/>
  <c r="BH753" i="1"/>
  <c r="BH849" i="1"/>
  <c r="BH1197" i="1"/>
  <c r="BH1386" i="1"/>
  <c r="BH314" i="1"/>
  <c r="BK314" i="1" s="1"/>
  <c r="BR314" i="1" s="1"/>
  <c r="BT314" i="1" s="1"/>
  <c r="BH380" i="1"/>
  <c r="BH745" i="1"/>
  <c r="BH845" i="1"/>
  <c r="BH82" i="1"/>
  <c r="BH220" i="1"/>
  <c r="BH621" i="1"/>
  <c r="BH662" i="1"/>
  <c r="BH62" i="1"/>
  <c r="BH150" i="1"/>
  <c r="BH162" i="1"/>
  <c r="BH288" i="1"/>
  <c r="BH1598" i="1"/>
  <c r="BH589" i="1"/>
  <c r="BH1119" i="1"/>
  <c r="BJ133" i="1"/>
  <c r="BJ149" i="1"/>
  <c r="BJ157" i="1"/>
  <c r="BH157" i="1"/>
  <c r="BJ189" i="1"/>
  <c r="BJ201" i="1"/>
  <c r="BJ239" i="1"/>
  <c r="BJ263" i="1"/>
  <c r="BJ274" i="1"/>
  <c r="BJ295" i="1"/>
  <c r="BJ299" i="1"/>
  <c r="BJ374" i="1"/>
  <c r="BJ376" i="1"/>
  <c r="BJ117" i="1"/>
  <c r="BJ125" i="1"/>
  <c r="BJ181" i="1"/>
  <c r="BJ233" i="1"/>
  <c r="BH233" i="1"/>
  <c r="BJ318" i="1"/>
  <c r="BJ320" i="1"/>
  <c r="BH320" i="1"/>
  <c r="BJ358" i="1"/>
  <c r="BJ360" i="1"/>
  <c r="BJ414" i="1"/>
  <c r="BJ416" i="1"/>
  <c r="BJ430" i="1"/>
  <c r="BJ432" i="1"/>
  <c r="BH65" i="1"/>
  <c r="BJ109" i="1"/>
  <c r="BJ165" i="1"/>
  <c r="BH165" i="1"/>
  <c r="BJ173" i="1"/>
  <c r="BJ207" i="1"/>
  <c r="BJ257" i="1"/>
  <c r="BJ271" i="1"/>
  <c r="BJ275" i="1"/>
  <c r="BJ298" i="1"/>
  <c r="BJ141" i="1"/>
  <c r="BJ219" i="1"/>
  <c r="BJ456" i="1"/>
  <c r="BJ470" i="1"/>
  <c r="BJ472" i="1"/>
  <c r="BJ486" i="1"/>
  <c r="BJ488" i="1"/>
  <c r="BJ526" i="1"/>
  <c r="BJ528" i="1"/>
  <c r="BJ583" i="1"/>
  <c r="BJ590" i="1"/>
  <c r="BJ607" i="1"/>
  <c r="BJ630" i="1"/>
  <c r="BJ646" i="1"/>
  <c r="BJ653" i="1"/>
  <c r="BJ655" i="1"/>
  <c r="BJ749" i="1"/>
  <c r="BJ751" i="1"/>
  <c r="BJ1745" i="1"/>
  <c r="BH39" i="1"/>
  <c r="BH60" i="1"/>
  <c r="BH76" i="1"/>
  <c r="BH84" i="1"/>
  <c r="BJ209" i="1"/>
  <c r="BH218" i="1"/>
  <c r="BJ241" i="1"/>
  <c r="BJ265" i="1"/>
  <c r="BJ303" i="1"/>
  <c r="BJ310" i="1"/>
  <c r="BJ390" i="1"/>
  <c r="BJ392" i="1"/>
  <c r="BJ446" i="1"/>
  <c r="BJ448" i="1"/>
  <c r="BJ502" i="1"/>
  <c r="BJ504" i="1"/>
  <c r="BJ518" i="1"/>
  <c r="BJ542" i="1"/>
  <c r="BH542" i="1"/>
  <c r="BJ582" i="1"/>
  <c r="BJ599" i="1"/>
  <c r="BJ606" i="1"/>
  <c r="BH606" i="1"/>
  <c r="BJ623" i="1"/>
  <c r="BJ639" i="1"/>
  <c r="BJ669" i="1"/>
  <c r="BJ671" i="1"/>
  <c r="BJ679" i="1"/>
  <c r="BJ693" i="1"/>
  <c r="BJ695" i="1"/>
  <c r="BJ709" i="1"/>
  <c r="BJ711" i="1"/>
  <c r="BJ725" i="1"/>
  <c r="BJ727" i="1"/>
  <c r="BJ763" i="1"/>
  <c r="BJ785" i="1"/>
  <c r="BJ837" i="1"/>
  <c r="BJ893" i="1"/>
  <c r="BJ302" i="1"/>
  <c r="BH302" i="1"/>
  <c r="BJ350" i="1"/>
  <c r="BJ352" i="1"/>
  <c r="BH352" i="1"/>
  <c r="BJ366" i="1"/>
  <c r="BJ368" i="1"/>
  <c r="BJ406" i="1"/>
  <c r="BJ408" i="1"/>
  <c r="BJ422" i="1"/>
  <c r="BJ424" i="1"/>
  <c r="BH424" i="1"/>
  <c r="BJ438" i="1"/>
  <c r="BJ462" i="1"/>
  <c r="BJ464" i="1"/>
  <c r="BJ478" i="1"/>
  <c r="BJ480" i="1"/>
  <c r="BJ494" i="1"/>
  <c r="BH494" i="1"/>
  <c r="BJ520" i="1"/>
  <c r="BJ534" i="1"/>
  <c r="BH534" i="1"/>
  <c r="BJ544" i="1"/>
  <c r="BJ575" i="1"/>
  <c r="BJ598" i="1"/>
  <c r="BJ615" i="1"/>
  <c r="BJ622" i="1"/>
  <c r="BJ638" i="1"/>
  <c r="BJ661" i="1"/>
  <c r="BJ741" i="1"/>
  <c r="BJ743" i="1"/>
  <c r="BJ757" i="1"/>
  <c r="BJ759" i="1"/>
  <c r="BJ771" i="1"/>
  <c r="BJ821" i="1"/>
  <c r="BJ861" i="1"/>
  <c r="BJ877" i="1"/>
  <c r="BJ1002" i="1"/>
  <c r="BJ217" i="1"/>
  <c r="BH217" i="1"/>
  <c r="BH16" i="1"/>
  <c r="BH32" i="1"/>
  <c r="BH83" i="1"/>
  <c r="BH147" i="1"/>
  <c r="BH152" i="1"/>
  <c r="BH163" i="1"/>
  <c r="BJ225" i="1"/>
  <c r="BH234" i="1"/>
  <c r="BJ249" i="1"/>
  <c r="BH258" i="1"/>
  <c r="BJ311" i="1"/>
  <c r="BH311" i="1"/>
  <c r="BJ326" i="1"/>
  <c r="BJ328" i="1"/>
  <c r="BJ382" i="1"/>
  <c r="BJ384" i="1"/>
  <c r="BJ398" i="1"/>
  <c r="BJ400" i="1"/>
  <c r="BJ440" i="1"/>
  <c r="BJ454" i="1"/>
  <c r="BJ496" i="1"/>
  <c r="BJ510" i="1"/>
  <c r="BJ512" i="1"/>
  <c r="BJ536" i="1"/>
  <c r="BH536" i="1"/>
  <c r="BJ591" i="1"/>
  <c r="BJ614" i="1"/>
  <c r="BJ631" i="1"/>
  <c r="BH631" i="1"/>
  <c r="BJ647" i="1"/>
  <c r="BJ663" i="1"/>
  <c r="BJ677" i="1"/>
  <c r="BH677" i="1"/>
  <c r="BJ685" i="1"/>
  <c r="BJ687" i="1"/>
  <c r="BJ701" i="1"/>
  <c r="BJ703" i="1"/>
  <c r="BJ717" i="1"/>
  <c r="BJ719" i="1"/>
  <c r="BJ733" i="1"/>
  <c r="BJ735" i="1"/>
  <c r="BJ777" i="1"/>
  <c r="BJ805" i="1"/>
  <c r="BH230" i="1"/>
  <c r="BH301" i="1"/>
  <c r="BH325" i="1"/>
  <c r="BJ779" i="1"/>
  <c r="BJ937" i="1"/>
  <c r="BJ1342" i="1"/>
  <c r="BH316" i="1"/>
  <c r="BK546" i="1"/>
  <c r="BR546" i="1" s="1"/>
  <c r="BT546" i="1" s="1"/>
  <c r="BH601" i="1"/>
  <c r="BJ905" i="1"/>
  <c r="BJ943" i="1"/>
  <c r="BJ956" i="1"/>
  <c r="BJ1010" i="1"/>
  <c r="BJ1233" i="1"/>
  <c r="BJ1269" i="1"/>
  <c r="BJ1477" i="1"/>
  <c r="BH899" i="1"/>
  <c r="BJ1012" i="1"/>
  <c r="BJ1014" i="1"/>
  <c r="BH1014" i="1"/>
  <c r="BJ1028" i="1"/>
  <c r="BJ1030" i="1"/>
  <c r="BJ1044" i="1"/>
  <c r="BJ1046" i="1"/>
  <c r="BJ1060" i="1"/>
  <c r="BJ1062" i="1"/>
  <c r="BJ1076" i="1"/>
  <c r="BJ1078" i="1"/>
  <c r="BJ1092" i="1"/>
  <c r="BJ1094" i="1"/>
  <c r="BJ1108" i="1"/>
  <c r="BJ1110" i="1"/>
  <c r="BJ1124" i="1"/>
  <c r="BJ1126" i="1"/>
  <c r="BJ1172" i="1"/>
  <c r="BJ1174" i="1"/>
  <c r="BJ1176" i="1"/>
  <c r="BJ1193" i="1"/>
  <c r="BH1193" i="1"/>
  <c r="BJ1257" i="1"/>
  <c r="BH915" i="1"/>
  <c r="BJ1185" i="1"/>
  <c r="BJ1213" i="1"/>
  <c r="BJ1227" i="1"/>
  <c r="BJ1334" i="1"/>
  <c r="BJ1501" i="1"/>
  <c r="BJ1503" i="1"/>
  <c r="BH962" i="1"/>
  <c r="BJ1020" i="1"/>
  <c r="BJ1022" i="1"/>
  <c r="BJ1036" i="1"/>
  <c r="BJ1038" i="1"/>
  <c r="BJ1052" i="1"/>
  <c r="BJ1054" i="1"/>
  <c r="BJ1068" i="1"/>
  <c r="BJ1070" i="1"/>
  <c r="BJ1084" i="1"/>
  <c r="BJ1086" i="1"/>
  <c r="BJ1100" i="1"/>
  <c r="BJ1102" i="1"/>
  <c r="BJ1116" i="1"/>
  <c r="BJ1118" i="1"/>
  <c r="BJ1171" i="1"/>
  <c r="BJ1173" i="1"/>
  <c r="BJ1175" i="1"/>
  <c r="BJ1177" i="1"/>
  <c r="BJ1201" i="1"/>
  <c r="BJ1251" i="1"/>
  <c r="BJ1203" i="1"/>
  <c r="BJ1235" i="1"/>
  <c r="BJ1259" i="1"/>
  <c r="BJ1326" i="1"/>
  <c r="BH1326" i="1"/>
  <c r="BJ1352" i="1"/>
  <c r="BJ1467" i="1"/>
  <c r="BJ1487" i="1"/>
  <c r="BJ1615" i="1"/>
  <c r="BH1615" i="1"/>
  <c r="BH1025" i="1"/>
  <c r="BH1097" i="1"/>
  <c r="BJ1211" i="1"/>
  <c r="BJ1267" i="1"/>
  <c r="BJ1309" i="1"/>
  <c r="BJ1322" i="1"/>
  <c r="BJ1219" i="1"/>
  <c r="BJ1243" i="1"/>
  <c r="BJ1495" i="1"/>
  <c r="BJ1533" i="1"/>
  <c r="BJ1535" i="1"/>
  <c r="BJ1634" i="1"/>
  <c r="BJ1469" i="1"/>
  <c r="BJ1525" i="1"/>
  <c r="BJ1527" i="1"/>
  <c r="BJ1540" i="1"/>
  <c r="BJ1350" i="1"/>
  <c r="BJ1359" i="1"/>
  <c r="BJ1367" i="1"/>
  <c r="BJ1375" i="1"/>
  <c r="BJ1383" i="1"/>
  <c r="BJ1391" i="1"/>
  <c r="BJ1493" i="1"/>
  <c r="BJ1517" i="1"/>
  <c r="BJ1519" i="1"/>
  <c r="BJ1599" i="1"/>
  <c r="BJ1649" i="1"/>
  <c r="BJ1314" i="1"/>
  <c r="BJ1461" i="1"/>
  <c r="BJ1483" i="1"/>
  <c r="BJ1509" i="1"/>
  <c r="BJ1511" i="1"/>
  <c r="BJ1562" i="1"/>
  <c r="BJ1626" i="1"/>
  <c r="BJ1637" i="1"/>
  <c r="BJ1485" i="1"/>
  <c r="BJ1508" i="1"/>
  <c r="BJ1516" i="1"/>
  <c r="BJ1524" i="1"/>
  <c r="BJ1532" i="1"/>
  <c r="BJ1551" i="1"/>
  <c r="BJ1588" i="1"/>
  <c r="BJ1600" i="1"/>
  <c r="BJ1665" i="1"/>
  <c r="BJ1566" i="1"/>
  <c r="BJ1616" i="1"/>
  <c r="BJ1648" i="1"/>
  <c r="BJ1715" i="1"/>
  <c r="BH1715" i="1"/>
  <c r="BJ1737" i="1"/>
  <c r="BJ1662" i="1"/>
  <c r="BJ1729" i="1"/>
  <c r="BJ1688" i="1"/>
  <c r="BJ1721" i="1"/>
  <c r="BH1584" i="1"/>
  <c r="BK1584" i="1" s="1"/>
  <c r="BR1584" i="1" s="1"/>
  <c r="BT1584" i="1" s="1"/>
  <c r="BJ6" i="1"/>
  <c r="BJ26" i="1"/>
  <c r="BJ40" i="1"/>
  <c r="BJ42" i="1"/>
  <c r="BJ266" i="1"/>
  <c r="BJ269" i="1"/>
  <c r="BJ272" i="1"/>
  <c r="BJ276" i="1"/>
  <c r="BJ280" i="1"/>
  <c r="BJ284" i="1"/>
  <c r="BJ288" i="1"/>
  <c r="BJ292" i="1"/>
  <c r="BJ296" i="1"/>
  <c r="BJ300" i="1"/>
  <c r="BJ304" i="1"/>
  <c r="BJ308" i="1"/>
  <c r="BJ312" i="1"/>
  <c r="BJ316" i="1"/>
  <c r="BJ317" i="1"/>
  <c r="BJ319" i="1"/>
  <c r="BJ321" i="1"/>
  <c r="BJ323" i="1"/>
  <c r="BJ325" i="1"/>
  <c r="BJ327" i="1"/>
  <c r="BJ329" i="1"/>
  <c r="BJ12" i="1"/>
  <c r="BJ32" i="1"/>
  <c r="BJ50" i="1"/>
  <c r="BJ52" i="1"/>
  <c r="BJ56" i="1"/>
  <c r="BJ60" i="1"/>
  <c r="BJ62" i="1"/>
  <c r="BJ64" i="1"/>
  <c r="BJ66" i="1"/>
  <c r="BJ70" i="1"/>
  <c r="BJ74" i="1"/>
  <c r="BJ78" i="1"/>
  <c r="BJ82" i="1"/>
  <c r="BJ86" i="1"/>
  <c r="BJ90" i="1"/>
  <c r="BJ92" i="1"/>
  <c r="BJ94" i="1"/>
  <c r="BJ96" i="1"/>
  <c r="BJ98" i="1"/>
  <c r="BJ100" i="1"/>
  <c r="BJ102" i="1"/>
  <c r="BJ104" i="1"/>
  <c r="BJ106" i="1"/>
  <c r="BJ108" i="1"/>
  <c r="BJ110" i="1"/>
  <c r="BJ112" i="1"/>
  <c r="BJ114" i="1"/>
  <c r="BJ116" i="1"/>
  <c r="BJ118" i="1"/>
  <c r="BJ120" i="1"/>
  <c r="BJ122" i="1"/>
  <c r="BJ124" i="1"/>
  <c r="BJ126" i="1"/>
  <c r="BJ128" i="1"/>
  <c r="BJ130" i="1"/>
  <c r="BJ132" i="1"/>
  <c r="BJ134" i="1"/>
  <c r="BJ136" i="1"/>
  <c r="BJ138" i="1"/>
  <c r="BJ140" i="1"/>
  <c r="BJ142" i="1"/>
  <c r="BJ144" i="1"/>
  <c r="BJ146" i="1"/>
  <c r="BJ148" i="1"/>
  <c r="BJ150" i="1"/>
  <c r="BJ152" i="1"/>
  <c r="BJ154" i="1"/>
  <c r="BJ156" i="1"/>
  <c r="BJ158" i="1"/>
  <c r="BJ160" i="1"/>
  <c r="BJ162" i="1"/>
  <c r="BJ164" i="1"/>
  <c r="BJ166" i="1"/>
  <c r="BJ168" i="1"/>
  <c r="BJ170" i="1"/>
  <c r="BJ172" i="1"/>
  <c r="BJ174" i="1"/>
  <c r="BJ176" i="1"/>
  <c r="BJ178" i="1"/>
  <c r="BJ180" i="1"/>
  <c r="BJ182" i="1"/>
  <c r="BJ184" i="1"/>
  <c r="BJ186" i="1"/>
  <c r="BJ188" i="1"/>
  <c r="BJ190" i="1"/>
  <c r="BJ192" i="1"/>
  <c r="BJ194" i="1"/>
  <c r="BJ196" i="1"/>
  <c r="BJ198" i="1"/>
  <c r="BJ200" i="1"/>
  <c r="BJ202" i="1"/>
  <c r="BJ204" i="1"/>
  <c r="BJ206" i="1"/>
  <c r="BJ208" i="1"/>
  <c r="BJ210" i="1"/>
  <c r="BJ212" i="1"/>
  <c r="BJ214" i="1"/>
  <c r="BJ216" i="1"/>
  <c r="BJ218" i="1"/>
  <c r="BJ220" i="1"/>
  <c r="BJ222" i="1"/>
  <c r="BJ224" i="1"/>
  <c r="BJ226" i="1"/>
  <c r="BJ228" i="1"/>
  <c r="BJ230" i="1"/>
  <c r="BJ232" i="1"/>
  <c r="BJ234" i="1"/>
  <c r="BJ236" i="1"/>
  <c r="BJ238" i="1"/>
  <c r="BJ240" i="1"/>
  <c r="BJ242" i="1"/>
  <c r="BJ244" i="1"/>
  <c r="BJ246" i="1"/>
  <c r="BJ248" i="1"/>
  <c r="BJ250" i="1"/>
  <c r="BJ252" i="1"/>
  <c r="BJ254" i="1"/>
  <c r="BJ256" i="1"/>
  <c r="BJ258" i="1"/>
  <c r="BJ260" i="1"/>
  <c r="BJ262" i="1"/>
  <c r="BJ264" i="1"/>
  <c r="BJ267" i="1"/>
  <c r="BJ273" i="1"/>
  <c r="BJ277" i="1"/>
  <c r="BJ281" i="1"/>
  <c r="BJ285" i="1"/>
  <c r="BJ289" i="1"/>
  <c r="BJ293" i="1"/>
  <c r="BJ297" i="1"/>
  <c r="BJ301" i="1"/>
  <c r="BJ305" i="1"/>
  <c r="BJ309" i="1"/>
  <c r="BJ313" i="1"/>
  <c r="BJ24" i="1"/>
  <c r="BJ54" i="1"/>
  <c r="BJ58" i="1"/>
  <c r="BJ68" i="1"/>
  <c r="BJ72" i="1"/>
  <c r="BJ76" i="1"/>
  <c r="BJ80" i="1"/>
  <c r="BJ84" i="1"/>
  <c r="BJ88" i="1"/>
  <c r="BJ8" i="1"/>
  <c r="BJ16" i="1"/>
  <c r="BJ22" i="1"/>
  <c r="BJ28" i="1"/>
  <c r="BJ36" i="1"/>
  <c r="BJ44" i="1"/>
  <c r="BJ574" i="1"/>
  <c r="BJ577" i="1"/>
  <c r="BJ581" i="1"/>
  <c r="BJ585" i="1"/>
  <c r="BJ589" i="1"/>
  <c r="BJ593" i="1"/>
  <c r="BJ597" i="1"/>
  <c r="BJ601" i="1"/>
  <c r="BJ605" i="1"/>
  <c r="BJ609" i="1"/>
  <c r="BJ613" i="1"/>
  <c r="BJ617" i="1"/>
  <c r="BJ621" i="1"/>
  <c r="BJ625" i="1"/>
  <c r="BJ629" i="1"/>
  <c r="BJ633" i="1"/>
  <c r="BJ637" i="1"/>
  <c r="BJ641" i="1"/>
  <c r="BJ645" i="1"/>
  <c r="BJ649" i="1"/>
  <c r="BJ676" i="1"/>
  <c r="BH377" i="1"/>
  <c r="BH379" i="1"/>
  <c r="BH387" i="1"/>
  <c r="BH439" i="1"/>
  <c r="BK439" i="1" s="1"/>
  <c r="BR439" i="1" s="1"/>
  <c r="BT439" i="1" s="1"/>
  <c r="BH441" i="1"/>
  <c r="BH455" i="1"/>
  <c r="BH467" i="1"/>
  <c r="BK467" i="1" s="1"/>
  <c r="BR467" i="1" s="1"/>
  <c r="BT467" i="1" s="1"/>
  <c r="BH519" i="1"/>
  <c r="BH551" i="1"/>
  <c r="BK551" i="1" s="1"/>
  <c r="BR551" i="1" s="1"/>
  <c r="BH576" i="1"/>
  <c r="BK576" i="1" s="1"/>
  <c r="BR576" i="1" s="1"/>
  <c r="BJ654" i="1"/>
  <c r="BJ656" i="1"/>
  <c r="BJ658" i="1"/>
  <c r="BJ660" i="1"/>
  <c r="BJ662" i="1"/>
  <c r="BJ664" i="1"/>
  <c r="BJ666" i="1"/>
  <c r="BJ668" i="1"/>
  <c r="BJ670" i="1"/>
  <c r="BJ672" i="1"/>
  <c r="BJ674" i="1"/>
  <c r="BH678" i="1"/>
  <c r="BH698" i="1"/>
  <c r="BH768" i="1"/>
  <c r="BH864" i="1"/>
  <c r="BH900" i="1"/>
  <c r="BH955" i="1"/>
  <c r="BH958" i="1"/>
  <c r="BJ998" i="1"/>
  <c r="BJ999" i="1"/>
  <c r="BJ1001" i="1"/>
  <c r="BJ1003" i="1"/>
  <c r="BJ1005" i="1"/>
  <c r="BJ1007" i="1"/>
  <c r="BJ1009" i="1"/>
  <c r="BJ1011" i="1"/>
  <c r="BJ1013" i="1"/>
  <c r="BJ1015" i="1"/>
  <c r="BJ1017" i="1"/>
  <c r="BJ1019" i="1"/>
  <c r="BJ1021" i="1"/>
  <c r="BJ1023" i="1"/>
  <c r="BJ1025" i="1"/>
  <c r="BJ1027" i="1"/>
  <c r="BJ1029" i="1"/>
  <c r="BJ1031" i="1"/>
  <c r="BJ1033" i="1"/>
  <c r="BJ1035" i="1"/>
  <c r="BJ1037" i="1"/>
  <c r="BJ1039" i="1"/>
  <c r="BJ1041" i="1"/>
  <c r="BJ1043" i="1"/>
  <c r="BJ1045" i="1"/>
  <c r="BJ1047" i="1"/>
  <c r="BJ1049" i="1"/>
  <c r="BJ1051" i="1"/>
  <c r="BJ1053" i="1"/>
  <c r="BJ1055" i="1"/>
  <c r="BJ1057" i="1"/>
  <c r="BJ1059" i="1"/>
  <c r="BJ1061" i="1"/>
  <c r="BJ1063" i="1"/>
  <c r="BJ1065" i="1"/>
  <c r="BJ1067" i="1"/>
  <c r="BJ1069" i="1"/>
  <c r="BJ1071" i="1"/>
  <c r="BJ1073" i="1"/>
  <c r="BJ1075" i="1"/>
  <c r="BJ1077" i="1"/>
  <c r="BJ1079" i="1"/>
  <c r="BJ1081" i="1"/>
  <c r="BJ1083" i="1"/>
  <c r="BJ1085" i="1"/>
  <c r="BJ1087" i="1"/>
  <c r="BJ1089" i="1"/>
  <c r="BJ1091" i="1"/>
  <c r="BJ1093" i="1"/>
  <c r="BJ1095" i="1"/>
  <c r="BJ1097" i="1"/>
  <c r="BJ1099" i="1"/>
  <c r="BJ1101" i="1"/>
  <c r="BJ1103" i="1"/>
  <c r="BJ1105" i="1"/>
  <c r="BJ1107" i="1"/>
  <c r="BJ1109" i="1"/>
  <c r="BJ1111" i="1"/>
  <c r="BJ1113" i="1"/>
  <c r="BJ1115" i="1"/>
  <c r="BJ1117" i="1"/>
  <c r="BJ1119" i="1"/>
  <c r="BJ1121" i="1"/>
  <c r="BJ1123" i="1"/>
  <c r="BJ1125" i="1"/>
  <c r="BJ1128" i="1"/>
  <c r="BJ1132" i="1"/>
  <c r="BJ1136" i="1"/>
  <c r="BJ1140" i="1"/>
  <c r="BJ1144" i="1"/>
  <c r="BJ1148" i="1"/>
  <c r="BJ1152" i="1"/>
  <c r="BJ1156" i="1"/>
  <c r="BJ1160" i="1"/>
  <c r="BH1127" i="1"/>
  <c r="BJ1164" i="1"/>
  <c r="BJ1166" i="1"/>
  <c r="BJ1168" i="1"/>
  <c r="BJ1170" i="1"/>
  <c r="BH1194" i="1"/>
  <c r="BJ1271" i="1"/>
  <c r="BJ1273" i="1"/>
  <c r="BJ1275" i="1"/>
  <c r="BJ1277" i="1"/>
  <c r="BJ1279" i="1"/>
  <c r="BJ1281" i="1"/>
  <c r="BJ1283" i="1"/>
  <c r="BJ1285" i="1"/>
  <c r="BJ1287" i="1"/>
  <c r="BJ1289" i="1"/>
  <c r="BJ1291" i="1"/>
  <c r="BH1292" i="1"/>
  <c r="BJ1293" i="1"/>
  <c r="BJ1295" i="1"/>
  <c r="BJ1297" i="1"/>
  <c r="BJ1299" i="1"/>
  <c r="BJ1301" i="1"/>
  <c r="BJ1303" i="1"/>
  <c r="BJ1305" i="1"/>
  <c r="BJ1307" i="1"/>
  <c r="BJ1312" i="1"/>
  <c r="BJ1315" i="1"/>
  <c r="BJ1320" i="1"/>
  <c r="BJ1323" i="1"/>
  <c r="BJ1328" i="1"/>
  <c r="BJ1331" i="1"/>
  <c r="BJ1333" i="1"/>
  <c r="BJ1335" i="1"/>
  <c r="BJ1324" i="1"/>
  <c r="BJ1327" i="1"/>
  <c r="BJ1398" i="1"/>
  <c r="BJ1406" i="1"/>
  <c r="BJ1414" i="1"/>
  <c r="BJ1422" i="1"/>
  <c r="BJ1430" i="1"/>
  <c r="BJ1438" i="1"/>
  <c r="BJ1446" i="1"/>
  <c r="BJ1454" i="1"/>
  <c r="BJ1404" i="1"/>
  <c r="BJ1412" i="1"/>
  <c r="BJ1420" i="1"/>
  <c r="BJ1428" i="1"/>
  <c r="BJ1436" i="1"/>
  <c r="BJ1444" i="1"/>
  <c r="BJ1452" i="1"/>
  <c r="BJ1396" i="1"/>
  <c r="BH1446" i="1"/>
  <c r="BJ1578" i="1"/>
  <c r="BJ1590" i="1"/>
  <c r="BJ1592" i="1"/>
  <c r="BJ1595" i="1"/>
  <c r="BJ1598" i="1"/>
  <c r="BJ1641" i="1"/>
  <c r="BJ1538" i="1"/>
  <c r="BJ1541" i="1"/>
  <c r="BJ1546" i="1"/>
  <c r="BJ1549" i="1"/>
  <c r="BH1553" i="1"/>
  <c r="BJ1555" i="1"/>
  <c r="BJ1559" i="1"/>
  <c r="BJ1563" i="1"/>
  <c r="BJ1567" i="1"/>
  <c r="BJ1571" i="1"/>
  <c r="BJ1580" i="1"/>
  <c r="BJ1605" i="1"/>
  <c r="BJ1609" i="1"/>
  <c r="BJ1611" i="1"/>
  <c r="BJ1614" i="1"/>
  <c r="BH1622" i="1"/>
  <c r="BK1622" i="1" s="1"/>
  <c r="BR1622" i="1" s="1"/>
  <c r="BJ1650" i="1"/>
  <c r="BJ1608" i="1"/>
  <c r="BJ1640" i="1"/>
  <c r="BJ1624" i="1"/>
  <c r="BJ1627" i="1"/>
  <c r="BJ1630" i="1"/>
  <c r="BJ1646" i="1"/>
  <c r="BJ1612" i="1"/>
  <c r="BJ1644" i="1"/>
  <c r="BJ1664" i="1"/>
  <c r="BJ1677" i="1"/>
  <c r="BJ1657" i="1"/>
  <c r="BJ1666" i="1"/>
  <c r="BJ1669" i="1"/>
  <c r="BJ1680" i="1"/>
  <c r="BJ1596" i="1"/>
  <c r="BJ1628" i="1"/>
  <c r="BJ1643" i="1"/>
  <c r="BJ1674" i="1"/>
  <c r="BJ1660" i="1"/>
  <c r="BJ1686" i="1"/>
  <c r="BJ1689" i="1"/>
  <c r="BJ1694" i="1"/>
  <c r="BJ1697" i="1"/>
  <c r="BJ1702" i="1"/>
  <c r="BJ1705" i="1"/>
  <c r="BJ1710" i="1"/>
  <c r="BJ1713" i="1"/>
  <c r="BJ1716" i="1"/>
  <c r="BK955" i="1" l="1"/>
  <c r="BR955" i="1" s="1"/>
  <c r="BT955" i="1" s="1"/>
  <c r="BK121" i="1"/>
  <c r="BR121" i="1" s="1"/>
  <c r="BT121" i="1" s="1"/>
  <c r="BK1241" i="1"/>
  <c r="BR1241" i="1" s="1"/>
  <c r="BT1241" i="1" s="1"/>
  <c r="BT576" i="1"/>
  <c r="BT506" i="1"/>
  <c r="BT1622" i="1"/>
  <c r="BT330" i="1"/>
  <c r="BT551" i="1"/>
  <c r="BK163" i="1"/>
  <c r="BR163" i="1" s="1"/>
  <c r="BT163" i="1" s="1"/>
  <c r="BK145" i="1"/>
  <c r="BR145" i="1" s="1"/>
  <c r="BT145" i="1" s="1"/>
  <c r="BK387" i="1"/>
  <c r="BR387" i="1" s="1"/>
  <c r="BT387" i="1" s="1"/>
  <c r="BK150" i="1"/>
  <c r="BR150" i="1" s="1"/>
  <c r="BT150" i="1" s="1"/>
  <c r="BK745" i="1"/>
  <c r="BR745" i="1" s="1"/>
  <c r="BT745" i="1" s="1"/>
  <c r="BK1197" i="1"/>
  <c r="BR1197" i="1" s="1"/>
  <c r="BT1197" i="1" s="1"/>
  <c r="BK175" i="1"/>
  <c r="BR175" i="1" s="1"/>
  <c r="BT175" i="1" s="1"/>
  <c r="BK552" i="1"/>
  <c r="BR552" i="1" s="1"/>
  <c r="BT552" i="1" s="1"/>
  <c r="BK602" i="1"/>
  <c r="BR602" i="1" s="1"/>
  <c r="BT602" i="1" s="1"/>
  <c r="BK1652" i="1"/>
  <c r="BR1652" i="1" s="1"/>
  <c r="BT1652" i="1" s="1"/>
  <c r="BK662" i="1"/>
  <c r="BR662" i="1" s="1"/>
  <c r="BT662" i="1" s="1"/>
  <c r="BK958" i="1"/>
  <c r="BR958" i="1" s="1"/>
  <c r="BT958" i="1" s="1"/>
  <c r="BK768" i="1"/>
  <c r="BR768" i="1" s="1"/>
  <c r="BT768" i="1" s="1"/>
  <c r="BK589" i="1"/>
  <c r="BR589" i="1" s="1"/>
  <c r="BT589" i="1" s="1"/>
  <c r="BK313" i="1"/>
  <c r="BR313" i="1" s="1"/>
  <c r="BT313" i="1" s="1"/>
  <c r="BK60" i="1"/>
  <c r="BR60" i="1" s="1"/>
  <c r="BT60" i="1" s="1"/>
  <c r="BK380" i="1"/>
  <c r="BR380" i="1" s="1"/>
  <c r="BT380" i="1" s="1"/>
  <c r="BK849" i="1"/>
  <c r="BR849" i="1" s="1"/>
  <c r="BT849" i="1" s="1"/>
  <c r="BK159" i="1"/>
  <c r="BR159" i="1" s="1"/>
  <c r="BT159" i="1" s="1"/>
  <c r="BK797" i="1"/>
  <c r="BR797" i="1" s="1"/>
  <c r="BT797" i="1" s="1"/>
  <c r="BK27" i="1"/>
  <c r="BR27" i="1" s="1"/>
  <c r="BT27" i="1" s="1"/>
  <c r="BK32" i="1"/>
  <c r="BR32" i="1" s="1"/>
  <c r="BT32" i="1" s="1"/>
  <c r="BK1628" i="1"/>
  <c r="BR1628" i="1" s="1"/>
  <c r="BT1628" i="1" s="1"/>
  <c r="BK220" i="1"/>
  <c r="BR220" i="1" s="1"/>
  <c r="BT220" i="1" s="1"/>
  <c r="BK753" i="1"/>
  <c r="BR753" i="1" s="1"/>
  <c r="BT753" i="1" s="1"/>
  <c r="BK315" i="1"/>
  <c r="BR315" i="1" s="1"/>
  <c r="BT315" i="1" s="1"/>
  <c r="BK601" i="1"/>
  <c r="BR601" i="1" s="1"/>
  <c r="BT601" i="1" s="1"/>
  <c r="BK915" i="1"/>
  <c r="BR915" i="1" s="1"/>
  <c r="BT915" i="1" s="1"/>
  <c r="BK899" i="1"/>
  <c r="BR899" i="1" s="1"/>
  <c r="BT899" i="1" s="1"/>
  <c r="BK1386" i="1"/>
  <c r="BR1386" i="1" s="1"/>
  <c r="BT1386" i="1" s="1"/>
  <c r="BK900" i="1"/>
  <c r="BR900" i="1" s="1"/>
  <c r="BT900" i="1" s="1"/>
  <c r="BK379" i="1"/>
  <c r="BR379" i="1" s="1"/>
  <c r="BT379" i="1" s="1"/>
  <c r="BK76" i="1"/>
  <c r="BR76" i="1" s="1"/>
  <c r="BT76" i="1" s="1"/>
  <c r="BK441" i="1"/>
  <c r="BR441" i="1" s="1"/>
  <c r="BT441" i="1" s="1"/>
  <c r="BK377" i="1"/>
  <c r="BR377" i="1" s="1"/>
  <c r="BT377" i="1" s="1"/>
  <c r="BK258" i="1"/>
  <c r="BR258" i="1" s="1"/>
  <c r="BT258" i="1" s="1"/>
  <c r="BK39" i="1"/>
  <c r="BR39" i="1" s="1"/>
  <c r="BT39" i="1" s="1"/>
  <c r="BK1127" i="1"/>
  <c r="BR1127" i="1" s="1"/>
  <c r="BT1127" i="1" s="1"/>
  <c r="BK1292" i="1"/>
  <c r="BR1292" i="1" s="1"/>
  <c r="BT1292" i="1" s="1"/>
  <c r="BK1194" i="1"/>
  <c r="BR1194" i="1" s="1"/>
  <c r="BT1194" i="1" s="1"/>
  <c r="BK519" i="1"/>
  <c r="BR519" i="1" s="1"/>
  <c r="BT519" i="1" s="1"/>
  <c r="BK325" i="1"/>
  <c r="BR325" i="1" s="1"/>
  <c r="BT325" i="1" s="1"/>
  <c r="BK845" i="1"/>
  <c r="BR845" i="1" s="1"/>
  <c r="BT845" i="1" s="1"/>
  <c r="BK855" i="1"/>
  <c r="BR855" i="1" s="1"/>
  <c r="BT855" i="1" s="1"/>
  <c r="BK698" i="1"/>
  <c r="BR698" i="1" s="1"/>
  <c r="BT698" i="1" s="1"/>
  <c r="BK334" i="1"/>
  <c r="BR334" i="1" s="1"/>
  <c r="BT334" i="1" s="1"/>
  <c r="BK67" i="1"/>
  <c r="BR67" i="1" s="1"/>
  <c r="BT67" i="1" s="1"/>
  <c r="BK665" i="1"/>
  <c r="BR665" i="1" s="1"/>
  <c r="BT665" i="1" s="1"/>
  <c r="BK1653" i="1"/>
  <c r="BR1653" i="1" s="1"/>
  <c r="BT1653" i="1" s="1"/>
  <c r="BK1553" i="1"/>
  <c r="BR1553" i="1" s="1"/>
  <c r="BT1553" i="1" s="1"/>
  <c r="BK678" i="1"/>
  <c r="BR678" i="1" s="1"/>
  <c r="BT678" i="1" s="1"/>
  <c r="BK455" i="1"/>
  <c r="BR455" i="1" s="1"/>
  <c r="BT455" i="1" s="1"/>
  <c r="BK962" i="1"/>
  <c r="BR962" i="1" s="1"/>
  <c r="BT962" i="1" s="1"/>
  <c r="BK147" i="1"/>
  <c r="BR147" i="1" s="1"/>
  <c r="BT147" i="1" s="1"/>
  <c r="BK65" i="1"/>
  <c r="BR65" i="1" s="1"/>
  <c r="BT65" i="1" s="1"/>
  <c r="BK301" i="1"/>
  <c r="BR301" i="1" s="1"/>
  <c r="BT301" i="1" s="1"/>
  <c r="BK864" i="1"/>
  <c r="BR864" i="1" s="1"/>
  <c r="BT864" i="1" s="1"/>
  <c r="BK83" i="1"/>
  <c r="BR83" i="1" s="1"/>
  <c r="BT83" i="1" s="1"/>
  <c r="BK248" i="1"/>
  <c r="BR248" i="1" s="1"/>
  <c r="BT248" i="1" s="1"/>
  <c r="BK152" i="1"/>
  <c r="BR152" i="1" s="1"/>
  <c r="BT152" i="1" s="1"/>
  <c r="BK288" i="1"/>
  <c r="BR288" i="1" s="1"/>
  <c r="BT288" i="1" s="1"/>
  <c r="BK1025" i="1"/>
  <c r="BR1025" i="1" s="1"/>
  <c r="BT1025" i="1" s="1"/>
  <c r="BK230" i="1"/>
  <c r="BR230" i="1" s="1"/>
  <c r="BT230" i="1" s="1"/>
  <c r="BK316" i="1"/>
  <c r="BR316" i="1" s="1"/>
  <c r="BT316" i="1" s="1"/>
  <c r="BK1598" i="1"/>
  <c r="BR1598" i="1" s="1"/>
  <c r="BT1598" i="1" s="1"/>
  <c r="BK82" i="1"/>
  <c r="BR82" i="1" s="1"/>
  <c r="BT82" i="1" s="1"/>
  <c r="BK1097" i="1"/>
  <c r="BR1097" i="1" s="1"/>
  <c r="BT1097" i="1" s="1"/>
  <c r="BK1119" i="1"/>
  <c r="BR1119" i="1" s="1"/>
  <c r="BT1119" i="1" s="1"/>
  <c r="BK424" i="1"/>
  <c r="BR424" i="1" s="1"/>
  <c r="BT424" i="1" s="1"/>
  <c r="BK157" i="1"/>
  <c r="BR157" i="1" s="1"/>
  <c r="BT157" i="1" s="1"/>
  <c r="BK621" i="1"/>
  <c r="BR621" i="1" s="1"/>
  <c r="BT621" i="1" s="1"/>
  <c r="BK218" i="1"/>
  <c r="BR218" i="1" s="1"/>
  <c r="BT218" i="1" s="1"/>
  <c r="BK162" i="1"/>
  <c r="BR162" i="1" s="1"/>
  <c r="BT162" i="1" s="1"/>
  <c r="BK536" i="1"/>
  <c r="BR536" i="1" s="1"/>
  <c r="BT536" i="1" s="1"/>
  <c r="BK534" i="1"/>
  <c r="BR534" i="1" s="1"/>
  <c r="BT534" i="1" s="1"/>
  <c r="BK84" i="1"/>
  <c r="BR84" i="1" s="1"/>
  <c r="BT84" i="1" s="1"/>
  <c r="BK234" i="1"/>
  <c r="BR234" i="1" s="1"/>
  <c r="BT234" i="1" s="1"/>
  <c r="BK62" i="1"/>
  <c r="BR62" i="1" s="1"/>
  <c r="BT62" i="1" s="1"/>
  <c r="BK1615" i="1"/>
  <c r="BR1615" i="1" s="1"/>
  <c r="BT1615" i="1" s="1"/>
  <c r="BK677" i="1"/>
  <c r="BR677" i="1" s="1"/>
  <c r="BT677" i="1" s="1"/>
  <c r="BK631" i="1"/>
  <c r="BR631" i="1" s="1"/>
  <c r="BT631" i="1" s="1"/>
  <c r="BK494" i="1"/>
  <c r="BR494" i="1" s="1"/>
  <c r="BT494" i="1" s="1"/>
  <c r="BK1715" i="1"/>
  <c r="BR1715" i="1" s="1"/>
  <c r="BT1715" i="1" s="1"/>
  <c r="BK16" i="1"/>
  <c r="BR16" i="1" s="1"/>
  <c r="BT16" i="1" s="1"/>
  <c r="BK1326" i="1"/>
  <c r="BR1326" i="1" s="1"/>
  <c r="BT1326" i="1" s="1"/>
  <c r="BK1193" i="1"/>
  <c r="BR1193" i="1" s="1"/>
  <c r="BT1193" i="1" s="1"/>
  <c r="BK1014" i="1"/>
  <c r="BR1014" i="1" s="1"/>
  <c r="BT1014" i="1" s="1"/>
  <c r="BK311" i="1"/>
  <c r="BR311" i="1" s="1"/>
  <c r="BT311" i="1" s="1"/>
  <c r="BK217" i="1"/>
  <c r="BR217" i="1" s="1"/>
  <c r="BT217" i="1" s="1"/>
  <c r="BK352" i="1"/>
  <c r="BR352" i="1" s="1"/>
  <c r="BT352" i="1" s="1"/>
  <c r="BK606" i="1"/>
  <c r="BR606" i="1" s="1"/>
  <c r="BT606" i="1" s="1"/>
  <c r="BK165" i="1"/>
  <c r="BR165" i="1" s="1"/>
  <c r="BT165" i="1" s="1"/>
  <c r="BK233" i="1"/>
  <c r="BR233" i="1" s="1"/>
  <c r="BT233" i="1" s="1"/>
  <c r="BK302" i="1"/>
  <c r="BR302" i="1" s="1"/>
  <c r="BT302" i="1" s="1"/>
  <c r="BK542" i="1"/>
  <c r="BR542" i="1" s="1"/>
  <c r="BT542" i="1" s="1"/>
  <c r="BK320" i="1"/>
  <c r="BR320" i="1" s="1"/>
  <c r="BT320" i="1" s="1"/>
  <c r="BK1446" i="1"/>
  <c r="BR1446" i="1" s="1"/>
  <c r="BT1446" i="1" s="1"/>
  <c r="BD1750" i="1"/>
  <c r="BD1749" i="1"/>
  <c r="BD1748" i="1"/>
  <c r="BD1747" i="1"/>
  <c r="BD1746" i="1"/>
  <c r="BD1745" i="1"/>
  <c r="BD1744" i="1"/>
  <c r="BD1743" i="1"/>
  <c r="BD1742" i="1"/>
  <c r="BD1741" i="1"/>
  <c r="BD1740" i="1"/>
  <c r="BD1739" i="1"/>
  <c r="BD1738" i="1"/>
  <c r="BD1737" i="1"/>
  <c r="BD1736" i="1"/>
  <c r="BD1735" i="1"/>
  <c r="BD1734" i="1"/>
  <c r="BD1733" i="1"/>
  <c r="BD1732" i="1"/>
  <c r="BD1731" i="1"/>
  <c r="BD1730" i="1"/>
  <c r="BD1729" i="1"/>
  <c r="BD1728" i="1"/>
  <c r="BD1727" i="1"/>
  <c r="BD1726" i="1"/>
  <c r="BD1725" i="1"/>
  <c r="BD1724" i="1"/>
  <c r="BD1723" i="1"/>
  <c r="BD1722" i="1"/>
  <c r="BD1721" i="1"/>
  <c r="BD1720" i="1"/>
  <c r="BD1719" i="1"/>
  <c r="BD1718" i="1"/>
  <c r="BD1717" i="1"/>
  <c r="BD1716" i="1"/>
  <c r="BD1714" i="1"/>
  <c r="BD1713" i="1"/>
  <c r="BD1712" i="1"/>
  <c r="BD1711" i="1"/>
  <c r="BD1710" i="1"/>
  <c r="BD1709" i="1"/>
  <c r="BD1708" i="1"/>
  <c r="BD1707" i="1"/>
  <c r="BD1706" i="1"/>
  <c r="BD1705" i="1"/>
  <c r="BD1704" i="1"/>
  <c r="BD1703" i="1"/>
  <c r="BD1702" i="1"/>
  <c r="BD1701" i="1"/>
  <c r="BD1700" i="1"/>
  <c r="BD1699" i="1"/>
  <c r="BD1698" i="1"/>
  <c r="BD1697" i="1"/>
  <c r="BD1696" i="1"/>
  <c r="BD1695" i="1"/>
  <c r="BD1694" i="1"/>
  <c r="BD1693" i="1"/>
  <c r="BD1692" i="1"/>
  <c r="BD1691" i="1"/>
  <c r="BD1690" i="1"/>
  <c r="BD1689" i="1"/>
  <c r="BD1688" i="1"/>
  <c r="BD1687" i="1"/>
  <c r="BD1686" i="1"/>
  <c r="BD1685" i="1"/>
  <c r="BD1684" i="1"/>
  <c r="BD1683" i="1"/>
  <c r="BD1682" i="1"/>
  <c r="BD1681" i="1"/>
  <c r="BD1680" i="1"/>
  <c r="BD1679" i="1"/>
  <c r="BD1678" i="1"/>
  <c r="BD1677" i="1"/>
  <c r="BD1676" i="1"/>
  <c r="BD1675" i="1"/>
  <c r="BD1674" i="1"/>
  <c r="BD1673" i="1"/>
  <c r="BD1672" i="1"/>
  <c r="BD1671" i="1"/>
  <c r="BD1670" i="1"/>
  <c r="BD1669" i="1"/>
  <c r="BD1668" i="1"/>
  <c r="BD1667" i="1"/>
  <c r="BD1666" i="1"/>
  <c r="BD1665" i="1"/>
  <c r="BD1664" i="1"/>
  <c r="BD1663" i="1"/>
  <c r="BD1662" i="1"/>
  <c r="BD1661" i="1"/>
  <c r="BD1660" i="1"/>
  <c r="BD1659" i="1"/>
  <c r="BD1658" i="1"/>
  <c r="BD1657" i="1"/>
  <c r="BD1656" i="1"/>
  <c r="BD1655" i="1"/>
  <c r="BD1654" i="1"/>
  <c r="BD1651" i="1"/>
  <c r="BD1650" i="1"/>
  <c r="BD1649" i="1"/>
  <c r="BD1648" i="1"/>
  <c r="BD1647" i="1"/>
  <c r="BD1646" i="1"/>
  <c r="BD1645" i="1"/>
  <c r="BD1644" i="1"/>
  <c r="BD1643" i="1"/>
  <c r="BD1642" i="1"/>
  <c r="BD1641" i="1"/>
  <c r="BD1640" i="1"/>
  <c r="BD1639" i="1"/>
  <c r="BD1638" i="1"/>
  <c r="BD1637" i="1"/>
  <c r="BD1636" i="1"/>
  <c r="BD1635" i="1"/>
  <c r="BD1634" i="1"/>
  <c r="BD1633" i="1"/>
  <c r="BD1632" i="1"/>
  <c r="BD1631" i="1"/>
  <c r="BD1630" i="1"/>
  <c r="BD1629" i="1"/>
  <c r="BD1627" i="1"/>
  <c r="BD1626" i="1"/>
  <c r="BD1625" i="1"/>
  <c r="BD1624" i="1"/>
  <c r="BD1623" i="1"/>
  <c r="BD1621" i="1"/>
  <c r="BD1620" i="1"/>
  <c r="BD1619" i="1"/>
  <c r="BD1618" i="1"/>
  <c r="BD1617" i="1"/>
  <c r="BD1616" i="1"/>
  <c r="BD1614" i="1"/>
  <c r="BD1613" i="1"/>
  <c r="BD1612" i="1"/>
  <c r="BD1611" i="1"/>
  <c r="BD1610" i="1"/>
  <c r="BD1609" i="1"/>
  <c r="BD1608" i="1"/>
  <c r="BD1607" i="1"/>
  <c r="BD1606" i="1"/>
  <c r="BD1605" i="1"/>
  <c r="BD1604" i="1"/>
  <c r="BD1603" i="1"/>
  <c r="BD1602" i="1"/>
  <c r="BD1601" i="1"/>
  <c r="BD1600" i="1"/>
  <c r="BD1599" i="1"/>
  <c r="BD1597" i="1"/>
  <c r="BD1596" i="1"/>
  <c r="BD1595" i="1"/>
  <c r="BD1594" i="1"/>
  <c r="BD1593" i="1"/>
  <c r="BD1592" i="1"/>
  <c r="BD1591" i="1"/>
  <c r="BD1590" i="1"/>
  <c r="BD1589" i="1"/>
  <c r="BD1588" i="1"/>
  <c r="BD1587" i="1"/>
  <c r="BD1586" i="1"/>
  <c r="BD1585" i="1"/>
  <c r="BD1583" i="1"/>
  <c r="BD1582" i="1"/>
  <c r="BD1581" i="1"/>
  <c r="BD1580" i="1"/>
  <c r="BD1579" i="1"/>
  <c r="BD1578" i="1"/>
  <c r="BD1577" i="1"/>
  <c r="BD1576" i="1"/>
  <c r="BD1575" i="1"/>
  <c r="BD1574" i="1"/>
  <c r="BD1573" i="1"/>
  <c r="BD1572" i="1"/>
  <c r="BD1571" i="1"/>
  <c r="BD1570" i="1"/>
  <c r="BD1569" i="1"/>
  <c r="BD1568" i="1"/>
  <c r="BD1567" i="1"/>
  <c r="BD1566" i="1"/>
  <c r="BD1565" i="1"/>
  <c r="BD1564" i="1"/>
  <c r="BD1563" i="1"/>
  <c r="BD1562" i="1"/>
  <c r="BD1561" i="1"/>
  <c r="BD1560" i="1"/>
  <c r="BD1559" i="1"/>
  <c r="BD1558" i="1"/>
  <c r="BD1557" i="1"/>
  <c r="BD1556" i="1"/>
  <c r="BD1555" i="1"/>
  <c r="BD1554" i="1"/>
  <c r="BD1552" i="1"/>
  <c r="BD1551" i="1"/>
  <c r="BD1550" i="1"/>
  <c r="BD1549" i="1"/>
  <c r="BD1548" i="1"/>
  <c r="BD1547" i="1"/>
  <c r="BD1546" i="1"/>
  <c r="BD1545" i="1"/>
  <c r="BD1544" i="1"/>
  <c r="BD1543" i="1"/>
  <c r="BD1542" i="1"/>
  <c r="BD1541" i="1"/>
  <c r="BD1540" i="1"/>
  <c r="BD1539" i="1"/>
  <c r="BD1538" i="1"/>
  <c r="BD1537" i="1"/>
  <c r="BD1536" i="1"/>
  <c r="BD1535" i="1"/>
  <c r="BD1534" i="1"/>
  <c r="BD1533" i="1"/>
  <c r="BD1532" i="1"/>
  <c r="BD1531" i="1"/>
  <c r="BD1530" i="1"/>
  <c r="BD1529" i="1"/>
  <c r="BD1528" i="1"/>
  <c r="BD1527" i="1"/>
  <c r="BD1526" i="1"/>
  <c r="BD1525" i="1"/>
  <c r="BD1524" i="1"/>
  <c r="BD1523" i="1"/>
  <c r="BD1522" i="1"/>
  <c r="BD1521" i="1"/>
  <c r="BD1520" i="1"/>
  <c r="BD1519" i="1"/>
  <c r="BD1518" i="1"/>
  <c r="BD1517" i="1"/>
  <c r="BD1516" i="1"/>
  <c r="BD1515" i="1"/>
  <c r="BD1514" i="1"/>
  <c r="BD1513" i="1"/>
  <c r="BD1512" i="1"/>
  <c r="BD1511" i="1"/>
  <c r="BD1510" i="1"/>
  <c r="BD1509" i="1"/>
  <c r="BD1508" i="1"/>
  <c r="BD1507" i="1"/>
  <c r="BD1506" i="1"/>
  <c r="BD1505" i="1"/>
  <c r="BD1504" i="1"/>
  <c r="BD1503" i="1"/>
  <c r="BD1502" i="1"/>
  <c r="BD1501" i="1"/>
  <c r="BD1500" i="1"/>
  <c r="BD1499" i="1"/>
  <c r="BD1498" i="1"/>
  <c r="BD1497" i="1"/>
  <c r="BD1496" i="1"/>
  <c r="BD1495" i="1"/>
  <c r="BD1494" i="1"/>
  <c r="BD1493" i="1"/>
  <c r="BD1492" i="1"/>
  <c r="BD1491" i="1"/>
  <c r="BD1490" i="1"/>
  <c r="BD1489" i="1"/>
  <c r="BD1488" i="1"/>
  <c r="BD1487" i="1"/>
  <c r="BD1486" i="1"/>
  <c r="BD1485" i="1"/>
  <c r="BD1484" i="1"/>
  <c r="BD1483" i="1"/>
  <c r="BD1482" i="1"/>
  <c r="BD1481" i="1"/>
  <c r="BD1480" i="1"/>
  <c r="BD1479" i="1"/>
  <c r="BD1478" i="1"/>
  <c r="BD1477" i="1"/>
  <c r="BD1476" i="1"/>
  <c r="BD1475" i="1"/>
  <c r="BD1474" i="1"/>
  <c r="BD1473" i="1"/>
  <c r="BD1472" i="1"/>
  <c r="BD1471" i="1"/>
  <c r="BD1470" i="1"/>
  <c r="BD1469" i="1"/>
  <c r="BD1468" i="1"/>
  <c r="BD1467" i="1"/>
  <c r="BD1466" i="1"/>
  <c r="BD1465" i="1"/>
  <c r="BD1464" i="1"/>
  <c r="BD1463" i="1"/>
  <c r="BD1462" i="1"/>
  <c r="BD1461" i="1"/>
  <c r="BD1460" i="1"/>
  <c r="BD1459" i="1"/>
  <c r="BD1458" i="1"/>
  <c r="BD1457" i="1"/>
  <c r="BD1456" i="1"/>
  <c r="BD1455" i="1"/>
  <c r="BD1454" i="1"/>
  <c r="BD1453" i="1"/>
  <c r="BD1452" i="1"/>
  <c r="BD1451" i="1"/>
  <c r="BD1450" i="1"/>
  <c r="BD1449" i="1"/>
  <c r="BD1448" i="1"/>
  <c r="BD1447" i="1"/>
  <c r="BD1445" i="1"/>
  <c r="BD1444" i="1"/>
  <c r="BD1443" i="1"/>
  <c r="BD1442" i="1"/>
  <c r="BD1441" i="1"/>
  <c r="BD1440" i="1"/>
  <c r="BD1439" i="1"/>
  <c r="BD1438" i="1"/>
  <c r="BD1437" i="1"/>
  <c r="BD1436" i="1"/>
  <c r="BD1435" i="1"/>
  <c r="BD1434" i="1"/>
  <c r="BD1433" i="1"/>
  <c r="BD1432" i="1"/>
  <c r="BD1431" i="1"/>
  <c r="BD1430" i="1"/>
  <c r="BD1429" i="1"/>
  <c r="BD1428" i="1"/>
  <c r="BD1427" i="1"/>
  <c r="BD1426" i="1"/>
  <c r="BD1425" i="1"/>
  <c r="BD1424" i="1"/>
  <c r="BD1423" i="1"/>
  <c r="BD1422" i="1"/>
  <c r="BD1421" i="1"/>
  <c r="BD1420" i="1"/>
  <c r="BD1419" i="1"/>
  <c r="BD1418" i="1"/>
  <c r="BD1417" i="1"/>
  <c r="BD1416" i="1"/>
  <c r="BD1415" i="1"/>
  <c r="BD1414" i="1"/>
  <c r="BD1413" i="1"/>
  <c r="BD1412" i="1"/>
  <c r="BD1411" i="1"/>
  <c r="BD1410" i="1"/>
  <c r="BD1409" i="1"/>
  <c r="BD1408" i="1"/>
  <c r="BD1407" i="1"/>
  <c r="BD1406" i="1"/>
  <c r="BD1405" i="1"/>
  <c r="BD1404" i="1"/>
  <c r="BD1403" i="1"/>
  <c r="BD1402" i="1"/>
  <c r="BD1401" i="1"/>
  <c r="BD1400" i="1"/>
  <c r="BD1399" i="1"/>
  <c r="BD1398" i="1"/>
  <c r="BD1397" i="1"/>
  <c r="BD1396" i="1"/>
  <c r="BD1395" i="1"/>
  <c r="BD1394" i="1"/>
  <c r="BD1393" i="1"/>
  <c r="BD1392" i="1"/>
  <c r="BD1391" i="1"/>
  <c r="BD1390" i="1"/>
  <c r="BD1389" i="1"/>
  <c r="BD1388" i="1"/>
  <c r="BD1387" i="1"/>
  <c r="BD1385" i="1"/>
  <c r="BD1384" i="1"/>
  <c r="BD1383" i="1"/>
  <c r="BD1382" i="1"/>
  <c r="BD1381" i="1"/>
  <c r="BD1380" i="1"/>
  <c r="BD1379" i="1"/>
  <c r="BD1378" i="1"/>
  <c r="BD1377" i="1"/>
  <c r="BD1376" i="1"/>
  <c r="BD1375" i="1"/>
  <c r="BD1374" i="1"/>
  <c r="BD1373" i="1"/>
  <c r="BD1372" i="1"/>
  <c r="BG1371" i="1"/>
  <c r="BH1371" i="1" s="1"/>
  <c r="BK1371" i="1" s="1"/>
  <c r="BR1371" i="1" s="1"/>
  <c r="BT1371" i="1" s="1"/>
  <c r="BD1370" i="1"/>
  <c r="BD1369" i="1"/>
  <c r="BD1368" i="1"/>
  <c r="BD1367" i="1"/>
  <c r="BD1366" i="1"/>
  <c r="BD1365" i="1"/>
  <c r="BD1364" i="1"/>
  <c r="BD1363" i="1"/>
  <c r="BD1362" i="1"/>
  <c r="BD1361" i="1"/>
  <c r="BD1360" i="1"/>
  <c r="BD1359" i="1"/>
  <c r="BD1358" i="1"/>
  <c r="BD1357" i="1"/>
  <c r="BD1356" i="1"/>
  <c r="BD1355" i="1"/>
  <c r="BD1354" i="1"/>
  <c r="BD1353" i="1"/>
  <c r="BD1352" i="1"/>
  <c r="BD1351" i="1"/>
  <c r="BD1350" i="1"/>
  <c r="BD1349" i="1"/>
  <c r="BD1348" i="1"/>
  <c r="BD1347" i="1"/>
  <c r="BD1346" i="1"/>
  <c r="BD1345" i="1"/>
  <c r="BD1344" i="1"/>
  <c r="BD1343" i="1"/>
  <c r="BD1342" i="1"/>
  <c r="BD1341" i="1"/>
  <c r="BD1340" i="1"/>
  <c r="BD1339" i="1"/>
  <c r="BD1338" i="1"/>
  <c r="BD1337" i="1"/>
  <c r="BD1336" i="1"/>
  <c r="BD1335" i="1"/>
  <c r="BD1334" i="1"/>
  <c r="BD1333" i="1"/>
  <c r="BD1332" i="1"/>
  <c r="BD1331" i="1"/>
  <c r="BD1330" i="1"/>
  <c r="BD1329" i="1"/>
  <c r="BD1328" i="1"/>
  <c r="BD1327" i="1"/>
  <c r="BD1325" i="1"/>
  <c r="BD1324" i="1"/>
  <c r="BD1323" i="1"/>
  <c r="BD1322" i="1"/>
  <c r="BD1321" i="1"/>
  <c r="BD1320" i="1"/>
  <c r="BD1319" i="1"/>
  <c r="BD1318" i="1"/>
  <c r="BD1317" i="1"/>
  <c r="BD1316" i="1"/>
  <c r="BD1315" i="1"/>
  <c r="BD1314" i="1"/>
  <c r="BD1313" i="1"/>
  <c r="BD1312" i="1"/>
  <c r="BD1311" i="1"/>
  <c r="BD1310" i="1"/>
  <c r="BD1309" i="1"/>
  <c r="BD1308" i="1"/>
  <c r="BD1307" i="1"/>
  <c r="BD1306" i="1"/>
  <c r="BD1305" i="1"/>
  <c r="BD1304" i="1"/>
  <c r="BD1303" i="1"/>
  <c r="BD1302" i="1"/>
  <c r="BD1301" i="1"/>
  <c r="BD1300" i="1"/>
  <c r="BD1299" i="1"/>
  <c r="BD1298" i="1"/>
  <c r="BD1297" i="1"/>
  <c r="BD1296" i="1"/>
  <c r="BD1295" i="1"/>
  <c r="BD1294" i="1"/>
  <c r="BD1293" i="1"/>
  <c r="BD1291" i="1"/>
  <c r="BD1290" i="1"/>
  <c r="BD1289" i="1"/>
  <c r="BD1288" i="1"/>
  <c r="BD1287" i="1"/>
  <c r="BD1286" i="1"/>
  <c r="BD1285" i="1"/>
  <c r="BD1284" i="1"/>
  <c r="BD1283" i="1"/>
  <c r="BD1282" i="1"/>
  <c r="BD1281" i="1"/>
  <c r="BD1280" i="1"/>
  <c r="BD1279" i="1"/>
  <c r="BD1278" i="1"/>
  <c r="BD1277" i="1"/>
  <c r="BD1276" i="1"/>
  <c r="BD1275" i="1"/>
  <c r="BD1274" i="1"/>
  <c r="BD1273" i="1"/>
  <c r="BD1272" i="1"/>
  <c r="BD1271" i="1"/>
  <c r="BD1270" i="1"/>
  <c r="BD1269" i="1"/>
  <c r="BD1268" i="1"/>
  <c r="BD1267" i="1"/>
  <c r="BD1266" i="1"/>
  <c r="BD1265" i="1"/>
  <c r="BD1264" i="1"/>
  <c r="BD1263" i="1"/>
  <c r="BD1262" i="1"/>
  <c r="BD1261" i="1"/>
  <c r="BD1260" i="1"/>
  <c r="BD1259" i="1"/>
  <c r="BD1258" i="1"/>
  <c r="BD1257" i="1"/>
  <c r="BD1256" i="1"/>
  <c r="BD1255" i="1"/>
  <c r="BD1254" i="1"/>
  <c r="BD1253" i="1"/>
  <c r="BD1252" i="1"/>
  <c r="BD1251" i="1"/>
  <c r="BD1250" i="1"/>
  <c r="BD1249" i="1"/>
  <c r="BD1248" i="1"/>
  <c r="BD1247" i="1"/>
  <c r="BD1246" i="1"/>
  <c r="BD1245" i="1"/>
  <c r="BD1244" i="1"/>
  <c r="BD1243" i="1"/>
  <c r="BD1242" i="1"/>
  <c r="BD1240" i="1"/>
  <c r="BD1239" i="1"/>
  <c r="BD1238" i="1"/>
  <c r="BD1237" i="1"/>
  <c r="BD1236" i="1"/>
  <c r="BD1235" i="1"/>
  <c r="BD1234" i="1"/>
  <c r="BD1233" i="1"/>
  <c r="BD1232" i="1"/>
  <c r="BD1231" i="1"/>
  <c r="BD1230" i="1"/>
  <c r="BD1229" i="1"/>
  <c r="BD1228" i="1"/>
  <c r="BD1227" i="1"/>
  <c r="BD1226" i="1"/>
  <c r="BD1225" i="1"/>
  <c r="BD1224" i="1"/>
  <c r="BD1223" i="1"/>
  <c r="BD1222" i="1"/>
  <c r="BD1221" i="1"/>
  <c r="BD1220" i="1"/>
  <c r="BD1219" i="1"/>
  <c r="BD1218" i="1"/>
  <c r="BD1217" i="1"/>
  <c r="BD1216" i="1"/>
  <c r="BD1215" i="1"/>
  <c r="BD1214" i="1"/>
  <c r="BD1213" i="1"/>
  <c r="BD1212" i="1"/>
  <c r="BD1211" i="1"/>
  <c r="BD1210" i="1"/>
  <c r="BD1209" i="1"/>
  <c r="BD1208" i="1"/>
  <c r="BD1207" i="1"/>
  <c r="BD1206" i="1"/>
  <c r="BD1205" i="1"/>
  <c r="BD1204" i="1"/>
  <c r="BD1203" i="1"/>
  <c r="BD1202" i="1"/>
  <c r="BD1201" i="1"/>
  <c r="BD1200" i="1"/>
  <c r="BD1199" i="1"/>
  <c r="BD1198" i="1"/>
  <c r="BD1196" i="1"/>
  <c r="BD1195" i="1"/>
  <c r="BD1192" i="1"/>
  <c r="BD1191" i="1"/>
  <c r="BD1190" i="1"/>
  <c r="BD1189" i="1"/>
  <c r="BD1188" i="1"/>
  <c r="BD1187" i="1"/>
  <c r="BD1186" i="1"/>
  <c r="BD1185" i="1"/>
  <c r="BD1184" i="1"/>
  <c r="BD1183" i="1"/>
  <c r="BD1182" i="1"/>
  <c r="BD1181" i="1"/>
  <c r="BD1180" i="1"/>
  <c r="BD1179" i="1"/>
  <c r="BD1178" i="1"/>
  <c r="BD1177" i="1"/>
  <c r="BD1176" i="1"/>
  <c r="BD1175" i="1"/>
  <c r="BD1174" i="1"/>
  <c r="BD1173" i="1"/>
  <c r="BD1172" i="1"/>
  <c r="BD1171" i="1"/>
  <c r="BD1170" i="1"/>
  <c r="BD1169" i="1"/>
  <c r="BD1168" i="1"/>
  <c r="BD1167" i="1"/>
  <c r="BD1166" i="1"/>
  <c r="BD1165" i="1"/>
  <c r="BD1164" i="1"/>
  <c r="BD1163" i="1"/>
  <c r="BD1162" i="1"/>
  <c r="BD1161" i="1"/>
  <c r="BD1160" i="1"/>
  <c r="BD1159" i="1"/>
  <c r="BD1158" i="1"/>
  <c r="BD1157" i="1"/>
  <c r="BD1156" i="1"/>
  <c r="BD1155" i="1"/>
  <c r="BD1154" i="1"/>
  <c r="BD1153" i="1"/>
  <c r="BD1152" i="1"/>
  <c r="BD1151" i="1"/>
  <c r="BD1150" i="1"/>
  <c r="BD1149" i="1"/>
  <c r="BD1148" i="1"/>
  <c r="BD1147" i="1"/>
  <c r="BD1146" i="1"/>
  <c r="BD1145" i="1"/>
  <c r="BD1144" i="1"/>
  <c r="BD1143" i="1"/>
  <c r="BD1142" i="1"/>
  <c r="BD1141" i="1"/>
  <c r="BD1140" i="1"/>
  <c r="BD1139" i="1"/>
  <c r="BD1138" i="1"/>
  <c r="BD1137" i="1"/>
  <c r="BD1136" i="1"/>
  <c r="BD1135" i="1"/>
  <c r="BD1134" i="1"/>
  <c r="BD1133" i="1"/>
  <c r="BD1132" i="1"/>
  <c r="BD1131" i="1"/>
  <c r="BD1130" i="1"/>
  <c r="BD1129" i="1"/>
  <c r="BD1128" i="1"/>
  <c r="BD1126" i="1"/>
  <c r="BD1125" i="1"/>
  <c r="BD1124" i="1"/>
  <c r="BD1123" i="1"/>
  <c r="BD1122" i="1"/>
  <c r="BD1121" i="1"/>
  <c r="BD1120" i="1"/>
  <c r="BD1118" i="1"/>
  <c r="BD1117" i="1"/>
  <c r="BD1116" i="1"/>
  <c r="BD1115" i="1"/>
  <c r="BD1114" i="1"/>
  <c r="BD1113" i="1"/>
  <c r="BD1112" i="1"/>
  <c r="BD1111" i="1"/>
  <c r="BD1110" i="1"/>
  <c r="BD1109" i="1"/>
  <c r="BD1108" i="1"/>
  <c r="BD1107" i="1"/>
  <c r="BD1106" i="1"/>
  <c r="BD1105" i="1"/>
  <c r="BD1104" i="1"/>
  <c r="BD1103" i="1"/>
  <c r="BD1102" i="1"/>
  <c r="BD1101" i="1"/>
  <c r="BD1100" i="1"/>
  <c r="BD1099" i="1"/>
  <c r="BD1098" i="1"/>
  <c r="BD1096" i="1"/>
  <c r="BD1095" i="1"/>
  <c r="BD1094" i="1"/>
  <c r="BD1093" i="1"/>
  <c r="BD1092" i="1"/>
  <c r="BD1091" i="1"/>
  <c r="BD1090" i="1"/>
  <c r="BD1089" i="1"/>
  <c r="BD1088" i="1"/>
  <c r="BD1087" i="1"/>
  <c r="BD1086" i="1"/>
  <c r="BD1085" i="1"/>
  <c r="BD1084" i="1"/>
  <c r="BD1083" i="1"/>
  <c r="BD1082" i="1"/>
  <c r="BD1081" i="1"/>
  <c r="BD1080" i="1"/>
  <c r="BD1079" i="1"/>
  <c r="BD1078" i="1"/>
  <c r="BD1077" i="1"/>
  <c r="BD1076" i="1"/>
  <c r="BD1075" i="1"/>
  <c r="BD1074" i="1"/>
  <c r="BD1073" i="1"/>
  <c r="BD1072" i="1"/>
  <c r="BD1071" i="1"/>
  <c r="BD1070" i="1"/>
  <c r="BD1069" i="1"/>
  <c r="BD1068" i="1"/>
  <c r="BD1067" i="1"/>
  <c r="BD1066" i="1"/>
  <c r="BD1065" i="1"/>
  <c r="BD1064" i="1"/>
  <c r="BD1063" i="1"/>
  <c r="BD1062" i="1"/>
  <c r="BD1061" i="1"/>
  <c r="BD1060" i="1"/>
  <c r="BD1059" i="1"/>
  <c r="BD1058" i="1"/>
  <c r="BD1057" i="1"/>
  <c r="BD1056" i="1"/>
  <c r="BD1055" i="1"/>
  <c r="BD1054" i="1"/>
  <c r="BD1053" i="1"/>
  <c r="BD1052" i="1"/>
  <c r="BD1051" i="1"/>
  <c r="BD1050" i="1"/>
  <c r="BD1049" i="1"/>
  <c r="BD1048" i="1"/>
  <c r="BD1047" i="1"/>
  <c r="BD1046" i="1"/>
  <c r="BD1045" i="1"/>
  <c r="BD1044" i="1"/>
  <c r="BD1043" i="1"/>
  <c r="BD1042" i="1"/>
  <c r="BD1041" i="1"/>
  <c r="BD1040" i="1"/>
  <c r="BD1039" i="1"/>
  <c r="BD1038" i="1"/>
  <c r="BD1037" i="1"/>
  <c r="BD1036" i="1"/>
  <c r="BD1035" i="1"/>
  <c r="BD1034" i="1"/>
  <c r="BD1033" i="1"/>
  <c r="BD1032" i="1"/>
  <c r="BD1031" i="1"/>
  <c r="BD1030" i="1"/>
  <c r="BD1029" i="1"/>
  <c r="BD1028" i="1"/>
  <c r="BD1027" i="1"/>
  <c r="BD1026" i="1"/>
  <c r="BD1024" i="1"/>
  <c r="BD1023" i="1"/>
  <c r="BD1022" i="1"/>
  <c r="BD1021" i="1"/>
  <c r="BD1020" i="1"/>
  <c r="BD1019" i="1"/>
  <c r="BD1018" i="1"/>
  <c r="BD1017" i="1"/>
  <c r="BD1016" i="1"/>
  <c r="BD1015" i="1"/>
  <c r="BD1013" i="1"/>
  <c r="BD1012" i="1"/>
  <c r="BD1011" i="1"/>
  <c r="BD1010" i="1"/>
  <c r="BD1009" i="1"/>
  <c r="BD1008" i="1"/>
  <c r="BD1007" i="1"/>
  <c r="BD1006" i="1"/>
  <c r="BD1005" i="1"/>
  <c r="BD1004" i="1"/>
  <c r="BD1003" i="1"/>
  <c r="BD1002" i="1"/>
  <c r="BD1001" i="1"/>
  <c r="BD1000" i="1"/>
  <c r="BD999" i="1"/>
  <c r="BD998" i="1"/>
  <c r="BD997" i="1"/>
  <c r="BD996" i="1"/>
  <c r="BD995" i="1"/>
  <c r="BD994" i="1"/>
  <c r="BD993" i="1"/>
  <c r="BD992" i="1"/>
  <c r="BD991" i="1"/>
  <c r="BD990" i="1"/>
  <c r="BD989" i="1"/>
  <c r="BD988" i="1"/>
  <c r="BD987" i="1"/>
  <c r="BD986" i="1"/>
  <c r="BD985" i="1"/>
  <c r="BD984" i="1"/>
  <c r="BD983" i="1"/>
  <c r="BD982" i="1"/>
  <c r="BD981" i="1"/>
  <c r="BD980" i="1"/>
  <c r="BD979" i="1"/>
  <c r="BD978" i="1"/>
  <c r="BD977" i="1"/>
  <c r="BD976" i="1"/>
  <c r="BD975" i="1"/>
  <c r="BD974" i="1"/>
  <c r="BD973" i="1"/>
  <c r="BD972" i="1"/>
  <c r="BD971" i="1"/>
  <c r="BD970" i="1"/>
  <c r="BD969" i="1"/>
  <c r="BD968" i="1"/>
  <c r="BD967" i="1"/>
  <c r="BD966" i="1"/>
  <c r="BD965" i="1"/>
  <c r="BD964" i="1"/>
  <c r="BD963" i="1"/>
  <c r="BD961" i="1"/>
  <c r="BD960" i="1"/>
  <c r="BD959" i="1"/>
  <c r="BD957" i="1"/>
  <c r="BD956" i="1"/>
  <c r="BD954" i="1"/>
  <c r="BD953" i="1"/>
  <c r="BD952" i="1"/>
  <c r="BD951" i="1"/>
  <c r="BD950" i="1"/>
  <c r="BD949" i="1"/>
  <c r="BD948" i="1"/>
  <c r="BD947" i="1"/>
  <c r="BD946" i="1"/>
  <c r="BD945" i="1"/>
  <c r="BD944" i="1"/>
  <c r="BD943" i="1"/>
  <c r="BD942" i="1"/>
  <c r="BD941" i="1"/>
  <c r="BD940" i="1"/>
  <c r="BD939" i="1"/>
  <c r="BD938" i="1"/>
  <c r="BD937" i="1"/>
  <c r="BD936" i="1"/>
  <c r="BD935" i="1"/>
  <c r="BD934" i="1"/>
  <c r="BD933" i="1"/>
  <c r="BD932" i="1"/>
  <c r="BD931" i="1"/>
  <c r="BD930" i="1"/>
  <c r="BD929" i="1"/>
  <c r="BD928" i="1"/>
  <c r="BD927" i="1"/>
  <c r="BD926" i="1"/>
  <c r="BD925" i="1"/>
  <c r="BD924" i="1"/>
  <c r="BD923" i="1"/>
  <c r="BD922" i="1"/>
  <c r="BD921" i="1"/>
  <c r="BD920" i="1"/>
  <c r="BD919" i="1"/>
  <c r="BD918" i="1"/>
  <c r="BD917" i="1"/>
  <c r="BD916" i="1"/>
  <c r="BD914" i="1"/>
  <c r="BD913" i="1"/>
  <c r="BD912" i="1"/>
  <c r="BD911" i="1"/>
  <c r="BD910" i="1"/>
  <c r="BD909" i="1"/>
  <c r="BD908" i="1"/>
  <c r="BD907" i="1"/>
  <c r="BD906" i="1"/>
  <c r="BD905" i="1"/>
  <c r="BD904" i="1"/>
  <c r="BD903" i="1"/>
  <c r="BD902" i="1"/>
  <c r="BD901" i="1"/>
  <c r="BD898" i="1"/>
  <c r="BD897" i="1"/>
  <c r="BD896" i="1"/>
  <c r="BD895" i="1"/>
  <c r="BD894" i="1"/>
  <c r="BD893" i="1"/>
  <c r="BD892" i="1"/>
  <c r="BD891" i="1"/>
  <c r="BD890" i="1"/>
  <c r="BD889" i="1"/>
  <c r="BD888" i="1"/>
  <c r="BD887" i="1"/>
  <c r="BD886" i="1"/>
  <c r="BD885" i="1"/>
  <c r="BD884" i="1"/>
  <c r="BD883" i="1"/>
  <c r="BD882" i="1"/>
  <c r="BD881" i="1"/>
  <c r="BD880" i="1"/>
  <c r="BD879" i="1"/>
  <c r="BD878" i="1"/>
  <c r="BD877" i="1"/>
  <c r="BD876" i="1"/>
  <c r="BD875" i="1"/>
  <c r="BD874" i="1"/>
  <c r="BD873" i="1"/>
  <c r="BD872" i="1"/>
  <c r="BD871" i="1"/>
  <c r="BD870" i="1"/>
  <c r="BD869" i="1"/>
  <c r="BD868" i="1"/>
  <c r="BD867" i="1"/>
  <c r="BD866" i="1"/>
  <c r="BD865" i="1"/>
  <c r="BD863" i="1"/>
  <c r="BD862" i="1"/>
  <c r="BD861" i="1"/>
  <c r="BD860" i="1"/>
  <c r="BD859" i="1"/>
  <c r="BD858" i="1"/>
  <c r="BD857" i="1"/>
  <c r="BD856" i="1"/>
  <c r="BD854" i="1"/>
  <c r="BD853" i="1"/>
  <c r="BD852" i="1"/>
  <c r="BD851" i="1"/>
  <c r="BD850" i="1"/>
  <c r="BD848" i="1"/>
  <c r="BD847" i="1"/>
  <c r="BD846" i="1"/>
  <c r="BD844" i="1"/>
  <c r="BD843" i="1"/>
  <c r="BD842" i="1"/>
  <c r="BD841" i="1"/>
  <c r="BD840" i="1"/>
  <c r="BD839" i="1"/>
  <c r="BD838" i="1"/>
  <c r="BD837" i="1"/>
  <c r="BD836" i="1"/>
  <c r="BD835" i="1"/>
  <c r="BD834" i="1"/>
  <c r="BD833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BD816" i="1"/>
  <c r="BD815" i="1"/>
  <c r="BD814" i="1"/>
  <c r="BD813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6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2" i="1"/>
  <c r="BD751" i="1"/>
  <c r="BD750" i="1"/>
  <c r="BD749" i="1"/>
  <c r="BD748" i="1"/>
  <c r="BD747" i="1"/>
  <c r="BD746" i="1"/>
  <c r="BD744" i="1"/>
  <c r="BD743" i="1"/>
  <c r="BD742" i="1"/>
  <c r="BD741" i="1"/>
  <c r="BD740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5" i="1"/>
  <c r="BD704" i="1"/>
  <c r="BD703" i="1"/>
  <c r="BD702" i="1"/>
  <c r="BD701" i="1"/>
  <c r="BD700" i="1"/>
  <c r="BD699" i="1"/>
  <c r="BD697" i="1"/>
  <c r="BD696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80" i="1"/>
  <c r="BD679" i="1"/>
  <c r="BD676" i="1"/>
  <c r="BD675" i="1"/>
  <c r="BD674" i="1"/>
  <c r="BD673" i="1"/>
  <c r="BD672" i="1"/>
  <c r="BD671" i="1"/>
  <c r="BD670" i="1"/>
  <c r="BD669" i="1"/>
  <c r="BD668" i="1"/>
  <c r="BD667" i="1"/>
  <c r="BD666" i="1"/>
  <c r="BD664" i="1"/>
  <c r="BD663" i="1"/>
  <c r="BD661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0" i="1"/>
  <c r="BD629" i="1"/>
  <c r="BD628" i="1"/>
  <c r="BD627" i="1"/>
  <c r="BD626" i="1"/>
  <c r="BD625" i="1"/>
  <c r="BD624" i="1"/>
  <c r="BD623" i="1"/>
  <c r="BD622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5" i="1"/>
  <c r="BD604" i="1"/>
  <c r="BD603" i="1"/>
  <c r="BD600" i="1"/>
  <c r="BD599" i="1"/>
  <c r="BD598" i="1"/>
  <c r="BD597" i="1"/>
  <c r="BD596" i="1"/>
  <c r="BD595" i="1"/>
  <c r="BD594" i="1"/>
  <c r="BD593" i="1"/>
  <c r="BD592" i="1"/>
  <c r="BD591" i="1"/>
  <c r="BD590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5" i="1"/>
  <c r="BD574" i="1"/>
  <c r="BD573" i="1"/>
  <c r="BD572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8" i="1"/>
  <c r="BD557" i="1"/>
  <c r="BD556" i="1"/>
  <c r="BD555" i="1"/>
  <c r="BD554" i="1"/>
  <c r="BD553" i="1"/>
  <c r="BD550" i="1"/>
  <c r="BD549" i="1"/>
  <c r="BD548" i="1"/>
  <c r="BD547" i="1"/>
  <c r="BD545" i="1"/>
  <c r="BD544" i="1"/>
  <c r="BD543" i="1"/>
  <c r="BD541" i="1"/>
  <c r="BD540" i="1"/>
  <c r="BD539" i="1"/>
  <c r="BD538" i="1"/>
  <c r="BD537" i="1"/>
  <c r="BD535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20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5" i="1"/>
  <c r="BD504" i="1"/>
  <c r="BD503" i="1"/>
  <c r="BD502" i="1"/>
  <c r="BD501" i="1"/>
  <c r="BD500" i="1"/>
  <c r="BD499" i="1"/>
  <c r="BD498" i="1"/>
  <c r="BD497" i="1"/>
  <c r="BD496" i="1"/>
  <c r="BD495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6" i="1"/>
  <c r="BD475" i="1"/>
  <c r="BD474" i="1"/>
  <c r="BD473" i="1"/>
  <c r="BD472" i="1"/>
  <c r="BD471" i="1"/>
  <c r="BD470" i="1"/>
  <c r="BD469" i="1"/>
  <c r="BD468" i="1"/>
  <c r="BD466" i="1"/>
  <c r="BD465" i="1"/>
  <c r="BD464" i="1"/>
  <c r="BD463" i="1"/>
  <c r="BD462" i="1"/>
  <c r="BD461" i="1"/>
  <c r="BD460" i="1"/>
  <c r="BD459" i="1"/>
  <c r="BD458" i="1"/>
  <c r="BD457" i="1"/>
  <c r="BD456" i="1"/>
  <c r="BD454" i="1"/>
  <c r="BD453" i="1"/>
  <c r="BD452" i="1"/>
  <c r="BD451" i="1"/>
  <c r="BD449" i="1"/>
  <c r="BD448" i="1"/>
  <c r="BD447" i="1"/>
  <c r="BD446" i="1"/>
  <c r="BD445" i="1"/>
  <c r="BD444" i="1"/>
  <c r="BD443" i="1"/>
  <c r="BD442" i="1"/>
  <c r="BD440" i="1"/>
  <c r="BD438" i="1"/>
  <c r="BD437" i="1"/>
  <c r="BD436" i="1"/>
  <c r="BD435" i="1"/>
  <c r="BD434" i="1"/>
  <c r="BD433" i="1"/>
  <c r="BD432" i="1"/>
  <c r="BD431" i="1"/>
  <c r="BD430" i="1"/>
  <c r="BD429" i="1"/>
  <c r="BD428" i="1"/>
  <c r="BD427" i="1"/>
  <c r="BD426" i="1"/>
  <c r="BD425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6" i="1"/>
  <c r="BD385" i="1"/>
  <c r="BD384" i="1"/>
  <c r="BD383" i="1"/>
  <c r="BD382" i="1"/>
  <c r="BD381" i="1"/>
  <c r="BD378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1" i="1"/>
  <c r="BD350" i="1"/>
  <c r="BD349" i="1"/>
  <c r="BD347" i="1"/>
  <c r="BD346" i="1"/>
  <c r="BD345" i="1"/>
  <c r="BD344" i="1"/>
  <c r="BD343" i="1"/>
  <c r="BD342" i="1"/>
  <c r="BD341" i="1"/>
  <c r="BD340" i="1"/>
  <c r="BD339" i="1"/>
  <c r="BD338" i="1"/>
  <c r="BD337" i="1"/>
  <c r="BD336" i="1"/>
  <c r="BD335" i="1"/>
  <c r="BD333" i="1"/>
  <c r="BD332" i="1"/>
  <c r="BD331" i="1"/>
  <c r="BD329" i="1"/>
  <c r="BD328" i="1"/>
  <c r="BD327" i="1"/>
  <c r="BD326" i="1"/>
  <c r="BD324" i="1"/>
  <c r="BD323" i="1"/>
  <c r="BD322" i="1"/>
  <c r="BD321" i="1"/>
  <c r="BD319" i="1"/>
  <c r="BD318" i="1"/>
  <c r="BD317" i="1"/>
  <c r="BD312" i="1"/>
  <c r="BD310" i="1"/>
  <c r="BD309" i="1"/>
  <c r="BD308" i="1"/>
  <c r="BD307" i="1"/>
  <c r="BD306" i="1"/>
  <c r="BD305" i="1"/>
  <c r="BD304" i="1"/>
  <c r="BD303" i="1"/>
  <c r="BD300" i="1"/>
  <c r="BD299" i="1"/>
  <c r="BD298" i="1"/>
  <c r="BD297" i="1"/>
  <c r="BD296" i="1"/>
  <c r="BD295" i="1"/>
  <c r="BD294" i="1"/>
  <c r="BD293" i="1"/>
  <c r="BD292" i="1"/>
  <c r="BD291" i="1"/>
  <c r="BD290" i="1"/>
  <c r="BD289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7" i="1"/>
  <c r="BD256" i="1"/>
  <c r="BD255" i="1"/>
  <c r="BD254" i="1"/>
  <c r="BD253" i="1"/>
  <c r="BD252" i="1"/>
  <c r="BD251" i="1"/>
  <c r="BD250" i="1"/>
  <c r="BD249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5" i="1"/>
  <c r="BD232" i="1"/>
  <c r="BD231" i="1"/>
  <c r="BD229" i="1"/>
  <c r="BD228" i="1"/>
  <c r="BD227" i="1"/>
  <c r="BD226" i="1"/>
  <c r="BD225" i="1"/>
  <c r="BD224" i="1"/>
  <c r="BD223" i="1"/>
  <c r="BD222" i="1"/>
  <c r="BD221" i="1"/>
  <c r="BD219" i="1"/>
  <c r="BD216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4" i="1"/>
  <c r="BD173" i="1"/>
  <c r="BD172" i="1"/>
  <c r="BD171" i="1"/>
  <c r="BD170" i="1"/>
  <c r="BD169" i="1"/>
  <c r="BD168" i="1"/>
  <c r="BD167" i="1"/>
  <c r="BD166" i="1"/>
  <c r="BD164" i="1"/>
  <c r="BD161" i="1"/>
  <c r="BD160" i="1"/>
  <c r="BD158" i="1"/>
  <c r="BD156" i="1"/>
  <c r="BD155" i="1"/>
  <c r="BD154" i="1"/>
  <c r="BD153" i="1"/>
  <c r="BD151" i="1"/>
  <c r="BD149" i="1"/>
  <c r="BD148" i="1"/>
  <c r="BD146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D122" i="1"/>
  <c r="BD120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6" i="1"/>
  <c r="BD85" i="1"/>
  <c r="BD81" i="1"/>
  <c r="BD80" i="1"/>
  <c r="BD79" i="1"/>
  <c r="BD78" i="1"/>
  <c r="BD77" i="1"/>
  <c r="BD75" i="1"/>
  <c r="BD74" i="1"/>
  <c r="BD73" i="1"/>
  <c r="BD72" i="1"/>
  <c r="BD71" i="1"/>
  <c r="BD70" i="1"/>
  <c r="BD69" i="1"/>
  <c r="BD68" i="1"/>
  <c r="BD66" i="1"/>
  <c r="BD64" i="1"/>
  <c r="BD63" i="1"/>
  <c r="BD61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8" i="1"/>
  <c r="BD37" i="1"/>
  <c r="BD36" i="1"/>
  <c r="BD35" i="1"/>
  <c r="BD34" i="1"/>
  <c r="BD33" i="1"/>
  <c r="BD31" i="1"/>
  <c r="BD30" i="1"/>
  <c r="BD29" i="1"/>
  <c r="BD28" i="1"/>
  <c r="BD26" i="1"/>
  <c r="BD25" i="1"/>
  <c r="BD24" i="1"/>
  <c r="BD23" i="1"/>
  <c r="BD22" i="1"/>
  <c r="BD21" i="1"/>
  <c r="BD20" i="1"/>
  <c r="BD19" i="1"/>
  <c r="BD18" i="1"/>
  <c r="BD17" i="1"/>
  <c r="BD15" i="1"/>
  <c r="BD14" i="1"/>
  <c r="BD13" i="1"/>
  <c r="BD12" i="1"/>
  <c r="BD11" i="1"/>
  <c r="BD10" i="1"/>
  <c r="BD9" i="1"/>
  <c r="BD8" i="1"/>
  <c r="BD7" i="1"/>
  <c r="BD6" i="1"/>
  <c r="BD5" i="1"/>
  <c r="BD4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0" i="1"/>
  <c r="BC1741" i="1"/>
  <c r="BC1742" i="1"/>
  <c r="BC1743" i="1"/>
  <c r="BC1744" i="1"/>
  <c r="BC1745" i="1"/>
  <c r="BC1746" i="1"/>
  <c r="BC1747" i="1"/>
  <c r="BC1748" i="1"/>
  <c r="BC1749" i="1"/>
  <c r="BC1750" i="1"/>
  <c r="BC4" i="1"/>
  <c r="F2" i="1"/>
  <c r="AW2" i="1"/>
  <c r="BA1000" i="1"/>
  <c r="BA1467" i="1"/>
  <c r="BA1384" i="1"/>
  <c r="BA392" i="1"/>
  <c r="BA689" i="1"/>
  <c r="BA1155" i="1"/>
  <c r="BA1036" i="1"/>
  <c r="BA833" i="1"/>
  <c r="BA1433" i="1"/>
  <c r="BA88" i="1"/>
  <c r="BA1316" i="1"/>
  <c r="BA1222" i="1"/>
  <c r="BA1026" i="1"/>
  <c r="BA484" i="1"/>
  <c r="BA859" i="1"/>
  <c r="BA261" i="1"/>
  <c r="BA517" i="1"/>
  <c r="BA706" i="1"/>
  <c r="BA1228" i="1"/>
  <c r="BA1422" i="1"/>
  <c r="BA920" i="1"/>
  <c r="BA1445" i="1"/>
  <c r="BA1164" i="1"/>
  <c r="BA1035" i="1"/>
  <c r="BA848" i="1"/>
  <c r="BA1354" i="1"/>
  <c r="BA1235" i="1"/>
  <c r="BA1047" i="1"/>
  <c r="BA1744" i="1"/>
  <c r="BA1163" i="1"/>
  <c r="BA1011" i="1"/>
  <c r="BA960" i="1"/>
  <c r="BA1195" i="1"/>
  <c r="BA696" i="1"/>
  <c r="BA876" i="1"/>
  <c r="BA160" i="1"/>
  <c r="BA919" i="1"/>
  <c r="BA1109" i="1"/>
  <c r="BA1431" i="1"/>
  <c r="BA809" i="1"/>
  <c r="BA306" i="1"/>
  <c r="BA731" i="1"/>
  <c r="BA640" i="1"/>
  <c r="BA562" i="1"/>
  <c r="BA575" i="1"/>
  <c r="BA264" i="1"/>
  <c r="BA446" i="1"/>
  <c r="BA161" i="1"/>
  <c r="BA193" i="1"/>
  <c r="BA373" i="1"/>
  <c r="BA317" i="1"/>
  <c r="BA265" i="1"/>
  <c r="BA240" i="1"/>
  <c r="BA543" i="1"/>
  <c r="BA1478" i="1"/>
  <c r="BA1329" i="1"/>
  <c r="BA225" i="1"/>
  <c r="BA478" i="1"/>
  <c r="BA212" i="1"/>
  <c r="BA452" i="1"/>
  <c r="BA192" i="1"/>
  <c r="BA197" i="1"/>
  <c r="BA186" i="1"/>
  <c r="BA169" i="1"/>
  <c r="BA351" i="1"/>
  <c r="BA880" i="1"/>
  <c r="BA1583" i="1"/>
  <c r="BA714" i="1"/>
  <c r="BA129" i="1"/>
  <c r="BA928" i="1"/>
  <c r="BA90" i="1"/>
  <c r="BA198" i="1"/>
  <c r="BA400" i="1"/>
  <c r="BA155" i="1"/>
  <c r="BA191" i="1"/>
  <c r="BA284" i="1"/>
  <c r="BA223" i="1"/>
  <c r="BA354" i="1"/>
  <c r="BA92" i="1"/>
  <c r="BA685" i="1"/>
  <c r="BA1579" i="1"/>
  <c r="BA71" i="1"/>
  <c r="BA885" i="1"/>
  <c r="BA69" i="1"/>
  <c r="BA1027" i="1"/>
  <c r="BA164" i="1"/>
  <c r="BA237" i="1"/>
  <c r="BA383" i="1"/>
  <c r="BA382" i="1"/>
  <c r="BA298" i="1"/>
  <c r="BA118" i="1"/>
  <c r="BA216" i="1"/>
  <c r="BA693" i="1"/>
  <c r="BA776" i="1"/>
  <c r="BA1130" i="1"/>
  <c r="BA1257" i="1"/>
  <c r="BA73" i="1"/>
  <c r="BA614" i="1"/>
  <c r="BA613" i="1"/>
  <c r="BA319" i="1"/>
  <c r="BA335" i="1"/>
  <c r="BA200" i="1"/>
  <c r="BA79" i="1"/>
  <c r="BA1383" i="1"/>
  <c r="BA1591" i="1"/>
  <c r="BA19" i="1"/>
  <c r="BA629" i="1"/>
  <c r="BA548" i="1"/>
  <c r="BA564" i="1"/>
  <c r="BA474" i="1"/>
  <c r="BA1281" i="1"/>
  <c r="BA746" i="1"/>
  <c r="BA790" i="1"/>
  <c r="BA777" i="1"/>
  <c r="BA628" i="1"/>
  <c r="BA1430" i="1"/>
  <c r="BA273" i="1"/>
  <c r="BA762" i="1"/>
  <c r="BA639" i="1"/>
  <c r="BA596" i="1"/>
  <c r="BA1570" i="1"/>
  <c r="BA1455" i="1"/>
  <c r="BA142" i="1"/>
  <c r="BA472" i="1"/>
  <c r="BA421" i="1"/>
  <c r="BA586" i="1"/>
  <c r="BA464" i="1"/>
  <c r="BA1417" i="1"/>
  <c r="BA979" i="1"/>
  <c r="BA1538" i="1"/>
  <c r="BA642" i="1"/>
  <c r="BA759" i="1"/>
  <c r="BA1450" i="1"/>
  <c r="BA1535" i="1"/>
  <c r="BA1394" i="1"/>
  <c r="BA1735" i="1"/>
  <c r="BA550" i="1"/>
  <c r="BA289" i="1"/>
  <c r="BA549" i="1"/>
  <c r="BA591" i="1"/>
  <c r="BA480" i="1"/>
  <c r="BA232" i="1"/>
  <c r="BA1489" i="1"/>
  <c r="BA1338" i="1"/>
  <c r="BA1371" i="1"/>
  <c r="BA1183" i="1"/>
  <c r="BA1256" i="1"/>
  <c r="BA1196" i="1"/>
  <c r="BA1360" i="1"/>
  <c r="BA1474" i="1"/>
  <c r="BA1278" i="1"/>
  <c r="BA1333" i="1"/>
  <c r="BA1629" i="1"/>
  <c r="BA1146" i="1"/>
  <c r="BA1546" i="1"/>
  <c r="BA196" i="1"/>
  <c r="BA1454" i="1"/>
  <c r="BA1221" i="1"/>
  <c r="BA202" i="1"/>
  <c r="BA1059" i="1"/>
  <c r="BA33" i="1"/>
  <c r="BA658" i="1"/>
  <c r="BA1081" i="1"/>
  <c r="BA1322" i="1"/>
  <c r="BA1636" i="1"/>
  <c r="BA1526" i="1"/>
  <c r="BA1420" i="1"/>
  <c r="BA921" i="1"/>
  <c r="BA1105" i="1"/>
  <c r="BA894" i="1"/>
  <c r="BA635" i="1"/>
  <c r="BA1312" i="1"/>
  <c r="BA881" i="1"/>
  <c r="BA930" i="1"/>
  <c r="BA1350" i="1"/>
  <c r="BA780" i="1"/>
  <c r="BA653" i="1"/>
  <c r="BA231" i="1"/>
  <c r="BA867" i="1"/>
  <c r="BA1077" i="1"/>
  <c r="BA903" i="1"/>
  <c r="BA1558" i="1"/>
  <c r="BA1165" i="1"/>
  <c r="BA660" i="1"/>
  <c r="BA1339" i="1"/>
  <c r="BA729" i="1"/>
  <c r="BA934" i="1"/>
  <c r="BA1050" i="1"/>
  <c r="BA981" i="1"/>
  <c r="BA1173" i="1"/>
  <c r="BA1215" i="1"/>
  <c r="BA1280" i="1"/>
  <c r="BA1303" i="1"/>
  <c r="BA1261" i="1"/>
  <c r="BA1412" i="1"/>
  <c r="BA1496" i="1"/>
  <c r="BA1413" i="1"/>
  <c r="BA1128" i="1"/>
  <c r="BA1268" i="1"/>
  <c r="BA1216" i="1"/>
  <c r="BA1444" i="1"/>
  <c r="BA1425" i="1"/>
  <c r="BA1590" i="1"/>
  <c r="BA1022" i="1"/>
  <c r="BA1132" i="1"/>
  <c r="BA1402" i="1"/>
  <c r="BA1479" i="1"/>
  <c r="BA1154" i="1"/>
  <c r="BA1398" i="1"/>
  <c r="BA1091" i="1"/>
  <c r="BA1301" i="1"/>
  <c r="BA1279" i="1"/>
  <c r="BA1353" i="1"/>
  <c r="BA1582" i="1"/>
  <c r="BA1304" i="1"/>
  <c r="BA1286" i="1"/>
  <c r="BA1117" i="1"/>
  <c r="BA1189" i="1"/>
  <c r="BA1356" i="1"/>
  <c r="BA1497" i="1"/>
  <c r="BA1180" i="1"/>
  <c r="BA1317" i="1"/>
  <c r="BA1647" i="1"/>
  <c r="BA1416" i="1"/>
  <c r="BA1239" i="1"/>
  <c r="BA1625" i="1"/>
  <c r="BA883" i="1"/>
  <c r="BA778" i="1"/>
  <c r="BA935" i="1"/>
  <c r="BA961" i="1"/>
  <c r="BA1311" i="1"/>
  <c r="BA391" i="1"/>
  <c r="BA133" i="1"/>
  <c r="BA1210" i="1"/>
  <c r="BA1607" i="1"/>
  <c r="BA481" i="1"/>
  <c r="BA1017" i="1"/>
  <c r="BA1234" i="1"/>
  <c r="BA1237" i="1"/>
  <c r="BA772" i="1"/>
  <c r="BA1701" i="1"/>
  <c r="BA1541" i="1"/>
  <c r="BA1713" i="1"/>
  <c r="BA990" i="1"/>
  <c r="BA1212" i="1"/>
  <c r="BA236" i="1"/>
  <c r="BA827" i="1"/>
  <c r="BA93" i="1"/>
  <c r="BA38" i="1"/>
  <c r="BA5" i="1"/>
  <c r="BA103" i="1"/>
  <c r="BA646" i="1"/>
  <c r="BA1266" i="1"/>
  <c r="BA1599" i="1"/>
  <c r="BA1544" i="1"/>
  <c r="BA1543" i="1"/>
  <c r="BA1438" i="1"/>
  <c r="BA933" i="1"/>
  <c r="BA1004" i="1"/>
  <c r="BA932" i="1"/>
  <c r="BA1507" i="1"/>
  <c r="BA1295" i="1"/>
  <c r="BA1466" i="1"/>
  <c r="BA1437" i="1"/>
  <c r="BA1542" i="1"/>
  <c r="BA1573" i="1"/>
  <c r="BA1038" i="1"/>
  <c r="BA703" i="1"/>
  <c r="BA268" i="1"/>
  <c r="BA1148" i="1"/>
  <c r="BA901" i="1"/>
  <c r="BA929" i="1"/>
  <c r="BA1296" i="1"/>
  <c r="BA1138" i="1"/>
  <c r="BA964" i="1"/>
  <c r="BA1529" i="1"/>
  <c r="BA1313" i="1"/>
  <c r="BA1101" i="1"/>
  <c r="BA812" i="1"/>
  <c r="BA353" i="1"/>
  <c r="BA1259" i="1"/>
  <c r="BA1530" i="1"/>
  <c r="BA490" i="1"/>
  <c r="BA256" i="1"/>
  <c r="BA1160" i="1"/>
  <c r="BA207" i="1"/>
  <c r="BA206" i="1"/>
  <c r="BA203" i="1"/>
  <c r="BA1472" i="1"/>
  <c r="BA1714" i="1"/>
  <c r="BA1168" i="1"/>
  <c r="BA277" i="1"/>
  <c r="BA378" i="1"/>
  <c r="BA130" i="1"/>
  <c r="BA99" i="1"/>
  <c r="BA1547" i="1"/>
  <c r="BA1387" i="1"/>
  <c r="BA518" i="1"/>
  <c r="BA637" i="1"/>
  <c r="BA1577" i="1"/>
  <c r="BA1576" i="1"/>
  <c r="BA1021" i="1"/>
  <c r="BA553" i="1"/>
  <c r="BA1133" i="1"/>
  <c r="BA466" i="1"/>
  <c r="BA710" i="1"/>
  <c r="BA9" i="1"/>
  <c r="BA719" i="1"/>
  <c r="BA597" i="1"/>
  <c r="BA1250" i="1"/>
  <c r="BA1435" i="1"/>
  <c r="BA1260" i="1"/>
  <c r="BA1410" i="1"/>
  <c r="BA1459" i="1"/>
  <c r="BA1359" i="1"/>
  <c r="BA1142" i="1"/>
  <c r="BA1102" i="1"/>
  <c r="BA428" i="1"/>
  <c r="BA978" i="1"/>
  <c r="BA862" i="1"/>
  <c r="BA1396" i="1"/>
  <c r="BA691" i="1"/>
  <c r="BA512" i="1"/>
  <c r="BA393" i="1"/>
  <c r="BA158" i="1"/>
  <c r="BA1062" i="1"/>
  <c r="BA430" i="1"/>
  <c r="BA429" i="1"/>
  <c r="BA244" i="1"/>
  <c r="BA692" i="1"/>
  <c r="BA72" i="1"/>
  <c r="BA238" i="1"/>
  <c r="BA1129" i="1"/>
  <c r="BA321" i="1"/>
  <c r="BA1667" i="1"/>
  <c r="BA475" i="1"/>
  <c r="BA1202" i="1"/>
  <c r="BA992" i="1"/>
  <c r="BA913" i="1"/>
  <c r="BA654" i="1"/>
  <c r="BA627" i="1"/>
  <c r="BA131" i="1"/>
  <c r="BA1522" i="1"/>
  <c r="BA1639" i="1"/>
  <c r="BA1567" i="1"/>
  <c r="BA1632" i="1"/>
  <c r="BA1675" i="1"/>
  <c r="BA1699" i="1"/>
  <c r="BA1696" i="1"/>
  <c r="BA1738" i="1"/>
  <c r="BA1611" i="1"/>
  <c r="BA1650" i="1"/>
  <c r="BA1741" i="1"/>
  <c r="BA1731" i="1"/>
  <c r="BA1743" i="1"/>
  <c r="BA1748" i="1"/>
  <c r="BA1687" i="1"/>
  <c r="BA1596" i="1"/>
  <c r="BA1709" i="1"/>
  <c r="BA967" i="1"/>
  <c r="BA1531" i="1"/>
  <c r="BA214" i="1"/>
  <c r="BA7" i="1"/>
  <c r="BA1336" i="1"/>
  <c r="BA1382" i="1"/>
  <c r="BA1537" i="1"/>
  <c r="BA6" i="1"/>
  <c r="BA70" i="1"/>
  <c r="BA1169" i="1"/>
  <c r="BA1689" i="1"/>
  <c r="BA1408" i="1"/>
  <c r="BA1536" i="1"/>
  <c r="BA1219" i="1"/>
  <c r="BA582" i="1"/>
  <c r="BA823" i="1"/>
  <c r="BA41" i="1"/>
  <c r="BA461" i="1"/>
  <c r="BA209" i="1"/>
  <c r="BA365" i="1"/>
  <c r="BA1527" i="1"/>
  <c r="BA1131" i="1"/>
  <c r="BA394" i="1"/>
  <c r="BA487" i="1"/>
  <c r="BA583" i="1"/>
  <c r="BA636" i="1"/>
  <c r="BA388" i="1"/>
  <c r="BA1063" i="1"/>
  <c r="BA1521" i="1"/>
  <c r="BA1043" i="1"/>
  <c r="BA732" i="1"/>
  <c r="BA1067" i="1"/>
  <c r="BA598" i="1"/>
  <c r="BA1232" i="1"/>
  <c r="BA1705" i="1"/>
  <c r="BA1480" i="1"/>
  <c r="BA527" i="1"/>
  <c r="BA1124" i="1"/>
  <c r="BA1661" i="1"/>
  <c r="BA711" i="1"/>
  <c r="BA1347" i="1"/>
  <c r="BA886" i="1"/>
  <c r="BA250" i="1"/>
  <c r="BA1411" i="1"/>
  <c r="BA1494" i="1"/>
  <c r="BA991" i="1"/>
  <c r="BA1243" i="1"/>
  <c r="BA215" i="1"/>
  <c r="BA1217" i="1"/>
  <c r="BA360" i="1"/>
  <c r="BA1617" i="1"/>
  <c r="BA1662" i="1"/>
  <c r="BA863" i="1"/>
  <c r="BA1186" i="1"/>
  <c r="BA1565" i="1"/>
  <c r="BA1099" i="1"/>
  <c r="BA877" i="1"/>
  <c r="BA1002" i="1"/>
  <c r="BA1229" i="1"/>
  <c r="BA1122" i="1"/>
  <c r="BA1539" i="1"/>
  <c r="BA1206" i="1"/>
  <c r="BA1369" i="1"/>
  <c r="BA1351" i="1"/>
  <c r="BA1114" i="1"/>
  <c r="BA1057" i="1"/>
  <c r="BA418" i="1"/>
  <c r="BA396" i="1"/>
  <c r="BA411" i="1"/>
  <c r="BA931" i="1"/>
  <c r="BA1144" i="1"/>
  <c r="BA1545" i="1"/>
  <c r="BA135" i="1"/>
  <c r="BA414" i="1"/>
  <c r="BA638" i="1"/>
  <c r="BA292" i="1"/>
  <c r="BA1211" i="1"/>
  <c r="BA587" i="1"/>
  <c r="BA808" i="1"/>
  <c r="BA1719" i="1"/>
  <c r="BA122" i="1"/>
  <c r="BA912" i="1"/>
  <c r="BA1395" i="1"/>
  <c r="BA1504" i="1"/>
  <c r="BA620" i="1"/>
  <c r="BA15" i="1"/>
  <c r="BA108" i="1"/>
  <c r="BA470" i="1"/>
  <c r="BA53" i="1"/>
  <c r="BA1068" i="1"/>
  <c r="BA327" i="1"/>
  <c r="BA502" i="1"/>
  <c r="BA1447" i="1"/>
  <c r="BA1418" i="1"/>
  <c r="BA1290" i="1"/>
  <c r="BA185" i="1"/>
  <c r="BA111" i="1"/>
  <c r="BA750" i="1"/>
  <c r="BA343" i="1"/>
  <c r="BA473" i="1"/>
  <c r="BA605" i="1"/>
  <c r="BA36" i="1"/>
  <c r="BA46" i="1"/>
  <c r="BA737" i="1"/>
  <c r="BA644" i="1"/>
  <c r="BA773" i="1"/>
  <c r="BA1502" i="1"/>
  <c r="BA342" i="1"/>
  <c r="BA469" i="1"/>
  <c r="BA89" i="1"/>
  <c r="BA412" i="1"/>
  <c r="BA74" i="1"/>
  <c r="BA460" i="1"/>
  <c r="BA357" i="1"/>
  <c r="BA1620" i="1"/>
  <c r="BA1640" i="1"/>
  <c r="BA1204" i="1"/>
  <c r="BA1031" i="1"/>
  <c r="BA832" i="1"/>
  <c r="BA1564" i="1"/>
  <c r="BA1263" i="1"/>
  <c r="BA296" i="1"/>
  <c r="BA1348" i="1"/>
  <c r="BA1187" i="1"/>
  <c r="BA1428" i="1"/>
  <c r="BA914" i="1"/>
  <c r="BA942" i="1"/>
  <c r="BA1230" i="1"/>
  <c r="BA1227" i="1"/>
  <c r="BA959" i="1"/>
  <c r="BA515" i="1"/>
  <c r="BA1361" i="1"/>
  <c r="BA909" i="1"/>
  <c r="BA1236" i="1"/>
  <c r="BA1115" i="1"/>
  <c r="BA1065" i="1"/>
  <c r="BA1103" i="1"/>
  <c r="BA8" i="1"/>
  <c r="BA45" i="1"/>
  <c r="BA107" i="1"/>
  <c r="BA847" i="1"/>
  <c r="BA318" i="1"/>
  <c r="BA127" i="1"/>
  <c r="BA994" i="1"/>
  <c r="BA1010" i="1"/>
  <c r="BA1192" i="1"/>
  <c r="BA966" i="1"/>
  <c r="BA437" i="1"/>
  <c r="BA493" i="1"/>
  <c r="BA24" i="1"/>
  <c r="BA31" i="1"/>
  <c r="BA148" i="1"/>
  <c r="BA442" i="1"/>
  <c r="BA226" i="1"/>
  <c r="BA51" i="1"/>
  <c r="BA98" i="1"/>
  <c r="BA86" i="1"/>
  <c r="BA21" i="1"/>
  <c r="BA655" i="1"/>
  <c r="BA1660" i="1"/>
  <c r="BA1207" i="1"/>
  <c r="BA95" i="1"/>
  <c r="BA725" i="1"/>
  <c r="BA143" i="1"/>
  <c r="BA120" i="1"/>
  <c r="BA267" i="1"/>
  <c r="BA189" i="1"/>
  <c r="BA78" i="1"/>
  <c r="BA989" i="1"/>
  <c r="BA595" i="1"/>
  <c r="BA136" i="1"/>
  <c r="BA882" i="1"/>
  <c r="BA1458" i="1"/>
  <c r="BA632" i="1"/>
  <c r="BA580" i="1"/>
  <c r="BA1491" i="1"/>
  <c r="BA1145" i="1"/>
  <c r="BA1037" i="1"/>
  <c r="BA972" i="1"/>
  <c r="BA1247" i="1"/>
  <c r="BA1618" i="1"/>
  <c r="BA1692" i="1"/>
  <c r="BA1030" i="1"/>
  <c r="BA1007" i="1"/>
  <c r="BA1110" i="1"/>
  <c r="BA1493" i="1"/>
  <c r="BA1616" i="1"/>
  <c r="BA1245" i="1"/>
  <c r="BA23" i="1"/>
  <c r="BA1563" i="1"/>
  <c r="BA603" i="1"/>
  <c r="BA893" i="1"/>
  <c r="BA675" i="1"/>
  <c r="BA1673" i="1"/>
  <c r="BA281" i="1"/>
  <c r="BA154" i="1"/>
  <c r="BA182" i="1"/>
  <c r="BA1289" i="1"/>
  <c r="BA1288" i="1"/>
  <c r="BA668" i="1"/>
  <c r="BA303" i="1"/>
  <c r="BA279" i="1"/>
  <c r="BA372" i="1"/>
  <c r="BA194" i="1"/>
  <c r="BA312" i="1"/>
  <c r="BA300" i="1"/>
  <c r="BA680" i="1"/>
  <c r="BA81" i="1"/>
  <c r="BA806" i="1"/>
  <c r="BA788" i="1"/>
  <c r="BA1108" i="1"/>
  <c r="BA982" i="1"/>
  <c r="BA1470" i="1"/>
  <c r="BA1524" i="1"/>
  <c r="BA1175" i="1"/>
  <c r="BA1053" i="1"/>
  <c r="BA995" i="1"/>
  <c r="BA1018" i="1"/>
  <c r="BA1473" i="1"/>
  <c r="BA1508" i="1"/>
  <c r="BA1566" i="1"/>
  <c r="BA458" i="1"/>
  <c r="BA179" i="1"/>
  <c r="BA657" i="1"/>
  <c r="BA871" i="1"/>
  <c r="BA1671" i="1"/>
  <c r="BA326" i="1"/>
  <c r="BA366" i="1"/>
  <c r="BA1258" i="1"/>
  <c r="BA650" i="1"/>
  <c r="BA1606" i="1"/>
  <c r="BA1668" i="1"/>
  <c r="BA359" i="1"/>
  <c r="BA37" i="1"/>
  <c r="BA1078" i="1"/>
  <c r="BA102" i="1"/>
  <c r="BA140" i="1"/>
  <c r="BA96" i="1"/>
  <c r="BA1427" i="1"/>
  <c r="BA1568" i="1"/>
  <c r="BA1637" i="1"/>
  <c r="BA1684" i="1"/>
  <c r="BA1691" i="1"/>
  <c r="BA1717" i="1"/>
  <c r="BA624" i="1"/>
  <c r="BA1690" i="1"/>
  <c r="BA263" i="1"/>
  <c r="BA181" i="1"/>
  <c r="BA1707" i="1"/>
  <c r="BA1244" i="1"/>
  <c r="BA195" i="1"/>
  <c r="BA324" i="1"/>
  <c r="BA799" i="1"/>
  <c r="BA779" i="1"/>
  <c r="BA697" i="1"/>
  <c r="BA1424" i="1"/>
  <c r="BA1550" i="1"/>
  <c r="BA1218" i="1"/>
  <c r="BA1242" i="1"/>
  <c r="BA1451" i="1"/>
  <c r="BA769" i="1"/>
  <c r="BA1659" i="1"/>
  <c r="BA1646" i="1"/>
  <c r="BA1150" i="1"/>
  <c r="BA1658" i="1"/>
  <c r="BA1645" i="1"/>
  <c r="BA1644" i="1"/>
  <c r="BA1657" i="1"/>
  <c r="BA1613" i="1"/>
  <c r="BA1587" i="1"/>
  <c r="BA1481" i="1"/>
  <c r="BA1670" i="1"/>
  <c r="BA514" i="1"/>
  <c r="BA1732" i="1"/>
  <c r="BA1724" i="1"/>
  <c r="BA1608" i="1"/>
  <c r="BA1090" i="1"/>
  <c r="BA592" i="1"/>
  <c r="BA671" i="1"/>
  <c r="BA1551" i="1"/>
  <c r="BA1697" i="1"/>
  <c r="BA1414" i="1"/>
  <c r="BA1740" i="1"/>
  <c r="BA1739" i="1"/>
  <c r="BA1749" i="1"/>
  <c r="BA908" i="1"/>
  <c r="BA1734" i="1"/>
  <c r="BA999" i="1"/>
  <c r="BA748" i="1"/>
  <c r="BA1683" i="1"/>
  <c r="BA1439" i="1"/>
  <c r="BA1298" i="1"/>
  <c r="BA1214" i="1"/>
  <c r="BA1308" i="1"/>
  <c r="BA1379" i="1"/>
  <c r="BA1346" i="1"/>
  <c r="BA1342" i="1"/>
  <c r="BA1574" i="1"/>
  <c r="BA1381" i="1"/>
  <c r="BA1380" i="1"/>
  <c r="BA1746" i="1"/>
  <c r="BA1745" i="1"/>
  <c r="BA1678" i="1"/>
  <c r="BA1597" i="1"/>
  <c r="BA1272" i="1"/>
  <c r="BA1157" i="1"/>
  <c r="BA1605" i="1"/>
  <c r="BA1471" i="1"/>
  <c r="BA951" i="1"/>
  <c r="BA727" i="1"/>
  <c r="BA726" i="1"/>
  <c r="BA666" i="1"/>
  <c r="BA998" i="1"/>
  <c r="BA975" i="1"/>
  <c r="BA974" i="1"/>
  <c r="BA686" i="1"/>
  <c r="BA720" i="1"/>
  <c r="BA1033" i="1"/>
  <c r="BA917" i="1"/>
  <c r="BA1294" i="1"/>
  <c r="BA525" i="1"/>
  <c r="BA608" i="1"/>
  <c r="BA524" i="1"/>
  <c r="BA1305" i="1"/>
  <c r="BA1106" i="1"/>
  <c r="BA581" i="1"/>
  <c r="BA1172" i="1"/>
  <c r="BA715" i="1"/>
  <c r="BA1476" i="1"/>
  <c r="BA1390" i="1"/>
  <c r="BA1453" i="1"/>
  <c r="BA1191" i="1"/>
  <c r="BA1344" i="1"/>
  <c r="BA1434" i="1"/>
  <c r="BA1501" i="1"/>
  <c r="BA1578" i="1"/>
  <c r="BA1627" i="1"/>
  <c r="BA1463" i="1"/>
  <c r="BA1517" i="1"/>
  <c r="BA1264" i="1"/>
  <c r="BA1265" i="1"/>
  <c r="BA1320" i="1"/>
  <c r="BA1698" i="1"/>
  <c r="BA1601" i="1"/>
  <c r="BA1581" i="1"/>
  <c r="BA1540" i="1"/>
  <c r="BA1066" i="1"/>
  <c r="BA1330" i="1"/>
  <c r="BA1267" i="1"/>
  <c r="BA1462" i="1"/>
  <c r="BA1426" i="1"/>
  <c r="BA1498" i="1"/>
  <c r="BA420" i="1"/>
  <c r="BA1136" i="1"/>
  <c r="BA1352" i="1"/>
  <c r="BA1284" i="1"/>
  <c r="BA1397" i="1"/>
  <c r="BA1366" i="1"/>
  <c r="BA574" i="1"/>
  <c r="BA795" i="1"/>
  <c r="BA783" i="1"/>
  <c r="BA764" i="1"/>
  <c r="BA872" i="1"/>
  <c r="BA1364" i="1"/>
  <c r="BA509" i="1"/>
  <c r="BA905" i="1"/>
  <c r="BA1006" i="1"/>
  <c r="BA1750" i="1"/>
  <c r="BA1253" i="1"/>
  <c r="BA875" i="1"/>
  <c r="BA1509" i="1"/>
  <c r="BA1270" i="1"/>
  <c r="BA419" i="1"/>
  <c r="BA328" i="1"/>
  <c r="BA965" i="1"/>
  <c r="BA1276" i="1"/>
  <c r="BA350" i="1"/>
  <c r="BA617" i="1"/>
  <c r="BA1226" i="1"/>
  <c r="BA1465" i="1"/>
  <c r="BA963" i="1"/>
  <c r="BA255" i="1"/>
  <c r="BA1170" i="1"/>
  <c r="BA937" i="1"/>
  <c r="BA1528" i="1"/>
  <c r="BA813" i="1"/>
  <c r="BA630" i="1"/>
  <c r="BA222" i="1"/>
  <c r="BA607" i="1"/>
  <c r="BA116" i="1"/>
  <c r="BA333" i="1"/>
  <c r="BA496" i="1"/>
  <c r="BA374" i="1"/>
  <c r="BA1153" i="1"/>
  <c r="BA695" i="1"/>
  <c r="BA1389" i="1"/>
  <c r="BA770" i="1"/>
  <c r="BA1429" i="1"/>
  <c r="BA1669" i="1"/>
  <c r="BA1143" i="1"/>
  <c r="BA973" i="1"/>
  <c r="BA1118" i="1"/>
  <c r="BA1060" i="1"/>
  <c r="BA1609" i="1"/>
  <c r="BA1378" i="1"/>
  <c r="BA1358" i="1"/>
  <c r="BA836" i="1"/>
  <c r="BA856" i="1"/>
  <c r="BA890" i="1"/>
  <c r="BA1712" i="1"/>
  <c r="BA453" i="1"/>
  <c r="BA409" i="1"/>
  <c r="BA29" i="1"/>
  <c r="BA123" i="1"/>
  <c r="BA287" i="1"/>
  <c r="BA1362" i="1"/>
  <c r="BA1419" i="1"/>
  <c r="BA1510" i="1"/>
  <c r="BA1681" i="1"/>
  <c r="BA1654" i="1"/>
  <c r="BA1125" i="1"/>
  <c r="BA1123" i="1"/>
  <c r="BA1072" i="1"/>
  <c r="BA721" i="1"/>
  <c r="BA569" i="1"/>
  <c r="BA1275" i="1"/>
  <c r="BA793" i="1"/>
  <c r="BA1355" i="1"/>
  <c r="BA1314" i="1"/>
  <c r="BA800" i="1"/>
  <c r="BA14" i="1"/>
  <c r="BA34" i="1"/>
  <c r="BA28" i="1"/>
  <c r="BA4" i="1"/>
  <c r="BA55" i="1"/>
  <c r="BA26" i="1"/>
  <c r="BA64" i="1"/>
  <c r="BA17" i="1"/>
  <c r="BA349" i="1"/>
  <c r="BA247" i="1"/>
  <c r="BA889" i="1"/>
  <c r="BA683" i="1"/>
  <c r="BA787" i="1"/>
  <c r="BA814" i="1"/>
  <c r="BA448" i="1"/>
  <c r="BA375" i="1"/>
  <c r="BA415" i="1"/>
  <c r="BA830" i="1"/>
  <c r="BA838" i="1"/>
  <c r="BA782" i="1"/>
  <c r="BA690" i="1"/>
  <c r="BA505" i="1"/>
  <c r="BA687" i="1"/>
  <c r="BA513" i="1"/>
  <c r="BA463" i="1"/>
  <c r="BA486" i="1"/>
  <c r="BA1612" i="1"/>
  <c r="BA852" i="1"/>
  <c r="BA743" i="1"/>
  <c r="BA902" i="1"/>
  <c r="BA717" i="1"/>
  <c r="BA151" i="1"/>
  <c r="BA1343" i="1"/>
  <c r="BA166" i="1"/>
  <c r="BA445" i="1"/>
  <c r="BA1141" i="1"/>
  <c r="BA1032" i="1"/>
  <c r="BA1162" i="1"/>
  <c r="BA1238" i="1"/>
  <c r="BA669" i="1"/>
  <c r="BA50" i="1"/>
  <c r="BA184" i="1"/>
  <c r="BA616" i="1"/>
  <c r="BA988" i="1"/>
  <c r="BA68" i="1"/>
  <c r="BA146" i="1"/>
  <c r="BA25" i="1"/>
  <c r="BA532" i="1"/>
  <c r="BA332" i="1"/>
  <c r="BA702" i="1"/>
  <c r="BA356" i="1"/>
  <c r="BA1098" i="1"/>
  <c r="BA299" i="1"/>
  <c r="BA57" i="1"/>
  <c r="BA1706" i="1"/>
  <c r="BA1513" i="1"/>
  <c r="BA449" i="1"/>
  <c r="BA911" i="1"/>
  <c r="BA997" i="1"/>
  <c r="BA755" i="1"/>
  <c r="BA280" i="1"/>
  <c r="BA949" i="1"/>
  <c r="BA682" i="1"/>
  <c r="BA426" i="1"/>
  <c r="BA476" i="1"/>
  <c r="BA953" i="1"/>
  <c r="BA80" i="1"/>
  <c r="BA590" i="1"/>
  <c r="BA304" i="1"/>
  <c r="BA201" i="1"/>
  <c r="BA1009" i="1"/>
  <c r="BA577" i="1"/>
  <c r="BA821" i="1"/>
  <c r="BA344" i="1"/>
  <c r="BA1092" i="1"/>
  <c r="BA1052" i="1"/>
  <c r="BA1055" i="1"/>
  <c r="BA413" i="1"/>
  <c r="BA101" i="1"/>
  <c r="BA384" i="1"/>
  <c r="BA241" i="1"/>
  <c r="BA128" i="1"/>
  <c r="BA520" i="1"/>
  <c r="BA1586" i="1"/>
  <c r="BA507" i="1"/>
  <c r="BA1385" i="1"/>
  <c r="BA259" i="1"/>
  <c r="BA345" i="1"/>
  <c r="BA210" i="1"/>
  <c r="BA239" i="1"/>
  <c r="BA269" i="1"/>
  <c r="BA242" i="1"/>
  <c r="BA257" i="1"/>
  <c r="BA187" i="1"/>
  <c r="BA219" i="1"/>
  <c r="BA1318" i="1"/>
  <c r="BA1182" i="1"/>
  <c r="BA1293" i="1"/>
  <c r="BA622" i="1"/>
  <c r="BA364" i="1"/>
  <c r="BA927" i="1"/>
  <c r="BA555" i="1"/>
  <c r="BA1252" i="1"/>
  <c r="BA983" i="1"/>
  <c r="BA1374" i="1"/>
  <c r="BA406" i="1"/>
  <c r="BA1368" i="1"/>
  <c r="BA1575" i="1"/>
  <c r="BA1722" i="1"/>
  <c r="BA1721" i="1"/>
  <c r="BA1685" i="1"/>
  <c r="BA1483" i="1"/>
  <c r="BA1190" i="1"/>
  <c r="BA1733" i="1"/>
  <c r="BA1512" i="1"/>
  <c r="BA1233" i="1"/>
  <c r="BA1302" i="1"/>
  <c r="BA1614" i="1"/>
  <c r="BA1556" i="1"/>
  <c r="BA910" i="1"/>
  <c r="BA1171" i="1"/>
  <c r="BA1274" i="1"/>
  <c r="BA774" i="1"/>
  <c r="BA522" i="1"/>
  <c r="BA1283" i="1"/>
  <c r="BA860" i="1"/>
  <c r="BA907" i="1"/>
  <c r="BA1643" i="1"/>
  <c r="BA1499" i="1"/>
  <c r="BA1269" i="1"/>
  <c r="BA1600" i="1"/>
  <c r="BA1409" i="1"/>
  <c r="BA1254" i="1"/>
  <c r="BA1152" i="1"/>
  <c r="BA865" i="1"/>
  <c r="BA205" i="1"/>
  <c r="BA336" i="1"/>
  <c r="BA1048" i="1"/>
  <c r="BA1456" i="1"/>
  <c r="BA1340" i="1"/>
  <c r="BA1440" i="1"/>
  <c r="BA251" i="1"/>
  <c r="BA1665" i="1"/>
  <c r="BA1664" i="1"/>
  <c r="BA1730" i="1"/>
  <c r="BA1516" i="1"/>
  <c r="BA1695" i="1"/>
  <c r="BA1503" i="1"/>
  <c r="BA1666" i="1"/>
  <c r="BA1708" i="1"/>
  <c r="BA1421" i="1"/>
  <c r="BA1482" i="1"/>
  <c r="BA1561" i="1"/>
  <c r="BA1392" i="1"/>
  <c r="BA1399" i="1"/>
  <c r="BA1672" i="1"/>
  <c r="BA1602" i="1"/>
  <c r="BA984" i="1"/>
  <c r="BA1406" i="1"/>
  <c r="BA1511" i="1"/>
  <c r="BA1436" i="1"/>
  <c r="BA1400" i="1"/>
  <c r="BA1514" i="1"/>
  <c r="BA1452" i="1"/>
  <c r="BA1076" i="1"/>
  <c r="BA1085" i="1"/>
  <c r="BA1505" i="1"/>
  <c r="BA1548" i="1"/>
  <c r="BA1604" i="1"/>
  <c r="BA1703" i="1"/>
  <c r="BA1702" i="1"/>
  <c r="BA485" i="1"/>
  <c r="BA168" i="1"/>
  <c r="BA176" i="1"/>
  <c r="BA775" i="1"/>
  <c r="BA1287" i="1"/>
  <c r="BA1448" i="1"/>
  <c r="BA399" i="1"/>
  <c r="BA431" i="1"/>
  <c r="BA407" i="1"/>
  <c r="BA1515" i="1"/>
  <c r="BA1488" i="1"/>
  <c r="BA1373" i="1"/>
  <c r="BA1372" i="1"/>
  <c r="BA1405" i="1"/>
  <c r="BA310" i="1"/>
  <c r="BA309" i="1"/>
  <c r="BA30" i="1"/>
  <c r="BA1177" i="1"/>
  <c r="BA1327" i="1"/>
  <c r="BA694" i="1"/>
  <c r="BA879" i="1"/>
  <c r="BA1393" i="1"/>
  <c r="BA410" i="1"/>
  <c r="BA846" i="1"/>
  <c r="BA844" i="1"/>
  <c r="BA926" i="1"/>
  <c r="BA708" i="1"/>
  <c r="BA878" i="1"/>
  <c r="BA916" i="1"/>
  <c r="BA1490" i="1"/>
  <c r="BA1534" i="1"/>
  <c r="BA1533" i="1"/>
  <c r="BA723" i="1"/>
  <c r="BA338" i="1"/>
  <c r="BA337" i="1"/>
  <c r="BA947" i="1"/>
  <c r="BA1571" i="1"/>
  <c r="BA1377" i="1"/>
  <c r="BA944" i="1"/>
  <c r="BA824" i="1"/>
  <c r="BA611" i="1"/>
  <c r="BA704" i="1"/>
  <c r="BA749" i="1"/>
  <c r="BA425" i="1"/>
  <c r="BA156" i="1"/>
  <c r="BA674" i="1"/>
  <c r="BA896" i="1"/>
  <c r="BA1309" i="1"/>
  <c r="BA802" i="1"/>
  <c r="BA229" i="1"/>
  <c r="BA204" i="1"/>
  <c r="BA940" i="1"/>
  <c r="BA1700" i="1"/>
  <c r="BA1005" i="1"/>
  <c r="BA968" i="1"/>
  <c r="BA985" i="1"/>
  <c r="BA1016" i="1"/>
  <c r="BA1116" i="1"/>
  <c r="BA1391" i="1"/>
  <c r="BA500" i="1"/>
  <c r="BA789" i="1"/>
  <c r="BA1198" i="1"/>
  <c r="BA362" i="1"/>
  <c r="BA651" i="1"/>
  <c r="BA554" i="1"/>
  <c r="BA117" i="1"/>
  <c r="BA610" i="1"/>
  <c r="BA673" i="1"/>
  <c r="BA600" i="1"/>
  <c r="BA1299" i="1"/>
  <c r="BA558" i="1"/>
  <c r="BA295" i="1"/>
  <c r="BA1562" i="1"/>
  <c r="BA897" i="1"/>
  <c r="BA489" i="1"/>
  <c r="BA432" i="1"/>
  <c r="BA970" i="1"/>
  <c r="BA1174" i="1"/>
  <c r="BA433" i="1"/>
  <c r="BA361" i="1"/>
  <c r="BA254" i="1"/>
  <c r="BA918" i="1"/>
  <c r="BA895" i="1"/>
  <c r="BA1676" i="1"/>
  <c r="BA422" i="1"/>
  <c r="BA861" i="1"/>
  <c r="BA278" i="1"/>
  <c r="BA456" i="1"/>
  <c r="BA228" i="1"/>
  <c r="BA75" i="1"/>
  <c r="BA125" i="1"/>
  <c r="BA138" i="1"/>
  <c r="BA1208" i="1"/>
  <c r="BA183" i="1"/>
  <c r="BA307" i="1"/>
  <c r="BA713" i="1"/>
  <c r="BA1179" i="1"/>
  <c r="BA747" i="1"/>
  <c r="BA119" i="1"/>
  <c r="BA262" i="1"/>
  <c r="BA436" i="1"/>
  <c r="BA996" i="1"/>
  <c r="BA1357" i="1"/>
  <c r="BA539" i="1"/>
  <c r="BA1486" i="1"/>
  <c r="BA495" i="1"/>
  <c r="BA579" i="1"/>
  <c r="BA511" i="1"/>
  <c r="BA479" i="1"/>
  <c r="BA523" i="1"/>
  <c r="BA444" i="1"/>
  <c r="BA594" i="1"/>
  <c r="BA663" i="1"/>
  <c r="BA260" i="1"/>
  <c r="BA578" i="1"/>
  <c r="BA1321" i="1"/>
  <c r="BA906" i="1"/>
  <c r="BA612" i="1"/>
  <c r="BA208" i="1"/>
  <c r="BA177" i="1"/>
  <c r="BA785" i="1"/>
  <c r="BA221" i="1"/>
  <c r="BA174" i="1"/>
  <c r="BA535" i="1"/>
  <c r="BA297" i="1"/>
  <c r="BA828" i="1"/>
  <c r="BA533" i="1"/>
  <c r="BA367" i="1"/>
  <c r="BA531" i="1"/>
  <c r="BA987" i="1"/>
  <c r="BA781" i="1"/>
  <c r="BA1324" i="1"/>
  <c r="BA1200" i="1"/>
  <c r="BA1323" i="1"/>
  <c r="BA811" i="1"/>
  <c r="BA758" i="1"/>
  <c r="BA757" i="1"/>
  <c r="BA416" i="1"/>
  <c r="BA451" i="1"/>
  <c r="BA397" i="1"/>
  <c r="BA950" i="1"/>
  <c r="BA381" i="1"/>
  <c r="BA482" i="1"/>
  <c r="BA709" i="1"/>
  <c r="BA796" i="1"/>
  <c r="BA271" i="1"/>
  <c r="BA699" i="1"/>
  <c r="BA700" i="1"/>
  <c r="BA807" i="1"/>
  <c r="BA887" i="1"/>
  <c r="BA716" i="1"/>
  <c r="BA1403" i="1"/>
  <c r="BA652" i="1"/>
  <c r="BA528" i="1"/>
  <c r="BA825" i="1"/>
  <c r="BA434" i="1"/>
  <c r="BA398" i="1"/>
  <c r="BA728" i="1"/>
  <c r="BA1003" i="1"/>
  <c r="BA892" i="1"/>
  <c r="BA891" i="1"/>
  <c r="BA1167" i="1"/>
  <c r="BA440" i="1"/>
  <c r="BA649" i="1"/>
  <c r="BA1246" i="1"/>
  <c r="BA645" i="1"/>
  <c r="BA681" i="1"/>
  <c r="BA956" i="1"/>
  <c r="BA792" i="1"/>
  <c r="BA688" i="1"/>
  <c r="BA805" i="1"/>
  <c r="BA786" i="1"/>
  <c r="BA1023" i="1"/>
  <c r="BA1580" i="1"/>
  <c r="BA1074" i="1"/>
  <c r="BA540" i="1"/>
  <c r="BA801" i="1"/>
  <c r="BA798" i="1"/>
  <c r="BA659" i="1"/>
  <c r="BA841" i="1"/>
  <c r="BA840" i="1"/>
  <c r="BA724" i="1"/>
  <c r="BA1075" i="1"/>
  <c r="BA869" i="1"/>
  <c r="BA741" i="1"/>
  <c r="BA943" i="1"/>
  <c r="BA1012" i="1"/>
  <c r="BA457" i="1"/>
  <c r="BA925" i="1"/>
  <c r="BA443" i="1"/>
  <c r="BA568" i="1"/>
  <c r="BA923" i="1"/>
  <c r="BA1139" i="1"/>
  <c r="BA1149" i="1"/>
  <c r="BA1251" i="1"/>
  <c r="BA1441" i="1"/>
  <c r="BA922" i="1"/>
  <c r="BA1095" i="1"/>
  <c r="BA243" i="1"/>
  <c r="BA1064" i="1"/>
  <c r="BA1432" i="1"/>
  <c r="BA1161" i="1"/>
  <c r="BA1711" i="1"/>
  <c r="BA1310" i="1"/>
  <c r="BA1082" i="1"/>
  <c r="BA18" i="1"/>
  <c r="BA35" i="1"/>
  <c r="BA767" i="1"/>
  <c r="BA1475" i="1"/>
  <c r="BA1589" i="1"/>
  <c r="BA1588" i="1"/>
  <c r="BA1407" i="1"/>
  <c r="BA402" i="1"/>
  <c r="BA924" i="1"/>
  <c r="BA842" i="1"/>
  <c r="BA1375" i="1"/>
  <c r="BA1621" i="1"/>
  <c r="BA1679" i="1"/>
  <c r="BA1720" i="1"/>
  <c r="BA246" i="1"/>
  <c r="BA1203" i="1"/>
  <c r="BA1209" i="1"/>
  <c r="BA1199" i="1"/>
  <c r="BA1325" i="1"/>
  <c r="BA1388" i="1"/>
  <c r="BA566" i="1"/>
  <c r="BA873" i="1"/>
  <c r="BA803" i="1"/>
  <c r="BA285" i="1"/>
  <c r="BA501" i="1"/>
  <c r="BA471" i="1"/>
  <c r="BA213" i="1"/>
  <c r="BA508" i="1"/>
  <c r="BA521" i="1"/>
  <c r="BA544" i="1"/>
  <c r="BA497" i="1"/>
  <c r="BA499" i="1"/>
  <c r="BA537" i="1"/>
  <c r="BA358" i="1"/>
  <c r="BA565" i="1"/>
  <c r="BA347" i="1"/>
  <c r="BA556" i="1"/>
  <c r="BA1185" i="1"/>
  <c r="BA1201" i="1"/>
  <c r="BA684" i="1"/>
  <c r="BA1716" i="1"/>
  <c r="BA305" i="1"/>
  <c r="BA526" i="1"/>
  <c r="BA1603" i="1"/>
  <c r="BA1096" i="1"/>
  <c r="BA1083" i="1"/>
  <c r="BA993" i="1"/>
  <c r="BA1560" i="1"/>
  <c r="BA761" i="1"/>
  <c r="BA791" i="1"/>
  <c r="BA771" i="1"/>
  <c r="BA870" i="1"/>
  <c r="BA941" i="1"/>
  <c r="BA1120" i="1"/>
  <c r="BA488" i="1"/>
  <c r="BA888" i="1"/>
  <c r="BA874" i="1"/>
  <c r="BA735" i="1"/>
  <c r="BA734" i="1"/>
  <c r="BA667" i="1"/>
  <c r="BA1073" i="1"/>
  <c r="BA1461" i="1"/>
  <c r="BA1626" i="1"/>
  <c r="BA1630" i="1"/>
  <c r="BA1492" i="1"/>
  <c r="BA1056" i="1"/>
  <c r="BA1213" i="1"/>
  <c r="BA1468" i="1"/>
  <c r="BA756" i="1"/>
  <c r="BA1485" i="1"/>
  <c r="BA1404" i="1"/>
  <c r="BA1549" i="1"/>
  <c r="BA1525" i="1"/>
  <c r="BA656" i="1"/>
  <c r="BA853" i="1"/>
  <c r="BA831" i="1"/>
  <c r="BA1001" i="1"/>
  <c r="BA835" i="1"/>
  <c r="BA1008" i="1"/>
  <c r="BA1319" i="1"/>
  <c r="BA839" i="1"/>
  <c r="BA957" i="1"/>
  <c r="BA1080" i="1"/>
  <c r="BA766" i="1"/>
  <c r="BA1020" i="1"/>
  <c r="BA1520" i="1"/>
  <c r="BA1028" i="1"/>
  <c r="BA368" i="1"/>
  <c r="BA815" i="1"/>
  <c r="BA1518" i="1"/>
  <c r="BA1046" i="1"/>
  <c r="BA401" i="1"/>
  <c r="BA615" i="1"/>
  <c r="BA1089" i="1"/>
  <c r="BA1682" i="1"/>
  <c r="BA980" i="1"/>
  <c r="BA1443" i="1"/>
  <c r="BA1365" i="1"/>
  <c r="BA1519" i="1"/>
  <c r="BA1332" i="1"/>
  <c r="BA1137" i="1"/>
  <c r="BA1070" i="1"/>
  <c r="BA465" i="1"/>
  <c r="BA1532" i="1"/>
  <c r="BA599" i="1"/>
  <c r="BA180" i="1"/>
  <c r="BA340" i="1"/>
  <c r="BA619" i="1"/>
  <c r="BA707" i="1"/>
  <c r="BA730" i="1"/>
  <c r="BA884" i="1"/>
  <c r="BA641" i="1"/>
  <c r="BA1663" i="1"/>
  <c r="BA1552" i="1"/>
  <c r="BA567" i="1"/>
  <c r="BA1506" i="1"/>
  <c r="BA417" i="1"/>
  <c r="BA834" i="1"/>
  <c r="BA623" i="1"/>
  <c r="BA510" i="1"/>
  <c r="BA820" i="1"/>
  <c r="BA331" i="1"/>
  <c r="BA754" i="1"/>
  <c r="BA1415" i="1"/>
  <c r="BA563" i="1"/>
  <c r="BA1262" i="1"/>
  <c r="BA1273" i="1"/>
  <c r="BA1349" i="1"/>
  <c r="BA1334" i="1"/>
  <c r="BA837" i="1"/>
  <c r="BA1457" i="1"/>
  <c r="BA584" i="1"/>
  <c r="BA1655" i="1"/>
  <c r="BA545" i="1"/>
  <c r="BA573" i="1"/>
  <c r="BA462" i="1"/>
  <c r="BA763" i="1"/>
  <c r="BA826" i="1"/>
  <c r="BA945" i="1"/>
  <c r="BA1449" i="1"/>
  <c r="BA679" i="1"/>
  <c r="BA818" i="1"/>
  <c r="BA722" i="1"/>
  <c r="BA609" i="1"/>
  <c r="BA408" i="1"/>
  <c r="BA438" i="1"/>
  <c r="BA1464" i="1"/>
  <c r="BA1307" i="1"/>
  <c r="BA1337" i="1"/>
  <c r="BA819" i="1"/>
  <c r="BA1178" i="1"/>
  <c r="BA1019" i="1"/>
  <c r="BA516" i="1"/>
  <c r="BA153" i="1"/>
  <c r="BA339" i="1"/>
  <c r="BA738" i="1"/>
  <c r="BA294" i="1"/>
  <c r="BA115" i="1"/>
  <c r="BA100" i="1"/>
  <c r="BA1595" i="1"/>
  <c r="BA1619" i="1"/>
  <c r="BA435" i="1"/>
  <c r="BA571" i="1"/>
  <c r="BA170" i="1"/>
  <c r="BA1205" i="1"/>
  <c r="BA1335" i="1"/>
  <c r="BA423" i="1"/>
  <c r="BA643" i="1"/>
  <c r="BA114" i="1"/>
  <c r="BA188" i="1"/>
  <c r="BA178" i="1"/>
  <c r="BA1058" i="1"/>
  <c r="BA572" i="1"/>
  <c r="BA43" i="1"/>
  <c r="BA557" i="1"/>
  <c r="BA1069" i="1"/>
  <c r="BA625" i="1"/>
  <c r="BA1107" i="1"/>
  <c r="BA946" i="1"/>
  <c r="BA1363" i="1"/>
  <c r="BA705" i="1"/>
  <c r="BA13" i="1"/>
  <c r="BA854" i="1"/>
  <c r="BA561" i="1"/>
  <c r="BA850" i="1"/>
  <c r="BA190" i="1"/>
  <c r="BA530" i="1"/>
  <c r="BA744" i="1"/>
  <c r="BA661" i="1"/>
  <c r="BA253" i="1"/>
  <c r="BA12" i="1"/>
  <c r="BA291" i="1"/>
  <c r="BA110" i="1"/>
  <c r="BA1225" i="1"/>
  <c r="BA1331" i="1"/>
  <c r="BA1370" i="1"/>
  <c r="BA1559" i="1"/>
  <c r="BA1271" i="1"/>
  <c r="BA976" i="1"/>
  <c r="BA1034" i="1"/>
  <c r="BA1401" i="1"/>
  <c r="BA1093" i="1"/>
  <c r="BA1220" i="1"/>
  <c r="BA1248" i="1"/>
  <c r="BA904" i="1"/>
  <c r="BA323" i="1"/>
  <c r="BA1029" i="1"/>
  <c r="BA1610" i="1"/>
  <c r="BA126" i="1"/>
  <c r="BA752" i="1"/>
  <c r="BA604" i="1"/>
  <c r="BA44" i="1"/>
  <c r="BA541" i="1"/>
  <c r="BA794" i="1"/>
  <c r="BA346" i="1"/>
  <c r="BA647" i="1"/>
  <c r="BA1315" i="1"/>
  <c r="BA1557" i="1"/>
  <c r="BA851" i="1"/>
  <c r="BA1071" i="1"/>
  <c r="BA454" i="1"/>
  <c r="BA858" i="1"/>
  <c r="BA857" i="1"/>
  <c r="BA547" i="1"/>
  <c r="BA664" i="1"/>
  <c r="BA1041" i="1"/>
  <c r="BA249" i="1"/>
  <c r="BA1112" i="1"/>
  <c r="BA1642" i="1"/>
  <c r="BA56" i="1"/>
  <c r="BA1181" i="1"/>
  <c r="BA1376" i="1"/>
  <c r="BA1710" i="1"/>
  <c r="BA1648" i="1"/>
  <c r="BA829" i="1"/>
  <c r="BA1572" i="1"/>
  <c r="BA1585" i="1"/>
  <c r="BA1500" i="1"/>
  <c r="BA986" i="1"/>
  <c r="BA1223" i="1"/>
  <c r="BA1015" i="1"/>
  <c r="BA1147" i="1"/>
  <c r="BA1277" i="1"/>
  <c r="BA1285" i="1"/>
  <c r="BA1087" i="1"/>
  <c r="BA1555" i="1"/>
  <c r="BA1367" i="1"/>
  <c r="BA1158" i="1"/>
  <c r="BA1300" i="1"/>
  <c r="BA1013" i="1"/>
  <c r="BA843" i="1"/>
  <c r="BA538" i="1"/>
  <c r="BA1460" i="1"/>
  <c r="BA1156" i="1"/>
  <c r="BA1569" i="1"/>
  <c r="BA588" i="1"/>
  <c r="BA1306" i="1"/>
  <c r="BA1282" i="1"/>
  <c r="BA1291" i="1"/>
  <c r="BA1084" i="1"/>
  <c r="BA1341" i="1"/>
  <c r="BA274" i="1"/>
  <c r="BA954" i="1"/>
  <c r="BA290" i="1"/>
  <c r="BA293" i="1"/>
  <c r="BA1631" i="1"/>
  <c r="BA1442" i="1"/>
  <c r="BA1656" i="1"/>
  <c r="BA1121" i="1"/>
  <c r="BA1592" i="1"/>
  <c r="BA1726" i="1"/>
  <c r="BA1624" i="1"/>
  <c r="BA1674" i="1"/>
  <c r="BA1159" i="1"/>
  <c r="BA1725" i="1"/>
  <c r="BA1623" i="1"/>
  <c r="BA1049" i="1"/>
  <c r="BA784" i="1"/>
  <c r="BA85" i="1"/>
  <c r="BA971" i="1"/>
  <c r="BA1423" i="1"/>
  <c r="BA1135" i="1"/>
  <c r="BA1680" i="1"/>
  <c r="BA1593" i="1"/>
  <c r="BA936" i="1"/>
  <c r="BA701" i="1"/>
  <c r="BA1104" i="1"/>
  <c r="BA626" i="1"/>
  <c r="BA1079" i="1"/>
  <c r="BA1039" i="1"/>
  <c r="BA585" i="1"/>
  <c r="BA370" i="1"/>
  <c r="BA1184" i="1"/>
  <c r="BA765" i="1"/>
  <c r="BA760" i="1"/>
  <c r="BA1594" i="1"/>
  <c r="BA898" i="1"/>
  <c r="BA427" i="1"/>
  <c r="BA939" i="1"/>
  <c r="BA491" i="1"/>
  <c r="BA1723" i="1"/>
  <c r="BA167" i="1"/>
  <c r="BA52" i="1"/>
  <c r="BA104" i="1"/>
  <c r="BA42" i="1"/>
  <c r="BA363" i="1"/>
  <c r="BA124" i="1"/>
  <c r="BA94" i="1"/>
  <c r="BA1633" i="1"/>
  <c r="BA503" i="1"/>
  <c r="BA822" i="1"/>
  <c r="BA529" i="1"/>
  <c r="BA1523" i="1"/>
  <c r="BA1297" i="1"/>
  <c r="BA1224" i="1"/>
  <c r="BA1638" i="1"/>
  <c r="BA1686" i="1"/>
  <c r="BA1693" i="1"/>
  <c r="BA1641" i="1"/>
  <c r="BA1718" i="1"/>
  <c r="BA1727" i="1"/>
  <c r="BA1737" i="1"/>
  <c r="BA1747" i="1"/>
  <c r="BA1742" i="1"/>
  <c r="BA1151" i="1"/>
  <c r="BA132" i="1"/>
  <c r="BA1231" i="1"/>
  <c r="BA817" i="1"/>
  <c r="BA1040" i="1"/>
  <c r="BA1188" i="1"/>
  <c r="BA1345" i="1"/>
  <c r="BA1088" i="1"/>
  <c r="BA1484" i="1"/>
  <c r="BA1176" i="1"/>
  <c r="BA804" i="1"/>
  <c r="BA816" i="1"/>
  <c r="BA1100" i="1"/>
  <c r="BA1736" i="1"/>
  <c r="BA1554" i="1"/>
  <c r="BA1477" i="1"/>
  <c r="BA1649" i="1"/>
  <c r="BA1728" i="1"/>
  <c r="BA560" i="1"/>
  <c r="BA113" i="1"/>
  <c r="BA341" i="1"/>
  <c r="BA59" i="1"/>
  <c r="BA718" i="1"/>
  <c r="BA376" i="1"/>
  <c r="BA272" i="1"/>
  <c r="BA109" i="1"/>
  <c r="BA468" i="1"/>
  <c r="BA389" i="1"/>
  <c r="BA355" i="1"/>
  <c r="BA134" i="1"/>
  <c r="BA106" i="1"/>
  <c r="BA91" i="1"/>
  <c r="BA329" i="1"/>
  <c r="BA570" i="1"/>
  <c r="BA810" i="1"/>
  <c r="BA712" i="1"/>
  <c r="BA740" i="1"/>
  <c r="BA1729" i="1"/>
  <c r="BA1688" i="1"/>
  <c r="BA1113" i="1"/>
  <c r="BA1134" i="1"/>
  <c r="BA63" i="1"/>
  <c r="BA948" i="1"/>
  <c r="BA952" i="1"/>
  <c r="BA1094" i="1"/>
  <c r="BA1240" i="1"/>
  <c r="BA1249" i="1"/>
  <c r="BA733" i="1"/>
  <c r="BA48" i="1"/>
  <c r="BA97" i="1"/>
  <c r="BA172" i="1"/>
  <c r="BA171" i="1"/>
  <c r="BA11" i="1"/>
  <c r="BA10" i="1"/>
  <c r="BA492" i="1"/>
  <c r="BA742" i="1"/>
  <c r="BA40" i="1"/>
  <c r="BA61" i="1"/>
  <c r="BA47" i="1"/>
  <c r="BA22" i="1"/>
  <c r="BA1051" i="1"/>
  <c r="BA112" i="1"/>
  <c r="BA1140" i="1"/>
  <c r="BA105" i="1"/>
  <c r="BA1634" i="1"/>
  <c r="BA1054" i="1"/>
  <c r="BA977" i="1"/>
  <c r="BA1469" i="1"/>
  <c r="BA1704" i="1"/>
  <c r="BA1677" i="1"/>
  <c r="BA1126" i="1"/>
  <c r="BA283" i="1"/>
  <c r="BA403" i="1"/>
  <c r="BA199" i="1"/>
  <c r="BA405" i="1"/>
  <c r="BA1166" i="1"/>
  <c r="BA137" i="1"/>
  <c r="BA275" i="1"/>
  <c r="BA54" i="1"/>
  <c r="BA49" i="1"/>
  <c r="BA1045" i="1"/>
  <c r="BA1255" i="1"/>
  <c r="BA224" i="1"/>
  <c r="BA139" i="1"/>
  <c r="BA670" i="1"/>
  <c r="BA618" i="1"/>
  <c r="BA276" i="1"/>
  <c r="BA371" i="1"/>
  <c r="BA66" i="1"/>
  <c r="BA20" i="1"/>
  <c r="BA386" i="1"/>
  <c r="BA751" i="1"/>
  <c r="BA1487" i="1"/>
  <c r="BA676" i="1"/>
  <c r="BA866" i="1"/>
  <c r="BA969" i="1"/>
  <c r="BA698" i="1"/>
  <c r="BA1097" i="1"/>
  <c r="BA1495" i="1"/>
  <c r="BA1694" i="1"/>
  <c r="BA736" i="1"/>
  <c r="BA868" i="1"/>
  <c r="BA672" i="1"/>
  <c r="BA369" i="1"/>
  <c r="BA390" i="1"/>
  <c r="BA1111" i="1"/>
  <c r="BA173" i="1"/>
  <c r="BA282" i="1"/>
  <c r="BA308" i="1"/>
  <c r="BA1042" i="1"/>
  <c r="BA1328" i="1"/>
  <c r="BA58" i="1"/>
  <c r="BA1024" i="1"/>
  <c r="BA1086" i="1"/>
  <c r="BA141" i="1"/>
  <c r="BA559" i="1"/>
  <c r="BA447" i="1"/>
  <c r="BA385" i="1"/>
  <c r="BA211" i="1"/>
  <c r="BA1044" i="1"/>
  <c r="BA504" i="1"/>
  <c r="BA1061" i="1"/>
  <c r="BA149" i="1"/>
  <c r="BA144" i="1"/>
  <c r="BA227" i="1"/>
  <c r="BA483" i="1"/>
  <c r="BA322" i="1"/>
  <c r="BA286" i="1"/>
  <c r="BA498" i="1"/>
  <c r="BA593" i="1"/>
  <c r="BA77" i="1"/>
  <c r="BA477" i="1"/>
  <c r="BA459" i="1"/>
  <c r="BA270" i="1"/>
  <c r="BA235" i="1"/>
  <c r="BA634" i="1"/>
  <c r="BA938" i="1"/>
  <c r="BA266" i="1"/>
  <c r="BA648" i="1"/>
  <c r="BA633" i="1"/>
  <c r="BA252" i="1"/>
  <c r="BA245" i="1"/>
  <c r="BA395" i="1"/>
  <c r="BA1651" i="1"/>
  <c r="BA1635" i="1"/>
  <c r="J698" i="1"/>
  <c r="BG4" i="1" l="1"/>
  <c r="BH4" i="1" s="1"/>
  <c r="BK4" i="1" s="1"/>
  <c r="BR4" i="1" s="1"/>
  <c r="BT4" i="1" s="1"/>
  <c r="BL4" i="1"/>
  <c r="BM4" i="1" s="1"/>
  <c r="BG8" i="1"/>
  <c r="BH8" i="1" s="1"/>
  <c r="BK8" i="1" s="1"/>
  <c r="BR8" i="1" s="1"/>
  <c r="BT8" i="1" s="1"/>
  <c r="BL8" i="1"/>
  <c r="BM8" i="1" s="1"/>
  <c r="BG12" i="1"/>
  <c r="BH12" i="1" s="1"/>
  <c r="BK12" i="1" s="1"/>
  <c r="BR12" i="1" s="1"/>
  <c r="BT12" i="1" s="1"/>
  <c r="BL12" i="1"/>
  <c r="BM12" i="1" s="1"/>
  <c r="BG17" i="1"/>
  <c r="BH17" i="1" s="1"/>
  <c r="BK17" i="1" s="1"/>
  <c r="BR17" i="1" s="1"/>
  <c r="BT17" i="1" s="1"/>
  <c r="BL17" i="1"/>
  <c r="BM17" i="1" s="1"/>
  <c r="BG21" i="1"/>
  <c r="BH21" i="1" s="1"/>
  <c r="BK21" i="1" s="1"/>
  <c r="BR21" i="1" s="1"/>
  <c r="BT21" i="1" s="1"/>
  <c r="BL21" i="1"/>
  <c r="BM21" i="1" s="1"/>
  <c r="BG25" i="1"/>
  <c r="BH25" i="1" s="1"/>
  <c r="BK25" i="1" s="1"/>
  <c r="BR25" i="1" s="1"/>
  <c r="BT25" i="1" s="1"/>
  <c r="BL25" i="1"/>
  <c r="BM25" i="1" s="1"/>
  <c r="BG30" i="1"/>
  <c r="BH30" i="1" s="1"/>
  <c r="BK30" i="1" s="1"/>
  <c r="BR30" i="1" s="1"/>
  <c r="BT30" i="1" s="1"/>
  <c r="BL30" i="1"/>
  <c r="BM30" i="1" s="1"/>
  <c r="BG35" i="1"/>
  <c r="BH35" i="1" s="1"/>
  <c r="BK35" i="1" s="1"/>
  <c r="BR35" i="1" s="1"/>
  <c r="BT35" i="1" s="1"/>
  <c r="BL35" i="1"/>
  <c r="BM35" i="1" s="1"/>
  <c r="BG40" i="1"/>
  <c r="BH40" i="1" s="1"/>
  <c r="BK40" i="1" s="1"/>
  <c r="BR40" i="1" s="1"/>
  <c r="BT40" i="1" s="1"/>
  <c r="BL40" i="1"/>
  <c r="BM40" i="1" s="1"/>
  <c r="BG44" i="1"/>
  <c r="BH44" i="1" s="1"/>
  <c r="BK44" i="1" s="1"/>
  <c r="BR44" i="1" s="1"/>
  <c r="BT44" i="1" s="1"/>
  <c r="BL44" i="1"/>
  <c r="BM44" i="1" s="1"/>
  <c r="BG48" i="1"/>
  <c r="BH48" i="1" s="1"/>
  <c r="BK48" i="1" s="1"/>
  <c r="BR48" i="1" s="1"/>
  <c r="BT48" i="1" s="1"/>
  <c r="BL48" i="1"/>
  <c r="BM48" i="1" s="1"/>
  <c r="BG52" i="1"/>
  <c r="BH52" i="1" s="1"/>
  <c r="BK52" i="1" s="1"/>
  <c r="BR52" i="1" s="1"/>
  <c r="BT52" i="1" s="1"/>
  <c r="BL52" i="1"/>
  <c r="BM52" i="1" s="1"/>
  <c r="BG56" i="1"/>
  <c r="BH56" i="1" s="1"/>
  <c r="BK56" i="1" s="1"/>
  <c r="BR56" i="1" s="1"/>
  <c r="BT56" i="1" s="1"/>
  <c r="BL56" i="1"/>
  <c r="BM56" i="1" s="1"/>
  <c r="BG61" i="1"/>
  <c r="BH61" i="1" s="1"/>
  <c r="BK61" i="1" s="1"/>
  <c r="BR61" i="1" s="1"/>
  <c r="BT61" i="1" s="1"/>
  <c r="BL61" i="1"/>
  <c r="BM61" i="1" s="1"/>
  <c r="BG68" i="1"/>
  <c r="BH68" i="1" s="1"/>
  <c r="BK68" i="1" s="1"/>
  <c r="BR68" i="1" s="1"/>
  <c r="BT68" i="1" s="1"/>
  <c r="BL68" i="1"/>
  <c r="BM68" i="1" s="1"/>
  <c r="BG72" i="1"/>
  <c r="BH72" i="1" s="1"/>
  <c r="BK72" i="1" s="1"/>
  <c r="BR72" i="1" s="1"/>
  <c r="BT72" i="1" s="1"/>
  <c r="BL72" i="1"/>
  <c r="BM72" i="1" s="1"/>
  <c r="BG77" i="1"/>
  <c r="BH77" i="1" s="1"/>
  <c r="BK77" i="1" s="1"/>
  <c r="BR77" i="1" s="1"/>
  <c r="BT77" i="1" s="1"/>
  <c r="BL77" i="1"/>
  <c r="BM77" i="1" s="1"/>
  <c r="BG81" i="1"/>
  <c r="BH81" i="1" s="1"/>
  <c r="BK81" i="1" s="1"/>
  <c r="BR81" i="1" s="1"/>
  <c r="BT81" i="1" s="1"/>
  <c r="BL81" i="1"/>
  <c r="BM81" i="1" s="1"/>
  <c r="BG89" i="1"/>
  <c r="BH89" i="1" s="1"/>
  <c r="BK89" i="1" s="1"/>
  <c r="BR89" i="1" s="1"/>
  <c r="BT89" i="1" s="1"/>
  <c r="BL89" i="1"/>
  <c r="BM89" i="1" s="1"/>
  <c r="BG93" i="1"/>
  <c r="BH93" i="1" s="1"/>
  <c r="BK93" i="1" s="1"/>
  <c r="BR93" i="1" s="1"/>
  <c r="BT93" i="1" s="1"/>
  <c r="BL93" i="1"/>
  <c r="BM93" i="1" s="1"/>
  <c r="BG97" i="1"/>
  <c r="BH97" i="1" s="1"/>
  <c r="BK97" i="1" s="1"/>
  <c r="BR97" i="1" s="1"/>
  <c r="BT97" i="1" s="1"/>
  <c r="BL97" i="1"/>
  <c r="BM97" i="1" s="1"/>
  <c r="BG101" i="1"/>
  <c r="BH101" i="1" s="1"/>
  <c r="BK101" i="1" s="1"/>
  <c r="BR101" i="1" s="1"/>
  <c r="BT101" i="1" s="1"/>
  <c r="BL101" i="1"/>
  <c r="BM101" i="1" s="1"/>
  <c r="BG105" i="1"/>
  <c r="BH105" i="1" s="1"/>
  <c r="BK105" i="1" s="1"/>
  <c r="BR105" i="1" s="1"/>
  <c r="BT105" i="1" s="1"/>
  <c r="BL105" i="1"/>
  <c r="BM105" i="1" s="1"/>
  <c r="BG109" i="1"/>
  <c r="BH109" i="1" s="1"/>
  <c r="BK109" i="1" s="1"/>
  <c r="BR109" i="1" s="1"/>
  <c r="BT109" i="1" s="1"/>
  <c r="BL109" i="1"/>
  <c r="BM109" i="1" s="1"/>
  <c r="BG113" i="1"/>
  <c r="BH113" i="1" s="1"/>
  <c r="BK113" i="1" s="1"/>
  <c r="BR113" i="1" s="1"/>
  <c r="BT113" i="1" s="1"/>
  <c r="BL113" i="1"/>
  <c r="BM113" i="1" s="1"/>
  <c r="BG117" i="1"/>
  <c r="BH117" i="1" s="1"/>
  <c r="BK117" i="1" s="1"/>
  <c r="BR117" i="1" s="1"/>
  <c r="BT117" i="1" s="1"/>
  <c r="BL117" i="1"/>
  <c r="BM117" i="1" s="1"/>
  <c r="BG122" i="1"/>
  <c r="BH122" i="1" s="1"/>
  <c r="BK122" i="1" s="1"/>
  <c r="BR122" i="1" s="1"/>
  <c r="BT122" i="1" s="1"/>
  <c r="BL122" i="1"/>
  <c r="BM122" i="1" s="1"/>
  <c r="BG126" i="1"/>
  <c r="BH126" i="1" s="1"/>
  <c r="BK126" i="1" s="1"/>
  <c r="BR126" i="1" s="1"/>
  <c r="BT126" i="1" s="1"/>
  <c r="BL126" i="1"/>
  <c r="BM126" i="1" s="1"/>
  <c r="BG130" i="1"/>
  <c r="BH130" i="1" s="1"/>
  <c r="BK130" i="1" s="1"/>
  <c r="BR130" i="1" s="1"/>
  <c r="BT130" i="1" s="1"/>
  <c r="BL130" i="1"/>
  <c r="BM130" i="1" s="1"/>
  <c r="BG134" i="1"/>
  <c r="BH134" i="1" s="1"/>
  <c r="BK134" i="1" s="1"/>
  <c r="BR134" i="1" s="1"/>
  <c r="BT134" i="1" s="1"/>
  <c r="BL134" i="1"/>
  <c r="BM134" i="1" s="1"/>
  <c r="BG138" i="1"/>
  <c r="BH138" i="1" s="1"/>
  <c r="BK138" i="1" s="1"/>
  <c r="BR138" i="1" s="1"/>
  <c r="BT138" i="1" s="1"/>
  <c r="BL138" i="1"/>
  <c r="BM138" i="1" s="1"/>
  <c r="BG142" i="1"/>
  <c r="BH142" i="1" s="1"/>
  <c r="BK142" i="1" s="1"/>
  <c r="BR142" i="1" s="1"/>
  <c r="BT142" i="1" s="1"/>
  <c r="BL142" i="1"/>
  <c r="BM142" i="1" s="1"/>
  <c r="BG148" i="1"/>
  <c r="BH148" i="1" s="1"/>
  <c r="BK148" i="1" s="1"/>
  <c r="BR148" i="1" s="1"/>
  <c r="BT148" i="1" s="1"/>
  <c r="BL148" i="1"/>
  <c r="BM148" i="1" s="1"/>
  <c r="BG154" i="1"/>
  <c r="BH154" i="1" s="1"/>
  <c r="BK154" i="1" s="1"/>
  <c r="BR154" i="1" s="1"/>
  <c r="BT154" i="1" s="1"/>
  <c r="BL154" i="1"/>
  <c r="BM154" i="1" s="1"/>
  <c r="BG160" i="1"/>
  <c r="BH160" i="1" s="1"/>
  <c r="BK160" i="1" s="1"/>
  <c r="BR160" i="1" s="1"/>
  <c r="BT160" i="1" s="1"/>
  <c r="BL160" i="1"/>
  <c r="BM160" i="1" s="1"/>
  <c r="BG167" i="1"/>
  <c r="BH167" i="1" s="1"/>
  <c r="BK167" i="1" s="1"/>
  <c r="BR167" i="1" s="1"/>
  <c r="BT167" i="1" s="1"/>
  <c r="BL167" i="1"/>
  <c r="BM167" i="1" s="1"/>
  <c r="BG171" i="1"/>
  <c r="BH171" i="1" s="1"/>
  <c r="BK171" i="1" s="1"/>
  <c r="BR171" i="1" s="1"/>
  <c r="BT171" i="1" s="1"/>
  <c r="BL171" i="1"/>
  <c r="BM171" i="1" s="1"/>
  <c r="BG176" i="1"/>
  <c r="BH176" i="1" s="1"/>
  <c r="BK176" i="1" s="1"/>
  <c r="BR176" i="1" s="1"/>
  <c r="BT176" i="1" s="1"/>
  <c r="BL176" i="1"/>
  <c r="BM176" i="1" s="1"/>
  <c r="BG180" i="1"/>
  <c r="BH180" i="1" s="1"/>
  <c r="BK180" i="1" s="1"/>
  <c r="BR180" i="1" s="1"/>
  <c r="BT180" i="1" s="1"/>
  <c r="BL180" i="1"/>
  <c r="BM180" i="1" s="1"/>
  <c r="BG184" i="1"/>
  <c r="BH184" i="1" s="1"/>
  <c r="BK184" i="1" s="1"/>
  <c r="BR184" i="1" s="1"/>
  <c r="BT184" i="1" s="1"/>
  <c r="BL184" i="1"/>
  <c r="BM184" i="1" s="1"/>
  <c r="BG188" i="1"/>
  <c r="BH188" i="1" s="1"/>
  <c r="BK188" i="1" s="1"/>
  <c r="BR188" i="1" s="1"/>
  <c r="BT188" i="1" s="1"/>
  <c r="BL188" i="1"/>
  <c r="BM188" i="1" s="1"/>
  <c r="BG192" i="1"/>
  <c r="BH192" i="1" s="1"/>
  <c r="BK192" i="1" s="1"/>
  <c r="BR192" i="1" s="1"/>
  <c r="BT192" i="1" s="1"/>
  <c r="BL192" i="1"/>
  <c r="BM192" i="1" s="1"/>
  <c r="BG196" i="1"/>
  <c r="BH196" i="1" s="1"/>
  <c r="BK196" i="1" s="1"/>
  <c r="BR196" i="1" s="1"/>
  <c r="BT196" i="1" s="1"/>
  <c r="BL196" i="1"/>
  <c r="BM196" i="1" s="1"/>
  <c r="BG200" i="1"/>
  <c r="BH200" i="1" s="1"/>
  <c r="BK200" i="1" s="1"/>
  <c r="BR200" i="1" s="1"/>
  <c r="BT200" i="1" s="1"/>
  <c r="BL200" i="1"/>
  <c r="BM200" i="1" s="1"/>
  <c r="BG204" i="1"/>
  <c r="BH204" i="1" s="1"/>
  <c r="BK204" i="1" s="1"/>
  <c r="BR204" i="1" s="1"/>
  <c r="BT204" i="1" s="1"/>
  <c r="BL204" i="1"/>
  <c r="BM204" i="1" s="1"/>
  <c r="BG208" i="1"/>
  <c r="BH208" i="1" s="1"/>
  <c r="BK208" i="1" s="1"/>
  <c r="BR208" i="1" s="1"/>
  <c r="BT208" i="1" s="1"/>
  <c r="BL208" i="1"/>
  <c r="BM208" i="1" s="1"/>
  <c r="BG212" i="1"/>
  <c r="BH212" i="1" s="1"/>
  <c r="BK212" i="1" s="1"/>
  <c r="BR212" i="1" s="1"/>
  <c r="BT212" i="1" s="1"/>
  <c r="BL212" i="1"/>
  <c r="BM212" i="1" s="1"/>
  <c r="BG216" i="1"/>
  <c r="BH216" i="1" s="1"/>
  <c r="BK216" i="1" s="1"/>
  <c r="BR216" i="1" s="1"/>
  <c r="BT216" i="1" s="1"/>
  <c r="BL216" i="1"/>
  <c r="BM216" i="1" s="1"/>
  <c r="BG223" i="1"/>
  <c r="BH223" i="1" s="1"/>
  <c r="BK223" i="1" s="1"/>
  <c r="BR223" i="1" s="1"/>
  <c r="BT223" i="1" s="1"/>
  <c r="BL223" i="1"/>
  <c r="BM223" i="1" s="1"/>
  <c r="BG227" i="1"/>
  <c r="BH227" i="1" s="1"/>
  <c r="BK227" i="1" s="1"/>
  <c r="BR227" i="1" s="1"/>
  <c r="BT227" i="1" s="1"/>
  <c r="BL227" i="1"/>
  <c r="BM227" i="1" s="1"/>
  <c r="BG232" i="1"/>
  <c r="BH232" i="1" s="1"/>
  <c r="BK232" i="1" s="1"/>
  <c r="BR232" i="1" s="1"/>
  <c r="BT232" i="1" s="1"/>
  <c r="BL232" i="1"/>
  <c r="BM232" i="1" s="1"/>
  <c r="BG238" i="1"/>
  <c r="BH238" i="1" s="1"/>
  <c r="BK238" i="1" s="1"/>
  <c r="BR238" i="1" s="1"/>
  <c r="BT238" i="1" s="1"/>
  <c r="BL238" i="1"/>
  <c r="BM238" i="1" s="1"/>
  <c r="BG242" i="1"/>
  <c r="BH242" i="1" s="1"/>
  <c r="BK242" i="1" s="1"/>
  <c r="BR242" i="1" s="1"/>
  <c r="BT242" i="1" s="1"/>
  <c r="BL242" i="1"/>
  <c r="BM242" i="1" s="1"/>
  <c r="BG246" i="1"/>
  <c r="BH246" i="1" s="1"/>
  <c r="BK246" i="1" s="1"/>
  <c r="BR246" i="1" s="1"/>
  <c r="BT246" i="1" s="1"/>
  <c r="BL246" i="1"/>
  <c r="BM246" i="1" s="1"/>
  <c r="BG251" i="1"/>
  <c r="BH251" i="1" s="1"/>
  <c r="BK251" i="1" s="1"/>
  <c r="BR251" i="1" s="1"/>
  <c r="BT251" i="1" s="1"/>
  <c r="BL251" i="1"/>
  <c r="BM251" i="1" s="1"/>
  <c r="BG255" i="1"/>
  <c r="BH255" i="1" s="1"/>
  <c r="BK255" i="1" s="1"/>
  <c r="BR255" i="1" s="1"/>
  <c r="BT255" i="1" s="1"/>
  <c r="BL255" i="1"/>
  <c r="BM255" i="1" s="1"/>
  <c r="BG260" i="1"/>
  <c r="BH260" i="1" s="1"/>
  <c r="BK260" i="1" s="1"/>
  <c r="BR260" i="1" s="1"/>
  <c r="BT260" i="1" s="1"/>
  <c r="BL260" i="1"/>
  <c r="BM260" i="1" s="1"/>
  <c r="BG264" i="1"/>
  <c r="BH264" i="1" s="1"/>
  <c r="BK264" i="1" s="1"/>
  <c r="BR264" i="1" s="1"/>
  <c r="BT264" i="1" s="1"/>
  <c r="BL264" i="1"/>
  <c r="BM264" i="1" s="1"/>
  <c r="BG268" i="1"/>
  <c r="BH268" i="1" s="1"/>
  <c r="BK268" i="1" s="1"/>
  <c r="BR268" i="1" s="1"/>
  <c r="BT268" i="1" s="1"/>
  <c r="BL268" i="1"/>
  <c r="BM268" i="1" s="1"/>
  <c r="BG272" i="1"/>
  <c r="BH272" i="1" s="1"/>
  <c r="BK272" i="1" s="1"/>
  <c r="BR272" i="1" s="1"/>
  <c r="BT272" i="1" s="1"/>
  <c r="BL272" i="1"/>
  <c r="BM272" i="1" s="1"/>
  <c r="BG276" i="1"/>
  <c r="BH276" i="1" s="1"/>
  <c r="BK276" i="1" s="1"/>
  <c r="BR276" i="1" s="1"/>
  <c r="BT276" i="1" s="1"/>
  <c r="BL276" i="1"/>
  <c r="BM276" i="1" s="1"/>
  <c r="BG280" i="1"/>
  <c r="BH280" i="1" s="1"/>
  <c r="BK280" i="1" s="1"/>
  <c r="BR280" i="1" s="1"/>
  <c r="BT280" i="1" s="1"/>
  <c r="BL280" i="1"/>
  <c r="BM280" i="1" s="1"/>
  <c r="BG284" i="1"/>
  <c r="BH284" i="1" s="1"/>
  <c r="BK284" i="1" s="1"/>
  <c r="BR284" i="1" s="1"/>
  <c r="BT284" i="1" s="1"/>
  <c r="BL284" i="1"/>
  <c r="BM284" i="1" s="1"/>
  <c r="BG289" i="1"/>
  <c r="BH289" i="1" s="1"/>
  <c r="BK289" i="1" s="1"/>
  <c r="BR289" i="1" s="1"/>
  <c r="BT289" i="1" s="1"/>
  <c r="BL289" i="1"/>
  <c r="BM289" i="1" s="1"/>
  <c r="BG293" i="1"/>
  <c r="BH293" i="1" s="1"/>
  <c r="BK293" i="1" s="1"/>
  <c r="BR293" i="1" s="1"/>
  <c r="BT293" i="1" s="1"/>
  <c r="BL293" i="1"/>
  <c r="BM293" i="1" s="1"/>
  <c r="BG297" i="1"/>
  <c r="BH297" i="1" s="1"/>
  <c r="BK297" i="1" s="1"/>
  <c r="BR297" i="1" s="1"/>
  <c r="BT297" i="1" s="1"/>
  <c r="BL297" i="1"/>
  <c r="BM297" i="1" s="1"/>
  <c r="BG303" i="1"/>
  <c r="BH303" i="1" s="1"/>
  <c r="BK303" i="1" s="1"/>
  <c r="BR303" i="1" s="1"/>
  <c r="BT303" i="1" s="1"/>
  <c r="BL303" i="1"/>
  <c r="BM303" i="1" s="1"/>
  <c r="BG307" i="1"/>
  <c r="BH307" i="1" s="1"/>
  <c r="BK307" i="1" s="1"/>
  <c r="BR307" i="1" s="1"/>
  <c r="BT307" i="1" s="1"/>
  <c r="BL307" i="1"/>
  <c r="BM307" i="1" s="1"/>
  <c r="BG312" i="1"/>
  <c r="BH312" i="1" s="1"/>
  <c r="BK312" i="1" s="1"/>
  <c r="BR312" i="1" s="1"/>
  <c r="BT312" i="1" s="1"/>
  <c r="BL312" i="1"/>
  <c r="BM312" i="1" s="1"/>
  <c r="BG321" i="1"/>
  <c r="BH321" i="1" s="1"/>
  <c r="BK321" i="1" s="1"/>
  <c r="BR321" i="1" s="1"/>
  <c r="BT321" i="1" s="1"/>
  <c r="BL321" i="1"/>
  <c r="BM321" i="1" s="1"/>
  <c r="BG326" i="1"/>
  <c r="BH326" i="1" s="1"/>
  <c r="BK326" i="1" s="1"/>
  <c r="BR326" i="1" s="1"/>
  <c r="BT326" i="1" s="1"/>
  <c r="BL326" i="1"/>
  <c r="BM326" i="1" s="1"/>
  <c r="BG331" i="1"/>
  <c r="BH331" i="1" s="1"/>
  <c r="BK331" i="1" s="1"/>
  <c r="BR331" i="1" s="1"/>
  <c r="BT331" i="1" s="1"/>
  <c r="BL331" i="1"/>
  <c r="BM331" i="1" s="1"/>
  <c r="BG336" i="1"/>
  <c r="BH336" i="1" s="1"/>
  <c r="BK336" i="1" s="1"/>
  <c r="BR336" i="1" s="1"/>
  <c r="BT336" i="1" s="1"/>
  <c r="BL336" i="1"/>
  <c r="BM336" i="1" s="1"/>
  <c r="BG340" i="1"/>
  <c r="BH340" i="1" s="1"/>
  <c r="BK340" i="1" s="1"/>
  <c r="BR340" i="1" s="1"/>
  <c r="BT340" i="1" s="1"/>
  <c r="BL340" i="1"/>
  <c r="BM340" i="1" s="1"/>
  <c r="BG344" i="1"/>
  <c r="BH344" i="1" s="1"/>
  <c r="BK344" i="1" s="1"/>
  <c r="BR344" i="1" s="1"/>
  <c r="BT344" i="1" s="1"/>
  <c r="BL344" i="1"/>
  <c r="BM344" i="1" s="1"/>
  <c r="BG349" i="1"/>
  <c r="BH349" i="1" s="1"/>
  <c r="BK349" i="1" s="1"/>
  <c r="BR349" i="1" s="1"/>
  <c r="BT349" i="1" s="1"/>
  <c r="BL349" i="1"/>
  <c r="BM349" i="1" s="1"/>
  <c r="BG354" i="1"/>
  <c r="BH354" i="1" s="1"/>
  <c r="BK354" i="1" s="1"/>
  <c r="BR354" i="1" s="1"/>
  <c r="BT354" i="1" s="1"/>
  <c r="BL354" i="1"/>
  <c r="BM354" i="1" s="1"/>
  <c r="BG358" i="1"/>
  <c r="BH358" i="1" s="1"/>
  <c r="BK358" i="1" s="1"/>
  <c r="BR358" i="1" s="1"/>
  <c r="BT358" i="1" s="1"/>
  <c r="BL358" i="1"/>
  <c r="BM358" i="1" s="1"/>
  <c r="BG362" i="1"/>
  <c r="BH362" i="1" s="1"/>
  <c r="BK362" i="1" s="1"/>
  <c r="BR362" i="1" s="1"/>
  <c r="BT362" i="1" s="1"/>
  <c r="BL362" i="1"/>
  <c r="BM362" i="1" s="1"/>
  <c r="BG366" i="1"/>
  <c r="BH366" i="1" s="1"/>
  <c r="BK366" i="1" s="1"/>
  <c r="BR366" i="1" s="1"/>
  <c r="BT366" i="1" s="1"/>
  <c r="BL366" i="1"/>
  <c r="BM366" i="1" s="1"/>
  <c r="BG370" i="1"/>
  <c r="BH370" i="1" s="1"/>
  <c r="BK370" i="1" s="1"/>
  <c r="BR370" i="1" s="1"/>
  <c r="BT370" i="1" s="1"/>
  <c r="BL370" i="1"/>
  <c r="BM370" i="1" s="1"/>
  <c r="BG374" i="1"/>
  <c r="BH374" i="1" s="1"/>
  <c r="BK374" i="1" s="1"/>
  <c r="BR374" i="1" s="1"/>
  <c r="BT374" i="1" s="1"/>
  <c r="BL374" i="1"/>
  <c r="BM374" i="1" s="1"/>
  <c r="BG381" i="1"/>
  <c r="BH381" i="1" s="1"/>
  <c r="BK381" i="1" s="1"/>
  <c r="BR381" i="1" s="1"/>
  <c r="BT381" i="1" s="1"/>
  <c r="BL381" i="1"/>
  <c r="BM381" i="1" s="1"/>
  <c r="BG385" i="1"/>
  <c r="BH385" i="1" s="1"/>
  <c r="BK385" i="1" s="1"/>
  <c r="BR385" i="1" s="1"/>
  <c r="BT385" i="1" s="1"/>
  <c r="BL385" i="1"/>
  <c r="BM385" i="1" s="1"/>
  <c r="BG390" i="1"/>
  <c r="BH390" i="1" s="1"/>
  <c r="BK390" i="1" s="1"/>
  <c r="BR390" i="1" s="1"/>
  <c r="BT390" i="1" s="1"/>
  <c r="BL390" i="1"/>
  <c r="BM390" i="1" s="1"/>
  <c r="BG394" i="1"/>
  <c r="BH394" i="1" s="1"/>
  <c r="BK394" i="1" s="1"/>
  <c r="BR394" i="1" s="1"/>
  <c r="BT394" i="1" s="1"/>
  <c r="BL394" i="1"/>
  <c r="BM394" i="1" s="1"/>
  <c r="BG398" i="1"/>
  <c r="BH398" i="1" s="1"/>
  <c r="BK398" i="1" s="1"/>
  <c r="BR398" i="1" s="1"/>
  <c r="BT398" i="1" s="1"/>
  <c r="BL398" i="1"/>
  <c r="BM398" i="1" s="1"/>
  <c r="BG402" i="1"/>
  <c r="BH402" i="1" s="1"/>
  <c r="BK402" i="1" s="1"/>
  <c r="BR402" i="1" s="1"/>
  <c r="BT402" i="1" s="1"/>
  <c r="BL402" i="1"/>
  <c r="BM402" i="1" s="1"/>
  <c r="BG407" i="1"/>
  <c r="BH407" i="1" s="1"/>
  <c r="BK407" i="1" s="1"/>
  <c r="BR407" i="1" s="1"/>
  <c r="BT407" i="1" s="1"/>
  <c r="BL407" i="1"/>
  <c r="BM407" i="1" s="1"/>
  <c r="BG411" i="1"/>
  <c r="BH411" i="1" s="1"/>
  <c r="BK411" i="1" s="1"/>
  <c r="BR411" i="1" s="1"/>
  <c r="BT411" i="1" s="1"/>
  <c r="BL411" i="1"/>
  <c r="BM411" i="1" s="1"/>
  <c r="BG415" i="1"/>
  <c r="BH415" i="1" s="1"/>
  <c r="BK415" i="1" s="1"/>
  <c r="BR415" i="1" s="1"/>
  <c r="BT415" i="1" s="1"/>
  <c r="BL415" i="1"/>
  <c r="BM415" i="1" s="1"/>
  <c r="BG419" i="1"/>
  <c r="BH419" i="1" s="1"/>
  <c r="BK419" i="1" s="1"/>
  <c r="BR419" i="1" s="1"/>
  <c r="BT419" i="1" s="1"/>
  <c r="BL419" i="1"/>
  <c r="BM419" i="1" s="1"/>
  <c r="BG423" i="1"/>
  <c r="BH423" i="1" s="1"/>
  <c r="BK423" i="1" s="1"/>
  <c r="BR423" i="1" s="1"/>
  <c r="BT423" i="1" s="1"/>
  <c r="BL423" i="1"/>
  <c r="BM423" i="1" s="1"/>
  <c r="BG428" i="1"/>
  <c r="BH428" i="1" s="1"/>
  <c r="BK428" i="1" s="1"/>
  <c r="BR428" i="1" s="1"/>
  <c r="BT428" i="1" s="1"/>
  <c r="BL428" i="1"/>
  <c r="BM428" i="1" s="1"/>
  <c r="BG432" i="1"/>
  <c r="BH432" i="1" s="1"/>
  <c r="BK432" i="1" s="1"/>
  <c r="BR432" i="1" s="1"/>
  <c r="BT432" i="1" s="1"/>
  <c r="BL432" i="1"/>
  <c r="BM432" i="1" s="1"/>
  <c r="BG436" i="1"/>
  <c r="BH436" i="1" s="1"/>
  <c r="BK436" i="1" s="1"/>
  <c r="BR436" i="1" s="1"/>
  <c r="BT436" i="1" s="1"/>
  <c r="BL436" i="1"/>
  <c r="BM436" i="1" s="1"/>
  <c r="BG442" i="1"/>
  <c r="BH442" i="1" s="1"/>
  <c r="BK442" i="1" s="1"/>
  <c r="BR442" i="1" s="1"/>
  <c r="BT442" i="1" s="1"/>
  <c r="BL442" i="1"/>
  <c r="BM442" i="1" s="1"/>
  <c r="BG446" i="1"/>
  <c r="BH446" i="1" s="1"/>
  <c r="BK446" i="1" s="1"/>
  <c r="BR446" i="1" s="1"/>
  <c r="BT446" i="1" s="1"/>
  <c r="BL446" i="1"/>
  <c r="BM446" i="1" s="1"/>
  <c r="BG451" i="1"/>
  <c r="BH451" i="1" s="1"/>
  <c r="BK451" i="1" s="1"/>
  <c r="BR451" i="1" s="1"/>
  <c r="BT451" i="1" s="1"/>
  <c r="BL451" i="1"/>
  <c r="BM451" i="1" s="1"/>
  <c r="BG456" i="1"/>
  <c r="BH456" i="1" s="1"/>
  <c r="BK456" i="1" s="1"/>
  <c r="BR456" i="1" s="1"/>
  <c r="BT456" i="1" s="1"/>
  <c r="BL456" i="1"/>
  <c r="BM456" i="1" s="1"/>
  <c r="BG460" i="1"/>
  <c r="BH460" i="1" s="1"/>
  <c r="BK460" i="1" s="1"/>
  <c r="BR460" i="1" s="1"/>
  <c r="BT460" i="1" s="1"/>
  <c r="BL460" i="1"/>
  <c r="BM460" i="1" s="1"/>
  <c r="BG464" i="1"/>
  <c r="BH464" i="1" s="1"/>
  <c r="BK464" i="1" s="1"/>
  <c r="BR464" i="1" s="1"/>
  <c r="BT464" i="1" s="1"/>
  <c r="BL464" i="1"/>
  <c r="BM464" i="1" s="1"/>
  <c r="BG469" i="1"/>
  <c r="BH469" i="1" s="1"/>
  <c r="BK469" i="1" s="1"/>
  <c r="BR469" i="1" s="1"/>
  <c r="BT469" i="1" s="1"/>
  <c r="BL469" i="1"/>
  <c r="BM469" i="1" s="1"/>
  <c r="BG473" i="1"/>
  <c r="BH473" i="1" s="1"/>
  <c r="BK473" i="1" s="1"/>
  <c r="BR473" i="1" s="1"/>
  <c r="BT473" i="1" s="1"/>
  <c r="BL473" i="1"/>
  <c r="BM473" i="1" s="1"/>
  <c r="BG477" i="1"/>
  <c r="BH477" i="1" s="1"/>
  <c r="BK477" i="1" s="1"/>
  <c r="BR477" i="1" s="1"/>
  <c r="BT477" i="1" s="1"/>
  <c r="BL477" i="1"/>
  <c r="BM477" i="1" s="1"/>
  <c r="BG481" i="1"/>
  <c r="BH481" i="1" s="1"/>
  <c r="BK481" i="1" s="1"/>
  <c r="BR481" i="1" s="1"/>
  <c r="BT481" i="1" s="1"/>
  <c r="BL481" i="1"/>
  <c r="BM481" i="1" s="1"/>
  <c r="BG485" i="1"/>
  <c r="BH485" i="1" s="1"/>
  <c r="BK485" i="1" s="1"/>
  <c r="BR485" i="1" s="1"/>
  <c r="BT485" i="1" s="1"/>
  <c r="BL485" i="1"/>
  <c r="BM485" i="1" s="1"/>
  <c r="BG489" i="1"/>
  <c r="BH489" i="1" s="1"/>
  <c r="BK489" i="1" s="1"/>
  <c r="BR489" i="1" s="1"/>
  <c r="BT489" i="1" s="1"/>
  <c r="BL489" i="1"/>
  <c r="BM489" i="1" s="1"/>
  <c r="BG493" i="1"/>
  <c r="BH493" i="1" s="1"/>
  <c r="BK493" i="1" s="1"/>
  <c r="BR493" i="1" s="1"/>
  <c r="BT493" i="1" s="1"/>
  <c r="BL493" i="1"/>
  <c r="BM493" i="1" s="1"/>
  <c r="BG498" i="1"/>
  <c r="BH498" i="1" s="1"/>
  <c r="BK498" i="1" s="1"/>
  <c r="BR498" i="1" s="1"/>
  <c r="BT498" i="1" s="1"/>
  <c r="BL498" i="1"/>
  <c r="BM498" i="1" s="1"/>
  <c r="BG502" i="1"/>
  <c r="BH502" i="1" s="1"/>
  <c r="BK502" i="1" s="1"/>
  <c r="BR502" i="1" s="1"/>
  <c r="BT502" i="1" s="1"/>
  <c r="BL502" i="1"/>
  <c r="BM502" i="1" s="1"/>
  <c r="BG507" i="1"/>
  <c r="BH507" i="1" s="1"/>
  <c r="BK507" i="1" s="1"/>
  <c r="BR507" i="1" s="1"/>
  <c r="BT507" i="1" s="1"/>
  <c r="BL507" i="1"/>
  <c r="BM507" i="1" s="1"/>
  <c r="BG511" i="1"/>
  <c r="BH511" i="1" s="1"/>
  <c r="BK511" i="1" s="1"/>
  <c r="BR511" i="1" s="1"/>
  <c r="BT511" i="1" s="1"/>
  <c r="BL511" i="1"/>
  <c r="BM511" i="1" s="1"/>
  <c r="BG515" i="1"/>
  <c r="BH515" i="1" s="1"/>
  <c r="BK515" i="1" s="1"/>
  <c r="BR515" i="1" s="1"/>
  <c r="BT515" i="1" s="1"/>
  <c r="BL515" i="1"/>
  <c r="BM515" i="1" s="1"/>
  <c r="BG520" i="1"/>
  <c r="BH520" i="1" s="1"/>
  <c r="BK520" i="1" s="1"/>
  <c r="BR520" i="1" s="1"/>
  <c r="BT520" i="1" s="1"/>
  <c r="BL520" i="1"/>
  <c r="BM520" i="1" s="1"/>
  <c r="BG524" i="1"/>
  <c r="BH524" i="1" s="1"/>
  <c r="BK524" i="1" s="1"/>
  <c r="BR524" i="1" s="1"/>
  <c r="BT524" i="1" s="1"/>
  <c r="BL524" i="1"/>
  <c r="BM524" i="1" s="1"/>
  <c r="BG528" i="1"/>
  <c r="BH528" i="1" s="1"/>
  <c r="BK528" i="1" s="1"/>
  <c r="BR528" i="1" s="1"/>
  <c r="BT528" i="1" s="1"/>
  <c r="BL528" i="1"/>
  <c r="BM528" i="1" s="1"/>
  <c r="BG532" i="1"/>
  <c r="BH532" i="1" s="1"/>
  <c r="BK532" i="1" s="1"/>
  <c r="BR532" i="1" s="1"/>
  <c r="BT532" i="1" s="1"/>
  <c r="BL532" i="1"/>
  <c r="BM532" i="1" s="1"/>
  <c r="BG538" i="1"/>
  <c r="BH538" i="1" s="1"/>
  <c r="BK538" i="1" s="1"/>
  <c r="BR538" i="1" s="1"/>
  <c r="BT538" i="1" s="1"/>
  <c r="BL538" i="1"/>
  <c r="BM538" i="1" s="1"/>
  <c r="BG543" i="1"/>
  <c r="BH543" i="1" s="1"/>
  <c r="BK543" i="1" s="1"/>
  <c r="BR543" i="1" s="1"/>
  <c r="BT543" i="1" s="1"/>
  <c r="BL543" i="1"/>
  <c r="BM543" i="1" s="1"/>
  <c r="BG548" i="1"/>
  <c r="BH548" i="1" s="1"/>
  <c r="BK548" i="1" s="1"/>
  <c r="BR548" i="1" s="1"/>
  <c r="BT548" i="1" s="1"/>
  <c r="BL548" i="1"/>
  <c r="BM548" i="1" s="1"/>
  <c r="BG554" i="1"/>
  <c r="BH554" i="1" s="1"/>
  <c r="BK554" i="1" s="1"/>
  <c r="BR554" i="1" s="1"/>
  <c r="BT554" i="1" s="1"/>
  <c r="BL554" i="1"/>
  <c r="BM554" i="1" s="1"/>
  <c r="BG558" i="1"/>
  <c r="BH558" i="1" s="1"/>
  <c r="BK558" i="1" s="1"/>
  <c r="BR558" i="1" s="1"/>
  <c r="BT558" i="1" s="1"/>
  <c r="BL558" i="1"/>
  <c r="BM558" i="1" s="1"/>
  <c r="BG562" i="1"/>
  <c r="BH562" i="1" s="1"/>
  <c r="BK562" i="1" s="1"/>
  <c r="BR562" i="1" s="1"/>
  <c r="BT562" i="1" s="1"/>
  <c r="BL562" i="1"/>
  <c r="BM562" i="1" s="1"/>
  <c r="BG566" i="1"/>
  <c r="BH566" i="1" s="1"/>
  <c r="BK566" i="1" s="1"/>
  <c r="BR566" i="1" s="1"/>
  <c r="BT566" i="1" s="1"/>
  <c r="BL566" i="1"/>
  <c r="BM566" i="1" s="1"/>
  <c r="BG570" i="1"/>
  <c r="BH570" i="1" s="1"/>
  <c r="BK570" i="1" s="1"/>
  <c r="BR570" i="1" s="1"/>
  <c r="BT570" i="1" s="1"/>
  <c r="BL570" i="1"/>
  <c r="BM570" i="1" s="1"/>
  <c r="BG574" i="1"/>
  <c r="BH574" i="1" s="1"/>
  <c r="BK574" i="1" s="1"/>
  <c r="BR574" i="1" s="1"/>
  <c r="BT574" i="1" s="1"/>
  <c r="BL574" i="1"/>
  <c r="BM574" i="1" s="1"/>
  <c r="BG579" i="1"/>
  <c r="BH579" i="1" s="1"/>
  <c r="BK579" i="1" s="1"/>
  <c r="BR579" i="1" s="1"/>
  <c r="BT579" i="1" s="1"/>
  <c r="BL579" i="1"/>
  <c r="BM579" i="1" s="1"/>
  <c r="BG583" i="1"/>
  <c r="BH583" i="1" s="1"/>
  <c r="BK583" i="1" s="1"/>
  <c r="BR583" i="1" s="1"/>
  <c r="BT583" i="1" s="1"/>
  <c r="BL583" i="1"/>
  <c r="BM583" i="1" s="1"/>
  <c r="BG587" i="1"/>
  <c r="BH587" i="1" s="1"/>
  <c r="BK587" i="1" s="1"/>
  <c r="BR587" i="1" s="1"/>
  <c r="BT587" i="1" s="1"/>
  <c r="BL587" i="1"/>
  <c r="BM587" i="1" s="1"/>
  <c r="BG592" i="1"/>
  <c r="BH592" i="1" s="1"/>
  <c r="BK592" i="1" s="1"/>
  <c r="BR592" i="1" s="1"/>
  <c r="BT592" i="1" s="1"/>
  <c r="BL592" i="1"/>
  <c r="BM592" i="1" s="1"/>
  <c r="BG596" i="1"/>
  <c r="BH596" i="1" s="1"/>
  <c r="BK596" i="1" s="1"/>
  <c r="BR596" i="1" s="1"/>
  <c r="BT596" i="1" s="1"/>
  <c r="BL596" i="1"/>
  <c r="BM596" i="1" s="1"/>
  <c r="BG600" i="1"/>
  <c r="BH600" i="1" s="1"/>
  <c r="BK600" i="1" s="1"/>
  <c r="BR600" i="1" s="1"/>
  <c r="BT600" i="1" s="1"/>
  <c r="BL600" i="1"/>
  <c r="BM600" i="1" s="1"/>
  <c r="BG607" i="1"/>
  <c r="BH607" i="1" s="1"/>
  <c r="BK607" i="1" s="1"/>
  <c r="BR607" i="1" s="1"/>
  <c r="BT607" i="1" s="1"/>
  <c r="BL607" i="1"/>
  <c r="BM607" i="1" s="1"/>
  <c r="BG611" i="1"/>
  <c r="BH611" i="1" s="1"/>
  <c r="BK611" i="1" s="1"/>
  <c r="BR611" i="1" s="1"/>
  <c r="BT611" i="1" s="1"/>
  <c r="BL611" i="1"/>
  <c r="BM611" i="1" s="1"/>
  <c r="BG615" i="1"/>
  <c r="BH615" i="1" s="1"/>
  <c r="BK615" i="1" s="1"/>
  <c r="BR615" i="1" s="1"/>
  <c r="BT615" i="1" s="1"/>
  <c r="BL615" i="1"/>
  <c r="BM615" i="1" s="1"/>
  <c r="BG619" i="1"/>
  <c r="BH619" i="1" s="1"/>
  <c r="BK619" i="1" s="1"/>
  <c r="BR619" i="1" s="1"/>
  <c r="BT619" i="1" s="1"/>
  <c r="BL619" i="1"/>
  <c r="BM619" i="1" s="1"/>
  <c r="BG624" i="1"/>
  <c r="BH624" i="1" s="1"/>
  <c r="BK624" i="1" s="1"/>
  <c r="BR624" i="1" s="1"/>
  <c r="BT624" i="1" s="1"/>
  <c r="BL624" i="1"/>
  <c r="BM624" i="1" s="1"/>
  <c r="BG628" i="1"/>
  <c r="BH628" i="1" s="1"/>
  <c r="BK628" i="1" s="1"/>
  <c r="BR628" i="1" s="1"/>
  <c r="BT628" i="1" s="1"/>
  <c r="BL628" i="1"/>
  <c r="BM628" i="1" s="1"/>
  <c r="BG633" i="1"/>
  <c r="BH633" i="1" s="1"/>
  <c r="BK633" i="1" s="1"/>
  <c r="BR633" i="1" s="1"/>
  <c r="BT633" i="1" s="1"/>
  <c r="BL633" i="1"/>
  <c r="BM633" i="1" s="1"/>
  <c r="BG637" i="1"/>
  <c r="BH637" i="1" s="1"/>
  <c r="BK637" i="1" s="1"/>
  <c r="BR637" i="1" s="1"/>
  <c r="BT637" i="1" s="1"/>
  <c r="BL637" i="1"/>
  <c r="BM637" i="1" s="1"/>
  <c r="BG641" i="1"/>
  <c r="BH641" i="1" s="1"/>
  <c r="BK641" i="1" s="1"/>
  <c r="BR641" i="1" s="1"/>
  <c r="BT641" i="1" s="1"/>
  <c r="BL641" i="1"/>
  <c r="BM641" i="1" s="1"/>
  <c r="BG645" i="1"/>
  <c r="BH645" i="1" s="1"/>
  <c r="BK645" i="1" s="1"/>
  <c r="BR645" i="1" s="1"/>
  <c r="BT645" i="1" s="1"/>
  <c r="BL645" i="1"/>
  <c r="BM645" i="1" s="1"/>
  <c r="BG649" i="1"/>
  <c r="BH649" i="1" s="1"/>
  <c r="BK649" i="1" s="1"/>
  <c r="BR649" i="1" s="1"/>
  <c r="BT649" i="1" s="1"/>
  <c r="BL649" i="1"/>
  <c r="BM649" i="1" s="1"/>
  <c r="BG653" i="1"/>
  <c r="BH653" i="1" s="1"/>
  <c r="BK653" i="1" s="1"/>
  <c r="BR653" i="1" s="1"/>
  <c r="BT653" i="1" s="1"/>
  <c r="BL653" i="1"/>
  <c r="BM653" i="1" s="1"/>
  <c r="BG657" i="1"/>
  <c r="BH657" i="1" s="1"/>
  <c r="BK657" i="1" s="1"/>
  <c r="BR657" i="1" s="1"/>
  <c r="BT657" i="1" s="1"/>
  <c r="BL657" i="1"/>
  <c r="BM657" i="1" s="1"/>
  <c r="BG661" i="1"/>
  <c r="BH661" i="1" s="1"/>
  <c r="BK661" i="1" s="1"/>
  <c r="BR661" i="1" s="1"/>
  <c r="BT661" i="1" s="1"/>
  <c r="BL661" i="1"/>
  <c r="BM661" i="1" s="1"/>
  <c r="BG667" i="1"/>
  <c r="BH667" i="1" s="1"/>
  <c r="BK667" i="1" s="1"/>
  <c r="BR667" i="1" s="1"/>
  <c r="BT667" i="1" s="1"/>
  <c r="BL667" i="1"/>
  <c r="BM667" i="1" s="1"/>
  <c r="BG671" i="1"/>
  <c r="BH671" i="1" s="1"/>
  <c r="BK671" i="1" s="1"/>
  <c r="BR671" i="1" s="1"/>
  <c r="BT671" i="1" s="1"/>
  <c r="BL671" i="1"/>
  <c r="BM671" i="1" s="1"/>
  <c r="BG675" i="1"/>
  <c r="BH675" i="1" s="1"/>
  <c r="BK675" i="1" s="1"/>
  <c r="BR675" i="1" s="1"/>
  <c r="BT675" i="1" s="1"/>
  <c r="BL675" i="1"/>
  <c r="BM675" i="1" s="1"/>
  <c r="BG681" i="1"/>
  <c r="BH681" i="1" s="1"/>
  <c r="BK681" i="1" s="1"/>
  <c r="BR681" i="1" s="1"/>
  <c r="BT681" i="1" s="1"/>
  <c r="BL681" i="1"/>
  <c r="BM681" i="1" s="1"/>
  <c r="BG685" i="1"/>
  <c r="BH685" i="1" s="1"/>
  <c r="BK685" i="1" s="1"/>
  <c r="BR685" i="1" s="1"/>
  <c r="BT685" i="1" s="1"/>
  <c r="BL685" i="1"/>
  <c r="BM685" i="1" s="1"/>
  <c r="BG689" i="1"/>
  <c r="BH689" i="1" s="1"/>
  <c r="BK689" i="1" s="1"/>
  <c r="BR689" i="1" s="1"/>
  <c r="BT689" i="1" s="1"/>
  <c r="BL689" i="1"/>
  <c r="BM689" i="1" s="1"/>
  <c r="BG693" i="1"/>
  <c r="BH693" i="1" s="1"/>
  <c r="BK693" i="1" s="1"/>
  <c r="BR693" i="1" s="1"/>
  <c r="BT693" i="1" s="1"/>
  <c r="BL693" i="1"/>
  <c r="BM693" i="1" s="1"/>
  <c r="BG697" i="1"/>
  <c r="BH697" i="1" s="1"/>
  <c r="BK697" i="1" s="1"/>
  <c r="BR697" i="1" s="1"/>
  <c r="BT697" i="1" s="1"/>
  <c r="BL697" i="1"/>
  <c r="BM697" i="1" s="1"/>
  <c r="BG702" i="1"/>
  <c r="BH702" i="1" s="1"/>
  <c r="BK702" i="1" s="1"/>
  <c r="BR702" i="1" s="1"/>
  <c r="BT702" i="1" s="1"/>
  <c r="BL702" i="1"/>
  <c r="BM702" i="1" s="1"/>
  <c r="BG706" i="1"/>
  <c r="BH706" i="1" s="1"/>
  <c r="BK706" i="1" s="1"/>
  <c r="BR706" i="1" s="1"/>
  <c r="BT706" i="1" s="1"/>
  <c r="BL706" i="1"/>
  <c r="BM706" i="1" s="1"/>
  <c r="BG710" i="1"/>
  <c r="BH710" i="1" s="1"/>
  <c r="BK710" i="1" s="1"/>
  <c r="BR710" i="1" s="1"/>
  <c r="BT710" i="1" s="1"/>
  <c r="BL710" i="1"/>
  <c r="BM710" i="1" s="1"/>
  <c r="BG714" i="1"/>
  <c r="BH714" i="1" s="1"/>
  <c r="BK714" i="1" s="1"/>
  <c r="BR714" i="1" s="1"/>
  <c r="BT714" i="1" s="1"/>
  <c r="BL714" i="1"/>
  <c r="BM714" i="1" s="1"/>
  <c r="BG718" i="1"/>
  <c r="BH718" i="1" s="1"/>
  <c r="BK718" i="1" s="1"/>
  <c r="BR718" i="1" s="1"/>
  <c r="BT718" i="1" s="1"/>
  <c r="BL718" i="1"/>
  <c r="BM718" i="1" s="1"/>
  <c r="BG722" i="1"/>
  <c r="BH722" i="1" s="1"/>
  <c r="BK722" i="1" s="1"/>
  <c r="BR722" i="1" s="1"/>
  <c r="BT722" i="1" s="1"/>
  <c r="BL722" i="1"/>
  <c r="BM722" i="1" s="1"/>
  <c r="BG726" i="1"/>
  <c r="BH726" i="1" s="1"/>
  <c r="BK726" i="1" s="1"/>
  <c r="BR726" i="1" s="1"/>
  <c r="BT726" i="1" s="1"/>
  <c r="BL726" i="1"/>
  <c r="BM726" i="1" s="1"/>
  <c r="BG730" i="1"/>
  <c r="BH730" i="1" s="1"/>
  <c r="BK730" i="1" s="1"/>
  <c r="BR730" i="1" s="1"/>
  <c r="BT730" i="1" s="1"/>
  <c r="BL730" i="1"/>
  <c r="BM730" i="1" s="1"/>
  <c r="BG734" i="1"/>
  <c r="BH734" i="1" s="1"/>
  <c r="BK734" i="1" s="1"/>
  <c r="BR734" i="1" s="1"/>
  <c r="BT734" i="1" s="1"/>
  <c r="BL734" i="1"/>
  <c r="BM734" i="1" s="1"/>
  <c r="BG738" i="1"/>
  <c r="BH738" i="1" s="1"/>
  <c r="BK738" i="1" s="1"/>
  <c r="BR738" i="1" s="1"/>
  <c r="BT738" i="1" s="1"/>
  <c r="BL738" i="1"/>
  <c r="BM738" i="1" s="1"/>
  <c r="BG743" i="1"/>
  <c r="BH743" i="1" s="1"/>
  <c r="BK743" i="1" s="1"/>
  <c r="BR743" i="1" s="1"/>
  <c r="BT743" i="1" s="1"/>
  <c r="BL743" i="1"/>
  <c r="BM743" i="1" s="1"/>
  <c r="BG748" i="1"/>
  <c r="BH748" i="1" s="1"/>
  <c r="BK748" i="1" s="1"/>
  <c r="BR748" i="1" s="1"/>
  <c r="BT748" i="1" s="1"/>
  <c r="BL748" i="1"/>
  <c r="BM748" i="1" s="1"/>
  <c r="BG752" i="1"/>
  <c r="BH752" i="1" s="1"/>
  <c r="BK752" i="1" s="1"/>
  <c r="BR752" i="1" s="1"/>
  <c r="BT752" i="1" s="1"/>
  <c r="BL752" i="1"/>
  <c r="BM752" i="1" s="1"/>
  <c r="BG757" i="1"/>
  <c r="BH757" i="1" s="1"/>
  <c r="BK757" i="1" s="1"/>
  <c r="BR757" i="1" s="1"/>
  <c r="BT757" i="1" s="1"/>
  <c r="BL757" i="1"/>
  <c r="BM757" i="1" s="1"/>
  <c r="BG761" i="1"/>
  <c r="BH761" i="1" s="1"/>
  <c r="BK761" i="1" s="1"/>
  <c r="BR761" i="1" s="1"/>
  <c r="BT761" i="1" s="1"/>
  <c r="BL761" i="1"/>
  <c r="BM761" i="1" s="1"/>
  <c r="BG765" i="1"/>
  <c r="BH765" i="1" s="1"/>
  <c r="BK765" i="1" s="1"/>
  <c r="BR765" i="1" s="1"/>
  <c r="BT765" i="1" s="1"/>
  <c r="BL765" i="1"/>
  <c r="BM765" i="1" s="1"/>
  <c r="BG770" i="1"/>
  <c r="BH770" i="1" s="1"/>
  <c r="BK770" i="1" s="1"/>
  <c r="BR770" i="1" s="1"/>
  <c r="BT770" i="1" s="1"/>
  <c r="BL770" i="1"/>
  <c r="BM770" i="1" s="1"/>
  <c r="BG774" i="1"/>
  <c r="BH774" i="1" s="1"/>
  <c r="BK774" i="1" s="1"/>
  <c r="BR774" i="1" s="1"/>
  <c r="BT774" i="1" s="1"/>
  <c r="BL774" i="1"/>
  <c r="BM774" i="1" s="1"/>
  <c r="BG778" i="1"/>
  <c r="BH778" i="1" s="1"/>
  <c r="BK778" i="1" s="1"/>
  <c r="BR778" i="1" s="1"/>
  <c r="BT778" i="1" s="1"/>
  <c r="BL778" i="1"/>
  <c r="BM778" i="1" s="1"/>
  <c r="BG782" i="1"/>
  <c r="BH782" i="1" s="1"/>
  <c r="BK782" i="1" s="1"/>
  <c r="BR782" i="1" s="1"/>
  <c r="BT782" i="1" s="1"/>
  <c r="BL782" i="1"/>
  <c r="BM782" i="1" s="1"/>
  <c r="BG786" i="1"/>
  <c r="BH786" i="1" s="1"/>
  <c r="BK786" i="1" s="1"/>
  <c r="BR786" i="1" s="1"/>
  <c r="BT786" i="1" s="1"/>
  <c r="BL786" i="1"/>
  <c r="BM786" i="1" s="1"/>
  <c r="BG790" i="1"/>
  <c r="BH790" i="1" s="1"/>
  <c r="BK790" i="1" s="1"/>
  <c r="BR790" i="1" s="1"/>
  <c r="BT790" i="1" s="1"/>
  <c r="BL790" i="1"/>
  <c r="BM790" i="1" s="1"/>
  <c r="BG794" i="1"/>
  <c r="BH794" i="1" s="1"/>
  <c r="BK794" i="1" s="1"/>
  <c r="BR794" i="1" s="1"/>
  <c r="BT794" i="1" s="1"/>
  <c r="BL794" i="1"/>
  <c r="BM794" i="1" s="1"/>
  <c r="BG799" i="1"/>
  <c r="BH799" i="1" s="1"/>
  <c r="BK799" i="1" s="1"/>
  <c r="BR799" i="1" s="1"/>
  <c r="BT799" i="1" s="1"/>
  <c r="BL799" i="1"/>
  <c r="BM799" i="1" s="1"/>
  <c r="BG803" i="1"/>
  <c r="BH803" i="1" s="1"/>
  <c r="BK803" i="1" s="1"/>
  <c r="BR803" i="1" s="1"/>
  <c r="BT803" i="1" s="1"/>
  <c r="BL803" i="1"/>
  <c r="BM803" i="1" s="1"/>
  <c r="BG807" i="1"/>
  <c r="BH807" i="1" s="1"/>
  <c r="BK807" i="1" s="1"/>
  <c r="BR807" i="1" s="1"/>
  <c r="BT807" i="1" s="1"/>
  <c r="BL807" i="1"/>
  <c r="BM807" i="1" s="1"/>
  <c r="BG811" i="1"/>
  <c r="BH811" i="1" s="1"/>
  <c r="BK811" i="1" s="1"/>
  <c r="BR811" i="1" s="1"/>
  <c r="BT811" i="1" s="1"/>
  <c r="BL811" i="1"/>
  <c r="BM811" i="1" s="1"/>
  <c r="BG815" i="1"/>
  <c r="BH815" i="1" s="1"/>
  <c r="BK815" i="1" s="1"/>
  <c r="BR815" i="1" s="1"/>
  <c r="BT815" i="1" s="1"/>
  <c r="BL815" i="1"/>
  <c r="BM815" i="1" s="1"/>
  <c r="BG819" i="1"/>
  <c r="BH819" i="1" s="1"/>
  <c r="BK819" i="1" s="1"/>
  <c r="BR819" i="1" s="1"/>
  <c r="BT819" i="1" s="1"/>
  <c r="BL819" i="1"/>
  <c r="BM819" i="1" s="1"/>
  <c r="BG823" i="1"/>
  <c r="BH823" i="1" s="1"/>
  <c r="BK823" i="1" s="1"/>
  <c r="BR823" i="1" s="1"/>
  <c r="BT823" i="1" s="1"/>
  <c r="BL823" i="1"/>
  <c r="BM823" i="1" s="1"/>
  <c r="BG827" i="1"/>
  <c r="BH827" i="1" s="1"/>
  <c r="BK827" i="1" s="1"/>
  <c r="BR827" i="1" s="1"/>
  <c r="BT827" i="1" s="1"/>
  <c r="BL827" i="1"/>
  <c r="BM827" i="1" s="1"/>
  <c r="BG831" i="1"/>
  <c r="BH831" i="1" s="1"/>
  <c r="BK831" i="1" s="1"/>
  <c r="BR831" i="1" s="1"/>
  <c r="BT831" i="1" s="1"/>
  <c r="BL831" i="1"/>
  <c r="BM831" i="1" s="1"/>
  <c r="BG835" i="1"/>
  <c r="BH835" i="1" s="1"/>
  <c r="BK835" i="1" s="1"/>
  <c r="BR835" i="1" s="1"/>
  <c r="BT835" i="1" s="1"/>
  <c r="BL835" i="1"/>
  <c r="BM835" i="1" s="1"/>
  <c r="BG839" i="1"/>
  <c r="BH839" i="1" s="1"/>
  <c r="BK839" i="1" s="1"/>
  <c r="BR839" i="1" s="1"/>
  <c r="BT839" i="1" s="1"/>
  <c r="BL839" i="1"/>
  <c r="BM839" i="1" s="1"/>
  <c r="BG843" i="1"/>
  <c r="BH843" i="1" s="1"/>
  <c r="BK843" i="1" s="1"/>
  <c r="BR843" i="1" s="1"/>
  <c r="BT843" i="1" s="1"/>
  <c r="BL843" i="1"/>
  <c r="BM843" i="1" s="1"/>
  <c r="BG848" i="1"/>
  <c r="BH848" i="1" s="1"/>
  <c r="BK848" i="1" s="1"/>
  <c r="BR848" i="1" s="1"/>
  <c r="BT848" i="1" s="1"/>
  <c r="BL848" i="1"/>
  <c r="BM848" i="1" s="1"/>
  <c r="BG853" i="1"/>
  <c r="BH853" i="1" s="1"/>
  <c r="BK853" i="1" s="1"/>
  <c r="BR853" i="1" s="1"/>
  <c r="BT853" i="1" s="1"/>
  <c r="BL853" i="1"/>
  <c r="BM853" i="1" s="1"/>
  <c r="BG858" i="1"/>
  <c r="BH858" i="1" s="1"/>
  <c r="BK858" i="1" s="1"/>
  <c r="BR858" i="1" s="1"/>
  <c r="BT858" i="1" s="1"/>
  <c r="BL858" i="1"/>
  <c r="BM858" i="1" s="1"/>
  <c r="BG862" i="1"/>
  <c r="BH862" i="1" s="1"/>
  <c r="BK862" i="1" s="1"/>
  <c r="BR862" i="1" s="1"/>
  <c r="BT862" i="1" s="1"/>
  <c r="BL862" i="1"/>
  <c r="BM862" i="1" s="1"/>
  <c r="BG867" i="1"/>
  <c r="BH867" i="1" s="1"/>
  <c r="BK867" i="1" s="1"/>
  <c r="BR867" i="1" s="1"/>
  <c r="BT867" i="1" s="1"/>
  <c r="BL867" i="1"/>
  <c r="BM867" i="1" s="1"/>
  <c r="BG871" i="1"/>
  <c r="BH871" i="1" s="1"/>
  <c r="BK871" i="1" s="1"/>
  <c r="BR871" i="1" s="1"/>
  <c r="BT871" i="1" s="1"/>
  <c r="BL871" i="1"/>
  <c r="BM871" i="1" s="1"/>
  <c r="BG875" i="1"/>
  <c r="BH875" i="1" s="1"/>
  <c r="BK875" i="1" s="1"/>
  <c r="BR875" i="1" s="1"/>
  <c r="BT875" i="1" s="1"/>
  <c r="BL875" i="1"/>
  <c r="BM875" i="1" s="1"/>
  <c r="BG879" i="1"/>
  <c r="BH879" i="1" s="1"/>
  <c r="BK879" i="1" s="1"/>
  <c r="BR879" i="1" s="1"/>
  <c r="BT879" i="1" s="1"/>
  <c r="BL879" i="1"/>
  <c r="BM879" i="1" s="1"/>
  <c r="BG883" i="1"/>
  <c r="BH883" i="1" s="1"/>
  <c r="BK883" i="1" s="1"/>
  <c r="BR883" i="1" s="1"/>
  <c r="BT883" i="1" s="1"/>
  <c r="BL883" i="1"/>
  <c r="BM883" i="1" s="1"/>
  <c r="BG887" i="1"/>
  <c r="BH887" i="1" s="1"/>
  <c r="BK887" i="1" s="1"/>
  <c r="BR887" i="1" s="1"/>
  <c r="BT887" i="1" s="1"/>
  <c r="BL887" i="1"/>
  <c r="BM887" i="1" s="1"/>
  <c r="BG891" i="1"/>
  <c r="BH891" i="1" s="1"/>
  <c r="BK891" i="1" s="1"/>
  <c r="BR891" i="1" s="1"/>
  <c r="BT891" i="1" s="1"/>
  <c r="BL891" i="1"/>
  <c r="BM891" i="1" s="1"/>
  <c r="BG895" i="1"/>
  <c r="BH895" i="1" s="1"/>
  <c r="BK895" i="1" s="1"/>
  <c r="BR895" i="1" s="1"/>
  <c r="BT895" i="1" s="1"/>
  <c r="BL895" i="1"/>
  <c r="BM895" i="1" s="1"/>
  <c r="BG901" i="1"/>
  <c r="BH901" i="1" s="1"/>
  <c r="BK901" i="1" s="1"/>
  <c r="BR901" i="1" s="1"/>
  <c r="BT901" i="1" s="1"/>
  <c r="BL901" i="1"/>
  <c r="BM901" i="1" s="1"/>
  <c r="BG905" i="1"/>
  <c r="BH905" i="1" s="1"/>
  <c r="BK905" i="1" s="1"/>
  <c r="BR905" i="1" s="1"/>
  <c r="BT905" i="1" s="1"/>
  <c r="BL905" i="1"/>
  <c r="BM905" i="1" s="1"/>
  <c r="BG909" i="1"/>
  <c r="BH909" i="1" s="1"/>
  <c r="BK909" i="1" s="1"/>
  <c r="BR909" i="1" s="1"/>
  <c r="BT909" i="1" s="1"/>
  <c r="BL909" i="1"/>
  <c r="BM909" i="1" s="1"/>
  <c r="BG913" i="1"/>
  <c r="BH913" i="1" s="1"/>
  <c r="BK913" i="1" s="1"/>
  <c r="BR913" i="1" s="1"/>
  <c r="BT913" i="1" s="1"/>
  <c r="BL913" i="1"/>
  <c r="BM913" i="1" s="1"/>
  <c r="BG918" i="1"/>
  <c r="BH918" i="1" s="1"/>
  <c r="BK918" i="1" s="1"/>
  <c r="BR918" i="1" s="1"/>
  <c r="BT918" i="1" s="1"/>
  <c r="BL918" i="1"/>
  <c r="BM918" i="1" s="1"/>
  <c r="BG922" i="1"/>
  <c r="BH922" i="1" s="1"/>
  <c r="BK922" i="1" s="1"/>
  <c r="BR922" i="1" s="1"/>
  <c r="BT922" i="1" s="1"/>
  <c r="BL922" i="1"/>
  <c r="BM922" i="1" s="1"/>
  <c r="BG926" i="1"/>
  <c r="BH926" i="1" s="1"/>
  <c r="BK926" i="1" s="1"/>
  <c r="BR926" i="1" s="1"/>
  <c r="BT926" i="1" s="1"/>
  <c r="BL926" i="1"/>
  <c r="BM926" i="1" s="1"/>
  <c r="BG930" i="1"/>
  <c r="BH930" i="1" s="1"/>
  <c r="BK930" i="1" s="1"/>
  <c r="BR930" i="1" s="1"/>
  <c r="BT930" i="1" s="1"/>
  <c r="BL930" i="1"/>
  <c r="BM930" i="1" s="1"/>
  <c r="BG934" i="1"/>
  <c r="BH934" i="1" s="1"/>
  <c r="BK934" i="1" s="1"/>
  <c r="BR934" i="1" s="1"/>
  <c r="BT934" i="1" s="1"/>
  <c r="BL934" i="1"/>
  <c r="BM934" i="1" s="1"/>
  <c r="BG938" i="1"/>
  <c r="BH938" i="1" s="1"/>
  <c r="BK938" i="1" s="1"/>
  <c r="BR938" i="1" s="1"/>
  <c r="BT938" i="1" s="1"/>
  <c r="BL938" i="1"/>
  <c r="BM938" i="1" s="1"/>
  <c r="BG942" i="1"/>
  <c r="BH942" i="1" s="1"/>
  <c r="BK942" i="1" s="1"/>
  <c r="BR942" i="1" s="1"/>
  <c r="BT942" i="1" s="1"/>
  <c r="BL942" i="1"/>
  <c r="BM942" i="1" s="1"/>
  <c r="BG946" i="1"/>
  <c r="BH946" i="1" s="1"/>
  <c r="BK946" i="1" s="1"/>
  <c r="BR946" i="1" s="1"/>
  <c r="BT946" i="1" s="1"/>
  <c r="BL946" i="1"/>
  <c r="BM946" i="1" s="1"/>
  <c r="BG950" i="1"/>
  <c r="BH950" i="1" s="1"/>
  <c r="BK950" i="1" s="1"/>
  <c r="BR950" i="1" s="1"/>
  <c r="BT950" i="1" s="1"/>
  <c r="BL950" i="1"/>
  <c r="BM950" i="1" s="1"/>
  <c r="BG954" i="1"/>
  <c r="BH954" i="1" s="1"/>
  <c r="BK954" i="1" s="1"/>
  <c r="BR954" i="1" s="1"/>
  <c r="BT954" i="1" s="1"/>
  <c r="BL954" i="1"/>
  <c r="BM954" i="1" s="1"/>
  <c r="BG960" i="1"/>
  <c r="BH960" i="1" s="1"/>
  <c r="BK960" i="1" s="1"/>
  <c r="BR960" i="1" s="1"/>
  <c r="BT960" i="1" s="1"/>
  <c r="BL960" i="1"/>
  <c r="BM960" i="1" s="1"/>
  <c r="BG965" i="1"/>
  <c r="BH965" i="1" s="1"/>
  <c r="BK965" i="1" s="1"/>
  <c r="BR965" i="1" s="1"/>
  <c r="BT965" i="1" s="1"/>
  <c r="BL965" i="1"/>
  <c r="BM965" i="1" s="1"/>
  <c r="BG969" i="1"/>
  <c r="BH969" i="1" s="1"/>
  <c r="BK969" i="1" s="1"/>
  <c r="BR969" i="1" s="1"/>
  <c r="BT969" i="1" s="1"/>
  <c r="BL969" i="1"/>
  <c r="BM969" i="1" s="1"/>
  <c r="BG973" i="1"/>
  <c r="BH973" i="1" s="1"/>
  <c r="BK973" i="1" s="1"/>
  <c r="BR973" i="1" s="1"/>
  <c r="BT973" i="1" s="1"/>
  <c r="BL973" i="1"/>
  <c r="BM973" i="1" s="1"/>
  <c r="BG977" i="1"/>
  <c r="BH977" i="1" s="1"/>
  <c r="BK977" i="1" s="1"/>
  <c r="BR977" i="1" s="1"/>
  <c r="BT977" i="1" s="1"/>
  <c r="BL977" i="1"/>
  <c r="BM977" i="1" s="1"/>
  <c r="BG981" i="1"/>
  <c r="BH981" i="1" s="1"/>
  <c r="BK981" i="1" s="1"/>
  <c r="BR981" i="1" s="1"/>
  <c r="BT981" i="1" s="1"/>
  <c r="BL981" i="1"/>
  <c r="BM981" i="1" s="1"/>
  <c r="BG985" i="1"/>
  <c r="BH985" i="1" s="1"/>
  <c r="BK985" i="1" s="1"/>
  <c r="BR985" i="1" s="1"/>
  <c r="BT985" i="1" s="1"/>
  <c r="BL985" i="1"/>
  <c r="BM985" i="1" s="1"/>
  <c r="BG989" i="1"/>
  <c r="BH989" i="1" s="1"/>
  <c r="BK989" i="1" s="1"/>
  <c r="BR989" i="1" s="1"/>
  <c r="BT989" i="1" s="1"/>
  <c r="BL989" i="1"/>
  <c r="BM989" i="1" s="1"/>
  <c r="BG993" i="1"/>
  <c r="BH993" i="1" s="1"/>
  <c r="BK993" i="1" s="1"/>
  <c r="BR993" i="1" s="1"/>
  <c r="BT993" i="1" s="1"/>
  <c r="BL993" i="1"/>
  <c r="BM993" i="1" s="1"/>
  <c r="BG997" i="1"/>
  <c r="BH997" i="1" s="1"/>
  <c r="BK997" i="1" s="1"/>
  <c r="BR997" i="1" s="1"/>
  <c r="BT997" i="1" s="1"/>
  <c r="BL997" i="1"/>
  <c r="BM997" i="1" s="1"/>
  <c r="BG1001" i="1"/>
  <c r="BH1001" i="1" s="1"/>
  <c r="BK1001" i="1" s="1"/>
  <c r="BR1001" i="1" s="1"/>
  <c r="BT1001" i="1" s="1"/>
  <c r="BL1001" i="1"/>
  <c r="BM1001" i="1" s="1"/>
  <c r="BG1005" i="1"/>
  <c r="BH1005" i="1" s="1"/>
  <c r="BK1005" i="1" s="1"/>
  <c r="BR1005" i="1" s="1"/>
  <c r="BT1005" i="1" s="1"/>
  <c r="BL1005" i="1"/>
  <c r="BM1005" i="1" s="1"/>
  <c r="BG1009" i="1"/>
  <c r="BH1009" i="1" s="1"/>
  <c r="BK1009" i="1" s="1"/>
  <c r="BR1009" i="1" s="1"/>
  <c r="BT1009" i="1" s="1"/>
  <c r="BL1009" i="1"/>
  <c r="BM1009" i="1" s="1"/>
  <c r="BG1013" i="1"/>
  <c r="BH1013" i="1" s="1"/>
  <c r="BK1013" i="1" s="1"/>
  <c r="BR1013" i="1" s="1"/>
  <c r="BT1013" i="1" s="1"/>
  <c r="BL1013" i="1"/>
  <c r="BM1013" i="1" s="1"/>
  <c r="BG1018" i="1"/>
  <c r="BH1018" i="1" s="1"/>
  <c r="BK1018" i="1" s="1"/>
  <c r="BR1018" i="1" s="1"/>
  <c r="BT1018" i="1" s="1"/>
  <c r="BL1018" i="1"/>
  <c r="BM1018" i="1" s="1"/>
  <c r="BG1022" i="1"/>
  <c r="BH1022" i="1" s="1"/>
  <c r="BK1022" i="1" s="1"/>
  <c r="BR1022" i="1" s="1"/>
  <c r="BT1022" i="1" s="1"/>
  <c r="BL1022" i="1"/>
  <c r="BM1022" i="1" s="1"/>
  <c r="BG1027" i="1"/>
  <c r="BH1027" i="1" s="1"/>
  <c r="BK1027" i="1" s="1"/>
  <c r="BR1027" i="1" s="1"/>
  <c r="BT1027" i="1" s="1"/>
  <c r="BL1027" i="1"/>
  <c r="BM1027" i="1" s="1"/>
  <c r="BG1031" i="1"/>
  <c r="BH1031" i="1" s="1"/>
  <c r="BK1031" i="1" s="1"/>
  <c r="BR1031" i="1" s="1"/>
  <c r="BT1031" i="1" s="1"/>
  <c r="BL1031" i="1"/>
  <c r="BM1031" i="1" s="1"/>
  <c r="BG1035" i="1"/>
  <c r="BH1035" i="1" s="1"/>
  <c r="BK1035" i="1" s="1"/>
  <c r="BR1035" i="1" s="1"/>
  <c r="BT1035" i="1" s="1"/>
  <c r="BL1035" i="1"/>
  <c r="BM1035" i="1" s="1"/>
  <c r="BG1039" i="1"/>
  <c r="BH1039" i="1" s="1"/>
  <c r="BK1039" i="1" s="1"/>
  <c r="BR1039" i="1" s="1"/>
  <c r="BT1039" i="1" s="1"/>
  <c r="BL1039" i="1"/>
  <c r="BM1039" i="1" s="1"/>
  <c r="BG1043" i="1"/>
  <c r="BH1043" i="1" s="1"/>
  <c r="BK1043" i="1" s="1"/>
  <c r="BR1043" i="1" s="1"/>
  <c r="BT1043" i="1" s="1"/>
  <c r="BL1043" i="1"/>
  <c r="BM1043" i="1" s="1"/>
  <c r="BG1047" i="1"/>
  <c r="BH1047" i="1" s="1"/>
  <c r="BK1047" i="1" s="1"/>
  <c r="BR1047" i="1" s="1"/>
  <c r="BT1047" i="1" s="1"/>
  <c r="BL1047" i="1"/>
  <c r="BM1047" i="1" s="1"/>
  <c r="BG1051" i="1"/>
  <c r="BH1051" i="1" s="1"/>
  <c r="BK1051" i="1" s="1"/>
  <c r="BR1051" i="1" s="1"/>
  <c r="BT1051" i="1" s="1"/>
  <c r="BL1051" i="1"/>
  <c r="BM1051" i="1" s="1"/>
  <c r="BG1055" i="1"/>
  <c r="BH1055" i="1" s="1"/>
  <c r="BK1055" i="1" s="1"/>
  <c r="BR1055" i="1" s="1"/>
  <c r="BT1055" i="1" s="1"/>
  <c r="BL1055" i="1"/>
  <c r="BM1055" i="1" s="1"/>
  <c r="BG1059" i="1"/>
  <c r="BH1059" i="1" s="1"/>
  <c r="BK1059" i="1" s="1"/>
  <c r="BR1059" i="1" s="1"/>
  <c r="BT1059" i="1" s="1"/>
  <c r="BL1059" i="1"/>
  <c r="BM1059" i="1" s="1"/>
  <c r="BG1063" i="1"/>
  <c r="BH1063" i="1" s="1"/>
  <c r="BK1063" i="1" s="1"/>
  <c r="BR1063" i="1" s="1"/>
  <c r="BT1063" i="1" s="1"/>
  <c r="BL1063" i="1"/>
  <c r="BM1063" i="1" s="1"/>
  <c r="BG1067" i="1"/>
  <c r="BH1067" i="1" s="1"/>
  <c r="BK1067" i="1" s="1"/>
  <c r="BR1067" i="1" s="1"/>
  <c r="BT1067" i="1" s="1"/>
  <c r="BL1067" i="1"/>
  <c r="BM1067" i="1" s="1"/>
  <c r="BG1071" i="1"/>
  <c r="BH1071" i="1" s="1"/>
  <c r="BK1071" i="1" s="1"/>
  <c r="BR1071" i="1" s="1"/>
  <c r="BT1071" i="1" s="1"/>
  <c r="BL1071" i="1"/>
  <c r="BM1071" i="1" s="1"/>
  <c r="BG1075" i="1"/>
  <c r="BH1075" i="1" s="1"/>
  <c r="BK1075" i="1" s="1"/>
  <c r="BR1075" i="1" s="1"/>
  <c r="BT1075" i="1" s="1"/>
  <c r="BL1075" i="1"/>
  <c r="BM1075" i="1" s="1"/>
  <c r="BG1079" i="1"/>
  <c r="BH1079" i="1" s="1"/>
  <c r="BK1079" i="1" s="1"/>
  <c r="BR1079" i="1" s="1"/>
  <c r="BT1079" i="1" s="1"/>
  <c r="BL1079" i="1"/>
  <c r="BM1079" i="1" s="1"/>
  <c r="BG1083" i="1"/>
  <c r="BH1083" i="1" s="1"/>
  <c r="BK1083" i="1" s="1"/>
  <c r="BR1083" i="1" s="1"/>
  <c r="BT1083" i="1" s="1"/>
  <c r="BL1083" i="1"/>
  <c r="BM1083" i="1" s="1"/>
  <c r="BG1087" i="1"/>
  <c r="BH1087" i="1" s="1"/>
  <c r="BK1087" i="1" s="1"/>
  <c r="BR1087" i="1" s="1"/>
  <c r="BT1087" i="1" s="1"/>
  <c r="BL1087" i="1"/>
  <c r="BM1087" i="1" s="1"/>
  <c r="BG1091" i="1"/>
  <c r="BH1091" i="1" s="1"/>
  <c r="BK1091" i="1" s="1"/>
  <c r="BR1091" i="1" s="1"/>
  <c r="BT1091" i="1" s="1"/>
  <c r="BL1091" i="1"/>
  <c r="BM1091" i="1" s="1"/>
  <c r="BG1095" i="1"/>
  <c r="BH1095" i="1" s="1"/>
  <c r="BK1095" i="1" s="1"/>
  <c r="BR1095" i="1" s="1"/>
  <c r="BT1095" i="1" s="1"/>
  <c r="BL1095" i="1"/>
  <c r="BM1095" i="1" s="1"/>
  <c r="BG1100" i="1"/>
  <c r="BH1100" i="1" s="1"/>
  <c r="BK1100" i="1" s="1"/>
  <c r="BR1100" i="1" s="1"/>
  <c r="BT1100" i="1" s="1"/>
  <c r="BL1100" i="1"/>
  <c r="BM1100" i="1" s="1"/>
  <c r="BG1104" i="1"/>
  <c r="BH1104" i="1" s="1"/>
  <c r="BK1104" i="1" s="1"/>
  <c r="BR1104" i="1" s="1"/>
  <c r="BT1104" i="1" s="1"/>
  <c r="BL1104" i="1"/>
  <c r="BM1104" i="1" s="1"/>
  <c r="BG1108" i="1"/>
  <c r="BH1108" i="1" s="1"/>
  <c r="BK1108" i="1" s="1"/>
  <c r="BR1108" i="1" s="1"/>
  <c r="BT1108" i="1" s="1"/>
  <c r="BL1108" i="1"/>
  <c r="BM1108" i="1" s="1"/>
  <c r="BG1112" i="1"/>
  <c r="BH1112" i="1" s="1"/>
  <c r="BK1112" i="1" s="1"/>
  <c r="BR1112" i="1" s="1"/>
  <c r="BT1112" i="1" s="1"/>
  <c r="BL1112" i="1"/>
  <c r="BM1112" i="1" s="1"/>
  <c r="BG1116" i="1"/>
  <c r="BH1116" i="1" s="1"/>
  <c r="BK1116" i="1" s="1"/>
  <c r="BR1116" i="1" s="1"/>
  <c r="BT1116" i="1" s="1"/>
  <c r="BL1116" i="1"/>
  <c r="BM1116" i="1" s="1"/>
  <c r="BG1121" i="1"/>
  <c r="BH1121" i="1" s="1"/>
  <c r="BK1121" i="1" s="1"/>
  <c r="BR1121" i="1" s="1"/>
  <c r="BT1121" i="1" s="1"/>
  <c r="BL1121" i="1"/>
  <c r="BM1121" i="1" s="1"/>
  <c r="BG1125" i="1"/>
  <c r="BH1125" i="1" s="1"/>
  <c r="BK1125" i="1" s="1"/>
  <c r="BR1125" i="1" s="1"/>
  <c r="BT1125" i="1" s="1"/>
  <c r="BL1125" i="1"/>
  <c r="BM1125" i="1" s="1"/>
  <c r="BG1130" i="1"/>
  <c r="BH1130" i="1" s="1"/>
  <c r="BK1130" i="1" s="1"/>
  <c r="BR1130" i="1" s="1"/>
  <c r="BT1130" i="1" s="1"/>
  <c r="BL1130" i="1"/>
  <c r="BM1130" i="1" s="1"/>
  <c r="BG1134" i="1"/>
  <c r="BH1134" i="1" s="1"/>
  <c r="BK1134" i="1" s="1"/>
  <c r="BR1134" i="1" s="1"/>
  <c r="BT1134" i="1" s="1"/>
  <c r="BL1134" i="1"/>
  <c r="BM1134" i="1" s="1"/>
  <c r="BG1138" i="1"/>
  <c r="BH1138" i="1" s="1"/>
  <c r="BK1138" i="1" s="1"/>
  <c r="BR1138" i="1" s="1"/>
  <c r="BT1138" i="1" s="1"/>
  <c r="BL1138" i="1"/>
  <c r="BM1138" i="1" s="1"/>
  <c r="BG1142" i="1"/>
  <c r="BH1142" i="1" s="1"/>
  <c r="BK1142" i="1" s="1"/>
  <c r="BR1142" i="1" s="1"/>
  <c r="BT1142" i="1" s="1"/>
  <c r="BL1142" i="1"/>
  <c r="BM1142" i="1" s="1"/>
  <c r="BG1146" i="1"/>
  <c r="BH1146" i="1" s="1"/>
  <c r="BK1146" i="1" s="1"/>
  <c r="BR1146" i="1" s="1"/>
  <c r="BT1146" i="1" s="1"/>
  <c r="BL1146" i="1"/>
  <c r="BM1146" i="1" s="1"/>
  <c r="BG1150" i="1"/>
  <c r="BH1150" i="1" s="1"/>
  <c r="BK1150" i="1" s="1"/>
  <c r="BR1150" i="1" s="1"/>
  <c r="BT1150" i="1" s="1"/>
  <c r="BL1150" i="1"/>
  <c r="BM1150" i="1" s="1"/>
  <c r="BG1154" i="1"/>
  <c r="BH1154" i="1" s="1"/>
  <c r="BK1154" i="1" s="1"/>
  <c r="BR1154" i="1" s="1"/>
  <c r="BT1154" i="1" s="1"/>
  <c r="BL1154" i="1"/>
  <c r="BM1154" i="1" s="1"/>
  <c r="BG1158" i="1"/>
  <c r="BH1158" i="1" s="1"/>
  <c r="BK1158" i="1" s="1"/>
  <c r="BR1158" i="1" s="1"/>
  <c r="BT1158" i="1" s="1"/>
  <c r="BL1158" i="1"/>
  <c r="BM1158" i="1" s="1"/>
  <c r="BG1162" i="1"/>
  <c r="BH1162" i="1" s="1"/>
  <c r="BK1162" i="1" s="1"/>
  <c r="BR1162" i="1" s="1"/>
  <c r="BT1162" i="1" s="1"/>
  <c r="BL1162" i="1"/>
  <c r="BM1162" i="1" s="1"/>
  <c r="BG1166" i="1"/>
  <c r="BH1166" i="1" s="1"/>
  <c r="BK1166" i="1" s="1"/>
  <c r="BR1166" i="1" s="1"/>
  <c r="BT1166" i="1" s="1"/>
  <c r="BL1166" i="1"/>
  <c r="BM1166" i="1" s="1"/>
  <c r="BG1170" i="1"/>
  <c r="BH1170" i="1" s="1"/>
  <c r="BK1170" i="1" s="1"/>
  <c r="BR1170" i="1" s="1"/>
  <c r="BT1170" i="1" s="1"/>
  <c r="BL1170" i="1"/>
  <c r="BM1170" i="1" s="1"/>
  <c r="BG1174" i="1"/>
  <c r="BH1174" i="1" s="1"/>
  <c r="BK1174" i="1" s="1"/>
  <c r="BR1174" i="1" s="1"/>
  <c r="BT1174" i="1" s="1"/>
  <c r="BL1174" i="1"/>
  <c r="BM1174" i="1" s="1"/>
  <c r="BG1178" i="1"/>
  <c r="BH1178" i="1" s="1"/>
  <c r="BK1178" i="1" s="1"/>
  <c r="BR1178" i="1" s="1"/>
  <c r="BT1178" i="1" s="1"/>
  <c r="BL1178" i="1"/>
  <c r="BM1178" i="1" s="1"/>
  <c r="BG1182" i="1"/>
  <c r="BH1182" i="1" s="1"/>
  <c r="BK1182" i="1" s="1"/>
  <c r="BR1182" i="1" s="1"/>
  <c r="BT1182" i="1" s="1"/>
  <c r="BL1182" i="1"/>
  <c r="BM1182" i="1" s="1"/>
  <c r="BG1186" i="1"/>
  <c r="BH1186" i="1" s="1"/>
  <c r="BK1186" i="1" s="1"/>
  <c r="BR1186" i="1" s="1"/>
  <c r="BT1186" i="1" s="1"/>
  <c r="BL1186" i="1"/>
  <c r="BM1186" i="1" s="1"/>
  <c r="BG1190" i="1"/>
  <c r="BH1190" i="1" s="1"/>
  <c r="BK1190" i="1" s="1"/>
  <c r="BR1190" i="1" s="1"/>
  <c r="BT1190" i="1" s="1"/>
  <c r="BL1190" i="1"/>
  <c r="BM1190" i="1" s="1"/>
  <c r="BG1196" i="1"/>
  <c r="BH1196" i="1" s="1"/>
  <c r="BK1196" i="1" s="1"/>
  <c r="BR1196" i="1" s="1"/>
  <c r="BT1196" i="1" s="1"/>
  <c r="BL1196" i="1"/>
  <c r="BM1196" i="1" s="1"/>
  <c r="BG1201" i="1"/>
  <c r="BH1201" i="1" s="1"/>
  <c r="BK1201" i="1" s="1"/>
  <c r="BR1201" i="1" s="1"/>
  <c r="BT1201" i="1" s="1"/>
  <c r="BL1201" i="1"/>
  <c r="BM1201" i="1" s="1"/>
  <c r="BG1205" i="1"/>
  <c r="BH1205" i="1" s="1"/>
  <c r="BK1205" i="1" s="1"/>
  <c r="BR1205" i="1" s="1"/>
  <c r="BT1205" i="1" s="1"/>
  <c r="BL1205" i="1"/>
  <c r="BM1205" i="1" s="1"/>
  <c r="BG1209" i="1"/>
  <c r="BH1209" i="1" s="1"/>
  <c r="BK1209" i="1" s="1"/>
  <c r="BR1209" i="1" s="1"/>
  <c r="BT1209" i="1" s="1"/>
  <c r="BL1209" i="1"/>
  <c r="BM1209" i="1" s="1"/>
  <c r="BG1213" i="1"/>
  <c r="BH1213" i="1" s="1"/>
  <c r="BK1213" i="1" s="1"/>
  <c r="BR1213" i="1" s="1"/>
  <c r="BT1213" i="1" s="1"/>
  <c r="BL1213" i="1"/>
  <c r="BM1213" i="1" s="1"/>
  <c r="BG1217" i="1"/>
  <c r="BH1217" i="1" s="1"/>
  <c r="BK1217" i="1" s="1"/>
  <c r="BR1217" i="1" s="1"/>
  <c r="BT1217" i="1" s="1"/>
  <c r="BL1217" i="1"/>
  <c r="BM1217" i="1" s="1"/>
  <c r="BG1221" i="1"/>
  <c r="BH1221" i="1" s="1"/>
  <c r="BK1221" i="1" s="1"/>
  <c r="BR1221" i="1" s="1"/>
  <c r="BT1221" i="1" s="1"/>
  <c r="BL1221" i="1"/>
  <c r="BM1221" i="1" s="1"/>
  <c r="BG1225" i="1"/>
  <c r="BH1225" i="1" s="1"/>
  <c r="BK1225" i="1" s="1"/>
  <c r="BR1225" i="1" s="1"/>
  <c r="BT1225" i="1" s="1"/>
  <c r="BL1225" i="1"/>
  <c r="BM1225" i="1" s="1"/>
  <c r="BG1229" i="1"/>
  <c r="BH1229" i="1" s="1"/>
  <c r="BK1229" i="1" s="1"/>
  <c r="BR1229" i="1" s="1"/>
  <c r="BT1229" i="1" s="1"/>
  <c r="BL1229" i="1"/>
  <c r="BM1229" i="1" s="1"/>
  <c r="BG1233" i="1"/>
  <c r="BH1233" i="1" s="1"/>
  <c r="BK1233" i="1" s="1"/>
  <c r="BR1233" i="1" s="1"/>
  <c r="BT1233" i="1" s="1"/>
  <c r="BL1233" i="1"/>
  <c r="BM1233" i="1" s="1"/>
  <c r="BG1237" i="1"/>
  <c r="BH1237" i="1" s="1"/>
  <c r="BK1237" i="1" s="1"/>
  <c r="BR1237" i="1" s="1"/>
  <c r="BT1237" i="1" s="1"/>
  <c r="BL1237" i="1"/>
  <c r="BM1237" i="1" s="1"/>
  <c r="BG1242" i="1"/>
  <c r="BH1242" i="1" s="1"/>
  <c r="BK1242" i="1" s="1"/>
  <c r="BR1242" i="1" s="1"/>
  <c r="BT1242" i="1" s="1"/>
  <c r="BL1242" i="1"/>
  <c r="BM1242" i="1" s="1"/>
  <c r="BG1246" i="1"/>
  <c r="BH1246" i="1" s="1"/>
  <c r="BK1246" i="1" s="1"/>
  <c r="BR1246" i="1" s="1"/>
  <c r="BT1246" i="1" s="1"/>
  <c r="BL1246" i="1"/>
  <c r="BM1246" i="1" s="1"/>
  <c r="BG1250" i="1"/>
  <c r="BH1250" i="1" s="1"/>
  <c r="BK1250" i="1" s="1"/>
  <c r="BR1250" i="1" s="1"/>
  <c r="BT1250" i="1" s="1"/>
  <c r="BL1250" i="1"/>
  <c r="BM1250" i="1" s="1"/>
  <c r="BG1254" i="1"/>
  <c r="BH1254" i="1" s="1"/>
  <c r="BK1254" i="1" s="1"/>
  <c r="BR1254" i="1" s="1"/>
  <c r="BT1254" i="1" s="1"/>
  <c r="BL1254" i="1"/>
  <c r="BM1254" i="1" s="1"/>
  <c r="BG1258" i="1"/>
  <c r="BH1258" i="1" s="1"/>
  <c r="BK1258" i="1" s="1"/>
  <c r="BR1258" i="1" s="1"/>
  <c r="BT1258" i="1" s="1"/>
  <c r="BL1258" i="1"/>
  <c r="BM1258" i="1" s="1"/>
  <c r="BG1262" i="1"/>
  <c r="BH1262" i="1" s="1"/>
  <c r="BK1262" i="1" s="1"/>
  <c r="BR1262" i="1" s="1"/>
  <c r="BT1262" i="1" s="1"/>
  <c r="BL1262" i="1"/>
  <c r="BM1262" i="1" s="1"/>
  <c r="BG1266" i="1"/>
  <c r="BH1266" i="1" s="1"/>
  <c r="BK1266" i="1" s="1"/>
  <c r="BR1266" i="1" s="1"/>
  <c r="BT1266" i="1" s="1"/>
  <c r="BL1266" i="1"/>
  <c r="BM1266" i="1" s="1"/>
  <c r="BG1270" i="1"/>
  <c r="BH1270" i="1" s="1"/>
  <c r="BK1270" i="1" s="1"/>
  <c r="BR1270" i="1" s="1"/>
  <c r="BT1270" i="1" s="1"/>
  <c r="BL1270" i="1"/>
  <c r="BM1270" i="1" s="1"/>
  <c r="BG1274" i="1"/>
  <c r="BH1274" i="1" s="1"/>
  <c r="BK1274" i="1" s="1"/>
  <c r="BR1274" i="1" s="1"/>
  <c r="BT1274" i="1" s="1"/>
  <c r="BL1274" i="1"/>
  <c r="BM1274" i="1" s="1"/>
  <c r="BG1278" i="1"/>
  <c r="BH1278" i="1" s="1"/>
  <c r="BK1278" i="1" s="1"/>
  <c r="BR1278" i="1" s="1"/>
  <c r="BT1278" i="1" s="1"/>
  <c r="BL1278" i="1"/>
  <c r="BM1278" i="1" s="1"/>
  <c r="BG1282" i="1"/>
  <c r="BH1282" i="1" s="1"/>
  <c r="BK1282" i="1" s="1"/>
  <c r="BR1282" i="1" s="1"/>
  <c r="BT1282" i="1" s="1"/>
  <c r="BL1282" i="1"/>
  <c r="BM1282" i="1" s="1"/>
  <c r="BG1286" i="1"/>
  <c r="BH1286" i="1" s="1"/>
  <c r="BK1286" i="1" s="1"/>
  <c r="BR1286" i="1" s="1"/>
  <c r="BT1286" i="1" s="1"/>
  <c r="BL1286" i="1"/>
  <c r="BM1286" i="1" s="1"/>
  <c r="BG1290" i="1"/>
  <c r="BH1290" i="1" s="1"/>
  <c r="BK1290" i="1" s="1"/>
  <c r="BR1290" i="1" s="1"/>
  <c r="BT1290" i="1" s="1"/>
  <c r="BL1290" i="1"/>
  <c r="BM1290" i="1" s="1"/>
  <c r="BG1295" i="1"/>
  <c r="BH1295" i="1" s="1"/>
  <c r="BK1295" i="1" s="1"/>
  <c r="BR1295" i="1" s="1"/>
  <c r="BT1295" i="1" s="1"/>
  <c r="BL1295" i="1"/>
  <c r="BM1295" i="1" s="1"/>
  <c r="BG1299" i="1"/>
  <c r="BH1299" i="1" s="1"/>
  <c r="BK1299" i="1" s="1"/>
  <c r="BR1299" i="1" s="1"/>
  <c r="BT1299" i="1" s="1"/>
  <c r="BL1299" i="1"/>
  <c r="BM1299" i="1" s="1"/>
  <c r="BG1303" i="1"/>
  <c r="BH1303" i="1" s="1"/>
  <c r="BK1303" i="1" s="1"/>
  <c r="BR1303" i="1" s="1"/>
  <c r="BT1303" i="1" s="1"/>
  <c r="BL1303" i="1"/>
  <c r="BM1303" i="1" s="1"/>
  <c r="BG1307" i="1"/>
  <c r="BH1307" i="1" s="1"/>
  <c r="BK1307" i="1" s="1"/>
  <c r="BR1307" i="1" s="1"/>
  <c r="BT1307" i="1" s="1"/>
  <c r="BL1307" i="1"/>
  <c r="BM1307" i="1" s="1"/>
  <c r="BG1311" i="1"/>
  <c r="BH1311" i="1" s="1"/>
  <c r="BK1311" i="1" s="1"/>
  <c r="BR1311" i="1" s="1"/>
  <c r="BT1311" i="1" s="1"/>
  <c r="BL1311" i="1"/>
  <c r="BM1311" i="1" s="1"/>
  <c r="BG1315" i="1"/>
  <c r="BH1315" i="1" s="1"/>
  <c r="BK1315" i="1" s="1"/>
  <c r="BR1315" i="1" s="1"/>
  <c r="BT1315" i="1" s="1"/>
  <c r="BL1315" i="1"/>
  <c r="BM1315" i="1" s="1"/>
  <c r="BG1319" i="1"/>
  <c r="BH1319" i="1" s="1"/>
  <c r="BK1319" i="1" s="1"/>
  <c r="BR1319" i="1" s="1"/>
  <c r="BT1319" i="1" s="1"/>
  <c r="BL1319" i="1"/>
  <c r="BM1319" i="1" s="1"/>
  <c r="BG1323" i="1"/>
  <c r="BH1323" i="1" s="1"/>
  <c r="BK1323" i="1" s="1"/>
  <c r="BR1323" i="1" s="1"/>
  <c r="BT1323" i="1" s="1"/>
  <c r="BL1323" i="1"/>
  <c r="BM1323" i="1" s="1"/>
  <c r="BG1328" i="1"/>
  <c r="BH1328" i="1" s="1"/>
  <c r="BK1328" i="1" s="1"/>
  <c r="BR1328" i="1" s="1"/>
  <c r="BT1328" i="1" s="1"/>
  <c r="BL1328" i="1"/>
  <c r="BM1328" i="1" s="1"/>
  <c r="BG1332" i="1"/>
  <c r="BH1332" i="1" s="1"/>
  <c r="BK1332" i="1" s="1"/>
  <c r="BR1332" i="1" s="1"/>
  <c r="BT1332" i="1" s="1"/>
  <c r="BL1332" i="1"/>
  <c r="BM1332" i="1" s="1"/>
  <c r="BG1336" i="1"/>
  <c r="BH1336" i="1" s="1"/>
  <c r="BK1336" i="1" s="1"/>
  <c r="BR1336" i="1" s="1"/>
  <c r="BT1336" i="1" s="1"/>
  <c r="BL1336" i="1"/>
  <c r="BM1336" i="1" s="1"/>
  <c r="BG1340" i="1"/>
  <c r="BH1340" i="1" s="1"/>
  <c r="BK1340" i="1" s="1"/>
  <c r="BR1340" i="1" s="1"/>
  <c r="BT1340" i="1" s="1"/>
  <c r="BL1340" i="1"/>
  <c r="BM1340" i="1" s="1"/>
  <c r="BG1344" i="1"/>
  <c r="BH1344" i="1" s="1"/>
  <c r="BK1344" i="1" s="1"/>
  <c r="BR1344" i="1" s="1"/>
  <c r="BT1344" i="1" s="1"/>
  <c r="BL1344" i="1"/>
  <c r="BM1344" i="1" s="1"/>
  <c r="BG1348" i="1"/>
  <c r="BH1348" i="1" s="1"/>
  <c r="BK1348" i="1" s="1"/>
  <c r="BR1348" i="1" s="1"/>
  <c r="BT1348" i="1" s="1"/>
  <c r="BL1348" i="1"/>
  <c r="BM1348" i="1" s="1"/>
  <c r="BG1352" i="1"/>
  <c r="BH1352" i="1" s="1"/>
  <c r="BK1352" i="1" s="1"/>
  <c r="BR1352" i="1" s="1"/>
  <c r="BT1352" i="1" s="1"/>
  <c r="BL1352" i="1"/>
  <c r="BM1352" i="1" s="1"/>
  <c r="BG1356" i="1"/>
  <c r="BH1356" i="1" s="1"/>
  <c r="BK1356" i="1" s="1"/>
  <c r="BR1356" i="1" s="1"/>
  <c r="BT1356" i="1" s="1"/>
  <c r="BL1356" i="1"/>
  <c r="BM1356" i="1" s="1"/>
  <c r="BG1360" i="1"/>
  <c r="BH1360" i="1" s="1"/>
  <c r="BK1360" i="1" s="1"/>
  <c r="BR1360" i="1" s="1"/>
  <c r="BT1360" i="1" s="1"/>
  <c r="BL1360" i="1"/>
  <c r="BM1360" i="1" s="1"/>
  <c r="BG1364" i="1"/>
  <c r="BH1364" i="1" s="1"/>
  <c r="BK1364" i="1" s="1"/>
  <c r="BR1364" i="1" s="1"/>
  <c r="BT1364" i="1" s="1"/>
  <c r="BL1364" i="1"/>
  <c r="BM1364" i="1" s="1"/>
  <c r="BG1368" i="1"/>
  <c r="BH1368" i="1" s="1"/>
  <c r="BK1368" i="1" s="1"/>
  <c r="BR1368" i="1" s="1"/>
  <c r="BT1368" i="1" s="1"/>
  <c r="BL1368" i="1"/>
  <c r="BM1368" i="1" s="1"/>
  <c r="BG1372" i="1"/>
  <c r="BH1372" i="1" s="1"/>
  <c r="BK1372" i="1" s="1"/>
  <c r="BR1372" i="1" s="1"/>
  <c r="BT1372" i="1" s="1"/>
  <c r="BL1372" i="1"/>
  <c r="BM1372" i="1" s="1"/>
  <c r="BG1376" i="1"/>
  <c r="BH1376" i="1" s="1"/>
  <c r="BK1376" i="1" s="1"/>
  <c r="BR1376" i="1" s="1"/>
  <c r="BT1376" i="1" s="1"/>
  <c r="BL1376" i="1"/>
  <c r="BM1376" i="1" s="1"/>
  <c r="BG1380" i="1"/>
  <c r="BH1380" i="1" s="1"/>
  <c r="BK1380" i="1" s="1"/>
  <c r="BR1380" i="1" s="1"/>
  <c r="BT1380" i="1" s="1"/>
  <c r="BL1380" i="1"/>
  <c r="BM1380" i="1" s="1"/>
  <c r="BG1384" i="1"/>
  <c r="BH1384" i="1" s="1"/>
  <c r="BK1384" i="1" s="1"/>
  <c r="BR1384" i="1" s="1"/>
  <c r="BT1384" i="1" s="1"/>
  <c r="BL1384" i="1"/>
  <c r="BM1384" i="1" s="1"/>
  <c r="BG1389" i="1"/>
  <c r="BH1389" i="1" s="1"/>
  <c r="BK1389" i="1" s="1"/>
  <c r="BR1389" i="1" s="1"/>
  <c r="BT1389" i="1" s="1"/>
  <c r="BL1389" i="1"/>
  <c r="BM1389" i="1" s="1"/>
  <c r="BG1393" i="1"/>
  <c r="BH1393" i="1" s="1"/>
  <c r="BK1393" i="1" s="1"/>
  <c r="BR1393" i="1" s="1"/>
  <c r="BT1393" i="1" s="1"/>
  <c r="BL1393" i="1"/>
  <c r="BM1393" i="1" s="1"/>
  <c r="BG1397" i="1"/>
  <c r="BH1397" i="1" s="1"/>
  <c r="BK1397" i="1" s="1"/>
  <c r="BR1397" i="1" s="1"/>
  <c r="BT1397" i="1" s="1"/>
  <c r="BL1397" i="1"/>
  <c r="BM1397" i="1" s="1"/>
  <c r="BG1401" i="1"/>
  <c r="BH1401" i="1" s="1"/>
  <c r="BK1401" i="1" s="1"/>
  <c r="BR1401" i="1" s="1"/>
  <c r="BT1401" i="1" s="1"/>
  <c r="BL1401" i="1"/>
  <c r="BM1401" i="1" s="1"/>
  <c r="BG1405" i="1"/>
  <c r="BH1405" i="1" s="1"/>
  <c r="BK1405" i="1" s="1"/>
  <c r="BR1405" i="1" s="1"/>
  <c r="BT1405" i="1" s="1"/>
  <c r="BL1405" i="1"/>
  <c r="BM1405" i="1" s="1"/>
  <c r="BG1409" i="1"/>
  <c r="BH1409" i="1" s="1"/>
  <c r="BK1409" i="1" s="1"/>
  <c r="BR1409" i="1" s="1"/>
  <c r="BT1409" i="1" s="1"/>
  <c r="BL1409" i="1"/>
  <c r="BM1409" i="1" s="1"/>
  <c r="BG1413" i="1"/>
  <c r="BH1413" i="1" s="1"/>
  <c r="BK1413" i="1" s="1"/>
  <c r="BR1413" i="1" s="1"/>
  <c r="BT1413" i="1" s="1"/>
  <c r="BL1413" i="1"/>
  <c r="BM1413" i="1" s="1"/>
  <c r="BG1417" i="1"/>
  <c r="BH1417" i="1" s="1"/>
  <c r="BK1417" i="1" s="1"/>
  <c r="BR1417" i="1" s="1"/>
  <c r="BT1417" i="1" s="1"/>
  <c r="BL1417" i="1"/>
  <c r="BM1417" i="1" s="1"/>
  <c r="BG1421" i="1"/>
  <c r="BH1421" i="1" s="1"/>
  <c r="BK1421" i="1" s="1"/>
  <c r="BR1421" i="1" s="1"/>
  <c r="BT1421" i="1" s="1"/>
  <c r="BL1421" i="1"/>
  <c r="BM1421" i="1" s="1"/>
  <c r="BG1425" i="1"/>
  <c r="BH1425" i="1" s="1"/>
  <c r="BK1425" i="1" s="1"/>
  <c r="BR1425" i="1" s="1"/>
  <c r="BT1425" i="1" s="1"/>
  <c r="BL1425" i="1"/>
  <c r="BM1425" i="1" s="1"/>
  <c r="BG1429" i="1"/>
  <c r="BH1429" i="1" s="1"/>
  <c r="BK1429" i="1" s="1"/>
  <c r="BR1429" i="1" s="1"/>
  <c r="BT1429" i="1" s="1"/>
  <c r="BL1429" i="1"/>
  <c r="BM1429" i="1" s="1"/>
  <c r="BG1433" i="1"/>
  <c r="BH1433" i="1" s="1"/>
  <c r="BK1433" i="1" s="1"/>
  <c r="BR1433" i="1" s="1"/>
  <c r="BT1433" i="1" s="1"/>
  <c r="BL1433" i="1"/>
  <c r="BM1433" i="1" s="1"/>
  <c r="BG1437" i="1"/>
  <c r="BH1437" i="1" s="1"/>
  <c r="BK1437" i="1" s="1"/>
  <c r="BR1437" i="1" s="1"/>
  <c r="BT1437" i="1" s="1"/>
  <c r="BL1437" i="1"/>
  <c r="BM1437" i="1" s="1"/>
  <c r="BG1441" i="1"/>
  <c r="BH1441" i="1" s="1"/>
  <c r="BK1441" i="1" s="1"/>
  <c r="BR1441" i="1" s="1"/>
  <c r="BT1441" i="1" s="1"/>
  <c r="BL1441" i="1"/>
  <c r="BM1441" i="1" s="1"/>
  <c r="BG1445" i="1"/>
  <c r="BH1445" i="1" s="1"/>
  <c r="BK1445" i="1" s="1"/>
  <c r="BR1445" i="1" s="1"/>
  <c r="BT1445" i="1" s="1"/>
  <c r="BL1445" i="1"/>
  <c r="BM1445" i="1" s="1"/>
  <c r="BG1450" i="1"/>
  <c r="BH1450" i="1" s="1"/>
  <c r="BK1450" i="1" s="1"/>
  <c r="BR1450" i="1" s="1"/>
  <c r="BT1450" i="1" s="1"/>
  <c r="BL1450" i="1"/>
  <c r="BM1450" i="1" s="1"/>
  <c r="BG1454" i="1"/>
  <c r="BH1454" i="1" s="1"/>
  <c r="BK1454" i="1" s="1"/>
  <c r="BR1454" i="1" s="1"/>
  <c r="BT1454" i="1" s="1"/>
  <c r="BL1454" i="1"/>
  <c r="BM1454" i="1" s="1"/>
  <c r="BG1458" i="1"/>
  <c r="BH1458" i="1" s="1"/>
  <c r="BK1458" i="1" s="1"/>
  <c r="BR1458" i="1" s="1"/>
  <c r="BT1458" i="1" s="1"/>
  <c r="BL1458" i="1"/>
  <c r="BM1458" i="1" s="1"/>
  <c r="BG1462" i="1"/>
  <c r="BH1462" i="1" s="1"/>
  <c r="BK1462" i="1" s="1"/>
  <c r="BR1462" i="1" s="1"/>
  <c r="BT1462" i="1" s="1"/>
  <c r="BL1462" i="1"/>
  <c r="BM1462" i="1" s="1"/>
  <c r="BG1466" i="1"/>
  <c r="BH1466" i="1" s="1"/>
  <c r="BK1466" i="1" s="1"/>
  <c r="BR1466" i="1" s="1"/>
  <c r="BT1466" i="1" s="1"/>
  <c r="BL1466" i="1"/>
  <c r="BM1466" i="1" s="1"/>
  <c r="BG1470" i="1"/>
  <c r="BH1470" i="1" s="1"/>
  <c r="BK1470" i="1" s="1"/>
  <c r="BR1470" i="1" s="1"/>
  <c r="BT1470" i="1" s="1"/>
  <c r="BL1470" i="1"/>
  <c r="BM1470" i="1" s="1"/>
  <c r="BG1474" i="1"/>
  <c r="BH1474" i="1" s="1"/>
  <c r="BK1474" i="1" s="1"/>
  <c r="BR1474" i="1" s="1"/>
  <c r="BT1474" i="1" s="1"/>
  <c r="BL1474" i="1"/>
  <c r="BM1474" i="1" s="1"/>
  <c r="BG1478" i="1"/>
  <c r="BH1478" i="1" s="1"/>
  <c r="BK1478" i="1" s="1"/>
  <c r="BR1478" i="1" s="1"/>
  <c r="BT1478" i="1" s="1"/>
  <c r="BL1478" i="1"/>
  <c r="BM1478" i="1" s="1"/>
  <c r="BG1482" i="1"/>
  <c r="BH1482" i="1" s="1"/>
  <c r="BK1482" i="1" s="1"/>
  <c r="BR1482" i="1" s="1"/>
  <c r="BT1482" i="1" s="1"/>
  <c r="BL1482" i="1"/>
  <c r="BM1482" i="1" s="1"/>
  <c r="BG1486" i="1"/>
  <c r="BH1486" i="1" s="1"/>
  <c r="BK1486" i="1" s="1"/>
  <c r="BR1486" i="1" s="1"/>
  <c r="BT1486" i="1" s="1"/>
  <c r="BL1486" i="1"/>
  <c r="BM1486" i="1" s="1"/>
  <c r="BG1490" i="1"/>
  <c r="BH1490" i="1" s="1"/>
  <c r="BK1490" i="1" s="1"/>
  <c r="BR1490" i="1" s="1"/>
  <c r="BT1490" i="1" s="1"/>
  <c r="BL1490" i="1"/>
  <c r="BM1490" i="1" s="1"/>
  <c r="BG1494" i="1"/>
  <c r="BH1494" i="1" s="1"/>
  <c r="BK1494" i="1" s="1"/>
  <c r="BR1494" i="1" s="1"/>
  <c r="BT1494" i="1" s="1"/>
  <c r="BL1494" i="1"/>
  <c r="BM1494" i="1" s="1"/>
  <c r="BG1498" i="1"/>
  <c r="BH1498" i="1" s="1"/>
  <c r="BK1498" i="1" s="1"/>
  <c r="BR1498" i="1" s="1"/>
  <c r="BT1498" i="1" s="1"/>
  <c r="BL1498" i="1"/>
  <c r="BM1498" i="1" s="1"/>
  <c r="BG1502" i="1"/>
  <c r="BH1502" i="1" s="1"/>
  <c r="BK1502" i="1" s="1"/>
  <c r="BR1502" i="1" s="1"/>
  <c r="BT1502" i="1" s="1"/>
  <c r="BL1502" i="1"/>
  <c r="BM1502" i="1" s="1"/>
  <c r="BG1506" i="1"/>
  <c r="BH1506" i="1" s="1"/>
  <c r="BK1506" i="1" s="1"/>
  <c r="BR1506" i="1" s="1"/>
  <c r="BT1506" i="1" s="1"/>
  <c r="BL1506" i="1"/>
  <c r="BM1506" i="1" s="1"/>
  <c r="BG1510" i="1"/>
  <c r="BH1510" i="1" s="1"/>
  <c r="BK1510" i="1" s="1"/>
  <c r="BR1510" i="1" s="1"/>
  <c r="BT1510" i="1" s="1"/>
  <c r="BL1510" i="1"/>
  <c r="BM1510" i="1" s="1"/>
  <c r="BG1514" i="1"/>
  <c r="BH1514" i="1" s="1"/>
  <c r="BK1514" i="1" s="1"/>
  <c r="BR1514" i="1" s="1"/>
  <c r="BT1514" i="1" s="1"/>
  <c r="BL1514" i="1"/>
  <c r="BM1514" i="1" s="1"/>
  <c r="BG1518" i="1"/>
  <c r="BH1518" i="1" s="1"/>
  <c r="BK1518" i="1" s="1"/>
  <c r="BR1518" i="1" s="1"/>
  <c r="BT1518" i="1" s="1"/>
  <c r="BL1518" i="1"/>
  <c r="BM1518" i="1" s="1"/>
  <c r="BG1522" i="1"/>
  <c r="BH1522" i="1" s="1"/>
  <c r="BK1522" i="1" s="1"/>
  <c r="BR1522" i="1" s="1"/>
  <c r="BT1522" i="1" s="1"/>
  <c r="BL1522" i="1"/>
  <c r="BM1522" i="1" s="1"/>
  <c r="BG1526" i="1"/>
  <c r="BH1526" i="1" s="1"/>
  <c r="BK1526" i="1" s="1"/>
  <c r="BR1526" i="1" s="1"/>
  <c r="BT1526" i="1" s="1"/>
  <c r="BL1526" i="1"/>
  <c r="BM1526" i="1" s="1"/>
  <c r="BG1530" i="1"/>
  <c r="BH1530" i="1" s="1"/>
  <c r="BK1530" i="1" s="1"/>
  <c r="BR1530" i="1" s="1"/>
  <c r="BT1530" i="1" s="1"/>
  <c r="BL1530" i="1"/>
  <c r="BM1530" i="1" s="1"/>
  <c r="BG1534" i="1"/>
  <c r="BH1534" i="1" s="1"/>
  <c r="BK1534" i="1" s="1"/>
  <c r="BR1534" i="1" s="1"/>
  <c r="BT1534" i="1" s="1"/>
  <c r="BL1534" i="1"/>
  <c r="BM1534" i="1" s="1"/>
  <c r="BG1538" i="1"/>
  <c r="BH1538" i="1" s="1"/>
  <c r="BK1538" i="1" s="1"/>
  <c r="BR1538" i="1" s="1"/>
  <c r="BT1538" i="1" s="1"/>
  <c r="BL1538" i="1"/>
  <c r="BM1538" i="1" s="1"/>
  <c r="BG1542" i="1"/>
  <c r="BH1542" i="1" s="1"/>
  <c r="BK1542" i="1" s="1"/>
  <c r="BR1542" i="1" s="1"/>
  <c r="BT1542" i="1" s="1"/>
  <c r="BL1542" i="1"/>
  <c r="BM1542" i="1" s="1"/>
  <c r="BG1546" i="1"/>
  <c r="BH1546" i="1" s="1"/>
  <c r="BK1546" i="1" s="1"/>
  <c r="BR1546" i="1" s="1"/>
  <c r="BT1546" i="1" s="1"/>
  <c r="BL1546" i="1"/>
  <c r="BM1546" i="1" s="1"/>
  <c r="BG1550" i="1"/>
  <c r="BH1550" i="1" s="1"/>
  <c r="BK1550" i="1" s="1"/>
  <c r="BR1550" i="1" s="1"/>
  <c r="BT1550" i="1" s="1"/>
  <c r="BL1550" i="1"/>
  <c r="BM1550" i="1" s="1"/>
  <c r="BG1555" i="1"/>
  <c r="BH1555" i="1" s="1"/>
  <c r="BK1555" i="1" s="1"/>
  <c r="BR1555" i="1" s="1"/>
  <c r="BT1555" i="1" s="1"/>
  <c r="BL1555" i="1"/>
  <c r="BM1555" i="1" s="1"/>
  <c r="BG1559" i="1"/>
  <c r="BH1559" i="1" s="1"/>
  <c r="BK1559" i="1" s="1"/>
  <c r="BR1559" i="1" s="1"/>
  <c r="BT1559" i="1" s="1"/>
  <c r="BL1559" i="1"/>
  <c r="BM1559" i="1" s="1"/>
  <c r="BG1563" i="1"/>
  <c r="BH1563" i="1" s="1"/>
  <c r="BK1563" i="1" s="1"/>
  <c r="BR1563" i="1" s="1"/>
  <c r="BT1563" i="1" s="1"/>
  <c r="BL1563" i="1"/>
  <c r="BM1563" i="1" s="1"/>
  <c r="BG1567" i="1"/>
  <c r="BH1567" i="1" s="1"/>
  <c r="BK1567" i="1" s="1"/>
  <c r="BR1567" i="1" s="1"/>
  <c r="BT1567" i="1" s="1"/>
  <c r="BL1567" i="1"/>
  <c r="BM1567" i="1" s="1"/>
  <c r="BG1571" i="1"/>
  <c r="BH1571" i="1" s="1"/>
  <c r="BK1571" i="1" s="1"/>
  <c r="BR1571" i="1" s="1"/>
  <c r="BT1571" i="1" s="1"/>
  <c r="BL1571" i="1"/>
  <c r="BM1571" i="1" s="1"/>
  <c r="BG1575" i="1"/>
  <c r="BH1575" i="1" s="1"/>
  <c r="BK1575" i="1" s="1"/>
  <c r="BR1575" i="1" s="1"/>
  <c r="BT1575" i="1" s="1"/>
  <c r="BL1575" i="1"/>
  <c r="BM1575" i="1" s="1"/>
  <c r="BG1579" i="1"/>
  <c r="BH1579" i="1" s="1"/>
  <c r="BK1579" i="1" s="1"/>
  <c r="BR1579" i="1" s="1"/>
  <c r="BT1579" i="1" s="1"/>
  <c r="BL1579" i="1"/>
  <c r="BM1579" i="1" s="1"/>
  <c r="BG1583" i="1"/>
  <c r="BH1583" i="1" s="1"/>
  <c r="BK1583" i="1" s="1"/>
  <c r="BR1583" i="1" s="1"/>
  <c r="BT1583" i="1" s="1"/>
  <c r="BL1583" i="1"/>
  <c r="BM1583" i="1" s="1"/>
  <c r="BG1588" i="1"/>
  <c r="BH1588" i="1" s="1"/>
  <c r="BK1588" i="1" s="1"/>
  <c r="BR1588" i="1" s="1"/>
  <c r="BT1588" i="1" s="1"/>
  <c r="BL1588" i="1"/>
  <c r="BM1588" i="1" s="1"/>
  <c r="BG1592" i="1"/>
  <c r="BH1592" i="1" s="1"/>
  <c r="BK1592" i="1" s="1"/>
  <c r="BR1592" i="1" s="1"/>
  <c r="BT1592" i="1" s="1"/>
  <c r="BL1592" i="1"/>
  <c r="BM1592" i="1" s="1"/>
  <c r="BG1596" i="1"/>
  <c r="BH1596" i="1" s="1"/>
  <c r="BK1596" i="1" s="1"/>
  <c r="BR1596" i="1" s="1"/>
  <c r="BT1596" i="1" s="1"/>
  <c r="BL1596" i="1"/>
  <c r="BM1596" i="1" s="1"/>
  <c r="BG1601" i="1"/>
  <c r="BH1601" i="1" s="1"/>
  <c r="BK1601" i="1" s="1"/>
  <c r="BR1601" i="1" s="1"/>
  <c r="BT1601" i="1" s="1"/>
  <c r="BL1601" i="1"/>
  <c r="BM1601" i="1" s="1"/>
  <c r="BG1605" i="1"/>
  <c r="BH1605" i="1" s="1"/>
  <c r="BK1605" i="1" s="1"/>
  <c r="BR1605" i="1" s="1"/>
  <c r="BT1605" i="1" s="1"/>
  <c r="BL1605" i="1"/>
  <c r="BM1605" i="1" s="1"/>
  <c r="BG1609" i="1"/>
  <c r="BH1609" i="1" s="1"/>
  <c r="BK1609" i="1" s="1"/>
  <c r="BR1609" i="1" s="1"/>
  <c r="BT1609" i="1" s="1"/>
  <c r="BL1609" i="1"/>
  <c r="BM1609" i="1" s="1"/>
  <c r="BG1613" i="1"/>
  <c r="BH1613" i="1" s="1"/>
  <c r="BK1613" i="1" s="1"/>
  <c r="BR1613" i="1" s="1"/>
  <c r="BT1613" i="1" s="1"/>
  <c r="BL1613" i="1"/>
  <c r="BM1613" i="1" s="1"/>
  <c r="BG1618" i="1"/>
  <c r="BH1618" i="1" s="1"/>
  <c r="BK1618" i="1" s="1"/>
  <c r="BR1618" i="1" s="1"/>
  <c r="BT1618" i="1" s="1"/>
  <c r="BL1618" i="1"/>
  <c r="BM1618" i="1" s="1"/>
  <c r="BG1623" i="1"/>
  <c r="BH1623" i="1" s="1"/>
  <c r="BK1623" i="1" s="1"/>
  <c r="BR1623" i="1" s="1"/>
  <c r="BT1623" i="1" s="1"/>
  <c r="BL1623" i="1"/>
  <c r="BM1623" i="1" s="1"/>
  <c r="BG1627" i="1"/>
  <c r="BH1627" i="1" s="1"/>
  <c r="BK1627" i="1" s="1"/>
  <c r="BR1627" i="1" s="1"/>
  <c r="BT1627" i="1" s="1"/>
  <c r="BL1627" i="1"/>
  <c r="BM1627" i="1" s="1"/>
  <c r="BG1632" i="1"/>
  <c r="BH1632" i="1" s="1"/>
  <c r="BK1632" i="1" s="1"/>
  <c r="BR1632" i="1" s="1"/>
  <c r="BT1632" i="1" s="1"/>
  <c r="BL1632" i="1"/>
  <c r="BM1632" i="1" s="1"/>
  <c r="BG1636" i="1"/>
  <c r="BH1636" i="1" s="1"/>
  <c r="BK1636" i="1" s="1"/>
  <c r="BR1636" i="1" s="1"/>
  <c r="BT1636" i="1" s="1"/>
  <c r="BL1636" i="1"/>
  <c r="BM1636" i="1" s="1"/>
  <c r="BG1640" i="1"/>
  <c r="BH1640" i="1" s="1"/>
  <c r="BK1640" i="1" s="1"/>
  <c r="BR1640" i="1" s="1"/>
  <c r="BT1640" i="1" s="1"/>
  <c r="BL1640" i="1"/>
  <c r="BM1640" i="1" s="1"/>
  <c r="BG1644" i="1"/>
  <c r="BH1644" i="1" s="1"/>
  <c r="BK1644" i="1" s="1"/>
  <c r="BR1644" i="1" s="1"/>
  <c r="BT1644" i="1" s="1"/>
  <c r="BL1644" i="1"/>
  <c r="BM1644" i="1" s="1"/>
  <c r="BG1648" i="1"/>
  <c r="BH1648" i="1" s="1"/>
  <c r="BK1648" i="1" s="1"/>
  <c r="BR1648" i="1" s="1"/>
  <c r="BT1648" i="1" s="1"/>
  <c r="BL1648" i="1"/>
  <c r="BM1648" i="1" s="1"/>
  <c r="BG1654" i="1"/>
  <c r="BH1654" i="1" s="1"/>
  <c r="BK1654" i="1" s="1"/>
  <c r="BR1654" i="1" s="1"/>
  <c r="BT1654" i="1" s="1"/>
  <c r="BL1654" i="1"/>
  <c r="BM1654" i="1" s="1"/>
  <c r="BG1658" i="1"/>
  <c r="BH1658" i="1" s="1"/>
  <c r="BK1658" i="1" s="1"/>
  <c r="BR1658" i="1" s="1"/>
  <c r="BT1658" i="1" s="1"/>
  <c r="BL1658" i="1"/>
  <c r="BM1658" i="1" s="1"/>
  <c r="BG1662" i="1"/>
  <c r="BH1662" i="1" s="1"/>
  <c r="BK1662" i="1" s="1"/>
  <c r="BR1662" i="1" s="1"/>
  <c r="BT1662" i="1" s="1"/>
  <c r="BL1662" i="1"/>
  <c r="BM1662" i="1" s="1"/>
  <c r="BG1666" i="1"/>
  <c r="BH1666" i="1" s="1"/>
  <c r="BK1666" i="1" s="1"/>
  <c r="BR1666" i="1" s="1"/>
  <c r="BT1666" i="1" s="1"/>
  <c r="BL1666" i="1"/>
  <c r="BM1666" i="1" s="1"/>
  <c r="BG1670" i="1"/>
  <c r="BH1670" i="1" s="1"/>
  <c r="BK1670" i="1" s="1"/>
  <c r="BR1670" i="1" s="1"/>
  <c r="BT1670" i="1" s="1"/>
  <c r="BL1670" i="1"/>
  <c r="BM1670" i="1" s="1"/>
  <c r="BG1674" i="1"/>
  <c r="BH1674" i="1" s="1"/>
  <c r="BK1674" i="1" s="1"/>
  <c r="BR1674" i="1" s="1"/>
  <c r="BT1674" i="1" s="1"/>
  <c r="BL1674" i="1"/>
  <c r="BM1674" i="1" s="1"/>
  <c r="BG1678" i="1"/>
  <c r="BH1678" i="1" s="1"/>
  <c r="BK1678" i="1" s="1"/>
  <c r="BR1678" i="1" s="1"/>
  <c r="BT1678" i="1" s="1"/>
  <c r="BL1678" i="1"/>
  <c r="BM1678" i="1" s="1"/>
  <c r="BG1682" i="1"/>
  <c r="BH1682" i="1" s="1"/>
  <c r="BK1682" i="1" s="1"/>
  <c r="BR1682" i="1" s="1"/>
  <c r="BT1682" i="1" s="1"/>
  <c r="BL1682" i="1"/>
  <c r="BM1682" i="1" s="1"/>
  <c r="BG1686" i="1"/>
  <c r="BH1686" i="1" s="1"/>
  <c r="BK1686" i="1" s="1"/>
  <c r="BR1686" i="1" s="1"/>
  <c r="BT1686" i="1" s="1"/>
  <c r="BL1686" i="1"/>
  <c r="BM1686" i="1" s="1"/>
  <c r="BG1690" i="1"/>
  <c r="BH1690" i="1" s="1"/>
  <c r="BK1690" i="1" s="1"/>
  <c r="BR1690" i="1" s="1"/>
  <c r="BT1690" i="1" s="1"/>
  <c r="BL1690" i="1"/>
  <c r="BM1690" i="1" s="1"/>
  <c r="BG1694" i="1"/>
  <c r="BH1694" i="1" s="1"/>
  <c r="BK1694" i="1" s="1"/>
  <c r="BR1694" i="1" s="1"/>
  <c r="BT1694" i="1" s="1"/>
  <c r="BL1694" i="1"/>
  <c r="BM1694" i="1" s="1"/>
  <c r="BG1698" i="1"/>
  <c r="BH1698" i="1" s="1"/>
  <c r="BK1698" i="1" s="1"/>
  <c r="BR1698" i="1" s="1"/>
  <c r="BT1698" i="1" s="1"/>
  <c r="BL1698" i="1"/>
  <c r="BM1698" i="1" s="1"/>
  <c r="BG1702" i="1"/>
  <c r="BH1702" i="1" s="1"/>
  <c r="BK1702" i="1" s="1"/>
  <c r="BR1702" i="1" s="1"/>
  <c r="BT1702" i="1" s="1"/>
  <c r="BL1702" i="1"/>
  <c r="BM1702" i="1" s="1"/>
  <c r="BG1706" i="1"/>
  <c r="BH1706" i="1" s="1"/>
  <c r="BK1706" i="1" s="1"/>
  <c r="BR1706" i="1" s="1"/>
  <c r="BT1706" i="1" s="1"/>
  <c r="BL1706" i="1"/>
  <c r="BM1706" i="1" s="1"/>
  <c r="BG1710" i="1"/>
  <c r="BH1710" i="1" s="1"/>
  <c r="BK1710" i="1" s="1"/>
  <c r="BR1710" i="1" s="1"/>
  <c r="BT1710" i="1" s="1"/>
  <c r="BL1710" i="1"/>
  <c r="BM1710" i="1" s="1"/>
  <c r="BG1714" i="1"/>
  <c r="BH1714" i="1" s="1"/>
  <c r="BK1714" i="1" s="1"/>
  <c r="BR1714" i="1" s="1"/>
  <c r="BT1714" i="1" s="1"/>
  <c r="BL1714" i="1"/>
  <c r="BM1714" i="1" s="1"/>
  <c r="BG1719" i="1"/>
  <c r="BH1719" i="1" s="1"/>
  <c r="BK1719" i="1" s="1"/>
  <c r="BR1719" i="1" s="1"/>
  <c r="BT1719" i="1" s="1"/>
  <c r="BL1719" i="1"/>
  <c r="BM1719" i="1" s="1"/>
  <c r="BG1723" i="1"/>
  <c r="BH1723" i="1" s="1"/>
  <c r="BK1723" i="1" s="1"/>
  <c r="BR1723" i="1" s="1"/>
  <c r="BT1723" i="1" s="1"/>
  <c r="BL1723" i="1"/>
  <c r="BM1723" i="1" s="1"/>
  <c r="BG1727" i="1"/>
  <c r="BH1727" i="1" s="1"/>
  <c r="BK1727" i="1" s="1"/>
  <c r="BR1727" i="1" s="1"/>
  <c r="BT1727" i="1" s="1"/>
  <c r="BL1727" i="1"/>
  <c r="BM1727" i="1" s="1"/>
  <c r="BG1731" i="1"/>
  <c r="BH1731" i="1" s="1"/>
  <c r="BK1731" i="1" s="1"/>
  <c r="BR1731" i="1" s="1"/>
  <c r="BT1731" i="1" s="1"/>
  <c r="BL1731" i="1"/>
  <c r="BM1731" i="1" s="1"/>
  <c r="BG1735" i="1"/>
  <c r="BH1735" i="1" s="1"/>
  <c r="BK1735" i="1" s="1"/>
  <c r="BR1735" i="1" s="1"/>
  <c r="BT1735" i="1" s="1"/>
  <c r="BL1735" i="1"/>
  <c r="BM1735" i="1" s="1"/>
  <c r="BG1739" i="1"/>
  <c r="BH1739" i="1" s="1"/>
  <c r="BK1739" i="1" s="1"/>
  <c r="BR1739" i="1" s="1"/>
  <c r="BT1739" i="1" s="1"/>
  <c r="BL1739" i="1"/>
  <c r="BM1739" i="1" s="1"/>
  <c r="BG1743" i="1"/>
  <c r="BH1743" i="1" s="1"/>
  <c r="BK1743" i="1" s="1"/>
  <c r="BR1743" i="1" s="1"/>
  <c r="BT1743" i="1" s="1"/>
  <c r="BL1743" i="1"/>
  <c r="BM1743" i="1" s="1"/>
  <c r="BG1747" i="1"/>
  <c r="BH1747" i="1" s="1"/>
  <c r="BK1747" i="1" s="1"/>
  <c r="BR1747" i="1" s="1"/>
  <c r="BT1747" i="1" s="1"/>
  <c r="BL1747" i="1"/>
  <c r="BM1747" i="1" s="1"/>
  <c r="BG5" i="1"/>
  <c r="BH5" i="1" s="1"/>
  <c r="BK5" i="1" s="1"/>
  <c r="BR5" i="1" s="1"/>
  <c r="BT5" i="1" s="1"/>
  <c r="BL5" i="1"/>
  <c r="BM5" i="1" s="1"/>
  <c r="BG9" i="1"/>
  <c r="BH9" i="1" s="1"/>
  <c r="BK9" i="1" s="1"/>
  <c r="BR9" i="1" s="1"/>
  <c r="BT9" i="1" s="1"/>
  <c r="BL9" i="1"/>
  <c r="BM9" i="1" s="1"/>
  <c r="BG13" i="1"/>
  <c r="BH13" i="1" s="1"/>
  <c r="BK13" i="1" s="1"/>
  <c r="BR13" i="1" s="1"/>
  <c r="BT13" i="1" s="1"/>
  <c r="BL13" i="1"/>
  <c r="BM13" i="1" s="1"/>
  <c r="BG18" i="1"/>
  <c r="BH18" i="1" s="1"/>
  <c r="BK18" i="1" s="1"/>
  <c r="BR18" i="1" s="1"/>
  <c r="BT18" i="1" s="1"/>
  <c r="BL18" i="1"/>
  <c r="BM18" i="1" s="1"/>
  <c r="BG22" i="1"/>
  <c r="BH22" i="1" s="1"/>
  <c r="BK22" i="1" s="1"/>
  <c r="BR22" i="1" s="1"/>
  <c r="BT22" i="1" s="1"/>
  <c r="BL22" i="1"/>
  <c r="BM22" i="1" s="1"/>
  <c r="BG26" i="1"/>
  <c r="BH26" i="1" s="1"/>
  <c r="BK26" i="1" s="1"/>
  <c r="BR26" i="1" s="1"/>
  <c r="BT26" i="1" s="1"/>
  <c r="BL26" i="1"/>
  <c r="BM26" i="1" s="1"/>
  <c r="BG31" i="1"/>
  <c r="BH31" i="1" s="1"/>
  <c r="BK31" i="1" s="1"/>
  <c r="BR31" i="1" s="1"/>
  <c r="BT31" i="1" s="1"/>
  <c r="BL31" i="1"/>
  <c r="BM31" i="1" s="1"/>
  <c r="BG36" i="1"/>
  <c r="BH36" i="1" s="1"/>
  <c r="BK36" i="1" s="1"/>
  <c r="BR36" i="1" s="1"/>
  <c r="BT36" i="1" s="1"/>
  <c r="BL36" i="1"/>
  <c r="BM36" i="1" s="1"/>
  <c r="BG41" i="1"/>
  <c r="BH41" i="1" s="1"/>
  <c r="BK41" i="1" s="1"/>
  <c r="BR41" i="1" s="1"/>
  <c r="BT41" i="1" s="1"/>
  <c r="BL41" i="1"/>
  <c r="BM41" i="1" s="1"/>
  <c r="BG45" i="1"/>
  <c r="BH45" i="1" s="1"/>
  <c r="BK45" i="1" s="1"/>
  <c r="BR45" i="1" s="1"/>
  <c r="BT45" i="1" s="1"/>
  <c r="BL45" i="1"/>
  <c r="BM45" i="1" s="1"/>
  <c r="BG49" i="1"/>
  <c r="BH49" i="1" s="1"/>
  <c r="BK49" i="1" s="1"/>
  <c r="BR49" i="1" s="1"/>
  <c r="BT49" i="1" s="1"/>
  <c r="BL49" i="1"/>
  <c r="BM49" i="1" s="1"/>
  <c r="BG53" i="1"/>
  <c r="BH53" i="1" s="1"/>
  <c r="BK53" i="1" s="1"/>
  <c r="BR53" i="1" s="1"/>
  <c r="BT53" i="1" s="1"/>
  <c r="BL53" i="1"/>
  <c r="BM53" i="1" s="1"/>
  <c r="BG57" i="1"/>
  <c r="BH57" i="1" s="1"/>
  <c r="BK57" i="1" s="1"/>
  <c r="BR57" i="1" s="1"/>
  <c r="BT57" i="1" s="1"/>
  <c r="BL57" i="1"/>
  <c r="BM57" i="1" s="1"/>
  <c r="BG63" i="1"/>
  <c r="BH63" i="1" s="1"/>
  <c r="BK63" i="1" s="1"/>
  <c r="BR63" i="1" s="1"/>
  <c r="BT63" i="1" s="1"/>
  <c r="BL63" i="1"/>
  <c r="BM63" i="1" s="1"/>
  <c r="BG69" i="1"/>
  <c r="BH69" i="1" s="1"/>
  <c r="BK69" i="1" s="1"/>
  <c r="BR69" i="1" s="1"/>
  <c r="BT69" i="1" s="1"/>
  <c r="BL69" i="1"/>
  <c r="BM69" i="1" s="1"/>
  <c r="BG73" i="1"/>
  <c r="BH73" i="1" s="1"/>
  <c r="BK73" i="1" s="1"/>
  <c r="BR73" i="1" s="1"/>
  <c r="BT73" i="1" s="1"/>
  <c r="BL73" i="1"/>
  <c r="BM73" i="1" s="1"/>
  <c r="BG78" i="1"/>
  <c r="BH78" i="1" s="1"/>
  <c r="BK78" i="1" s="1"/>
  <c r="BR78" i="1" s="1"/>
  <c r="BT78" i="1" s="1"/>
  <c r="BL78" i="1"/>
  <c r="BM78" i="1" s="1"/>
  <c r="BG85" i="1"/>
  <c r="BH85" i="1" s="1"/>
  <c r="BK85" i="1" s="1"/>
  <c r="BR85" i="1" s="1"/>
  <c r="BT85" i="1" s="1"/>
  <c r="BL85" i="1"/>
  <c r="BM85" i="1" s="1"/>
  <c r="BG90" i="1"/>
  <c r="BH90" i="1" s="1"/>
  <c r="BK90" i="1" s="1"/>
  <c r="BR90" i="1" s="1"/>
  <c r="BT90" i="1" s="1"/>
  <c r="BL90" i="1"/>
  <c r="BM90" i="1" s="1"/>
  <c r="BG94" i="1"/>
  <c r="BH94" i="1" s="1"/>
  <c r="BK94" i="1" s="1"/>
  <c r="BR94" i="1" s="1"/>
  <c r="BT94" i="1" s="1"/>
  <c r="BL94" i="1"/>
  <c r="BM94" i="1" s="1"/>
  <c r="BG98" i="1"/>
  <c r="BH98" i="1" s="1"/>
  <c r="BK98" i="1" s="1"/>
  <c r="BR98" i="1" s="1"/>
  <c r="BT98" i="1" s="1"/>
  <c r="BL98" i="1"/>
  <c r="BM98" i="1" s="1"/>
  <c r="BG102" i="1"/>
  <c r="BH102" i="1" s="1"/>
  <c r="BK102" i="1" s="1"/>
  <c r="BR102" i="1" s="1"/>
  <c r="BT102" i="1" s="1"/>
  <c r="BL102" i="1"/>
  <c r="BM102" i="1" s="1"/>
  <c r="BG106" i="1"/>
  <c r="BH106" i="1" s="1"/>
  <c r="BK106" i="1" s="1"/>
  <c r="BR106" i="1" s="1"/>
  <c r="BT106" i="1" s="1"/>
  <c r="BL106" i="1"/>
  <c r="BM106" i="1" s="1"/>
  <c r="BG110" i="1"/>
  <c r="BH110" i="1" s="1"/>
  <c r="BK110" i="1" s="1"/>
  <c r="BR110" i="1" s="1"/>
  <c r="BT110" i="1" s="1"/>
  <c r="BL110" i="1"/>
  <c r="BM110" i="1" s="1"/>
  <c r="BG114" i="1"/>
  <c r="BH114" i="1" s="1"/>
  <c r="BK114" i="1" s="1"/>
  <c r="BR114" i="1" s="1"/>
  <c r="BT114" i="1" s="1"/>
  <c r="BL114" i="1"/>
  <c r="BM114" i="1" s="1"/>
  <c r="BG118" i="1"/>
  <c r="BH118" i="1" s="1"/>
  <c r="BK118" i="1" s="1"/>
  <c r="BR118" i="1" s="1"/>
  <c r="BT118" i="1" s="1"/>
  <c r="BL118" i="1"/>
  <c r="BM118" i="1" s="1"/>
  <c r="BG123" i="1"/>
  <c r="BH123" i="1" s="1"/>
  <c r="BK123" i="1" s="1"/>
  <c r="BR123" i="1" s="1"/>
  <c r="BT123" i="1" s="1"/>
  <c r="BL123" i="1"/>
  <c r="BM123" i="1" s="1"/>
  <c r="BG127" i="1"/>
  <c r="BH127" i="1" s="1"/>
  <c r="BK127" i="1" s="1"/>
  <c r="BR127" i="1" s="1"/>
  <c r="BT127" i="1" s="1"/>
  <c r="BL127" i="1"/>
  <c r="BM127" i="1" s="1"/>
  <c r="BG131" i="1"/>
  <c r="BH131" i="1" s="1"/>
  <c r="BK131" i="1" s="1"/>
  <c r="BR131" i="1" s="1"/>
  <c r="BT131" i="1" s="1"/>
  <c r="BL131" i="1"/>
  <c r="BM131" i="1" s="1"/>
  <c r="BG135" i="1"/>
  <c r="BH135" i="1" s="1"/>
  <c r="BK135" i="1" s="1"/>
  <c r="BR135" i="1" s="1"/>
  <c r="BT135" i="1" s="1"/>
  <c r="BL135" i="1"/>
  <c r="BM135" i="1" s="1"/>
  <c r="BG139" i="1"/>
  <c r="BH139" i="1" s="1"/>
  <c r="BK139" i="1" s="1"/>
  <c r="BR139" i="1" s="1"/>
  <c r="BT139" i="1" s="1"/>
  <c r="BL139" i="1"/>
  <c r="BM139" i="1" s="1"/>
  <c r="BG143" i="1"/>
  <c r="BH143" i="1" s="1"/>
  <c r="BK143" i="1" s="1"/>
  <c r="BR143" i="1" s="1"/>
  <c r="BT143" i="1" s="1"/>
  <c r="BL143" i="1"/>
  <c r="BM143" i="1" s="1"/>
  <c r="BG149" i="1"/>
  <c r="BH149" i="1" s="1"/>
  <c r="BK149" i="1" s="1"/>
  <c r="BR149" i="1" s="1"/>
  <c r="BT149" i="1" s="1"/>
  <c r="BL149" i="1"/>
  <c r="BM149" i="1" s="1"/>
  <c r="BG155" i="1"/>
  <c r="BH155" i="1" s="1"/>
  <c r="BK155" i="1" s="1"/>
  <c r="BR155" i="1" s="1"/>
  <c r="BT155" i="1" s="1"/>
  <c r="BL155" i="1"/>
  <c r="BM155" i="1" s="1"/>
  <c r="BG161" i="1"/>
  <c r="BH161" i="1" s="1"/>
  <c r="BK161" i="1" s="1"/>
  <c r="BR161" i="1" s="1"/>
  <c r="BT161" i="1" s="1"/>
  <c r="BL161" i="1"/>
  <c r="BM161" i="1" s="1"/>
  <c r="BG168" i="1"/>
  <c r="BH168" i="1" s="1"/>
  <c r="BK168" i="1" s="1"/>
  <c r="BR168" i="1" s="1"/>
  <c r="BT168" i="1" s="1"/>
  <c r="BL168" i="1"/>
  <c r="BM168" i="1" s="1"/>
  <c r="BG172" i="1"/>
  <c r="BH172" i="1" s="1"/>
  <c r="BK172" i="1" s="1"/>
  <c r="BR172" i="1" s="1"/>
  <c r="BT172" i="1" s="1"/>
  <c r="BL172" i="1"/>
  <c r="BM172" i="1" s="1"/>
  <c r="BG177" i="1"/>
  <c r="BH177" i="1" s="1"/>
  <c r="BK177" i="1" s="1"/>
  <c r="BR177" i="1" s="1"/>
  <c r="BT177" i="1" s="1"/>
  <c r="BL177" i="1"/>
  <c r="BM177" i="1" s="1"/>
  <c r="BG181" i="1"/>
  <c r="BH181" i="1" s="1"/>
  <c r="BK181" i="1" s="1"/>
  <c r="BR181" i="1" s="1"/>
  <c r="BT181" i="1" s="1"/>
  <c r="BL181" i="1"/>
  <c r="BM181" i="1" s="1"/>
  <c r="BG185" i="1"/>
  <c r="BH185" i="1" s="1"/>
  <c r="BK185" i="1" s="1"/>
  <c r="BR185" i="1" s="1"/>
  <c r="BT185" i="1" s="1"/>
  <c r="BL185" i="1"/>
  <c r="BM185" i="1" s="1"/>
  <c r="BG189" i="1"/>
  <c r="BH189" i="1" s="1"/>
  <c r="BK189" i="1" s="1"/>
  <c r="BR189" i="1" s="1"/>
  <c r="BT189" i="1" s="1"/>
  <c r="BL189" i="1"/>
  <c r="BM189" i="1" s="1"/>
  <c r="BG193" i="1"/>
  <c r="BH193" i="1" s="1"/>
  <c r="BK193" i="1" s="1"/>
  <c r="BR193" i="1" s="1"/>
  <c r="BT193" i="1" s="1"/>
  <c r="BL193" i="1"/>
  <c r="BM193" i="1" s="1"/>
  <c r="BG197" i="1"/>
  <c r="BH197" i="1" s="1"/>
  <c r="BK197" i="1" s="1"/>
  <c r="BR197" i="1" s="1"/>
  <c r="BT197" i="1" s="1"/>
  <c r="BL197" i="1"/>
  <c r="BM197" i="1" s="1"/>
  <c r="BG201" i="1"/>
  <c r="BH201" i="1" s="1"/>
  <c r="BK201" i="1" s="1"/>
  <c r="BR201" i="1" s="1"/>
  <c r="BT201" i="1" s="1"/>
  <c r="BL201" i="1"/>
  <c r="BM201" i="1" s="1"/>
  <c r="BG205" i="1"/>
  <c r="BH205" i="1" s="1"/>
  <c r="BK205" i="1" s="1"/>
  <c r="BR205" i="1" s="1"/>
  <c r="BT205" i="1" s="1"/>
  <c r="BL205" i="1"/>
  <c r="BM205" i="1" s="1"/>
  <c r="BG209" i="1"/>
  <c r="BH209" i="1" s="1"/>
  <c r="BK209" i="1" s="1"/>
  <c r="BR209" i="1" s="1"/>
  <c r="BT209" i="1" s="1"/>
  <c r="BL209" i="1"/>
  <c r="BM209" i="1" s="1"/>
  <c r="BG213" i="1"/>
  <c r="BH213" i="1" s="1"/>
  <c r="BK213" i="1" s="1"/>
  <c r="BR213" i="1" s="1"/>
  <c r="BT213" i="1" s="1"/>
  <c r="BL213" i="1"/>
  <c r="BM213" i="1" s="1"/>
  <c r="BG219" i="1"/>
  <c r="BH219" i="1" s="1"/>
  <c r="BK219" i="1" s="1"/>
  <c r="BR219" i="1" s="1"/>
  <c r="BT219" i="1" s="1"/>
  <c r="BL219" i="1"/>
  <c r="BM219" i="1" s="1"/>
  <c r="BG224" i="1"/>
  <c r="BH224" i="1" s="1"/>
  <c r="BK224" i="1" s="1"/>
  <c r="BR224" i="1" s="1"/>
  <c r="BT224" i="1" s="1"/>
  <c r="BL224" i="1"/>
  <c r="BM224" i="1" s="1"/>
  <c r="BG228" i="1"/>
  <c r="BH228" i="1" s="1"/>
  <c r="BK228" i="1" s="1"/>
  <c r="BR228" i="1" s="1"/>
  <c r="BT228" i="1" s="1"/>
  <c r="BL228" i="1"/>
  <c r="BM228" i="1" s="1"/>
  <c r="BG235" i="1"/>
  <c r="BH235" i="1" s="1"/>
  <c r="BK235" i="1" s="1"/>
  <c r="BR235" i="1" s="1"/>
  <c r="BT235" i="1" s="1"/>
  <c r="BL235" i="1"/>
  <c r="BM235" i="1" s="1"/>
  <c r="BG239" i="1"/>
  <c r="BH239" i="1" s="1"/>
  <c r="BK239" i="1" s="1"/>
  <c r="BR239" i="1" s="1"/>
  <c r="BT239" i="1" s="1"/>
  <c r="BL239" i="1"/>
  <c r="BM239" i="1" s="1"/>
  <c r="BG243" i="1"/>
  <c r="BH243" i="1" s="1"/>
  <c r="BK243" i="1" s="1"/>
  <c r="BR243" i="1" s="1"/>
  <c r="BT243" i="1" s="1"/>
  <c r="BL243" i="1"/>
  <c r="BM243" i="1" s="1"/>
  <c r="BG247" i="1"/>
  <c r="BH247" i="1" s="1"/>
  <c r="BK247" i="1" s="1"/>
  <c r="BR247" i="1" s="1"/>
  <c r="BT247" i="1" s="1"/>
  <c r="BL247" i="1"/>
  <c r="BM247" i="1" s="1"/>
  <c r="BG252" i="1"/>
  <c r="BH252" i="1" s="1"/>
  <c r="BK252" i="1" s="1"/>
  <c r="BR252" i="1" s="1"/>
  <c r="BT252" i="1" s="1"/>
  <c r="BL252" i="1"/>
  <c r="BM252" i="1" s="1"/>
  <c r="BG256" i="1"/>
  <c r="BH256" i="1" s="1"/>
  <c r="BK256" i="1" s="1"/>
  <c r="BR256" i="1" s="1"/>
  <c r="BT256" i="1" s="1"/>
  <c r="BL256" i="1"/>
  <c r="BM256" i="1" s="1"/>
  <c r="BG261" i="1"/>
  <c r="BH261" i="1" s="1"/>
  <c r="BK261" i="1" s="1"/>
  <c r="BR261" i="1" s="1"/>
  <c r="BT261" i="1" s="1"/>
  <c r="BL261" i="1"/>
  <c r="BM261" i="1" s="1"/>
  <c r="BG265" i="1"/>
  <c r="BH265" i="1" s="1"/>
  <c r="BK265" i="1" s="1"/>
  <c r="BR265" i="1" s="1"/>
  <c r="BT265" i="1" s="1"/>
  <c r="BL265" i="1"/>
  <c r="BM265" i="1" s="1"/>
  <c r="BG269" i="1"/>
  <c r="BH269" i="1" s="1"/>
  <c r="BK269" i="1" s="1"/>
  <c r="BR269" i="1" s="1"/>
  <c r="BT269" i="1" s="1"/>
  <c r="BL269" i="1"/>
  <c r="BM269" i="1" s="1"/>
  <c r="BG273" i="1"/>
  <c r="BH273" i="1" s="1"/>
  <c r="BK273" i="1" s="1"/>
  <c r="BR273" i="1" s="1"/>
  <c r="BT273" i="1" s="1"/>
  <c r="BL273" i="1"/>
  <c r="BM273" i="1" s="1"/>
  <c r="BG277" i="1"/>
  <c r="BH277" i="1" s="1"/>
  <c r="BK277" i="1" s="1"/>
  <c r="BR277" i="1" s="1"/>
  <c r="BT277" i="1" s="1"/>
  <c r="BL277" i="1"/>
  <c r="BM277" i="1" s="1"/>
  <c r="BG281" i="1"/>
  <c r="BH281" i="1" s="1"/>
  <c r="BK281" i="1" s="1"/>
  <c r="BR281" i="1" s="1"/>
  <c r="BT281" i="1" s="1"/>
  <c r="BL281" i="1"/>
  <c r="BM281" i="1" s="1"/>
  <c r="BG285" i="1"/>
  <c r="BH285" i="1" s="1"/>
  <c r="BK285" i="1" s="1"/>
  <c r="BR285" i="1" s="1"/>
  <c r="BT285" i="1" s="1"/>
  <c r="BL285" i="1"/>
  <c r="BM285" i="1" s="1"/>
  <c r="BG290" i="1"/>
  <c r="BH290" i="1" s="1"/>
  <c r="BK290" i="1" s="1"/>
  <c r="BR290" i="1" s="1"/>
  <c r="BT290" i="1" s="1"/>
  <c r="BL290" i="1"/>
  <c r="BM290" i="1" s="1"/>
  <c r="BG294" i="1"/>
  <c r="BH294" i="1" s="1"/>
  <c r="BK294" i="1" s="1"/>
  <c r="BR294" i="1" s="1"/>
  <c r="BT294" i="1" s="1"/>
  <c r="BL294" i="1"/>
  <c r="BM294" i="1" s="1"/>
  <c r="BG298" i="1"/>
  <c r="BH298" i="1" s="1"/>
  <c r="BK298" i="1" s="1"/>
  <c r="BR298" i="1" s="1"/>
  <c r="BT298" i="1" s="1"/>
  <c r="BL298" i="1"/>
  <c r="BM298" i="1" s="1"/>
  <c r="BG304" i="1"/>
  <c r="BH304" i="1" s="1"/>
  <c r="BK304" i="1" s="1"/>
  <c r="BR304" i="1" s="1"/>
  <c r="BT304" i="1" s="1"/>
  <c r="BL304" i="1"/>
  <c r="BM304" i="1" s="1"/>
  <c r="BG308" i="1"/>
  <c r="BH308" i="1" s="1"/>
  <c r="BK308" i="1" s="1"/>
  <c r="BR308" i="1" s="1"/>
  <c r="BT308" i="1" s="1"/>
  <c r="BL308" i="1"/>
  <c r="BM308" i="1" s="1"/>
  <c r="BG317" i="1"/>
  <c r="BH317" i="1" s="1"/>
  <c r="BK317" i="1" s="1"/>
  <c r="BR317" i="1" s="1"/>
  <c r="BT317" i="1" s="1"/>
  <c r="BL317" i="1"/>
  <c r="BM317" i="1" s="1"/>
  <c r="BG322" i="1"/>
  <c r="BH322" i="1" s="1"/>
  <c r="BK322" i="1" s="1"/>
  <c r="BR322" i="1" s="1"/>
  <c r="BT322" i="1" s="1"/>
  <c r="BL322" i="1"/>
  <c r="BM322" i="1" s="1"/>
  <c r="BG327" i="1"/>
  <c r="BH327" i="1" s="1"/>
  <c r="BK327" i="1" s="1"/>
  <c r="BR327" i="1" s="1"/>
  <c r="BT327" i="1" s="1"/>
  <c r="BL327" i="1"/>
  <c r="BM327" i="1" s="1"/>
  <c r="BG332" i="1"/>
  <c r="BH332" i="1" s="1"/>
  <c r="BK332" i="1" s="1"/>
  <c r="BR332" i="1" s="1"/>
  <c r="BT332" i="1" s="1"/>
  <c r="BL332" i="1"/>
  <c r="BM332" i="1" s="1"/>
  <c r="BG337" i="1"/>
  <c r="BH337" i="1" s="1"/>
  <c r="BK337" i="1" s="1"/>
  <c r="BR337" i="1" s="1"/>
  <c r="BT337" i="1" s="1"/>
  <c r="BL337" i="1"/>
  <c r="BM337" i="1" s="1"/>
  <c r="BG341" i="1"/>
  <c r="BH341" i="1" s="1"/>
  <c r="BK341" i="1" s="1"/>
  <c r="BR341" i="1" s="1"/>
  <c r="BT341" i="1" s="1"/>
  <c r="BL341" i="1"/>
  <c r="BM341" i="1" s="1"/>
  <c r="BG345" i="1"/>
  <c r="BH345" i="1" s="1"/>
  <c r="BK345" i="1" s="1"/>
  <c r="BR345" i="1" s="1"/>
  <c r="BT345" i="1" s="1"/>
  <c r="BL345" i="1"/>
  <c r="BM345" i="1" s="1"/>
  <c r="BG350" i="1"/>
  <c r="BH350" i="1" s="1"/>
  <c r="BK350" i="1" s="1"/>
  <c r="BR350" i="1" s="1"/>
  <c r="BT350" i="1" s="1"/>
  <c r="BL350" i="1"/>
  <c r="BM350" i="1" s="1"/>
  <c r="BG355" i="1"/>
  <c r="BH355" i="1" s="1"/>
  <c r="BK355" i="1" s="1"/>
  <c r="BR355" i="1" s="1"/>
  <c r="BT355" i="1" s="1"/>
  <c r="BL355" i="1"/>
  <c r="BM355" i="1" s="1"/>
  <c r="BG359" i="1"/>
  <c r="BH359" i="1" s="1"/>
  <c r="BK359" i="1" s="1"/>
  <c r="BR359" i="1" s="1"/>
  <c r="BT359" i="1" s="1"/>
  <c r="BL359" i="1"/>
  <c r="BM359" i="1" s="1"/>
  <c r="BG363" i="1"/>
  <c r="BH363" i="1" s="1"/>
  <c r="BK363" i="1" s="1"/>
  <c r="BR363" i="1" s="1"/>
  <c r="BT363" i="1" s="1"/>
  <c r="BL363" i="1"/>
  <c r="BM363" i="1" s="1"/>
  <c r="BG367" i="1"/>
  <c r="BH367" i="1" s="1"/>
  <c r="BK367" i="1" s="1"/>
  <c r="BR367" i="1" s="1"/>
  <c r="BT367" i="1" s="1"/>
  <c r="BL367" i="1"/>
  <c r="BM367" i="1" s="1"/>
  <c r="BG371" i="1"/>
  <c r="BH371" i="1" s="1"/>
  <c r="BK371" i="1" s="1"/>
  <c r="BR371" i="1" s="1"/>
  <c r="BT371" i="1" s="1"/>
  <c r="BL371" i="1"/>
  <c r="BM371" i="1" s="1"/>
  <c r="BG375" i="1"/>
  <c r="BH375" i="1" s="1"/>
  <c r="BK375" i="1" s="1"/>
  <c r="BR375" i="1" s="1"/>
  <c r="BT375" i="1" s="1"/>
  <c r="BL375" i="1"/>
  <c r="BM375" i="1" s="1"/>
  <c r="BG382" i="1"/>
  <c r="BH382" i="1" s="1"/>
  <c r="BK382" i="1" s="1"/>
  <c r="BR382" i="1" s="1"/>
  <c r="BT382" i="1" s="1"/>
  <c r="BL382" i="1"/>
  <c r="BM382" i="1" s="1"/>
  <c r="BG386" i="1"/>
  <c r="BH386" i="1" s="1"/>
  <c r="BK386" i="1" s="1"/>
  <c r="BR386" i="1" s="1"/>
  <c r="BT386" i="1" s="1"/>
  <c r="BL386" i="1"/>
  <c r="BM386" i="1" s="1"/>
  <c r="BG391" i="1"/>
  <c r="BH391" i="1" s="1"/>
  <c r="BK391" i="1" s="1"/>
  <c r="BR391" i="1" s="1"/>
  <c r="BT391" i="1" s="1"/>
  <c r="BL391" i="1"/>
  <c r="BM391" i="1" s="1"/>
  <c r="BG395" i="1"/>
  <c r="BH395" i="1" s="1"/>
  <c r="BK395" i="1" s="1"/>
  <c r="BR395" i="1" s="1"/>
  <c r="BT395" i="1" s="1"/>
  <c r="BL395" i="1"/>
  <c r="BM395" i="1" s="1"/>
  <c r="BG399" i="1"/>
  <c r="BH399" i="1" s="1"/>
  <c r="BK399" i="1" s="1"/>
  <c r="BR399" i="1" s="1"/>
  <c r="BT399" i="1" s="1"/>
  <c r="BL399" i="1"/>
  <c r="BM399" i="1" s="1"/>
  <c r="BG403" i="1"/>
  <c r="BH403" i="1" s="1"/>
  <c r="BK403" i="1" s="1"/>
  <c r="BR403" i="1" s="1"/>
  <c r="BT403" i="1" s="1"/>
  <c r="BL403" i="1"/>
  <c r="BM403" i="1" s="1"/>
  <c r="BG408" i="1"/>
  <c r="BH408" i="1" s="1"/>
  <c r="BK408" i="1" s="1"/>
  <c r="BR408" i="1" s="1"/>
  <c r="BT408" i="1" s="1"/>
  <c r="BL408" i="1"/>
  <c r="BM408" i="1" s="1"/>
  <c r="BG412" i="1"/>
  <c r="BH412" i="1" s="1"/>
  <c r="BK412" i="1" s="1"/>
  <c r="BR412" i="1" s="1"/>
  <c r="BT412" i="1" s="1"/>
  <c r="BL412" i="1"/>
  <c r="BM412" i="1" s="1"/>
  <c r="BG416" i="1"/>
  <c r="BH416" i="1" s="1"/>
  <c r="BK416" i="1" s="1"/>
  <c r="BR416" i="1" s="1"/>
  <c r="BT416" i="1" s="1"/>
  <c r="BL416" i="1"/>
  <c r="BM416" i="1" s="1"/>
  <c r="BG420" i="1"/>
  <c r="BH420" i="1" s="1"/>
  <c r="BK420" i="1" s="1"/>
  <c r="BR420" i="1" s="1"/>
  <c r="BT420" i="1" s="1"/>
  <c r="BL420" i="1"/>
  <c r="BM420" i="1" s="1"/>
  <c r="BG425" i="1"/>
  <c r="BH425" i="1" s="1"/>
  <c r="BK425" i="1" s="1"/>
  <c r="BR425" i="1" s="1"/>
  <c r="BT425" i="1" s="1"/>
  <c r="BL425" i="1"/>
  <c r="BM425" i="1" s="1"/>
  <c r="BG429" i="1"/>
  <c r="BH429" i="1" s="1"/>
  <c r="BK429" i="1" s="1"/>
  <c r="BR429" i="1" s="1"/>
  <c r="BT429" i="1" s="1"/>
  <c r="BL429" i="1"/>
  <c r="BM429" i="1" s="1"/>
  <c r="BG433" i="1"/>
  <c r="BH433" i="1" s="1"/>
  <c r="BK433" i="1" s="1"/>
  <c r="BR433" i="1" s="1"/>
  <c r="BT433" i="1" s="1"/>
  <c r="BL433" i="1"/>
  <c r="BM433" i="1" s="1"/>
  <c r="BG437" i="1"/>
  <c r="BH437" i="1" s="1"/>
  <c r="BK437" i="1" s="1"/>
  <c r="BR437" i="1" s="1"/>
  <c r="BT437" i="1" s="1"/>
  <c r="BL437" i="1"/>
  <c r="BM437" i="1" s="1"/>
  <c r="BG443" i="1"/>
  <c r="BH443" i="1" s="1"/>
  <c r="BK443" i="1" s="1"/>
  <c r="BR443" i="1" s="1"/>
  <c r="BT443" i="1" s="1"/>
  <c r="BL443" i="1"/>
  <c r="BM443" i="1" s="1"/>
  <c r="BG447" i="1"/>
  <c r="BH447" i="1" s="1"/>
  <c r="BK447" i="1" s="1"/>
  <c r="BR447" i="1" s="1"/>
  <c r="BT447" i="1" s="1"/>
  <c r="BL447" i="1"/>
  <c r="BM447" i="1" s="1"/>
  <c r="BG452" i="1"/>
  <c r="BH452" i="1" s="1"/>
  <c r="BK452" i="1" s="1"/>
  <c r="BR452" i="1" s="1"/>
  <c r="BT452" i="1" s="1"/>
  <c r="BL452" i="1"/>
  <c r="BM452" i="1" s="1"/>
  <c r="BG457" i="1"/>
  <c r="BH457" i="1" s="1"/>
  <c r="BK457" i="1" s="1"/>
  <c r="BR457" i="1" s="1"/>
  <c r="BT457" i="1" s="1"/>
  <c r="BL457" i="1"/>
  <c r="BM457" i="1" s="1"/>
  <c r="BG461" i="1"/>
  <c r="BH461" i="1" s="1"/>
  <c r="BK461" i="1" s="1"/>
  <c r="BR461" i="1" s="1"/>
  <c r="BT461" i="1" s="1"/>
  <c r="BL461" i="1"/>
  <c r="BM461" i="1" s="1"/>
  <c r="BG465" i="1"/>
  <c r="BH465" i="1" s="1"/>
  <c r="BK465" i="1" s="1"/>
  <c r="BR465" i="1" s="1"/>
  <c r="BT465" i="1" s="1"/>
  <c r="BL465" i="1"/>
  <c r="BM465" i="1" s="1"/>
  <c r="BG470" i="1"/>
  <c r="BH470" i="1" s="1"/>
  <c r="BK470" i="1" s="1"/>
  <c r="BR470" i="1" s="1"/>
  <c r="BT470" i="1" s="1"/>
  <c r="BL470" i="1"/>
  <c r="BM470" i="1" s="1"/>
  <c r="BG474" i="1"/>
  <c r="BH474" i="1" s="1"/>
  <c r="BK474" i="1" s="1"/>
  <c r="BR474" i="1" s="1"/>
  <c r="BT474" i="1" s="1"/>
  <c r="BL474" i="1"/>
  <c r="BM474" i="1" s="1"/>
  <c r="BG478" i="1"/>
  <c r="BH478" i="1" s="1"/>
  <c r="BK478" i="1" s="1"/>
  <c r="BR478" i="1" s="1"/>
  <c r="BT478" i="1" s="1"/>
  <c r="BL478" i="1"/>
  <c r="BM478" i="1" s="1"/>
  <c r="BG482" i="1"/>
  <c r="BH482" i="1" s="1"/>
  <c r="BK482" i="1" s="1"/>
  <c r="BR482" i="1" s="1"/>
  <c r="BT482" i="1" s="1"/>
  <c r="BL482" i="1"/>
  <c r="BM482" i="1" s="1"/>
  <c r="BG486" i="1"/>
  <c r="BH486" i="1" s="1"/>
  <c r="BK486" i="1" s="1"/>
  <c r="BR486" i="1" s="1"/>
  <c r="BT486" i="1" s="1"/>
  <c r="BL486" i="1"/>
  <c r="BM486" i="1" s="1"/>
  <c r="BG490" i="1"/>
  <c r="BH490" i="1" s="1"/>
  <c r="BK490" i="1" s="1"/>
  <c r="BR490" i="1" s="1"/>
  <c r="BT490" i="1" s="1"/>
  <c r="BL490" i="1"/>
  <c r="BM490" i="1" s="1"/>
  <c r="BG495" i="1"/>
  <c r="BH495" i="1" s="1"/>
  <c r="BK495" i="1" s="1"/>
  <c r="BR495" i="1" s="1"/>
  <c r="BT495" i="1" s="1"/>
  <c r="BL495" i="1"/>
  <c r="BM495" i="1" s="1"/>
  <c r="BG499" i="1"/>
  <c r="BH499" i="1" s="1"/>
  <c r="BK499" i="1" s="1"/>
  <c r="BR499" i="1" s="1"/>
  <c r="BT499" i="1" s="1"/>
  <c r="BL499" i="1"/>
  <c r="BM499" i="1" s="1"/>
  <c r="BG503" i="1"/>
  <c r="BH503" i="1" s="1"/>
  <c r="BK503" i="1" s="1"/>
  <c r="BR503" i="1" s="1"/>
  <c r="BT503" i="1" s="1"/>
  <c r="BL503" i="1"/>
  <c r="BM503" i="1" s="1"/>
  <c r="BG508" i="1"/>
  <c r="BH508" i="1" s="1"/>
  <c r="BK508" i="1" s="1"/>
  <c r="BR508" i="1" s="1"/>
  <c r="BT508" i="1" s="1"/>
  <c r="BL508" i="1"/>
  <c r="BM508" i="1" s="1"/>
  <c r="BG512" i="1"/>
  <c r="BH512" i="1" s="1"/>
  <c r="BK512" i="1" s="1"/>
  <c r="BR512" i="1" s="1"/>
  <c r="BT512" i="1" s="1"/>
  <c r="BL512" i="1"/>
  <c r="BM512" i="1" s="1"/>
  <c r="BG516" i="1"/>
  <c r="BH516" i="1" s="1"/>
  <c r="BK516" i="1" s="1"/>
  <c r="BR516" i="1" s="1"/>
  <c r="BT516" i="1" s="1"/>
  <c r="BL516" i="1"/>
  <c r="BM516" i="1" s="1"/>
  <c r="BG521" i="1"/>
  <c r="BH521" i="1" s="1"/>
  <c r="BK521" i="1" s="1"/>
  <c r="BR521" i="1" s="1"/>
  <c r="BT521" i="1" s="1"/>
  <c r="BL521" i="1"/>
  <c r="BM521" i="1" s="1"/>
  <c r="BG525" i="1"/>
  <c r="BH525" i="1" s="1"/>
  <c r="BK525" i="1" s="1"/>
  <c r="BR525" i="1" s="1"/>
  <c r="BT525" i="1" s="1"/>
  <c r="BL525" i="1"/>
  <c r="BM525" i="1" s="1"/>
  <c r="BG529" i="1"/>
  <c r="BH529" i="1" s="1"/>
  <c r="BK529" i="1" s="1"/>
  <c r="BR529" i="1" s="1"/>
  <c r="BT529" i="1" s="1"/>
  <c r="BL529" i="1"/>
  <c r="BM529" i="1" s="1"/>
  <c r="BG533" i="1"/>
  <c r="BH533" i="1" s="1"/>
  <c r="BK533" i="1" s="1"/>
  <c r="BR533" i="1" s="1"/>
  <c r="BT533" i="1" s="1"/>
  <c r="BL533" i="1"/>
  <c r="BM533" i="1" s="1"/>
  <c r="BG539" i="1"/>
  <c r="BH539" i="1" s="1"/>
  <c r="BK539" i="1" s="1"/>
  <c r="BR539" i="1" s="1"/>
  <c r="BT539" i="1" s="1"/>
  <c r="BL539" i="1"/>
  <c r="BM539" i="1" s="1"/>
  <c r="BG544" i="1"/>
  <c r="BH544" i="1" s="1"/>
  <c r="BK544" i="1" s="1"/>
  <c r="BR544" i="1" s="1"/>
  <c r="BT544" i="1" s="1"/>
  <c r="BL544" i="1"/>
  <c r="BM544" i="1" s="1"/>
  <c r="BG549" i="1"/>
  <c r="BH549" i="1" s="1"/>
  <c r="BK549" i="1" s="1"/>
  <c r="BR549" i="1" s="1"/>
  <c r="BT549" i="1" s="1"/>
  <c r="BL549" i="1"/>
  <c r="BM549" i="1" s="1"/>
  <c r="BG555" i="1"/>
  <c r="BH555" i="1" s="1"/>
  <c r="BK555" i="1" s="1"/>
  <c r="BR555" i="1" s="1"/>
  <c r="BT555" i="1" s="1"/>
  <c r="BL555" i="1"/>
  <c r="BM555" i="1" s="1"/>
  <c r="BG559" i="1"/>
  <c r="BH559" i="1" s="1"/>
  <c r="BK559" i="1" s="1"/>
  <c r="BR559" i="1" s="1"/>
  <c r="BT559" i="1" s="1"/>
  <c r="BL559" i="1"/>
  <c r="BM559" i="1" s="1"/>
  <c r="BG563" i="1"/>
  <c r="BH563" i="1" s="1"/>
  <c r="BK563" i="1" s="1"/>
  <c r="BR563" i="1" s="1"/>
  <c r="BT563" i="1" s="1"/>
  <c r="BL563" i="1"/>
  <c r="BM563" i="1" s="1"/>
  <c r="BG567" i="1"/>
  <c r="BH567" i="1" s="1"/>
  <c r="BK567" i="1" s="1"/>
  <c r="BR567" i="1" s="1"/>
  <c r="BT567" i="1" s="1"/>
  <c r="BL567" i="1"/>
  <c r="BM567" i="1" s="1"/>
  <c r="BG571" i="1"/>
  <c r="BH571" i="1" s="1"/>
  <c r="BK571" i="1" s="1"/>
  <c r="BR571" i="1" s="1"/>
  <c r="BT571" i="1" s="1"/>
  <c r="BL571" i="1"/>
  <c r="BM571" i="1" s="1"/>
  <c r="BG575" i="1"/>
  <c r="BH575" i="1" s="1"/>
  <c r="BK575" i="1" s="1"/>
  <c r="BR575" i="1" s="1"/>
  <c r="BT575" i="1" s="1"/>
  <c r="BL575" i="1"/>
  <c r="BM575" i="1" s="1"/>
  <c r="BG580" i="1"/>
  <c r="BH580" i="1" s="1"/>
  <c r="BK580" i="1" s="1"/>
  <c r="BR580" i="1" s="1"/>
  <c r="BT580" i="1" s="1"/>
  <c r="BL580" i="1"/>
  <c r="BM580" i="1" s="1"/>
  <c r="BG584" i="1"/>
  <c r="BH584" i="1" s="1"/>
  <c r="BK584" i="1" s="1"/>
  <c r="BR584" i="1" s="1"/>
  <c r="BT584" i="1" s="1"/>
  <c r="BL584" i="1"/>
  <c r="BM584" i="1" s="1"/>
  <c r="BG588" i="1"/>
  <c r="BH588" i="1" s="1"/>
  <c r="BK588" i="1" s="1"/>
  <c r="BR588" i="1" s="1"/>
  <c r="BT588" i="1" s="1"/>
  <c r="BL588" i="1"/>
  <c r="BM588" i="1" s="1"/>
  <c r="BG593" i="1"/>
  <c r="BH593" i="1" s="1"/>
  <c r="BK593" i="1" s="1"/>
  <c r="BR593" i="1" s="1"/>
  <c r="BT593" i="1" s="1"/>
  <c r="BL593" i="1"/>
  <c r="BM593" i="1" s="1"/>
  <c r="BG597" i="1"/>
  <c r="BH597" i="1" s="1"/>
  <c r="BK597" i="1" s="1"/>
  <c r="BR597" i="1" s="1"/>
  <c r="BT597" i="1" s="1"/>
  <c r="BL597" i="1"/>
  <c r="BM597" i="1" s="1"/>
  <c r="BG603" i="1"/>
  <c r="BH603" i="1" s="1"/>
  <c r="BK603" i="1" s="1"/>
  <c r="BR603" i="1" s="1"/>
  <c r="BT603" i="1" s="1"/>
  <c r="BL603" i="1"/>
  <c r="BM603" i="1" s="1"/>
  <c r="BG608" i="1"/>
  <c r="BH608" i="1" s="1"/>
  <c r="BK608" i="1" s="1"/>
  <c r="BR608" i="1" s="1"/>
  <c r="BT608" i="1" s="1"/>
  <c r="BL608" i="1"/>
  <c r="BM608" i="1" s="1"/>
  <c r="BG612" i="1"/>
  <c r="BH612" i="1" s="1"/>
  <c r="BK612" i="1" s="1"/>
  <c r="BR612" i="1" s="1"/>
  <c r="BT612" i="1" s="1"/>
  <c r="BL612" i="1"/>
  <c r="BM612" i="1" s="1"/>
  <c r="BG616" i="1"/>
  <c r="BH616" i="1" s="1"/>
  <c r="BK616" i="1" s="1"/>
  <c r="BR616" i="1" s="1"/>
  <c r="BT616" i="1" s="1"/>
  <c r="BL616" i="1"/>
  <c r="BM616" i="1" s="1"/>
  <c r="BG620" i="1"/>
  <c r="BH620" i="1" s="1"/>
  <c r="BK620" i="1" s="1"/>
  <c r="BR620" i="1" s="1"/>
  <c r="BT620" i="1" s="1"/>
  <c r="BL620" i="1"/>
  <c r="BM620" i="1" s="1"/>
  <c r="BG625" i="1"/>
  <c r="BH625" i="1" s="1"/>
  <c r="BK625" i="1" s="1"/>
  <c r="BR625" i="1" s="1"/>
  <c r="BT625" i="1" s="1"/>
  <c r="BL625" i="1"/>
  <c r="BM625" i="1" s="1"/>
  <c r="BG629" i="1"/>
  <c r="BH629" i="1" s="1"/>
  <c r="BK629" i="1" s="1"/>
  <c r="BR629" i="1" s="1"/>
  <c r="BT629" i="1" s="1"/>
  <c r="BL629" i="1"/>
  <c r="BM629" i="1" s="1"/>
  <c r="BG634" i="1"/>
  <c r="BH634" i="1" s="1"/>
  <c r="BK634" i="1" s="1"/>
  <c r="BR634" i="1" s="1"/>
  <c r="BT634" i="1" s="1"/>
  <c r="BL634" i="1"/>
  <c r="BM634" i="1" s="1"/>
  <c r="BG638" i="1"/>
  <c r="BH638" i="1" s="1"/>
  <c r="BK638" i="1" s="1"/>
  <c r="BR638" i="1" s="1"/>
  <c r="BT638" i="1" s="1"/>
  <c r="BL638" i="1"/>
  <c r="BM638" i="1" s="1"/>
  <c r="BG642" i="1"/>
  <c r="BH642" i="1" s="1"/>
  <c r="BK642" i="1" s="1"/>
  <c r="BR642" i="1" s="1"/>
  <c r="BT642" i="1" s="1"/>
  <c r="BL642" i="1"/>
  <c r="BM642" i="1" s="1"/>
  <c r="BG646" i="1"/>
  <c r="BH646" i="1" s="1"/>
  <c r="BK646" i="1" s="1"/>
  <c r="BR646" i="1" s="1"/>
  <c r="BT646" i="1" s="1"/>
  <c r="BL646" i="1"/>
  <c r="BM646" i="1" s="1"/>
  <c r="BG650" i="1"/>
  <c r="BH650" i="1" s="1"/>
  <c r="BK650" i="1" s="1"/>
  <c r="BR650" i="1" s="1"/>
  <c r="BT650" i="1" s="1"/>
  <c r="BL650" i="1"/>
  <c r="BM650" i="1" s="1"/>
  <c r="BG654" i="1"/>
  <c r="BH654" i="1" s="1"/>
  <c r="BK654" i="1" s="1"/>
  <c r="BR654" i="1" s="1"/>
  <c r="BT654" i="1" s="1"/>
  <c r="BL654" i="1"/>
  <c r="BM654" i="1" s="1"/>
  <c r="BG658" i="1"/>
  <c r="BH658" i="1" s="1"/>
  <c r="BK658" i="1" s="1"/>
  <c r="BR658" i="1" s="1"/>
  <c r="BT658" i="1" s="1"/>
  <c r="BL658" i="1"/>
  <c r="BM658" i="1" s="1"/>
  <c r="BG663" i="1"/>
  <c r="BH663" i="1" s="1"/>
  <c r="BK663" i="1" s="1"/>
  <c r="BR663" i="1" s="1"/>
  <c r="BT663" i="1" s="1"/>
  <c r="BL663" i="1"/>
  <c r="BM663" i="1" s="1"/>
  <c r="BG668" i="1"/>
  <c r="BH668" i="1" s="1"/>
  <c r="BK668" i="1" s="1"/>
  <c r="BR668" i="1" s="1"/>
  <c r="BT668" i="1" s="1"/>
  <c r="BL668" i="1"/>
  <c r="BM668" i="1" s="1"/>
  <c r="BG672" i="1"/>
  <c r="BH672" i="1" s="1"/>
  <c r="BK672" i="1" s="1"/>
  <c r="BR672" i="1" s="1"/>
  <c r="BT672" i="1" s="1"/>
  <c r="BL672" i="1"/>
  <c r="BM672" i="1" s="1"/>
  <c r="BG676" i="1"/>
  <c r="BH676" i="1" s="1"/>
  <c r="BK676" i="1" s="1"/>
  <c r="BR676" i="1" s="1"/>
  <c r="BT676" i="1" s="1"/>
  <c r="BL676" i="1"/>
  <c r="BM676" i="1" s="1"/>
  <c r="BG682" i="1"/>
  <c r="BH682" i="1" s="1"/>
  <c r="BK682" i="1" s="1"/>
  <c r="BR682" i="1" s="1"/>
  <c r="BT682" i="1" s="1"/>
  <c r="BL682" i="1"/>
  <c r="BM682" i="1" s="1"/>
  <c r="BG686" i="1"/>
  <c r="BH686" i="1" s="1"/>
  <c r="BK686" i="1" s="1"/>
  <c r="BR686" i="1" s="1"/>
  <c r="BT686" i="1" s="1"/>
  <c r="BL686" i="1"/>
  <c r="BM686" i="1" s="1"/>
  <c r="BG690" i="1"/>
  <c r="BH690" i="1" s="1"/>
  <c r="BK690" i="1" s="1"/>
  <c r="BR690" i="1" s="1"/>
  <c r="BT690" i="1" s="1"/>
  <c r="BL690" i="1"/>
  <c r="BM690" i="1" s="1"/>
  <c r="BG694" i="1"/>
  <c r="BH694" i="1" s="1"/>
  <c r="BK694" i="1" s="1"/>
  <c r="BR694" i="1" s="1"/>
  <c r="BT694" i="1" s="1"/>
  <c r="BL694" i="1"/>
  <c r="BM694" i="1" s="1"/>
  <c r="BG699" i="1"/>
  <c r="BH699" i="1" s="1"/>
  <c r="BK699" i="1" s="1"/>
  <c r="BR699" i="1" s="1"/>
  <c r="BT699" i="1" s="1"/>
  <c r="BL699" i="1"/>
  <c r="BM699" i="1" s="1"/>
  <c r="BG703" i="1"/>
  <c r="BH703" i="1" s="1"/>
  <c r="BK703" i="1" s="1"/>
  <c r="BR703" i="1" s="1"/>
  <c r="BT703" i="1" s="1"/>
  <c r="BL703" i="1"/>
  <c r="BM703" i="1" s="1"/>
  <c r="BG707" i="1"/>
  <c r="BH707" i="1" s="1"/>
  <c r="BK707" i="1" s="1"/>
  <c r="BR707" i="1" s="1"/>
  <c r="BT707" i="1" s="1"/>
  <c r="BL707" i="1"/>
  <c r="BM707" i="1" s="1"/>
  <c r="BG711" i="1"/>
  <c r="BH711" i="1" s="1"/>
  <c r="BK711" i="1" s="1"/>
  <c r="BR711" i="1" s="1"/>
  <c r="BT711" i="1" s="1"/>
  <c r="BL711" i="1"/>
  <c r="BM711" i="1" s="1"/>
  <c r="BG715" i="1"/>
  <c r="BH715" i="1" s="1"/>
  <c r="BK715" i="1" s="1"/>
  <c r="BR715" i="1" s="1"/>
  <c r="BT715" i="1" s="1"/>
  <c r="BL715" i="1"/>
  <c r="BM715" i="1" s="1"/>
  <c r="BG719" i="1"/>
  <c r="BH719" i="1" s="1"/>
  <c r="BK719" i="1" s="1"/>
  <c r="BR719" i="1" s="1"/>
  <c r="BT719" i="1" s="1"/>
  <c r="BL719" i="1"/>
  <c r="BM719" i="1" s="1"/>
  <c r="BG723" i="1"/>
  <c r="BH723" i="1" s="1"/>
  <c r="BK723" i="1" s="1"/>
  <c r="BR723" i="1" s="1"/>
  <c r="BT723" i="1" s="1"/>
  <c r="BL723" i="1"/>
  <c r="BM723" i="1" s="1"/>
  <c r="BG727" i="1"/>
  <c r="BH727" i="1" s="1"/>
  <c r="BK727" i="1" s="1"/>
  <c r="BR727" i="1" s="1"/>
  <c r="BT727" i="1" s="1"/>
  <c r="BL727" i="1"/>
  <c r="BM727" i="1" s="1"/>
  <c r="BG731" i="1"/>
  <c r="BH731" i="1" s="1"/>
  <c r="BK731" i="1" s="1"/>
  <c r="BR731" i="1" s="1"/>
  <c r="BT731" i="1" s="1"/>
  <c r="BL731" i="1"/>
  <c r="BM731" i="1" s="1"/>
  <c r="BG735" i="1"/>
  <c r="BH735" i="1" s="1"/>
  <c r="BK735" i="1" s="1"/>
  <c r="BR735" i="1" s="1"/>
  <c r="BT735" i="1" s="1"/>
  <c r="BL735" i="1"/>
  <c r="BM735" i="1" s="1"/>
  <c r="BG740" i="1"/>
  <c r="BH740" i="1" s="1"/>
  <c r="BK740" i="1" s="1"/>
  <c r="BR740" i="1" s="1"/>
  <c r="BT740" i="1" s="1"/>
  <c r="BL740" i="1"/>
  <c r="BM740" i="1" s="1"/>
  <c r="BG744" i="1"/>
  <c r="BH744" i="1" s="1"/>
  <c r="BK744" i="1" s="1"/>
  <c r="BR744" i="1" s="1"/>
  <c r="BT744" i="1" s="1"/>
  <c r="BL744" i="1"/>
  <c r="BM744" i="1" s="1"/>
  <c r="BG749" i="1"/>
  <c r="BH749" i="1" s="1"/>
  <c r="BK749" i="1" s="1"/>
  <c r="BR749" i="1" s="1"/>
  <c r="BT749" i="1" s="1"/>
  <c r="BL749" i="1"/>
  <c r="BM749" i="1" s="1"/>
  <c r="BG754" i="1"/>
  <c r="BH754" i="1" s="1"/>
  <c r="BK754" i="1" s="1"/>
  <c r="BR754" i="1" s="1"/>
  <c r="BT754" i="1" s="1"/>
  <c r="BL754" i="1"/>
  <c r="BM754" i="1" s="1"/>
  <c r="BG758" i="1"/>
  <c r="BH758" i="1" s="1"/>
  <c r="BK758" i="1" s="1"/>
  <c r="BR758" i="1" s="1"/>
  <c r="BT758" i="1" s="1"/>
  <c r="BL758" i="1"/>
  <c r="BM758" i="1" s="1"/>
  <c r="BG762" i="1"/>
  <c r="BH762" i="1" s="1"/>
  <c r="BK762" i="1" s="1"/>
  <c r="BR762" i="1" s="1"/>
  <c r="BT762" i="1" s="1"/>
  <c r="BL762" i="1"/>
  <c r="BM762" i="1" s="1"/>
  <c r="BG766" i="1"/>
  <c r="BH766" i="1" s="1"/>
  <c r="BK766" i="1" s="1"/>
  <c r="BR766" i="1" s="1"/>
  <c r="BT766" i="1" s="1"/>
  <c r="BL766" i="1"/>
  <c r="BM766" i="1" s="1"/>
  <c r="BG771" i="1"/>
  <c r="BH771" i="1" s="1"/>
  <c r="BK771" i="1" s="1"/>
  <c r="BR771" i="1" s="1"/>
  <c r="BT771" i="1" s="1"/>
  <c r="BL771" i="1"/>
  <c r="BM771" i="1" s="1"/>
  <c r="BG775" i="1"/>
  <c r="BH775" i="1" s="1"/>
  <c r="BK775" i="1" s="1"/>
  <c r="BR775" i="1" s="1"/>
  <c r="BT775" i="1" s="1"/>
  <c r="BL775" i="1"/>
  <c r="BM775" i="1" s="1"/>
  <c r="BG779" i="1"/>
  <c r="BH779" i="1" s="1"/>
  <c r="BK779" i="1" s="1"/>
  <c r="BR779" i="1" s="1"/>
  <c r="BT779" i="1" s="1"/>
  <c r="BL779" i="1"/>
  <c r="BM779" i="1" s="1"/>
  <c r="BG783" i="1"/>
  <c r="BH783" i="1" s="1"/>
  <c r="BK783" i="1" s="1"/>
  <c r="BR783" i="1" s="1"/>
  <c r="BT783" i="1" s="1"/>
  <c r="BL783" i="1"/>
  <c r="BM783" i="1" s="1"/>
  <c r="BG787" i="1"/>
  <c r="BH787" i="1" s="1"/>
  <c r="BK787" i="1" s="1"/>
  <c r="BR787" i="1" s="1"/>
  <c r="BT787" i="1" s="1"/>
  <c r="BL787" i="1"/>
  <c r="BM787" i="1" s="1"/>
  <c r="BG791" i="1"/>
  <c r="BH791" i="1" s="1"/>
  <c r="BK791" i="1" s="1"/>
  <c r="BR791" i="1" s="1"/>
  <c r="BT791" i="1" s="1"/>
  <c r="BL791" i="1"/>
  <c r="BM791" i="1" s="1"/>
  <c r="BG795" i="1"/>
  <c r="BH795" i="1" s="1"/>
  <c r="BK795" i="1" s="1"/>
  <c r="BR795" i="1" s="1"/>
  <c r="BT795" i="1" s="1"/>
  <c r="BL795" i="1"/>
  <c r="BM795" i="1" s="1"/>
  <c r="BG800" i="1"/>
  <c r="BH800" i="1" s="1"/>
  <c r="BK800" i="1" s="1"/>
  <c r="BR800" i="1" s="1"/>
  <c r="BT800" i="1" s="1"/>
  <c r="BL800" i="1"/>
  <c r="BM800" i="1" s="1"/>
  <c r="BG804" i="1"/>
  <c r="BH804" i="1" s="1"/>
  <c r="BK804" i="1" s="1"/>
  <c r="BR804" i="1" s="1"/>
  <c r="BT804" i="1" s="1"/>
  <c r="BL804" i="1"/>
  <c r="BM804" i="1" s="1"/>
  <c r="BG808" i="1"/>
  <c r="BH808" i="1" s="1"/>
  <c r="BK808" i="1" s="1"/>
  <c r="BR808" i="1" s="1"/>
  <c r="BT808" i="1" s="1"/>
  <c r="BL808" i="1"/>
  <c r="BM808" i="1" s="1"/>
  <c r="BG812" i="1"/>
  <c r="BH812" i="1" s="1"/>
  <c r="BK812" i="1" s="1"/>
  <c r="BR812" i="1" s="1"/>
  <c r="BT812" i="1" s="1"/>
  <c r="BL812" i="1"/>
  <c r="BM812" i="1" s="1"/>
  <c r="BG816" i="1"/>
  <c r="BH816" i="1" s="1"/>
  <c r="BK816" i="1" s="1"/>
  <c r="BR816" i="1" s="1"/>
  <c r="BT816" i="1" s="1"/>
  <c r="BL816" i="1"/>
  <c r="BM816" i="1" s="1"/>
  <c r="BG820" i="1"/>
  <c r="BH820" i="1" s="1"/>
  <c r="BK820" i="1" s="1"/>
  <c r="BR820" i="1" s="1"/>
  <c r="BT820" i="1" s="1"/>
  <c r="BL820" i="1"/>
  <c r="BM820" i="1" s="1"/>
  <c r="BG824" i="1"/>
  <c r="BH824" i="1" s="1"/>
  <c r="BK824" i="1" s="1"/>
  <c r="BR824" i="1" s="1"/>
  <c r="BT824" i="1" s="1"/>
  <c r="BL824" i="1"/>
  <c r="BM824" i="1" s="1"/>
  <c r="BG828" i="1"/>
  <c r="BH828" i="1" s="1"/>
  <c r="BK828" i="1" s="1"/>
  <c r="BR828" i="1" s="1"/>
  <c r="BT828" i="1" s="1"/>
  <c r="BL828" i="1"/>
  <c r="BM828" i="1" s="1"/>
  <c r="BG832" i="1"/>
  <c r="BH832" i="1" s="1"/>
  <c r="BK832" i="1" s="1"/>
  <c r="BR832" i="1" s="1"/>
  <c r="BT832" i="1" s="1"/>
  <c r="BL832" i="1"/>
  <c r="BM832" i="1" s="1"/>
  <c r="BG836" i="1"/>
  <c r="BH836" i="1" s="1"/>
  <c r="BK836" i="1" s="1"/>
  <c r="BR836" i="1" s="1"/>
  <c r="BT836" i="1" s="1"/>
  <c r="BL836" i="1"/>
  <c r="BM836" i="1" s="1"/>
  <c r="BG840" i="1"/>
  <c r="BH840" i="1" s="1"/>
  <c r="BK840" i="1" s="1"/>
  <c r="BR840" i="1" s="1"/>
  <c r="BT840" i="1" s="1"/>
  <c r="BL840" i="1"/>
  <c r="BM840" i="1" s="1"/>
  <c r="BG844" i="1"/>
  <c r="BH844" i="1" s="1"/>
  <c r="BK844" i="1" s="1"/>
  <c r="BR844" i="1" s="1"/>
  <c r="BT844" i="1" s="1"/>
  <c r="BL844" i="1"/>
  <c r="BM844" i="1" s="1"/>
  <c r="BG850" i="1"/>
  <c r="BH850" i="1" s="1"/>
  <c r="BK850" i="1" s="1"/>
  <c r="BR850" i="1" s="1"/>
  <c r="BT850" i="1" s="1"/>
  <c r="BL850" i="1"/>
  <c r="BM850" i="1" s="1"/>
  <c r="BG854" i="1"/>
  <c r="BH854" i="1" s="1"/>
  <c r="BK854" i="1" s="1"/>
  <c r="BR854" i="1" s="1"/>
  <c r="BT854" i="1" s="1"/>
  <c r="BL854" i="1"/>
  <c r="BM854" i="1" s="1"/>
  <c r="BG859" i="1"/>
  <c r="BH859" i="1" s="1"/>
  <c r="BK859" i="1" s="1"/>
  <c r="BR859" i="1" s="1"/>
  <c r="BT859" i="1" s="1"/>
  <c r="BL859" i="1"/>
  <c r="BM859" i="1" s="1"/>
  <c r="BG863" i="1"/>
  <c r="BH863" i="1" s="1"/>
  <c r="BK863" i="1" s="1"/>
  <c r="BR863" i="1" s="1"/>
  <c r="BT863" i="1" s="1"/>
  <c r="BL863" i="1"/>
  <c r="BM863" i="1" s="1"/>
  <c r="BG868" i="1"/>
  <c r="BH868" i="1" s="1"/>
  <c r="BK868" i="1" s="1"/>
  <c r="BR868" i="1" s="1"/>
  <c r="BT868" i="1" s="1"/>
  <c r="BL868" i="1"/>
  <c r="BM868" i="1" s="1"/>
  <c r="BG872" i="1"/>
  <c r="BH872" i="1" s="1"/>
  <c r="BK872" i="1" s="1"/>
  <c r="BR872" i="1" s="1"/>
  <c r="BT872" i="1" s="1"/>
  <c r="BL872" i="1"/>
  <c r="BM872" i="1" s="1"/>
  <c r="BG876" i="1"/>
  <c r="BH876" i="1" s="1"/>
  <c r="BK876" i="1" s="1"/>
  <c r="BR876" i="1" s="1"/>
  <c r="BT876" i="1" s="1"/>
  <c r="BL876" i="1"/>
  <c r="BM876" i="1" s="1"/>
  <c r="BG880" i="1"/>
  <c r="BH880" i="1" s="1"/>
  <c r="BK880" i="1" s="1"/>
  <c r="BR880" i="1" s="1"/>
  <c r="BT880" i="1" s="1"/>
  <c r="BL880" i="1"/>
  <c r="BM880" i="1" s="1"/>
  <c r="BG884" i="1"/>
  <c r="BH884" i="1" s="1"/>
  <c r="BK884" i="1" s="1"/>
  <c r="BR884" i="1" s="1"/>
  <c r="BT884" i="1" s="1"/>
  <c r="BL884" i="1"/>
  <c r="BM884" i="1" s="1"/>
  <c r="BG888" i="1"/>
  <c r="BH888" i="1" s="1"/>
  <c r="BK888" i="1" s="1"/>
  <c r="BR888" i="1" s="1"/>
  <c r="BT888" i="1" s="1"/>
  <c r="BL888" i="1"/>
  <c r="BM888" i="1" s="1"/>
  <c r="BG892" i="1"/>
  <c r="BH892" i="1" s="1"/>
  <c r="BK892" i="1" s="1"/>
  <c r="BR892" i="1" s="1"/>
  <c r="BT892" i="1" s="1"/>
  <c r="BL892" i="1"/>
  <c r="BM892" i="1" s="1"/>
  <c r="BG896" i="1"/>
  <c r="BH896" i="1" s="1"/>
  <c r="BK896" i="1" s="1"/>
  <c r="BR896" i="1" s="1"/>
  <c r="BT896" i="1" s="1"/>
  <c r="BL896" i="1"/>
  <c r="BM896" i="1" s="1"/>
  <c r="BG902" i="1"/>
  <c r="BH902" i="1" s="1"/>
  <c r="BK902" i="1" s="1"/>
  <c r="BR902" i="1" s="1"/>
  <c r="BT902" i="1" s="1"/>
  <c r="BL902" i="1"/>
  <c r="BM902" i="1" s="1"/>
  <c r="BG906" i="1"/>
  <c r="BH906" i="1" s="1"/>
  <c r="BK906" i="1" s="1"/>
  <c r="BR906" i="1" s="1"/>
  <c r="BT906" i="1" s="1"/>
  <c r="BL906" i="1"/>
  <c r="BM906" i="1" s="1"/>
  <c r="BG910" i="1"/>
  <c r="BH910" i="1" s="1"/>
  <c r="BK910" i="1" s="1"/>
  <c r="BR910" i="1" s="1"/>
  <c r="BT910" i="1" s="1"/>
  <c r="BL910" i="1"/>
  <c r="BM910" i="1" s="1"/>
  <c r="BG914" i="1"/>
  <c r="BH914" i="1" s="1"/>
  <c r="BK914" i="1" s="1"/>
  <c r="BR914" i="1" s="1"/>
  <c r="BT914" i="1" s="1"/>
  <c r="BL914" i="1"/>
  <c r="BM914" i="1" s="1"/>
  <c r="BG919" i="1"/>
  <c r="BH919" i="1" s="1"/>
  <c r="BK919" i="1" s="1"/>
  <c r="BR919" i="1" s="1"/>
  <c r="BT919" i="1" s="1"/>
  <c r="BL919" i="1"/>
  <c r="BM919" i="1" s="1"/>
  <c r="BG923" i="1"/>
  <c r="BH923" i="1" s="1"/>
  <c r="BK923" i="1" s="1"/>
  <c r="BR923" i="1" s="1"/>
  <c r="BT923" i="1" s="1"/>
  <c r="BL923" i="1"/>
  <c r="BM923" i="1" s="1"/>
  <c r="BG927" i="1"/>
  <c r="BH927" i="1" s="1"/>
  <c r="BK927" i="1" s="1"/>
  <c r="BR927" i="1" s="1"/>
  <c r="BT927" i="1" s="1"/>
  <c r="BL927" i="1"/>
  <c r="BM927" i="1" s="1"/>
  <c r="BG931" i="1"/>
  <c r="BH931" i="1" s="1"/>
  <c r="BK931" i="1" s="1"/>
  <c r="BR931" i="1" s="1"/>
  <c r="BT931" i="1" s="1"/>
  <c r="BL931" i="1"/>
  <c r="BM931" i="1" s="1"/>
  <c r="BG935" i="1"/>
  <c r="BH935" i="1" s="1"/>
  <c r="BK935" i="1" s="1"/>
  <c r="BR935" i="1" s="1"/>
  <c r="BT935" i="1" s="1"/>
  <c r="BL935" i="1"/>
  <c r="BM935" i="1" s="1"/>
  <c r="BG939" i="1"/>
  <c r="BH939" i="1" s="1"/>
  <c r="BK939" i="1" s="1"/>
  <c r="BR939" i="1" s="1"/>
  <c r="BT939" i="1" s="1"/>
  <c r="BL939" i="1"/>
  <c r="BM939" i="1" s="1"/>
  <c r="BG943" i="1"/>
  <c r="BH943" i="1" s="1"/>
  <c r="BK943" i="1" s="1"/>
  <c r="BR943" i="1" s="1"/>
  <c r="BT943" i="1" s="1"/>
  <c r="BL943" i="1"/>
  <c r="BM943" i="1" s="1"/>
  <c r="BG947" i="1"/>
  <c r="BH947" i="1" s="1"/>
  <c r="BK947" i="1" s="1"/>
  <c r="BR947" i="1" s="1"/>
  <c r="BT947" i="1" s="1"/>
  <c r="BL947" i="1"/>
  <c r="BM947" i="1" s="1"/>
  <c r="BG951" i="1"/>
  <c r="BH951" i="1" s="1"/>
  <c r="BK951" i="1" s="1"/>
  <c r="BR951" i="1" s="1"/>
  <c r="BT951" i="1" s="1"/>
  <c r="BL951" i="1"/>
  <c r="BM951" i="1" s="1"/>
  <c r="BG956" i="1"/>
  <c r="BH956" i="1" s="1"/>
  <c r="BK956" i="1" s="1"/>
  <c r="BR956" i="1" s="1"/>
  <c r="BT956" i="1" s="1"/>
  <c r="BL956" i="1"/>
  <c r="BM956" i="1" s="1"/>
  <c r="BG961" i="1"/>
  <c r="BH961" i="1" s="1"/>
  <c r="BK961" i="1" s="1"/>
  <c r="BR961" i="1" s="1"/>
  <c r="BT961" i="1" s="1"/>
  <c r="BL961" i="1"/>
  <c r="BM961" i="1" s="1"/>
  <c r="BG966" i="1"/>
  <c r="BH966" i="1" s="1"/>
  <c r="BK966" i="1" s="1"/>
  <c r="BR966" i="1" s="1"/>
  <c r="BT966" i="1" s="1"/>
  <c r="BL966" i="1"/>
  <c r="BM966" i="1" s="1"/>
  <c r="BG970" i="1"/>
  <c r="BH970" i="1" s="1"/>
  <c r="BK970" i="1" s="1"/>
  <c r="BR970" i="1" s="1"/>
  <c r="BT970" i="1" s="1"/>
  <c r="BL970" i="1"/>
  <c r="BM970" i="1" s="1"/>
  <c r="BG974" i="1"/>
  <c r="BH974" i="1" s="1"/>
  <c r="BK974" i="1" s="1"/>
  <c r="BR974" i="1" s="1"/>
  <c r="BT974" i="1" s="1"/>
  <c r="BL974" i="1"/>
  <c r="BM974" i="1" s="1"/>
  <c r="BG978" i="1"/>
  <c r="BH978" i="1" s="1"/>
  <c r="BK978" i="1" s="1"/>
  <c r="BR978" i="1" s="1"/>
  <c r="BT978" i="1" s="1"/>
  <c r="BL978" i="1"/>
  <c r="BM978" i="1" s="1"/>
  <c r="BG982" i="1"/>
  <c r="BH982" i="1" s="1"/>
  <c r="BK982" i="1" s="1"/>
  <c r="BR982" i="1" s="1"/>
  <c r="BT982" i="1" s="1"/>
  <c r="BL982" i="1"/>
  <c r="BM982" i="1" s="1"/>
  <c r="BG986" i="1"/>
  <c r="BH986" i="1" s="1"/>
  <c r="BK986" i="1" s="1"/>
  <c r="BR986" i="1" s="1"/>
  <c r="BT986" i="1" s="1"/>
  <c r="BL986" i="1"/>
  <c r="BM986" i="1" s="1"/>
  <c r="BG990" i="1"/>
  <c r="BH990" i="1" s="1"/>
  <c r="BK990" i="1" s="1"/>
  <c r="BR990" i="1" s="1"/>
  <c r="BT990" i="1" s="1"/>
  <c r="BL990" i="1"/>
  <c r="BM990" i="1" s="1"/>
  <c r="BG994" i="1"/>
  <c r="BH994" i="1" s="1"/>
  <c r="BK994" i="1" s="1"/>
  <c r="BR994" i="1" s="1"/>
  <c r="BT994" i="1" s="1"/>
  <c r="BL994" i="1"/>
  <c r="BM994" i="1" s="1"/>
  <c r="BG998" i="1"/>
  <c r="BH998" i="1" s="1"/>
  <c r="BK998" i="1" s="1"/>
  <c r="BR998" i="1" s="1"/>
  <c r="BT998" i="1" s="1"/>
  <c r="BL998" i="1"/>
  <c r="BM998" i="1" s="1"/>
  <c r="BG1002" i="1"/>
  <c r="BH1002" i="1" s="1"/>
  <c r="BK1002" i="1" s="1"/>
  <c r="BR1002" i="1" s="1"/>
  <c r="BT1002" i="1" s="1"/>
  <c r="BL1002" i="1"/>
  <c r="BM1002" i="1" s="1"/>
  <c r="BG1006" i="1"/>
  <c r="BH1006" i="1" s="1"/>
  <c r="BK1006" i="1" s="1"/>
  <c r="BR1006" i="1" s="1"/>
  <c r="BT1006" i="1" s="1"/>
  <c r="BL1006" i="1"/>
  <c r="BM1006" i="1" s="1"/>
  <c r="BG1010" i="1"/>
  <c r="BH1010" i="1" s="1"/>
  <c r="BK1010" i="1" s="1"/>
  <c r="BR1010" i="1" s="1"/>
  <c r="BT1010" i="1" s="1"/>
  <c r="BL1010" i="1"/>
  <c r="BM1010" i="1" s="1"/>
  <c r="BG1015" i="1"/>
  <c r="BH1015" i="1" s="1"/>
  <c r="BK1015" i="1" s="1"/>
  <c r="BR1015" i="1" s="1"/>
  <c r="BT1015" i="1" s="1"/>
  <c r="BL1015" i="1"/>
  <c r="BM1015" i="1" s="1"/>
  <c r="BG1019" i="1"/>
  <c r="BH1019" i="1" s="1"/>
  <c r="BK1019" i="1" s="1"/>
  <c r="BR1019" i="1" s="1"/>
  <c r="BT1019" i="1" s="1"/>
  <c r="BL1019" i="1"/>
  <c r="BM1019" i="1" s="1"/>
  <c r="BG1023" i="1"/>
  <c r="BH1023" i="1" s="1"/>
  <c r="BK1023" i="1" s="1"/>
  <c r="BR1023" i="1" s="1"/>
  <c r="BT1023" i="1" s="1"/>
  <c r="BL1023" i="1"/>
  <c r="BM1023" i="1" s="1"/>
  <c r="BG1028" i="1"/>
  <c r="BH1028" i="1" s="1"/>
  <c r="BK1028" i="1" s="1"/>
  <c r="BR1028" i="1" s="1"/>
  <c r="BT1028" i="1" s="1"/>
  <c r="BL1028" i="1"/>
  <c r="BM1028" i="1" s="1"/>
  <c r="BG1032" i="1"/>
  <c r="BH1032" i="1" s="1"/>
  <c r="BK1032" i="1" s="1"/>
  <c r="BR1032" i="1" s="1"/>
  <c r="BT1032" i="1" s="1"/>
  <c r="BL1032" i="1"/>
  <c r="BM1032" i="1" s="1"/>
  <c r="BG1036" i="1"/>
  <c r="BH1036" i="1" s="1"/>
  <c r="BK1036" i="1" s="1"/>
  <c r="BR1036" i="1" s="1"/>
  <c r="BT1036" i="1" s="1"/>
  <c r="BL1036" i="1"/>
  <c r="BM1036" i="1" s="1"/>
  <c r="BG1040" i="1"/>
  <c r="BH1040" i="1" s="1"/>
  <c r="BK1040" i="1" s="1"/>
  <c r="BR1040" i="1" s="1"/>
  <c r="BT1040" i="1" s="1"/>
  <c r="BL1040" i="1"/>
  <c r="BM1040" i="1" s="1"/>
  <c r="BG1044" i="1"/>
  <c r="BH1044" i="1" s="1"/>
  <c r="BK1044" i="1" s="1"/>
  <c r="BR1044" i="1" s="1"/>
  <c r="BT1044" i="1" s="1"/>
  <c r="BL1044" i="1"/>
  <c r="BM1044" i="1" s="1"/>
  <c r="BG1048" i="1"/>
  <c r="BH1048" i="1" s="1"/>
  <c r="BK1048" i="1" s="1"/>
  <c r="BR1048" i="1" s="1"/>
  <c r="BT1048" i="1" s="1"/>
  <c r="BL1048" i="1"/>
  <c r="BM1048" i="1" s="1"/>
  <c r="BG1052" i="1"/>
  <c r="BH1052" i="1" s="1"/>
  <c r="BK1052" i="1" s="1"/>
  <c r="BR1052" i="1" s="1"/>
  <c r="BT1052" i="1" s="1"/>
  <c r="BL1052" i="1"/>
  <c r="BM1052" i="1" s="1"/>
  <c r="BG1056" i="1"/>
  <c r="BH1056" i="1" s="1"/>
  <c r="BK1056" i="1" s="1"/>
  <c r="BR1056" i="1" s="1"/>
  <c r="BT1056" i="1" s="1"/>
  <c r="BL1056" i="1"/>
  <c r="BM1056" i="1" s="1"/>
  <c r="BG1060" i="1"/>
  <c r="BH1060" i="1" s="1"/>
  <c r="BK1060" i="1" s="1"/>
  <c r="BR1060" i="1" s="1"/>
  <c r="BT1060" i="1" s="1"/>
  <c r="BL1060" i="1"/>
  <c r="BM1060" i="1" s="1"/>
  <c r="BG1064" i="1"/>
  <c r="BH1064" i="1" s="1"/>
  <c r="BK1064" i="1" s="1"/>
  <c r="BR1064" i="1" s="1"/>
  <c r="BT1064" i="1" s="1"/>
  <c r="BL1064" i="1"/>
  <c r="BM1064" i="1" s="1"/>
  <c r="BG1068" i="1"/>
  <c r="BH1068" i="1" s="1"/>
  <c r="BK1068" i="1" s="1"/>
  <c r="BR1068" i="1" s="1"/>
  <c r="BT1068" i="1" s="1"/>
  <c r="BL1068" i="1"/>
  <c r="BM1068" i="1" s="1"/>
  <c r="BG1072" i="1"/>
  <c r="BH1072" i="1" s="1"/>
  <c r="BK1072" i="1" s="1"/>
  <c r="BR1072" i="1" s="1"/>
  <c r="BT1072" i="1" s="1"/>
  <c r="BL1072" i="1"/>
  <c r="BM1072" i="1" s="1"/>
  <c r="BG1076" i="1"/>
  <c r="BH1076" i="1" s="1"/>
  <c r="BK1076" i="1" s="1"/>
  <c r="BR1076" i="1" s="1"/>
  <c r="BT1076" i="1" s="1"/>
  <c r="BL1076" i="1"/>
  <c r="BM1076" i="1" s="1"/>
  <c r="BG1080" i="1"/>
  <c r="BH1080" i="1" s="1"/>
  <c r="BK1080" i="1" s="1"/>
  <c r="BR1080" i="1" s="1"/>
  <c r="BT1080" i="1" s="1"/>
  <c r="BL1080" i="1"/>
  <c r="BM1080" i="1" s="1"/>
  <c r="BG1084" i="1"/>
  <c r="BH1084" i="1" s="1"/>
  <c r="BK1084" i="1" s="1"/>
  <c r="BR1084" i="1" s="1"/>
  <c r="BT1084" i="1" s="1"/>
  <c r="BL1084" i="1"/>
  <c r="BM1084" i="1" s="1"/>
  <c r="BG1088" i="1"/>
  <c r="BH1088" i="1" s="1"/>
  <c r="BK1088" i="1" s="1"/>
  <c r="BR1088" i="1" s="1"/>
  <c r="BT1088" i="1" s="1"/>
  <c r="BL1088" i="1"/>
  <c r="BM1088" i="1" s="1"/>
  <c r="BG1092" i="1"/>
  <c r="BH1092" i="1" s="1"/>
  <c r="BK1092" i="1" s="1"/>
  <c r="BR1092" i="1" s="1"/>
  <c r="BT1092" i="1" s="1"/>
  <c r="BL1092" i="1"/>
  <c r="BM1092" i="1" s="1"/>
  <c r="BG1096" i="1"/>
  <c r="BH1096" i="1" s="1"/>
  <c r="BK1096" i="1" s="1"/>
  <c r="BR1096" i="1" s="1"/>
  <c r="BT1096" i="1" s="1"/>
  <c r="BL1096" i="1"/>
  <c r="BM1096" i="1" s="1"/>
  <c r="BG1101" i="1"/>
  <c r="BH1101" i="1" s="1"/>
  <c r="BK1101" i="1" s="1"/>
  <c r="BR1101" i="1" s="1"/>
  <c r="BT1101" i="1" s="1"/>
  <c r="BL1101" i="1"/>
  <c r="BM1101" i="1" s="1"/>
  <c r="BG1105" i="1"/>
  <c r="BH1105" i="1" s="1"/>
  <c r="BK1105" i="1" s="1"/>
  <c r="BR1105" i="1" s="1"/>
  <c r="BT1105" i="1" s="1"/>
  <c r="BL1105" i="1"/>
  <c r="BM1105" i="1" s="1"/>
  <c r="BG1109" i="1"/>
  <c r="BH1109" i="1" s="1"/>
  <c r="BK1109" i="1" s="1"/>
  <c r="BR1109" i="1" s="1"/>
  <c r="BT1109" i="1" s="1"/>
  <c r="BL1109" i="1"/>
  <c r="BM1109" i="1" s="1"/>
  <c r="BG1113" i="1"/>
  <c r="BH1113" i="1" s="1"/>
  <c r="BK1113" i="1" s="1"/>
  <c r="BR1113" i="1" s="1"/>
  <c r="BT1113" i="1" s="1"/>
  <c r="BL1113" i="1"/>
  <c r="BM1113" i="1" s="1"/>
  <c r="BG1117" i="1"/>
  <c r="BH1117" i="1" s="1"/>
  <c r="BK1117" i="1" s="1"/>
  <c r="BR1117" i="1" s="1"/>
  <c r="BT1117" i="1" s="1"/>
  <c r="BL1117" i="1"/>
  <c r="BM1117" i="1" s="1"/>
  <c r="BG1122" i="1"/>
  <c r="BH1122" i="1" s="1"/>
  <c r="BK1122" i="1" s="1"/>
  <c r="BR1122" i="1" s="1"/>
  <c r="BT1122" i="1" s="1"/>
  <c r="BL1122" i="1"/>
  <c r="BM1122" i="1" s="1"/>
  <c r="BG1126" i="1"/>
  <c r="BH1126" i="1" s="1"/>
  <c r="BK1126" i="1" s="1"/>
  <c r="BR1126" i="1" s="1"/>
  <c r="BT1126" i="1" s="1"/>
  <c r="BL1126" i="1"/>
  <c r="BM1126" i="1" s="1"/>
  <c r="BG1131" i="1"/>
  <c r="BH1131" i="1" s="1"/>
  <c r="BK1131" i="1" s="1"/>
  <c r="BR1131" i="1" s="1"/>
  <c r="BT1131" i="1" s="1"/>
  <c r="BL1131" i="1"/>
  <c r="BM1131" i="1" s="1"/>
  <c r="BG1135" i="1"/>
  <c r="BH1135" i="1" s="1"/>
  <c r="BK1135" i="1" s="1"/>
  <c r="BR1135" i="1" s="1"/>
  <c r="BT1135" i="1" s="1"/>
  <c r="BL1135" i="1"/>
  <c r="BM1135" i="1" s="1"/>
  <c r="BG1139" i="1"/>
  <c r="BH1139" i="1" s="1"/>
  <c r="BK1139" i="1" s="1"/>
  <c r="BR1139" i="1" s="1"/>
  <c r="BT1139" i="1" s="1"/>
  <c r="BL1139" i="1"/>
  <c r="BM1139" i="1" s="1"/>
  <c r="BG1143" i="1"/>
  <c r="BH1143" i="1" s="1"/>
  <c r="BK1143" i="1" s="1"/>
  <c r="BR1143" i="1" s="1"/>
  <c r="BT1143" i="1" s="1"/>
  <c r="BL1143" i="1"/>
  <c r="BM1143" i="1" s="1"/>
  <c r="BG1147" i="1"/>
  <c r="BH1147" i="1" s="1"/>
  <c r="BK1147" i="1" s="1"/>
  <c r="BR1147" i="1" s="1"/>
  <c r="BT1147" i="1" s="1"/>
  <c r="BL1147" i="1"/>
  <c r="BM1147" i="1" s="1"/>
  <c r="BG1151" i="1"/>
  <c r="BH1151" i="1" s="1"/>
  <c r="BK1151" i="1" s="1"/>
  <c r="BR1151" i="1" s="1"/>
  <c r="BT1151" i="1" s="1"/>
  <c r="BL1151" i="1"/>
  <c r="BM1151" i="1" s="1"/>
  <c r="BG1155" i="1"/>
  <c r="BH1155" i="1" s="1"/>
  <c r="BK1155" i="1" s="1"/>
  <c r="BR1155" i="1" s="1"/>
  <c r="BT1155" i="1" s="1"/>
  <c r="BL1155" i="1"/>
  <c r="BM1155" i="1" s="1"/>
  <c r="BG1159" i="1"/>
  <c r="BH1159" i="1" s="1"/>
  <c r="BK1159" i="1" s="1"/>
  <c r="BR1159" i="1" s="1"/>
  <c r="BT1159" i="1" s="1"/>
  <c r="BL1159" i="1"/>
  <c r="BM1159" i="1" s="1"/>
  <c r="BG1163" i="1"/>
  <c r="BH1163" i="1" s="1"/>
  <c r="BK1163" i="1" s="1"/>
  <c r="BR1163" i="1" s="1"/>
  <c r="BT1163" i="1" s="1"/>
  <c r="BL1163" i="1"/>
  <c r="BM1163" i="1" s="1"/>
  <c r="BG1167" i="1"/>
  <c r="BH1167" i="1" s="1"/>
  <c r="BK1167" i="1" s="1"/>
  <c r="BR1167" i="1" s="1"/>
  <c r="BT1167" i="1" s="1"/>
  <c r="BL1167" i="1"/>
  <c r="BM1167" i="1" s="1"/>
  <c r="BG1171" i="1"/>
  <c r="BH1171" i="1" s="1"/>
  <c r="BK1171" i="1" s="1"/>
  <c r="BR1171" i="1" s="1"/>
  <c r="BT1171" i="1" s="1"/>
  <c r="BL1171" i="1"/>
  <c r="BM1171" i="1" s="1"/>
  <c r="BG1175" i="1"/>
  <c r="BH1175" i="1" s="1"/>
  <c r="BK1175" i="1" s="1"/>
  <c r="BR1175" i="1" s="1"/>
  <c r="BT1175" i="1" s="1"/>
  <c r="BL1175" i="1"/>
  <c r="BM1175" i="1" s="1"/>
  <c r="BG1179" i="1"/>
  <c r="BH1179" i="1" s="1"/>
  <c r="BK1179" i="1" s="1"/>
  <c r="BR1179" i="1" s="1"/>
  <c r="BT1179" i="1" s="1"/>
  <c r="BL1179" i="1"/>
  <c r="BM1179" i="1" s="1"/>
  <c r="BG1183" i="1"/>
  <c r="BH1183" i="1" s="1"/>
  <c r="BK1183" i="1" s="1"/>
  <c r="BR1183" i="1" s="1"/>
  <c r="BT1183" i="1" s="1"/>
  <c r="BL1183" i="1"/>
  <c r="BM1183" i="1" s="1"/>
  <c r="BG1187" i="1"/>
  <c r="BH1187" i="1" s="1"/>
  <c r="BK1187" i="1" s="1"/>
  <c r="BR1187" i="1" s="1"/>
  <c r="BT1187" i="1" s="1"/>
  <c r="BL1187" i="1"/>
  <c r="BM1187" i="1" s="1"/>
  <c r="BG1191" i="1"/>
  <c r="BH1191" i="1" s="1"/>
  <c r="BK1191" i="1" s="1"/>
  <c r="BR1191" i="1" s="1"/>
  <c r="BT1191" i="1" s="1"/>
  <c r="BL1191" i="1"/>
  <c r="BM1191" i="1" s="1"/>
  <c r="BG1198" i="1"/>
  <c r="BH1198" i="1" s="1"/>
  <c r="BK1198" i="1" s="1"/>
  <c r="BR1198" i="1" s="1"/>
  <c r="BT1198" i="1" s="1"/>
  <c r="BL1198" i="1"/>
  <c r="BM1198" i="1" s="1"/>
  <c r="BG1202" i="1"/>
  <c r="BH1202" i="1" s="1"/>
  <c r="BK1202" i="1" s="1"/>
  <c r="BR1202" i="1" s="1"/>
  <c r="BT1202" i="1" s="1"/>
  <c r="BL1202" i="1"/>
  <c r="BM1202" i="1" s="1"/>
  <c r="BG1206" i="1"/>
  <c r="BH1206" i="1" s="1"/>
  <c r="BK1206" i="1" s="1"/>
  <c r="BR1206" i="1" s="1"/>
  <c r="BT1206" i="1" s="1"/>
  <c r="BL1206" i="1"/>
  <c r="BM1206" i="1" s="1"/>
  <c r="BG1210" i="1"/>
  <c r="BH1210" i="1" s="1"/>
  <c r="BK1210" i="1" s="1"/>
  <c r="BR1210" i="1" s="1"/>
  <c r="BT1210" i="1" s="1"/>
  <c r="BL1210" i="1"/>
  <c r="BM1210" i="1" s="1"/>
  <c r="BG1214" i="1"/>
  <c r="BH1214" i="1" s="1"/>
  <c r="BK1214" i="1" s="1"/>
  <c r="BR1214" i="1" s="1"/>
  <c r="BT1214" i="1" s="1"/>
  <c r="BL1214" i="1"/>
  <c r="BM1214" i="1" s="1"/>
  <c r="BG1218" i="1"/>
  <c r="BH1218" i="1" s="1"/>
  <c r="BK1218" i="1" s="1"/>
  <c r="BR1218" i="1" s="1"/>
  <c r="BT1218" i="1" s="1"/>
  <c r="BL1218" i="1"/>
  <c r="BM1218" i="1" s="1"/>
  <c r="BG1222" i="1"/>
  <c r="BH1222" i="1" s="1"/>
  <c r="BK1222" i="1" s="1"/>
  <c r="BR1222" i="1" s="1"/>
  <c r="BT1222" i="1" s="1"/>
  <c r="BL1222" i="1"/>
  <c r="BM1222" i="1" s="1"/>
  <c r="BG1226" i="1"/>
  <c r="BH1226" i="1" s="1"/>
  <c r="BK1226" i="1" s="1"/>
  <c r="BR1226" i="1" s="1"/>
  <c r="BT1226" i="1" s="1"/>
  <c r="BL1226" i="1"/>
  <c r="BM1226" i="1" s="1"/>
  <c r="BG1230" i="1"/>
  <c r="BH1230" i="1" s="1"/>
  <c r="BK1230" i="1" s="1"/>
  <c r="BR1230" i="1" s="1"/>
  <c r="BT1230" i="1" s="1"/>
  <c r="BL1230" i="1"/>
  <c r="BM1230" i="1" s="1"/>
  <c r="BG1234" i="1"/>
  <c r="BH1234" i="1" s="1"/>
  <c r="BK1234" i="1" s="1"/>
  <c r="BR1234" i="1" s="1"/>
  <c r="BT1234" i="1" s="1"/>
  <c r="BL1234" i="1"/>
  <c r="BM1234" i="1" s="1"/>
  <c r="BG1238" i="1"/>
  <c r="BH1238" i="1" s="1"/>
  <c r="BK1238" i="1" s="1"/>
  <c r="BR1238" i="1" s="1"/>
  <c r="BT1238" i="1" s="1"/>
  <c r="BL1238" i="1"/>
  <c r="BM1238" i="1" s="1"/>
  <c r="BG1243" i="1"/>
  <c r="BH1243" i="1" s="1"/>
  <c r="BK1243" i="1" s="1"/>
  <c r="BR1243" i="1" s="1"/>
  <c r="BT1243" i="1" s="1"/>
  <c r="BL1243" i="1"/>
  <c r="BM1243" i="1" s="1"/>
  <c r="BG1247" i="1"/>
  <c r="BH1247" i="1" s="1"/>
  <c r="BK1247" i="1" s="1"/>
  <c r="BR1247" i="1" s="1"/>
  <c r="BT1247" i="1" s="1"/>
  <c r="BL1247" i="1"/>
  <c r="BM1247" i="1" s="1"/>
  <c r="BG1251" i="1"/>
  <c r="BH1251" i="1" s="1"/>
  <c r="BK1251" i="1" s="1"/>
  <c r="BR1251" i="1" s="1"/>
  <c r="BT1251" i="1" s="1"/>
  <c r="BL1251" i="1"/>
  <c r="BM1251" i="1" s="1"/>
  <c r="BG1255" i="1"/>
  <c r="BH1255" i="1" s="1"/>
  <c r="BK1255" i="1" s="1"/>
  <c r="BR1255" i="1" s="1"/>
  <c r="BT1255" i="1" s="1"/>
  <c r="BL1255" i="1"/>
  <c r="BM1255" i="1" s="1"/>
  <c r="BG1259" i="1"/>
  <c r="BH1259" i="1" s="1"/>
  <c r="BK1259" i="1" s="1"/>
  <c r="BR1259" i="1" s="1"/>
  <c r="BT1259" i="1" s="1"/>
  <c r="BL1259" i="1"/>
  <c r="BM1259" i="1" s="1"/>
  <c r="BG1263" i="1"/>
  <c r="BH1263" i="1" s="1"/>
  <c r="BK1263" i="1" s="1"/>
  <c r="BR1263" i="1" s="1"/>
  <c r="BT1263" i="1" s="1"/>
  <c r="BL1263" i="1"/>
  <c r="BM1263" i="1" s="1"/>
  <c r="BG1267" i="1"/>
  <c r="BH1267" i="1" s="1"/>
  <c r="BK1267" i="1" s="1"/>
  <c r="BR1267" i="1" s="1"/>
  <c r="BT1267" i="1" s="1"/>
  <c r="BL1267" i="1"/>
  <c r="BM1267" i="1" s="1"/>
  <c r="BG1271" i="1"/>
  <c r="BH1271" i="1" s="1"/>
  <c r="BK1271" i="1" s="1"/>
  <c r="BR1271" i="1" s="1"/>
  <c r="BT1271" i="1" s="1"/>
  <c r="BL1271" i="1"/>
  <c r="BM1271" i="1" s="1"/>
  <c r="BG1275" i="1"/>
  <c r="BH1275" i="1" s="1"/>
  <c r="BK1275" i="1" s="1"/>
  <c r="BR1275" i="1" s="1"/>
  <c r="BT1275" i="1" s="1"/>
  <c r="BL1275" i="1"/>
  <c r="BM1275" i="1" s="1"/>
  <c r="BG1279" i="1"/>
  <c r="BH1279" i="1" s="1"/>
  <c r="BK1279" i="1" s="1"/>
  <c r="BR1279" i="1" s="1"/>
  <c r="BT1279" i="1" s="1"/>
  <c r="BL1279" i="1"/>
  <c r="BM1279" i="1" s="1"/>
  <c r="BG1283" i="1"/>
  <c r="BH1283" i="1" s="1"/>
  <c r="BK1283" i="1" s="1"/>
  <c r="BR1283" i="1" s="1"/>
  <c r="BT1283" i="1" s="1"/>
  <c r="BL1283" i="1"/>
  <c r="BM1283" i="1" s="1"/>
  <c r="BG1287" i="1"/>
  <c r="BH1287" i="1" s="1"/>
  <c r="BK1287" i="1" s="1"/>
  <c r="BR1287" i="1" s="1"/>
  <c r="BT1287" i="1" s="1"/>
  <c r="BL1287" i="1"/>
  <c r="BM1287" i="1" s="1"/>
  <c r="BG1291" i="1"/>
  <c r="BH1291" i="1" s="1"/>
  <c r="BK1291" i="1" s="1"/>
  <c r="BR1291" i="1" s="1"/>
  <c r="BT1291" i="1" s="1"/>
  <c r="BL1291" i="1"/>
  <c r="BM1291" i="1" s="1"/>
  <c r="BG1296" i="1"/>
  <c r="BH1296" i="1" s="1"/>
  <c r="BK1296" i="1" s="1"/>
  <c r="BR1296" i="1" s="1"/>
  <c r="BT1296" i="1" s="1"/>
  <c r="BL1296" i="1"/>
  <c r="BM1296" i="1" s="1"/>
  <c r="BG1300" i="1"/>
  <c r="BH1300" i="1" s="1"/>
  <c r="BK1300" i="1" s="1"/>
  <c r="BR1300" i="1" s="1"/>
  <c r="BT1300" i="1" s="1"/>
  <c r="BL1300" i="1"/>
  <c r="BM1300" i="1" s="1"/>
  <c r="BG1304" i="1"/>
  <c r="BH1304" i="1" s="1"/>
  <c r="BK1304" i="1" s="1"/>
  <c r="BR1304" i="1" s="1"/>
  <c r="BT1304" i="1" s="1"/>
  <c r="BL1304" i="1"/>
  <c r="BM1304" i="1" s="1"/>
  <c r="BG1308" i="1"/>
  <c r="BH1308" i="1" s="1"/>
  <c r="BK1308" i="1" s="1"/>
  <c r="BR1308" i="1" s="1"/>
  <c r="BT1308" i="1" s="1"/>
  <c r="BL1308" i="1"/>
  <c r="BM1308" i="1" s="1"/>
  <c r="BG1312" i="1"/>
  <c r="BH1312" i="1" s="1"/>
  <c r="BK1312" i="1" s="1"/>
  <c r="BR1312" i="1" s="1"/>
  <c r="BT1312" i="1" s="1"/>
  <c r="BL1312" i="1"/>
  <c r="BM1312" i="1" s="1"/>
  <c r="BG1316" i="1"/>
  <c r="BH1316" i="1" s="1"/>
  <c r="BK1316" i="1" s="1"/>
  <c r="BR1316" i="1" s="1"/>
  <c r="BT1316" i="1" s="1"/>
  <c r="BL1316" i="1"/>
  <c r="BM1316" i="1" s="1"/>
  <c r="BG1320" i="1"/>
  <c r="BH1320" i="1" s="1"/>
  <c r="BK1320" i="1" s="1"/>
  <c r="BR1320" i="1" s="1"/>
  <c r="BT1320" i="1" s="1"/>
  <c r="BL1320" i="1"/>
  <c r="BM1320" i="1" s="1"/>
  <c r="BG1324" i="1"/>
  <c r="BH1324" i="1" s="1"/>
  <c r="BK1324" i="1" s="1"/>
  <c r="BR1324" i="1" s="1"/>
  <c r="BT1324" i="1" s="1"/>
  <c r="BL1324" i="1"/>
  <c r="BM1324" i="1" s="1"/>
  <c r="BG1329" i="1"/>
  <c r="BH1329" i="1" s="1"/>
  <c r="BK1329" i="1" s="1"/>
  <c r="BR1329" i="1" s="1"/>
  <c r="BT1329" i="1" s="1"/>
  <c r="BL1329" i="1"/>
  <c r="BM1329" i="1" s="1"/>
  <c r="BG1333" i="1"/>
  <c r="BH1333" i="1" s="1"/>
  <c r="BK1333" i="1" s="1"/>
  <c r="BR1333" i="1" s="1"/>
  <c r="BT1333" i="1" s="1"/>
  <c r="BL1333" i="1"/>
  <c r="BM1333" i="1" s="1"/>
  <c r="BG1337" i="1"/>
  <c r="BH1337" i="1" s="1"/>
  <c r="BK1337" i="1" s="1"/>
  <c r="BR1337" i="1" s="1"/>
  <c r="BT1337" i="1" s="1"/>
  <c r="BL1337" i="1"/>
  <c r="BM1337" i="1" s="1"/>
  <c r="BG1341" i="1"/>
  <c r="BH1341" i="1" s="1"/>
  <c r="BK1341" i="1" s="1"/>
  <c r="BR1341" i="1" s="1"/>
  <c r="BT1341" i="1" s="1"/>
  <c r="BL1341" i="1"/>
  <c r="BM1341" i="1" s="1"/>
  <c r="BG1345" i="1"/>
  <c r="BH1345" i="1" s="1"/>
  <c r="BK1345" i="1" s="1"/>
  <c r="BR1345" i="1" s="1"/>
  <c r="BT1345" i="1" s="1"/>
  <c r="BL1345" i="1"/>
  <c r="BM1345" i="1" s="1"/>
  <c r="BG1349" i="1"/>
  <c r="BH1349" i="1" s="1"/>
  <c r="BK1349" i="1" s="1"/>
  <c r="BR1349" i="1" s="1"/>
  <c r="BT1349" i="1" s="1"/>
  <c r="BL1349" i="1"/>
  <c r="BM1349" i="1" s="1"/>
  <c r="BG1353" i="1"/>
  <c r="BH1353" i="1" s="1"/>
  <c r="BK1353" i="1" s="1"/>
  <c r="BR1353" i="1" s="1"/>
  <c r="BT1353" i="1" s="1"/>
  <c r="BL1353" i="1"/>
  <c r="BM1353" i="1" s="1"/>
  <c r="BG1357" i="1"/>
  <c r="BH1357" i="1" s="1"/>
  <c r="BK1357" i="1" s="1"/>
  <c r="BR1357" i="1" s="1"/>
  <c r="BT1357" i="1" s="1"/>
  <c r="BL1357" i="1"/>
  <c r="BM1357" i="1" s="1"/>
  <c r="BG1361" i="1"/>
  <c r="BH1361" i="1" s="1"/>
  <c r="BK1361" i="1" s="1"/>
  <c r="BR1361" i="1" s="1"/>
  <c r="BT1361" i="1" s="1"/>
  <c r="BL1361" i="1"/>
  <c r="BM1361" i="1" s="1"/>
  <c r="BG1365" i="1"/>
  <c r="BH1365" i="1" s="1"/>
  <c r="BK1365" i="1" s="1"/>
  <c r="BR1365" i="1" s="1"/>
  <c r="BT1365" i="1" s="1"/>
  <c r="BL1365" i="1"/>
  <c r="BM1365" i="1" s="1"/>
  <c r="BG1369" i="1"/>
  <c r="BH1369" i="1" s="1"/>
  <c r="BK1369" i="1" s="1"/>
  <c r="BR1369" i="1" s="1"/>
  <c r="BT1369" i="1" s="1"/>
  <c r="BL1369" i="1"/>
  <c r="BM1369" i="1" s="1"/>
  <c r="BG1373" i="1"/>
  <c r="BH1373" i="1" s="1"/>
  <c r="BK1373" i="1" s="1"/>
  <c r="BR1373" i="1" s="1"/>
  <c r="BT1373" i="1" s="1"/>
  <c r="BL1373" i="1"/>
  <c r="BM1373" i="1" s="1"/>
  <c r="BG1377" i="1"/>
  <c r="BH1377" i="1" s="1"/>
  <c r="BK1377" i="1" s="1"/>
  <c r="BR1377" i="1" s="1"/>
  <c r="BT1377" i="1" s="1"/>
  <c r="BL1377" i="1"/>
  <c r="BM1377" i="1" s="1"/>
  <c r="BG1381" i="1"/>
  <c r="BH1381" i="1" s="1"/>
  <c r="BK1381" i="1" s="1"/>
  <c r="BR1381" i="1" s="1"/>
  <c r="BT1381" i="1" s="1"/>
  <c r="BL1381" i="1"/>
  <c r="BM1381" i="1" s="1"/>
  <c r="BG1385" i="1"/>
  <c r="BH1385" i="1" s="1"/>
  <c r="BK1385" i="1" s="1"/>
  <c r="BR1385" i="1" s="1"/>
  <c r="BT1385" i="1" s="1"/>
  <c r="BL1385" i="1"/>
  <c r="BM1385" i="1" s="1"/>
  <c r="BG1390" i="1"/>
  <c r="BH1390" i="1" s="1"/>
  <c r="BK1390" i="1" s="1"/>
  <c r="BR1390" i="1" s="1"/>
  <c r="BT1390" i="1" s="1"/>
  <c r="BL1390" i="1"/>
  <c r="BM1390" i="1" s="1"/>
  <c r="BG1394" i="1"/>
  <c r="BH1394" i="1" s="1"/>
  <c r="BK1394" i="1" s="1"/>
  <c r="BR1394" i="1" s="1"/>
  <c r="BT1394" i="1" s="1"/>
  <c r="BL1394" i="1"/>
  <c r="BM1394" i="1" s="1"/>
  <c r="BG1398" i="1"/>
  <c r="BH1398" i="1" s="1"/>
  <c r="BK1398" i="1" s="1"/>
  <c r="BR1398" i="1" s="1"/>
  <c r="BT1398" i="1" s="1"/>
  <c r="BL1398" i="1"/>
  <c r="BM1398" i="1" s="1"/>
  <c r="BG1402" i="1"/>
  <c r="BH1402" i="1" s="1"/>
  <c r="BK1402" i="1" s="1"/>
  <c r="BR1402" i="1" s="1"/>
  <c r="BT1402" i="1" s="1"/>
  <c r="BL1402" i="1"/>
  <c r="BM1402" i="1" s="1"/>
  <c r="BG1406" i="1"/>
  <c r="BH1406" i="1" s="1"/>
  <c r="BK1406" i="1" s="1"/>
  <c r="BR1406" i="1" s="1"/>
  <c r="BT1406" i="1" s="1"/>
  <c r="BL1406" i="1"/>
  <c r="BM1406" i="1" s="1"/>
  <c r="BG1410" i="1"/>
  <c r="BH1410" i="1" s="1"/>
  <c r="BK1410" i="1" s="1"/>
  <c r="BR1410" i="1" s="1"/>
  <c r="BT1410" i="1" s="1"/>
  <c r="BL1410" i="1"/>
  <c r="BM1410" i="1" s="1"/>
  <c r="BG1414" i="1"/>
  <c r="BH1414" i="1" s="1"/>
  <c r="BK1414" i="1" s="1"/>
  <c r="BR1414" i="1" s="1"/>
  <c r="BT1414" i="1" s="1"/>
  <c r="BL1414" i="1"/>
  <c r="BM1414" i="1" s="1"/>
  <c r="BG1418" i="1"/>
  <c r="BH1418" i="1" s="1"/>
  <c r="BK1418" i="1" s="1"/>
  <c r="BR1418" i="1" s="1"/>
  <c r="BT1418" i="1" s="1"/>
  <c r="BL1418" i="1"/>
  <c r="BM1418" i="1" s="1"/>
  <c r="BG1422" i="1"/>
  <c r="BH1422" i="1" s="1"/>
  <c r="BK1422" i="1" s="1"/>
  <c r="BR1422" i="1" s="1"/>
  <c r="BT1422" i="1" s="1"/>
  <c r="BL1422" i="1"/>
  <c r="BM1422" i="1" s="1"/>
  <c r="BG1426" i="1"/>
  <c r="BH1426" i="1" s="1"/>
  <c r="BK1426" i="1" s="1"/>
  <c r="BR1426" i="1" s="1"/>
  <c r="BT1426" i="1" s="1"/>
  <c r="BL1426" i="1"/>
  <c r="BM1426" i="1" s="1"/>
  <c r="BG1430" i="1"/>
  <c r="BH1430" i="1" s="1"/>
  <c r="BK1430" i="1" s="1"/>
  <c r="BR1430" i="1" s="1"/>
  <c r="BT1430" i="1" s="1"/>
  <c r="BL1430" i="1"/>
  <c r="BM1430" i="1" s="1"/>
  <c r="BG1434" i="1"/>
  <c r="BH1434" i="1" s="1"/>
  <c r="BK1434" i="1" s="1"/>
  <c r="BR1434" i="1" s="1"/>
  <c r="BT1434" i="1" s="1"/>
  <c r="BL1434" i="1"/>
  <c r="BM1434" i="1" s="1"/>
  <c r="BG1438" i="1"/>
  <c r="BH1438" i="1" s="1"/>
  <c r="BK1438" i="1" s="1"/>
  <c r="BR1438" i="1" s="1"/>
  <c r="BT1438" i="1" s="1"/>
  <c r="BL1438" i="1"/>
  <c r="BM1438" i="1" s="1"/>
  <c r="BG1442" i="1"/>
  <c r="BH1442" i="1" s="1"/>
  <c r="BK1442" i="1" s="1"/>
  <c r="BR1442" i="1" s="1"/>
  <c r="BT1442" i="1" s="1"/>
  <c r="BL1442" i="1"/>
  <c r="BM1442" i="1" s="1"/>
  <c r="BG1447" i="1"/>
  <c r="BH1447" i="1" s="1"/>
  <c r="BK1447" i="1" s="1"/>
  <c r="BR1447" i="1" s="1"/>
  <c r="BT1447" i="1" s="1"/>
  <c r="BL1447" i="1"/>
  <c r="BM1447" i="1" s="1"/>
  <c r="BG1451" i="1"/>
  <c r="BH1451" i="1" s="1"/>
  <c r="BK1451" i="1" s="1"/>
  <c r="BR1451" i="1" s="1"/>
  <c r="BT1451" i="1" s="1"/>
  <c r="BL1451" i="1"/>
  <c r="BM1451" i="1" s="1"/>
  <c r="BG1455" i="1"/>
  <c r="BH1455" i="1" s="1"/>
  <c r="BK1455" i="1" s="1"/>
  <c r="BR1455" i="1" s="1"/>
  <c r="BT1455" i="1" s="1"/>
  <c r="BL1455" i="1"/>
  <c r="BM1455" i="1" s="1"/>
  <c r="BG1459" i="1"/>
  <c r="BH1459" i="1" s="1"/>
  <c r="BK1459" i="1" s="1"/>
  <c r="BR1459" i="1" s="1"/>
  <c r="BT1459" i="1" s="1"/>
  <c r="BL1459" i="1"/>
  <c r="BM1459" i="1" s="1"/>
  <c r="BG1463" i="1"/>
  <c r="BH1463" i="1" s="1"/>
  <c r="BK1463" i="1" s="1"/>
  <c r="BR1463" i="1" s="1"/>
  <c r="BT1463" i="1" s="1"/>
  <c r="BL1463" i="1"/>
  <c r="BM1463" i="1" s="1"/>
  <c r="BG1467" i="1"/>
  <c r="BH1467" i="1" s="1"/>
  <c r="BK1467" i="1" s="1"/>
  <c r="BR1467" i="1" s="1"/>
  <c r="BT1467" i="1" s="1"/>
  <c r="BL1467" i="1"/>
  <c r="BM1467" i="1" s="1"/>
  <c r="BG1471" i="1"/>
  <c r="BH1471" i="1" s="1"/>
  <c r="BK1471" i="1" s="1"/>
  <c r="BR1471" i="1" s="1"/>
  <c r="BT1471" i="1" s="1"/>
  <c r="BL1471" i="1"/>
  <c r="BM1471" i="1" s="1"/>
  <c r="BG1475" i="1"/>
  <c r="BH1475" i="1" s="1"/>
  <c r="BK1475" i="1" s="1"/>
  <c r="BR1475" i="1" s="1"/>
  <c r="BT1475" i="1" s="1"/>
  <c r="BL1475" i="1"/>
  <c r="BM1475" i="1" s="1"/>
  <c r="BG1479" i="1"/>
  <c r="BH1479" i="1" s="1"/>
  <c r="BK1479" i="1" s="1"/>
  <c r="BR1479" i="1" s="1"/>
  <c r="BT1479" i="1" s="1"/>
  <c r="BL1479" i="1"/>
  <c r="BM1479" i="1" s="1"/>
  <c r="BG1483" i="1"/>
  <c r="BH1483" i="1" s="1"/>
  <c r="BK1483" i="1" s="1"/>
  <c r="BR1483" i="1" s="1"/>
  <c r="BT1483" i="1" s="1"/>
  <c r="BL1483" i="1"/>
  <c r="BM1483" i="1" s="1"/>
  <c r="BG1487" i="1"/>
  <c r="BH1487" i="1" s="1"/>
  <c r="BK1487" i="1" s="1"/>
  <c r="BR1487" i="1" s="1"/>
  <c r="BT1487" i="1" s="1"/>
  <c r="BL1487" i="1"/>
  <c r="BM1487" i="1" s="1"/>
  <c r="BG1491" i="1"/>
  <c r="BH1491" i="1" s="1"/>
  <c r="BK1491" i="1" s="1"/>
  <c r="BR1491" i="1" s="1"/>
  <c r="BT1491" i="1" s="1"/>
  <c r="BL1491" i="1"/>
  <c r="BM1491" i="1" s="1"/>
  <c r="BG1495" i="1"/>
  <c r="BH1495" i="1" s="1"/>
  <c r="BK1495" i="1" s="1"/>
  <c r="BR1495" i="1" s="1"/>
  <c r="BT1495" i="1" s="1"/>
  <c r="BL1495" i="1"/>
  <c r="BM1495" i="1" s="1"/>
  <c r="BG1499" i="1"/>
  <c r="BH1499" i="1" s="1"/>
  <c r="BK1499" i="1" s="1"/>
  <c r="BR1499" i="1" s="1"/>
  <c r="BT1499" i="1" s="1"/>
  <c r="BL1499" i="1"/>
  <c r="BM1499" i="1" s="1"/>
  <c r="BG1503" i="1"/>
  <c r="BH1503" i="1" s="1"/>
  <c r="BK1503" i="1" s="1"/>
  <c r="BR1503" i="1" s="1"/>
  <c r="BT1503" i="1" s="1"/>
  <c r="BL1503" i="1"/>
  <c r="BM1503" i="1" s="1"/>
  <c r="BG1507" i="1"/>
  <c r="BH1507" i="1" s="1"/>
  <c r="BK1507" i="1" s="1"/>
  <c r="BR1507" i="1" s="1"/>
  <c r="BT1507" i="1" s="1"/>
  <c r="BL1507" i="1"/>
  <c r="BM1507" i="1" s="1"/>
  <c r="BG1511" i="1"/>
  <c r="BH1511" i="1" s="1"/>
  <c r="BK1511" i="1" s="1"/>
  <c r="BR1511" i="1" s="1"/>
  <c r="BT1511" i="1" s="1"/>
  <c r="BL1511" i="1"/>
  <c r="BM1511" i="1" s="1"/>
  <c r="BG1515" i="1"/>
  <c r="BH1515" i="1" s="1"/>
  <c r="BK1515" i="1" s="1"/>
  <c r="BR1515" i="1" s="1"/>
  <c r="BT1515" i="1" s="1"/>
  <c r="BL1515" i="1"/>
  <c r="BM1515" i="1" s="1"/>
  <c r="BG1519" i="1"/>
  <c r="BH1519" i="1" s="1"/>
  <c r="BK1519" i="1" s="1"/>
  <c r="BR1519" i="1" s="1"/>
  <c r="BT1519" i="1" s="1"/>
  <c r="BL1519" i="1"/>
  <c r="BM1519" i="1" s="1"/>
  <c r="BG1523" i="1"/>
  <c r="BH1523" i="1" s="1"/>
  <c r="BK1523" i="1" s="1"/>
  <c r="BR1523" i="1" s="1"/>
  <c r="BT1523" i="1" s="1"/>
  <c r="BL1523" i="1"/>
  <c r="BM1523" i="1" s="1"/>
  <c r="BG1527" i="1"/>
  <c r="BH1527" i="1" s="1"/>
  <c r="BK1527" i="1" s="1"/>
  <c r="BR1527" i="1" s="1"/>
  <c r="BT1527" i="1" s="1"/>
  <c r="BL1527" i="1"/>
  <c r="BM1527" i="1" s="1"/>
  <c r="BG1531" i="1"/>
  <c r="BH1531" i="1" s="1"/>
  <c r="BK1531" i="1" s="1"/>
  <c r="BR1531" i="1" s="1"/>
  <c r="BT1531" i="1" s="1"/>
  <c r="BL1531" i="1"/>
  <c r="BM1531" i="1" s="1"/>
  <c r="BG1535" i="1"/>
  <c r="BH1535" i="1" s="1"/>
  <c r="BK1535" i="1" s="1"/>
  <c r="BR1535" i="1" s="1"/>
  <c r="BT1535" i="1" s="1"/>
  <c r="BL1535" i="1"/>
  <c r="BM1535" i="1" s="1"/>
  <c r="BG1539" i="1"/>
  <c r="BH1539" i="1" s="1"/>
  <c r="BK1539" i="1" s="1"/>
  <c r="BR1539" i="1" s="1"/>
  <c r="BT1539" i="1" s="1"/>
  <c r="BL1539" i="1"/>
  <c r="BM1539" i="1" s="1"/>
  <c r="BG1543" i="1"/>
  <c r="BH1543" i="1" s="1"/>
  <c r="BK1543" i="1" s="1"/>
  <c r="BR1543" i="1" s="1"/>
  <c r="BT1543" i="1" s="1"/>
  <c r="BL1543" i="1"/>
  <c r="BM1543" i="1" s="1"/>
  <c r="BG1547" i="1"/>
  <c r="BH1547" i="1" s="1"/>
  <c r="BK1547" i="1" s="1"/>
  <c r="BR1547" i="1" s="1"/>
  <c r="BT1547" i="1" s="1"/>
  <c r="BL1547" i="1"/>
  <c r="BM1547" i="1" s="1"/>
  <c r="BG1551" i="1"/>
  <c r="BH1551" i="1" s="1"/>
  <c r="BK1551" i="1" s="1"/>
  <c r="BR1551" i="1" s="1"/>
  <c r="BT1551" i="1" s="1"/>
  <c r="BL1551" i="1"/>
  <c r="BM1551" i="1" s="1"/>
  <c r="BG1556" i="1"/>
  <c r="BH1556" i="1" s="1"/>
  <c r="BK1556" i="1" s="1"/>
  <c r="BR1556" i="1" s="1"/>
  <c r="BT1556" i="1" s="1"/>
  <c r="BL1556" i="1"/>
  <c r="BM1556" i="1" s="1"/>
  <c r="BG1560" i="1"/>
  <c r="BH1560" i="1" s="1"/>
  <c r="BK1560" i="1" s="1"/>
  <c r="BR1560" i="1" s="1"/>
  <c r="BT1560" i="1" s="1"/>
  <c r="BL1560" i="1"/>
  <c r="BM1560" i="1" s="1"/>
  <c r="BG1564" i="1"/>
  <c r="BH1564" i="1" s="1"/>
  <c r="BK1564" i="1" s="1"/>
  <c r="BR1564" i="1" s="1"/>
  <c r="BT1564" i="1" s="1"/>
  <c r="BL1564" i="1"/>
  <c r="BM1564" i="1" s="1"/>
  <c r="BG1568" i="1"/>
  <c r="BH1568" i="1" s="1"/>
  <c r="BK1568" i="1" s="1"/>
  <c r="BR1568" i="1" s="1"/>
  <c r="BT1568" i="1" s="1"/>
  <c r="BL1568" i="1"/>
  <c r="BM1568" i="1" s="1"/>
  <c r="BG1572" i="1"/>
  <c r="BH1572" i="1" s="1"/>
  <c r="BK1572" i="1" s="1"/>
  <c r="BR1572" i="1" s="1"/>
  <c r="BT1572" i="1" s="1"/>
  <c r="BL1572" i="1"/>
  <c r="BM1572" i="1" s="1"/>
  <c r="BG1576" i="1"/>
  <c r="BH1576" i="1" s="1"/>
  <c r="BK1576" i="1" s="1"/>
  <c r="BR1576" i="1" s="1"/>
  <c r="BT1576" i="1" s="1"/>
  <c r="BL1576" i="1"/>
  <c r="BM1576" i="1" s="1"/>
  <c r="BG1580" i="1"/>
  <c r="BH1580" i="1" s="1"/>
  <c r="BK1580" i="1" s="1"/>
  <c r="BR1580" i="1" s="1"/>
  <c r="BT1580" i="1" s="1"/>
  <c r="BL1580" i="1"/>
  <c r="BM1580" i="1" s="1"/>
  <c r="BG1585" i="1"/>
  <c r="BH1585" i="1" s="1"/>
  <c r="BK1585" i="1" s="1"/>
  <c r="BR1585" i="1" s="1"/>
  <c r="BT1585" i="1" s="1"/>
  <c r="BL1585" i="1"/>
  <c r="BM1585" i="1" s="1"/>
  <c r="BG1589" i="1"/>
  <c r="BH1589" i="1" s="1"/>
  <c r="BK1589" i="1" s="1"/>
  <c r="BR1589" i="1" s="1"/>
  <c r="BT1589" i="1" s="1"/>
  <c r="BL1589" i="1"/>
  <c r="BM1589" i="1" s="1"/>
  <c r="BG1593" i="1"/>
  <c r="BH1593" i="1" s="1"/>
  <c r="BK1593" i="1" s="1"/>
  <c r="BR1593" i="1" s="1"/>
  <c r="BT1593" i="1" s="1"/>
  <c r="BL1593" i="1"/>
  <c r="BM1593" i="1" s="1"/>
  <c r="BG1597" i="1"/>
  <c r="BH1597" i="1" s="1"/>
  <c r="BK1597" i="1" s="1"/>
  <c r="BR1597" i="1" s="1"/>
  <c r="BT1597" i="1" s="1"/>
  <c r="BL1597" i="1"/>
  <c r="BM1597" i="1" s="1"/>
  <c r="BG1602" i="1"/>
  <c r="BH1602" i="1" s="1"/>
  <c r="BK1602" i="1" s="1"/>
  <c r="BR1602" i="1" s="1"/>
  <c r="BT1602" i="1" s="1"/>
  <c r="BL1602" i="1"/>
  <c r="BM1602" i="1" s="1"/>
  <c r="BG1606" i="1"/>
  <c r="BH1606" i="1" s="1"/>
  <c r="BK1606" i="1" s="1"/>
  <c r="BR1606" i="1" s="1"/>
  <c r="BT1606" i="1" s="1"/>
  <c r="BL1606" i="1"/>
  <c r="BM1606" i="1" s="1"/>
  <c r="BG1610" i="1"/>
  <c r="BH1610" i="1" s="1"/>
  <c r="BK1610" i="1" s="1"/>
  <c r="BR1610" i="1" s="1"/>
  <c r="BT1610" i="1" s="1"/>
  <c r="BL1610" i="1"/>
  <c r="BM1610" i="1" s="1"/>
  <c r="BG1614" i="1"/>
  <c r="BH1614" i="1" s="1"/>
  <c r="BK1614" i="1" s="1"/>
  <c r="BR1614" i="1" s="1"/>
  <c r="BT1614" i="1" s="1"/>
  <c r="BL1614" i="1"/>
  <c r="BM1614" i="1" s="1"/>
  <c r="BG1619" i="1"/>
  <c r="BH1619" i="1" s="1"/>
  <c r="BK1619" i="1" s="1"/>
  <c r="BR1619" i="1" s="1"/>
  <c r="BT1619" i="1" s="1"/>
  <c r="BL1619" i="1"/>
  <c r="BM1619" i="1" s="1"/>
  <c r="BG1624" i="1"/>
  <c r="BH1624" i="1" s="1"/>
  <c r="BK1624" i="1" s="1"/>
  <c r="BR1624" i="1" s="1"/>
  <c r="BT1624" i="1" s="1"/>
  <c r="BL1624" i="1"/>
  <c r="BM1624" i="1" s="1"/>
  <c r="BG1629" i="1"/>
  <c r="BH1629" i="1" s="1"/>
  <c r="BK1629" i="1" s="1"/>
  <c r="BR1629" i="1" s="1"/>
  <c r="BT1629" i="1" s="1"/>
  <c r="BL1629" i="1"/>
  <c r="BM1629" i="1" s="1"/>
  <c r="BG1633" i="1"/>
  <c r="BH1633" i="1" s="1"/>
  <c r="BK1633" i="1" s="1"/>
  <c r="BR1633" i="1" s="1"/>
  <c r="BT1633" i="1" s="1"/>
  <c r="BL1633" i="1"/>
  <c r="BM1633" i="1" s="1"/>
  <c r="BG1637" i="1"/>
  <c r="BH1637" i="1" s="1"/>
  <c r="BK1637" i="1" s="1"/>
  <c r="BR1637" i="1" s="1"/>
  <c r="BT1637" i="1" s="1"/>
  <c r="BL1637" i="1"/>
  <c r="BM1637" i="1" s="1"/>
  <c r="BG1641" i="1"/>
  <c r="BH1641" i="1" s="1"/>
  <c r="BK1641" i="1" s="1"/>
  <c r="BR1641" i="1" s="1"/>
  <c r="BT1641" i="1" s="1"/>
  <c r="BL1641" i="1"/>
  <c r="BM1641" i="1" s="1"/>
  <c r="BG1645" i="1"/>
  <c r="BH1645" i="1" s="1"/>
  <c r="BK1645" i="1" s="1"/>
  <c r="BR1645" i="1" s="1"/>
  <c r="BT1645" i="1" s="1"/>
  <c r="BL1645" i="1"/>
  <c r="BM1645" i="1" s="1"/>
  <c r="BG1649" i="1"/>
  <c r="BH1649" i="1" s="1"/>
  <c r="BK1649" i="1" s="1"/>
  <c r="BR1649" i="1" s="1"/>
  <c r="BT1649" i="1" s="1"/>
  <c r="BL1649" i="1"/>
  <c r="BM1649" i="1" s="1"/>
  <c r="BG1655" i="1"/>
  <c r="BH1655" i="1" s="1"/>
  <c r="BK1655" i="1" s="1"/>
  <c r="BR1655" i="1" s="1"/>
  <c r="BT1655" i="1" s="1"/>
  <c r="BL1655" i="1"/>
  <c r="BM1655" i="1" s="1"/>
  <c r="BG1659" i="1"/>
  <c r="BH1659" i="1" s="1"/>
  <c r="BK1659" i="1" s="1"/>
  <c r="BR1659" i="1" s="1"/>
  <c r="BT1659" i="1" s="1"/>
  <c r="BL1659" i="1"/>
  <c r="BM1659" i="1" s="1"/>
  <c r="BG1663" i="1"/>
  <c r="BH1663" i="1" s="1"/>
  <c r="BK1663" i="1" s="1"/>
  <c r="BR1663" i="1" s="1"/>
  <c r="BT1663" i="1" s="1"/>
  <c r="BL1663" i="1"/>
  <c r="BM1663" i="1" s="1"/>
  <c r="BG1667" i="1"/>
  <c r="BH1667" i="1" s="1"/>
  <c r="BK1667" i="1" s="1"/>
  <c r="BR1667" i="1" s="1"/>
  <c r="BT1667" i="1" s="1"/>
  <c r="BL1667" i="1"/>
  <c r="BM1667" i="1" s="1"/>
  <c r="BG1671" i="1"/>
  <c r="BH1671" i="1" s="1"/>
  <c r="BK1671" i="1" s="1"/>
  <c r="BR1671" i="1" s="1"/>
  <c r="BT1671" i="1" s="1"/>
  <c r="BL1671" i="1"/>
  <c r="BM1671" i="1" s="1"/>
  <c r="BG1675" i="1"/>
  <c r="BH1675" i="1" s="1"/>
  <c r="BK1675" i="1" s="1"/>
  <c r="BR1675" i="1" s="1"/>
  <c r="BT1675" i="1" s="1"/>
  <c r="BL1675" i="1"/>
  <c r="BM1675" i="1" s="1"/>
  <c r="BG1679" i="1"/>
  <c r="BH1679" i="1" s="1"/>
  <c r="BK1679" i="1" s="1"/>
  <c r="BR1679" i="1" s="1"/>
  <c r="BT1679" i="1" s="1"/>
  <c r="BL1679" i="1"/>
  <c r="BM1679" i="1" s="1"/>
  <c r="BG1683" i="1"/>
  <c r="BH1683" i="1" s="1"/>
  <c r="BK1683" i="1" s="1"/>
  <c r="BR1683" i="1" s="1"/>
  <c r="BT1683" i="1" s="1"/>
  <c r="BL1683" i="1"/>
  <c r="BM1683" i="1" s="1"/>
  <c r="BG1687" i="1"/>
  <c r="BH1687" i="1" s="1"/>
  <c r="BK1687" i="1" s="1"/>
  <c r="BR1687" i="1" s="1"/>
  <c r="BT1687" i="1" s="1"/>
  <c r="BL1687" i="1"/>
  <c r="BM1687" i="1" s="1"/>
  <c r="BG1691" i="1"/>
  <c r="BH1691" i="1" s="1"/>
  <c r="BK1691" i="1" s="1"/>
  <c r="BR1691" i="1" s="1"/>
  <c r="BT1691" i="1" s="1"/>
  <c r="BL1691" i="1"/>
  <c r="BM1691" i="1" s="1"/>
  <c r="BG1695" i="1"/>
  <c r="BH1695" i="1" s="1"/>
  <c r="BK1695" i="1" s="1"/>
  <c r="BR1695" i="1" s="1"/>
  <c r="BT1695" i="1" s="1"/>
  <c r="BL1695" i="1"/>
  <c r="BM1695" i="1" s="1"/>
  <c r="BG1699" i="1"/>
  <c r="BH1699" i="1" s="1"/>
  <c r="BK1699" i="1" s="1"/>
  <c r="BR1699" i="1" s="1"/>
  <c r="BT1699" i="1" s="1"/>
  <c r="BL1699" i="1"/>
  <c r="BM1699" i="1" s="1"/>
  <c r="BG1703" i="1"/>
  <c r="BH1703" i="1" s="1"/>
  <c r="BK1703" i="1" s="1"/>
  <c r="BR1703" i="1" s="1"/>
  <c r="BT1703" i="1" s="1"/>
  <c r="BL1703" i="1"/>
  <c r="BM1703" i="1" s="1"/>
  <c r="BG1707" i="1"/>
  <c r="BH1707" i="1" s="1"/>
  <c r="BK1707" i="1" s="1"/>
  <c r="BR1707" i="1" s="1"/>
  <c r="BT1707" i="1" s="1"/>
  <c r="BL1707" i="1"/>
  <c r="BM1707" i="1" s="1"/>
  <c r="BG1711" i="1"/>
  <c r="BH1711" i="1" s="1"/>
  <c r="BK1711" i="1" s="1"/>
  <c r="BR1711" i="1" s="1"/>
  <c r="BT1711" i="1" s="1"/>
  <c r="BL1711" i="1"/>
  <c r="BM1711" i="1" s="1"/>
  <c r="BG1716" i="1"/>
  <c r="BH1716" i="1" s="1"/>
  <c r="BK1716" i="1" s="1"/>
  <c r="BR1716" i="1" s="1"/>
  <c r="BT1716" i="1" s="1"/>
  <c r="BL1716" i="1"/>
  <c r="BM1716" i="1" s="1"/>
  <c r="BG1720" i="1"/>
  <c r="BH1720" i="1" s="1"/>
  <c r="BK1720" i="1" s="1"/>
  <c r="BR1720" i="1" s="1"/>
  <c r="BT1720" i="1" s="1"/>
  <c r="BL1720" i="1"/>
  <c r="BM1720" i="1" s="1"/>
  <c r="BG1724" i="1"/>
  <c r="BH1724" i="1" s="1"/>
  <c r="BK1724" i="1" s="1"/>
  <c r="BR1724" i="1" s="1"/>
  <c r="BT1724" i="1" s="1"/>
  <c r="BL1724" i="1"/>
  <c r="BM1724" i="1" s="1"/>
  <c r="BG1728" i="1"/>
  <c r="BH1728" i="1" s="1"/>
  <c r="BK1728" i="1" s="1"/>
  <c r="BR1728" i="1" s="1"/>
  <c r="BT1728" i="1" s="1"/>
  <c r="BL1728" i="1"/>
  <c r="BM1728" i="1" s="1"/>
  <c r="BG1732" i="1"/>
  <c r="BH1732" i="1" s="1"/>
  <c r="BK1732" i="1" s="1"/>
  <c r="BR1732" i="1" s="1"/>
  <c r="BT1732" i="1" s="1"/>
  <c r="BL1732" i="1"/>
  <c r="BM1732" i="1" s="1"/>
  <c r="BG1736" i="1"/>
  <c r="BH1736" i="1" s="1"/>
  <c r="BK1736" i="1" s="1"/>
  <c r="BR1736" i="1" s="1"/>
  <c r="BT1736" i="1" s="1"/>
  <c r="BL1736" i="1"/>
  <c r="BM1736" i="1" s="1"/>
  <c r="BG1740" i="1"/>
  <c r="BH1740" i="1" s="1"/>
  <c r="BK1740" i="1" s="1"/>
  <c r="BR1740" i="1" s="1"/>
  <c r="BT1740" i="1" s="1"/>
  <c r="BL1740" i="1"/>
  <c r="BM1740" i="1" s="1"/>
  <c r="BG1744" i="1"/>
  <c r="BH1744" i="1" s="1"/>
  <c r="BK1744" i="1" s="1"/>
  <c r="BR1744" i="1" s="1"/>
  <c r="BT1744" i="1" s="1"/>
  <c r="BL1744" i="1"/>
  <c r="BM1744" i="1" s="1"/>
  <c r="BG1748" i="1"/>
  <c r="BH1748" i="1" s="1"/>
  <c r="BK1748" i="1" s="1"/>
  <c r="BR1748" i="1" s="1"/>
  <c r="BT1748" i="1" s="1"/>
  <c r="BL1748" i="1"/>
  <c r="BM1748" i="1" s="1"/>
  <c r="BG6" i="1"/>
  <c r="BH6" i="1" s="1"/>
  <c r="BK6" i="1" s="1"/>
  <c r="BR6" i="1" s="1"/>
  <c r="BT6" i="1" s="1"/>
  <c r="BL6" i="1"/>
  <c r="BM6" i="1" s="1"/>
  <c r="BG10" i="1"/>
  <c r="BH10" i="1" s="1"/>
  <c r="BK10" i="1" s="1"/>
  <c r="BR10" i="1" s="1"/>
  <c r="BT10" i="1" s="1"/>
  <c r="BL10" i="1"/>
  <c r="BM10" i="1" s="1"/>
  <c r="BG14" i="1"/>
  <c r="BH14" i="1" s="1"/>
  <c r="BK14" i="1" s="1"/>
  <c r="BR14" i="1" s="1"/>
  <c r="BT14" i="1" s="1"/>
  <c r="BL14" i="1"/>
  <c r="BM14" i="1" s="1"/>
  <c r="BG19" i="1"/>
  <c r="BH19" i="1" s="1"/>
  <c r="BK19" i="1" s="1"/>
  <c r="BR19" i="1" s="1"/>
  <c r="BT19" i="1" s="1"/>
  <c r="BL19" i="1"/>
  <c r="BM19" i="1" s="1"/>
  <c r="BG23" i="1"/>
  <c r="BH23" i="1" s="1"/>
  <c r="BK23" i="1" s="1"/>
  <c r="BR23" i="1" s="1"/>
  <c r="BT23" i="1" s="1"/>
  <c r="BL23" i="1"/>
  <c r="BM23" i="1" s="1"/>
  <c r="BG28" i="1"/>
  <c r="BH28" i="1" s="1"/>
  <c r="BK28" i="1" s="1"/>
  <c r="BR28" i="1" s="1"/>
  <c r="BT28" i="1" s="1"/>
  <c r="BL28" i="1"/>
  <c r="BM28" i="1" s="1"/>
  <c r="BG33" i="1"/>
  <c r="BH33" i="1" s="1"/>
  <c r="BK33" i="1" s="1"/>
  <c r="BR33" i="1" s="1"/>
  <c r="BT33" i="1" s="1"/>
  <c r="BL33" i="1"/>
  <c r="BM33" i="1" s="1"/>
  <c r="BG37" i="1"/>
  <c r="BH37" i="1" s="1"/>
  <c r="BK37" i="1" s="1"/>
  <c r="BR37" i="1" s="1"/>
  <c r="BT37" i="1" s="1"/>
  <c r="BL37" i="1"/>
  <c r="BM37" i="1" s="1"/>
  <c r="BG42" i="1"/>
  <c r="BH42" i="1" s="1"/>
  <c r="BK42" i="1" s="1"/>
  <c r="BR42" i="1" s="1"/>
  <c r="BT42" i="1" s="1"/>
  <c r="BL42" i="1"/>
  <c r="BM42" i="1" s="1"/>
  <c r="BG46" i="1"/>
  <c r="BH46" i="1" s="1"/>
  <c r="BK46" i="1" s="1"/>
  <c r="BR46" i="1" s="1"/>
  <c r="BT46" i="1" s="1"/>
  <c r="BL46" i="1"/>
  <c r="BM46" i="1" s="1"/>
  <c r="BG50" i="1"/>
  <c r="BH50" i="1" s="1"/>
  <c r="BK50" i="1" s="1"/>
  <c r="BR50" i="1" s="1"/>
  <c r="BT50" i="1" s="1"/>
  <c r="BL50" i="1"/>
  <c r="BM50" i="1" s="1"/>
  <c r="BG54" i="1"/>
  <c r="BH54" i="1" s="1"/>
  <c r="BK54" i="1" s="1"/>
  <c r="BR54" i="1" s="1"/>
  <c r="BT54" i="1" s="1"/>
  <c r="BL54" i="1"/>
  <c r="BM54" i="1" s="1"/>
  <c r="BG58" i="1"/>
  <c r="BH58" i="1" s="1"/>
  <c r="BK58" i="1" s="1"/>
  <c r="BR58" i="1" s="1"/>
  <c r="BT58" i="1" s="1"/>
  <c r="BL58" i="1"/>
  <c r="BM58" i="1" s="1"/>
  <c r="BG64" i="1"/>
  <c r="BH64" i="1" s="1"/>
  <c r="BK64" i="1" s="1"/>
  <c r="BR64" i="1" s="1"/>
  <c r="BT64" i="1" s="1"/>
  <c r="BL64" i="1"/>
  <c r="BM64" i="1" s="1"/>
  <c r="BG70" i="1"/>
  <c r="BH70" i="1" s="1"/>
  <c r="BK70" i="1" s="1"/>
  <c r="BR70" i="1" s="1"/>
  <c r="BT70" i="1" s="1"/>
  <c r="BL70" i="1"/>
  <c r="BM70" i="1" s="1"/>
  <c r="BG74" i="1"/>
  <c r="BH74" i="1" s="1"/>
  <c r="BK74" i="1" s="1"/>
  <c r="BR74" i="1" s="1"/>
  <c r="BT74" i="1" s="1"/>
  <c r="BL74" i="1"/>
  <c r="BM74" i="1" s="1"/>
  <c r="BG79" i="1"/>
  <c r="BH79" i="1" s="1"/>
  <c r="BK79" i="1" s="1"/>
  <c r="BR79" i="1" s="1"/>
  <c r="BT79" i="1" s="1"/>
  <c r="BL79" i="1"/>
  <c r="BM79" i="1" s="1"/>
  <c r="BG86" i="1"/>
  <c r="BH86" i="1" s="1"/>
  <c r="BK86" i="1" s="1"/>
  <c r="BR86" i="1" s="1"/>
  <c r="BT86" i="1" s="1"/>
  <c r="BL86" i="1"/>
  <c r="BM86" i="1" s="1"/>
  <c r="BG91" i="1"/>
  <c r="BH91" i="1" s="1"/>
  <c r="BK91" i="1" s="1"/>
  <c r="BR91" i="1" s="1"/>
  <c r="BT91" i="1" s="1"/>
  <c r="BL91" i="1"/>
  <c r="BM91" i="1" s="1"/>
  <c r="BG95" i="1"/>
  <c r="BH95" i="1" s="1"/>
  <c r="BK95" i="1" s="1"/>
  <c r="BR95" i="1" s="1"/>
  <c r="BT95" i="1" s="1"/>
  <c r="BL95" i="1"/>
  <c r="BM95" i="1" s="1"/>
  <c r="BG99" i="1"/>
  <c r="BH99" i="1" s="1"/>
  <c r="BK99" i="1" s="1"/>
  <c r="BR99" i="1" s="1"/>
  <c r="BT99" i="1" s="1"/>
  <c r="BL99" i="1"/>
  <c r="BM99" i="1" s="1"/>
  <c r="BG103" i="1"/>
  <c r="BH103" i="1" s="1"/>
  <c r="BK103" i="1" s="1"/>
  <c r="BR103" i="1" s="1"/>
  <c r="BT103" i="1" s="1"/>
  <c r="BL103" i="1"/>
  <c r="BM103" i="1" s="1"/>
  <c r="BG107" i="1"/>
  <c r="BH107" i="1" s="1"/>
  <c r="BK107" i="1" s="1"/>
  <c r="BR107" i="1" s="1"/>
  <c r="BT107" i="1" s="1"/>
  <c r="BL107" i="1"/>
  <c r="BM107" i="1" s="1"/>
  <c r="BG111" i="1"/>
  <c r="BH111" i="1" s="1"/>
  <c r="BK111" i="1" s="1"/>
  <c r="BR111" i="1" s="1"/>
  <c r="BT111" i="1" s="1"/>
  <c r="BL111" i="1"/>
  <c r="BM111" i="1" s="1"/>
  <c r="BG115" i="1"/>
  <c r="BH115" i="1" s="1"/>
  <c r="BK115" i="1" s="1"/>
  <c r="BR115" i="1" s="1"/>
  <c r="BT115" i="1" s="1"/>
  <c r="BL115" i="1"/>
  <c r="BM115" i="1" s="1"/>
  <c r="BG119" i="1"/>
  <c r="BH119" i="1" s="1"/>
  <c r="BK119" i="1" s="1"/>
  <c r="BR119" i="1" s="1"/>
  <c r="BT119" i="1" s="1"/>
  <c r="BL119" i="1"/>
  <c r="BM119" i="1" s="1"/>
  <c r="BG124" i="1"/>
  <c r="BH124" i="1" s="1"/>
  <c r="BK124" i="1" s="1"/>
  <c r="BR124" i="1" s="1"/>
  <c r="BT124" i="1" s="1"/>
  <c r="BL124" i="1"/>
  <c r="BM124" i="1" s="1"/>
  <c r="BG128" i="1"/>
  <c r="BH128" i="1" s="1"/>
  <c r="BK128" i="1" s="1"/>
  <c r="BR128" i="1" s="1"/>
  <c r="BT128" i="1" s="1"/>
  <c r="BL128" i="1"/>
  <c r="BM128" i="1" s="1"/>
  <c r="BG132" i="1"/>
  <c r="BH132" i="1" s="1"/>
  <c r="BK132" i="1" s="1"/>
  <c r="BR132" i="1" s="1"/>
  <c r="BT132" i="1" s="1"/>
  <c r="BL132" i="1"/>
  <c r="BM132" i="1" s="1"/>
  <c r="BG136" i="1"/>
  <c r="BH136" i="1" s="1"/>
  <c r="BK136" i="1" s="1"/>
  <c r="BR136" i="1" s="1"/>
  <c r="BT136" i="1" s="1"/>
  <c r="BL136" i="1"/>
  <c r="BM136" i="1" s="1"/>
  <c r="BG140" i="1"/>
  <c r="BH140" i="1" s="1"/>
  <c r="BK140" i="1" s="1"/>
  <c r="BR140" i="1" s="1"/>
  <c r="BT140" i="1" s="1"/>
  <c r="BL140" i="1"/>
  <c r="BM140" i="1" s="1"/>
  <c r="BG144" i="1"/>
  <c r="BH144" i="1" s="1"/>
  <c r="BK144" i="1" s="1"/>
  <c r="BR144" i="1" s="1"/>
  <c r="BT144" i="1" s="1"/>
  <c r="BL144" i="1"/>
  <c r="BM144" i="1" s="1"/>
  <c r="BG151" i="1"/>
  <c r="BH151" i="1" s="1"/>
  <c r="BK151" i="1" s="1"/>
  <c r="BR151" i="1" s="1"/>
  <c r="BT151" i="1" s="1"/>
  <c r="BL151" i="1"/>
  <c r="BM151" i="1" s="1"/>
  <c r="BG156" i="1"/>
  <c r="BH156" i="1" s="1"/>
  <c r="BK156" i="1" s="1"/>
  <c r="BR156" i="1" s="1"/>
  <c r="BT156" i="1" s="1"/>
  <c r="BL156" i="1"/>
  <c r="BM156" i="1" s="1"/>
  <c r="BG164" i="1"/>
  <c r="BH164" i="1" s="1"/>
  <c r="BK164" i="1" s="1"/>
  <c r="BR164" i="1" s="1"/>
  <c r="BT164" i="1" s="1"/>
  <c r="BL164" i="1"/>
  <c r="BM164" i="1" s="1"/>
  <c r="BG169" i="1"/>
  <c r="BH169" i="1" s="1"/>
  <c r="BK169" i="1" s="1"/>
  <c r="BR169" i="1" s="1"/>
  <c r="BT169" i="1" s="1"/>
  <c r="BL169" i="1"/>
  <c r="BM169" i="1" s="1"/>
  <c r="BG173" i="1"/>
  <c r="BH173" i="1" s="1"/>
  <c r="BK173" i="1" s="1"/>
  <c r="BR173" i="1" s="1"/>
  <c r="BT173" i="1" s="1"/>
  <c r="BL173" i="1"/>
  <c r="BM173" i="1" s="1"/>
  <c r="BG178" i="1"/>
  <c r="BH178" i="1" s="1"/>
  <c r="BK178" i="1" s="1"/>
  <c r="BR178" i="1" s="1"/>
  <c r="BT178" i="1" s="1"/>
  <c r="BL178" i="1"/>
  <c r="BM178" i="1" s="1"/>
  <c r="BG182" i="1"/>
  <c r="BH182" i="1" s="1"/>
  <c r="BK182" i="1" s="1"/>
  <c r="BR182" i="1" s="1"/>
  <c r="BT182" i="1" s="1"/>
  <c r="BL182" i="1"/>
  <c r="BM182" i="1" s="1"/>
  <c r="BG186" i="1"/>
  <c r="BH186" i="1" s="1"/>
  <c r="BK186" i="1" s="1"/>
  <c r="BR186" i="1" s="1"/>
  <c r="BT186" i="1" s="1"/>
  <c r="BL186" i="1"/>
  <c r="BM186" i="1" s="1"/>
  <c r="BG190" i="1"/>
  <c r="BH190" i="1" s="1"/>
  <c r="BK190" i="1" s="1"/>
  <c r="BR190" i="1" s="1"/>
  <c r="BT190" i="1" s="1"/>
  <c r="BL190" i="1"/>
  <c r="BM190" i="1" s="1"/>
  <c r="BG194" i="1"/>
  <c r="BH194" i="1" s="1"/>
  <c r="BK194" i="1" s="1"/>
  <c r="BR194" i="1" s="1"/>
  <c r="BT194" i="1" s="1"/>
  <c r="BL194" i="1"/>
  <c r="BM194" i="1" s="1"/>
  <c r="BG198" i="1"/>
  <c r="BH198" i="1" s="1"/>
  <c r="BK198" i="1" s="1"/>
  <c r="BR198" i="1" s="1"/>
  <c r="BT198" i="1" s="1"/>
  <c r="BL198" i="1"/>
  <c r="BM198" i="1" s="1"/>
  <c r="BG202" i="1"/>
  <c r="BH202" i="1" s="1"/>
  <c r="BK202" i="1" s="1"/>
  <c r="BR202" i="1" s="1"/>
  <c r="BT202" i="1" s="1"/>
  <c r="BL202" i="1"/>
  <c r="BM202" i="1" s="1"/>
  <c r="BG206" i="1"/>
  <c r="BH206" i="1" s="1"/>
  <c r="BK206" i="1" s="1"/>
  <c r="BR206" i="1" s="1"/>
  <c r="BT206" i="1" s="1"/>
  <c r="BL206" i="1"/>
  <c r="BM206" i="1" s="1"/>
  <c r="BG210" i="1"/>
  <c r="BH210" i="1" s="1"/>
  <c r="BK210" i="1" s="1"/>
  <c r="BR210" i="1" s="1"/>
  <c r="BT210" i="1" s="1"/>
  <c r="BL210" i="1"/>
  <c r="BM210" i="1" s="1"/>
  <c r="BG214" i="1"/>
  <c r="BH214" i="1" s="1"/>
  <c r="BK214" i="1" s="1"/>
  <c r="BR214" i="1" s="1"/>
  <c r="BT214" i="1" s="1"/>
  <c r="BL214" i="1"/>
  <c r="BM214" i="1" s="1"/>
  <c r="BG221" i="1"/>
  <c r="BH221" i="1" s="1"/>
  <c r="BK221" i="1" s="1"/>
  <c r="BR221" i="1" s="1"/>
  <c r="BT221" i="1" s="1"/>
  <c r="BL221" i="1"/>
  <c r="BM221" i="1" s="1"/>
  <c r="BG225" i="1"/>
  <c r="BH225" i="1" s="1"/>
  <c r="BK225" i="1" s="1"/>
  <c r="BR225" i="1" s="1"/>
  <c r="BT225" i="1" s="1"/>
  <c r="BL225" i="1"/>
  <c r="BM225" i="1" s="1"/>
  <c r="BG229" i="1"/>
  <c r="BH229" i="1" s="1"/>
  <c r="BK229" i="1" s="1"/>
  <c r="BR229" i="1" s="1"/>
  <c r="BT229" i="1" s="1"/>
  <c r="BL229" i="1"/>
  <c r="BM229" i="1" s="1"/>
  <c r="BG236" i="1"/>
  <c r="BH236" i="1" s="1"/>
  <c r="BK236" i="1" s="1"/>
  <c r="BR236" i="1" s="1"/>
  <c r="BT236" i="1" s="1"/>
  <c r="BL236" i="1"/>
  <c r="BM236" i="1" s="1"/>
  <c r="BG240" i="1"/>
  <c r="BH240" i="1" s="1"/>
  <c r="BK240" i="1" s="1"/>
  <c r="BR240" i="1" s="1"/>
  <c r="BT240" i="1" s="1"/>
  <c r="BL240" i="1"/>
  <c r="BM240" i="1" s="1"/>
  <c r="BG244" i="1"/>
  <c r="BH244" i="1" s="1"/>
  <c r="BK244" i="1" s="1"/>
  <c r="BR244" i="1" s="1"/>
  <c r="BT244" i="1" s="1"/>
  <c r="BL244" i="1"/>
  <c r="BM244" i="1" s="1"/>
  <c r="BG249" i="1"/>
  <c r="BH249" i="1" s="1"/>
  <c r="BK249" i="1" s="1"/>
  <c r="BR249" i="1" s="1"/>
  <c r="BT249" i="1" s="1"/>
  <c r="BL249" i="1"/>
  <c r="BM249" i="1" s="1"/>
  <c r="BG253" i="1"/>
  <c r="BH253" i="1" s="1"/>
  <c r="BK253" i="1" s="1"/>
  <c r="BR253" i="1" s="1"/>
  <c r="BT253" i="1" s="1"/>
  <c r="BL253" i="1"/>
  <c r="BM253" i="1" s="1"/>
  <c r="BG257" i="1"/>
  <c r="BH257" i="1" s="1"/>
  <c r="BK257" i="1" s="1"/>
  <c r="BR257" i="1" s="1"/>
  <c r="BT257" i="1" s="1"/>
  <c r="BL257" i="1"/>
  <c r="BM257" i="1" s="1"/>
  <c r="BG262" i="1"/>
  <c r="BH262" i="1" s="1"/>
  <c r="BK262" i="1" s="1"/>
  <c r="BR262" i="1" s="1"/>
  <c r="BT262" i="1" s="1"/>
  <c r="BL262" i="1"/>
  <c r="BM262" i="1" s="1"/>
  <c r="BG266" i="1"/>
  <c r="BH266" i="1" s="1"/>
  <c r="BK266" i="1" s="1"/>
  <c r="BR266" i="1" s="1"/>
  <c r="BT266" i="1" s="1"/>
  <c r="BL266" i="1"/>
  <c r="BM266" i="1" s="1"/>
  <c r="BG270" i="1"/>
  <c r="BH270" i="1" s="1"/>
  <c r="BK270" i="1" s="1"/>
  <c r="BR270" i="1" s="1"/>
  <c r="BT270" i="1" s="1"/>
  <c r="BL270" i="1"/>
  <c r="BM270" i="1" s="1"/>
  <c r="BG274" i="1"/>
  <c r="BH274" i="1" s="1"/>
  <c r="BK274" i="1" s="1"/>
  <c r="BR274" i="1" s="1"/>
  <c r="BT274" i="1" s="1"/>
  <c r="BL274" i="1"/>
  <c r="BM274" i="1" s="1"/>
  <c r="BG278" i="1"/>
  <c r="BH278" i="1" s="1"/>
  <c r="BK278" i="1" s="1"/>
  <c r="BR278" i="1" s="1"/>
  <c r="BT278" i="1" s="1"/>
  <c r="BL278" i="1"/>
  <c r="BM278" i="1" s="1"/>
  <c r="BG282" i="1"/>
  <c r="BH282" i="1" s="1"/>
  <c r="BK282" i="1" s="1"/>
  <c r="BR282" i="1" s="1"/>
  <c r="BT282" i="1" s="1"/>
  <c r="BL282" i="1"/>
  <c r="BM282" i="1" s="1"/>
  <c r="BG286" i="1"/>
  <c r="BH286" i="1" s="1"/>
  <c r="BK286" i="1" s="1"/>
  <c r="BR286" i="1" s="1"/>
  <c r="BT286" i="1" s="1"/>
  <c r="BL286" i="1"/>
  <c r="BM286" i="1" s="1"/>
  <c r="BG291" i="1"/>
  <c r="BH291" i="1" s="1"/>
  <c r="BK291" i="1" s="1"/>
  <c r="BR291" i="1" s="1"/>
  <c r="BT291" i="1" s="1"/>
  <c r="BL291" i="1"/>
  <c r="BM291" i="1" s="1"/>
  <c r="BG295" i="1"/>
  <c r="BH295" i="1" s="1"/>
  <c r="BK295" i="1" s="1"/>
  <c r="BR295" i="1" s="1"/>
  <c r="BT295" i="1" s="1"/>
  <c r="BL295" i="1"/>
  <c r="BM295" i="1" s="1"/>
  <c r="BG299" i="1"/>
  <c r="BH299" i="1" s="1"/>
  <c r="BK299" i="1" s="1"/>
  <c r="BR299" i="1" s="1"/>
  <c r="BT299" i="1" s="1"/>
  <c r="BL299" i="1"/>
  <c r="BM299" i="1" s="1"/>
  <c r="BG305" i="1"/>
  <c r="BH305" i="1" s="1"/>
  <c r="BK305" i="1" s="1"/>
  <c r="BR305" i="1" s="1"/>
  <c r="BT305" i="1" s="1"/>
  <c r="BL305" i="1"/>
  <c r="BM305" i="1" s="1"/>
  <c r="BG309" i="1"/>
  <c r="BH309" i="1" s="1"/>
  <c r="BK309" i="1" s="1"/>
  <c r="BR309" i="1" s="1"/>
  <c r="BT309" i="1" s="1"/>
  <c r="BL309" i="1"/>
  <c r="BM309" i="1" s="1"/>
  <c r="BG318" i="1"/>
  <c r="BH318" i="1" s="1"/>
  <c r="BK318" i="1" s="1"/>
  <c r="BR318" i="1" s="1"/>
  <c r="BT318" i="1" s="1"/>
  <c r="BL318" i="1"/>
  <c r="BM318" i="1" s="1"/>
  <c r="BG323" i="1"/>
  <c r="BH323" i="1" s="1"/>
  <c r="BK323" i="1" s="1"/>
  <c r="BR323" i="1" s="1"/>
  <c r="BT323" i="1" s="1"/>
  <c r="BL323" i="1"/>
  <c r="BM323" i="1" s="1"/>
  <c r="BG328" i="1"/>
  <c r="BH328" i="1" s="1"/>
  <c r="BK328" i="1" s="1"/>
  <c r="BR328" i="1" s="1"/>
  <c r="BT328" i="1" s="1"/>
  <c r="BL328" i="1"/>
  <c r="BM328" i="1" s="1"/>
  <c r="BG333" i="1"/>
  <c r="BH333" i="1" s="1"/>
  <c r="BK333" i="1" s="1"/>
  <c r="BR333" i="1" s="1"/>
  <c r="BT333" i="1" s="1"/>
  <c r="BL333" i="1"/>
  <c r="BM333" i="1" s="1"/>
  <c r="BG338" i="1"/>
  <c r="BH338" i="1" s="1"/>
  <c r="BK338" i="1" s="1"/>
  <c r="BR338" i="1" s="1"/>
  <c r="BT338" i="1" s="1"/>
  <c r="BL338" i="1"/>
  <c r="BM338" i="1" s="1"/>
  <c r="BG342" i="1"/>
  <c r="BH342" i="1" s="1"/>
  <c r="BK342" i="1" s="1"/>
  <c r="BR342" i="1" s="1"/>
  <c r="BT342" i="1" s="1"/>
  <c r="BL342" i="1"/>
  <c r="BM342" i="1" s="1"/>
  <c r="BG346" i="1"/>
  <c r="BH346" i="1" s="1"/>
  <c r="BK346" i="1" s="1"/>
  <c r="BR346" i="1" s="1"/>
  <c r="BT346" i="1" s="1"/>
  <c r="BL346" i="1"/>
  <c r="BM346" i="1" s="1"/>
  <c r="BG351" i="1"/>
  <c r="BH351" i="1" s="1"/>
  <c r="BK351" i="1" s="1"/>
  <c r="BR351" i="1" s="1"/>
  <c r="BT351" i="1" s="1"/>
  <c r="BL351" i="1"/>
  <c r="BM351" i="1" s="1"/>
  <c r="BG356" i="1"/>
  <c r="BH356" i="1" s="1"/>
  <c r="BK356" i="1" s="1"/>
  <c r="BR356" i="1" s="1"/>
  <c r="BT356" i="1" s="1"/>
  <c r="BL356" i="1"/>
  <c r="BM356" i="1" s="1"/>
  <c r="BG360" i="1"/>
  <c r="BH360" i="1" s="1"/>
  <c r="BK360" i="1" s="1"/>
  <c r="BR360" i="1" s="1"/>
  <c r="BT360" i="1" s="1"/>
  <c r="BL360" i="1"/>
  <c r="BM360" i="1" s="1"/>
  <c r="BG364" i="1"/>
  <c r="BH364" i="1" s="1"/>
  <c r="BK364" i="1" s="1"/>
  <c r="BR364" i="1" s="1"/>
  <c r="BT364" i="1" s="1"/>
  <c r="BL364" i="1"/>
  <c r="BM364" i="1" s="1"/>
  <c r="BG368" i="1"/>
  <c r="BH368" i="1" s="1"/>
  <c r="BK368" i="1" s="1"/>
  <c r="BR368" i="1" s="1"/>
  <c r="BT368" i="1" s="1"/>
  <c r="BL368" i="1"/>
  <c r="BM368" i="1" s="1"/>
  <c r="BG372" i="1"/>
  <c r="BH372" i="1" s="1"/>
  <c r="BK372" i="1" s="1"/>
  <c r="BR372" i="1" s="1"/>
  <c r="BT372" i="1" s="1"/>
  <c r="BL372" i="1"/>
  <c r="BM372" i="1" s="1"/>
  <c r="BG376" i="1"/>
  <c r="BH376" i="1" s="1"/>
  <c r="BK376" i="1" s="1"/>
  <c r="BR376" i="1" s="1"/>
  <c r="BT376" i="1" s="1"/>
  <c r="BL376" i="1"/>
  <c r="BM376" i="1" s="1"/>
  <c r="BG383" i="1"/>
  <c r="BH383" i="1" s="1"/>
  <c r="BK383" i="1" s="1"/>
  <c r="BR383" i="1" s="1"/>
  <c r="BT383" i="1" s="1"/>
  <c r="BL383" i="1"/>
  <c r="BM383" i="1" s="1"/>
  <c r="BG388" i="1"/>
  <c r="BH388" i="1" s="1"/>
  <c r="BK388" i="1" s="1"/>
  <c r="BR388" i="1" s="1"/>
  <c r="BT388" i="1" s="1"/>
  <c r="BL388" i="1"/>
  <c r="BM388" i="1" s="1"/>
  <c r="BG392" i="1"/>
  <c r="BH392" i="1" s="1"/>
  <c r="BK392" i="1" s="1"/>
  <c r="BR392" i="1" s="1"/>
  <c r="BT392" i="1" s="1"/>
  <c r="BL392" i="1"/>
  <c r="BM392" i="1" s="1"/>
  <c r="BG396" i="1"/>
  <c r="BH396" i="1" s="1"/>
  <c r="BK396" i="1" s="1"/>
  <c r="BR396" i="1" s="1"/>
  <c r="BT396" i="1" s="1"/>
  <c r="BL396" i="1"/>
  <c r="BM396" i="1" s="1"/>
  <c r="BG400" i="1"/>
  <c r="BH400" i="1" s="1"/>
  <c r="BK400" i="1" s="1"/>
  <c r="BR400" i="1" s="1"/>
  <c r="BT400" i="1" s="1"/>
  <c r="BL400" i="1"/>
  <c r="BM400" i="1" s="1"/>
  <c r="BG405" i="1"/>
  <c r="BH405" i="1" s="1"/>
  <c r="BK405" i="1" s="1"/>
  <c r="BR405" i="1" s="1"/>
  <c r="BT405" i="1" s="1"/>
  <c r="BL405" i="1"/>
  <c r="BM405" i="1" s="1"/>
  <c r="BG409" i="1"/>
  <c r="BH409" i="1" s="1"/>
  <c r="BK409" i="1" s="1"/>
  <c r="BR409" i="1" s="1"/>
  <c r="BT409" i="1" s="1"/>
  <c r="BL409" i="1"/>
  <c r="BM409" i="1" s="1"/>
  <c r="BG413" i="1"/>
  <c r="BH413" i="1" s="1"/>
  <c r="BK413" i="1" s="1"/>
  <c r="BR413" i="1" s="1"/>
  <c r="BT413" i="1" s="1"/>
  <c r="BL413" i="1"/>
  <c r="BM413" i="1" s="1"/>
  <c r="BG417" i="1"/>
  <c r="BH417" i="1" s="1"/>
  <c r="BK417" i="1" s="1"/>
  <c r="BR417" i="1" s="1"/>
  <c r="BT417" i="1" s="1"/>
  <c r="BL417" i="1"/>
  <c r="BM417" i="1" s="1"/>
  <c r="BG421" i="1"/>
  <c r="BH421" i="1" s="1"/>
  <c r="BK421" i="1" s="1"/>
  <c r="BR421" i="1" s="1"/>
  <c r="BT421" i="1" s="1"/>
  <c r="BL421" i="1"/>
  <c r="BM421" i="1" s="1"/>
  <c r="BG426" i="1"/>
  <c r="BH426" i="1" s="1"/>
  <c r="BK426" i="1" s="1"/>
  <c r="BR426" i="1" s="1"/>
  <c r="BT426" i="1" s="1"/>
  <c r="BL426" i="1"/>
  <c r="BM426" i="1" s="1"/>
  <c r="BG430" i="1"/>
  <c r="BH430" i="1" s="1"/>
  <c r="BK430" i="1" s="1"/>
  <c r="BR430" i="1" s="1"/>
  <c r="BT430" i="1" s="1"/>
  <c r="BL430" i="1"/>
  <c r="BM430" i="1" s="1"/>
  <c r="BG434" i="1"/>
  <c r="BH434" i="1" s="1"/>
  <c r="BK434" i="1" s="1"/>
  <c r="BR434" i="1" s="1"/>
  <c r="BT434" i="1" s="1"/>
  <c r="BL434" i="1"/>
  <c r="BM434" i="1" s="1"/>
  <c r="BG438" i="1"/>
  <c r="BH438" i="1" s="1"/>
  <c r="BK438" i="1" s="1"/>
  <c r="BR438" i="1" s="1"/>
  <c r="BT438" i="1" s="1"/>
  <c r="BL438" i="1"/>
  <c r="BM438" i="1" s="1"/>
  <c r="BG444" i="1"/>
  <c r="BH444" i="1" s="1"/>
  <c r="BK444" i="1" s="1"/>
  <c r="BR444" i="1" s="1"/>
  <c r="BT444" i="1" s="1"/>
  <c r="BL444" i="1"/>
  <c r="BM444" i="1" s="1"/>
  <c r="BG448" i="1"/>
  <c r="BH448" i="1" s="1"/>
  <c r="BK448" i="1" s="1"/>
  <c r="BR448" i="1" s="1"/>
  <c r="BT448" i="1" s="1"/>
  <c r="BL448" i="1"/>
  <c r="BM448" i="1" s="1"/>
  <c r="BG453" i="1"/>
  <c r="BH453" i="1" s="1"/>
  <c r="BK453" i="1" s="1"/>
  <c r="BR453" i="1" s="1"/>
  <c r="BT453" i="1" s="1"/>
  <c r="BL453" i="1"/>
  <c r="BM453" i="1" s="1"/>
  <c r="BG458" i="1"/>
  <c r="BH458" i="1" s="1"/>
  <c r="BK458" i="1" s="1"/>
  <c r="BR458" i="1" s="1"/>
  <c r="BT458" i="1" s="1"/>
  <c r="BL458" i="1"/>
  <c r="BM458" i="1" s="1"/>
  <c r="BG462" i="1"/>
  <c r="BH462" i="1" s="1"/>
  <c r="BK462" i="1" s="1"/>
  <c r="BR462" i="1" s="1"/>
  <c r="BT462" i="1" s="1"/>
  <c r="BL462" i="1"/>
  <c r="BM462" i="1" s="1"/>
  <c r="BG466" i="1"/>
  <c r="BH466" i="1" s="1"/>
  <c r="BK466" i="1" s="1"/>
  <c r="BR466" i="1" s="1"/>
  <c r="BT466" i="1" s="1"/>
  <c r="BL466" i="1"/>
  <c r="BM466" i="1" s="1"/>
  <c r="BG471" i="1"/>
  <c r="BH471" i="1" s="1"/>
  <c r="BK471" i="1" s="1"/>
  <c r="BR471" i="1" s="1"/>
  <c r="BT471" i="1" s="1"/>
  <c r="BL471" i="1"/>
  <c r="BM471" i="1" s="1"/>
  <c r="BG475" i="1"/>
  <c r="BH475" i="1" s="1"/>
  <c r="BK475" i="1" s="1"/>
  <c r="BR475" i="1" s="1"/>
  <c r="BT475" i="1" s="1"/>
  <c r="BL475" i="1"/>
  <c r="BM475" i="1" s="1"/>
  <c r="BG479" i="1"/>
  <c r="BH479" i="1" s="1"/>
  <c r="BK479" i="1" s="1"/>
  <c r="BR479" i="1" s="1"/>
  <c r="BT479" i="1" s="1"/>
  <c r="BL479" i="1"/>
  <c r="BM479" i="1" s="1"/>
  <c r="BG483" i="1"/>
  <c r="BH483" i="1" s="1"/>
  <c r="BK483" i="1" s="1"/>
  <c r="BR483" i="1" s="1"/>
  <c r="BT483" i="1" s="1"/>
  <c r="BL483" i="1"/>
  <c r="BM483" i="1" s="1"/>
  <c r="BG487" i="1"/>
  <c r="BH487" i="1" s="1"/>
  <c r="BK487" i="1" s="1"/>
  <c r="BR487" i="1" s="1"/>
  <c r="BT487" i="1" s="1"/>
  <c r="BL487" i="1"/>
  <c r="BM487" i="1" s="1"/>
  <c r="BG491" i="1"/>
  <c r="BH491" i="1" s="1"/>
  <c r="BK491" i="1" s="1"/>
  <c r="BR491" i="1" s="1"/>
  <c r="BT491" i="1" s="1"/>
  <c r="BL491" i="1"/>
  <c r="BM491" i="1" s="1"/>
  <c r="BG496" i="1"/>
  <c r="BH496" i="1" s="1"/>
  <c r="BK496" i="1" s="1"/>
  <c r="BR496" i="1" s="1"/>
  <c r="BT496" i="1" s="1"/>
  <c r="BL496" i="1"/>
  <c r="BM496" i="1" s="1"/>
  <c r="BG500" i="1"/>
  <c r="BH500" i="1" s="1"/>
  <c r="BK500" i="1" s="1"/>
  <c r="BR500" i="1" s="1"/>
  <c r="BT500" i="1" s="1"/>
  <c r="BL500" i="1"/>
  <c r="BM500" i="1" s="1"/>
  <c r="BG504" i="1"/>
  <c r="BH504" i="1" s="1"/>
  <c r="BK504" i="1" s="1"/>
  <c r="BR504" i="1" s="1"/>
  <c r="BT504" i="1" s="1"/>
  <c r="BL504" i="1"/>
  <c r="BM504" i="1" s="1"/>
  <c r="BG509" i="1"/>
  <c r="BH509" i="1" s="1"/>
  <c r="BK509" i="1" s="1"/>
  <c r="BR509" i="1" s="1"/>
  <c r="BT509" i="1" s="1"/>
  <c r="BL509" i="1"/>
  <c r="BM509" i="1" s="1"/>
  <c r="BG513" i="1"/>
  <c r="BH513" i="1" s="1"/>
  <c r="BK513" i="1" s="1"/>
  <c r="BR513" i="1" s="1"/>
  <c r="BT513" i="1" s="1"/>
  <c r="BL513" i="1"/>
  <c r="BM513" i="1" s="1"/>
  <c r="BG517" i="1"/>
  <c r="BH517" i="1" s="1"/>
  <c r="BK517" i="1" s="1"/>
  <c r="BR517" i="1" s="1"/>
  <c r="BT517" i="1" s="1"/>
  <c r="BL517" i="1"/>
  <c r="BM517" i="1" s="1"/>
  <c r="BG522" i="1"/>
  <c r="BH522" i="1" s="1"/>
  <c r="BK522" i="1" s="1"/>
  <c r="BR522" i="1" s="1"/>
  <c r="BT522" i="1" s="1"/>
  <c r="BL522" i="1"/>
  <c r="BM522" i="1" s="1"/>
  <c r="BG526" i="1"/>
  <c r="BH526" i="1" s="1"/>
  <c r="BK526" i="1" s="1"/>
  <c r="BR526" i="1" s="1"/>
  <c r="BT526" i="1" s="1"/>
  <c r="BL526" i="1"/>
  <c r="BM526" i="1" s="1"/>
  <c r="BG530" i="1"/>
  <c r="BH530" i="1" s="1"/>
  <c r="BK530" i="1" s="1"/>
  <c r="BR530" i="1" s="1"/>
  <c r="BT530" i="1" s="1"/>
  <c r="BL530" i="1"/>
  <c r="BM530" i="1" s="1"/>
  <c r="BG535" i="1"/>
  <c r="BH535" i="1" s="1"/>
  <c r="BK535" i="1" s="1"/>
  <c r="BR535" i="1" s="1"/>
  <c r="BT535" i="1" s="1"/>
  <c r="BL535" i="1"/>
  <c r="BM535" i="1" s="1"/>
  <c r="BG540" i="1"/>
  <c r="BH540" i="1" s="1"/>
  <c r="BK540" i="1" s="1"/>
  <c r="BR540" i="1" s="1"/>
  <c r="BT540" i="1" s="1"/>
  <c r="BL540" i="1"/>
  <c r="BM540" i="1" s="1"/>
  <c r="BG545" i="1"/>
  <c r="BH545" i="1" s="1"/>
  <c r="BK545" i="1" s="1"/>
  <c r="BR545" i="1" s="1"/>
  <c r="BT545" i="1" s="1"/>
  <c r="BL545" i="1"/>
  <c r="BM545" i="1" s="1"/>
  <c r="BG550" i="1"/>
  <c r="BH550" i="1" s="1"/>
  <c r="BK550" i="1" s="1"/>
  <c r="BR550" i="1" s="1"/>
  <c r="BT550" i="1" s="1"/>
  <c r="BL550" i="1"/>
  <c r="BM550" i="1" s="1"/>
  <c r="BG556" i="1"/>
  <c r="BH556" i="1" s="1"/>
  <c r="BK556" i="1" s="1"/>
  <c r="BR556" i="1" s="1"/>
  <c r="BT556" i="1" s="1"/>
  <c r="BL556" i="1"/>
  <c r="BM556" i="1" s="1"/>
  <c r="BG560" i="1"/>
  <c r="BH560" i="1" s="1"/>
  <c r="BK560" i="1" s="1"/>
  <c r="BR560" i="1" s="1"/>
  <c r="BT560" i="1" s="1"/>
  <c r="BL560" i="1"/>
  <c r="BM560" i="1" s="1"/>
  <c r="BG564" i="1"/>
  <c r="BH564" i="1" s="1"/>
  <c r="BK564" i="1" s="1"/>
  <c r="BR564" i="1" s="1"/>
  <c r="BT564" i="1" s="1"/>
  <c r="BL564" i="1"/>
  <c r="BM564" i="1" s="1"/>
  <c r="BG568" i="1"/>
  <c r="BH568" i="1" s="1"/>
  <c r="BK568" i="1" s="1"/>
  <c r="BR568" i="1" s="1"/>
  <c r="BT568" i="1" s="1"/>
  <c r="BL568" i="1"/>
  <c r="BM568" i="1" s="1"/>
  <c r="BG572" i="1"/>
  <c r="BH572" i="1" s="1"/>
  <c r="BK572" i="1" s="1"/>
  <c r="BR572" i="1" s="1"/>
  <c r="BT572" i="1" s="1"/>
  <c r="BL572" i="1"/>
  <c r="BM572" i="1" s="1"/>
  <c r="BG577" i="1"/>
  <c r="BH577" i="1" s="1"/>
  <c r="BK577" i="1" s="1"/>
  <c r="BR577" i="1" s="1"/>
  <c r="BT577" i="1" s="1"/>
  <c r="BL577" i="1"/>
  <c r="BM577" i="1" s="1"/>
  <c r="BG581" i="1"/>
  <c r="BH581" i="1" s="1"/>
  <c r="BK581" i="1" s="1"/>
  <c r="BR581" i="1" s="1"/>
  <c r="BT581" i="1" s="1"/>
  <c r="BL581" i="1"/>
  <c r="BM581" i="1" s="1"/>
  <c r="BG585" i="1"/>
  <c r="BH585" i="1" s="1"/>
  <c r="BK585" i="1" s="1"/>
  <c r="BR585" i="1" s="1"/>
  <c r="BT585" i="1" s="1"/>
  <c r="BL585" i="1"/>
  <c r="BM585" i="1" s="1"/>
  <c r="BG590" i="1"/>
  <c r="BH590" i="1" s="1"/>
  <c r="BK590" i="1" s="1"/>
  <c r="BR590" i="1" s="1"/>
  <c r="BT590" i="1" s="1"/>
  <c r="BL590" i="1"/>
  <c r="BM590" i="1" s="1"/>
  <c r="BG594" i="1"/>
  <c r="BH594" i="1" s="1"/>
  <c r="BK594" i="1" s="1"/>
  <c r="BR594" i="1" s="1"/>
  <c r="BT594" i="1" s="1"/>
  <c r="BL594" i="1"/>
  <c r="BM594" i="1" s="1"/>
  <c r="BG598" i="1"/>
  <c r="BH598" i="1" s="1"/>
  <c r="BK598" i="1" s="1"/>
  <c r="BR598" i="1" s="1"/>
  <c r="BT598" i="1" s="1"/>
  <c r="BL598" i="1"/>
  <c r="BM598" i="1" s="1"/>
  <c r="BG604" i="1"/>
  <c r="BH604" i="1" s="1"/>
  <c r="BK604" i="1" s="1"/>
  <c r="BR604" i="1" s="1"/>
  <c r="BT604" i="1" s="1"/>
  <c r="BL604" i="1"/>
  <c r="BM604" i="1" s="1"/>
  <c r="BG609" i="1"/>
  <c r="BH609" i="1" s="1"/>
  <c r="BK609" i="1" s="1"/>
  <c r="BR609" i="1" s="1"/>
  <c r="BT609" i="1" s="1"/>
  <c r="BL609" i="1"/>
  <c r="BM609" i="1" s="1"/>
  <c r="BG613" i="1"/>
  <c r="BH613" i="1" s="1"/>
  <c r="BK613" i="1" s="1"/>
  <c r="BR613" i="1" s="1"/>
  <c r="BT613" i="1" s="1"/>
  <c r="BL613" i="1"/>
  <c r="BM613" i="1" s="1"/>
  <c r="BG617" i="1"/>
  <c r="BH617" i="1" s="1"/>
  <c r="BK617" i="1" s="1"/>
  <c r="BR617" i="1" s="1"/>
  <c r="BT617" i="1" s="1"/>
  <c r="BL617" i="1"/>
  <c r="BM617" i="1" s="1"/>
  <c r="BG622" i="1"/>
  <c r="BH622" i="1" s="1"/>
  <c r="BK622" i="1" s="1"/>
  <c r="BR622" i="1" s="1"/>
  <c r="BT622" i="1" s="1"/>
  <c r="BL622" i="1"/>
  <c r="BM622" i="1" s="1"/>
  <c r="BG626" i="1"/>
  <c r="BH626" i="1" s="1"/>
  <c r="BK626" i="1" s="1"/>
  <c r="BR626" i="1" s="1"/>
  <c r="BT626" i="1" s="1"/>
  <c r="BL626" i="1"/>
  <c r="BM626" i="1" s="1"/>
  <c r="BG630" i="1"/>
  <c r="BH630" i="1" s="1"/>
  <c r="BK630" i="1" s="1"/>
  <c r="BR630" i="1" s="1"/>
  <c r="BT630" i="1" s="1"/>
  <c r="BL630" i="1"/>
  <c r="BM630" i="1" s="1"/>
  <c r="BG635" i="1"/>
  <c r="BH635" i="1" s="1"/>
  <c r="BK635" i="1" s="1"/>
  <c r="BR635" i="1" s="1"/>
  <c r="BT635" i="1" s="1"/>
  <c r="BL635" i="1"/>
  <c r="BM635" i="1" s="1"/>
  <c r="BG639" i="1"/>
  <c r="BH639" i="1" s="1"/>
  <c r="BK639" i="1" s="1"/>
  <c r="BR639" i="1" s="1"/>
  <c r="BT639" i="1" s="1"/>
  <c r="BL639" i="1"/>
  <c r="BM639" i="1" s="1"/>
  <c r="BG643" i="1"/>
  <c r="BH643" i="1" s="1"/>
  <c r="BK643" i="1" s="1"/>
  <c r="BR643" i="1" s="1"/>
  <c r="BT643" i="1" s="1"/>
  <c r="BL643" i="1"/>
  <c r="BM643" i="1" s="1"/>
  <c r="BG647" i="1"/>
  <c r="BH647" i="1" s="1"/>
  <c r="BK647" i="1" s="1"/>
  <c r="BR647" i="1" s="1"/>
  <c r="BT647" i="1" s="1"/>
  <c r="BL647" i="1"/>
  <c r="BM647" i="1" s="1"/>
  <c r="BG651" i="1"/>
  <c r="BH651" i="1" s="1"/>
  <c r="BK651" i="1" s="1"/>
  <c r="BR651" i="1" s="1"/>
  <c r="BT651" i="1" s="1"/>
  <c r="BL651" i="1"/>
  <c r="BM651" i="1" s="1"/>
  <c r="BG655" i="1"/>
  <c r="BH655" i="1" s="1"/>
  <c r="BK655" i="1" s="1"/>
  <c r="BR655" i="1" s="1"/>
  <c r="BT655" i="1" s="1"/>
  <c r="BL655" i="1"/>
  <c r="BM655" i="1" s="1"/>
  <c r="BG659" i="1"/>
  <c r="BH659" i="1" s="1"/>
  <c r="BK659" i="1" s="1"/>
  <c r="BR659" i="1" s="1"/>
  <c r="BT659" i="1" s="1"/>
  <c r="BL659" i="1"/>
  <c r="BM659" i="1" s="1"/>
  <c r="BG664" i="1"/>
  <c r="BH664" i="1" s="1"/>
  <c r="BK664" i="1" s="1"/>
  <c r="BR664" i="1" s="1"/>
  <c r="BT664" i="1" s="1"/>
  <c r="BL664" i="1"/>
  <c r="BM664" i="1" s="1"/>
  <c r="BG669" i="1"/>
  <c r="BH669" i="1" s="1"/>
  <c r="BK669" i="1" s="1"/>
  <c r="BR669" i="1" s="1"/>
  <c r="BT669" i="1" s="1"/>
  <c r="BL669" i="1"/>
  <c r="BM669" i="1" s="1"/>
  <c r="BG673" i="1"/>
  <c r="BH673" i="1" s="1"/>
  <c r="BK673" i="1" s="1"/>
  <c r="BR673" i="1" s="1"/>
  <c r="BT673" i="1" s="1"/>
  <c r="BL673" i="1"/>
  <c r="BM673" i="1" s="1"/>
  <c r="BG679" i="1"/>
  <c r="BH679" i="1" s="1"/>
  <c r="BK679" i="1" s="1"/>
  <c r="BR679" i="1" s="1"/>
  <c r="BT679" i="1" s="1"/>
  <c r="BL679" i="1"/>
  <c r="BM679" i="1" s="1"/>
  <c r="BG683" i="1"/>
  <c r="BH683" i="1" s="1"/>
  <c r="BK683" i="1" s="1"/>
  <c r="BR683" i="1" s="1"/>
  <c r="BT683" i="1" s="1"/>
  <c r="BL683" i="1"/>
  <c r="BM683" i="1" s="1"/>
  <c r="BG687" i="1"/>
  <c r="BH687" i="1" s="1"/>
  <c r="BK687" i="1" s="1"/>
  <c r="BR687" i="1" s="1"/>
  <c r="BT687" i="1" s="1"/>
  <c r="BL687" i="1"/>
  <c r="BM687" i="1" s="1"/>
  <c r="BG691" i="1"/>
  <c r="BH691" i="1" s="1"/>
  <c r="BK691" i="1" s="1"/>
  <c r="BR691" i="1" s="1"/>
  <c r="BT691" i="1" s="1"/>
  <c r="BL691" i="1"/>
  <c r="BM691" i="1" s="1"/>
  <c r="BG695" i="1"/>
  <c r="BH695" i="1" s="1"/>
  <c r="BK695" i="1" s="1"/>
  <c r="BR695" i="1" s="1"/>
  <c r="BT695" i="1" s="1"/>
  <c r="BL695" i="1"/>
  <c r="BM695" i="1" s="1"/>
  <c r="BG700" i="1"/>
  <c r="BH700" i="1" s="1"/>
  <c r="BK700" i="1" s="1"/>
  <c r="BR700" i="1" s="1"/>
  <c r="BT700" i="1" s="1"/>
  <c r="BL700" i="1"/>
  <c r="BM700" i="1" s="1"/>
  <c r="BG704" i="1"/>
  <c r="BH704" i="1" s="1"/>
  <c r="BK704" i="1" s="1"/>
  <c r="BR704" i="1" s="1"/>
  <c r="BT704" i="1" s="1"/>
  <c r="BL704" i="1"/>
  <c r="BM704" i="1" s="1"/>
  <c r="BG708" i="1"/>
  <c r="BH708" i="1" s="1"/>
  <c r="BK708" i="1" s="1"/>
  <c r="BR708" i="1" s="1"/>
  <c r="BT708" i="1" s="1"/>
  <c r="BL708" i="1"/>
  <c r="BM708" i="1" s="1"/>
  <c r="BG712" i="1"/>
  <c r="BH712" i="1" s="1"/>
  <c r="BK712" i="1" s="1"/>
  <c r="BR712" i="1" s="1"/>
  <c r="BT712" i="1" s="1"/>
  <c r="BL712" i="1"/>
  <c r="BM712" i="1" s="1"/>
  <c r="BG716" i="1"/>
  <c r="BH716" i="1" s="1"/>
  <c r="BK716" i="1" s="1"/>
  <c r="BR716" i="1" s="1"/>
  <c r="BT716" i="1" s="1"/>
  <c r="BL716" i="1"/>
  <c r="BM716" i="1" s="1"/>
  <c r="BG720" i="1"/>
  <c r="BH720" i="1" s="1"/>
  <c r="BK720" i="1" s="1"/>
  <c r="BR720" i="1" s="1"/>
  <c r="BT720" i="1" s="1"/>
  <c r="BL720" i="1"/>
  <c r="BM720" i="1" s="1"/>
  <c r="BG724" i="1"/>
  <c r="BH724" i="1" s="1"/>
  <c r="BK724" i="1" s="1"/>
  <c r="BR724" i="1" s="1"/>
  <c r="BT724" i="1" s="1"/>
  <c r="BL724" i="1"/>
  <c r="BM724" i="1" s="1"/>
  <c r="BG728" i="1"/>
  <c r="BH728" i="1" s="1"/>
  <c r="BK728" i="1" s="1"/>
  <c r="BR728" i="1" s="1"/>
  <c r="BT728" i="1" s="1"/>
  <c r="BL728" i="1"/>
  <c r="BM728" i="1" s="1"/>
  <c r="BG732" i="1"/>
  <c r="BH732" i="1" s="1"/>
  <c r="BK732" i="1" s="1"/>
  <c r="BR732" i="1" s="1"/>
  <c r="BT732" i="1" s="1"/>
  <c r="BL732" i="1"/>
  <c r="BM732" i="1" s="1"/>
  <c r="BG736" i="1"/>
  <c r="BH736" i="1" s="1"/>
  <c r="BK736" i="1" s="1"/>
  <c r="BR736" i="1" s="1"/>
  <c r="BT736" i="1" s="1"/>
  <c r="BL736" i="1"/>
  <c r="BM736" i="1" s="1"/>
  <c r="BG741" i="1"/>
  <c r="BH741" i="1" s="1"/>
  <c r="BK741" i="1" s="1"/>
  <c r="BR741" i="1" s="1"/>
  <c r="BT741" i="1" s="1"/>
  <c r="BL741" i="1"/>
  <c r="BM741" i="1" s="1"/>
  <c r="BG746" i="1"/>
  <c r="BH746" i="1" s="1"/>
  <c r="BK746" i="1" s="1"/>
  <c r="BR746" i="1" s="1"/>
  <c r="BT746" i="1" s="1"/>
  <c r="BL746" i="1"/>
  <c r="BM746" i="1" s="1"/>
  <c r="BG750" i="1"/>
  <c r="BH750" i="1" s="1"/>
  <c r="BK750" i="1" s="1"/>
  <c r="BR750" i="1" s="1"/>
  <c r="BT750" i="1" s="1"/>
  <c r="BL750" i="1"/>
  <c r="BM750" i="1" s="1"/>
  <c r="BG755" i="1"/>
  <c r="BH755" i="1" s="1"/>
  <c r="BK755" i="1" s="1"/>
  <c r="BR755" i="1" s="1"/>
  <c r="BT755" i="1" s="1"/>
  <c r="BL755" i="1"/>
  <c r="BM755" i="1" s="1"/>
  <c r="BG759" i="1"/>
  <c r="BH759" i="1" s="1"/>
  <c r="BK759" i="1" s="1"/>
  <c r="BR759" i="1" s="1"/>
  <c r="BT759" i="1" s="1"/>
  <c r="BL759" i="1"/>
  <c r="BM759" i="1" s="1"/>
  <c r="BG763" i="1"/>
  <c r="BH763" i="1" s="1"/>
  <c r="BK763" i="1" s="1"/>
  <c r="BR763" i="1" s="1"/>
  <c r="BT763" i="1" s="1"/>
  <c r="BL763" i="1"/>
  <c r="BM763" i="1" s="1"/>
  <c r="BG767" i="1"/>
  <c r="BH767" i="1" s="1"/>
  <c r="BK767" i="1" s="1"/>
  <c r="BR767" i="1" s="1"/>
  <c r="BT767" i="1" s="1"/>
  <c r="BL767" i="1"/>
  <c r="BM767" i="1" s="1"/>
  <c r="BG772" i="1"/>
  <c r="BH772" i="1" s="1"/>
  <c r="BK772" i="1" s="1"/>
  <c r="BR772" i="1" s="1"/>
  <c r="BT772" i="1" s="1"/>
  <c r="BL772" i="1"/>
  <c r="BM772" i="1" s="1"/>
  <c r="BG776" i="1"/>
  <c r="BH776" i="1" s="1"/>
  <c r="BK776" i="1" s="1"/>
  <c r="BR776" i="1" s="1"/>
  <c r="BT776" i="1" s="1"/>
  <c r="BL776" i="1"/>
  <c r="BM776" i="1" s="1"/>
  <c r="BG780" i="1"/>
  <c r="BH780" i="1" s="1"/>
  <c r="BK780" i="1" s="1"/>
  <c r="BR780" i="1" s="1"/>
  <c r="BT780" i="1" s="1"/>
  <c r="BL780" i="1"/>
  <c r="BM780" i="1" s="1"/>
  <c r="BG784" i="1"/>
  <c r="BH784" i="1" s="1"/>
  <c r="BK784" i="1" s="1"/>
  <c r="BR784" i="1" s="1"/>
  <c r="BT784" i="1" s="1"/>
  <c r="BL784" i="1"/>
  <c r="BM784" i="1" s="1"/>
  <c r="BG788" i="1"/>
  <c r="BH788" i="1" s="1"/>
  <c r="BK788" i="1" s="1"/>
  <c r="BR788" i="1" s="1"/>
  <c r="BT788" i="1" s="1"/>
  <c r="BL788" i="1"/>
  <c r="BM788" i="1" s="1"/>
  <c r="BG792" i="1"/>
  <c r="BH792" i="1" s="1"/>
  <c r="BK792" i="1" s="1"/>
  <c r="BR792" i="1" s="1"/>
  <c r="BT792" i="1" s="1"/>
  <c r="BL792" i="1"/>
  <c r="BM792" i="1" s="1"/>
  <c r="BG796" i="1"/>
  <c r="BH796" i="1" s="1"/>
  <c r="BK796" i="1" s="1"/>
  <c r="BR796" i="1" s="1"/>
  <c r="BT796" i="1" s="1"/>
  <c r="BL796" i="1"/>
  <c r="BM796" i="1" s="1"/>
  <c r="BG801" i="1"/>
  <c r="BH801" i="1" s="1"/>
  <c r="BK801" i="1" s="1"/>
  <c r="BR801" i="1" s="1"/>
  <c r="BT801" i="1" s="1"/>
  <c r="BL801" i="1"/>
  <c r="BM801" i="1" s="1"/>
  <c r="BG805" i="1"/>
  <c r="BH805" i="1" s="1"/>
  <c r="BK805" i="1" s="1"/>
  <c r="BR805" i="1" s="1"/>
  <c r="BT805" i="1" s="1"/>
  <c r="BL805" i="1"/>
  <c r="BM805" i="1" s="1"/>
  <c r="BG809" i="1"/>
  <c r="BH809" i="1" s="1"/>
  <c r="BK809" i="1" s="1"/>
  <c r="BR809" i="1" s="1"/>
  <c r="BT809" i="1" s="1"/>
  <c r="BL809" i="1"/>
  <c r="BM809" i="1" s="1"/>
  <c r="BG813" i="1"/>
  <c r="BH813" i="1" s="1"/>
  <c r="BK813" i="1" s="1"/>
  <c r="BR813" i="1" s="1"/>
  <c r="BT813" i="1" s="1"/>
  <c r="BL813" i="1"/>
  <c r="BM813" i="1" s="1"/>
  <c r="BG817" i="1"/>
  <c r="BH817" i="1" s="1"/>
  <c r="BK817" i="1" s="1"/>
  <c r="BR817" i="1" s="1"/>
  <c r="BT817" i="1" s="1"/>
  <c r="BL817" i="1"/>
  <c r="BM817" i="1" s="1"/>
  <c r="BG821" i="1"/>
  <c r="BH821" i="1" s="1"/>
  <c r="BK821" i="1" s="1"/>
  <c r="BR821" i="1" s="1"/>
  <c r="BT821" i="1" s="1"/>
  <c r="BL821" i="1"/>
  <c r="BM821" i="1" s="1"/>
  <c r="BG825" i="1"/>
  <c r="BH825" i="1" s="1"/>
  <c r="BK825" i="1" s="1"/>
  <c r="BR825" i="1" s="1"/>
  <c r="BT825" i="1" s="1"/>
  <c r="BL825" i="1"/>
  <c r="BM825" i="1" s="1"/>
  <c r="BG829" i="1"/>
  <c r="BH829" i="1" s="1"/>
  <c r="BK829" i="1" s="1"/>
  <c r="BR829" i="1" s="1"/>
  <c r="BT829" i="1" s="1"/>
  <c r="BL829" i="1"/>
  <c r="BM829" i="1" s="1"/>
  <c r="BG833" i="1"/>
  <c r="BH833" i="1" s="1"/>
  <c r="BK833" i="1" s="1"/>
  <c r="BR833" i="1" s="1"/>
  <c r="BT833" i="1" s="1"/>
  <c r="BL833" i="1"/>
  <c r="BM833" i="1" s="1"/>
  <c r="BG837" i="1"/>
  <c r="BH837" i="1" s="1"/>
  <c r="BK837" i="1" s="1"/>
  <c r="BR837" i="1" s="1"/>
  <c r="BT837" i="1" s="1"/>
  <c r="BL837" i="1"/>
  <c r="BM837" i="1" s="1"/>
  <c r="BG841" i="1"/>
  <c r="BH841" i="1" s="1"/>
  <c r="BK841" i="1" s="1"/>
  <c r="BR841" i="1" s="1"/>
  <c r="BT841" i="1" s="1"/>
  <c r="BL841" i="1"/>
  <c r="BM841" i="1" s="1"/>
  <c r="BG846" i="1"/>
  <c r="BH846" i="1" s="1"/>
  <c r="BK846" i="1" s="1"/>
  <c r="BR846" i="1" s="1"/>
  <c r="BT846" i="1" s="1"/>
  <c r="BL846" i="1"/>
  <c r="BM846" i="1" s="1"/>
  <c r="BG851" i="1"/>
  <c r="BH851" i="1" s="1"/>
  <c r="BK851" i="1" s="1"/>
  <c r="BR851" i="1" s="1"/>
  <c r="BT851" i="1" s="1"/>
  <c r="BL851" i="1"/>
  <c r="BM851" i="1" s="1"/>
  <c r="BG856" i="1"/>
  <c r="BH856" i="1" s="1"/>
  <c r="BK856" i="1" s="1"/>
  <c r="BR856" i="1" s="1"/>
  <c r="BT856" i="1" s="1"/>
  <c r="BL856" i="1"/>
  <c r="BM856" i="1" s="1"/>
  <c r="BG860" i="1"/>
  <c r="BH860" i="1" s="1"/>
  <c r="BK860" i="1" s="1"/>
  <c r="BR860" i="1" s="1"/>
  <c r="BT860" i="1" s="1"/>
  <c r="BL860" i="1"/>
  <c r="BM860" i="1" s="1"/>
  <c r="BG865" i="1"/>
  <c r="BH865" i="1" s="1"/>
  <c r="BK865" i="1" s="1"/>
  <c r="BR865" i="1" s="1"/>
  <c r="BT865" i="1" s="1"/>
  <c r="BL865" i="1"/>
  <c r="BM865" i="1" s="1"/>
  <c r="BG869" i="1"/>
  <c r="BH869" i="1" s="1"/>
  <c r="BK869" i="1" s="1"/>
  <c r="BR869" i="1" s="1"/>
  <c r="BT869" i="1" s="1"/>
  <c r="BL869" i="1"/>
  <c r="BM869" i="1" s="1"/>
  <c r="BG873" i="1"/>
  <c r="BH873" i="1" s="1"/>
  <c r="BK873" i="1" s="1"/>
  <c r="BR873" i="1" s="1"/>
  <c r="BT873" i="1" s="1"/>
  <c r="BL873" i="1"/>
  <c r="BM873" i="1" s="1"/>
  <c r="BG877" i="1"/>
  <c r="BH877" i="1" s="1"/>
  <c r="BK877" i="1" s="1"/>
  <c r="BR877" i="1" s="1"/>
  <c r="BT877" i="1" s="1"/>
  <c r="BL877" i="1"/>
  <c r="BM877" i="1" s="1"/>
  <c r="BG881" i="1"/>
  <c r="BH881" i="1" s="1"/>
  <c r="BK881" i="1" s="1"/>
  <c r="BR881" i="1" s="1"/>
  <c r="BT881" i="1" s="1"/>
  <c r="BL881" i="1"/>
  <c r="BM881" i="1" s="1"/>
  <c r="BG885" i="1"/>
  <c r="BH885" i="1" s="1"/>
  <c r="BK885" i="1" s="1"/>
  <c r="BR885" i="1" s="1"/>
  <c r="BT885" i="1" s="1"/>
  <c r="BL885" i="1"/>
  <c r="BM885" i="1" s="1"/>
  <c r="BG889" i="1"/>
  <c r="BH889" i="1" s="1"/>
  <c r="BK889" i="1" s="1"/>
  <c r="BR889" i="1" s="1"/>
  <c r="BT889" i="1" s="1"/>
  <c r="BL889" i="1"/>
  <c r="BM889" i="1" s="1"/>
  <c r="BG893" i="1"/>
  <c r="BH893" i="1" s="1"/>
  <c r="BK893" i="1" s="1"/>
  <c r="BR893" i="1" s="1"/>
  <c r="BT893" i="1" s="1"/>
  <c r="BL893" i="1"/>
  <c r="BM893" i="1" s="1"/>
  <c r="BG897" i="1"/>
  <c r="BH897" i="1" s="1"/>
  <c r="BK897" i="1" s="1"/>
  <c r="BR897" i="1" s="1"/>
  <c r="BT897" i="1" s="1"/>
  <c r="BL897" i="1"/>
  <c r="BM897" i="1" s="1"/>
  <c r="BG903" i="1"/>
  <c r="BH903" i="1" s="1"/>
  <c r="BK903" i="1" s="1"/>
  <c r="BR903" i="1" s="1"/>
  <c r="BT903" i="1" s="1"/>
  <c r="BL903" i="1"/>
  <c r="BM903" i="1" s="1"/>
  <c r="BG907" i="1"/>
  <c r="BH907" i="1" s="1"/>
  <c r="BK907" i="1" s="1"/>
  <c r="BR907" i="1" s="1"/>
  <c r="BT907" i="1" s="1"/>
  <c r="BL907" i="1"/>
  <c r="BM907" i="1" s="1"/>
  <c r="BG911" i="1"/>
  <c r="BH911" i="1" s="1"/>
  <c r="BK911" i="1" s="1"/>
  <c r="BR911" i="1" s="1"/>
  <c r="BT911" i="1" s="1"/>
  <c r="BL911" i="1"/>
  <c r="BM911" i="1" s="1"/>
  <c r="BG916" i="1"/>
  <c r="BH916" i="1" s="1"/>
  <c r="BK916" i="1" s="1"/>
  <c r="BR916" i="1" s="1"/>
  <c r="BT916" i="1" s="1"/>
  <c r="BL916" i="1"/>
  <c r="BM916" i="1" s="1"/>
  <c r="BG920" i="1"/>
  <c r="BH920" i="1" s="1"/>
  <c r="BK920" i="1" s="1"/>
  <c r="BR920" i="1" s="1"/>
  <c r="BT920" i="1" s="1"/>
  <c r="BL920" i="1"/>
  <c r="BM920" i="1" s="1"/>
  <c r="BG924" i="1"/>
  <c r="BH924" i="1" s="1"/>
  <c r="BK924" i="1" s="1"/>
  <c r="BR924" i="1" s="1"/>
  <c r="BT924" i="1" s="1"/>
  <c r="BL924" i="1"/>
  <c r="BM924" i="1" s="1"/>
  <c r="BG928" i="1"/>
  <c r="BH928" i="1" s="1"/>
  <c r="BK928" i="1" s="1"/>
  <c r="BR928" i="1" s="1"/>
  <c r="BT928" i="1" s="1"/>
  <c r="BL928" i="1"/>
  <c r="BM928" i="1" s="1"/>
  <c r="BG932" i="1"/>
  <c r="BH932" i="1" s="1"/>
  <c r="BK932" i="1" s="1"/>
  <c r="BR932" i="1" s="1"/>
  <c r="BT932" i="1" s="1"/>
  <c r="BL932" i="1"/>
  <c r="BM932" i="1" s="1"/>
  <c r="BG936" i="1"/>
  <c r="BH936" i="1" s="1"/>
  <c r="BK936" i="1" s="1"/>
  <c r="BR936" i="1" s="1"/>
  <c r="BT936" i="1" s="1"/>
  <c r="BL936" i="1"/>
  <c r="BM936" i="1" s="1"/>
  <c r="BG940" i="1"/>
  <c r="BH940" i="1" s="1"/>
  <c r="BK940" i="1" s="1"/>
  <c r="BR940" i="1" s="1"/>
  <c r="BT940" i="1" s="1"/>
  <c r="BL940" i="1"/>
  <c r="BM940" i="1" s="1"/>
  <c r="BG944" i="1"/>
  <c r="BH944" i="1" s="1"/>
  <c r="BK944" i="1" s="1"/>
  <c r="BR944" i="1" s="1"/>
  <c r="BT944" i="1" s="1"/>
  <c r="BL944" i="1"/>
  <c r="BM944" i="1" s="1"/>
  <c r="BG948" i="1"/>
  <c r="BH948" i="1" s="1"/>
  <c r="BK948" i="1" s="1"/>
  <c r="BR948" i="1" s="1"/>
  <c r="BT948" i="1" s="1"/>
  <c r="BL948" i="1"/>
  <c r="BM948" i="1" s="1"/>
  <c r="BG952" i="1"/>
  <c r="BH952" i="1" s="1"/>
  <c r="BK952" i="1" s="1"/>
  <c r="BR952" i="1" s="1"/>
  <c r="BT952" i="1" s="1"/>
  <c r="BL952" i="1"/>
  <c r="BM952" i="1" s="1"/>
  <c r="BG957" i="1"/>
  <c r="BH957" i="1" s="1"/>
  <c r="BK957" i="1" s="1"/>
  <c r="BR957" i="1" s="1"/>
  <c r="BT957" i="1" s="1"/>
  <c r="BL957" i="1"/>
  <c r="BM957" i="1" s="1"/>
  <c r="BG963" i="1"/>
  <c r="BH963" i="1" s="1"/>
  <c r="BK963" i="1" s="1"/>
  <c r="BR963" i="1" s="1"/>
  <c r="BT963" i="1" s="1"/>
  <c r="BL963" i="1"/>
  <c r="BM963" i="1" s="1"/>
  <c r="BG967" i="1"/>
  <c r="BH967" i="1" s="1"/>
  <c r="BK967" i="1" s="1"/>
  <c r="BR967" i="1" s="1"/>
  <c r="BT967" i="1" s="1"/>
  <c r="BL967" i="1"/>
  <c r="BM967" i="1" s="1"/>
  <c r="BG971" i="1"/>
  <c r="BH971" i="1" s="1"/>
  <c r="BK971" i="1" s="1"/>
  <c r="BR971" i="1" s="1"/>
  <c r="BT971" i="1" s="1"/>
  <c r="BL971" i="1"/>
  <c r="BM971" i="1" s="1"/>
  <c r="BG975" i="1"/>
  <c r="BH975" i="1" s="1"/>
  <c r="BK975" i="1" s="1"/>
  <c r="BR975" i="1" s="1"/>
  <c r="BT975" i="1" s="1"/>
  <c r="BL975" i="1"/>
  <c r="BM975" i="1" s="1"/>
  <c r="BG979" i="1"/>
  <c r="BH979" i="1" s="1"/>
  <c r="BK979" i="1" s="1"/>
  <c r="BR979" i="1" s="1"/>
  <c r="BT979" i="1" s="1"/>
  <c r="BL979" i="1"/>
  <c r="BM979" i="1" s="1"/>
  <c r="BG983" i="1"/>
  <c r="BH983" i="1" s="1"/>
  <c r="BK983" i="1" s="1"/>
  <c r="BR983" i="1" s="1"/>
  <c r="BT983" i="1" s="1"/>
  <c r="BL983" i="1"/>
  <c r="BM983" i="1" s="1"/>
  <c r="BG987" i="1"/>
  <c r="BH987" i="1" s="1"/>
  <c r="BK987" i="1" s="1"/>
  <c r="BR987" i="1" s="1"/>
  <c r="BT987" i="1" s="1"/>
  <c r="BL987" i="1"/>
  <c r="BM987" i="1" s="1"/>
  <c r="BG991" i="1"/>
  <c r="BH991" i="1" s="1"/>
  <c r="BK991" i="1" s="1"/>
  <c r="BR991" i="1" s="1"/>
  <c r="BT991" i="1" s="1"/>
  <c r="BL991" i="1"/>
  <c r="BM991" i="1" s="1"/>
  <c r="BG995" i="1"/>
  <c r="BH995" i="1" s="1"/>
  <c r="BK995" i="1" s="1"/>
  <c r="BR995" i="1" s="1"/>
  <c r="BT995" i="1" s="1"/>
  <c r="BL995" i="1"/>
  <c r="BM995" i="1" s="1"/>
  <c r="BG999" i="1"/>
  <c r="BH999" i="1" s="1"/>
  <c r="BK999" i="1" s="1"/>
  <c r="BR999" i="1" s="1"/>
  <c r="BT999" i="1" s="1"/>
  <c r="BL999" i="1"/>
  <c r="BM999" i="1" s="1"/>
  <c r="BG1003" i="1"/>
  <c r="BH1003" i="1" s="1"/>
  <c r="BK1003" i="1" s="1"/>
  <c r="BR1003" i="1" s="1"/>
  <c r="BT1003" i="1" s="1"/>
  <c r="BL1003" i="1"/>
  <c r="BM1003" i="1" s="1"/>
  <c r="BG1007" i="1"/>
  <c r="BH1007" i="1" s="1"/>
  <c r="BK1007" i="1" s="1"/>
  <c r="BR1007" i="1" s="1"/>
  <c r="BT1007" i="1" s="1"/>
  <c r="BL1007" i="1"/>
  <c r="BM1007" i="1" s="1"/>
  <c r="BG1011" i="1"/>
  <c r="BH1011" i="1" s="1"/>
  <c r="BK1011" i="1" s="1"/>
  <c r="BR1011" i="1" s="1"/>
  <c r="BT1011" i="1" s="1"/>
  <c r="BL1011" i="1"/>
  <c r="BM1011" i="1" s="1"/>
  <c r="BG1016" i="1"/>
  <c r="BH1016" i="1" s="1"/>
  <c r="BK1016" i="1" s="1"/>
  <c r="BR1016" i="1" s="1"/>
  <c r="BT1016" i="1" s="1"/>
  <c r="BL1016" i="1"/>
  <c r="BM1016" i="1" s="1"/>
  <c r="BG1020" i="1"/>
  <c r="BH1020" i="1" s="1"/>
  <c r="BK1020" i="1" s="1"/>
  <c r="BR1020" i="1" s="1"/>
  <c r="BT1020" i="1" s="1"/>
  <c r="BL1020" i="1"/>
  <c r="BM1020" i="1" s="1"/>
  <c r="BG1024" i="1"/>
  <c r="BH1024" i="1" s="1"/>
  <c r="BK1024" i="1" s="1"/>
  <c r="BR1024" i="1" s="1"/>
  <c r="BT1024" i="1" s="1"/>
  <c r="BL1024" i="1"/>
  <c r="BM1024" i="1" s="1"/>
  <c r="BG1029" i="1"/>
  <c r="BH1029" i="1" s="1"/>
  <c r="BK1029" i="1" s="1"/>
  <c r="BR1029" i="1" s="1"/>
  <c r="BT1029" i="1" s="1"/>
  <c r="BL1029" i="1"/>
  <c r="BM1029" i="1" s="1"/>
  <c r="BG1033" i="1"/>
  <c r="BH1033" i="1" s="1"/>
  <c r="BK1033" i="1" s="1"/>
  <c r="BR1033" i="1" s="1"/>
  <c r="BT1033" i="1" s="1"/>
  <c r="BL1033" i="1"/>
  <c r="BM1033" i="1" s="1"/>
  <c r="BG1037" i="1"/>
  <c r="BH1037" i="1" s="1"/>
  <c r="BK1037" i="1" s="1"/>
  <c r="BR1037" i="1" s="1"/>
  <c r="BT1037" i="1" s="1"/>
  <c r="BL1037" i="1"/>
  <c r="BM1037" i="1" s="1"/>
  <c r="BG1041" i="1"/>
  <c r="BH1041" i="1" s="1"/>
  <c r="BK1041" i="1" s="1"/>
  <c r="BR1041" i="1" s="1"/>
  <c r="BT1041" i="1" s="1"/>
  <c r="BL1041" i="1"/>
  <c r="BM1041" i="1" s="1"/>
  <c r="BG1045" i="1"/>
  <c r="BH1045" i="1" s="1"/>
  <c r="BK1045" i="1" s="1"/>
  <c r="BR1045" i="1" s="1"/>
  <c r="BT1045" i="1" s="1"/>
  <c r="BL1045" i="1"/>
  <c r="BM1045" i="1" s="1"/>
  <c r="BG1049" i="1"/>
  <c r="BH1049" i="1" s="1"/>
  <c r="BK1049" i="1" s="1"/>
  <c r="BR1049" i="1" s="1"/>
  <c r="BT1049" i="1" s="1"/>
  <c r="BL1049" i="1"/>
  <c r="BM1049" i="1" s="1"/>
  <c r="BG1053" i="1"/>
  <c r="BH1053" i="1" s="1"/>
  <c r="BK1053" i="1" s="1"/>
  <c r="BR1053" i="1" s="1"/>
  <c r="BT1053" i="1" s="1"/>
  <c r="BL1053" i="1"/>
  <c r="BM1053" i="1" s="1"/>
  <c r="BG1057" i="1"/>
  <c r="BH1057" i="1" s="1"/>
  <c r="BK1057" i="1" s="1"/>
  <c r="BR1057" i="1" s="1"/>
  <c r="BT1057" i="1" s="1"/>
  <c r="BL1057" i="1"/>
  <c r="BM1057" i="1" s="1"/>
  <c r="BG1061" i="1"/>
  <c r="BH1061" i="1" s="1"/>
  <c r="BK1061" i="1" s="1"/>
  <c r="BR1061" i="1" s="1"/>
  <c r="BT1061" i="1" s="1"/>
  <c r="BL1061" i="1"/>
  <c r="BM1061" i="1" s="1"/>
  <c r="BG1065" i="1"/>
  <c r="BH1065" i="1" s="1"/>
  <c r="BK1065" i="1" s="1"/>
  <c r="BR1065" i="1" s="1"/>
  <c r="BT1065" i="1" s="1"/>
  <c r="BL1065" i="1"/>
  <c r="BM1065" i="1" s="1"/>
  <c r="BG1069" i="1"/>
  <c r="BH1069" i="1" s="1"/>
  <c r="BK1069" i="1" s="1"/>
  <c r="BR1069" i="1" s="1"/>
  <c r="BT1069" i="1" s="1"/>
  <c r="BL1069" i="1"/>
  <c r="BM1069" i="1" s="1"/>
  <c r="BG1073" i="1"/>
  <c r="BH1073" i="1" s="1"/>
  <c r="BK1073" i="1" s="1"/>
  <c r="BR1073" i="1" s="1"/>
  <c r="BT1073" i="1" s="1"/>
  <c r="BL1073" i="1"/>
  <c r="BM1073" i="1" s="1"/>
  <c r="BG1077" i="1"/>
  <c r="BH1077" i="1" s="1"/>
  <c r="BK1077" i="1" s="1"/>
  <c r="BR1077" i="1" s="1"/>
  <c r="BT1077" i="1" s="1"/>
  <c r="BL1077" i="1"/>
  <c r="BM1077" i="1" s="1"/>
  <c r="BG1081" i="1"/>
  <c r="BH1081" i="1" s="1"/>
  <c r="BK1081" i="1" s="1"/>
  <c r="BR1081" i="1" s="1"/>
  <c r="BT1081" i="1" s="1"/>
  <c r="BL1081" i="1"/>
  <c r="BM1081" i="1" s="1"/>
  <c r="BG1085" i="1"/>
  <c r="BH1085" i="1" s="1"/>
  <c r="BK1085" i="1" s="1"/>
  <c r="BR1085" i="1" s="1"/>
  <c r="BT1085" i="1" s="1"/>
  <c r="BL1085" i="1"/>
  <c r="BM1085" i="1" s="1"/>
  <c r="BG1089" i="1"/>
  <c r="BH1089" i="1" s="1"/>
  <c r="BK1089" i="1" s="1"/>
  <c r="BR1089" i="1" s="1"/>
  <c r="BT1089" i="1" s="1"/>
  <c r="BL1089" i="1"/>
  <c r="BM1089" i="1" s="1"/>
  <c r="BG1093" i="1"/>
  <c r="BH1093" i="1" s="1"/>
  <c r="BK1093" i="1" s="1"/>
  <c r="BR1093" i="1" s="1"/>
  <c r="BT1093" i="1" s="1"/>
  <c r="BL1093" i="1"/>
  <c r="BM1093" i="1" s="1"/>
  <c r="BG1098" i="1"/>
  <c r="BH1098" i="1" s="1"/>
  <c r="BK1098" i="1" s="1"/>
  <c r="BR1098" i="1" s="1"/>
  <c r="BT1098" i="1" s="1"/>
  <c r="BL1098" i="1"/>
  <c r="BM1098" i="1" s="1"/>
  <c r="BG1102" i="1"/>
  <c r="BH1102" i="1" s="1"/>
  <c r="BK1102" i="1" s="1"/>
  <c r="BR1102" i="1" s="1"/>
  <c r="BT1102" i="1" s="1"/>
  <c r="BL1102" i="1"/>
  <c r="BM1102" i="1" s="1"/>
  <c r="BG1106" i="1"/>
  <c r="BH1106" i="1" s="1"/>
  <c r="BK1106" i="1" s="1"/>
  <c r="BR1106" i="1" s="1"/>
  <c r="BT1106" i="1" s="1"/>
  <c r="BL1106" i="1"/>
  <c r="BM1106" i="1" s="1"/>
  <c r="BG1110" i="1"/>
  <c r="BH1110" i="1" s="1"/>
  <c r="BK1110" i="1" s="1"/>
  <c r="BR1110" i="1" s="1"/>
  <c r="BT1110" i="1" s="1"/>
  <c r="BL1110" i="1"/>
  <c r="BM1110" i="1" s="1"/>
  <c r="BG1114" i="1"/>
  <c r="BH1114" i="1" s="1"/>
  <c r="BK1114" i="1" s="1"/>
  <c r="BR1114" i="1" s="1"/>
  <c r="BT1114" i="1" s="1"/>
  <c r="BL1114" i="1"/>
  <c r="BM1114" i="1" s="1"/>
  <c r="BG1118" i="1"/>
  <c r="BH1118" i="1" s="1"/>
  <c r="BK1118" i="1" s="1"/>
  <c r="BR1118" i="1" s="1"/>
  <c r="BT1118" i="1" s="1"/>
  <c r="BL1118" i="1"/>
  <c r="BM1118" i="1" s="1"/>
  <c r="BG1123" i="1"/>
  <c r="BH1123" i="1" s="1"/>
  <c r="BK1123" i="1" s="1"/>
  <c r="BR1123" i="1" s="1"/>
  <c r="BT1123" i="1" s="1"/>
  <c r="BL1123" i="1"/>
  <c r="BM1123" i="1" s="1"/>
  <c r="BG1128" i="1"/>
  <c r="BH1128" i="1" s="1"/>
  <c r="BK1128" i="1" s="1"/>
  <c r="BR1128" i="1" s="1"/>
  <c r="BT1128" i="1" s="1"/>
  <c r="BL1128" i="1"/>
  <c r="BM1128" i="1" s="1"/>
  <c r="BG1132" i="1"/>
  <c r="BH1132" i="1" s="1"/>
  <c r="BK1132" i="1" s="1"/>
  <c r="BR1132" i="1" s="1"/>
  <c r="BT1132" i="1" s="1"/>
  <c r="BL1132" i="1"/>
  <c r="BM1132" i="1" s="1"/>
  <c r="BG1136" i="1"/>
  <c r="BH1136" i="1" s="1"/>
  <c r="BK1136" i="1" s="1"/>
  <c r="BR1136" i="1" s="1"/>
  <c r="BT1136" i="1" s="1"/>
  <c r="BL1136" i="1"/>
  <c r="BM1136" i="1" s="1"/>
  <c r="BG1140" i="1"/>
  <c r="BH1140" i="1" s="1"/>
  <c r="BK1140" i="1" s="1"/>
  <c r="BR1140" i="1" s="1"/>
  <c r="BT1140" i="1" s="1"/>
  <c r="BL1140" i="1"/>
  <c r="BM1140" i="1" s="1"/>
  <c r="BG1144" i="1"/>
  <c r="BH1144" i="1" s="1"/>
  <c r="BK1144" i="1" s="1"/>
  <c r="BR1144" i="1" s="1"/>
  <c r="BT1144" i="1" s="1"/>
  <c r="BL1144" i="1"/>
  <c r="BM1144" i="1" s="1"/>
  <c r="BG1148" i="1"/>
  <c r="BH1148" i="1" s="1"/>
  <c r="BK1148" i="1" s="1"/>
  <c r="BR1148" i="1" s="1"/>
  <c r="BT1148" i="1" s="1"/>
  <c r="BL1148" i="1"/>
  <c r="BM1148" i="1" s="1"/>
  <c r="BG1152" i="1"/>
  <c r="BH1152" i="1" s="1"/>
  <c r="BK1152" i="1" s="1"/>
  <c r="BR1152" i="1" s="1"/>
  <c r="BT1152" i="1" s="1"/>
  <c r="BL1152" i="1"/>
  <c r="BM1152" i="1" s="1"/>
  <c r="BG1156" i="1"/>
  <c r="BH1156" i="1" s="1"/>
  <c r="BK1156" i="1" s="1"/>
  <c r="BR1156" i="1" s="1"/>
  <c r="BT1156" i="1" s="1"/>
  <c r="BL1156" i="1"/>
  <c r="BM1156" i="1" s="1"/>
  <c r="BG1160" i="1"/>
  <c r="BH1160" i="1" s="1"/>
  <c r="BK1160" i="1" s="1"/>
  <c r="BR1160" i="1" s="1"/>
  <c r="BT1160" i="1" s="1"/>
  <c r="BL1160" i="1"/>
  <c r="BM1160" i="1" s="1"/>
  <c r="BG1164" i="1"/>
  <c r="BH1164" i="1" s="1"/>
  <c r="BK1164" i="1" s="1"/>
  <c r="BR1164" i="1" s="1"/>
  <c r="BT1164" i="1" s="1"/>
  <c r="BL1164" i="1"/>
  <c r="BM1164" i="1" s="1"/>
  <c r="BG1168" i="1"/>
  <c r="BH1168" i="1" s="1"/>
  <c r="BK1168" i="1" s="1"/>
  <c r="BR1168" i="1" s="1"/>
  <c r="BT1168" i="1" s="1"/>
  <c r="BL1168" i="1"/>
  <c r="BM1168" i="1" s="1"/>
  <c r="BG1172" i="1"/>
  <c r="BH1172" i="1" s="1"/>
  <c r="BK1172" i="1" s="1"/>
  <c r="BR1172" i="1" s="1"/>
  <c r="BT1172" i="1" s="1"/>
  <c r="BL1172" i="1"/>
  <c r="BM1172" i="1" s="1"/>
  <c r="BG1176" i="1"/>
  <c r="BH1176" i="1" s="1"/>
  <c r="BK1176" i="1" s="1"/>
  <c r="BR1176" i="1" s="1"/>
  <c r="BT1176" i="1" s="1"/>
  <c r="BL1176" i="1"/>
  <c r="BM1176" i="1" s="1"/>
  <c r="BG1180" i="1"/>
  <c r="BH1180" i="1" s="1"/>
  <c r="BK1180" i="1" s="1"/>
  <c r="BR1180" i="1" s="1"/>
  <c r="BT1180" i="1" s="1"/>
  <c r="BL1180" i="1"/>
  <c r="BM1180" i="1" s="1"/>
  <c r="BG1184" i="1"/>
  <c r="BH1184" i="1" s="1"/>
  <c r="BK1184" i="1" s="1"/>
  <c r="BR1184" i="1" s="1"/>
  <c r="BT1184" i="1" s="1"/>
  <c r="BL1184" i="1"/>
  <c r="BM1184" i="1" s="1"/>
  <c r="BG1188" i="1"/>
  <c r="BH1188" i="1" s="1"/>
  <c r="BK1188" i="1" s="1"/>
  <c r="BR1188" i="1" s="1"/>
  <c r="BT1188" i="1" s="1"/>
  <c r="BL1188" i="1"/>
  <c r="BM1188" i="1" s="1"/>
  <c r="BG1192" i="1"/>
  <c r="BH1192" i="1" s="1"/>
  <c r="BK1192" i="1" s="1"/>
  <c r="BR1192" i="1" s="1"/>
  <c r="BT1192" i="1" s="1"/>
  <c r="BL1192" i="1"/>
  <c r="BM1192" i="1" s="1"/>
  <c r="BG1199" i="1"/>
  <c r="BH1199" i="1" s="1"/>
  <c r="BK1199" i="1" s="1"/>
  <c r="BR1199" i="1" s="1"/>
  <c r="BT1199" i="1" s="1"/>
  <c r="BL1199" i="1"/>
  <c r="BM1199" i="1" s="1"/>
  <c r="BG1203" i="1"/>
  <c r="BH1203" i="1" s="1"/>
  <c r="BK1203" i="1" s="1"/>
  <c r="BR1203" i="1" s="1"/>
  <c r="BT1203" i="1" s="1"/>
  <c r="BL1203" i="1"/>
  <c r="BM1203" i="1" s="1"/>
  <c r="BG1207" i="1"/>
  <c r="BH1207" i="1" s="1"/>
  <c r="BK1207" i="1" s="1"/>
  <c r="BR1207" i="1" s="1"/>
  <c r="BT1207" i="1" s="1"/>
  <c r="BL1207" i="1"/>
  <c r="BM1207" i="1" s="1"/>
  <c r="BG1211" i="1"/>
  <c r="BH1211" i="1" s="1"/>
  <c r="BK1211" i="1" s="1"/>
  <c r="BR1211" i="1" s="1"/>
  <c r="BT1211" i="1" s="1"/>
  <c r="BL1211" i="1"/>
  <c r="BM1211" i="1" s="1"/>
  <c r="BG1215" i="1"/>
  <c r="BH1215" i="1" s="1"/>
  <c r="BK1215" i="1" s="1"/>
  <c r="BR1215" i="1" s="1"/>
  <c r="BT1215" i="1" s="1"/>
  <c r="BL1215" i="1"/>
  <c r="BM1215" i="1" s="1"/>
  <c r="BG1219" i="1"/>
  <c r="BH1219" i="1" s="1"/>
  <c r="BK1219" i="1" s="1"/>
  <c r="BR1219" i="1" s="1"/>
  <c r="BT1219" i="1" s="1"/>
  <c r="BL1219" i="1"/>
  <c r="BM1219" i="1" s="1"/>
  <c r="BG1223" i="1"/>
  <c r="BH1223" i="1" s="1"/>
  <c r="BK1223" i="1" s="1"/>
  <c r="BR1223" i="1" s="1"/>
  <c r="BT1223" i="1" s="1"/>
  <c r="BL1223" i="1"/>
  <c r="BM1223" i="1" s="1"/>
  <c r="BG1227" i="1"/>
  <c r="BH1227" i="1" s="1"/>
  <c r="BK1227" i="1" s="1"/>
  <c r="BR1227" i="1" s="1"/>
  <c r="BT1227" i="1" s="1"/>
  <c r="BL1227" i="1"/>
  <c r="BM1227" i="1" s="1"/>
  <c r="BG1231" i="1"/>
  <c r="BH1231" i="1" s="1"/>
  <c r="BK1231" i="1" s="1"/>
  <c r="BR1231" i="1" s="1"/>
  <c r="BT1231" i="1" s="1"/>
  <c r="BL1231" i="1"/>
  <c r="BM1231" i="1" s="1"/>
  <c r="BG1235" i="1"/>
  <c r="BH1235" i="1" s="1"/>
  <c r="BK1235" i="1" s="1"/>
  <c r="BR1235" i="1" s="1"/>
  <c r="BT1235" i="1" s="1"/>
  <c r="BL1235" i="1"/>
  <c r="BM1235" i="1" s="1"/>
  <c r="BG1239" i="1"/>
  <c r="BH1239" i="1" s="1"/>
  <c r="BK1239" i="1" s="1"/>
  <c r="BR1239" i="1" s="1"/>
  <c r="BT1239" i="1" s="1"/>
  <c r="BL1239" i="1"/>
  <c r="BM1239" i="1" s="1"/>
  <c r="BG1244" i="1"/>
  <c r="BH1244" i="1" s="1"/>
  <c r="BK1244" i="1" s="1"/>
  <c r="BR1244" i="1" s="1"/>
  <c r="BT1244" i="1" s="1"/>
  <c r="BL1244" i="1"/>
  <c r="BM1244" i="1" s="1"/>
  <c r="BG1248" i="1"/>
  <c r="BH1248" i="1" s="1"/>
  <c r="BK1248" i="1" s="1"/>
  <c r="BR1248" i="1" s="1"/>
  <c r="BT1248" i="1" s="1"/>
  <c r="BL1248" i="1"/>
  <c r="BM1248" i="1" s="1"/>
  <c r="BG1252" i="1"/>
  <c r="BH1252" i="1" s="1"/>
  <c r="BK1252" i="1" s="1"/>
  <c r="BR1252" i="1" s="1"/>
  <c r="BT1252" i="1" s="1"/>
  <c r="BL1252" i="1"/>
  <c r="BM1252" i="1" s="1"/>
  <c r="BG1256" i="1"/>
  <c r="BH1256" i="1" s="1"/>
  <c r="BK1256" i="1" s="1"/>
  <c r="BR1256" i="1" s="1"/>
  <c r="BT1256" i="1" s="1"/>
  <c r="BL1256" i="1"/>
  <c r="BM1256" i="1" s="1"/>
  <c r="BG1260" i="1"/>
  <c r="BH1260" i="1" s="1"/>
  <c r="BK1260" i="1" s="1"/>
  <c r="BR1260" i="1" s="1"/>
  <c r="BT1260" i="1" s="1"/>
  <c r="BL1260" i="1"/>
  <c r="BM1260" i="1" s="1"/>
  <c r="BG1264" i="1"/>
  <c r="BH1264" i="1" s="1"/>
  <c r="BK1264" i="1" s="1"/>
  <c r="BR1264" i="1" s="1"/>
  <c r="BT1264" i="1" s="1"/>
  <c r="BL1264" i="1"/>
  <c r="BM1264" i="1" s="1"/>
  <c r="BG1268" i="1"/>
  <c r="BH1268" i="1" s="1"/>
  <c r="BK1268" i="1" s="1"/>
  <c r="BR1268" i="1" s="1"/>
  <c r="BT1268" i="1" s="1"/>
  <c r="BL1268" i="1"/>
  <c r="BM1268" i="1" s="1"/>
  <c r="BG1272" i="1"/>
  <c r="BH1272" i="1" s="1"/>
  <c r="BK1272" i="1" s="1"/>
  <c r="BR1272" i="1" s="1"/>
  <c r="BT1272" i="1" s="1"/>
  <c r="BL1272" i="1"/>
  <c r="BM1272" i="1" s="1"/>
  <c r="BG1276" i="1"/>
  <c r="BH1276" i="1" s="1"/>
  <c r="BK1276" i="1" s="1"/>
  <c r="BR1276" i="1" s="1"/>
  <c r="BT1276" i="1" s="1"/>
  <c r="BL1276" i="1"/>
  <c r="BM1276" i="1" s="1"/>
  <c r="BG1280" i="1"/>
  <c r="BH1280" i="1" s="1"/>
  <c r="BK1280" i="1" s="1"/>
  <c r="BR1280" i="1" s="1"/>
  <c r="BT1280" i="1" s="1"/>
  <c r="BL1280" i="1"/>
  <c r="BM1280" i="1" s="1"/>
  <c r="BG1284" i="1"/>
  <c r="BH1284" i="1" s="1"/>
  <c r="BK1284" i="1" s="1"/>
  <c r="BR1284" i="1" s="1"/>
  <c r="BT1284" i="1" s="1"/>
  <c r="BL1284" i="1"/>
  <c r="BM1284" i="1" s="1"/>
  <c r="BG1288" i="1"/>
  <c r="BH1288" i="1" s="1"/>
  <c r="BK1288" i="1" s="1"/>
  <c r="BR1288" i="1" s="1"/>
  <c r="BT1288" i="1" s="1"/>
  <c r="BL1288" i="1"/>
  <c r="BM1288" i="1" s="1"/>
  <c r="BG1293" i="1"/>
  <c r="BH1293" i="1" s="1"/>
  <c r="BK1293" i="1" s="1"/>
  <c r="BR1293" i="1" s="1"/>
  <c r="BT1293" i="1" s="1"/>
  <c r="BL1293" i="1"/>
  <c r="BM1293" i="1" s="1"/>
  <c r="BG1297" i="1"/>
  <c r="BH1297" i="1" s="1"/>
  <c r="BK1297" i="1" s="1"/>
  <c r="BR1297" i="1" s="1"/>
  <c r="BT1297" i="1" s="1"/>
  <c r="BL1297" i="1"/>
  <c r="BM1297" i="1" s="1"/>
  <c r="BG1301" i="1"/>
  <c r="BH1301" i="1" s="1"/>
  <c r="BK1301" i="1" s="1"/>
  <c r="BR1301" i="1" s="1"/>
  <c r="BT1301" i="1" s="1"/>
  <c r="BL1301" i="1"/>
  <c r="BM1301" i="1" s="1"/>
  <c r="BG1305" i="1"/>
  <c r="BH1305" i="1" s="1"/>
  <c r="BK1305" i="1" s="1"/>
  <c r="BR1305" i="1" s="1"/>
  <c r="BT1305" i="1" s="1"/>
  <c r="BL1305" i="1"/>
  <c r="BM1305" i="1" s="1"/>
  <c r="BG1309" i="1"/>
  <c r="BH1309" i="1" s="1"/>
  <c r="BK1309" i="1" s="1"/>
  <c r="BR1309" i="1" s="1"/>
  <c r="BT1309" i="1" s="1"/>
  <c r="BL1309" i="1"/>
  <c r="BM1309" i="1" s="1"/>
  <c r="BG1313" i="1"/>
  <c r="BH1313" i="1" s="1"/>
  <c r="BK1313" i="1" s="1"/>
  <c r="BR1313" i="1" s="1"/>
  <c r="BT1313" i="1" s="1"/>
  <c r="BL1313" i="1"/>
  <c r="BM1313" i="1" s="1"/>
  <c r="BG1317" i="1"/>
  <c r="BH1317" i="1" s="1"/>
  <c r="BK1317" i="1" s="1"/>
  <c r="BR1317" i="1" s="1"/>
  <c r="BT1317" i="1" s="1"/>
  <c r="BL1317" i="1"/>
  <c r="BM1317" i="1" s="1"/>
  <c r="BG1321" i="1"/>
  <c r="BH1321" i="1" s="1"/>
  <c r="BK1321" i="1" s="1"/>
  <c r="BR1321" i="1" s="1"/>
  <c r="BT1321" i="1" s="1"/>
  <c r="BL1321" i="1"/>
  <c r="BM1321" i="1" s="1"/>
  <c r="BG1325" i="1"/>
  <c r="BH1325" i="1" s="1"/>
  <c r="BK1325" i="1" s="1"/>
  <c r="BR1325" i="1" s="1"/>
  <c r="BT1325" i="1" s="1"/>
  <c r="BL1325" i="1"/>
  <c r="BM1325" i="1" s="1"/>
  <c r="BG1330" i="1"/>
  <c r="BH1330" i="1" s="1"/>
  <c r="BK1330" i="1" s="1"/>
  <c r="BR1330" i="1" s="1"/>
  <c r="BT1330" i="1" s="1"/>
  <c r="BL1330" i="1"/>
  <c r="BM1330" i="1" s="1"/>
  <c r="BG1334" i="1"/>
  <c r="BH1334" i="1" s="1"/>
  <c r="BK1334" i="1" s="1"/>
  <c r="BR1334" i="1" s="1"/>
  <c r="BT1334" i="1" s="1"/>
  <c r="BL1334" i="1"/>
  <c r="BM1334" i="1" s="1"/>
  <c r="BG1338" i="1"/>
  <c r="BH1338" i="1" s="1"/>
  <c r="BK1338" i="1" s="1"/>
  <c r="BR1338" i="1" s="1"/>
  <c r="BT1338" i="1" s="1"/>
  <c r="BL1338" i="1"/>
  <c r="BM1338" i="1" s="1"/>
  <c r="BG1342" i="1"/>
  <c r="BH1342" i="1" s="1"/>
  <c r="BK1342" i="1" s="1"/>
  <c r="BR1342" i="1" s="1"/>
  <c r="BT1342" i="1" s="1"/>
  <c r="BL1342" i="1"/>
  <c r="BM1342" i="1" s="1"/>
  <c r="BG1346" i="1"/>
  <c r="BH1346" i="1" s="1"/>
  <c r="BK1346" i="1" s="1"/>
  <c r="BR1346" i="1" s="1"/>
  <c r="BT1346" i="1" s="1"/>
  <c r="BL1346" i="1"/>
  <c r="BM1346" i="1" s="1"/>
  <c r="BG1350" i="1"/>
  <c r="BH1350" i="1" s="1"/>
  <c r="BK1350" i="1" s="1"/>
  <c r="BR1350" i="1" s="1"/>
  <c r="BT1350" i="1" s="1"/>
  <c r="BL1350" i="1"/>
  <c r="BM1350" i="1" s="1"/>
  <c r="BG1354" i="1"/>
  <c r="BH1354" i="1" s="1"/>
  <c r="BK1354" i="1" s="1"/>
  <c r="BR1354" i="1" s="1"/>
  <c r="BT1354" i="1" s="1"/>
  <c r="BL1354" i="1"/>
  <c r="BM1354" i="1" s="1"/>
  <c r="BG1358" i="1"/>
  <c r="BH1358" i="1" s="1"/>
  <c r="BK1358" i="1" s="1"/>
  <c r="BR1358" i="1" s="1"/>
  <c r="BT1358" i="1" s="1"/>
  <c r="BL1358" i="1"/>
  <c r="BM1358" i="1" s="1"/>
  <c r="BG1362" i="1"/>
  <c r="BH1362" i="1" s="1"/>
  <c r="BK1362" i="1" s="1"/>
  <c r="BR1362" i="1" s="1"/>
  <c r="BT1362" i="1" s="1"/>
  <c r="BL1362" i="1"/>
  <c r="BM1362" i="1" s="1"/>
  <c r="BG1366" i="1"/>
  <c r="BH1366" i="1" s="1"/>
  <c r="BK1366" i="1" s="1"/>
  <c r="BR1366" i="1" s="1"/>
  <c r="BT1366" i="1" s="1"/>
  <c r="BL1366" i="1"/>
  <c r="BM1366" i="1" s="1"/>
  <c r="BG1370" i="1"/>
  <c r="BH1370" i="1" s="1"/>
  <c r="BK1370" i="1" s="1"/>
  <c r="BR1370" i="1" s="1"/>
  <c r="BT1370" i="1" s="1"/>
  <c r="BL1370" i="1"/>
  <c r="BM1370" i="1" s="1"/>
  <c r="BG1374" i="1"/>
  <c r="BH1374" i="1" s="1"/>
  <c r="BK1374" i="1" s="1"/>
  <c r="BR1374" i="1" s="1"/>
  <c r="BT1374" i="1" s="1"/>
  <c r="BL1374" i="1"/>
  <c r="BM1374" i="1" s="1"/>
  <c r="BG1378" i="1"/>
  <c r="BH1378" i="1" s="1"/>
  <c r="BK1378" i="1" s="1"/>
  <c r="BR1378" i="1" s="1"/>
  <c r="BT1378" i="1" s="1"/>
  <c r="BL1378" i="1"/>
  <c r="BM1378" i="1" s="1"/>
  <c r="BG1382" i="1"/>
  <c r="BH1382" i="1" s="1"/>
  <c r="BK1382" i="1" s="1"/>
  <c r="BR1382" i="1" s="1"/>
  <c r="BT1382" i="1" s="1"/>
  <c r="BL1382" i="1"/>
  <c r="BM1382" i="1" s="1"/>
  <c r="BG1387" i="1"/>
  <c r="BH1387" i="1" s="1"/>
  <c r="BK1387" i="1" s="1"/>
  <c r="BR1387" i="1" s="1"/>
  <c r="BT1387" i="1" s="1"/>
  <c r="BL1387" i="1"/>
  <c r="BM1387" i="1" s="1"/>
  <c r="BG1391" i="1"/>
  <c r="BH1391" i="1" s="1"/>
  <c r="BK1391" i="1" s="1"/>
  <c r="BR1391" i="1" s="1"/>
  <c r="BT1391" i="1" s="1"/>
  <c r="BL1391" i="1"/>
  <c r="BM1391" i="1" s="1"/>
  <c r="BG1395" i="1"/>
  <c r="BH1395" i="1" s="1"/>
  <c r="BK1395" i="1" s="1"/>
  <c r="BR1395" i="1" s="1"/>
  <c r="BT1395" i="1" s="1"/>
  <c r="BL1395" i="1"/>
  <c r="BM1395" i="1" s="1"/>
  <c r="BG1399" i="1"/>
  <c r="BH1399" i="1" s="1"/>
  <c r="BK1399" i="1" s="1"/>
  <c r="BR1399" i="1" s="1"/>
  <c r="BT1399" i="1" s="1"/>
  <c r="BL1399" i="1"/>
  <c r="BM1399" i="1" s="1"/>
  <c r="BG1403" i="1"/>
  <c r="BH1403" i="1" s="1"/>
  <c r="BK1403" i="1" s="1"/>
  <c r="BR1403" i="1" s="1"/>
  <c r="BT1403" i="1" s="1"/>
  <c r="BL1403" i="1"/>
  <c r="BM1403" i="1" s="1"/>
  <c r="BG1407" i="1"/>
  <c r="BH1407" i="1" s="1"/>
  <c r="BK1407" i="1" s="1"/>
  <c r="BR1407" i="1" s="1"/>
  <c r="BT1407" i="1" s="1"/>
  <c r="BL1407" i="1"/>
  <c r="BM1407" i="1" s="1"/>
  <c r="BG1411" i="1"/>
  <c r="BH1411" i="1" s="1"/>
  <c r="BK1411" i="1" s="1"/>
  <c r="BR1411" i="1" s="1"/>
  <c r="BT1411" i="1" s="1"/>
  <c r="BL1411" i="1"/>
  <c r="BM1411" i="1" s="1"/>
  <c r="BG1415" i="1"/>
  <c r="BH1415" i="1" s="1"/>
  <c r="BK1415" i="1" s="1"/>
  <c r="BR1415" i="1" s="1"/>
  <c r="BT1415" i="1" s="1"/>
  <c r="BL1415" i="1"/>
  <c r="BM1415" i="1" s="1"/>
  <c r="BG1419" i="1"/>
  <c r="BH1419" i="1" s="1"/>
  <c r="BK1419" i="1" s="1"/>
  <c r="BR1419" i="1" s="1"/>
  <c r="BT1419" i="1" s="1"/>
  <c r="BL1419" i="1"/>
  <c r="BM1419" i="1" s="1"/>
  <c r="BG1423" i="1"/>
  <c r="BH1423" i="1" s="1"/>
  <c r="BK1423" i="1" s="1"/>
  <c r="BR1423" i="1" s="1"/>
  <c r="BT1423" i="1" s="1"/>
  <c r="BL1423" i="1"/>
  <c r="BM1423" i="1" s="1"/>
  <c r="BG1427" i="1"/>
  <c r="BH1427" i="1" s="1"/>
  <c r="BK1427" i="1" s="1"/>
  <c r="BR1427" i="1" s="1"/>
  <c r="BT1427" i="1" s="1"/>
  <c r="BL1427" i="1"/>
  <c r="BM1427" i="1" s="1"/>
  <c r="BG1431" i="1"/>
  <c r="BH1431" i="1" s="1"/>
  <c r="BK1431" i="1" s="1"/>
  <c r="BR1431" i="1" s="1"/>
  <c r="BT1431" i="1" s="1"/>
  <c r="BL1431" i="1"/>
  <c r="BM1431" i="1" s="1"/>
  <c r="BG1435" i="1"/>
  <c r="BH1435" i="1" s="1"/>
  <c r="BK1435" i="1" s="1"/>
  <c r="BR1435" i="1" s="1"/>
  <c r="BT1435" i="1" s="1"/>
  <c r="BL1435" i="1"/>
  <c r="BM1435" i="1" s="1"/>
  <c r="BG1439" i="1"/>
  <c r="BH1439" i="1" s="1"/>
  <c r="BK1439" i="1" s="1"/>
  <c r="BR1439" i="1" s="1"/>
  <c r="BT1439" i="1" s="1"/>
  <c r="BL1439" i="1"/>
  <c r="BM1439" i="1" s="1"/>
  <c r="BG1443" i="1"/>
  <c r="BH1443" i="1" s="1"/>
  <c r="BK1443" i="1" s="1"/>
  <c r="BR1443" i="1" s="1"/>
  <c r="BT1443" i="1" s="1"/>
  <c r="BL1443" i="1"/>
  <c r="BM1443" i="1" s="1"/>
  <c r="BG1448" i="1"/>
  <c r="BH1448" i="1" s="1"/>
  <c r="BK1448" i="1" s="1"/>
  <c r="BR1448" i="1" s="1"/>
  <c r="BT1448" i="1" s="1"/>
  <c r="BL1448" i="1"/>
  <c r="BM1448" i="1" s="1"/>
  <c r="BG1452" i="1"/>
  <c r="BH1452" i="1" s="1"/>
  <c r="BK1452" i="1" s="1"/>
  <c r="BR1452" i="1" s="1"/>
  <c r="BT1452" i="1" s="1"/>
  <c r="BL1452" i="1"/>
  <c r="BM1452" i="1" s="1"/>
  <c r="BG1456" i="1"/>
  <c r="BH1456" i="1" s="1"/>
  <c r="BK1456" i="1" s="1"/>
  <c r="BR1456" i="1" s="1"/>
  <c r="BT1456" i="1" s="1"/>
  <c r="BL1456" i="1"/>
  <c r="BM1456" i="1" s="1"/>
  <c r="BG1460" i="1"/>
  <c r="BH1460" i="1" s="1"/>
  <c r="BK1460" i="1" s="1"/>
  <c r="BR1460" i="1" s="1"/>
  <c r="BT1460" i="1" s="1"/>
  <c r="BL1460" i="1"/>
  <c r="BM1460" i="1" s="1"/>
  <c r="BG1464" i="1"/>
  <c r="BH1464" i="1" s="1"/>
  <c r="BK1464" i="1" s="1"/>
  <c r="BR1464" i="1" s="1"/>
  <c r="BT1464" i="1" s="1"/>
  <c r="BL1464" i="1"/>
  <c r="BM1464" i="1" s="1"/>
  <c r="BG1468" i="1"/>
  <c r="BH1468" i="1" s="1"/>
  <c r="BK1468" i="1" s="1"/>
  <c r="BR1468" i="1" s="1"/>
  <c r="BT1468" i="1" s="1"/>
  <c r="BL1468" i="1"/>
  <c r="BM1468" i="1" s="1"/>
  <c r="BG1472" i="1"/>
  <c r="BH1472" i="1" s="1"/>
  <c r="BK1472" i="1" s="1"/>
  <c r="BR1472" i="1" s="1"/>
  <c r="BT1472" i="1" s="1"/>
  <c r="BL1472" i="1"/>
  <c r="BM1472" i="1" s="1"/>
  <c r="BG1476" i="1"/>
  <c r="BH1476" i="1" s="1"/>
  <c r="BK1476" i="1" s="1"/>
  <c r="BR1476" i="1" s="1"/>
  <c r="BT1476" i="1" s="1"/>
  <c r="BL1476" i="1"/>
  <c r="BM1476" i="1" s="1"/>
  <c r="BG1480" i="1"/>
  <c r="BH1480" i="1" s="1"/>
  <c r="BK1480" i="1" s="1"/>
  <c r="BR1480" i="1" s="1"/>
  <c r="BT1480" i="1" s="1"/>
  <c r="BL1480" i="1"/>
  <c r="BM1480" i="1" s="1"/>
  <c r="BG1484" i="1"/>
  <c r="BH1484" i="1" s="1"/>
  <c r="BK1484" i="1" s="1"/>
  <c r="BR1484" i="1" s="1"/>
  <c r="BT1484" i="1" s="1"/>
  <c r="BL1484" i="1"/>
  <c r="BM1484" i="1" s="1"/>
  <c r="BG1488" i="1"/>
  <c r="BH1488" i="1" s="1"/>
  <c r="BK1488" i="1" s="1"/>
  <c r="BR1488" i="1" s="1"/>
  <c r="BT1488" i="1" s="1"/>
  <c r="BL1488" i="1"/>
  <c r="BM1488" i="1" s="1"/>
  <c r="BG1492" i="1"/>
  <c r="BH1492" i="1" s="1"/>
  <c r="BK1492" i="1" s="1"/>
  <c r="BR1492" i="1" s="1"/>
  <c r="BT1492" i="1" s="1"/>
  <c r="BL1492" i="1"/>
  <c r="BM1492" i="1" s="1"/>
  <c r="BG1496" i="1"/>
  <c r="BH1496" i="1" s="1"/>
  <c r="BK1496" i="1" s="1"/>
  <c r="BR1496" i="1" s="1"/>
  <c r="BT1496" i="1" s="1"/>
  <c r="BL1496" i="1"/>
  <c r="BM1496" i="1" s="1"/>
  <c r="BG1500" i="1"/>
  <c r="BH1500" i="1" s="1"/>
  <c r="BK1500" i="1" s="1"/>
  <c r="BR1500" i="1" s="1"/>
  <c r="BT1500" i="1" s="1"/>
  <c r="BL1500" i="1"/>
  <c r="BM1500" i="1" s="1"/>
  <c r="BG1504" i="1"/>
  <c r="BH1504" i="1" s="1"/>
  <c r="BK1504" i="1" s="1"/>
  <c r="BR1504" i="1" s="1"/>
  <c r="BT1504" i="1" s="1"/>
  <c r="BL1504" i="1"/>
  <c r="BM1504" i="1" s="1"/>
  <c r="BG1508" i="1"/>
  <c r="BH1508" i="1" s="1"/>
  <c r="BK1508" i="1" s="1"/>
  <c r="BR1508" i="1" s="1"/>
  <c r="BT1508" i="1" s="1"/>
  <c r="BL1508" i="1"/>
  <c r="BM1508" i="1" s="1"/>
  <c r="BG1512" i="1"/>
  <c r="BH1512" i="1" s="1"/>
  <c r="BK1512" i="1" s="1"/>
  <c r="BR1512" i="1" s="1"/>
  <c r="BT1512" i="1" s="1"/>
  <c r="BL1512" i="1"/>
  <c r="BM1512" i="1" s="1"/>
  <c r="BG1516" i="1"/>
  <c r="BH1516" i="1" s="1"/>
  <c r="BK1516" i="1" s="1"/>
  <c r="BR1516" i="1" s="1"/>
  <c r="BT1516" i="1" s="1"/>
  <c r="BL1516" i="1"/>
  <c r="BM1516" i="1" s="1"/>
  <c r="BG1520" i="1"/>
  <c r="BH1520" i="1" s="1"/>
  <c r="BK1520" i="1" s="1"/>
  <c r="BR1520" i="1" s="1"/>
  <c r="BT1520" i="1" s="1"/>
  <c r="BL1520" i="1"/>
  <c r="BM1520" i="1" s="1"/>
  <c r="BG1524" i="1"/>
  <c r="BH1524" i="1" s="1"/>
  <c r="BK1524" i="1" s="1"/>
  <c r="BR1524" i="1" s="1"/>
  <c r="BT1524" i="1" s="1"/>
  <c r="BL1524" i="1"/>
  <c r="BM1524" i="1" s="1"/>
  <c r="BG1528" i="1"/>
  <c r="BH1528" i="1" s="1"/>
  <c r="BK1528" i="1" s="1"/>
  <c r="BR1528" i="1" s="1"/>
  <c r="BT1528" i="1" s="1"/>
  <c r="BL1528" i="1"/>
  <c r="BM1528" i="1" s="1"/>
  <c r="BG1532" i="1"/>
  <c r="BH1532" i="1" s="1"/>
  <c r="BK1532" i="1" s="1"/>
  <c r="BR1532" i="1" s="1"/>
  <c r="BT1532" i="1" s="1"/>
  <c r="BL1532" i="1"/>
  <c r="BM1532" i="1" s="1"/>
  <c r="BG1536" i="1"/>
  <c r="BH1536" i="1" s="1"/>
  <c r="BK1536" i="1" s="1"/>
  <c r="BR1536" i="1" s="1"/>
  <c r="BT1536" i="1" s="1"/>
  <c r="BL1536" i="1"/>
  <c r="BM1536" i="1" s="1"/>
  <c r="BG1540" i="1"/>
  <c r="BH1540" i="1" s="1"/>
  <c r="BK1540" i="1" s="1"/>
  <c r="BR1540" i="1" s="1"/>
  <c r="BT1540" i="1" s="1"/>
  <c r="BL1540" i="1"/>
  <c r="BM1540" i="1" s="1"/>
  <c r="BG1544" i="1"/>
  <c r="BH1544" i="1" s="1"/>
  <c r="BK1544" i="1" s="1"/>
  <c r="BR1544" i="1" s="1"/>
  <c r="BT1544" i="1" s="1"/>
  <c r="BL1544" i="1"/>
  <c r="BM1544" i="1" s="1"/>
  <c r="BG1548" i="1"/>
  <c r="BH1548" i="1" s="1"/>
  <c r="BK1548" i="1" s="1"/>
  <c r="BR1548" i="1" s="1"/>
  <c r="BT1548" i="1" s="1"/>
  <c r="BL1548" i="1"/>
  <c r="BM1548" i="1" s="1"/>
  <c r="BG1552" i="1"/>
  <c r="BH1552" i="1" s="1"/>
  <c r="BK1552" i="1" s="1"/>
  <c r="BR1552" i="1" s="1"/>
  <c r="BT1552" i="1" s="1"/>
  <c r="BL1552" i="1"/>
  <c r="BM1552" i="1" s="1"/>
  <c r="BG1557" i="1"/>
  <c r="BH1557" i="1" s="1"/>
  <c r="BK1557" i="1" s="1"/>
  <c r="BR1557" i="1" s="1"/>
  <c r="BT1557" i="1" s="1"/>
  <c r="BL1557" i="1"/>
  <c r="BM1557" i="1" s="1"/>
  <c r="BG1561" i="1"/>
  <c r="BH1561" i="1" s="1"/>
  <c r="BK1561" i="1" s="1"/>
  <c r="BR1561" i="1" s="1"/>
  <c r="BT1561" i="1" s="1"/>
  <c r="BL1561" i="1"/>
  <c r="BM1561" i="1" s="1"/>
  <c r="BG1565" i="1"/>
  <c r="BH1565" i="1" s="1"/>
  <c r="BK1565" i="1" s="1"/>
  <c r="BR1565" i="1" s="1"/>
  <c r="BT1565" i="1" s="1"/>
  <c r="BL1565" i="1"/>
  <c r="BM1565" i="1" s="1"/>
  <c r="BG1569" i="1"/>
  <c r="BH1569" i="1" s="1"/>
  <c r="BK1569" i="1" s="1"/>
  <c r="BR1569" i="1" s="1"/>
  <c r="BT1569" i="1" s="1"/>
  <c r="BL1569" i="1"/>
  <c r="BM1569" i="1" s="1"/>
  <c r="BG1573" i="1"/>
  <c r="BH1573" i="1" s="1"/>
  <c r="BK1573" i="1" s="1"/>
  <c r="BR1573" i="1" s="1"/>
  <c r="BT1573" i="1" s="1"/>
  <c r="BL1573" i="1"/>
  <c r="BM1573" i="1" s="1"/>
  <c r="BG1577" i="1"/>
  <c r="BH1577" i="1" s="1"/>
  <c r="BK1577" i="1" s="1"/>
  <c r="BR1577" i="1" s="1"/>
  <c r="BT1577" i="1" s="1"/>
  <c r="BL1577" i="1"/>
  <c r="BM1577" i="1" s="1"/>
  <c r="BG1581" i="1"/>
  <c r="BH1581" i="1" s="1"/>
  <c r="BK1581" i="1" s="1"/>
  <c r="BR1581" i="1" s="1"/>
  <c r="BT1581" i="1" s="1"/>
  <c r="BL1581" i="1"/>
  <c r="BM1581" i="1" s="1"/>
  <c r="BG1586" i="1"/>
  <c r="BH1586" i="1" s="1"/>
  <c r="BK1586" i="1" s="1"/>
  <c r="BR1586" i="1" s="1"/>
  <c r="BT1586" i="1" s="1"/>
  <c r="BL1586" i="1"/>
  <c r="BM1586" i="1" s="1"/>
  <c r="BG1590" i="1"/>
  <c r="BH1590" i="1" s="1"/>
  <c r="BK1590" i="1" s="1"/>
  <c r="BR1590" i="1" s="1"/>
  <c r="BT1590" i="1" s="1"/>
  <c r="BL1590" i="1"/>
  <c r="BM1590" i="1" s="1"/>
  <c r="BG1594" i="1"/>
  <c r="BH1594" i="1" s="1"/>
  <c r="BK1594" i="1" s="1"/>
  <c r="BR1594" i="1" s="1"/>
  <c r="BT1594" i="1" s="1"/>
  <c r="BL1594" i="1"/>
  <c r="BM1594" i="1" s="1"/>
  <c r="BG1599" i="1"/>
  <c r="BH1599" i="1" s="1"/>
  <c r="BK1599" i="1" s="1"/>
  <c r="BR1599" i="1" s="1"/>
  <c r="BT1599" i="1" s="1"/>
  <c r="BL1599" i="1"/>
  <c r="BM1599" i="1" s="1"/>
  <c r="BG1603" i="1"/>
  <c r="BH1603" i="1" s="1"/>
  <c r="BK1603" i="1" s="1"/>
  <c r="BR1603" i="1" s="1"/>
  <c r="BT1603" i="1" s="1"/>
  <c r="BL1603" i="1"/>
  <c r="BM1603" i="1" s="1"/>
  <c r="BG1607" i="1"/>
  <c r="BH1607" i="1" s="1"/>
  <c r="BK1607" i="1" s="1"/>
  <c r="BR1607" i="1" s="1"/>
  <c r="BT1607" i="1" s="1"/>
  <c r="BL1607" i="1"/>
  <c r="BM1607" i="1" s="1"/>
  <c r="BG1611" i="1"/>
  <c r="BH1611" i="1" s="1"/>
  <c r="BK1611" i="1" s="1"/>
  <c r="BR1611" i="1" s="1"/>
  <c r="BT1611" i="1" s="1"/>
  <c r="BL1611" i="1"/>
  <c r="BM1611" i="1" s="1"/>
  <c r="BG1616" i="1"/>
  <c r="BH1616" i="1" s="1"/>
  <c r="BK1616" i="1" s="1"/>
  <c r="BR1616" i="1" s="1"/>
  <c r="BT1616" i="1" s="1"/>
  <c r="BL1616" i="1"/>
  <c r="BM1616" i="1" s="1"/>
  <c r="BG1620" i="1"/>
  <c r="BH1620" i="1" s="1"/>
  <c r="BK1620" i="1" s="1"/>
  <c r="BR1620" i="1" s="1"/>
  <c r="BT1620" i="1" s="1"/>
  <c r="BL1620" i="1"/>
  <c r="BM1620" i="1" s="1"/>
  <c r="BG1625" i="1"/>
  <c r="BH1625" i="1" s="1"/>
  <c r="BK1625" i="1" s="1"/>
  <c r="BR1625" i="1" s="1"/>
  <c r="BT1625" i="1" s="1"/>
  <c r="BL1625" i="1"/>
  <c r="BM1625" i="1" s="1"/>
  <c r="BG1630" i="1"/>
  <c r="BH1630" i="1" s="1"/>
  <c r="BK1630" i="1" s="1"/>
  <c r="BR1630" i="1" s="1"/>
  <c r="BT1630" i="1" s="1"/>
  <c r="BL1630" i="1"/>
  <c r="BM1630" i="1" s="1"/>
  <c r="BG1634" i="1"/>
  <c r="BH1634" i="1" s="1"/>
  <c r="BK1634" i="1" s="1"/>
  <c r="BR1634" i="1" s="1"/>
  <c r="BT1634" i="1" s="1"/>
  <c r="BL1634" i="1"/>
  <c r="BM1634" i="1" s="1"/>
  <c r="BG1638" i="1"/>
  <c r="BH1638" i="1" s="1"/>
  <c r="BK1638" i="1" s="1"/>
  <c r="BR1638" i="1" s="1"/>
  <c r="BT1638" i="1" s="1"/>
  <c r="BL1638" i="1"/>
  <c r="BM1638" i="1" s="1"/>
  <c r="BG1642" i="1"/>
  <c r="BH1642" i="1" s="1"/>
  <c r="BK1642" i="1" s="1"/>
  <c r="BR1642" i="1" s="1"/>
  <c r="BT1642" i="1" s="1"/>
  <c r="BL1642" i="1"/>
  <c r="BM1642" i="1" s="1"/>
  <c r="BG1646" i="1"/>
  <c r="BH1646" i="1" s="1"/>
  <c r="BK1646" i="1" s="1"/>
  <c r="BR1646" i="1" s="1"/>
  <c r="BT1646" i="1" s="1"/>
  <c r="BL1646" i="1"/>
  <c r="BM1646" i="1" s="1"/>
  <c r="BG1650" i="1"/>
  <c r="BH1650" i="1" s="1"/>
  <c r="BK1650" i="1" s="1"/>
  <c r="BR1650" i="1" s="1"/>
  <c r="BT1650" i="1" s="1"/>
  <c r="BL1650" i="1"/>
  <c r="BM1650" i="1" s="1"/>
  <c r="BG1656" i="1"/>
  <c r="BH1656" i="1" s="1"/>
  <c r="BK1656" i="1" s="1"/>
  <c r="BR1656" i="1" s="1"/>
  <c r="BT1656" i="1" s="1"/>
  <c r="BL1656" i="1"/>
  <c r="BM1656" i="1" s="1"/>
  <c r="BG1660" i="1"/>
  <c r="BH1660" i="1" s="1"/>
  <c r="BK1660" i="1" s="1"/>
  <c r="BR1660" i="1" s="1"/>
  <c r="BT1660" i="1" s="1"/>
  <c r="BL1660" i="1"/>
  <c r="BM1660" i="1" s="1"/>
  <c r="BG1664" i="1"/>
  <c r="BH1664" i="1" s="1"/>
  <c r="BK1664" i="1" s="1"/>
  <c r="BR1664" i="1" s="1"/>
  <c r="BT1664" i="1" s="1"/>
  <c r="BL1664" i="1"/>
  <c r="BM1664" i="1" s="1"/>
  <c r="BG1668" i="1"/>
  <c r="BH1668" i="1" s="1"/>
  <c r="BK1668" i="1" s="1"/>
  <c r="BR1668" i="1" s="1"/>
  <c r="BT1668" i="1" s="1"/>
  <c r="BL1668" i="1"/>
  <c r="BM1668" i="1" s="1"/>
  <c r="BG1672" i="1"/>
  <c r="BH1672" i="1" s="1"/>
  <c r="BK1672" i="1" s="1"/>
  <c r="BR1672" i="1" s="1"/>
  <c r="BT1672" i="1" s="1"/>
  <c r="BL1672" i="1"/>
  <c r="BM1672" i="1" s="1"/>
  <c r="BG1676" i="1"/>
  <c r="BH1676" i="1" s="1"/>
  <c r="BK1676" i="1" s="1"/>
  <c r="BR1676" i="1" s="1"/>
  <c r="BT1676" i="1" s="1"/>
  <c r="BL1676" i="1"/>
  <c r="BM1676" i="1" s="1"/>
  <c r="BG1680" i="1"/>
  <c r="BH1680" i="1" s="1"/>
  <c r="BK1680" i="1" s="1"/>
  <c r="BR1680" i="1" s="1"/>
  <c r="BT1680" i="1" s="1"/>
  <c r="BL1680" i="1"/>
  <c r="BM1680" i="1" s="1"/>
  <c r="BG1684" i="1"/>
  <c r="BH1684" i="1" s="1"/>
  <c r="BK1684" i="1" s="1"/>
  <c r="BR1684" i="1" s="1"/>
  <c r="BT1684" i="1" s="1"/>
  <c r="BL1684" i="1"/>
  <c r="BM1684" i="1" s="1"/>
  <c r="BG1688" i="1"/>
  <c r="BH1688" i="1" s="1"/>
  <c r="BK1688" i="1" s="1"/>
  <c r="BR1688" i="1" s="1"/>
  <c r="BT1688" i="1" s="1"/>
  <c r="BL1688" i="1"/>
  <c r="BM1688" i="1" s="1"/>
  <c r="BG1692" i="1"/>
  <c r="BH1692" i="1" s="1"/>
  <c r="BK1692" i="1" s="1"/>
  <c r="BR1692" i="1" s="1"/>
  <c r="BT1692" i="1" s="1"/>
  <c r="BL1692" i="1"/>
  <c r="BM1692" i="1" s="1"/>
  <c r="BG1696" i="1"/>
  <c r="BH1696" i="1" s="1"/>
  <c r="BK1696" i="1" s="1"/>
  <c r="BR1696" i="1" s="1"/>
  <c r="BT1696" i="1" s="1"/>
  <c r="BL1696" i="1"/>
  <c r="BM1696" i="1" s="1"/>
  <c r="BG1700" i="1"/>
  <c r="BH1700" i="1" s="1"/>
  <c r="BK1700" i="1" s="1"/>
  <c r="BR1700" i="1" s="1"/>
  <c r="BT1700" i="1" s="1"/>
  <c r="BL1700" i="1"/>
  <c r="BM1700" i="1" s="1"/>
  <c r="BG1704" i="1"/>
  <c r="BH1704" i="1" s="1"/>
  <c r="BK1704" i="1" s="1"/>
  <c r="BR1704" i="1" s="1"/>
  <c r="BT1704" i="1" s="1"/>
  <c r="BL1704" i="1"/>
  <c r="BM1704" i="1" s="1"/>
  <c r="BG1708" i="1"/>
  <c r="BH1708" i="1" s="1"/>
  <c r="BK1708" i="1" s="1"/>
  <c r="BR1708" i="1" s="1"/>
  <c r="BT1708" i="1" s="1"/>
  <c r="BL1708" i="1"/>
  <c r="BM1708" i="1" s="1"/>
  <c r="BG1712" i="1"/>
  <c r="BH1712" i="1" s="1"/>
  <c r="BK1712" i="1" s="1"/>
  <c r="BR1712" i="1" s="1"/>
  <c r="BT1712" i="1" s="1"/>
  <c r="BL1712" i="1"/>
  <c r="BM1712" i="1" s="1"/>
  <c r="BG1717" i="1"/>
  <c r="BH1717" i="1" s="1"/>
  <c r="BK1717" i="1" s="1"/>
  <c r="BR1717" i="1" s="1"/>
  <c r="BT1717" i="1" s="1"/>
  <c r="BL1717" i="1"/>
  <c r="BM1717" i="1" s="1"/>
  <c r="BG1721" i="1"/>
  <c r="BH1721" i="1" s="1"/>
  <c r="BK1721" i="1" s="1"/>
  <c r="BR1721" i="1" s="1"/>
  <c r="BT1721" i="1" s="1"/>
  <c r="BL1721" i="1"/>
  <c r="BM1721" i="1" s="1"/>
  <c r="BG1725" i="1"/>
  <c r="BH1725" i="1" s="1"/>
  <c r="BK1725" i="1" s="1"/>
  <c r="BR1725" i="1" s="1"/>
  <c r="BT1725" i="1" s="1"/>
  <c r="BL1725" i="1"/>
  <c r="BM1725" i="1" s="1"/>
  <c r="BG1729" i="1"/>
  <c r="BH1729" i="1" s="1"/>
  <c r="BK1729" i="1" s="1"/>
  <c r="BR1729" i="1" s="1"/>
  <c r="BT1729" i="1" s="1"/>
  <c r="BL1729" i="1"/>
  <c r="BM1729" i="1" s="1"/>
  <c r="BG1733" i="1"/>
  <c r="BH1733" i="1" s="1"/>
  <c r="BK1733" i="1" s="1"/>
  <c r="BR1733" i="1" s="1"/>
  <c r="BT1733" i="1" s="1"/>
  <c r="BL1733" i="1"/>
  <c r="BM1733" i="1" s="1"/>
  <c r="BG1737" i="1"/>
  <c r="BH1737" i="1" s="1"/>
  <c r="BK1737" i="1" s="1"/>
  <c r="BR1737" i="1" s="1"/>
  <c r="BT1737" i="1" s="1"/>
  <c r="BL1737" i="1"/>
  <c r="BM1737" i="1" s="1"/>
  <c r="BG1741" i="1"/>
  <c r="BH1741" i="1" s="1"/>
  <c r="BK1741" i="1" s="1"/>
  <c r="BR1741" i="1" s="1"/>
  <c r="BT1741" i="1" s="1"/>
  <c r="BL1741" i="1"/>
  <c r="BM1741" i="1" s="1"/>
  <c r="BG1745" i="1"/>
  <c r="BH1745" i="1" s="1"/>
  <c r="BK1745" i="1" s="1"/>
  <c r="BR1745" i="1" s="1"/>
  <c r="BT1745" i="1" s="1"/>
  <c r="BL1745" i="1"/>
  <c r="BM1745" i="1" s="1"/>
  <c r="BG1749" i="1"/>
  <c r="BH1749" i="1" s="1"/>
  <c r="BK1749" i="1" s="1"/>
  <c r="BR1749" i="1" s="1"/>
  <c r="BT1749" i="1" s="1"/>
  <c r="BL1749" i="1"/>
  <c r="BM1749" i="1" s="1"/>
  <c r="BG7" i="1"/>
  <c r="BH7" i="1" s="1"/>
  <c r="BK7" i="1" s="1"/>
  <c r="BR7" i="1" s="1"/>
  <c r="BT7" i="1" s="1"/>
  <c r="BL7" i="1"/>
  <c r="BM7" i="1" s="1"/>
  <c r="BG11" i="1"/>
  <c r="BH11" i="1" s="1"/>
  <c r="BK11" i="1" s="1"/>
  <c r="BR11" i="1" s="1"/>
  <c r="BT11" i="1" s="1"/>
  <c r="BL11" i="1"/>
  <c r="BM11" i="1" s="1"/>
  <c r="BG15" i="1"/>
  <c r="BH15" i="1" s="1"/>
  <c r="BK15" i="1" s="1"/>
  <c r="BR15" i="1" s="1"/>
  <c r="BT15" i="1" s="1"/>
  <c r="BL15" i="1"/>
  <c r="BM15" i="1" s="1"/>
  <c r="BG20" i="1"/>
  <c r="BH20" i="1" s="1"/>
  <c r="BK20" i="1" s="1"/>
  <c r="BR20" i="1" s="1"/>
  <c r="BT20" i="1" s="1"/>
  <c r="BL20" i="1"/>
  <c r="BM20" i="1" s="1"/>
  <c r="BG24" i="1"/>
  <c r="BH24" i="1" s="1"/>
  <c r="BK24" i="1" s="1"/>
  <c r="BR24" i="1" s="1"/>
  <c r="BT24" i="1" s="1"/>
  <c r="BL24" i="1"/>
  <c r="BM24" i="1" s="1"/>
  <c r="BG29" i="1"/>
  <c r="BH29" i="1" s="1"/>
  <c r="BK29" i="1" s="1"/>
  <c r="BR29" i="1" s="1"/>
  <c r="BT29" i="1" s="1"/>
  <c r="BL29" i="1"/>
  <c r="BM29" i="1" s="1"/>
  <c r="BG34" i="1"/>
  <c r="BH34" i="1" s="1"/>
  <c r="BK34" i="1" s="1"/>
  <c r="BR34" i="1" s="1"/>
  <c r="BT34" i="1" s="1"/>
  <c r="BL34" i="1"/>
  <c r="BM34" i="1" s="1"/>
  <c r="BG38" i="1"/>
  <c r="BH38" i="1" s="1"/>
  <c r="BK38" i="1" s="1"/>
  <c r="BR38" i="1" s="1"/>
  <c r="BT38" i="1" s="1"/>
  <c r="BL38" i="1"/>
  <c r="BM38" i="1" s="1"/>
  <c r="BG43" i="1"/>
  <c r="BH43" i="1" s="1"/>
  <c r="BK43" i="1" s="1"/>
  <c r="BR43" i="1" s="1"/>
  <c r="BT43" i="1" s="1"/>
  <c r="BL43" i="1"/>
  <c r="BM43" i="1" s="1"/>
  <c r="BG47" i="1"/>
  <c r="BH47" i="1" s="1"/>
  <c r="BK47" i="1" s="1"/>
  <c r="BR47" i="1" s="1"/>
  <c r="BT47" i="1" s="1"/>
  <c r="BL47" i="1"/>
  <c r="BM47" i="1" s="1"/>
  <c r="BG51" i="1"/>
  <c r="BH51" i="1" s="1"/>
  <c r="BK51" i="1" s="1"/>
  <c r="BR51" i="1" s="1"/>
  <c r="BT51" i="1" s="1"/>
  <c r="BL51" i="1"/>
  <c r="BM51" i="1" s="1"/>
  <c r="BG55" i="1"/>
  <c r="BH55" i="1" s="1"/>
  <c r="BK55" i="1" s="1"/>
  <c r="BR55" i="1" s="1"/>
  <c r="BT55" i="1" s="1"/>
  <c r="BL55" i="1"/>
  <c r="BM55" i="1" s="1"/>
  <c r="BG59" i="1"/>
  <c r="BH59" i="1" s="1"/>
  <c r="BK59" i="1" s="1"/>
  <c r="BR59" i="1" s="1"/>
  <c r="BT59" i="1" s="1"/>
  <c r="BL59" i="1"/>
  <c r="BM59" i="1" s="1"/>
  <c r="BG66" i="1"/>
  <c r="BH66" i="1" s="1"/>
  <c r="BK66" i="1" s="1"/>
  <c r="BR66" i="1" s="1"/>
  <c r="BT66" i="1" s="1"/>
  <c r="BL66" i="1"/>
  <c r="BM66" i="1" s="1"/>
  <c r="BG71" i="1"/>
  <c r="BH71" i="1" s="1"/>
  <c r="BK71" i="1" s="1"/>
  <c r="BR71" i="1" s="1"/>
  <c r="BT71" i="1" s="1"/>
  <c r="BL71" i="1"/>
  <c r="BM71" i="1" s="1"/>
  <c r="BG75" i="1"/>
  <c r="BH75" i="1" s="1"/>
  <c r="BK75" i="1" s="1"/>
  <c r="BR75" i="1" s="1"/>
  <c r="BT75" i="1" s="1"/>
  <c r="BL75" i="1"/>
  <c r="BM75" i="1" s="1"/>
  <c r="BG80" i="1"/>
  <c r="BH80" i="1" s="1"/>
  <c r="BK80" i="1" s="1"/>
  <c r="BR80" i="1" s="1"/>
  <c r="BT80" i="1" s="1"/>
  <c r="BL80" i="1"/>
  <c r="BM80" i="1" s="1"/>
  <c r="BG88" i="1"/>
  <c r="BH88" i="1" s="1"/>
  <c r="BK88" i="1" s="1"/>
  <c r="BR88" i="1" s="1"/>
  <c r="BT88" i="1" s="1"/>
  <c r="BL88" i="1"/>
  <c r="BM88" i="1" s="1"/>
  <c r="BG92" i="1"/>
  <c r="BH92" i="1" s="1"/>
  <c r="BK92" i="1" s="1"/>
  <c r="BR92" i="1" s="1"/>
  <c r="BT92" i="1" s="1"/>
  <c r="BL92" i="1"/>
  <c r="BM92" i="1" s="1"/>
  <c r="BG96" i="1"/>
  <c r="BH96" i="1" s="1"/>
  <c r="BK96" i="1" s="1"/>
  <c r="BR96" i="1" s="1"/>
  <c r="BT96" i="1" s="1"/>
  <c r="BL96" i="1"/>
  <c r="BM96" i="1" s="1"/>
  <c r="BG100" i="1"/>
  <c r="BH100" i="1" s="1"/>
  <c r="BK100" i="1" s="1"/>
  <c r="BR100" i="1" s="1"/>
  <c r="BT100" i="1" s="1"/>
  <c r="BL100" i="1"/>
  <c r="BM100" i="1" s="1"/>
  <c r="BG104" i="1"/>
  <c r="BH104" i="1" s="1"/>
  <c r="BK104" i="1" s="1"/>
  <c r="BR104" i="1" s="1"/>
  <c r="BT104" i="1" s="1"/>
  <c r="BL104" i="1"/>
  <c r="BM104" i="1" s="1"/>
  <c r="BG108" i="1"/>
  <c r="BH108" i="1" s="1"/>
  <c r="BK108" i="1" s="1"/>
  <c r="BR108" i="1" s="1"/>
  <c r="BT108" i="1" s="1"/>
  <c r="BL108" i="1"/>
  <c r="BM108" i="1" s="1"/>
  <c r="BG112" i="1"/>
  <c r="BH112" i="1" s="1"/>
  <c r="BK112" i="1" s="1"/>
  <c r="BR112" i="1" s="1"/>
  <c r="BT112" i="1" s="1"/>
  <c r="BL112" i="1"/>
  <c r="BM112" i="1" s="1"/>
  <c r="BG116" i="1"/>
  <c r="BH116" i="1" s="1"/>
  <c r="BK116" i="1" s="1"/>
  <c r="BR116" i="1" s="1"/>
  <c r="BT116" i="1" s="1"/>
  <c r="BL116" i="1"/>
  <c r="BM116" i="1" s="1"/>
  <c r="BG120" i="1"/>
  <c r="BH120" i="1" s="1"/>
  <c r="BK120" i="1" s="1"/>
  <c r="BR120" i="1" s="1"/>
  <c r="BT120" i="1" s="1"/>
  <c r="BL120" i="1"/>
  <c r="BM120" i="1" s="1"/>
  <c r="BG125" i="1"/>
  <c r="BH125" i="1" s="1"/>
  <c r="BK125" i="1" s="1"/>
  <c r="BR125" i="1" s="1"/>
  <c r="BT125" i="1" s="1"/>
  <c r="BL125" i="1"/>
  <c r="BM125" i="1" s="1"/>
  <c r="BG129" i="1"/>
  <c r="BH129" i="1" s="1"/>
  <c r="BK129" i="1" s="1"/>
  <c r="BR129" i="1" s="1"/>
  <c r="BT129" i="1" s="1"/>
  <c r="BL129" i="1"/>
  <c r="BM129" i="1" s="1"/>
  <c r="BG133" i="1"/>
  <c r="BH133" i="1" s="1"/>
  <c r="BK133" i="1" s="1"/>
  <c r="BR133" i="1" s="1"/>
  <c r="BT133" i="1" s="1"/>
  <c r="BL133" i="1"/>
  <c r="BM133" i="1" s="1"/>
  <c r="BG137" i="1"/>
  <c r="BH137" i="1" s="1"/>
  <c r="BK137" i="1" s="1"/>
  <c r="BR137" i="1" s="1"/>
  <c r="BT137" i="1" s="1"/>
  <c r="BL137" i="1"/>
  <c r="BM137" i="1" s="1"/>
  <c r="BG141" i="1"/>
  <c r="BH141" i="1" s="1"/>
  <c r="BK141" i="1" s="1"/>
  <c r="BR141" i="1" s="1"/>
  <c r="BT141" i="1" s="1"/>
  <c r="BL141" i="1"/>
  <c r="BM141" i="1" s="1"/>
  <c r="BG146" i="1"/>
  <c r="BH146" i="1" s="1"/>
  <c r="BK146" i="1" s="1"/>
  <c r="BR146" i="1" s="1"/>
  <c r="BT146" i="1" s="1"/>
  <c r="BL146" i="1"/>
  <c r="BM146" i="1" s="1"/>
  <c r="BG153" i="1"/>
  <c r="BH153" i="1" s="1"/>
  <c r="BK153" i="1" s="1"/>
  <c r="BR153" i="1" s="1"/>
  <c r="BT153" i="1" s="1"/>
  <c r="BL153" i="1"/>
  <c r="BM153" i="1" s="1"/>
  <c r="BG158" i="1"/>
  <c r="BH158" i="1" s="1"/>
  <c r="BK158" i="1" s="1"/>
  <c r="BR158" i="1" s="1"/>
  <c r="BT158" i="1" s="1"/>
  <c r="BL158" i="1"/>
  <c r="BM158" i="1" s="1"/>
  <c r="BG166" i="1"/>
  <c r="BH166" i="1" s="1"/>
  <c r="BK166" i="1" s="1"/>
  <c r="BR166" i="1" s="1"/>
  <c r="BT166" i="1" s="1"/>
  <c r="BL166" i="1"/>
  <c r="BM166" i="1" s="1"/>
  <c r="BG170" i="1"/>
  <c r="BH170" i="1" s="1"/>
  <c r="BK170" i="1" s="1"/>
  <c r="BR170" i="1" s="1"/>
  <c r="BT170" i="1" s="1"/>
  <c r="BL170" i="1"/>
  <c r="BM170" i="1" s="1"/>
  <c r="BG174" i="1"/>
  <c r="BH174" i="1" s="1"/>
  <c r="BK174" i="1" s="1"/>
  <c r="BR174" i="1" s="1"/>
  <c r="BT174" i="1" s="1"/>
  <c r="BL174" i="1"/>
  <c r="BM174" i="1" s="1"/>
  <c r="BG179" i="1"/>
  <c r="BH179" i="1" s="1"/>
  <c r="BK179" i="1" s="1"/>
  <c r="BR179" i="1" s="1"/>
  <c r="BT179" i="1" s="1"/>
  <c r="BL179" i="1"/>
  <c r="BM179" i="1" s="1"/>
  <c r="BG183" i="1"/>
  <c r="BH183" i="1" s="1"/>
  <c r="BK183" i="1" s="1"/>
  <c r="BR183" i="1" s="1"/>
  <c r="BT183" i="1" s="1"/>
  <c r="BL183" i="1"/>
  <c r="BM183" i="1" s="1"/>
  <c r="BG187" i="1"/>
  <c r="BH187" i="1" s="1"/>
  <c r="BK187" i="1" s="1"/>
  <c r="BR187" i="1" s="1"/>
  <c r="BT187" i="1" s="1"/>
  <c r="BL187" i="1"/>
  <c r="BM187" i="1" s="1"/>
  <c r="BG191" i="1"/>
  <c r="BH191" i="1" s="1"/>
  <c r="BK191" i="1" s="1"/>
  <c r="BR191" i="1" s="1"/>
  <c r="BT191" i="1" s="1"/>
  <c r="BL191" i="1"/>
  <c r="BM191" i="1" s="1"/>
  <c r="BG195" i="1"/>
  <c r="BH195" i="1" s="1"/>
  <c r="BK195" i="1" s="1"/>
  <c r="BR195" i="1" s="1"/>
  <c r="BT195" i="1" s="1"/>
  <c r="BL195" i="1"/>
  <c r="BM195" i="1" s="1"/>
  <c r="BG199" i="1"/>
  <c r="BH199" i="1" s="1"/>
  <c r="BK199" i="1" s="1"/>
  <c r="BR199" i="1" s="1"/>
  <c r="BT199" i="1" s="1"/>
  <c r="BL199" i="1"/>
  <c r="BM199" i="1" s="1"/>
  <c r="BG203" i="1"/>
  <c r="BH203" i="1" s="1"/>
  <c r="BK203" i="1" s="1"/>
  <c r="BR203" i="1" s="1"/>
  <c r="BT203" i="1" s="1"/>
  <c r="BL203" i="1"/>
  <c r="BM203" i="1" s="1"/>
  <c r="BG207" i="1"/>
  <c r="BH207" i="1" s="1"/>
  <c r="BK207" i="1" s="1"/>
  <c r="BR207" i="1" s="1"/>
  <c r="BT207" i="1" s="1"/>
  <c r="BL207" i="1"/>
  <c r="BM207" i="1" s="1"/>
  <c r="BG211" i="1"/>
  <c r="BH211" i="1" s="1"/>
  <c r="BK211" i="1" s="1"/>
  <c r="BR211" i="1" s="1"/>
  <c r="BT211" i="1" s="1"/>
  <c r="BL211" i="1"/>
  <c r="BM211" i="1" s="1"/>
  <c r="BG215" i="1"/>
  <c r="BH215" i="1" s="1"/>
  <c r="BK215" i="1" s="1"/>
  <c r="BR215" i="1" s="1"/>
  <c r="BT215" i="1" s="1"/>
  <c r="BL215" i="1"/>
  <c r="BM215" i="1" s="1"/>
  <c r="BG222" i="1"/>
  <c r="BH222" i="1" s="1"/>
  <c r="BK222" i="1" s="1"/>
  <c r="BR222" i="1" s="1"/>
  <c r="BT222" i="1" s="1"/>
  <c r="BL222" i="1"/>
  <c r="BM222" i="1" s="1"/>
  <c r="BG226" i="1"/>
  <c r="BH226" i="1" s="1"/>
  <c r="BK226" i="1" s="1"/>
  <c r="BR226" i="1" s="1"/>
  <c r="BT226" i="1" s="1"/>
  <c r="BL226" i="1"/>
  <c r="BM226" i="1" s="1"/>
  <c r="BG231" i="1"/>
  <c r="BH231" i="1" s="1"/>
  <c r="BK231" i="1" s="1"/>
  <c r="BR231" i="1" s="1"/>
  <c r="BT231" i="1" s="1"/>
  <c r="BL231" i="1"/>
  <c r="BM231" i="1" s="1"/>
  <c r="BG237" i="1"/>
  <c r="BH237" i="1" s="1"/>
  <c r="BK237" i="1" s="1"/>
  <c r="BR237" i="1" s="1"/>
  <c r="BT237" i="1" s="1"/>
  <c r="BL237" i="1"/>
  <c r="BM237" i="1" s="1"/>
  <c r="BG241" i="1"/>
  <c r="BH241" i="1" s="1"/>
  <c r="BK241" i="1" s="1"/>
  <c r="BR241" i="1" s="1"/>
  <c r="BT241" i="1" s="1"/>
  <c r="BL241" i="1"/>
  <c r="BM241" i="1" s="1"/>
  <c r="BG245" i="1"/>
  <c r="BH245" i="1" s="1"/>
  <c r="BK245" i="1" s="1"/>
  <c r="BR245" i="1" s="1"/>
  <c r="BT245" i="1" s="1"/>
  <c r="BL245" i="1"/>
  <c r="BM245" i="1" s="1"/>
  <c r="BG250" i="1"/>
  <c r="BH250" i="1" s="1"/>
  <c r="BK250" i="1" s="1"/>
  <c r="BR250" i="1" s="1"/>
  <c r="BT250" i="1" s="1"/>
  <c r="BL250" i="1"/>
  <c r="BM250" i="1" s="1"/>
  <c r="BG254" i="1"/>
  <c r="BH254" i="1" s="1"/>
  <c r="BK254" i="1" s="1"/>
  <c r="BR254" i="1" s="1"/>
  <c r="BT254" i="1" s="1"/>
  <c r="BL254" i="1"/>
  <c r="BM254" i="1" s="1"/>
  <c r="BG259" i="1"/>
  <c r="BH259" i="1" s="1"/>
  <c r="BK259" i="1" s="1"/>
  <c r="BR259" i="1" s="1"/>
  <c r="BT259" i="1" s="1"/>
  <c r="BL259" i="1"/>
  <c r="BM259" i="1" s="1"/>
  <c r="BG263" i="1"/>
  <c r="BH263" i="1" s="1"/>
  <c r="BK263" i="1" s="1"/>
  <c r="BR263" i="1" s="1"/>
  <c r="BT263" i="1" s="1"/>
  <c r="BL263" i="1"/>
  <c r="BM263" i="1" s="1"/>
  <c r="BG267" i="1"/>
  <c r="BH267" i="1" s="1"/>
  <c r="BK267" i="1" s="1"/>
  <c r="BR267" i="1" s="1"/>
  <c r="BT267" i="1" s="1"/>
  <c r="BL267" i="1"/>
  <c r="BM267" i="1" s="1"/>
  <c r="BG271" i="1"/>
  <c r="BH271" i="1" s="1"/>
  <c r="BK271" i="1" s="1"/>
  <c r="BR271" i="1" s="1"/>
  <c r="BT271" i="1" s="1"/>
  <c r="BL271" i="1"/>
  <c r="BM271" i="1" s="1"/>
  <c r="BG275" i="1"/>
  <c r="BH275" i="1" s="1"/>
  <c r="BK275" i="1" s="1"/>
  <c r="BR275" i="1" s="1"/>
  <c r="BT275" i="1" s="1"/>
  <c r="BL275" i="1"/>
  <c r="BM275" i="1" s="1"/>
  <c r="BG279" i="1"/>
  <c r="BH279" i="1" s="1"/>
  <c r="BK279" i="1" s="1"/>
  <c r="BR279" i="1" s="1"/>
  <c r="BT279" i="1" s="1"/>
  <c r="BL279" i="1"/>
  <c r="BM279" i="1" s="1"/>
  <c r="BG283" i="1"/>
  <c r="BH283" i="1" s="1"/>
  <c r="BK283" i="1" s="1"/>
  <c r="BR283" i="1" s="1"/>
  <c r="BT283" i="1" s="1"/>
  <c r="BL283" i="1"/>
  <c r="BM283" i="1" s="1"/>
  <c r="BG287" i="1"/>
  <c r="BH287" i="1" s="1"/>
  <c r="BK287" i="1" s="1"/>
  <c r="BR287" i="1" s="1"/>
  <c r="BT287" i="1" s="1"/>
  <c r="BL287" i="1"/>
  <c r="BM287" i="1" s="1"/>
  <c r="BG292" i="1"/>
  <c r="BH292" i="1" s="1"/>
  <c r="BK292" i="1" s="1"/>
  <c r="BR292" i="1" s="1"/>
  <c r="BT292" i="1" s="1"/>
  <c r="BL292" i="1"/>
  <c r="BM292" i="1" s="1"/>
  <c r="BG296" i="1"/>
  <c r="BH296" i="1" s="1"/>
  <c r="BK296" i="1" s="1"/>
  <c r="BR296" i="1" s="1"/>
  <c r="BT296" i="1" s="1"/>
  <c r="BL296" i="1"/>
  <c r="BM296" i="1" s="1"/>
  <c r="BG300" i="1"/>
  <c r="BH300" i="1" s="1"/>
  <c r="BK300" i="1" s="1"/>
  <c r="BR300" i="1" s="1"/>
  <c r="BT300" i="1" s="1"/>
  <c r="BL300" i="1"/>
  <c r="BM300" i="1" s="1"/>
  <c r="BG306" i="1"/>
  <c r="BH306" i="1" s="1"/>
  <c r="BK306" i="1" s="1"/>
  <c r="BR306" i="1" s="1"/>
  <c r="BT306" i="1" s="1"/>
  <c r="BL306" i="1"/>
  <c r="BM306" i="1" s="1"/>
  <c r="BG310" i="1"/>
  <c r="BH310" i="1" s="1"/>
  <c r="BK310" i="1" s="1"/>
  <c r="BR310" i="1" s="1"/>
  <c r="BT310" i="1" s="1"/>
  <c r="BL310" i="1"/>
  <c r="BM310" i="1" s="1"/>
  <c r="BG319" i="1"/>
  <c r="BH319" i="1" s="1"/>
  <c r="BK319" i="1" s="1"/>
  <c r="BR319" i="1" s="1"/>
  <c r="BT319" i="1" s="1"/>
  <c r="BL319" i="1"/>
  <c r="BM319" i="1" s="1"/>
  <c r="BG324" i="1"/>
  <c r="BH324" i="1" s="1"/>
  <c r="BK324" i="1" s="1"/>
  <c r="BR324" i="1" s="1"/>
  <c r="BT324" i="1" s="1"/>
  <c r="BL324" i="1"/>
  <c r="BM324" i="1" s="1"/>
  <c r="BG329" i="1"/>
  <c r="BH329" i="1" s="1"/>
  <c r="BK329" i="1" s="1"/>
  <c r="BR329" i="1" s="1"/>
  <c r="BT329" i="1" s="1"/>
  <c r="BL329" i="1"/>
  <c r="BM329" i="1" s="1"/>
  <c r="BG335" i="1"/>
  <c r="BH335" i="1" s="1"/>
  <c r="BK335" i="1" s="1"/>
  <c r="BR335" i="1" s="1"/>
  <c r="BT335" i="1" s="1"/>
  <c r="BL335" i="1"/>
  <c r="BM335" i="1" s="1"/>
  <c r="BG339" i="1"/>
  <c r="BH339" i="1" s="1"/>
  <c r="BK339" i="1" s="1"/>
  <c r="BR339" i="1" s="1"/>
  <c r="BT339" i="1" s="1"/>
  <c r="BL339" i="1"/>
  <c r="BM339" i="1" s="1"/>
  <c r="BG343" i="1"/>
  <c r="BH343" i="1" s="1"/>
  <c r="BK343" i="1" s="1"/>
  <c r="BR343" i="1" s="1"/>
  <c r="BT343" i="1" s="1"/>
  <c r="BL343" i="1"/>
  <c r="BM343" i="1" s="1"/>
  <c r="BG347" i="1"/>
  <c r="BH347" i="1" s="1"/>
  <c r="BK347" i="1" s="1"/>
  <c r="BR347" i="1" s="1"/>
  <c r="BT347" i="1" s="1"/>
  <c r="BL347" i="1"/>
  <c r="BM347" i="1" s="1"/>
  <c r="BG353" i="1"/>
  <c r="BH353" i="1" s="1"/>
  <c r="BK353" i="1" s="1"/>
  <c r="BR353" i="1" s="1"/>
  <c r="BT353" i="1" s="1"/>
  <c r="BL353" i="1"/>
  <c r="BM353" i="1" s="1"/>
  <c r="BG357" i="1"/>
  <c r="BH357" i="1" s="1"/>
  <c r="BK357" i="1" s="1"/>
  <c r="BR357" i="1" s="1"/>
  <c r="BT357" i="1" s="1"/>
  <c r="BL357" i="1"/>
  <c r="BM357" i="1" s="1"/>
  <c r="BG361" i="1"/>
  <c r="BH361" i="1" s="1"/>
  <c r="BK361" i="1" s="1"/>
  <c r="BR361" i="1" s="1"/>
  <c r="BT361" i="1" s="1"/>
  <c r="BL361" i="1"/>
  <c r="BM361" i="1" s="1"/>
  <c r="BG365" i="1"/>
  <c r="BH365" i="1" s="1"/>
  <c r="BK365" i="1" s="1"/>
  <c r="BR365" i="1" s="1"/>
  <c r="BT365" i="1" s="1"/>
  <c r="BL365" i="1"/>
  <c r="BM365" i="1" s="1"/>
  <c r="BG369" i="1"/>
  <c r="BH369" i="1" s="1"/>
  <c r="BK369" i="1" s="1"/>
  <c r="BR369" i="1" s="1"/>
  <c r="BT369" i="1" s="1"/>
  <c r="BL369" i="1"/>
  <c r="BM369" i="1" s="1"/>
  <c r="BG373" i="1"/>
  <c r="BH373" i="1" s="1"/>
  <c r="BK373" i="1" s="1"/>
  <c r="BR373" i="1" s="1"/>
  <c r="BT373" i="1" s="1"/>
  <c r="BL373" i="1"/>
  <c r="BM373" i="1" s="1"/>
  <c r="BG378" i="1"/>
  <c r="BH378" i="1" s="1"/>
  <c r="BK378" i="1" s="1"/>
  <c r="BR378" i="1" s="1"/>
  <c r="BT378" i="1" s="1"/>
  <c r="BL378" i="1"/>
  <c r="BM378" i="1" s="1"/>
  <c r="BG384" i="1"/>
  <c r="BH384" i="1" s="1"/>
  <c r="BK384" i="1" s="1"/>
  <c r="BR384" i="1" s="1"/>
  <c r="BT384" i="1" s="1"/>
  <c r="BL384" i="1"/>
  <c r="BM384" i="1" s="1"/>
  <c r="BG389" i="1"/>
  <c r="BH389" i="1" s="1"/>
  <c r="BK389" i="1" s="1"/>
  <c r="BR389" i="1" s="1"/>
  <c r="BT389" i="1" s="1"/>
  <c r="BL389" i="1"/>
  <c r="BM389" i="1" s="1"/>
  <c r="BG393" i="1"/>
  <c r="BH393" i="1" s="1"/>
  <c r="BK393" i="1" s="1"/>
  <c r="BR393" i="1" s="1"/>
  <c r="BT393" i="1" s="1"/>
  <c r="BL393" i="1"/>
  <c r="BM393" i="1" s="1"/>
  <c r="BG397" i="1"/>
  <c r="BH397" i="1" s="1"/>
  <c r="BK397" i="1" s="1"/>
  <c r="BR397" i="1" s="1"/>
  <c r="BT397" i="1" s="1"/>
  <c r="BL397" i="1"/>
  <c r="BM397" i="1" s="1"/>
  <c r="BG401" i="1"/>
  <c r="BH401" i="1" s="1"/>
  <c r="BK401" i="1" s="1"/>
  <c r="BR401" i="1" s="1"/>
  <c r="BT401" i="1" s="1"/>
  <c r="BL401" i="1"/>
  <c r="BM401" i="1" s="1"/>
  <c r="BG406" i="1"/>
  <c r="BH406" i="1" s="1"/>
  <c r="BK406" i="1" s="1"/>
  <c r="BR406" i="1" s="1"/>
  <c r="BT406" i="1" s="1"/>
  <c r="BL406" i="1"/>
  <c r="BM406" i="1" s="1"/>
  <c r="BG410" i="1"/>
  <c r="BH410" i="1" s="1"/>
  <c r="BK410" i="1" s="1"/>
  <c r="BR410" i="1" s="1"/>
  <c r="BT410" i="1" s="1"/>
  <c r="BL410" i="1"/>
  <c r="BM410" i="1" s="1"/>
  <c r="BG414" i="1"/>
  <c r="BH414" i="1" s="1"/>
  <c r="BK414" i="1" s="1"/>
  <c r="BR414" i="1" s="1"/>
  <c r="BT414" i="1" s="1"/>
  <c r="BL414" i="1"/>
  <c r="BM414" i="1" s="1"/>
  <c r="BG418" i="1"/>
  <c r="BH418" i="1" s="1"/>
  <c r="BK418" i="1" s="1"/>
  <c r="BR418" i="1" s="1"/>
  <c r="BT418" i="1" s="1"/>
  <c r="BL418" i="1"/>
  <c r="BM418" i="1" s="1"/>
  <c r="BG422" i="1"/>
  <c r="BH422" i="1" s="1"/>
  <c r="BK422" i="1" s="1"/>
  <c r="BR422" i="1" s="1"/>
  <c r="BT422" i="1" s="1"/>
  <c r="BL422" i="1"/>
  <c r="BM422" i="1" s="1"/>
  <c r="BG427" i="1"/>
  <c r="BH427" i="1" s="1"/>
  <c r="BK427" i="1" s="1"/>
  <c r="BR427" i="1" s="1"/>
  <c r="BT427" i="1" s="1"/>
  <c r="BL427" i="1"/>
  <c r="BM427" i="1" s="1"/>
  <c r="BG431" i="1"/>
  <c r="BH431" i="1" s="1"/>
  <c r="BK431" i="1" s="1"/>
  <c r="BR431" i="1" s="1"/>
  <c r="BT431" i="1" s="1"/>
  <c r="BL431" i="1"/>
  <c r="BM431" i="1" s="1"/>
  <c r="BG435" i="1"/>
  <c r="BH435" i="1" s="1"/>
  <c r="BK435" i="1" s="1"/>
  <c r="BR435" i="1" s="1"/>
  <c r="BT435" i="1" s="1"/>
  <c r="BL435" i="1"/>
  <c r="BM435" i="1" s="1"/>
  <c r="BG440" i="1"/>
  <c r="BH440" i="1" s="1"/>
  <c r="BK440" i="1" s="1"/>
  <c r="BR440" i="1" s="1"/>
  <c r="BT440" i="1" s="1"/>
  <c r="BL440" i="1"/>
  <c r="BM440" i="1" s="1"/>
  <c r="BG445" i="1"/>
  <c r="BH445" i="1" s="1"/>
  <c r="BK445" i="1" s="1"/>
  <c r="BR445" i="1" s="1"/>
  <c r="BT445" i="1" s="1"/>
  <c r="BL445" i="1"/>
  <c r="BM445" i="1" s="1"/>
  <c r="BG449" i="1"/>
  <c r="BH449" i="1" s="1"/>
  <c r="BK449" i="1" s="1"/>
  <c r="BR449" i="1" s="1"/>
  <c r="BT449" i="1" s="1"/>
  <c r="BL449" i="1"/>
  <c r="BM449" i="1" s="1"/>
  <c r="BG454" i="1"/>
  <c r="BH454" i="1" s="1"/>
  <c r="BK454" i="1" s="1"/>
  <c r="BR454" i="1" s="1"/>
  <c r="BT454" i="1" s="1"/>
  <c r="BL454" i="1"/>
  <c r="BM454" i="1" s="1"/>
  <c r="BG459" i="1"/>
  <c r="BH459" i="1" s="1"/>
  <c r="BK459" i="1" s="1"/>
  <c r="BR459" i="1" s="1"/>
  <c r="BT459" i="1" s="1"/>
  <c r="BL459" i="1"/>
  <c r="BM459" i="1" s="1"/>
  <c r="BG463" i="1"/>
  <c r="BH463" i="1" s="1"/>
  <c r="BK463" i="1" s="1"/>
  <c r="BR463" i="1" s="1"/>
  <c r="BT463" i="1" s="1"/>
  <c r="BL463" i="1"/>
  <c r="BM463" i="1" s="1"/>
  <c r="BG468" i="1"/>
  <c r="BH468" i="1" s="1"/>
  <c r="BK468" i="1" s="1"/>
  <c r="BR468" i="1" s="1"/>
  <c r="BT468" i="1" s="1"/>
  <c r="BL468" i="1"/>
  <c r="BM468" i="1" s="1"/>
  <c r="BG472" i="1"/>
  <c r="BH472" i="1" s="1"/>
  <c r="BK472" i="1" s="1"/>
  <c r="BR472" i="1" s="1"/>
  <c r="BT472" i="1" s="1"/>
  <c r="BL472" i="1"/>
  <c r="BM472" i="1" s="1"/>
  <c r="BG476" i="1"/>
  <c r="BH476" i="1" s="1"/>
  <c r="BK476" i="1" s="1"/>
  <c r="BR476" i="1" s="1"/>
  <c r="BT476" i="1" s="1"/>
  <c r="BL476" i="1"/>
  <c r="BM476" i="1" s="1"/>
  <c r="BG480" i="1"/>
  <c r="BH480" i="1" s="1"/>
  <c r="BK480" i="1" s="1"/>
  <c r="BR480" i="1" s="1"/>
  <c r="BT480" i="1" s="1"/>
  <c r="BL480" i="1"/>
  <c r="BM480" i="1" s="1"/>
  <c r="BG484" i="1"/>
  <c r="BH484" i="1" s="1"/>
  <c r="BK484" i="1" s="1"/>
  <c r="BR484" i="1" s="1"/>
  <c r="BT484" i="1" s="1"/>
  <c r="BL484" i="1"/>
  <c r="BM484" i="1" s="1"/>
  <c r="BG488" i="1"/>
  <c r="BH488" i="1" s="1"/>
  <c r="BK488" i="1" s="1"/>
  <c r="BR488" i="1" s="1"/>
  <c r="BT488" i="1" s="1"/>
  <c r="BL488" i="1"/>
  <c r="BM488" i="1" s="1"/>
  <c r="BG492" i="1"/>
  <c r="BH492" i="1" s="1"/>
  <c r="BK492" i="1" s="1"/>
  <c r="BR492" i="1" s="1"/>
  <c r="BT492" i="1" s="1"/>
  <c r="BL492" i="1"/>
  <c r="BM492" i="1" s="1"/>
  <c r="BG497" i="1"/>
  <c r="BH497" i="1" s="1"/>
  <c r="BK497" i="1" s="1"/>
  <c r="BR497" i="1" s="1"/>
  <c r="BT497" i="1" s="1"/>
  <c r="BL497" i="1"/>
  <c r="BM497" i="1" s="1"/>
  <c r="BG501" i="1"/>
  <c r="BH501" i="1" s="1"/>
  <c r="BK501" i="1" s="1"/>
  <c r="BR501" i="1" s="1"/>
  <c r="BT501" i="1" s="1"/>
  <c r="BL501" i="1"/>
  <c r="BM501" i="1" s="1"/>
  <c r="BG505" i="1"/>
  <c r="BH505" i="1" s="1"/>
  <c r="BK505" i="1" s="1"/>
  <c r="BR505" i="1" s="1"/>
  <c r="BT505" i="1" s="1"/>
  <c r="BL505" i="1"/>
  <c r="BM505" i="1" s="1"/>
  <c r="BG510" i="1"/>
  <c r="BH510" i="1" s="1"/>
  <c r="BK510" i="1" s="1"/>
  <c r="BR510" i="1" s="1"/>
  <c r="BT510" i="1" s="1"/>
  <c r="BL510" i="1"/>
  <c r="BM510" i="1" s="1"/>
  <c r="BG514" i="1"/>
  <c r="BH514" i="1" s="1"/>
  <c r="BK514" i="1" s="1"/>
  <c r="BR514" i="1" s="1"/>
  <c r="BT514" i="1" s="1"/>
  <c r="BL514" i="1"/>
  <c r="BM514" i="1" s="1"/>
  <c r="BG518" i="1"/>
  <c r="BH518" i="1" s="1"/>
  <c r="BK518" i="1" s="1"/>
  <c r="BR518" i="1" s="1"/>
  <c r="BT518" i="1" s="1"/>
  <c r="BL518" i="1"/>
  <c r="BM518" i="1" s="1"/>
  <c r="BG523" i="1"/>
  <c r="BH523" i="1" s="1"/>
  <c r="BK523" i="1" s="1"/>
  <c r="BR523" i="1" s="1"/>
  <c r="BT523" i="1" s="1"/>
  <c r="BL523" i="1"/>
  <c r="BM523" i="1" s="1"/>
  <c r="BG527" i="1"/>
  <c r="BH527" i="1" s="1"/>
  <c r="BK527" i="1" s="1"/>
  <c r="BR527" i="1" s="1"/>
  <c r="BT527" i="1" s="1"/>
  <c r="BL527" i="1"/>
  <c r="BM527" i="1" s="1"/>
  <c r="BG531" i="1"/>
  <c r="BH531" i="1" s="1"/>
  <c r="BK531" i="1" s="1"/>
  <c r="BR531" i="1" s="1"/>
  <c r="BT531" i="1" s="1"/>
  <c r="BL531" i="1"/>
  <c r="BM531" i="1" s="1"/>
  <c r="BG537" i="1"/>
  <c r="BH537" i="1" s="1"/>
  <c r="BK537" i="1" s="1"/>
  <c r="BR537" i="1" s="1"/>
  <c r="BT537" i="1" s="1"/>
  <c r="BL537" i="1"/>
  <c r="BM537" i="1" s="1"/>
  <c r="BG541" i="1"/>
  <c r="BH541" i="1" s="1"/>
  <c r="BK541" i="1" s="1"/>
  <c r="BR541" i="1" s="1"/>
  <c r="BT541" i="1" s="1"/>
  <c r="BL541" i="1"/>
  <c r="BM541" i="1" s="1"/>
  <c r="BG547" i="1"/>
  <c r="BH547" i="1" s="1"/>
  <c r="BK547" i="1" s="1"/>
  <c r="BR547" i="1" s="1"/>
  <c r="BT547" i="1" s="1"/>
  <c r="BL547" i="1"/>
  <c r="BM547" i="1" s="1"/>
  <c r="BG553" i="1"/>
  <c r="BH553" i="1" s="1"/>
  <c r="BK553" i="1" s="1"/>
  <c r="BR553" i="1" s="1"/>
  <c r="BT553" i="1" s="1"/>
  <c r="BL553" i="1"/>
  <c r="BM553" i="1" s="1"/>
  <c r="BG557" i="1"/>
  <c r="BH557" i="1" s="1"/>
  <c r="BK557" i="1" s="1"/>
  <c r="BR557" i="1" s="1"/>
  <c r="BT557" i="1" s="1"/>
  <c r="BL557" i="1"/>
  <c r="BM557" i="1" s="1"/>
  <c r="BG561" i="1"/>
  <c r="BH561" i="1" s="1"/>
  <c r="BK561" i="1" s="1"/>
  <c r="BR561" i="1" s="1"/>
  <c r="BT561" i="1" s="1"/>
  <c r="BL561" i="1"/>
  <c r="BM561" i="1" s="1"/>
  <c r="BG565" i="1"/>
  <c r="BH565" i="1" s="1"/>
  <c r="BK565" i="1" s="1"/>
  <c r="BR565" i="1" s="1"/>
  <c r="BT565" i="1" s="1"/>
  <c r="BL565" i="1"/>
  <c r="BM565" i="1" s="1"/>
  <c r="BG569" i="1"/>
  <c r="BH569" i="1" s="1"/>
  <c r="BK569" i="1" s="1"/>
  <c r="BR569" i="1" s="1"/>
  <c r="BT569" i="1" s="1"/>
  <c r="BL569" i="1"/>
  <c r="BM569" i="1" s="1"/>
  <c r="BG573" i="1"/>
  <c r="BH573" i="1" s="1"/>
  <c r="BK573" i="1" s="1"/>
  <c r="BR573" i="1" s="1"/>
  <c r="BT573" i="1" s="1"/>
  <c r="BL573" i="1"/>
  <c r="BM573" i="1" s="1"/>
  <c r="BG578" i="1"/>
  <c r="BH578" i="1" s="1"/>
  <c r="BK578" i="1" s="1"/>
  <c r="BR578" i="1" s="1"/>
  <c r="BT578" i="1" s="1"/>
  <c r="BL578" i="1"/>
  <c r="BM578" i="1" s="1"/>
  <c r="BG582" i="1"/>
  <c r="BH582" i="1" s="1"/>
  <c r="BK582" i="1" s="1"/>
  <c r="BR582" i="1" s="1"/>
  <c r="BT582" i="1" s="1"/>
  <c r="BL582" i="1"/>
  <c r="BM582" i="1" s="1"/>
  <c r="BG586" i="1"/>
  <c r="BH586" i="1" s="1"/>
  <c r="BK586" i="1" s="1"/>
  <c r="BR586" i="1" s="1"/>
  <c r="BT586" i="1" s="1"/>
  <c r="BL586" i="1"/>
  <c r="BM586" i="1" s="1"/>
  <c r="BG591" i="1"/>
  <c r="BH591" i="1" s="1"/>
  <c r="BK591" i="1" s="1"/>
  <c r="BR591" i="1" s="1"/>
  <c r="BT591" i="1" s="1"/>
  <c r="BL591" i="1"/>
  <c r="BM591" i="1" s="1"/>
  <c r="BG595" i="1"/>
  <c r="BH595" i="1" s="1"/>
  <c r="BK595" i="1" s="1"/>
  <c r="BR595" i="1" s="1"/>
  <c r="BT595" i="1" s="1"/>
  <c r="BL595" i="1"/>
  <c r="BM595" i="1" s="1"/>
  <c r="BG599" i="1"/>
  <c r="BH599" i="1" s="1"/>
  <c r="BK599" i="1" s="1"/>
  <c r="BR599" i="1" s="1"/>
  <c r="BT599" i="1" s="1"/>
  <c r="BL599" i="1"/>
  <c r="BM599" i="1" s="1"/>
  <c r="BG605" i="1"/>
  <c r="BH605" i="1" s="1"/>
  <c r="BK605" i="1" s="1"/>
  <c r="BR605" i="1" s="1"/>
  <c r="BT605" i="1" s="1"/>
  <c r="BL605" i="1"/>
  <c r="BM605" i="1" s="1"/>
  <c r="BG610" i="1"/>
  <c r="BH610" i="1" s="1"/>
  <c r="BK610" i="1" s="1"/>
  <c r="BR610" i="1" s="1"/>
  <c r="BT610" i="1" s="1"/>
  <c r="BL610" i="1"/>
  <c r="BM610" i="1" s="1"/>
  <c r="BG614" i="1"/>
  <c r="BH614" i="1" s="1"/>
  <c r="BK614" i="1" s="1"/>
  <c r="BR614" i="1" s="1"/>
  <c r="BT614" i="1" s="1"/>
  <c r="BL614" i="1"/>
  <c r="BM614" i="1" s="1"/>
  <c r="BG618" i="1"/>
  <c r="BH618" i="1" s="1"/>
  <c r="BK618" i="1" s="1"/>
  <c r="BR618" i="1" s="1"/>
  <c r="BT618" i="1" s="1"/>
  <c r="BL618" i="1"/>
  <c r="BM618" i="1" s="1"/>
  <c r="BG623" i="1"/>
  <c r="BH623" i="1" s="1"/>
  <c r="BK623" i="1" s="1"/>
  <c r="BR623" i="1" s="1"/>
  <c r="BT623" i="1" s="1"/>
  <c r="BL623" i="1"/>
  <c r="BM623" i="1" s="1"/>
  <c r="BG627" i="1"/>
  <c r="BH627" i="1" s="1"/>
  <c r="BK627" i="1" s="1"/>
  <c r="BR627" i="1" s="1"/>
  <c r="BT627" i="1" s="1"/>
  <c r="BL627" i="1"/>
  <c r="BM627" i="1" s="1"/>
  <c r="BG632" i="1"/>
  <c r="BH632" i="1" s="1"/>
  <c r="BK632" i="1" s="1"/>
  <c r="BR632" i="1" s="1"/>
  <c r="BT632" i="1" s="1"/>
  <c r="BL632" i="1"/>
  <c r="BM632" i="1" s="1"/>
  <c r="BG636" i="1"/>
  <c r="BH636" i="1" s="1"/>
  <c r="BK636" i="1" s="1"/>
  <c r="BR636" i="1" s="1"/>
  <c r="BT636" i="1" s="1"/>
  <c r="BL636" i="1"/>
  <c r="BM636" i="1" s="1"/>
  <c r="BG640" i="1"/>
  <c r="BH640" i="1" s="1"/>
  <c r="BK640" i="1" s="1"/>
  <c r="BR640" i="1" s="1"/>
  <c r="BT640" i="1" s="1"/>
  <c r="BL640" i="1"/>
  <c r="BM640" i="1" s="1"/>
  <c r="BG644" i="1"/>
  <c r="BH644" i="1" s="1"/>
  <c r="BK644" i="1" s="1"/>
  <c r="BR644" i="1" s="1"/>
  <c r="BT644" i="1" s="1"/>
  <c r="BL644" i="1"/>
  <c r="BM644" i="1" s="1"/>
  <c r="BG648" i="1"/>
  <c r="BH648" i="1" s="1"/>
  <c r="BK648" i="1" s="1"/>
  <c r="BR648" i="1" s="1"/>
  <c r="BT648" i="1" s="1"/>
  <c r="BL648" i="1"/>
  <c r="BM648" i="1" s="1"/>
  <c r="BG652" i="1"/>
  <c r="BH652" i="1" s="1"/>
  <c r="BK652" i="1" s="1"/>
  <c r="BR652" i="1" s="1"/>
  <c r="BT652" i="1" s="1"/>
  <c r="BL652" i="1"/>
  <c r="BM652" i="1" s="1"/>
  <c r="BG656" i="1"/>
  <c r="BH656" i="1" s="1"/>
  <c r="BK656" i="1" s="1"/>
  <c r="BR656" i="1" s="1"/>
  <c r="BT656" i="1" s="1"/>
  <c r="BL656" i="1"/>
  <c r="BM656" i="1" s="1"/>
  <c r="BG660" i="1"/>
  <c r="BH660" i="1" s="1"/>
  <c r="BK660" i="1" s="1"/>
  <c r="BR660" i="1" s="1"/>
  <c r="BT660" i="1" s="1"/>
  <c r="BL660" i="1"/>
  <c r="BM660" i="1" s="1"/>
  <c r="BG666" i="1"/>
  <c r="BH666" i="1" s="1"/>
  <c r="BK666" i="1" s="1"/>
  <c r="BR666" i="1" s="1"/>
  <c r="BT666" i="1" s="1"/>
  <c r="BL666" i="1"/>
  <c r="BM666" i="1" s="1"/>
  <c r="BG670" i="1"/>
  <c r="BH670" i="1" s="1"/>
  <c r="BK670" i="1" s="1"/>
  <c r="BR670" i="1" s="1"/>
  <c r="BT670" i="1" s="1"/>
  <c r="BL670" i="1"/>
  <c r="BM670" i="1" s="1"/>
  <c r="BG674" i="1"/>
  <c r="BH674" i="1" s="1"/>
  <c r="BK674" i="1" s="1"/>
  <c r="BR674" i="1" s="1"/>
  <c r="BT674" i="1" s="1"/>
  <c r="BL674" i="1"/>
  <c r="BM674" i="1" s="1"/>
  <c r="BG680" i="1"/>
  <c r="BH680" i="1" s="1"/>
  <c r="BK680" i="1" s="1"/>
  <c r="BR680" i="1" s="1"/>
  <c r="BT680" i="1" s="1"/>
  <c r="BL680" i="1"/>
  <c r="BM680" i="1" s="1"/>
  <c r="BG684" i="1"/>
  <c r="BH684" i="1" s="1"/>
  <c r="BK684" i="1" s="1"/>
  <c r="BR684" i="1" s="1"/>
  <c r="BT684" i="1" s="1"/>
  <c r="BL684" i="1"/>
  <c r="BM684" i="1" s="1"/>
  <c r="BG688" i="1"/>
  <c r="BH688" i="1" s="1"/>
  <c r="BK688" i="1" s="1"/>
  <c r="BR688" i="1" s="1"/>
  <c r="BT688" i="1" s="1"/>
  <c r="BL688" i="1"/>
  <c r="BM688" i="1" s="1"/>
  <c r="BG692" i="1"/>
  <c r="BH692" i="1" s="1"/>
  <c r="BK692" i="1" s="1"/>
  <c r="BR692" i="1" s="1"/>
  <c r="BT692" i="1" s="1"/>
  <c r="BL692" i="1"/>
  <c r="BM692" i="1" s="1"/>
  <c r="BG696" i="1"/>
  <c r="BH696" i="1" s="1"/>
  <c r="BK696" i="1" s="1"/>
  <c r="BR696" i="1" s="1"/>
  <c r="BT696" i="1" s="1"/>
  <c r="BL696" i="1"/>
  <c r="BM696" i="1" s="1"/>
  <c r="BG701" i="1"/>
  <c r="BH701" i="1" s="1"/>
  <c r="BK701" i="1" s="1"/>
  <c r="BR701" i="1" s="1"/>
  <c r="BT701" i="1" s="1"/>
  <c r="BL701" i="1"/>
  <c r="BM701" i="1" s="1"/>
  <c r="BG705" i="1"/>
  <c r="BH705" i="1" s="1"/>
  <c r="BK705" i="1" s="1"/>
  <c r="BR705" i="1" s="1"/>
  <c r="BT705" i="1" s="1"/>
  <c r="BL705" i="1"/>
  <c r="BM705" i="1" s="1"/>
  <c r="BG709" i="1"/>
  <c r="BH709" i="1" s="1"/>
  <c r="BK709" i="1" s="1"/>
  <c r="BR709" i="1" s="1"/>
  <c r="BT709" i="1" s="1"/>
  <c r="BL709" i="1"/>
  <c r="BM709" i="1" s="1"/>
  <c r="BG713" i="1"/>
  <c r="BH713" i="1" s="1"/>
  <c r="BK713" i="1" s="1"/>
  <c r="BR713" i="1" s="1"/>
  <c r="BT713" i="1" s="1"/>
  <c r="BL713" i="1"/>
  <c r="BM713" i="1" s="1"/>
  <c r="BG717" i="1"/>
  <c r="BH717" i="1" s="1"/>
  <c r="BK717" i="1" s="1"/>
  <c r="BR717" i="1" s="1"/>
  <c r="BT717" i="1" s="1"/>
  <c r="BL717" i="1"/>
  <c r="BM717" i="1" s="1"/>
  <c r="BG721" i="1"/>
  <c r="BH721" i="1" s="1"/>
  <c r="BK721" i="1" s="1"/>
  <c r="BR721" i="1" s="1"/>
  <c r="BT721" i="1" s="1"/>
  <c r="BL721" i="1"/>
  <c r="BM721" i="1" s="1"/>
  <c r="BG725" i="1"/>
  <c r="BH725" i="1" s="1"/>
  <c r="BK725" i="1" s="1"/>
  <c r="BR725" i="1" s="1"/>
  <c r="BT725" i="1" s="1"/>
  <c r="BL725" i="1"/>
  <c r="BM725" i="1" s="1"/>
  <c r="BG729" i="1"/>
  <c r="BH729" i="1" s="1"/>
  <c r="BK729" i="1" s="1"/>
  <c r="BR729" i="1" s="1"/>
  <c r="BT729" i="1" s="1"/>
  <c r="BL729" i="1"/>
  <c r="BM729" i="1" s="1"/>
  <c r="BG733" i="1"/>
  <c r="BH733" i="1" s="1"/>
  <c r="BK733" i="1" s="1"/>
  <c r="BR733" i="1" s="1"/>
  <c r="BT733" i="1" s="1"/>
  <c r="BL733" i="1"/>
  <c r="BM733" i="1" s="1"/>
  <c r="BG737" i="1"/>
  <c r="BH737" i="1" s="1"/>
  <c r="BK737" i="1" s="1"/>
  <c r="BR737" i="1" s="1"/>
  <c r="BT737" i="1" s="1"/>
  <c r="BL737" i="1"/>
  <c r="BM737" i="1" s="1"/>
  <c r="BG742" i="1"/>
  <c r="BH742" i="1" s="1"/>
  <c r="BK742" i="1" s="1"/>
  <c r="BR742" i="1" s="1"/>
  <c r="BT742" i="1" s="1"/>
  <c r="BL742" i="1"/>
  <c r="BM742" i="1" s="1"/>
  <c r="BG747" i="1"/>
  <c r="BH747" i="1" s="1"/>
  <c r="BK747" i="1" s="1"/>
  <c r="BR747" i="1" s="1"/>
  <c r="BT747" i="1" s="1"/>
  <c r="BL747" i="1"/>
  <c r="BM747" i="1" s="1"/>
  <c r="BG751" i="1"/>
  <c r="BH751" i="1" s="1"/>
  <c r="BK751" i="1" s="1"/>
  <c r="BR751" i="1" s="1"/>
  <c r="BT751" i="1" s="1"/>
  <c r="BL751" i="1"/>
  <c r="BM751" i="1" s="1"/>
  <c r="BG756" i="1"/>
  <c r="BH756" i="1" s="1"/>
  <c r="BK756" i="1" s="1"/>
  <c r="BR756" i="1" s="1"/>
  <c r="BT756" i="1" s="1"/>
  <c r="BL756" i="1"/>
  <c r="BM756" i="1" s="1"/>
  <c r="BG760" i="1"/>
  <c r="BH760" i="1" s="1"/>
  <c r="BK760" i="1" s="1"/>
  <c r="BR760" i="1" s="1"/>
  <c r="BT760" i="1" s="1"/>
  <c r="BL760" i="1"/>
  <c r="BM760" i="1" s="1"/>
  <c r="BG764" i="1"/>
  <c r="BH764" i="1" s="1"/>
  <c r="BK764" i="1" s="1"/>
  <c r="BR764" i="1" s="1"/>
  <c r="BT764" i="1" s="1"/>
  <c r="BL764" i="1"/>
  <c r="BM764" i="1" s="1"/>
  <c r="BG769" i="1"/>
  <c r="BH769" i="1" s="1"/>
  <c r="BK769" i="1" s="1"/>
  <c r="BR769" i="1" s="1"/>
  <c r="BT769" i="1" s="1"/>
  <c r="BL769" i="1"/>
  <c r="BM769" i="1" s="1"/>
  <c r="BG773" i="1"/>
  <c r="BH773" i="1" s="1"/>
  <c r="BK773" i="1" s="1"/>
  <c r="BR773" i="1" s="1"/>
  <c r="BT773" i="1" s="1"/>
  <c r="BL773" i="1"/>
  <c r="BM773" i="1" s="1"/>
  <c r="BG777" i="1"/>
  <c r="BH777" i="1" s="1"/>
  <c r="BK777" i="1" s="1"/>
  <c r="BR777" i="1" s="1"/>
  <c r="BT777" i="1" s="1"/>
  <c r="BL777" i="1"/>
  <c r="BM777" i="1" s="1"/>
  <c r="BG781" i="1"/>
  <c r="BH781" i="1" s="1"/>
  <c r="BK781" i="1" s="1"/>
  <c r="BR781" i="1" s="1"/>
  <c r="BT781" i="1" s="1"/>
  <c r="BL781" i="1"/>
  <c r="BM781" i="1" s="1"/>
  <c r="BG785" i="1"/>
  <c r="BH785" i="1" s="1"/>
  <c r="BK785" i="1" s="1"/>
  <c r="BR785" i="1" s="1"/>
  <c r="BT785" i="1" s="1"/>
  <c r="BL785" i="1"/>
  <c r="BM785" i="1" s="1"/>
  <c r="BG789" i="1"/>
  <c r="BH789" i="1" s="1"/>
  <c r="BK789" i="1" s="1"/>
  <c r="BR789" i="1" s="1"/>
  <c r="BT789" i="1" s="1"/>
  <c r="BL789" i="1"/>
  <c r="BM789" i="1" s="1"/>
  <c r="BG793" i="1"/>
  <c r="BH793" i="1" s="1"/>
  <c r="BK793" i="1" s="1"/>
  <c r="BR793" i="1" s="1"/>
  <c r="BT793" i="1" s="1"/>
  <c r="BL793" i="1"/>
  <c r="BM793" i="1" s="1"/>
  <c r="BG798" i="1"/>
  <c r="BH798" i="1" s="1"/>
  <c r="BK798" i="1" s="1"/>
  <c r="BR798" i="1" s="1"/>
  <c r="BT798" i="1" s="1"/>
  <c r="BL798" i="1"/>
  <c r="BM798" i="1" s="1"/>
  <c r="BG802" i="1"/>
  <c r="BH802" i="1" s="1"/>
  <c r="BK802" i="1" s="1"/>
  <c r="BR802" i="1" s="1"/>
  <c r="BT802" i="1" s="1"/>
  <c r="BL802" i="1"/>
  <c r="BM802" i="1" s="1"/>
  <c r="BG806" i="1"/>
  <c r="BH806" i="1" s="1"/>
  <c r="BK806" i="1" s="1"/>
  <c r="BR806" i="1" s="1"/>
  <c r="BT806" i="1" s="1"/>
  <c r="BL806" i="1"/>
  <c r="BM806" i="1" s="1"/>
  <c r="BG810" i="1"/>
  <c r="BH810" i="1" s="1"/>
  <c r="BK810" i="1" s="1"/>
  <c r="BR810" i="1" s="1"/>
  <c r="BT810" i="1" s="1"/>
  <c r="BL810" i="1"/>
  <c r="BM810" i="1" s="1"/>
  <c r="BG814" i="1"/>
  <c r="BH814" i="1" s="1"/>
  <c r="BK814" i="1" s="1"/>
  <c r="BR814" i="1" s="1"/>
  <c r="BT814" i="1" s="1"/>
  <c r="BL814" i="1"/>
  <c r="BM814" i="1" s="1"/>
  <c r="BG818" i="1"/>
  <c r="BH818" i="1" s="1"/>
  <c r="BK818" i="1" s="1"/>
  <c r="BR818" i="1" s="1"/>
  <c r="BT818" i="1" s="1"/>
  <c r="BL818" i="1"/>
  <c r="BM818" i="1" s="1"/>
  <c r="BG822" i="1"/>
  <c r="BH822" i="1" s="1"/>
  <c r="BK822" i="1" s="1"/>
  <c r="BR822" i="1" s="1"/>
  <c r="BT822" i="1" s="1"/>
  <c r="BL822" i="1"/>
  <c r="BM822" i="1" s="1"/>
  <c r="BG826" i="1"/>
  <c r="BH826" i="1" s="1"/>
  <c r="BK826" i="1" s="1"/>
  <c r="BR826" i="1" s="1"/>
  <c r="BT826" i="1" s="1"/>
  <c r="BL826" i="1"/>
  <c r="BM826" i="1" s="1"/>
  <c r="BG830" i="1"/>
  <c r="BH830" i="1" s="1"/>
  <c r="BK830" i="1" s="1"/>
  <c r="BR830" i="1" s="1"/>
  <c r="BT830" i="1" s="1"/>
  <c r="BL830" i="1"/>
  <c r="BM830" i="1" s="1"/>
  <c r="BG834" i="1"/>
  <c r="BH834" i="1" s="1"/>
  <c r="BK834" i="1" s="1"/>
  <c r="BR834" i="1" s="1"/>
  <c r="BT834" i="1" s="1"/>
  <c r="BL834" i="1"/>
  <c r="BM834" i="1" s="1"/>
  <c r="BG838" i="1"/>
  <c r="BH838" i="1" s="1"/>
  <c r="BK838" i="1" s="1"/>
  <c r="BR838" i="1" s="1"/>
  <c r="BT838" i="1" s="1"/>
  <c r="BL838" i="1"/>
  <c r="BM838" i="1" s="1"/>
  <c r="BG842" i="1"/>
  <c r="BH842" i="1" s="1"/>
  <c r="BK842" i="1" s="1"/>
  <c r="BR842" i="1" s="1"/>
  <c r="BT842" i="1" s="1"/>
  <c r="BL842" i="1"/>
  <c r="BM842" i="1" s="1"/>
  <c r="BG847" i="1"/>
  <c r="BH847" i="1" s="1"/>
  <c r="BK847" i="1" s="1"/>
  <c r="BR847" i="1" s="1"/>
  <c r="BT847" i="1" s="1"/>
  <c r="BL847" i="1"/>
  <c r="BM847" i="1" s="1"/>
  <c r="BG852" i="1"/>
  <c r="BH852" i="1" s="1"/>
  <c r="BK852" i="1" s="1"/>
  <c r="BR852" i="1" s="1"/>
  <c r="BT852" i="1" s="1"/>
  <c r="BL852" i="1"/>
  <c r="BM852" i="1" s="1"/>
  <c r="BG857" i="1"/>
  <c r="BH857" i="1" s="1"/>
  <c r="BK857" i="1" s="1"/>
  <c r="BR857" i="1" s="1"/>
  <c r="BT857" i="1" s="1"/>
  <c r="BL857" i="1"/>
  <c r="BM857" i="1" s="1"/>
  <c r="BG861" i="1"/>
  <c r="BH861" i="1" s="1"/>
  <c r="BK861" i="1" s="1"/>
  <c r="BR861" i="1" s="1"/>
  <c r="BT861" i="1" s="1"/>
  <c r="BL861" i="1"/>
  <c r="BM861" i="1" s="1"/>
  <c r="BG866" i="1"/>
  <c r="BH866" i="1" s="1"/>
  <c r="BK866" i="1" s="1"/>
  <c r="BR866" i="1" s="1"/>
  <c r="BT866" i="1" s="1"/>
  <c r="BL866" i="1"/>
  <c r="BM866" i="1" s="1"/>
  <c r="BG870" i="1"/>
  <c r="BH870" i="1" s="1"/>
  <c r="BK870" i="1" s="1"/>
  <c r="BR870" i="1" s="1"/>
  <c r="BT870" i="1" s="1"/>
  <c r="BL870" i="1"/>
  <c r="BM870" i="1" s="1"/>
  <c r="BG874" i="1"/>
  <c r="BH874" i="1" s="1"/>
  <c r="BK874" i="1" s="1"/>
  <c r="BR874" i="1" s="1"/>
  <c r="BT874" i="1" s="1"/>
  <c r="BL874" i="1"/>
  <c r="BM874" i="1" s="1"/>
  <c r="BG878" i="1"/>
  <c r="BH878" i="1" s="1"/>
  <c r="BK878" i="1" s="1"/>
  <c r="BR878" i="1" s="1"/>
  <c r="BT878" i="1" s="1"/>
  <c r="BL878" i="1"/>
  <c r="BM878" i="1" s="1"/>
  <c r="BG882" i="1"/>
  <c r="BH882" i="1" s="1"/>
  <c r="BK882" i="1" s="1"/>
  <c r="BR882" i="1" s="1"/>
  <c r="BT882" i="1" s="1"/>
  <c r="BL882" i="1"/>
  <c r="BM882" i="1" s="1"/>
  <c r="BG886" i="1"/>
  <c r="BH886" i="1" s="1"/>
  <c r="BK886" i="1" s="1"/>
  <c r="BR886" i="1" s="1"/>
  <c r="BT886" i="1" s="1"/>
  <c r="BL886" i="1"/>
  <c r="BM886" i="1" s="1"/>
  <c r="BG890" i="1"/>
  <c r="BH890" i="1" s="1"/>
  <c r="BK890" i="1" s="1"/>
  <c r="BR890" i="1" s="1"/>
  <c r="BT890" i="1" s="1"/>
  <c r="BL890" i="1"/>
  <c r="BM890" i="1" s="1"/>
  <c r="BG894" i="1"/>
  <c r="BH894" i="1" s="1"/>
  <c r="BK894" i="1" s="1"/>
  <c r="BR894" i="1" s="1"/>
  <c r="BT894" i="1" s="1"/>
  <c r="BL894" i="1"/>
  <c r="BM894" i="1" s="1"/>
  <c r="BG898" i="1"/>
  <c r="BH898" i="1" s="1"/>
  <c r="BK898" i="1" s="1"/>
  <c r="BR898" i="1" s="1"/>
  <c r="BT898" i="1" s="1"/>
  <c r="BL898" i="1"/>
  <c r="BM898" i="1" s="1"/>
  <c r="BG904" i="1"/>
  <c r="BH904" i="1" s="1"/>
  <c r="BK904" i="1" s="1"/>
  <c r="BR904" i="1" s="1"/>
  <c r="BT904" i="1" s="1"/>
  <c r="BL904" i="1"/>
  <c r="BM904" i="1" s="1"/>
  <c r="BG908" i="1"/>
  <c r="BH908" i="1" s="1"/>
  <c r="BK908" i="1" s="1"/>
  <c r="BR908" i="1" s="1"/>
  <c r="BT908" i="1" s="1"/>
  <c r="BL908" i="1"/>
  <c r="BM908" i="1" s="1"/>
  <c r="BG912" i="1"/>
  <c r="BH912" i="1" s="1"/>
  <c r="BK912" i="1" s="1"/>
  <c r="BR912" i="1" s="1"/>
  <c r="BT912" i="1" s="1"/>
  <c r="BL912" i="1"/>
  <c r="BM912" i="1" s="1"/>
  <c r="BG917" i="1"/>
  <c r="BH917" i="1" s="1"/>
  <c r="BK917" i="1" s="1"/>
  <c r="BR917" i="1" s="1"/>
  <c r="BT917" i="1" s="1"/>
  <c r="BL917" i="1"/>
  <c r="BM917" i="1" s="1"/>
  <c r="BG921" i="1"/>
  <c r="BH921" i="1" s="1"/>
  <c r="BK921" i="1" s="1"/>
  <c r="BR921" i="1" s="1"/>
  <c r="BT921" i="1" s="1"/>
  <c r="BL921" i="1"/>
  <c r="BM921" i="1" s="1"/>
  <c r="BG925" i="1"/>
  <c r="BH925" i="1" s="1"/>
  <c r="BK925" i="1" s="1"/>
  <c r="BR925" i="1" s="1"/>
  <c r="BT925" i="1" s="1"/>
  <c r="BL925" i="1"/>
  <c r="BM925" i="1" s="1"/>
  <c r="BG929" i="1"/>
  <c r="BH929" i="1" s="1"/>
  <c r="BK929" i="1" s="1"/>
  <c r="BR929" i="1" s="1"/>
  <c r="BT929" i="1" s="1"/>
  <c r="BL929" i="1"/>
  <c r="BM929" i="1" s="1"/>
  <c r="BG933" i="1"/>
  <c r="BH933" i="1" s="1"/>
  <c r="BK933" i="1" s="1"/>
  <c r="BR933" i="1" s="1"/>
  <c r="BT933" i="1" s="1"/>
  <c r="BL933" i="1"/>
  <c r="BM933" i="1" s="1"/>
  <c r="BG937" i="1"/>
  <c r="BH937" i="1" s="1"/>
  <c r="BK937" i="1" s="1"/>
  <c r="BR937" i="1" s="1"/>
  <c r="BT937" i="1" s="1"/>
  <c r="BL937" i="1"/>
  <c r="BM937" i="1" s="1"/>
  <c r="BG941" i="1"/>
  <c r="BH941" i="1" s="1"/>
  <c r="BK941" i="1" s="1"/>
  <c r="BR941" i="1" s="1"/>
  <c r="BT941" i="1" s="1"/>
  <c r="BL941" i="1"/>
  <c r="BM941" i="1" s="1"/>
  <c r="BG945" i="1"/>
  <c r="BH945" i="1" s="1"/>
  <c r="BK945" i="1" s="1"/>
  <c r="BR945" i="1" s="1"/>
  <c r="BT945" i="1" s="1"/>
  <c r="BL945" i="1"/>
  <c r="BM945" i="1" s="1"/>
  <c r="BG949" i="1"/>
  <c r="BH949" i="1" s="1"/>
  <c r="BK949" i="1" s="1"/>
  <c r="BR949" i="1" s="1"/>
  <c r="BT949" i="1" s="1"/>
  <c r="BL949" i="1"/>
  <c r="BM949" i="1" s="1"/>
  <c r="BG953" i="1"/>
  <c r="BH953" i="1" s="1"/>
  <c r="BK953" i="1" s="1"/>
  <c r="BR953" i="1" s="1"/>
  <c r="BT953" i="1" s="1"/>
  <c r="BL953" i="1"/>
  <c r="BM953" i="1" s="1"/>
  <c r="BG959" i="1"/>
  <c r="BH959" i="1" s="1"/>
  <c r="BK959" i="1" s="1"/>
  <c r="BR959" i="1" s="1"/>
  <c r="BT959" i="1" s="1"/>
  <c r="BL959" i="1"/>
  <c r="BM959" i="1" s="1"/>
  <c r="BG964" i="1"/>
  <c r="BH964" i="1" s="1"/>
  <c r="BK964" i="1" s="1"/>
  <c r="BR964" i="1" s="1"/>
  <c r="BT964" i="1" s="1"/>
  <c r="BL964" i="1"/>
  <c r="BM964" i="1" s="1"/>
  <c r="BG968" i="1"/>
  <c r="BH968" i="1" s="1"/>
  <c r="BK968" i="1" s="1"/>
  <c r="BR968" i="1" s="1"/>
  <c r="BT968" i="1" s="1"/>
  <c r="BL968" i="1"/>
  <c r="BM968" i="1" s="1"/>
  <c r="BG972" i="1"/>
  <c r="BH972" i="1" s="1"/>
  <c r="BK972" i="1" s="1"/>
  <c r="BR972" i="1" s="1"/>
  <c r="BT972" i="1" s="1"/>
  <c r="BL972" i="1"/>
  <c r="BM972" i="1" s="1"/>
  <c r="BG976" i="1"/>
  <c r="BH976" i="1" s="1"/>
  <c r="BK976" i="1" s="1"/>
  <c r="BR976" i="1" s="1"/>
  <c r="BT976" i="1" s="1"/>
  <c r="BL976" i="1"/>
  <c r="BM976" i="1" s="1"/>
  <c r="BG980" i="1"/>
  <c r="BH980" i="1" s="1"/>
  <c r="BK980" i="1" s="1"/>
  <c r="BR980" i="1" s="1"/>
  <c r="BT980" i="1" s="1"/>
  <c r="BL980" i="1"/>
  <c r="BM980" i="1" s="1"/>
  <c r="BG984" i="1"/>
  <c r="BH984" i="1" s="1"/>
  <c r="BK984" i="1" s="1"/>
  <c r="BR984" i="1" s="1"/>
  <c r="BT984" i="1" s="1"/>
  <c r="BL984" i="1"/>
  <c r="BM984" i="1" s="1"/>
  <c r="BG988" i="1"/>
  <c r="BH988" i="1" s="1"/>
  <c r="BK988" i="1" s="1"/>
  <c r="BR988" i="1" s="1"/>
  <c r="BT988" i="1" s="1"/>
  <c r="BL988" i="1"/>
  <c r="BM988" i="1" s="1"/>
  <c r="BG992" i="1"/>
  <c r="BH992" i="1" s="1"/>
  <c r="BK992" i="1" s="1"/>
  <c r="BR992" i="1" s="1"/>
  <c r="BT992" i="1" s="1"/>
  <c r="BL992" i="1"/>
  <c r="BM992" i="1" s="1"/>
  <c r="BG996" i="1"/>
  <c r="BH996" i="1" s="1"/>
  <c r="BK996" i="1" s="1"/>
  <c r="BR996" i="1" s="1"/>
  <c r="BT996" i="1" s="1"/>
  <c r="BL996" i="1"/>
  <c r="BM996" i="1" s="1"/>
  <c r="BG1000" i="1"/>
  <c r="BH1000" i="1" s="1"/>
  <c r="BK1000" i="1" s="1"/>
  <c r="BR1000" i="1" s="1"/>
  <c r="BT1000" i="1" s="1"/>
  <c r="BL1000" i="1"/>
  <c r="BM1000" i="1" s="1"/>
  <c r="BG1004" i="1"/>
  <c r="BH1004" i="1" s="1"/>
  <c r="BK1004" i="1" s="1"/>
  <c r="BR1004" i="1" s="1"/>
  <c r="BT1004" i="1" s="1"/>
  <c r="BL1004" i="1"/>
  <c r="BM1004" i="1" s="1"/>
  <c r="BG1008" i="1"/>
  <c r="BH1008" i="1" s="1"/>
  <c r="BK1008" i="1" s="1"/>
  <c r="BR1008" i="1" s="1"/>
  <c r="BT1008" i="1" s="1"/>
  <c r="BL1008" i="1"/>
  <c r="BM1008" i="1" s="1"/>
  <c r="BG1012" i="1"/>
  <c r="BH1012" i="1" s="1"/>
  <c r="BK1012" i="1" s="1"/>
  <c r="BR1012" i="1" s="1"/>
  <c r="BT1012" i="1" s="1"/>
  <c r="BL1012" i="1"/>
  <c r="BM1012" i="1" s="1"/>
  <c r="BG1017" i="1"/>
  <c r="BH1017" i="1" s="1"/>
  <c r="BK1017" i="1" s="1"/>
  <c r="BR1017" i="1" s="1"/>
  <c r="BT1017" i="1" s="1"/>
  <c r="BL1017" i="1"/>
  <c r="BM1017" i="1" s="1"/>
  <c r="BG1021" i="1"/>
  <c r="BH1021" i="1" s="1"/>
  <c r="BK1021" i="1" s="1"/>
  <c r="BR1021" i="1" s="1"/>
  <c r="BT1021" i="1" s="1"/>
  <c r="BL1021" i="1"/>
  <c r="BM1021" i="1" s="1"/>
  <c r="BG1026" i="1"/>
  <c r="BH1026" i="1" s="1"/>
  <c r="BK1026" i="1" s="1"/>
  <c r="BR1026" i="1" s="1"/>
  <c r="BT1026" i="1" s="1"/>
  <c r="BL1026" i="1"/>
  <c r="BM1026" i="1" s="1"/>
  <c r="BG1030" i="1"/>
  <c r="BH1030" i="1" s="1"/>
  <c r="BK1030" i="1" s="1"/>
  <c r="BR1030" i="1" s="1"/>
  <c r="BT1030" i="1" s="1"/>
  <c r="BL1030" i="1"/>
  <c r="BM1030" i="1" s="1"/>
  <c r="BG1034" i="1"/>
  <c r="BH1034" i="1" s="1"/>
  <c r="BK1034" i="1" s="1"/>
  <c r="BR1034" i="1" s="1"/>
  <c r="BT1034" i="1" s="1"/>
  <c r="BL1034" i="1"/>
  <c r="BM1034" i="1" s="1"/>
  <c r="BG1038" i="1"/>
  <c r="BH1038" i="1" s="1"/>
  <c r="BK1038" i="1" s="1"/>
  <c r="BR1038" i="1" s="1"/>
  <c r="BT1038" i="1" s="1"/>
  <c r="BL1038" i="1"/>
  <c r="BM1038" i="1" s="1"/>
  <c r="BG1042" i="1"/>
  <c r="BH1042" i="1" s="1"/>
  <c r="BK1042" i="1" s="1"/>
  <c r="BR1042" i="1" s="1"/>
  <c r="BT1042" i="1" s="1"/>
  <c r="BL1042" i="1"/>
  <c r="BM1042" i="1" s="1"/>
  <c r="BG1046" i="1"/>
  <c r="BH1046" i="1" s="1"/>
  <c r="BK1046" i="1" s="1"/>
  <c r="BR1046" i="1" s="1"/>
  <c r="BT1046" i="1" s="1"/>
  <c r="BL1046" i="1"/>
  <c r="BM1046" i="1" s="1"/>
  <c r="BG1050" i="1"/>
  <c r="BH1050" i="1" s="1"/>
  <c r="BK1050" i="1" s="1"/>
  <c r="BR1050" i="1" s="1"/>
  <c r="BT1050" i="1" s="1"/>
  <c r="BL1050" i="1"/>
  <c r="BM1050" i="1" s="1"/>
  <c r="BG1054" i="1"/>
  <c r="BH1054" i="1" s="1"/>
  <c r="BK1054" i="1" s="1"/>
  <c r="BR1054" i="1" s="1"/>
  <c r="BT1054" i="1" s="1"/>
  <c r="BL1054" i="1"/>
  <c r="BM1054" i="1" s="1"/>
  <c r="BG1058" i="1"/>
  <c r="BH1058" i="1" s="1"/>
  <c r="BK1058" i="1" s="1"/>
  <c r="BR1058" i="1" s="1"/>
  <c r="BT1058" i="1" s="1"/>
  <c r="BL1058" i="1"/>
  <c r="BM1058" i="1" s="1"/>
  <c r="BG1062" i="1"/>
  <c r="BH1062" i="1" s="1"/>
  <c r="BK1062" i="1" s="1"/>
  <c r="BR1062" i="1" s="1"/>
  <c r="BT1062" i="1" s="1"/>
  <c r="BL1062" i="1"/>
  <c r="BM1062" i="1" s="1"/>
  <c r="BG1066" i="1"/>
  <c r="BH1066" i="1" s="1"/>
  <c r="BK1066" i="1" s="1"/>
  <c r="BR1066" i="1" s="1"/>
  <c r="BT1066" i="1" s="1"/>
  <c r="BL1066" i="1"/>
  <c r="BM1066" i="1" s="1"/>
  <c r="BG1070" i="1"/>
  <c r="BH1070" i="1" s="1"/>
  <c r="BK1070" i="1" s="1"/>
  <c r="BR1070" i="1" s="1"/>
  <c r="BT1070" i="1" s="1"/>
  <c r="BL1070" i="1"/>
  <c r="BM1070" i="1" s="1"/>
  <c r="BG1074" i="1"/>
  <c r="BH1074" i="1" s="1"/>
  <c r="BK1074" i="1" s="1"/>
  <c r="BR1074" i="1" s="1"/>
  <c r="BT1074" i="1" s="1"/>
  <c r="BL1074" i="1"/>
  <c r="BM1074" i="1" s="1"/>
  <c r="BG1078" i="1"/>
  <c r="BH1078" i="1" s="1"/>
  <c r="BK1078" i="1" s="1"/>
  <c r="BR1078" i="1" s="1"/>
  <c r="BT1078" i="1" s="1"/>
  <c r="BL1078" i="1"/>
  <c r="BM1078" i="1" s="1"/>
  <c r="BG1082" i="1"/>
  <c r="BH1082" i="1" s="1"/>
  <c r="BK1082" i="1" s="1"/>
  <c r="BR1082" i="1" s="1"/>
  <c r="BT1082" i="1" s="1"/>
  <c r="BL1082" i="1"/>
  <c r="BM1082" i="1" s="1"/>
  <c r="BG1086" i="1"/>
  <c r="BH1086" i="1" s="1"/>
  <c r="BK1086" i="1" s="1"/>
  <c r="BR1086" i="1" s="1"/>
  <c r="BT1086" i="1" s="1"/>
  <c r="BL1086" i="1"/>
  <c r="BM1086" i="1" s="1"/>
  <c r="BG1090" i="1"/>
  <c r="BH1090" i="1" s="1"/>
  <c r="BK1090" i="1" s="1"/>
  <c r="BR1090" i="1" s="1"/>
  <c r="BT1090" i="1" s="1"/>
  <c r="BL1090" i="1"/>
  <c r="BM1090" i="1" s="1"/>
  <c r="BG1094" i="1"/>
  <c r="BH1094" i="1" s="1"/>
  <c r="BK1094" i="1" s="1"/>
  <c r="BR1094" i="1" s="1"/>
  <c r="BT1094" i="1" s="1"/>
  <c r="BL1094" i="1"/>
  <c r="BM1094" i="1" s="1"/>
  <c r="BG1099" i="1"/>
  <c r="BH1099" i="1" s="1"/>
  <c r="BK1099" i="1" s="1"/>
  <c r="BR1099" i="1" s="1"/>
  <c r="BT1099" i="1" s="1"/>
  <c r="BL1099" i="1"/>
  <c r="BM1099" i="1" s="1"/>
  <c r="BG1103" i="1"/>
  <c r="BH1103" i="1" s="1"/>
  <c r="BK1103" i="1" s="1"/>
  <c r="BR1103" i="1" s="1"/>
  <c r="BT1103" i="1" s="1"/>
  <c r="BL1103" i="1"/>
  <c r="BM1103" i="1" s="1"/>
  <c r="BG1107" i="1"/>
  <c r="BH1107" i="1" s="1"/>
  <c r="BK1107" i="1" s="1"/>
  <c r="BR1107" i="1" s="1"/>
  <c r="BT1107" i="1" s="1"/>
  <c r="BL1107" i="1"/>
  <c r="BM1107" i="1" s="1"/>
  <c r="BG1111" i="1"/>
  <c r="BH1111" i="1" s="1"/>
  <c r="BK1111" i="1" s="1"/>
  <c r="BR1111" i="1" s="1"/>
  <c r="BT1111" i="1" s="1"/>
  <c r="BL1111" i="1"/>
  <c r="BM1111" i="1" s="1"/>
  <c r="BG1115" i="1"/>
  <c r="BH1115" i="1" s="1"/>
  <c r="BK1115" i="1" s="1"/>
  <c r="BR1115" i="1" s="1"/>
  <c r="BT1115" i="1" s="1"/>
  <c r="BL1115" i="1"/>
  <c r="BM1115" i="1" s="1"/>
  <c r="BG1120" i="1"/>
  <c r="BH1120" i="1" s="1"/>
  <c r="BK1120" i="1" s="1"/>
  <c r="BR1120" i="1" s="1"/>
  <c r="BT1120" i="1" s="1"/>
  <c r="BL1120" i="1"/>
  <c r="BM1120" i="1" s="1"/>
  <c r="BG1124" i="1"/>
  <c r="BH1124" i="1" s="1"/>
  <c r="BK1124" i="1" s="1"/>
  <c r="BR1124" i="1" s="1"/>
  <c r="BT1124" i="1" s="1"/>
  <c r="BL1124" i="1"/>
  <c r="BM1124" i="1" s="1"/>
  <c r="BG1129" i="1"/>
  <c r="BH1129" i="1" s="1"/>
  <c r="BK1129" i="1" s="1"/>
  <c r="BR1129" i="1" s="1"/>
  <c r="BT1129" i="1" s="1"/>
  <c r="BL1129" i="1"/>
  <c r="BM1129" i="1" s="1"/>
  <c r="BG1133" i="1"/>
  <c r="BH1133" i="1" s="1"/>
  <c r="BK1133" i="1" s="1"/>
  <c r="BR1133" i="1" s="1"/>
  <c r="BT1133" i="1" s="1"/>
  <c r="BL1133" i="1"/>
  <c r="BM1133" i="1" s="1"/>
  <c r="BG1137" i="1"/>
  <c r="BH1137" i="1" s="1"/>
  <c r="BK1137" i="1" s="1"/>
  <c r="BR1137" i="1" s="1"/>
  <c r="BT1137" i="1" s="1"/>
  <c r="BL1137" i="1"/>
  <c r="BM1137" i="1" s="1"/>
  <c r="BG1141" i="1"/>
  <c r="BH1141" i="1" s="1"/>
  <c r="BK1141" i="1" s="1"/>
  <c r="BR1141" i="1" s="1"/>
  <c r="BT1141" i="1" s="1"/>
  <c r="BL1141" i="1"/>
  <c r="BM1141" i="1" s="1"/>
  <c r="BG1145" i="1"/>
  <c r="BH1145" i="1" s="1"/>
  <c r="BK1145" i="1" s="1"/>
  <c r="BR1145" i="1" s="1"/>
  <c r="BT1145" i="1" s="1"/>
  <c r="BL1145" i="1"/>
  <c r="BM1145" i="1" s="1"/>
  <c r="BG1149" i="1"/>
  <c r="BH1149" i="1" s="1"/>
  <c r="BK1149" i="1" s="1"/>
  <c r="BR1149" i="1" s="1"/>
  <c r="BT1149" i="1" s="1"/>
  <c r="BL1149" i="1"/>
  <c r="BM1149" i="1" s="1"/>
  <c r="BG1153" i="1"/>
  <c r="BH1153" i="1" s="1"/>
  <c r="BK1153" i="1" s="1"/>
  <c r="BR1153" i="1" s="1"/>
  <c r="BT1153" i="1" s="1"/>
  <c r="BL1153" i="1"/>
  <c r="BM1153" i="1" s="1"/>
  <c r="BG1157" i="1"/>
  <c r="BH1157" i="1" s="1"/>
  <c r="BK1157" i="1" s="1"/>
  <c r="BR1157" i="1" s="1"/>
  <c r="BT1157" i="1" s="1"/>
  <c r="BL1157" i="1"/>
  <c r="BM1157" i="1" s="1"/>
  <c r="BG1161" i="1"/>
  <c r="BH1161" i="1" s="1"/>
  <c r="BK1161" i="1" s="1"/>
  <c r="BR1161" i="1" s="1"/>
  <c r="BT1161" i="1" s="1"/>
  <c r="BL1161" i="1"/>
  <c r="BM1161" i="1" s="1"/>
  <c r="BG1165" i="1"/>
  <c r="BH1165" i="1" s="1"/>
  <c r="BK1165" i="1" s="1"/>
  <c r="BR1165" i="1" s="1"/>
  <c r="BT1165" i="1" s="1"/>
  <c r="BL1165" i="1"/>
  <c r="BM1165" i="1" s="1"/>
  <c r="BG1169" i="1"/>
  <c r="BH1169" i="1" s="1"/>
  <c r="BK1169" i="1" s="1"/>
  <c r="BR1169" i="1" s="1"/>
  <c r="BT1169" i="1" s="1"/>
  <c r="BL1169" i="1"/>
  <c r="BM1169" i="1" s="1"/>
  <c r="BG1173" i="1"/>
  <c r="BH1173" i="1" s="1"/>
  <c r="BK1173" i="1" s="1"/>
  <c r="BR1173" i="1" s="1"/>
  <c r="BT1173" i="1" s="1"/>
  <c r="BL1173" i="1"/>
  <c r="BM1173" i="1" s="1"/>
  <c r="BG1177" i="1"/>
  <c r="BH1177" i="1" s="1"/>
  <c r="BK1177" i="1" s="1"/>
  <c r="BR1177" i="1" s="1"/>
  <c r="BT1177" i="1" s="1"/>
  <c r="BL1177" i="1"/>
  <c r="BM1177" i="1" s="1"/>
  <c r="BG1181" i="1"/>
  <c r="BH1181" i="1" s="1"/>
  <c r="BK1181" i="1" s="1"/>
  <c r="BR1181" i="1" s="1"/>
  <c r="BT1181" i="1" s="1"/>
  <c r="BL1181" i="1"/>
  <c r="BM1181" i="1" s="1"/>
  <c r="BG1185" i="1"/>
  <c r="BH1185" i="1" s="1"/>
  <c r="BK1185" i="1" s="1"/>
  <c r="BR1185" i="1" s="1"/>
  <c r="BT1185" i="1" s="1"/>
  <c r="BL1185" i="1"/>
  <c r="BM1185" i="1" s="1"/>
  <c r="BG1189" i="1"/>
  <c r="BH1189" i="1" s="1"/>
  <c r="BK1189" i="1" s="1"/>
  <c r="BR1189" i="1" s="1"/>
  <c r="BT1189" i="1" s="1"/>
  <c r="BL1189" i="1"/>
  <c r="BM1189" i="1" s="1"/>
  <c r="BG1195" i="1"/>
  <c r="BH1195" i="1" s="1"/>
  <c r="BK1195" i="1" s="1"/>
  <c r="BR1195" i="1" s="1"/>
  <c r="BT1195" i="1" s="1"/>
  <c r="BL1195" i="1"/>
  <c r="BM1195" i="1" s="1"/>
  <c r="BG1200" i="1"/>
  <c r="BH1200" i="1" s="1"/>
  <c r="BK1200" i="1" s="1"/>
  <c r="BR1200" i="1" s="1"/>
  <c r="BT1200" i="1" s="1"/>
  <c r="BL1200" i="1"/>
  <c r="BM1200" i="1" s="1"/>
  <c r="BG1204" i="1"/>
  <c r="BH1204" i="1" s="1"/>
  <c r="BK1204" i="1" s="1"/>
  <c r="BR1204" i="1" s="1"/>
  <c r="BT1204" i="1" s="1"/>
  <c r="BL1204" i="1"/>
  <c r="BM1204" i="1" s="1"/>
  <c r="BG1208" i="1"/>
  <c r="BH1208" i="1" s="1"/>
  <c r="BK1208" i="1" s="1"/>
  <c r="BR1208" i="1" s="1"/>
  <c r="BT1208" i="1" s="1"/>
  <c r="BL1208" i="1"/>
  <c r="BM1208" i="1" s="1"/>
  <c r="BG1212" i="1"/>
  <c r="BH1212" i="1" s="1"/>
  <c r="BK1212" i="1" s="1"/>
  <c r="BR1212" i="1" s="1"/>
  <c r="BT1212" i="1" s="1"/>
  <c r="BL1212" i="1"/>
  <c r="BM1212" i="1" s="1"/>
  <c r="BG1216" i="1"/>
  <c r="BH1216" i="1" s="1"/>
  <c r="BK1216" i="1" s="1"/>
  <c r="BR1216" i="1" s="1"/>
  <c r="BT1216" i="1" s="1"/>
  <c r="BL1216" i="1"/>
  <c r="BM1216" i="1" s="1"/>
  <c r="BG1220" i="1"/>
  <c r="BH1220" i="1" s="1"/>
  <c r="BK1220" i="1" s="1"/>
  <c r="BR1220" i="1" s="1"/>
  <c r="BT1220" i="1" s="1"/>
  <c r="BL1220" i="1"/>
  <c r="BM1220" i="1" s="1"/>
  <c r="BG1224" i="1"/>
  <c r="BH1224" i="1" s="1"/>
  <c r="BK1224" i="1" s="1"/>
  <c r="BR1224" i="1" s="1"/>
  <c r="BT1224" i="1" s="1"/>
  <c r="BL1224" i="1"/>
  <c r="BM1224" i="1" s="1"/>
  <c r="BG1228" i="1"/>
  <c r="BH1228" i="1" s="1"/>
  <c r="BK1228" i="1" s="1"/>
  <c r="BR1228" i="1" s="1"/>
  <c r="BT1228" i="1" s="1"/>
  <c r="BL1228" i="1"/>
  <c r="BM1228" i="1" s="1"/>
  <c r="BG1232" i="1"/>
  <c r="BH1232" i="1" s="1"/>
  <c r="BK1232" i="1" s="1"/>
  <c r="BR1232" i="1" s="1"/>
  <c r="BT1232" i="1" s="1"/>
  <c r="BL1232" i="1"/>
  <c r="BM1232" i="1" s="1"/>
  <c r="BG1236" i="1"/>
  <c r="BH1236" i="1" s="1"/>
  <c r="BK1236" i="1" s="1"/>
  <c r="BR1236" i="1" s="1"/>
  <c r="BT1236" i="1" s="1"/>
  <c r="BL1236" i="1"/>
  <c r="BM1236" i="1" s="1"/>
  <c r="BG1240" i="1"/>
  <c r="BH1240" i="1" s="1"/>
  <c r="BK1240" i="1" s="1"/>
  <c r="BR1240" i="1" s="1"/>
  <c r="BT1240" i="1" s="1"/>
  <c r="BL1240" i="1"/>
  <c r="BM1240" i="1" s="1"/>
  <c r="BG1245" i="1"/>
  <c r="BH1245" i="1" s="1"/>
  <c r="BK1245" i="1" s="1"/>
  <c r="BR1245" i="1" s="1"/>
  <c r="BT1245" i="1" s="1"/>
  <c r="BL1245" i="1"/>
  <c r="BM1245" i="1" s="1"/>
  <c r="BG1249" i="1"/>
  <c r="BH1249" i="1" s="1"/>
  <c r="BK1249" i="1" s="1"/>
  <c r="BR1249" i="1" s="1"/>
  <c r="BT1249" i="1" s="1"/>
  <c r="BL1249" i="1"/>
  <c r="BM1249" i="1" s="1"/>
  <c r="BG1253" i="1"/>
  <c r="BH1253" i="1" s="1"/>
  <c r="BK1253" i="1" s="1"/>
  <c r="BR1253" i="1" s="1"/>
  <c r="BT1253" i="1" s="1"/>
  <c r="BL1253" i="1"/>
  <c r="BM1253" i="1" s="1"/>
  <c r="BG1257" i="1"/>
  <c r="BH1257" i="1" s="1"/>
  <c r="BK1257" i="1" s="1"/>
  <c r="BR1257" i="1" s="1"/>
  <c r="BT1257" i="1" s="1"/>
  <c r="BL1257" i="1"/>
  <c r="BM1257" i="1" s="1"/>
  <c r="BG1261" i="1"/>
  <c r="BH1261" i="1" s="1"/>
  <c r="BK1261" i="1" s="1"/>
  <c r="BR1261" i="1" s="1"/>
  <c r="BT1261" i="1" s="1"/>
  <c r="BL1261" i="1"/>
  <c r="BM1261" i="1" s="1"/>
  <c r="BG1265" i="1"/>
  <c r="BH1265" i="1" s="1"/>
  <c r="BK1265" i="1" s="1"/>
  <c r="BR1265" i="1" s="1"/>
  <c r="BT1265" i="1" s="1"/>
  <c r="BL1265" i="1"/>
  <c r="BM1265" i="1" s="1"/>
  <c r="BG1269" i="1"/>
  <c r="BH1269" i="1" s="1"/>
  <c r="BK1269" i="1" s="1"/>
  <c r="BR1269" i="1" s="1"/>
  <c r="BT1269" i="1" s="1"/>
  <c r="BL1269" i="1"/>
  <c r="BM1269" i="1" s="1"/>
  <c r="BG1273" i="1"/>
  <c r="BH1273" i="1" s="1"/>
  <c r="BK1273" i="1" s="1"/>
  <c r="BR1273" i="1" s="1"/>
  <c r="BT1273" i="1" s="1"/>
  <c r="BL1273" i="1"/>
  <c r="BM1273" i="1" s="1"/>
  <c r="BG1277" i="1"/>
  <c r="BH1277" i="1" s="1"/>
  <c r="BK1277" i="1" s="1"/>
  <c r="BR1277" i="1" s="1"/>
  <c r="BT1277" i="1" s="1"/>
  <c r="BL1277" i="1"/>
  <c r="BM1277" i="1" s="1"/>
  <c r="BG1281" i="1"/>
  <c r="BH1281" i="1" s="1"/>
  <c r="BK1281" i="1" s="1"/>
  <c r="BR1281" i="1" s="1"/>
  <c r="BT1281" i="1" s="1"/>
  <c r="BL1281" i="1"/>
  <c r="BM1281" i="1" s="1"/>
  <c r="BG1285" i="1"/>
  <c r="BH1285" i="1" s="1"/>
  <c r="BK1285" i="1" s="1"/>
  <c r="BR1285" i="1" s="1"/>
  <c r="BT1285" i="1" s="1"/>
  <c r="BL1285" i="1"/>
  <c r="BM1285" i="1" s="1"/>
  <c r="BG1289" i="1"/>
  <c r="BH1289" i="1" s="1"/>
  <c r="BK1289" i="1" s="1"/>
  <c r="BR1289" i="1" s="1"/>
  <c r="BT1289" i="1" s="1"/>
  <c r="BL1289" i="1"/>
  <c r="BM1289" i="1" s="1"/>
  <c r="BG1294" i="1"/>
  <c r="BH1294" i="1" s="1"/>
  <c r="BK1294" i="1" s="1"/>
  <c r="BR1294" i="1" s="1"/>
  <c r="BT1294" i="1" s="1"/>
  <c r="BL1294" i="1"/>
  <c r="BM1294" i="1" s="1"/>
  <c r="BG1298" i="1"/>
  <c r="BH1298" i="1" s="1"/>
  <c r="BK1298" i="1" s="1"/>
  <c r="BR1298" i="1" s="1"/>
  <c r="BT1298" i="1" s="1"/>
  <c r="BL1298" i="1"/>
  <c r="BM1298" i="1" s="1"/>
  <c r="BG1302" i="1"/>
  <c r="BH1302" i="1" s="1"/>
  <c r="BK1302" i="1" s="1"/>
  <c r="BR1302" i="1" s="1"/>
  <c r="BT1302" i="1" s="1"/>
  <c r="BL1302" i="1"/>
  <c r="BM1302" i="1" s="1"/>
  <c r="BG1306" i="1"/>
  <c r="BH1306" i="1" s="1"/>
  <c r="BK1306" i="1" s="1"/>
  <c r="BR1306" i="1" s="1"/>
  <c r="BT1306" i="1" s="1"/>
  <c r="BL1306" i="1"/>
  <c r="BM1306" i="1" s="1"/>
  <c r="BG1310" i="1"/>
  <c r="BH1310" i="1" s="1"/>
  <c r="BK1310" i="1" s="1"/>
  <c r="BR1310" i="1" s="1"/>
  <c r="BT1310" i="1" s="1"/>
  <c r="BL1310" i="1"/>
  <c r="BM1310" i="1" s="1"/>
  <c r="BG1314" i="1"/>
  <c r="BH1314" i="1" s="1"/>
  <c r="BK1314" i="1" s="1"/>
  <c r="BR1314" i="1" s="1"/>
  <c r="BT1314" i="1" s="1"/>
  <c r="BL1314" i="1"/>
  <c r="BM1314" i="1" s="1"/>
  <c r="BG1318" i="1"/>
  <c r="BH1318" i="1" s="1"/>
  <c r="BK1318" i="1" s="1"/>
  <c r="BR1318" i="1" s="1"/>
  <c r="BT1318" i="1" s="1"/>
  <c r="BL1318" i="1"/>
  <c r="BM1318" i="1" s="1"/>
  <c r="BG1322" i="1"/>
  <c r="BH1322" i="1" s="1"/>
  <c r="BK1322" i="1" s="1"/>
  <c r="BR1322" i="1" s="1"/>
  <c r="BT1322" i="1" s="1"/>
  <c r="BL1322" i="1"/>
  <c r="BM1322" i="1" s="1"/>
  <c r="BG1327" i="1"/>
  <c r="BH1327" i="1" s="1"/>
  <c r="BK1327" i="1" s="1"/>
  <c r="BR1327" i="1" s="1"/>
  <c r="BT1327" i="1" s="1"/>
  <c r="BL1327" i="1"/>
  <c r="BM1327" i="1" s="1"/>
  <c r="BG1331" i="1"/>
  <c r="BH1331" i="1" s="1"/>
  <c r="BK1331" i="1" s="1"/>
  <c r="BR1331" i="1" s="1"/>
  <c r="BT1331" i="1" s="1"/>
  <c r="BL1331" i="1"/>
  <c r="BM1331" i="1" s="1"/>
  <c r="BG1335" i="1"/>
  <c r="BH1335" i="1" s="1"/>
  <c r="BK1335" i="1" s="1"/>
  <c r="BR1335" i="1" s="1"/>
  <c r="BT1335" i="1" s="1"/>
  <c r="BL1335" i="1"/>
  <c r="BM1335" i="1" s="1"/>
  <c r="BG1339" i="1"/>
  <c r="BH1339" i="1" s="1"/>
  <c r="BK1339" i="1" s="1"/>
  <c r="BR1339" i="1" s="1"/>
  <c r="BT1339" i="1" s="1"/>
  <c r="BL1339" i="1"/>
  <c r="BM1339" i="1" s="1"/>
  <c r="BG1343" i="1"/>
  <c r="BH1343" i="1" s="1"/>
  <c r="BK1343" i="1" s="1"/>
  <c r="BR1343" i="1" s="1"/>
  <c r="BT1343" i="1" s="1"/>
  <c r="BL1343" i="1"/>
  <c r="BM1343" i="1" s="1"/>
  <c r="BG1347" i="1"/>
  <c r="BH1347" i="1" s="1"/>
  <c r="BK1347" i="1" s="1"/>
  <c r="BR1347" i="1" s="1"/>
  <c r="BT1347" i="1" s="1"/>
  <c r="BL1347" i="1"/>
  <c r="BM1347" i="1" s="1"/>
  <c r="BG1351" i="1"/>
  <c r="BH1351" i="1" s="1"/>
  <c r="BK1351" i="1" s="1"/>
  <c r="BR1351" i="1" s="1"/>
  <c r="BT1351" i="1" s="1"/>
  <c r="BL1351" i="1"/>
  <c r="BM1351" i="1" s="1"/>
  <c r="BG1355" i="1"/>
  <c r="BH1355" i="1" s="1"/>
  <c r="BK1355" i="1" s="1"/>
  <c r="BR1355" i="1" s="1"/>
  <c r="BT1355" i="1" s="1"/>
  <c r="BL1355" i="1"/>
  <c r="BM1355" i="1" s="1"/>
  <c r="BG1359" i="1"/>
  <c r="BH1359" i="1" s="1"/>
  <c r="BK1359" i="1" s="1"/>
  <c r="BR1359" i="1" s="1"/>
  <c r="BT1359" i="1" s="1"/>
  <c r="BL1359" i="1"/>
  <c r="BM1359" i="1" s="1"/>
  <c r="BG1363" i="1"/>
  <c r="BH1363" i="1" s="1"/>
  <c r="BK1363" i="1" s="1"/>
  <c r="BR1363" i="1" s="1"/>
  <c r="BT1363" i="1" s="1"/>
  <c r="BL1363" i="1"/>
  <c r="BM1363" i="1" s="1"/>
  <c r="BG1367" i="1"/>
  <c r="BH1367" i="1" s="1"/>
  <c r="BK1367" i="1" s="1"/>
  <c r="BR1367" i="1" s="1"/>
  <c r="BT1367" i="1" s="1"/>
  <c r="BL1367" i="1"/>
  <c r="BM1367" i="1" s="1"/>
  <c r="BG1375" i="1"/>
  <c r="BH1375" i="1" s="1"/>
  <c r="BK1375" i="1" s="1"/>
  <c r="BR1375" i="1" s="1"/>
  <c r="BT1375" i="1" s="1"/>
  <c r="BL1375" i="1"/>
  <c r="BM1375" i="1" s="1"/>
  <c r="BG1379" i="1"/>
  <c r="BH1379" i="1" s="1"/>
  <c r="BK1379" i="1" s="1"/>
  <c r="BR1379" i="1" s="1"/>
  <c r="BT1379" i="1" s="1"/>
  <c r="BL1379" i="1"/>
  <c r="BM1379" i="1" s="1"/>
  <c r="BG1383" i="1"/>
  <c r="BH1383" i="1" s="1"/>
  <c r="BK1383" i="1" s="1"/>
  <c r="BR1383" i="1" s="1"/>
  <c r="BT1383" i="1" s="1"/>
  <c r="BL1383" i="1"/>
  <c r="BM1383" i="1" s="1"/>
  <c r="BG1388" i="1"/>
  <c r="BH1388" i="1" s="1"/>
  <c r="BK1388" i="1" s="1"/>
  <c r="BR1388" i="1" s="1"/>
  <c r="BT1388" i="1" s="1"/>
  <c r="BL1388" i="1"/>
  <c r="BM1388" i="1" s="1"/>
  <c r="BG1392" i="1"/>
  <c r="BH1392" i="1" s="1"/>
  <c r="BK1392" i="1" s="1"/>
  <c r="BR1392" i="1" s="1"/>
  <c r="BT1392" i="1" s="1"/>
  <c r="BL1392" i="1"/>
  <c r="BM1392" i="1" s="1"/>
  <c r="BG1396" i="1"/>
  <c r="BH1396" i="1" s="1"/>
  <c r="BK1396" i="1" s="1"/>
  <c r="BR1396" i="1" s="1"/>
  <c r="BT1396" i="1" s="1"/>
  <c r="BL1396" i="1"/>
  <c r="BM1396" i="1" s="1"/>
  <c r="BG1400" i="1"/>
  <c r="BH1400" i="1" s="1"/>
  <c r="BK1400" i="1" s="1"/>
  <c r="BR1400" i="1" s="1"/>
  <c r="BT1400" i="1" s="1"/>
  <c r="BL1400" i="1"/>
  <c r="BM1400" i="1" s="1"/>
  <c r="BG1404" i="1"/>
  <c r="BH1404" i="1" s="1"/>
  <c r="BK1404" i="1" s="1"/>
  <c r="BR1404" i="1" s="1"/>
  <c r="BT1404" i="1" s="1"/>
  <c r="BL1404" i="1"/>
  <c r="BM1404" i="1" s="1"/>
  <c r="BG1408" i="1"/>
  <c r="BH1408" i="1" s="1"/>
  <c r="BK1408" i="1" s="1"/>
  <c r="BR1408" i="1" s="1"/>
  <c r="BT1408" i="1" s="1"/>
  <c r="BL1408" i="1"/>
  <c r="BM1408" i="1" s="1"/>
  <c r="BG1412" i="1"/>
  <c r="BH1412" i="1" s="1"/>
  <c r="BK1412" i="1" s="1"/>
  <c r="BR1412" i="1" s="1"/>
  <c r="BT1412" i="1" s="1"/>
  <c r="BL1412" i="1"/>
  <c r="BM1412" i="1" s="1"/>
  <c r="BG1416" i="1"/>
  <c r="BH1416" i="1" s="1"/>
  <c r="BK1416" i="1" s="1"/>
  <c r="BR1416" i="1" s="1"/>
  <c r="BT1416" i="1" s="1"/>
  <c r="BL1416" i="1"/>
  <c r="BM1416" i="1" s="1"/>
  <c r="BG1420" i="1"/>
  <c r="BH1420" i="1" s="1"/>
  <c r="BK1420" i="1" s="1"/>
  <c r="BR1420" i="1" s="1"/>
  <c r="BT1420" i="1" s="1"/>
  <c r="BL1420" i="1"/>
  <c r="BM1420" i="1" s="1"/>
  <c r="BG1424" i="1"/>
  <c r="BH1424" i="1" s="1"/>
  <c r="BK1424" i="1" s="1"/>
  <c r="BR1424" i="1" s="1"/>
  <c r="BT1424" i="1" s="1"/>
  <c r="BL1424" i="1"/>
  <c r="BM1424" i="1" s="1"/>
  <c r="BG1428" i="1"/>
  <c r="BH1428" i="1" s="1"/>
  <c r="BK1428" i="1" s="1"/>
  <c r="BR1428" i="1" s="1"/>
  <c r="BT1428" i="1" s="1"/>
  <c r="BL1428" i="1"/>
  <c r="BM1428" i="1" s="1"/>
  <c r="BG1432" i="1"/>
  <c r="BH1432" i="1" s="1"/>
  <c r="BK1432" i="1" s="1"/>
  <c r="BR1432" i="1" s="1"/>
  <c r="BT1432" i="1" s="1"/>
  <c r="BL1432" i="1"/>
  <c r="BM1432" i="1" s="1"/>
  <c r="BG1436" i="1"/>
  <c r="BH1436" i="1" s="1"/>
  <c r="BK1436" i="1" s="1"/>
  <c r="BR1436" i="1" s="1"/>
  <c r="BT1436" i="1" s="1"/>
  <c r="BL1436" i="1"/>
  <c r="BM1436" i="1" s="1"/>
  <c r="BG1440" i="1"/>
  <c r="BH1440" i="1" s="1"/>
  <c r="BK1440" i="1" s="1"/>
  <c r="BR1440" i="1" s="1"/>
  <c r="BT1440" i="1" s="1"/>
  <c r="BL1440" i="1"/>
  <c r="BM1440" i="1" s="1"/>
  <c r="BG1444" i="1"/>
  <c r="BH1444" i="1" s="1"/>
  <c r="BK1444" i="1" s="1"/>
  <c r="BR1444" i="1" s="1"/>
  <c r="BT1444" i="1" s="1"/>
  <c r="BL1444" i="1"/>
  <c r="BM1444" i="1" s="1"/>
  <c r="BG1449" i="1"/>
  <c r="BH1449" i="1" s="1"/>
  <c r="BK1449" i="1" s="1"/>
  <c r="BR1449" i="1" s="1"/>
  <c r="BT1449" i="1" s="1"/>
  <c r="BL1449" i="1"/>
  <c r="BM1449" i="1" s="1"/>
  <c r="BG1453" i="1"/>
  <c r="BH1453" i="1" s="1"/>
  <c r="BK1453" i="1" s="1"/>
  <c r="BR1453" i="1" s="1"/>
  <c r="BT1453" i="1" s="1"/>
  <c r="BL1453" i="1"/>
  <c r="BM1453" i="1" s="1"/>
  <c r="BG1457" i="1"/>
  <c r="BH1457" i="1" s="1"/>
  <c r="BK1457" i="1" s="1"/>
  <c r="BR1457" i="1" s="1"/>
  <c r="BT1457" i="1" s="1"/>
  <c r="BL1457" i="1"/>
  <c r="BM1457" i="1" s="1"/>
  <c r="BG1461" i="1"/>
  <c r="BH1461" i="1" s="1"/>
  <c r="BK1461" i="1" s="1"/>
  <c r="BR1461" i="1" s="1"/>
  <c r="BT1461" i="1" s="1"/>
  <c r="BL1461" i="1"/>
  <c r="BM1461" i="1" s="1"/>
  <c r="BG1465" i="1"/>
  <c r="BH1465" i="1" s="1"/>
  <c r="BK1465" i="1" s="1"/>
  <c r="BR1465" i="1" s="1"/>
  <c r="BT1465" i="1" s="1"/>
  <c r="BL1465" i="1"/>
  <c r="BM1465" i="1" s="1"/>
  <c r="BG1469" i="1"/>
  <c r="BH1469" i="1" s="1"/>
  <c r="BK1469" i="1" s="1"/>
  <c r="BR1469" i="1" s="1"/>
  <c r="BT1469" i="1" s="1"/>
  <c r="BL1469" i="1"/>
  <c r="BM1469" i="1" s="1"/>
  <c r="BG1473" i="1"/>
  <c r="BH1473" i="1" s="1"/>
  <c r="BK1473" i="1" s="1"/>
  <c r="BR1473" i="1" s="1"/>
  <c r="BT1473" i="1" s="1"/>
  <c r="BL1473" i="1"/>
  <c r="BM1473" i="1" s="1"/>
  <c r="BG1477" i="1"/>
  <c r="BH1477" i="1" s="1"/>
  <c r="BK1477" i="1" s="1"/>
  <c r="BR1477" i="1" s="1"/>
  <c r="BT1477" i="1" s="1"/>
  <c r="BL1477" i="1"/>
  <c r="BM1477" i="1" s="1"/>
  <c r="BG1481" i="1"/>
  <c r="BH1481" i="1" s="1"/>
  <c r="BK1481" i="1" s="1"/>
  <c r="BR1481" i="1" s="1"/>
  <c r="BT1481" i="1" s="1"/>
  <c r="BL1481" i="1"/>
  <c r="BM1481" i="1" s="1"/>
  <c r="BG1485" i="1"/>
  <c r="BH1485" i="1" s="1"/>
  <c r="BK1485" i="1" s="1"/>
  <c r="BR1485" i="1" s="1"/>
  <c r="BT1485" i="1" s="1"/>
  <c r="BL1485" i="1"/>
  <c r="BM1485" i="1" s="1"/>
  <c r="BG1489" i="1"/>
  <c r="BH1489" i="1" s="1"/>
  <c r="BK1489" i="1" s="1"/>
  <c r="BR1489" i="1" s="1"/>
  <c r="BT1489" i="1" s="1"/>
  <c r="BL1489" i="1"/>
  <c r="BM1489" i="1" s="1"/>
  <c r="BG1493" i="1"/>
  <c r="BH1493" i="1" s="1"/>
  <c r="BK1493" i="1" s="1"/>
  <c r="BR1493" i="1" s="1"/>
  <c r="BT1493" i="1" s="1"/>
  <c r="BL1493" i="1"/>
  <c r="BM1493" i="1" s="1"/>
  <c r="BG1497" i="1"/>
  <c r="BH1497" i="1" s="1"/>
  <c r="BK1497" i="1" s="1"/>
  <c r="BR1497" i="1" s="1"/>
  <c r="BT1497" i="1" s="1"/>
  <c r="BL1497" i="1"/>
  <c r="BM1497" i="1" s="1"/>
  <c r="BG1501" i="1"/>
  <c r="BH1501" i="1" s="1"/>
  <c r="BK1501" i="1" s="1"/>
  <c r="BR1501" i="1" s="1"/>
  <c r="BT1501" i="1" s="1"/>
  <c r="BL1501" i="1"/>
  <c r="BM1501" i="1" s="1"/>
  <c r="BG1505" i="1"/>
  <c r="BH1505" i="1" s="1"/>
  <c r="BK1505" i="1" s="1"/>
  <c r="BR1505" i="1" s="1"/>
  <c r="BT1505" i="1" s="1"/>
  <c r="BL1505" i="1"/>
  <c r="BM1505" i="1" s="1"/>
  <c r="BG1509" i="1"/>
  <c r="BH1509" i="1" s="1"/>
  <c r="BK1509" i="1" s="1"/>
  <c r="BR1509" i="1" s="1"/>
  <c r="BT1509" i="1" s="1"/>
  <c r="BL1509" i="1"/>
  <c r="BM1509" i="1" s="1"/>
  <c r="BG1513" i="1"/>
  <c r="BH1513" i="1" s="1"/>
  <c r="BK1513" i="1" s="1"/>
  <c r="BR1513" i="1" s="1"/>
  <c r="BT1513" i="1" s="1"/>
  <c r="BL1513" i="1"/>
  <c r="BM1513" i="1" s="1"/>
  <c r="BG1517" i="1"/>
  <c r="BH1517" i="1" s="1"/>
  <c r="BK1517" i="1" s="1"/>
  <c r="BR1517" i="1" s="1"/>
  <c r="BT1517" i="1" s="1"/>
  <c r="BL1517" i="1"/>
  <c r="BM1517" i="1" s="1"/>
  <c r="BG1521" i="1"/>
  <c r="BH1521" i="1" s="1"/>
  <c r="BK1521" i="1" s="1"/>
  <c r="BR1521" i="1" s="1"/>
  <c r="BT1521" i="1" s="1"/>
  <c r="BL1521" i="1"/>
  <c r="BM1521" i="1" s="1"/>
  <c r="BG1525" i="1"/>
  <c r="BH1525" i="1" s="1"/>
  <c r="BK1525" i="1" s="1"/>
  <c r="BR1525" i="1" s="1"/>
  <c r="BT1525" i="1" s="1"/>
  <c r="BL1525" i="1"/>
  <c r="BM1525" i="1" s="1"/>
  <c r="BG1529" i="1"/>
  <c r="BH1529" i="1" s="1"/>
  <c r="BK1529" i="1" s="1"/>
  <c r="BR1529" i="1" s="1"/>
  <c r="BT1529" i="1" s="1"/>
  <c r="BL1529" i="1"/>
  <c r="BM1529" i="1" s="1"/>
  <c r="BG1533" i="1"/>
  <c r="BH1533" i="1" s="1"/>
  <c r="BK1533" i="1" s="1"/>
  <c r="BR1533" i="1" s="1"/>
  <c r="BT1533" i="1" s="1"/>
  <c r="BL1533" i="1"/>
  <c r="BM1533" i="1" s="1"/>
  <c r="BG1537" i="1"/>
  <c r="BH1537" i="1" s="1"/>
  <c r="BK1537" i="1" s="1"/>
  <c r="BR1537" i="1" s="1"/>
  <c r="BT1537" i="1" s="1"/>
  <c r="BL1537" i="1"/>
  <c r="BM1537" i="1" s="1"/>
  <c r="BG1541" i="1"/>
  <c r="BH1541" i="1" s="1"/>
  <c r="BK1541" i="1" s="1"/>
  <c r="BR1541" i="1" s="1"/>
  <c r="BT1541" i="1" s="1"/>
  <c r="BL1541" i="1"/>
  <c r="BM1541" i="1" s="1"/>
  <c r="BG1545" i="1"/>
  <c r="BH1545" i="1" s="1"/>
  <c r="BK1545" i="1" s="1"/>
  <c r="BR1545" i="1" s="1"/>
  <c r="BT1545" i="1" s="1"/>
  <c r="BL1545" i="1"/>
  <c r="BM1545" i="1" s="1"/>
  <c r="BG1549" i="1"/>
  <c r="BH1549" i="1" s="1"/>
  <c r="BK1549" i="1" s="1"/>
  <c r="BR1549" i="1" s="1"/>
  <c r="BT1549" i="1" s="1"/>
  <c r="BL1549" i="1"/>
  <c r="BM1549" i="1" s="1"/>
  <c r="BG1554" i="1"/>
  <c r="BH1554" i="1" s="1"/>
  <c r="BK1554" i="1" s="1"/>
  <c r="BR1554" i="1" s="1"/>
  <c r="BT1554" i="1" s="1"/>
  <c r="BL1554" i="1"/>
  <c r="BM1554" i="1" s="1"/>
  <c r="BG1558" i="1"/>
  <c r="BH1558" i="1" s="1"/>
  <c r="BK1558" i="1" s="1"/>
  <c r="BR1558" i="1" s="1"/>
  <c r="BT1558" i="1" s="1"/>
  <c r="BL1558" i="1"/>
  <c r="BM1558" i="1" s="1"/>
  <c r="BG1562" i="1"/>
  <c r="BH1562" i="1" s="1"/>
  <c r="BK1562" i="1" s="1"/>
  <c r="BR1562" i="1" s="1"/>
  <c r="BT1562" i="1" s="1"/>
  <c r="BL1562" i="1"/>
  <c r="BM1562" i="1" s="1"/>
  <c r="BG1566" i="1"/>
  <c r="BH1566" i="1" s="1"/>
  <c r="BK1566" i="1" s="1"/>
  <c r="BR1566" i="1" s="1"/>
  <c r="BT1566" i="1" s="1"/>
  <c r="BL1566" i="1"/>
  <c r="BM1566" i="1" s="1"/>
  <c r="BG1570" i="1"/>
  <c r="BH1570" i="1" s="1"/>
  <c r="BK1570" i="1" s="1"/>
  <c r="BR1570" i="1" s="1"/>
  <c r="BT1570" i="1" s="1"/>
  <c r="BL1570" i="1"/>
  <c r="BM1570" i="1" s="1"/>
  <c r="BG1574" i="1"/>
  <c r="BH1574" i="1" s="1"/>
  <c r="BK1574" i="1" s="1"/>
  <c r="BR1574" i="1" s="1"/>
  <c r="BT1574" i="1" s="1"/>
  <c r="BL1574" i="1"/>
  <c r="BM1574" i="1" s="1"/>
  <c r="BG1578" i="1"/>
  <c r="BH1578" i="1" s="1"/>
  <c r="BK1578" i="1" s="1"/>
  <c r="BR1578" i="1" s="1"/>
  <c r="BT1578" i="1" s="1"/>
  <c r="BL1578" i="1"/>
  <c r="BM1578" i="1" s="1"/>
  <c r="BG1582" i="1"/>
  <c r="BH1582" i="1" s="1"/>
  <c r="BK1582" i="1" s="1"/>
  <c r="BR1582" i="1" s="1"/>
  <c r="BT1582" i="1" s="1"/>
  <c r="BL1582" i="1"/>
  <c r="BM1582" i="1" s="1"/>
  <c r="BG1587" i="1"/>
  <c r="BH1587" i="1" s="1"/>
  <c r="BK1587" i="1" s="1"/>
  <c r="BR1587" i="1" s="1"/>
  <c r="BT1587" i="1" s="1"/>
  <c r="BL1587" i="1"/>
  <c r="BM1587" i="1" s="1"/>
  <c r="BG1591" i="1"/>
  <c r="BH1591" i="1" s="1"/>
  <c r="BK1591" i="1" s="1"/>
  <c r="BR1591" i="1" s="1"/>
  <c r="BT1591" i="1" s="1"/>
  <c r="BL1591" i="1"/>
  <c r="BM1591" i="1" s="1"/>
  <c r="BG1595" i="1"/>
  <c r="BH1595" i="1" s="1"/>
  <c r="BK1595" i="1" s="1"/>
  <c r="BR1595" i="1" s="1"/>
  <c r="BT1595" i="1" s="1"/>
  <c r="BL1595" i="1"/>
  <c r="BM1595" i="1" s="1"/>
  <c r="BG1600" i="1"/>
  <c r="BH1600" i="1" s="1"/>
  <c r="BK1600" i="1" s="1"/>
  <c r="BR1600" i="1" s="1"/>
  <c r="BT1600" i="1" s="1"/>
  <c r="BL1600" i="1"/>
  <c r="BM1600" i="1" s="1"/>
  <c r="BG1604" i="1"/>
  <c r="BH1604" i="1" s="1"/>
  <c r="BK1604" i="1" s="1"/>
  <c r="BR1604" i="1" s="1"/>
  <c r="BT1604" i="1" s="1"/>
  <c r="BL1604" i="1"/>
  <c r="BM1604" i="1" s="1"/>
  <c r="BG1608" i="1"/>
  <c r="BH1608" i="1" s="1"/>
  <c r="BK1608" i="1" s="1"/>
  <c r="BR1608" i="1" s="1"/>
  <c r="BT1608" i="1" s="1"/>
  <c r="BL1608" i="1"/>
  <c r="BM1608" i="1" s="1"/>
  <c r="BG1612" i="1"/>
  <c r="BH1612" i="1" s="1"/>
  <c r="BK1612" i="1" s="1"/>
  <c r="BR1612" i="1" s="1"/>
  <c r="BT1612" i="1" s="1"/>
  <c r="BL1612" i="1"/>
  <c r="BM1612" i="1" s="1"/>
  <c r="BG1617" i="1"/>
  <c r="BH1617" i="1" s="1"/>
  <c r="BK1617" i="1" s="1"/>
  <c r="BR1617" i="1" s="1"/>
  <c r="BT1617" i="1" s="1"/>
  <c r="BL1617" i="1"/>
  <c r="BM1617" i="1" s="1"/>
  <c r="BG1621" i="1"/>
  <c r="BH1621" i="1" s="1"/>
  <c r="BK1621" i="1" s="1"/>
  <c r="BR1621" i="1" s="1"/>
  <c r="BT1621" i="1" s="1"/>
  <c r="BL1621" i="1"/>
  <c r="BM1621" i="1" s="1"/>
  <c r="BG1626" i="1"/>
  <c r="BH1626" i="1" s="1"/>
  <c r="BK1626" i="1" s="1"/>
  <c r="BR1626" i="1" s="1"/>
  <c r="BT1626" i="1" s="1"/>
  <c r="BL1626" i="1"/>
  <c r="BM1626" i="1" s="1"/>
  <c r="BG1631" i="1"/>
  <c r="BH1631" i="1" s="1"/>
  <c r="BK1631" i="1" s="1"/>
  <c r="BR1631" i="1" s="1"/>
  <c r="BT1631" i="1" s="1"/>
  <c r="BL1631" i="1"/>
  <c r="BM1631" i="1" s="1"/>
  <c r="BG1635" i="1"/>
  <c r="BH1635" i="1" s="1"/>
  <c r="BK1635" i="1" s="1"/>
  <c r="BR1635" i="1" s="1"/>
  <c r="BT1635" i="1" s="1"/>
  <c r="BL1635" i="1"/>
  <c r="BM1635" i="1" s="1"/>
  <c r="BG1639" i="1"/>
  <c r="BH1639" i="1" s="1"/>
  <c r="BK1639" i="1" s="1"/>
  <c r="BR1639" i="1" s="1"/>
  <c r="BT1639" i="1" s="1"/>
  <c r="BL1639" i="1"/>
  <c r="BM1639" i="1" s="1"/>
  <c r="BG1643" i="1"/>
  <c r="BH1643" i="1" s="1"/>
  <c r="BK1643" i="1" s="1"/>
  <c r="BR1643" i="1" s="1"/>
  <c r="BT1643" i="1" s="1"/>
  <c r="BL1643" i="1"/>
  <c r="BM1643" i="1" s="1"/>
  <c r="BG1647" i="1"/>
  <c r="BH1647" i="1" s="1"/>
  <c r="BK1647" i="1" s="1"/>
  <c r="BR1647" i="1" s="1"/>
  <c r="BT1647" i="1" s="1"/>
  <c r="BL1647" i="1"/>
  <c r="BM1647" i="1" s="1"/>
  <c r="BG1651" i="1"/>
  <c r="BH1651" i="1" s="1"/>
  <c r="BK1651" i="1" s="1"/>
  <c r="BR1651" i="1" s="1"/>
  <c r="BT1651" i="1" s="1"/>
  <c r="BL1651" i="1"/>
  <c r="BM1651" i="1" s="1"/>
  <c r="BG1657" i="1"/>
  <c r="BH1657" i="1" s="1"/>
  <c r="BK1657" i="1" s="1"/>
  <c r="BR1657" i="1" s="1"/>
  <c r="BT1657" i="1" s="1"/>
  <c r="BL1657" i="1"/>
  <c r="BM1657" i="1" s="1"/>
  <c r="BG1661" i="1"/>
  <c r="BH1661" i="1" s="1"/>
  <c r="BK1661" i="1" s="1"/>
  <c r="BR1661" i="1" s="1"/>
  <c r="BT1661" i="1" s="1"/>
  <c r="BL1661" i="1"/>
  <c r="BM1661" i="1" s="1"/>
  <c r="BG1665" i="1"/>
  <c r="BH1665" i="1" s="1"/>
  <c r="BK1665" i="1" s="1"/>
  <c r="BR1665" i="1" s="1"/>
  <c r="BT1665" i="1" s="1"/>
  <c r="BL1665" i="1"/>
  <c r="BM1665" i="1" s="1"/>
  <c r="BG1669" i="1"/>
  <c r="BH1669" i="1" s="1"/>
  <c r="BK1669" i="1" s="1"/>
  <c r="BR1669" i="1" s="1"/>
  <c r="BT1669" i="1" s="1"/>
  <c r="BL1669" i="1"/>
  <c r="BM1669" i="1" s="1"/>
  <c r="BG1673" i="1"/>
  <c r="BH1673" i="1" s="1"/>
  <c r="BK1673" i="1" s="1"/>
  <c r="BR1673" i="1" s="1"/>
  <c r="BT1673" i="1" s="1"/>
  <c r="BL1673" i="1"/>
  <c r="BM1673" i="1" s="1"/>
  <c r="BG1677" i="1"/>
  <c r="BH1677" i="1" s="1"/>
  <c r="BK1677" i="1" s="1"/>
  <c r="BR1677" i="1" s="1"/>
  <c r="BT1677" i="1" s="1"/>
  <c r="BL1677" i="1"/>
  <c r="BM1677" i="1" s="1"/>
  <c r="BG1681" i="1"/>
  <c r="BH1681" i="1" s="1"/>
  <c r="BK1681" i="1" s="1"/>
  <c r="BR1681" i="1" s="1"/>
  <c r="BT1681" i="1" s="1"/>
  <c r="BL1681" i="1"/>
  <c r="BM1681" i="1" s="1"/>
  <c r="BG1685" i="1"/>
  <c r="BH1685" i="1" s="1"/>
  <c r="BK1685" i="1" s="1"/>
  <c r="BR1685" i="1" s="1"/>
  <c r="BT1685" i="1" s="1"/>
  <c r="BL1685" i="1"/>
  <c r="BM1685" i="1" s="1"/>
  <c r="BG1689" i="1"/>
  <c r="BH1689" i="1" s="1"/>
  <c r="BK1689" i="1" s="1"/>
  <c r="BR1689" i="1" s="1"/>
  <c r="BT1689" i="1" s="1"/>
  <c r="BL1689" i="1"/>
  <c r="BM1689" i="1" s="1"/>
  <c r="BG1693" i="1"/>
  <c r="BH1693" i="1" s="1"/>
  <c r="BK1693" i="1" s="1"/>
  <c r="BR1693" i="1" s="1"/>
  <c r="BT1693" i="1" s="1"/>
  <c r="BL1693" i="1"/>
  <c r="BM1693" i="1" s="1"/>
  <c r="BG1697" i="1"/>
  <c r="BH1697" i="1" s="1"/>
  <c r="BK1697" i="1" s="1"/>
  <c r="BR1697" i="1" s="1"/>
  <c r="BT1697" i="1" s="1"/>
  <c r="BL1697" i="1"/>
  <c r="BM1697" i="1" s="1"/>
  <c r="BG1701" i="1"/>
  <c r="BH1701" i="1" s="1"/>
  <c r="BK1701" i="1" s="1"/>
  <c r="BR1701" i="1" s="1"/>
  <c r="BT1701" i="1" s="1"/>
  <c r="BL1701" i="1"/>
  <c r="BM1701" i="1" s="1"/>
  <c r="BG1705" i="1"/>
  <c r="BH1705" i="1" s="1"/>
  <c r="BK1705" i="1" s="1"/>
  <c r="BR1705" i="1" s="1"/>
  <c r="BT1705" i="1" s="1"/>
  <c r="BL1705" i="1"/>
  <c r="BM1705" i="1" s="1"/>
  <c r="BG1709" i="1"/>
  <c r="BH1709" i="1" s="1"/>
  <c r="BK1709" i="1" s="1"/>
  <c r="BR1709" i="1" s="1"/>
  <c r="BT1709" i="1" s="1"/>
  <c r="BL1709" i="1"/>
  <c r="BM1709" i="1" s="1"/>
  <c r="BG1713" i="1"/>
  <c r="BH1713" i="1" s="1"/>
  <c r="BK1713" i="1" s="1"/>
  <c r="BR1713" i="1" s="1"/>
  <c r="BT1713" i="1" s="1"/>
  <c r="BL1713" i="1"/>
  <c r="BM1713" i="1" s="1"/>
  <c r="BG1718" i="1"/>
  <c r="BH1718" i="1" s="1"/>
  <c r="BK1718" i="1" s="1"/>
  <c r="BR1718" i="1" s="1"/>
  <c r="BT1718" i="1" s="1"/>
  <c r="BL1718" i="1"/>
  <c r="BM1718" i="1" s="1"/>
  <c r="BG1722" i="1"/>
  <c r="BH1722" i="1" s="1"/>
  <c r="BK1722" i="1" s="1"/>
  <c r="BR1722" i="1" s="1"/>
  <c r="BT1722" i="1" s="1"/>
  <c r="BL1722" i="1"/>
  <c r="BM1722" i="1" s="1"/>
  <c r="BG1726" i="1"/>
  <c r="BH1726" i="1" s="1"/>
  <c r="BK1726" i="1" s="1"/>
  <c r="BR1726" i="1" s="1"/>
  <c r="BT1726" i="1" s="1"/>
  <c r="BL1726" i="1"/>
  <c r="BM1726" i="1" s="1"/>
  <c r="BG1730" i="1"/>
  <c r="BH1730" i="1" s="1"/>
  <c r="BK1730" i="1" s="1"/>
  <c r="BR1730" i="1" s="1"/>
  <c r="BT1730" i="1" s="1"/>
  <c r="BL1730" i="1"/>
  <c r="BM1730" i="1" s="1"/>
  <c r="BG1734" i="1"/>
  <c r="BH1734" i="1" s="1"/>
  <c r="BK1734" i="1" s="1"/>
  <c r="BR1734" i="1" s="1"/>
  <c r="BT1734" i="1" s="1"/>
  <c r="BL1734" i="1"/>
  <c r="BM1734" i="1" s="1"/>
  <c r="BG1738" i="1"/>
  <c r="BH1738" i="1" s="1"/>
  <c r="BK1738" i="1" s="1"/>
  <c r="BR1738" i="1" s="1"/>
  <c r="BT1738" i="1" s="1"/>
  <c r="BL1738" i="1"/>
  <c r="BM1738" i="1" s="1"/>
  <c r="BG1742" i="1"/>
  <c r="BH1742" i="1" s="1"/>
  <c r="BK1742" i="1" s="1"/>
  <c r="BR1742" i="1" s="1"/>
  <c r="BT1742" i="1" s="1"/>
  <c r="BL1742" i="1"/>
  <c r="BM1742" i="1" s="1"/>
  <c r="BG1746" i="1"/>
  <c r="BH1746" i="1" s="1"/>
  <c r="BK1746" i="1" s="1"/>
  <c r="BR1746" i="1" s="1"/>
  <c r="BT1746" i="1" s="1"/>
  <c r="BL1746" i="1"/>
  <c r="BM1746" i="1" s="1"/>
  <c r="BG1750" i="1"/>
  <c r="BH1750" i="1" s="1"/>
  <c r="BK1750" i="1" s="1"/>
  <c r="BR1750" i="1" s="1"/>
  <c r="BT1750" i="1" s="1"/>
  <c r="BL1750" i="1"/>
  <c r="BM1750" i="1" s="1"/>
  <c r="J1097" i="1"/>
  <c r="BT2" i="1" l="1"/>
  <c r="BR2" i="1"/>
  <c r="BR1" i="1" s="1"/>
  <c r="AV2" i="1"/>
  <c r="J39" i="1"/>
  <c r="BT1" i="1" l="1"/>
  <c r="BU2" i="1"/>
  <c r="BV2" i="1" s="1"/>
  <c r="T39" i="1"/>
  <c r="V39" i="1" l="1"/>
  <c r="W39" i="1" s="1"/>
  <c r="J1025" i="1"/>
  <c r="J1241" i="1"/>
  <c r="J962" i="1"/>
  <c r="J589" i="1"/>
  <c r="J150" i="1"/>
  <c r="J678" i="1"/>
  <c r="J83" i="1"/>
  <c r="J348" i="1"/>
  <c r="J163" i="1"/>
  <c r="J677" i="1"/>
  <c r="J157" i="1"/>
  <c r="J845" i="1"/>
  <c r="J602" i="1"/>
  <c r="J220" i="1"/>
  <c r="J1127" i="1"/>
  <c r="J1326" i="1"/>
  <c r="J450" i="1"/>
  <c r="J16" i="1"/>
  <c r="J67" i="1"/>
  <c r="J62" i="1"/>
  <c r="J1651" i="1"/>
  <c r="J1635" i="1"/>
  <c r="U2" i="1"/>
  <c r="I2" i="1"/>
  <c r="H2" i="1"/>
  <c r="T62" i="1" l="1"/>
  <c r="V62" i="1" s="1"/>
  <c r="T1326" i="1"/>
  <c r="V1326" i="1" s="1"/>
  <c r="W1326" i="1" s="1"/>
  <c r="T845" i="1"/>
  <c r="V845" i="1" s="1"/>
  <c r="W845" i="1" s="1"/>
  <c r="T16" i="1"/>
  <c r="V16" i="1" s="1"/>
  <c r="W16" i="1" s="1"/>
  <c r="X16" i="1" s="1"/>
  <c r="T220" i="1"/>
  <c r="V220" i="1" s="1"/>
  <c r="W220" i="1" s="1"/>
  <c r="X220" i="1" s="1"/>
  <c r="T677" i="1"/>
  <c r="V677" i="1" s="1"/>
  <c r="W677" i="1" s="1"/>
  <c r="T678" i="1"/>
  <c r="V678" i="1" s="1"/>
  <c r="W678" i="1" s="1"/>
  <c r="T150" i="1"/>
  <c r="V150" i="1" s="1"/>
  <c r="W150" i="1" s="1"/>
  <c r="X150" i="1" s="1"/>
  <c r="T1127" i="1"/>
  <c r="V1127" i="1" s="1"/>
  <c r="W1127" i="1" s="1"/>
  <c r="T83" i="1"/>
  <c r="V83" i="1" s="1"/>
  <c r="W83" i="1" s="1"/>
  <c r="T962" i="1"/>
  <c r="V962" i="1" s="1"/>
  <c r="W962" i="1" s="1"/>
  <c r="T1635" i="1"/>
  <c r="V1635" i="1" s="1"/>
  <c r="J2" i="1"/>
  <c r="X39" i="1"/>
  <c r="T1025" i="1"/>
  <c r="T450" i="1"/>
  <c r="T602" i="1"/>
  <c r="T348" i="1"/>
  <c r="T589" i="1"/>
  <c r="T1241" i="1"/>
  <c r="T157" i="1"/>
  <c r="T67" i="1"/>
  <c r="T163" i="1"/>
  <c r="T1651" i="1"/>
  <c r="X678" i="1" l="1"/>
  <c r="W1635" i="1"/>
  <c r="X1635" i="1" s="1"/>
  <c r="V1025" i="1"/>
  <c r="W1025" i="1" s="1"/>
  <c r="X1025" i="1" s="1"/>
  <c r="X845" i="1"/>
  <c r="X962" i="1"/>
  <c r="X1127" i="1"/>
  <c r="X1326" i="1"/>
  <c r="V348" i="1"/>
  <c r="W348" i="1" s="1"/>
  <c r="X83" i="1"/>
  <c r="V602" i="1"/>
  <c r="X677" i="1"/>
  <c r="V157" i="1"/>
  <c r="W157" i="1" s="1"/>
  <c r="V450" i="1"/>
  <c r="V163" i="1"/>
  <c r="W163" i="1" s="1"/>
  <c r="V67" i="1"/>
  <c r="V1241" i="1"/>
  <c r="W1241" i="1" s="1"/>
  <c r="V589" i="1"/>
  <c r="W589" i="1" s="1"/>
  <c r="W62" i="1"/>
  <c r="X62" i="1" s="1"/>
  <c r="V1651" i="1"/>
  <c r="W1651" i="1" s="1"/>
  <c r="T2" i="1"/>
  <c r="X157" i="1" l="1"/>
  <c r="W67" i="1"/>
  <c r="X67" i="1" s="1"/>
  <c r="W450" i="1"/>
  <c r="X450" i="1" s="1"/>
  <c r="X1241" i="1"/>
  <c r="W602" i="1"/>
  <c r="X602" i="1" s="1"/>
  <c r="X163" i="1"/>
  <c r="X348" i="1"/>
  <c r="X589" i="1"/>
  <c r="V2" i="1"/>
  <c r="X1651" i="1"/>
  <c r="X2" i="1" l="1"/>
  <c r="W2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L4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20%or Rs.365 per piece whichever is higher</t>
        </r>
      </text>
    </comment>
  </commentList>
</comments>
</file>

<file path=xl/sharedStrings.xml><?xml version="1.0" encoding="utf-8"?>
<sst xmlns="http://schemas.openxmlformats.org/spreadsheetml/2006/main" count="32404" uniqueCount="8799">
  <si>
    <t xml:space="preserve">SL. NO. </t>
  </si>
  <si>
    <t>REQUEST ID NO.</t>
  </si>
  <si>
    <t>DATE</t>
  </si>
  <si>
    <t>SUPPLIER  NAME</t>
  </si>
  <si>
    <t>MATERIAL DESCRIPTION</t>
  </si>
  <si>
    <t>QTY</t>
  </si>
  <si>
    <t>UOM (NEW)</t>
  </si>
  <si>
    <t>MATERIAL VALUE</t>
  </si>
  <si>
    <t>FREIGHT &amp; P/F CHARGES</t>
  </si>
  <si>
    <t>ASSESSABLE VALUE</t>
  </si>
  <si>
    <t>FINAL HSN CODE</t>
  </si>
  <si>
    <t>BASIC CUSTOM DUTY RATE</t>
  </si>
  <si>
    <t>B.C.D NOTIFICATION &amp; SR. NO.</t>
  </si>
  <si>
    <t>HEALTH CESS RATE</t>
  </si>
  <si>
    <t>NOTIFICATION</t>
  </si>
  <si>
    <t>SWS RATE</t>
  </si>
  <si>
    <t>IGST RATE</t>
  </si>
  <si>
    <t>IGST NOTIFICATION &amp; SR. NO.</t>
  </si>
  <si>
    <t>BASIC CUSTOMS DUTY (AMOUNT)</t>
  </si>
  <si>
    <t>HEALTH CESS (AMOUNT)</t>
  </si>
  <si>
    <t>SOCIAL WELFARE SURCHARGE (AMOUNT)</t>
  </si>
  <si>
    <t>IGST (AMOUNT)</t>
  </si>
  <si>
    <t>TOTAL DUTY</t>
  </si>
  <si>
    <t xml:space="preserve"> INV NO</t>
  </si>
  <si>
    <t>PLANT STORAGE LOCATION MATERIAL</t>
  </si>
  <si>
    <t>MATERIAL</t>
  </si>
  <si>
    <t>REQUEST ID DTAP NO.</t>
  </si>
  <si>
    <t>REFERENCE DTAP NO.</t>
  </si>
  <si>
    <t>DTAP DATE</t>
  </si>
  <si>
    <t>INVOICE DATE</t>
  </si>
  <si>
    <t>REFERNCE BOE REQUEST ID</t>
  </si>
  <si>
    <t>REFRENCE BOE NO.</t>
  </si>
  <si>
    <t>REFRENCE BOE NO. DATE</t>
  </si>
  <si>
    <t>IMPORT / LOCAL</t>
  </si>
  <si>
    <t>ZONE TO ZONE  BOE REQUEST ID</t>
  </si>
  <si>
    <t>ZONE TO ZONE THOKA NO.</t>
  </si>
  <si>
    <t>ZONE TO ZONE THOKA NO. DATE</t>
  </si>
  <si>
    <t>EOU  BOE REQUEST ID</t>
  </si>
  <si>
    <t>EOU THOKA NO</t>
  </si>
  <si>
    <t>EOU THOKA DATE</t>
  </si>
  <si>
    <t>PLANT</t>
  </si>
  <si>
    <t>STORAGE LOCATION</t>
  </si>
  <si>
    <t>OPAL REMARKS</t>
  </si>
  <si>
    <t>WORK OUT PHAZE</t>
  </si>
  <si>
    <t>LATEST INVOICE NUMBER</t>
  </si>
  <si>
    <t>SAP STOCK Qty_31.12.23</t>
  </si>
  <si>
    <t>SAP STOCK VALUE_31.12.23</t>
  </si>
  <si>
    <t>PHASE</t>
  </si>
  <si>
    <t>RELIABLE TECHNOSALES</t>
  </si>
  <si>
    <t>EA</t>
  </si>
  <si>
    <t>III369A</t>
  </si>
  <si>
    <t>Local</t>
  </si>
  <si>
    <t>CH01</t>
  </si>
  <si>
    <t>Verification Completed by NSS</t>
  </si>
  <si>
    <t>Phaze1_Part_1</t>
  </si>
  <si>
    <t>TI/20-21/01654</t>
  </si>
  <si>
    <t>PHASE_1_NSS</t>
  </si>
  <si>
    <t>John Crane sealing systems India</t>
  </si>
  <si>
    <t>III369B</t>
  </si>
  <si>
    <t>III317B</t>
  </si>
  <si>
    <t>ST</t>
  </si>
  <si>
    <t>Voltas Limited</t>
  </si>
  <si>
    <t>I18061002348</t>
  </si>
  <si>
    <t>Eagle Burgmann India Pvt. Ltd.</t>
  </si>
  <si>
    <t>GS01</t>
  </si>
  <si>
    <t>Parikh Sales</t>
  </si>
  <si>
    <t>IV117</t>
  </si>
  <si>
    <t>III123A</t>
  </si>
  <si>
    <t>Coperion Ideal Pvt. Ltd.</t>
  </si>
  <si>
    <t>III421</t>
  </si>
  <si>
    <t>III416</t>
  </si>
  <si>
    <t>L</t>
  </si>
  <si>
    <t>Emerson Process Management (India)</t>
  </si>
  <si>
    <t>Dresser-Rand India Private Limited</t>
  </si>
  <si>
    <t>Ingersoll Rand India Limited</t>
  </si>
  <si>
    <t>PCS</t>
  </si>
  <si>
    <t>GJ6024000037</t>
  </si>
  <si>
    <t>01390</t>
  </si>
  <si>
    <t>Burckhardt Compression (India) Pvt.</t>
  </si>
  <si>
    <t>SET</t>
  </si>
  <si>
    <t>HOWDEN THOMASSEN COMPRESSORS</t>
  </si>
  <si>
    <t>Arihant Belting Pvt. Ltd.</t>
  </si>
  <si>
    <t>Burckhardt Compression</t>
  </si>
  <si>
    <t>III322</t>
  </si>
  <si>
    <t>GJ6024000038</t>
  </si>
  <si>
    <t>0P0801040061</t>
  </si>
  <si>
    <t>0P0801040526</t>
  </si>
  <si>
    <t>III389</t>
  </si>
  <si>
    <t>III369</t>
  </si>
  <si>
    <t>PAA</t>
  </si>
  <si>
    <t>Aerzen Machines India Pvt. Ltd.</t>
  </si>
  <si>
    <t>EMERSON PROCESS MANAGEMENT</t>
  </si>
  <si>
    <t>PILOT Gaskets And Engineers</t>
  </si>
  <si>
    <t>Siemens Limited</t>
  </si>
  <si>
    <t>Larsen &amp; Toubro Limited</t>
  </si>
  <si>
    <t>ABB India Limited</t>
  </si>
  <si>
    <t>M</t>
  </si>
  <si>
    <t>MH1027085970</t>
  </si>
  <si>
    <t>0P0958970152</t>
  </si>
  <si>
    <t>Bharat Heavy Electricals Ltd.</t>
  </si>
  <si>
    <t>THE GENERAL ELECTRIC AGENCY</t>
  </si>
  <si>
    <t>Rotork Controls (India) Pvt. Ltd.</t>
  </si>
  <si>
    <t>SEW EURODRIVE INDIA PRIVATE LIMITED</t>
  </si>
  <si>
    <t>III417</t>
  </si>
  <si>
    <t>DANFOSS INDUSTRIES PVT LTD</t>
  </si>
  <si>
    <t>PHASE ELECTRICALS</t>
  </si>
  <si>
    <t>K.K.Engineering Corporation</t>
  </si>
  <si>
    <t>KKEC/2500/1516..</t>
  </si>
  <si>
    <t>ABB INDIA LIMITED</t>
  </si>
  <si>
    <t>III394</t>
  </si>
  <si>
    <t>Perfect Tradelink Pvt. Ltd.</t>
  </si>
  <si>
    <t>08031/18-19</t>
  </si>
  <si>
    <t>TMEIC Industrial Systems India</t>
  </si>
  <si>
    <t>HYDRODYNE TEIKOKU (INDIA)PRIVATE LI</t>
  </si>
  <si>
    <t>Bharat Heavy Electricals Limited</t>
  </si>
  <si>
    <t>HBL Power Systems Limited</t>
  </si>
  <si>
    <t>UNIVERSAL CABLES LTD.</t>
  </si>
  <si>
    <t>GMMCO Limited</t>
  </si>
  <si>
    <t>PS231801452</t>
  </si>
  <si>
    <t>NOS</t>
  </si>
  <si>
    <t>KGS</t>
  </si>
  <si>
    <t>Jyoti Ltd (Switchgear Division)</t>
  </si>
  <si>
    <t>Hitachi Hi-Rel Power Electronics</t>
  </si>
  <si>
    <t>SINV1718GCSD1708</t>
  </si>
  <si>
    <t>Automatic Electric Ltd.</t>
  </si>
  <si>
    <t>ELECTRICAL CONTROLS &amp; SYSTEMS</t>
  </si>
  <si>
    <t>MH1927046899</t>
  </si>
  <si>
    <t>KELTRON  EQUIPMENT  COMPLEX</t>
  </si>
  <si>
    <t>Kirloskar Chillers Pvt Ltd</t>
  </si>
  <si>
    <t>Deccan Sales &amp; Service Pvt. Ltd</t>
  </si>
  <si>
    <t>BHEL-GE Gas Turbine Services Pvt Lt</t>
  </si>
  <si>
    <t>BHEL-GE GAS TURBINE</t>
  </si>
  <si>
    <t>NO</t>
  </si>
  <si>
    <t>Kirloskar Ebara Pumps Limited</t>
  </si>
  <si>
    <t>Pall India Pvt. Ltd.</t>
  </si>
  <si>
    <t>BHEL  GE  GAS  TURBINS  SERVICES  PVT  LTD</t>
  </si>
  <si>
    <t>TS-I20-1448</t>
  </si>
  <si>
    <t>Hydroflex Pipe (P) Ltd</t>
  </si>
  <si>
    <t>1706/16-17</t>
  </si>
  <si>
    <t>Real Fasteners Pvt. Ltd.</t>
  </si>
  <si>
    <t>NLI Packaging Machines Pvt. Ltd.</t>
  </si>
  <si>
    <t>Festo India Private Limited</t>
  </si>
  <si>
    <t>III317</t>
  </si>
  <si>
    <t>Bombay Fluid System Components</t>
  </si>
  <si>
    <t>Shasan Piping Solution</t>
  </si>
  <si>
    <t>GURUKUL FITTINGS PVT. LTD</t>
  </si>
  <si>
    <t>GFPL/61/21-22</t>
  </si>
  <si>
    <t>GAUTAM INDUSTRIAL CORPORATION</t>
  </si>
  <si>
    <t>VEZA SOLUTIONS</t>
  </si>
  <si>
    <t>Filter Concept Pvt. Ltd.</t>
  </si>
  <si>
    <t>Bharti Engineering</t>
  </si>
  <si>
    <t>KIT</t>
  </si>
  <si>
    <t>Krishna Enterprise</t>
  </si>
  <si>
    <t>WIKA Instruments India</t>
  </si>
  <si>
    <t>TEMPSENS INSTRUMENTS (I) PVT. LTD.</t>
  </si>
  <si>
    <t>verification Completed by NSS</t>
  </si>
  <si>
    <t>KE-810/17-18</t>
  </si>
  <si>
    <t>AE-215</t>
  </si>
  <si>
    <t>VZ-1819-164</t>
  </si>
  <si>
    <t>V V ELECTROTECH</t>
  </si>
  <si>
    <t>Jain Traders</t>
  </si>
  <si>
    <t>866/15-16</t>
  </si>
  <si>
    <t>Vraj Electricals</t>
  </si>
  <si>
    <t>SCHNEIDER ELECTRIC INDIA PRIVATE LI</t>
  </si>
  <si>
    <t>THE EARTH INDIA COMPANY</t>
  </si>
  <si>
    <t>EDDYCRANES ENGINEERS PVT. LTD.</t>
  </si>
  <si>
    <t>Samson Controls Pvt. Ltd.</t>
  </si>
  <si>
    <t>16-17/E1/003243</t>
  </si>
  <si>
    <t>Goodrich Gasket Pvt. Ltd.</t>
  </si>
  <si>
    <t>Dave Engineers Pvt Limited</t>
  </si>
  <si>
    <t>Mascot Dynamics Pvt. Ltd.</t>
  </si>
  <si>
    <t>BT</t>
  </si>
  <si>
    <t>Metro Trading Co.</t>
  </si>
  <si>
    <t>Baliga Lighting Equipments</t>
  </si>
  <si>
    <t>Steelco Products</t>
  </si>
  <si>
    <t>EIBC Private Limited</t>
  </si>
  <si>
    <t>Millstores Corporation</t>
  </si>
  <si>
    <t>INDUSTRIAL BEARING CORPORATION</t>
  </si>
  <si>
    <t>Premier India Bearings Ltd</t>
  </si>
  <si>
    <t>Premier India Co.</t>
  </si>
  <si>
    <t>Sulzer Pumps India Pvt. Ltd.</t>
  </si>
  <si>
    <t>1845/18-19</t>
  </si>
  <si>
    <t>Flowserve Sanmar Pvt. Ltd.</t>
  </si>
  <si>
    <t>EKON ABRASIVES</t>
  </si>
  <si>
    <t>Instrumentation Ltd.</t>
  </si>
  <si>
    <t>IMI Norgen Herion Pvt. Ltd</t>
  </si>
  <si>
    <t>Process Instruments</t>
  </si>
  <si>
    <t>III366</t>
  </si>
  <si>
    <t>Spareage Sealing Solutions</t>
  </si>
  <si>
    <t>IEC ENGINEERING PVT. LTD.</t>
  </si>
  <si>
    <t>Sigma Engineers</t>
  </si>
  <si>
    <t>TI/18-19/029</t>
  </si>
  <si>
    <t>T030</t>
  </si>
  <si>
    <t>AUMA INDIA PRIVATE LIMITED</t>
  </si>
  <si>
    <t>K.P. Rubber Industries</t>
  </si>
  <si>
    <t>MTR</t>
  </si>
  <si>
    <t>Patel Engineers</t>
  </si>
  <si>
    <t>SEZ/19-20/097</t>
  </si>
  <si>
    <t>III395</t>
  </si>
  <si>
    <t>20NP03</t>
  </si>
  <si>
    <t>Flowserve sanmar Limited</t>
  </si>
  <si>
    <t>0P3900030033</t>
  </si>
  <si>
    <t>Swam Pneumatics Pvt. Ltd</t>
  </si>
  <si>
    <t>Leak-Proof Engineering(I) Pvt. Ltd</t>
  </si>
  <si>
    <t>Gargi Engineering</t>
  </si>
  <si>
    <t>Cleanflow Cooling Tower Solutions</t>
  </si>
  <si>
    <t>NI202105432</t>
  </si>
  <si>
    <t>Grand Prix Engineering Pvt Ltd.</t>
  </si>
  <si>
    <t>Klassic Klarol Filters Pvt. Ltd.</t>
  </si>
  <si>
    <t>EPE Process Filters &amp; Accumulators</t>
  </si>
  <si>
    <t>Siemens Ltd</t>
  </si>
  <si>
    <t>PAC</t>
  </si>
  <si>
    <t>Mevada Engineering Works Pvt.Ltd.</t>
  </si>
  <si>
    <t>Rotex Automation Limited</t>
  </si>
  <si>
    <t>SARVESH ANALYTICS PVT LTD</t>
  </si>
  <si>
    <t>KNF Pumps+Systems (India) Pvt Ltd</t>
  </si>
  <si>
    <t>MH1127165920</t>
  </si>
  <si>
    <t>GE OIL &amp; GAS India Pvt Limited</t>
  </si>
  <si>
    <t>III298</t>
  </si>
  <si>
    <t>MTS</t>
  </si>
  <si>
    <t>Emerson Process Management</t>
  </si>
  <si>
    <t>Pepperl &amp; Fuchs Factory Automation</t>
  </si>
  <si>
    <t>ASCO Numatics (India) Pvt. Ltd.</t>
  </si>
  <si>
    <t>GE OIL &amp; GAS India PVT LTD</t>
  </si>
  <si>
    <t>Severn Glocon India Pvt Ltd.</t>
  </si>
  <si>
    <t>22RXC1505</t>
  </si>
  <si>
    <t>KSB MIL Controls Limited</t>
  </si>
  <si>
    <t>Virgo Valves &amp; Controls Private Lim</t>
  </si>
  <si>
    <t>623712</t>
  </si>
  <si>
    <t>EMERSON PROCESS MANAGEMENT INDIA PV</t>
  </si>
  <si>
    <t>SI23451</t>
  </si>
  <si>
    <t>EL-O-MATIC (INDIA) PVT. LTD.</t>
  </si>
  <si>
    <t>V280746</t>
  </si>
  <si>
    <t>19-20/E1/001351</t>
  </si>
  <si>
    <t>Nirmal Industrial Controls Pvt. Ltd</t>
  </si>
  <si>
    <t>Rotork Controls India Pvt. Ltd.</t>
  </si>
  <si>
    <t>MICROFINISH VALVES PVT. LTD.</t>
  </si>
  <si>
    <t>21-22/E1/002654</t>
  </si>
  <si>
    <t>Integral Process Controls India</t>
  </si>
  <si>
    <t>JE40253</t>
  </si>
  <si>
    <t>6315002660</t>
  </si>
  <si>
    <t>22RXC368</t>
  </si>
  <si>
    <t>0P4102210555</t>
  </si>
  <si>
    <t>Rotex Manufacturer and Engineers</t>
  </si>
  <si>
    <t>MI 21701558</t>
  </si>
  <si>
    <t>V281844</t>
  </si>
  <si>
    <t>0P4102220025</t>
  </si>
  <si>
    <t>SAPS POWER EQUIPMENTS PVT. LTD.</t>
  </si>
  <si>
    <t xml:space="preserve">EMERSON PROCESS MANAGMENT </t>
  </si>
  <si>
    <t>METACHEM CORPORATION</t>
  </si>
  <si>
    <t>Safetylite Services</t>
  </si>
  <si>
    <t>GE OIL &amp; GAS INDIA PRIVATE LIMITED</t>
  </si>
  <si>
    <t>Endress and Hauser (India) Pvt. Ltd</t>
  </si>
  <si>
    <t>16-17/E1/002907</t>
  </si>
  <si>
    <t>Radix Electrosystems Pvt. Ltd.</t>
  </si>
  <si>
    <t>Switzer Process Instruments</t>
  </si>
  <si>
    <t>15/4064</t>
  </si>
  <si>
    <t>Pepperl and Fuchs (India) Pvt. Ltd.</t>
  </si>
  <si>
    <t>T-135-18-0024</t>
  </si>
  <si>
    <t>Bliss Anand Pvt. Ltd.</t>
  </si>
  <si>
    <t>Swelore Engineering Pvt. Ltd.</t>
  </si>
  <si>
    <t>SEPL/1228/19-20</t>
  </si>
  <si>
    <t>SEPL/0159/20-21</t>
  </si>
  <si>
    <t>1500000298</t>
  </si>
  <si>
    <t>Jay Project</t>
  </si>
  <si>
    <t>0P4205020185</t>
  </si>
  <si>
    <t>KSB Ltd.</t>
  </si>
  <si>
    <t>800015025</t>
  </si>
  <si>
    <t>0P4205020934</t>
  </si>
  <si>
    <t>0P4205020951</t>
  </si>
  <si>
    <t>0P4205020958</t>
  </si>
  <si>
    <t>Flowserve India Controls Pvt. Ltd.</t>
  </si>
  <si>
    <t>15149/15-16</t>
  </si>
  <si>
    <t>220095/20-21</t>
  </si>
  <si>
    <t>KIRLOSKAR EBARA PUMPS LIMITED</t>
  </si>
  <si>
    <t>0P4205021471</t>
  </si>
  <si>
    <t>0P4205021474</t>
  </si>
  <si>
    <t>0P4205021483</t>
  </si>
  <si>
    <t>0P4205021484</t>
  </si>
  <si>
    <t>0P4205021721</t>
  </si>
  <si>
    <t>Flowserve Sanmar Private Limited</t>
  </si>
  <si>
    <t>PS-0228</t>
  </si>
  <si>
    <t>Anticorrosive Equipment Pvt. Ltd.</t>
  </si>
  <si>
    <t>SM INDUSTRIAL STORES</t>
  </si>
  <si>
    <t>S0001731/18-19</t>
  </si>
  <si>
    <t>06/EXP</t>
  </si>
  <si>
    <t>0P4205030772</t>
  </si>
  <si>
    <t>0P4205030773</t>
  </si>
  <si>
    <t>0P4205030774</t>
  </si>
  <si>
    <t>0P4205030846</t>
  </si>
  <si>
    <t>0P4205030978</t>
  </si>
  <si>
    <t>0P4205031523</t>
  </si>
  <si>
    <t>0P4205031524</t>
  </si>
  <si>
    <t>0P4205040406</t>
  </si>
  <si>
    <t>0P4205040684</t>
  </si>
  <si>
    <t>0P4205041215</t>
  </si>
  <si>
    <t>DEL PD PUMPS &amp; GEARS (P) LTD</t>
  </si>
  <si>
    <t>ROTO PUMPS LTD.</t>
  </si>
  <si>
    <t>SEPL/1401/18-19</t>
  </si>
  <si>
    <t>AR/19-20/11550</t>
  </si>
  <si>
    <t>470</t>
  </si>
  <si>
    <t>SEPL/1400/18-19</t>
  </si>
  <si>
    <t>The Bombay Tools &amp; Hardware Mart</t>
  </si>
  <si>
    <t>KKEC/2681/T-3</t>
  </si>
  <si>
    <t>Ideal Electrical corporation</t>
  </si>
  <si>
    <t>SOFTHARD automation Pvt Ltd</t>
  </si>
  <si>
    <t>National Electricals and</t>
  </si>
  <si>
    <t>Dynalog India Ltd.</t>
  </si>
  <si>
    <t>Simplex Metal &amp; Alloys</t>
  </si>
  <si>
    <t>Jay Vinayak Enterprise</t>
  </si>
  <si>
    <t>KA19146921</t>
  </si>
  <si>
    <t>FX MULTITECH PVT. LTD.</t>
  </si>
  <si>
    <t>SRV-000620</t>
  </si>
  <si>
    <t>Anderson Greenwood</t>
  </si>
  <si>
    <t>ALIKRAFT ENGINEERS PVT LTD.</t>
  </si>
  <si>
    <t>MAXWORTH INDUSTRIAL SERVICES</t>
  </si>
  <si>
    <t>0P5270010085</t>
  </si>
  <si>
    <t>600S2117004327</t>
  </si>
  <si>
    <t>600S2117004329</t>
  </si>
  <si>
    <t>JE40286</t>
  </si>
  <si>
    <t>Tirupati Sales Corporation</t>
  </si>
  <si>
    <t>KG</t>
  </si>
  <si>
    <t>Unifrax India Private Limited</t>
  </si>
  <si>
    <t>Ion Exchange (India) Ltd</t>
  </si>
  <si>
    <t>ETS1</t>
  </si>
  <si>
    <t>Global Adsorbents Pvt. Ltd.</t>
  </si>
  <si>
    <t>MT</t>
  </si>
  <si>
    <t>GAA/116/20-21</t>
  </si>
  <si>
    <t>PPS1</t>
  </si>
  <si>
    <t>CH02</t>
  </si>
  <si>
    <t>KM Fasteners Pvt. Ltd.</t>
  </si>
  <si>
    <t>DILIP ENTERPRISES</t>
  </si>
  <si>
    <t>Unisafe Services</t>
  </si>
  <si>
    <t>KATARIYA STEEL DISTRIBUTORS</t>
  </si>
  <si>
    <t>Vipal Enterprises Pvt. Ltd.</t>
  </si>
  <si>
    <t>SPS-067/19-20</t>
  </si>
  <si>
    <t>Amaar Industrial Marketing</t>
  </si>
  <si>
    <t>GST/101</t>
  </si>
  <si>
    <t>Sundeep Associates</t>
  </si>
  <si>
    <t>RUCHI ENTERPRISE</t>
  </si>
  <si>
    <t>0T2541330001  GSKT,SPW,CL300,304,GPH,DN850  (233)</t>
  </si>
  <si>
    <t>NA_INV/EXIT/INV/061_LSTK</t>
  </si>
  <si>
    <t>2000CH010T2541330001</t>
  </si>
  <si>
    <t>0T2541330001</t>
  </si>
  <si>
    <t>0T2541330002  GSKT,SPW,CL300,304,GPH,DN750  (233)</t>
  </si>
  <si>
    <t>2000CH010T2541330002</t>
  </si>
  <si>
    <t>0T2541330002</t>
  </si>
  <si>
    <t>IGP Engineers Pvt. Ltd.</t>
  </si>
  <si>
    <t>0T2541370419</t>
  </si>
  <si>
    <t>A07343/18-19</t>
  </si>
  <si>
    <t>A04315/18-19</t>
  </si>
  <si>
    <t>STARFLEX SEALING INDIA PVT LTD</t>
  </si>
  <si>
    <t>A012122/LUB00019</t>
  </si>
  <si>
    <t>A011718/LUB00005</t>
  </si>
  <si>
    <t>B 0925/17-18</t>
  </si>
  <si>
    <t>0T2548810036</t>
  </si>
  <si>
    <t>PI/610/18-19</t>
  </si>
  <si>
    <t>1844/18-19</t>
  </si>
  <si>
    <t>230/20-21</t>
  </si>
  <si>
    <t>Amardeep Steel India</t>
  </si>
  <si>
    <t>Etech Appliances</t>
  </si>
  <si>
    <t>Indian Oil Corporation Limited</t>
  </si>
  <si>
    <t>P J ENTERPRISE</t>
  </si>
  <si>
    <t>Mars Petrochem Pvt. Ltd.</t>
  </si>
  <si>
    <t>FLEXOL MANUFACTURING COMPANY</t>
  </si>
  <si>
    <t>Fluid Controls Private Limited</t>
  </si>
  <si>
    <t>Griphold Engineering Pvt. Ltd.</t>
  </si>
  <si>
    <t>609/18-19</t>
  </si>
  <si>
    <t>0T4531060051</t>
  </si>
  <si>
    <t>0T4531060052</t>
  </si>
  <si>
    <t>0T4531080059</t>
  </si>
  <si>
    <t>0T4531080061</t>
  </si>
  <si>
    <t>0T4531080064</t>
  </si>
  <si>
    <t>0T4531080065</t>
  </si>
  <si>
    <t>0T4531080067</t>
  </si>
  <si>
    <t>P K Enterprise</t>
  </si>
  <si>
    <t>Joseph Leslie &amp; Company LLP</t>
  </si>
  <si>
    <t>Ajay Valves Pvt. Ltd.</t>
  </si>
  <si>
    <t>AVPL/216/19-20</t>
  </si>
  <si>
    <t>The Japan Steel Works, Ltd.</t>
  </si>
  <si>
    <t>0P3034050012  OIL SEAL,MET,FKM,190MM,225MM  (I MA20-0837-1)</t>
  </si>
  <si>
    <t>NA_INV/EXIT/INV/150_DOC PENDING</t>
  </si>
  <si>
    <t>2000CH010P3034050012</t>
  </si>
  <si>
    <t>0P3034050012</t>
  </si>
  <si>
    <t>1005575</t>
  </si>
  <si>
    <t>Import</t>
  </si>
  <si>
    <t>I#MA20-0837-1</t>
  </si>
  <si>
    <t>PHASE_3_NSS</t>
  </si>
  <si>
    <t>0P3034050013  OIL SEAL,MET,NBR,340MM,400MM  (I MA20-0837-1)</t>
  </si>
  <si>
    <t>2000CH010P3034050013</t>
  </si>
  <si>
    <t>0P3034050013</t>
  </si>
  <si>
    <t>SIMPEX ENGINEERING INC</t>
  </si>
  <si>
    <t>2000GS010P3038050001</t>
  </si>
  <si>
    <t>0P3038050001</t>
  </si>
  <si>
    <t>0002893</t>
  </si>
  <si>
    <t>0P3038050009  PIPING KIT,250008-98-00,MARLAND  (100001537)</t>
  </si>
  <si>
    <t>2000GS010P3038050009</t>
  </si>
  <si>
    <t>0P3038050009</t>
  </si>
  <si>
    <t>0P3038050011  OIL SEAL,250001-07-000,MARLAND  (100001537)</t>
  </si>
  <si>
    <t>2000GS010P3038050011</t>
  </si>
  <si>
    <t>0P3038050011</t>
  </si>
  <si>
    <t>0P3038050012  BRG,BALL,250001-09-000,MARLAND  (100001537)</t>
  </si>
  <si>
    <t>2000GS010P3038050012</t>
  </si>
  <si>
    <t>0P3038050012</t>
  </si>
  <si>
    <t>0P3038050013  GAUGE,OIL LVL,250005-21-010,MARLAND  (100001537)</t>
  </si>
  <si>
    <t>2000GS010P3038050013</t>
  </si>
  <si>
    <t>0P3038050013</t>
  </si>
  <si>
    <t>0P3038050014  PIPING KIT,250005-98-00,MARLAND  (100001537)</t>
  </si>
  <si>
    <t>2000GS010P3038050014</t>
  </si>
  <si>
    <t>0P3038050014</t>
  </si>
  <si>
    <t>0P3902030889  SFT,1201040-1A 4,JPSTL  (I MA20-0837-1)</t>
  </si>
  <si>
    <t>2000CH010P3902030889</t>
  </si>
  <si>
    <t>0P3902030889</t>
  </si>
  <si>
    <t>ATELIERS DE FOS S.A.S.</t>
  </si>
  <si>
    <t>0P3931280002  O-RING,SEAL,82.15X89.21X3.53MM,4,ADF  (I 632)</t>
  </si>
  <si>
    <t>2000CH010P3931280002</t>
  </si>
  <si>
    <t>0P3931280002</t>
  </si>
  <si>
    <t>1005469</t>
  </si>
  <si>
    <t>I#632</t>
  </si>
  <si>
    <t>2000CH010P3931280004</t>
  </si>
  <si>
    <t>0P3931280004</t>
  </si>
  <si>
    <t>2000CH010P3931280005</t>
  </si>
  <si>
    <t>0P3931280005</t>
  </si>
  <si>
    <t>2000CH010P3931280027</t>
  </si>
  <si>
    <t>0P3931280027</t>
  </si>
  <si>
    <t>ERIKS Pte Ltd</t>
  </si>
  <si>
    <t>2000CH010P4102190043</t>
  </si>
  <si>
    <t>0P4102190043</t>
  </si>
  <si>
    <t>1005083</t>
  </si>
  <si>
    <t>I#2020206683</t>
  </si>
  <si>
    <t>2000CH010P4102190044</t>
  </si>
  <si>
    <t>0P4102190044</t>
  </si>
  <si>
    <t>2000CH010P4102190045</t>
  </si>
  <si>
    <t>0P4102190045</t>
  </si>
  <si>
    <t>2000CH010P4102205077</t>
  </si>
  <si>
    <t>0P4102205077</t>
  </si>
  <si>
    <t>2000CH010P4102205078</t>
  </si>
  <si>
    <t>0P4102205078</t>
  </si>
  <si>
    <t>2000CH010P4102205079</t>
  </si>
  <si>
    <t>0P4102205079</t>
  </si>
  <si>
    <t>Coperion K-Tron (Switzerland) LLC</t>
  </si>
  <si>
    <t>NA_INV/EXIT/INV/151_DOC PENDING</t>
  </si>
  <si>
    <t>2000CH010P4110070160</t>
  </si>
  <si>
    <t>0P4110070160</t>
  </si>
  <si>
    <t>1004368</t>
  </si>
  <si>
    <t>GE Sensing EMEA</t>
  </si>
  <si>
    <t>2000GS010P4110100009</t>
  </si>
  <si>
    <t>0P4110100009</t>
  </si>
  <si>
    <t>1001703</t>
  </si>
  <si>
    <t>I.S.G. SpA</t>
  </si>
  <si>
    <t>2000CH010P4110100045</t>
  </si>
  <si>
    <t>0P4110100045</t>
  </si>
  <si>
    <t>1002429</t>
  </si>
  <si>
    <t>I#FV18/180070</t>
  </si>
  <si>
    <t>2000CH010P4110100046</t>
  </si>
  <si>
    <t>0P4110100046</t>
  </si>
  <si>
    <t>2000CH010P4110100047</t>
  </si>
  <si>
    <t>0P4110100047</t>
  </si>
  <si>
    <t>2000GS010P4117020003</t>
  </si>
  <si>
    <t>0P4117020003</t>
  </si>
  <si>
    <t>2000CH010P4117020005</t>
  </si>
  <si>
    <t>0P4117020005</t>
  </si>
  <si>
    <t>Bently Nevada LLC</t>
  </si>
  <si>
    <t>2000CH010P4145140027</t>
  </si>
  <si>
    <t>0P4145140027</t>
  </si>
  <si>
    <t>1001514</t>
  </si>
  <si>
    <t>2000CH010P4145140029</t>
  </si>
  <si>
    <t>0P4145140029</t>
  </si>
  <si>
    <t>I#1007534470</t>
  </si>
  <si>
    <t>2000GS010P4165010051</t>
  </si>
  <si>
    <t>0P4165010051</t>
  </si>
  <si>
    <t>0P4165010373  FLTR,PSS,G1 4IN,0000019363,K-TRON  (30175312)</t>
  </si>
  <si>
    <t>2000CH010P4165010373</t>
  </si>
  <si>
    <t>0P4165010373</t>
  </si>
  <si>
    <t>0P4165010377  O-RING,ID126.37X6.99,9324-40607,K-TRON  (30175312)</t>
  </si>
  <si>
    <t>2000CH010P4165010377</t>
  </si>
  <si>
    <t>0P4165010377</t>
  </si>
  <si>
    <t>2000CH010P4165010379</t>
  </si>
  <si>
    <t>0P4165010379</t>
  </si>
  <si>
    <t>0P4165010381  VLV,EXU,G1 4,0000005156,K-TRON  (30175312)</t>
  </si>
  <si>
    <t>2000CH010P4165010381</t>
  </si>
  <si>
    <t>0P4165010381</t>
  </si>
  <si>
    <t>0P4165010383  VLV,BALL,SS,G1 4IN,0000014343,K-TRON  (30175312)</t>
  </si>
  <si>
    <t>2000CH010P4165010383</t>
  </si>
  <si>
    <t>0P4165010383</t>
  </si>
  <si>
    <t>0P4165010384  VLV,CHECK,THROT,G1 4IN,0000014346,K-TRON  (30175312)</t>
  </si>
  <si>
    <t>2000CH010P4165010384</t>
  </si>
  <si>
    <t>0P4165010384</t>
  </si>
  <si>
    <t>2000CH010P4165010385</t>
  </si>
  <si>
    <t>0P4165010385</t>
  </si>
  <si>
    <t>0P4165010432  SCRN,COLOUR,0000038156,K-TRON  (30175312)</t>
  </si>
  <si>
    <t>2000CH010P4165010432</t>
  </si>
  <si>
    <t>0P4165010432</t>
  </si>
  <si>
    <t>0P4165010434  CBL ASSY,M16,JACK,0000009438  (30175312)</t>
  </si>
  <si>
    <t>2000CH010P4165010434</t>
  </si>
  <si>
    <t>0P4165010434</t>
  </si>
  <si>
    <t>DEWACO LTD</t>
  </si>
  <si>
    <t>0P4204020175  BELT,UPR,B-N-PD11LUV,DEWACO  (I 20190117)</t>
  </si>
  <si>
    <t>2000CH010P4204020175</t>
  </si>
  <si>
    <t>0P4204020175</t>
  </si>
  <si>
    <t>1002253</t>
  </si>
  <si>
    <t>I#20190117</t>
  </si>
  <si>
    <t>0P4204020176  BELT,LWR,BN-PD11LLV,DEWACO  (I 20190117)</t>
  </si>
  <si>
    <t>2000CH010P4204020176</t>
  </si>
  <si>
    <t>0P4204020176</t>
  </si>
  <si>
    <t>0P4204020179  RLR,STEERING,110235-PE1000,DEWACO  (20190117)</t>
  </si>
  <si>
    <t>2000CH010P4204020179</t>
  </si>
  <si>
    <t>0P4204020179</t>
  </si>
  <si>
    <t>2000CH010P4204020182</t>
  </si>
  <si>
    <t>0P4204020182</t>
  </si>
  <si>
    <t>2000CH010P4204020183</t>
  </si>
  <si>
    <t>0P4204020183</t>
  </si>
  <si>
    <t>2000CH010P4204020185</t>
  </si>
  <si>
    <t>0P4204020185</t>
  </si>
  <si>
    <t>0P4204070001  COIL,MAGNET VLV,2250,DEWACO  (I 20190117)</t>
  </si>
  <si>
    <t>2000CH010P4204070001</t>
  </si>
  <si>
    <t>0P4204070001</t>
  </si>
  <si>
    <t>CG01</t>
  </si>
  <si>
    <t>New_Line item_ Addition</t>
  </si>
  <si>
    <t>Phaze_2</t>
  </si>
  <si>
    <t>PHASE_4_NSS</t>
  </si>
  <si>
    <t>UNI KLINGER LTD.,</t>
  </si>
  <si>
    <t>Phaze1_Part_2</t>
  </si>
  <si>
    <t>Zero Stock_Line Item</t>
  </si>
  <si>
    <t>Fire Hut</t>
  </si>
  <si>
    <t>NORTON GASKETS PVT. LTD.</t>
  </si>
  <si>
    <t>James Walker</t>
  </si>
  <si>
    <t>Unifrax India Pvt. Ltd.</t>
  </si>
  <si>
    <t>TIRUPATI SALES CORPORATION</t>
  </si>
  <si>
    <t>Multitex Filters Pvt. Ltd.</t>
  </si>
  <si>
    <t>RPR KIT,ECF50E-SSA,ROTEX</t>
  </si>
  <si>
    <t>0P4100980758</t>
  </si>
  <si>
    <t>Nison Consultants Private Limited</t>
  </si>
  <si>
    <t>SEAT+SEAT INSR,F316L,9TBM9AAZ92,VIRGO</t>
  </si>
  <si>
    <t>0P4102200803</t>
  </si>
  <si>
    <t>SEAT+SEAT INSR,9VTP9A2XL0216384,VIRGO</t>
  </si>
  <si>
    <t>0P4102200811</t>
  </si>
  <si>
    <t>SEAT+SEAT INSR,9NBGAA2X92,VIRGO</t>
  </si>
  <si>
    <t>0P4102200822</t>
  </si>
  <si>
    <t>O-RING,NITRILE,1D439206992,FISH-CO</t>
  </si>
  <si>
    <t>0P4102210029</t>
  </si>
  <si>
    <t>PCKG,17D29,1V5666X0022,FISH-CO</t>
  </si>
  <si>
    <t>0P4102210048</t>
  </si>
  <si>
    <t>SEAT RING,1-3/4IN,2U856246052,FISH-CO</t>
  </si>
  <si>
    <t>0P4102210532</t>
  </si>
  <si>
    <t>DIAPH,NITRILE,2N130902202,FISH-CO</t>
  </si>
  <si>
    <t>0P4102240106</t>
  </si>
  <si>
    <t>Schneider Electric Systems India/'SIMPEX ENGINEERING INC</t>
  </si>
  <si>
    <t>PRCSR,MAIN,3008,TRICONEX</t>
  </si>
  <si>
    <t>III1127</t>
  </si>
  <si>
    <t>NA_INV/EXIT/INV/155_DOC PENDING</t>
  </si>
  <si>
    <t>2000CH010P4104010002</t>
  </si>
  <si>
    <t>0P4104010002</t>
  </si>
  <si>
    <t>EA3370000066/100005119</t>
  </si>
  <si>
    <t>TS-I21-0304</t>
  </si>
  <si>
    <t>NUT,BRG,STL,015201805910,SULZ-PMP</t>
  </si>
  <si>
    <t>0P4205040344</t>
  </si>
  <si>
    <t>BLT,HEX HD,SS304,2H-134268/40.1,FS-SEALS</t>
  </si>
  <si>
    <t>0P4205040860</t>
  </si>
  <si>
    <t>CONN ROD ASSY,SA1030M24,SWELORE</t>
  </si>
  <si>
    <t>0P4207020483</t>
  </si>
  <si>
    <t>SEPL/1020/1718</t>
  </si>
  <si>
    <t>TERM,VERTI,SL93288OOOO,L&amp;T</t>
  </si>
  <si>
    <t>0P4610260062</t>
  </si>
  <si>
    <t>POLE ASSY,F/DRAWOUT BRK,SL93470OOOO,L&amp;T</t>
  </si>
  <si>
    <t>0P4610290200</t>
  </si>
  <si>
    <t>710S2117000053</t>
  </si>
  <si>
    <t>DFS1</t>
  </si>
  <si>
    <t>NIMBASIA STABILIZERS</t>
  </si>
  <si>
    <t>Zinc Stearate</t>
  </si>
  <si>
    <t>0R0702700013</t>
  </si>
  <si>
    <t>PES1</t>
  </si>
  <si>
    <t>FINE ORGANIC INDUSTRIES PVT LTD</t>
  </si>
  <si>
    <t>Erucamide</t>
  </si>
  <si>
    <t>0R0703800011</t>
  </si>
  <si>
    <t>Gulbrandsen Chemicals</t>
  </si>
  <si>
    <t>TEAL (Big Tainer)_PP&amp;PE</t>
  </si>
  <si>
    <t>0R0786240002</t>
  </si>
  <si>
    <t>TESCO ENGINEERING</t>
  </si>
  <si>
    <t>CAN</t>
  </si>
  <si>
    <t>PV Apron-98% H2SO4 (Single PC Coverall)</t>
  </si>
  <si>
    <t>0T013020000016</t>
  </si>
  <si>
    <t>United Fire &amp; Safety Services</t>
  </si>
  <si>
    <t>CWS1</t>
  </si>
  <si>
    <t>RWS1</t>
  </si>
  <si>
    <t>Chembond Water Tehnologies limited</t>
  </si>
  <si>
    <t>President Engineering Works</t>
  </si>
  <si>
    <t>CHINTAN TRADERS</t>
  </si>
  <si>
    <t>BOM/093/19-20</t>
  </si>
  <si>
    <t>THE  BOMBAY  TOOLS  &amp;  HARDWARE  MART</t>
  </si>
  <si>
    <t>SP Engineers</t>
  </si>
  <si>
    <t>GSKT,SPW,CL300,316,GPH,12IN,33FAFC</t>
  </si>
  <si>
    <t>0T2541370056</t>
  </si>
  <si>
    <t>GSKT,SPW,CL600,316,GPH,1.1/2IN,33FAFC</t>
  </si>
  <si>
    <t>0T2541370078</t>
  </si>
  <si>
    <t>NORTON GASKETS PRIVATE LIMITED</t>
  </si>
  <si>
    <t>GSKT,SPW,W/OUTR RING,SS316,CL150,10IN</t>
  </si>
  <si>
    <t>0T2541410027</t>
  </si>
  <si>
    <t>BRG,BALL,MET,7206 BG,30MM,62MM</t>
  </si>
  <si>
    <t>0T3002010193</t>
  </si>
  <si>
    <t>BHARAT PETROLEUM CORPORATION LTD</t>
  </si>
  <si>
    <t>Mahalaxmi Threads</t>
  </si>
  <si>
    <t>Kalindi Enterprise</t>
  </si>
  <si>
    <t>ELECTRO SALES CORPORATION</t>
  </si>
  <si>
    <t>Mahendra Trading Co</t>
  </si>
  <si>
    <t>Kobe Steel, Ltd.</t>
  </si>
  <si>
    <t>PHASE_5_NSS</t>
  </si>
  <si>
    <t>0P0631060420, BRG,KPA2851400340,JPSTL, (MH22-0083A)</t>
  </si>
  <si>
    <t>III140</t>
  </si>
  <si>
    <t>NA_INV/EXIT/INV/161_DOC PENDING</t>
  </si>
  <si>
    <t>2000CH010P0631060420</t>
  </si>
  <si>
    <t>0P0631060420</t>
  </si>
  <si>
    <t>MH22-0083A</t>
  </si>
  <si>
    <t>Aug. Rath jun. GmBH</t>
  </si>
  <si>
    <t>COEK Engineering N.V.</t>
  </si>
  <si>
    <t>0P0670260007, T-INSERT,CO0098800208/T1-T14,COEK-ENG, (19-0251/PR18-076)</t>
  </si>
  <si>
    <t>III192</t>
  </si>
  <si>
    <t>2000CH010P0670260007</t>
  </si>
  <si>
    <t>0P0670260007</t>
  </si>
  <si>
    <t>19-0251/PR18-076</t>
  </si>
  <si>
    <t>Rotex Global, LLC</t>
  </si>
  <si>
    <t>III193</t>
  </si>
  <si>
    <t>2000CH010P0680110014</t>
  </si>
  <si>
    <t>0P0680110014</t>
  </si>
  <si>
    <t>SO00150990,,SO00197741</t>
  </si>
  <si>
    <t>III194</t>
  </si>
  <si>
    <t>2000CH010P0680110032</t>
  </si>
  <si>
    <t>0P0680110032</t>
  </si>
  <si>
    <t>III195</t>
  </si>
  <si>
    <t>2000CH010P0680130004</t>
  </si>
  <si>
    <t>0P0680130004</t>
  </si>
  <si>
    <t>0P0680140004, SCRN,SS304,0.0180X59X143,834526,ROTEXSCR, (SO00150990,,SO00197741)</t>
  </si>
  <si>
    <t>III196</t>
  </si>
  <si>
    <t>2000CH010P0680140004</t>
  </si>
  <si>
    <t>0P0680140004</t>
  </si>
  <si>
    <t>Elliot Ebara Singapore PTE. Ltd.</t>
  </si>
  <si>
    <t>Nidec ASI S.p.A</t>
  </si>
  <si>
    <t>III339</t>
  </si>
  <si>
    <t>2000CH010P1005010041</t>
  </si>
  <si>
    <t>0P1005010041</t>
  </si>
  <si>
    <t>III341</t>
  </si>
  <si>
    <t>2000CH010P1005010074</t>
  </si>
  <si>
    <t>0P1005010074</t>
  </si>
  <si>
    <t>Gutor Electronic LLC</t>
  </si>
  <si>
    <t>2000CH010P1147010270</t>
  </si>
  <si>
    <t>0P1147010270</t>
  </si>
  <si>
    <t>99008862/99019855</t>
  </si>
  <si>
    <t>Pelletizer Knives Inc.</t>
  </si>
  <si>
    <t>ARCA Regler GmbH</t>
  </si>
  <si>
    <t>REFTECK SOLUTIONS EUROPE GMBH</t>
  </si>
  <si>
    <t>III1023</t>
  </si>
  <si>
    <t>2000CH010P4102206449</t>
  </si>
  <si>
    <t>0P4102206449</t>
  </si>
  <si>
    <t>0P4103330005, THERMOSTATIC CTRL VLV,M40TS7A110-HC,MVA, (12432023)</t>
  </si>
  <si>
    <t>III1126</t>
  </si>
  <si>
    <t>2000CH010P4103330005</t>
  </si>
  <si>
    <t>0P4103330005</t>
  </si>
  <si>
    <t>III1161</t>
  </si>
  <si>
    <t>2000CH010P4119110034</t>
  </si>
  <si>
    <t>0P4119110034</t>
  </si>
  <si>
    <t>1007534470/1007893152</t>
  </si>
  <si>
    <t>III1162</t>
  </si>
  <si>
    <t>2000CH010P4119110036</t>
  </si>
  <si>
    <t>0P4119110036</t>
  </si>
  <si>
    <t>1007534470/1007567616</t>
  </si>
  <si>
    <t>III1177</t>
  </si>
  <si>
    <t>2000CH010P4151070017</t>
  </si>
  <si>
    <t>0P4151070017</t>
  </si>
  <si>
    <t>III1207</t>
  </si>
  <si>
    <t>2000CH010P4165010435</t>
  </si>
  <si>
    <t>0P4165010435</t>
  </si>
  <si>
    <t>30175312/CO247683</t>
  </si>
  <si>
    <t>0P4207050003, CRTG,FLTR,F/PMP,LDB1,JO,1000153277-06, (317001864)</t>
  </si>
  <si>
    <t>III1484</t>
  </si>
  <si>
    <t>2000CH010P4207050003</t>
  </si>
  <si>
    <t>0P4207050003</t>
  </si>
  <si>
    <t>III1490</t>
  </si>
  <si>
    <t>2000CH010P4207060022</t>
  </si>
  <si>
    <t>0P4207060022</t>
  </si>
  <si>
    <t>0P4705200026, MDL,DIODE,RECTIFIER,SKKD100/16,SEMIKRON, (317001864)</t>
  </si>
  <si>
    <t>III1604</t>
  </si>
  <si>
    <t>2000GS010P4705200026</t>
  </si>
  <si>
    <t>0P4705200026</t>
  </si>
  <si>
    <t>Metso Flow Control Oy</t>
  </si>
  <si>
    <t>Code to Code Stock Transfer</t>
  </si>
  <si>
    <t>PHASE_6_NSS</t>
  </si>
  <si>
    <t>INDIC,LVL,XABA-1ELR-5A0/040,MAGNETRL</t>
  </si>
  <si>
    <t>III1173</t>
  </si>
  <si>
    <t>NA_INV/EXIT/INV/162_LSTK</t>
  </si>
  <si>
    <t>2000GS010P4143010009</t>
  </si>
  <si>
    <t>0P4143010009</t>
  </si>
  <si>
    <t>63 LINE ITEM OF NSS</t>
  </si>
  <si>
    <t>REMARKS</t>
  </si>
  <si>
    <t>ACT REMARKS</t>
  </si>
  <si>
    <t>STBLT+N,A320-B8,110MM,3/4IN</t>
  </si>
  <si>
    <t>050/2017-377AA</t>
  </si>
  <si>
    <t>001/2017 - III232</t>
  </si>
  <si>
    <t>DOC PENDING_INV/EXIT/INV/064</t>
  </si>
  <si>
    <t>2000CH010T1533650019</t>
  </si>
  <si>
    <t>0T1533650019</t>
  </si>
  <si>
    <t>6045231</t>
  </si>
  <si>
    <t>PHASE_1_ACT</t>
  </si>
  <si>
    <t>DOCUMENTS REQUIRED FOR REMAINING QTY</t>
  </si>
  <si>
    <t>STBLT+N,A193-B7,8UN,325MM,1.1/2IN</t>
  </si>
  <si>
    <t>2000CH010T1538610472</t>
  </si>
  <si>
    <t>0T1538610472</t>
  </si>
  <si>
    <t>6030063</t>
  </si>
  <si>
    <t>STBLT+N,A193-B16,8UN,225MM,1.1/8IN</t>
  </si>
  <si>
    <t>2000CH010T1538950049</t>
  </si>
  <si>
    <t>0T1538950049</t>
  </si>
  <si>
    <t>6038645</t>
  </si>
  <si>
    <t>NIL</t>
  </si>
  <si>
    <t>SCR,TAPPING,03,F/CS40Y,HITACHI</t>
  </si>
  <si>
    <t>2000CH010T4003060022</t>
  </si>
  <si>
    <t>0T4003060022</t>
  </si>
  <si>
    <t>6009063</t>
  </si>
  <si>
    <t>PLG,FUSIBLE,AC927100402,VOLTAS</t>
  </si>
  <si>
    <t>001/2017-III317B</t>
  </si>
  <si>
    <t>2000CH010P0207020086</t>
  </si>
  <si>
    <t>0P0207020086</t>
  </si>
  <si>
    <t>6036271</t>
  </si>
  <si>
    <t>INSULATION RING,UC-1000G50A-14B#01,KOBE</t>
  </si>
  <si>
    <t>001/2017-III365</t>
  </si>
  <si>
    <t>2000CH010P0631080020</t>
  </si>
  <si>
    <t>0P0631080020</t>
  </si>
  <si>
    <t>1004836</t>
  </si>
  <si>
    <t>17-24385-0</t>
  </si>
  <si>
    <t>SCRN,SS,20X60X18X8,K1A440C46:191/4,JPSTL</t>
  </si>
  <si>
    <t>2000CH010P0631090022</t>
  </si>
  <si>
    <t>0P0631090022</t>
  </si>
  <si>
    <t>MA20-0837-1</t>
  </si>
  <si>
    <t>SCRN,SS,20X80X20X8,K1A440C46:191/5,JPSTL</t>
  </si>
  <si>
    <t>2000CH010P0631090023</t>
  </si>
  <si>
    <t>0P0631090023</t>
  </si>
  <si>
    <t>RLR ASSY,152301,ROTEXSCR</t>
  </si>
  <si>
    <t>001/2017-III363</t>
  </si>
  <si>
    <t>2000CH010P0680110034</t>
  </si>
  <si>
    <t>0P0680110034</t>
  </si>
  <si>
    <t>1001144</t>
  </si>
  <si>
    <t>SO00181734</t>
  </si>
  <si>
    <t>SPRG,TENSION,SS,160402,ROTEXSCR</t>
  </si>
  <si>
    <t>73209000 / 73209090</t>
  </si>
  <si>
    <t>050/2017-377</t>
  </si>
  <si>
    <t>001/2017-III234</t>
  </si>
  <si>
    <t>2000CH010P0680130002</t>
  </si>
  <si>
    <t>0P0680130002</t>
  </si>
  <si>
    <t>1002670</t>
  </si>
  <si>
    <t>SO00197741</t>
  </si>
  <si>
    <t>2000GS010P0680130002</t>
  </si>
  <si>
    <t>CRANK SFT KEY,8044,ROTEXSCR</t>
  </si>
  <si>
    <t>2000CH010P0680130009</t>
  </si>
  <si>
    <t>0P0680130009</t>
  </si>
  <si>
    <t>ANDRITZ Separation GmbH</t>
  </si>
  <si>
    <t>GSKT,FLAT,3170X50X2MM,131207062,ANDRITZ</t>
  </si>
  <si>
    <t>001/2017-III322</t>
  </si>
  <si>
    <t>2000CH010P0680420007</t>
  </si>
  <si>
    <t>0P0680420007</t>
  </si>
  <si>
    <t>1001131</t>
  </si>
  <si>
    <t>GSKT,FLAT,507.5X85X2MM,131207063,ANDRITZ</t>
  </si>
  <si>
    <t>2000CH010P0680420008</t>
  </si>
  <si>
    <t>0P0680420008</t>
  </si>
  <si>
    <t>O-RING,220X5MM,TA-1106-0672/11,ANDRITZ</t>
  </si>
  <si>
    <t>2000CH010P0680420027</t>
  </si>
  <si>
    <t>0P0680420027</t>
  </si>
  <si>
    <t>O-RING,152X5MM,TA-1106-0672+13,ANDRITZ</t>
  </si>
  <si>
    <t>2000CH010P0680420028</t>
  </si>
  <si>
    <t>0P0680420028</t>
  </si>
  <si>
    <t>W.L Gore &amp; Associates (Pacific) Pte</t>
  </si>
  <si>
    <t>FLTR,BAG,30X180X1300MM,P84,COPERION</t>
  </si>
  <si>
    <t>59119000  /  59119090</t>
  </si>
  <si>
    <t>001/2017 -II168</t>
  </si>
  <si>
    <t>2000CH010P0696010001</t>
  </si>
  <si>
    <t>0P0696010001</t>
  </si>
  <si>
    <t>1005513</t>
  </si>
  <si>
    <t>item not match with invoice</t>
  </si>
  <si>
    <t>2000GS010P0696010001</t>
  </si>
  <si>
    <t>FULL FACE GSKT,3830X3700X5MM</t>
  </si>
  <si>
    <t>001/2017-III369B</t>
  </si>
  <si>
    <t>2000CH010P0696020001</t>
  </si>
  <si>
    <t>0P0696020001</t>
  </si>
  <si>
    <t>6073253</t>
  </si>
  <si>
    <t>A/GLIGST/190096</t>
  </si>
  <si>
    <t>E-BLACK ELECTROLYTE,100ML,F/ANLYSR</t>
  </si>
  <si>
    <t>001/2017-III39</t>
  </si>
  <si>
    <t>2000CH010P0723800005</t>
  </si>
  <si>
    <t>0P0723800005</t>
  </si>
  <si>
    <t>6017210</t>
  </si>
  <si>
    <t>F25211203759</t>
  </si>
  <si>
    <t>PRIMER,WELD ON P-70</t>
  </si>
  <si>
    <t>MG</t>
  </si>
  <si>
    <t>001/2017-III69</t>
  </si>
  <si>
    <t>2000CH010P0786300000</t>
  </si>
  <si>
    <t>0P0786300000</t>
  </si>
  <si>
    <t>6056235</t>
  </si>
  <si>
    <t>FLTR AIR ELEM,39903265IM,IR</t>
  </si>
  <si>
    <t>2000GS010P0801030405</t>
  </si>
  <si>
    <t>0P0801030405</t>
  </si>
  <si>
    <t>6087855</t>
  </si>
  <si>
    <t>IN INVOICE TOTAL 8 QTY SO, DEVIDE IN BOTH LINE ITEM DUE TO BOE DRAFTED.</t>
  </si>
  <si>
    <t>VPT-Kompressoren GmbH</t>
  </si>
  <si>
    <t>BSHG,BAL PIST,818724,SCR COMPR,VPT-KOMP</t>
  </si>
  <si>
    <t>84149000 / 84149090</t>
  </si>
  <si>
    <t>2000CH010P0801030606</t>
  </si>
  <si>
    <t>0P0801030606</t>
  </si>
  <si>
    <t>1003030</t>
  </si>
  <si>
    <t>REQUIRED ALL PAGES OF BOE FOR CHECKING MISC CHARGES.</t>
  </si>
  <si>
    <t>GUIDE RING,5.01080.00.80.R,HWN-COMP</t>
  </si>
  <si>
    <t>2000CH010P0801030690</t>
  </si>
  <si>
    <t>0P0801030690</t>
  </si>
  <si>
    <t>6072082</t>
  </si>
  <si>
    <t>GST/2018-19/87</t>
  </si>
  <si>
    <t>SEAL RING,5.09080.60.08.T,HWN-COMP</t>
  </si>
  <si>
    <t>2000CH010P0801030691</t>
  </si>
  <si>
    <t>0P0801030691</t>
  </si>
  <si>
    <t>GSKT,30A11F0650X09,DRES-RAN</t>
  </si>
  <si>
    <t>2000CH010P0801040118</t>
  </si>
  <si>
    <t>0P0801040118</t>
  </si>
  <si>
    <t>6044248</t>
  </si>
  <si>
    <t>O-RING,20A11CM457,DRES-RAN</t>
  </si>
  <si>
    <t>2000GS010P0801040209</t>
  </si>
  <si>
    <t>0P0801040209</t>
  </si>
  <si>
    <t>0015430</t>
  </si>
  <si>
    <t>O-RING,20A11CM230,DRES-RAN</t>
  </si>
  <si>
    <t>2000GS010P0801040212</t>
  </si>
  <si>
    <t>0P0801040212</t>
  </si>
  <si>
    <t>O-RING,20A11EM344,DRES-RAN</t>
  </si>
  <si>
    <t>2000GS010P0801040257</t>
  </si>
  <si>
    <t>0P0801040257</t>
  </si>
  <si>
    <t>O-RING,M01219126#05,KOBE</t>
  </si>
  <si>
    <t>2000CH010P0801040400</t>
  </si>
  <si>
    <t>0P0801040400</t>
  </si>
  <si>
    <t>1000146</t>
  </si>
  <si>
    <t>18-19764,5-0</t>
  </si>
  <si>
    <t>O-RING,M01219126#06,KOBE</t>
  </si>
  <si>
    <t>2000CH010P0801040401</t>
  </si>
  <si>
    <t>0P0801040401</t>
  </si>
  <si>
    <t>O-RING,20A11CM451,DRES-RAN</t>
  </si>
  <si>
    <t>2000GS010P0801040526</t>
  </si>
  <si>
    <t>6037444</t>
  </si>
  <si>
    <t>PIST RING,R79863YIM,DRES-RAN</t>
  </si>
  <si>
    <t>2000CH010P0801040542</t>
  </si>
  <si>
    <t>0P0801040542</t>
  </si>
  <si>
    <t>0034800</t>
  </si>
  <si>
    <t>SET SCR,BUSH,M14230154,KOBE</t>
  </si>
  <si>
    <t>2000CH010P0801050339</t>
  </si>
  <si>
    <t>0P0801050339</t>
  </si>
  <si>
    <t>1002166</t>
  </si>
  <si>
    <t>18-19845.6.7.8-0</t>
  </si>
  <si>
    <t>VLV,INL,F/5&amp;4x7 PHE BO NL,37985033,IR</t>
  </si>
  <si>
    <t>001/2017-III368</t>
  </si>
  <si>
    <t>DOC PENDING_INV/EXIT/INV/065</t>
  </si>
  <si>
    <t>2000GS010P0801070111</t>
  </si>
  <si>
    <t>0P0801070111</t>
  </si>
  <si>
    <t>Documents required for remaining qty</t>
  </si>
  <si>
    <t>REPL DIAPH,GE31917X012,FISH-CO</t>
  </si>
  <si>
    <t>2000CH010P0802030146</t>
  </si>
  <si>
    <t>0P0802030146</t>
  </si>
  <si>
    <t>6079156</t>
  </si>
  <si>
    <t>JOUR BRG ASSY,CS,E9830094-31,ELLIOTT</t>
  </si>
  <si>
    <t>2000CH010P0802030326</t>
  </si>
  <si>
    <t>0P0802030326</t>
  </si>
  <si>
    <t>1000479</t>
  </si>
  <si>
    <t>18A771F</t>
  </si>
  <si>
    <t>REQUIRED ALL PAGES OF BOE.</t>
  </si>
  <si>
    <t>THR BRG PAD ASSY,CS,E9830879-33,ELLIOTT</t>
  </si>
  <si>
    <t>2000CH010P0802030333</t>
  </si>
  <si>
    <t>0P0802030333</t>
  </si>
  <si>
    <t>THR BRG PAD ASSY,CS,E9830655-29,ELLIOTT</t>
  </si>
  <si>
    <t>2000CH010P0802030334</t>
  </si>
  <si>
    <t>0P0802030334</t>
  </si>
  <si>
    <t>THR BRG PAD ASSY,CS,E9830095-33,ELLIOTT</t>
  </si>
  <si>
    <t>2000CH010P0802030338</t>
  </si>
  <si>
    <t>0P0802030338</t>
  </si>
  <si>
    <t>SEAL RING,Cu,A837771-38,ELLIOTT</t>
  </si>
  <si>
    <t>2000CH010P0802030412</t>
  </si>
  <si>
    <t>0P0802030412</t>
  </si>
  <si>
    <t>SEAL RING,Cu,A837771-40,ELLIOTT</t>
  </si>
  <si>
    <t>2000CH010P0802030415</t>
  </si>
  <si>
    <t>0P0802030415</t>
  </si>
  <si>
    <t>SHOE,THR BRG,Cu-AL,E8646446-26,ELLIOTT</t>
  </si>
  <si>
    <t>001/2017-III314</t>
  </si>
  <si>
    <t>2000CH010P0802030490</t>
  </si>
  <si>
    <t>0P0802030490</t>
  </si>
  <si>
    <t>SHOE,THR BRG,Cu-AL,E8646446-25,ELLIOTT</t>
  </si>
  <si>
    <t>2000CH010P0802030491</t>
  </si>
  <si>
    <t>0P0802030491</t>
  </si>
  <si>
    <t>SPCR RING,STL,A635650-172,ELLIOTT</t>
  </si>
  <si>
    <t>2000CH010P0802030496</t>
  </si>
  <si>
    <t>0P0802030496</t>
  </si>
  <si>
    <t>SPCR RING,STL,A635650-165,ELLIOTT</t>
  </si>
  <si>
    <t>2000CH010P0802030497</t>
  </si>
  <si>
    <t>0P0802030497</t>
  </si>
  <si>
    <t>BRG,67541383IM,IR</t>
  </si>
  <si>
    <t>001/2017 -III369</t>
  </si>
  <si>
    <t>2000CH010P0802030555</t>
  </si>
  <si>
    <t>0P0802030555</t>
  </si>
  <si>
    <t>0027876</t>
  </si>
  <si>
    <t>BRG,PLAIN,68157056IM,IR</t>
  </si>
  <si>
    <t>2000CH010P0802030557</t>
  </si>
  <si>
    <t>0P0802030557</t>
  </si>
  <si>
    <t>CPLG,123234 000,AERZEN</t>
  </si>
  <si>
    <t>2000CH010P0802030640</t>
  </si>
  <si>
    <t>0P0802030640</t>
  </si>
  <si>
    <t>6022938</t>
  </si>
  <si>
    <t>EI20210048</t>
  </si>
  <si>
    <t>O-RING,7-1/4X7-5/8X3/16,95295879,IR</t>
  </si>
  <si>
    <t>001/2017-III123A</t>
  </si>
  <si>
    <t>2000CH010P0802030677</t>
  </si>
  <si>
    <t>0P0802030677</t>
  </si>
  <si>
    <t>6046276</t>
  </si>
  <si>
    <t>O-RING,FPM,OAS-RD340,ELLIOTT</t>
  </si>
  <si>
    <t>2000CH010P0802040226</t>
  </si>
  <si>
    <t>0P0802040226</t>
  </si>
  <si>
    <t>1000222</t>
  </si>
  <si>
    <t>N21A629-01</t>
  </si>
  <si>
    <t>ITEM NOT FOUND IN INVOICE</t>
  </si>
  <si>
    <t>O-RING,FPM,OAS-RD363,ELLIOTT</t>
  </si>
  <si>
    <t>2000CH010P0802040228</t>
  </si>
  <si>
    <t>0P0802040228</t>
  </si>
  <si>
    <t>GSKT,NASB,P80M1574,ELLIOTT</t>
  </si>
  <si>
    <t>2000GS010P0802040263</t>
  </si>
  <si>
    <t>0P0802040263</t>
  </si>
  <si>
    <t>1004745</t>
  </si>
  <si>
    <t>N21A279-01</t>
  </si>
  <si>
    <t>ITEM NOT FOUND IN BOE</t>
  </si>
  <si>
    <t>GSKT,NASB,P80M1577,ELLIOTT</t>
  </si>
  <si>
    <t>2000GS010P0802040264</t>
  </si>
  <si>
    <t>0P0802040264</t>
  </si>
  <si>
    <t>OIL SEAL,44MM,67580928IM,IR</t>
  </si>
  <si>
    <t>2000CH010P0802040329</t>
  </si>
  <si>
    <t>0P0802040329</t>
  </si>
  <si>
    <t>6051986</t>
  </si>
  <si>
    <t>O-RING,23X23.3/8X4.2430,95438990,IR</t>
  </si>
  <si>
    <t>2000CH010P0802040384</t>
  </si>
  <si>
    <t>0P0802040384</t>
  </si>
  <si>
    <t>O-RING,28.56X0.210MM,67677955,IR</t>
  </si>
  <si>
    <t>2000CH010P0802041809</t>
  </si>
  <si>
    <t>0P0802041809</t>
  </si>
  <si>
    <t>O-RING,VITON,95656260,IR</t>
  </si>
  <si>
    <t>2000CH010P0802041810</t>
  </si>
  <si>
    <t>0P0802041810</t>
  </si>
  <si>
    <t>NUT,95433934,IR</t>
  </si>
  <si>
    <t>001/2017-III232</t>
  </si>
  <si>
    <t>2000CH010P0802050155</t>
  </si>
  <si>
    <t>0P0802050155</t>
  </si>
  <si>
    <t>6010560</t>
  </si>
  <si>
    <t>CARD,MEMORY,6ES7952-1KL00-0AA0,SIEMENS</t>
  </si>
  <si>
    <t>001/2017-III389</t>
  </si>
  <si>
    <t>2000GS010P0925500003</t>
  </si>
  <si>
    <t>0P0925500003</t>
  </si>
  <si>
    <t>1003074</t>
  </si>
  <si>
    <t>INVISIBLE INVOICE AND BOE. REQUIRED CLEAR COPY</t>
  </si>
  <si>
    <t>BACK PLANE,AI,FI-PFH-TR-AI-370X+,PEPPERL</t>
  </si>
  <si>
    <t>2000GS010P0958970134</t>
  </si>
  <si>
    <t>0P0958970134</t>
  </si>
  <si>
    <t>0000947</t>
  </si>
  <si>
    <t>THERMSTR,LDX:L0132383,SIEMENS</t>
  </si>
  <si>
    <t>001/2017-III415</t>
  </si>
  <si>
    <t>2000CH010P0958970139</t>
  </si>
  <si>
    <t>0P0958970139</t>
  </si>
  <si>
    <t>1004015</t>
  </si>
  <si>
    <t>RESIST,LDX:L0135554,SIEMENS</t>
  </si>
  <si>
    <t>001/2017 -III386</t>
  </si>
  <si>
    <t>2000CH010P0958970141</t>
  </si>
  <si>
    <t>0P0958970141</t>
  </si>
  <si>
    <t>FIBER OPTICS SET,LDX:L0132111,SIEMENS</t>
  </si>
  <si>
    <t>001/2017-III395</t>
  </si>
  <si>
    <t>2000CH010P0958970152</t>
  </si>
  <si>
    <t>BRD,SW MODE PWR,LDX:L0353157,SIEMENS</t>
  </si>
  <si>
    <t>001/2017-III375</t>
  </si>
  <si>
    <t>2000CH010P0958970158</t>
  </si>
  <si>
    <t>0P0958970158</t>
  </si>
  <si>
    <t>MDL,THYRISTOR,LDX:L0328210,SIEMENS</t>
  </si>
  <si>
    <t>001/2017-III392</t>
  </si>
  <si>
    <t>2000CH010P0958970163</t>
  </si>
  <si>
    <t>0P0958970163</t>
  </si>
  <si>
    <t>MDL,IGBT DUAL,300A,LDX:L0296150,SIEMENS</t>
  </si>
  <si>
    <t>001/2017- III392</t>
  </si>
  <si>
    <t>2000CH010P0958970170</t>
  </si>
  <si>
    <t>0P0958970170</t>
  </si>
  <si>
    <t>CAP,PP,LDX:L0209716,SIEMENS</t>
  </si>
  <si>
    <t>001/2017-III385</t>
  </si>
  <si>
    <t>2000CH010P0958970171</t>
  </si>
  <si>
    <t>0P0958970171</t>
  </si>
  <si>
    <t>6016359</t>
  </si>
  <si>
    <t>MH1927191503</t>
  </si>
  <si>
    <t>MOT,ELEC,1.5KW,415V,4P,MSHE 90L-4</t>
  </si>
  <si>
    <t>85049000 / 85049090</t>
  </si>
  <si>
    <t>2000GS010P1001080565</t>
  </si>
  <si>
    <t>0P1001080565</t>
  </si>
  <si>
    <t>1001714</t>
  </si>
  <si>
    <t>GEAR MOT,KA37 DRE100L4BE5,SEW-EURO</t>
  </si>
  <si>
    <t>050/2017-485A</t>
  </si>
  <si>
    <t>001/2017-III372</t>
  </si>
  <si>
    <t>2000CH010P1001120021</t>
  </si>
  <si>
    <t>0P1001120021</t>
  </si>
  <si>
    <t>1003202</t>
  </si>
  <si>
    <t>ITEM NOT FOUND IN INVOICE.</t>
  </si>
  <si>
    <t>GEARED MOT,0.75KW,KA47DRE80M4,SEW-EURO</t>
  </si>
  <si>
    <t>2000CH010P1001120033</t>
  </si>
  <si>
    <t>0P1001120033</t>
  </si>
  <si>
    <t>GEARED MOT,FA87 AM160/II2GD,SEW-EURO</t>
  </si>
  <si>
    <t>001/2017-III369A</t>
  </si>
  <si>
    <t>2000CH010P1001120058</t>
  </si>
  <si>
    <t>0P1001120058</t>
  </si>
  <si>
    <t>GEARED MOT,33.25,R97/II2GD EDR+,SEW-EURO</t>
  </si>
  <si>
    <t>2000CH010P1001120059</t>
  </si>
  <si>
    <t>0P1001120059</t>
  </si>
  <si>
    <t>GEARED MOT,27.84,R87 DRE 112M4,SEW-EURO</t>
  </si>
  <si>
    <t>2000CH010P1001120061</t>
  </si>
  <si>
    <t>0P1001120061</t>
  </si>
  <si>
    <t>BRD,OUT,FLTR,400V,2T160EK080,LOHER</t>
  </si>
  <si>
    <t>2000GS010P1003020010</t>
  </si>
  <si>
    <t>0P1003020010</t>
  </si>
  <si>
    <t>BRD,SIG,T5160EK080,LOHER</t>
  </si>
  <si>
    <t>2000CH010P1003020012</t>
  </si>
  <si>
    <t>0P1003020012</t>
  </si>
  <si>
    <t>6080078</t>
  </si>
  <si>
    <t>PNL,CNTRL,EXT,T5000_K121/A01,LOHER</t>
  </si>
  <si>
    <t>2000GS010P1003020013</t>
  </si>
  <si>
    <t>0P1003020013</t>
  </si>
  <si>
    <t>BRD,CTRL,MAIN,ELC452613,NIDEC</t>
  </si>
  <si>
    <t>2000GS010P1003020191</t>
  </si>
  <si>
    <t>0P1003020191</t>
  </si>
  <si>
    <t>BRD,PWR SPLY,ELC452637,NIDEC</t>
  </si>
  <si>
    <t>2000GS010P1003020192</t>
  </si>
  <si>
    <t>0P1003020192</t>
  </si>
  <si>
    <t>BRD,TUNING,ELC45264907,NIDEC</t>
  </si>
  <si>
    <t>2000GS010P1003020193</t>
  </si>
  <si>
    <t>0P1003020193</t>
  </si>
  <si>
    <t>BRD,PWR INTFC,ELC452640,NIDEC</t>
  </si>
  <si>
    <t>2000GS010P1003020194</t>
  </si>
  <si>
    <t>0P1003020194</t>
  </si>
  <si>
    <t>CAP,DC,4700MF,450V,ELC409402,NIDEC</t>
  </si>
  <si>
    <t>2000GS010P1003020195</t>
  </si>
  <si>
    <t>0P1003020195</t>
  </si>
  <si>
    <t>IGBT MDL KIT,1200V,1000186110,NIDEC</t>
  </si>
  <si>
    <t>2000GS010P1003020198</t>
  </si>
  <si>
    <t>0P1003020198</t>
  </si>
  <si>
    <t>BRD,INTFC,IGBT,ELC452603,NIDEC</t>
  </si>
  <si>
    <t>2000GS010P1003020199</t>
  </si>
  <si>
    <t>0P1003020199</t>
  </si>
  <si>
    <t>MDL,RECTIFIER,1600V,500A,ELC409614,NIDEC</t>
  </si>
  <si>
    <t>2000GS010P1003020200</t>
  </si>
  <si>
    <t>0P1003020200</t>
  </si>
  <si>
    <t>THYRISTOR,PRECHARGE,740A,ELC409915,NIDEC</t>
  </si>
  <si>
    <t>2000GS010P1003020201</t>
  </si>
  <si>
    <t>0P1003020201</t>
  </si>
  <si>
    <t>RESIST,CHG,ELC40862802,NIDEC</t>
  </si>
  <si>
    <t>2000GS010P1003020202</t>
  </si>
  <si>
    <t>0P1003020202</t>
  </si>
  <si>
    <t>BRD,SNUBBER,RECTIFIER,ELC452650,NIDEC</t>
  </si>
  <si>
    <t>2000GS010P1003020203</t>
  </si>
  <si>
    <t>0P1003020203</t>
  </si>
  <si>
    <t>TRAFO,ELC452648,NIDEC</t>
  </si>
  <si>
    <t>2000GS010P1003020204</t>
  </si>
  <si>
    <t>0P1003020204</t>
  </si>
  <si>
    <t>TRANSDR,CUR,750A,ELC408990,NIDEC</t>
  </si>
  <si>
    <t>2000GS010P1003020205</t>
  </si>
  <si>
    <t>0P1003020205</t>
  </si>
  <si>
    <t>BRD,TUNING,ELC45264909,NIDEC</t>
  </si>
  <si>
    <t>2000GS010P1003020206</t>
  </si>
  <si>
    <t>0P1003020206</t>
  </si>
  <si>
    <t>BRD,PARALLEL,ELC452389,NIDEC</t>
  </si>
  <si>
    <t>2000GS010P1003020207</t>
  </si>
  <si>
    <t>0P1003020207</t>
  </si>
  <si>
    <t>BRD,PARALLEL,TL/GT,1000005886,NIDEC</t>
  </si>
  <si>
    <t>2000GS010P1003020208</t>
  </si>
  <si>
    <t>0P1003020208</t>
  </si>
  <si>
    <t>MDL,RECTIFIER,1600V,ELC22140703,NIDEC</t>
  </si>
  <si>
    <t>2000GS010P1003020210</t>
  </si>
  <si>
    <t>0P1003020210</t>
  </si>
  <si>
    <t>MDL,AO,2CHNL,1000073431,NIDEC</t>
  </si>
  <si>
    <t>2000GS010P1003020211</t>
  </si>
  <si>
    <t>0P1003020211</t>
  </si>
  <si>
    <t>MDL,DI,8CHNL,1000075587,NIDEC</t>
  </si>
  <si>
    <t>2000GS010P1003020212</t>
  </si>
  <si>
    <t>0P1003020212</t>
  </si>
  <si>
    <t>MDL,AI,2CHNL,1000082868,NIDEC</t>
  </si>
  <si>
    <t>2000GS010P1003020214</t>
  </si>
  <si>
    <t>0P1003020214</t>
  </si>
  <si>
    <t>FSE,MAIN INP,1800V,525A,1000084714,NIDEC</t>
  </si>
  <si>
    <t>2000GS010P1003020216</t>
  </si>
  <si>
    <t>0P1003020216</t>
  </si>
  <si>
    <t>SW,MICRO,FSE,1000090192,NIDEC</t>
  </si>
  <si>
    <t>2000GS010P1003020218</t>
  </si>
  <si>
    <t>0P1003020218</t>
  </si>
  <si>
    <t>MDL,AI,2CHNL,1000111360,NIDEC</t>
  </si>
  <si>
    <t>2000GS010P1003020223</t>
  </si>
  <si>
    <t>0P1003020223</t>
  </si>
  <si>
    <t>RLY,DO,2CHNL,1000112177,NIDEC</t>
  </si>
  <si>
    <t>2000GS010P1003020224</t>
  </si>
  <si>
    <t>0P1003020224</t>
  </si>
  <si>
    <t>SENSOR,PRESS,4-20mA,1000112543,NIDEC</t>
  </si>
  <si>
    <t>2000GS010P1003020228</t>
  </si>
  <si>
    <t>0P1003020228</t>
  </si>
  <si>
    <t>CRTG,FLTR,1000113141,NIDEC</t>
  </si>
  <si>
    <t>2000CH010P1003020229</t>
  </si>
  <si>
    <t>0P1003020229</t>
  </si>
  <si>
    <t>2000GS010P1003020229</t>
  </si>
  <si>
    <t>TRANSDR,E/F,TV-LEM,12kV,ELP219767,NIDEC</t>
  </si>
  <si>
    <t>2000GS010P1003020236</t>
  </si>
  <si>
    <t>0P1003020236</t>
  </si>
  <si>
    <t>TRANSDR,CUR,1000/0.2A,ELP223424,NIDEC</t>
  </si>
  <si>
    <t>2000GS010P1003020238</t>
  </si>
  <si>
    <t>0P1003020238</t>
  </si>
  <si>
    <t>FLTR,PNL,230V,250MM,ELP22964001,NIDEC</t>
  </si>
  <si>
    <t>2000GS010P1003020249</t>
  </si>
  <si>
    <t>0P1003020249</t>
  </si>
  <si>
    <t>CARD,ELECK,INTVECM SVTN,1000090360,NIDEC</t>
  </si>
  <si>
    <t>2000GS010P1003020250</t>
  </si>
  <si>
    <t>0P1003020250</t>
  </si>
  <si>
    <t>CARD,ELECK,INTVECM SVTN,1000114876,NIDEC</t>
  </si>
  <si>
    <t>2000GS010P1003020255</t>
  </si>
  <si>
    <t>0P1003020255</t>
  </si>
  <si>
    <t>FSE,TERM,ELP221617,NIDEC</t>
  </si>
  <si>
    <t>2000GS010P1003020257</t>
  </si>
  <si>
    <t>0P1003020257</t>
  </si>
  <si>
    <t>FSE,UR,6000V,250A,ELP22962801,NIDEC</t>
  </si>
  <si>
    <t>2000GS010P1003020259</t>
  </si>
  <si>
    <t>0P1003020259</t>
  </si>
  <si>
    <t>MDL,SUPPLY,INTL SYST,1000089688,NIDEC</t>
  </si>
  <si>
    <t>2000GS010P1003020260</t>
  </si>
  <si>
    <t>0P1003020260</t>
  </si>
  <si>
    <t>MDL,FLTR,1000089694,NIDEC</t>
  </si>
  <si>
    <t>2000GS010P1003020261</t>
  </si>
  <si>
    <t>0P1003020261</t>
  </si>
  <si>
    <t>FSE,MAIN,INP,1800V,850A,1000090035,NIDEC</t>
  </si>
  <si>
    <t>2000GS010P1003020263</t>
  </si>
  <si>
    <t>0P1003020263</t>
  </si>
  <si>
    <t>MDL,AO,2CHNL,1000090890,NIDEC</t>
  </si>
  <si>
    <t>2000GS010P1003020264</t>
  </si>
  <si>
    <t>0P1003020264</t>
  </si>
  <si>
    <t>CARD,ELECK,EXPSER,1000134012,NIDEC</t>
  </si>
  <si>
    <t>2000GS010P1003020269</t>
  </si>
  <si>
    <t>0P1003020269</t>
  </si>
  <si>
    <t>RESIST,ATTENUATOR,7.2KV,1000154610,NIDEC</t>
  </si>
  <si>
    <t>2000GS010P1003020279</t>
  </si>
  <si>
    <t>0P1003020279</t>
  </si>
  <si>
    <t>FSE,INP,690V,450A,1000155220,NIDEC</t>
  </si>
  <si>
    <t>2000GS010P1003020281</t>
  </si>
  <si>
    <t>0P1003020281</t>
  </si>
  <si>
    <t>TRANSDR,CUR,TA-LEM,ELP224763,NIDEC</t>
  </si>
  <si>
    <t>2000GS010P1003020284</t>
  </si>
  <si>
    <t>0P1003020284</t>
  </si>
  <si>
    <t>CARD,DRIVE,GATE,1000089191,NIDEC</t>
  </si>
  <si>
    <t>2000GS010P1003020286</t>
  </si>
  <si>
    <t>0P1003020286</t>
  </si>
  <si>
    <t>CARD,DRIVE,GATE,1000089192,NIDEC</t>
  </si>
  <si>
    <t>2000GS010P1003020287</t>
  </si>
  <si>
    <t>0P1003020287</t>
  </si>
  <si>
    <t>FUSE,5P3K4529P047,TMEIC</t>
  </si>
  <si>
    <t>001/2017- III388A</t>
  </si>
  <si>
    <t>2000CH010P1003020443</t>
  </si>
  <si>
    <t>0P1003020443</t>
  </si>
  <si>
    <t>6054665</t>
  </si>
  <si>
    <t>FUSE,5P3K4529P061,TMEIC</t>
  </si>
  <si>
    <t>2000CH010P1003020491</t>
  </si>
  <si>
    <t>0P1003020491</t>
  </si>
  <si>
    <t>RTNG RING,102687,SEW-EURO</t>
  </si>
  <si>
    <t>DOC PENDING_INV/EXIT/INV/066</t>
  </si>
  <si>
    <t>2000CH010P1005011804</t>
  </si>
  <si>
    <t>0P1005011804</t>
  </si>
  <si>
    <t>RTNG RING,102830,SEW-EURO</t>
  </si>
  <si>
    <t>2000CH010P1005011808</t>
  </si>
  <si>
    <t>0P1005011808</t>
  </si>
  <si>
    <t>FLINR,OIL,116653,SEW-EURO</t>
  </si>
  <si>
    <t>2000CH010P1005011832</t>
  </si>
  <si>
    <t>0P1005011832</t>
  </si>
  <si>
    <t>FAN,13610651,SEW-EURO</t>
  </si>
  <si>
    <t>001/2017-III374</t>
  </si>
  <si>
    <t>2000CH010P1005011874</t>
  </si>
  <si>
    <t>0P1005011874</t>
  </si>
  <si>
    <t>RTNG RING,13247077,SEW-EURO</t>
  </si>
  <si>
    <t>2000CH010P1005011882</t>
  </si>
  <si>
    <t>0P1005011882</t>
  </si>
  <si>
    <t>SCRN,TERM,PORECELAIN,13.5MVA,SPL-TRAS</t>
  </si>
  <si>
    <t>2000GS010P1141120226</t>
  </si>
  <si>
    <t>0P1141120226</t>
  </si>
  <si>
    <t>REQUIRED COMPLETE VISIBLE COPY OF BOE.</t>
  </si>
  <si>
    <t>GAUGE,LVL,OIL,IL A3 220,SPL-TRAS</t>
  </si>
  <si>
    <t>2000GS010P1141120227</t>
  </si>
  <si>
    <t>0P1141120227</t>
  </si>
  <si>
    <t>RLY,BUCHHOLZ,BR50 L,SPL-TRAS</t>
  </si>
  <si>
    <t>2000GS010P1141120228</t>
  </si>
  <si>
    <t>0P1141120228</t>
  </si>
  <si>
    <t>VLV,BFLY,F/BUCHHOLZ RLY,13.5MVA,SPL-TRAS</t>
  </si>
  <si>
    <t>2000GS010P1141120229</t>
  </si>
  <si>
    <t>0P1141120229</t>
  </si>
  <si>
    <t>THERMOMTR,150AS,2.3&amp;13.5MVA,SPL-TRAS</t>
  </si>
  <si>
    <t>2000GS010P1141120231</t>
  </si>
  <si>
    <t>0P1141120231</t>
  </si>
  <si>
    <t>WTI,PT100,150AS,2.3&amp;13.5MVA,SPL-TRAS</t>
  </si>
  <si>
    <t>2000GS010P1141120232</t>
  </si>
  <si>
    <t>0P1141120232</t>
  </si>
  <si>
    <t>TRANSDR,PT100,2.3&amp;13.5MVA,SPL-TRAS</t>
  </si>
  <si>
    <t>2000GS010P1141120233</t>
  </si>
  <si>
    <t>0P1141120233</t>
  </si>
  <si>
    <t>BRTHR,SILICA GEL,2.3&amp;13.5MVA,SPL-TRAS</t>
  </si>
  <si>
    <t>2000GS010P1141120234</t>
  </si>
  <si>
    <t>0P1141120234</t>
  </si>
  <si>
    <t>ARRESTOR,SURGE,DMI 9101N,2.3MVA,SPL-TRAS</t>
  </si>
  <si>
    <t>2000GS010P1141120238</t>
  </si>
  <si>
    <t>0P1141120238</t>
  </si>
  <si>
    <t>GAUGE,LVL,OIL,IL A3 140,SPL-TRAS</t>
  </si>
  <si>
    <t>2000GS010P1141120239</t>
  </si>
  <si>
    <t>0P1141120239</t>
  </si>
  <si>
    <t>RLY,BUCHHOLZ,BR25 L,SPL-TRAS</t>
  </si>
  <si>
    <t>2000GS010P1141120240</t>
  </si>
  <si>
    <t>0P1141120240</t>
  </si>
  <si>
    <t>VLV,BFLY,2.3MVA,RUZ501,SPL-TRAS</t>
  </si>
  <si>
    <t>2000GS010P1141120241</t>
  </si>
  <si>
    <t>0P1141120241</t>
  </si>
  <si>
    <t>PRV,VSQ-I 050,F/2.3MVA,SPL-TRAS</t>
  </si>
  <si>
    <t>2000GS010P1141120242</t>
  </si>
  <si>
    <t>0P1141120242</t>
  </si>
  <si>
    <t>PROBE,PT-100,1000633,NIDEC</t>
  </si>
  <si>
    <t>2000GS010P1141120385</t>
  </si>
  <si>
    <t>0P1141120385</t>
  </si>
  <si>
    <t>SPRT.TERM,LV,F/TRAFO,DRY,1000844,NIDEC</t>
  </si>
  <si>
    <t>2000GS010P1141120386</t>
  </si>
  <si>
    <t>0P1141120386</t>
  </si>
  <si>
    <t>THERMOST,TR0074521102524,NIDEC</t>
  </si>
  <si>
    <t>2000GS010P1141120387</t>
  </si>
  <si>
    <t>0P1141120387</t>
  </si>
  <si>
    <t>PROBE,THERM,5300121,NIDEC</t>
  </si>
  <si>
    <t>2000GS010P1141120388</t>
  </si>
  <si>
    <t>0P1141120388</t>
  </si>
  <si>
    <t>SURGE ARRESTER,F/TRAFO,DRY,5000155,NIDEC</t>
  </si>
  <si>
    <t>2000GS010P1141120389</t>
  </si>
  <si>
    <t>0P1141120389</t>
  </si>
  <si>
    <t>INSUL,F/TRAFO,DRY,4900107,NIDEC</t>
  </si>
  <si>
    <t>2000GS010P1141120390</t>
  </si>
  <si>
    <t>0P1141120390</t>
  </si>
  <si>
    <t>CARD,41093373000000000G0L,HITHIREL</t>
  </si>
  <si>
    <t>2000GS010P1147010054</t>
  </si>
  <si>
    <t>0P1147010054</t>
  </si>
  <si>
    <t>6065338</t>
  </si>
  <si>
    <t>CARD,41283406A00000111H1L,HITHIREL</t>
  </si>
  <si>
    <t>2000GS010P1147010058</t>
  </si>
  <si>
    <t>0P1147010058</t>
  </si>
  <si>
    <t>CARD,41173326100000000G0L,HITHIREL</t>
  </si>
  <si>
    <t>2000GS010P1147010060</t>
  </si>
  <si>
    <t>0P1147010060</t>
  </si>
  <si>
    <t>CARD,412033710000000PRG0L,HITHIREL</t>
  </si>
  <si>
    <t>2000GS010P1147010073</t>
  </si>
  <si>
    <t>0P1147010073</t>
  </si>
  <si>
    <t>CT,250/5A,5VA,CL.1,SOFTHARD</t>
  </si>
  <si>
    <t>DOC PENDING_INV/EXIT/INV/067</t>
  </si>
  <si>
    <t>2000CH010P1149010275</t>
  </si>
  <si>
    <t>0P1149010275</t>
  </si>
  <si>
    <t>6031539</t>
  </si>
  <si>
    <t>GST/0192</t>
  </si>
  <si>
    <t>CLAMP,V-BEND,3002991,CUMMINS</t>
  </si>
  <si>
    <t>050/2017-377A</t>
  </si>
  <si>
    <t>001/2017-III238</t>
  </si>
  <si>
    <t>2000GS010P1201070046</t>
  </si>
  <si>
    <t>0P1201070046</t>
  </si>
  <si>
    <t>6063228</t>
  </si>
  <si>
    <t>CAP,TUBE,COMPR,3/8IN,SS-600-C,SWAGELOK</t>
  </si>
  <si>
    <t>001/2017-III221</t>
  </si>
  <si>
    <t>2000CH010P1739190015</t>
  </si>
  <si>
    <t>0P1739190015</t>
  </si>
  <si>
    <t>6083549</t>
  </si>
  <si>
    <t>CONNR,MALE,SS,1/8X1/8</t>
  </si>
  <si>
    <t>2000CH010P1739270004</t>
  </si>
  <si>
    <t>0P1739270004</t>
  </si>
  <si>
    <t>6054012</t>
  </si>
  <si>
    <t>2000GS010P1739270004</t>
  </si>
  <si>
    <t>CONNR,TUBE,COMPR,MALE,NPTM,1/4X1/8IN</t>
  </si>
  <si>
    <t>2000CH010P1739270079</t>
  </si>
  <si>
    <t>0P1739270079</t>
  </si>
  <si>
    <t>ELB,TUBE,COMPR,MALE,SS-400-2-6,SWAGELOK</t>
  </si>
  <si>
    <t>2000CH010P1739400029</t>
  </si>
  <si>
    <t>0P1739400029</t>
  </si>
  <si>
    <t>TEE,TUBE,COMPR,FILTER ASSY,0.5MICRON</t>
  </si>
  <si>
    <t>2000CH010P1739810008</t>
  </si>
  <si>
    <t>0P1739810008</t>
  </si>
  <si>
    <t>6080037</t>
  </si>
  <si>
    <t>ADPTR,CPLG,BACK FLG,PP,PPGFPN1611/2DN40</t>
  </si>
  <si>
    <t>2000CH010P1780440028</t>
  </si>
  <si>
    <t>0P1780440028</t>
  </si>
  <si>
    <t>6057228</t>
  </si>
  <si>
    <t>VZ2223161</t>
  </si>
  <si>
    <t>ADPTR,CPLG,CAP,D32,UPVC,PN16 D32,GEORG</t>
  </si>
  <si>
    <t>2000CH010P1780440030</t>
  </si>
  <si>
    <t>0P1780440030</t>
  </si>
  <si>
    <t>ADPTR,CPLG,CAP,20,UPVC,PN16 D20,GEORG</t>
  </si>
  <si>
    <t>2000CH010P1780440031</t>
  </si>
  <si>
    <t>0P1780440031</t>
  </si>
  <si>
    <t>ADPTR,CPLG,CAP,40,UPVC,PN16 D40,GEORG</t>
  </si>
  <si>
    <t>2000CH010P1780440032</t>
  </si>
  <si>
    <t>0P1780440032</t>
  </si>
  <si>
    <t>ADPTR,CPLG,CAP,50,UPVC,PN16 D50,GEORG</t>
  </si>
  <si>
    <t>2000CH010P1780440033</t>
  </si>
  <si>
    <t>0P1780440033</t>
  </si>
  <si>
    <t>ADPTR,CPLG,CAP,63,UPVC,PN16 D63+,GEORG</t>
  </si>
  <si>
    <t>2000CH010P1780440034</t>
  </si>
  <si>
    <t>0P1780440034</t>
  </si>
  <si>
    <t>ELB,UPVC,90°,50MM,PN16,100110,GFPS</t>
  </si>
  <si>
    <t>2000CH010P1795400000</t>
  </si>
  <si>
    <t>0P1795400000</t>
  </si>
  <si>
    <t>6081715</t>
  </si>
  <si>
    <t>ELB,UPVC,90°,63MM,PN16,100111,GFPS</t>
  </si>
  <si>
    <t>2000CH010P1795400001</t>
  </si>
  <si>
    <t>0P1795400001</t>
  </si>
  <si>
    <t>TEE,EQ,UPVC,50MM,PN16,200110,GFPS</t>
  </si>
  <si>
    <t>001/2017-III104</t>
  </si>
  <si>
    <t>2000CH010P1795840016</t>
  </si>
  <si>
    <t>0P1795840016</t>
  </si>
  <si>
    <t>TEE,EQ,UPVC,63MM,PN16,200111,GFPS</t>
  </si>
  <si>
    <t>2000CH010P1795840017</t>
  </si>
  <si>
    <t>0P1795840017</t>
  </si>
  <si>
    <t>UNION,QUICK,CPVC,1.1/2IN,80</t>
  </si>
  <si>
    <t>2000CH010P1795900008</t>
  </si>
  <si>
    <t>0P1795900008</t>
  </si>
  <si>
    <t>BSHG,RED,CPVC,F439,3X6IN,80</t>
  </si>
  <si>
    <t>2000CH010P1795970016</t>
  </si>
  <si>
    <t>0P1795970016</t>
  </si>
  <si>
    <t>6046297</t>
  </si>
  <si>
    <t>KE-658/20-21</t>
  </si>
  <si>
    <t>FSE,LV,415V,80A,3NWTCP80,SIEMENS</t>
  </si>
  <si>
    <t>001/2017-III388A</t>
  </si>
  <si>
    <t>2000CH010P2062320061</t>
  </si>
  <si>
    <t>0P2062320061</t>
  </si>
  <si>
    <t>6044378</t>
  </si>
  <si>
    <t>FSE,HV,HRC,7.2KV,80A,7.2WFQMO80,BUSSMANN</t>
  </si>
  <si>
    <t>001/2017 -III388</t>
  </si>
  <si>
    <t>2000CH010P2079040012</t>
  </si>
  <si>
    <t>0P2079040012</t>
  </si>
  <si>
    <t>6038309</t>
  </si>
  <si>
    <t>VV/1175/2018-19</t>
  </si>
  <si>
    <t>INDIA FLEX INDUSTRIES PVT. LTD.</t>
  </si>
  <si>
    <t>HOSE,8IN,100MM,SS316,NG SERVICE</t>
  </si>
  <si>
    <t>001/2017-III305</t>
  </si>
  <si>
    <t>DOC PENDING_INV/EXIT/INV/068</t>
  </si>
  <si>
    <t>2000CH010P2419740228</t>
  </si>
  <si>
    <t>0P2419740228</t>
  </si>
  <si>
    <t>6041713</t>
  </si>
  <si>
    <t>Pilot Gaskets And Engineers</t>
  </si>
  <si>
    <t>GSKT,GRVD,MTL,24IN,SS316,CL300,KAM,GPH</t>
  </si>
  <si>
    <t>2000CH010P2541370010</t>
  </si>
  <si>
    <t>0P2541370010</t>
  </si>
  <si>
    <t>6074788</t>
  </si>
  <si>
    <t>PGE/A0536/21-22</t>
  </si>
  <si>
    <t>GSKT,FLR,PE,NON-ASB,63X170MM,3MM</t>
  </si>
  <si>
    <t>2000CH010P2548160081</t>
  </si>
  <si>
    <t>0P2548160081</t>
  </si>
  <si>
    <t>6071324</t>
  </si>
  <si>
    <t>SD/201000440</t>
  </si>
  <si>
    <t>Documents required for remaining quantity.</t>
  </si>
  <si>
    <t>REFR MAT,HTW MDL,ALSITRAMOD14200M2,RATH</t>
  </si>
  <si>
    <t>001/2017 -III180</t>
  </si>
  <si>
    <t>2000CH010P2574450049</t>
  </si>
  <si>
    <t>0P2574450049</t>
  </si>
  <si>
    <t>1002938</t>
  </si>
  <si>
    <t>REFR MAT,HTW MDL,ALSITRAMOD14200M4,RATH</t>
  </si>
  <si>
    <t>2000CH010P2574450057</t>
  </si>
  <si>
    <t>0P2574450057</t>
  </si>
  <si>
    <t>REFR MAT,HTW MDL,ALSITRAMOD14200M5,RATH</t>
  </si>
  <si>
    <t>2000CH010P2574450061</t>
  </si>
  <si>
    <t>0P2574450061</t>
  </si>
  <si>
    <t>REFR MAT,HTW MDL,ALSITRAMOD14200M7,RATH</t>
  </si>
  <si>
    <t>2000CH010P2574450065</t>
  </si>
  <si>
    <t>0P2574450065</t>
  </si>
  <si>
    <t>REFR MAT,HTW MDL,ALSITRAMOD14200M8,RATH</t>
  </si>
  <si>
    <t>2000CH010P2574450066</t>
  </si>
  <si>
    <t>0P2574450066</t>
  </si>
  <si>
    <t>Berthold Technologies GmbH &amp; Co. KG</t>
  </si>
  <si>
    <t>MULTIPLIER,4497,BERTHOLD</t>
  </si>
  <si>
    <t>90229080 / 90229090</t>
  </si>
  <si>
    <t>050/2017 -563A</t>
  </si>
  <si>
    <t>001/2017-III413A</t>
  </si>
  <si>
    <t>2000CH010P2690910014</t>
  </si>
  <si>
    <t>0P2690910014</t>
  </si>
  <si>
    <t>1001152</t>
  </si>
  <si>
    <t>2000GS010P2690910014</t>
  </si>
  <si>
    <t>1001306</t>
  </si>
  <si>
    <t>LMP,INDIC,LED,GREEN,W/HLDR,KWALITY</t>
  </si>
  <si>
    <t>2000CH010P2709050057</t>
  </si>
  <si>
    <t>0P2709050057</t>
  </si>
  <si>
    <t>6051021</t>
  </si>
  <si>
    <t>BALLAST,BJOR 125W,BAJAJ</t>
  </si>
  <si>
    <t>2000CH010P2739010130</t>
  </si>
  <si>
    <t>0P2739010130</t>
  </si>
  <si>
    <t>6047980</t>
  </si>
  <si>
    <t>T/1203</t>
  </si>
  <si>
    <t>BRG,BALL,MET,7314,70MM,150MM</t>
  </si>
  <si>
    <t>2000CH010P3002010005</t>
  </si>
  <si>
    <t>0P3002010005</t>
  </si>
  <si>
    <t>6006982</t>
  </si>
  <si>
    <t>ABD/G3608/1718</t>
  </si>
  <si>
    <t>BRG,BALL,MET,6048MC3,240MM,360MM</t>
  </si>
  <si>
    <t>2000CH010P3002010100</t>
  </si>
  <si>
    <t>0P3002010100</t>
  </si>
  <si>
    <t>6110538</t>
  </si>
  <si>
    <t>BE/22-23/1109</t>
  </si>
  <si>
    <t>BRG,BALL,MET,GRAE60-NPP-B,110MM</t>
  </si>
  <si>
    <t>84825012 / 84821013</t>
  </si>
  <si>
    <t>2000CH010P3002010406</t>
  </si>
  <si>
    <t>0P3002010406</t>
  </si>
  <si>
    <t>6043445</t>
  </si>
  <si>
    <t>PI/164/21-22</t>
  </si>
  <si>
    <t>BRG,BALL,MET,6201 2RS1,12MM,32MM,SKF</t>
  </si>
  <si>
    <t>84820000 / 84821011</t>
  </si>
  <si>
    <t>2000CH010P3002010424</t>
  </si>
  <si>
    <t>0P3002010424</t>
  </si>
  <si>
    <t>6044469</t>
  </si>
  <si>
    <t>BB0931</t>
  </si>
  <si>
    <t>BRG,RLR,MET,23024CC/W33,120MM,180MM</t>
  </si>
  <si>
    <t>84825012 / 84822013</t>
  </si>
  <si>
    <t>2000CH010P3006010074</t>
  </si>
  <si>
    <t>0P3006010074</t>
  </si>
  <si>
    <t>6086911</t>
  </si>
  <si>
    <t>6316/20-21</t>
  </si>
  <si>
    <t>BRG,RLR,MET,22211EK+H311,50MM,100MM</t>
  </si>
  <si>
    <t>2000CH010P3006010084</t>
  </si>
  <si>
    <t>0P3006010084</t>
  </si>
  <si>
    <t>6037777</t>
  </si>
  <si>
    <t>BRG,RLR,MET,N308C3,40MM,90MM,23MM</t>
  </si>
  <si>
    <t>84825012 / 84822012</t>
  </si>
  <si>
    <t>2000CH010P3006010185</t>
  </si>
  <si>
    <t>0P3006010185</t>
  </si>
  <si>
    <t>6088542</t>
  </si>
  <si>
    <t>BRG,RLR,MET,NU2226EM1C3,130MM,230MM,64MM</t>
  </si>
  <si>
    <t>2000CH010P3006010235</t>
  </si>
  <si>
    <t>0P3006010235</t>
  </si>
  <si>
    <t>6006165</t>
  </si>
  <si>
    <t>SPV/1714/19-20</t>
  </si>
  <si>
    <t>SEAL KIT,8037154,FESTO</t>
  </si>
  <si>
    <t>2000CH010P3028430027</t>
  </si>
  <si>
    <t>0P3028430027</t>
  </si>
  <si>
    <t>6008007</t>
  </si>
  <si>
    <t>RPR KIT,CS1W-250A-PS,SMC</t>
  </si>
  <si>
    <t>001/2017-III317</t>
  </si>
  <si>
    <t>2000CH010P3028440055</t>
  </si>
  <si>
    <t>0P3028440055</t>
  </si>
  <si>
    <t>6027335</t>
  </si>
  <si>
    <t>G-045/19-20</t>
  </si>
  <si>
    <t>PLS.CHECK HS CODE</t>
  </si>
  <si>
    <t>SNAP RING,SS316,81020726,CRANE.J</t>
  </si>
  <si>
    <t>2000CH010P3034070610</t>
  </si>
  <si>
    <t>0P3034070610</t>
  </si>
  <si>
    <t>6036811</t>
  </si>
  <si>
    <t>DRV CLLR,SS316,89228249,CRANE.J</t>
  </si>
  <si>
    <t>2000CH010P3034070678</t>
  </si>
  <si>
    <t>0P3034070678</t>
  </si>
  <si>
    <t>6062726</t>
  </si>
  <si>
    <t>BUSH,FLT,87006685,CRANE.J</t>
  </si>
  <si>
    <t>68151090 / 68151900</t>
  </si>
  <si>
    <t>001/2017 -III182D</t>
  </si>
  <si>
    <t>2000CH010P3034070839</t>
  </si>
  <si>
    <t>0P3034070839</t>
  </si>
  <si>
    <t>6067730</t>
  </si>
  <si>
    <t>PACKING,B02902AB0B/555.21,EAGLEBUR</t>
  </si>
  <si>
    <t>2000CH010P3034070866</t>
  </si>
  <si>
    <t>0P3034070866</t>
  </si>
  <si>
    <t>6108753</t>
  </si>
  <si>
    <t>2000GS010P3034070866</t>
  </si>
  <si>
    <t>0001022</t>
  </si>
  <si>
    <t>SET SCR,B02902+0B/944.27,EAGLEBUR</t>
  </si>
  <si>
    <t>2000CH010P3034070878</t>
  </si>
  <si>
    <t>0P3034070878</t>
  </si>
  <si>
    <t>2000GS010P3034070878</t>
  </si>
  <si>
    <t>SPRG,HAST C,A09343AB0G/700.00,EAGLEBUR</t>
  </si>
  <si>
    <t>2000CH010P3034070905</t>
  </si>
  <si>
    <t>0P3034070905</t>
  </si>
  <si>
    <t>2000GS010P3034070905</t>
  </si>
  <si>
    <t>PCKG,GRAFOIL,B02686AB/555.06,EAGLEBUR</t>
  </si>
  <si>
    <t>2000CH010P3034070972</t>
  </si>
  <si>
    <t>0P3034070972</t>
  </si>
  <si>
    <t>6065194</t>
  </si>
  <si>
    <t>SEAL FACE,09H75VKP795PTQ1/1.1.1,EAGLEBUR</t>
  </si>
  <si>
    <t>DOC PENDING_INV/EXIT/INV/069</t>
  </si>
  <si>
    <t>2000CH010P3034071161</t>
  </si>
  <si>
    <t>0P3034071161</t>
  </si>
  <si>
    <t>6040428</t>
  </si>
  <si>
    <t>SPRG,09-H75VKP-D1/50-E2/1.1.7,EAGLEBUR</t>
  </si>
  <si>
    <t>2000CH010P3034071223</t>
  </si>
  <si>
    <t>0P3034071223</t>
  </si>
  <si>
    <t>0056972</t>
  </si>
  <si>
    <t>2000GS010P3034071223</t>
  </si>
  <si>
    <t>CAP SCR,09-H75VKP-D1/50/10,EAGLEBUR</t>
  </si>
  <si>
    <t>2000CH010P3034071235</t>
  </si>
  <si>
    <t>0P3034071235</t>
  </si>
  <si>
    <t>2000GS010P3034071235</t>
  </si>
  <si>
    <t>SET SCR,HSS,09-H75VKP-D1/50/13,EAGLEBUR</t>
  </si>
  <si>
    <t>2000CH010P3034071237</t>
  </si>
  <si>
    <t>0P3034071237</t>
  </si>
  <si>
    <t>2000GS010P3034071237</t>
  </si>
  <si>
    <t>BLT,HEX HD,09-H75VKP-D1/50/15,EAGLEBUR</t>
  </si>
  <si>
    <t>2000CH010P3034071238</t>
  </si>
  <si>
    <t>0P3034071238</t>
  </si>
  <si>
    <t>2000GS010P3034071238</t>
  </si>
  <si>
    <t>SET SCR,09H75VKP7-70-PTA2/1.1.7,EAGLEBUR</t>
  </si>
  <si>
    <t>2000CH010P3034071311</t>
  </si>
  <si>
    <t>0P3034071311</t>
  </si>
  <si>
    <t>6015281</t>
  </si>
  <si>
    <t>O-RING,FKM,09H75VKP770PTA2/2.3,EAGLEBUR</t>
  </si>
  <si>
    <t>2000CH010P3034071318</t>
  </si>
  <si>
    <t>0P3034071318</t>
  </si>
  <si>
    <t>6048453</t>
  </si>
  <si>
    <t>CAP SCR,09-H75VKP7-70-PTA2/12,EAGLEBUR</t>
  </si>
  <si>
    <t>2000CH010P3034071323</t>
  </si>
  <si>
    <t>0P3034071323</t>
  </si>
  <si>
    <t>SET SCR,HSS,09H75VKP770PTA2/15,EAGLEBUR</t>
  </si>
  <si>
    <t>2000CH010P3034071325</t>
  </si>
  <si>
    <t>0P3034071325</t>
  </si>
  <si>
    <t>SCR,HEX,09-H75VKP7-70-PTA2/17,EAGLEBUR</t>
  </si>
  <si>
    <t>2000CH010P3034071326</t>
  </si>
  <si>
    <t>0P3034071326</t>
  </si>
  <si>
    <t>O-RING,09-H75VKP-D3/85-E2/1.1.9,EAGLEBUR</t>
  </si>
  <si>
    <t>2000CH010P3034071332</t>
  </si>
  <si>
    <t>0P3034071332</t>
  </si>
  <si>
    <t>6079632</t>
  </si>
  <si>
    <t>O-RING,09-H75VKP-D3/85-E2/1.5,EAGLEBUR</t>
  </si>
  <si>
    <t>2000CH010P3034071336</t>
  </si>
  <si>
    <t>0P3034071336</t>
  </si>
  <si>
    <t>SPRG,09-H75VKP-D20/110-E1/1.1.7,EAGLEBUR</t>
  </si>
  <si>
    <t>2000CH010P3034071345</t>
  </si>
  <si>
    <t>0P3034071345</t>
  </si>
  <si>
    <t>O-RING,A11778AD/0A,111.00,EAGLEBUR</t>
  </si>
  <si>
    <t>2000GS010P3034071798</t>
  </si>
  <si>
    <t>0P3034071798</t>
  </si>
  <si>
    <t>6012913</t>
  </si>
  <si>
    <t>SLV,O-RING,A11163AB/0A,111.04,EAGLEBUR</t>
  </si>
  <si>
    <t>2000CH010P3034071938</t>
  </si>
  <si>
    <t>0P3034071938</t>
  </si>
  <si>
    <t>6023641</t>
  </si>
  <si>
    <t>27108588/27106408</t>
  </si>
  <si>
    <t>O-RING,GLND,A11163AB/0A,111.05,EAGLEBUR</t>
  </si>
  <si>
    <t>2000CH010P3034071939</t>
  </si>
  <si>
    <t>0P3034071939</t>
  </si>
  <si>
    <t>O-RING,SEAL RING,A11163AB+,1.20,EAGLEBUR</t>
  </si>
  <si>
    <t>2000CH010P3034071940</t>
  </si>
  <si>
    <t>0P3034071940</t>
  </si>
  <si>
    <t>O-RING,MAT. RING,A11163AB+,1.3,EAGLEBUR</t>
  </si>
  <si>
    <t>2000CH010P3034071941</t>
  </si>
  <si>
    <t>0P3034071941</t>
  </si>
  <si>
    <t>O-RING,CLLR,A11163AB/0A,111.5,EAGLEBUR</t>
  </si>
  <si>
    <t>2000CH010P3034071942</t>
  </si>
  <si>
    <t>0P3034071942</t>
  </si>
  <si>
    <t>SLV,A11163AB/0A,400.00,EAGLEBUR</t>
  </si>
  <si>
    <t>2000CH010P3034071951</t>
  </si>
  <si>
    <t>0P3034071951</t>
  </si>
  <si>
    <t>SPRG,A11163AB/0A,700.00,EAGLEBUR</t>
  </si>
  <si>
    <t>2000CH010P3034071954</t>
  </si>
  <si>
    <t>0P3034071954</t>
  </si>
  <si>
    <t>SCR,HEX HD,87101430,CRANE.J</t>
  </si>
  <si>
    <t>2000CH010P3034072195</t>
  </si>
  <si>
    <t>0P3034072195</t>
  </si>
  <si>
    <t>CAP SCR,2H-134435/57,FLOWSERV</t>
  </si>
  <si>
    <t>2000CH010P3034072315</t>
  </si>
  <si>
    <t>0P3034072315</t>
  </si>
  <si>
    <t>6087349</t>
  </si>
  <si>
    <t>SET SCR,2H-134435/57,FLOWSERV</t>
  </si>
  <si>
    <t>2000CH010P3034072320</t>
  </si>
  <si>
    <t>0P3034072320</t>
  </si>
  <si>
    <t>SEAL RING,A12006AB0A/111.3,EAGLEBUR</t>
  </si>
  <si>
    <t>2000CH010P3034073267</t>
  </si>
  <si>
    <t>0P3034073267</t>
  </si>
  <si>
    <t>6079590</t>
  </si>
  <si>
    <t>SPRG,A09637AC/0C/700.00,EAGLEBUR</t>
  </si>
  <si>
    <t>2000CH010P3034073566</t>
  </si>
  <si>
    <t>0P3034073566</t>
  </si>
  <si>
    <t>O-RING,CLLR,A09637AC/0C/111.5,EAGLEBUR</t>
  </si>
  <si>
    <t>2000CH010P3034073570</t>
  </si>
  <si>
    <t>0P3034073570</t>
  </si>
  <si>
    <t>6083415</t>
  </si>
  <si>
    <t>O-RING,GLND,A09637AC/0C/111.05,EAGLEBUR</t>
  </si>
  <si>
    <t>2000CH010P3034073573</t>
  </si>
  <si>
    <t>0P3034073573</t>
  </si>
  <si>
    <t>SLV,O-RING,A09637AC/0C/111.04,EAGLEBUR</t>
  </si>
  <si>
    <t>2000CH010P3034073574</t>
  </si>
  <si>
    <t>0P3034073574</t>
  </si>
  <si>
    <t>SPRG,A03197/700,EAGLEBUR</t>
  </si>
  <si>
    <t>2000CH010P3034073817</t>
  </si>
  <si>
    <t>0P3034073817</t>
  </si>
  <si>
    <t>6002141</t>
  </si>
  <si>
    <t>SCR SOC SET,A03197/944,EAGLEBUR</t>
  </si>
  <si>
    <t>2000CH010P3034073820</t>
  </si>
  <si>
    <t>0P3034073820</t>
  </si>
  <si>
    <t>O-RING,00000319549,CRANE.J</t>
  </si>
  <si>
    <t>2000CH010P3034073902</t>
  </si>
  <si>
    <t>0P3034073902</t>
  </si>
  <si>
    <t>6046654</t>
  </si>
  <si>
    <t>O-RING,00001319549,CRANE.J</t>
  </si>
  <si>
    <t>2000CH010P3034073903</t>
  </si>
  <si>
    <t>0P3034073903</t>
  </si>
  <si>
    <t>O-RING,513BH-126,CRANE.J</t>
  </si>
  <si>
    <t>2000CH010P3034073904</t>
  </si>
  <si>
    <t>0P3034073904</t>
  </si>
  <si>
    <t>SPRG,B428761/411,LEAKPRF</t>
  </si>
  <si>
    <t>2000CH010P3034073980</t>
  </si>
  <si>
    <t>0P3034073980</t>
  </si>
  <si>
    <t>6047608</t>
  </si>
  <si>
    <t>GST/1161/1819</t>
  </si>
  <si>
    <t>SNAP RING,B428761/421,LEAKPRF</t>
  </si>
  <si>
    <t>2000CH010P3034073981</t>
  </si>
  <si>
    <t>0P3034073981</t>
  </si>
  <si>
    <t>THR RING,B428761/422,LEAKPRF</t>
  </si>
  <si>
    <t>2000CH010P3034073982</t>
  </si>
  <si>
    <t>0P3034073982</t>
  </si>
  <si>
    <t>GRUB SCR,B428761/431,LEAKPRF</t>
  </si>
  <si>
    <t>2000CH010P3034073983</t>
  </si>
  <si>
    <t>0P3034073983</t>
  </si>
  <si>
    <t>O-RING,CARTEX-DN32/3+SE1/10,EAGLEBUR</t>
  </si>
  <si>
    <t>2000CH010P3034074207</t>
  </si>
  <si>
    <t>0P3034074207</t>
  </si>
  <si>
    <t>6020452</t>
  </si>
  <si>
    <t>THR RING,09-H75VKP-D20/110-E1,EAGLEBUR</t>
  </si>
  <si>
    <t>2000CH010P3034074300</t>
  </si>
  <si>
    <t>0P3034074300</t>
  </si>
  <si>
    <t>6029996</t>
  </si>
  <si>
    <t>THR RING,09-H75VKP7/70+,2.1.3,EAGLEBUR</t>
  </si>
  <si>
    <t>2000CH010P3034074314</t>
  </si>
  <si>
    <t>0P3034074314</t>
  </si>
  <si>
    <t>6064323</t>
  </si>
  <si>
    <t>T-CUSHION,F/SWQ-280/140,RATHI-TP</t>
  </si>
  <si>
    <t>2000CH010P3037190111</t>
  </si>
  <si>
    <t>0P3037190111</t>
  </si>
  <si>
    <t>6024508</t>
  </si>
  <si>
    <t>DISC PK SET,EM -125/180 I/II,RATHI-TP</t>
  </si>
  <si>
    <t>2000CH010P3037220168</t>
  </si>
  <si>
    <t>0P3037220168</t>
  </si>
  <si>
    <t>6001022</t>
  </si>
  <si>
    <t>TI/18-19/1193</t>
  </si>
  <si>
    <t>BLT,CPLG,L/LMK-1206/0/4,RATHI-TP</t>
  </si>
  <si>
    <t>DOC PENDING_INV/EXIT/INV/070</t>
  </si>
  <si>
    <t>2000CH010P3037220442</t>
  </si>
  <si>
    <t>0P3037220442</t>
  </si>
  <si>
    <t>6093090</t>
  </si>
  <si>
    <t>22-23/TI/1332</t>
  </si>
  <si>
    <t>Documents Required for remaining quantity.</t>
  </si>
  <si>
    <t>BLT,HUB,DRV SIDE,L/EM-995/0/9,RATHI-TP</t>
  </si>
  <si>
    <t>2000CH010P3037220451</t>
  </si>
  <si>
    <t>0P3037220451</t>
  </si>
  <si>
    <t>DISC PACK SET,L/EM-995/0/1,RATHI-TP</t>
  </si>
  <si>
    <t>2000CH010P3037220459</t>
  </si>
  <si>
    <t>0P3037220459</t>
  </si>
  <si>
    <t>DISC PK SET,F/EM-4(140)-III/IV,RATHI-TP</t>
  </si>
  <si>
    <t>2000CH010P3037220521</t>
  </si>
  <si>
    <t>0P3037220521</t>
  </si>
  <si>
    <t>6093089</t>
  </si>
  <si>
    <t>22-23/TI/1329</t>
  </si>
  <si>
    <t>GEAR RDCR SET,92.06,D188-A-200,FLENDER</t>
  </si>
  <si>
    <t>2000CH010P3039020002</t>
  </si>
  <si>
    <t>0P3039020002</t>
  </si>
  <si>
    <t>6021781</t>
  </si>
  <si>
    <t>KP Rubber Industries,'Voltas Limited</t>
  </si>
  <si>
    <t>V-BELT,DR,B 33,AC993112066,VOLTAS</t>
  </si>
  <si>
    <t>001/2017-III120</t>
  </si>
  <si>
    <t>2000CH010P3048010061</t>
  </si>
  <si>
    <t>0P3048010061</t>
  </si>
  <si>
    <t>6055589</t>
  </si>
  <si>
    <t>G/0975/I21241034116</t>
  </si>
  <si>
    <t>V-BELT,SPB 3800</t>
  </si>
  <si>
    <t>2000CH010P3048010134</t>
  </si>
  <si>
    <t>0P3048010134</t>
  </si>
  <si>
    <t>6011003</t>
  </si>
  <si>
    <t>ARIHANT CORPORATION</t>
  </si>
  <si>
    <t>GREASE,KRYTOX,GPL 206,CHEMOURS</t>
  </si>
  <si>
    <t>001/2017-III61B</t>
  </si>
  <si>
    <t>2000CH010P3643950002</t>
  </si>
  <si>
    <t>0P3643950002</t>
  </si>
  <si>
    <t>6038096</t>
  </si>
  <si>
    <t>TG/2021/0020</t>
  </si>
  <si>
    <t>KNIFE,UPR,106053,DS-9C,NEWLONG</t>
  </si>
  <si>
    <t>2000CH010P3766100008</t>
  </si>
  <si>
    <t>0P3766100008</t>
  </si>
  <si>
    <t>6011252</t>
  </si>
  <si>
    <t>Statec - Binder GmbH</t>
  </si>
  <si>
    <t>CHAIN,RLR,1INX17.02MM,MSD1043,STATEC</t>
  </si>
  <si>
    <t>001/2017-III229</t>
  </si>
  <si>
    <t>2000CH010P3766620214</t>
  </si>
  <si>
    <t>0P3766620214</t>
  </si>
  <si>
    <t>1003284</t>
  </si>
  <si>
    <t>WHEEL,TOOTHED,MRZ1007,STATEC</t>
  </si>
  <si>
    <t>2000CH010P3766620252</t>
  </si>
  <si>
    <t>0P3766620252</t>
  </si>
  <si>
    <t>BLCK,BRG,MPZZ10005,STATEC</t>
  </si>
  <si>
    <t>001/2017-III303A</t>
  </si>
  <si>
    <t>2000CH010P3766620359</t>
  </si>
  <si>
    <t>0P3766620359</t>
  </si>
  <si>
    <t>BRG BLCK,32MM,MPZZ10013,STATEC</t>
  </si>
  <si>
    <t>2000CH010P3766620372</t>
  </si>
  <si>
    <t>0P3766620372</t>
  </si>
  <si>
    <t>BELT,LINK,PLSTC,MKU10272,STATEC</t>
  </si>
  <si>
    <t>39269000 / 39269099</t>
  </si>
  <si>
    <t>001/2017 -III111</t>
  </si>
  <si>
    <t>2000CH010P3766620427</t>
  </si>
  <si>
    <t>0P3766620427</t>
  </si>
  <si>
    <t>BUSH,BRG,23X30,MLB020030F,STATEC</t>
  </si>
  <si>
    <t>84833080 / 84833000</t>
  </si>
  <si>
    <t>001/2017 -III369A</t>
  </si>
  <si>
    <t>2000CH010P3766620448</t>
  </si>
  <si>
    <t>0P3766620448</t>
  </si>
  <si>
    <t>FLG MOUNT,MPZZ1100,STATEC</t>
  </si>
  <si>
    <t>2000CH010P3766620578</t>
  </si>
  <si>
    <t>0P3766620578</t>
  </si>
  <si>
    <t>PCKG,SFT,VITON,2H-144068/P,SANMAR</t>
  </si>
  <si>
    <t>2000GS010P3900030033</t>
  </si>
  <si>
    <t>V-BELT,52220106,SWAM-PNU</t>
  </si>
  <si>
    <t>2000GS010P3902030524</t>
  </si>
  <si>
    <t>0P3902030524</t>
  </si>
  <si>
    <t>6054089</t>
  </si>
  <si>
    <t>SP/IG/217</t>
  </si>
  <si>
    <t>FLTR,SUCT,23110101,SWAM-PNU</t>
  </si>
  <si>
    <t>2000GS010P3902030588</t>
  </si>
  <si>
    <t>0P3902030588</t>
  </si>
  <si>
    <t>OIL FLINR,G4022222,SWAM-PNU</t>
  </si>
  <si>
    <t>2000CH010P3902030600</t>
  </si>
  <si>
    <t>0P3902030600</t>
  </si>
  <si>
    <t>6060488</t>
  </si>
  <si>
    <t>OIL SPLASR,G4022225,SWAM-PNU</t>
  </si>
  <si>
    <t>2000CH010P3902030601</t>
  </si>
  <si>
    <t>0P3902030601</t>
  </si>
  <si>
    <t>SEAL,LABY,G4122203,SWAM-PNU</t>
  </si>
  <si>
    <t>2000CH010P3902030609</t>
  </si>
  <si>
    <t>0P3902030609</t>
  </si>
  <si>
    <t>6105709</t>
  </si>
  <si>
    <t>SEAL,RTRY,TEFLON,G4122220,SWAM-PNU</t>
  </si>
  <si>
    <t>2000CH010P3902030615</t>
  </si>
  <si>
    <t>0P3902030615</t>
  </si>
  <si>
    <t>OIL FLINR,G4122222,SWAM-PNU</t>
  </si>
  <si>
    <t>2000CH010P3902030617</t>
  </si>
  <si>
    <t>0P3902030617</t>
  </si>
  <si>
    <t>OIL SPLASR,G4122225,SWAM-PNU</t>
  </si>
  <si>
    <t>2000CH010P3902030618</t>
  </si>
  <si>
    <t>0P3902030618</t>
  </si>
  <si>
    <t>BUSH,OIL SEAL,G4122228,SWAM-PNU</t>
  </si>
  <si>
    <t>2000CH010P3902030620</t>
  </si>
  <si>
    <t>0P3902030620</t>
  </si>
  <si>
    <t>BACK-UP RING,PTFE,B32 4563R0/303,LEAKPRF</t>
  </si>
  <si>
    <t>2000CH010P3902030679</t>
  </si>
  <si>
    <t>0P3902030679</t>
  </si>
  <si>
    <t>6071675</t>
  </si>
  <si>
    <t>GST/1585/2223</t>
  </si>
  <si>
    <t>O-RING,G6122014,SWAM-PNU</t>
  </si>
  <si>
    <t>2000CH010P3902040077</t>
  </si>
  <si>
    <t>0P3902040077</t>
  </si>
  <si>
    <t>PIST RING,G6122025,SWAM-PNU</t>
  </si>
  <si>
    <t>2000CH010P3902040079</t>
  </si>
  <si>
    <t>0P3902040079</t>
  </si>
  <si>
    <t>O-RING,G6122030,SWAM-PNU</t>
  </si>
  <si>
    <t>2000CH010P3902040080</t>
  </si>
  <si>
    <t>0P3902040080</t>
  </si>
  <si>
    <t>O-RING,G6122031,SWAM-PNU</t>
  </si>
  <si>
    <t>2000CH010P3902040081</t>
  </si>
  <si>
    <t>0P3902040081</t>
  </si>
  <si>
    <t>O-RING,G6222014,SWAM-PNU</t>
  </si>
  <si>
    <t>2000CH010P3902040085</t>
  </si>
  <si>
    <t>0P3902040085</t>
  </si>
  <si>
    <t>O-RING,G6222030,SWAM-PNU</t>
  </si>
  <si>
    <t>2000CH010P3902040088</t>
  </si>
  <si>
    <t>0P3902040088</t>
  </si>
  <si>
    <t>O-RING,G6222031,SWAM-PNU</t>
  </si>
  <si>
    <t>2000CH010P3902040089</t>
  </si>
  <si>
    <t>0P3902040089</t>
  </si>
  <si>
    <t>O-RING,6222030,SWAM-PNU</t>
  </si>
  <si>
    <t>2000CH010P3902040098</t>
  </si>
  <si>
    <t>0P3902040098</t>
  </si>
  <si>
    <t>6007768</t>
  </si>
  <si>
    <t>O-RING,G4122205,SWAM-PNU</t>
  </si>
  <si>
    <t>2000CH010P3902040134</t>
  </si>
  <si>
    <t>0P3902040134</t>
  </si>
  <si>
    <t>O-RING,VITON,B32 4564R0/301A,LEAKPRF</t>
  </si>
  <si>
    <t>2000CH010P3902040141</t>
  </si>
  <si>
    <t>0P3902040141</t>
  </si>
  <si>
    <t>LOCK NUT,G4022227,SWAM-PNU</t>
  </si>
  <si>
    <t>2000CH010P3902050197</t>
  </si>
  <si>
    <t>0P3902050197</t>
  </si>
  <si>
    <t>6029850</t>
  </si>
  <si>
    <t>LOCK NUT,G4122210,SWAM-PNU</t>
  </si>
  <si>
    <t>2000CH010P3902050198</t>
  </si>
  <si>
    <t>0P3902050198</t>
  </si>
  <si>
    <t>LOCK NUT,G4122227,SWAM-PNU</t>
  </si>
  <si>
    <t>2000CH010P3902050199</t>
  </si>
  <si>
    <t>0P3902050199</t>
  </si>
  <si>
    <t>TEMP SENSOR,ACEPUMPC003D,VOLTAS</t>
  </si>
  <si>
    <t>2000CH010P3904050150</t>
  </si>
  <si>
    <t>0P3904050150</t>
  </si>
  <si>
    <t>6000928</t>
  </si>
  <si>
    <t>I22241025401</t>
  </si>
  <si>
    <t>NOZL,SPRAY,PP,F/CT 1,2,3</t>
  </si>
  <si>
    <t>001/2017-III320</t>
  </si>
  <si>
    <t>2000CH010P3913050020</t>
  </si>
  <si>
    <t>0P3913050020</t>
  </si>
  <si>
    <t>6012595</t>
  </si>
  <si>
    <t>2000GS010P3913050020</t>
  </si>
  <si>
    <t>DRIFT ELIMNTR,PVC,D2,F/CT UNIT</t>
  </si>
  <si>
    <t>2000CH010P3913050031</t>
  </si>
  <si>
    <t>0P3913050031</t>
  </si>
  <si>
    <t>6029801</t>
  </si>
  <si>
    <t>Kanak Engineering LLC</t>
  </si>
  <si>
    <t>GSKT,134111,GALA</t>
  </si>
  <si>
    <t>84139100 / 84139110</t>
  </si>
  <si>
    <t>001/2017-III317A</t>
  </si>
  <si>
    <t>2000CH010P3919070089</t>
  </si>
  <si>
    <t>0P3919070089</t>
  </si>
  <si>
    <t>1002111</t>
  </si>
  <si>
    <t>Spectrum Filtration Pvt Ltd</t>
  </si>
  <si>
    <t>FLTR,PRIM,592X592X50MM,NON WOVEN FABRIC</t>
  </si>
  <si>
    <t>2000CH010P3922010002</t>
  </si>
  <si>
    <t>0P3922010002</t>
  </si>
  <si>
    <t>0015930</t>
  </si>
  <si>
    <t>FLTR UNIT,3/4IN,F74G-6GN-QP3,NORGREN</t>
  </si>
  <si>
    <t>DOC PENDING_INV/EXIT/INV/071</t>
  </si>
  <si>
    <t>2000CH010P3922010083</t>
  </si>
  <si>
    <t>0P3922010083</t>
  </si>
  <si>
    <t>6006231</t>
  </si>
  <si>
    <t>item does not match with invoice</t>
  </si>
  <si>
    <t>FLTR,1/4IN,SS316,SS-4F4-05,SWAGELOK</t>
  </si>
  <si>
    <t>2000CH010P3922030011</t>
  </si>
  <si>
    <t>0P3922030011</t>
  </si>
  <si>
    <t>6063879</t>
  </si>
  <si>
    <t>FLTR,400.10.355.50,HWN-COMP</t>
  </si>
  <si>
    <t>001/2017-III319A</t>
  </si>
  <si>
    <t>2000CH010P3922070013</t>
  </si>
  <si>
    <t>0P3922070013</t>
  </si>
  <si>
    <t>6082910</t>
  </si>
  <si>
    <t>H/15/22-23</t>
  </si>
  <si>
    <t>DOCUMENT REQUIRED</t>
  </si>
  <si>
    <t>FLTR,ELEM,PP,6IN,40IN,E604Y400,PALL</t>
  </si>
  <si>
    <t>2000CH010P3922150301</t>
  </si>
  <si>
    <t>0P3922150301</t>
  </si>
  <si>
    <t>6028797</t>
  </si>
  <si>
    <t>NEOSEAL ENGINEERING PVT LTD</t>
  </si>
  <si>
    <t>GSKT F/WATER BOX,3178X4.78MM,NPRN RBR</t>
  </si>
  <si>
    <t>2000CH010P3925130030</t>
  </si>
  <si>
    <t>0P3925130030</t>
  </si>
  <si>
    <t>6096201</t>
  </si>
  <si>
    <t>NEPL/22-23/G0428</t>
  </si>
  <si>
    <t>SCR,TENSION,F/CHAIN SAW,CS40Y,9,HITACHI</t>
  </si>
  <si>
    <t>001/2017 -III357</t>
  </si>
  <si>
    <t>2000CH010P4003060015</t>
  </si>
  <si>
    <t>0P4003060015</t>
  </si>
  <si>
    <t>6075724</t>
  </si>
  <si>
    <t>BLADE,CUTTER,12X16X140.2MM,F/PELLETIZER</t>
  </si>
  <si>
    <t>84779010 / 84779000</t>
  </si>
  <si>
    <t>001/2017 - III365</t>
  </si>
  <si>
    <t>2000CH010P4003060036</t>
  </si>
  <si>
    <t>0P4003060036</t>
  </si>
  <si>
    <t>1001123</t>
  </si>
  <si>
    <t>RESTRICTOR,GWK-AAIR7-15-40,SIEMENS</t>
  </si>
  <si>
    <t>2000CH010P4100980063</t>
  </si>
  <si>
    <t>0P4100980063</t>
  </si>
  <si>
    <t>6039044</t>
  </si>
  <si>
    <t>2000GS010P4100980758</t>
  </si>
  <si>
    <t>0019875</t>
  </si>
  <si>
    <t>FLTR ELEM,SS,6737-10,CPC</t>
  </si>
  <si>
    <t>001/2017-III417</t>
  </si>
  <si>
    <t>2000CH010P4100990263</t>
  </si>
  <si>
    <t>0P4100990263</t>
  </si>
  <si>
    <t>6025755</t>
  </si>
  <si>
    <t>O-RING,VITON,6704,CPC</t>
  </si>
  <si>
    <t>2000CH010P4100990264</t>
  </si>
  <si>
    <t>0P4100990264</t>
  </si>
  <si>
    <t>SPARE KIT,044067,KNF</t>
  </si>
  <si>
    <t>2000CH010P4100990281</t>
  </si>
  <si>
    <t>0P4100990281</t>
  </si>
  <si>
    <t>6037840</t>
  </si>
  <si>
    <t>SAMPLE LOOP TUBE,US2:2021105-001,SIEMENS</t>
  </si>
  <si>
    <t>2000CH010P4100990412</t>
  </si>
  <si>
    <t>0P4100990412</t>
  </si>
  <si>
    <t>6100067</t>
  </si>
  <si>
    <t>DUPLICATE ENTRY</t>
  </si>
  <si>
    <t>ALOX PROBE CBL,A4W-1.500-N4-0,GE</t>
  </si>
  <si>
    <t>90319085 / 90319000</t>
  </si>
  <si>
    <t>001/2017 -III421</t>
  </si>
  <si>
    <t>2000CH010P4100990584</t>
  </si>
  <si>
    <t>0P4100990584</t>
  </si>
  <si>
    <t>6007516</t>
  </si>
  <si>
    <t>F25211205179</t>
  </si>
  <si>
    <t>HYGROMETER TRMTR,HYGROPRO-12W1+,GE-OIL</t>
  </si>
  <si>
    <t>90278090 / 90278990</t>
  </si>
  <si>
    <t>2000CH010P4100990586</t>
  </si>
  <si>
    <t>0P4100990586</t>
  </si>
  <si>
    <t>SW,PROX,2MM,8.2V,NJ2-V3-N,PEPPERL</t>
  </si>
  <si>
    <t>2000CH010P4102070003</t>
  </si>
  <si>
    <t>0P4102070003</t>
  </si>
  <si>
    <t>6055560</t>
  </si>
  <si>
    <t>COIL,400-405-148,ASCO-VLV</t>
  </si>
  <si>
    <t>2000CH010P4102090003</t>
  </si>
  <si>
    <t>0P4102090003</t>
  </si>
  <si>
    <t>0019883</t>
  </si>
  <si>
    <t>VLV,SOLEN,EFX830825583CSA-110+,ASCO-VLV</t>
  </si>
  <si>
    <t>2000CH010P4102090009</t>
  </si>
  <si>
    <t>0P4102090009</t>
  </si>
  <si>
    <t>6087174</t>
  </si>
  <si>
    <t>VLV,SOLEN,EFX830804425006,ASCO-VLV</t>
  </si>
  <si>
    <t>2000CH010P4102090010</t>
  </si>
  <si>
    <t>0P4102090010</t>
  </si>
  <si>
    <t>6026910</t>
  </si>
  <si>
    <t>VLV,SOLEN,8675419-8922-11000,BUSCHJOS</t>
  </si>
  <si>
    <t>2000CH010P4102100007</t>
  </si>
  <si>
    <t>0P4102100007</t>
  </si>
  <si>
    <t>0052403</t>
  </si>
  <si>
    <t>NI201603806</t>
  </si>
  <si>
    <t>Request Id mismatch</t>
  </si>
  <si>
    <t>VLV,SOLEN,3/4IN,2TO8BAR,31119206R+,ROTEX</t>
  </si>
  <si>
    <t>2000GS010P4102100088</t>
  </si>
  <si>
    <t>0P4102100088</t>
  </si>
  <si>
    <t>0029868</t>
  </si>
  <si>
    <t>MI11700802</t>
  </si>
  <si>
    <t>VLV,SOLEN,110VDC,NFET8327B302+,ASCO-VLV</t>
  </si>
  <si>
    <t>2000CH010P4102100115</t>
  </si>
  <si>
    <t>0P4102100115</t>
  </si>
  <si>
    <t>6078283</t>
  </si>
  <si>
    <t>SOV,1/4IN,2010132RB5S224VDC,ROTEX</t>
  </si>
  <si>
    <t>2000CH010P4102100128</t>
  </si>
  <si>
    <t>0P4102100128</t>
  </si>
  <si>
    <t>SOV,1/4IN,5140062R24VDC,ROTEX</t>
  </si>
  <si>
    <t>2000CH010P4102100129</t>
  </si>
  <si>
    <t>0P4102100129</t>
  </si>
  <si>
    <t>VLV,SOLEN,WP8551A321MO-110VDC,ASCO-VLV</t>
  </si>
  <si>
    <t>2000CH010P4102100198</t>
  </si>
  <si>
    <t>0P4102100198</t>
  </si>
  <si>
    <t>6059422</t>
  </si>
  <si>
    <t>VLV,SOLEN,NF8344A090-110DC,ASCO-VLV</t>
  </si>
  <si>
    <t>2000CH010P4102100206</t>
  </si>
  <si>
    <t>0P4102100206</t>
  </si>
  <si>
    <t>VLV,SOLEN,WPT8327B002-110VDC,ASCO-VLV</t>
  </si>
  <si>
    <t>2000CH010P4102100207</t>
  </si>
  <si>
    <t>0P4102100207</t>
  </si>
  <si>
    <t>6054048</t>
  </si>
  <si>
    <t>WPR,1J872206992,FISH-CO</t>
  </si>
  <si>
    <t>2000CH010P4102200029</t>
  </si>
  <si>
    <t>0P4102200029</t>
  </si>
  <si>
    <t>6067029</t>
  </si>
  <si>
    <t>WPR,1J872106992,FISH-CO</t>
  </si>
  <si>
    <t>2000CH010P4102200031</t>
  </si>
  <si>
    <t>0P4102200031</t>
  </si>
  <si>
    <t>GSKT,COV,M-37-102-090-055_80100,SAMSON</t>
  </si>
  <si>
    <t>2000GS010P4102200080</t>
  </si>
  <si>
    <t>0P4102200080</t>
  </si>
  <si>
    <t>0010141</t>
  </si>
  <si>
    <t>GSKT,COV,M-37-115-100-055_80100,SAMSON</t>
  </si>
  <si>
    <t>2000GS010P4102200086</t>
  </si>
  <si>
    <t>0P4102200086</t>
  </si>
  <si>
    <t>GSKT,DISC,M-32-A20-030-000_80100,SAMSON</t>
  </si>
  <si>
    <t>2000GS010P4102200087</t>
  </si>
  <si>
    <t>0P4102200087</t>
  </si>
  <si>
    <t>0003080</t>
  </si>
  <si>
    <t>CAGE,37B3224X052,FISH-CO</t>
  </si>
  <si>
    <t>DOC PENDING_INV/EXIT/INV/072</t>
  </si>
  <si>
    <t>2000GS010P4102200205</t>
  </si>
  <si>
    <t>0P4102200205</t>
  </si>
  <si>
    <t>6020940</t>
  </si>
  <si>
    <t>REQ ID INCORRECT</t>
  </si>
  <si>
    <t>PLG/RING,1/2-1.3/8IN,17B9410X022,FISH-CO</t>
  </si>
  <si>
    <t>2000GS010P4102200239</t>
  </si>
  <si>
    <t>0P4102200239</t>
  </si>
  <si>
    <t>0045120</t>
  </si>
  <si>
    <t>ITEM DOES NOT MATCH WITH INVOICE</t>
  </si>
  <si>
    <t>PLG/STEM/RING/CAGE,21B8428X242,FISH-CO</t>
  </si>
  <si>
    <t>2000CH010P4102200246</t>
  </si>
  <si>
    <t>0P4102200246</t>
  </si>
  <si>
    <t>0057284</t>
  </si>
  <si>
    <t>BSHG,SEAL,1H7441X0022,FISH-CO</t>
  </si>
  <si>
    <t>2000CH010P4102200254</t>
  </si>
  <si>
    <t>0P4102200254</t>
  </si>
  <si>
    <t>0045136</t>
  </si>
  <si>
    <t>STEM,1/2X13.5-3.38IN,1V1213X0012,FISH-CO</t>
  </si>
  <si>
    <t>2000GS010P4102200259</t>
  </si>
  <si>
    <t>0P4102200259</t>
  </si>
  <si>
    <t>STEM,3/4X14.5,SS316,1U226535162,FISH-CO</t>
  </si>
  <si>
    <t>2000GS010P4102200261</t>
  </si>
  <si>
    <t>0P4102200261</t>
  </si>
  <si>
    <t>STEM CONNR ASSY,3/8,18A1243X012,FISH-CO</t>
  </si>
  <si>
    <t>2000CH010P4102200263</t>
  </si>
  <si>
    <t>0P4102200263</t>
  </si>
  <si>
    <t>6067707</t>
  </si>
  <si>
    <t>GUIDE,STELLITE 6,1110/20000-640,SEVRN-GL</t>
  </si>
  <si>
    <t>2000GS010P4102200586</t>
  </si>
  <si>
    <t>0P4102200586</t>
  </si>
  <si>
    <t>6024441</t>
  </si>
  <si>
    <t>1001367</t>
  </si>
  <si>
    <t>SGL/0001/18-19</t>
  </si>
  <si>
    <t>REQUIRED DOCUMENTS</t>
  </si>
  <si>
    <t>GUIDE,STELLITE 6,1111/10000-640,SEVRN-GL</t>
  </si>
  <si>
    <t>2000GS010P4102200590</t>
  </si>
  <si>
    <t>0P4102200590</t>
  </si>
  <si>
    <t>GUIDE,STEM,A479,1112/5400083053,SEVRN-GL</t>
  </si>
  <si>
    <t>2000GS010P4102200594</t>
  </si>
  <si>
    <t>0P4102200594</t>
  </si>
  <si>
    <t>BRG,THR,1H735499012,FISH-CO</t>
  </si>
  <si>
    <t>2000CH010P4102200668</t>
  </si>
  <si>
    <t>0P4102200668</t>
  </si>
  <si>
    <t>0038573</t>
  </si>
  <si>
    <t>SEAT+SEAT INSR,F316L,9TBM9APH92,VIRGO</t>
  </si>
  <si>
    <t>2000GS010P4102200805</t>
  </si>
  <si>
    <t>0P4102200805</t>
  </si>
  <si>
    <t>0037260</t>
  </si>
  <si>
    <t>BSHG,SEAL,EHD-NS,23A1073X012,FISH-CO</t>
  </si>
  <si>
    <t>2000CH010P4102200988</t>
  </si>
  <si>
    <t>0P4102200988</t>
  </si>
  <si>
    <t>6067714</t>
  </si>
  <si>
    <t>22RXC1525</t>
  </si>
  <si>
    <t>RTNR,SEAT RING,EZ-NS,25A6685X022,FISH-CO</t>
  </si>
  <si>
    <t>2000CH010P4102201005</t>
  </si>
  <si>
    <t>0P4102201005</t>
  </si>
  <si>
    <t>STEM,PLG,EZ-NS,1U388935162,FISH-CO</t>
  </si>
  <si>
    <t>2000CH010P4102201008</t>
  </si>
  <si>
    <t>0P4102201008</t>
  </si>
  <si>
    <t>BSHG,SEAL,EZ-NS,1E845714012,FISH-CO</t>
  </si>
  <si>
    <t>2000CH010P4102201010</t>
  </si>
  <si>
    <t>0P4102201010</t>
  </si>
  <si>
    <t>6316000949/9320633413</t>
  </si>
  <si>
    <t>BACK-UP RING,ET-NS,11A3404X012,FISH-CO</t>
  </si>
  <si>
    <t>2000CH010P4102201044</t>
  </si>
  <si>
    <t>0P4102201044</t>
  </si>
  <si>
    <t>0038576</t>
  </si>
  <si>
    <t>PLG,W/STEM,F/VSC(HT)/VA2,2IN,CL600,IL</t>
  </si>
  <si>
    <t>2000CH010P4102201126</t>
  </si>
  <si>
    <t>0P4102201126</t>
  </si>
  <si>
    <t>6056268</t>
  </si>
  <si>
    <t>ILP/2501</t>
  </si>
  <si>
    <t>CAGE,F/VSC(HT)VA2,2IN,CL600,CV44,IL</t>
  </si>
  <si>
    <t>2000CH010P4102201127</t>
  </si>
  <si>
    <t>0P4102201127</t>
  </si>
  <si>
    <t>PLG,F/VSN VA2,4IN,CL300,CV54,IL</t>
  </si>
  <si>
    <t>2000CH010P4102201194</t>
  </si>
  <si>
    <t>0P4102201194</t>
  </si>
  <si>
    <t>CAGE,F/VSN VA2,4IN,CL300,CV54,IL</t>
  </si>
  <si>
    <t>2000CH010P4102201195</t>
  </si>
  <si>
    <t>0P4102201195</t>
  </si>
  <si>
    <t>CAGE,F/VSP(M) VA3,2.5IN,CL1500,IL</t>
  </si>
  <si>
    <t>2000CH010P4102201202</t>
  </si>
  <si>
    <t>0P4102201202</t>
  </si>
  <si>
    <t>ACTR REPAIR KIT,124-14-075-N,EL-O-MAT</t>
  </si>
  <si>
    <t>2000CH010P4102201447</t>
  </si>
  <si>
    <t>0P4102201447</t>
  </si>
  <si>
    <t>6057544</t>
  </si>
  <si>
    <t>WIPER,UPR,1J872606332,FISH-CO</t>
  </si>
  <si>
    <t>2000CH010P4102201615</t>
  </si>
  <si>
    <t>0P4102201615</t>
  </si>
  <si>
    <t>DISK,LINEAR,GE21960X022,FISH-CO</t>
  </si>
  <si>
    <t>2000CH010P4102201619</t>
  </si>
  <si>
    <t>0P4102201619</t>
  </si>
  <si>
    <t>GSKT,FLG,BL,GE21969X012,FISH-CO</t>
  </si>
  <si>
    <t>2000CH010P4102201620</t>
  </si>
  <si>
    <t>0P4102201620</t>
  </si>
  <si>
    <t>SFT,DRV,SPLINE,GE25680X022,FISH-CO</t>
  </si>
  <si>
    <t>2000CH010P4102201623</t>
  </si>
  <si>
    <t>0P4102201623</t>
  </si>
  <si>
    <t>SFT,FOLLWR,GE21963X022,FISH-CO</t>
  </si>
  <si>
    <t>2000CH010P4102201624</t>
  </si>
  <si>
    <t>0P4102201624</t>
  </si>
  <si>
    <t>SPRG,12A8818X012,FISH-CO</t>
  </si>
  <si>
    <t>2000CH010P4102201625</t>
  </si>
  <si>
    <t>0P4102201625</t>
  </si>
  <si>
    <t>BRG,THR,10A4636X012,FISH-CO</t>
  </si>
  <si>
    <t>2000CH010P4102201626</t>
  </si>
  <si>
    <t>0P4102201626</t>
  </si>
  <si>
    <t>RPR KIT,R667X000502,FISH-CO</t>
  </si>
  <si>
    <t>2000CH010P4102201630</t>
  </si>
  <si>
    <t>0P4102201630</t>
  </si>
  <si>
    <t>DISK,LINEAR,GE23790X022,FISH-CO</t>
  </si>
  <si>
    <t>2000CH010P4102201634</t>
  </si>
  <si>
    <t>0P4102201634</t>
  </si>
  <si>
    <t>SFT,FOLLWR,GE23791X022,FISH-CO</t>
  </si>
  <si>
    <t>2000CH010P4102201645</t>
  </si>
  <si>
    <t>0P4102201645</t>
  </si>
  <si>
    <t>SPRG,12A8991X012,FISH-CO</t>
  </si>
  <si>
    <t>2000CH010P4102201646</t>
  </si>
  <si>
    <t>0P4102201646</t>
  </si>
  <si>
    <t>ST RG RET/BUSH ASSY,25A6689X152,FISH-CO</t>
  </si>
  <si>
    <t>2000CH010P4102201670</t>
  </si>
  <si>
    <t>0P4102201670</t>
  </si>
  <si>
    <t>SPRG,000042149-130-0000,MASON</t>
  </si>
  <si>
    <t>001/2017 -III234</t>
  </si>
  <si>
    <t>2000CH010P4102201715</t>
  </si>
  <si>
    <t>0P4102201715</t>
  </si>
  <si>
    <t>6064059</t>
  </si>
  <si>
    <t>F25511206167</t>
  </si>
  <si>
    <t>SPRG,000042150-130-0000,MASON</t>
  </si>
  <si>
    <t>2000CH010P4102201716</t>
  </si>
  <si>
    <t>0P4102201716</t>
  </si>
  <si>
    <t>DIAPH,010271023-686-0000,MASON</t>
  </si>
  <si>
    <t>2000CH010P4102201742</t>
  </si>
  <si>
    <t>0P4102201742</t>
  </si>
  <si>
    <t>DIAPH,035107040-716-0000,MASON</t>
  </si>
  <si>
    <t>2000CH010P4102201759</t>
  </si>
  <si>
    <t>0P4102201759</t>
  </si>
  <si>
    <t>SPRG,0200014-109-D56,MASON</t>
  </si>
  <si>
    <t>2000CH010P4102201770</t>
  </si>
  <si>
    <t>0P4102201770</t>
  </si>
  <si>
    <t>SPRG SET,A-20SP075100,IPC</t>
  </si>
  <si>
    <t>2000CH010P4102201791</t>
  </si>
  <si>
    <t>0P4102201791</t>
  </si>
  <si>
    <t>6069885</t>
  </si>
  <si>
    <t>EXP/21094</t>
  </si>
  <si>
    <t>MOUNT PARTS,2213677,ARCA</t>
  </si>
  <si>
    <t>2000CH010P4102201861</t>
  </si>
  <si>
    <t>0P4102201861</t>
  </si>
  <si>
    <t>1003994</t>
  </si>
  <si>
    <t>WIPER,1J872306992,FISH-CO</t>
  </si>
  <si>
    <t>2000CH010P4102201951</t>
  </si>
  <si>
    <t>0P4102201951</t>
  </si>
  <si>
    <t>6018188</t>
  </si>
  <si>
    <t>WIPER,UPR,1J872806332,FISH-CO</t>
  </si>
  <si>
    <t>2000CH010P4102201953</t>
  </si>
  <si>
    <t>0P4102201953</t>
  </si>
  <si>
    <t>GUIDE BSHG,0010110-260-M06,BA-HU</t>
  </si>
  <si>
    <t>2000CH010P4102205083</t>
  </si>
  <si>
    <t>0P4102205083</t>
  </si>
  <si>
    <t>6035270</t>
  </si>
  <si>
    <t>SAPS/028/21-22</t>
  </si>
  <si>
    <t>REQIRED ALL PAGES OF INVOICE</t>
  </si>
  <si>
    <t>STEM CONNR,0010866-014-AM4,BA-HU</t>
  </si>
  <si>
    <t>2000CH010P4102205084</t>
  </si>
  <si>
    <t>0P4102205084</t>
  </si>
  <si>
    <t>GUIDE BSHG,010110268-220-0000,BA-HU</t>
  </si>
  <si>
    <t>2000CH010P4102205086</t>
  </si>
  <si>
    <t>0P4102205086</t>
  </si>
  <si>
    <t>GLND FLG,0200658-058-CE2,BA-HU</t>
  </si>
  <si>
    <t>2000CH010P4102205096</t>
  </si>
  <si>
    <t>0P4102205096</t>
  </si>
  <si>
    <t>GLND FLG,200654230-34310000,BA-HU</t>
  </si>
  <si>
    <t>2000CH010P4102205111</t>
  </si>
  <si>
    <t>0P4102205111</t>
  </si>
  <si>
    <t>CAGE,QO~2,1U2869X0152,FISH-CO</t>
  </si>
  <si>
    <t>2000CH010P4102205164</t>
  </si>
  <si>
    <t>0P4102205164</t>
  </si>
  <si>
    <t>PLG/RING ASSY,18B7327X012,FISH-CO</t>
  </si>
  <si>
    <t>2000CH010P4102205490</t>
  </si>
  <si>
    <t>0P4102205490</t>
  </si>
  <si>
    <t>6092677</t>
  </si>
  <si>
    <t>22RXC3731</t>
  </si>
  <si>
    <t>STEM,PLG,1U389135162,FISH-CO</t>
  </si>
  <si>
    <t>2000CH010P4102205494</t>
  </si>
  <si>
    <t>0P4102205494</t>
  </si>
  <si>
    <t>PCKG,17D30,12B5798X012,FISH-CO</t>
  </si>
  <si>
    <t>2000GS010P4102210003</t>
  </si>
  <si>
    <t>0P4102210003</t>
  </si>
  <si>
    <t>PCKG,17D30,12B5801X012,FISH-CO</t>
  </si>
  <si>
    <t>2000GS010P4102210006</t>
  </si>
  <si>
    <t>0P4102210006</t>
  </si>
  <si>
    <t>PCKG,12B6945X012,FISH-CO</t>
  </si>
  <si>
    <t>2000GS010P4102210016</t>
  </si>
  <si>
    <t>0P4102210016</t>
  </si>
  <si>
    <t>PCKG,17D32,14B7519X012,FISH-CO</t>
  </si>
  <si>
    <t>2000GS010P4102210022</t>
  </si>
  <si>
    <t>0P4102210022</t>
  </si>
  <si>
    <t>O-RING,NITRILE,1D237506992,FISH-CO</t>
  </si>
  <si>
    <t>2000GS010P4102210027</t>
  </si>
  <si>
    <t>0P4102210027</t>
  </si>
  <si>
    <t>PCKG,17D19,1E3190X0222,FISH-CO</t>
  </si>
  <si>
    <t>2000GS010P4102210033</t>
  </si>
  <si>
    <t>0P4102210033</t>
  </si>
  <si>
    <t>PCKG,17D19,1E3191X0282,FISH-CO</t>
  </si>
  <si>
    <t>2000GS010P4102210034</t>
  </si>
  <si>
    <t>0P4102210034</t>
  </si>
  <si>
    <t>GSKT,COMP/17A5,1E801204022,FISH-CO</t>
  </si>
  <si>
    <t>2000GS010P4102210037</t>
  </si>
  <si>
    <t>0P4102210037</t>
  </si>
  <si>
    <t>BOE DRAFT FILED. BUT QTY IS REMAINING DUE TO NOT MENTION IN REMARK SECTION.</t>
  </si>
  <si>
    <t>PCKG,PTFE,1R290201012,FISH-CO</t>
  </si>
  <si>
    <t>2000CH010P4102210043</t>
  </si>
  <si>
    <t>0P4102210043</t>
  </si>
  <si>
    <t>PCKG,17D29,1V2396X0022,FISH-CO</t>
  </si>
  <si>
    <t>2000GS010P4102210046</t>
  </si>
  <si>
    <t>0P4102210046</t>
  </si>
  <si>
    <t>PCKG,17D29,1V3802X0022,FISH-CO</t>
  </si>
  <si>
    <t>2000GS010P4102210047</t>
  </si>
  <si>
    <t>0P4102210047</t>
  </si>
  <si>
    <t>2000GS010P4102210048</t>
  </si>
  <si>
    <t>Emerson Process Management (India) Pvt Ltd</t>
  </si>
  <si>
    <t>GSKT,GPH,RGASKETX222,FISH-CO</t>
  </si>
  <si>
    <t>2000CH010P4102210056</t>
  </si>
  <si>
    <t>0P4102210056</t>
  </si>
  <si>
    <t>0045135</t>
  </si>
  <si>
    <t>GSKT,GPH,RGASKETX272,FISH-CO</t>
  </si>
  <si>
    <t>2000GS010P4102210058</t>
  </si>
  <si>
    <t>0P4102210058</t>
  </si>
  <si>
    <t>GSKT,SS,1R3484X0042,FISH-CO</t>
  </si>
  <si>
    <t>2000CH010P4102210143</t>
  </si>
  <si>
    <t>0P4102210143</t>
  </si>
  <si>
    <t>PCKG,PTFE,RPACKX00022,FISH-CO</t>
  </si>
  <si>
    <t>2000CH010P4102210160</t>
  </si>
  <si>
    <t>0P4102210160</t>
  </si>
  <si>
    <t>PCKG,PTFE,RPACKX00032,FISH-CO</t>
  </si>
  <si>
    <t>2000CH010P4102210161</t>
  </si>
  <si>
    <t>0P4102210161</t>
  </si>
  <si>
    <t>GSKT,SPW,1R286099442,FISH-CO</t>
  </si>
  <si>
    <t>2000CH010P4102210489</t>
  </si>
  <si>
    <t>0P4102210489</t>
  </si>
  <si>
    <t>GSKT,SEAT RING,1R2862X0062,FISH-CO</t>
  </si>
  <si>
    <t>2000CH010P4102210490</t>
  </si>
  <si>
    <t>0P4102210490</t>
  </si>
  <si>
    <t>LNTRN RING,STEM,13/8,1F364135072,FISH-CO</t>
  </si>
  <si>
    <t>2000CH010P4102210517</t>
  </si>
  <si>
    <t>0P4102210517</t>
  </si>
  <si>
    <t>SEAT RING,1-1/2IN,2U856146052,FISH-CO</t>
  </si>
  <si>
    <t>2000CH010P4102210528</t>
  </si>
  <si>
    <t>0P4102210528</t>
  </si>
  <si>
    <t>SEAT RING,1-3/16IN,1V108335072,FISH-CO</t>
  </si>
  <si>
    <t>2000GS010P4102210530</t>
  </si>
  <si>
    <t>0P4102210530</t>
  </si>
  <si>
    <t>2000CH010P4102210532</t>
  </si>
  <si>
    <t>BACK-UP RING,2.5/16,1V550705292,FISH-CO</t>
  </si>
  <si>
    <t>2000CH010P4102210535</t>
  </si>
  <si>
    <t>0P4102210535</t>
  </si>
  <si>
    <t>6020736</t>
  </si>
  <si>
    <t>BACK-UP RING,ELAST,1V659405292,FISH-CO</t>
  </si>
  <si>
    <t>2000CH010P4102210536</t>
  </si>
  <si>
    <t>0P4102210536</t>
  </si>
  <si>
    <t>SEAT RING,3.7/16IN,1U222835072,FISH-CO</t>
  </si>
  <si>
    <t>2000GS010P4102210543</t>
  </si>
  <si>
    <t>0P4102210543</t>
  </si>
  <si>
    <t>BACK-UP RING,ELAST,1V659805292,FISH-CO</t>
  </si>
  <si>
    <t>2000CH010P4102210553</t>
  </si>
  <si>
    <t>0P4102210553</t>
  </si>
  <si>
    <t>BACK-UP RING,4.3/8IN,1V6598X0022,FISH-CO</t>
  </si>
  <si>
    <t>2000CH010P4102210555</t>
  </si>
  <si>
    <t>SEAT RING,4.3/8IN,1U222933092,FISH-CO</t>
  </si>
  <si>
    <t>2000GS010P4102210556</t>
  </si>
  <si>
    <t>0P4102210556</t>
  </si>
  <si>
    <t>0049549</t>
  </si>
  <si>
    <t>BACK-UP RING,7IN,1V660005292,FISH-CO</t>
  </si>
  <si>
    <t>2000CH010P4102210559</t>
  </si>
  <si>
    <t>0P4102210559</t>
  </si>
  <si>
    <t>6067708</t>
  </si>
  <si>
    <t>22RXC1523</t>
  </si>
  <si>
    <t>SEAT RING,8IN,CF8M,20A3260X022,FISH-CO</t>
  </si>
  <si>
    <t>2000GS010P4102210562</t>
  </si>
  <si>
    <t>0P4102210562</t>
  </si>
  <si>
    <t>GSKT,2.5X3.25X0.01IN,13B6823X042,FISH-CO</t>
  </si>
  <si>
    <t>2000CH010P4102210568</t>
  </si>
  <si>
    <t>0P4102210568</t>
  </si>
  <si>
    <t>6067709</t>
  </si>
  <si>
    <t>22RXC1526</t>
  </si>
  <si>
    <t>SHIM,GSKT,SS316,16A1936X012,FISH-CO</t>
  </si>
  <si>
    <t>2000CH010P4102210574</t>
  </si>
  <si>
    <t>0P4102210574</t>
  </si>
  <si>
    <t>6080667</t>
  </si>
  <si>
    <t>O-RING,1.1/4X1.1/2X1/8,1D2620+32,FISH-CO</t>
  </si>
  <si>
    <t>2000CH010P4102210581</t>
  </si>
  <si>
    <t>0P4102210581</t>
  </si>
  <si>
    <t>PCKG BOX RING,1/2IN,12B5775X012,FISH-CO</t>
  </si>
  <si>
    <t>2000CH010P4102210586</t>
  </si>
  <si>
    <t>0P4102210586</t>
  </si>
  <si>
    <t>PCKG SET,3/4X1.3/8IN,1R290401012,FISH-CO</t>
  </si>
  <si>
    <t>2000CH010P4102210591</t>
  </si>
  <si>
    <t>0P4102210591</t>
  </si>
  <si>
    <t>BACK-UP RING,2.5/16,10A4208X022,FISH-CO</t>
  </si>
  <si>
    <t>2000CH010P4102210598</t>
  </si>
  <si>
    <t>0P4102210598</t>
  </si>
  <si>
    <t>6032617</t>
  </si>
  <si>
    <t>2RXC21-1440</t>
  </si>
  <si>
    <t>BACK-UP RING,10A4208X012,FISH-CO</t>
  </si>
  <si>
    <t>2000CH010P4102210599</t>
  </si>
  <si>
    <t>0P4102210599</t>
  </si>
  <si>
    <t>PIST RING,13B9199X012,FISH-CO</t>
  </si>
  <si>
    <t>2000CH010P4102210609</t>
  </si>
  <si>
    <t>0P4102210609</t>
  </si>
  <si>
    <t>SEAL RING,1V659305092,FISH-CO</t>
  </si>
  <si>
    <t>2000CH010P4102210613</t>
  </si>
  <si>
    <t>0P4102210613</t>
  </si>
  <si>
    <t>SEAL RING,1IN,PTFE,1V659105092,FISH-CO</t>
  </si>
  <si>
    <t>2000CH010P4102210614</t>
  </si>
  <si>
    <t>0P4102210614</t>
  </si>
  <si>
    <t>SEAL RING,2.1/2IN,1V659505092,FISH-CO</t>
  </si>
  <si>
    <t>2000CH010P4102210615</t>
  </si>
  <si>
    <t>0P4102210615</t>
  </si>
  <si>
    <t>SEAL RING,2IN,PTFE,1V550805092,FISH-CO</t>
  </si>
  <si>
    <t>2000CH010P4102210616</t>
  </si>
  <si>
    <t>0P4102210616</t>
  </si>
  <si>
    <t>SEAL RING,4IN,PTFE,1V659905092,FISH-CO</t>
  </si>
  <si>
    <t>2000CH010P4102210618</t>
  </si>
  <si>
    <t>0P4102210618</t>
  </si>
  <si>
    <t>SEAL RING,PTFE/CARB,11A9729X012,FISH-CO</t>
  </si>
  <si>
    <t>DOC PENDING_INV/EXIT/INV/073</t>
  </si>
  <si>
    <t>2000CH010P4102210620</t>
  </si>
  <si>
    <t>0P4102210620</t>
  </si>
  <si>
    <t>SEAL RING/SPRG,PTFE,10A3261X012,FISH-CO</t>
  </si>
  <si>
    <t>2000CH010P4102210623</t>
  </si>
  <si>
    <t>0P4102210623</t>
  </si>
  <si>
    <t>2000GS010P4102210623</t>
  </si>
  <si>
    <t>SEAL RING/SPRG,PTFE,10A4206X012,FISH-CO</t>
  </si>
  <si>
    <t>2000CH010P4102210625</t>
  </si>
  <si>
    <t>0P4102210625</t>
  </si>
  <si>
    <t>SEAL RING/SPRG,10A5351X022,FISH-CO</t>
  </si>
  <si>
    <t>2000CH010P4102210627</t>
  </si>
  <si>
    <t>0P4102210627</t>
  </si>
  <si>
    <t>SEAT RING,GG10658X012,FISH-CO</t>
  </si>
  <si>
    <t>2000GS010P4102210634</t>
  </si>
  <si>
    <t>0P4102210634</t>
  </si>
  <si>
    <t>Duplicate Entry</t>
  </si>
  <si>
    <t>SEAT RING,2,2IN PORT,15A6505X012,FISH-CO</t>
  </si>
  <si>
    <t>2000CH010P4102210635</t>
  </si>
  <si>
    <t>0P4102210635</t>
  </si>
  <si>
    <t>SEAT RING,3,3IN PORT,15A6506X012,FISH-CO</t>
  </si>
  <si>
    <t>2000CH010P4102210638</t>
  </si>
  <si>
    <t>0P4102210638</t>
  </si>
  <si>
    <t>GSKT,GE00077X012,EMER-PM</t>
  </si>
  <si>
    <t>2000CH010P4102210847</t>
  </si>
  <si>
    <t>0P4102210847</t>
  </si>
  <si>
    <t>GSKT,GE00079X012,EMER-PM</t>
  </si>
  <si>
    <t>2000CH010P4102210848</t>
  </si>
  <si>
    <t>0P4102210848</t>
  </si>
  <si>
    <t>GSKT,GE00080X012,EMER-PM</t>
  </si>
  <si>
    <t>2000CH010P4102210849</t>
  </si>
  <si>
    <t>0P4102210849</t>
  </si>
  <si>
    <t>GSKT,GE00052X012,EMER-PM</t>
  </si>
  <si>
    <t>2000CH010P4102210850</t>
  </si>
  <si>
    <t>0P4102210850</t>
  </si>
  <si>
    <t>GSKT,SHIM,16A1938X012,FISH-CO</t>
  </si>
  <si>
    <t>2000CH010P4102210868</t>
  </si>
  <si>
    <t>0P4102210868</t>
  </si>
  <si>
    <t>SEAL,BSHG,1E682814012,FISH-CO</t>
  </si>
  <si>
    <t>2000CH010P4102210879</t>
  </si>
  <si>
    <t>0P4102210879</t>
  </si>
  <si>
    <t>PCKG BOX RING,1J873235072,FISH-CO</t>
  </si>
  <si>
    <t>2000CH010P4102210888</t>
  </si>
  <si>
    <t>0P4102210888</t>
  </si>
  <si>
    <t>GSKT,SPW,1R309999442,FISH-CO</t>
  </si>
  <si>
    <t>2000CH010P4102210894</t>
  </si>
  <si>
    <t>0P4102210894</t>
  </si>
  <si>
    <t>0051591</t>
  </si>
  <si>
    <t>GSKT,1R3296X0042,FISH-CO</t>
  </si>
  <si>
    <t>2000CH010P4102210896</t>
  </si>
  <si>
    <t>0P4102210896</t>
  </si>
  <si>
    <t>SEAL KIT,WCPB065385,ROTORK</t>
  </si>
  <si>
    <t>84129080 / 84129090</t>
  </si>
  <si>
    <t>2000GS010P4102210993</t>
  </si>
  <si>
    <t>0P4102210993</t>
  </si>
  <si>
    <t>SEAL KIT,WGPB160635S,ROTORK</t>
  </si>
  <si>
    <t>2000GS010P4102211007</t>
  </si>
  <si>
    <t>0P4102211007</t>
  </si>
  <si>
    <t>O-RING,1IN,EZ-NS,1D6875X0012,FISH-CO</t>
  </si>
  <si>
    <t>2000CH010P4102211146</t>
  </si>
  <si>
    <t>0P4102211146</t>
  </si>
  <si>
    <t>PCKG BOX RING,EHD-NS,1J873535072,FISH-CO</t>
  </si>
  <si>
    <t>2000CH010P4102211151</t>
  </si>
  <si>
    <t>0P4102211151</t>
  </si>
  <si>
    <t>PCKG BOX RING,ED-NS,1J873335072,FISH-CO</t>
  </si>
  <si>
    <t>2000CH010P4102211169</t>
  </si>
  <si>
    <t>0P4102211169</t>
  </si>
  <si>
    <t>6067013</t>
  </si>
  <si>
    <t>SEAL KIT,SKCYL-SCN1-125,ROTEX</t>
  </si>
  <si>
    <t>001/2017-III366</t>
  </si>
  <si>
    <t>2000GS010P4102211690</t>
  </si>
  <si>
    <t>0P4102211690</t>
  </si>
  <si>
    <t>6027734</t>
  </si>
  <si>
    <t>GI21800158</t>
  </si>
  <si>
    <t>Pentair Valves &amp; Controls India,EMERSON PROCESS MANAGEMENT (INDIA)</t>
  </si>
  <si>
    <t>SEAL KIT,F/ACTR,ALGA 1.5S-385,BIFFI</t>
  </si>
  <si>
    <t>2000CH010P4102211692</t>
  </si>
  <si>
    <t>0P4102211692</t>
  </si>
  <si>
    <t>6035615</t>
  </si>
  <si>
    <t>IN1/75,33200524</t>
  </si>
  <si>
    <t>SEAL KIT,F/ACTR,ALGA 6S-485,BIFFI</t>
  </si>
  <si>
    <t>2000CH010P4102211695</t>
  </si>
  <si>
    <t>0P4102211695</t>
  </si>
  <si>
    <t>ALGAS 0.3S-0150-235-OP,BIFFI</t>
  </si>
  <si>
    <t>2000CH010P4102211697</t>
  </si>
  <si>
    <t>0P4102211697</t>
  </si>
  <si>
    <t>SEAL KIT,ALGAS 0.3C-0150-235-CL,BIFFI</t>
  </si>
  <si>
    <t>2000CH010P4102211698</t>
  </si>
  <si>
    <t>0P4102211698</t>
  </si>
  <si>
    <t>SEAL KIT,ALGAS 0.9C-0400-335-OP,BIFFI</t>
  </si>
  <si>
    <t>2000CH010P4102211702</t>
  </si>
  <si>
    <t>0P4102211702</t>
  </si>
  <si>
    <t>SEAL KIT,ALGAS 0.9C-0400-385-CL,BIFFI</t>
  </si>
  <si>
    <t>2000CH010P4102211703</t>
  </si>
  <si>
    <t>0P4102211703</t>
  </si>
  <si>
    <t>SEAL KIT,ALGAS 0.9S-0350-335-CL,BIFFI</t>
  </si>
  <si>
    <t>2000CH010P4102211707</t>
  </si>
  <si>
    <t>0P4102211707</t>
  </si>
  <si>
    <t>SEAL KIT,F/ALGAS0.9S0400280OP,BIFFI</t>
  </si>
  <si>
    <t>2000CH010P4102211708</t>
  </si>
  <si>
    <t>0P4102211708</t>
  </si>
  <si>
    <t>SEAL KIT,ALGAS 0.9S-0400-335-CL,BIFFI</t>
  </si>
  <si>
    <t>2000CH010P4102211709</t>
  </si>
  <si>
    <t>0P4102211709</t>
  </si>
  <si>
    <t>SEAL KIT,ALGAS 1.5S-1100-385-CL,BIFFI</t>
  </si>
  <si>
    <t>2000CH010P4102211715</t>
  </si>
  <si>
    <t>0P4102211715</t>
  </si>
  <si>
    <t>SEAL KIT,F/ALGAS14S-8300885CL,BIFFI</t>
  </si>
  <si>
    <t>2000CH010P4102211717</t>
  </si>
  <si>
    <t>0P4102211717</t>
  </si>
  <si>
    <t>SEAL KIT,F/ALGAS3C2000-585-CL,BIFFI</t>
  </si>
  <si>
    <t>2000CH010P4102211718</t>
  </si>
  <si>
    <t>0P4102211718</t>
  </si>
  <si>
    <t>SEAL KIT,ALGAS 3S-2000-385-CL,BIFFI</t>
  </si>
  <si>
    <t>2000CH010P4102211719</t>
  </si>
  <si>
    <t>0P4102211719</t>
  </si>
  <si>
    <t>SEAL KIT,ALGAS 6S-3800-735-CL,BIFFI</t>
  </si>
  <si>
    <t>2000CH010P4102211721</t>
  </si>
  <si>
    <t>0P4102211721</t>
  </si>
  <si>
    <t>SEAL KIT,F/ACTR,RPS 120-S2-C1-CL,BIFFI</t>
  </si>
  <si>
    <t>2000CH010P4102211724</t>
  </si>
  <si>
    <t>0P4102211724</t>
  </si>
  <si>
    <t>SEAL KIT,F/ACTR,RPS 60-S2-D1-CL,BIFFI</t>
  </si>
  <si>
    <t>2000CH010P4102211726</t>
  </si>
  <si>
    <t>0P4102211726</t>
  </si>
  <si>
    <t>RING RET/BUSH ASSY,25A6685X082,FISH-CO</t>
  </si>
  <si>
    <t>2000CH010P4102211786</t>
  </si>
  <si>
    <t>0P4102211786</t>
  </si>
  <si>
    <t>PCKG BOX RING,1J873135082,FISH-CO</t>
  </si>
  <si>
    <t>2000CH010P4102211788</t>
  </si>
  <si>
    <t>0P4102211788</t>
  </si>
  <si>
    <t>PCKG SET,12A8832X022,FISH-CO</t>
  </si>
  <si>
    <t>2000CH010P4102211791</t>
  </si>
  <si>
    <t>0P4102211791</t>
  </si>
  <si>
    <t>SEAL RING,GE25149X012,FISH-CO</t>
  </si>
  <si>
    <t>2000CH010P4102211792</t>
  </si>
  <si>
    <t>0P4102211792</t>
  </si>
  <si>
    <t>SEAL RING,GE25148X012,FISH-CO</t>
  </si>
  <si>
    <t>2000CH010P4102211796</t>
  </si>
  <si>
    <t>0P4102211796</t>
  </si>
  <si>
    <t>RING,BACK-UP,1V6594X0032,FISH-CO</t>
  </si>
  <si>
    <t>2000CH010P4102211798</t>
  </si>
  <si>
    <t>0P4102211798</t>
  </si>
  <si>
    <t>SEAL KIT,SPSKTPD1100NBR,EL-O-MAT</t>
  </si>
  <si>
    <t>2000CH010P4102211819</t>
  </si>
  <si>
    <t>0P4102211819</t>
  </si>
  <si>
    <t>6006871</t>
  </si>
  <si>
    <t>GSKT,PTFE,0430-1904,SAMSON</t>
  </si>
  <si>
    <t>2000CH010P4102211842</t>
  </si>
  <si>
    <t>0P4102211842</t>
  </si>
  <si>
    <t>6112404</t>
  </si>
  <si>
    <t>SEALING RING,8414-2582,SAMSON</t>
  </si>
  <si>
    <t>2000CH010P4102211856</t>
  </si>
  <si>
    <t>0P4102211856</t>
  </si>
  <si>
    <t>6058891</t>
  </si>
  <si>
    <t>GSKT,8422-0061,SAMSON</t>
  </si>
  <si>
    <t>2000CH010P4102211867</t>
  </si>
  <si>
    <t>0P4102211867</t>
  </si>
  <si>
    <t>6036714</t>
  </si>
  <si>
    <t>18-19/OA/02796</t>
  </si>
  <si>
    <t>Documents not found</t>
  </si>
  <si>
    <t>GUIDE BSHG,0310-1079,SAMSON</t>
  </si>
  <si>
    <t>2000CH010P4102211871</t>
  </si>
  <si>
    <t>0P4102211871</t>
  </si>
  <si>
    <t>BELLOW,1690-5488,SAMSON</t>
  </si>
  <si>
    <t>2000CH010P4102211872</t>
  </si>
  <si>
    <t>0P4102211872</t>
  </si>
  <si>
    <t>PCKG,005675795-919-0000,MASON</t>
  </si>
  <si>
    <t>2000CH010P4102211918</t>
  </si>
  <si>
    <t>0P4102211918</t>
  </si>
  <si>
    <t>PCKG,005675796-919-0000,MASON</t>
  </si>
  <si>
    <t>2000CH010P4102211919</t>
  </si>
  <si>
    <t>0P4102211919</t>
  </si>
  <si>
    <t>O-RING,971886337-697-0000,MASON</t>
  </si>
  <si>
    <t>2000CH010P4102211932</t>
  </si>
  <si>
    <t>0P4102211932</t>
  </si>
  <si>
    <t>O-RING,971886023-697-0000,MASON</t>
  </si>
  <si>
    <t>2000CH010P4102211933</t>
  </si>
  <si>
    <t>0P4102211933</t>
  </si>
  <si>
    <t>O-RING,971886018-697-0000,MASON</t>
  </si>
  <si>
    <t>2000CH010P4102211941</t>
  </si>
  <si>
    <t>0P4102211941</t>
  </si>
  <si>
    <t>Remaining Qty</t>
  </si>
  <si>
    <t>O-RING,971886017-697-0000,MASON</t>
  </si>
  <si>
    <t>2000CH010P4102211942</t>
  </si>
  <si>
    <t>0P4102211942</t>
  </si>
  <si>
    <t>GSKT,BODY,009291549-826-0000,MASON</t>
  </si>
  <si>
    <t>2000CH010P4102211947</t>
  </si>
  <si>
    <t>0P4102211947</t>
  </si>
  <si>
    <t>SEAL KIT,SKC10E030001/009,VIRVALVE</t>
  </si>
  <si>
    <t>84841000 / 84841090</t>
  </si>
  <si>
    <t>2000CH010P4102211983</t>
  </si>
  <si>
    <t>0P4102211983</t>
  </si>
  <si>
    <t>6042881</t>
  </si>
  <si>
    <t>600S2160000102</t>
  </si>
  <si>
    <t>SEAL KIT,SKC10E030002/003+,VIRVALVE</t>
  </si>
  <si>
    <t>2000CH010P4102211984</t>
  </si>
  <si>
    <t>0P4102211984</t>
  </si>
  <si>
    <t>6067284</t>
  </si>
  <si>
    <t>600S2117004328</t>
  </si>
  <si>
    <t>GSKT SHIM,16A1941X012,FISH-CO</t>
  </si>
  <si>
    <t>2000CH010P4102214917</t>
  </si>
  <si>
    <t>0P4102214917</t>
  </si>
  <si>
    <t>6018193</t>
  </si>
  <si>
    <t>GSKT,1J5047X0062,FISH-CO</t>
  </si>
  <si>
    <t>2000CH010P4102214918</t>
  </si>
  <si>
    <t>0P4102214918</t>
  </si>
  <si>
    <t>O-RING,1D262006992,EMER-PM</t>
  </si>
  <si>
    <t>2000CH010P4102215140</t>
  </si>
  <si>
    <t>0P4102215140</t>
  </si>
  <si>
    <t>FLG,PCKG,13B6537X012,EMER-PM</t>
  </si>
  <si>
    <t>2000CH010P4102215192</t>
  </si>
  <si>
    <t>0P4102215192</t>
  </si>
  <si>
    <t>6023044</t>
  </si>
  <si>
    <t>BOT RING,25602,EMER-PM</t>
  </si>
  <si>
    <t>2000CH010P4102215197</t>
  </si>
  <si>
    <t>0P4102215197</t>
  </si>
  <si>
    <t>PCKG,V-RING,1C752901012,FISH-CO</t>
  </si>
  <si>
    <t>2000CH010P4102215206</t>
  </si>
  <si>
    <t>0P4102215206</t>
  </si>
  <si>
    <t>6071101</t>
  </si>
  <si>
    <t>SEAT RING,1U2853X0012,FISH-CO</t>
  </si>
  <si>
    <t>2000CH010P4102215234</t>
  </si>
  <si>
    <t>0P4102215234</t>
  </si>
  <si>
    <t>WSHR,12B6336X022,FISH-CO</t>
  </si>
  <si>
    <t>2000CH010P4102220005</t>
  </si>
  <si>
    <t>0P4102220005</t>
  </si>
  <si>
    <t>RTNR,SEAT RING,2IN,25A6687X022,FISH-CO</t>
  </si>
  <si>
    <t>2000CH010P4102220019</t>
  </si>
  <si>
    <t>0P4102220019</t>
  </si>
  <si>
    <t>PIN,GRV,3/16X1,11B0705X012,FISH-CO</t>
  </si>
  <si>
    <t>2000CH010P4102220025</t>
  </si>
  <si>
    <t>RTNG RING,EXT,10A4210X012,FISH-CO</t>
  </si>
  <si>
    <t>2000CH010P4102220031</t>
  </si>
  <si>
    <t>0P4102220031</t>
  </si>
  <si>
    <t>RTNG RING,EXT,10A4225X012,FISH-CO</t>
  </si>
  <si>
    <t>2000CH010P4102220034</t>
  </si>
  <si>
    <t>0P4102220034</t>
  </si>
  <si>
    <t>0045134</t>
  </si>
  <si>
    <t>SPRG F/ACTR,24820,EMER-PM</t>
  </si>
  <si>
    <t>2000CH010P4102224927</t>
  </si>
  <si>
    <t>0P4102224927</t>
  </si>
  <si>
    <t>SPRG F/ACTR,1E827127082,EMER-PM</t>
  </si>
  <si>
    <t>2000CH010P4102224928</t>
  </si>
  <si>
    <t>0P4102224928</t>
  </si>
  <si>
    <t>SPRG F/ACTR,1N128527082,EMER-PM</t>
  </si>
  <si>
    <t>2000CH010P4102224937</t>
  </si>
  <si>
    <t>0P4102224937</t>
  </si>
  <si>
    <t>SPRG F/ACTR,1N128727082,EMER-PM</t>
  </si>
  <si>
    <t>2000CH010P4102224938</t>
  </si>
  <si>
    <t>0P4102224938</t>
  </si>
  <si>
    <t>SPRG F/ACTR,1E827227082,EMER-PM</t>
  </si>
  <si>
    <t>2000CH010P4102224939</t>
  </si>
  <si>
    <t>0P4102224939</t>
  </si>
  <si>
    <t>SPRG F/ACTR,1N719327082,EMER-PM</t>
  </si>
  <si>
    <t>2000CH010P4102224940</t>
  </si>
  <si>
    <t>0P4102224940</t>
  </si>
  <si>
    <t>SPRG F/ACTR,1E826127082,EMER-PM</t>
  </si>
  <si>
    <t>2000CH010P4102224943</t>
  </si>
  <si>
    <t>0P4102224943</t>
  </si>
  <si>
    <t>SPRG F/ACTR,1E805527082,EMER-PM</t>
  </si>
  <si>
    <t>2000CH010P4102224944</t>
  </si>
  <si>
    <t>0P4102224944</t>
  </si>
  <si>
    <t>SPRG F/ACTR,1E826727082,EMER-PM</t>
  </si>
  <si>
    <t>2000CH010P4102224948</t>
  </si>
  <si>
    <t>0P4102224948</t>
  </si>
  <si>
    <t>SPRG F/ACTR,1J258127092,EMER-PM</t>
  </si>
  <si>
    <t>2000CH010P4102224949</t>
  </si>
  <si>
    <t>0P4102224949</t>
  </si>
  <si>
    <t>SPRG F/ACTR,1E805827082,EMER-PM</t>
  </si>
  <si>
    <t>2000CH010P4102224953</t>
  </si>
  <si>
    <t>0P4102224953</t>
  </si>
  <si>
    <t>SPRG F/ACTR,1F714327092,EMER-PM</t>
  </si>
  <si>
    <t>2000CH010P4102224955</t>
  </si>
  <si>
    <t>0P4102224955</t>
  </si>
  <si>
    <t>SPRG F/ACTR,1E826327082,EMER-PM</t>
  </si>
  <si>
    <t>2000CH010P4102224957</t>
  </si>
  <si>
    <t>0P4102224957</t>
  </si>
  <si>
    <t>SPRG F/ACTR,1E826227082,EMER-PM</t>
  </si>
  <si>
    <t>2000CH010P4102224959</t>
  </si>
  <si>
    <t>0P4102224959</t>
  </si>
  <si>
    <t>SPRG F/ACTR,1E805427082,EMER-PM</t>
  </si>
  <si>
    <t>2000CH010P4102224961</t>
  </si>
  <si>
    <t>0P4102224961</t>
  </si>
  <si>
    <t>SPRG F/ACTR,1E805227082,EMER-PM</t>
  </si>
  <si>
    <t>2000CH010P4102224965</t>
  </si>
  <si>
    <t>0P4102224965</t>
  </si>
  <si>
    <t>SPRG F/ACTR,1E805127082,EMER-PM</t>
  </si>
  <si>
    <t>2000CH010P4102224967</t>
  </si>
  <si>
    <t>0P4102224967</t>
  </si>
  <si>
    <t>SPRG F/ACTR,1E792327092,EMER-PM</t>
  </si>
  <si>
    <t>2000CH010P4102224970</t>
  </si>
  <si>
    <t>0P4102224970</t>
  </si>
  <si>
    <t>PIN,KNURLED,12B3951X012,EMER-PM</t>
  </si>
  <si>
    <t>2000CH010P4102225021</t>
  </si>
  <si>
    <t>0P4102225021</t>
  </si>
  <si>
    <t>6018182</t>
  </si>
  <si>
    <t>PIN,GRV,1B599435072,EMER-PM</t>
  </si>
  <si>
    <t>2000CH010P4102225024</t>
  </si>
  <si>
    <t>0P4102225024</t>
  </si>
  <si>
    <t>FLG,PCKG,STEM,3/4IN,1F380435072,FISH-CO</t>
  </si>
  <si>
    <t>DOC PENDING_INV/EXIT/INV/074</t>
  </si>
  <si>
    <t>2000CH010P4102230001</t>
  </si>
  <si>
    <t>0P4102230001</t>
  </si>
  <si>
    <t>documents required for remaining qty</t>
  </si>
  <si>
    <t>FLG,PCKG,STEM,1/2IN,1F380335072,FISH-CO</t>
  </si>
  <si>
    <t>2000CH010P4102230003</t>
  </si>
  <si>
    <t>0P4102230003</t>
  </si>
  <si>
    <t>STEM,UNS S31600,1K586935162,FISH-CO</t>
  </si>
  <si>
    <t>2000CH010P4102240047</t>
  </si>
  <si>
    <t>0P4102240047</t>
  </si>
  <si>
    <t>6018185</t>
  </si>
  <si>
    <t>STEM,UNS S31600,1U230635162,FISH-CO</t>
  </si>
  <si>
    <t>2000CH010P4102240052</t>
  </si>
  <si>
    <t>0P4102240052</t>
  </si>
  <si>
    <t>STEM,UNS S31600,1U294135162,FISH-CO</t>
  </si>
  <si>
    <t>2000CH010P4102240054</t>
  </si>
  <si>
    <t>0P4102240054</t>
  </si>
  <si>
    <t>STEM,UNS S31600,1U388835162,FISH-CO</t>
  </si>
  <si>
    <t>2000CH010P4102240055</t>
  </si>
  <si>
    <t>0P4102240055</t>
  </si>
  <si>
    <t>SEAT RING,SS316,26A3351X012,FISH-CO</t>
  </si>
  <si>
    <t>2000CH010P4102240089</t>
  </si>
  <si>
    <t>0P4102240089</t>
  </si>
  <si>
    <t>DIAPH,NITRILE,2E670002202,FISH-CO</t>
  </si>
  <si>
    <t>2000CH010P4102240099</t>
  </si>
  <si>
    <t>0P4102240099</t>
  </si>
  <si>
    <t>DIAPH,NITRILE,2E800002202,FISH-CO</t>
  </si>
  <si>
    <t>2000CH010P4102240101</t>
  </si>
  <si>
    <t>0P4102240101</t>
  </si>
  <si>
    <t>2000CH010P4102240106</t>
  </si>
  <si>
    <t>SEAT RING,SS316,34B9023X012,FISH-CO</t>
  </si>
  <si>
    <t>2000GS010P4102240127</t>
  </si>
  <si>
    <t>0P4102240127</t>
  </si>
  <si>
    <t>STEM,UNS S31600,1U217735162,FISH-CO</t>
  </si>
  <si>
    <t>2000CH010P4102240172</t>
  </si>
  <si>
    <t>0P4102240172</t>
  </si>
  <si>
    <t>SEAT RING,SS316,11B8739X012,FISH-CO</t>
  </si>
  <si>
    <t>2000CH010P4102240235</t>
  </si>
  <si>
    <t>0P4102240235</t>
  </si>
  <si>
    <t>2000GS010P4102240235</t>
  </si>
  <si>
    <t>STEM,1P669335162,FISH-CO</t>
  </si>
  <si>
    <t>2000GS010P4102240266</t>
  </si>
  <si>
    <t>0P4102240266</t>
  </si>
  <si>
    <t>DUPLICATE ENTRY.</t>
  </si>
  <si>
    <t>SEAT RING,SS316,25A5710X012,FISH-CO</t>
  </si>
  <si>
    <t>2000CH010P4102240309</t>
  </si>
  <si>
    <t>0P4102240309</t>
  </si>
  <si>
    <t>STEM,UNS S31600,10A8840X622,FISH-CO</t>
  </si>
  <si>
    <t>2000CH010P4102240389</t>
  </si>
  <si>
    <t>0P4102240389</t>
  </si>
  <si>
    <t>SPARE PARTS SET,NITRILE,250515,METSO</t>
  </si>
  <si>
    <t>2000GS010P4102240503</t>
  </si>
  <si>
    <t>0P4102240503</t>
  </si>
  <si>
    <t>0002953</t>
  </si>
  <si>
    <t>INVISIBLE INVOICE. REQUIRED COMPLETE VISIBLE COPY.</t>
  </si>
  <si>
    <t>SPARE PART SET,GRAPHITE,250394,METSO</t>
  </si>
  <si>
    <t>84819000 / 84819090</t>
  </si>
  <si>
    <t>001/2017/III368</t>
  </si>
  <si>
    <t>2000GS010P4102240842</t>
  </si>
  <si>
    <t>0P4102240842</t>
  </si>
  <si>
    <t>MOUNT KIT,GG06236X012,FISH-CO</t>
  </si>
  <si>
    <t>2000GS010P4102240888</t>
  </si>
  <si>
    <t>0P4102240888</t>
  </si>
  <si>
    <t>MOUNT KIT,GG03708X042,FISH-CO</t>
  </si>
  <si>
    <t>2000CH010P4102240889</t>
  </si>
  <si>
    <t>0P4102240889</t>
  </si>
  <si>
    <t>DIAPH,ACTR,601735649686,MIL</t>
  </si>
  <si>
    <t>2000CH010P4102241002</t>
  </si>
  <si>
    <t>0P4102241002</t>
  </si>
  <si>
    <t>6048921</t>
  </si>
  <si>
    <t>MOT,Z251.008,AUMA</t>
  </si>
  <si>
    <t>001/2017- III372</t>
  </si>
  <si>
    <t>2000CH010P4102250041</t>
  </si>
  <si>
    <t>0P4102250041</t>
  </si>
  <si>
    <t>6096718</t>
  </si>
  <si>
    <t>COIL,222-184-026-D,110VDC,ASCO-VLV</t>
  </si>
  <si>
    <t>2000CH010P4102250088</t>
  </si>
  <si>
    <t>0P4102250088</t>
  </si>
  <si>
    <t>6041014</t>
  </si>
  <si>
    <t>REVERSING CONT,K210.258,AUMA</t>
  </si>
  <si>
    <t>2000CH010P4102250135</t>
  </si>
  <si>
    <t>0P4102250135</t>
  </si>
  <si>
    <t>ACTR RPR KIT,2P6202/005-Z0082,SEVRN-GL</t>
  </si>
  <si>
    <t>2000CH010P4102260028</t>
  </si>
  <si>
    <t>0P4102260028</t>
  </si>
  <si>
    <t>6054041</t>
  </si>
  <si>
    <t>SGL/0092/17-18</t>
  </si>
  <si>
    <t>2000GS010P4102260028</t>
  </si>
  <si>
    <t>GAUGE GROUP,3050794,ARCA</t>
  </si>
  <si>
    <t>2000CH010P4102260106</t>
  </si>
  <si>
    <t>0P4102260106</t>
  </si>
  <si>
    <t>VLV,PILOT,1/4INNPT,CSP-3301-316,VERSA</t>
  </si>
  <si>
    <t>2000GS010P4103070001</t>
  </si>
  <si>
    <t>0P4103070001</t>
  </si>
  <si>
    <t>6044271</t>
  </si>
  <si>
    <t>NCPL/OPAL/025/17</t>
  </si>
  <si>
    <t>DOCUMENT REQUIRED.</t>
  </si>
  <si>
    <t>VLV,PILOT,554PA43A0000000,ASCO-VLV</t>
  </si>
  <si>
    <t>2000CH010P4103070017</t>
  </si>
  <si>
    <t>0P4103070017</t>
  </si>
  <si>
    <t>6071608</t>
  </si>
  <si>
    <t>VLV,PCV,MBP043250038053,NIRMAL</t>
  </si>
  <si>
    <t>2000CH010P4103070030</t>
  </si>
  <si>
    <t>0P4103070030</t>
  </si>
  <si>
    <t>6022851</t>
  </si>
  <si>
    <t>C2568</t>
  </si>
  <si>
    <t>REQUIRED COMPLETE INVOICE.</t>
  </si>
  <si>
    <t>VLV,PCV,MDH304D2044017111,NIRMAL</t>
  </si>
  <si>
    <t>2000CH010P4103070031</t>
  </si>
  <si>
    <t>0P4103070031</t>
  </si>
  <si>
    <t>HFV,VGA342-04NA,SMC</t>
  </si>
  <si>
    <t>2000CH010P4103100008</t>
  </si>
  <si>
    <t>0P4103100008</t>
  </si>
  <si>
    <t>6007766</t>
  </si>
  <si>
    <t>G-998/21-22</t>
  </si>
  <si>
    <t>AIR FLTR,1 1/2 IN NPT,AF800-N14-2,SMC</t>
  </si>
  <si>
    <t>2000CH010P4105120018</t>
  </si>
  <si>
    <t>0P4105120018</t>
  </si>
  <si>
    <t>6011145</t>
  </si>
  <si>
    <t>G-1040/21-22</t>
  </si>
  <si>
    <t>RGLTR,PRESS,FS95H-20,EMER-PM</t>
  </si>
  <si>
    <t>2000CH010P4105170033</t>
  </si>
  <si>
    <t>0P4105170033</t>
  </si>
  <si>
    <t>6020936</t>
  </si>
  <si>
    <t>BARRIER,ISOLTR,KFDO-CS-EX2.51P,PEPPERL</t>
  </si>
  <si>
    <t>2000GS010P4105260024</t>
  </si>
  <si>
    <t>0P4105260024</t>
  </si>
  <si>
    <t>0003153</t>
  </si>
  <si>
    <t>BARRIER,AI,HIC2025,PEPPERL</t>
  </si>
  <si>
    <t>2000GS010P4105260025</t>
  </si>
  <si>
    <t>0P4105260025</t>
  </si>
  <si>
    <t>BARRIER,AO,HIC2031,PEPPERL</t>
  </si>
  <si>
    <t>2000GS010P4105260026</t>
  </si>
  <si>
    <t>0P4105260026</t>
  </si>
  <si>
    <t>BARRIER,HIC2871A,PEPPERL</t>
  </si>
  <si>
    <t>2000GS010P4105260027</t>
  </si>
  <si>
    <t>0P4105260027</t>
  </si>
  <si>
    <t>SW,LIMIT,LEVER,2WAY,5A,LS/2SH/2,SPEED-O</t>
  </si>
  <si>
    <t>001/2017-III328</t>
  </si>
  <si>
    <t>2000CH010P4108010086</t>
  </si>
  <si>
    <t>0P4108010086</t>
  </si>
  <si>
    <t>6060716</t>
  </si>
  <si>
    <t>EC/20-21/15</t>
  </si>
  <si>
    <t>REQUIRED COMPLETE INVOICE WITH ANNEXURE.</t>
  </si>
  <si>
    <t>SW,LIMIT,RTRY,5A,500V,CWLS/1SH/2,SPEED-O</t>
  </si>
  <si>
    <t>2000CH010P4108010087</t>
  </si>
  <si>
    <t>0P4108010087</t>
  </si>
  <si>
    <t>SW,LIMIT,GRAVITY,5A,GRLS/60/2SH,SPEED-O</t>
  </si>
  <si>
    <t>2000CH010P4108010088</t>
  </si>
  <si>
    <t>0P4108010088</t>
  </si>
  <si>
    <t>SW,LIMIT,RTRY,5A,500V,FLS-2110,BALIGA</t>
  </si>
  <si>
    <t>2000CH010P4108010091</t>
  </si>
  <si>
    <t>0P4108010091</t>
  </si>
  <si>
    <t>BARRIER,ISOLTR,KFD0-CS-1.50,PEPPERL</t>
  </si>
  <si>
    <t>2000GS010P4110060032</t>
  </si>
  <si>
    <t>0P4110060032</t>
  </si>
  <si>
    <t>MDL,I/O,W/EXT TERMN,140482-01,BENTLY-N</t>
  </si>
  <si>
    <t>050/2017-581B</t>
  </si>
  <si>
    <t>001/2017-III421</t>
  </si>
  <si>
    <t>2000CH010P4110070006</t>
  </si>
  <si>
    <t>0P4110070006</t>
  </si>
  <si>
    <t>1003175</t>
  </si>
  <si>
    <t>MDL,KEYPHASOR I/O,125800-01,BENTLY-N</t>
  </si>
  <si>
    <t>001/2017 -III419</t>
  </si>
  <si>
    <t>2000CH010P4110070102</t>
  </si>
  <si>
    <t>0P4110070102</t>
  </si>
  <si>
    <t>REQUIRED COMPLETE BOE COPY.</t>
  </si>
  <si>
    <t>MDL,DO,6ES7322-1BL00-0AA0,SIEMENS</t>
  </si>
  <si>
    <t>2000GS010P4110070124</t>
  </si>
  <si>
    <t>0P4110070124</t>
  </si>
  <si>
    <t>1003076</t>
  </si>
  <si>
    <t>CPLR,FIELDBUS,ETHERNET,750-363,WAGO</t>
  </si>
  <si>
    <t>001/2017-III379</t>
  </si>
  <si>
    <t>2000CH010P4110070385</t>
  </si>
  <si>
    <t>0P4110070385</t>
  </si>
  <si>
    <t>6016319</t>
  </si>
  <si>
    <t>PWR SPLY MDL,HD2-FBPS-1.500,PEPPERL</t>
  </si>
  <si>
    <t>2000GS010P4110100036</t>
  </si>
  <si>
    <t>0P4110100036</t>
  </si>
  <si>
    <t>CBL,EXT,8.5M,330130-085-00-05,BENTLY-N</t>
  </si>
  <si>
    <t>001/2017 -III395</t>
  </si>
  <si>
    <t>2000CH010P4119110005</t>
  </si>
  <si>
    <t>0P4119110005</t>
  </si>
  <si>
    <t>PROBE,0TO150µM,3301050212050205,BENTLY-N</t>
  </si>
  <si>
    <t>001/2017-III394</t>
  </si>
  <si>
    <t>2000CH010P4119110007</t>
  </si>
  <si>
    <t>0P4119110007</t>
  </si>
  <si>
    <t>ACCLRMTR,200350-11-00-00,BENTLY-N</t>
  </si>
  <si>
    <t>2000CH010P4119110017</t>
  </si>
  <si>
    <t>0P4119110017</t>
  </si>
  <si>
    <t>CBL,EXT,VELOMITOR,106765-10,BENTLY-N</t>
  </si>
  <si>
    <t>050/2017 -491</t>
  </si>
  <si>
    <t>2000CH010P4119110035</t>
  </si>
  <si>
    <t>0P4119110035</t>
  </si>
  <si>
    <t>PRXMTR,330180-X1-05,MOD145193-06,BENTLY</t>
  </si>
  <si>
    <t>2000CH010P4119120011</t>
  </si>
  <si>
    <t>0P4119120011</t>
  </si>
  <si>
    <t>PRXMTR,330180-X1-05, MOD145193-01,BENTLY</t>
  </si>
  <si>
    <t>2000CH010P4119120012</t>
  </si>
  <si>
    <t>0P4119120012</t>
  </si>
  <si>
    <t>DIAPH,NBR,0520-0499,SAMSON</t>
  </si>
  <si>
    <t>2000CH010P4119180013</t>
  </si>
  <si>
    <t>0P4119180013</t>
  </si>
  <si>
    <t>SW,DP,1910-5,DWYER</t>
  </si>
  <si>
    <t>DOC PENDING_INV/EXIT/INV/075</t>
  </si>
  <si>
    <t>2000CH010P4120070012</t>
  </si>
  <si>
    <t>0P4120070012</t>
  </si>
  <si>
    <t>6028588</t>
  </si>
  <si>
    <t>DOCUMENTS REQUIRED FOR REMAINING QUANTITY</t>
  </si>
  <si>
    <t>2000GS010P4120070012</t>
  </si>
  <si>
    <t>CBL,EXTE,PROBE,330130-085-01-05,BENTLY-N</t>
  </si>
  <si>
    <t>2000CH010P4145140013</t>
  </si>
  <si>
    <t>0P4145140013</t>
  </si>
  <si>
    <t>CBL,EXT,PROBE,330130-080-03-05,BENTLY-N</t>
  </si>
  <si>
    <t>2000CH010P4145140014</t>
  </si>
  <si>
    <t>0P4145140014</t>
  </si>
  <si>
    <t>CBL,EXT,PROBE,330130-045-02-05,BENTLY-N</t>
  </si>
  <si>
    <t>2000CH010P4145140015</t>
  </si>
  <si>
    <t>0P4145140015</t>
  </si>
  <si>
    <t>PROBE,PROX,330103-03-06+,BENTLY-N</t>
  </si>
  <si>
    <t>2000CH010P4145140022</t>
  </si>
  <si>
    <t>0P4145140022</t>
  </si>
  <si>
    <t>PROBE,PROX,330104-00-04+,BENTLY-N</t>
  </si>
  <si>
    <t>2000CH010P4145140026</t>
  </si>
  <si>
    <t>0P4145140026</t>
  </si>
  <si>
    <t>PROBE,PROX,330104-00-08-10+,BENTLY-N</t>
  </si>
  <si>
    <t>2000CH010P4145140028</t>
  </si>
  <si>
    <t>0P4145140028</t>
  </si>
  <si>
    <t>TRMTR,VIB,990-04-70-01-IN,BENTLY NEVADA</t>
  </si>
  <si>
    <t>2000CH010P4150020006</t>
  </si>
  <si>
    <t>0P4150020006</t>
  </si>
  <si>
    <t>1003741</t>
  </si>
  <si>
    <t>PRESS RLF DEVICE,VENT,EPV-6000+,PEPPERL</t>
  </si>
  <si>
    <t>90262030 / 90262000</t>
  </si>
  <si>
    <t>001/2017 -III416</t>
  </si>
  <si>
    <t>2000GS010P4151060002</t>
  </si>
  <si>
    <t>0P4151060002</t>
  </si>
  <si>
    <t>RGLTR,PRESS,DIE CAST AI,7BAR,3/4IN,3/4IN</t>
  </si>
  <si>
    <t>2000CH010P4151060009</t>
  </si>
  <si>
    <t>0P4151060009</t>
  </si>
  <si>
    <t>PROBE,PROX,330180-90-05,BENTLY-N</t>
  </si>
  <si>
    <t>2000CH010P4158050011</t>
  </si>
  <si>
    <t>0P4158050011</t>
  </si>
  <si>
    <t>SW,PROX,8MM, NJ8-18GM50-E2,PEPPERL</t>
  </si>
  <si>
    <t>2000GS010P4158090022</t>
  </si>
  <si>
    <t>0P4158090022</t>
  </si>
  <si>
    <t>SENSOR,PROX,8.2VDC,NJ15+M1K+N,PEPPERL</t>
  </si>
  <si>
    <t>2000CH010P4158090028</t>
  </si>
  <si>
    <t>0P4158090028</t>
  </si>
  <si>
    <t>6059730</t>
  </si>
  <si>
    <t>1 QTY MISSING</t>
  </si>
  <si>
    <t>SW,CTRL,BAY,40A,CFDG0/2T/2C,SCHNE-EL</t>
  </si>
  <si>
    <t>2000CH010P4160020293</t>
  </si>
  <si>
    <t>0P4160020293</t>
  </si>
  <si>
    <t>0017536</t>
  </si>
  <si>
    <t>2681/16-17/R-72</t>
  </si>
  <si>
    <t>SW,REM SLCTR,CA10 A223-600+FT2,72349,ABB</t>
  </si>
  <si>
    <t>2000GS010P4160020369</t>
  </si>
  <si>
    <t>0P4160020369</t>
  </si>
  <si>
    <t>Required all pages of BoE to check correct HS Code</t>
  </si>
  <si>
    <t>ELEM,TEMP,6000MM,400°C,SINGLE,PT100</t>
  </si>
  <si>
    <t>2000CH010P4163020120</t>
  </si>
  <si>
    <t>0P4163020120</t>
  </si>
  <si>
    <t>6086663</t>
  </si>
  <si>
    <t>Okazaki Manufacturing Company</t>
  </si>
  <si>
    <t>RTD,2635MM,PT100,R 100D,OKAZAKI</t>
  </si>
  <si>
    <t>2000GS010P4163020361</t>
  </si>
  <si>
    <t>0P4163020361</t>
  </si>
  <si>
    <t>1002733</t>
  </si>
  <si>
    <t>JI176744</t>
  </si>
  <si>
    <t>RTD,4.8MM,189MM,R40,DUPLEX,OKAZAKI</t>
  </si>
  <si>
    <t>2000CH010P4163020397</t>
  </si>
  <si>
    <t>0P4163020397</t>
  </si>
  <si>
    <t>1002444</t>
  </si>
  <si>
    <t>JFB190001041</t>
  </si>
  <si>
    <t>MENTIONED BOE  CANCELLED AND FILED NEW BOE  REQ ID.172001294710 SAME INVOICE NO.</t>
  </si>
  <si>
    <t>MOTHER BRD,19.2-35V,MB-FB-4R,PEPPERL</t>
  </si>
  <si>
    <t>85381019 / 85381010</t>
  </si>
  <si>
    <t>2000GS010P4165010216</t>
  </si>
  <si>
    <t>0P4165010216</t>
  </si>
  <si>
    <t>TERM BRD,HICTB16-SCT-44C-SC-RA,PEPPERL</t>
  </si>
  <si>
    <t>2000GS010P4165010225</t>
  </si>
  <si>
    <t>0P4165010225</t>
  </si>
  <si>
    <t>TERM BRD,HIATB01-HART-2X16,PEPPERL</t>
  </si>
  <si>
    <t>001/2017-III111</t>
  </si>
  <si>
    <t>2000GS010P4165010227</t>
  </si>
  <si>
    <t>0P4165010227</t>
  </si>
  <si>
    <t>BACK PLANE,AO,FI-PFH-TR-AO-380X,PEPPERL</t>
  </si>
  <si>
    <t>2000GS010P4165010320</t>
  </si>
  <si>
    <t>0P4165010320</t>
  </si>
  <si>
    <t>TRMINATR,FLDBUS,FS-FT-EX1,PEPPERL</t>
  </si>
  <si>
    <t>2000GS010P4165010329</t>
  </si>
  <si>
    <t>0P4165010329</t>
  </si>
  <si>
    <t>CBL,CONN,HART,1M,14-PIN,K-HM14,PEPPERL</t>
  </si>
  <si>
    <t>050/2017-491</t>
  </si>
  <si>
    <t>2000GS010P4165010330</t>
  </si>
  <si>
    <t>0P4165010330</t>
  </si>
  <si>
    <t>CBL,CONN,HART,1M,26-PIN,K-HM26,PEPPERL</t>
  </si>
  <si>
    <t>2000GS010P4165010331</t>
  </si>
  <si>
    <t>0P4165010331</t>
  </si>
  <si>
    <t>Thermo Electron (Karlsruhe) GmbH</t>
  </si>
  <si>
    <t>RATE GEN CARD,014-0058,THERMO</t>
  </si>
  <si>
    <t>001/2017 -III362</t>
  </si>
  <si>
    <t>2000CH010P4165010585</t>
  </si>
  <si>
    <t>0P4165010585</t>
  </si>
  <si>
    <t>1000346</t>
  </si>
  <si>
    <t>MEAS AMPL KIT,50103475,E+H</t>
  </si>
  <si>
    <t>001/2017-III416</t>
  </si>
  <si>
    <t>2000CH010P4165010812</t>
  </si>
  <si>
    <t>0P4165010812</t>
  </si>
  <si>
    <t>6044683</t>
  </si>
  <si>
    <t>I/O-BRD KIT,50107084,E+H</t>
  </si>
  <si>
    <t>2000CH010P4165010814</t>
  </si>
  <si>
    <t>0P4165010814</t>
  </si>
  <si>
    <t>KIT DSC-SENSOR PW 72,50103483,E+H</t>
  </si>
  <si>
    <t>2000CH010P4165010983</t>
  </si>
  <si>
    <t>0P4165010983</t>
  </si>
  <si>
    <t>6012604</t>
  </si>
  <si>
    <t>LEWA NIKKISO MIDDLE EAST FZE</t>
  </si>
  <si>
    <t>CONN ROD,112719.0002,LEWAPUMP</t>
  </si>
  <si>
    <t>84839081 / 84836090</t>
  </si>
  <si>
    <t>2000CH010P4204020391</t>
  </si>
  <si>
    <t>0P4204020391</t>
  </si>
  <si>
    <t>1001423</t>
  </si>
  <si>
    <t>PLGR ROD,114616.0002,LEWAPUMP</t>
  </si>
  <si>
    <t>2000CH010P4204020393</t>
  </si>
  <si>
    <t>0P4204020393</t>
  </si>
  <si>
    <t>SLIPPER,109245.0158,LEWAPUMP</t>
  </si>
  <si>
    <t>2000CH010P4204020395</t>
  </si>
  <si>
    <t>0P4204020395</t>
  </si>
  <si>
    <t>PLGR F/BUSH,111344.0178,LEWAPUMP</t>
  </si>
  <si>
    <t>2000CH010P4204020397</t>
  </si>
  <si>
    <t>0P4204020397</t>
  </si>
  <si>
    <t>O-RING,46101402P55,SWELORE</t>
  </si>
  <si>
    <t>2000CH010P4204030072</t>
  </si>
  <si>
    <t>0P4204030072</t>
  </si>
  <si>
    <t>6040331</t>
  </si>
  <si>
    <t>SEALING TAPE,087718.0064,LEWAPUMP</t>
  </si>
  <si>
    <t>39209990 / 39209999</t>
  </si>
  <si>
    <t>001/2017 - III106</t>
  </si>
  <si>
    <t>2000CH010P4204030163</t>
  </si>
  <si>
    <t>0P4204030163</t>
  </si>
  <si>
    <t>SPRG,114243.0223,LEWAPUMP</t>
  </si>
  <si>
    <t>73202081 / 73209090</t>
  </si>
  <si>
    <t>2000CH010P4204040070</t>
  </si>
  <si>
    <t>0P4204040070</t>
  </si>
  <si>
    <t>2-BALL VLV,010055.0039 S.GR.-L.,LEWAPUMP</t>
  </si>
  <si>
    <t>2000CH010P4204060086</t>
  </si>
  <si>
    <t>0P4204060086</t>
  </si>
  <si>
    <t>BRG,GPH,HP33-2660R3/22,HYDRDYNE</t>
  </si>
  <si>
    <t>2000CH010P4205020062</t>
  </si>
  <si>
    <t>0P4205020062</t>
  </si>
  <si>
    <t>6032188</t>
  </si>
  <si>
    <t>SLV,BRG,HP33-2660R3/23,HYDRDYNE</t>
  </si>
  <si>
    <t>2000CH010P4205020063</t>
  </si>
  <si>
    <t>0P4205020063</t>
  </si>
  <si>
    <t>COV,FAN,CS,104065737500,SULZ-PMP</t>
  </si>
  <si>
    <t>001/2017-III308B</t>
  </si>
  <si>
    <t>2000CH010P4205020159</t>
  </si>
  <si>
    <t>0P4205020159</t>
  </si>
  <si>
    <t>6051215</t>
  </si>
  <si>
    <t>BUSH,THROAT,104062741500,SULZ-PMP</t>
  </si>
  <si>
    <t>2000GS010P4205020185</t>
  </si>
  <si>
    <t>0022284</t>
  </si>
  <si>
    <t>INCORRECT DOC DETAIL. REQ ID IS 292004975275, THOKA NO. 6044687 AND DTD 10-07-2020,BOE DRAFT FILED</t>
  </si>
  <si>
    <t>SLV,SFT,LWR,SL01AD18DB1,SUNDYNE</t>
  </si>
  <si>
    <t>84130000 / 84139190</t>
  </si>
  <si>
    <t>2000CH010P4205020460</t>
  </si>
  <si>
    <t>0P4205020460</t>
  </si>
  <si>
    <t>MDPL/EXP-11/1920</t>
  </si>
  <si>
    <t>SLV,SFT,UPR,SL01AA03DB1,SUNDYNE</t>
  </si>
  <si>
    <t>2000CH010P4205020461</t>
  </si>
  <si>
    <t>0P4205020461</t>
  </si>
  <si>
    <t>SFT,INP,BRG,LWR,21-008,SUNDYNE</t>
  </si>
  <si>
    <t>84830000 / 84831099</t>
  </si>
  <si>
    <t>2000CH010P4205020465</t>
  </si>
  <si>
    <t>0P4205020465</t>
  </si>
  <si>
    <t>IMPLR,104066850500,SULZ-PMP</t>
  </si>
  <si>
    <t>2000CH010P4205020860</t>
  </si>
  <si>
    <t>0P4205020860</t>
  </si>
  <si>
    <t>6056007</t>
  </si>
  <si>
    <t>BRG,ISOLTR,BRZ,204425011006,SULZ-PMP</t>
  </si>
  <si>
    <t>2000GS010P4205020879</t>
  </si>
  <si>
    <t>0P4205020879</t>
  </si>
  <si>
    <t>6059376</t>
  </si>
  <si>
    <t>WEAR RING,104064376500,SULZ-PMP</t>
  </si>
  <si>
    <t>2000GS010P4205020934</t>
  </si>
  <si>
    <t>LCK WSHR,BRG,STL,015507500441,SULZ-PMP</t>
  </si>
  <si>
    <t>2000CH010P4205020951</t>
  </si>
  <si>
    <t>1927002479,,800015025</t>
  </si>
  <si>
    <t>SFT,204401932001,SULZ-PMP</t>
  </si>
  <si>
    <t>2000GS010P4205020958</t>
  </si>
  <si>
    <t>6068647</t>
  </si>
  <si>
    <t>1827001146/800015025</t>
  </si>
  <si>
    <t>SFT,HD,SS410,16704DJ016253,KBL</t>
  </si>
  <si>
    <t>2000CH010P4205021283</t>
  </si>
  <si>
    <t>0P4205021283</t>
  </si>
  <si>
    <t>6083699</t>
  </si>
  <si>
    <t>CARRIER,BRG,THR,C40,1676012471053,KBL</t>
  </si>
  <si>
    <t>2000GS010P4205021315</t>
  </si>
  <si>
    <t>0P4205021315</t>
  </si>
  <si>
    <t>6018639</t>
  </si>
  <si>
    <t>220184/20-21</t>
  </si>
  <si>
    <t>SLV,INT STG,CrSTL,KSOS05120010+43.3,KEPL</t>
  </si>
  <si>
    <t>2000GS010P4205021471</t>
  </si>
  <si>
    <t>6072516</t>
  </si>
  <si>
    <t>MATERIAL CANT FIND DUE TO DISCIPTION ISSUE</t>
  </si>
  <si>
    <t>ADPTR,BRG,CS,KSOS05120010200/44,KEPL</t>
  </si>
  <si>
    <t>2000GS010P4205021474</t>
  </si>
  <si>
    <t>BSHG,CSG,BOT,CS,KSOS0512001020+81.1,KEPL</t>
  </si>
  <si>
    <t>2000GS010P4205021483</t>
  </si>
  <si>
    <t>BSHG,CSG,CS,KSOS05120010200/81.2,KEPL</t>
  </si>
  <si>
    <t>8479000/84799090</t>
  </si>
  <si>
    <t>2000CH010P4205021484</t>
  </si>
  <si>
    <t>SLV,INT STG,CrSTL,KSOS05120050+43.2,KEPL</t>
  </si>
  <si>
    <t>2000CH010P4205021721</t>
  </si>
  <si>
    <t>BSHG,FLG,CARBON,2H-133678/24,SANMAR</t>
  </si>
  <si>
    <t>DOC PENDING_INV/EXIT/INV/076</t>
  </si>
  <si>
    <t>2000CH010P4205022558</t>
  </si>
  <si>
    <t>0P4205022558</t>
  </si>
  <si>
    <t>0010155</t>
  </si>
  <si>
    <t>Documents required</t>
  </si>
  <si>
    <t>STA FACE,SiC,2H-133764/14,SANMAR</t>
  </si>
  <si>
    <t>84840000 / 84849000</t>
  </si>
  <si>
    <t>2000CH010P4205022581</t>
  </si>
  <si>
    <t>0P4205022581</t>
  </si>
  <si>
    <t>BSHG,GLND,D0125208/24,SANMAR</t>
  </si>
  <si>
    <t>2000GS010P4205022675</t>
  </si>
  <si>
    <t>0P4205022675</t>
  </si>
  <si>
    <t>SETTING DEVICE,SS,D0113222/103,SANMAR</t>
  </si>
  <si>
    <t>2000CH010P4205022693</t>
  </si>
  <si>
    <t>0P4205022693</t>
  </si>
  <si>
    <t>6036273</t>
  </si>
  <si>
    <t>ELAS/MINOR KIT,ME3G035,IMOPUMP</t>
  </si>
  <si>
    <t>2000CH010P4205022949</t>
  </si>
  <si>
    <t>0P4205022949</t>
  </si>
  <si>
    <t>6082869</t>
  </si>
  <si>
    <t>LOCK NUT,BRG,CS,KPD 80/26,3360002,KBL</t>
  </si>
  <si>
    <t>2000GS010P4205023049</t>
  </si>
  <si>
    <t>0P4205023049</t>
  </si>
  <si>
    <t>0031150</t>
  </si>
  <si>
    <t>GLND,SPLIT,CS,KPD 80/20,2290001,KBL</t>
  </si>
  <si>
    <t>2000GS010P4205023060</t>
  </si>
  <si>
    <t>0P4205023060</t>
  </si>
  <si>
    <t>17018/17077-17-18</t>
  </si>
  <si>
    <t>BRKT,LNTRN,CI,KPD 80/20,2480001,KBL</t>
  </si>
  <si>
    <t>2000GS010P4205023063</t>
  </si>
  <si>
    <t>0P4205023063</t>
  </si>
  <si>
    <t>HSG,BRG,CI,KPD 40/20A,2400001,KBL</t>
  </si>
  <si>
    <t>2000GS010P4205023102</t>
  </si>
  <si>
    <t>0P4205023102</t>
  </si>
  <si>
    <t>BUSH,STUFF BOX,KPD 40/20A,3500001,KBL</t>
  </si>
  <si>
    <t>2000GS010P4205023109</t>
  </si>
  <si>
    <t>0P4205023109</t>
  </si>
  <si>
    <t>IMPLR RING,CF3,KPD 50/20A,1920001,KBL</t>
  </si>
  <si>
    <t>2000GS010P4205023132</t>
  </si>
  <si>
    <t>0P4205023132</t>
  </si>
  <si>
    <t>OIL SEAL,NPR,421.x,ANTICORO</t>
  </si>
  <si>
    <t>2000CH010P4205023331</t>
  </si>
  <si>
    <t>0P4205023331</t>
  </si>
  <si>
    <t>0028011</t>
  </si>
  <si>
    <t>SAJ/2017/0352</t>
  </si>
  <si>
    <t>GUARD,BRG,93.4,50X40 DCS7M,KEPL</t>
  </si>
  <si>
    <t>2000CH010P4205023451</t>
  </si>
  <si>
    <t>0P4205023451</t>
  </si>
  <si>
    <t>6041718</t>
  </si>
  <si>
    <t>BRG,HRJ 80-250/30C2/DB/C,22,HYDRDYNE</t>
  </si>
  <si>
    <t>2000CH010P4205023817</t>
  </si>
  <si>
    <t>0P4205023817</t>
  </si>
  <si>
    <t>6062926</t>
  </si>
  <si>
    <t>14/EXP</t>
  </si>
  <si>
    <t>SLV,BRG,HRJ 80-250/30C2/DB/C,23,HYDRDYNE</t>
  </si>
  <si>
    <t>2000CH010P4205023818</t>
  </si>
  <si>
    <t>0P4205023818</t>
  </si>
  <si>
    <t>LOW SPD SFT ASSY,SH01CA06K,SUNDYNE</t>
  </si>
  <si>
    <t>2000CH010P4205024077</t>
  </si>
  <si>
    <t>0P4205024077</t>
  </si>
  <si>
    <t>IDLER SFT ASSY,SH01AA03H,SUNDYNE</t>
  </si>
  <si>
    <t>2000CH010P4205024078</t>
  </si>
  <si>
    <t>0P4205024078</t>
  </si>
  <si>
    <t>CPLNG BOLT SET,87101822,CRANE.J</t>
  </si>
  <si>
    <t>2000CH010P4205024240</t>
  </si>
  <si>
    <t>0P4205024240</t>
  </si>
  <si>
    <t>6006929</t>
  </si>
  <si>
    <t>INSERT MTG,VITON,2H-134377-R2/6,SANMAR</t>
  </si>
  <si>
    <t>2000CH010P4205024285</t>
  </si>
  <si>
    <t>0P4205024285</t>
  </si>
  <si>
    <t>6074391</t>
  </si>
  <si>
    <t>SFT,DRV,SPLINE,GE29227X022,FISH-CO</t>
  </si>
  <si>
    <t>2000CH010P4205024476</t>
  </si>
  <si>
    <t>0P4205024476</t>
  </si>
  <si>
    <t>SPCR,SLV,HRJ100-315/55C2/DB+,25,HYDRDYNE</t>
  </si>
  <si>
    <t>2000CH010P4205024560</t>
  </si>
  <si>
    <t>0P4205024560</t>
  </si>
  <si>
    <t>ROTR,HRJ80-250/30C2/DB/C,16,HYDRDYNE</t>
  </si>
  <si>
    <t>2000CH010P4205024563</t>
  </si>
  <si>
    <t>0P4205024563</t>
  </si>
  <si>
    <t>IMPLR,HRJ80-250/30C2/DB/C,11,HYDRDYNE</t>
  </si>
  <si>
    <t>2000CH010P4205024564</t>
  </si>
  <si>
    <t>0P4205024564</t>
  </si>
  <si>
    <t>SPCR,SLV,HRJ80-250/30C2/DB/C,25,HYDRDYNE</t>
  </si>
  <si>
    <t>2000CH010P4205024565</t>
  </si>
  <si>
    <t>0P4205024565</t>
  </si>
  <si>
    <t>GSKT,THERM BARRIER,09-GK01AA02,SUNDYNE</t>
  </si>
  <si>
    <t>40160000 / 40169340</t>
  </si>
  <si>
    <t>001/2017 - III123A</t>
  </si>
  <si>
    <t>2000CH010P4205030178</t>
  </si>
  <si>
    <t>0P4205030178</t>
  </si>
  <si>
    <t>EXP-0010/16-17/MDPL/EXP-11/1920</t>
  </si>
  <si>
    <t>2000GS010P4205030178</t>
  </si>
  <si>
    <t>EXP-0010/16-17</t>
  </si>
  <si>
    <t>GSKT&amp;O-RING SET,F9972182362-2A,KSB</t>
  </si>
  <si>
    <t>2000CH010P4205030240</t>
  </si>
  <si>
    <t>0P4205030240</t>
  </si>
  <si>
    <t>6058122</t>
  </si>
  <si>
    <t>MH1701007427</t>
  </si>
  <si>
    <t>GSKT,SPW,A182-321/GPH,04001438,FLOW-PMP</t>
  </si>
  <si>
    <t>2000CH010P4205030403</t>
  </si>
  <si>
    <t>0P4205030403</t>
  </si>
  <si>
    <t>0057277</t>
  </si>
  <si>
    <t>GSKT,SPW,A182-321/GPH,04001896,FLOW-PMP</t>
  </si>
  <si>
    <t>2000CH010P4205030404</t>
  </si>
  <si>
    <t>0P4205030404</t>
  </si>
  <si>
    <t>O-RING,NBR,04002818,FLOW-PMP</t>
  </si>
  <si>
    <t>2000CH010P4205030406</t>
  </si>
  <si>
    <t>0P4205030406</t>
  </si>
  <si>
    <t>O-RING,BUNA-N,9140000-003,FLOW-PMP</t>
  </si>
  <si>
    <t>2000CH010P4205030466</t>
  </si>
  <si>
    <t>0P4205030466</t>
  </si>
  <si>
    <t>GSKT SET,NAM 37,13782SUBSOG,KBL</t>
  </si>
  <si>
    <t>2000GS010P4205030499</t>
  </si>
  <si>
    <t>0P4205030499</t>
  </si>
  <si>
    <t>WEAR RING,CrSTL,KSOS051200102+107.1,KEPL</t>
  </si>
  <si>
    <t>2000GS010P4205030772</t>
  </si>
  <si>
    <t>WEAR RING,CrSTL,KSOS051200102+107.2,KEPL</t>
  </si>
  <si>
    <t>2000CH010P4205030773</t>
  </si>
  <si>
    <t>WEAR RING,CrSTL,KSOS051200102+107.3,KEPL</t>
  </si>
  <si>
    <t>2000CH010P4205030774</t>
  </si>
  <si>
    <t>WEAR RING,CrSTL,KSOS0512005020+25.2,KEPL</t>
  </si>
  <si>
    <t>2000CH010P4205030846</t>
  </si>
  <si>
    <t>GSKT,CNAF,KSOS05120050200/117.7,KEPL</t>
  </si>
  <si>
    <t>2000CH010P4205030854</t>
  </si>
  <si>
    <t>0P4205030854</t>
  </si>
  <si>
    <t>2000GS010P4205030854</t>
  </si>
  <si>
    <t>O-RING,BRG CARRIER,L451KA073,FLOW-PMP</t>
  </si>
  <si>
    <t>2000GS010P4205030978</t>
  </si>
  <si>
    <t>0037494</t>
  </si>
  <si>
    <t>GSKT,CSG,H455JG111,FLOW-PMP</t>
  </si>
  <si>
    <t>2000GS010P4205030981</t>
  </si>
  <si>
    <t>0P4205030981</t>
  </si>
  <si>
    <t>GSKT,VITON,2H-134268/13,FS-SEALS</t>
  </si>
  <si>
    <t>2000CH010P4205031094</t>
  </si>
  <si>
    <t>0P4205031094</t>
  </si>
  <si>
    <t>6072496</t>
  </si>
  <si>
    <t>GSKT,SS,2H-134268/18,FS-SEALS</t>
  </si>
  <si>
    <t>2000CH010P4205031096</t>
  </si>
  <si>
    <t>0P4205031096</t>
  </si>
  <si>
    <t>GSKT,VITON,2H-134268/76,FS-SEALS</t>
  </si>
  <si>
    <t>2000CH010P4205031099</t>
  </si>
  <si>
    <t>0P4205031099</t>
  </si>
  <si>
    <t>6046319</t>
  </si>
  <si>
    <t>GSKT,VITON,2H-133229/18,FS-SEALS</t>
  </si>
  <si>
    <t>2000CH010P4205031104</t>
  </si>
  <si>
    <t>0P4205031104</t>
  </si>
  <si>
    <t>6004358</t>
  </si>
  <si>
    <t>GSKT,VITON,2H-133229/18.1,FS-SEALS</t>
  </si>
  <si>
    <t>2000CH010P4205031105</t>
  </si>
  <si>
    <t>0P4205031105</t>
  </si>
  <si>
    <t>SNAP RING,N07718,2H-133678/111,SANMAR</t>
  </si>
  <si>
    <t>2000CH010P4205031149</t>
  </si>
  <si>
    <t>0P4205031149</t>
  </si>
  <si>
    <t>6090665</t>
  </si>
  <si>
    <t>GSKT,FLG,VITON,2H-133764/18,SANMAR</t>
  </si>
  <si>
    <t>2000CH010P4205031163</t>
  </si>
  <si>
    <t>0P4205031163</t>
  </si>
  <si>
    <t>O-RING,FFKM,2H-133748/71.2,SANMAR</t>
  </si>
  <si>
    <t>2000CH010P4205031178</t>
  </si>
  <si>
    <t>0P4205031178</t>
  </si>
  <si>
    <t>6082254</t>
  </si>
  <si>
    <t>GSKT,SEAT,D0113222/13,SANMAR</t>
  </si>
  <si>
    <t>2000CH010P4205031235</t>
  </si>
  <si>
    <t>0P4205031235</t>
  </si>
  <si>
    <t>GSKT,SEAT,VITON,2H-131867/13.1,SANMAR</t>
  </si>
  <si>
    <t>2000GS010P4205031298</t>
  </si>
  <si>
    <t>0P4205031298</t>
  </si>
  <si>
    <t>O-RING,VITON,A11036AB/111.31,EAGLEBUR</t>
  </si>
  <si>
    <t>2000GS010P4205031393</t>
  </si>
  <si>
    <t>0P4205031393</t>
  </si>
  <si>
    <t>0000520</t>
  </si>
  <si>
    <t>SEAL RING,A09735AB/200.01,EAGLEBUR</t>
  </si>
  <si>
    <t>2000CH010P4205031466</t>
  </si>
  <si>
    <t>0P4205031466</t>
  </si>
  <si>
    <t>6010962</t>
  </si>
  <si>
    <t>WEAR RING,IMPLR,KSOSO512010+00/25.2,KEPL</t>
  </si>
  <si>
    <t>2000CH010P4205031523</t>
  </si>
  <si>
    <t>WEAR RING,IMPLR,KSOSO512010+00/25.3,KEPL</t>
  </si>
  <si>
    <t>2000CH010P4205031524</t>
  </si>
  <si>
    <t>O-RING SET,RBR,KPD 40/20A,SOR,KBL</t>
  </si>
  <si>
    <t>2000GS010P4205031592</t>
  </si>
  <si>
    <t>0P4205031592</t>
  </si>
  <si>
    <t>CSG RING,CI,F/KPD 100 / 32 N,1900001,KBL</t>
  </si>
  <si>
    <t>2000CH010P4205031710</t>
  </si>
  <si>
    <t>0P4205031710</t>
  </si>
  <si>
    <t>6059717</t>
  </si>
  <si>
    <t>221089/21-22</t>
  </si>
  <si>
    <t>2000GS010P4205031710</t>
  </si>
  <si>
    <t>O-RING,F/LMV-322,14-009UC,SUNDYNE</t>
  </si>
  <si>
    <t>40160000 / 40169320</t>
  </si>
  <si>
    <t>DOC PENDING_INV/EXIT/INV/077</t>
  </si>
  <si>
    <t>2000GS010P4205031737</t>
  </si>
  <si>
    <t>0P4205031737</t>
  </si>
  <si>
    <t>O-RING,F/LMV-322,14-053UC,SUNDYNE</t>
  </si>
  <si>
    <t>2000CH010P4205031739</t>
  </si>
  <si>
    <t>0P4205031739</t>
  </si>
  <si>
    <t>2000GS010P4205031739</t>
  </si>
  <si>
    <t>O-RING,F/LMV-322,14-054UC,SUNDYNE</t>
  </si>
  <si>
    <t>2000CH010P4205031740</t>
  </si>
  <si>
    <t>0P4205031740</t>
  </si>
  <si>
    <t>2000GS010P4205031740</t>
  </si>
  <si>
    <t>O-RING,F/LMV-322,14-055UC,SUNDYNE</t>
  </si>
  <si>
    <t>2000CH010P4205031741</t>
  </si>
  <si>
    <t>0P4205031741</t>
  </si>
  <si>
    <t>2000GS010P4205031741</t>
  </si>
  <si>
    <t>OIL SEAL SET,KPD 20/16 QF,SUBSOS,KBL</t>
  </si>
  <si>
    <t>2000GS010P4205031824</t>
  </si>
  <si>
    <t>0P4205031824</t>
  </si>
  <si>
    <t>6034417</t>
  </si>
  <si>
    <t>O-RING SET,KPD 20/16 QF,SUBSOR,KBL</t>
  </si>
  <si>
    <t>2000GS010P4205031826</t>
  </si>
  <si>
    <t>0P4205031826</t>
  </si>
  <si>
    <t>PROFILE SEAL,R901,204649377001,SULZ-PMP</t>
  </si>
  <si>
    <t>2000CH010P4205031928</t>
  </si>
  <si>
    <t>0P4205031928</t>
  </si>
  <si>
    <t>6043010</t>
  </si>
  <si>
    <t>PROFILE SEAL,R901,204649378001,SULZ-PMP</t>
  </si>
  <si>
    <t>2000CH010P4205031929</t>
  </si>
  <si>
    <t>0P4205031929</t>
  </si>
  <si>
    <t>6058787</t>
  </si>
  <si>
    <t>PROFILE SEAL,R901,204649461001,SULZ-PMP</t>
  </si>
  <si>
    <t>2000CH010P4205031931</t>
  </si>
  <si>
    <t>0P4205031931</t>
  </si>
  <si>
    <t>GSKT,GLND,DMC 340,2H-134377-R2/G,SANMAR</t>
  </si>
  <si>
    <t>2000CH010P4205032060</t>
  </si>
  <si>
    <t>0P4205032060</t>
  </si>
  <si>
    <t>PCKG,SFT,VITON,2H-134377-R2/P,SANMAR</t>
  </si>
  <si>
    <t>2000CH010P4205032061</t>
  </si>
  <si>
    <t>0P4205032061</t>
  </si>
  <si>
    <t>SPLIT RING,VERSA EV32-200,518,KISHOR</t>
  </si>
  <si>
    <t>2000CH010P4205032114</t>
  </si>
  <si>
    <t>0P4205032114</t>
  </si>
  <si>
    <t>6016643</t>
  </si>
  <si>
    <t>O-RING,89122979,CRANE.J</t>
  </si>
  <si>
    <t>2000CH010P4205035057</t>
  </si>
  <si>
    <t>0P4205035057</t>
  </si>
  <si>
    <t>6079257</t>
  </si>
  <si>
    <t>O-RING,0000261,CRANE.J</t>
  </si>
  <si>
    <t>2000CH010P4205035118</t>
  </si>
  <si>
    <t>0P4205035118</t>
  </si>
  <si>
    <t>6068994</t>
  </si>
  <si>
    <t>WSHR,THR,HP33-2660R3/24,HYDRDYNE</t>
  </si>
  <si>
    <t>2000CH010P4205040017</t>
  </si>
  <si>
    <t>0P4205040017</t>
  </si>
  <si>
    <t>RTNG RING,STL,017033100075,SULZ-PMP</t>
  </si>
  <si>
    <t>2000CH010P4205040082</t>
  </si>
  <si>
    <t>0P4205040082</t>
  </si>
  <si>
    <t>2000GS010P4205040082</t>
  </si>
  <si>
    <t>KEY,017011515381,SULZ-PMP</t>
  </si>
  <si>
    <t>2000CH010P4205040226</t>
  </si>
  <si>
    <t>0P4205040226</t>
  </si>
  <si>
    <t>6059377</t>
  </si>
  <si>
    <t>1827000887,,800015025</t>
  </si>
  <si>
    <t>LNTRN RING,SPLIT,CI,B041504000012,KBL</t>
  </si>
  <si>
    <t>2000CH010P4205040310</t>
  </si>
  <si>
    <t>0P4205040310</t>
  </si>
  <si>
    <t>2000GS010P4205040344</t>
  </si>
  <si>
    <t>NUT,CS,KSOS05120010200/93,KEPL</t>
  </si>
  <si>
    <t>2000GS010P4205040406</t>
  </si>
  <si>
    <t>NUT,BRG,J616QK010,FLOW-PMP</t>
  </si>
  <si>
    <t>2000GS010P4205040684</t>
  </si>
  <si>
    <t>2000CH010P4205040860</t>
  </si>
  <si>
    <t>6077712</t>
  </si>
  <si>
    <t>SET SCR,SS316,2H-134268/57,FS-SEALS</t>
  </si>
  <si>
    <t>2000CH010P4205040863</t>
  </si>
  <si>
    <t>0P4205040863</t>
  </si>
  <si>
    <t>SET SCR,STL,2H-133229/57.2,FS-SEALS</t>
  </si>
  <si>
    <t>84799000 / 84799090</t>
  </si>
  <si>
    <t>2000GS010P4205040876</t>
  </si>
  <si>
    <t>0P4205040876</t>
  </si>
  <si>
    <t>SPRG,C276,2H-133678/16.1,SANMAR</t>
  </si>
  <si>
    <t>2000CH010P4205040925</t>
  </si>
  <si>
    <t>0P4205040925</t>
  </si>
  <si>
    <t>SPRG,C276,2H-133748/16,SANMAR</t>
  </si>
  <si>
    <t>2000CH010P4205040962</t>
  </si>
  <si>
    <t>0P4205040962</t>
  </si>
  <si>
    <t>PIN,SQ HD,C-276,D0121758/5,SANMAR</t>
  </si>
  <si>
    <t>050/2017 -377</t>
  </si>
  <si>
    <t>001/2017 -III233</t>
  </si>
  <si>
    <t>2000CH010P4205041001</t>
  </si>
  <si>
    <t>0P4205041001</t>
  </si>
  <si>
    <t>SPRG,C-276,2H-131867/16,SANMAR</t>
  </si>
  <si>
    <t>2000CH010P4205041032</t>
  </si>
  <si>
    <t>0P4205041032</t>
  </si>
  <si>
    <t>6096688</t>
  </si>
  <si>
    <t>BLT,104063185500,SULZ-PMP</t>
  </si>
  <si>
    <t>2000CH010P4205041098</t>
  </si>
  <si>
    <t>0P4205041098</t>
  </si>
  <si>
    <t>KEY,A276,KSOSO5120100100/39.2,KEPL</t>
  </si>
  <si>
    <t>2000GS010P4205041215</t>
  </si>
  <si>
    <t>KEY SET,C40,RKB 32/14H,SOK,KBL</t>
  </si>
  <si>
    <t>2000GS010P4205041276</t>
  </si>
  <si>
    <t>0P4205041276</t>
  </si>
  <si>
    <t>LOCK WSHR,CS,KPD 80/26,4150002,KBL</t>
  </si>
  <si>
    <t>2000GS010P4205041281</t>
  </si>
  <si>
    <t>0P4205041281</t>
  </si>
  <si>
    <t>LOCK WSHR,CS,KPD 80/20,4150002,KBL</t>
  </si>
  <si>
    <t>2000GS010P4205041284</t>
  </si>
  <si>
    <t>0P4205041284</t>
  </si>
  <si>
    <t>LOCK WSHR,CS,KPD 40/20A,4150002,KBL</t>
  </si>
  <si>
    <t>2000GS010P4205041292</t>
  </si>
  <si>
    <t>0P4205041292</t>
  </si>
  <si>
    <t>CIRCLIP,INTL,KPD 50/20A,4850002,KBL</t>
  </si>
  <si>
    <t>2000GS010P4205041299</t>
  </si>
  <si>
    <t>0P4205041299</t>
  </si>
  <si>
    <t>LOCK WSHR,CS,KPD 150/43,4150002,KBL</t>
  </si>
  <si>
    <t>2000CH010P4205041308</t>
  </si>
  <si>
    <t>0P4205041308</t>
  </si>
  <si>
    <t>CIRCLIP,INTL,KPD 150/43,4850002,KBL</t>
  </si>
  <si>
    <t>2000CH010P4205041309</t>
  </si>
  <si>
    <t>0P4205041309</t>
  </si>
  <si>
    <t>NUT,IMPLR,SS4140,KPDS 125/26,3300001,KBL</t>
  </si>
  <si>
    <t>2000GS010P4205041438</t>
  </si>
  <si>
    <t>0P4205041438</t>
  </si>
  <si>
    <t>0048982</t>
  </si>
  <si>
    <t>16183/16-17</t>
  </si>
  <si>
    <t>LOCK WSHR,MS,KPDS 125/26,4150001,KBL</t>
  </si>
  <si>
    <t>2000CH010P4205041442</t>
  </si>
  <si>
    <t>0P4205041442</t>
  </si>
  <si>
    <t>KEY SET,KPD 20/16 QF,SUBSOK,KBL</t>
  </si>
  <si>
    <t>2000GS010P4205041536</t>
  </si>
  <si>
    <t>0P4205041536</t>
  </si>
  <si>
    <t>NUT,SFT,KPD 20/16 QF,3360001,KBL</t>
  </si>
  <si>
    <t>2000GS010P4205041537</t>
  </si>
  <si>
    <t>0P4205041537</t>
  </si>
  <si>
    <t>LOCK WSHR,KPD 20/16 QF,4150001,KBL</t>
  </si>
  <si>
    <t>2000GS010P4205041538</t>
  </si>
  <si>
    <t>0P4205041538</t>
  </si>
  <si>
    <t>CIRCLIP,INTL,KPD 20/16 QF,4850001,KBL</t>
  </si>
  <si>
    <t>2000GS010P4205041539</t>
  </si>
  <si>
    <t>0P4205041539</t>
  </si>
  <si>
    <t>WSHR,THR,HRJ80-250/30C2/DB/C,24,HYDRDYNE</t>
  </si>
  <si>
    <t>2000CH010P4205041567</t>
  </si>
  <si>
    <t>0P4205041567</t>
  </si>
  <si>
    <t>NUT,HEX,015201012591,SULZ-PMP</t>
  </si>
  <si>
    <t>2000CH010P4205041722</t>
  </si>
  <si>
    <t>0P4205041722</t>
  </si>
  <si>
    <t>6061000</t>
  </si>
  <si>
    <t>NUT,HEX,015201013291,SULZ-PMP</t>
  </si>
  <si>
    <t>2000CH010P4205041723</t>
  </si>
  <si>
    <t>0P4205041723</t>
  </si>
  <si>
    <t>NUT,HEX,015201011991,SULZ-PMP</t>
  </si>
  <si>
    <t>2000CH010P4205041726</t>
  </si>
  <si>
    <t>0P4205041726</t>
  </si>
  <si>
    <t>BOOT SEAL,RLAA5911510RR,ROTOPMPS</t>
  </si>
  <si>
    <t>2000CH010P4206020103</t>
  </si>
  <si>
    <t>0P4206020103</t>
  </si>
  <si>
    <t>6005724</t>
  </si>
  <si>
    <t>G/D/19/02359</t>
  </si>
  <si>
    <t>STATR,MS,RLAA5912221RR,ROTOPMPS</t>
  </si>
  <si>
    <t>2000CH010P4206020104</t>
  </si>
  <si>
    <t>0P4206020104</t>
  </si>
  <si>
    <t>6009487</t>
  </si>
  <si>
    <t>G/D/18/02389</t>
  </si>
  <si>
    <t>ROTR HCP STD,SS,RLAA5912521SF,ROTOPMPS</t>
  </si>
  <si>
    <t>2000CH010P4206020105</t>
  </si>
  <si>
    <t>0P4206020105</t>
  </si>
  <si>
    <t>UNIV JNT RING,SS,RLAA5914210SF,ROTOPMPS</t>
  </si>
  <si>
    <t>2000CH010P4206030059</t>
  </si>
  <si>
    <t>0P4206030059</t>
  </si>
  <si>
    <t>HD,UNIV JNT,RLAA5914010GU,ROTOPMPS</t>
  </si>
  <si>
    <t>2000CH010P4206030060</t>
  </si>
  <si>
    <t>0P4206030060</t>
  </si>
  <si>
    <t>O-RING,071849.0062,LEWA NIKKISO</t>
  </si>
  <si>
    <t>40169300 / 40169320</t>
  </si>
  <si>
    <t>2000CH010P4206030160</t>
  </si>
  <si>
    <t>0P4206030160</t>
  </si>
  <si>
    <t>FLAT GSKT,109326.0092,LEWA NIKKISO</t>
  </si>
  <si>
    <t>39269097 / 39269099</t>
  </si>
  <si>
    <t>2000CH010P4206030162</t>
  </si>
  <si>
    <t>0P4206030162</t>
  </si>
  <si>
    <t>PIN,SPRG,RLAA5910001SS,ROTOPMPS</t>
  </si>
  <si>
    <t>2000CH010P4206040043</t>
  </si>
  <si>
    <t>0P4206040043</t>
  </si>
  <si>
    <t>PIN,UNIV JNT,RLAA5912920AN,ROTOPMPS</t>
  </si>
  <si>
    <t>2000CH010P4206040045</t>
  </si>
  <si>
    <t>0P4206040045</t>
  </si>
  <si>
    <t>OIL SEAL,43759513,WDD3000/85VX,SWELORE</t>
  </si>
  <si>
    <t>001/2017 -123A</t>
  </si>
  <si>
    <t>2000CH010P4207020131</t>
  </si>
  <si>
    <t>0P4207020131</t>
  </si>
  <si>
    <t>6010181</t>
  </si>
  <si>
    <t>OIL SEAL,4330528,WDD3000/85VX,SWELORE</t>
  </si>
  <si>
    <t>2000CH010P4207020132</t>
  </si>
  <si>
    <t>0P4207020132</t>
  </si>
  <si>
    <t>CROSS HEAD,SD2003,WDD3000/95VX,SWELORE</t>
  </si>
  <si>
    <t>2000CH010P4207020170</t>
  </si>
  <si>
    <t>0P4207020170</t>
  </si>
  <si>
    <t>6031917</t>
  </si>
  <si>
    <t>SEPL/1228/19-20,SEPL/0159/20-21</t>
  </si>
  <si>
    <t>ECCNTR+SEAT,SD2005,WDD3000/95VX,SWELORE</t>
  </si>
  <si>
    <t>2000CH010P4207020172</t>
  </si>
  <si>
    <t>0P4207020172</t>
  </si>
  <si>
    <t>OIL SEAL SET,SA102349,SWELORE</t>
  </si>
  <si>
    <t>2000CH010P4207020482</t>
  </si>
  <si>
    <t>0P4207020482</t>
  </si>
  <si>
    <t>6059435</t>
  </si>
  <si>
    <t>DIAPH SET,99067DDBP53,WDD1125/25,SWELORE</t>
  </si>
  <si>
    <t>2000GS010P4207020486</t>
  </si>
  <si>
    <t>0P4207020486</t>
  </si>
  <si>
    <t>6054046</t>
  </si>
  <si>
    <t>CONN ROD ASSY,SB103+,WDD-1750/44,SWELORE</t>
  </si>
  <si>
    <t>2000GS010P4207020497</t>
  </si>
  <si>
    <t>0P4207020497</t>
  </si>
  <si>
    <t>DIAPH SET,99067DDCP53,WDD1750/60,SWELORE</t>
  </si>
  <si>
    <t>2000GS010P4207020526</t>
  </si>
  <si>
    <t>0P4207020526</t>
  </si>
  <si>
    <t>PLGR RING,16MM,35-PB-PR-01,METACHM</t>
  </si>
  <si>
    <t>2000CH010P4207020740</t>
  </si>
  <si>
    <t>0P4207020740</t>
  </si>
  <si>
    <t>6039772</t>
  </si>
  <si>
    <t>091/18-19</t>
  </si>
  <si>
    <t>WHEEL,WORM,F/WDD1750/50VX,SWELORE</t>
  </si>
  <si>
    <t>2000CH010P4207020837</t>
  </si>
  <si>
    <t>0P4207020837</t>
  </si>
  <si>
    <t>6027125</t>
  </si>
  <si>
    <t>DISC PCE,F/WDD1750/50VX,SWELORE</t>
  </si>
  <si>
    <t>2000CH010P4207020839</t>
  </si>
  <si>
    <t>0P4207020839</t>
  </si>
  <si>
    <t>O-RING,SEAL,PIST,46121602P55,SWELORE</t>
  </si>
  <si>
    <t>2000CH010P4207030026</t>
  </si>
  <si>
    <t>0P4207030026</t>
  </si>
  <si>
    <t>6027681</t>
  </si>
  <si>
    <t>GSKT,COV,ADJ,SD2016,WDD3000/95VX,SWELORE</t>
  </si>
  <si>
    <t>2000CH010P4207030107</t>
  </si>
  <si>
    <t>0P4207030107</t>
  </si>
  <si>
    <t>GSKT,COV,SIDE,SD2018,WDD300095VX,SWELORE</t>
  </si>
  <si>
    <t>2000CH010P4207030108</t>
  </si>
  <si>
    <t>0P4207030108</t>
  </si>
  <si>
    <t>GSKT,HSG,SCR,SD2021,WDD3000/95VX,SWELORE</t>
  </si>
  <si>
    <t>2000CH010P4207030109</t>
  </si>
  <si>
    <t>0P4207030109</t>
  </si>
  <si>
    <t>O-RING,LNR,46562.5P55,SWELORE</t>
  </si>
  <si>
    <t>2000CH010P4207030203</t>
  </si>
  <si>
    <t>0P4207030203</t>
  </si>
  <si>
    <t>OIL SEAL SET,SB102349,WDD1750/44,SWELORE</t>
  </si>
  <si>
    <t>2000GS010P4207030221</t>
  </si>
  <si>
    <t>0P4207030221</t>
  </si>
  <si>
    <t>O-RING,46742.5P55,WDD-1750/56,SWELORE</t>
  </si>
  <si>
    <t>DOC PENDING_INV/EXIT/INV/078</t>
  </si>
  <si>
    <t>2000GS010P4207030234</t>
  </si>
  <si>
    <t>0P4207030234</t>
  </si>
  <si>
    <t>O-RING,4658653.5P55,WDD-1750/65,SWELORE</t>
  </si>
  <si>
    <t>2000GS010P4207030259</t>
  </si>
  <si>
    <t>0P4207030259</t>
  </si>
  <si>
    <t>O-RING,46222.5P55,WDD-1125/12,SWELORE</t>
  </si>
  <si>
    <t>2000GS010P4207030274</t>
  </si>
  <si>
    <t>0P4207030274</t>
  </si>
  <si>
    <t>O-RING,461202P55,WDD-1125/12,SWELORE</t>
  </si>
  <si>
    <t>2000GS010P4207030275</t>
  </si>
  <si>
    <t>0P4207030275</t>
  </si>
  <si>
    <t>LIRA PORT MOUNT PLT,230VAC,2MDL</t>
  </si>
  <si>
    <t>2000CH010P4600040004</t>
  </si>
  <si>
    <t>0P4600040004</t>
  </si>
  <si>
    <t>6074033</t>
  </si>
  <si>
    <t>ISS-021220046</t>
  </si>
  <si>
    <t>INDIC,VOLTAGE,VIS T38152,751002801,ABB</t>
  </si>
  <si>
    <t>2000GS010P4607050001</t>
  </si>
  <si>
    <t>0P4607050001</t>
  </si>
  <si>
    <t>ROD,CLOSING/TRIPPING,VCB,L&amp;T</t>
  </si>
  <si>
    <t>2000CH010P4609010005</t>
  </si>
  <si>
    <t>0P4609010005</t>
  </si>
  <si>
    <t>6020013</t>
  </si>
  <si>
    <t>PLG,415V,32A,3P,EPSS-1541,BALIGA</t>
  </si>
  <si>
    <t>2000CH010P4609010025</t>
  </si>
  <si>
    <t>0P4609010025</t>
  </si>
  <si>
    <t>6028019</t>
  </si>
  <si>
    <t>RLY,THERM O/L,600V,30TO40,LRD3+,SCHNE-EL</t>
  </si>
  <si>
    <t>050/2017-516C</t>
  </si>
  <si>
    <t>2000GS010P4610040051</t>
  </si>
  <si>
    <t>0P4610040051</t>
  </si>
  <si>
    <t>0028317</t>
  </si>
  <si>
    <t>Documents Required</t>
  </si>
  <si>
    <t>RLY,PLUGGABLE INTFC,1SVR405613R3100,ABB</t>
  </si>
  <si>
    <t>2000CH010P4610170008</t>
  </si>
  <si>
    <t>0P4610170008</t>
  </si>
  <si>
    <t>6015539</t>
  </si>
  <si>
    <t>RLY,AUX,220VAC,VAG11YF8012AD(M),ALSTOM</t>
  </si>
  <si>
    <t>2000GS010P4610170239</t>
  </si>
  <si>
    <t>0P4610170239</t>
  </si>
  <si>
    <t>RLY,AUX,110VDC,CR-M110DC4,80715,ABB</t>
  </si>
  <si>
    <t>2000CH010P4610170335</t>
  </si>
  <si>
    <t>0P4610170335</t>
  </si>
  <si>
    <t>SSR HEATING,014-4421,THERMO</t>
  </si>
  <si>
    <t>2000CH010P4610170419</t>
  </si>
  <si>
    <t>0P4610170419</t>
  </si>
  <si>
    <t>CONT PWR,230VAC,140A,3TF51020AP0,SIEMENS</t>
  </si>
  <si>
    <t>2000GS010P4610210031</t>
  </si>
  <si>
    <t>0P4610210031</t>
  </si>
  <si>
    <t>LOCK,ELEC MECH,1VCF339752R5909,NIDEC</t>
  </si>
  <si>
    <t>2000GS010P4610210359</t>
  </si>
  <si>
    <t>0P4610210359</t>
  </si>
  <si>
    <t>ELCB,2P,63A,230VAC,30MA</t>
  </si>
  <si>
    <t>2000CH010P4610220017</t>
  </si>
  <si>
    <t>0P4610220017</t>
  </si>
  <si>
    <t>6047988</t>
  </si>
  <si>
    <t>2000GS010P4610260062</t>
  </si>
  <si>
    <t>6017113</t>
  </si>
  <si>
    <t>E/F RELEASE,SL94341OOOO,L&amp;T</t>
  </si>
  <si>
    <t>2000GS010P4610260064</t>
  </si>
  <si>
    <t>0P4610260064</t>
  </si>
  <si>
    <t>6017394</t>
  </si>
  <si>
    <t>SW,LIMIT,SPRG,CHG,189050000021,L&amp;T</t>
  </si>
  <si>
    <t>2000CH010P4610290127</t>
  </si>
  <si>
    <t>0P4610290127</t>
  </si>
  <si>
    <t>RLLR,TEST/SVCE GUIDE,189010007181,L&amp;T</t>
  </si>
  <si>
    <t>2000CH010P4610290136</t>
  </si>
  <si>
    <t>0P4610290136</t>
  </si>
  <si>
    <t>PDS,BUSBAR SIDE,F/VCB,181012000200,L&amp;T</t>
  </si>
  <si>
    <t>2000CH010P4610290140</t>
  </si>
  <si>
    <t>0P4610290140</t>
  </si>
  <si>
    <t>6066117</t>
  </si>
  <si>
    <t>1247000092/1247000140/1247000138</t>
  </si>
  <si>
    <t>PDS,BUSBAR SIDE,F/VCB,181012000202,L&amp;T</t>
  </si>
  <si>
    <t>2000CH010P4610290142</t>
  </si>
  <si>
    <t>0P4610290142</t>
  </si>
  <si>
    <t>PDS,BUSBAR SIDE,F/VCB,481012000201,L&amp;T</t>
  </si>
  <si>
    <t>2000CH010P4610290147</t>
  </si>
  <si>
    <t>0P4610290147</t>
  </si>
  <si>
    <t>PDS,Y-PH,F/3150A VCB,481012000200,L&amp;T</t>
  </si>
  <si>
    <t>2000CH010P4610290148</t>
  </si>
  <si>
    <t>0P4610290148</t>
  </si>
  <si>
    <t>PDS,BUSBAR SIDE,F/VCB,481012000202,L&amp;T</t>
  </si>
  <si>
    <t>2000CH010P4610290149</t>
  </si>
  <si>
    <t>0P4610290149</t>
  </si>
  <si>
    <t>PDS,SHORT,1-PH,F/3150A VCB,MH00248,L&amp;T</t>
  </si>
  <si>
    <t>2000CH010P4610290150</t>
  </si>
  <si>
    <t>0P4610290150</t>
  </si>
  <si>
    <t>POLE ASSY,F/DRAWOUT BRK,SL90797OOOO,L&amp;T</t>
  </si>
  <si>
    <t>2000GS010P4610290196</t>
  </si>
  <si>
    <t>0P4610290196</t>
  </si>
  <si>
    <t>2000CH010P4610290200</t>
  </si>
  <si>
    <t>ROLLER KIT,FRCD,SL94647OOOO,L&amp;T</t>
  </si>
  <si>
    <t>2000GS010P4610290209</t>
  </si>
  <si>
    <t>0P4610290209</t>
  </si>
  <si>
    <t>CONT,PWR,MNX18,CS94101,L&amp;T</t>
  </si>
  <si>
    <t>2000CH010P4610290219</t>
  </si>
  <si>
    <t>0P4610290219</t>
  </si>
  <si>
    <t>6040638</t>
  </si>
  <si>
    <t>RCCB,63A,100MA,4P,1C/O,SCHNE-EL</t>
  </si>
  <si>
    <t>2000CH010P4610290330</t>
  </si>
  <si>
    <t>0P4610290330</t>
  </si>
  <si>
    <t>RCCB,2P,25A,415VAC,30MA</t>
  </si>
  <si>
    <t>001/2017 -III388A</t>
  </si>
  <si>
    <t>2000CH010P4610290439</t>
  </si>
  <si>
    <t>0P4610290439</t>
  </si>
  <si>
    <t>CONT KIT,F/3TF54,3TY7 540-0YA,SIEMENS</t>
  </si>
  <si>
    <t>2000CH010P4610310031</t>
  </si>
  <si>
    <t>0P4610310031</t>
  </si>
  <si>
    <t>6054801</t>
  </si>
  <si>
    <t>FAN,200VAC,5P3H3297P007,ORIENTAL</t>
  </si>
  <si>
    <t>2000CH010P4612100027</t>
  </si>
  <si>
    <t>0P4612100027</t>
  </si>
  <si>
    <t>FAN,200VAC,5P3H3297P016,ORIENTAL</t>
  </si>
  <si>
    <t>2000CH010P4612100028</t>
  </si>
  <si>
    <t>0P4612100028</t>
  </si>
  <si>
    <t>PROT,SURGE,FLDBUS,DB-LBF-I1,PEPPERL</t>
  </si>
  <si>
    <t>2000GS010P4612170013</t>
  </si>
  <si>
    <t>0P4612170013</t>
  </si>
  <si>
    <t>PROT,SURGE,DP-LBF-I1.36.DE,PEPPERL</t>
  </si>
  <si>
    <t>2000GS010P4612170014</t>
  </si>
  <si>
    <t>0P4612170014</t>
  </si>
  <si>
    <t>ARRESTOR,SURGE,R060-YH072,SPL-TRAS</t>
  </si>
  <si>
    <t>2000GS010P4612170015</t>
  </si>
  <si>
    <t>0P4612170015</t>
  </si>
  <si>
    <t>ARRESTORS,HV MWD12,76472,ABB</t>
  </si>
  <si>
    <t>2000GS010P4612170026</t>
  </si>
  <si>
    <t>0P4612170026</t>
  </si>
  <si>
    <t>SW,LIMIT,GO,7G-23569-A2,EMER-PM</t>
  </si>
  <si>
    <t>DOC PENDING_INV/EXIT/INV/079</t>
  </si>
  <si>
    <t>2000CH010P4614290051</t>
  </si>
  <si>
    <t>0P4614290051</t>
  </si>
  <si>
    <t>DOCUMENTS REQUIRED FOR REMAINING QTY.</t>
  </si>
  <si>
    <t>ELECTRO SERVICES</t>
  </si>
  <si>
    <t>COIL,CLOSING,110VDC,F/BKR VD4</t>
  </si>
  <si>
    <t>2000CH010P4614400023</t>
  </si>
  <si>
    <t>0P4614400023</t>
  </si>
  <si>
    <t>0022546</t>
  </si>
  <si>
    <t>R-058/16-17</t>
  </si>
  <si>
    <t>COIL,TRIPPING,110VDC,F/BKR VD4</t>
  </si>
  <si>
    <t>2000CH010P4614400024</t>
  </si>
  <si>
    <t>0P4614400024</t>
  </si>
  <si>
    <t>INSUL,BUS SPRT,12KV,CAP/+12KV/H-3507,ABI</t>
  </si>
  <si>
    <t>001/2017-III397</t>
  </si>
  <si>
    <t>2000CH010P4614400132</t>
  </si>
  <si>
    <t>0P4614400132</t>
  </si>
  <si>
    <t>6046572</t>
  </si>
  <si>
    <t>BUS BAR-COM,700VDC,LDX:L0133918,SIEMENS</t>
  </si>
  <si>
    <t>2000CH010P4614400400</t>
  </si>
  <si>
    <t>0P4614400400</t>
  </si>
  <si>
    <t>6039866</t>
  </si>
  <si>
    <t>MH1927031268</t>
  </si>
  <si>
    <t>REPETR,6ES7 972-0AA02-0XA0,SIEM-A&amp;D</t>
  </si>
  <si>
    <t>2000GS010P4730070002</t>
  </si>
  <si>
    <t>0P4730070002</t>
  </si>
  <si>
    <t>REQUIRED VISIBLE DOCUMENTS.</t>
  </si>
  <si>
    <t>PIPE,MET,12.7MM,219.1MM,A106-B</t>
  </si>
  <si>
    <t>73040000 / 73045920</t>
  </si>
  <si>
    <t>001/2017 -III218</t>
  </si>
  <si>
    <t>2000CH010P5101040176</t>
  </si>
  <si>
    <t>0P5101040176</t>
  </si>
  <si>
    <t>6081551</t>
  </si>
  <si>
    <t>DOCUMENTS REQUIRED FOR REMAINING QTY. REQ ID AND DTAP DETAIL IS INCORRECT. CORRECT DETAIL IS REQ ID 291908115656, DTAP 6059691</t>
  </si>
  <si>
    <t>TUBE,MTL,THT-3R60-6.35-0.71,SWAGELOK</t>
  </si>
  <si>
    <t>001/2017-III218</t>
  </si>
  <si>
    <t>2000CH010P5112090020</t>
  </si>
  <si>
    <t>0P5112090020</t>
  </si>
  <si>
    <t>nVent Thermal Management</t>
  </si>
  <si>
    <t>TUBE,SS316,1/4IN,35BAR,230VAC</t>
  </si>
  <si>
    <t>85479000 / 85479090</t>
  </si>
  <si>
    <t>001/2017 -III397A</t>
  </si>
  <si>
    <t>2000CH010P5112090034</t>
  </si>
  <si>
    <t>0P5112090034</t>
  </si>
  <si>
    <t>6031826</t>
  </si>
  <si>
    <t>Lotus Instruments Solutions Pvt Ltd</t>
  </si>
  <si>
    <t>TUBE,SS316,1/4IN,7BAR,PRE INSULATED</t>
  </si>
  <si>
    <t>2000CH010P5112090035</t>
  </si>
  <si>
    <t>0P5112090035</t>
  </si>
  <si>
    <t>6021214</t>
  </si>
  <si>
    <t>424/21-22</t>
  </si>
  <si>
    <t>TUBE,NON-MTL,PTFE,1/4IN,1.6MM</t>
  </si>
  <si>
    <t>001/2017 - III104</t>
  </si>
  <si>
    <t>2000CH010P5112120008</t>
  </si>
  <si>
    <t>0P5112120008</t>
  </si>
  <si>
    <t>A TO Z VALVE MANUFACTURING CO.</t>
  </si>
  <si>
    <t>VLV,BFLY,N2+HEXANE,A351-CF8,500MM,IVGK</t>
  </si>
  <si>
    <t>2000CH010P5214740070</t>
  </si>
  <si>
    <t>0P5214740070</t>
  </si>
  <si>
    <t>6037172</t>
  </si>
  <si>
    <t>VLV,CHECK,1/2IN,SS316,SS-8C-1,SWAGELOK</t>
  </si>
  <si>
    <t>2000CH010P5224300008</t>
  </si>
  <si>
    <t>0P5224300008</t>
  </si>
  <si>
    <t>VLV,EXPN,034G0005,DANFOSS</t>
  </si>
  <si>
    <t>2000CH010P5261440083</t>
  </si>
  <si>
    <t>0P5261440083</t>
  </si>
  <si>
    <t>6066936</t>
  </si>
  <si>
    <t>A2155</t>
  </si>
  <si>
    <t>VLV,BALL,SS-45XS8,SWAGELOK</t>
  </si>
  <si>
    <t>2000CH010P5261440095</t>
  </si>
  <si>
    <t>0P5261440095</t>
  </si>
  <si>
    <t>VLV,VPA542-1-02A,SMC</t>
  </si>
  <si>
    <t>2000CH010P5261440104</t>
  </si>
  <si>
    <t>0P5261440104</t>
  </si>
  <si>
    <t>6029390</t>
  </si>
  <si>
    <t>G-071/19-20</t>
  </si>
  <si>
    <t>QUICK EXCAUST VLV,1/2IN,AQ5000-04,SMC</t>
  </si>
  <si>
    <t>2000CH010P5261440152</t>
  </si>
  <si>
    <t>0P5261440152</t>
  </si>
  <si>
    <t>VLV,BALL,NB80,SOL SOC END,CPVC,FIPNET</t>
  </si>
  <si>
    <t>2000CH010P5262090005</t>
  </si>
  <si>
    <t>0P5262090005</t>
  </si>
  <si>
    <t>NOZL,SS316,302555X27-010,BLISS</t>
  </si>
  <si>
    <t>2000CH010P5269300220</t>
  </si>
  <si>
    <t>0P5269300220</t>
  </si>
  <si>
    <t>0011977</t>
  </si>
  <si>
    <t>DISC,SS316,308482X5-010,BLISS</t>
  </si>
  <si>
    <t>2000CH010P5269300235</t>
  </si>
  <si>
    <t>0P5269300235</t>
  </si>
  <si>
    <t>SRV-000620,SRV-000341</t>
  </si>
  <si>
    <t>2000GS010P5269300235</t>
  </si>
  <si>
    <t>PIST ASSY,6R844305+,065557004DP,TYCO-SAN</t>
  </si>
  <si>
    <t>2000CH010P5269300273</t>
  </si>
  <si>
    <t>0P5269300273</t>
  </si>
  <si>
    <t>6024583</t>
  </si>
  <si>
    <t>DISC,SS316,6E1667,MEKASTER</t>
  </si>
  <si>
    <t>2000CH010P5269300514</t>
  </si>
  <si>
    <t>0P5269300514</t>
  </si>
  <si>
    <t>0050061</t>
  </si>
  <si>
    <t>2016-17/407</t>
  </si>
  <si>
    <t>GSKT,TAIL PIECE,151099,TYCO-SAN</t>
  </si>
  <si>
    <t>2000CH010P5269300670</t>
  </si>
  <si>
    <t>0P5269300670</t>
  </si>
  <si>
    <t>6057440</t>
  </si>
  <si>
    <t>RPR KIT,SOFT GD,KS200024T,GROTH</t>
  </si>
  <si>
    <t>2000CH010P5269300873</t>
  </si>
  <si>
    <t>0P5269300873</t>
  </si>
  <si>
    <t>6007700</t>
  </si>
  <si>
    <t>GI/0129</t>
  </si>
  <si>
    <t>RPR KIT,SOFT GD,KS2301A12T,GROTH</t>
  </si>
  <si>
    <t>2000CH010P5269300875</t>
  </si>
  <si>
    <t>0P5269300875</t>
  </si>
  <si>
    <t>Fainger Leser Valves (P) Ltd/'Rotac Corporation</t>
  </si>
  <si>
    <t>GSKT,500.2407.0000,LESER</t>
  </si>
  <si>
    <t>001/2017-III182D</t>
  </si>
  <si>
    <t>2000CH010P5269310191</t>
  </si>
  <si>
    <t>0P5269310191</t>
  </si>
  <si>
    <t>6031163</t>
  </si>
  <si>
    <t>6500025066/22</t>
  </si>
  <si>
    <t>INSR,DISC,143767,TYCO-V&amp;C</t>
  </si>
  <si>
    <t>2000CH010P5270010068</t>
  </si>
  <si>
    <t>0P5270010068</t>
  </si>
  <si>
    <t>6077591</t>
  </si>
  <si>
    <t>BASE ASSY,S78756,TYCO-V&amp;C</t>
  </si>
  <si>
    <t>2000CH010P5270010090</t>
  </si>
  <si>
    <t>0P5270010090</t>
  </si>
  <si>
    <t>NOZL,103063-R,TYCO-V&amp;C</t>
  </si>
  <si>
    <t>2000CH010P5270010098</t>
  </si>
  <si>
    <t>0P5270010098</t>
  </si>
  <si>
    <t>NOZL,103137-R,TYCO-V&amp;C</t>
  </si>
  <si>
    <t>2000CH010P5270010110</t>
  </si>
  <si>
    <t>0P5270010110</t>
  </si>
  <si>
    <t>SCHROEDAHL GMBH</t>
  </si>
  <si>
    <t>BYPASS-INSERT,F/TDM138UVW-CS,SCHRDHL</t>
  </si>
  <si>
    <t>DOC PENDING_INV/EXIT/INV/080</t>
  </si>
  <si>
    <t>2000CH010P5270010412</t>
  </si>
  <si>
    <t>0P5270010412</t>
  </si>
  <si>
    <t>1002196</t>
  </si>
  <si>
    <t>6009964/5012848</t>
  </si>
  <si>
    <t>GSKT SET,F/TDM138UVW-CS,SCHRDHL</t>
  </si>
  <si>
    <t>2000CH010P5270010413</t>
  </si>
  <si>
    <t>0P5270010413</t>
  </si>
  <si>
    <t>BYPASS-INSERT,F/TDM118UVW-CS,SCHRDHL</t>
  </si>
  <si>
    <t>2000CH010P5270010516</t>
  </si>
  <si>
    <t>0P5270010516</t>
  </si>
  <si>
    <t>RPR KIT,NFC292546,ASCO-VLV</t>
  </si>
  <si>
    <t>2000CH010P5270012435</t>
  </si>
  <si>
    <t>0P5270012435</t>
  </si>
  <si>
    <t>6078282</t>
  </si>
  <si>
    <t>SEAL KIT,SK-SSFBV40MM300CLFB+,VIRVALVE</t>
  </si>
  <si>
    <t>2000CH010P5270021900</t>
  </si>
  <si>
    <t>0P5270021900</t>
  </si>
  <si>
    <t>6067293</t>
  </si>
  <si>
    <t>SEAL KIT,SK-MUM100683Q776500+,VIRVALVE</t>
  </si>
  <si>
    <t>2000CH010P5270021925</t>
  </si>
  <si>
    <t>0P5270021925</t>
  </si>
  <si>
    <t>6067282</t>
  </si>
  <si>
    <t>SEAL KIT,SK-MUM100683P736A00+,VIRVALVE</t>
  </si>
  <si>
    <t>2000CH010P5270021951</t>
  </si>
  <si>
    <t>0P5270021951</t>
  </si>
  <si>
    <t>SEAL KIT,SK-MUM100683S6133+,VIRVALVE</t>
  </si>
  <si>
    <t>2000CH010P5270021954</t>
  </si>
  <si>
    <t>0P5270021954</t>
  </si>
  <si>
    <t>GSKT,1R3724X0042,FISH-CO</t>
  </si>
  <si>
    <t>2000CH010P5270022136</t>
  </si>
  <si>
    <t>0P5270022136</t>
  </si>
  <si>
    <t>GSKT,SPW,5.06X5.5,1R372299442,FISHER</t>
  </si>
  <si>
    <t>2000CH010P5270022137</t>
  </si>
  <si>
    <t>0P5270022137</t>
  </si>
  <si>
    <t>O-RING,GE29751X032,FISH-CO</t>
  </si>
  <si>
    <t>2000CH010P5270022154</t>
  </si>
  <si>
    <t>0P5270022154</t>
  </si>
  <si>
    <t>RPR KIT,A-20RK085100,VIRGO</t>
  </si>
  <si>
    <t>2000CH010P5270050028</t>
  </si>
  <si>
    <t>0P5270050028</t>
  </si>
  <si>
    <t>6064240</t>
  </si>
  <si>
    <t>21/313811</t>
  </si>
  <si>
    <t>RPR KIT,A-20RK115100,VIRVALVE</t>
  </si>
  <si>
    <t>2000CH010P5271040101</t>
  </si>
  <si>
    <t>0P5271040101</t>
  </si>
  <si>
    <t>ACTR,VLV,MS-153-SR-HT,SWAGELOK</t>
  </si>
  <si>
    <t>2000CH010P5271040131</t>
  </si>
  <si>
    <t>0P5271040131</t>
  </si>
  <si>
    <t>RPR KIT,20RK075100,VIRGO VALVES BV</t>
  </si>
  <si>
    <t>2000CH010P5271040189</t>
  </si>
  <si>
    <t>0P5271040189</t>
  </si>
  <si>
    <t>RPR KIT,20RK210100,VIRVALVE</t>
  </si>
  <si>
    <t>2000CH010P5271040190</t>
  </si>
  <si>
    <t>0P5271040190</t>
  </si>
  <si>
    <t>O-RING KIT,K200.365,AUMA</t>
  </si>
  <si>
    <t>2000CH010P5271110249</t>
  </si>
  <si>
    <t>0P5271110249</t>
  </si>
  <si>
    <t>6051993</t>
  </si>
  <si>
    <t>OIL SEAL KIT,K200.369,AUMA</t>
  </si>
  <si>
    <t>2000CH010P5271110250</t>
  </si>
  <si>
    <t>0P5271110250</t>
  </si>
  <si>
    <t>CLUTCH FORK ASSY,Z230.019,AUMA</t>
  </si>
  <si>
    <t>2000CH010P5271110258</t>
  </si>
  <si>
    <t>0P5271110258</t>
  </si>
  <si>
    <t>O-RING KIT,K200.367,AUMA</t>
  </si>
  <si>
    <t>2000CH010P5271110261</t>
  </si>
  <si>
    <t>0P5271110261</t>
  </si>
  <si>
    <t>CORD,TR-PCHCRD-PA-SM6-9/125-2SC2LC-2M</t>
  </si>
  <si>
    <t>2000CH010P5518990013</t>
  </si>
  <si>
    <t>0P5518990013</t>
  </si>
  <si>
    <t>6040830</t>
  </si>
  <si>
    <t>SZDI18000004</t>
  </si>
  <si>
    <t>PROXMTR,XL,5M,330180-50-IN,BENTLY-N</t>
  </si>
  <si>
    <t>2000CH010P5551870010</t>
  </si>
  <si>
    <t>0P5551870010</t>
  </si>
  <si>
    <t>0001243</t>
  </si>
  <si>
    <t>PROXMTR,XL,9M,330180-90-IN,BENTLY-N</t>
  </si>
  <si>
    <t>2000CH010P5551870012</t>
  </si>
  <si>
    <t>0P5551870012</t>
  </si>
  <si>
    <t>CBL,EXT,8.5M,330130-085-01-IN,BENTLY-N</t>
  </si>
  <si>
    <t>2000CH010P5551870013</t>
  </si>
  <si>
    <t>0P5551870013</t>
  </si>
  <si>
    <t>PROBE,M10X1,33010403151001IN,BENTLY-N</t>
  </si>
  <si>
    <t>2000CH010P5551870018</t>
  </si>
  <si>
    <t>0P5551870018</t>
  </si>
  <si>
    <t>PROBE,M10X1,33010400031002IN,BENTLY-N</t>
  </si>
  <si>
    <t>2000CH010P5551870021</t>
  </si>
  <si>
    <t>0P5551870021</t>
  </si>
  <si>
    <t>CBL,EXT,F/ACCLRMTR,16925-33,BENTLY-N</t>
  </si>
  <si>
    <t>2000CH010P5551871046</t>
  </si>
  <si>
    <t>0P5551871046</t>
  </si>
  <si>
    <t>CBL,EXT,F/ACCLRMTR,16925-18,BENTLY-N</t>
  </si>
  <si>
    <t>2000CH010P5551871047</t>
  </si>
  <si>
    <t>0P5551871047</t>
  </si>
  <si>
    <t>CBL,EXT,F/ACCLRMTR,18622-15+,BENTLY-N</t>
  </si>
  <si>
    <t>2000CH010P5551871048</t>
  </si>
  <si>
    <t>0P5551871048</t>
  </si>
  <si>
    <t>CBL,EXT,F/ACCLRMTR,9571-10,BENTLY-N</t>
  </si>
  <si>
    <t>2000CH010P5551871049</t>
  </si>
  <si>
    <t>0P5551871049</t>
  </si>
  <si>
    <t>CBL,EXT,F/ACCLRMTR,16710-66,BENTLY-N</t>
  </si>
  <si>
    <t>2000CH010P5551871050</t>
  </si>
  <si>
    <t>0P5551871050</t>
  </si>
  <si>
    <t>CBL,EXT,16710-XX(MOD.176243-45),BENTLY-N</t>
  </si>
  <si>
    <t>2000CH010P5551871051</t>
  </si>
  <si>
    <t>0P5551871051</t>
  </si>
  <si>
    <t>CBL,EXT,16710-XX(MOD.176243-33),BENTLY-N</t>
  </si>
  <si>
    <t>2000CH010P5551871052</t>
  </si>
  <si>
    <t>0P5551871052</t>
  </si>
  <si>
    <t>CBL,EXT,F/ACCLRMTR,16925-15,BENTLY-N</t>
  </si>
  <si>
    <t>2000CH010P5551871053</t>
  </si>
  <si>
    <t>0P5551871053</t>
  </si>
  <si>
    <t>CBL,EXT,F/ACCLRMTR,16925-17,BENTLY-N</t>
  </si>
  <si>
    <t>2000CH010P5551871054</t>
  </si>
  <si>
    <t>0P5551871054</t>
  </si>
  <si>
    <t>1001479</t>
  </si>
  <si>
    <t>CBL,EXT,F/ACCLRMTR,9571-20,BENTLY-N</t>
  </si>
  <si>
    <t>2000CH010P5551871055</t>
  </si>
  <si>
    <t>0P5551871055</t>
  </si>
  <si>
    <t>CBL,EXT,F/ACCLRMTR,130539-10,BENTLY-N</t>
  </si>
  <si>
    <t>2000CH010P5551871056</t>
  </si>
  <si>
    <t>0P5551871056</t>
  </si>
  <si>
    <t>BASE,TERM,MFT-BASE.4P,PEPPERL</t>
  </si>
  <si>
    <t>85363090 / 85365090</t>
  </si>
  <si>
    <t>2000GS010P5580770012</t>
  </si>
  <si>
    <t>0P5580770012</t>
  </si>
  <si>
    <t>FUSE,TERM,MFT-F.1000.L,PEPPERL</t>
  </si>
  <si>
    <t>2000GS010P5580770013</t>
  </si>
  <si>
    <t>0P5580770013</t>
  </si>
  <si>
    <t>FINE ORGANIC INDUSTRIES LTD</t>
  </si>
  <si>
    <t>GMS_PP</t>
  </si>
  <si>
    <t>001/2017-III40</t>
  </si>
  <si>
    <t>2000CH020R0701600009</t>
  </si>
  <si>
    <t>0R0701600009</t>
  </si>
  <si>
    <t>6026210</t>
  </si>
  <si>
    <t>N2/18-19/E-142</t>
  </si>
  <si>
    <t>2000PPS10R0701600009</t>
  </si>
  <si>
    <t>2000CH020R0702700013</t>
  </si>
  <si>
    <t>6039944</t>
  </si>
  <si>
    <t>NS/2020-21/160</t>
  </si>
  <si>
    <t>Rubamin Private Limited</t>
  </si>
  <si>
    <t>Zinc Oxide</t>
  </si>
  <si>
    <t>2000PES10R0703800009</t>
  </si>
  <si>
    <t>0R0703800009</t>
  </si>
  <si>
    <t>6034948</t>
  </si>
  <si>
    <t>HE0000000047</t>
  </si>
  <si>
    <t>2000CH020R0703800011</t>
  </si>
  <si>
    <t>6051688</t>
  </si>
  <si>
    <t>FMP2-2537</t>
  </si>
  <si>
    <t>ALKYL AMINES CHEMICALS LIMITED</t>
  </si>
  <si>
    <t>Amine_BUTENE</t>
  </si>
  <si>
    <t>2000CH020R0721900001</t>
  </si>
  <si>
    <t>0R0721900001</t>
  </si>
  <si>
    <t>6011966</t>
  </si>
  <si>
    <t>CHIKA PRIVATE LIMITED</t>
  </si>
  <si>
    <t>Hot Oil (Marlo Therm-LH)_HDPE</t>
  </si>
  <si>
    <t>2000CH020R0786130008</t>
  </si>
  <si>
    <t>0R0786130008</t>
  </si>
  <si>
    <t>6017537</t>
  </si>
  <si>
    <t>DOC PENDING_INV/EXIT/INV/081</t>
  </si>
  <si>
    <t>2000PPS10R0786240002</t>
  </si>
  <si>
    <t>6106798</t>
  </si>
  <si>
    <t>BIRKOSIT,SEALING CMPD,520°C,1KG</t>
  </si>
  <si>
    <t>001/2017-III54B</t>
  </si>
  <si>
    <t>2000CH010T0105200012</t>
  </si>
  <si>
    <t>0T0105200012</t>
  </si>
  <si>
    <t>0043069</t>
  </si>
  <si>
    <t>LAPPING PASTE,FINE,400G/TUBE</t>
  </si>
  <si>
    <t>001/2017-III62A</t>
  </si>
  <si>
    <t>2000CH010T0105200013</t>
  </si>
  <si>
    <t>0T0105200013</t>
  </si>
  <si>
    <t>0048993</t>
  </si>
  <si>
    <t>CMPD,50ML,648,LOCTITE</t>
  </si>
  <si>
    <t>2000CH010T0105200021</t>
  </si>
  <si>
    <t>0T0105200021</t>
  </si>
  <si>
    <t>6047937</t>
  </si>
  <si>
    <t>G1901664</t>
  </si>
  <si>
    <t>THREAD LOCKER,BLUE,242,LOCTITE</t>
  </si>
  <si>
    <t>2000CH010T0105450001</t>
  </si>
  <si>
    <t>0T0105450001</t>
  </si>
  <si>
    <t>6058587</t>
  </si>
  <si>
    <t>TE/21-22/106</t>
  </si>
  <si>
    <t>ADH,THRD LOCK,50ML,LOCTITE 243</t>
  </si>
  <si>
    <t>2000CH010T0105450005</t>
  </si>
  <si>
    <t>0T0105450005</t>
  </si>
  <si>
    <t>6071932</t>
  </si>
  <si>
    <t>THE BOMBAY TOOLS &amp; HARDWARE MART</t>
  </si>
  <si>
    <t>BRUSH,WIRE,1X12IN,SS</t>
  </si>
  <si>
    <t>001/2017 -III443</t>
  </si>
  <si>
    <t>2000CH010T0105760002</t>
  </si>
  <si>
    <t>0T0105760002</t>
  </si>
  <si>
    <t>BRUSH,WIRE,3/8IN,SS,FLAT</t>
  </si>
  <si>
    <t>2000CH010T0105760010</t>
  </si>
  <si>
    <t>0T0105760010</t>
  </si>
  <si>
    <t>0043072</t>
  </si>
  <si>
    <t>CLOTH,EMERY,9X11IN/SHEET,FINE</t>
  </si>
  <si>
    <t>68052010 / 68051090</t>
  </si>
  <si>
    <t>001/2017 -III179</t>
  </si>
  <si>
    <t>2000CH010T0116100022</t>
  </si>
  <si>
    <t>0T0116100022</t>
  </si>
  <si>
    <t>0044227</t>
  </si>
  <si>
    <t>PAPER,EMERY,9X11IN,320GR</t>
  </si>
  <si>
    <t>2000CH010T0116100024</t>
  </si>
  <si>
    <t>0T0116100024</t>
  </si>
  <si>
    <t>PAPER,EMERY,9X11IN,400GR</t>
  </si>
  <si>
    <t>2000CH010T0116100025</t>
  </si>
  <si>
    <t>0T0116100025</t>
  </si>
  <si>
    <t>0043074</t>
  </si>
  <si>
    <t>PAPER,EMERY,11X9IN,80GR</t>
  </si>
  <si>
    <t>2000CH010T0116350003</t>
  </si>
  <si>
    <t>0T0116350003</t>
  </si>
  <si>
    <t>0028271</t>
  </si>
  <si>
    <t>2000GS010T0116350003</t>
  </si>
  <si>
    <t>PAPER,EMERY,11X9IN,100GR</t>
  </si>
  <si>
    <t>2000CH010T0116350004</t>
  </si>
  <si>
    <t>0T0116350004</t>
  </si>
  <si>
    <t>PAPER,EMERY,11X9IN,150GR</t>
  </si>
  <si>
    <t>2000CH010T0116350006</t>
  </si>
  <si>
    <t>0T0116350006</t>
  </si>
  <si>
    <t>PAPER,EMERY,11X9IN,220GR</t>
  </si>
  <si>
    <t>2000CH010T0116350008</t>
  </si>
  <si>
    <t>0T0116350008</t>
  </si>
  <si>
    <t>0028272</t>
  </si>
  <si>
    <t>62101000 / 62101090</t>
  </si>
  <si>
    <t>001/2017 -II170</t>
  </si>
  <si>
    <t>2000CH010T013020000016</t>
  </si>
  <si>
    <t>6089207</t>
  </si>
  <si>
    <t>VT/820/2020-21</t>
  </si>
  <si>
    <t>Raviraj Process Controls</t>
  </si>
  <si>
    <t>WATER WASH,F/GAS TURBINE</t>
  </si>
  <si>
    <t>001/2017 - III61A</t>
  </si>
  <si>
    <t>2000CH020T0705880001</t>
  </si>
  <si>
    <t>0T0705880001</t>
  </si>
  <si>
    <t>6076783</t>
  </si>
  <si>
    <t>WEAK BASE ANION RESIN,F/DM PLANT</t>
  </si>
  <si>
    <t>001/2017 - III101</t>
  </si>
  <si>
    <t>2000CH020T0740540003</t>
  </si>
  <si>
    <t>0T0740540003</t>
  </si>
  <si>
    <t>6115619</t>
  </si>
  <si>
    <t>KT010222686</t>
  </si>
  <si>
    <t>AKHIL HEALTHCARE PVT. LTD.</t>
  </si>
  <si>
    <t>SLS,WHITE POWDER,8.5-9.5</t>
  </si>
  <si>
    <t>34021190 / 34023900</t>
  </si>
  <si>
    <t>2000CH020T0768320000</t>
  </si>
  <si>
    <t>0T0768320000</t>
  </si>
  <si>
    <t>6037054</t>
  </si>
  <si>
    <t>AHPL0358</t>
  </si>
  <si>
    <t>RO-1 CIP,LOW PH CLEANING</t>
  </si>
  <si>
    <t>38249022 / 38249900</t>
  </si>
  <si>
    <t>050/2017 - 250A</t>
  </si>
  <si>
    <t>001/2017 - III97</t>
  </si>
  <si>
    <t>2000ETS10T0786310309</t>
  </si>
  <si>
    <t>0T0786310309</t>
  </si>
  <si>
    <t>6049660</t>
  </si>
  <si>
    <t>BLT,HEX HD,MET,W/NUT+WSHR,304,250MM,M10</t>
  </si>
  <si>
    <t>73180000 / 73181190</t>
  </si>
  <si>
    <t>2000CH010T1502950040</t>
  </si>
  <si>
    <t>0T1502950040</t>
  </si>
  <si>
    <t>6078313</t>
  </si>
  <si>
    <t>RF/184/20-21</t>
  </si>
  <si>
    <t>ALLEN BLT,HEX,MET,ISO 4762,MC,200MM,M16</t>
  </si>
  <si>
    <t>2000CH010T1502990047</t>
  </si>
  <si>
    <t>0T1502990047</t>
  </si>
  <si>
    <t>6078312</t>
  </si>
  <si>
    <t>RF/185/20-21</t>
  </si>
  <si>
    <t>ALLEN BLT,HEX,MET,ISO 4762,MC,180MM,M22</t>
  </si>
  <si>
    <t>2000CH010T1502990067</t>
  </si>
  <si>
    <t>0T1502990067</t>
  </si>
  <si>
    <t>6002162</t>
  </si>
  <si>
    <t>RF/234/20-21</t>
  </si>
  <si>
    <t>ALLEN BLT,HEX,MET,ISO 4762,MC,200MM,M22</t>
  </si>
  <si>
    <t>2000CH010T1502990068</t>
  </si>
  <si>
    <t>0T1502990068</t>
  </si>
  <si>
    <t>BLT,HEX HD,IMP,SA193-B8,65MM,1/2IN</t>
  </si>
  <si>
    <t>2000CH010T1503610014</t>
  </si>
  <si>
    <t>0T1503610014</t>
  </si>
  <si>
    <t>6080992</t>
  </si>
  <si>
    <t>STBLT+N,SA193-B7,UNC,105MM,5/8IN</t>
  </si>
  <si>
    <t>2000CH010T1537020002</t>
  </si>
  <si>
    <t>0T1537020002</t>
  </si>
  <si>
    <t>6057413</t>
  </si>
  <si>
    <t>STBLT+N,SA193-B7,UNC,110MM,5/8IN</t>
  </si>
  <si>
    <t>2000CH010T1537020007</t>
  </si>
  <si>
    <t>0T1537020007</t>
  </si>
  <si>
    <t>STBLT+N,SA193-B7M,MC,400MM,M24</t>
  </si>
  <si>
    <t>2000CH010T1538570010</t>
  </si>
  <si>
    <t>0T1538570010</t>
  </si>
  <si>
    <t>6008326</t>
  </si>
  <si>
    <t>STBLT+N,SA193-B7,METRIC,170MM,M20</t>
  </si>
  <si>
    <t>2000CH010T1538570040</t>
  </si>
  <si>
    <t>0T1538570040</t>
  </si>
  <si>
    <t>6065608</t>
  </si>
  <si>
    <t>RF/41/21-22</t>
  </si>
  <si>
    <t>STBLT+N,SA193-B7,9UNC,185MM,7/8IN</t>
  </si>
  <si>
    <t>2000CH010T1538610005</t>
  </si>
  <si>
    <t>0T1538610005</t>
  </si>
  <si>
    <t>STBLT+N,A193-B7/GR2H,8UN,175MM,1.1/8IN</t>
  </si>
  <si>
    <t>2000CH010T1538610069</t>
  </si>
  <si>
    <t>0T1538610069</t>
  </si>
  <si>
    <t>STBLT+N,A193-B7,UNC,150MM,5/8IN</t>
  </si>
  <si>
    <t>2000CH010T1538610415</t>
  </si>
  <si>
    <t>0T1538610415</t>
  </si>
  <si>
    <t>6036296</t>
  </si>
  <si>
    <t>STBLT+N,SA193-B7,UNC,120MM,3/4IN</t>
  </si>
  <si>
    <t>2000CH010T1538610572</t>
  </si>
  <si>
    <t>0T1538610572</t>
  </si>
  <si>
    <t>STBLT+N,SA193-B7,UNC,175MM,1.1/4IN</t>
  </si>
  <si>
    <t>2000CH010T1538610577</t>
  </si>
  <si>
    <t>0T1538610577</t>
  </si>
  <si>
    <t>STBLT+N,SA193-B7 CL.2A,UNC,128MM,3/4IN</t>
  </si>
  <si>
    <t>2000CH010T1538610585</t>
  </si>
  <si>
    <t>0T1538610585</t>
  </si>
  <si>
    <t>WSHR,STL,2.5,NL16,BLT,M16</t>
  </si>
  <si>
    <t>2000CH010T1578990019</t>
  </si>
  <si>
    <t>0T1578990019</t>
  </si>
  <si>
    <t>6079448</t>
  </si>
  <si>
    <t>002497/19-20</t>
  </si>
  <si>
    <t>Safety Services</t>
  </si>
  <si>
    <t>HASP,LOCKOUT,DI ELEC,F/PADLOCKS,6HOLES</t>
  </si>
  <si>
    <t>001/2017 - III111</t>
  </si>
  <si>
    <t>2000CH010T1586740003</t>
  </si>
  <si>
    <t>0T1586740003</t>
  </si>
  <si>
    <t>6034033</t>
  </si>
  <si>
    <t>Sure Safety ( India ) Pvt Ltd</t>
  </si>
  <si>
    <t>SAFETY GOGGLE,SPECTACLE</t>
  </si>
  <si>
    <t>90200060 / 90049090</t>
  </si>
  <si>
    <t>001/2017 -III411</t>
  </si>
  <si>
    <t>2000CH010T1619010003</t>
  </si>
  <si>
    <t>0T1619010003</t>
  </si>
  <si>
    <t>6052545</t>
  </si>
  <si>
    <t>GST18/1741</t>
  </si>
  <si>
    <t>EAR MUFF,POLYPROPYLENE,RED/YELLOW</t>
  </si>
  <si>
    <t>2000CH010T1619040002</t>
  </si>
  <si>
    <t>0T1619040002</t>
  </si>
  <si>
    <t>6025240</t>
  </si>
  <si>
    <t>V/1306/2018-19</t>
  </si>
  <si>
    <t>SAFETY NET,5X10M²</t>
  </si>
  <si>
    <t>001/2017 - I218C</t>
  </si>
  <si>
    <t>2000CH010T1621030001</t>
  </si>
  <si>
    <t>0T1621030001</t>
  </si>
  <si>
    <t>6060391</t>
  </si>
  <si>
    <t>GST18/2310</t>
  </si>
  <si>
    <t>High Tech Shoes Pvt Ltd</t>
  </si>
  <si>
    <t>SAFETY SHOE,LACE</t>
  </si>
  <si>
    <t>001/2017 - III168</t>
  </si>
  <si>
    <t>2000CH010T1622010003</t>
  </si>
  <si>
    <t>0T1622010003</t>
  </si>
  <si>
    <t>0012393</t>
  </si>
  <si>
    <t>Sure Safety (India) Limited</t>
  </si>
  <si>
    <t>GLOVES,NITRILE RUBBER,16IN</t>
  </si>
  <si>
    <t>001/2017 - II85</t>
  </si>
  <si>
    <t>2000CH010T1622020011</t>
  </si>
  <si>
    <t>0T1622020011</t>
  </si>
  <si>
    <t>6067902</t>
  </si>
  <si>
    <t>EXM20-21/50052</t>
  </si>
  <si>
    <t>GLOVES,LEATHER,14IN,F/COLD&amp;CRYOGENIC  SE</t>
  </si>
  <si>
    <t>2000GS010T1622020012</t>
  </si>
  <si>
    <t>0T1622020012</t>
  </si>
  <si>
    <t>HAND GLOVE,250TO260MM,PVC</t>
  </si>
  <si>
    <t>001/2017 - I222</t>
  </si>
  <si>
    <t>2000CH010T1622020014</t>
  </si>
  <si>
    <t>0T1622020014</t>
  </si>
  <si>
    <t>6082461</t>
  </si>
  <si>
    <t>T/818</t>
  </si>
  <si>
    <t>MNL RESPIRATOR,AMBU BAG,SILICON RUBBER</t>
  </si>
  <si>
    <t>001/2017 -II219</t>
  </si>
  <si>
    <t>2000CH010T1623020006</t>
  </si>
  <si>
    <t>0T1623020006</t>
  </si>
  <si>
    <t>6031894</t>
  </si>
  <si>
    <t>VT/1654/2021-22</t>
  </si>
  <si>
    <t>FLG,PIPE,SW,RF,A105,CL300,1/2IN,DAAR61</t>
  </si>
  <si>
    <t>73070000 / 73079990</t>
  </si>
  <si>
    <t>050/2017 -377A</t>
  </si>
  <si>
    <t>001/2017 - III221</t>
  </si>
  <si>
    <t>2000CH010T1762700005</t>
  </si>
  <si>
    <t>0T1762700005</t>
  </si>
  <si>
    <t>6053361</t>
  </si>
  <si>
    <t>LINE FLTR,F/FLTR,SS-4F-K4-7,SWAGELOK</t>
  </si>
  <si>
    <t>050/2017 - 454</t>
  </si>
  <si>
    <t>001/2017 - III322</t>
  </si>
  <si>
    <t>2000GS010T1782450004</t>
  </si>
  <si>
    <t>0T1782450004</t>
  </si>
  <si>
    <t>FACE SHIELD,8X14INF/WELDING</t>
  </si>
  <si>
    <t>001/2017 - III176</t>
  </si>
  <si>
    <t>2000GS010T2205010006</t>
  </si>
  <si>
    <t>0T2205010006</t>
  </si>
  <si>
    <t>0027858</t>
  </si>
  <si>
    <t>USS/T-104/16-17</t>
  </si>
  <si>
    <t>FILRWR,WELD,ERNiCr-3,2.4MM</t>
  </si>
  <si>
    <t>001/2017 - III258</t>
  </si>
  <si>
    <t>2000CH010T2211770001</t>
  </si>
  <si>
    <t>0T2211770001</t>
  </si>
  <si>
    <t>6037266</t>
  </si>
  <si>
    <t>GLND PCKG,GPH,14X14MM,98.3%C,W/1TO2%ZN</t>
  </si>
  <si>
    <t>001/2017 - III182D</t>
  </si>
  <si>
    <t>2000CH010T2515100085</t>
  </si>
  <si>
    <t>0T2515100085</t>
  </si>
  <si>
    <t>6072198</t>
  </si>
  <si>
    <t>GSKT,JCKT,MTL,PE,CS,GPH,1794X1754X3MM</t>
  </si>
  <si>
    <t>001/2017 - III369B</t>
  </si>
  <si>
    <t>2000CH010T2537560002</t>
  </si>
  <si>
    <t>0T2537560002</t>
  </si>
  <si>
    <t>6013771</t>
  </si>
  <si>
    <t>IGP04127/20-21</t>
  </si>
  <si>
    <t>GSKT,JCKT,MTL,PE,BRASS,237X257MM,3PASS</t>
  </si>
  <si>
    <t>TIN</t>
  </si>
  <si>
    <t>2000CH010T2539500002</t>
  </si>
  <si>
    <t>0T2539500002</t>
  </si>
  <si>
    <t>6030832</t>
  </si>
  <si>
    <t>SD/201000895</t>
  </si>
  <si>
    <t>GSKT,JCKT,MTL,PE,GPH,316,442X462MM,4PASS</t>
  </si>
  <si>
    <t>2000CH010T2541160036</t>
  </si>
  <si>
    <t>0T2541160036</t>
  </si>
  <si>
    <t>6024158</t>
  </si>
  <si>
    <t>GSKT,JCKT,MTL,SS316,702MM,728MM,RHS,BCP</t>
  </si>
  <si>
    <t>2000CH010T2541160038</t>
  </si>
  <si>
    <t>0T2541160038</t>
  </si>
  <si>
    <t>GSKT,SPW,CL600,SS316,GPH,1.1/2IN</t>
  </si>
  <si>
    <t>2000CH010T2541360010</t>
  </si>
  <si>
    <t>0T2541360010</t>
  </si>
  <si>
    <t>6111353</t>
  </si>
  <si>
    <t>IGP09023/22-23</t>
  </si>
  <si>
    <t>GSKT,SPW,CL150,316,GPH,34IN</t>
  </si>
  <si>
    <t>2000CH010T2541370024</t>
  </si>
  <si>
    <t>0T2541370024</t>
  </si>
  <si>
    <t>6043812</t>
  </si>
  <si>
    <t>2022-23/067</t>
  </si>
  <si>
    <t>GSKT,SPW,CL300,316,GPH,20IN</t>
  </si>
  <si>
    <t>2000CH010T2541370028</t>
  </si>
  <si>
    <t>0T2541370028</t>
  </si>
  <si>
    <t>6069446</t>
  </si>
  <si>
    <t>A012223/LUB00013</t>
  </si>
  <si>
    <t>2000CH010T2541370056</t>
  </si>
  <si>
    <t>6078482</t>
  </si>
  <si>
    <t>2000CH010T2541370078</t>
  </si>
  <si>
    <t>6011253</t>
  </si>
  <si>
    <t>GSKT,SPW,CL600,316,GPH,10IN,33FABB</t>
  </si>
  <si>
    <t>DOC PENDING_INV/EXIT/INV/082</t>
  </si>
  <si>
    <t>2000CH010T2541370117</t>
  </si>
  <si>
    <t>0T2541370117</t>
  </si>
  <si>
    <t>6069450</t>
  </si>
  <si>
    <t>A012223/LUB00010</t>
  </si>
  <si>
    <t>GSKT,SPW,CL300,316,GPH,38IN,33FABB</t>
  </si>
  <si>
    <t>2000CH010T2541370144</t>
  </si>
  <si>
    <t>0T2541370144</t>
  </si>
  <si>
    <t>6067336</t>
  </si>
  <si>
    <t>GSKT,SPW,CL150,SS316,GPH,3IN</t>
  </si>
  <si>
    <t>2000CH010T2541370192</t>
  </si>
  <si>
    <t>0T2541370192</t>
  </si>
  <si>
    <t>GSKT,SPW,CL150,SS316,GPH,2IN</t>
  </si>
  <si>
    <t>2000CH010T2541370194</t>
  </si>
  <si>
    <t>0T2541370194</t>
  </si>
  <si>
    <t>6098547</t>
  </si>
  <si>
    <t>IGP06790/22-23</t>
  </si>
  <si>
    <t>GSKT,SPW,CL150,SS316,GPH,16IN</t>
  </si>
  <si>
    <t>2000CH010T2541370319</t>
  </si>
  <si>
    <t>0T2541370319</t>
  </si>
  <si>
    <t>GSKT,SPW,CL300,SS,GPH,CR:SS316,4IN</t>
  </si>
  <si>
    <t>2000CH010T2541370395</t>
  </si>
  <si>
    <t>0T2541370395</t>
  </si>
  <si>
    <t>GSKT,SPW,CL300,SS,GPH,20IN</t>
  </si>
  <si>
    <t>2000CH010T2541370403</t>
  </si>
  <si>
    <t>0T2541370403</t>
  </si>
  <si>
    <t>6067692</t>
  </si>
  <si>
    <t>A012223/LUB00006</t>
  </si>
  <si>
    <t>GSKT,SPW,CL600,SS,GPH,0.75IN</t>
  </si>
  <si>
    <t>2000CH010T2541370405</t>
  </si>
  <si>
    <t>0T2541370405</t>
  </si>
  <si>
    <t>GSKT,SPW,CL600,SS,GPH,1IN</t>
  </si>
  <si>
    <t>2000CH010T2541370406</t>
  </si>
  <si>
    <t>0T2541370406</t>
  </si>
  <si>
    <t>6061507</t>
  </si>
  <si>
    <t>A002738/20-21</t>
  </si>
  <si>
    <t>GSKT,SPW,CL600,SS,GPH,20IN</t>
  </si>
  <si>
    <t>2000CH010T2541370418</t>
  </si>
  <si>
    <t>0T2541370418</t>
  </si>
  <si>
    <t>6063263</t>
  </si>
  <si>
    <t>A012122/LUB00009</t>
  </si>
  <si>
    <t>GSKT,SPW,CL600,SS,GPH,22IN</t>
  </si>
  <si>
    <t>2000CH010T2541370419</t>
  </si>
  <si>
    <t>6087161</t>
  </si>
  <si>
    <t>GSKT,SPW,CL600,SS,GPH,24IN</t>
  </si>
  <si>
    <t>2000GS010T2541370420</t>
  </si>
  <si>
    <t>0T2541370420</t>
  </si>
  <si>
    <t>GSKT,SPW,CL300,SS,GPH,42IN</t>
  </si>
  <si>
    <t>2000CH010T2541370444</t>
  </si>
  <si>
    <t>0T2541370444</t>
  </si>
  <si>
    <t>6091458</t>
  </si>
  <si>
    <t>GSKT,SPW,CL1500,SS316,GPH,DN150</t>
  </si>
  <si>
    <t>2000CH010T2541370458</t>
  </si>
  <si>
    <t>0T2541370458</t>
  </si>
  <si>
    <t>6110541</t>
  </si>
  <si>
    <t>A012223/SEZ00011</t>
  </si>
  <si>
    <t>GSKT,SPW,CL1500,SS316,GPH,DN100</t>
  </si>
  <si>
    <t>2000CH010T2541370459</t>
  </si>
  <si>
    <t>0T2541370459</t>
  </si>
  <si>
    <t>GSKT,SPW,CL300,SS316,GPH,DN150</t>
  </si>
  <si>
    <t>2000CH010T2541370460</t>
  </si>
  <si>
    <t>0T2541370460</t>
  </si>
  <si>
    <t>6004254</t>
  </si>
  <si>
    <t>IGP02919/20-21</t>
  </si>
  <si>
    <t>GSKT,SPW,W/OUTR RING,SS316,CL150,8IN</t>
  </si>
  <si>
    <t>2000GS010T2541410026</t>
  </si>
  <si>
    <t>0T2541410026</t>
  </si>
  <si>
    <t>6062920</t>
  </si>
  <si>
    <t>2000CH010T2541410027</t>
  </si>
  <si>
    <t>6056269</t>
  </si>
  <si>
    <t>A003764/19-20</t>
  </si>
  <si>
    <t>GSKT,SPW,SS316,CL150,12IN</t>
  </si>
  <si>
    <t>2000CH010T2541410044</t>
  </si>
  <si>
    <t>0T2541410044</t>
  </si>
  <si>
    <t>6067694</t>
  </si>
  <si>
    <t>A012223/LUB00004</t>
  </si>
  <si>
    <t>GSKT,SPW,W/OUTR RING,LT,316,CL150,0.5IN</t>
  </si>
  <si>
    <t>2000CH010T2541410056</t>
  </si>
  <si>
    <t>0T2541410056</t>
  </si>
  <si>
    <t>GSKT,SPW,W/OUTR RING,SS316,CL300,1IN</t>
  </si>
  <si>
    <t>2000CH010T2541410094</t>
  </si>
  <si>
    <t>0T2541410094</t>
  </si>
  <si>
    <t>GSKT,SPW,W/OUTR RING,SS316,CL300,2IN</t>
  </si>
  <si>
    <t>2000CH010T2541410096</t>
  </si>
  <si>
    <t>0T2541410096</t>
  </si>
  <si>
    <t>GSKT,SPW,W/OUTR RING,SS316,CL300,4IN</t>
  </si>
  <si>
    <t>2000CH010T2541410098</t>
  </si>
  <si>
    <t>0T2541410098</t>
  </si>
  <si>
    <t>GSKT,SPW,W/OUTR RING,SS316,CL300,6IN</t>
  </si>
  <si>
    <t>2000CH010T2541410099</t>
  </si>
  <si>
    <t>0T2541410099</t>
  </si>
  <si>
    <t>6020082</t>
  </si>
  <si>
    <t>GSKT,SPW,SS316,CL300,1IN</t>
  </si>
  <si>
    <t>2000CH010T2541410110</t>
  </si>
  <si>
    <t>0T2541410110</t>
  </si>
  <si>
    <t>GSKT,SPW,SS316,CL300,1.5IN</t>
  </si>
  <si>
    <t>2000CH010T2541410112</t>
  </si>
  <si>
    <t>0T2541410112</t>
  </si>
  <si>
    <t>GSKT,SPW,H2,SS316,CL300,1IN</t>
  </si>
  <si>
    <t>2000CH010T2541410159</t>
  </si>
  <si>
    <t>0T2541410159</t>
  </si>
  <si>
    <t>GSKT,SPW,W/OUTR RING,SS316,CL600,1IN</t>
  </si>
  <si>
    <t>2000CH010T2541410174</t>
  </si>
  <si>
    <t>0T2541410174</t>
  </si>
  <si>
    <t>GSKT,SPW,W/OUTR RING,SS316,CL600,2IN</t>
  </si>
  <si>
    <t>2000CH010T2541410176</t>
  </si>
  <si>
    <t>0T2541410176</t>
  </si>
  <si>
    <t>GSKT,SPW,W/OUTR RING,SS316,CL600,8IN</t>
  </si>
  <si>
    <t>2000CH010T2541410180</t>
  </si>
  <si>
    <t>0T2541410180</t>
  </si>
  <si>
    <t>6084564</t>
  </si>
  <si>
    <t>A006787/19-20</t>
  </si>
  <si>
    <t>GSKT,SPW,W/OUTR RING,SS316,CL600,10IN</t>
  </si>
  <si>
    <t>2000CH010T2541410181</t>
  </si>
  <si>
    <t>0T2541410181</t>
  </si>
  <si>
    <t>2000GS010T2541410181</t>
  </si>
  <si>
    <t>GSKT,SPW,SS304,4IN,131.80X157.20X4.5MM</t>
  </si>
  <si>
    <t>2000CH010T2541430070</t>
  </si>
  <si>
    <t>0T2541430070</t>
  </si>
  <si>
    <t>6029618</t>
  </si>
  <si>
    <t>PGE/A0910/20-21</t>
  </si>
  <si>
    <t>GSKT,SPW,SS304,6IN,190.50X215.90X4.5MM</t>
  </si>
  <si>
    <t>2000CH010T2541430071</t>
  </si>
  <si>
    <t>0T2541430071</t>
  </si>
  <si>
    <t>GSKT,SPW,SS304,2IN,73X92.10X6.35MM</t>
  </si>
  <si>
    <t>2000CH010T2541430072</t>
  </si>
  <si>
    <t>0T2541430072</t>
  </si>
  <si>
    <t>GSKT,SPW,SS304,GPH,3IN,108X127X6.35MM</t>
  </si>
  <si>
    <t>2000CH010T2541430073</t>
  </si>
  <si>
    <t>0T2541430073</t>
  </si>
  <si>
    <t>GSKT,SPW,SS304,4IN,131.80X157.20X6.35MM</t>
  </si>
  <si>
    <t>2000CH010T2541430074</t>
  </si>
  <si>
    <t>0T2541430074</t>
  </si>
  <si>
    <t>GSKT,SPW,SS304,6IN,190.50X215.90X6.35MM</t>
  </si>
  <si>
    <t>2000CH010T2541430075</t>
  </si>
  <si>
    <t>0T2541430075</t>
  </si>
  <si>
    <t>GSKT,SPW,CL600,SS316,GPH,4IN,4.5MM</t>
  </si>
  <si>
    <t>2000CH010T2541630120</t>
  </si>
  <si>
    <t>0T2541630120</t>
  </si>
  <si>
    <t>GSKT,SPW,CL600,316,MICA,12IN,33FMFC</t>
  </si>
  <si>
    <t>2000CH010T2541710029</t>
  </si>
  <si>
    <t>0T2541710029</t>
  </si>
  <si>
    <t>6063200</t>
  </si>
  <si>
    <t>GSKT,SPW,CL600,316,MICA,1.1/2IN,33FMFC</t>
  </si>
  <si>
    <t>2000CH010T2541710036</t>
  </si>
  <si>
    <t>0T2541710036</t>
  </si>
  <si>
    <t>6078488</t>
  </si>
  <si>
    <t>GSKT,SPW,CL150,316,MICA,1IN,33FMFC</t>
  </si>
  <si>
    <t>2000CH010T2541710040</t>
  </si>
  <si>
    <t>0T2541710040</t>
  </si>
  <si>
    <t>GSKT,GRVD,MTL,CL150,RF,GPH,SS,2IN,51KF</t>
  </si>
  <si>
    <t>2000CH010T2541870007</t>
  </si>
  <si>
    <t>0T2541870007</t>
  </si>
  <si>
    <t>GSKT,GRVD,MTL,CL150,RF,GPH,SS,6IN,51KF</t>
  </si>
  <si>
    <t>2000CH010T2541870010</t>
  </si>
  <si>
    <t>0T2541870010</t>
  </si>
  <si>
    <t>6088129</t>
  </si>
  <si>
    <t>IGP06577/21-22</t>
  </si>
  <si>
    <t>GSKT,GRVD,MTL,CL150,RF,GPH,SS,8IN,51KF</t>
  </si>
  <si>
    <t>2000CH010T2541870011</t>
  </si>
  <si>
    <t>0T2541870011</t>
  </si>
  <si>
    <t>GSKT,GRVD,MTL,CL150,RF,GPH,SS,18IN,51KF</t>
  </si>
  <si>
    <t>2000CH010T2541870016</t>
  </si>
  <si>
    <t>0T2541870016</t>
  </si>
  <si>
    <t>6039624</t>
  </si>
  <si>
    <t>A000485/20-21</t>
  </si>
  <si>
    <t>GSKT,GRVD,MTL,CL150,RF,GPH,SS,1.1/2,51KF</t>
  </si>
  <si>
    <t>2000CH010T2541870021</t>
  </si>
  <si>
    <t>0T2541870021</t>
  </si>
  <si>
    <t>GSKT,GRVD,MTL,CL300,RF,GPH,SS,8IN,51KF</t>
  </si>
  <si>
    <t>2000CH010T2541870027</t>
  </si>
  <si>
    <t>0T2541870027</t>
  </si>
  <si>
    <t>GSKT,GRVD,MTL,CL300,RF,GPH,SS,12IN,51KF</t>
  </si>
  <si>
    <t>2000CH010T2541870029</t>
  </si>
  <si>
    <t>0T2541870029</t>
  </si>
  <si>
    <t>GSKT,GRVD,MTL,CL300,RF,GPH,SS,18IN,51KF</t>
  </si>
  <si>
    <t>2000CH010T2541870032</t>
  </si>
  <si>
    <t>0T2541870032</t>
  </si>
  <si>
    <t>GSKT,GRVD,MTL,CL300,RF,GPH,SS,20IN,51KF</t>
  </si>
  <si>
    <t>2000CH010T2541870033</t>
  </si>
  <si>
    <t>0T2541870033</t>
  </si>
  <si>
    <t>GSKT,GRVD,MTL,CL300,RF,GPH,SS,1/2IN,51KF</t>
  </si>
  <si>
    <t>2000CH010T2541870035</t>
  </si>
  <si>
    <t>0T2541870035</t>
  </si>
  <si>
    <t>6065409</t>
  </si>
  <si>
    <t>A004986/19-20</t>
  </si>
  <si>
    <t>GSKT,GRVD,MTL,CL150,RF,GPH,SS,32IN,51KF</t>
  </si>
  <si>
    <t>2000CH010T2541870038</t>
  </si>
  <si>
    <t>0T2541870038</t>
  </si>
  <si>
    <t>6078172</t>
  </si>
  <si>
    <t>PGE/A0163/22-23</t>
  </si>
  <si>
    <t>GSKT,GRVD,MTL,PE,CAMPRO,CS,2209X2251X5MM</t>
  </si>
  <si>
    <t>2000CH010T2541870042</t>
  </si>
  <si>
    <t>0T2541870042</t>
  </si>
  <si>
    <t>GSKT,MTL GRVD,W/O RIB,381MM,342.9MM,3MM</t>
  </si>
  <si>
    <t>2000CH010T2541870058</t>
  </si>
  <si>
    <t>0T2541870058</t>
  </si>
  <si>
    <t>6083781</t>
  </si>
  <si>
    <t>SD/201000533</t>
  </si>
  <si>
    <t>GSKT,GRVD,MTL,KAMM,GPH,3MM,508X540MM</t>
  </si>
  <si>
    <t>2000CH010T2541870059</t>
  </si>
  <si>
    <t>0T2541870059</t>
  </si>
  <si>
    <t>6076213</t>
  </si>
  <si>
    <t>PGE/A0387/20-21</t>
  </si>
  <si>
    <t>GSKT,MTL GRVD,W/O RIB,508MM,540MM,3MM</t>
  </si>
  <si>
    <t>2000CH010T2541870060</t>
  </si>
  <si>
    <t>0T2541870060</t>
  </si>
  <si>
    <t>GSKT,GRVD,MTL,PE,CS,1878X1918MM,5MM,7</t>
  </si>
  <si>
    <t>2000CH010T2543750028</t>
  </si>
  <si>
    <t>0T2543750028</t>
  </si>
  <si>
    <t>GSKT,GRVD,MTL,PE,CS,1878X1918MM,5MM,6</t>
  </si>
  <si>
    <t>2000CH010T2543750029</t>
  </si>
  <si>
    <t>0T2543750029</t>
  </si>
  <si>
    <t>GSKT,FLR,805X860MM,3MM</t>
  </si>
  <si>
    <t>2000CH010T2543980010</t>
  </si>
  <si>
    <t>0T2543980010</t>
  </si>
  <si>
    <t>GSKT,SPW,PE,1642X1590MM,SS304,GRAPH</t>
  </si>
  <si>
    <t>2000CH010T2544480002</t>
  </si>
  <si>
    <t>0T2544480002</t>
  </si>
  <si>
    <t>6080415</t>
  </si>
  <si>
    <t>IGP05890/21-22</t>
  </si>
  <si>
    <t>GSKT,SPW,PE,1642X1590MM,SS304,6.35MM</t>
  </si>
  <si>
    <t>2000CH010T2544480003</t>
  </si>
  <si>
    <t>0T2544480003</t>
  </si>
  <si>
    <t>GSKT,SPW,PE,1342X1290MM,GRAPH,6.35MM</t>
  </si>
  <si>
    <t>2000CH010T2544480008</t>
  </si>
  <si>
    <t>0T2544480008</t>
  </si>
  <si>
    <t>6111354</t>
  </si>
  <si>
    <t>IGP09018/22-23</t>
  </si>
  <si>
    <t>GSKT,SPW,PE,391X347MM,SS304,GRAPH</t>
  </si>
  <si>
    <t>2000CH010T2544480010</t>
  </si>
  <si>
    <t>0T2544480010</t>
  </si>
  <si>
    <t>GSKT,SPW,PE,3MM,40X100MM</t>
  </si>
  <si>
    <t>2000CH010T2544480036</t>
  </si>
  <si>
    <t>0T2544480036</t>
  </si>
  <si>
    <t>6045793</t>
  </si>
  <si>
    <t>2021-22/091</t>
  </si>
  <si>
    <t>GSKT,FLR,NBR,CL150,1503X1650MM</t>
  </si>
  <si>
    <t>2000CH010T2545780039</t>
  </si>
  <si>
    <t>0T2545780039</t>
  </si>
  <si>
    <t>GSKT,FLR,NBR,CL150,1063X1210MM</t>
  </si>
  <si>
    <t>2000CH010T2545780040</t>
  </si>
  <si>
    <t>0T2545780040</t>
  </si>
  <si>
    <t>GSKT,FLR,NBR,CL150,18IN</t>
  </si>
  <si>
    <t>2000CH010T2545780041</t>
  </si>
  <si>
    <t>0T2545780041</t>
  </si>
  <si>
    <t>GSKT,FLR,NBR,CL150,12IN</t>
  </si>
  <si>
    <t>2000CH010T2545780042</t>
  </si>
  <si>
    <t>0T2545780042</t>
  </si>
  <si>
    <t>GSKT,FLR,NBR,CL150,6IN</t>
  </si>
  <si>
    <t>2000CH010T2545780044</t>
  </si>
  <si>
    <t>0T2545780044</t>
  </si>
  <si>
    <t>GSKT,FLR,NBR,CL150,4IN</t>
  </si>
  <si>
    <t>2000CH010T2545780045</t>
  </si>
  <si>
    <t>0T2545780045</t>
  </si>
  <si>
    <t>GSKT,FLR,RF,CL150,3MM,NBR,600X735</t>
  </si>
  <si>
    <t>2000CH010T2545780058</t>
  </si>
  <si>
    <t>0T2545780058</t>
  </si>
  <si>
    <t>GSKT,FLR,RF,CL150,3MM,NBR,600X750</t>
  </si>
  <si>
    <t>2000CH010T2545780059</t>
  </si>
  <si>
    <t>0T2545780059</t>
  </si>
  <si>
    <t>GSKT,BUTYL RBR,FF,CL150,0.5IN</t>
  </si>
  <si>
    <t>2000CH010T2548120001</t>
  </si>
  <si>
    <t>0T2548120001</t>
  </si>
  <si>
    <t>6003226</t>
  </si>
  <si>
    <t>A008521/19-20</t>
  </si>
  <si>
    <t>GSKT,BUTYL RBR,FF,CL150,1IN</t>
  </si>
  <si>
    <t>2000CH010T2548120003</t>
  </si>
  <si>
    <t>0T2548120003</t>
  </si>
  <si>
    <t>GSKT,BUTYL RBR,FF,CL150,2IN</t>
  </si>
  <si>
    <t>2000CH010T2548120005</t>
  </si>
  <si>
    <t>0T2548120005</t>
  </si>
  <si>
    <t>GSKT,BUTYL RBR,FF,CL150,2.5IN</t>
  </si>
  <si>
    <t>2000CH010T2548120006</t>
  </si>
  <si>
    <t>0T2548120006</t>
  </si>
  <si>
    <t>GSKT,BUTYL RBR,FF,CL150,6IN</t>
  </si>
  <si>
    <t>2000CH010T2548120010</t>
  </si>
  <si>
    <t>0T2548120010</t>
  </si>
  <si>
    <t>6028907</t>
  </si>
  <si>
    <t>GSKT,BUTYL RBR,FF,CL150,8IN</t>
  </si>
  <si>
    <t>2000GS010T2548120011</t>
  </si>
  <si>
    <t>0T2548120011</t>
  </si>
  <si>
    <t>GSKT,BUTYL RBR,RF,CL150,3IN</t>
  </si>
  <si>
    <t>2000CH010T2548120019</t>
  </si>
  <si>
    <t>0T2548120019</t>
  </si>
  <si>
    <t>GSKT,BUTYL RBR,RF,CL150,4IN</t>
  </si>
  <si>
    <t>2000CH010T2548120020</t>
  </si>
  <si>
    <t>0T2548120020</t>
  </si>
  <si>
    <t>2000GS010T2548120020</t>
  </si>
  <si>
    <t>GSKT,NON-ASBESTOS,CL150,16IN</t>
  </si>
  <si>
    <t>2000CH010T2548160016</t>
  </si>
  <si>
    <t>0T2548160016</t>
  </si>
  <si>
    <t>6020084</t>
  </si>
  <si>
    <t>GSKT,NON-ASBESTOS,CL150,42IN</t>
  </si>
  <si>
    <t>2000CH010T2548160025</t>
  </si>
  <si>
    <t>0T2548160025</t>
  </si>
  <si>
    <t>GSKT,NON-ASBESTOS,FF,CL150,2IN</t>
  </si>
  <si>
    <t>2000CH010T2548160032</t>
  </si>
  <si>
    <t>0T2548160032</t>
  </si>
  <si>
    <t>GSKT,NON-ASBESTOS,FF,CL150,24IN</t>
  </si>
  <si>
    <t>DOC PENDING_INV/EXIT/INV/083</t>
  </si>
  <si>
    <t>2000CH010T2548160043</t>
  </si>
  <si>
    <t>0T2548160043</t>
  </si>
  <si>
    <t>ITEM DOES NOT MATCH WITH INVOICE.</t>
  </si>
  <si>
    <t>GSKT,FLR,CL150,NON-ASB,4IN,3MM</t>
  </si>
  <si>
    <t>2000CH010T2548160064</t>
  </si>
  <si>
    <t>0T2548160064</t>
  </si>
  <si>
    <t>GSKT,FLR,CL150,NON-ASB,3/4IN,3MM</t>
  </si>
  <si>
    <t>2000CH010T2548160065</t>
  </si>
  <si>
    <t>0T2548160065</t>
  </si>
  <si>
    <t>GSKT,FLR,CL150,NON-ASB,6IN,3MM</t>
  </si>
  <si>
    <t>2000CH010T2548160089</t>
  </si>
  <si>
    <t>0T2548160089</t>
  </si>
  <si>
    <t>GSKT,FLR,CL150,NON-ASB,12IN,3MM</t>
  </si>
  <si>
    <t>2000CH010T2548160091</t>
  </si>
  <si>
    <t>0T2548160091</t>
  </si>
  <si>
    <t>GSKT,FLR,CL150,NON-ASB,SBR,4IN,2MM</t>
  </si>
  <si>
    <t>2000CH010T2548160105</t>
  </si>
  <si>
    <t>0T2548160105</t>
  </si>
  <si>
    <t>GSKT,FLR,CL150,NON-ASB,SBR,10IN,2MM</t>
  </si>
  <si>
    <t>2000CH010T2548160108</t>
  </si>
  <si>
    <t>0T2548160108</t>
  </si>
  <si>
    <t>SHEET,GSKT,3MM,NON-ABS,STYLE 59</t>
  </si>
  <si>
    <t>2000CH010T2548690032</t>
  </si>
  <si>
    <t>0T2548690032</t>
  </si>
  <si>
    <t>6058859</t>
  </si>
  <si>
    <t>SG-887</t>
  </si>
  <si>
    <t>GSKT,FLR,PE,VITON,852X950X5MM</t>
  </si>
  <si>
    <t>2000CH010T2548790002</t>
  </si>
  <si>
    <t>0T2548790002</t>
  </si>
  <si>
    <t>GSKT,RJ,5Cr-0.5Mo,OVAL,CL2500,2IN,52EA</t>
  </si>
  <si>
    <t>2000CH010T2548800023</t>
  </si>
  <si>
    <t>0T2548800023</t>
  </si>
  <si>
    <t>6057309</t>
  </si>
  <si>
    <t>A003770/19-20</t>
  </si>
  <si>
    <t>GSKT,RJ,SS316,OCTOGONAL,1.1/2IN,R20</t>
  </si>
  <si>
    <t>2000CH010T2548810036</t>
  </si>
  <si>
    <t>6038780</t>
  </si>
  <si>
    <t>GSKT,RJ,OCTOGONAL,R26</t>
  </si>
  <si>
    <t>2000GS010T2548810038</t>
  </si>
  <si>
    <t>0T2548810038</t>
  </si>
  <si>
    <t>GSKT,RJ,SOFT IRON,OCTAL,R35,CL1500,3IN</t>
  </si>
  <si>
    <t>2000GS010T2548810049</t>
  </si>
  <si>
    <t>0T2548810049</t>
  </si>
  <si>
    <t>6038712</t>
  </si>
  <si>
    <t>IGP01142/21-22</t>
  </si>
  <si>
    <t>GSKT,FLR,PE,NVPHT SSTC,170X190MM</t>
  </si>
  <si>
    <t>2000CH010T2549880009</t>
  </si>
  <si>
    <t>0T2549880009</t>
  </si>
  <si>
    <t>SHEET,GSKT,OIL PAPER,0.1MM</t>
  </si>
  <si>
    <t>001/2017 - II119</t>
  </si>
  <si>
    <t>2000CH010T2549880017</t>
  </si>
  <si>
    <t>0T2549880017</t>
  </si>
  <si>
    <t>6060357</t>
  </si>
  <si>
    <t>GSKT,SPIRAL,GPH,407X460X5MM</t>
  </si>
  <si>
    <t>2000CH010T2549880046</t>
  </si>
  <si>
    <t>0T2549880046</t>
  </si>
  <si>
    <t>6108861</t>
  </si>
  <si>
    <t>LMP,INDIC,22.5MM,415VAC,BLUE</t>
  </si>
  <si>
    <t>001/2017 -III390</t>
  </si>
  <si>
    <t>2000CH010T2709020043</t>
  </si>
  <si>
    <t>0T2709020043</t>
  </si>
  <si>
    <t>6001343</t>
  </si>
  <si>
    <t>GST/21-22/06027</t>
  </si>
  <si>
    <t>LMP,INDIC,22.5MM,63.5VAC,AMBER</t>
  </si>
  <si>
    <t>2000CH010T2709030038</t>
  </si>
  <si>
    <t>0T2709030038</t>
  </si>
  <si>
    <t>6015996</t>
  </si>
  <si>
    <t>GST/21-22/07035</t>
  </si>
  <si>
    <t>LMP,INDIC,22.5MM,415VAC,AMBER</t>
  </si>
  <si>
    <t>2000CH010T2709030041</t>
  </si>
  <si>
    <t>0T2709030041</t>
  </si>
  <si>
    <t>6001355</t>
  </si>
  <si>
    <t>GST/21-22/06028</t>
  </si>
  <si>
    <t>LMP,INDIC,22.5MM,415VAC,RED</t>
  </si>
  <si>
    <t>2000CH010T2709040094</t>
  </si>
  <si>
    <t>0T2709040094</t>
  </si>
  <si>
    <t>LMP,INDIC,22.5MM,415VAC,GREEN</t>
  </si>
  <si>
    <t>2000CH010T2709050063</t>
  </si>
  <si>
    <t>0T2709050063</t>
  </si>
  <si>
    <t>LMP,INDIC,22.5MM,415VAC,WHITE</t>
  </si>
  <si>
    <t>2000CH010T2709060033</t>
  </si>
  <si>
    <t>0T2709060033</t>
  </si>
  <si>
    <t>LMP,INDIC,22.5MM,110VDC,WHITE</t>
  </si>
  <si>
    <t>2000CH010T2709060036</t>
  </si>
  <si>
    <t>0T2709060036</t>
  </si>
  <si>
    <t>LMP,INDIC,22.5MM,415VAC,YELLOW</t>
  </si>
  <si>
    <t>2000CH010T2709070035</t>
  </si>
  <si>
    <t>0T2709070035</t>
  </si>
  <si>
    <t>LMP,INDIC,22.5MM,63.5VAC,GREEN</t>
  </si>
  <si>
    <t>2000CH010T2709180038</t>
  </si>
  <si>
    <t>0T2709180038</t>
  </si>
  <si>
    <t>6007733</t>
  </si>
  <si>
    <t>GST/21-22/06407</t>
  </si>
  <si>
    <t>LMP,DISCH,SON-E,ES-40,250W,230VAC</t>
  </si>
  <si>
    <t>2000CH010T2714080001</t>
  </si>
  <si>
    <t>0T2714080001</t>
  </si>
  <si>
    <t>6108748</t>
  </si>
  <si>
    <t>GST/22-23/06007</t>
  </si>
  <si>
    <t>LMP,FLUOR,220-240VAC,15W</t>
  </si>
  <si>
    <t>2000CH010T2716190002</t>
  </si>
  <si>
    <t>0T2716190002</t>
  </si>
  <si>
    <t>6058588</t>
  </si>
  <si>
    <t>BRG,BALL,MET,7313BDB,65MM,140MM</t>
  </si>
  <si>
    <t>001/2017 - III369</t>
  </si>
  <si>
    <t>2000GS010T3002010022</t>
  </si>
  <si>
    <t>0T3002010022</t>
  </si>
  <si>
    <t>BRG,BALL,MET,6218,90MM,160MM,30MM</t>
  </si>
  <si>
    <t>2000CH010T3002010034</t>
  </si>
  <si>
    <t>0T3002010034</t>
  </si>
  <si>
    <t>6015776</t>
  </si>
  <si>
    <t>7462/17-18</t>
  </si>
  <si>
    <t>BRG,BALL,MET,6212-2RS,60MM,110MM</t>
  </si>
  <si>
    <t>2000GS010T3002010110</t>
  </si>
  <si>
    <t>0T3002010110</t>
  </si>
  <si>
    <t>6029315</t>
  </si>
  <si>
    <t>913/18-19</t>
  </si>
  <si>
    <t>2000GS010T3002010193</t>
  </si>
  <si>
    <t>6041681</t>
  </si>
  <si>
    <t>BRG,BALL,MET,6005-2RS,25MM,47MM</t>
  </si>
  <si>
    <t>2000CH010T3002010260</t>
  </si>
  <si>
    <t>0T3002010260</t>
  </si>
  <si>
    <t>6039084</t>
  </si>
  <si>
    <t>1129/21-22</t>
  </si>
  <si>
    <t>BRG,BALL,MET,6216C3VL0241,80MM,140MM</t>
  </si>
  <si>
    <t>2000CH010T3002010269</t>
  </si>
  <si>
    <t>0T3002010269</t>
  </si>
  <si>
    <t>6065801</t>
  </si>
  <si>
    <t>BRG,BALL,MET,7312BEGAM,60MM,130MM</t>
  </si>
  <si>
    <t>2000GS010T3002010286</t>
  </si>
  <si>
    <t>0T3002010286</t>
  </si>
  <si>
    <t>6083557</t>
  </si>
  <si>
    <t>BRG,BALL,MET,7314 BECBJ,70MM,150MM,SKF</t>
  </si>
  <si>
    <t>84820000 / 84821090</t>
  </si>
  <si>
    <t>2000CH010T3002010462</t>
  </si>
  <si>
    <t>0T3002010462</t>
  </si>
  <si>
    <t>6100854</t>
  </si>
  <si>
    <t>BC3847</t>
  </si>
  <si>
    <t>BRG,RLR,MET,22244B,220MM,400MM</t>
  </si>
  <si>
    <t>2000CH010T3006010018</t>
  </si>
  <si>
    <t>0T3006010018</t>
  </si>
  <si>
    <t>6112064</t>
  </si>
  <si>
    <t>7484/22-23</t>
  </si>
  <si>
    <t>EIBC Private Limited/'DURGA MECHATRONICS PRIVATE LIMITED</t>
  </si>
  <si>
    <t>BRG,RLR,MET,NU 306 ECP,30MM,72MM</t>
  </si>
  <si>
    <t>84825012 / 84825000</t>
  </si>
  <si>
    <t>2000CH010T3006010052</t>
  </si>
  <si>
    <t>0T3006010052</t>
  </si>
  <si>
    <t>0028270</t>
  </si>
  <si>
    <t>ABD865/16-17/DBMPL18-19/B3108</t>
  </si>
  <si>
    <t>NIP,GREASE,BRASS,STRAIGHT,M6X1</t>
  </si>
  <si>
    <t>001/2017 - III371</t>
  </si>
  <si>
    <t>2000CH010T3027010014</t>
  </si>
  <si>
    <t>0T3027010014</t>
  </si>
  <si>
    <t>6060358</t>
  </si>
  <si>
    <t>BELT,DR,5/5V1600,160X5/8X17/32IN</t>
  </si>
  <si>
    <t>001/2017 - III120</t>
  </si>
  <si>
    <t>2000CH010T3048010008</t>
  </si>
  <si>
    <t>0T3048010008</t>
  </si>
  <si>
    <t>REQUIRED VISIBLE BOE COPY.</t>
  </si>
  <si>
    <t>V-BELT,XPC 4250,4250MM</t>
  </si>
  <si>
    <t>2000CH010T3048010018</t>
  </si>
  <si>
    <t>0T3048010018</t>
  </si>
  <si>
    <t>6036641</t>
  </si>
  <si>
    <t>V-BELT,A 747 LP / A28,30IN</t>
  </si>
  <si>
    <t>2000CH010T3048010025</t>
  </si>
  <si>
    <t>0T3048010025</t>
  </si>
  <si>
    <t>6083500</t>
  </si>
  <si>
    <t>V-BELT,SPC-4500 PB,4500MM</t>
  </si>
  <si>
    <t>2000CH010T3048010046</t>
  </si>
  <si>
    <t>0T3048010046</t>
  </si>
  <si>
    <t>0038799</t>
  </si>
  <si>
    <t>SH/11</t>
  </si>
  <si>
    <t>BAR,SQ,MS,5X5MM</t>
  </si>
  <si>
    <t>050/2017 - 376E</t>
  </si>
  <si>
    <t>001/2017 - III204</t>
  </si>
  <si>
    <t>2000CH010T3301020000</t>
  </si>
  <si>
    <t>0T3301020000</t>
  </si>
  <si>
    <t>6048870</t>
  </si>
  <si>
    <t>AGAINST REQ ID 292107857930 AND DTAP 6067357 ITEM DOES NOT MATCH IN INV NO 13, BUT FOUND AGAINST REQ ID 291906653920 AND DTAP 6048870 IN INV NO 13</t>
  </si>
  <si>
    <t>BAR,SQ,MS,6X6MM</t>
  </si>
  <si>
    <t>2000CH010T3301020001</t>
  </si>
  <si>
    <t>0T3301020001</t>
  </si>
  <si>
    <t>BAR,SQ,MS,8X8MM</t>
  </si>
  <si>
    <t>2000CH010T3301020002</t>
  </si>
  <si>
    <t>0T3301020002</t>
  </si>
  <si>
    <t>MENTIONED REQ ID 292107362816 IS WRONG AS PER INVOICE. CORRECT REQ ID 292009081652-6080992 DTD13.11.2020</t>
  </si>
  <si>
    <t>BAR,SQ,MS,10X10MM</t>
  </si>
  <si>
    <t>2000CH010T3301020003</t>
  </si>
  <si>
    <t>0T3301020003</t>
  </si>
  <si>
    <t>BAR,HEX,MS,20MM</t>
  </si>
  <si>
    <t>2000CH010T3309050020</t>
  </si>
  <si>
    <t>0T3309050020</t>
  </si>
  <si>
    <t>6050336</t>
  </si>
  <si>
    <t>BAR,HEX,MS,30MM</t>
  </si>
  <si>
    <t>2000CH010T3309050021</t>
  </si>
  <si>
    <t>0T3309050021</t>
  </si>
  <si>
    <t>OIL,SHELL OMALA S2G 220,SHELL</t>
  </si>
  <si>
    <t>LTR</t>
  </si>
  <si>
    <t>27101980 / 27101990</t>
  </si>
  <si>
    <t>001/2017 - III33</t>
  </si>
  <si>
    <t>2000CH010T3603020032</t>
  </si>
  <si>
    <t>0T3603020032</t>
  </si>
  <si>
    <t>6034042</t>
  </si>
  <si>
    <t>OIL,SHELL OMALA S2 G 320,SHELL</t>
  </si>
  <si>
    <t>2000CH010T3603020040</t>
  </si>
  <si>
    <t>0T3603020040</t>
  </si>
  <si>
    <t>6034046</t>
  </si>
  <si>
    <t>OIL,MAK AMOCAM-680,BART-PET</t>
  </si>
  <si>
    <t>2000CH010T3603020079</t>
  </si>
  <si>
    <t>0T3603020079</t>
  </si>
  <si>
    <t>6061404</t>
  </si>
  <si>
    <t>GREASE,SHELL GADUS S2 V100 2,SHELL</t>
  </si>
  <si>
    <t>DOC PENDING_INV/EXIT/INV/084</t>
  </si>
  <si>
    <t>2000CH010T3643950042</t>
  </si>
  <si>
    <t>0T3643950042</t>
  </si>
  <si>
    <t>6034044</t>
  </si>
  <si>
    <t>DOC NOT FOUND</t>
  </si>
  <si>
    <t>POLYSTER,THREAD,20/6,GREEN,1KG,PLY-8</t>
  </si>
  <si>
    <t>001/2017 - II132C</t>
  </si>
  <si>
    <t>2000GS010T3766620002</t>
  </si>
  <si>
    <t>0T3766620002</t>
  </si>
  <si>
    <t>6084742</t>
  </si>
  <si>
    <t>PULLEY,CHAIN,F/CHAIN SAW,32,HITACHI</t>
  </si>
  <si>
    <t>001/2017 - III369A</t>
  </si>
  <si>
    <t>2000CH010T4003060017</t>
  </si>
  <si>
    <t>0T4003060017</t>
  </si>
  <si>
    <t>6051114</t>
  </si>
  <si>
    <t>TRIGGER,67,F/CS40Y,HITACHI</t>
  </si>
  <si>
    <t>001/2017 - III325</t>
  </si>
  <si>
    <t>2000CH010T4003060025</t>
  </si>
  <si>
    <t>0T4003060025</t>
  </si>
  <si>
    <t>RPR KIT,SOV,2010132RB5S224VDC,ROTEX</t>
  </si>
  <si>
    <t>001/2017 - III368</t>
  </si>
  <si>
    <t>2000CH010T4102200016</t>
  </si>
  <si>
    <t>0T4102200016</t>
  </si>
  <si>
    <t>SAW,CHAIN,14IN,3/8IN</t>
  </si>
  <si>
    <t>001/2017 - III293</t>
  </si>
  <si>
    <t>2000CH010T4520140001</t>
  </si>
  <si>
    <t>0T4520140001</t>
  </si>
  <si>
    <t>0026086</t>
  </si>
  <si>
    <t>SW,LIMIT,5P,F/PH800 PNL,JYOTI</t>
  </si>
  <si>
    <t>001/2017 - III389</t>
  </si>
  <si>
    <t>2000CH010T4600010001</t>
  </si>
  <si>
    <t>0T4600010001</t>
  </si>
  <si>
    <t>1J/8/80109/18-19</t>
  </si>
  <si>
    <t>CLOSING COIL,110VDC,55OW,JYOTI</t>
  </si>
  <si>
    <t>2000CH010T4604030001</t>
  </si>
  <si>
    <t>0T4604030001</t>
  </si>
  <si>
    <t>1J/8/80096/18-19/1J/8/80109/18-19</t>
  </si>
  <si>
    <t>QTY NOT FOUND</t>
  </si>
  <si>
    <t>COIL,TRIPPING,110VDC,550W,100OHMS,JYOTI</t>
  </si>
  <si>
    <t>2000CH010T4604030002</t>
  </si>
  <si>
    <t>0T4604030002</t>
  </si>
  <si>
    <t>6052532</t>
  </si>
  <si>
    <t>1J/8/80096/18-19</t>
  </si>
  <si>
    <t>Shree Ram Corporation</t>
  </si>
  <si>
    <t>PLUG TOP,IND,METAL CLAD,24VAC,20A</t>
  </si>
  <si>
    <t>001/2017 - III388A</t>
  </si>
  <si>
    <t>2000GS010T4609010070</t>
  </si>
  <si>
    <t>0T4609010070</t>
  </si>
  <si>
    <t>6054603</t>
  </si>
  <si>
    <t>INCORRECT DTAP DETAIL CORRECT DETAIL IS REQ ID 291801768311, DTAP NO. 6014715 DTD 01-03-2018</t>
  </si>
  <si>
    <t>SW,LIMIT,8VDC,NJ5-30GK-S1N,PEPPERL</t>
  </si>
  <si>
    <t>2000CH010T4614290001</t>
  </si>
  <si>
    <t>0T4614290001</t>
  </si>
  <si>
    <t>6056021</t>
  </si>
  <si>
    <t>PIPE,MET,12.7MM,323.9MM,A106-C,IBR</t>
  </si>
  <si>
    <t>73040000  /  73045930</t>
  </si>
  <si>
    <t>050/2017 - 377</t>
  </si>
  <si>
    <t>001/2017 - III218</t>
  </si>
  <si>
    <t>2000CH010T5101040171</t>
  </si>
  <si>
    <t>0T5101040171</t>
  </si>
  <si>
    <t>INCORRECT DTAP DETAIL, ITEM FOUND IN ANOTHER DTAP WITH SAME INV NO. 14 DTD 21-08-2019. CORRECT DETAIL IS REQ. ID 291908115656 AND DTAP NO. 6059691 DTD 21-08-2019</t>
  </si>
  <si>
    <t>VLV,GATE,4IN,CL300,FLGD,CS,AF3BA2AR</t>
  </si>
  <si>
    <t>2000CH010T5243090141</t>
  </si>
  <si>
    <t>0T5243090141</t>
  </si>
  <si>
    <t>6065016</t>
  </si>
  <si>
    <t>VLV,GLOBE,2IN,CL600,FLGD,RF,A216-WCB</t>
  </si>
  <si>
    <t>2000CH010T5252150149</t>
  </si>
  <si>
    <t>0T5252150149</t>
  </si>
  <si>
    <t>LUG,PIN,CU,2.5MM²</t>
  </si>
  <si>
    <t>2000CH010T5578900001</t>
  </si>
  <si>
    <t>0T5578900001</t>
  </si>
  <si>
    <t>6062299</t>
  </si>
  <si>
    <t>T/1927</t>
  </si>
  <si>
    <t>LUG,PIN,CU,4MM²</t>
  </si>
  <si>
    <t>2000CH010T5578900002</t>
  </si>
  <si>
    <t>0T5578900002</t>
  </si>
  <si>
    <t>LUG,RING,CU,2.5MM²,8MM</t>
  </si>
  <si>
    <t>2000CH010T5578900007</t>
  </si>
  <si>
    <t>0T5578900007</t>
  </si>
  <si>
    <t>6088123</t>
  </si>
  <si>
    <t>T/3074</t>
  </si>
  <si>
    <t>LUG,RING,CU,4MM²,8MM</t>
  </si>
  <si>
    <t>2000CH010T5578900009</t>
  </si>
  <si>
    <t>0T5578900009</t>
  </si>
  <si>
    <t>6088122</t>
  </si>
  <si>
    <t>T/3075</t>
  </si>
  <si>
    <t>LUG,RING,CU,6MM²,8MM</t>
  </si>
  <si>
    <t>2000CH010T5578900010</t>
  </si>
  <si>
    <t>0T5578900010</t>
  </si>
  <si>
    <t>LUG,RING,CU,10MM²,8MM</t>
  </si>
  <si>
    <t>2000CH010T5578900011</t>
  </si>
  <si>
    <t>0T5578900011</t>
  </si>
  <si>
    <t>LUG,RING,AL,95MM²,8MM</t>
  </si>
  <si>
    <t>2000CH010T5578900021</t>
  </si>
  <si>
    <t>0T5578900021</t>
  </si>
  <si>
    <t>6064929</t>
  </si>
  <si>
    <t>T/2047</t>
  </si>
  <si>
    <t>INVOICE NO. MATCH BUT REQ ID, DTAP NO. AND ITEM DID NOT MATCH</t>
  </si>
  <si>
    <t>GLND,CBL,DBL,COMPR,3/4IN,CBF01,COMET</t>
  </si>
  <si>
    <t>57/2017-19</t>
  </si>
  <si>
    <t>2000GS010T5580560042</t>
  </si>
  <si>
    <t>0T5580560042</t>
  </si>
  <si>
    <t>T1023</t>
  </si>
  <si>
    <t>REQ. ID, DTAP NO AND INVOICE NO. INCORRECT IN EXCELL. ITEM FOUND IN INVOICE NO T 1024 BUT REQ. ID AND DTAP NO. NOT FOUND FOR THIS INVOICE.</t>
  </si>
  <si>
    <t>GLND,CBL,DBL,COMPR,1IN,CBF03,COMET</t>
  </si>
  <si>
    <t>2000GS010T5580560046</t>
  </si>
  <si>
    <t>0T5580560046</t>
  </si>
  <si>
    <t>GLND,CBL,DBL,M16X1.5P,WPG-2515,BALIGA</t>
  </si>
  <si>
    <t>2000CH010T5580560081</t>
  </si>
  <si>
    <t>0T5580560081</t>
  </si>
  <si>
    <t>6042904</t>
  </si>
  <si>
    <t>GLND,CBL,DBL COMPR,WP,1IN,12MM,18MM</t>
  </si>
  <si>
    <t>2000CH010T5580560137</t>
  </si>
  <si>
    <t>0T5580560137</t>
  </si>
  <si>
    <t>6020748</t>
  </si>
  <si>
    <t>GLND,CBL,DBL COMPR,BRASS,EP,MC,M16</t>
  </si>
  <si>
    <t>2000CH010T5580560198</t>
  </si>
  <si>
    <t>0T5580560198</t>
  </si>
  <si>
    <t>Super Industries</t>
  </si>
  <si>
    <t>MOT,ELEC,2935RPM,EXNA,5.5KW,415V,132SB</t>
  </si>
  <si>
    <t>DOC PENDING_INV/EXIT/INV/085</t>
  </si>
  <si>
    <t>2000CG010C1001081134</t>
  </si>
  <si>
    <t>0C1001081134</t>
  </si>
  <si>
    <t>6022936</t>
  </si>
  <si>
    <t>PHASE_2_ACT</t>
  </si>
  <si>
    <t>SFT,CUTTER,SUS420J2,K2A4301510310,JPSTL</t>
  </si>
  <si>
    <t>2000CH010P0631060348</t>
  </si>
  <si>
    <t>0P0631060348</t>
  </si>
  <si>
    <t>1002114</t>
  </si>
  <si>
    <t>MA17-1048-3</t>
  </si>
  <si>
    <t>GSKT,V-N520-27C,AC-5017-00,SHOWA</t>
  </si>
  <si>
    <t>2000CH010P0631070169</t>
  </si>
  <si>
    <t>0P0631070169</t>
  </si>
  <si>
    <t>GSKT,M-8851,JKM0616,SHOWA</t>
  </si>
  <si>
    <t>2000CH010P0631070170</t>
  </si>
  <si>
    <t>0P0631070170</t>
  </si>
  <si>
    <t>SEAL RING,AC-4005-10K,SHOWA</t>
  </si>
  <si>
    <t>2000CH010P0631070307</t>
  </si>
  <si>
    <t>0P0631070307</t>
  </si>
  <si>
    <t>SEAT RING ASSY,AC405-23,SHOWA</t>
  </si>
  <si>
    <t>2000CH010P0631070308</t>
  </si>
  <si>
    <t>0P0631070308</t>
  </si>
  <si>
    <t>O-RING,1201270006-00A/15,JPSTL</t>
  </si>
  <si>
    <t>2000CH010P0631070349</t>
  </si>
  <si>
    <t>0P0631070349</t>
  </si>
  <si>
    <t>O-RING,1201270006-00A/16,JPSTL</t>
  </si>
  <si>
    <t>2000CH010P0631070350</t>
  </si>
  <si>
    <t>0P0631070350</t>
  </si>
  <si>
    <t>BLT,S25C,K4A430A910470,JPSTL</t>
  </si>
  <si>
    <t>2000CH010P0631080191</t>
  </si>
  <si>
    <t>0P0631080191</t>
  </si>
  <si>
    <t>1001232</t>
  </si>
  <si>
    <t>MA20-0957-3</t>
  </si>
  <si>
    <t>KEY,S25C,K4A4301510130,JPSTL</t>
  </si>
  <si>
    <t>2000CH010P0631080192</t>
  </si>
  <si>
    <t>0P0631080192</t>
  </si>
  <si>
    <t>SPRG,SUS 304,JKE0052,SHOWA</t>
  </si>
  <si>
    <t>2000CH010P0631080247</t>
  </si>
  <si>
    <t>0P0631080247</t>
  </si>
  <si>
    <t>PIN,SPRG,SUS 420,JKF0013,SHOWA</t>
  </si>
  <si>
    <t>2000CH010P0631080248</t>
  </si>
  <si>
    <t>0P0631080248</t>
  </si>
  <si>
    <t>BLT,SUS420J2,K3A4303020240,JPSTL</t>
  </si>
  <si>
    <t>2000CH010P0631100071</t>
  </si>
  <si>
    <t>0P0631100071</t>
  </si>
  <si>
    <t>JCK,HYDR,PA4200051240,JPSTL</t>
  </si>
  <si>
    <t>2000CH010P0631100087</t>
  </si>
  <si>
    <t>0P0631100087</t>
  </si>
  <si>
    <t>HOSE,FLEXI,PA4700054280,JPSTL</t>
  </si>
  <si>
    <t>2000CH010P0631140100</t>
  </si>
  <si>
    <t>0P0631140100</t>
  </si>
  <si>
    <t>1004395</t>
  </si>
  <si>
    <t>MA22-0912-2/0913</t>
  </si>
  <si>
    <t>SEAL RING,NBR,PERBUNAN,9585-40310,K-TRON</t>
  </si>
  <si>
    <t>392690 / 39269099</t>
  </si>
  <si>
    <t>2000CH010P0655810050</t>
  </si>
  <si>
    <t>0P0655810050</t>
  </si>
  <si>
    <t>NT-SEALS,9324-40101,K-TRON</t>
  </si>
  <si>
    <t>001/2017-III371</t>
  </si>
  <si>
    <t>2000CH010P0655810165</t>
  </si>
  <si>
    <t>0P0655810165</t>
  </si>
  <si>
    <t>1002378</t>
  </si>
  <si>
    <t>NUT,AS,004R4819 CI,FLOWSERV</t>
  </si>
  <si>
    <t>2000CH010P0670280036</t>
  </si>
  <si>
    <t>0P0670280036</t>
  </si>
  <si>
    <t>1004440</t>
  </si>
  <si>
    <t>20-205</t>
  </si>
  <si>
    <t>STUD,AS,004R17198 CI,FLOWSERV</t>
  </si>
  <si>
    <t>2000CH010P0670280037</t>
  </si>
  <si>
    <t>0P0670280037</t>
  </si>
  <si>
    <t>PLT,LOCK,M11610029,KOBE</t>
  </si>
  <si>
    <t>841490 / 84149090</t>
  </si>
  <si>
    <t>2000CH010P0801030444</t>
  </si>
  <si>
    <t>0P0801030444</t>
  </si>
  <si>
    <t>GLND RING,122.807.951.007,BURCKHR</t>
  </si>
  <si>
    <t>DOC PENDING_INV/EXIT/INV/086</t>
  </si>
  <si>
    <t>2000CH010P0801040301</t>
  </si>
  <si>
    <t>0P0801040301</t>
  </si>
  <si>
    <t>6035177</t>
  </si>
  <si>
    <t>GSKT,FLT,021.051.008.507,BURCKHR</t>
  </si>
  <si>
    <t>2000CH010P0801040370</t>
  </si>
  <si>
    <t>0P0801040370</t>
  </si>
  <si>
    <t>6024926</t>
  </si>
  <si>
    <t>O-RING,BGRN-OG-0065,KOBE</t>
  </si>
  <si>
    <t>2000CH010P0801040387</t>
  </si>
  <si>
    <t>0P0801040387</t>
  </si>
  <si>
    <t>GSKT,M26020791#01,KOBE</t>
  </si>
  <si>
    <t>2000CH010P0801040391</t>
  </si>
  <si>
    <t>0P0801040391</t>
  </si>
  <si>
    <t>GSKT,M24221140#01,KOBE</t>
  </si>
  <si>
    <t>2000CH010P0801040392</t>
  </si>
  <si>
    <t>0P0801040392</t>
  </si>
  <si>
    <t>PCKG,M24221089#01,KOBE</t>
  </si>
  <si>
    <t>2000CH010P0801040395</t>
  </si>
  <si>
    <t>0P0801040395</t>
  </si>
  <si>
    <t>GSKT,M24221090#01,KOBE</t>
  </si>
  <si>
    <t>2000CH010P0801040396</t>
  </si>
  <si>
    <t>0P0801040396</t>
  </si>
  <si>
    <t>O-RING,BGRD-OG-0195,KOBE</t>
  </si>
  <si>
    <t>2000CH010P0801040404</t>
  </si>
  <si>
    <t>0P0801040404</t>
  </si>
  <si>
    <t>GSKT,M25720768#01,KOBE</t>
  </si>
  <si>
    <t>2000CH010P0801040408</t>
  </si>
  <si>
    <t>0P0801040408</t>
  </si>
  <si>
    <t>PCKG,M25720893#01,KOBE</t>
  </si>
  <si>
    <t>2000CH010P0801040412</t>
  </si>
  <si>
    <t>0P0801040412</t>
  </si>
  <si>
    <t>SIEMENS ENERGY INDUSTRIAL</t>
  </si>
  <si>
    <t>GSKT,WIN51250FM1IM-7,DRES-RAN</t>
  </si>
  <si>
    <t>2000CH010P0801041069</t>
  </si>
  <si>
    <t>0P0801041069</t>
  </si>
  <si>
    <t>6006608</t>
  </si>
  <si>
    <t>GJ6224000908</t>
  </si>
  <si>
    <t>LOCK WSHR,P-AA13-007#18,KOBE</t>
  </si>
  <si>
    <t>2000CH010P0801050337</t>
  </si>
  <si>
    <t>0P0801050337</t>
  </si>
  <si>
    <t>LOCK WSHR,P-AA13-007#13,KOBE</t>
  </si>
  <si>
    <t>2000CH010P0801050338</t>
  </si>
  <si>
    <t>0P0801050338</t>
  </si>
  <si>
    <t>LOCK WSHR,P-AA13-007#06,KOBE</t>
  </si>
  <si>
    <t>2000CH010P0801050354</t>
  </si>
  <si>
    <t>0P0801050354</t>
  </si>
  <si>
    <t>COIL SPRG,WIN51250FM1IM-4,DRES-RAN</t>
  </si>
  <si>
    <t>2000CH010P0801051057</t>
  </si>
  <si>
    <t>0P0801051057</t>
  </si>
  <si>
    <t>BLT,WIN51250FM1IM-5,DRES-RAN</t>
  </si>
  <si>
    <t>2000CH010P0801051058</t>
  </si>
  <si>
    <t>0P0801051058</t>
  </si>
  <si>
    <t>PLT,LCKG,M10410368,KBLCCOMP</t>
  </si>
  <si>
    <t>2000CH010P0801060155</t>
  </si>
  <si>
    <t>0P0801060155</t>
  </si>
  <si>
    <t>INSR WIRE LOCKING,HY7157198835,BHEL</t>
  </si>
  <si>
    <t>001/2017-III316</t>
  </si>
  <si>
    <t>2000CH010P0802030786</t>
  </si>
  <si>
    <t>0P0802030786</t>
  </si>
  <si>
    <t>6026925</t>
  </si>
  <si>
    <t>BRG,LINEAR,35101010,BHEL-GT</t>
  </si>
  <si>
    <t>DOC PENDING_INV/EXIT/INV/087</t>
  </si>
  <si>
    <t>2000CH010P1401060032</t>
  </si>
  <si>
    <t>0P1401060032</t>
  </si>
  <si>
    <t>DRESSER CPLG,GT9754245029,BGGTS</t>
  </si>
  <si>
    <t>2000CH010P1401061214</t>
  </si>
  <si>
    <t>0P1401061214</t>
  </si>
  <si>
    <t>6107646</t>
  </si>
  <si>
    <t>TS-I23-1144</t>
  </si>
  <si>
    <t>O-RING,GT9751060222,BHEL</t>
  </si>
  <si>
    <t>2000CH010P1401070242</t>
  </si>
  <si>
    <t>0P1401070242</t>
  </si>
  <si>
    <t>CHECK VLV,GT9754093105,BHEL</t>
  </si>
  <si>
    <t>2000CH010P1401100088</t>
  </si>
  <si>
    <t>0P1401100088</t>
  </si>
  <si>
    <t>MESTA INC</t>
  </si>
  <si>
    <t>BEND,BW,4IN,180°,120,11.13MM,A234-WPB</t>
  </si>
  <si>
    <t>001/2017-III217</t>
  </si>
  <si>
    <t>2000CH010P1729030013</t>
  </si>
  <si>
    <t>0P1729030013</t>
  </si>
  <si>
    <t>6011182</t>
  </si>
  <si>
    <t>BOE DRAFT FILED. REQUIRED ANNEXURE BUT BOE FILLED BY MISTAKE.</t>
  </si>
  <si>
    <t>BEND,BW,5IN,180°,40,6.55MM,A234-WPB</t>
  </si>
  <si>
    <t>2000CH010P1729030014</t>
  </si>
  <si>
    <t>0P1729030014</t>
  </si>
  <si>
    <t>6022964</t>
  </si>
  <si>
    <t>SPS-221/22-23</t>
  </si>
  <si>
    <t>BEND,BW,180°,5IN,SCH40,6.55MM,5IN</t>
  </si>
  <si>
    <t>2000CH010P1729030015</t>
  </si>
  <si>
    <t>0P1729030015</t>
  </si>
  <si>
    <t>BEND,BW,5IN,180°,6.55MM,A234-WP22</t>
  </si>
  <si>
    <t>2000CH010P1729030016</t>
  </si>
  <si>
    <t>0P1729030016</t>
  </si>
  <si>
    <t>FLG,WN,2IN,CS,A105,RTJ,CL1500,IBR</t>
  </si>
  <si>
    <t>2000CH010P1761630493</t>
  </si>
  <si>
    <t>0P1761630493</t>
  </si>
  <si>
    <t>6035876</t>
  </si>
  <si>
    <t>GFPL/01/22-23</t>
  </si>
  <si>
    <t>FLG,BL,A105,RF,CL300,16IN</t>
  </si>
  <si>
    <t>2000CH010P1762100024</t>
  </si>
  <si>
    <t>0P1762100024</t>
  </si>
  <si>
    <t>6018139</t>
  </si>
  <si>
    <t>BOM/787/21-22</t>
  </si>
  <si>
    <t>FLG,BL,2IN,CS,A105,RTJ,CL1500,IBR</t>
  </si>
  <si>
    <t>2000CH010P1762100168</t>
  </si>
  <si>
    <t>0P1762100168</t>
  </si>
  <si>
    <t>Ambica Enterprise</t>
  </si>
  <si>
    <t>FLG GUARD,STRIP,PP,6IN</t>
  </si>
  <si>
    <t>2000CH010P1795500040</t>
  </si>
  <si>
    <t>0P1795500040</t>
  </si>
  <si>
    <t>6004842</t>
  </si>
  <si>
    <t>HOSE,OIL,1/4IN,600MM,JSW,KPA4300061240/3</t>
  </si>
  <si>
    <t>2000CH010P2418700060</t>
  </si>
  <si>
    <t>0P2418700060</t>
  </si>
  <si>
    <t>REFR MAT,HTW MDL,ALSITRAMOD14200M1,RATH</t>
  </si>
  <si>
    <t>001/2017-III180</t>
  </si>
  <si>
    <t>2000CH010P2574450048</t>
  </si>
  <si>
    <t>0P2574450048</t>
  </si>
  <si>
    <t>REFR MAT,HTW MDL,ALSITRAMOD14200M12,RATH</t>
  </si>
  <si>
    <t>2000CH010P2574450053</t>
  </si>
  <si>
    <t>0P2574450053</t>
  </si>
  <si>
    <t>REFR MAT,HTW MDL,ALSITRAMOD14200M20,RATH</t>
  </si>
  <si>
    <t>2000CH010P2574450072</t>
  </si>
  <si>
    <t>0P2574450072</t>
  </si>
  <si>
    <t>REFR MAT,HTW MDL,ALSITRAMOD14200M22,RATH</t>
  </si>
  <si>
    <t>2000CH010P2574450073</t>
  </si>
  <si>
    <t>0P2574450073</t>
  </si>
  <si>
    <t>REFR MAT,HTW MDL,CERAMIC,485X150X550-L</t>
  </si>
  <si>
    <t>2000CH010P2574450081</t>
  </si>
  <si>
    <t>0P2574450081</t>
  </si>
  <si>
    <t>6116386</t>
  </si>
  <si>
    <t>REFR MAT,HTW MDL,CERAMIC,50X250X300-Z</t>
  </si>
  <si>
    <t>2000CH010P2574450083</t>
  </si>
  <si>
    <t>0P2574450083</t>
  </si>
  <si>
    <t>REFR MAT,HTW MDL,CERAMIC,410X300X300-L</t>
  </si>
  <si>
    <t>2000CH010P2574450089</t>
  </si>
  <si>
    <t>0P2574450089</t>
  </si>
  <si>
    <t>MULTIPLIER-UNIT,51561-S,BERTHOLD</t>
  </si>
  <si>
    <t>050/2017-563A</t>
  </si>
  <si>
    <t>001/2017 -III413A</t>
  </si>
  <si>
    <t>2000CH010P2690910015</t>
  </si>
  <si>
    <t>0P2690910015</t>
  </si>
  <si>
    <t>1001346</t>
  </si>
  <si>
    <t>BLOCK,ELECK,54345,BERTHOLD</t>
  </si>
  <si>
    <t>2000CH010P2690910018</t>
  </si>
  <si>
    <t>0P2690910018</t>
  </si>
  <si>
    <t>BOOSTR,3/8IN-NPTF,VBA20A-03,SMC</t>
  </si>
  <si>
    <t>2000CH010P2905020054</t>
  </si>
  <si>
    <t>0P2905020054</t>
  </si>
  <si>
    <t>6096944</t>
  </si>
  <si>
    <t>G-801/23-24</t>
  </si>
  <si>
    <t>BRG,BALL,MET,6216,80MM,140MM</t>
  </si>
  <si>
    <t>2000CH010P3002010006</t>
  </si>
  <si>
    <t>0P3002010006</t>
  </si>
  <si>
    <t>6106367</t>
  </si>
  <si>
    <t>SRT/23-24/2122</t>
  </si>
  <si>
    <t>BRG,BALL,MET,6316M/C3VL0241,80MM,170MM</t>
  </si>
  <si>
    <t>001/2017-III369</t>
  </si>
  <si>
    <t>2000CH010P3002010058</t>
  </si>
  <si>
    <t>0P3002010058</t>
  </si>
  <si>
    <t>6096518</t>
  </si>
  <si>
    <t>BE/23-24/411</t>
  </si>
  <si>
    <t>BRG,BALL,MET,6313 ZZC3,65MM,160MM</t>
  </si>
  <si>
    <t>2000CH010P3002010090</t>
  </si>
  <si>
    <t>0P3002010090</t>
  </si>
  <si>
    <t>BRG,BALL,MET,6002 2RS1,32MM,SKF</t>
  </si>
  <si>
    <t>2000CH010P3002010611</t>
  </si>
  <si>
    <t>0P3002010611</t>
  </si>
  <si>
    <t>BD2764</t>
  </si>
  <si>
    <t>BRG,RLR,MET,NU 308 ECJ,40MM,90MM,SKF</t>
  </si>
  <si>
    <t>DOC PENDING_INV/EXIT/INV/088</t>
  </si>
  <si>
    <t>2000CH010P3006010292</t>
  </si>
  <si>
    <t>0P3006010292</t>
  </si>
  <si>
    <t>6095611</t>
  </si>
  <si>
    <t>BD0536</t>
  </si>
  <si>
    <t>BRG,RLR,MET,CYL,BRASS,NU234C3,310MM,SKF</t>
  </si>
  <si>
    <t>2000CH010P3006010333</t>
  </si>
  <si>
    <t>0P3006010333</t>
  </si>
  <si>
    <t>6040249</t>
  </si>
  <si>
    <t>BD2565</t>
  </si>
  <si>
    <t>O-RING,FFKM,009SHPV/60-PTA1/2.6,EAGLEBUR</t>
  </si>
  <si>
    <t xml:space="preserve"> </t>
  </si>
  <si>
    <t>2000CH010P3034071369</t>
  </si>
  <si>
    <t>0P3034071369</t>
  </si>
  <si>
    <t>6057014</t>
  </si>
  <si>
    <t>AIR GUN,VMG11W-02-04,SMC</t>
  </si>
  <si>
    <t>2000CH010P3766620902</t>
  </si>
  <si>
    <t>0P3766620902</t>
  </si>
  <si>
    <t>6101999</t>
  </si>
  <si>
    <t>22NP178</t>
  </si>
  <si>
    <t>FAN,RAD,230V,0.77A,D2E133-CI33+,EBMPAPST</t>
  </si>
  <si>
    <t>DOC PENDING_INV/EXIT/INV/089</t>
  </si>
  <si>
    <t>2000CH010P3902020005</t>
  </si>
  <si>
    <t>0P3902020005</t>
  </si>
  <si>
    <t>6082419</t>
  </si>
  <si>
    <t>BRD-4599</t>
  </si>
  <si>
    <t>ELEM,AIR INTAKE FLTR,62220101,SWAM-PNU</t>
  </si>
  <si>
    <t>2000CH010P3902030449</t>
  </si>
  <si>
    <t>0P3902030449</t>
  </si>
  <si>
    <t>6105581</t>
  </si>
  <si>
    <t>FILL FILM,PVC,500X600XLG2000,F/CT UNIT</t>
  </si>
  <si>
    <t>2000CH010P3913050026</t>
  </si>
  <si>
    <t>0P3913050026</t>
  </si>
  <si>
    <t>6095089</t>
  </si>
  <si>
    <t>ELEM FLTR,12-32-50C,SARVESH</t>
  </si>
  <si>
    <t>2000CH010P4100991338</t>
  </si>
  <si>
    <t>0P4100991338</t>
  </si>
  <si>
    <t>6106470</t>
  </si>
  <si>
    <t>GI/2324/079</t>
  </si>
  <si>
    <t>ELEM FLTR,12-57-50C,SARVESH</t>
  </si>
  <si>
    <t>2000CH010P4100991339</t>
  </si>
  <si>
    <t>0P4100991339</t>
  </si>
  <si>
    <t>SEAT RING,ET-NS,24A5239X012,FISH-CO</t>
  </si>
  <si>
    <t>2000CH010P4102201042</t>
  </si>
  <si>
    <t>0P4102201042</t>
  </si>
  <si>
    <t>6008839</t>
  </si>
  <si>
    <t>23RXC10027</t>
  </si>
  <si>
    <t>RTNG RING,EXT,ET-NS,11A3405X012,FISH-CO</t>
  </si>
  <si>
    <t>2000CH010P4102201043</t>
  </si>
  <si>
    <t>0P4102201043</t>
  </si>
  <si>
    <t>6083989</t>
  </si>
  <si>
    <t>23RXC7067</t>
  </si>
  <si>
    <t>SEAL RING,ET-NS,11A3407X042,FISH-CO</t>
  </si>
  <si>
    <t>2000CH010P4102201047</t>
  </si>
  <si>
    <t>0P4102201047</t>
  </si>
  <si>
    <t>SFT,LSD,71042,ROTORK</t>
  </si>
  <si>
    <t>2000CH010P4102201855</t>
  </si>
  <si>
    <t>0P4102201855</t>
  </si>
  <si>
    <t>6105318</t>
  </si>
  <si>
    <t>GSKT,SS,10A3265X112,FISH-CO</t>
  </si>
  <si>
    <t>DOC PENDING_INV/EXIT/INV/090</t>
  </si>
  <si>
    <t>2000CH010P4102210001</t>
  </si>
  <si>
    <t>0P4102210001</t>
  </si>
  <si>
    <t>6061976</t>
  </si>
  <si>
    <t>23RXC3113</t>
  </si>
  <si>
    <t>documents required for remaining quantity.</t>
  </si>
  <si>
    <t>PCKG,PTFE,1R290001012,FISH-CO</t>
  </si>
  <si>
    <t>2000CH010P4102210042</t>
  </si>
  <si>
    <t>0P4102210042</t>
  </si>
  <si>
    <t>GSKT,SS,1U5081X0052,FISH-CO</t>
  </si>
  <si>
    <t>2000CH010P4102210044</t>
  </si>
  <si>
    <t>0P4102210044</t>
  </si>
  <si>
    <t>GSKT,SS,1R2859X0042,FISH-CO</t>
  </si>
  <si>
    <t>2000CH010P4102210087</t>
  </si>
  <si>
    <t>0P4102210087</t>
  </si>
  <si>
    <t>6007909</t>
  </si>
  <si>
    <t>23RXC9953</t>
  </si>
  <si>
    <t>LNTRN RING,STEM,1/2,1J962335072,FISH-CO</t>
  </si>
  <si>
    <t>2000CH010P4102210522</t>
  </si>
  <si>
    <t>0P4102210522</t>
  </si>
  <si>
    <t>BACK-UP RING,ELAST,11A9728X012,FISH-CO</t>
  </si>
  <si>
    <t>2000CH010P4102210558</t>
  </si>
  <si>
    <t>0P4102210558</t>
  </si>
  <si>
    <t>GSKT,1.84X2.5X0.01IN,13B0344X032,FISH-CO</t>
  </si>
  <si>
    <t>2000CH010P4102210566</t>
  </si>
  <si>
    <t>0P4102210566</t>
  </si>
  <si>
    <t>6082363</t>
  </si>
  <si>
    <t>23RXC6591</t>
  </si>
  <si>
    <t>GSKT,SPW,N06600/17N3,1U508599442,FISH-CO</t>
  </si>
  <si>
    <t>2000CH010P4102210576</t>
  </si>
  <si>
    <t>0P4102210576</t>
  </si>
  <si>
    <t>SEAL RING,6IN,PTFE,1V660105092,FISH-CO</t>
  </si>
  <si>
    <t>2000CH010P4102210619</t>
  </si>
  <si>
    <t>0P4102210619</t>
  </si>
  <si>
    <t>SEAL RING,14B8254X012,FISH-CO</t>
  </si>
  <si>
    <t>2000CH010P4102210866</t>
  </si>
  <si>
    <t>0P4102210866</t>
  </si>
  <si>
    <t>GSKT,SPW,1R329799442,FISH-CO</t>
  </si>
  <si>
    <t>2000CH010P4102210897</t>
  </si>
  <si>
    <t>0P4102210897</t>
  </si>
  <si>
    <t>O-RING,6IN,EHD-NS,1J453706992,FISH-CO</t>
  </si>
  <si>
    <t>2000CH010P4102211139</t>
  </si>
  <si>
    <t>0P4102211139</t>
  </si>
  <si>
    <t>6070350</t>
  </si>
  <si>
    <t>23RXC4700</t>
  </si>
  <si>
    <t>O-RING,6IN,EHD-NS,1J453806992,FISH-CO</t>
  </si>
  <si>
    <t>2000CH010P4102211140</t>
  </si>
  <si>
    <t>0P4102211140</t>
  </si>
  <si>
    <t>O-RING,1E5914X0052,FISH-CO</t>
  </si>
  <si>
    <t>2000CH010P4102215232</t>
  </si>
  <si>
    <t>0P4102215232</t>
  </si>
  <si>
    <t>RTNR,SEAT RING,1IN,25A6683X012,FISH-CO</t>
  </si>
  <si>
    <t>2000CH010P4102220016</t>
  </si>
  <si>
    <t>0P4102220016</t>
  </si>
  <si>
    <t>PIN,GRV,ES-NS,1B627035072,FISH-CO</t>
  </si>
  <si>
    <t>2000CH010P4102220081</t>
  </si>
  <si>
    <t>0P4102220081</t>
  </si>
  <si>
    <t>PIN,GRV,UNS S31600,1B599235072,FISH-CO</t>
  </si>
  <si>
    <t>2000CH010P4102240038</t>
  </si>
  <si>
    <t>0P4102240038</t>
  </si>
  <si>
    <t>CAGE,SS316HT,2U806748932,FISH-CO</t>
  </si>
  <si>
    <t>2000CH010P4102240113</t>
  </si>
  <si>
    <t>0P4102240113</t>
  </si>
  <si>
    <t>MOUNT KIT,GG03766X032,FISH-CO</t>
  </si>
  <si>
    <t>2000CH010P4102240882</t>
  </si>
  <si>
    <t>0P4102240882</t>
  </si>
  <si>
    <t>DET,FLAME,MSIR OR UV/IR2,3-WIRE,4-20MA</t>
  </si>
  <si>
    <t>001/2017-III384C</t>
  </si>
  <si>
    <t>DOC PENDING_INV/EXIT/INV/091</t>
  </si>
  <si>
    <t>2000CH010P4119050017</t>
  </si>
  <si>
    <t>0P4119050017</t>
  </si>
  <si>
    <t>6055932</t>
  </si>
  <si>
    <t>FHCEPL23-24/0652</t>
  </si>
  <si>
    <t>PROBE,VIB,330101-00-08-10-02-IN,BENTLY-N</t>
  </si>
  <si>
    <t>2000CH010P4119120014</t>
  </si>
  <si>
    <t>0P4119120014</t>
  </si>
  <si>
    <t>1003865</t>
  </si>
  <si>
    <t>SEAL RPR KIT,RK01AD22RA1UC1A,SUNDYNE</t>
  </si>
  <si>
    <t>2000CH010P4205031941</t>
  </si>
  <si>
    <t>0P4205031941</t>
  </si>
  <si>
    <t>6109540</t>
  </si>
  <si>
    <t>MSSOG23240947</t>
  </si>
  <si>
    <t>RLY MDL,2RCA025340A0001,ABB</t>
  </si>
  <si>
    <t>DOC PENDING_INV/EXIT/INV/092</t>
  </si>
  <si>
    <t>2000CH010P4610170411</t>
  </si>
  <si>
    <t>0P4610170411</t>
  </si>
  <si>
    <t>6029202</t>
  </si>
  <si>
    <t>RLY MDL,DISPL CARD,REF630,ABB</t>
  </si>
  <si>
    <t>2000CH010P4610170446</t>
  </si>
  <si>
    <t>0P4610170446</t>
  </si>
  <si>
    <t>6042289</t>
  </si>
  <si>
    <t>MCB,4P,40A,415VAC,C-CURVE</t>
  </si>
  <si>
    <t>2000CH010P4610240478</t>
  </si>
  <si>
    <t>0P4610240478</t>
  </si>
  <si>
    <t>6079973</t>
  </si>
  <si>
    <t>GST/23-24/4176</t>
  </si>
  <si>
    <t>CHOKE,O/P,5.6A,1.313mH,T5328-6,PRAGATI</t>
  </si>
  <si>
    <t>2000CH010P4614400037</t>
  </si>
  <si>
    <t>0P4614400037</t>
  </si>
  <si>
    <t>6050371</t>
  </si>
  <si>
    <t>TN3300071470</t>
  </si>
  <si>
    <t>FLTR,SINE,8A,130B2408,DANFOSS</t>
  </si>
  <si>
    <t>2000CH010P4722210001</t>
  </si>
  <si>
    <t>0P4722210001</t>
  </si>
  <si>
    <t>6093140</t>
  </si>
  <si>
    <t>TN3300033570</t>
  </si>
  <si>
    <t>FLTR,SINEWAVE,2.5A,130B2404,DANFOSS</t>
  </si>
  <si>
    <t>2000CH010P4722210003</t>
  </si>
  <si>
    <t>0P4722210003</t>
  </si>
  <si>
    <t>PIPE,MET,5IN,80S,A312 TP 321H,SMLS</t>
  </si>
  <si>
    <t>2000CH010P5101090060</t>
  </si>
  <si>
    <t>0P5101090060</t>
  </si>
  <si>
    <t>6111664</t>
  </si>
  <si>
    <t>159/23-24</t>
  </si>
  <si>
    <t>PIPE,MET,6IN,80S,A312 TP 321H,SMLS</t>
  </si>
  <si>
    <t>2000CH010P5101090061</t>
  </si>
  <si>
    <t>0P5101090061</t>
  </si>
  <si>
    <t>VLV,AIR OPERATED,VPA3145-04-N,SMC</t>
  </si>
  <si>
    <t>2000CH010P5261440181</t>
  </si>
  <si>
    <t>0P5261440181</t>
  </si>
  <si>
    <t>6111545</t>
  </si>
  <si>
    <t>G-979/23-24</t>
  </si>
  <si>
    <t>KRISHNA ENTERPRISE</t>
  </si>
  <si>
    <t>VLV,BALL,NB50,FLG END,CPVC,FIPNET</t>
  </si>
  <si>
    <t>2000CH010P5262090003</t>
  </si>
  <si>
    <t>0P5262090003</t>
  </si>
  <si>
    <t>6042420</t>
  </si>
  <si>
    <t>KE-379/23-24</t>
  </si>
  <si>
    <t>BLWS,S97963,TYCO-V&amp;C</t>
  </si>
  <si>
    <t>2000CH010P5270010053</t>
  </si>
  <si>
    <t>0P5270010053</t>
  </si>
  <si>
    <t>6097834</t>
  </si>
  <si>
    <t>INSR,DISC,145871,TYCO-V&amp;C</t>
  </si>
  <si>
    <t>2000CH010P5270010078</t>
  </si>
  <si>
    <t>0P5270010078</t>
  </si>
  <si>
    <t>NOZL,103103-R,TYCO-V&amp;C</t>
  </si>
  <si>
    <t>2000CH010P5270010085</t>
  </si>
  <si>
    <t>NOZL,144958-K69,TYCO-V&amp;C</t>
  </si>
  <si>
    <t>2000CH010P5270010125</t>
  </si>
  <si>
    <t>0P5270010125</t>
  </si>
  <si>
    <t>SEAL KIT,BV 81AF3 15MM,MICROVLV</t>
  </si>
  <si>
    <t>2000CH010P5270013004</t>
  </si>
  <si>
    <t>0P5270013004</t>
  </si>
  <si>
    <t>6068657</t>
  </si>
  <si>
    <t>MV2023-0503</t>
  </si>
  <si>
    <t>BODY SEAT,BV 81AF3 15MM,50,MICROVLV</t>
  </si>
  <si>
    <t>2000CH010P5270023056</t>
  </si>
  <si>
    <t>0P5270023056</t>
  </si>
  <si>
    <t>SFT,LSD,72042,ROTORK</t>
  </si>
  <si>
    <t>DOC PENDING_INV/EXIT/INV/093</t>
  </si>
  <si>
    <t>2000CH010P5271110430</t>
  </si>
  <si>
    <t>0P5271110430</t>
  </si>
  <si>
    <t>PROBE,RVS MNT,3301050212100205,BENTLY-N</t>
  </si>
  <si>
    <t>2000CH010P5551870011</t>
  </si>
  <si>
    <t>0P5551870011</t>
  </si>
  <si>
    <t>CBL,EXT,VELOMITOR,106765-A10,BENTLY-N</t>
  </si>
  <si>
    <t>2000CH010P5551870028</t>
  </si>
  <si>
    <t>0P5551870028</t>
  </si>
  <si>
    <t>CBL,2M,V1-G-2M-PUR,PEPPERL</t>
  </si>
  <si>
    <t>2000CH010P5578900184</t>
  </si>
  <si>
    <t>0P5578900184</t>
  </si>
  <si>
    <t>6020315</t>
  </si>
  <si>
    <t>DORF KETAL CHEMICALS INDIA</t>
  </si>
  <si>
    <t>C4 POLYMER INHIB,DA2525,DORF KETAL</t>
  </si>
  <si>
    <t>001/2017-III89A</t>
  </si>
  <si>
    <t>2000DFS10R0740320019</t>
  </si>
  <si>
    <t>0R0740320019</t>
  </si>
  <si>
    <t>6000082</t>
  </si>
  <si>
    <t>DOM/23121660</t>
  </si>
  <si>
    <t>GASOLINE &amp; WATER,DA2104,DORF KETAL</t>
  </si>
  <si>
    <t>2000DFS10R0740320022</t>
  </si>
  <si>
    <t>0R0740320022</t>
  </si>
  <si>
    <t>6083480</t>
  </si>
  <si>
    <t>DOM/23121152</t>
  </si>
  <si>
    <t>AMINE F/DEAERATOR,DA2284,DORF KETAL</t>
  </si>
  <si>
    <t>2000DFS10R0786030002</t>
  </si>
  <si>
    <t>0R0786030002</t>
  </si>
  <si>
    <t>6008380</t>
  </si>
  <si>
    <t>EXP/23120476</t>
  </si>
  <si>
    <t>NEUTRALIZING AMINE,DA2280,DORF KETAL</t>
  </si>
  <si>
    <t>001/2017 -III40</t>
  </si>
  <si>
    <t>2000DFS10R0786120002</t>
  </si>
  <si>
    <t>0R0786120002</t>
  </si>
  <si>
    <t>6009561</t>
  </si>
  <si>
    <t>EXP/23120497</t>
  </si>
  <si>
    <t>CMPD,ANTI-SEIZE,500G,BOSTIK</t>
  </si>
  <si>
    <t>2000CH010T0102170001</t>
  </si>
  <si>
    <t>0T0102170001</t>
  </si>
  <si>
    <t>6057385</t>
  </si>
  <si>
    <t>23-24/02691</t>
  </si>
  <si>
    <t>SUNDEEP ASSOCIATES</t>
  </si>
  <si>
    <t>RESISTANT COATING,PC 7319,LOCTITE</t>
  </si>
  <si>
    <t>001/2017-III118</t>
  </si>
  <si>
    <t>2000CH010T0102520010</t>
  </si>
  <si>
    <t>0T0102520010</t>
  </si>
  <si>
    <t>6002678</t>
  </si>
  <si>
    <t>SUN/2739/22-23</t>
  </si>
  <si>
    <t>GASKET REMOVER,400ML/CAN,LOCTITE</t>
  </si>
  <si>
    <t>001/2017-III90B</t>
  </si>
  <si>
    <t>2000CH010T0105150003</t>
  </si>
  <si>
    <t>0T0105150003</t>
  </si>
  <si>
    <t>6096961</t>
  </si>
  <si>
    <t>SUN/2518/23-24</t>
  </si>
  <si>
    <t>STRIPPER,PAINT,CHISEL,LOCTITE</t>
  </si>
  <si>
    <t>001/2017 -III61A</t>
  </si>
  <si>
    <t>2000CH010T0105150005</t>
  </si>
  <si>
    <t>0T0105150005</t>
  </si>
  <si>
    <t>6096963</t>
  </si>
  <si>
    <t>SUN/2519/23-24</t>
  </si>
  <si>
    <t>ION EXCHANGE (INDIA) LIMITED</t>
  </si>
  <si>
    <t>BIOCIDE,NON OXIDIZIN,LIQUID,ION-EX</t>
  </si>
  <si>
    <t>050/2017-250A</t>
  </si>
  <si>
    <t>001/2017-III97</t>
  </si>
  <si>
    <t>2000CWS10T0709790006</t>
  </si>
  <si>
    <t>0T0709790006</t>
  </si>
  <si>
    <t>6004350</t>
  </si>
  <si>
    <t>P0052308833</t>
  </si>
  <si>
    <t>SHAKTI INDUSTRIAL GASES</t>
  </si>
  <si>
    <t>LIN,99.99%,1PPM O2,1PPM CO2</t>
  </si>
  <si>
    <t>2000IGS10T0751700001</t>
  </si>
  <si>
    <t>0T0751700001</t>
  </si>
  <si>
    <t>6095679</t>
  </si>
  <si>
    <t>IGS1</t>
  </si>
  <si>
    <t>G-2127/23-24</t>
  </si>
  <si>
    <t>PEBBLES,6TO12MM</t>
  </si>
  <si>
    <t>001/2017 -I126</t>
  </si>
  <si>
    <t>2000ETS10T0756710005</t>
  </si>
  <si>
    <t>0T0756710005</t>
  </si>
  <si>
    <t>6025625</t>
  </si>
  <si>
    <t>SILICA GEL BEAD,1KG,ORANGE,3/8IN</t>
  </si>
  <si>
    <t>2000CH010T0765600003</t>
  </si>
  <si>
    <t>0T0765600003</t>
  </si>
  <si>
    <t>6097722</t>
  </si>
  <si>
    <t>GST/23-24/5717</t>
  </si>
  <si>
    <t>STBLT+N,A320-B8,UN,5.3/4IN,3/4IN</t>
  </si>
  <si>
    <t>2000CH010T1538420021</t>
  </si>
  <si>
    <t>0T1538420021</t>
  </si>
  <si>
    <t>6008322</t>
  </si>
  <si>
    <t>STBLT+N,A320-B8,UN,15IN,1.7/8IN</t>
  </si>
  <si>
    <t>2000CH010T1538420022</t>
  </si>
  <si>
    <t>0T1538420022</t>
  </si>
  <si>
    <t>STBLT+N,A320-B8/GR8A,8UN,250MM,1.3/8IN</t>
  </si>
  <si>
    <t>2000CH010T1538470007</t>
  </si>
  <si>
    <t>0T1538470007</t>
  </si>
  <si>
    <t>STBLT+N,A193-B7/GR2H,8UN,395MM,1.7/8IN</t>
  </si>
  <si>
    <t>2000CH010T1538610039</t>
  </si>
  <si>
    <t>0T1538610039</t>
  </si>
  <si>
    <t>6008333</t>
  </si>
  <si>
    <t>STBLT+N,2.1/2IN,660MM,A193-B7,UNC</t>
  </si>
  <si>
    <t>2000CH010T1538710712</t>
  </si>
  <si>
    <t>0T1538710712</t>
  </si>
  <si>
    <t>6008332</t>
  </si>
  <si>
    <t>GRUB SCR,CS,M8x25MM</t>
  </si>
  <si>
    <t>001/2017-III453</t>
  </si>
  <si>
    <t>2000CH010T1562990012</t>
  </si>
  <si>
    <t>0T1562990012</t>
  </si>
  <si>
    <t>6055926</t>
  </si>
  <si>
    <t>KE-118-2324</t>
  </si>
  <si>
    <t>SHEET,SHIM,SS,0.5MM</t>
  </si>
  <si>
    <t>2000CH010T1586730005</t>
  </si>
  <si>
    <t>0T1586730005</t>
  </si>
  <si>
    <t>6114013</t>
  </si>
  <si>
    <t>KE-430-2223</t>
  </si>
  <si>
    <t>SHEET,SHIM,SS,1MM</t>
  </si>
  <si>
    <t>2000CH010T1586730007</t>
  </si>
  <si>
    <t>0T1586730007</t>
  </si>
  <si>
    <t>COVERALL,DISPOSABLE,WHITE,EN ISO 13982-1</t>
  </si>
  <si>
    <t>001/2017-I223</t>
  </si>
  <si>
    <t>2000CH010T1622040004</t>
  </si>
  <si>
    <t>0T1622040004</t>
  </si>
  <si>
    <t>6089407</t>
  </si>
  <si>
    <t>SI/AD/0185/22-23</t>
  </si>
  <si>
    <t>NOSE MASK</t>
  </si>
  <si>
    <t>001/2017 -I224</t>
  </si>
  <si>
    <t>2000CH010T1623010001</t>
  </si>
  <si>
    <t>0T1623010001</t>
  </si>
  <si>
    <t>6020739</t>
  </si>
  <si>
    <t>P/770/2020-21</t>
  </si>
  <si>
    <t>Jayco Safety Products Pvt Ltd</t>
  </si>
  <si>
    <t>ROPE LADDER</t>
  </si>
  <si>
    <t>001/2017-III276</t>
  </si>
  <si>
    <t>2000CH010T1624080001</t>
  </si>
  <si>
    <t>0T1624080001</t>
  </si>
  <si>
    <t>6035731</t>
  </si>
  <si>
    <t>JSV/22-23/193</t>
  </si>
  <si>
    <t>RDCR,CON,BW,A234-WPB,80/80,1X3/4IN</t>
  </si>
  <si>
    <t>2000CH010T1729460024</t>
  </si>
  <si>
    <t>0T1729460024</t>
  </si>
  <si>
    <t>6035906</t>
  </si>
  <si>
    <t>BOM/037/22-23</t>
  </si>
  <si>
    <t>RDCR,CON,BW,A234-WPB,80,3X1IN</t>
  </si>
  <si>
    <t>2000CH010T1729460233</t>
  </si>
  <si>
    <t>0T1729460233</t>
  </si>
  <si>
    <t>RDCR,CON,BW,A234,SCH80,1.1/2X1/2IN</t>
  </si>
  <si>
    <t>2000CH010T1729460239</t>
  </si>
  <si>
    <t>0T1729460239</t>
  </si>
  <si>
    <t>6032159</t>
  </si>
  <si>
    <t>BOM/018/22-23</t>
  </si>
  <si>
    <t>RDCR,ECC,BW,A234-WPB,80/80,1.1/2X1IN</t>
  </si>
  <si>
    <t>2000CH010T1729610032</t>
  </si>
  <si>
    <t>0T1729610032</t>
  </si>
  <si>
    <t>TEE,EQ,SW,A105,CL3000,1X1IN,IBR</t>
  </si>
  <si>
    <t>2000CH010T1734800015</t>
  </si>
  <si>
    <t>0T1734800015</t>
  </si>
  <si>
    <t>6002877</t>
  </si>
  <si>
    <t>TEE,RED,SW,A105,CL6000,1X3/4IN</t>
  </si>
  <si>
    <t>2000CH010T1734810015</t>
  </si>
  <si>
    <t>0T1734810015</t>
  </si>
  <si>
    <t>6002879</t>
  </si>
  <si>
    <t>GFPL/62/21-22</t>
  </si>
  <si>
    <t>RDCR,CON,SW,A234-WPB,CL3000,1.1/2X1/2IN</t>
  </si>
  <si>
    <t>2000CH010T1737700051</t>
  </si>
  <si>
    <t>0T1737700051</t>
  </si>
  <si>
    <t>RDCR,CON,SW,A234-WPB,CL3000,2X3/4IN</t>
  </si>
  <si>
    <t>2000CH010T1737700053</t>
  </si>
  <si>
    <t>0T1737700053</t>
  </si>
  <si>
    <t>FLG,WN,0.5IN,F22,RTJ,XXS,STD,CL2500,IBR</t>
  </si>
  <si>
    <t>2000CH010T1765730070</t>
  </si>
  <si>
    <t>0T1765730070</t>
  </si>
  <si>
    <t>6035240</t>
  </si>
  <si>
    <t>HOSE,FLEXI MT,SS304,1IN,1000MM</t>
  </si>
  <si>
    <t>2000CH010T2419740184</t>
  </si>
  <si>
    <t>0T2419740184</t>
  </si>
  <si>
    <t>6036237</t>
  </si>
  <si>
    <t>GLND PCKG,GPH,12X12MM,98.3%C,W/1TO2%ZN</t>
  </si>
  <si>
    <t>001/2017-III182A</t>
  </si>
  <si>
    <t>2000CH010T2515100084</t>
  </si>
  <si>
    <t>0T2515100084</t>
  </si>
  <si>
    <t>6053017</t>
  </si>
  <si>
    <t>SUN/887/23-24</t>
  </si>
  <si>
    <t>GSKT,SPW,CL150,316,GPH,14IN,33FABB</t>
  </si>
  <si>
    <t>2000CH010T2541370087</t>
  </si>
  <si>
    <t>0T2541370087</t>
  </si>
  <si>
    <t>6099834</t>
  </si>
  <si>
    <t>609/2023-24</t>
  </si>
  <si>
    <t>GSKT,SPW,W/OUTR RING,LT,SS316,CL150,30IN</t>
  </si>
  <si>
    <t>2000CH010T2541410072</t>
  </si>
  <si>
    <t>0T2541410072</t>
  </si>
  <si>
    <t>6029076</t>
  </si>
  <si>
    <t>GSKT,SPW,SS316,CL300,16IN</t>
  </si>
  <si>
    <t>2000CH010T2541410121</t>
  </si>
  <si>
    <t>0T2541410121</t>
  </si>
  <si>
    <t>6052965</t>
  </si>
  <si>
    <t>A012324/SEZ00018</t>
  </si>
  <si>
    <t>GSKT,SPW,CL300,SS304,2IN,73X92.10X4.5MM</t>
  </si>
  <si>
    <t>2000CH010T2541430068</t>
  </si>
  <si>
    <t>0T2541430068</t>
  </si>
  <si>
    <t>6073150</t>
  </si>
  <si>
    <t>23-24/DMP-3525</t>
  </si>
  <si>
    <t>GSKT,SPW,CL300,SS304,3IN,108X127X4.5MM</t>
  </si>
  <si>
    <t>2000CH010T2541430069</t>
  </si>
  <si>
    <t>0T2541430069</t>
  </si>
  <si>
    <t>GSKT,SPW,PE,1028X976MM,SS304,GPH</t>
  </si>
  <si>
    <t>2000CH010T2541630039</t>
  </si>
  <si>
    <t>0T2541630039</t>
  </si>
  <si>
    <t>GSKT,SPW,CL600,316,MICA,14IN,33FMFC</t>
  </si>
  <si>
    <t>2000CH010T2541710030</t>
  </si>
  <si>
    <t>0T2541710030</t>
  </si>
  <si>
    <t>GSKT,RBR,FLR,EPDM,CL150,38IN,11KC</t>
  </si>
  <si>
    <t>2000CH010T2545780013</t>
  </si>
  <si>
    <t>0T2545780013</t>
  </si>
  <si>
    <t>6058363</t>
  </si>
  <si>
    <t>DOM/23-24/1875</t>
  </si>
  <si>
    <t>GSKT,BUTYL RBR,FF,CL150,3IN</t>
  </si>
  <si>
    <t>2000CH010T2548120007</t>
  </si>
  <si>
    <t>0T2548120007</t>
  </si>
  <si>
    <t>6020782</t>
  </si>
  <si>
    <t>2022-23/679</t>
  </si>
  <si>
    <t>SHEET,GSKT,3MM,NON-ASB,AF-159,MET</t>
  </si>
  <si>
    <t>68129300/68129922</t>
  </si>
  <si>
    <t>2000CH010T2548690014</t>
  </si>
  <si>
    <t>0T2548690014</t>
  </si>
  <si>
    <t>GSKT,RJ,CS,OVAL,CL1500,2IN,52DA</t>
  </si>
  <si>
    <t>2000CH010T2548800001</t>
  </si>
  <si>
    <t>0T2548800001</t>
  </si>
  <si>
    <t>6028721</t>
  </si>
  <si>
    <t>IGP13259/22-23</t>
  </si>
  <si>
    <t>LMP HLDR,230VAC,PORCELAIN,ES27,SCR</t>
  </si>
  <si>
    <t>DOC PENDING_INV/EXIT/INV/094</t>
  </si>
  <si>
    <t>2000CH010T2738190010</t>
  </si>
  <si>
    <t>0T2738190010</t>
  </si>
  <si>
    <t>6090497</t>
  </si>
  <si>
    <t>TE/1279</t>
  </si>
  <si>
    <t>BALLAST,125W,240VAC,BHL 125M 261,PHILIPS</t>
  </si>
  <si>
    <t>2000CH010T2739010008</t>
  </si>
  <si>
    <t>0T2739010008</t>
  </si>
  <si>
    <t>6060454</t>
  </si>
  <si>
    <t>ISS-023240060</t>
  </si>
  <si>
    <t>BRG,BALL,MET,7316 BEP,80MM,170MM</t>
  </si>
  <si>
    <t>2000CH010T3002010074</t>
  </si>
  <si>
    <t>0T3002010074</t>
  </si>
  <si>
    <t>BRG,BALL,MET,6313 C3,65MM,140MM</t>
  </si>
  <si>
    <t>2000CH010T3002010162</t>
  </si>
  <si>
    <t>0T3002010162</t>
  </si>
  <si>
    <t>6102600</t>
  </si>
  <si>
    <t>SRT/23-24/1994</t>
  </si>
  <si>
    <t>BRG,BALL,MET,3313C3,65MM,140MM</t>
  </si>
  <si>
    <t>2000CH010T3002010207</t>
  </si>
  <si>
    <t>0T3002010207</t>
  </si>
  <si>
    <t>6102598</t>
  </si>
  <si>
    <t>SRT/23-24/1992</t>
  </si>
  <si>
    <t>BRG,BALL,MET,7206 BECBP,30MM,62MM</t>
  </si>
  <si>
    <t>2000CH010T3002010213</t>
  </si>
  <si>
    <t>0T3002010213</t>
  </si>
  <si>
    <t>6033488</t>
  </si>
  <si>
    <t>BE/23-24/50</t>
  </si>
  <si>
    <t>BRG,BALL,MET,7307 BECBP,35MM,80MM,SKF</t>
  </si>
  <si>
    <t>2000CH010T3002010430</t>
  </si>
  <si>
    <t>0T3002010430</t>
  </si>
  <si>
    <t>6079564</t>
  </si>
  <si>
    <t>BD2761</t>
  </si>
  <si>
    <t>BRG,BALL,MET,7315 BECBJ,75MM,160MM,SKF</t>
  </si>
  <si>
    <t>2000CH010T3002010463</t>
  </si>
  <si>
    <t>0T3002010463</t>
  </si>
  <si>
    <t>6076675</t>
  </si>
  <si>
    <t>BRG,BALL,MET,6208 ZZ,40MM,80MM,18MM,SKF</t>
  </si>
  <si>
    <t>2000CH010T3002010470</t>
  </si>
  <si>
    <t>0T3002010470</t>
  </si>
  <si>
    <t>BRG,BALL,MET,6204,20MM,47MM,14MM,SKF</t>
  </si>
  <si>
    <t>2000CH010T3002010510</t>
  </si>
  <si>
    <t>0T3002010510</t>
  </si>
  <si>
    <t>BRG,BALL,MET,6016,80MM,125MM,22MM,SKF</t>
  </si>
  <si>
    <t>2000CH010T3002010516</t>
  </si>
  <si>
    <t>0T3002010516</t>
  </si>
  <si>
    <t>BRG,BALL,MET,7311 BECBJ,55MM,120MM,SKF</t>
  </si>
  <si>
    <t>2000CH010T3002010532</t>
  </si>
  <si>
    <t>0T3002010532</t>
  </si>
  <si>
    <t>BD3547</t>
  </si>
  <si>
    <t>BRG,BALL,MET,6001-2RS1,12MM,28MM,8MM,SKF</t>
  </si>
  <si>
    <t>2000CH010T3002010589</t>
  </si>
  <si>
    <t>0T3002010589</t>
  </si>
  <si>
    <t>BRG,BALL,MET,NA4910,50MM,72MM,SKF</t>
  </si>
  <si>
    <t>2000CH010T3002010590</t>
  </si>
  <si>
    <t>0T3002010590</t>
  </si>
  <si>
    <t>6097788</t>
  </si>
  <si>
    <t>BD3764</t>
  </si>
  <si>
    <t>BRG,BALL,MET,6004 2Z,20MM,42MM,SKF</t>
  </si>
  <si>
    <t>2000CH010T3002010591</t>
  </si>
  <si>
    <t>0T3002010591</t>
  </si>
  <si>
    <t>BRG,BALL,MET,6306/C3,72MM,SKF</t>
  </si>
  <si>
    <t>2000CH010T3002010652</t>
  </si>
  <si>
    <t>0T3002010652</t>
  </si>
  <si>
    <t>6102638</t>
  </si>
  <si>
    <t>BD3933</t>
  </si>
  <si>
    <t>BRG,RLR,MET,32220D720S+,100MM,180MM,SKF</t>
  </si>
  <si>
    <t>2000CH010T3006010007</t>
  </si>
  <si>
    <t>0T3006010007</t>
  </si>
  <si>
    <t>BRG,RLR,MET,NU322,110MM,240MM</t>
  </si>
  <si>
    <t>2000CH010T3006010063</t>
  </si>
  <si>
    <t>0T3006010063</t>
  </si>
  <si>
    <t>6106366</t>
  </si>
  <si>
    <t>SRT/23-24/2121</t>
  </si>
  <si>
    <t>BRG,RLR,MET,NU2220-E-TVP2,100MM,180MM</t>
  </si>
  <si>
    <t>2000CH010T3006010203</t>
  </si>
  <si>
    <t>0T3006010203</t>
  </si>
  <si>
    <t>6100408</t>
  </si>
  <si>
    <t>PI/793/23-24</t>
  </si>
  <si>
    <t>BRG,RLR,MET,NU320ECP,100MM,215MM</t>
  </si>
  <si>
    <t>2000CH010T3006010207</t>
  </si>
  <si>
    <t>0T3006010207</t>
  </si>
  <si>
    <t>BRG,RLR,MET,NU 313 ECJ/C3,65MM,140MM,SKF</t>
  </si>
  <si>
    <t>2000CH010T3006010322</t>
  </si>
  <si>
    <t>0T3006010322</t>
  </si>
  <si>
    <t>BRG,RLR,MET,CYL,BRASS,NU224C3,215MM,SKF</t>
  </si>
  <si>
    <t>2000CH010T3006010338</t>
  </si>
  <si>
    <t>0T3006010338</t>
  </si>
  <si>
    <t>6030465</t>
  </si>
  <si>
    <t>BD0126</t>
  </si>
  <si>
    <t>BRG,PLUMMER BLOCK,UCP 210,50MM,SKF</t>
  </si>
  <si>
    <t>2000CH010T3012070038</t>
  </si>
  <si>
    <t>0T3012070038</t>
  </si>
  <si>
    <t>6076667</t>
  </si>
  <si>
    <t>BD2579</t>
  </si>
  <si>
    <t>SLV,BRG,MET,ADPTR,H2305,FYH</t>
  </si>
  <si>
    <t>2000CH010T3012300018</t>
  </si>
  <si>
    <t>0T3012300018</t>
  </si>
  <si>
    <t>6099159</t>
  </si>
  <si>
    <t>SPV/1536/23-24</t>
  </si>
  <si>
    <t>LUBE OIL,SERVO PRIME,ISO VG 46 LP,DRUM</t>
  </si>
  <si>
    <t>001/2017-III33</t>
  </si>
  <si>
    <t>2000CH010T3603010057</t>
  </si>
  <si>
    <t>0T3603010057</t>
  </si>
  <si>
    <t>6104876</t>
  </si>
  <si>
    <t>GJ5534174745</t>
  </si>
  <si>
    <t>OIL,VACUOLINE 533,MOBIL</t>
  </si>
  <si>
    <t>2000CH010T3603020047</t>
  </si>
  <si>
    <t>0T3603020047</t>
  </si>
  <si>
    <t>6081954</t>
  </si>
  <si>
    <t>GJ/23-24/2417</t>
  </si>
  <si>
    <t>OIL,GLYGOYLE HE 220,MOBIL</t>
  </si>
  <si>
    <t>2000CH010T3603020048</t>
  </si>
  <si>
    <t>0T3603020048</t>
  </si>
  <si>
    <t>6086194</t>
  </si>
  <si>
    <t>GJ/23-24/2606</t>
  </si>
  <si>
    <t>OIL,SYNGEAR AMP 320,IOCL</t>
  </si>
  <si>
    <t>2000CH010T3603020051</t>
  </si>
  <si>
    <t>0T3603020051</t>
  </si>
  <si>
    <t>6072498</t>
  </si>
  <si>
    <t>GJ5534084591</t>
  </si>
  <si>
    <t>OIL,MAK HYDROL-HLP-46,BART-PET</t>
  </si>
  <si>
    <t>2000CH010T3603020075</t>
  </si>
  <si>
    <t>0T3603020075</t>
  </si>
  <si>
    <t>6102948</t>
  </si>
  <si>
    <t>BLWS,NON-MTL,Si,8IN,110MM</t>
  </si>
  <si>
    <t>2000CH010T3907010126</t>
  </si>
  <si>
    <t>0T3907010126</t>
  </si>
  <si>
    <t>6107154</t>
  </si>
  <si>
    <t>FMC/23-24/2270</t>
  </si>
  <si>
    <t>SW,ELEC,MODULAR,16A,230VAC</t>
  </si>
  <si>
    <t>2000CH010T4160020053</t>
  </si>
  <si>
    <t>0T4160020053</t>
  </si>
  <si>
    <t>6052220</t>
  </si>
  <si>
    <t>ISS-023240038</t>
  </si>
  <si>
    <t>FRAME,HACKSAW,W/BLADE,12X1/2IN</t>
  </si>
  <si>
    <t>001/2017-III293</t>
  </si>
  <si>
    <t>2000CH010T4516380003</t>
  </si>
  <si>
    <t>0T4516380003</t>
  </si>
  <si>
    <t>6066233</t>
  </si>
  <si>
    <t>KE-207-2223</t>
  </si>
  <si>
    <t>CONICAL CUTTER,HSS,F/FLEXI GRINDER</t>
  </si>
  <si>
    <t>001/2017-III228</t>
  </si>
  <si>
    <t>2000CH010T4516930018</t>
  </si>
  <si>
    <t>0T4516930018</t>
  </si>
  <si>
    <t>6111649</t>
  </si>
  <si>
    <t>MODULAR SW,DOMESTIC,230VAC,6A</t>
  </si>
  <si>
    <t>2000CH010T4611190067</t>
  </si>
  <si>
    <t>0T4611190067</t>
  </si>
  <si>
    <t>SHEETAL CORPORATION</t>
  </si>
  <si>
    <t>FAN,COOLING,PANEL,120X120X38MM,110VAC</t>
  </si>
  <si>
    <t>001/2017-III362</t>
  </si>
  <si>
    <t>2000CH010T4612100003</t>
  </si>
  <si>
    <t>0T4612100003</t>
  </si>
  <si>
    <t>6032834</t>
  </si>
  <si>
    <t>TEAL SUIT</t>
  </si>
  <si>
    <t>011/2018-1</t>
  </si>
  <si>
    <t>001/2017-II170</t>
  </si>
  <si>
    <t>2000CH010T4803250009</t>
  </si>
  <si>
    <t>0T4803250009</t>
  </si>
  <si>
    <t>6021074</t>
  </si>
  <si>
    <t>USG20210907</t>
  </si>
  <si>
    <t>SUYOG ELECTRICALS LIMITED</t>
  </si>
  <si>
    <t>CBL,ARMD,ELEC,OV SHLD,1.1KV,12T,1.5MM²</t>
  </si>
  <si>
    <t>2000CH010T5500050038</t>
  </si>
  <si>
    <t>0T5500050038</t>
  </si>
  <si>
    <t>6016380</t>
  </si>
  <si>
    <t>WIRE,99.9% LEAD,3MM</t>
  </si>
  <si>
    <t>GMS</t>
  </si>
  <si>
    <t>2000CH010T5501230074</t>
  </si>
  <si>
    <t>0T5501230074</t>
  </si>
  <si>
    <t>DELTA ENTERPRISES</t>
  </si>
  <si>
    <t>WIRE,FLEXI,CU,BLACK,1.0MM²</t>
  </si>
  <si>
    <t>2000CH010T5501230085</t>
  </si>
  <si>
    <t>0T5501230085</t>
  </si>
  <si>
    <t>6106572</t>
  </si>
  <si>
    <t>WIRE,FLEXI,CU,GREY,1.0MM²</t>
  </si>
  <si>
    <t>2000CH010T5501230087</t>
  </si>
  <si>
    <t>0T5501230087</t>
  </si>
  <si>
    <t>CBL ELEC ARMD,1100V,XLPE,Cu,24C,2.5MM²</t>
  </si>
  <si>
    <t>2000CH010T5513150003</t>
  </si>
  <si>
    <t>0T5513150003</t>
  </si>
  <si>
    <t>6011624</t>
  </si>
  <si>
    <t>ISS-00051</t>
  </si>
  <si>
    <t>CBL ELEC ARMD,1100V,XLPE,Al,3.5C,300MM²</t>
  </si>
  <si>
    <t>2000CH010T5513150017</t>
  </si>
  <si>
    <t>0T5513150017</t>
  </si>
  <si>
    <t>6011625</t>
  </si>
  <si>
    <t>ISS-00052</t>
  </si>
  <si>
    <t>LUG,PIN,CU,6MM²</t>
  </si>
  <si>
    <t>2000CH010T5578900003</t>
  </si>
  <si>
    <t>0T5578900003</t>
  </si>
  <si>
    <t>6074619</t>
  </si>
  <si>
    <t>GST/23-24/3679</t>
  </si>
  <si>
    <t>LUG,RING,CU,16MM²,8MM</t>
  </si>
  <si>
    <t>2000CH010T5578900012</t>
  </si>
  <si>
    <t>0T5578900012</t>
  </si>
  <si>
    <t>LUG,BOOTLESS,INSUL,RED,1MM²</t>
  </si>
  <si>
    <t>2000CH010T5578900036</t>
  </si>
  <si>
    <t>0T5578900036</t>
  </si>
  <si>
    <t>LUG,BOOTLESS,INSUL,BLACK,1.5MM²</t>
  </si>
  <si>
    <t>2000CH010T5578900037</t>
  </si>
  <si>
    <t>0T5578900037</t>
  </si>
  <si>
    <t>LUG,FORK,Cu,1.5MM²</t>
  </si>
  <si>
    <t>2000CH010T5578900048</t>
  </si>
  <si>
    <t>0T5578900048</t>
  </si>
  <si>
    <t>CONNR,TUBE,CU,1.5MM²</t>
  </si>
  <si>
    <t>2000CH010T5578900054</t>
  </si>
  <si>
    <t>0T5578900054</t>
  </si>
  <si>
    <t>CONNR,TUBE,CU,2.5MM²</t>
  </si>
  <si>
    <t>2000CH010T5578900055</t>
  </si>
  <si>
    <t>0T5578900055</t>
  </si>
  <si>
    <t>CONNR,TUBE,CU,4MM²</t>
  </si>
  <si>
    <t>2000CH010T5578900056</t>
  </si>
  <si>
    <t>0T5578900056</t>
  </si>
  <si>
    <t>6074618</t>
  </si>
  <si>
    <t>GST/23-24/3680</t>
  </si>
  <si>
    <t>CONNR,TUBE,CU,4.6MM²</t>
  </si>
  <si>
    <t>2000CH010T5578900057</t>
  </si>
  <si>
    <t>0T5578900057</t>
  </si>
  <si>
    <t>CONNR,TUBE,CU,25MM²</t>
  </si>
  <si>
    <t>2000CH010T5578900062</t>
  </si>
  <si>
    <t>0T5578900062</t>
  </si>
  <si>
    <t>CONNR,TUBE,CU,35MM²</t>
  </si>
  <si>
    <t>2000CH010T5578900063</t>
  </si>
  <si>
    <t>0T5578900063</t>
  </si>
  <si>
    <t>CONNR,TUBE,CU,50MM²</t>
  </si>
  <si>
    <t>2000CH010T5578900064</t>
  </si>
  <si>
    <t>0T5578900064</t>
  </si>
  <si>
    <t>CONNR,TUBE,CU,95MM²</t>
  </si>
  <si>
    <t>2000CH010T5578900067</t>
  </si>
  <si>
    <t>0T5578900067</t>
  </si>
  <si>
    <t>CONNR,TUBE,CU,120MM²</t>
  </si>
  <si>
    <t>2000CH010T5578900069</t>
  </si>
  <si>
    <t>0T5578900069</t>
  </si>
  <si>
    <t>CONNR,TUBE,CU,150MM²</t>
  </si>
  <si>
    <t>2000CH010T5578900071</t>
  </si>
  <si>
    <t>0T5578900071</t>
  </si>
  <si>
    <t>CONNR,TUBE,CU,185MM²</t>
  </si>
  <si>
    <t>2000CH010T5578900073</t>
  </si>
  <si>
    <t>0T5578900073</t>
  </si>
  <si>
    <t>CONNR,TUBE,CU,240MM²</t>
  </si>
  <si>
    <t>2000CH010T5578900075</t>
  </si>
  <si>
    <t>0T5578900075</t>
  </si>
  <si>
    <t>LUG,CU,FORK INSUL,2.5MM²</t>
  </si>
  <si>
    <t>2000CH010T5578900242</t>
  </si>
  <si>
    <t>0T5578900242</t>
  </si>
  <si>
    <t>6031204</t>
  </si>
  <si>
    <t>GST/23-24/0197</t>
  </si>
  <si>
    <t>TIE,CBL,PVC,300MM</t>
  </si>
  <si>
    <t>001/2017-III108</t>
  </si>
  <si>
    <t>2000CH010T5580850005</t>
  </si>
  <si>
    <t>0T5580850005</t>
  </si>
  <si>
    <t>6105025</t>
  </si>
  <si>
    <t>GT/45</t>
  </si>
  <si>
    <t>MOT,ELEC,1500RPM,75KW,415V,3,280S,B3</t>
  </si>
  <si>
    <t>DOC PENDING_INV/EXIT/INV/095</t>
  </si>
  <si>
    <t>2000CG010C1001081089</t>
  </si>
  <si>
    <t>0C1001081089</t>
  </si>
  <si>
    <t>6063058</t>
  </si>
  <si>
    <t>GEA1055</t>
  </si>
  <si>
    <t>PHASE_3_ACT</t>
  </si>
  <si>
    <t>O-RING,20A11TM435IM,DRES-RAN</t>
  </si>
  <si>
    <t>2000CH010P0801040527</t>
  </si>
  <si>
    <t>0P0801040527</t>
  </si>
  <si>
    <t>MOT,ELEC,2900RPM,7.5KW,415VAC,E132M,B3</t>
  </si>
  <si>
    <t>2000CH010P1001080220</t>
  </si>
  <si>
    <t>0P1001080220</t>
  </si>
  <si>
    <t>SENSOR,GPSP,SPD/TIMING,2735041,CAT</t>
  </si>
  <si>
    <t>2000GS010P1117010027</t>
  </si>
  <si>
    <t>0P1117010027</t>
  </si>
  <si>
    <t>6005880</t>
  </si>
  <si>
    <t>PS231701060</t>
  </si>
  <si>
    <t>SENSOR,GP-PR,274-6719,CAT</t>
  </si>
  <si>
    <t>2000GS010P1117010065</t>
  </si>
  <si>
    <t>0P1117010065</t>
  </si>
  <si>
    <t>BELT,1417116,CAT</t>
  </si>
  <si>
    <t>2000CH010P1117010093</t>
  </si>
  <si>
    <t>0P1117010093</t>
  </si>
  <si>
    <t>6077906</t>
  </si>
  <si>
    <t>SEL-PIP,2720759,CAT</t>
  </si>
  <si>
    <t>2000CH010P1117010111</t>
  </si>
  <si>
    <t>0P1117010111</t>
  </si>
  <si>
    <t>O-RING,SEAL,3J7354,CAT</t>
  </si>
  <si>
    <t>2000CH010P1201050168</t>
  </si>
  <si>
    <t>0P1201050168</t>
  </si>
  <si>
    <t>SHIM,VARIABLE IGV,35106058,BHEL-GT</t>
  </si>
  <si>
    <t>2000CH010P1401060044</t>
  </si>
  <si>
    <t>0P1401060044</t>
  </si>
  <si>
    <t>0045095</t>
  </si>
  <si>
    <t>INSR,WIRE LCKG,M24X48MM,35107009,BHEL-GT</t>
  </si>
  <si>
    <t>2000CH010P1401060050</t>
  </si>
  <si>
    <t>0P1401060050</t>
  </si>
  <si>
    <t>1ST STG SHROUD KEY,35112121,BHEL-GT</t>
  </si>
  <si>
    <t>2000CH010P1401060055</t>
  </si>
  <si>
    <t>0P1401060055</t>
  </si>
  <si>
    <t>6082020</t>
  </si>
  <si>
    <t>TS-I18-0816</t>
  </si>
  <si>
    <t>BRG,THR,35204010,BHEL-GT</t>
  </si>
  <si>
    <t>2000CH010P1401060077</t>
  </si>
  <si>
    <t>0P1401060077</t>
  </si>
  <si>
    <t>6055298</t>
  </si>
  <si>
    <t>GSKT,SPW,35108001,BHEL-GT</t>
  </si>
  <si>
    <t>2000CH010P1401070023</t>
  </si>
  <si>
    <t>0P1401070023</t>
  </si>
  <si>
    <t>6000948</t>
  </si>
  <si>
    <t>TS-I17-0521</t>
  </si>
  <si>
    <t>PLG,CLEARANCE HOLE,35112114,BHEL-GT</t>
  </si>
  <si>
    <t>2000CH010P1401070036</t>
  </si>
  <si>
    <t>0P1401070036</t>
  </si>
  <si>
    <t>PLG,BOROSCOPE HOLE,35112135,BHEL-GT</t>
  </si>
  <si>
    <t>2000CH010P1401070043</t>
  </si>
  <si>
    <t>0P1401070043</t>
  </si>
  <si>
    <t>BLT,HEX,M16X20MM,35108044,BHEL-GT</t>
  </si>
  <si>
    <t>2000CH010P1401080038</t>
  </si>
  <si>
    <t>0P1401080038</t>
  </si>
  <si>
    <t>6078953</t>
  </si>
  <si>
    <t>TS-I19-0731</t>
  </si>
  <si>
    <t>BLT,HEX,M12X75MM,35509056,BHEL-GT</t>
  </si>
  <si>
    <t>2000CH010P1401080094</t>
  </si>
  <si>
    <t>0P1401080094</t>
  </si>
  <si>
    <t>6069891</t>
  </si>
  <si>
    <t>TS-I18-0553</t>
  </si>
  <si>
    <t>BLT,43512761008-08,BGGTS</t>
  </si>
  <si>
    <t>2000CH010P1401080330</t>
  </si>
  <si>
    <t>0P1401080330</t>
  </si>
  <si>
    <t>6067481</t>
  </si>
  <si>
    <t>TS-I20-0565</t>
  </si>
  <si>
    <t>PLUG,PIPE,35112122,BHEL-GT</t>
  </si>
  <si>
    <t>2000CH010P1401130005</t>
  </si>
  <si>
    <t>0P1401130005</t>
  </si>
  <si>
    <t>0004041</t>
  </si>
  <si>
    <t>HOSE,FLEXI,SS,CL1,6IN,GT9751317584,BHEL</t>
  </si>
  <si>
    <t>2000GS010P1401130014</t>
  </si>
  <si>
    <t>0P1401130014</t>
  </si>
  <si>
    <t>0049628</t>
  </si>
  <si>
    <t>TUBING THERMOCPL,43511961014-01,BHEL</t>
  </si>
  <si>
    <t>001/2017-III220</t>
  </si>
  <si>
    <t>2000CH010P1401130062</t>
  </si>
  <si>
    <t>0P1401130062</t>
  </si>
  <si>
    <t>6074615</t>
  </si>
  <si>
    <t>TS-I21-0526</t>
  </si>
  <si>
    <t>ELB,SW,90°,1/2IN,IBR,A105,CL6000</t>
  </si>
  <si>
    <t>2000CH010P1734350082</t>
  </si>
  <si>
    <t>0P1734350082</t>
  </si>
  <si>
    <t>6056408</t>
  </si>
  <si>
    <t>TEE,EQ,SW,A105,CL6000,1/2IN,IBR</t>
  </si>
  <si>
    <t>2000CH010P1734800039</t>
  </si>
  <si>
    <t>0P1734800039</t>
  </si>
  <si>
    <t>BLCK,BRG,UKP213J+H313X,60MM</t>
  </si>
  <si>
    <t>DOC PENDING_INV/EXIT/INV/096</t>
  </si>
  <si>
    <t>2000CH010P3012240018</t>
  </si>
  <si>
    <t>0P3012240018</t>
  </si>
  <si>
    <t>6031915</t>
  </si>
  <si>
    <t>ADPTR SLV,BRG,260X330MM,OH 3056,SKF</t>
  </si>
  <si>
    <t>2000CH010P3012300009</t>
  </si>
  <si>
    <t>0P3012300009</t>
  </si>
  <si>
    <t>6090582</t>
  </si>
  <si>
    <t>SPV/1824/20-21</t>
  </si>
  <si>
    <t>BELT,DR,SLIDE,PVC,30MM,1714MM</t>
  </si>
  <si>
    <t>001/2017-II167</t>
  </si>
  <si>
    <t>2000CH010P3014190002</t>
  </si>
  <si>
    <t>0P3014190002</t>
  </si>
  <si>
    <t>6059161</t>
  </si>
  <si>
    <t>TEIC20351/2021</t>
  </si>
  <si>
    <t>BELT,DR,SLIDE,PVC,30MM,1522MM</t>
  </si>
  <si>
    <t>2000CH010P3014190003</t>
  </si>
  <si>
    <t>0P3014190003</t>
  </si>
  <si>
    <t>SLV/TUBE,PVC,WHITE,100M,3.5MM</t>
  </si>
  <si>
    <t>2000CH010P3508240009</t>
  </si>
  <si>
    <t>0P3508240009</t>
  </si>
  <si>
    <t>6029110</t>
  </si>
  <si>
    <t>SLV/TUBE,PVC,YELLOW,100M,3.5MM</t>
  </si>
  <si>
    <t>2000CH010P3508240010</t>
  </si>
  <si>
    <t>0P3508240010</t>
  </si>
  <si>
    <t>STUD,HINGE,LIFTER,282121,NEWLONG</t>
  </si>
  <si>
    <t>001/2017-II200</t>
  </si>
  <si>
    <t>2000CH010P3766900133</t>
  </si>
  <si>
    <t>0P3766900133</t>
  </si>
  <si>
    <t>6063815</t>
  </si>
  <si>
    <t>18NP05</t>
  </si>
  <si>
    <t>NDLE BAR,242121A,NEWLONG</t>
  </si>
  <si>
    <t>2000CH010P3766900372</t>
  </si>
  <si>
    <t>0P3766900372</t>
  </si>
  <si>
    <t>NDLE CLAMP NUT,242131,NEWLONG</t>
  </si>
  <si>
    <t>2000CH010P3766900373</t>
  </si>
  <si>
    <t>0P3766900373</t>
  </si>
  <si>
    <t>PRESSER FOOT ASSY,242231A,NEWLONG</t>
  </si>
  <si>
    <t>2000CH010P3766900379</t>
  </si>
  <si>
    <t>0P3766900379</t>
  </si>
  <si>
    <t>PRESS TRANSDR,56.103.50.013,KCPL</t>
  </si>
  <si>
    <t>2000CH010P3904050204</t>
  </si>
  <si>
    <t>0P3904050204</t>
  </si>
  <si>
    <t>6096698</t>
  </si>
  <si>
    <t>FLTR ELEM,KKF-23-0017/HTOF,KLASSIC</t>
  </si>
  <si>
    <t>2000CH010P3922070005</t>
  </si>
  <si>
    <t>0P3922070005</t>
  </si>
  <si>
    <t>6028840</t>
  </si>
  <si>
    <t>BAG ELEM,POLYPROPYLENE,702,5µm,GRAND-PR</t>
  </si>
  <si>
    <t>2000CH010P3922150102</t>
  </si>
  <si>
    <t>0P3922150102</t>
  </si>
  <si>
    <t>6014178</t>
  </si>
  <si>
    <t>2019-2020/292</t>
  </si>
  <si>
    <t>FLTR SERIES,10MICRON,KKF-48,KLASSIC</t>
  </si>
  <si>
    <t>2000CH010P3922150228</t>
  </si>
  <si>
    <t>0P3922150228</t>
  </si>
  <si>
    <t>FLTR SERIES,5MICRON,HFE-20-05-A,KLASSIC</t>
  </si>
  <si>
    <t>2000CH010P3922150229</t>
  </si>
  <si>
    <t>0P3922150229</t>
  </si>
  <si>
    <t>FLTR ELEMENT,KKF-04,KLASSIC</t>
  </si>
  <si>
    <t>2000CH010P3922150235</t>
  </si>
  <si>
    <t>0P3922150235</t>
  </si>
  <si>
    <t>MEMBRANE ASSY,23502-04,EMER-PM</t>
  </si>
  <si>
    <t>2000CH010P4100980268</t>
  </si>
  <si>
    <t>0P4100980268</t>
  </si>
  <si>
    <t>6043466</t>
  </si>
  <si>
    <t>BRG,THR,71037,ROTORK</t>
  </si>
  <si>
    <t>2000CH010P4102201782</t>
  </si>
  <si>
    <t>0P4102201782</t>
  </si>
  <si>
    <t>6087234</t>
  </si>
  <si>
    <t>SI33634</t>
  </si>
  <si>
    <t>RTNR,HANDWHEEL,21872I,ROTORK</t>
  </si>
  <si>
    <t>2000CH010P4102201854</t>
  </si>
  <si>
    <t>0P4102201854</t>
  </si>
  <si>
    <t>6019106</t>
  </si>
  <si>
    <t>JE33870</t>
  </si>
  <si>
    <t>RTNR,LSD,B0094-S,ROTORK</t>
  </si>
  <si>
    <t>2000CH010P4102201856</t>
  </si>
  <si>
    <t>0P4102201856</t>
  </si>
  <si>
    <t>STEM,UPR,VALVE,7000043564,KTMVLV</t>
  </si>
  <si>
    <t>2000CH010P4102201911</t>
  </si>
  <si>
    <t>0P4102201911</t>
  </si>
  <si>
    <t>6065896</t>
  </si>
  <si>
    <t>STEM,LWR,7000045858,KTMVLV</t>
  </si>
  <si>
    <t>2000CH010P4102201912</t>
  </si>
  <si>
    <t>0P4102201912</t>
  </si>
  <si>
    <t>O-RING,971886312-680-0000,DRES-MSL</t>
  </si>
  <si>
    <t>2000CH010P4102211905</t>
  </si>
  <si>
    <t>0P4102211905</t>
  </si>
  <si>
    <t>6021729</t>
  </si>
  <si>
    <t>F25511204160</t>
  </si>
  <si>
    <t>FELT SEAL KIT,71005,ROTORK</t>
  </si>
  <si>
    <t>2000CH010P4102212000</t>
  </si>
  <si>
    <t>0P4102212000</t>
  </si>
  <si>
    <t>PCB,50902,ROTORK</t>
  </si>
  <si>
    <t>2000CH010P4102250014</t>
  </si>
  <si>
    <t>0P4102250014</t>
  </si>
  <si>
    <t>6101467</t>
  </si>
  <si>
    <t>SW MECHSM ASSY,S/MBH89Z00,ROTORK</t>
  </si>
  <si>
    <t>2000CH010P4102250028</t>
  </si>
  <si>
    <t>0P4102250028</t>
  </si>
  <si>
    <t>0004188</t>
  </si>
  <si>
    <t>SW,MECHSM,S/M BH89Z00JV,ROTORK</t>
  </si>
  <si>
    <t>2000CH010P4102250078</t>
  </si>
  <si>
    <t>0P4102250078</t>
  </si>
  <si>
    <t>SW,MECHSM,S/M BH87Z60PV,ROTORK</t>
  </si>
  <si>
    <t>2000CH010P4102250079</t>
  </si>
  <si>
    <t>0P4102250079</t>
  </si>
  <si>
    <t>KNOB ASSY,77004,F/MOV,ROTORK</t>
  </si>
  <si>
    <t>2000CH010P4102250093</t>
  </si>
  <si>
    <t>0P4102250093</t>
  </si>
  <si>
    <t>LOCAL/REMOTE CAM,B1713,F/MOV,ROTORK</t>
  </si>
  <si>
    <t>2000CH010P4102260104</t>
  </si>
  <si>
    <t>0P4102260104</t>
  </si>
  <si>
    <t>VLV,CHECK,3/8IN NPTF,SS316,CL3000</t>
  </si>
  <si>
    <t>2000CH010P4103080003</t>
  </si>
  <si>
    <t>0P4103080003</t>
  </si>
  <si>
    <t>6049236</t>
  </si>
  <si>
    <t>FCP/48/SI/0418</t>
  </si>
  <si>
    <t>PROBE,VIB,86691178013001500,BENTLY-N</t>
  </si>
  <si>
    <t>2000CH010P4119120030</t>
  </si>
  <si>
    <t>0P4119120030</t>
  </si>
  <si>
    <t>1005560</t>
  </si>
  <si>
    <t>PROBE,VIB,86691-1250-400-15-00,BENTLY-N</t>
  </si>
  <si>
    <t>2000CH010P4119120031</t>
  </si>
  <si>
    <t>0P4119120031</t>
  </si>
  <si>
    <t>PROBE,VIB,86691-750-435-15-00,BENTLY-N</t>
  </si>
  <si>
    <t>2000CH010P4119120032</t>
  </si>
  <si>
    <t>0P4119120032</t>
  </si>
  <si>
    <t>SW,PRESS,1.6TO10KG/CM2,GRS2102E+,SWITZER</t>
  </si>
  <si>
    <t>050/2017-494A</t>
  </si>
  <si>
    <t>001/2017-III422</t>
  </si>
  <si>
    <t>2000GS010P4151070007</t>
  </si>
  <si>
    <t>0P4151070007</t>
  </si>
  <si>
    <t>0022957</t>
  </si>
  <si>
    <t>RLF VLV,GT9754228221,BHEL</t>
  </si>
  <si>
    <t>2000CH010P4204060089</t>
  </si>
  <si>
    <t>0P4204060089</t>
  </si>
  <si>
    <t>GSKT,SEAT,D0122011/13,SANMAR</t>
  </si>
  <si>
    <t>2000CH010P4205031256</t>
  </si>
  <si>
    <t>0P4205031256</t>
  </si>
  <si>
    <t>MATING RING,RJ09AD30DDUC,SUNDYNE</t>
  </si>
  <si>
    <t>2000CH010P4205031939</t>
  </si>
  <si>
    <t>0P4205031939</t>
  </si>
  <si>
    <t>CONT,600V,25A,3P,TC1-D1210-N5,C&amp;S</t>
  </si>
  <si>
    <t>2000GS010P4610210081</t>
  </si>
  <si>
    <t>0P4610210081</t>
  </si>
  <si>
    <t>0046087</t>
  </si>
  <si>
    <t>T-1079-1617</t>
  </si>
  <si>
    <t>PUSH BUTTON,1NO+1NC,69-266,ROTORK</t>
  </si>
  <si>
    <t>DOC PENDING_INV/EXIT/INV/097</t>
  </si>
  <si>
    <t>2000CH010P4614050219</t>
  </si>
  <si>
    <t>0P4614050219</t>
  </si>
  <si>
    <t>Amardeep Steel Centre</t>
  </si>
  <si>
    <t>TUBE,MTL,CS,141.3MM,6.55MM,IBR</t>
  </si>
  <si>
    <t>2000CH010P5112100006</t>
  </si>
  <si>
    <t>0P5112100006</t>
  </si>
  <si>
    <t>6074762</t>
  </si>
  <si>
    <t>181/2018-19</t>
  </si>
  <si>
    <t>TUBE,MTL,CS,101.6MM,5.74MM,IBR</t>
  </si>
  <si>
    <t>2000CH010P5112100008</t>
  </si>
  <si>
    <t>0P5112100008</t>
  </si>
  <si>
    <t>ALIKRAFT ENGINEERS PVT LTD./'Rajarshi Engineering</t>
  </si>
  <si>
    <t>NOZL,SS316,6D8M36A,MEKASTER</t>
  </si>
  <si>
    <t>2000CH010P5269300509</t>
  </si>
  <si>
    <t>0P5269300509</t>
  </si>
  <si>
    <t>2016-17/407/037/2018-19</t>
  </si>
  <si>
    <t>DISC,SS316+ST,6E1667S,MEKASTER</t>
  </si>
  <si>
    <t>2000CH010P5269300517</t>
  </si>
  <si>
    <t>0P5269300517</t>
  </si>
  <si>
    <t>2016-17/407/G-18-19-237</t>
  </si>
  <si>
    <t>DISC,SS316,6D1667,MEKASTER</t>
  </si>
  <si>
    <t>2000CH010P5269300581</t>
  </si>
  <si>
    <t>0P5269300581</t>
  </si>
  <si>
    <t>0028015</t>
  </si>
  <si>
    <t>INV/2017-18/088/G-18-19-237</t>
  </si>
  <si>
    <t>ALIKRAFT ENGINEERS PVT LTD./'MEKASTER ENGINEERING</t>
  </si>
  <si>
    <t>DISC,SS316+ST,151611S,MEKASTER</t>
  </si>
  <si>
    <t>2000CH010P5269300584</t>
  </si>
  <si>
    <t>0P5269300584</t>
  </si>
  <si>
    <t>INV/2017-18/088,MESPL/20-21/293,MESPL/20-21/297</t>
  </si>
  <si>
    <t>DISC,SS316,151611,MEKASTER</t>
  </si>
  <si>
    <t>2000CH010P5269300585</t>
  </si>
  <si>
    <t>0P5269300585</t>
  </si>
  <si>
    <t>INV/2017-18/088,AEPL/G/18-19/237,MESPL/20-21/297,MESPL/20-21/309</t>
  </si>
  <si>
    <t>SPNDL-9406,931764830000,BHEL</t>
  </si>
  <si>
    <t>2000CH010P5269300943</t>
  </si>
  <si>
    <t>0P5269300943</t>
  </si>
  <si>
    <t>6037389</t>
  </si>
  <si>
    <t>DISK HLDR-9408,930756750000,BHEL</t>
  </si>
  <si>
    <t>2000CH010P5269300944</t>
  </si>
  <si>
    <t>0P5269300944</t>
  </si>
  <si>
    <t>NOZL-9408,931751460000,BHEL</t>
  </si>
  <si>
    <t>2000CH010P5269300946</t>
  </si>
  <si>
    <t>0P5269300946</t>
  </si>
  <si>
    <t>6023261</t>
  </si>
  <si>
    <t>SPNDL-9408,931764840000,BHEL</t>
  </si>
  <si>
    <t>2000CH010P5269300947</t>
  </si>
  <si>
    <t>0P5269300947</t>
  </si>
  <si>
    <t>NOZL-9440,930759040000,BHEL</t>
  </si>
  <si>
    <t>2000CH010P5269300951</t>
  </si>
  <si>
    <t>0P5269300951</t>
  </si>
  <si>
    <t>GSKT,PTFE,15GG370,MEKASTER</t>
  </si>
  <si>
    <t>001/2017-III106</t>
  </si>
  <si>
    <t>2000CH010P5269310185</t>
  </si>
  <si>
    <t>0P5269310185</t>
  </si>
  <si>
    <t>INV/2017-18/088,MESPL/20-21/309,MESPL/20-21/297</t>
  </si>
  <si>
    <t>RTNR RING-9406,964150610000,BHEL</t>
  </si>
  <si>
    <t>2000CH010P5269310245</t>
  </si>
  <si>
    <t>0P5269310245</t>
  </si>
  <si>
    <t>GSKT-9098,220216230000,BHEL</t>
  </si>
  <si>
    <t>2000CH010P5269310250</t>
  </si>
  <si>
    <t>0P5269310250</t>
  </si>
  <si>
    <t>GSKT-9005,220215680000,BHEL</t>
  </si>
  <si>
    <t>2000CH010P5269310257</t>
  </si>
  <si>
    <t>0P5269310257</t>
  </si>
  <si>
    <t>S.JACKTD GSKT-8885,964152740000,BHEL</t>
  </si>
  <si>
    <t>2000CH010P5269310262</t>
  </si>
  <si>
    <t>0P5269310262</t>
  </si>
  <si>
    <t>GSKT-9006,220215690000,BHEL</t>
  </si>
  <si>
    <t>2000CH010P5269310264</t>
  </si>
  <si>
    <t>0P5269310264</t>
  </si>
  <si>
    <t>MEKASTER ENGINEERING</t>
  </si>
  <si>
    <t>SPRG,Q8E4995,MEKASTER</t>
  </si>
  <si>
    <t>2000CH010P5269320426</t>
  </si>
  <si>
    <t>0P5269320426</t>
  </si>
  <si>
    <t>6030696</t>
  </si>
  <si>
    <t>MESPL/2021/293</t>
  </si>
  <si>
    <t>OVERLAP CLLR,930700200000,BHEL</t>
  </si>
  <si>
    <t>2000CH010P5269320427</t>
  </si>
  <si>
    <t>0P5269320427</t>
  </si>
  <si>
    <t>ADJ RING PIN,930700410000,BHEL</t>
  </si>
  <si>
    <t>2000CH010P5269320428</t>
  </si>
  <si>
    <t>0P5269320428</t>
  </si>
  <si>
    <t>6023264</t>
  </si>
  <si>
    <t>ADJ RING PIN,930700420000,BHEL</t>
  </si>
  <si>
    <t>2000CH010P5269320429</t>
  </si>
  <si>
    <t>0P5269320429</t>
  </si>
  <si>
    <t>ADJ RING PIN,930700890000,BHEL</t>
  </si>
  <si>
    <t>2000CH010P5269320430</t>
  </si>
  <si>
    <t>0P5269320430</t>
  </si>
  <si>
    <t>OVERLAP CLLR,930701650000,BHEL</t>
  </si>
  <si>
    <t>2000CH010P5269320431</t>
  </si>
  <si>
    <t>0P5269320431</t>
  </si>
  <si>
    <t>ADJ RING PIN,930701720000,BHEL</t>
  </si>
  <si>
    <t>2000CH010P5269320432</t>
  </si>
  <si>
    <t>0P5269320432</t>
  </si>
  <si>
    <t>ADJ RING PIN-7135,930700900000,BHEL</t>
  </si>
  <si>
    <t>2000CH010P5269320434</t>
  </si>
  <si>
    <t>0P5269320434</t>
  </si>
  <si>
    <t>OVERLAP CLLR-7005,930702120000,BHEL</t>
  </si>
  <si>
    <t>2000CH010P5269320435</t>
  </si>
  <si>
    <t>0P5269320435</t>
  </si>
  <si>
    <t>DISK CLLR-9408,930756760000,BHEL</t>
  </si>
  <si>
    <t>2000CH010P5269320437</t>
  </si>
  <si>
    <t>0P5269320437</t>
  </si>
  <si>
    <t>DISK CLLR-9440,930759000000,BHEL</t>
  </si>
  <si>
    <t>2000CH010P5269320438</t>
  </si>
  <si>
    <t>0P5269320438</t>
  </si>
  <si>
    <t>PROXMTR,9M,18745-04,BENTLY-N</t>
  </si>
  <si>
    <t>2000CH010P5551870008</t>
  </si>
  <si>
    <t>0P5551870008</t>
  </si>
  <si>
    <t>PT PQ Silicas Indonesia</t>
  </si>
  <si>
    <t>Synthetic Silica_PE</t>
  </si>
  <si>
    <t>2000CH020R0703800012</t>
  </si>
  <si>
    <t>0R0703800012</t>
  </si>
  <si>
    <t>1002533</t>
  </si>
  <si>
    <t>MADHU SILICA PVT.LTD.</t>
  </si>
  <si>
    <t>Silica_PP</t>
  </si>
  <si>
    <t>050/2017-141</t>
  </si>
  <si>
    <t>I158</t>
  </si>
  <si>
    <t>2000CH020R0786040001</t>
  </si>
  <si>
    <t>0R0786040001</t>
  </si>
  <si>
    <t>6087529</t>
  </si>
  <si>
    <t>2000PPS10R0786040001</t>
  </si>
  <si>
    <t>CLOTH,EMERY,50MM,50M/ROLL,MEDIUM</t>
  </si>
  <si>
    <t>001/2017-III179</t>
  </si>
  <si>
    <t>2000CH010T0116100017</t>
  </si>
  <si>
    <t>0T0116100017</t>
  </si>
  <si>
    <t>0045099</t>
  </si>
  <si>
    <t>Chemical cartridge  respirator  for HC</t>
  </si>
  <si>
    <t>001/2017-II220</t>
  </si>
  <si>
    <t>2000CH010T013020000006</t>
  </si>
  <si>
    <t>0T013020000006</t>
  </si>
  <si>
    <t>6020223</t>
  </si>
  <si>
    <t>T-2402/18-19</t>
  </si>
  <si>
    <t>Vasu Chemicals LLP</t>
  </si>
  <si>
    <t>POLY ELECTROLYTE,ANIONIC,25KG,100%</t>
  </si>
  <si>
    <t>39061090</t>
  </si>
  <si>
    <t>001/2017-III100</t>
  </si>
  <si>
    <t>2000RWS10T0723800003</t>
  </si>
  <si>
    <t>0T0723800003</t>
  </si>
  <si>
    <t>6068596</t>
  </si>
  <si>
    <t>GLOBAL ADSORBENTS PVT.LTD.</t>
  </si>
  <si>
    <t>PSF SAND,0.4TO0.6MM,1400TO1600KG/M3</t>
  </si>
  <si>
    <t>001/2017-I113</t>
  </si>
  <si>
    <t>2000ETS10T0729750005</t>
  </si>
  <si>
    <t>0T0729750005</t>
  </si>
  <si>
    <t>6072399</t>
  </si>
  <si>
    <t>GAA/35/18-19</t>
  </si>
  <si>
    <t>STBLT-N,MC,75MM,M16,2MM</t>
  </si>
  <si>
    <t>73181190</t>
  </si>
  <si>
    <t>2000CH010T1537010008</t>
  </si>
  <si>
    <t>0T1537010008</t>
  </si>
  <si>
    <t>6072519</t>
  </si>
  <si>
    <t>STBLT-N,197MM,M30,3.5MM</t>
  </si>
  <si>
    <t>2000CH010T1537010009</t>
  </si>
  <si>
    <t>0T1537010009</t>
  </si>
  <si>
    <t>STBLT+N,SA193-B7,UNC,100MM,5/8IN</t>
  </si>
  <si>
    <t>2000CH010T1537020001</t>
  </si>
  <si>
    <t>0T1537020001</t>
  </si>
  <si>
    <t>STBLT+N,SS304L,UNC,70MM,1/2IN</t>
  </si>
  <si>
    <t>2000CH010T1537020019</t>
  </si>
  <si>
    <t>0T1537020019</t>
  </si>
  <si>
    <t>6066638</t>
  </si>
  <si>
    <t>STBLT+N,SA193-B7,METRIC,185MM,M20</t>
  </si>
  <si>
    <t>2000CH010T1538570034</t>
  </si>
  <si>
    <t>0T1538570034</t>
  </si>
  <si>
    <t>6046536</t>
  </si>
  <si>
    <t>STBLT+N,SA193-B7,MC,170MM,M24</t>
  </si>
  <si>
    <t>2000CH010T1538610183</t>
  </si>
  <si>
    <t>0T1538610183</t>
  </si>
  <si>
    <t>6037620</t>
  </si>
  <si>
    <t>STBLT+N,SA193-B8,100MM,M16</t>
  </si>
  <si>
    <t>2000CH010T1538610519</t>
  </si>
  <si>
    <t>0T1538610519</t>
  </si>
  <si>
    <t>STBLT+N,SA193-B7,8UN,305MM,1.1/2IN</t>
  </si>
  <si>
    <t>2000CH010T1538610695</t>
  </si>
  <si>
    <t>0T1538610695</t>
  </si>
  <si>
    <t>STBLT+N,SA193-B8,MC,80MM,M12</t>
  </si>
  <si>
    <t>2000CH010T1538880039</t>
  </si>
  <si>
    <t>0T1538880039</t>
  </si>
  <si>
    <t>STBLT+N,SA193-B8,13UNC,75MM,1/2IN</t>
  </si>
  <si>
    <t>2000CH010T1538880055</t>
  </si>
  <si>
    <t>0T1538880055</t>
  </si>
  <si>
    <t>FULL BODY HARNESS,W/SHOCK ABSORBER</t>
  </si>
  <si>
    <t>001/2017-II171</t>
  </si>
  <si>
    <t>2000CH010T1621020001</t>
  </si>
  <si>
    <t>0T1621020001</t>
  </si>
  <si>
    <t>6019104</t>
  </si>
  <si>
    <t>R1634</t>
  </si>
  <si>
    <t>NOSE MASK,GREY</t>
  </si>
  <si>
    <t>001/2017-I224</t>
  </si>
  <si>
    <t>2000CH010T1623010004</t>
  </si>
  <si>
    <t>0T1623010004</t>
  </si>
  <si>
    <t>6060164</t>
  </si>
  <si>
    <t>T/473</t>
  </si>
  <si>
    <t>SAFETY TAPE,BARRIER,3INX250M</t>
  </si>
  <si>
    <t>2000CH010T1625110001</t>
  </si>
  <si>
    <t>0T1625110001</t>
  </si>
  <si>
    <t>0058118</t>
  </si>
  <si>
    <t>NIP,THD,AISI 304,SCH160,150MM,3/4IN</t>
  </si>
  <si>
    <t>2000CH010T1710560019</t>
  </si>
  <si>
    <t>0T1710560019</t>
  </si>
  <si>
    <t>6050127</t>
  </si>
  <si>
    <t>SPS-050/19-20</t>
  </si>
  <si>
    <t>NIP,THD,AISI 304,BSP,SCH80,150MM,1IN</t>
  </si>
  <si>
    <t>2000CH010T1710560020</t>
  </si>
  <si>
    <t>0T1710560020</t>
  </si>
  <si>
    <t>NIP,THD,AISI 304,BSP,SCH80,150MM,1.1/2IN</t>
  </si>
  <si>
    <t>2000CH010T1710560021</t>
  </si>
  <si>
    <t>0T1710560021</t>
  </si>
  <si>
    <t>NIP,THD,AISI 304,BSP,SCH160,150MM,1/2IN</t>
  </si>
  <si>
    <t>2000CH010T1710560022</t>
  </si>
  <si>
    <t>0T1710560022</t>
  </si>
  <si>
    <t>NIP,THD,A312-316,50MM,1/2(M)X3/8(F)IN</t>
  </si>
  <si>
    <t>2000CH010T1710560023</t>
  </si>
  <si>
    <t>0T1710560023</t>
  </si>
  <si>
    <t>6039377</t>
  </si>
  <si>
    <t>FCP/48/SI/0108</t>
  </si>
  <si>
    <t>NIP,THD,A312-316,50MM,1/2(M)X1(F)IN</t>
  </si>
  <si>
    <t>2000CH010T1710560024</t>
  </si>
  <si>
    <t>0T1710560024</t>
  </si>
  <si>
    <t>NIP,THD,A312-316,50MM,1(M)X1/2(F)IN</t>
  </si>
  <si>
    <t>2000CH010T1710560025</t>
  </si>
  <si>
    <t>0T1710560025</t>
  </si>
  <si>
    <t>NIP,THD,50MM,3/8(M)X1/2(F)IN,SS316</t>
  </si>
  <si>
    <t>2000CH010T1710560026</t>
  </si>
  <si>
    <t>0T1710560026</t>
  </si>
  <si>
    <t>NIP,THD,50MM,1/2(M)X3/4(F)IN,SS316</t>
  </si>
  <si>
    <t>2000CH010T1710560027</t>
  </si>
  <si>
    <t>0T1710560027</t>
  </si>
  <si>
    <t>PLUG,PIPE,THD,BL,1IN,SS316,NPTF</t>
  </si>
  <si>
    <t>2000CH010T1722110000</t>
  </si>
  <si>
    <t>0T1722110000</t>
  </si>
  <si>
    <t>PLUG,PIPE,THD,BL,3/8IN,SS316,NPTF</t>
  </si>
  <si>
    <t>2000CH010T1722110002</t>
  </si>
  <si>
    <t>0T1722110002</t>
  </si>
  <si>
    <t>PLUG,PIPE,THD,BL,3/4IN,SS316,NPTF</t>
  </si>
  <si>
    <t>2000CH010T1722110005</t>
  </si>
  <si>
    <t>0T1722110005</t>
  </si>
  <si>
    <t>RDCR,CON,BW,A234-WPB,80/80,3/4X1/2IN</t>
  </si>
  <si>
    <t>2000CH010T1729460022</t>
  </si>
  <si>
    <t>0T1729460022</t>
  </si>
  <si>
    <t>RDCR,CON,BW,A234-WPB,80/80,1X1/2IN</t>
  </si>
  <si>
    <t>2000CH010T1729460023</t>
  </si>
  <si>
    <t>0T1729460023</t>
  </si>
  <si>
    <t>RDCR,CON,BW,A234-WPB,80/80,2X1IN</t>
  </si>
  <si>
    <t>2000CH010T1729460028</t>
  </si>
  <si>
    <t>0T1729460028</t>
  </si>
  <si>
    <t>TEE,EQ,BW,A234-WPB,40/40,3X3IN</t>
  </si>
  <si>
    <t>2000CH010T1729910005</t>
  </si>
  <si>
    <t>0T1729910005</t>
  </si>
  <si>
    <t>ELB,BW,A234-WPB,90°,80,3/4IN</t>
  </si>
  <si>
    <t>2000CH010T1730500022</t>
  </si>
  <si>
    <t>0T1730500022</t>
  </si>
  <si>
    <t>CPLG,PIPE,SW,FULL,A105,CL3000,IBR,1IN</t>
  </si>
  <si>
    <t>2000CH010T1734260047</t>
  </si>
  <si>
    <t>0T1734260047</t>
  </si>
  <si>
    <t>6071301</t>
  </si>
  <si>
    <t>111/19-20</t>
  </si>
  <si>
    <t>ELB,SW,A105,CL3000,90°,1/2IN,IBR</t>
  </si>
  <si>
    <t>2000CH010T1734350016</t>
  </si>
  <si>
    <t>0T1734350016</t>
  </si>
  <si>
    <t>6098560</t>
  </si>
  <si>
    <t>SPS-077/21-22</t>
  </si>
  <si>
    <t>ELB,SW,A105,CL3000,90°,1IN,IBR</t>
  </si>
  <si>
    <t>2000CH010T1734350018</t>
  </si>
  <si>
    <t>0T1734350018</t>
  </si>
  <si>
    <t>RDCR,CON,SW,A234-WPB,CL3000,1.1/2X1IN</t>
  </si>
  <si>
    <t>2000CH010T1737700052</t>
  </si>
  <si>
    <t>0T1737700052</t>
  </si>
  <si>
    <t>VENT PROT,3/8IN NPTM,SS316</t>
  </si>
  <si>
    <t>DOC PENDING_INV/EXIT/INV/098</t>
  </si>
  <si>
    <t>2000CH010T1739030012</t>
  </si>
  <si>
    <t>0T1739030012</t>
  </si>
  <si>
    <t>6049240</t>
  </si>
  <si>
    <t>FCP/48/SI/0417</t>
  </si>
  <si>
    <t>VENT PROT,1IN NPTM,SS316</t>
  </si>
  <si>
    <t>2000CH010T1739030013</t>
  </si>
  <si>
    <t>0T1739030013</t>
  </si>
  <si>
    <t>CAP,BL,TUBE,COMPR,SS316,3/4IN</t>
  </si>
  <si>
    <t>2000CH010T1739190002</t>
  </si>
  <si>
    <t>0T1739190002</t>
  </si>
  <si>
    <t>CAP,BL,TUBE,COMPR,SS316,3/8IN</t>
  </si>
  <si>
    <t>2000CH010T1739190004</t>
  </si>
  <si>
    <t>0T1739190004</t>
  </si>
  <si>
    <t>CAP,BL,TUBE,COMPR,SS316,1IN</t>
  </si>
  <si>
    <t>2000CH010T1739190018</t>
  </si>
  <si>
    <t>0T1739190018</t>
  </si>
  <si>
    <t>CAP,TUBE,COMPR,1IN,SS316</t>
  </si>
  <si>
    <t>2000CH010T1739190019</t>
  </si>
  <si>
    <t>0T1739190019</t>
  </si>
  <si>
    <t>CONNR,TUBE,COMPR,FEM,SS316,3/8X1/4IN</t>
  </si>
  <si>
    <t>2000CH010T1739270012</t>
  </si>
  <si>
    <t>0T1739270012</t>
  </si>
  <si>
    <t>CONNR,TUBE,COMPR,MALE,SS316,NTPM,1/4X1</t>
  </si>
  <si>
    <t>2000CH010T1739270021</t>
  </si>
  <si>
    <t>0T1739270021</t>
  </si>
  <si>
    <t>CONNR,TUBE,COMPR,MALE,SS316,NTPM,1/4X3/4</t>
  </si>
  <si>
    <t>2000CH010T1739270022</t>
  </si>
  <si>
    <t>0T1739270022</t>
  </si>
  <si>
    <t>Comfit &amp; Valves Pvt. Ltd.</t>
  </si>
  <si>
    <t>CONNR,TUBE,COMPR,MALE,1/2X1/2,SS316,BSP</t>
  </si>
  <si>
    <t>2000CH010T1739270119</t>
  </si>
  <si>
    <t>0T1739270119</t>
  </si>
  <si>
    <t>6034667</t>
  </si>
  <si>
    <t>E0014</t>
  </si>
  <si>
    <t>CONNR,TUBE,COMPR,FEM,1X1IN,SS316</t>
  </si>
  <si>
    <t>2000CH010T1739270121</t>
  </si>
  <si>
    <t>0T1739270121</t>
  </si>
  <si>
    <t>CONNR,TUBE,COMPR,MALE,1X3/4IN,SS316</t>
  </si>
  <si>
    <t>2000CH010T1739270122</t>
  </si>
  <si>
    <t>0T1739270122</t>
  </si>
  <si>
    <t>CONNR,TUBE,COMPR,MALE,3/4X1/2IN,SS316</t>
  </si>
  <si>
    <t>2000CH010T1739270127</t>
  </si>
  <si>
    <t>0T1739270127</t>
  </si>
  <si>
    <t>CONNR,TUBE,COMPR,MALE,3/8X3/8IN,SS316</t>
  </si>
  <si>
    <t>2000CH010T1739270128</t>
  </si>
  <si>
    <t>0T1739270128</t>
  </si>
  <si>
    <t>CONNR,TUBE,COMPR,MALE,1/4X3/8IN,SS316</t>
  </si>
  <si>
    <t>2000CH010T1739270129</t>
  </si>
  <si>
    <t>0T1739270129</t>
  </si>
  <si>
    <t>CONNR,TUBE,COMPR,MALE,1/2X3/4IN,SS316</t>
  </si>
  <si>
    <t>2000CH010T1739270130</t>
  </si>
  <si>
    <t>0T1739270130</t>
  </si>
  <si>
    <t>CONNR,TUBE,COMPR,MALE,1/4X3/4IN,SS316</t>
  </si>
  <si>
    <t>2000CH010T1739270131</t>
  </si>
  <si>
    <t>0T1739270131</t>
  </si>
  <si>
    <t>CONNR,TUBE,COMPR,MALE,1/4X1IN,SS316</t>
  </si>
  <si>
    <t>2000CH010T1739270132</t>
  </si>
  <si>
    <t>0T1739270132</t>
  </si>
  <si>
    <t>CONNR,TUBE,COMPR,MALE,1/2X1IN,SS316</t>
  </si>
  <si>
    <t>2000CH010T1739270133</t>
  </si>
  <si>
    <t>0T1739270133</t>
  </si>
  <si>
    <t>CONNR,TUBE,COMPR,MALE,3/4X1IN,SS316</t>
  </si>
  <si>
    <t>2000CH010T1739270134</t>
  </si>
  <si>
    <t>0T1739270134</t>
  </si>
  <si>
    <t>CONNR,TUBE,COMPR,MALE,1X1IN,SS316</t>
  </si>
  <si>
    <t>2000CH010T1739270135</t>
  </si>
  <si>
    <t>0T1739270135</t>
  </si>
  <si>
    <t>CONNR,TUBE,COMPR,MALE,1X3/4IN,SS316,BSPM</t>
  </si>
  <si>
    <t>2000CH010T1739270136</t>
  </si>
  <si>
    <t>0T1739270136</t>
  </si>
  <si>
    <t>ELB,TUBE,COMPR,MALE,SS316,NPTM,3/8X3/8IN</t>
  </si>
  <si>
    <t>2000CH010T1739400020</t>
  </si>
  <si>
    <t>0T1739400020</t>
  </si>
  <si>
    <t>6005599</t>
  </si>
  <si>
    <t>DOM-0116/19-20</t>
  </si>
  <si>
    <t>ELB,TUBE,COMPR,MALE,1X1/4IN,SS316</t>
  </si>
  <si>
    <t>2000CH010T1739400034</t>
  </si>
  <si>
    <t>0T1739400034</t>
  </si>
  <si>
    <t>ELB,TUBE,COMPR,MALE,3/4X1/4IN,SS316</t>
  </si>
  <si>
    <t>2000CH010T1739400035</t>
  </si>
  <si>
    <t>0T1739400035</t>
  </si>
  <si>
    <t>ELB,TUBE,COMPR,MALE,1X1/2IN,SS316</t>
  </si>
  <si>
    <t>2000CH010T1739400036</t>
  </si>
  <si>
    <t>0T1739400036</t>
  </si>
  <si>
    <t>ELB,TUBE,COMPR,MALE,1/4X1IN,SS316</t>
  </si>
  <si>
    <t>2000CH010T1739400045</t>
  </si>
  <si>
    <t>0T1739400045</t>
  </si>
  <si>
    <t>FERRULE,TUBE,COMPR,SS316,1IN</t>
  </si>
  <si>
    <t>2000CH010T1739490001</t>
  </si>
  <si>
    <t>0T1739490001</t>
  </si>
  <si>
    <t>TEE,TUBE,COMPR,UNION,1X1X1IN,SS316</t>
  </si>
  <si>
    <t>2000CH010T1739850028</t>
  </si>
  <si>
    <t>0T1739850028</t>
  </si>
  <si>
    <t>UNION,TUBE,COMPR,SS316,3/4X3/4IN</t>
  </si>
  <si>
    <t>2000CH010T1739910004</t>
  </si>
  <si>
    <t>0T1739910004</t>
  </si>
  <si>
    <t>6043801</t>
  </si>
  <si>
    <t>FCP/49/SI/0295</t>
  </si>
  <si>
    <t>FLG,PIPE,WN,RF,A105,CL600,3/4IN,DAAR61</t>
  </si>
  <si>
    <t>2000CH010T1761630136</t>
  </si>
  <si>
    <t>0T1761630136</t>
  </si>
  <si>
    <t>FLG,PIPE,WN,16IN,CL300,CS,A105,RF</t>
  </si>
  <si>
    <t>2000CH010T1761630364</t>
  </si>
  <si>
    <t>0T1761630364</t>
  </si>
  <si>
    <t>6046216</t>
  </si>
  <si>
    <t>BOM/080/19-20</t>
  </si>
  <si>
    <t>FLG,PIPE,LAP JT,10IN,CL150,A105</t>
  </si>
  <si>
    <t>2000CH010T1762200006</t>
  </si>
  <si>
    <t>0T1762200006</t>
  </si>
  <si>
    <t>PRIME STEEL CORPORATION</t>
  </si>
  <si>
    <t>BL,LINE,SPCT,12IN,CL150,CS,A105,FF</t>
  </si>
  <si>
    <t>2000CH010T1788030126</t>
  </si>
  <si>
    <t>0T1788030126</t>
  </si>
  <si>
    <t>6047871</t>
  </si>
  <si>
    <t>FSE,HRC,415VAC,63A,100KA,HN,L&amp;T</t>
  </si>
  <si>
    <t>2000GS010T2062320080</t>
  </si>
  <si>
    <t>0T2062320080</t>
  </si>
  <si>
    <t>0037503</t>
  </si>
  <si>
    <t>FSE,HRC,415VAC,80A,100KA,HN,L&amp;T</t>
  </si>
  <si>
    <t>2000CH010T2062320081</t>
  </si>
  <si>
    <t>0T2062320081</t>
  </si>
  <si>
    <t>FSE,HRC,415VAC,100A,100KA,HN,L&amp;T</t>
  </si>
  <si>
    <t>2000CH010T2062320082</t>
  </si>
  <si>
    <t>0T2062320082</t>
  </si>
  <si>
    <t>FSE,HRC,415VAC,125A,100KA,HN,L&amp;T</t>
  </si>
  <si>
    <t>2000GS010T2062320084</t>
  </si>
  <si>
    <t>0T2062320084</t>
  </si>
  <si>
    <t>LUMIN,IND,PLL,LED,2G11,AL,9-11W,240VAC</t>
  </si>
  <si>
    <t>94054090 / 94054900</t>
  </si>
  <si>
    <t>001/2017- III438A</t>
  </si>
  <si>
    <t>2000CH010T2739020070</t>
  </si>
  <si>
    <t>0T2739020070</t>
  </si>
  <si>
    <t>6053479</t>
  </si>
  <si>
    <t>T/729</t>
  </si>
  <si>
    <t>BRG,BALL,MET,UK217,FYH</t>
  </si>
  <si>
    <t>2000CH010T3002010296</t>
  </si>
  <si>
    <t>0T3002010296</t>
  </si>
  <si>
    <t>6037795</t>
  </si>
  <si>
    <t>BRG,RLR,MET,22220BK,100MM,180MM,NTN</t>
  </si>
  <si>
    <t>2000CH010T3006010162</t>
  </si>
  <si>
    <t>0T3006010162</t>
  </si>
  <si>
    <t>PLMMR BLCK,UCP-216,CI,80MM</t>
  </si>
  <si>
    <t>001/2017-II196</t>
  </si>
  <si>
    <t>2000CH010T3012070011</t>
  </si>
  <si>
    <t>0T3012070011</t>
  </si>
  <si>
    <t>SLV,BRG,MET,ADPTR,H2317,FYH</t>
  </si>
  <si>
    <t>2000CH010T3012300017</t>
  </si>
  <si>
    <t>0T3012300017</t>
  </si>
  <si>
    <t>6007866</t>
  </si>
  <si>
    <t>9009/19-20</t>
  </si>
  <si>
    <t>V-BELT,A55,1430MM</t>
  </si>
  <si>
    <t>2000CH010T3048010130</t>
  </si>
  <si>
    <t>0T3048010130</t>
  </si>
  <si>
    <t>6016755</t>
  </si>
  <si>
    <t>BELT,DR,V-BELT,B52,NPRN,17MM,11MM,1370MM</t>
  </si>
  <si>
    <t>2000CH010T3048010143</t>
  </si>
  <si>
    <t>0T3048010143</t>
  </si>
  <si>
    <t>6081907</t>
  </si>
  <si>
    <t>BAR,FLAT,SS304,25X3MM</t>
  </si>
  <si>
    <t>050/2017-376E</t>
  </si>
  <si>
    <t>001/2017-III208</t>
  </si>
  <si>
    <t>2000CH010T3301010000</t>
  </si>
  <si>
    <t>0T3301010000</t>
  </si>
  <si>
    <t>6041816</t>
  </si>
  <si>
    <t>076/2018-19</t>
  </si>
  <si>
    <t>BAR,FLAT,SS304,50X5MM</t>
  </si>
  <si>
    <t>2000CH010T3301010001</t>
  </si>
  <si>
    <t>0T3301010001</t>
  </si>
  <si>
    <t>ROUND BAR,SS316,40MM</t>
  </si>
  <si>
    <t>001/2017-III209</t>
  </si>
  <si>
    <t>2000CH010T3301070010</t>
  </si>
  <si>
    <t>0T3301070010</t>
  </si>
  <si>
    <t>Wel-Tech Industries</t>
  </si>
  <si>
    <t>BEAM,MS,IS 2062,300X140MM,ISMB 300</t>
  </si>
  <si>
    <t>72166900</t>
  </si>
  <si>
    <t>001/2017-III205</t>
  </si>
  <si>
    <t>2000CH010T3347210007</t>
  </si>
  <si>
    <t>0T3347210007</t>
  </si>
  <si>
    <t>6076774</t>
  </si>
  <si>
    <t>COTTON WASTE,JUTE</t>
  </si>
  <si>
    <t>001/2017-I208</t>
  </si>
  <si>
    <t>2000CH010T3517160003</t>
  </si>
  <si>
    <t>0T3517160003</t>
  </si>
  <si>
    <t>6060460</t>
  </si>
  <si>
    <t>KE-378</t>
  </si>
  <si>
    <t>KIRLOSKAR PNEUMATIC COMPANY</t>
  </si>
  <si>
    <t>OIL,CPI-1516-68,CPI-ENGG</t>
  </si>
  <si>
    <t>DR</t>
  </si>
  <si>
    <t>001/201-III62B</t>
  </si>
  <si>
    <t>2000CH010T3603010031</t>
  </si>
  <si>
    <t>0T3603010031</t>
  </si>
  <si>
    <t>6001924</t>
  </si>
  <si>
    <t>GREASE,MOLYKOTE GNPLUS,500G/TIN</t>
  </si>
  <si>
    <t>2000CH010T3643950007</t>
  </si>
  <si>
    <t>0T3643950007</t>
  </si>
  <si>
    <t>6043921</t>
  </si>
  <si>
    <t>SG-492</t>
  </si>
  <si>
    <t>GRAPHITE PUTTY,1KG</t>
  </si>
  <si>
    <t>2000CH010T3864300002</t>
  </si>
  <si>
    <t>0T3864300002</t>
  </si>
  <si>
    <t>6073106</t>
  </si>
  <si>
    <t>KE-253-2122</t>
  </si>
  <si>
    <t>ELEM,3669CFVD0131724ZG+19,MULTITEX</t>
  </si>
  <si>
    <t>2000CH010T3922150013</t>
  </si>
  <si>
    <t>0T3922150013</t>
  </si>
  <si>
    <t>6053212</t>
  </si>
  <si>
    <t>MFPL/2019-20/093</t>
  </si>
  <si>
    <t>HANDLE,BRAKE,33,F/CS40Y,HITACHI</t>
  </si>
  <si>
    <t>001/2017-III367</t>
  </si>
  <si>
    <t>2000CH010T4003060029</t>
  </si>
  <si>
    <t>0T4003060029</t>
  </si>
  <si>
    <t>VLV,NDLE,1/2X1/2IN,THD,SS316,NPTF</t>
  </si>
  <si>
    <t>2000CH010T4103150031</t>
  </si>
  <si>
    <t>0T4103150031</t>
  </si>
  <si>
    <t>6039390</t>
  </si>
  <si>
    <t>FCP/48/SI/0109</t>
  </si>
  <si>
    <t>HACKSAW,HIGH TENSION,5X12IN</t>
  </si>
  <si>
    <t>001/2017-III296</t>
  </si>
  <si>
    <t>2000CH010T4516380001</t>
  </si>
  <si>
    <t>0T4516380001</t>
  </si>
  <si>
    <t>6065851</t>
  </si>
  <si>
    <t>SPANNER,RING,NON-SPARKING,16X17MM,AL BRZ</t>
  </si>
  <si>
    <t>001/2017-III295</t>
  </si>
  <si>
    <t>2000CH010T4531060051</t>
  </si>
  <si>
    <t>6021181</t>
  </si>
  <si>
    <t>17189651/G1903575</t>
  </si>
  <si>
    <t>SPANNER,RING,NON-SPARKING,18X19MM,AL BRZ</t>
  </si>
  <si>
    <t>2000CH010T4531060052</t>
  </si>
  <si>
    <t>SPANNER,OPEN,NON-SPARKING,12X13MM,AL BRZ</t>
  </si>
  <si>
    <t>2000CH010T4531080059</t>
  </si>
  <si>
    <t>SPANNER,OPEN,NON-SPARKING,16X17MM,AL BRZ</t>
  </si>
  <si>
    <t>2000CH010T4531080061</t>
  </si>
  <si>
    <t>SPANNER,OPEN,NON-SPARKING,21X23MM,AL BRZ</t>
  </si>
  <si>
    <t>2000CH010T4531080064</t>
  </si>
  <si>
    <t>SPANNER,OPEN,NON-SPARKING,24X27MM,AL BRZ</t>
  </si>
  <si>
    <t>2000CH010T4531080065</t>
  </si>
  <si>
    <t>SPANNER,OPEN,NON-SPARKING,30X32MM,AL BRZ</t>
  </si>
  <si>
    <t>2000CH010T4531080067</t>
  </si>
  <si>
    <t>SLUGGING WRENCH,HEAVY DUTY,36MM</t>
  </si>
  <si>
    <t>2000CH010T4532060007</t>
  </si>
  <si>
    <t>0T4532060007</t>
  </si>
  <si>
    <t>6034419</t>
  </si>
  <si>
    <t>METER CURR,0TO250A,SIF-96,AUTO-ELC</t>
  </si>
  <si>
    <t>001/2017 -III420</t>
  </si>
  <si>
    <t>2000CH010T4602010001</t>
  </si>
  <si>
    <t>0T4602010001</t>
  </si>
  <si>
    <t>6030605</t>
  </si>
  <si>
    <t>METER VOLT,0TO500V,96X96MM,AUTO-ELC</t>
  </si>
  <si>
    <t>2000CH010T4607080003</t>
  </si>
  <si>
    <t>0T4607080003</t>
  </si>
  <si>
    <t>PIPE,MET,SMLS,A106-B,SCH40,3IN</t>
  </si>
  <si>
    <t>2000CH010T5101040028</t>
  </si>
  <si>
    <t>0T5101040028</t>
  </si>
  <si>
    <t>6058719</t>
  </si>
  <si>
    <t>PIPE,MET,4IN,CS,SCH80,IBR,BE,A106-B,SMLS</t>
  </si>
  <si>
    <t>2000CH010T5101040185</t>
  </si>
  <si>
    <t>0T5101040185</t>
  </si>
  <si>
    <t>6034581</t>
  </si>
  <si>
    <t>BOM/005/20-21</t>
  </si>
  <si>
    <t>PIPE,MET,2IN,SS,40S,A312-TP316L,SMLS</t>
  </si>
  <si>
    <t>2000CH010T5101090008</t>
  </si>
  <si>
    <t>0T5101090008</t>
  </si>
  <si>
    <t>6024146</t>
  </si>
  <si>
    <t>SCREEN PACK,BS-425E50A-60B#05,KOBE</t>
  </si>
  <si>
    <t>001/2017-II179</t>
  </si>
  <si>
    <t>DOC PENDING_INV/EXIT/INV/163</t>
  </si>
  <si>
    <t>2000GS010P0631090003</t>
  </si>
  <si>
    <t>1001758</t>
  </si>
  <si>
    <t>0P0631090003</t>
  </si>
  <si>
    <t>I#17-19132-0</t>
  </si>
  <si>
    <t>PHASE_6_ACT</t>
  </si>
  <si>
    <t>SEAT REMACH KIT,ML12540688G+,DRES-RAN</t>
  </si>
  <si>
    <t>2000GS010P0801030043</t>
  </si>
  <si>
    <t>0P0801030043</t>
  </si>
  <si>
    <t>FLTR ELEM,WIN52125FSP2IM,DRES-RAN</t>
  </si>
  <si>
    <t>2000GS010P0801030050</t>
  </si>
  <si>
    <t>0P0801030050</t>
  </si>
  <si>
    <t>GSKT,COV,5856C1T1,DRES-RAN</t>
  </si>
  <si>
    <t>2000GS010P0801040061</t>
  </si>
  <si>
    <t>0000000025</t>
  </si>
  <si>
    <t>GSKT,COV,9096B1,DRES-RAN</t>
  </si>
  <si>
    <t>2000GS010P0801040080</t>
  </si>
  <si>
    <t>0P0801040080</t>
  </si>
  <si>
    <t>O-RING,20A11EM011,DRES-RAN</t>
  </si>
  <si>
    <t>2000GS010P0801040112</t>
  </si>
  <si>
    <t>0P0801040112</t>
  </si>
  <si>
    <t>GSKT,5439C1AT99,DRES-RAN</t>
  </si>
  <si>
    <t>2000GS010P0801040214</t>
  </si>
  <si>
    <t>0P0801040214</t>
  </si>
  <si>
    <t>GSKT,122.000.914.552,BURCKHR</t>
  </si>
  <si>
    <t>2000CH010P0801040298</t>
  </si>
  <si>
    <t>6066268</t>
  </si>
  <si>
    <t>0P0801040298</t>
  </si>
  <si>
    <t>2000GS010P0801040298</t>
  </si>
  <si>
    <t>CAP SCR,R86530T3,DRES-RAN</t>
  </si>
  <si>
    <t>2000GS010P0801050058</t>
  </si>
  <si>
    <t>0P0801050058</t>
  </si>
  <si>
    <t>PIN,DOWEL,17A13A135IM,DRES-RAN</t>
  </si>
  <si>
    <t>2000GS010P0801050073</t>
  </si>
  <si>
    <t>0P0801050073</t>
  </si>
  <si>
    <t>CAP SCR,119A2R73,DRES-RAN</t>
  </si>
  <si>
    <t>2000GS010P0801050074</t>
  </si>
  <si>
    <t>0P0801050074</t>
  </si>
  <si>
    <t>PIPE FTG,FPM,M01204608#10,KOBE</t>
  </si>
  <si>
    <t>2000CH010P0801060168</t>
  </si>
  <si>
    <t>0P0801060168</t>
  </si>
  <si>
    <t>I#18-19764,5-0</t>
  </si>
  <si>
    <t>PIPE FTG,FPM,M01204602#11,KOBE</t>
  </si>
  <si>
    <t>2000CH010P0801060170</t>
  </si>
  <si>
    <t>0P0801060170</t>
  </si>
  <si>
    <t>VLV,INL,MLH44432MH2,DRES-RAN</t>
  </si>
  <si>
    <t>2000GS010P0801070016</t>
  </si>
  <si>
    <t>0P0801070016</t>
  </si>
  <si>
    <t>VLV,INL,MLH44446MH1,DRES-RAN</t>
  </si>
  <si>
    <t>2000GS010P0801070017</t>
  </si>
  <si>
    <t>0P0801070017</t>
  </si>
  <si>
    <t>VLV,DISCH,MLH44433MH2,DRES-RAN</t>
  </si>
  <si>
    <t>2000GS010P0801070018</t>
  </si>
  <si>
    <t>0P0801070018</t>
  </si>
  <si>
    <t>PCKG,34.5X45X3MM,M01013906,KOBE</t>
  </si>
  <si>
    <t>2000GS010P0802040014</t>
  </si>
  <si>
    <t>1005102</t>
  </si>
  <si>
    <t>0P0802040014</t>
  </si>
  <si>
    <t>16-25506-0</t>
  </si>
  <si>
    <t>O-RING,19.8X2.4MM,NBR,BGRD-OP-0020,KOBE</t>
  </si>
  <si>
    <t>2000GS010P0802040031</t>
  </si>
  <si>
    <t>0P0802040031</t>
  </si>
  <si>
    <t>RESIST,H-PRF,300W,LDX:L0256309,SIEMENS</t>
  </si>
  <si>
    <t>2000GS010P0958970173</t>
  </si>
  <si>
    <t>0P0958970173</t>
  </si>
  <si>
    <t>MOT,GEAR,0.37KW,WF30-DRS71S4TH,SEW-EURO</t>
  </si>
  <si>
    <t>2000CH010P1001120001</t>
  </si>
  <si>
    <t>0P1001120001</t>
  </si>
  <si>
    <t>I#2305020206</t>
  </si>
  <si>
    <t>GEAR MOT,0.37KW,WAF20 DRS71S4,SEW-EURO</t>
  </si>
  <si>
    <t>2000CH010P1001120028</t>
  </si>
  <si>
    <t>0P1001120028</t>
  </si>
  <si>
    <t>GEARED MOT,37.43,R97/II2GD EDR+,SEW-EURO</t>
  </si>
  <si>
    <t>2000CH010P1001120060</t>
  </si>
  <si>
    <t>0P1001120060</t>
  </si>
  <si>
    <t>BUFFER,MRB39S4027200NA,AREVA</t>
  </si>
  <si>
    <t>001/2017-III398G</t>
  </si>
  <si>
    <t>2000GS010P1003020163</t>
  </si>
  <si>
    <t>0019307</t>
  </si>
  <si>
    <t>0P1003020163</t>
  </si>
  <si>
    <t>PCB ASSY,0P0530,GUTOR</t>
  </si>
  <si>
    <t>001/2017-III393</t>
  </si>
  <si>
    <t>2000CH010P1147010333</t>
  </si>
  <si>
    <t>1003782</t>
  </si>
  <si>
    <t>0P1147010333</t>
  </si>
  <si>
    <t>CT,10VA,500/1A,CL.1,ASK31.4,MBS</t>
  </si>
  <si>
    <t>2000GS010P1149010141</t>
  </si>
  <si>
    <t>0P1149010141</t>
  </si>
  <si>
    <t>CT,5VA,800/1A,CL.1,ASK41.4,MBS</t>
  </si>
  <si>
    <t>2000GS010P1149010142</t>
  </si>
  <si>
    <t>0P1149010142</t>
  </si>
  <si>
    <t>TAPE,CERAMIC,3MM,1260°C,400-500KG/M3</t>
  </si>
  <si>
    <t>2000GS010P2522080001</t>
  </si>
  <si>
    <t>0020027</t>
  </si>
  <si>
    <t>0P2522080001</t>
  </si>
  <si>
    <t>T-063</t>
  </si>
  <si>
    <t>Hermetic-Pumps Singapore</t>
  </si>
  <si>
    <t>SLIDE RING,264720167,HERM-PMP</t>
  </si>
  <si>
    <t>2000GS010P3023020005</t>
  </si>
  <si>
    <t>1004185</t>
  </si>
  <si>
    <t>0P3023020005</t>
  </si>
  <si>
    <t>430CI26734/34-17</t>
  </si>
  <si>
    <t>SLV,BRG,265390401,HERM-PMP</t>
  </si>
  <si>
    <t>2000GS010P3023020006</t>
  </si>
  <si>
    <t>0P3023020006</t>
  </si>
  <si>
    <t>SLV,BRG,266037201,HERM-PMP</t>
  </si>
  <si>
    <t>2000GS010P3023020007</t>
  </si>
  <si>
    <t>0P3023020007</t>
  </si>
  <si>
    <t>BUSH,BRG,226923604,HERM-PMP</t>
  </si>
  <si>
    <t>2000GS010P3023020008</t>
  </si>
  <si>
    <t>0P3023020008</t>
  </si>
  <si>
    <t>BUSH,BRG,226923504,HERM-PMP</t>
  </si>
  <si>
    <t>2000GS010P3023020009</t>
  </si>
  <si>
    <t>0P3023020009</t>
  </si>
  <si>
    <t>SEAL,DGS20/49-ZT1-U-A1,EAGLEBUR</t>
  </si>
  <si>
    <t>2000GS010P3034060006</t>
  </si>
  <si>
    <t>0014813</t>
  </si>
  <si>
    <t>0P3034060006</t>
  </si>
  <si>
    <t>BLT+NUT SET,32/48,80XSPL100140,UNI-TRAN</t>
  </si>
  <si>
    <t>2000GS010P3037220016</t>
  </si>
  <si>
    <t>0029899</t>
  </si>
  <si>
    <t>0P3037220016</t>
  </si>
  <si>
    <t>DISC PK SET,42/65,80X-180-180,UNI-TRAN</t>
  </si>
  <si>
    <t>2000GS010P3037220041</t>
  </si>
  <si>
    <t>0P3037220041</t>
  </si>
  <si>
    <t>SVR International, LLC</t>
  </si>
  <si>
    <t>GEAR,HELI,92R,GHG 387,AMARILLO</t>
  </si>
  <si>
    <t>2000GS010P3039160161</t>
  </si>
  <si>
    <t>1004726</t>
  </si>
  <si>
    <t>0P3039160161</t>
  </si>
  <si>
    <t>I#SVRINTL-1732</t>
  </si>
  <si>
    <t>PIN,HELI,GHP 387,AMARILLO</t>
  </si>
  <si>
    <t>001/2017-II184</t>
  </si>
  <si>
    <t>2000GS010P3039160162</t>
  </si>
  <si>
    <t>0P3039160162</t>
  </si>
  <si>
    <t>RACK,INSTR,3500/050101010001,BENTLY-N</t>
  </si>
  <si>
    <t>001/2017-III222</t>
  </si>
  <si>
    <t>2000GS010P3528140002</t>
  </si>
  <si>
    <t>0P3528140002</t>
  </si>
  <si>
    <t>FLTR,CANDLE,SS316L,63.5MM,508MM</t>
  </si>
  <si>
    <t>2000GS010P3922150138</t>
  </si>
  <si>
    <t>0054520</t>
  </si>
  <si>
    <t>0P3922150138</t>
  </si>
  <si>
    <t>B0377</t>
  </si>
  <si>
    <t>PLC LOGO,12/24V,8IN/4OUT,12/24RC,SIEMENS</t>
  </si>
  <si>
    <t>050/2017-490</t>
  </si>
  <si>
    <t>001/2017-III388B</t>
  </si>
  <si>
    <t>DOC PENDING_INV/EXIT/INV/164</t>
  </si>
  <si>
    <t>2000CH010P4102160001</t>
  </si>
  <si>
    <t>0P4102160001</t>
  </si>
  <si>
    <t>2000GS010P4102160001</t>
  </si>
  <si>
    <t>POSNR,DVC-782,FISH-CO</t>
  </si>
  <si>
    <t>2000GS010P4102180041</t>
  </si>
  <si>
    <t>0P4102180041</t>
  </si>
  <si>
    <t>6315002900</t>
  </si>
  <si>
    <t>Weld-Arc Engineers</t>
  </si>
  <si>
    <t>DIAPH,LINE,RBR,AD080N1,SAUNDERS</t>
  </si>
  <si>
    <t>2000GS010P4102200644</t>
  </si>
  <si>
    <t>0P4102200644</t>
  </si>
  <si>
    <t>224/15-16</t>
  </si>
  <si>
    <t>DIAPH,2E669902202,FISH-CO</t>
  </si>
  <si>
    <t>2000GS010P4102200672</t>
  </si>
  <si>
    <t>0P4102200672</t>
  </si>
  <si>
    <t>SPR KIT,F/50F,#300,L616,2P,RF,BS+EXT,S/F</t>
  </si>
  <si>
    <t>001/2017-III109</t>
  </si>
  <si>
    <t>2000GS010P4102200688</t>
  </si>
  <si>
    <t>0037737</t>
  </si>
  <si>
    <t>0P4102200688</t>
  </si>
  <si>
    <t>SEAT,F316,9MP3K3RM90,VIRGO</t>
  </si>
  <si>
    <t>2000GS010P4102200752</t>
  </si>
  <si>
    <t>0P4102200752</t>
  </si>
  <si>
    <t>SEAT,F316+CrC,9MP3N6WL90,VIRGO</t>
  </si>
  <si>
    <t>2000GS010P4102200766</t>
  </si>
  <si>
    <t>0P4102200766</t>
  </si>
  <si>
    <t>SEAT,F316,9MP4U6RM90,VIRGO</t>
  </si>
  <si>
    <t>2000GS010P4102200773</t>
  </si>
  <si>
    <t>0042974</t>
  </si>
  <si>
    <t>0P4102200773</t>
  </si>
  <si>
    <t>SEAT+SEAT INSR,F316L,9VTN9AAZ90,VIRGO</t>
  </si>
  <si>
    <t>2000GS010P4102200793</t>
  </si>
  <si>
    <t>0P4102200793</t>
  </si>
  <si>
    <t>2000GS010P4102200803</t>
  </si>
  <si>
    <t>SEAT+SEAT INSR,F316L,9TBM9AAZL0,VIRGO</t>
  </si>
  <si>
    <t>2000GS010P4102200808</t>
  </si>
  <si>
    <t>0P4102200808</t>
  </si>
  <si>
    <t>2000GS010P4102200811</t>
  </si>
  <si>
    <t>SEAT+SEAT INSR,F316L,9QCT6APH90,VIRGO</t>
  </si>
  <si>
    <t>2000GS010P4102200819</t>
  </si>
  <si>
    <t>0P4102200819</t>
  </si>
  <si>
    <t>2000GS010P4102200822</t>
  </si>
  <si>
    <t>SEAT+SEAT INSR,F316,9QCU6ASRL0,VIRGO</t>
  </si>
  <si>
    <t>2000GS010P4102200852</t>
  </si>
  <si>
    <t>0044788</t>
  </si>
  <si>
    <t>0P4102200852</t>
  </si>
  <si>
    <t>SEAT+SEAT INSR,F316,9NBJAAAZ93,VIRGO</t>
  </si>
  <si>
    <t>2000GS010P4102200858</t>
  </si>
  <si>
    <t>0P4102200858</t>
  </si>
  <si>
    <t>ELECK COV ASSY,6A,ROTORK</t>
  </si>
  <si>
    <t>057/2017-19</t>
  </si>
  <si>
    <t>2000GS010P4102200866</t>
  </si>
  <si>
    <t>0P4102200866</t>
  </si>
  <si>
    <t>2000CH010P4102210029</t>
  </si>
  <si>
    <t>6316001236</t>
  </si>
  <si>
    <t>GSKT,GPH,RGASKETX212,FISH-CO</t>
  </si>
  <si>
    <t>2000GS010P4102210055</t>
  </si>
  <si>
    <t>0P4102210055</t>
  </si>
  <si>
    <t>SPR KIT,F/300F,#300,C66,RF,3P,BS,TP,MSBV</t>
  </si>
  <si>
    <t>2000GS010P4102210924</t>
  </si>
  <si>
    <t>0P4102210924</t>
  </si>
  <si>
    <t>SPR KIT,F/50F,#300,C66,2P,RF,BS,MSTMBV</t>
  </si>
  <si>
    <t>2000GS010P4102210931</t>
  </si>
  <si>
    <t>0P4102210931</t>
  </si>
  <si>
    <t>SPR KIT,F/150F,#300,C66,RF,BS,3P,MSBV</t>
  </si>
  <si>
    <t>2000GS010P4102210943</t>
  </si>
  <si>
    <t>0P4102210943</t>
  </si>
  <si>
    <t>SPR KIT,KM7733A220010776471,VIRGO</t>
  </si>
  <si>
    <t>2000GS010P4102210949</t>
  </si>
  <si>
    <t>0P4102210949</t>
  </si>
  <si>
    <t>SPR KIT,F/200F,#300,C6P,RF,2PC,BS,TPD</t>
  </si>
  <si>
    <t>2000GS010P4102210951</t>
  </si>
  <si>
    <t>0P4102210951</t>
  </si>
  <si>
    <t>SPR KIT,F/200F,#300,L6P,RF,BS,TPD,2P,LIP</t>
  </si>
  <si>
    <t>2000GS010P4102210954</t>
  </si>
  <si>
    <t>0P4102210954</t>
  </si>
  <si>
    <t>SPR KIT,KQ08736B392S0SECL,VIRGO</t>
  </si>
  <si>
    <t>2000GS010P4102210957</t>
  </si>
  <si>
    <t>0P4102210957</t>
  </si>
  <si>
    <t>SPR KIT,KQ46753B3R6S0SECL1,VIRGO</t>
  </si>
  <si>
    <t>2000GS010P4102210961</t>
  </si>
  <si>
    <t>0P4102210961</t>
  </si>
  <si>
    <t>SPR KIT,KR02836B3G3S0SECL,VIRGO</t>
  </si>
  <si>
    <t>2000CH010P4102210965</t>
  </si>
  <si>
    <t>0P4102210965</t>
  </si>
  <si>
    <t>SPR KIT,KN08616B392S0SECL,VIRGO</t>
  </si>
  <si>
    <t>2000CH010P4102210966</t>
  </si>
  <si>
    <t>0P4102210966</t>
  </si>
  <si>
    <t>SPR KIT,KQ52773B3DDS0SECL,VIRGO</t>
  </si>
  <si>
    <t>2000GS010P4102210977</t>
  </si>
  <si>
    <t>0P4102210977</t>
  </si>
  <si>
    <t>SPR KIT,KN08656B392S0SECL,VIRGO</t>
  </si>
  <si>
    <t>2000GS010P4102210980</t>
  </si>
  <si>
    <t>0P4102210980</t>
  </si>
  <si>
    <t>SEAL KIT SET,F/ACTR,SK-ECF 100,ROTEX</t>
  </si>
  <si>
    <t>2000GS010P4102211384</t>
  </si>
  <si>
    <t>0031859</t>
  </si>
  <si>
    <t>0P4102211384</t>
  </si>
  <si>
    <t>ISOLTR,VIB,KFD2-VR4-Ex1.26,PEPPERL</t>
  </si>
  <si>
    <t>2000GS010P4110060022</t>
  </si>
  <si>
    <t>0P4110060022</t>
  </si>
  <si>
    <t>MDL,KEYPH,3500/25-01-01-00,BENTLY-N</t>
  </si>
  <si>
    <t>2000GS010P4110070306</t>
  </si>
  <si>
    <t>0P4110070306</t>
  </si>
  <si>
    <t>MONITOR,TEMP,3500/65-01-00,BENTLY-N</t>
  </si>
  <si>
    <t>001/2017-IV154</t>
  </si>
  <si>
    <t>2000GS010P4110070307</t>
  </si>
  <si>
    <t>0P4110070307</t>
  </si>
  <si>
    <t>MDL,PWR SPLY,HD2-FBPS-1.25.360,PEPPERL</t>
  </si>
  <si>
    <t>2000GS010P4110100013</t>
  </si>
  <si>
    <t>0P4110100013</t>
  </si>
  <si>
    <t>MONITOR,PROX/SEISMIC,3500420100,BENTLY-N</t>
  </si>
  <si>
    <t>2000GS010P4119110038</t>
  </si>
  <si>
    <t>0P4119110038</t>
  </si>
  <si>
    <t>MONITOR,PROX/SEISMIC,3500420900,BENTLY-N</t>
  </si>
  <si>
    <t>2000GS010P4119110039</t>
  </si>
  <si>
    <t>0P4119110039</t>
  </si>
  <si>
    <t>GAUGE,PRESS,0-400BAR,PGS21.050,WIKA</t>
  </si>
  <si>
    <t>2000CH010P4156010140</t>
  </si>
  <si>
    <t>6004133</t>
  </si>
  <si>
    <t>0P4156010140</t>
  </si>
  <si>
    <t>I#00000228</t>
  </si>
  <si>
    <t>MDL,RLY,KFD0-RSH-1,PEPPERL</t>
  </si>
  <si>
    <t>2000GS010P4158130005</t>
  </si>
  <si>
    <t>0P4158130005</t>
  </si>
  <si>
    <t>MDL,RLY,3500/32-01-00,BENTLY-N</t>
  </si>
  <si>
    <t>2000GS010P4158130040</t>
  </si>
  <si>
    <t>0P4158130040</t>
  </si>
  <si>
    <t>MDL,RLY,3500/33-01-00,BENTLY-N</t>
  </si>
  <si>
    <t>2000GS010P4158130308</t>
  </si>
  <si>
    <t>0P4158130308</t>
  </si>
  <si>
    <t>SW,REM,250VAC,25A,1P,SPA5225A/W,RECOM</t>
  </si>
  <si>
    <t>2000GS010P4160020213</t>
  </si>
  <si>
    <t>6078784</t>
  </si>
  <si>
    <t>0P4160020213</t>
  </si>
  <si>
    <t>1J/8/80193</t>
  </si>
  <si>
    <t>FLTR,OIL,100MM,09-22-053,SUNDYNE</t>
  </si>
  <si>
    <t>001/2017-IV170</t>
  </si>
  <si>
    <t>2000GS010P4204020112</t>
  </si>
  <si>
    <t>0P4204020112</t>
  </si>
  <si>
    <t>WEAR RING,104047063500,SULZ-PMP</t>
  </si>
  <si>
    <t>2000GS010P4205021004</t>
  </si>
  <si>
    <t>0P4205021004</t>
  </si>
  <si>
    <t>SFT,M734QK108,FLOW-PMP</t>
  </si>
  <si>
    <t>2000GS010P4205021073</t>
  </si>
  <si>
    <t>0P4205021073</t>
  </si>
  <si>
    <t>SLV,BRG,1.4571/W5,212357205,HERM-PMP</t>
  </si>
  <si>
    <t>2000GS010P4205021398</t>
  </si>
  <si>
    <t>0P4205021398</t>
  </si>
  <si>
    <t>BUSH,BRG,1.4571/SiC-30,2269240+,HERM-PMP</t>
  </si>
  <si>
    <t>2000GS010P4205021399</t>
  </si>
  <si>
    <t>0P4205021399</t>
  </si>
  <si>
    <t>SLV,BRG,1.4571/W5,225051201,HERM-PMP</t>
  </si>
  <si>
    <t>2000GS010P4205021400</t>
  </si>
  <si>
    <t>0P4205021400</t>
  </si>
  <si>
    <t>BUSH,BRG,1.4571/SiC30,226923604,HERM-PMP</t>
  </si>
  <si>
    <t>2000GS010P4205021401</t>
  </si>
  <si>
    <t>0P4205021401</t>
  </si>
  <si>
    <t>SLV,BRG,1.4581/W5,214733101,HERM-PMP</t>
  </si>
  <si>
    <t>2000GS010P4205021403</t>
  </si>
  <si>
    <t>0P4205021403</t>
  </si>
  <si>
    <t>BUSH,BRG,1.4571/SiC 30,2269241+,HERM-PMP</t>
  </si>
  <si>
    <t>2000GS010P4205021404</t>
  </si>
  <si>
    <t>0P4205021404</t>
  </si>
  <si>
    <t>DISC,SLIDE,1.4404/SSiC,1534221+,HERM-PMP</t>
  </si>
  <si>
    <t>2000GS010P4205021408</t>
  </si>
  <si>
    <t>0P4205021408</t>
  </si>
  <si>
    <t>SLV,BRG,50X36X48MM,163413902,HERM-PMP</t>
  </si>
  <si>
    <t>2000GS010P4205021409</t>
  </si>
  <si>
    <t>0P4205021409</t>
  </si>
  <si>
    <t>SLV,BRG,75X25X52MM,266037201,HERM-PMP</t>
  </si>
  <si>
    <t>2000GS010P4205021413</t>
  </si>
  <si>
    <t>0P4205021413</t>
  </si>
  <si>
    <t>BUSH,BRG,90X55X52.8MM,225051701,HERM-PMP</t>
  </si>
  <si>
    <t>2000GS010P4205021414</t>
  </si>
  <si>
    <t>0P4205021414</t>
  </si>
  <si>
    <t>BUSH,BRG,77X42X39.8MM,225051601,HERM-PMP</t>
  </si>
  <si>
    <t>2000GS010P4205021415</t>
  </si>
  <si>
    <t>0P4205021415</t>
  </si>
  <si>
    <t>SLV,SFT,N101GZ308,FLOW-PMP</t>
  </si>
  <si>
    <t>2000GS010P4205022197</t>
  </si>
  <si>
    <t>0P4205022197</t>
  </si>
  <si>
    <t>SLV,SFT,N101GZ333,FLOW-PMP</t>
  </si>
  <si>
    <t>2000GS010P4205022222</t>
  </si>
  <si>
    <t>0P4205022222</t>
  </si>
  <si>
    <t>OIL THROWER,G070B50AX2,FLOW-PMP</t>
  </si>
  <si>
    <t>2000GS010P4205022236</t>
  </si>
  <si>
    <t>0037492</t>
  </si>
  <si>
    <t>0P4205022236</t>
  </si>
  <si>
    <t>COV,BRG,CI,KPD 80/20,2700001,KBL</t>
  </si>
  <si>
    <t>001/2017-III376A</t>
  </si>
  <si>
    <t>2000GS010P4205023065</t>
  </si>
  <si>
    <t>0P4205023065</t>
  </si>
  <si>
    <t>17018</t>
  </si>
  <si>
    <t>DEFLR,LIQ,SS 316,KPD 32/20A,2360001,KBL</t>
  </si>
  <si>
    <t>2000GS010P4205023118</t>
  </si>
  <si>
    <t>0P4205023118</t>
  </si>
  <si>
    <t>SEAL,GEARBOX,F/LMV-322,KT01SE98A0,SUNDYN</t>
  </si>
  <si>
    <t>DOC PENDING_INV/EXIT/INV/165</t>
  </si>
  <si>
    <t>2000GS010P4205023368</t>
  </si>
  <si>
    <t>0P4205023368</t>
  </si>
  <si>
    <t>HSG,BRG,CI,KPD 80/20,2400001,KBL</t>
  </si>
  <si>
    <t>2000GS010P4205023390</t>
  </si>
  <si>
    <t>0P4205023390</t>
  </si>
  <si>
    <t>SEALING RING,PCKG,04002836,FLOW-PMP</t>
  </si>
  <si>
    <t>2000GS010P4205030400</t>
  </si>
  <si>
    <t>0P4205030400</t>
  </si>
  <si>
    <t>SLIDE RING,264720104,HERM-PMP</t>
  </si>
  <si>
    <t>2000GS010P4205030557</t>
  </si>
  <si>
    <t>0P4205030557</t>
  </si>
  <si>
    <t>SLIDE RING,264720088,HERM-PMP</t>
  </si>
  <si>
    <t>2000GS010P4205030573</t>
  </si>
  <si>
    <t>0P4205030573</t>
  </si>
  <si>
    <t>GSKT,238X206X0.5MM,164001905,HERM-PMP</t>
  </si>
  <si>
    <t>2000GS010P4205030582</t>
  </si>
  <si>
    <t>0P4205030582</t>
  </si>
  <si>
    <t>SLIDE RING,90X55X5MM,264720167,HERM-PMP</t>
  </si>
  <si>
    <t>2000GS010P4205030590</t>
  </si>
  <si>
    <t>0P4205030590</t>
  </si>
  <si>
    <t>GSKT SET,NAM 37,KPD 80/26,SOG,KBL</t>
  </si>
  <si>
    <t>2000GS010P4205031584</t>
  </si>
  <si>
    <t>0P4205031584</t>
  </si>
  <si>
    <t>O-RING SET,RBR,KPD 80/26,SOR,KBL</t>
  </si>
  <si>
    <t>2000GS010P4205031585</t>
  </si>
  <si>
    <t>0P4205031585</t>
  </si>
  <si>
    <t>O-RING,F/LMV-311,14-185UC,SUNDYNE</t>
  </si>
  <si>
    <t>2000CH010P4205031935</t>
  </si>
  <si>
    <t>0P4205031935</t>
  </si>
  <si>
    <t>2000GS010P4205031935</t>
  </si>
  <si>
    <t>KEY,017011506121,SULZ-PMP</t>
  </si>
  <si>
    <t>2000GS010P4205040230</t>
  </si>
  <si>
    <t>0P4205040230</t>
  </si>
  <si>
    <t>RTNR,KSO SO562 002 0200/84,KEPL</t>
  </si>
  <si>
    <t>2000GS010P4205040851</t>
  </si>
  <si>
    <t>0P4205040851</t>
  </si>
  <si>
    <t>KEY SET,SS 304L/C40,KPD 80/26,SOK,KBL</t>
  </si>
  <si>
    <t>2000GS010P4205041280</t>
  </si>
  <si>
    <t>0P4205041280</t>
  </si>
  <si>
    <t>CIRCLIP,INTL,STL,KPD 80/26,4850002,KBL</t>
  </si>
  <si>
    <t>2000GS010P4205041282</t>
  </si>
  <si>
    <t>0P4205041282</t>
  </si>
  <si>
    <t>WSHR,TAB,155A,WA05AA13B,SUNDYNE</t>
  </si>
  <si>
    <t>2000GS010P4205041628</t>
  </si>
  <si>
    <t>0P4205041628</t>
  </si>
  <si>
    <t>PMP,GEAR,4GPM,RDRN 050M,DELPD</t>
  </si>
  <si>
    <t>2000GS010P4206010017</t>
  </si>
  <si>
    <t>0029886</t>
  </si>
  <si>
    <t>0P4206010017</t>
  </si>
  <si>
    <t>ELEM,FLTR,2.0004-H10XLA-0V-0-V</t>
  </si>
  <si>
    <t>2000GS010P4206020234</t>
  </si>
  <si>
    <t>6014116</t>
  </si>
  <si>
    <t>0P4206020234</t>
  </si>
  <si>
    <t>I#G18-19/2087</t>
  </si>
  <si>
    <t>2000GS010P4207020483</t>
  </si>
  <si>
    <t>THERMOST,0TO30°C,15A,250VAC,SAIEGO</t>
  </si>
  <si>
    <t>2000GS010P4606180001</t>
  </si>
  <si>
    <t>0P4606180001</t>
  </si>
  <si>
    <t>CONT AUX,1NO+1NC,CSSDFZX46,C&amp;S</t>
  </si>
  <si>
    <t>2000GS010P4608030046</t>
  </si>
  <si>
    <t>0048989</t>
  </si>
  <si>
    <t>0P4608030046</t>
  </si>
  <si>
    <t>T-1195-1617</t>
  </si>
  <si>
    <t>RLY,O/L,1TO1.6A,3UA5200-1A,SIEMENS</t>
  </si>
  <si>
    <t>2000GS010P4610040038</t>
  </si>
  <si>
    <t>0P4610040038</t>
  </si>
  <si>
    <t>RLY,O/L,0.4TO0.63A,LRD04,SCHNE-EL</t>
  </si>
  <si>
    <t>2000GS010P4610040156</t>
  </si>
  <si>
    <t>0P4610040156</t>
  </si>
  <si>
    <t>RLY,BKR CONT MULTI,110VDC,PSU14_2X,ABB</t>
  </si>
  <si>
    <t>2000GS010P4610160006</t>
  </si>
  <si>
    <t>0P4610160006</t>
  </si>
  <si>
    <t>RLY,BKR CONT MULTI,110VDC,PSU6_X,ABB</t>
  </si>
  <si>
    <t>2000GS010P4610160007</t>
  </si>
  <si>
    <t>0P4610160007</t>
  </si>
  <si>
    <t>RLY,NUM,110V,F/MOT FDR,INAM81M+,SCHNE-EL</t>
  </si>
  <si>
    <t>2000GS010P4610170116</t>
  </si>
  <si>
    <t>0P4610170116</t>
  </si>
  <si>
    <t>RLY,110VDC,1MYN563613-DAD,ABB</t>
  </si>
  <si>
    <t>2000GS010P4610170198</t>
  </si>
  <si>
    <t>0P4610170198</t>
  </si>
  <si>
    <t>RLY,110VDC,1VYN401056-004,ABB</t>
  </si>
  <si>
    <t>2000GS010P4610170278</t>
  </si>
  <si>
    <t>0P4610170278</t>
  </si>
  <si>
    <t>RLY,INTERPOSING,0.875/0.7,120V,30mA,ECS</t>
  </si>
  <si>
    <t>2000GS010P4610170313</t>
  </si>
  <si>
    <t>0035695</t>
  </si>
  <si>
    <t>0P4610170313</t>
  </si>
  <si>
    <t>CONT AUX,1NO+1NC,CSSDFZX1,CSELCTRC</t>
  </si>
  <si>
    <t>2000GS010P4610210025</t>
  </si>
  <si>
    <t>0048988</t>
  </si>
  <si>
    <t>0P4610210025</t>
  </si>
  <si>
    <t>T-1196-1617,T-1195-1617</t>
  </si>
  <si>
    <t>CONT AUX,1NO+1NC,CSSDFZX33,CSELCTRC</t>
  </si>
  <si>
    <t>2000GS010P4610210026</t>
  </si>
  <si>
    <t>0P4610210026</t>
  </si>
  <si>
    <t>BKR VCB,110VDC,3150A,VD4.12.31.40,ABB</t>
  </si>
  <si>
    <t>2000GS010P4610290123</t>
  </si>
  <si>
    <t>0P4610290123</t>
  </si>
  <si>
    <t>CLAMP,HLDG,F/CR-M RLY</t>
  </si>
  <si>
    <t>2000GS010P4610300014</t>
  </si>
  <si>
    <t>0P4610300014</t>
  </si>
  <si>
    <t>BASE,F/CR-M RLY</t>
  </si>
  <si>
    <t>001/2017-III397A</t>
  </si>
  <si>
    <t>2000GS010P4610300015</t>
  </si>
  <si>
    <t>0P4610300015</t>
  </si>
  <si>
    <t>DIODE,600V,250A,S6HNS250,HIRECT</t>
  </si>
  <si>
    <t>2000CH010P4705200023</t>
  </si>
  <si>
    <t>0005116</t>
  </si>
  <si>
    <t>0P4705200023</t>
  </si>
  <si>
    <t>MDL,DIODE,MD7LU7012,SEMIKRON</t>
  </si>
  <si>
    <t>2000GS010P4705240033</t>
  </si>
  <si>
    <t>6058727</t>
  </si>
  <si>
    <t>0P4705240033</t>
  </si>
  <si>
    <t>PS231700597</t>
  </si>
  <si>
    <t>RESIST,1PH,MXA,1VYN452328-010,METROSIL</t>
  </si>
  <si>
    <t>2000GS010P4712210019</t>
  </si>
  <si>
    <t>0P4712210019</t>
  </si>
  <si>
    <t>RESIST,3PH,MXA,1VYN452328-011,METROSIL</t>
  </si>
  <si>
    <t>2000GS010P4712210020</t>
  </si>
  <si>
    <t>0P4712210020</t>
  </si>
  <si>
    <t>RESIST,WW,3K3,100W,1VYN452328008</t>
  </si>
  <si>
    <t>2000GS010P4712210021</t>
  </si>
  <si>
    <t>0P4712210021</t>
  </si>
  <si>
    <t>RESIST,MO,22kOHM,10W,1VYN452328-001,ABB</t>
  </si>
  <si>
    <t>2000GS010P4712290040</t>
  </si>
  <si>
    <t>0P4712290040</t>
  </si>
  <si>
    <t>DISC,SS316,325741-010,BLISS</t>
  </si>
  <si>
    <t>2000GS010P5269300256</t>
  </si>
  <si>
    <t>0P5269300256</t>
  </si>
  <si>
    <t>BRG HALF,106.109.317.007,BURCKHR</t>
  </si>
  <si>
    <t>III210</t>
  </si>
  <si>
    <t>INV/EXIT/INV/153</t>
  </si>
  <si>
    <t>2000CH010P0801030390</t>
  </si>
  <si>
    <t>0P0801030390</t>
  </si>
  <si>
    <t>GSKT,SPW,CL300,316,GPH,1.1/2IN,33FAFC</t>
  </si>
  <si>
    <t>DOC PENDING_INV/EXIT/SEP/011</t>
  </si>
  <si>
    <t>2000CH010T2541370064</t>
  </si>
  <si>
    <t>0T2541370064</t>
  </si>
  <si>
    <t>I#A012324/SEZ004</t>
  </si>
  <si>
    <t>PIN,17-4PH,648062,METSO</t>
  </si>
  <si>
    <t>2000GS010P4102220040</t>
  </si>
  <si>
    <t>0P4102220040</t>
  </si>
  <si>
    <t>DOC PENDING_INV/EXIT/SEP/012</t>
  </si>
  <si>
    <t>PHASE_3_SEP_NSS</t>
  </si>
  <si>
    <t>PHASE_2_SEP_NSS</t>
  </si>
  <si>
    <t>Material Type</t>
  </si>
  <si>
    <t>Mechanical</t>
  </si>
  <si>
    <t>Purchase Days</t>
  </si>
  <si>
    <t>Electronic</t>
  </si>
  <si>
    <t>Chemical</t>
  </si>
  <si>
    <t>Electrical</t>
  </si>
  <si>
    <t>LOADCELL,200N,0000002141,K-TRON  (30175312)</t>
  </si>
  <si>
    <t>CTRNG DEVICE,3669CDVD02515+ 09,ADF  (I 632)</t>
  </si>
  <si>
    <t>ACCLRMTR,330400-01-05,BENTLY-N, (1007534470/1007567616)</t>
  </si>
  <si>
    <t>FRONT PNL ASSY,705-728-02,PANAMETR  (1007539704)</t>
  </si>
  <si>
    <t>KCM,SA COV,LCD DISPL,25153,K-TRON  (30175312)</t>
  </si>
  <si>
    <t>PWR SPLY,703-1161-02,PANAMETR  (1007539704)</t>
  </si>
  <si>
    <t>PCB ASSY,0000025151,K-TRON, (30175312/CO247683)</t>
  </si>
  <si>
    <t>FAN INTFC,WO/SPLY,0P2367,GUTOR, (99008862/99019855)</t>
  </si>
  <si>
    <t>CTRLR,PCB,703-1250-02,PANAMETR  (1007539704)</t>
  </si>
  <si>
    <t>SEALING KIT,F SAD-BR03-40,AMG-PESCH  (2020206683)</t>
  </si>
  <si>
    <t>BASKET,STRNR,250002-21-008,MARLAND  (100001537)</t>
  </si>
  <si>
    <t>SENSOR,TEMP,6110-01553,K-TRON  (30175312)</t>
  </si>
  <si>
    <t>ACTR,PNEU,SAD-BR16-45,AMG-PESCH  (I 2020206683)</t>
  </si>
  <si>
    <t>SEALING KIT,F SAD-BR03-35,AMG-PESCH  (2020206683)</t>
  </si>
  <si>
    <t>VELOMITOR,330525-01,BENTLY-N, (1007534470/1007893152)</t>
  </si>
  <si>
    <t>CAP,NOZL,SPRAY,065.200.56,DEWACO  (I 20190117)</t>
  </si>
  <si>
    <t>SNAP RING,133492,ROTEXSCR, (SO00150990,,SO00197741)</t>
  </si>
  <si>
    <t>CAP SCR,101202,ROTEXSCR, (SO00150990,,SO00197741)</t>
  </si>
  <si>
    <t>SIG DUPLICATOR,CUR,KFD2-STC4.1.2O,CDAUTO  (I FV18 180070)</t>
  </si>
  <si>
    <t>STAT,AUTO,3VA,115 230V,E5200S,ELENEWS  (I FV18 180070)</t>
  </si>
  <si>
    <t>PROBE,PROX,330104-00-06-05+,BENTLY-N  (1007534470)</t>
  </si>
  <si>
    <t>SLV,EPDM,8IN,80114,ROTEXSCR, (SO00150990,,SO00197741)</t>
  </si>
  <si>
    <t>GRUB SCR,5x6MM,SS304-A2,6,ADF  (I 632)</t>
  </si>
  <si>
    <t>PIN,4X15MM,NF A35-577,2,ADF  (I 632)</t>
  </si>
  <si>
    <t>SEALING KIT,F SAD-BR03-45,AMG-PESCH  (I 2020206683)</t>
  </si>
  <si>
    <t>ACTR,PNEU,SAD-BR16-40,AMG-PESCH  (I 2020206683)</t>
  </si>
  <si>
    <t>SIG ADDER,CUR,0 10V,E2004-1,ELENEWS  (I FV18 180070)</t>
  </si>
  <si>
    <t>PROBE,PROX,330102-02-12-05+,BENTLY-N  (I 1007534470)</t>
  </si>
  <si>
    <t>ACTR,PNEU,SAD-BR16-35,AMG-PESCH  (I 2020206683)</t>
  </si>
  <si>
    <t>SPACE HTR,EMR504141,NIDEC, (317001864)</t>
  </si>
  <si>
    <t>SPARE KIT,F/M40TS7A110-HC,MVA, (12432023)</t>
  </si>
  <si>
    <t>SW,PRESS,1/4IN BSP,30TO300BAR,K57,FOX, (317001864)</t>
  </si>
  <si>
    <t>NOZL,SPRAY,652.484.5E,DEWACO  (I 20190117)</t>
  </si>
  <si>
    <t>SPACE HTR,1000156658,NIDEC, (317001864)</t>
  </si>
  <si>
    <t>REPAIR KIT,CYL,63NBRAVS,DEWACO  (I 20190117)</t>
  </si>
  <si>
    <t>NRV,F/PMP,LDB1,JO,1000153277-07, (317001864)</t>
  </si>
  <si>
    <t>PWR SPLY,24VDC,1.2A,XCSD30C,CABUR  (I FV18 180070)</t>
  </si>
  <si>
    <t>Per Unit Value</t>
  </si>
  <si>
    <t>Round Date</t>
  </si>
  <si>
    <t>CATEGORY 4</t>
  </si>
  <si>
    <t>CAT-4</t>
  </si>
  <si>
    <t xml:space="preserve">Row </t>
  </si>
  <si>
    <t>Column</t>
  </si>
  <si>
    <t>Index</t>
  </si>
  <si>
    <t>INDEX</t>
  </si>
  <si>
    <t>GCRC</t>
  </si>
  <si>
    <t>DRC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</si>
  <si>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</si>
  <si>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</si>
  <si>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</si>
  <si>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</si>
  <si>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</si>
  <si>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</si>
  <si>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</si>
  <si>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</si>
  <si>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</si>
  <si>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</si>
  <si>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</si>
  <si>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</si>
  <si>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</si>
  <si>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</si>
  <si>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</si>
  <si>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</si>
  <si>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</si>
  <si>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</si>
  <si>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</si>
  <si>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</si>
  <si>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</si>
  <si>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</si>
  <si>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</si>
  <si>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</si>
  <si>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</si>
  <si>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</si>
  <si>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</si>
  <si>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</si>
  <si>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</si>
  <si>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</si>
  <si>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</si>
  <si>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</si>
  <si>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</si>
  <si>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</si>
  <si>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</si>
  <si>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</si>
  <si>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</si>
  <si>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</si>
  <si>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</si>
  <si>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</si>
  <si>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</si>
  <si>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</si>
  <si>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</si>
  <si>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</si>
  <si>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</si>
  <si>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</si>
  <si>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</si>
  <si>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</si>
  <si>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</si>
  <si>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</si>
  <si>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</si>
  <si>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</si>
  <si>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</si>
  <si>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</si>
  <si>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</si>
  <si>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</si>
  <si>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</si>
  <si>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</si>
  <si>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</si>
  <si>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</si>
  <si>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</si>
  <si>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</si>
  <si>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</si>
  <si>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</si>
  <si>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</si>
  <si>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</si>
  <si>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</si>
  <si>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</si>
  <si>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</si>
  <si>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</si>
  <si>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</si>
  <si>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</si>
  <si>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</si>
  <si>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</si>
  <si>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</si>
  <si>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</si>
  <si>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</si>
  <si>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</si>
  <si>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</si>
  <si>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</si>
  <si>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</si>
  <si>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</si>
  <si>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</si>
  <si>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</si>
  <si>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</si>
  <si>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</si>
  <si>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</si>
  <si>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</si>
  <si>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</si>
  <si>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</si>
  <si>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</si>
  <si>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</si>
  <si>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</si>
  <si>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</si>
  <si>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</si>
  <si>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</si>
  <si>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</si>
  <si>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</si>
  <si>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</si>
  <si>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</si>
  <si>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</si>
  <si>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</si>
  <si>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</si>
  <si>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</si>
  <si>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</si>
  <si>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</si>
  <si>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</si>
  <si>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</si>
  <si>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</si>
  <si>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</si>
  <si>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</si>
  <si>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</si>
  <si>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</si>
  <si>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</si>
  <si>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</si>
  <si>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</si>
  <si>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</si>
  <si>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</si>
  <si>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</si>
  <si>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</si>
  <si>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</si>
  <si>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</si>
  <si>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</si>
  <si>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</si>
  <si>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</si>
  <si>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</si>
  <si>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</si>
  <si>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</si>
  <si>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</si>
  <si>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</si>
  <si>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</si>
  <si>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</si>
  <si>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</si>
  <si>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</si>
  <si>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</si>
  <si>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</si>
  <si>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</si>
  <si>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</si>
  <si>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</si>
  <si>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</si>
  <si>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</si>
  <si>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</si>
  <si>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</si>
  <si>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</si>
  <si>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</si>
  <si>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</si>
  <si>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</si>
  <si>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</si>
  <si>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</si>
  <si>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</si>
  <si>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</si>
  <si>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</si>
  <si>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</si>
  <si>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</si>
  <si>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</si>
  <si>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</si>
  <si>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</si>
  <si>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</si>
  <si>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</si>
  <si>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</si>
  <si>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</si>
  <si>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</si>
  <si>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</si>
  <si>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</si>
  <si>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</si>
  <si>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</si>
  <si>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</si>
  <si>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</si>
  <si>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</si>
  <si>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</si>
  <si>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</si>
  <si>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</si>
  <si>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</si>
  <si>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</si>
  <si>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</si>
  <si>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</si>
  <si>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</si>
  <si>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</si>
  <si>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</si>
  <si>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</si>
  <si>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</si>
  <si>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</si>
  <si>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</si>
  <si>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</si>
  <si>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</si>
  <si>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</si>
  <si>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</si>
  <si>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</si>
  <si>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</si>
  <si>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</si>
  <si>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</si>
  <si>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</si>
  <si>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</si>
  <si>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</si>
  <si>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</si>
  <si>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</si>
  <si>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</si>
  <si>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</si>
  <si>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</si>
  <si>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</si>
  <si>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</si>
  <si>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</si>
  <si>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</si>
  <si>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</si>
  <si>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</si>
  <si>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</si>
  <si>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</si>
  <si>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</si>
  <si>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</si>
  <si>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</si>
  <si>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</si>
  <si>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</si>
  <si>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</si>
  <si>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</si>
  <si>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</si>
  <si>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</si>
  <si>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</si>
  <si>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</si>
  <si>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</si>
  <si>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</si>
  <si>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</si>
  <si>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</si>
  <si>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</si>
  <si>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</si>
  <si>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</si>
  <si>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</si>
  <si>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</si>
  <si>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</si>
  <si>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</si>
  <si>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</si>
  <si>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</si>
  <si>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</si>
  <si>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</si>
  <si>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</si>
  <si>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</si>
  <si>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</si>
  <si>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</si>
  <si>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</si>
  <si>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</si>
  <si>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</si>
  <si>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</si>
  <si>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</si>
  <si>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</si>
  <si>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</si>
  <si>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</si>
  <si>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</si>
  <si>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</si>
  <si>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</si>
  <si>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</si>
  <si>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</si>
  <si>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</si>
  <si>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</si>
  <si>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</si>
  <si>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</si>
  <si>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</si>
  <si>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</si>
  <si>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</si>
  <si>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</si>
  <si>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</si>
  <si>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</si>
  <si>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</si>
  <si>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</si>
  <si>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</si>
  <si>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</si>
  <si>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</si>
  <si>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</si>
  <si>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</si>
  <si>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</si>
  <si>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</si>
  <si>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</si>
  <si>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</si>
  <si>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</si>
  <si>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</si>
  <si>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</si>
  <si>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</si>
  <si>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</si>
  <si>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</si>
  <si>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</si>
  <si>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</si>
  <si>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</si>
  <si>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</si>
  <si>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</si>
  <si>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</si>
  <si>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</si>
  <si>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</si>
  <si>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</si>
  <si>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</si>
  <si>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</si>
  <si>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</si>
  <si>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</si>
  <si>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</si>
  <si>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</si>
  <si>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</si>
  <si>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</si>
  <si>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</si>
  <si>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</si>
  <si>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</si>
  <si>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</si>
  <si>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</si>
  <si>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</si>
  <si>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</si>
  <si>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</si>
  <si>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</si>
  <si>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</si>
  <si>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</si>
  <si>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</si>
  <si>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</si>
  <si>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</si>
  <si>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</si>
  <si>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</si>
  <si>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</si>
  <si>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</si>
  <si>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</si>
  <si>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</si>
  <si>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</si>
  <si>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</si>
  <si>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</si>
  <si>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</si>
  <si>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</si>
  <si>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</si>
  <si>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</si>
  <si>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</si>
  <si>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</si>
  <si>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</si>
  <si>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</si>
  <si>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</si>
  <si>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</si>
  <si>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</si>
  <si>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</si>
  <si>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</si>
  <si>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</si>
  <si>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</si>
  <si>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</si>
  <si>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</si>
  <si>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</si>
  <si>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</si>
  <si>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</si>
  <si>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</si>
  <si>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</si>
  <si>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</si>
  <si>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</si>
  <si>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</si>
  <si>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</si>
  <si>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</si>
  <si>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</si>
  <si>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</si>
  <si>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</si>
  <si>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</si>
  <si>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</si>
  <si>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</si>
  <si>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</si>
  <si>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</si>
  <si>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</si>
  <si>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</si>
  <si>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</si>
  <si>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</si>
  <si>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</si>
  <si>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</si>
  <si>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</si>
  <si>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</si>
  <si>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</si>
  <si>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</si>
  <si>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</si>
  <si>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</si>
  <si>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</si>
  <si>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</si>
  <si>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</si>
  <si>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</si>
  <si>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</si>
  <si>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</si>
  <si>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</si>
  <si>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</si>
  <si>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</si>
  <si>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</si>
  <si>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</si>
  <si>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</si>
  <si>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</si>
  <si>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</si>
  <si>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</si>
  <si>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</si>
  <si>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</si>
  <si>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</si>
  <si>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</si>
  <si>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</si>
  <si>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</si>
  <si>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</si>
  <si>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</si>
  <si>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</si>
  <si>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</si>
  <si>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</si>
  <si>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</si>
  <si>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</si>
  <si>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</si>
  <si>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</si>
  <si>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</si>
  <si>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</si>
  <si>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</si>
  <si>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</si>
  <si>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</si>
  <si>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</si>
  <si>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</si>
  <si>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</si>
  <si>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</si>
  <si>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</si>
  <si>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</si>
  <si>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</si>
  <si>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</si>
  <si>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</si>
  <si>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</si>
  <si>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</si>
  <si>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</si>
  <si>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</si>
  <si>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</si>
  <si>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</si>
  <si>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</si>
  <si>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</si>
  <si>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</si>
  <si>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</si>
  <si>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</si>
  <si>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</si>
  <si>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</si>
  <si>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</si>
  <si>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</si>
  <si>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</si>
  <si>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</si>
  <si>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</si>
  <si>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</si>
  <si>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</si>
  <si>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</si>
  <si>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</si>
  <si>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</si>
  <si>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</si>
  <si>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</si>
  <si>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</si>
  <si>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</si>
  <si>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</si>
  <si>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</si>
  <si>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</si>
  <si>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</si>
  <si>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</si>
  <si>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</si>
  <si>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</si>
  <si>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</si>
  <si>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</si>
  <si>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</si>
  <si>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</si>
  <si>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</si>
  <si>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</si>
  <si>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</si>
  <si>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</si>
  <si>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</si>
  <si>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</si>
  <si>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</si>
  <si>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</si>
  <si>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</si>
  <si>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</si>
  <si>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</si>
  <si>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</si>
  <si>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</si>
  <si>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</si>
  <si>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</si>
  <si>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</si>
  <si>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</si>
  <si>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</si>
  <si>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</si>
  <si>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</si>
  <si>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</si>
  <si>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</si>
  <si>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</si>
  <si>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</si>
  <si>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</si>
  <si>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</si>
  <si>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</si>
  <si>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</si>
  <si>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</si>
  <si>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</si>
  <si>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</si>
  <si>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</si>
  <si>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</si>
  <si>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</si>
  <si>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</si>
  <si>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</si>
  <si>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</si>
  <si>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</si>
  <si>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</si>
  <si>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</si>
  <si>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</si>
  <si>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</si>
  <si>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</si>
  <si>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</si>
  <si>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</si>
  <si>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</si>
  <si>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</si>
  <si>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</si>
  <si>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</si>
  <si>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</si>
  <si>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</si>
  <si>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</si>
  <si>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</si>
  <si>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</si>
  <si>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</si>
  <si>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</si>
  <si>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</si>
  <si>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</si>
  <si>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</si>
  <si>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</si>
  <si>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</si>
  <si>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</si>
  <si>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</si>
  <si>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</si>
  <si>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</si>
  <si>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</si>
  <si>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</si>
  <si>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</si>
  <si>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</si>
  <si>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</si>
  <si>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</si>
  <si>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</si>
  <si>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</si>
  <si>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</si>
  <si>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</si>
  <si>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</si>
  <si>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</si>
  <si>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</si>
  <si>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</si>
  <si>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</si>
  <si>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</si>
  <si>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</si>
  <si>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</si>
  <si>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</si>
  <si>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</si>
  <si>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</si>
  <si>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</si>
  <si>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</si>
  <si>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</si>
  <si>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</si>
  <si>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</si>
  <si>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</si>
  <si>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</si>
  <si>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</si>
  <si>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</si>
  <si>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</si>
  <si>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</si>
  <si>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</si>
  <si>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</si>
  <si>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</si>
  <si>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</si>
  <si>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</si>
  <si>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</si>
  <si>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</si>
  <si>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</si>
  <si>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</si>
  <si>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</si>
  <si>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Bed linen/Bed Spread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</si>
  <si>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</si>
  <si>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</si>
  <si>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</si>
  <si>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</si>
  <si>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</si>
  <si>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</si>
  <si>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</si>
  <si>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</si>
  <si>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</si>
  <si>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</si>
  <si>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</si>
  <si>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</si>
  <si>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</si>
  <si>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</si>
  <si>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</si>
  <si>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</si>
  <si>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</si>
  <si>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</si>
  <si>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</si>
  <si>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</si>
  <si>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</si>
  <si>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</si>
  <si>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</si>
  <si>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</si>
  <si>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</si>
  <si>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</si>
  <si>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</si>
  <si>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</si>
  <si>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</si>
  <si>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</si>
  <si>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</si>
  <si>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</si>
  <si>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</si>
  <si>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</si>
  <si>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</si>
  <si>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</si>
  <si>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</si>
  <si>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</si>
  <si>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</si>
  <si>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</si>
  <si>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</si>
  <si>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</si>
  <si>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</si>
  <si>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</si>
  <si>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</si>
  <si>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</si>
  <si>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</si>
  <si>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</si>
  <si>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</si>
  <si>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</si>
  <si>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</si>
  <si>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</si>
  <si>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</si>
  <si>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</si>
  <si>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</si>
  <si>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</si>
  <si>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</si>
  <si>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</si>
  <si>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</si>
  <si>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</si>
  <si>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</si>
  <si>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</si>
  <si>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</si>
  <si>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</si>
  <si>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</si>
  <si>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</si>
  <si>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</si>
  <si>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</si>
  <si>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</si>
  <si>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</si>
  <si>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</si>
  <si>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</si>
  <si>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</si>
  <si>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</si>
  <si>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</si>
  <si>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</si>
  <si>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</si>
  <si>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</si>
  <si>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</si>
  <si>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</si>
  <si>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</si>
  <si>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</si>
  <si>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</si>
  <si>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</si>
  <si>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</si>
  <si>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</si>
  <si>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</si>
  <si>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</si>
  <si>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</si>
  <si>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</si>
  <si>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</si>
  <si>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</si>
  <si>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</si>
  <si>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</si>
  <si>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</si>
  <si>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</si>
  <si>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</si>
  <si>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</si>
  <si>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</si>
  <si>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</si>
  <si>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</si>
  <si>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</si>
  <si>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</si>
  <si>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</si>
  <si>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</si>
  <si>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</si>
  <si>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</si>
  <si>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</si>
  <si>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</si>
  <si>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</si>
  <si>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</si>
  <si>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</si>
  <si>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</si>
  <si>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</si>
  <si>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</si>
  <si>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</si>
  <si>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</si>
  <si>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</si>
  <si>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</si>
  <si>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</si>
  <si>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</si>
  <si>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</si>
  <si>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</si>
  <si>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</si>
  <si>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</si>
  <si>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</si>
  <si>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</si>
  <si>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</si>
  <si>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</si>
  <si>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</si>
  <si>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</si>
  <si>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</si>
  <si>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</si>
  <si>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</si>
  <si>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</si>
  <si>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</si>
  <si>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</si>
  <si>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</si>
  <si>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</si>
  <si>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</si>
  <si>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</si>
  <si>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</si>
  <si>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</si>
  <si>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</si>
  <si>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</si>
  <si>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</si>
  <si>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</si>
  <si>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</si>
  <si>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</si>
  <si>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</si>
  <si>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</si>
  <si>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</si>
  <si>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</si>
  <si>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</si>
  <si>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</si>
  <si>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</si>
  <si>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</si>
  <si>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</si>
  <si>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</si>
  <si>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</si>
  <si>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</si>
  <si>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</si>
  <si>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</si>
  <si>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</si>
  <si>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</si>
  <si>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</si>
  <si>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</si>
  <si>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</si>
  <si>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</si>
  <si>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</si>
  <si>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</si>
  <si>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</si>
  <si>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</si>
  <si>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</si>
  <si>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</si>
  <si>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</si>
  <si>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</si>
  <si>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</si>
  <si>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</si>
  <si>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</si>
  <si>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</si>
  <si>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</si>
  <si>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</si>
  <si>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</si>
  <si>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</si>
  <si>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</si>
  <si>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</si>
  <si>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</si>
  <si>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</si>
  <si>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</si>
  <si>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</si>
  <si>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</si>
  <si>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</si>
  <si>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</si>
  <si>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</si>
  <si>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</si>
  <si>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</si>
  <si>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</si>
  <si>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</si>
  <si>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</si>
  <si>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</si>
  <si>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</si>
  <si>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</si>
  <si>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</si>
  <si>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</si>
  <si>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</si>
  <si>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</si>
  <si>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</si>
  <si>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</si>
  <si>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</si>
  <si>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</si>
  <si>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</si>
  <si>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</si>
  <si>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</si>
  <si>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</si>
  <si>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</si>
  <si>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</si>
  <si>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</si>
  <si>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</si>
  <si>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</si>
  <si>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</si>
  <si>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</si>
  <si>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</si>
  <si>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</si>
  <si>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</si>
  <si>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</si>
  <si>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</si>
  <si>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</si>
  <si>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</si>
  <si>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</si>
  <si>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</si>
  <si>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</si>
  <si>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</si>
  <si>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</si>
  <si>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</si>
  <si>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</si>
  <si>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</si>
  <si>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</si>
  <si>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</si>
  <si>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</si>
  <si>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</si>
  <si>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</si>
  <si>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</si>
  <si>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</si>
  <si>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</si>
  <si>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</si>
  <si>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</si>
  <si>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</si>
  <si>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</si>
  <si>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</si>
  <si>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</si>
  <si>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</si>
  <si>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</si>
  <si>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</si>
  <si>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</si>
  <si>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</si>
  <si>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</si>
  <si>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</si>
  <si>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</si>
  <si>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</si>
  <si>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</si>
  <si>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</si>
  <si>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</si>
  <si>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</si>
  <si>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</si>
  <si>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</si>
  <si>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</si>
  <si>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</si>
  <si>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</si>
  <si>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</si>
  <si>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</si>
  <si>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</si>
  <si>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</si>
  <si>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</si>
  <si>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</si>
  <si>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</si>
  <si>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</si>
  <si>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</si>
  <si>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</si>
  <si>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</si>
  <si>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</si>
  <si>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</si>
  <si>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</si>
  <si>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</si>
  <si>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</si>
  <si>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</si>
  <si>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</si>
  <si>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</si>
  <si>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</si>
  <si>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</si>
  <si>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</si>
  <si>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</si>
  <si>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</si>
  <si>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</si>
  <si>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</si>
  <si>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</si>
  <si>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</si>
  <si>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</si>
  <si>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</si>
  <si>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</si>
  <si>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</si>
  <si>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</si>
  <si>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</si>
  <si>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</si>
  <si>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</si>
  <si>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</si>
  <si>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</si>
  <si>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</si>
  <si>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</si>
  <si>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</si>
  <si>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</si>
  <si>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</si>
  <si>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</si>
  <si>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</si>
  <si>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</si>
  <si>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</si>
  <si>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</si>
  <si>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</si>
  <si>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</si>
  <si>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</si>
  <si>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</si>
  <si>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</si>
  <si>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</si>
  <si>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</si>
  <si>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</si>
  <si>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</si>
  <si>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</si>
  <si>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</si>
  <si>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</si>
  <si>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</si>
  <si>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</si>
  <si>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</si>
  <si>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</si>
  <si>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</si>
  <si>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</si>
  <si>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</si>
  <si>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</si>
  <si>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</si>
  <si>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</si>
  <si>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</si>
  <si>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</si>
  <si>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</si>
  <si>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</si>
  <si>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</si>
  <si>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</si>
  <si>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</si>
  <si>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</si>
  <si>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</si>
  <si>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</si>
  <si>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</si>
  <si>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</si>
  <si>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</si>
  <si>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</si>
  <si>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</si>
  <si>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</si>
  <si>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</si>
  <si>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</si>
  <si>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</si>
  <si>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</si>
  <si>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</si>
  <si>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</si>
  <si>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</si>
  <si>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</si>
  <si>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</si>
  <si>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</si>
  <si>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</si>
  <si>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</si>
  <si>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</si>
  <si>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</si>
  <si>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</si>
  <si>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</si>
  <si>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</si>
  <si>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</si>
  <si>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</si>
  <si>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</si>
  <si>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</si>
  <si>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</si>
  <si>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</si>
  <si>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</si>
  <si>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</si>
  <si>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</si>
  <si>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</si>
  <si>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</si>
  <si>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</si>
  <si>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</si>
  <si>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</si>
  <si>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</si>
  <si>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</si>
  <si>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</si>
  <si>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</si>
  <si>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</si>
  <si>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</si>
  <si>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</si>
  <si>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</si>
  <si>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</si>
  <si>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</si>
  <si>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</si>
  <si>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</si>
  <si>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</si>
  <si>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</si>
  <si>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</si>
  <si>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</si>
  <si>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</si>
  <si>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</si>
  <si>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</si>
  <si>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</si>
  <si>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</si>
  <si>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</si>
  <si>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</si>
  <si>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</si>
  <si>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</si>
  <si>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</si>
  <si>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</si>
  <si>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</si>
  <si>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</si>
  <si>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</si>
  <si>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</si>
  <si>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</si>
  <si>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</si>
  <si>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</si>
  <si>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</si>
  <si>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</si>
  <si>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</si>
  <si>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</si>
  <si>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</si>
  <si>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</si>
  <si>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</si>
  <si>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</si>
  <si>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</si>
  <si>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</si>
  <si>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</si>
  <si>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</si>
  <si>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</si>
  <si>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</si>
  <si>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</si>
  <si>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</si>
  <si>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</si>
  <si>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</si>
  <si>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</si>
  <si>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</si>
  <si>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</si>
  <si>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</si>
  <si>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</si>
  <si>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</si>
  <si>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</si>
  <si>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</si>
  <si>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</si>
  <si>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</si>
  <si>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</si>
  <si>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</si>
  <si>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</si>
  <si>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</si>
  <si>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</si>
  <si>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</si>
  <si>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</si>
  <si>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</si>
  <si>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</si>
  <si>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</si>
  <si>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</si>
  <si>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</si>
  <si>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</si>
  <si>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</si>
  <si>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</si>
  <si>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</si>
  <si>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</si>
  <si>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</si>
  <si>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</si>
  <si>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</si>
  <si>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</si>
  <si>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</si>
  <si>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</si>
  <si>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</si>
  <si>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</si>
  <si>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</si>
  <si>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</si>
  <si>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</si>
  <si>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</si>
  <si>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</si>
  <si>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</si>
  <si>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</si>
  <si>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</si>
  <si>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</si>
  <si>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</si>
  <si>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</si>
  <si>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</si>
  <si>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</si>
  <si>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</si>
  <si>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</si>
  <si>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</si>
  <si>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</si>
  <si>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</si>
  <si>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</si>
  <si>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</si>
  <si>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</si>
  <si>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</si>
  <si>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</si>
  <si>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</si>
  <si>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</si>
  <si>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</si>
  <si>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</si>
  <si>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</si>
  <si>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</si>
  <si>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</si>
  <si>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</si>
  <si>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</si>
  <si>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</si>
  <si>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</si>
  <si>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</si>
  <si>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</si>
  <si>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</si>
  <si>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</si>
  <si>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</si>
  <si>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</si>
  <si>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</si>
  <si>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</si>
  <si>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</si>
  <si>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</si>
  <si>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</si>
  <si>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</si>
  <si>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</si>
  <si>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</si>
  <si>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</si>
  <si>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</si>
  <si>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</si>
  <si>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</si>
  <si>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</si>
  <si>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</si>
  <si>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</si>
  <si>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</si>
  <si>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</si>
  <si>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</si>
  <si>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</si>
  <si>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</si>
  <si>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</si>
  <si>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</si>
  <si>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</si>
  <si>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</si>
  <si>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</si>
  <si>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</si>
  <si>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</si>
  <si>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</si>
  <si>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</si>
  <si>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</si>
  <si>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</si>
  <si>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</si>
  <si>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</si>
  <si>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</si>
  <si>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</si>
  <si>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</si>
  <si>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</si>
  <si>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</si>
  <si>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</si>
  <si>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</si>
  <si>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</si>
  <si>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</si>
  <si>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</si>
  <si>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</si>
  <si>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</si>
  <si>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</si>
  <si>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</si>
  <si>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</si>
  <si>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</si>
  <si>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</si>
  <si>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</si>
  <si>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</si>
  <si>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Bicycles of all types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</si>
  <si>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</si>
  <si>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</si>
  <si>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</si>
  <si>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</si>
  <si>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</si>
  <si>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</si>
  <si>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</si>
  <si>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</si>
  <si>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</si>
  <si>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</si>
  <si>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</si>
  <si>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</si>
  <si>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</si>
  <si>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</si>
  <si>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</si>
  <si>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</si>
  <si>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</si>
  <si>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</si>
  <si>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</si>
  <si>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</si>
  <si>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</si>
  <si>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</si>
  <si>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</si>
  <si>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</si>
  <si>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</si>
  <si>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</si>
  <si>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</si>
  <si>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</si>
  <si>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</si>
  <si>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</si>
  <si>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</si>
  <si>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</si>
  <si>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</si>
  <si>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</si>
  <si>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</si>
  <si>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</si>
  <si>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</si>
  <si>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</si>
  <si>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</si>
  <si>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</si>
  <si>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</si>
  <si>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</si>
  <si>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</si>
  <si>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</si>
  <si>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</si>
  <si>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</si>
  <si>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</si>
  <si>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</si>
  <si>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</si>
  <si>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</si>
  <si>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</si>
  <si>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</si>
  <si>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</si>
  <si>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</si>
  <si>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</si>
  <si>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</si>
  <si>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</si>
  <si>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</si>
  <si>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</si>
  <si>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</si>
  <si>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</si>
  <si>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</si>
  <si>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</si>
  <si>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</si>
  <si>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</si>
  <si>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</si>
  <si>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</si>
  <si>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</si>
  <si>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</si>
  <si>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</si>
  <si>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</si>
  <si>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</si>
  <si>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</si>
  <si>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</si>
  <si>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</si>
  <si>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</si>
  <si>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</si>
  <si>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</si>
  <si>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</si>
  <si>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</si>
  <si>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</si>
  <si>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</si>
  <si>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</si>
  <si>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</si>
  <si>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</si>
  <si>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</si>
  <si>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</si>
  <si>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</si>
  <si>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</si>
  <si>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</si>
  <si>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</si>
  <si>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</si>
  <si>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</si>
  <si>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</si>
  <si>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</si>
  <si>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</si>
  <si>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</si>
  <si>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</si>
  <si>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</si>
  <si>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</si>
  <si>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</si>
  <si>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</si>
  <si>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</si>
  <si>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</si>
  <si>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</si>
  <si>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</si>
  <si>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</si>
  <si>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</si>
  <si>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</si>
  <si>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</si>
  <si>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</si>
  <si>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</si>
  <si>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</si>
  <si>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</si>
  <si>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</si>
  <si>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</si>
  <si>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</si>
  <si>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</si>
  <si>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</si>
  <si>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</si>
  <si>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</si>
  <si>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</si>
  <si>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</si>
  <si>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</si>
  <si>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</si>
  <si>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</si>
  <si>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</si>
  <si>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</si>
  <si>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</si>
  <si>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</si>
  <si>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</si>
  <si>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</si>
  <si>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</si>
  <si>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</si>
  <si>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</si>
  <si>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</si>
  <si>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</si>
  <si>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</si>
  <si>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</si>
  <si>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</si>
  <si>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</si>
  <si>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</si>
  <si>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</si>
  <si>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</si>
  <si>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</si>
  <si>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</si>
  <si>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</si>
  <si>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</si>
  <si>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</si>
  <si>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</si>
  <si>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</si>
  <si>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</si>
  <si>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</si>
  <si>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</si>
  <si>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</si>
  <si>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</si>
  <si>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</si>
  <si>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</si>
  <si>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</si>
  <si>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</si>
  <si>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</si>
  <si>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</si>
  <si>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</si>
  <si>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</si>
  <si>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</si>
  <si>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</si>
  <si>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</si>
  <si>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</si>
  <si>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</si>
  <si>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</si>
  <si>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</si>
  <si>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</si>
  <si>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</si>
  <si>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</si>
  <si>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</si>
  <si>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</si>
  <si>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</si>
  <si>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</si>
  <si>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</si>
  <si>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</si>
  <si>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</si>
  <si>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</si>
  <si>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</si>
  <si>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</si>
  <si>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</si>
  <si>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</si>
  <si>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</si>
  <si>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</si>
  <si>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</si>
  <si>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</si>
  <si>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</si>
  <si>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</si>
  <si>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</si>
  <si>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</si>
  <si>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</si>
  <si>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</si>
  <si>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</si>
  <si>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</si>
  <si>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</si>
  <si>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</si>
  <si>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</si>
  <si>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</si>
  <si>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</si>
  <si>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</si>
  <si>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</si>
  <si>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</si>
  <si>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</si>
  <si>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</si>
  <si>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</si>
  <si>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</si>
  <si>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</si>
  <si>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</si>
  <si>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</si>
  <si>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</si>
  <si>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</si>
  <si>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</si>
  <si>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</si>
  <si>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</si>
  <si>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</si>
  <si>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</si>
  <si>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</si>
  <si>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</si>
  <si>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</si>
  <si>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</si>
  <si>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</si>
  <si>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</si>
  <si>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</si>
  <si>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</si>
  <si>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</si>
  <si>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</si>
  <si>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</si>
  <si>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</si>
  <si>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</si>
  <si>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</si>
  <si>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</si>
  <si>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</si>
  <si>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</si>
  <si>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</si>
  <si>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</si>
  <si>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</si>
  <si>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</si>
  <si>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</si>
  <si>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</si>
  <si>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</si>
  <si>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</si>
  <si>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</si>
  <si>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</si>
  <si>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</si>
  <si>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</si>
  <si>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</si>
  <si>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</si>
  <si>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</si>
  <si>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</si>
  <si>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</si>
  <si>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</si>
  <si>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</si>
  <si>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</si>
  <si>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</si>
  <si>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</si>
  <si>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</si>
  <si>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</si>
  <si>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</si>
  <si>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</si>
  <si>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</si>
  <si>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</si>
  <si>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</si>
  <si>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</si>
  <si>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</si>
  <si>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</si>
  <si>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</si>
  <si>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</si>
  <si>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</si>
  <si>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</si>
  <si>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</si>
  <si>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</si>
  <si>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</si>
  <si>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</si>
  <si>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</si>
  <si>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</si>
  <si>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</si>
  <si>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</si>
  <si>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</si>
  <si>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</si>
  <si>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</si>
  <si>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</si>
  <si>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</si>
  <si>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</si>
  <si>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</si>
  <si>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</si>
  <si>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</si>
  <si>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</si>
  <si>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</si>
  <si>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</si>
  <si>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</si>
  <si>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</si>
  <si>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</si>
  <si>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</si>
  <si>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</si>
  <si>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</si>
  <si>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</si>
  <si>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</si>
  <si>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</si>
  <si>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</si>
  <si>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</si>
  <si>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</si>
  <si>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</si>
  <si>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</si>
  <si>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</si>
  <si>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</si>
  <si>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</si>
  <si>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</si>
  <si>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</si>
  <si>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</si>
  <si>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</si>
  <si>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</si>
  <si>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</si>
  <si>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</si>
  <si>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</si>
  <si>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</si>
  <si>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</si>
  <si>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</si>
  <si>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</si>
  <si>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</si>
  <si>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</si>
  <si>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</si>
  <si>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</si>
  <si>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</si>
  <si>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</si>
  <si>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</si>
  <si>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</si>
  <si>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</si>
  <si>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</si>
  <si>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</si>
  <si>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</si>
  <si>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</si>
  <si>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</si>
  <si>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</si>
  <si>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</si>
  <si>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</si>
  <si>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</si>
  <si>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</si>
  <si>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</si>
  <si>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</si>
  <si>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</si>
  <si>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</si>
  <si>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</si>
  <si>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</si>
  <si>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</si>
  <si>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</si>
  <si>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</si>
  <si>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</si>
  <si>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</si>
  <si>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</si>
  <si>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</si>
  <si>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</si>
  <si>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</si>
  <si>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</si>
  <si>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</si>
  <si>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</si>
  <si>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</si>
  <si>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</si>
  <si>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</si>
  <si>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</si>
  <si>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</si>
  <si>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</si>
  <si>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</si>
  <si>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</si>
  <si>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</si>
  <si>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</si>
  <si>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</si>
  <si>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</si>
  <si>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</si>
  <si>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</si>
  <si>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</si>
  <si>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</si>
  <si>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</si>
  <si>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</si>
  <si>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</si>
  <si>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</si>
  <si>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</si>
  <si>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</si>
  <si>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</si>
  <si>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</si>
  <si>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</si>
  <si>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</si>
  <si>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</si>
  <si>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</si>
  <si>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</si>
  <si>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</si>
  <si>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</si>
  <si>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</si>
  <si>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</si>
  <si>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</si>
  <si>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</si>
  <si>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</si>
  <si>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</si>
  <si>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</si>
  <si>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</si>
  <si>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</si>
  <si>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</si>
  <si>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</si>
  <si>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</si>
  <si>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</si>
  <si>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</si>
  <si>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</si>
  <si>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</si>
  <si>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</si>
  <si>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</si>
  <si>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</si>
  <si>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</si>
  <si>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</si>
  <si>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</si>
  <si>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</si>
  <si>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</si>
  <si>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</si>
  <si>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</si>
  <si>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</si>
  <si>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</si>
  <si>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</si>
  <si>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</si>
  <si>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</si>
  <si>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</si>
  <si>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</si>
  <si>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</si>
  <si>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</si>
  <si>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</si>
  <si>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</si>
  <si>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</si>
  <si>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</si>
  <si>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</si>
  <si>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</si>
  <si>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</si>
  <si>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</si>
  <si>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</si>
  <si>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</si>
  <si>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</si>
  <si>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</si>
  <si>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</si>
  <si>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</si>
  <si>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</si>
  <si>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</si>
  <si>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</si>
  <si>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</si>
  <si>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</si>
  <si>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</si>
  <si>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</si>
  <si>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</si>
  <si>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</si>
  <si>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</si>
  <si>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</si>
  <si>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</si>
  <si>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</si>
  <si>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</si>
  <si>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</si>
  <si>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</si>
  <si>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</si>
  <si>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</si>
  <si>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</si>
  <si>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</si>
  <si>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</si>
  <si>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</si>
  <si>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</si>
  <si>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</si>
  <si>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</si>
  <si>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</si>
  <si>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</si>
  <si>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</si>
  <si>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</si>
  <si>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</si>
  <si>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</si>
  <si>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</si>
  <si>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</si>
  <si>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</si>
  <si>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</si>
  <si>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</si>
  <si>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</si>
  <si>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</si>
  <si>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</si>
  <si>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</si>
  <si>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</si>
  <si>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</si>
  <si>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</si>
  <si>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</si>
  <si>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</si>
  <si>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</si>
  <si>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</si>
  <si>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</si>
  <si>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</si>
  <si>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</si>
  <si>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</si>
  <si>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</si>
  <si>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</si>
  <si>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</si>
  <si>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</si>
  <si>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</si>
  <si>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</si>
  <si>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</si>
  <si>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</si>
  <si>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</si>
  <si>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</si>
  <si>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</si>
  <si>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</si>
  <si>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</si>
  <si>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</si>
  <si>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</si>
  <si>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</si>
  <si>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</si>
  <si>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</si>
  <si>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</si>
  <si>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</si>
  <si>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</si>
  <si>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</si>
  <si>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</si>
  <si>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</si>
  <si>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</si>
  <si>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</si>
  <si>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</si>
  <si>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</si>
  <si>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</si>
  <si>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</si>
  <si>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</si>
  <si>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</si>
  <si>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</si>
  <si>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</si>
  <si>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</si>
  <si>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</si>
  <si>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</si>
  <si>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</si>
  <si>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</si>
  <si>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</si>
  <si>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</si>
  <si>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</si>
  <si>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</si>
  <si>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</si>
  <si>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</si>
  <si>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</si>
  <si>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</si>
  <si>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</si>
  <si>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</si>
  <si>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</si>
  <si>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</si>
  <si>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</si>
  <si>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</si>
  <si>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</si>
  <si>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</si>
  <si>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</si>
  <si>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</si>
  <si>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</si>
  <si>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</si>
  <si>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</si>
  <si>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</si>
  <si>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</si>
  <si>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</si>
  <si>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</si>
  <si>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</si>
  <si>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</si>
  <si>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</si>
  <si>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</si>
  <si>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</si>
  <si>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</si>
  <si>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</si>
  <si>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</si>
  <si>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</si>
  <si>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</si>
  <si>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</si>
  <si>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</si>
  <si>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</si>
  <si>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</si>
  <si>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</si>
  <si>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</si>
  <si>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</si>
  <si>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</si>
  <si>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</si>
  <si>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</si>
  <si>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</si>
  <si>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</si>
  <si>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</si>
  <si>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</si>
  <si>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</si>
  <si>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</si>
  <si>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</si>
  <si>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</si>
  <si>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</si>
  <si>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</si>
  <si>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</si>
  <si>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</si>
  <si>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</si>
  <si>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</si>
  <si>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</si>
  <si>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</si>
  <si>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</si>
  <si>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</si>
  <si>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</si>
  <si>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</si>
  <si>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</si>
  <si>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</si>
  <si>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</si>
  <si>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</si>
  <si>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</si>
  <si>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</si>
  <si>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</si>
  <si>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</si>
  <si>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</si>
  <si>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</si>
  <si>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</si>
  <si>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</si>
  <si>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</si>
  <si>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</si>
  <si>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</si>
  <si>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</si>
  <si>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</si>
  <si>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</si>
  <si>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</si>
  <si>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</si>
  <si>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</si>
  <si>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</si>
  <si>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</si>
  <si>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</si>
  <si>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Row Labels</t>
  </si>
  <si>
    <t>Grand Total</t>
  </si>
  <si>
    <t>Sum of SAP STOCK VALUE_31.12.23</t>
  </si>
  <si>
    <t>Days</t>
  </si>
  <si>
    <t>Months</t>
  </si>
  <si>
    <t>0 to 6 months</t>
  </si>
  <si>
    <t>6 to 12 Months</t>
  </si>
  <si>
    <t>12 to 24 Months</t>
  </si>
  <si>
    <t>More Than 24</t>
  </si>
  <si>
    <t>A</t>
  </si>
  <si>
    <t>B</t>
  </si>
  <si>
    <t>C</t>
  </si>
  <si>
    <t>D</t>
  </si>
  <si>
    <t>Discount</t>
  </si>
  <si>
    <t>Row</t>
  </si>
  <si>
    <t>&lt;29-09-2015</t>
  </si>
  <si>
    <t>2015</t>
  </si>
  <si>
    <t>2017</t>
  </si>
  <si>
    <t>2018</t>
  </si>
  <si>
    <t>2019</t>
  </si>
  <si>
    <t>2020</t>
  </si>
  <si>
    <t>2021</t>
  </si>
  <si>
    <t>2022</t>
  </si>
  <si>
    <t>2023</t>
  </si>
  <si>
    <t>2024</t>
  </si>
  <si>
    <t>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</si>
</sst>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0.00000"/>
    <numFmt numFmtId="167" formatCode="0.0"/>
    <numFmt numFmtId="168" formatCode="_ * #,##0_ ;_ * \-#,##0_ ;_ * &quot;-&quot;?_ ;_ @_ 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 "/>
    </font>
    <font>
      <sz val="10"/>
      <color theme="1"/>
      <name val="Calibri 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Calibri "/>
    </font>
    <font>
      <sz val="11"/>
      <color theme="1"/>
      <name val="Garamond"/>
      <family val="1"/>
    </font>
    <font>
      <b/>
      <sz val="11"/>
      <name val="Calibri"/>
      <family val="2"/>
      <scheme val="minor"/>
    </font>
    <font>
      <b/>
      <sz val="11"/>
      <color theme="1"/>
      <name val="Garamond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>
      <alignment wrapText="1"/>
    </xf>
    <xf numFmtId="0" fontId="2" fillId="0" borderId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1" fillId="0" borderId="0"/>
    <xf numFmtId="0" fontId="17" fillId="0" borderId="0" applyNumberFormat="0" applyFill="0" applyBorder="0" applyAlignment="0" applyProtection="0"/>
  </cellStyleXfs>
  <cellXfs count="16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 applyFill="1" applyBorder="1"/>
    <xf numFmtId="1" fontId="3" fillId="2" borderId="1" xfId="3" applyNumberFormat="1" applyFont="1" applyFill="1" applyBorder="1" applyAlignment="1">
      <alignment horizontal="center" vertical="center" wrapText="1"/>
    </xf>
    <xf numFmtId="14" fontId="3" fillId="2" borderId="1" xfId="3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43" fontId="3" fillId="3" borderId="1" xfId="1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10" fontId="3" fillId="2" borderId="1" xfId="2" applyNumberFormat="1" applyFont="1" applyFill="1" applyBorder="1" applyAlignment="1">
      <alignment horizontal="center" vertical="center" wrapText="1"/>
    </xf>
    <xf numFmtId="164" fontId="3" fillId="3" borderId="1" xfId="1" applyNumberFormat="1" applyFont="1" applyFill="1" applyBorder="1" applyAlignment="1">
      <alignment horizontal="center" vertical="center" wrapText="1"/>
    </xf>
    <xf numFmtId="164" fontId="3" fillId="4" borderId="1" xfId="1" applyNumberFormat="1" applyFont="1" applyFill="1" applyBorder="1" applyAlignment="1">
      <alignment horizontal="center" vertical="center" wrapText="1"/>
    </xf>
    <xf numFmtId="14" fontId="3" fillId="4" borderId="1" xfId="1" applyNumberFormat="1" applyFont="1" applyFill="1" applyBorder="1" applyAlignment="1">
      <alignment horizontal="center" vertical="center" wrapText="1"/>
    </xf>
    <xf numFmtId="164" fontId="3" fillId="3" borderId="1" xfId="1" applyNumberFormat="1" applyFont="1" applyFill="1" applyBorder="1" applyAlignment="1">
      <alignment horizontal="center" vertical="center"/>
    </xf>
    <xf numFmtId="164" fontId="3" fillId="5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4" fontId="0" fillId="0" borderId="1" xfId="0" applyNumberFormat="1" applyBorder="1"/>
    <xf numFmtId="0" fontId="0" fillId="0" borderId="1" xfId="0" applyBorder="1"/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43" fontId="0" fillId="0" borderId="1" xfId="1" applyFont="1" applyFill="1" applyBorder="1" applyAlignment="1">
      <alignment horizontal="left" vertical="top"/>
    </xf>
    <xf numFmtId="43" fontId="0" fillId="0" borderId="1" xfId="0" applyNumberFormat="1" applyBorder="1"/>
    <xf numFmtId="10" fontId="0" fillId="0" borderId="1" xfId="2" applyNumberFormat="1" applyFont="1" applyFill="1" applyBorder="1" applyAlignment="1">
      <alignment horizontal="center" vertical="top"/>
    </xf>
    <xf numFmtId="10" fontId="0" fillId="0" borderId="1" xfId="2" applyNumberFormat="1" applyFont="1" applyFill="1" applyBorder="1"/>
    <xf numFmtId="10" fontId="0" fillId="0" borderId="1" xfId="2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43" fontId="0" fillId="0" borderId="1" xfId="1" applyFont="1" applyFill="1" applyBorder="1"/>
    <xf numFmtId="14" fontId="0" fillId="0" borderId="1" xfId="0" applyNumberFormat="1" applyBorder="1" applyAlignment="1">
      <alignment horizontal="center"/>
    </xf>
    <xf numFmtId="43" fontId="0" fillId="0" borderId="1" xfId="1" applyFont="1" applyFill="1" applyBorder="1" applyAlignment="1">
      <alignment horizontal="center"/>
    </xf>
    <xf numFmtId="1" fontId="0" fillId="0" borderId="1" xfId="0" applyNumberFormat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43" fontId="0" fillId="0" borderId="1" xfId="1" applyFont="1" applyBorder="1" applyAlignment="1">
      <alignment horizontal="center" vertical="top"/>
    </xf>
    <xf numFmtId="1" fontId="0" fillId="0" borderId="1" xfId="1" applyNumberFormat="1" applyFont="1" applyBorder="1" applyAlignment="1">
      <alignment horizontal="center" vertical="top"/>
    </xf>
    <xf numFmtId="10" fontId="0" fillId="0" borderId="1" xfId="2" applyNumberFormat="1" applyFont="1" applyBorder="1" applyAlignment="1">
      <alignment horizontal="center" vertical="top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horizontal="center" vertical="top"/>
    </xf>
    <xf numFmtId="43" fontId="0" fillId="0" borderId="1" xfId="1" applyFont="1" applyFill="1" applyBorder="1" applyAlignment="1">
      <alignment horizontal="center" vertical="top"/>
    </xf>
    <xf numFmtId="10" fontId="0" fillId="0" borderId="0" xfId="2" applyNumberFormat="1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2" fontId="0" fillId="0" borderId="1" xfId="0" applyNumberFormat="1" applyBorder="1" applyAlignment="1">
      <alignment horizontal="center"/>
    </xf>
    <xf numFmtId="1" fontId="0" fillId="0" borderId="1" xfId="1" applyNumberFormat="1" applyFont="1" applyFill="1" applyBorder="1" applyAlignment="1">
      <alignment horizontal="center"/>
    </xf>
    <xf numFmtId="14" fontId="0" fillId="0" borderId="1" xfId="1" applyNumberFormat="1" applyFont="1" applyFill="1" applyBorder="1"/>
    <xf numFmtId="14" fontId="0" fillId="0" borderId="1" xfId="0" applyNumberFormat="1" applyBorder="1" applyAlignment="1">
      <alignment vertical="top"/>
    </xf>
    <xf numFmtId="10" fontId="0" fillId="0" borderId="1" xfId="2" applyNumberFormat="1" applyFont="1" applyFill="1" applyBorder="1" applyAlignment="1">
      <alignment vertical="top"/>
    </xf>
    <xf numFmtId="9" fontId="0" fillId="0" borderId="1" xfId="0" applyNumberFormat="1" applyBorder="1" applyAlignment="1">
      <alignment vertical="top"/>
    </xf>
    <xf numFmtId="9" fontId="0" fillId="0" borderId="1" xfId="2" applyFont="1" applyFill="1" applyBorder="1" applyAlignment="1">
      <alignment vertical="top"/>
    </xf>
    <xf numFmtId="43" fontId="0" fillId="0" borderId="1" xfId="1" applyFont="1" applyFill="1" applyBorder="1" applyAlignment="1">
      <alignment vertical="top"/>
    </xf>
    <xf numFmtId="2" fontId="0" fillId="0" borderId="1" xfId="0" applyNumberFormat="1" applyBorder="1" applyAlignment="1">
      <alignment horizontal="center" vertical="top"/>
    </xf>
    <xf numFmtId="2" fontId="0" fillId="0" borderId="1" xfId="1" applyNumberFormat="1" applyFont="1" applyFill="1" applyBorder="1" applyAlignment="1">
      <alignment horizontal="center" vertical="top"/>
    </xf>
    <xf numFmtId="2" fontId="0" fillId="0" borderId="1" xfId="1" applyNumberFormat="1" applyFont="1" applyFill="1" applyBorder="1" applyAlignment="1">
      <alignment vertical="top"/>
    </xf>
    <xf numFmtId="14" fontId="0" fillId="0" borderId="1" xfId="1" applyNumberFormat="1" applyFont="1" applyFill="1" applyBorder="1" applyAlignment="1">
      <alignment vertical="top"/>
    </xf>
    <xf numFmtId="1" fontId="0" fillId="0" borderId="1" xfId="1" applyNumberFormat="1" applyFont="1" applyFill="1" applyBorder="1" applyAlignment="1">
      <alignment vertical="top"/>
    </xf>
    <xf numFmtId="43" fontId="0" fillId="0" borderId="1" xfId="1" applyFont="1" applyBorder="1" applyAlignment="1">
      <alignment vertical="top"/>
    </xf>
    <xf numFmtId="2" fontId="0" fillId="0" borderId="1" xfId="0" applyNumberFormat="1" applyBorder="1" applyAlignment="1">
      <alignment vertical="top"/>
    </xf>
    <xf numFmtId="1" fontId="0" fillId="0" borderId="1" xfId="0" applyNumberFormat="1" applyBorder="1" applyAlignment="1">
      <alignment vertical="top"/>
    </xf>
    <xf numFmtId="1" fontId="0" fillId="0" borderId="1" xfId="0" applyNumberFormat="1" applyBorder="1" applyAlignment="1">
      <alignment horizontal="center" vertical="top" wrapText="1"/>
    </xf>
    <xf numFmtId="43" fontId="0" fillId="0" borderId="1" xfId="1" applyFont="1" applyFill="1" applyBorder="1" applyAlignment="1">
      <alignment horizontal="right" vertical="top"/>
    </xf>
    <xf numFmtId="9" fontId="0" fillId="0" borderId="1" xfId="2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" fontId="0" fillId="0" borderId="1" xfId="1" applyNumberFormat="1" applyFont="1" applyFill="1" applyBorder="1" applyAlignment="1">
      <alignment horizontal="center" vertical="top"/>
    </xf>
    <xf numFmtId="10" fontId="0" fillId="0" borderId="1" xfId="1" applyNumberFormat="1" applyFont="1" applyFill="1" applyBorder="1" applyAlignment="1">
      <alignment horizontal="center" vertical="top"/>
    </xf>
    <xf numFmtId="14" fontId="0" fillId="0" borderId="1" xfId="1" applyNumberFormat="1" applyFont="1" applyFill="1" applyBorder="1" applyAlignment="1">
      <alignment horizontal="center" vertical="top"/>
    </xf>
    <xf numFmtId="43" fontId="0" fillId="3" borderId="1" xfId="1" applyFont="1" applyFill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1" fontId="5" fillId="0" borderId="1" xfId="0" applyNumberFormat="1" applyFont="1" applyBorder="1" applyAlignment="1">
      <alignment horizontal="center" vertical="top"/>
    </xf>
    <xf numFmtId="14" fontId="5" fillId="0" borderId="1" xfId="0" applyNumberFormat="1" applyFont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43" fontId="5" fillId="0" borderId="1" xfId="1" applyFont="1" applyFill="1" applyBorder="1" applyAlignment="1">
      <alignment horizontal="center" vertical="top"/>
    </xf>
    <xf numFmtId="10" fontId="5" fillId="0" borderId="1" xfId="2" applyNumberFormat="1" applyFont="1" applyFill="1" applyBorder="1" applyAlignment="1">
      <alignment horizontal="center" vertical="top"/>
    </xf>
    <xf numFmtId="9" fontId="5" fillId="0" borderId="1" xfId="2" applyFont="1" applyFill="1" applyBorder="1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1" fontId="5" fillId="0" borderId="1" xfId="1" applyNumberFormat="1" applyFont="1" applyFill="1" applyBorder="1" applyAlignment="1">
      <alignment horizontal="center" vertical="top"/>
    </xf>
    <xf numFmtId="2" fontId="5" fillId="0" borderId="1" xfId="1" applyNumberFormat="1" applyFont="1" applyFill="1" applyBorder="1" applyAlignment="1">
      <alignment horizontal="center" vertical="top"/>
    </xf>
    <xf numFmtId="2" fontId="5" fillId="0" borderId="1" xfId="1" applyNumberFormat="1" applyFont="1" applyFill="1" applyBorder="1" applyAlignment="1">
      <alignment vertical="top"/>
    </xf>
    <xf numFmtId="14" fontId="5" fillId="0" borderId="1" xfId="1" applyNumberFormat="1" applyFont="1" applyFill="1" applyBorder="1" applyAlignment="1">
      <alignment vertical="top"/>
    </xf>
    <xf numFmtId="1" fontId="5" fillId="0" borderId="1" xfId="1" applyNumberFormat="1" applyFont="1" applyFill="1" applyBorder="1" applyAlignment="1">
      <alignment vertical="top"/>
    </xf>
    <xf numFmtId="0" fontId="5" fillId="0" borderId="1" xfId="0" applyFont="1" applyBorder="1" applyAlignment="1">
      <alignment vertical="top"/>
    </xf>
    <xf numFmtId="1" fontId="0" fillId="6" borderId="1" xfId="0" applyNumberFormat="1" applyFill="1" applyBorder="1" applyAlignment="1">
      <alignment horizontal="center" vertical="top"/>
    </xf>
    <xf numFmtId="1" fontId="0" fillId="0" borderId="1" xfId="2" applyNumberFormat="1" applyFont="1" applyFill="1" applyBorder="1" applyAlignment="1">
      <alignment vertical="top"/>
    </xf>
    <xf numFmtId="1" fontId="0" fillId="0" borderId="1" xfId="2" applyNumberFormat="1" applyFont="1" applyFill="1" applyBorder="1" applyAlignment="1">
      <alignment horizontal="center" vertical="top"/>
    </xf>
    <xf numFmtId="14" fontId="0" fillId="6" borderId="1" xfId="0" applyNumberFormat="1" applyFill="1" applyBorder="1" applyAlignment="1">
      <alignment horizontal="center" vertical="top"/>
    </xf>
    <xf numFmtId="0" fontId="0" fillId="6" borderId="1" xfId="0" applyFill="1" applyBorder="1" applyAlignment="1">
      <alignment vertical="top"/>
    </xf>
    <xf numFmtId="0" fontId="0" fillId="6" borderId="1" xfId="0" applyFill="1" applyBorder="1" applyAlignment="1">
      <alignment horizontal="center" vertical="top"/>
    </xf>
    <xf numFmtId="10" fontId="0" fillId="6" borderId="1" xfId="2" applyNumberFormat="1" applyFont="1" applyFill="1" applyBorder="1" applyAlignment="1">
      <alignment horizontal="center" vertical="top"/>
    </xf>
    <xf numFmtId="1" fontId="0" fillId="6" borderId="1" xfId="0" applyNumberFormat="1" applyFill="1" applyBorder="1" applyAlignment="1">
      <alignment vertical="top"/>
    </xf>
    <xf numFmtId="2" fontId="0" fillId="6" borderId="1" xfId="0" applyNumberFormat="1" applyFill="1" applyBorder="1" applyAlignment="1">
      <alignment horizontal="center" vertical="top"/>
    </xf>
    <xf numFmtId="2" fontId="0" fillId="6" borderId="1" xfId="0" applyNumberFormat="1" applyFill="1" applyBorder="1" applyAlignment="1">
      <alignment vertical="top"/>
    </xf>
    <xf numFmtId="14" fontId="0" fillId="6" borderId="1" xfId="0" applyNumberFormat="1" applyFill="1" applyBorder="1" applyAlignment="1">
      <alignment vertical="top"/>
    </xf>
    <xf numFmtId="43" fontId="0" fillId="0" borderId="1" xfId="1" applyFont="1" applyFill="1" applyBorder="1" applyAlignment="1">
      <alignment vertical="center"/>
    </xf>
    <xf numFmtId="0" fontId="0" fillId="0" borderId="1" xfId="0" applyBorder="1" applyAlignment="1">
      <alignment vertical="top" wrapText="1"/>
    </xf>
    <xf numFmtId="10" fontId="0" fillId="0" borderId="1" xfId="0" applyNumberFormat="1" applyBorder="1" applyAlignment="1">
      <alignment vertical="top"/>
    </xf>
    <xf numFmtId="0" fontId="0" fillId="6" borderId="1" xfId="0" applyFill="1" applyBorder="1" applyAlignment="1">
      <alignment horizontal="left" vertical="top"/>
    </xf>
    <xf numFmtId="14" fontId="0" fillId="0" borderId="2" xfId="0" applyNumberFormat="1" applyBorder="1" applyAlignment="1">
      <alignment horizontal="center" vertical="top"/>
    </xf>
    <xf numFmtId="164" fontId="0" fillId="0" borderId="1" xfId="1" applyNumberFormat="1" applyFont="1" applyBorder="1" applyAlignment="1">
      <alignment horizontal="center"/>
    </xf>
    <xf numFmtId="164" fontId="0" fillId="0" borderId="1" xfId="1" applyNumberFormat="1" applyFont="1" applyBorder="1"/>
    <xf numFmtId="164" fontId="0" fillId="0" borderId="1" xfId="1" applyNumberFormat="1" applyFont="1" applyBorder="1" applyAlignment="1">
      <alignment vertical="top"/>
    </xf>
    <xf numFmtId="164" fontId="0" fillId="0" borderId="1" xfId="1" applyNumberFormat="1" applyFont="1" applyFill="1" applyBorder="1" applyAlignment="1">
      <alignment vertical="top" wrapText="1"/>
    </xf>
    <xf numFmtId="164" fontId="5" fillId="0" borderId="1" xfId="1" applyNumberFormat="1" applyFont="1" applyFill="1" applyBorder="1" applyAlignment="1">
      <alignment vertical="top"/>
    </xf>
    <xf numFmtId="164" fontId="0" fillId="6" borderId="1" xfId="1" applyNumberFormat="1" applyFont="1" applyFill="1" applyBorder="1" applyAlignment="1">
      <alignment vertical="top"/>
    </xf>
    <xf numFmtId="164" fontId="0" fillId="0" borderId="0" xfId="1" applyNumberFormat="1" applyFont="1"/>
    <xf numFmtId="164" fontId="3" fillId="2" borderId="1" xfId="1" applyNumberFormat="1" applyFont="1" applyFill="1" applyBorder="1" applyAlignment="1">
      <alignment horizontal="center" vertical="center" wrapText="1"/>
    </xf>
    <xf numFmtId="164" fontId="0" fillId="0" borderId="1" xfId="1" applyNumberFormat="1" applyFont="1" applyFill="1" applyBorder="1" applyAlignment="1">
      <alignment horizontal="left" vertical="top" wrapText="1"/>
    </xf>
    <xf numFmtId="164" fontId="0" fillId="0" borderId="1" xfId="1" applyNumberFormat="1" applyFont="1" applyFill="1" applyBorder="1" applyAlignment="1">
      <alignment horizontal="left" vertical="top"/>
    </xf>
    <xf numFmtId="164" fontId="0" fillId="0" borderId="1" xfId="1" applyNumberFormat="1" applyFont="1" applyFill="1" applyBorder="1" applyAlignment="1">
      <alignment vertical="top"/>
    </xf>
    <xf numFmtId="164" fontId="0" fillId="0" borderId="1" xfId="1" applyNumberFormat="1" applyFont="1" applyFill="1" applyBorder="1" applyAlignment="1">
      <alignment horizontal="center" vertical="top"/>
    </xf>
    <xf numFmtId="164" fontId="5" fillId="0" borderId="1" xfId="1" applyNumberFormat="1" applyFont="1" applyFill="1" applyBorder="1" applyAlignment="1">
      <alignment horizontal="center" vertical="top"/>
    </xf>
    <xf numFmtId="164" fontId="0" fillId="6" borderId="1" xfId="1" applyNumberFormat="1" applyFont="1" applyFill="1" applyBorder="1" applyAlignment="1">
      <alignment horizontal="center" vertical="top"/>
    </xf>
    <xf numFmtId="164" fontId="0" fillId="0" borderId="1" xfId="1" applyNumberFormat="1" applyFont="1" applyFill="1" applyBorder="1" applyAlignment="1">
      <alignment horizontal="center" vertical="top" wrapText="1"/>
    </xf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/>
    <xf numFmtId="14" fontId="0" fillId="0" borderId="0" xfId="0" applyNumberFormat="1"/>
    <xf numFmtId="0" fontId="0" fillId="7" borderId="1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49" fontId="0" fillId="6" borderId="1" xfId="0" applyNumberFormat="1" applyFill="1" applyBorder="1" applyAlignment="1">
      <alignment horizontal="left" vertical="top"/>
    </xf>
    <xf numFmtId="164" fontId="0" fillId="0" borderId="2" xfId="1" applyNumberFormat="1" applyFont="1" applyFill="1" applyBorder="1" applyAlignment="1">
      <alignment horizontal="center" vertical="top"/>
    </xf>
    <xf numFmtId="43" fontId="0" fillId="0" borderId="1" xfId="1" applyFont="1" applyBorder="1" applyAlignment="1">
      <alignment horizontal="center"/>
    </xf>
    <xf numFmtId="0" fontId="0" fillId="0" borderId="0" xfId="0" applyAlignment="1">
      <alignment horizontal="center" vertical="top"/>
    </xf>
    <xf numFmtId="164" fontId="0" fillId="6" borderId="1" xfId="1" applyNumberFormat="1" applyFont="1" applyFill="1" applyBorder="1" applyAlignment="1">
      <alignment horizontal="left" vertical="top"/>
    </xf>
    <xf numFmtId="164" fontId="0" fillId="0" borderId="0" xfId="1" applyNumberFormat="1" applyFont="1" applyBorder="1" applyAlignment="1">
      <alignment horizontal="center"/>
    </xf>
    <xf numFmtId="164" fontId="0" fillId="0" borderId="0" xfId="1" applyNumberFormat="1" applyFont="1" applyFill="1" applyBorder="1" applyAlignment="1">
      <alignment vertical="top" wrapText="1"/>
    </xf>
    <xf numFmtId="43" fontId="0" fillId="0" borderId="0" xfId="1" applyFont="1"/>
    <xf numFmtId="0" fontId="8" fillId="8" borderId="1" xfId="3" applyFont="1" applyFill="1" applyBorder="1" applyAlignment="1">
      <alignment horizontal="center" vertical="center" wrapText="1"/>
    </xf>
    <xf numFmtId="0" fontId="9" fillId="0" borderId="0" xfId="0" applyFont="1"/>
    <xf numFmtId="14" fontId="10" fillId="9" borderId="0" xfId="4" applyNumberFormat="1" applyFont="1" applyFill="1"/>
    <xf numFmtId="0" fontId="10" fillId="0" borderId="0" xfId="4" applyFont="1"/>
    <xf numFmtId="14" fontId="5" fillId="0" borderId="0" xfId="4" applyNumberFormat="1" applyFont="1"/>
    <xf numFmtId="9" fontId="0" fillId="0" borderId="0" xfId="2" applyFont="1"/>
    <xf numFmtId="43" fontId="11" fillId="0" borderId="0" xfId="1" applyFont="1"/>
    <xf numFmtId="43" fontId="5" fillId="0" borderId="0" xfId="1" applyFont="1"/>
    <xf numFmtId="164" fontId="11" fillId="0" borderId="0" xfId="1" applyNumberFormat="1" applyFont="1"/>
    <xf numFmtId="0" fontId="10" fillId="4" borderId="1" xfId="4" applyFont="1" applyFill="1" applyBorder="1" applyAlignment="1">
      <alignment horizontal="center" vertical="center" wrapText="1"/>
    </xf>
    <xf numFmtId="165" fontId="10" fillId="4" borderId="1" xfId="6" applyFont="1" applyFill="1" applyBorder="1" applyAlignment="1">
      <alignment horizontal="center" vertical="center" wrapText="1"/>
    </xf>
    <xf numFmtId="164" fontId="10" fillId="4" borderId="1" xfId="1" applyNumberFormat="1" applyFont="1" applyFill="1" applyBorder="1" applyAlignment="1">
      <alignment horizontal="center" vertical="center" wrapText="1"/>
    </xf>
    <xf numFmtId="14" fontId="13" fillId="0" borderId="0" xfId="7" applyNumberFormat="1" applyFont="1"/>
    <xf numFmtId="14" fontId="13" fillId="0" borderId="0" xfId="7" applyNumberFormat="1" applyFont="1" applyAlignment="1">
      <alignment horizontal="center"/>
    </xf>
    <xf numFmtId="49" fontId="13" fillId="0" borderId="0" xfId="7" applyNumberFormat="1" applyFont="1"/>
    <xf numFmtId="166" fontId="13" fillId="0" borderId="0" xfId="7" applyNumberFormat="1" applyFont="1"/>
    <xf numFmtId="167" fontId="13" fillId="0" borderId="0" xfId="7" applyNumberFormat="1" applyFont="1"/>
    <xf numFmtId="167" fontId="14" fillId="0" borderId="0" xfId="7" applyNumberFormat="1" applyFont="1"/>
    <xf numFmtId="167" fontId="14" fillId="0" borderId="0" xfId="8" applyNumberFormat="1" applyFont="1"/>
    <xf numFmtId="167" fontId="12" fillId="0" borderId="0" xfId="7" applyNumberFormat="1"/>
    <xf numFmtId="167" fontId="2" fillId="0" borderId="0" xfId="9" applyNumberFormat="1"/>
    <xf numFmtId="0" fontId="2" fillId="0" borderId="0" xfId="9"/>
    <xf numFmtId="167" fontId="2" fillId="0" borderId="0" xfId="8" applyNumberFormat="1"/>
    <xf numFmtId="167" fontId="1" fillId="0" borderId="0" xfId="10" applyNumberFormat="1"/>
    <xf numFmtId="167" fontId="0" fillId="0" borderId="0" xfId="0" applyNumberFormat="1"/>
    <xf numFmtId="167" fontId="12" fillId="0" borderId="0" xfId="0" applyNumberFormat="1" applyFont="1"/>
    <xf numFmtId="0" fontId="13" fillId="0" borderId="0" xfId="7" applyFont="1"/>
    <xf numFmtId="0" fontId="14" fillId="0" borderId="0" xfId="8" applyFont="1"/>
    <xf numFmtId="43" fontId="10" fillId="4" borderId="1" xfId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15" fillId="0" borderId="0" xfId="0" applyFont="1"/>
    <xf numFmtId="0" fontId="0" fillId="0" borderId="0" xfId="0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16" fillId="10" borderId="4" xfId="0" applyFont="1" applyFill="1" applyBorder="1" applyAlignment="1">
      <alignment horizontal="center" vertical="center"/>
    </xf>
    <xf numFmtId="9" fontId="0" fillId="0" borderId="0" xfId="0" applyNumberFormat="1"/>
    <xf numFmtId="168" fontId="0" fillId="0" borderId="0" xfId="0" applyNumberFormat="1"/>
    <xf numFmtId="164" fontId="15" fillId="0" borderId="0" xfId="1" applyNumberFormat="1" applyFont="1" applyFill="1" applyBorder="1" applyAlignment="1">
      <alignment horizontal="center" vertical="center"/>
    </xf>
    <xf numFmtId="0" fontId="10" fillId="9" borderId="3" xfId="4" applyFont="1" applyFill="1" applyBorder="1" applyAlignment="1">
      <alignment horizontal="center" vertical="center" wrapText="1"/>
    </xf>
    <xf numFmtId="43" fontId="10" fillId="9" borderId="3" xfId="1" applyFont="1" applyFill="1" applyBorder="1" applyAlignment="1">
      <alignment horizontal="center" vertical="center" wrapText="1"/>
    </xf>
    <xf numFmtId="164" fontId="15" fillId="0" borderId="0" xfId="0" applyNumberFormat="1" applyFont="1"/>
    <xf numFmtId="0" fontId="17" fillId="0" borderId="0" xfId="11"/>
  </cellXfs>
  <cellStyles count="12">
    <cellStyle name="Comma" xfId="1" builtinId="3"/>
    <cellStyle name="Comma 2" xfId="6" xr:uid="{582E5E5C-BF06-4B63-9F07-A0311CF4CD7B}"/>
    <cellStyle name="Comma 89" xfId="5" xr:uid="{3F5AEA4E-E8A1-4BB1-B582-ED42E0B0A1FC}"/>
    <cellStyle name="Hyperlink" xfId="11" builtinId="8"/>
    <cellStyle name="Normal" xfId="0" builtinId="0"/>
    <cellStyle name="Normal 122" xfId="4" xr:uid="{F113FCF6-3CBC-4BE3-ADCC-EECB3428478E}"/>
    <cellStyle name="Normal 2" xfId="3" xr:uid="{00000000-0005-0000-0000-000002000000}"/>
    <cellStyle name="Normal 2 10" xfId="9" xr:uid="{59E73696-3C52-40A7-92B6-CC8445CA4B0D}"/>
    <cellStyle name="Normal 47 3 2" xfId="7" xr:uid="{F22D839B-50BF-4C34-AD3C-185433F565B7}"/>
    <cellStyle name="Normal 61" xfId="10" xr:uid="{08173D85-062E-4E5A-A198-7B0B1584A504}"/>
    <cellStyle name="Normal_MONTHLY_INDEX" xfId="8" xr:uid="{EA421527-067A-4CB1-9F08-1E022BCABBB4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pivotCacheDefinition" Target="pivotCache/pivotCacheDefinition1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st%20breakdown%20templa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arsh\New%20Folder\Documents%20and%20Settings\nk.bhasin\Local%20Settings\Temporary%20Internet%20Files\OLK2\MBIL-05-06%20-%20Final%20for%20printing%2008th%20June,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\TECHNIP%20GAS%20COMPRESSION\Package%201\Aboveground%20pipi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nnas\accounts%20solar\Audit\PWC\Inventory\INV06%20(SRVS%2001.04%20to%2030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prevcost\6812\FromSpecialist\Equipment\PBPreliminar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oopaggarwal\ABP%20WORKING%2007-08\DOCUME~1\krathi\LOCALS~1\Temp\Documents%20and%20Settings\Ryan%20Lu\Local%20Settings\Temporary%20Internet%20Files\OLK1D2\Expense&#39791;&#20142;&#21531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or\Local%20Settings\Temporary%20Internet%20Files\Content.IE5\RJ021YDT\My%20Documents\FORM%201%20-IT\CBT%20Form1Ver1.0.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hydemeyfl01\data\DOCUME~1\DLSARI~1\LOCALS~1\Temp\499_116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0\Root\Documents%20and%20Settings\Iwan.Sequeira\Local%20Settings\Temporary%20Internet%20Files\OLK2\Book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p\AUDIT%202008\Co.%20IT%20e-Returns\31.03.2006\Vikram%20Hospital\Vikram%20Hospital%20-%20Form%2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-lap\e$\VHPL%20Financials%20-%2031.03.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NGL4%20COST%20BREAKDOWN%20TMP%20REV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Finance_\BSM\2001-02%20Accts\Report%20May%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IS\Aug2000\variance-July3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p\AUDIT%202008\DOCUME~1\vikramsb\LOCALS~1\Temp\desk-final\What%20Dr%20V%20needs%20on%2011.06.2007\VHPL%20Provisional%20Balance%20Sheet%2031032007%20(Consolidated)%20%20cashflow%20cor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nesh\c\My%20Documents\RECO%20DEC99\dinesh-F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auty\jfm2125\INTEL\06%20C%20Price_Compensation%20Pl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-lap\e$\10.06.2015\09.05.2014\F.A.R\FAR-NEW(5.1.17)\My%20Documents\Audit2005-06\Audit05-06\WINDOWS\Local%20Settings\Temporary%20Internet%20Files\Content.IE5\O9E78HYR\provisional%20results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cost%20breakdown%20templ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NGL4%20COST%20BREAKDOWN%20TMP%20REV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nnas\accounts%20solar\Audit\PWC\Inventory\Costin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1\Root\Users\GAA%2013\AppData\Local\Microsoft\Windows\INetCache\Content.Outlook\AS8XLQA2\Statutory%20Audit%20FY%202017-18\scan%207.6.14\My%20Documents\Audit2005-06\Audit05-06\Audit2005-06\Fixed%20Cost-200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dc\TEMP\imis\Templates\PO.xlt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-lap\e$\Documents%20and%20Settings\gpai\Local%20Settings\Temporary%20Internet%20Files\OLKA\VHPL%20Financials%20-%2031.03.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.245.63.139\New%20Folder\Documents%20and%20Settings\Iwan.Sequeira\Local%20Settings\Temporary%20Internet%20Files\OLK2\Book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WINDOWS\TEMP\QuickPlace\Infrastructure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nnas\accounts%20solar\Documents%20and%20Settings\baljeet.singh\Local%20Settings\Temporary%20Internet%20Files\OLKF\imis\Templates\PO.xlt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5.160\a2\arunc\ROM%20Business\Budget%20ROM%200708\3%20years%20ABP\Business%20Plan%20ROM%200708\BP%20ROM%20Business%200708_Fin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5.71\shared%20costing\Suranjit%20My%20Document\MIS\Flash\FY%2009-10\Turnover%20Report\August%202009\Summary%20Sales%20Aug09%20WK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5.160\a2\Documents%20and%20Settings\suranjit.mishra\Local%20Settings\Temporary%20Internet%20Files\Content.Outlook\ZNZ5WJ8Z\SEZ%20Leasing%20Structure.ver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UDIT\Balance%20Sheet%202006-07%20Cos\Natraj%20Mobiles%20Ltd%20Bs%202006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-lap\e$\10.06.2015\09.05.2014\F.A.R\FAR-NEW(5.1.17)\My%20Documents\Audit2005-06\Audit05-06\Audit2005-06\Fixed%20Cost-2006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S/2012-13%20final%20audited/Documents%20and%20Settings/SSrinivas/Local%20Settings/Temporary%20Internet%20Files/Content.IE5/J4VAGIEG/AERL/Financials/2007-08/BS%202007-08/Tax%20Audit/Fringe%20Benefit%20Tax%2007-08.xls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1.101\Root\Users\GAA%2013\AppData\Local\Microsoft\Windows\INetCache\Content.Outlook\AS8XLQA2\Statutory%20Audit%20FY%202017-18\scan%207.6.14\DOCUME~1\user.FM\LOCALS~1\Temp\Temporary%20Directory%201%20for%20RSL_BS.zip\RSL_BS\provisional_results07.xls?04AA5B0A" TargetMode="External"/><Relationship Id="rId1" Type="http://schemas.openxmlformats.org/officeDocument/2006/relationships/externalLinkPath" Target="file:///\\04AA5B0A\provisional_results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-lap\e$\10.06.2015\09.05.2014\F.A.R\FAR-NEW(5.1.17)\DOCUME~1\user.FM\LOCALS~1\Temp\Temporary%20Directory%201%20for%20RSL_BS.zip\RSL_BS\provisional_results07.xls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1.101\Users\GAA%2013\AppData\Local\Microsoft\Windows\INetCache\Content.Outlook\AS8XLQA2\Statutory%20Audit%20FY%202017-18\scan%207.6.14\DOCUME~1\user.FM\LOCALS~1\Temp\Temporary%20Directory%201%20for%20RSL_BS.zip\RSL_BS\provisional_results07.xls?9ADB3B01" TargetMode="External"/><Relationship Id="rId1" Type="http://schemas.openxmlformats.org/officeDocument/2006/relationships/externalLinkPath" Target="file:///\\9ADB3B01\provisional_results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1\Root\DOCUME~1\rkg02\LOCALS~1\Temp\notes6030C8\SE6380\TOP1\MISS_&#49688;\ORIGINAL\&#49688;_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1\DOCUME~1\rkg02\LOCALS~1\Temp\notes6030C8\SE6380\TOP1\MISS_&#49688;\ORIGINAL\&#49688;_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enkat\MIS2000-01\Feb%202001\MIS%202000%20Feb%20ver1.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0\Root\Documents%20and%20Settings\500802262\Local%20Settings\Temporary%20Internet%20Files\OLKC\Report%20Feb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5.160\a2\Documents%20and%20Settings\pradeep.gupta\Local%20Settings\Temporary%20Internet%20Files\Content.Outlook\6N7OF5SO\TOD%20Template%20-FA%20Additions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nays\12_MONTHLY_C\TEMP\Prodn%20-Febuauryt-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1\Users\GAA%2013\AppData\Local\Microsoft\Windows\INetCache\Content.Outlook\AS8XLQA2\Statutory%20Audit%20FY%202017-18\scan%207.6.14\My%20Documents\Audit2005-06\Audit05-06\Audit2005-06\Fixed%20Cost-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g-05\mikee\Eng'g%20Files\MIKE\SMART\eng'gfile\cone\Base%20metals%20mining%20resources\Civils%20Cost%20Estimate%2010,000mTpd%20No%20Figur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maining(BQ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6810CWRDO_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p\AUDIT%202008\Documents%20and%20Settings\VIVEK\My%20Documents\Vivek's%20Data%20Back%20Up%2002.05.2007\Financials\Final%20Accounts%20-%2005\VHPL%20TAX%20AUDIT%2005\VHPL%20-%20Audited%20Balance%20Sheet%2031.03.2005.(26.10.05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5.160\a2\Documents%20and%20Settings\pradeep.gupta\Local%20Settings\Temporary%20Internet%20Files\Content.Outlook\6N7OF5SO\Working\Audit\PWC\Inventory\INV06%20(SRVS%2001.04%20to%2030.06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DE509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nnas\accounts%20solar\Backup%20final\CLIENTS\MBPV%20Mar,08\Expenses%20in%20foreign%20currency\24-4-08\MBPVL-Dec%2007\Operating%20Expenses\Deliverables\File%20for%20reference\Non-Statistical%20Sampling%20Template%20(v3.1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5.71\shared%20costing\Documents%20and%20Settings\suranjit.mishra\My%20Documents\ABP2009-10\BOM\5-ABP-0910-D-1703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1\Root\DOCUME~1\rkg02\LOCALS~1\Temp\notes6030C8\Dubai\OGD_III\Composite%20Constr\Estimate\Process\U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1\DOCUME~1\rkg02\LOCALS~1\Temp\notes6030C8\Dubai\OGD_III\Composite%20Constr\Estimate\Process\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1\Root\c$\DOCUME~1\rkg02\LOCALS~1\Temp\notes6030C8\Dubai\OGD_III\Composite%20Constr\Estimate\Process\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1\c$\DOCUME~1\rkg02\LOCALS~1\Temp\notes6030C8\Dubai\OGD_III\Composite%20Constr\Estimate\Process\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ummary Sheets"/>
      <sheetName val="Journal Template"/>
      <sheetName val="PipWT"/>
      <sheetName val="1100"/>
      <sheetName val="C-850R0.XLS"/>
      <sheetName val="Factor"/>
      <sheetName val="A1 Thru A11- LUMP SUM CONSTR"/>
      <sheetName val="EQT-ESTN"/>
      <sheetName val="Sheet2"/>
      <sheetName val="LABOUR E.O.S.PROV."/>
      <sheetName val="Sheet1"/>
      <sheetName val="Client Aje"/>
      <sheetName val="Quantity"/>
      <sheetName val="KP_List"/>
      <sheetName val="inter"/>
      <sheetName val="BOQ Distribution"/>
      <sheetName val="Sch.1"/>
      <sheetName val="REF"/>
      <sheetName val="NAMECODE"/>
      <sheetName val="Process Piping"/>
      <sheetName val="PILE-C1"/>
      <sheetName val="pvc vent"/>
      <sheetName val="수입"/>
      <sheetName val="D-623D"/>
      <sheetName val="For-2"/>
      <sheetName val="Heads"/>
      <sheetName val="RFP003A"/>
      <sheetName val="2007 EPCI 3rd Eng."/>
      <sheetName val="Master_Data"/>
      <sheetName val="97"/>
      <sheetName val="#REF"/>
      <sheetName val="EQUIPMENT -2"/>
      <sheetName val="h-013211-2"/>
      <sheetName val="ITB COST"/>
      <sheetName val="집계표"/>
      <sheetName val="MC-1"/>
      <sheetName val="Data"/>
      <sheetName val="Calc"/>
      <sheetName val="Total"/>
      <sheetName val="BQ"/>
      <sheetName val="cost breakdown template"/>
      <sheetName val="견적"/>
      <sheetName val="HVAC"/>
      <sheetName val="PIPING"/>
      <sheetName val="5-Digit"/>
      <sheetName val="PROGRESS TABULATION"/>
      <sheetName val="SCHEDULE-Baseline"/>
      <sheetName val="BP1_23"/>
      <sheetName val="LEGEND"/>
      <sheetName val="Inputs"/>
      <sheetName val="mark-up"/>
      <sheetName val="PS"/>
      <sheetName val="ERECTION"/>
      <sheetName val="SHPG COST"/>
    </sheetNames>
    <sheetDataSet>
      <sheetData sheetId="0" refreshError="1"/>
      <sheetData sheetId="1" refreshError="1">
        <row r="2">
          <cell r="A2" t="str">
            <v>PROJECT LEVEL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"/>
      <sheetName val="index"/>
      <sheetName val="BS"/>
      <sheetName val="P&amp;L"/>
      <sheetName val="sc1,2"/>
      <sheetName val="sc3,4"/>
      <sheetName val="sc5"/>
      <sheetName val="sc6,7,8,9"/>
      <sheetName val="sc10,11,12"/>
      <sheetName val="sc13,14,15"/>
      <sheetName val="sc16,17,18,19"/>
      <sheetName val="pwc-cash flow"/>
      <sheetName val="Abstract"/>
      <sheetName val="ConsBS"/>
      <sheetName val="ConsP&amp;L"/>
      <sheetName val="Conssc1,2"/>
      <sheetName val="Conssc3,4"/>
      <sheetName val="Conssc5"/>
      <sheetName val="Conssc6,7,8,9"/>
      <sheetName val="Conssc10,11,12"/>
      <sheetName val="Conssc13,14,15"/>
      <sheetName val="Conssc16,17,18"/>
      <sheetName val="Cons-pwc-cash flow"/>
      <sheetName val="Volume"/>
      <sheetName val="Graphs"/>
      <sheetName val="Data Graph"/>
      <sheetName val="MIS-PL"/>
      <sheetName val="gn-div"/>
      <sheetName val="UB-p&amp;L"/>
      <sheetName val="ub"/>
      <sheetName val="cogs"/>
      <sheetName val="group"/>
      <sheetName val="prestn"/>
      <sheetName val="Data File"/>
      <sheetName val="publi"/>
      <sheetName val="Inc Dec - Stock"/>
      <sheetName val="MIS-OH"/>
      <sheetName val="C-COHs"/>
      <sheetName val="INV"/>
      <sheetName val="ub-BS"/>
      <sheetName val="WC"/>
      <sheetName val="CashFlow"/>
      <sheetName val="C-Misc Income"/>
      <sheetName val="Sheet1"/>
      <sheetName val="Presnt-2"/>
      <sheetName val="Raw TB"/>
      <sheetName val="TBrow"/>
      <sheetName val="consTB"/>
      <sheetName val="Adjustment"/>
      <sheetName val="PC "/>
      <sheetName val="Ratio"/>
      <sheetName val="progrs"/>
      <sheetName val="LLCMIS"/>
      <sheetName val="Q03-04"/>
      <sheetName val="c f Final"/>
      <sheetName val="Q04-05"/>
      <sheetName val="mainBS"/>
      <sheetName val="CA"/>
      <sheetName val="CL"/>
      <sheetName val="sc3,4,5 (New)"/>
      <sheetName val="sch-21-mbi1"/>
      <sheetName val="sch-21-mbi2"/>
      <sheetName val="SC-21(1)"/>
      <sheetName val="SC21(2)"/>
      <sheetName val="Working"/>
      <sheetName val="Dep-CON"/>
      <sheetName val="dep-GN"/>
      <sheetName val="dep-A164"/>
      <sheetName val="dep-RTDM"/>
      <sheetName val="dep-HO"/>
      <sheetName val="dep-NEPZ"/>
      <sheetName val="dep-AV"/>
      <sheetName val="dep-B17"/>
      <sheetName val="dep-TR"/>
      <sheetName val="dep-B4"/>
      <sheetName val="dep-MET"/>
      <sheetName val="a164"/>
      <sheetName val="gn"/>
      <sheetName val="av"/>
      <sheetName val="ho"/>
      <sheetName val="rtd"/>
      <sheetName val="nepz"/>
      <sheetName val="B17"/>
      <sheetName val="b4"/>
      <sheetName val="met"/>
      <sheetName val="tr"/>
      <sheetName val="In-De GN"/>
      <sheetName val="IU"/>
      <sheetName val="Q02-03"/>
      <sheetName val="PreQs"/>
      <sheetName val="working03-04"/>
      <sheetName val="Cons-Working"/>
      <sheetName val="Cons-working03-04"/>
      <sheetName val="Optical PL-04-05"/>
      <sheetName val="Eurooptic05-06 PL"/>
      <sheetName val="Eurooptic05-06BS"/>
      <sheetName val="Eurooptic OpticalBS-04-05"/>
      <sheetName val="GDM 0506"/>
      <sheetName val="GDM 0405"/>
      <sheetName val="MBPVL-BS"/>
      <sheetName val="P&amp;L (2)"/>
      <sheetName val="schedules"/>
      <sheetName val="GDM Reco AM"/>
      <sheetName val="GDM04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onnecting Piping"/>
      <sheetName val="AG PIPING REV.1"/>
      <sheetName val="Process Piping"/>
      <sheetName val="PL"/>
      <sheetName val="ITB COST"/>
      <sheetName val="Direct Labour Deployment"/>
      <sheetName val="Interconnecting_Piping1"/>
      <sheetName val="AG_PIPING_REV_11"/>
      <sheetName val="Process_Piping1"/>
      <sheetName val="ITB_COST1"/>
      <sheetName val="Interconnecting_Piping"/>
      <sheetName val="AG_PIPING_REV_1"/>
      <sheetName val="Process_Piping"/>
      <sheetName val="ITB_COST"/>
      <sheetName val="PRICES"/>
      <sheetName val="EEI_Letters"/>
      <sheetName val="A"/>
      <sheetName val="Summary"/>
      <sheetName val="LEGEND"/>
      <sheetName val="LOOKUP-II"/>
      <sheetName val="Summary_Sheets"/>
      <sheetName val="LOOKUP"/>
      <sheetName val="LABTOTAL"/>
      <sheetName val="Code03"/>
      <sheetName val="5-Digit"/>
      <sheetName val="Code_02"/>
      <sheetName val="Code_03"/>
      <sheetName val="Code_04"/>
      <sheetName val="Code_05"/>
      <sheetName val="Code_06"/>
      <sheetName val="look"/>
      <sheetName val="Labour"/>
      <sheetName val="LOOKUP-I"/>
      <sheetName val="PipWT"/>
      <sheetName val="Final(1)summary"/>
      <sheetName val="Macro"/>
      <sheetName val="Job_Data"/>
      <sheetName val="Taux"/>
      <sheetName val="activity"/>
      <sheetName val="공정계획(내부계획25%,내부w_f)"/>
      <sheetName val="Unit_Name"/>
      <sheetName val="X17-TOTAL"/>
      <sheetName val="97"/>
      <sheetName val="Curves"/>
      <sheetName val="Note"/>
      <sheetName val="Heads"/>
      <sheetName val="Dbase"/>
      <sheetName val="Tables"/>
      <sheetName val="Page_2"/>
      <sheetName val="Codes,___"/>
      <sheetName val="INNER_TANK"/>
      <sheetName val="IPE"/>
      <sheetName val="Quantity"/>
      <sheetName val="A1_Thru_A11-_LUMP_SUM_CONSTR"/>
      <sheetName val="KP_List"/>
      <sheetName val="Aboveground piping"/>
      <sheetName val="Sheet1"/>
      <sheetName val="재료비"/>
      <sheetName val="Takeoff"/>
      <sheetName val="부하계산서"/>
      <sheetName val="D-3109"/>
      <sheetName val="General Info"/>
      <sheetName val="기성내역"/>
      <sheetName val="TOTAL"/>
      <sheetName val="실행내역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Detail"/>
      <sheetName val="Macros"/>
      <sheetName val="ATW"/>
      <sheetName val="Lock"/>
      <sheetName val="Intl Data Table"/>
      <sheetName val="TemplateInformation"/>
      <sheetName val="INV06 (SRVS 01.04 to 30.06)"/>
    </sheetNames>
    <sheetDataSet>
      <sheetData sheetId="0" refreshError="1"/>
      <sheetData sheetId="1">
        <row r="15">
          <cell r="E15" t="str">
            <v>U.P.</v>
          </cell>
        </row>
        <row r="22">
          <cell r="E22" t="str">
            <v>State</v>
          </cell>
          <cell r="G22" t="str">
            <v>Credit Card #1</v>
          </cell>
        </row>
        <row r="23">
          <cell r="G23" t="str">
            <v>Credit Card #2</v>
          </cell>
        </row>
        <row r="24">
          <cell r="D24" t="b">
            <v>1</v>
          </cell>
          <cell r="G24" t="str">
            <v>Credit Card #3</v>
          </cell>
        </row>
        <row r="28">
          <cell r="D28" t="b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Ex-Rate"/>
      <sheetName val="CAT_5"/>
      <sheetName val="Summary Sheets"/>
      <sheetName val="ITB COST"/>
      <sheetName val="EQFRM2"/>
      <sheetName val="A1 Thru A11- LUMP SUM CONSTR"/>
      <sheetName val="Page_21"/>
      <sheetName val="Cost_Source1"/>
      <sheetName val="Summary_Sheets1"/>
      <sheetName val="ITB_COST1"/>
      <sheetName val="Page_2"/>
      <sheetName val="Cost_Source"/>
      <sheetName val="Summary_Sheets"/>
      <sheetName val="ITB_COST"/>
      <sheetName val="alamat"/>
      <sheetName val="XZLC004_PART2"/>
      <sheetName val="DB"/>
      <sheetName val="PBPreliminary"/>
      <sheetName val="9-1차이내역"/>
      <sheetName val="3,000"/>
      <sheetName val="97"/>
      <sheetName val="Raw Data"/>
      <sheetName val="steel-gr"/>
      <sheetName val="IO"/>
    </sheetNames>
    <sheetDataSet>
      <sheetData sheetId="0">
        <row r="1">
          <cell r="A1" t="str">
            <v>18</v>
          </cell>
        </row>
      </sheetData>
      <sheetData sheetId="1" refreshError="1">
        <row r="1">
          <cell r="A1" t="str">
            <v>18</v>
          </cell>
        </row>
        <row r="5">
          <cell r="C5" t="str">
            <v>Berri Gas Plant - Quatif</v>
          </cell>
        </row>
        <row r="7">
          <cell r="C7" t="str">
            <v xml:space="preserve">Saudi Aramco </v>
          </cell>
        </row>
        <row r="9">
          <cell r="C9" t="str">
            <v>6812</v>
          </cell>
        </row>
        <row r="13">
          <cell r="F13">
            <v>1</v>
          </cell>
        </row>
        <row r="15">
          <cell r="C15">
            <v>1000</v>
          </cell>
        </row>
        <row r="46">
          <cell r="H46">
            <v>0.96813499999999997</v>
          </cell>
        </row>
        <row r="48">
          <cell r="E48" t="str">
            <v>CU1</v>
          </cell>
        </row>
        <row r="50">
          <cell r="E50" t="str">
            <v>CU2</v>
          </cell>
          <cell r="H50">
            <v>0</v>
          </cell>
        </row>
        <row r="75">
          <cell r="C75">
            <v>1</v>
          </cell>
          <cell r="D75" t="str">
            <v>EUR</v>
          </cell>
          <cell r="E75">
            <v>1</v>
          </cell>
        </row>
        <row r="76">
          <cell r="C76">
            <v>2</v>
          </cell>
          <cell r="D76" t="str">
            <v>USD</v>
          </cell>
          <cell r="E76">
            <v>0.96813499999999997</v>
          </cell>
        </row>
        <row r="77">
          <cell r="C77">
            <v>3</v>
          </cell>
          <cell r="D77" t="str">
            <v>ITL</v>
          </cell>
          <cell r="E77">
            <v>1936.27</v>
          </cell>
        </row>
        <row r="79">
          <cell r="C79">
            <v>1</v>
          </cell>
        </row>
        <row r="81">
          <cell r="C81">
            <v>1</v>
          </cell>
        </row>
        <row r="84">
          <cell r="C84" t="str">
            <v>Cost in Euro</v>
          </cell>
        </row>
        <row r="85">
          <cell r="C85" t="str">
            <v>Cost in US Dollar</v>
          </cell>
        </row>
        <row r="86">
          <cell r="C86" t="str">
            <v>Cost in IT Lira</v>
          </cell>
        </row>
      </sheetData>
      <sheetData sheetId="2" refreshError="1">
        <row r="1">
          <cell r="A1" t="str">
            <v>18</v>
          </cell>
        </row>
        <row r="3">
          <cell r="BB3">
            <v>0</v>
          </cell>
        </row>
        <row r="4">
          <cell r="AY4">
            <v>1</v>
          </cell>
          <cell r="AZ4" t="str">
            <v>EUR</v>
          </cell>
        </row>
        <row r="5">
          <cell r="AF5" t="str">
            <v>$B$14</v>
          </cell>
          <cell r="AG5" t="str">
            <v>$AZ$474</v>
          </cell>
          <cell r="AI5">
            <v>14</v>
          </cell>
          <cell r="AJ5">
            <v>14</v>
          </cell>
          <cell r="AK5" t="str">
            <v>$N$14</v>
          </cell>
          <cell r="AN5" t="str">
            <v>PB670008.XLS</v>
          </cell>
          <cell r="AY5">
            <v>2</v>
          </cell>
          <cell r="AZ5" t="str">
            <v>USD</v>
          </cell>
        </row>
        <row r="6">
          <cell r="AI6">
            <v>52</v>
          </cell>
          <cell r="AY6">
            <v>3</v>
          </cell>
          <cell r="AZ6" t="str">
            <v>CU1</v>
          </cell>
        </row>
        <row r="7">
          <cell r="AY7">
            <v>4</v>
          </cell>
          <cell r="AZ7" t="str">
            <v>CU2</v>
          </cell>
        </row>
        <row r="10">
          <cell r="A10">
            <v>14</v>
          </cell>
          <cell r="B10" t="str">
            <v>EQP.</v>
          </cell>
        </row>
        <row r="11">
          <cell r="A11">
            <v>474</v>
          </cell>
        </row>
        <row r="12">
          <cell r="A12">
            <v>461</v>
          </cell>
        </row>
        <row r="13">
          <cell r="C13" t="str">
            <v>EUR</v>
          </cell>
          <cell r="F13">
            <v>1</v>
          </cell>
        </row>
        <row r="14">
          <cell r="B14" t="str">
            <v>AI</v>
          </cell>
          <cell r="C14" t="str">
            <v>CS</v>
          </cell>
          <cell r="E14" t="str">
            <v>10</v>
          </cell>
          <cell r="G14" t="str">
            <v>470-E-1D</v>
          </cell>
          <cell r="H14" t="str">
            <v>Feed Gas Compressor Aftercooler</v>
          </cell>
          <cell r="I14">
            <v>18.93</v>
          </cell>
          <cell r="J14">
            <v>1915</v>
          </cell>
          <cell r="K14">
            <v>12</v>
          </cell>
          <cell r="L14">
            <v>188</v>
          </cell>
          <cell r="M14">
            <v>39</v>
          </cell>
          <cell r="N14">
            <v>50</v>
          </cell>
          <cell r="O14">
            <v>8</v>
          </cell>
          <cell r="P14">
            <v>50</v>
          </cell>
          <cell r="Q14" t="str">
            <v>X</v>
          </cell>
          <cell r="T14" t="str">
            <v>EUR</v>
          </cell>
          <cell r="U14">
            <v>0</v>
          </cell>
          <cell r="V14">
            <v>198790</v>
          </cell>
          <cell r="W14">
            <v>0</v>
          </cell>
          <cell r="X14" t="str">
            <v>.</v>
          </cell>
          <cell r="AB14" t="str">
            <v>AIRC</v>
          </cell>
        </row>
        <row r="15">
          <cell r="B15" t="str">
            <v>AI</v>
          </cell>
          <cell r="C15" t="str">
            <v>CS</v>
          </cell>
          <cell r="E15" t="str">
            <v>10</v>
          </cell>
          <cell r="G15" t="str">
            <v>470-E-61A</v>
          </cell>
          <cell r="H15" t="str">
            <v>Refrigerant Condenser</v>
          </cell>
          <cell r="I15">
            <v>23.23</v>
          </cell>
          <cell r="J15">
            <v>7840</v>
          </cell>
          <cell r="K15">
            <v>12</v>
          </cell>
          <cell r="L15">
            <v>104</v>
          </cell>
          <cell r="M15">
            <v>28</v>
          </cell>
          <cell r="N15">
            <v>50</v>
          </cell>
          <cell r="O15">
            <v>24</v>
          </cell>
          <cell r="P15">
            <v>50</v>
          </cell>
          <cell r="Q15" t="str">
            <v>X</v>
          </cell>
          <cell r="T15" t="str">
            <v>EUR</v>
          </cell>
          <cell r="U15">
            <v>0</v>
          </cell>
          <cell r="V15">
            <v>326150</v>
          </cell>
          <cell r="W15">
            <v>0</v>
          </cell>
          <cell r="X15" t="str">
            <v>.</v>
          </cell>
          <cell r="AB15" t="str">
            <v>AIRC</v>
          </cell>
        </row>
        <row r="16">
          <cell r="B16" t="str">
            <v>AI</v>
          </cell>
          <cell r="C16" t="str">
            <v>CS</v>
          </cell>
          <cell r="E16" t="str">
            <v>10</v>
          </cell>
          <cell r="G16" t="str">
            <v>470-E-61B</v>
          </cell>
          <cell r="I16">
            <v>23.23</v>
          </cell>
          <cell r="J16">
            <v>7840</v>
          </cell>
          <cell r="K16">
            <v>12</v>
          </cell>
          <cell r="L16">
            <v>104</v>
          </cell>
          <cell r="M16">
            <v>28</v>
          </cell>
          <cell r="N16">
            <v>50</v>
          </cell>
          <cell r="O16">
            <v>24</v>
          </cell>
          <cell r="P16">
            <v>50</v>
          </cell>
          <cell r="Q16" t="str">
            <v>X</v>
          </cell>
          <cell r="T16" t="str">
            <v>EUR</v>
          </cell>
          <cell r="U16">
            <v>0</v>
          </cell>
          <cell r="V16">
            <v>326150</v>
          </cell>
          <cell r="W16">
            <v>0</v>
          </cell>
          <cell r="X16" t="str">
            <v>.</v>
          </cell>
          <cell r="AB16" t="str">
            <v>AIRC</v>
          </cell>
        </row>
        <row r="17">
          <cell r="B17" t="str">
            <v>CC</v>
          </cell>
          <cell r="C17" t="str">
            <v>CS</v>
          </cell>
          <cell r="E17" t="str">
            <v>10</v>
          </cell>
          <cell r="G17" t="str">
            <v>470-K-1D</v>
          </cell>
          <cell r="H17" t="str">
            <v xml:space="preserve">Feed Gas Compressor </v>
          </cell>
          <cell r="I17">
            <v>27375</v>
          </cell>
          <cell r="J17">
            <v>28.27</v>
          </cell>
          <cell r="K17">
            <v>53</v>
          </cell>
          <cell r="L17">
            <v>10.9</v>
          </cell>
          <cell r="M17">
            <v>320</v>
          </cell>
          <cell r="N17">
            <v>33.799999999999997</v>
          </cell>
          <cell r="P17">
            <v>15926</v>
          </cell>
          <cell r="R17" t="str">
            <v>CS</v>
          </cell>
          <cell r="T17" t="str">
            <v>EUR</v>
          </cell>
          <cell r="U17">
            <v>0</v>
          </cell>
          <cell r="V17">
            <v>120000</v>
          </cell>
          <cell r="W17">
            <v>0</v>
          </cell>
          <cell r="X17" t="str">
            <v>Incl.470-D-44D/D-47D/E-21D/G-14G/G-14H</v>
          </cell>
          <cell r="AB17" t="str">
            <v>CCOM</v>
          </cell>
        </row>
        <row r="18">
          <cell r="B18" t="str">
            <v>CC</v>
          </cell>
          <cell r="C18" t="str">
            <v>CS</v>
          </cell>
          <cell r="E18" t="str">
            <v>10</v>
          </cell>
          <cell r="G18" t="str">
            <v>470-K-3A</v>
          </cell>
          <cell r="H18" t="str">
            <v>Propane Compressor</v>
          </cell>
          <cell r="I18">
            <v>160291</v>
          </cell>
          <cell r="J18">
            <v>44.1</v>
          </cell>
          <cell r="K18">
            <v>15.5</v>
          </cell>
          <cell r="L18">
            <v>7.5</v>
          </cell>
          <cell r="M18">
            <v>76</v>
          </cell>
          <cell r="N18">
            <v>23</v>
          </cell>
          <cell r="R18" t="str">
            <v>CS</v>
          </cell>
          <cell r="T18" t="str">
            <v>EUR</v>
          </cell>
          <cell r="U18">
            <v>0</v>
          </cell>
          <cell r="V18">
            <v>50000</v>
          </cell>
          <cell r="W18">
            <v>0</v>
          </cell>
          <cell r="X18" t="str">
            <v>By Client -Incl.470-D-64A/D-65A/E-62A/G-60A/G-60C</v>
          </cell>
          <cell r="AB18" t="str">
            <v>CCOM</v>
          </cell>
        </row>
        <row r="19">
          <cell r="B19" t="str">
            <v>CC</v>
          </cell>
          <cell r="C19" t="str">
            <v>CS</v>
          </cell>
          <cell r="E19" t="str">
            <v>10</v>
          </cell>
          <cell r="G19" t="str">
            <v>470-K-3B</v>
          </cell>
          <cell r="I19">
            <v>160291</v>
          </cell>
          <cell r="J19">
            <v>44.1</v>
          </cell>
          <cell r="K19">
            <v>15.5</v>
          </cell>
          <cell r="L19">
            <v>7.5</v>
          </cell>
          <cell r="M19">
            <v>76</v>
          </cell>
          <cell r="N19">
            <v>23</v>
          </cell>
          <cell r="R19" t="str">
            <v>CS</v>
          </cell>
          <cell r="T19" t="str">
            <v>EUR</v>
          </cell>
          <cell r="U19">
            <v>0</v>
          </cell>
          <cell r="V19">
            <v>50000</v>
          </cell>
          <cell r="W19">
            <v>0</v>
          </cell>
          <cell r="X19" t="str">
            <v>By Client - Incl.470-D-64B/D-65B/E-62B/G-60B/G-60D</v>
          </cell>
          <cell r="AB19" t="str">
            <v>CCOM</v>
          </cell>
        </row>
        <row r="20">
          <cell r="B20" t="str">
            <v>CP01</v>
          </cell>
          <cell r="C20" t="str">
            <v>TR</v>
          </cell>
          <cell r="E20" t="str">
            <v>10</v>
          </cell>
          <cell r="G20" t="str">
            <v>470-G-14G</v>
          </cell>
          <cell r="H20" t="str">
            <v>Main Oil Pump</v>
          </cell>
          <cell r="T20" t="str">
            <v>EUR</v>
          </cell>
          <cell r="U20">
            <v>0</v>
          </cell>
          <cell r="V20">
            <v>0</v>
          </cell>
          <cell r="W20">
            <v>0</v>
          </cell>
          <cell r="X20" t="str">
            <v>Incl.in Compressor 470-K-1D</v>
          </cell>
          <cell r="AB20" t="str">
            <v>CPUM</v>
          </cell>
        </row>
        <row r="21">
          <cell r="B21" t="str">
            <v>CP01</v>
          </cell>
          <cell r="C21" t="str">
            <v>EX01</v>
          </cell>
          <cell r="E21" t="str">
            <v>10</v>
          </cell>
          <cell r="G21" t="str">
            <v>470-G-14H</v>
          </cell>
          <cell r="H21" t="str">
            <v>Auxiliary Oil Pump</v>
          </cell>
          <cell r="T21" t="str">
            <v>EUR</v>
          </cell>
          <cell r="U21">
            <v>0</v>
          </cell>
          <cell r="V21">
            <v>0</v>
          </cell>
          <cell r="W21">
            <v>0</v>
          </cell>
          <cell r="X21" t="str">
            <v>Incl.in Compressor 470-K-1D</v>
          </cell>
          <cell r="AB21" t="str">
            <v>CPUM</v>
          </cell>
        </row>
        <row r="22">
          <cell r="B22" t="str">
            <v>CP01</v>
          </cell>
          <cell r="C22" t="str">
            <v>AI</v>
          </cell>
          <cell r="E22" t="str">
            <v>10</v>
          </cell>
          <cell r="G22" t="str">
            <v>470-G-60A</v>
          </cell>
          <cell r="H22" t="str">
            <v>Auxiliary Oil Pump</v>
          </cell>
          <cell r="T22" t="str">
            <v>EUR</v>
          </cell>
          <cell r="U22">
            <v>0</v>
          </cell>
          <cell r="V22">
            <v>0</v>
          </cell>
          <cell r="W22">
            <v>0</v>
          </cell>
          <cell r="X22" t="str">
            <v>Incl.in Compressor 470-K-3A</v>
          </cell>
          <cell r="AB22" t="str">
            <v>CPUM</v>
          </cell>
        </row>
        <row r="23">
          <cell r="B23" t="str">
            <v>CP01</v>
          </cell>
          <cell r="C23" t="str">
            <v>VE01</v>
          </cell>
          <cell r="E23" t="str">
            <v>10</v>
          </cell>
          <cell r="G23" t="str">
            <v>470-G-60B</v>
          </cell>
          <cell r="T23" t="str">
            <v>EUR</v>
          </cell>
          <cell r="U23">
            <v>0</v>
          </cell>
          <cell r="V23">
            <v>0</v>
          </cell>
          <cell r="W23">
            <v>0</v>
          </cell>
          <cell r="X23" t="str">
            <v>Incl.in Compressor 470-K-3A</v>
          </cell>
          <cell r="AB23" t="str">
            <v>CPUM</v>
          </cell>
        </row>
        <row r="24">
          <cell r="B24" t="str">
            <v>CP01</v>
          </cell>
          <cell r="C24" t="str">
            <v>CP01</v>
          </cell>
          <cell r="E24" t="str">
            <v>10</v>
          </cell>
          <cell r="G24" t="str">
            <v>470-G-60C</v>
          </cell>
          <cell r="H24" t="str">
            <v>Main Oil Pump</v>
          </cell>
          <cell r="T24" t="str">
            <v>EUR</v>
          </cell>
          <cell r="U24">
            <v>0</v>
          </cell>
          <cell r="V24">
            <v>0</v>
          </cell>
          <cell r="W24">
            <v>0</v>
          </cell>
          <cell r="X24" t="str">
            <v>Incl.in Compressor 470-K-3B</v>
          </cell>
          <cell r="AB24" t="str">
            <v>CPUM</v>
          </cell>
        </row>
        <row r="25">
          <cell r="B25" t="str">
            <v>CP01</v>
          </cell>
          <cell r="C25" t="str">
            <v>RP</v>
          </cell>
          <cell r="E25" t="str">
            <v>10</v>
          </cell>
          <cell r="G25" t="str">
            <v>470-G-60D</v>
          </cell>
          <cell r="T25" t="str">
            <v>EUR</v>
          </cell>
          <cell r="U25">
            <v>0</v>
          </cell>
          <cell r="V25">
            <v>0</v>
          </cell>
          <cell r="W25">
            <v>0</v>
          </cell>
          <cell r="X25" t="str">
            <v>Incl.in Compressor 470-K-3B</v>
          </cell>
          <cell r="AB25" t="str">
            <v>CPUM</v>
          </cell>
        </row>
        <row r="26">
          <cell r="B26" t="str">
            <v>DR</v>
          </cell>
          <cell r="C26" t="str">
            <v>CC</v>
          </cell>
          <cell r="E26" t="str">
            <v>10</v>
          </cell>
          <cell r="G26" t="str">
            <v>470-KM-1D</v>
          </cell>
          <cell r="H26" t="str">
            <v>Feed Gas Compressor Motor</v>
          </cell>
          <cell r="I26">
            <v>17000</v>
          </cell>
          <cell r="J26" t="str">
            <v>???</v>
          </cell>
          <cell r="T26" t="str">
            <v>EUR</v>
          </cell>
          <cell r="U26">
            <v>0</v>
          </cell>
          <cell r="V26">
            <v>55440</v>
          </cell>
          <cell r="W26">
            <v>0</v>
          </cell>
          <cell r="X26" t="str">
            <v>.</v>
          </cell>
          <cell r="AB26" t="str">
            <v>DRIV</v>
          </cell>
        </row>
        <row r="27">
          <cell r="B27" t="str">
            <v>DR</v>
          </cell>
          <cell r="C27" t="str">
            <v>.</v>
          </cell>
          <cell r="E27" t="str">
            <v>10</v>
          </cell>
          <cell r="G27" t="str">
            <v>470-KM-3A</v>
          </cell>
          <cell r="H27" t="str">
            <v>Propane Compressor Motor</v>
          </cell>
          <cell r="I27">
            <v>7500</v>
          </cell>
          <cell r="J27" t="str">
            <v>???</v>
          </cell>
          <cell r="T27" t="str">
            <v>EUR</v>
          </cell>
          <cell r="U27">
            <v>0</v>
          </cell>
          <cell r="V27">
            <v>27840</v>
          </cell>
          <cell r="W27">
            <v>0</v>
          </cell>
          <cell r="X27" t="str">
            <v>Supply by Client</v>
          </cell>
          <cell r="AB27" t="str">
            <v>DRIV</v>
          </cell>
        </row>
        <row r="28">
          <cell r="B28" t="str">
            <v>DR</v>
          </cell>
          <cell r="C28" t="str">
            <v>DR</v>
          </cell>
          <cell r="E28" t="str">
            <v>10</v>
          </cell>
          <cell r="G28" t="str">
            <v>470-KM-3B</v>
          </cell>
          <cell r="I28">
            <v>7500</v>
          </cell>
          <cell r="J28" t="str">
            <v>???</v>
          </cell>
          <cell r="T28" t="str">
            <v>EUR</v>
          </cell>
          <cell r="U28">
            <v>0</v>
          </cell>
          <cell r="V28">
            <v>27840</v>
          </cell>
          <cell r="W28">
            <v>0</v>
          </cell>
          <cell r="X28" t="str">
            <v>Supply by Client</v>
          </cell>
          <cell r="AB28" t="str">
            <v>DRIV</v>
          </cell>
        </row>
        <row r="29">
          <cell r="B29" t="str">
            <v>EX01</v>
          </cell>
          <cell r="C29" t="str">
            <v>.</v>
          </cell>
          <cell r="E29" t="str">
            <v>10</v>
          </cell>
          <cell r="G29" t="str">
            <v>470-E-21D</v>
          </cell>
          <cell r="H29" t="str">
            <v>Lube Oil Cooler</v>
          </cell>
          <cell r="T29" t="str">
            <v>EUR</v>
          </cell>
          <cell r="U29">
            <v>0</v>
          </cell>
          <cell r="V29">
            <v>0</v>
          </cell>
          <cell r="W29">
            <v>0</v>
          </cell>
          <cell r="X29" t="str">
            <v>§</v>
          </cell>
          <cell r="Y29" t="str">
            <v>Incl.in Compressor 470-K-1D</v>
          </cell>
          <cell r="AB29" t="str">
            <v>EXCH</v>
          </cell>
        </row>
        <row r="30">
          <cell r="B30" t="str">
            <v>EX01</v>
          </cell>
          <cell r="C30" t="str">
            <v>.</v>
          </cell>
          <cell r="E30" t="str">
            <v>10</v>
          </cell>
          <cell r="G30" t="str">
            <v>470-E-62A</v>
          </cell>
          <cell r="H30" t="str">
            <v>Lube Oil Cooler</v>
          </cell>
          <cell r="T30" t="str">
            <v>EUR</v>
          </cell>
          <cell r="U30">
            <v>0</v>
          </cell>
          <cell r="V30">
            <v>0</v>
          </cell>
          <cell r="W30">
            <v>0</v>
          </cell>
          <cell r="X30" t="str">
            <v>§</v>
          </cell>
          <cell r="Y30" t="str">
            <v>Incl.in Compressor 470-K-3A</v>
          </cell>
          <cell r="AB30" t="str">
            <v>EXCH</v>
          </cell>
        </row>
        <row r="31">
          <cell r="B31" t="str">
            <v>EX01</v>
          </cell>
          <cell r="C31" t="str">
            <v>.</v>
          </cell>
          <cell r="E31" t="str">
            <v>10</v>
          </cell>
          <cell r="G31" t="str">
            <v>470-E-62B</v>
          </cell>
          <cell r="T31" t="str">
            <v>EUR</v>
          </cell>
          <cell r="U31">
            <v>0</v>
          </cell>
          <cell r="V31">
            <v>0</v>
          </cell>
          <cell r="W31">
            <v>0</v>
          </cell>
          <cell r="X31" t="str">
            <v>§</v>
          </cell>
          <cell r="Y31" t="str">
            <v>Incl.in Compressor 470-K-3B</v>
          </cell>
          <cell r="AB31" t="str">
            <v>EXCH</v>
          </cell>
        </row>
        <row r="32">
          <cell r="B32" t="str">
            <v>EX01</v>
          </cell>
          <cell r="C32" t="str">
            <v>01.01</v>
          </cell>
          <cell r="E32" t="str">
            <v>10</v>
          </cell>
          <cell r="G32" t="str">
            <v>470-E-60A</v>
          </cell>
          <cell r="H32" t="str">
            <v>Feed Chiller</v>
          </cell>
          <cell r="I32" t="str">
            <v>BKM</v>
          </cell>
          <cell r="J32">
            <v>8.73</v>
          </cell>
          <cell r="K32">
            <v>3515</v>
          </cell>
          <cell r="L32">
            <v>93</v>
          </cell>
          <cell r="M32">
            <v>29.9</v>
          </cell>
          <cell r="N32">
            <v>66</v>
          </cell>
          <cell r="O32">
            <v>38.700000000000003</v>
          </cell>
          <cell r="P32">
            <v>13411</v>
          </cell>
          <cell r="Q32" t="str">
            <v>Q</v>
          </cell>
          <cell r="R32" t="str">
            <v>01</v>
          </cell>
          <cell r="S32" t="str">
            <v>01</v>
          </cell>
          <cell r="T32" t="str">
            <v>EUR</v>
          </cell>
          <cell r="U32">
            <v>0</v>
          </cell>
          <cell r="V32">
            <v>187460</v>
          </cell>
          <cell r="W32">
            <v>0</v>
          </cell>
          <cell r="X32" t="str">
            <v>§</v>
          </cell>
          <cell r="Y32" t="str">
            <v xml:space="preserve"> (Kg./m²) = 53,33 -Shell dia (mm) = 2.170</v>
          </cell>
          <cell r="AB32" t="str">
            <v>EXCH</v>
          </cell>
        </row>
        <row r="33">
          <cell r="B33" t="str">
            <v>EX01</v>
          </cell>
          <cell r="C33" t="str">
            <v>01.01</v>
          </cell>
          <cell r="E33" t="str">
            <v>10</v>
          </cell>
          <cell r="G33" t="str">
            <v>470-E-60B</v>
          </cell>
          <cell r="I33" t="str">
            <v>BKM</v>
          </cell>
          <cell r="J33">
            <v>8.73</v>
          </cell>
          <cell r="K33">
            <v>3515</v>
          </cell>
          <cell r="L33">
            <v>93</v>
          </cell>
          <cell r="M33">
            <v>29.9</v>
          </cell>
          <cell r="N33">
            <v>66</v>
          </cell>
          <cell r="O33">
            <v>38.700000000000003</v>
          </cell>
          <cell r="P33">
            <v>13411</v>
          </cell>
          <cell r="Q33" t="str">
            <v>Q</v>
          </cell>
          <cell r="R33" t="str">
            <v>01</v>
          </cell>
          <cell r="S33" t="str">
            <v>01</v>
          </cell>
          <cell r="T33" t="str">
            <v>EUR</v>
          </cell>
          <cell r="U33">
            <v>0</v>
          </cell>
          <cell r="V33">
            <v>187460</v>
          </cell>
          <cell r="W33">
            <v>0</v>
          </cell>
          <cell r="X33" t="str">
            <v>§</v>
          </cell>
          <cell r="Y33" t="str">
            <v xml:space="preserve"> (Kg./m²) = 53,33 -Shell dia (mm) = 2.170</v>
          </cell>
          <cell r="AB33" t="str">
            <v>EXCH</v>
          </cell>
        </row>
        <row r="34">
          <cell r="B34" t="str">
            <v>EX01</v>
          </cell>
          <cell r="C34" t="str">
            <v>01.01</v>
          </cell>
          <cell r="E34" t="str">
            <v>10</v>
          </cell>
          <cell r="G34" t="str">
            <v>470-E-63</v>
          </cell>
          <cell r="H34" t="str">
            <v>Condensate Heater</v>
          </cell>
          <cell r="I34" t="str">
            <v>BEU</v>
          </cell>
          <cell r="J34">
            <v>2.4500000000000002</v>
          </cell>
          <cell r="K34">
            <v>20</v>
          </cell>
          <cell r="L34">
            <v>198</v>
          </cell>
          <cell r="M34">
            <v>39</v>
          </cell>
          <cell r="N34">
            <v>198</v>
          </cell>
          <cell r="O34">
            <v>39</v>
          </cell>
          <cell r="P34">
            <v>2438</v>
          </cell>
          <cell r="Q34" t="str">
            <v>T</v>
          </cell>
          <cell r="R34" t="str">
            <v>01</v>
          </cell>
          <cell r="S34" t="str">
            <v>01</v>
          </cell>
          <cell r="T34" t="str">
            <v>EUR</v>
          </cell>
          <cell r="U34">
            <v>0</v>
          </cell>
          <cell r="V34">
            <v>1750</v>
          </cell>
          <cell r="W34">
            <v>0</v>
          </cell>
          <cell r="X34" t="str">
            <v>?</v>
          </cell>
          <cell r="Y34" t="str">
            <v xml:space="preserve"> (Kg./m²) = 87,50 -Shell dia (mm) = 380</v>
          </cell>
          <cell r="AB34" t="str">
            <v>EXCH</v>
          </cell>
        </row>
        <row r="35">
          <cell r="B35" t="str">
            <v>FI</v>
          </cell>
          <cell r="C35" t="str">
            <v>CS</v>
          </cell>
          <cell r="E35" t="str">
            <v>10</v>
          </cell>
          <cell r="G35" t="str">
            <v>470-D-69</v>
          </cell>
          <cell r="H35" t="str">
            <v>HC Condensate Filter</v>
          </cell>
          <cell r="I35" t="str">
            <v>Total Fluid Inlet m3/hr 603 - 0,5 micron - Matl CS - CA mm 3,2 - Des.Condit: Press 75.5 Kg/cm2  Temp. 60 °C</v>
          </cell>
          <cell r="T35" t="str">
            <v>EUR</v>
          </cell>
          <cell r="U35">
            <v>0</v>
          </cell>
          <cell r="V35">
            <v>10000</v>
          </cell>
          <cell r="W35">
            <v>0</v>
          </cell>
          <cell r="X35" t="str">
            <v>Cartridge Type</v>
          </cell>
          <cell r="AB35" t="str">
            <v>MISC</v>
          </cell>
        </row>
        <row r="36">
          <cell r="B36" t="str">
            <v>FI</v>
          </cell>
          <cell r="C36" t="str">
            <v>CS</v>
          </cell>
          <cell r="E36" t="str">
            <v>10</v>
          </cell>
          <cell r="G36" t="str">
            <v>470-D-619D</v>
          </cell>
          <cell r="H36" t="str">
            <v>Sour Gas Filter Separator</v>
          </cell>
          <cell r="I36" t="str">
            <v>Total Fluid Inlet Nm3/hr 383,500 - 0,5 micron - Matl CS - CA mm 3,2 - Des.Condit: Press 17.5 Kg/cm2  Temp. 57 °C dia mt 1,7 L 5,9</v>
          </cell>
          <cell r="T36" t="str">
            <v>EUR</v>
          </cell>
          <cell r="U36">
            <v>0</v>
          </cell>
          <cell r="V36">
            <v>10000</v>
          </cell>
          <cell r="W36">
            <v>0</v>
          </cell>
          <cell r="X36" t="str">
            <v>.</v>
          </cell>
          <cell r="AB36" t="str">
            <v>MISC</v>
          </cell>
        </row>
        <row r="37">
          <cell r="B37" t="str">
            <v>VE01</v>
          </cell>
          <cell r="C37" t="str">
            <v>01</v>
          </cell>
          <cell r="E37" t="str">
            <v>10</v>
          </cell>
          <cell r="G37" t="str">
            <v>470-D-1D</v>
          </cell>
          <cell r="H37" t="str">
            <v>Feed Gas Suction K.O. Drum</v>
          </cell>
          <cell r="I37" t="str">
            <v>VS</v>
          </cell>
          <cell r="J37">
            <v>188</v>
          </cell>
          <cell r="K37">
            <v>15.5</v>
          </cell>
          <cell r="L37">
            <v>4300</v>
          </cell>
          <cell r="M37">
            <v>8230</v>
          </cell>
          <cell r="N37">
            <v>26</v>
          </cell>
          <cell r="O37">
            <v>1.6</v>
          </cell>
          <cell r="P37" t="str">
            <v>Y</v>
          </cell>
          <cell r="Q37" t="str">
            <v>H</v>
          </cell>
          <cell r="S37" t="str">
            <v>Yes</v>
          </cell>
          <cell r="T37" t="str">
            <v>EUR</v>
          </cell>
          <cell r="U37">
            <v>0</v>
          </cell>
          <cell r="V37">
            <v>45000</v>
          </cell>
          <cell r="W37">
            <v>0</v>
          </cell>
          <cell r="X37" t="str">
            <v>?</v>
          </cell>
          <cell r="AB37" t="str">
            <v>VESS</v>
          </cell>
        </row>
        <row r="38">
          <cell r="B38" t="str">
            <v>VE01</v>
          </cell>
          <cell r="C38" t="str">
            <v>01</v>
          </cell>
          <cell r="E38" t="str">
            <v>10</v>
          </cell>
          <cell r="G38" t="str">
            <v>470-D-60</v>
          </cell>
          <cell r="H38" t="str">
            <v>Refrigerant Surge Drum</v>
          </cell>
          <cell r="I38" t="str">
            <v>H</v>
          </cell>
          <cell r="J38">
            <v>93</v>
          </cell>
          <cell r="K38">
            <v>28.5</v>
          </cell>
          <cell r="L38">
            <v>3048</v>
          </cell>
          <cell r="M38">
            <v>22860</v>
          </cell>
          <cell r="N38">
            <v>33</v>
          </cell>
          <cell r="O38">
            <v>1.6</v>
          </cell>
          <cell r="S38" t="str">
            <v>Yes</v>
          </cell>
          <cell r="T38" t="str">
            <v>EUR</v>
          </cell>
          <cell r="U38">
            <v>0</v>
          </cell>
          <cell r="V38">
            <v>77000</v>
          </cell>
          <cell r="W38">
            <v>0</v>
          </cell>
          <cell r="X38" t="str">
            <v>?</v>
          </cell>
          <cell r="Y38" t="str">
            <v>.</v>
          </cell>
          <cell r="AB38" t="str">
            <v>VESS</v>
          </cell>
        </row>
        <row r="39">
          <cell r="B39" t="str">
            <v>VE01</v>
          </cell>
          <cell r="C39" t="str">
            <v>01</v>
          </cell>
          <cell r="E39" t="str">
            <v>10</v>
          </cell>
          <cell r="G39" t="str">
            <v>470-D-61A</v>
          </cell>
          <cell r="H39" t="str">
            <v>Refrigerant Compressor K.O.Drum</v>
          </cell>
          <cell r="I39" t="str">
            <v>VS</v>
          </cell>
          <cell r="J39">
            <v>93</v>
          </cell>
          <cell r="K39">
            <v>28.5</v>
          </cell>
          <cell r="L39">
            <v>3660</v>
          </cell>
          <cell r="M39">
            <v>7320</v>
          </cell>
          <cell r="N39">
            <v>40</v>
          </cell>
          <cell r="O39">
            <v>1.6</v>
          </cell>
          <cell r="P39" t="str">
            <v>Y</v>
          </cell>
          <cell r="S39" t="str">
            <v>Yes</v>
          </cell>
          <cell r="T39" t="str">
            <v>EUR</v>
          </cell>
          <cell r="U39">
            <v>0</v>
          </cell>
          <cell r="V39">
            <v>48850</v>
          </cell>
          <cell r="W39">
            <v>0</v>
          </cell>
          <cell r="X39" t="str">
            <v>§</v>
          </cell>
          <cell r="Y39" t="str">
            <v>.</v>
          </cell>
          <cell r="AB39" t="str">
            <v>VESS</v>
          </cell>
        </row>
        <row r="40">
          <cell r="B40" t="str">
            <v>VE01</v>
          </cell>
          <cell r="C40" t="str">
            <v>01</v>
          </cell>
          <cell r="E40" t="str">
            <v>10</v>
          </cell>
          <cell r="G40" t="str">
            <v>470-D-61B</v>
          </cell>
          <cell r="I40" t="str">
            <v>VS</v>
          </cell>
          <cell r="J40">
            <v>93</v>
          </cell>
          <cell r="K40">
            <v>28.5</v>
          </cell>
          <cell r="L40">
            <v>3660</v>
          </cell>
          <cell r="M40">
            <v>7320</v>
          </cell>
          <cell r="N40">
            <v>40</v>
          </cell>
          <cell r="O40">
            <v>1.6</v>
          </cell>
          <cell r="P40" t="str">
            <v>Y</v>
          </cell>
          <cell r="S40" t="str">
            <v>Yes</v>
          </cell>
          <cell r="T40" t="str">
            <v>EUR</v>
          </cell>
          <cell r="U40">
            <v>0</v>
          </cell>
          <cell r="V40">
            <v>48850</v>
          </cell>
          <cell r="W40">
            <v>0</v>
          </cell>
          <cell r="X40" t="str">
            <v>§</v>
          </cell>
          <cell r="Y40" t="str">
            <v>.</v>
          </cell>
          <cell r="AB40" t="str">
            <v>VESS</v>
          </cell>
        </row>
        <row r="41">
          <cell r="B41" t="str">
            <v>VE01</v>
          </cell>
          <cell r="C41" t="str">
            <v>01</v>
          </cell>
          <cell r="E41" t="str">
            <v>10</v>
          </cell>
          <cell r="G41" t="str">
            <v>470-D-67</v>
          </cell>
          <cell r="H41" t="str">
            <v>Knock Out Drum</v>
          </cell>
          <cell r="I41" t="str">
            <v>H</v>
          </cell>
          <cell r="J41">
            <v>66</v>
          </cell>
          <cell r="K41">
            <v>39</v>
          </cell>
          <cell r="L41">
            <v>4880</v>
          </cell>
          <cell r="M41">
            <v>10970</v>
          </cell>
          <cell r="N41">
            <v>71</v>
          </cell>
          <cell r="O41">
            <v>1.6</v>
          </cell>
          <cell r="S41" t="str">
            <v>Yes</v>
          </cell>
          <cell r="T41" t="str">
            <v>EUR</v>
          </cell>
          <cell r="U41">
            <v>0</v>
          </cell>
          <cell r="V41">
            <v>149450</v>
          </cell>
          <cell r="W41">
            <v>0</v>
          </cell>
          <cell r="X41" t="str">
            <v>§</v>
          </cell>
          <cell r="Y41" t="str">
            <v>.</v>
          </cell>
          <cell r="AB41" t="str">
            <v>VESS</v>
          </cell>
        </row>
        <row r="42">
          <cell r="B42" t="str">
            <v>VE01</v>
          </cell>
          <cell r="C42" t="str">
            <v>01</v>
          </cell>
          <cell r="E42" t="str">
            <v>10</v>
          </cell>
          <cell r="G42" t="str">
            <v>470-D-71</v>
          </cell>
          <cell r="H42" t="str">
            <v>Heater Condensate Drum</v>
          </cell>
          <cell r="I42" t="str">
            <v>VL</v>
          </cell>
          <cell r="J42">
            <v>170</v>
          </cell>
          <cell r="K42">
            <v>39</v>
          </cell>
          <cell r="L42">
            <v>510</v>
          </cell>
          <cell r="M42">
            <v>1000</v>
          </cell>
          <cell r="N42">
            <v>11</v>
          </cell>
          <cell r="O42">
            <v>3.2</v>
          </cell>
          <cell r="Q42" t="str">
            <v>H</v>
          </cell>
          <cell r="S42" t="str">
            <v>Yes</v>
          </cell>
          <cell r="T42" t="str">
            <v>EUR</v>
          </cell>
          <cell r="U42">
            <v>0</v>
          </cell>
          <cell r="V42">
            <v>550</v>
          </cell>
          <cell r="W42">
            <v>0</v>
          </cell>
          <cell r="X42" t="str">
            <v>?</v>
          </cell>
          <cell r="Y42" t="str">
            <v>.</v>
          </cell>
          <cell r="AB42" t="str">
            <v>VESS</v>
          </cell>
        </row>
        <row r="43">
          <cell r="B43" t="str">
            <v>VE01</v>
          </cell>
          <cell r="C43" t="str">
            <v>01</v>
          </cell>
          <cell r="E43" t="str">
            <v>10</v>
          </cell>
          <cell r="G43" t="str">
            <v>470-D-700</v>
          </cell>
          <cell r="H43" t="str">
            <v>Slug Catcher</v>
          </cell>
          <cell r="I43" t="str">
            <v>H</v>
          </cell>
          <cell r="J43">
            <v>77</v>
          </cell>
          <cell r="K43">
            <v>35</v>
          </cell>
          <cell r="L43">
            <v>5200</v>
          </cell>
          <cell r="M43">
            <v>15240</v>
          </cell>
          <cell r="N43">
            <v>69</v>
          </cell>
          <cell r="O43">
            <v>3.2</v>
          </cell>
          <cell r="P43" t="str">
            <v>Y</v>
          </cell>
          <cell r="S43" t="str">
            <v>Yes</v>
          </cell>
          <cell r="T43" t="str">
            <v>EUR</v>
          </cell>
          <cell r="U43">
            <v>0</v>
          </cell>
          <cell r="V43">
            <v>203000</v>
          </cell>
          <cell r="W43">
            <v>0</v>
          </cell>
          <cell r="X43" t="str">
            <v>?</v>
          </cell>
          <cell r="Y43" t="str">
            <v>.</v>
          </cell>
          <cell r="AB43" t="str">
            <v>VESS</v>
          </cell>
        </row>
        <row r="44">
          <cell r="B44" t="str">
            <v>VE01</v>
          </cell>
          <cell r="C44" t="str">
            <v>.</v>
          </cell>
          <cell r="E44" t="str">
            <v>10</v>
          </cell>
          <cell r="G44" t="str">
            <v>470-D-44D</v>
          </cell>
          <cell r="H44" t="str">
            <v>Overhead Lube Oil Tank</v>
          </cell>
          <cell r="N44">
            <v>0</v>
          </cell>
          <cell r="S44" t="str">
            <v>-</v>
          </cell>
          <cell r="T44" t="str">
            <v>EUR</v>
          </cell>
          <cell r="U44">
            <v>0</v>
          </cell>
          <cell r="V44">
            <v>0</v>
          </cell>
          <cell r="W44">
            <v>0</v>
          </cell>
          <cell r="X44" t="str">
            <v>§</v>
          </cell>
          <cell r="Y44" t="str">
            <v>Incl. In Compressor 470-K-1D</v>
          </cell>
          <cell r="AB44" t="str">
            <v>VESS</v>
          </cell>
        </row>
        <row r="45">
          <cell r="B45" t="str">
            <v>VE01</v>
          </cell>
          <cell r="C45" t="str">
            <v>.</v>
          </cell>
          <cell r="E45" t="str">
            <v>10</v>
          </cell>
          <cell r="G45" t="str">
            <v>470-D-47D</v>
          </cell>
          <cell r="H45" t="str">
            <v>Lube Oil Reservoir</v>
          </cell>
          <cell r="N45">
            <v>0</v>
          </cell>
          <cell r="S45" t="str">
            <v>-</v>
          </cell>
          <cell r="T45" t="str">
            <v>EUR</v>
          </cell>
          <cell r="U45">
            <v>0</v>
          </cell>
          <cell r="V45">
            <v>0</v>
          </cell>
          <cell r="W45">
            <v>0</v>
          </cell>
          <cell r="X45" t="str">
            <v>§</v>
          </cell>
          <cell r="Y45" t="str">
            <v>Incl. In Compressor 470-K-1D</v>
          </cell>
          <cell r="AB45" t="str">
            <v>VESS</v>
          </cell>
        </row>
        <row r="46">
          <cell r="B46" t="str">
            <v>VE01</v>
          </cell>
          <cell r="C46" t="str">
            <v>.</v>
          </cell>
          <cell r="E46" t="str">
            <v>10</v>
          </cell>
          <cell r="G46" t="str">
            <v>470-D-64A</v>
          </cell>
          <cell r="H46" t="str">
            <v>Overhead Lube Oil Tank</v>
          </cell>
          <cell r="N46">
            <v>0</v>
          </cell>
          <cell r="S46" t="str">
            <v>-</v>
          </cell>
          <cell r="T46" t="str">
            <v>EUR</v>
          </cell>
          <cell r="U46">
            <v>0</v>
          </cell>
          <cell r="V46">
            <v>0</v>
          </cell>
          <cell r="W46">
            <v>0</v>
          </cell>
          <cell r="X46" t="str">
            <v>§</v>
          </cell>
          <cell r="Y46" t="str">
            <v>Incl. In Compressor 470-K-3A</v>
          </cell>
          <cell r="AB46" t="str">
            <v>VESS</v>
          </cell>
        </row>
        <row r="47">
          <cell r="B47" t="str">
            <v>VE01</v>
          </cell>
          <cell r="C47" t="str">
            <v>.</v>
          </cell>
          <cell r="E47" t="str">
            <v>10</v>
          </cell>
          <cell r="G47" t="str">
            <v>470-D-64B</v>
          </cell>
          <cell r="N47">
            <v>0</v>
          </cell>
          <cell r="S47" t="str">
            <v>-</v>
          </cell>
          <cell r="T47" t="str">
            <v>EUR</v>
          </cell>
          <cell r="U47">
            <v>0</v>
          </cell>
          <cell r="V47">
            <v>0</v>
          </cell>
          <cell r="W47">
            <v>0</v>
          </cell>
          <cell r="X47" t="str">
            <v>§</v>
          </cell>
          <cell r="Y47" t="str">
            <v>Incl. In Compressor 470-K-3B</v>
          </cell>
          <cell r="AB47" t="str">
            <v>VESS</v>
          </cell>
        </row>
        <row r="48">
          <cell r="B48" t="str">
            <v>VE01</v>
          </cell>
          <cell r="C48" t="str">
            <v>.</v>
          </cell>
          <cell r="E48" t="str">
            <v>10</v>
          </cell>
          <cell r="G48" t="str">
            <v>470-D-65A</v>
          </cell>
          <cell r="H48" t="str">
            <v>Lube Oil Reservoir</v>
          </cell>
          <cell r="N48">
            <v>0</v>
          </cell>
          <cell r="S48" t="str">
            <v>-</v>
          </cell>
          <cell r="T48" t="str">
            <v>EUR</v>
          </cell>
          <cell r="U48">
            <v>0</v>
          </cell>
          <cell r="V48">
            <v>0</v>
          </cell>
          <cell r="W48">
            <v>0</v>
          </cell>
          <cell r="X48" t="str">
            <v>§</v>
          </cell>
          <cell r="Y48" t="str">
            <v>Incl. In Compressor 470-K-3A</v>
          </cell>
          <cell r="AB48" t="str">
            <v>VESS</v>
          </cell>
        </row>
        <row r="49">
          <cell r="B49" t="str">
            <v>VE01</v>
          </cell>
          <cell r="C49" t="str">
            <v>.</v>
          </cell>
          <cell r="E49" t="str">
            <v>10</v>
          </cell>
          <cell r="G49" t="str">
            <v>470-D-65B</v>
          </cell>
          <cell r="N49">
            <v>0</v>
          </cell>
          <cell r="S49" t="str">
            <v>-</v>
          </cell>
          <cell r="T49" t="str">
            <v>EUR</v>
          </cell>
          <cell r="U49">
            <v>0</v>
          </cell>
          <cell r="V49">
            <v>0</v>
          </cell>
          <cell r="W49">
            <v>0</v>
          </cell>
          <cell r="X49" t="str">
            <v>§</v>
          </cell>
          <cell r="Y49" t="str">
            <v>Incl. In Compressor 470-K-3B</v>
          </cell>
          <cell r="AB49" t="str">
            <v>VESS</v>
          </cell>
        </row>
        <row r="50">
          <cell r="B50" t="str">
            <v>AI</v>
          </cell>
          <cell r="C50" t="str">
            <v>CS</v>
          </cell>
          <cell r="E50" t="str">
            <v>20</v>
          </cell>
          <cell r="G50" t="str">
            <v>474-E-601</v>
          </cell>
          <cell r="H50" t="str">
            <v>Lean Amine Cooler</v>
          </cell>
          <cell r="I50">
            <v>78.95</v>
          </cell>
          <cell r="J50">
            <v>11060</v>
          </cell>
          <cell r="K50">
            <v>12</v>
          </cell>
          <cell r="L50">
            <v>138</v>
          </cell>
          <cell r="M50">
            <v>27.4</v>
          </cell>
          <cell r="N50">
            <v>50</v>
          </cell>
          <cell r="O50">
            <v>32</v>
          </cell>
          <cell r="P50">
            <v>50</v>
          </cell>
          <cell r="Q50" t="str">
            <v>X</v>
          </cell>
          <cell r="T50" t="str">
            <v>EUR</v>
          </cell>
          <cell r="U50">
            <v>0</v>
          </cell>
          <cell r="V50">
            <v>790180</v>
          </cell>
          <cell r="W50">
            <v>0</v>
          </cell>
          <cell r="X50" t="str">
            <v>.</v>
          </cell>
          <cell r="AB50" t="str">
            <v>AIRC</v>
          </cell>
        </row>
        <row r="51">
          <cell r="B51" t="str">
            <v>AI</v>
          </cell>
          <cell r="C51" t="str">
            <v>CS</v>
          </cell>
          <cell r="E51" t="str">
            <v>20</v>
          </cell>
          <cell r="G51" t="str">
            <v>474-E-613</v>
          </cell>
          <cell r="H51" t="str">
            <v>Steam Condenser</v>
          </cell>
          <cell r="I51">
            <v>1.48</v>
          </cell>
          <cell r="J51">
            <v>1011</v>
          </cell>
          <cell r="K51">
            <v>12</v>
          </cell>
          <cell r="L51">
            <v>185</v>
          </cell>
          <cell r="M51">
            <v>10</v>
          </cell>
          <cell r="N51">
            <v>50</v>
          </cell>
          <cell r="O51">
            <v>4</v>
          </cell>
          <cell r="P51">
            <v>50</v>
          </cell>
          <cell r="R51" t="str">
            <v>X</v>
          </cell>
          <cell r="T51" t="str">
            <v>EUR</v>
          </cell>
          <cell r="U51">
            <v>0</v>
          </cell>
          <cell r="V51">
            <v>100330</v>
          </cell>
          <cell r="W51">
            <v>0</v>
          </cell>
          <cell r="X51" t="str">
            <v>.</v>
          </cell>
          <cell r="AB51" t="str">
            <v>AIRC</v>
          </cell>
        </row>
        <row r="52">
          <cell r="B52" t="str">
            <v>AI</v>
          </cell>
          <cell r="C52" t="str">
            <v>CS</v>
          </cell>
          <cell r="E52" t="str">
            <v>20</v>
          </cell>
          <cell r="G52" t="str">
            <v>474-E-614</v>
          </cell>
          <cell r="H52" t="str">
            <v>Steam Condensate Cooler</v>
          </cell>
          <cell r="I52">
            <v>5.7</v>
          </cell>
          <cell r="J52">
            <v>239</v>
          </cell>
          <cell r="K52">
            <v>12</v>
          </cell>
          <cell r="L52">
            <v>185</v>
          </cell>
          <cell r="M52">
            <v>14</v>
          </cell>
          <cell r="N52">
            <v>50</v>
          </cell>
          <cell r="O52">
            <v>2</v>
          </cell>
          <cell r="P52">
            <v>50</v>
          </cell>
          <cell r="Q52" t="str">
            <v>X</v>
          </cell>
          <cell r="T52" t="str">
            <v>EUR</v>
          </cell>
          <cell r="U52">
            <v>0</v>
          </cell>
          <cell r="V52">
            <v>36030</v>
          </cell>
          <cell r="W52">
            <v>0</v>
          </cell>
          <cell r="X52" t="str">
            <v>.</v>
          </cell>
          <cell r="AB52" t="str">
            <v>AIRC</v>
          </cell>
        </row>
        <row r="53">
          <cell r="B53" t="str">
            <v>AI</v>
          </cell>
          <cell r="C53" t="str">
            <v>SS 316L</v>
          </cell>
          <cell r="E53" t="str">
            <v>20</v>
          </cell>
          <cell r="G53" t="str">
            <v>474-E-602</v>
          </cell>
          <cell r="H53" t="str">
            <v>Regenerator Overhead Condenser</v>
          </cell>
          <cell r="I53">
            <v>14</v>
          </cell>
          <cell r="J53">
            <v>4854</v>
          </cell>
          <cell r="K53">
            <v>12</v>
          </cell>
          <cell r="L53">
            <v>143</v>
          </cell>
          <cell r="M53">
            <v>10</v>
          </cell>
          <cell r="N53">
            <v>50</v>
          </cell>
          <cell r="O53">
            <v>16</v>
          </cell>
          <cell r="P53">
            <v>50</v>
          </cell>
          <cell r="Q53" t="str">
            <v>X</v>
          </cell>
          <cell r="T53" t="str">
            <v>EUR</v>
          </cell>
          <cell r="U53">
            <v>0</v>
          </cell>
          <cell r="V53">
            <v>336000</v>
          </cell>
          <cell r="W53">
            <v>0</v>
          </cell>
          <cell r="X53" t="str">
            <v>.</v>
          </cell>
          <cell r="AB53" t="str">
            <v>AIRC</v>
          </cell>
        </row>
        <row r="54">
          <cell r="B54" t="str">
            <v>BA</v>
          </cell>
          <cell r="C54" t="str">
            <v>.</v>
          </cell>
          <cell r="E54" t="str">
            <v>20</v>
          </cell>
          <cell r="G54" t="str">
            <v>474-T-601</v>
          </cell>
          <cell r="H54" t="str">
            <v>Amine Sump</v>
          </cell>
          <cell r="I54" t="str">
            <v>CONCRETE Internal Lined - Capacity = 190 m3 - Dimensions:mt ( L = 9,15 W = 6,1 H = 6,0 ) + Cover and Accessories</v>
          </cell>
          <cell r="T54" t="str">
            <v>EUR</v>
          </cell>
          <cell r="U54">
            <v>0</v>
          </cell>
          <cell r="V54">
            <v>0</v>
          </cell>
          <cell r="W54">
            <v>0</v>
          </cell>
          <cell r="X54" t="str">
            <v>.</v>
          </cell>
          <cell r="AB54" t="str">
            <v>MISC</v>
          </cell>
        </row>
        <row r="55">
          <cell r="B55" t="str">
            <v>BA</v>
          </cell>
          <cell r="C55" t="str">
            <v>.</v>
          </cell>
          <cell r="E55" t="str">
            <v>20</v>
          </cell>
          <cell r="G55" t="str">
            <v>474-T-602</v>
          </cell>
          <cell r="H55" t="str">
            <v>Reclaimer/Precoat Sump</v>
          </cell>
          <cell r="I55" t="str">
            <v>CONCRETE Internal Lined - Capacity = 21 m3 - Dimensions:mt ( L = 3,35 W = 1,55 H = 1,55 ) + Cover and Accessories</v>
          </cell>
          <cell r="T55" t="str">
            <v>EUR</v>
          </cell>
          <cell r="U55">
            <v>0</v>
          </cell>
          <cell r="V55">
            <v>0</v>
          </cell>
          <cell r="W55">
            <v>0</v>
          </cell>
          <cell r="X55" t="str">
            <v>.</v>
          </cell>
          <cell r="AB55" t="str">
            <v>MISC</v>
          </cell>
        </row>
        <row r="56">
          <cell r="B56" t="str">
            <v>CP01</v>
          </cell>
          <cell r="C56" t="str">
            <v>316 SS</v>
          </cell>
          <cell r="E56" t="str">
            <v>20</v>
          </cell>
          <cell r="G56" t="str">
            <v>474-G-601A</v>
          </cell>
          <cell r="H56" t="str">
            <v>Lean DGA Pump</v>
          </cell>
          <cell r="I56">
            <v>1006</v>
          </cell>
          <cell r="J56">
            <v>133</v>
          </cell>
          <cell r="K56">
            <v>20</v>
          </cell>
          <cell r="L56">
            <v>157</v>
          </cell>
          <cell r="M56">
            <v>5.2</v>
          </cell>
          <cell r="N56">
            <v>900</v>
          </cell>
          <cell r="O56" t="str">
            <v>316 SS</v>
          </cell>
          <cell r="Q56" t="str">
            <v>E</v>
          </cell>
          <cell r="S56" t="str">
            <v>H</v>
          </cell>
          <cell r="T56" t="str">
            <v>EUR</v>
          </cell>
          <cell r="U56">
            <v>0</v>
          </cell>
          <cell r="V56">
            <v>4000</v>
          </cell>
          <cell r="W56">
            <v>0</v>
          </cell>
          <cell r="X56" t="str">
            <v>.</v>
          </cell>
          <cell r="AB56" t="str">
            <v>CPUM</v>
          </cell>
        </row>
        <row r="57">
          <cell r="B57" t="str">
            <v>CP01</v>
          </cell>
          <cell r="C57" t="str">
            <v>316 SS</v>
          </cell>
          <cell r="E57" t="str">
            <v>20</v>
          </cell>
          <cell r="G57" t="str">
            <v>474-G-601B</v>
          </cell>
          <cell r="I57">
            <v>1006</v>
          </cell>
          <cell r="J57">
            <v>133</v>
          </cell>
          <cell r="K57">
            <v>20</v>
          </cell>
          <cell r="L57">
            <v>157</v>
          </cell>
          <cell r="M57">
            <v>5.2</v>
          </cell>
          <cell r="N57">
            <v>900</v>
          </cell>
          <cell r="O57" t="str">
            <v>316 SS</v>
          </cell>
          <cell r="Q57" t="str">
            <v>E</v>
          </cell>
          <cell r="S57" t="str">
            <v>H</v>
          </cell>
          <cell r="T57" t="str">
            <v>EUR</v>
          </cell>
          <cell r="U57">
            <v>0</v>
          </cell>
          <cell r="V57">
            <v>4000</v>
          </cell>
          <cell r="W57">
            <v>0</v>
          </cell>
          <cell r="X57" t="str">
            <v>.</v>
          </cell>
          <cell r="AB57" t="str">
            <v>CPUM</v>
          </cell>
        </row>
        <row r="58">
          <cell r="B58" t="str">
            <v>CP01</v>
          </cell>
          <cell r="C58" t="str">
            <v>316 SS</v>
          </cell>
          <cell r="E58" t="str">
            <v>20</v>
          </cell>
          <cell r="G58" t="str">
            <v>474-G-601C</v>
          </cell>
          <cell r="I58">
            <v>1006</v>
          </cell>
          <cell r="J58">
            <v>133</v>
          </cell>
          <cell r="K58">
            <v>20</v>
          </cell>
          <cell r="L58">
            <v>157</v>
          </cell>
          <cell r="M58">
            <v>5.2</v>
          </cell>
          <cell r="N58">
            <v>900</v>
          </cell>
          <cell r="O58" t="str">
            <v>316 SS</v>
          </cell>
          <cell r="Q58" t="str">
            <v>T</v>
          </cell>
          <cell r="S58" t="str">
            <v>H</v>
          </cell>
          <cell r="T58" t="str">
            <v>EUR</v>
          </cell>
          <cell r="U58">
            <v>0</v>
          </cell>
          <cell r="V58">
            <v>4000</v>
          </cell>
          <cell r="W58">
            <v>0</v>
          </cell>
          <cell r="X58" t="str">
            <v>.</v>
          </cell>
          <cell r="AB58" t="str">
            <v>CPUM</v>
          </cell>
        </row>
        <row r="59">
          <cell r="B59" t="str">
            <v>CP01</v>
          </cell>
          <cell r="C59" t="str">
            <v>316 SS</v>
          </cell>
          <cell r="E59" t="str">
            <v>20</v>
          </cell>
          <cell r="G59" t="str">
            <v>474-G-602A</v>
          </cell>
          <cell r="H59" t="str">
            <v>Regenerator Reflex Pump</v>
          </cell>
          <cell r="I59">
            <v>70</v>
          </cell>
          <cell r="J59">
            <v>66</v>
          </cell>
          <cell r="K59">
            <v>8.5</v>
          </cell>
          <cell r="L59">
            <v>42.7</v>
          </cell>
          <cell r="M59">
            <v>3.1</v>
          </cell>
          <cell r="N59">
            <v>20</v>
          </cell>
          <cell r="O59" t="str">
            <v>316 SS</v>
          </cell>
          <cell r="Q59" t="str">
            <v>E</v>
          </cell>
          <cell r="S59" t="str">
            <v>H</v>
          </cell>
          <cell r="T59" t="str">
            <v>EUR</v>
          </cell>
          <cell r="U59">
            <v>0</v>
          </cell>
          <cell r="V59">
            <v>400</v>
          </cell>
          <cell r="W59">
            <v>0</v>
          </cell>
          <cell r="X59" t="str">
            <v>.</v>
          </cell>
          <cell r="AB59" t="str">
            <v>CPUM</v>
          </cell>
        </row>
        <row r="60">
          <cell r="B60" t="str">
            <v>CP01</v>
          </cell>
          <cell r="C60" t="str">
            <v>316 SS</v>
          </cell>
          <cell r="E60" t="str">
            <v>20</v>
          </cell>
          <cell r="G60" t="str">
            <v>474-G-602B</v>
          </cell>
          <cell r="I60">
            <v>70</v>
          </cell>
          <cell r="J60">
            <v>66</v>
          </cell>
          <cell r="K60">
            <v>8.5</v>
          </cell>
          <cell r="L60">
            <v>42.7</v>
          </cell>
          <cell r="M60">
            <v>3.1</v>
          </cell>
          <cell r="N60">
            <v>20</v>
          </cell>
          <cell r="O60" t="str">
            <v>316 SS</v>
          </cell>
          <cell r="Q60" t="str">
            <v>E</v>
          </cell>
          <cell r="S60" t="str">
            <v>H</v>
          </cell>
          <cell r="T60" t="str">
            <v>EUR</v>
          </cell>
          <cell r="U60">
            <v>0</v>
          </cell>
          <cell r="V60">
            <v>400</v>
          </cell>
          <cell r="W60">
            <v>0</v>
          </cell>
          <cell r="X60" t="str">
            <v>.</v>
          </cell>
          <cell r="AB60" t="str">
            <v>CPUM</v>
          </cell>
        </row>
        <row r="61">
          <cell r="B61" t="str">
            <v>CP01</v>
          </cell>
          <cell r="C61" t="str">
            <v>316 SS</v>
          </cell>
          <cell r="E61" t="str">
            <v>20</v>
          </cell>
          <cell r="G61" t="str">
            <v>474-G-603A</v>
          </cell>
          <cell r="H61" t="str">
            <v>Amine Sump Pump</v>
          </cell>
          <cell r="I61">
            <v>25</v>
          </cell>
          <cell r="J61">
            <v>27</v>
          </cell>
          <cell r="K61">
            <v>6.1</v>
          </cell>
          <cell r="L61">
            <v>54.5</v>
          </cell>
          <cell r="M61">
            <v>1.1000000000000001</v>
          </cell>
          <cell r="N61">
            <v>10</v>
          </cell>
          <cell r="O61" t="str">
            <v>316 SS</v>
          </cell>
          <cell r="Q61" t="str">
            <v>E</v>
          </cell>
          <cell r="S61" t="str">
            <v>V</v>
          </cell>
          <cell r="T61" t="str">
            <v>EUR</v>
          </cell>
          <cell r="U61">
            <v>0</v>
          </cell>
          <cell r="V61">
            <v>1100</v>
          </cell>
          <cell r="W61">
            <v>0</v>
          </cell>
          <cell r="AB61" t="str">
            <v>CPUM</v>
          </cell>
        </row>
        <row r="62">
          <cell r="B62" t="str">
            <v>CP01</v>
          </cell>
          <cell r="C62" t="str">
            <v>316 SS</v>
          </cell>
          <cell r="E62" t="str">
            <v>20</v>
          </cell>
          <cell r="G62" t="str">
            <v>474-G-603B</v>
          </cell>
          <cell r="I62">
            <v>25</v>
          </cell>
          <cell r="J62">
            <v>27</v>
          </cell>
          <cell r="K62">
            <v>6.1</v>
          </cell>
          <cell r="L62">
            <v>54.5</v>
          </cell>
          <cell r="M62">
            <v>1.1000000000000001</v>
          </cell>
          <cell r="N62">
            <v>10</v>
          </cell>
          <cell r="O62" t="str">
            <v>316 SS</v>
          </cell>
          <cell r="Q62" t="str">
            <v>E</v>
          </cell>
          <cell r="S62" t="str">
            <v>V</v>
          </cell>
          <cell r="T62" t="str">
            <v>EUR</v>
          </cell>
          <cell r="U62">
            <v>0</v>
          </cell>
          <cell r="V62">
            <v>1100</v>
          </cell>
          <cell r="W62">
            <v>0</v>
          </cell>
          <cell r="AB62" t="str">
            <v>CPUM</v>
          </cell>
        </row>
        <row r="63">
          <cell r="B63" t="str">
            <v>CP01</v>
          </cell>
          <cell r="C63" t="str">
            <v>CS</v>
          </cell>
          <cell r="E63" t="str">
            <v>20</v>
          </cell>
          <cell r="G63" t="str">
            <v>474-G-604A</v>
          </cell>
          <cell r="H63" t="str">
            <v>Wash Water Circulation Pump</v>
          </cell>
          <cell r="I63">
            <v>66</v>
          </cell>
          <cell r="J63">
            <v>57</v>
          </cell>
          <cell r="K63">
            <v>17.100000000000001</v>
          </cell>
          <cell r="L63">
            <v>20</v>
          </cell>
          <cell r="M63">
            <v>138.80000000000001</v>
          </cell>
          <cell r="N63">
            <v>10</v>
          </cell>
          <cell r="O63" t="str">
            <v>CS</v>
          </cell>
          <cell r="Q63" t="str">
            <v>E</v>
          </cell>
          <cell r="S63" t="str">
            <v>H</v>
          </cell>
          <cell r="T63" t="str">
            <v>EUR</v>
          </cell>
          <cell r="U63">
            <v>0</v>
          </cell>
          <cell r="V63">
            <v>220</v>
          </cell>
          <cell r="W63">
            <v>0</v>
          </cell>
          <cell r="X63" t="str">
            <v>.</v>
          </cell>
          <cell r="AB63" t="str">
            <v>CPUM</v>
          </cell>
        </row>
        <row r="64">
          <cell r="B64" t="str">
            <v>CP01</v>
          </cell>
          <cell r="C64" t="str">
            <v>CS</v>
          </cell>
          <cell r="E64" t="str">
            <v>20</v>
          </cell>
          <cell r="G64" t="str">
            <v>474-G-604B</v>
          </cell>
          <cell r="I64">
            <v>66</v>
          </cell>
          <cell r="J64">
            <v>57</v>
          </cell>
          <cell r="K64">
            <v>17.100000000000001</v>
          </cell>
          <cell r="L64">
            <v>20</v>
          </cell>
          <cell r="M64">
            <v>138.80000000000001</v>
          </cell>
          <cell r="N64">
            <v>10</v>
          </cell>
          <cell r="O64" t="str">
            <v>CS</v>
          </cell>
          <cell r="Q64" t="str">
            <v>E</v>
          </cell>
          <cell r="S64" t="str">
            <v>H</v>
          </cell>
          <cell r="T64" t="str">
            <v>EUR</v>
          </cell>
          <cell r="U64">
            <v>0</v>
          </cell>
          <cell r="V64">
            <v>220</v>
          </cell>
          <cell r="W64">
            <v>0</v>
          </cell>
          <cell r="X64" t="str">
            <v>.</v>
          </cell>
          <cell r="AB64" t="str">
            <v>CPUM</v>
          </cell>
        </row>
        <row r="65">
          <cell r="B65" t="str">
            <v>CP01</v>
          </cell>
          <cell r="C65" t="str">
            <v>CS</v>
          </cell>
          <cell r="E65" t="str">
            <v>20</v>
          </cell>
          <cell r="G65" t="str">
            <v>474-G-616A</v>
          </cell>
          <cell r="H65" t="str">
            <v>Steam Condensate Pump</v>
          </cell>
          <cell r="I65">
            <v>285</v>
          </cell>
          <cell r="J65">
            <v>148</v>
          </cell>
          <cell r="K65">
            <v>10.5</v>
          </cell>
          <cell r="L65">
            <v>65</v>
          </cell>
          <cell r="M65">
            <v>3.7</v>
          </cell>
          <cell r="N65">
            <v>125</v>
          </cell>
          <cell r="O65" t="str">
            <v>CS</v>
          </cell>
          <cell r="Q65" t="str">
            <v>E</v>
          </cell>
          <cell r="S65" t="str">
            <v>H</v>
          </cell>
          <cell r="T65" t="str">
            <v>EUR</v>
          </cell>
          <cell r="U65">
            <v>0</v>
          </cell>
          <cell r="V65">
            <v>1740</v>
          </cell>
          <cell r="W65">
            <v>0</v>
          </cell>
          <cell r="X65" t="str">
            <v>.</v>
          </cell>
          <cell r="AB65" t="str">
            <v>CPUM</v>
          </cell>
        </row>
        <row r="66">
          <cell r="B66" t="str">
            <v>CP01</v>
          </cell>
          <cell r="C66" t="str">
            <v>CS</v>
          </cell>
          <cell r="E66" t="str">
            <v>20</v>
          </cell>
          <cell r="G66" t="str">
            <v>474-G-616B</v>
          </cell>
          <cell r="I66">
            <v>285</v>
          </cell>
          <cell r="J66">
            <v>148</v>
          </cell>
          <cell r="K66">
            <v>10.5</v>
          </cell>
          <cell r="L66">
            <v>65</v>
          </cell>
          <cell r="M66">
            <v>3.7</v>
          </cell>
          <cell r="N66">
            <v>125</v>
          </cell>
          <cell r="O66" t="str">
            <v>CS</v>
          </cell>
          <cell r="Q66" t="str">
            <v>E</v>
          </cell>
          <cell r="S66" t="str">
            <v>H</v>
          </cell>
          <cell r="T66" t="str">
            <v>EUR</v>
          </cell>
          <cell r="U66">
            <v>0</v>
          </cell>
          <cell r="V66">
            <v>1740</v>
          </cell>
          <cell r="W66">
            <v>0</v>
          </cell>
          <cell r="X66" t="str">
            <v>.</v>
          </cell>
          <cell r="AB66" t="str">
            <v>CPUM</v>
          </cell>
        </row>
        <row r="67">
          <cell r="B67" t="str">
            <v>DR</v>
          </cell>
          <cell r="C67">
            <v>1</v>
          </cell>
          <cell r="E67" t="str">
            <v>20</v>
          </cell>
          <cell r="G67" t="str">
            <v>474-GM-601A</v>
          </cell>
          <cell r="H67" t="str">
            <v>Lean DGA Pump Motor</v>
          </cell>
          <cell r="I67">
            <v>900</v>
          </cell>
          <cell r="J67" t="str">
            <v>Eexn</v>
          </cell>
          <cell r="T67" t="str">
            <v>EUR</v>
          </cell>
          <cell r="U67">
            <v>0</v>
          </cell>
          <cell r="V67">
            <v>4680</v>
          </cell>
          <cell r="W67">
            <v>0</v>
          </cell>
          <cell r="X67" t="str">
            <v>.</v>
          </cell>
          <cell r="AB67" t="str">
            <v>DRIV</v>
          </cell>
        </row>
        <row r="68">
          <cell r="B68" t="str">
            <v>DR</v>
          </cell>
          <cell r="C68">
            <v>1</v>
          </cell>
          <cell r="E68" t="str">
            <v>20</v>
          </cell>
          <cell r="G68" t="str">
            <v>474-GM-601B</v>
          </cell>
          <cell r="I68">
            <v>900</v>
          </cell>
          <cell r="J68" t="str">
            <v>Eexn</v>
          </cell>
          <cell r="T68" t="str">
            <v>EUR</v>
          </cell>
          <cell r="U68">
            <v>0</v>
          </cell>
          <cell r="V68">
            <v>4680</v>
          </cell>
          <cell r="W68">
            <v>0</v>
          </cell>
          <cell r="X68" t="str">
            <v>.</v>
          </cell>
          <cell r="AB68" t="str">
            <v>DRIV</v>
          </cell>
        </row>
        <row r="69">
          <cell r="B69" t="str">
            <v>DR</v>
          </cell>
          <cell r="C69" t="str">
            <v>TK</v>
          </cell>
          <cell r="E69" t="str">
            <v>20</v>
          </cell>
          <cell r="G69" t="str">
            <v>474-GM-601C</v>
          </cell>
          <cell r="H69" t="str">
            <v>Lean DGA Pump Steam Turbine</v>
          </cell>
          <cell r="M69">
            <v>28</v>
          </cell>
          <cell r="N69">
            <v>4.2</v>
          </cell>
          <cell r="Q69">
            <v>650</v>
          </cell>
          <cell r="T69" t="str">
            <v>EUR</v>
          </cell>
          <cell r="U69">
            <v>0</v>
          </cell>
          <cell r="V69">
            <v>3000</v>
          </cell>
          <cell r="W69">
            <v>0</v>
          </cell>
          <cell r="X69" t="str">
            <v>.</v>
          </cell>
          <cell r="AB69" t="str">
            <v>DRIV</v>
          </cell>
        </row>
        <row r="70">
          <cell r="B70" t="str">
            <v>EX01</v>
          </cell>
          <cell r="C70" t="str">
            <v>01.33</v>
          </cell>
          <cell r="E70" t="str">
            <v>20</v>
          </cell>
          <cell r="G70" t="str">
            <v>474-E-603A</v>
          </cell>
          <cell r="H70" t="str">
            <v>Regenerator Boiler ( VERTICAL )</v>
          </cell>
          <cell r="I70" t="str">
            <v>AEL</v>
          </cell>
          <cell r="J70">
            <v>30.73</v>
          </cell>
          <cell r="K70">
            <v>3488</v>
          </cell>
          <cell r="L70">
            <v>198</v>
          </cell>
          <cell r="M70">
            <v>10</v>
          </cell>
          <cell r="N70">
            <v>166</v>
          </cell>
          <cell r="O70">
            <v>10</v>
          </cell>
          <cell r="P70">
            <v>7315</v>
          </cell>
          <cell r="Q70" t="str">
            <v>T</v>
          </cell>
          <cell r="R70" t="str">
            <v>01</v>
          </cell>
          <cell r="S70" t="str">
            <v>33</v>
          </cell>
          <cell r="T70" t="str">
            <v>EUR</v>
          </cell>
          <cell r="U70">
            <v>0</v>
          </cell>
          <cell r="V70">
            <v>132250</v>
          </cell>
          <cell r="W70">
            <v>0</v>
          </cell>
          <cell r="X70" t="str">
            <v>§</v>
          </cell>
          <cell r="Y70" t="str">
            <v xml:space="preserve"> (Kg./m²) = 37,92 -Shell dia (mm) = 2.380</v>
          </cell>
          <cell r="AB70" t="str">
            <v>EXCH</v>
          </cell>
        </row>
        <row r="71">
          <cell r="B71" t="str">
            <v>EX01</v>
          </cell>
          <cell r="C71" t="str">
            <v>01.33</v>
          </cell>
          <cell r="E71" t="str">
            <v>20</v>
          </cell>
          <cell r="G71" t="str">
            <v>474-E-603B</v>
          </cell>
          <cell r="I71" t="str">
            <v>AEL</v>
          </cell>
          <cell r="J71">
            <v>30.73</v>
          </cell>
          <cell r="K71">
            <v>3488</v>
          </cell>
          <cell r="L71">
            <v>198</v>
          </cell>
          <cell r="M71">
            <v>10</v>
          </cell>
          <cell r="N71">
            <v>166</v>
          </cell>
          <cell r="O71">
            <v>10</v>
          </cell>
          <cell r="P71">
            <v>7315</v>
          </cell>
          <cell r="Q71" t="str">
            <v>T</v>
          </cell>
          <cell r="R71" t="str">
            <v>01</v>
          </cell>
          <cell r="S71" t="str">
            <v>33</v>
          </cell>
          <cell r="T71" t="str">
            <v>EUR</v>
          </cell>
          <cell r="U71">
            <v>0</v>
          </cell>
          <cell r="V71">
            <v>132250</v>
          </cell>
          <cell r="W71">
            <v>0</v>
          </cell>
          <cell r="X71" t="str">
            <v>§</v>
          </cell>
          <cell r="Y71" t="str">
            <v xml:space="preserve"> (Kg./m²) = 37,92 -Shell dia (mm) = 2.380</v>
          </cell>
          <cell r="AB71" t="str">
            <v>EXCH</v>
          </cell>
        </row>
        <row r="72">
          <cell r="B72" t="str">
            <v>EX01</v>
          </cell>
          <cell r="C72" t="str">
            <v>01.33</v>
          </cell>
          <cell r="E72" t="str">
            <v>20</v>
          </cell>
          <cell r="G72" t="str">
            <v>474-E-603C</v>
          </cell>
          <cell r="I72" t="str">
            <v>AEL</v>
          </cell>
          <cell r="J72">
            <v>30.73</v>
          </cell>
          <cell r="K72">
            <v>3488</v>
          </cell>
          <cell r="L72">
            <v>198</v>
          </cell>
          <cell r="M72">
            <v>10</v>
          </cell>
          <cell r="N72">
            <v>166</v>
          </cell>
          <cell r="O72">
            <v>10</v>
          </cell>
          <cell r="P72">
            <v>7315</v>
          </cell>
          <cell r="Q72" t="str">
            <v>T</v>
          </cell>
          <cell r="R72" t="str">
            <v>01</v>
          </cell>
          <cell r="S72" t="str">
            <v>33</v>
          </cell>
          <cell r="T72" t="str">
            <v>EUR</v>
          </cell>
          <cell r="U72">
            <v>0</v>
          </cell>
          <cell r="V72">
            <v>132250</v>
          </cell>
          <cell r="W72">
            <v>0</v>
          </cell>
          <cell r="X72" t="str">
            <v>§</v>
          </cell>
          <cell r="Y72" t="str">
            <v xml:space="preserve"> (Kg./m²) = 37,92 -Shell dia (mm) = 2.380</v>
          </cell>
          <cell r="AB72" t="str">
            <v>EXCH</v>
          </cell>
        </row>
        <row r="73">
          <cell r="B73" t="str">
            <v>EX01</v>
          </cell>
          <cell r="C73" t="str">
            <v>01.33</v>
          </cell>
          <cell r="E73" t="str">
            <v>20</v>
          </cell>
          <cell r="G73" t="str">
            <v>474-E-603D</v>
          </cell>
          <cell r="I73" t="str">
            <v>AEL</v>
          </cell>
          <cell r="J73">
            <v>30.73</v>
          </cell>
          <cell r="K73">
            <v>3488</v>
          </cell>
          <cell r="L73">
            <v>198</v>
          </cell>
          <cell r="M73">
            <v>10</v>
          </cell>
          <cell r="N73">
            <v>166</v>
          </cell>
          <cell r="O73">
            <v>10</v>
          </cell>
          <cell r="P73">
            <v>7315</v>
          </cell>
          <cell r="Q73" t="str">
            <v>T</v>
          </cell>
          <cell r="R73" t="str">
            <v>01</v>
          </cell>
          <cell r="S73" t="str">
            <v>33</v>
          </cell>
          <cell r="T73" t="str">
            <v>EUR</v>
          </cell>
          <cell r="U73">
            <v>0</v>
          </cell>
          <cell r="V73">
            <v>132250</v>
          </cell>
          <cell r="W73">
            <v>0</v>
          </cell>
          <cell r="X73" t="str">
            <v>§</v>
          </cell>
          <cell r="Y73" t="str">
            <v xml:space="preserve"> (Kg./m²) = 37,92 -Shell dia (mm) = 2.380</v>
          </cell>
          <cell r="AB73" t="str">
            <v>EXCH</v>
          </cell>
        </row>
        <row r="74">
          <cell r="B74" t="str">
            <v>EX01</v>
          </cell>
          <cell r="C74" t="str">
            <v>01.33</v>
          </cell>
          <cell r="E74" t="str">
            <v>20</v>
          </cell>
          <cell r="G74" t="str">
            <v>474-E-605A</v>
          </cell>
          <cell r="H74" t="str">
            <v>Lean/Rich Amine Heat Exchanger</v>
          </cell>
          <cell r="I74" t="str">
            <v>AET</v>
          </cell>
          <cell r="J74">
            <v>3.54</v>
          </cell>
          <cell r="K74">
            <v>219</v>
          </cell>
          <cell r="L74">
            <v>160</v>
          </cell>
          <cell r="M74">
            <v>27.4</v>
          </cell>
          <cell r="N74">
            <v>124</v>
          </cell>
          <cell r="O74">
            <v>21.1</v>
          </cell>
          <cell r="P74">
            <v>3658</v>
          </cell>
          <cell r="Q74" t="str">
            <v>Q</v>
          </cell>
          <cell r="R74" t="str">
            <v>01</v>
          </cell>
          <cell r="S74" t="str">
            <v>33</v>
          </cell>
          <cell r="T74" t="str">
            <v>EUR</v>
          </cell>
          <cell r="U74">
            <v>0</v>
          </cell>
          <cell r="V74">
            <v>10060</v>
          </cell>
          <cell r="W74">
            <v>0</v>
          </cell>
          <cell r="X74" t="str">
            <v>§</v>
          </cell>
          <cell r="Y74" t="str">
            <v xml:space="preserve"> (Kg./m²) = 45,94 -Shell dia (mm) = 930</v>
          </cell>
          <cell r="AB74" t="str">
            <v>EXCH</v>
          </cell>
        </row>
        <row r="75">
          <cell r="B75" t="str">
            <v>EX01</v>
          </cell>
          <cell r="C75" t="str">
            <v>01.33</v>
          </cell>
          <cell r="D75" t="str">
            <v>EUR</v>
          </cell>
          <cell r="E75" t="str">
            <v>20</v>
          </cell>
          <cell r="G75" t="str">
            <v>474-E-605B</v>
          </cell>
          <cell r="I75" t="str">
            <v>AET</v>
          </cell>
          <cell r="J75">
            <v>3.54</v>
          </cell>
          <cell r="K75">
            <v>219</v>
          </cell>
          <cell r="L75">
            <v>160</v>
          </cell>
          <cell r="M75">
            <v>27.4</v>
          </cell>
          <cell r="N75">
            <v>124</v>
          </cell>
          <cell r="O75">
            <v>21.1</v>
          </cell>
          <cell r="P75">
            <v>3658</v>
          </cell>
          <cell r="Q75" t="str">
            <v>Q</v>
          </cell>
          <cell r="R75" t="str">
            <v>01</v>
          </cell>
          <cell r="S75" t="str">
            <v>33</v>
          </cell>
          <cell r="T75" t="str">
            <v>EUR</v>
          </cell>
          <cell r="U75">
            <v>0</v>
          </cell>
          <cell r="V75">
            <v>10060</v>
          </cell>
          <cell r="W75">
            <v>0</v>
          </cell>
          <cell r="X75" t="str">
            <v>§</v>
          </cell>
          <cell r="Y75" t="str">
            <v xml:space="preserve"> (Kg./m²) = 45,94 -Shell dia (mm) = 930</v>
          </cell>
          <cell r="AB75" t="str">
            <v>EXCH</v>
          </cell>
        </row>
        <row r="76">
          <cell r="B76" t="str">
            <v>EX01</v>
          </cell>
          <cell r="C76" t="str">
            <v>01.33</v>
          </cell>
          <cell r="D76" t="str">
            <v>USD</v>
          </cell>
          <cell r="E76" t="str">
            <v>20</v>
          </cell>
          <cell r="G76" t="str">
            <v>474-E-605C</v>
          </cell>
          <cell r="I76" t="str">
            <v>AET</v>
          </cell>
          <cell r="J76">
            <v>3.54</v>
          </cell>
          <cell r="K76">
            <v>219</v>
          </cell>
          <cell r="L76">
            <v>160</v>
          </cell>
          <cell r="M76">
            <v>27.4</v>
          </cell>
          <cell r="N76">
            <v>124</v>
          </cell>
          <cell r="O76">
            <v>21.1</v>
          </cell>
          <cell r="P76">
            <v>3658</v>
          </cell>
          <cell r="Q76" t="str">
            <v>Q</v>
          </cell>
          <cell r="R76" t="str">
            <v>01</v>
          </cell>
          <cell r="S76" t="str">
            <v>33</v>
          </cell>
          <cell r="T76" t="str">
            <v>EUR</v>
          </cell>
          <cell r="U76">
            <v>0</v>
          </cell>
          <cell r="V76">
            <v>10060</v>
          </cell>
          <cell r="W76">
            <v>0</v>
          </cell>
          <cell r="X76" t="str">
            <v>§</v>
          </cell>
          <cell r="Y76" t="str">
            <v xml:space="preserve"> (Kg./m²) = 45,94 -Shell dia (mm) = 930</v>
          </cell>
          <cell r="AB76" t="str">
            <v>EXCH</v>
          </cell>
        </row>
        <row r="77">
          <cell r="B77" t="str">
            <v>EX01</v>
          </cell>
          <cell r="C77" t="str">
            <v>01.33</v>
          </cell>
          <cell r="D77" t="str">
            <v>ITL</v>
          </cell>
          <cell r="E77" t="str">
            <v>20</v>
          </cell>
          <cell r="G77" t="str">
            <v>474-E-605D</v>
          </cell>
          <cell r="I77" t="str">
            <v>AET</v>
          </cell>
          <cell r="J77">
            <v>3.54</v>
          </cell>
          <cell r="K77">
            <v>219</v>
          </cell>
          <cell r="L77">
            <v>160</v>
          </cell>
          <cell r="M77">
            <v>27.4</v>
          </cell>
          <cell r="N77">
            <v>124</v>
          </cell>
          <cell r="O77">
            <v>21.1</v>
          </cell>
          <cell r="P77">
            <v>3658</v>
          </cell>
          <cell r="Q77" t="str">
            <v>Q</v>
          </cell>
          <cell r="R77" t="str">
            <v>01</v>
          </cell>
          <cell r="S77" t="str">
            <v>33</v>
          </cell>
          <cell r="T77" t="str">
            <v>EUR</v>
          </cell>
          <cell r="U77">
            <v>0</v>
          </cell>
          <cell r="V77">
            <v>10060</v>
          </cell>
          <cell r="W77">
            <v>0</v>
          </cell>
          <cell r="X77" t="str">
            <v>§</v>
          </cell>
          <cell r="Y77" t="str">
            <v xml:space="preserve"> (Kg./m²) = 45,94 -Shell dia (mm) = 930</v>
          </cell>
          <cell r="AB77" t="str">
            <v>EXCH</v>
          </cell>
        </row>
        <row r="78">
          <cell r="B78" t="str">
            <v>EX01</v>
          </cell>
          <cell r="C78" t="str">
            <v>01.33</v>
          </cell>
          <cell r="E78" t="str">
            <v>20</v>
          </cell>
          <cell r="G78" t="str">
            <v>474-E-605E</v>
          </cell>
          <cell r="I78" t="str">
            <v>AET</v>
          </cell>
          <cell r="J78">
            <v>3.54</v>
          </cell>
          <cell r="K78">
            <v>219</v>
          </cell>
          <cell r="L78">
            <v>160</v>
          </cell>
          <cell r="M78">
            <v>27.4</v>
          </cell>
          <cell r="N78">
            <v>124</v>
          </cell>
          <cell r="O78">
            <v>21.1</v>
          </cell>
          <cell r="P78">
            <v>3658</v>
          </cell>
          <cell r="Q78" t="str">
            <v>Q</v>
          </cell>
          <cell r="R78" t="str">
            <v>01</v>
          </cell>
          <cell r="S78" t="str">
            <v>33</v>
          </cell>
          <cell r="T78" t="str">
            <v>EUR</v>
          </cell>
          <cell r="U78">
            <v>0</v>
          </cell>
          <cell r="V78">
            <v>10060</v>
          </cell>
          <cell r="W78">
            <v>0</v>
          </cell>
          <cell r="X78" t="str">
            <v>§</v>
          </cell>
          <cell r="Y78" t="str">
            <v xml:space="preserve"> (Kg./m²) = 45,94 -Shell dia (mm) = 930</v>
          </cell>
          <cell r="AB78" t="str">
            <v>EXCH</v>
          </cell>
        </row>
        <row r="79">
          <cell r="B79" t="str">
            <v>EX01</v>
          </cell>
          <cell r="C79" t="str">
            <v>01.33</v>
          </cell>
          <cell r="E79" t="str">
            <v>20</v>
          </cell>
          <cell r="G79" t="str">
            <v>474-E-605F</v>
          </cell>
          <cell r="I79" t="str">
            <v>AET</v>
          </cell>
          <cell r="J79">
            <v>3.54</v>
          </cell>
          <cell r="K79">
            <v>219</v>
          </cell>
          <cell r="L79">
            <v>160</v>
          </cell>
          <cell r="M79">
            <v>27.4</v>
          </cell>
          <cell r="N79">
            <v>124</v>
          </cell>
          <cell r="O79">
            <v>21.1</v>
          </cell>
          <cell r="P79">
            <v>3658</v>
          </cell>
          <cell r="Q79" t="str">
            <v>Q</v>
          </cell>
          <cell r="R79" t="str">
            <v>01</v>
          </cell>
          <cell r="S79" t="str">
            <v>33</v>
          </cell>
          <cell r="T79" t="str">
            <v>EUR</v>
          </cell>
          <cell r="U79">
            <v>0</v>
          </cell>
          <cell r="V79">
            <v>10060</v>
          </cell>
          <cell r="W79">
            <v>0</v>
          </cell>
          <cell r="X79" t="str">
            <v>§</v>
          </cell>
          <cell r="Y79" t="str">
            <v xml:space="preserve"> (Kg./m²) = 45,94 -Shell dia (mm) = 930</v>
          </cell>
          <cell r="AB79" t="str">
            <v>EXCH</v>
          </cell>
        </row>
        <row r="80">
          <cell r="B80" t="str">
            <v>EX01</v>
          </cell>
          <cell r="C80" t="str">
            <v>12.33</v>
          </cell>
          <cell r="E80" t="str">
            <v>20</v>
          </cell>
          <cell r="G80" t="str">
            <v>474-E-604</v>
          </cell>
          <cell r="H80" t="str">
            <v xml:space="preserve">Amine Reclaimer </v>
          </cell>
          <cell r="I80" t="str">
            <v>BKM</v>
          </cell>
          <cell r="J80">
            <v>10.6</v>
          </cell>
          <cell r="K80">
            <v>582</v>
          </cell>
          <cell r="L80">
            <v>232</v>
          </cell>
          <cell r="M80">
            <v>10</v>
          </cell>
          <cell r="N80">
            <v>274</v>
          </cell>
          <cell r="O80">
            <v>32.299999999999997</v>
          </cell>
          <cell r="P80">
            <v>7315</v>
          </cell>
          <cell r="Q80" t="str">
            <v>Q</v>
          </cell>
          <cell r="R80" t="str">
            <v>12</v>
          </cell>
          <cell r="S80" t="str">
            <v>33</v>
          </cell>
          <cell r="T80" t="str">
            <v>EUR</v>
          </cell>
          <cell r="U80">
            <v>0</v>
          </cell>
          <cell r="V80">
            <v>22490</v>
          </cell>
          <cell r="W80">
            <v>0</v>
          </cell>
          <cell r="X80" t="str">
            <v>§</v>
          </cell>
          <cell r="Y80" t="str">
            <v xml:space="preserve"> (Kg./m²) = 38,64 -Shell dia (mm) = 1.440</v>
          </cell>
          <cell r="AB80" t="str">
            <v>EXCH</v>
          </cell>
        </row>
        <row r="81">
          <cell r="B81" t="str">
            <v>FI</v>
          </cell>
          <cell r="C81" t="str">
            <v>CS</v>
          </cell>
          <cell r="E81" t="str">
            <v>20</v>
          </cell>
          <cell r="G81" t="str">
            <v>474-D-603A</v>
          </cell>
          <cell r="H81" t="str">
            <v>1st Amine DGA Guard Filter</v>
          </cell>
          <cell r="I81" t="str">
            <v>Total Fluid Inlet m3/hr 119 - 5 micron - Matl CS - CA mm 3,2 - Des.Condit: Press 27.4 Kg/cm2  Temp. 93 °C</v>
          </cell>
          <cell r="T81" t="str">
            <v>EUR</v>
          </cell>
          <cell r="U81">
            <v>0</v>
          </cell>
          <cell r="V81">
            <v>3000</v>
          </cell>
          <cell r="W81">
            <v>0</v>
          </cell>
          <cell r="X81" t="str">
            <v>Bag Type</v>
          </cell>
          <cell r="AB81" t="str">
            <v>MISC</v>
          </cell>
        </row>
        <row r="82">
          <cell r="B82" t="str">
            <v>FI</v>
          </cell>
          <cell r="C82" t="str">
            <v>CS</v>
          </cell>
          <cell r="E82" t="str">
            <v>20</v>
          </cell>
          <cell r="G82" t="str">
            <v>474-D-603B</v>
          </cell>
          <cell r="T82" t="str">
            <v>EUR</v>
          </cell>
          <cell r="U82">
            <v>0</v>
          </cell>
          <cell r="V82">
            <v>3000</v>
          </cell>
          <cell r="W82">
            <v>0</v>
          </cell>
          <cell r="X82" t="str">
            <v>.</v>
          </cell>
          <cell r="AB82" t="str">
            <v>MISC</v>
          </cell>
        </row>
        <row r="83">
          <cell r="B83" t="str">
            <v>FI</v>
          </cell>
          <cell r="C83" t="str">
            <v>CS</v>
          </cell>
          <cell r="E83" t="str">
            <v>20</v>
          </cell>
          <cell r="G83" t="str">
            <v>474-D-604A</v>
          </cell>
          <cell r="H83" t="str">
            <v>2nd Amine DGA Guard Filter</v>
          </cell>
          <cell r="I83" t="str">
            <v>Total Fluid Inlet m3/hr 119 - 5 micron - Matl CS - CA mm 3,2 - Des.Condit: Press 27.4 Kg/cm2  Temp. 93 °C</v>
          </cell>
          <cell r="T83" t="str">
            <v>EUR</v>
          </cell>
          <cell r="U83">
            <v>0</v>
          </cell>
          <cell r="V83">
            <v>3000</v>
          </cell>
          <cell r="W83">
            <v>0</v>
          </cell>
          <cell r="X83" t="str">
            <v>Bag Type</v>
          </cell>
          <cell r="AB83" t="str">
            <v>MISC</v>
          </cell>
        </row>
        <row r="84">
          <cell r="B84" t="str">
            <v>FI</v>
          </cell>
          <cell r="C84" t="str">
            <v>CS</v>
          </cell>
          <cell r="E84" t="str">
            <v>20</v>
          </cell>
          <cell r="G84" t="str">
            <v>474-D-604B</v>
          </cell>
          <cell r="T84" t="str">
            <v>EUR</v>
          </cell>
          <cell r="U84">
            <v>0</v>
          </cell>
          <cell r="V84">
            <v>3000</v>
          </cell>
          <cell r="W84">
            <v>0</v>
          </cell>
          <cell r="X84" t="str">
            <v>.</v>
          </cell>
          <cell r="AB84" t="str">
            <v>MISC</v>
          </cell>
        </row>
        <row r="85">
          <cell r="B85" t="str">
            <v>FI</v>
          </cell>
          <cell r="C85" t="str">
            <v>CS</v>
          </cell>
          <cell r="E85" t="str">
            <v>20</v>
          </cell>
          <cell r="G85" t="str">
            <v>474-D-608</v>
          </cell>
          <cell r="H85" t="str">
            <v>DGA Sump Filter</v>
          </cell>
          <cell r="I85" t="str">
            <v>Total Fluid Inlet m3/hr 25 - 5 micron - Matl CS - CA mm 3,2 - Des.Condit: Press 10.5 Kg/cm2  Temp. 93 °C</v>
          </cell>
          <cell r="T85" t="str">
            <v>EUR</v>
          </cell>
          <cell r="U85">
            <v>0</v>
          </cell>
          <cell r="V85">
            <v>1000</v>
          </cell>
          <cell r="W85">
            <v>0</v>
          </cell>
          <cell r="X85" t="str">
            <v>Bag Type</v>
          </cell>
          <cell r="AB85" t="str">
            <v>MISC</v>
          </cell>
        </row>
        <row r="86">
          <cell r="B86" t="str">
            <v>MI</v>
          </cell>
          <cell r="C86" t="str">
            <v>316 SS</v>
          </cell>
          <cell r="E86" t="str">
            <v>20</v>
          </cell>
          <cell r="G86" t="str">
            <v>474-S-650</v>
          </cell>
          <cell r="H86" t="str">
            <v>Antifoam Dosing Package</v>
          </cell>
          <cell r="I86" t="str">
            <v xml:space="preserve">Incl. Pumps 474-G-630A/B; Tanks 474-D-623A/B m3/each  = 0,4; Mixers 474-G-623A/B; Accessories.  </v>
          </cell>
          <cell r="T86" t="str">
            <v>EUR</v>
          </cell>
          <cell r="U86">
            <v>0</v>
          </cell>
          <cell r="V86">
            <v>2000</v>
          </cell>
          <cell r="W86">
            <v>0</v>
          </cell>
          <cell r="X86" t="str">
            <v>Skid Mounted</v>
          </cell>
          <cell r="AB86" t="str">
            <v>MISC</v>
          </cell>
        </row>
        <row r="87">
          <cell r="B87" t="str">
            <v>MX</v>
          </cell>
          <cell r="E87" t="str">
            <v>20</v>
          </cell>
          <cell r="G87" t="str">
            <v>474-G-623A</v>
          </cell>
          <cell r="H87" t="str">
            <v>Antifoam Tank Mixer</v>
          </cell>
          <cell r="T87" t="str">
            <v>EUR</v>
          </cell>
          <cell r="U87">
            <v>0</v>
          </cell>
          <cell r="V87">
            <v>0</v>
          </cell>
          <cell r="W87">
            <v>0</v>
          </cell>
          <cell r="X87" t="str">
            <v>Incl.in Antifoam Inject.Pack.474-S-650</v>
          </cell>
          <cell r="AB87" t="str">
            <v>MIXE</v>
          </cell>
        </row>
        <row r="88">
          <cell r="B88" t="str">
            <v>MX</v>
          </cell>
          <cell r="E88" t="str">
            <v>20</v>
          </cell>
          <cell r="G88" t="str">
            <v>474-G-623B</v>
          </cell>
          <cell r="T88" t="str">
            <v>EUR</v>
          </cell>
          <cell r="U88">
            <v>0</v>
          </cell>
          <cell r="V88">
            <v>0</v>
          </cell>
          <cell r="W88">
            <v>0</v>
          </cell>
          <cell r="X88" t="str">
            <v>Incl.in Antifoam Inject.Pack.474-S-650</v>
          </cell>
          <cell r="AB88" t="str">
            <v>MIXE</v>
          </cell>
        </row>
        <row r="89">
          <cell r="B89" t="str">
            <v>PA</v>
          </cell>
          <cell r="C89" t="str">
            <v>33</v>
          </cell>
          <cell r="E89" t="str">
            <v>20</v>
          </cell>
          <cell r="H89" t="str">
            <v>Packing for 474-C-603</v>
          </cell>
          <cell r="L89" t="str">
            <v>AISI 316</v>
          </cell>
          <cell r="M89" t="str">
            <v>Flexiring dia.2" Koch Type - 2 m3</v>
          </cell>
          <cell r="T89" t="str">
            <v>EUR</v>
          </cell>
          <cell r="U89">
            <v>0</v>
          </cell>
          <cell r="V89">
            <v>1500</v>
          </cell>
          <cell r="W89">
            <v>0</v>
          </cell>
          <cell r="X89" t="str">
            <v>.</v>
          </cell>
          <cell r="AB89" t="str">
            <v>TRAY</v>
          </cell>
        </row>
        <row r="90">
          <cell r="B90" t="str">
            <v>RP</v>
          </cell>
          <cell r="E90" t="str">
            <v>20</v>
          </cell>
          <cell r="G90" t="str">
            <v>474-G-630A</v>
          </cell>
          <cell r="H90" t="str">
            <v>Antifoam Dosing Pump</v>
          </cell>
          <cell r="Q90" t="str">
            <v>E</v>
          </cell>
          <cell r="T90" t="str">
            <v>EUR</v>
          </cell>
          <cell r="U90">
            <v>0</v>
          </cell>
          <cell r="V90">
            <v>0</v>
          </cell>
          <cell r="W90">
            <v>0</v>
          </cell>
          <cell r="X90" t="str">
            <v>Incl.in Package 474-S-650</v>
          </cell>
          <cell r="AB90" t="str">
            <v>RPUM</v>
          </cell>
        </row>
        <row r="91">
          <cell r="B91" t="str">
            <v>RP</v>
          </cell>
          <cell r="E91" t="str">
            <v>20</v>
          </cell>
          <cell r="G91" t="str">
            <v>474-G-630B</v>
          </cell>
          <cell r="T91" t="str">
            <v>EUR</v>
          </cell>
          <cell r="U91">
            <v>0</v>
          </cell>
          <cell r="V91">
            <v>0</v>
          </cell>
          <cell r="W91">
            <v>0</v>
          </cell>
          <cell r="X91" t="str">
            <v>Incl.in Package 474-S-650</v>
          </cell>
          <cell r="AB91" t="str">
            <v>RPUM</v>
          </cell>
        </row>
        <row r="92">
          <cell r="B92" t="str">
            <v>TO</v>
          </cell>
          <cell r="C92" t="str">
            <v>01</v>
          </cell>
          <cell r="E92" t="str">
            <v>20</v>
          </cell>
          <cell r="G92" t="str">
            <v>474-C-601</v>
          </cell>
          <cell r="H92" t="str">
            <v>Amine Contactor</v>
          </cell>
          <cell r="J92">
            <v>127</v>
          </cell>
          <cell r="K92">
            <v>15.5</v>
          </cell>
          <cell r="L92">
            <v>5335</v>
          </cell>
          <cell r="M92">
            <v>26925</v>
          </cell>
          <cell r="N92">
            <v>37</v>
          </cell>
          <cell r="O92">
            <v>6.4</v>
          </cell>
          <cell r="P92">
            <v>23</v>
          </cell>
          <cell r="Q92" t="str">
            <v>V</v>
          </cell>
          <cell r="R92" t="str">
            <v>H</v>
          </cell>
          <cell r="S92" t="str">
            <v>Yes</v>
          </cell>
          <cell r="T92" t="str">
            <v>EUR</v>
          </cell>
          <cell r="U92">
            <v>0</v>
          </cell>
          <cell r="V92">
            <v>197700</v>
          </cell>
          <cell r="W92">
            <v>0</v>
          </cell>
          <cell r="X92" t="str">
            <v>?</v>
          </cell>
          <cell r="Y92" t="str">
            <v>N°1 Demister</v>
          </cell>
          <cell r="AB92" t="str">
            <v>TOWE</v>
          </cell>
        </row>
        <row r="93">
          <cell r="B93" t="str">
            <v>TO</v>
          </cell>
          <cell r="C93" t="str">
            <v>01</v>
          </cell>
          <cell r="E93" t="str">
            <v>20</v>
          </cell>
          <cell r="G93" t="str">
            <v>474-C-602</v>
          </cell>
          <cell r="H93" t="str">
            <v>Amine Regenerator</v>
          </cell>
          <cell r="J93">
            <v>166</v>
          </cell>
          <cell r="K93">
            <v>3.5</v>
          </cell>
          <cell r="L93">
            <v>7215</v>
          </cell>
          <cell r="M93">
            <v>29750</v>
          </cell>
          <cell r="N93">
            <v>18</v>
          </cell>
          <cell r="O93">
            <v>6.4</v>
          </cell>
          <cell r="P93">
            <v>23</v>
          </cell>
          <cell r="Q93" t="str">
            <v>V</v>
          </cell>
          <cell r="R93" t="str">
            <v>H</v>
          </cell>
          <cell r="S93" t="str">
            <v>Not</v>
          </cell>
          <cell r="T93" t="str">
            <v>EUR</v>
          </cell>
          <cell r="U93">
            <v>0</v>
          </cell>
          <cell r="V93">
            <v>222000</v>
          </cell>
          <cell r="W93">
            <v>0</v>
          </cell>
          <cell r="X93" t="str">
            <v>?</v>
          </cell>
          <cell r="Y93" t="str">
            <v>AISI 316L cladded = 215 m2</v>
          </cell>
          <cell r="AB93" t="str">
            <v>TOWE</v>
          </cell>
        </row>
        <row r="94">
          <cell r="B94" t="str">
            <v>TO</v>
          </cell>
          <cell r="C94" t="str">
            <v>01</v>
          </cell>
          <cell r="E94" t="str">
            <v>20</v>
          </cell>
          <cell r="G94" t="str">
            <v>474-C-603</v>
          </cell>
          <cell r="H94" t="str">
            <v>Flash Gas Amine Contactor</v>
          </cell>
          <cell r="J94">
            <v>127</v>
          </cell>
          <cell r="K94">
            <v>7.7</v>
          </cell>
          <cell r="L94">
            <v>610</v>
          </cell>
          <cell r="M94">
            <v>9750</v>
          </cell>
          <cell r="N94">
            <v>6</v>
          </cell>
          <cell r="O94">
            <v>3.2</v>
          </cell>
          <cell r="R94" t="str">
            <v>H</v>
          </cell>
          <cell r="S94" t="str">
            <v>Not</v>
          </cell>
          <cell r="T94" t="str">
            <v>EUR</v>
          </cell>
          <cell r="U94">
            <v>0</v>
          </cell>
          <cell r="V94">
            <v>3000</v>
          </cell>
          <cell r="W94">
            <v>0</v>
          </cell>
          <cell r="X94" t="str">
            <v>?</v>
          </cell>
          <cell r="Y94" t="str">
            <v xml:space="preserve">Demister+Packing Koch 2" Flexiring 2 m3 </v>
          </cell>
          <cell r="AB94" t="str">
            <v>TOWE</v>
          </cell>
        </row>
        <row r="95">
          <cell r="B95" t="str">
            <v>TR</v>
          </cell>
          <cell r="C95" t="str">
            <v>33</v>
          </cell>
          <cell r="E95" t="str">
            <v>20</v>
          </cell>
          <cell r="H95" t="str">
            <v>Trays for 474-C-601</v>
          </cell>
          <cell r="I95" t="str">
            <v>V</v>
          </cell>
          <cell r="J95">
            <v>5335</v>
          </cell>
          <cell r="K95">
            <v>23</v>
          </cell>
          <cell r="L95" t="str">
            <v>AISI 316</v>
          </cell>
          <cell r="T95" t="str">
            <v>EUR</v>
          </cell>
          <cell r="U95">
            <v>0</v>
          </cell>
          <cell r="V95">
            <v>20000</v>
          </cell>
          <cell r="W95">
            <v>0</v>
          </cell>
          <cell r="X95" t="str">
            <v>.</v>
          </cell>
          <cell r="AB95" t="str">
            <v>TRAY</v>
          </cell>
        </row>
        <row r="96">
          <cell r="B96" t="str">
            <v>TR</v>
          </cell>
          <cell r="C96" t="str">
            <v>33</v>
          </cell>
          <cell r="E96" t="str">
            <v>20</v>
          </cell>
          <cell r="H96" t="str">
            <v>Trays for 474-C-602</v>
          </cell>
          <cell r="I96" t="str">
            <v>V</v>
          </cell>
          <cell r="J96">
            <v>7215</v>
          </cell>
          <cell r="K96">
            <v>23</v>
          </cell>
          <cell r="L96" t="str">
            <v>AISI 316</v>
          </cell>
          <cell r="T96" t="str">
            <v>EUR</v>
          </cell>
          <cell r="U96">
            <v>0</v>
          </cell>
          <cell r="V96">
            <v>29000</v>
          </cell>
          <cell r="W96">
            <v>0</v>
          </cell>
          <cell r="X96" t="str">
            <v>.</v>
          </cell>
          <cell r="AB96" t="str">
            <v>TRAY</v>
          </cell>
        </row>
        <row r="97">
          <cell r="B97" t="str">
            <v>VE01</v>
          </cell>
          <cell r="C97" t="str">
            <v>01</v>
          </cell>
          <cell r="E97" t="str">
            <v>20</v>
          </cell>
          <cell r="G97" t="str">
            <v>474-D-602</v>
          </cell>
          <cell r="H97" t="str">
            <v>Hydrocarbon Flash Drum</v>
          </cell>
          <cell r="I97" t="str">
            <v>H</v>
          </cell>
          <cell r="J97">
            <v>149</v>
          </cell>
          <cell r="K97">
            <v>7.75</v>
          </cell>
          <cell r="L97">
            <v>5640</v>
          </cell>
          <cell r="M97">
            <v>20320</v>
          </cell>
          <cell r="N97">
            <v>22</v>
          </cell>
          <cell r="O97">
            <v>3.2</v>
          </cell>
          <cell r="Q97" t="str">
            <v>H</v>
          </cell>
          <cell r="S97" t="str">
            <v>Not</v>
          </cell>
          <cell r="T97" t="str">
            <v>EUR</v>
          </cell>
          <cell r="U97">
            <v>0</v>
          </cell>
          <cell r="V97">
            <v>121000</v>
          </cell>
          <cell r="W97">
            <v>0</v>
          </cell>
          <cell r="X97" t="str">
            <v>?</v>
          </cell>
          <cell r="Y97" t="str">
            <v>.</v>
          </cell>
          <cell r="AB97" t="str">
            <v>VESS</v>
          </cell>
        </row>
        <row r="98">
          <cell r="B98" t="str">
            <v>VE01</v>
          </cell>
          <cell r="C98" t="str">
            <v>01</v>
          </cell>
          <cell r="E98" t="str">
            <v>20</v>
          </cell>
          <cell r="G98" t="str">
            <v>474-D-605A</v>
          </cell>
          <cell r="H98" t="str">
            <v>Reboiler Condensate Drum</v>
          </cell>
          <cell r="I98" t="str">
            <v>VS</v>
          </cell>
          <cell r="J98">
            <v>198</v>
          </cell>
          <cell r="K98">
            <v>7</v>
          </cell>
          <cell r="L98">
            <v>1300</v>
          </cell>
          <cell r="M98">
            <v>2600</v>
          </cell>
          <cell r="N98">
            <v>8</v>
          </cell>
          <cell r="O98">
            <v>3.2</v>
          </cell>
          <cell r="Q98" t="str">
            <v>H</v>
          </cell>
          <cell r="S98" t="str">
            <v>Not</v>
          </cell>
          <cell r="T98" t="str">
            <v>EUR</v>
          </cell>
          <cell r="U98">
            <v>0</v>
          </cell>
          <cell r="V98">
            <v>2430</v>
          </cell>
          <cell r="W98">
            <v>0</v>
          </cell>
          <cell r="X98" t="str">
            <v>?</v>
          </cell>
          <cell r="Y98" t="str">
            <v>.</v>
          </cell>
          <cell r="AB98" t="str">
            <v>VESS</v>
          </cell>
        </row>
        <row r="99">
          <cell r="B99" t="str">
            <v>VE01</v>
          </cell>
          <cell r="C99" t="str">
            <v>01</v>
          </cell>
          <cell r="E99" t="str">
            <v>20</v>
          </cell>
          <cell r="G99" t="str">
            <v>474-D-605B</v>
          </cell>
          <cell r="I99" t="str">
            <v>VS</v>
          </cell>
          <cell r="J99">
            <v>198</v>
          </cell>
          <cell r="K99">
            <v>7</v>
          </cell>
          <cell r="L99">
            <v>1300</v>
          </cell>
          <cell r="M99">
            <v>2600</v>
          </cell>
          <cell r="N99">
            <v>8</v>
          </cell>
          <cell r="O99">
            <v>3.2</v>
          </cell>
          <cell r="Q99" t="str">
            <v>H</v>
          </cell>
          <cell r="S99" t="str">
            <v>Not</v>
          </cell>
          <cell r="T99" t="str">
            <v>EUR</v>
          </cell>
          <cell r="U99">
            <v>0</v>
          </cell>
          <cell r="V99">
            <v>2430</v>
          </cell>
          <cell r="W99">
            <v>0</v>
          </cell>
          <cell r="X99" t="str">
            <v>?</v>
          </cell>
          <cell r="Y99" t="str">
            <v>.</v>
          </cell>
          <cell r="AB99" t="str">
            <v>VESS</v>
          </cell>
        </row>
        <row r="100">
          <cell r="B100" t="str">
            <v>VE01</v>
          </cell>
          <cell r="C100" t="str">
            <v>01</v>
          </cell>
          <cell r="E100" t="str">
            <v>20</v>
          </cell>
          <cell r="G100" t="str">
            <v>474-D-606</v>
          </cell>
          <cell r="H100" t="str">
            <v>Reclaimer Steam Condensate Drum</v>
          </cell>
          <cell r="I100" t="str">
            <v>VS</v>
          </cell>
          <cell r="J100">
            <v>274</v>
          </cell>
          <cell r="K100">
            <v>32.299999999999997</v>
          </cell>
          <cell r="L100">
            <v>1400</v>
          </cell>
          <cell r="M100">
            <v>3400</v>
          </cell>
          <cell r="N100">
            <v>20</v>
          </cell>
          <cell r="O100">
            <v>3.2</v>
          </cell>
          <cell r="Q100" t="str">
            <v>H</v>
          </cell>
          <cell r="S100" t="str">
            <v>Yes</v>
          </cell>
          <cell r="T100" t="str">
            <v>EUR</v>
          </cell>
          <cell r="U100">
            <v>0</v>
          </cell>
          <cell r="V100">
            <v>7680</v>
          </cell>
          <cell r="W100">
            <v>0</v>
          </cell>
          <cell r="X100" t="str">
            <v>?</v>
          </cell>
          <cell r="Y100" t="str">
            <v>.</v>
          </cell>
          <cell r="AB100" t="str">
            <v>VESS</v>
          </cell>
        </row>
        <row r="101">
          <cell r="B101" t="str">
            <v>VE01</v>
          </cell>
          <cell r="C101" t="str">
            <v>01</v>
          </cell>
          <cell r="E101" t="str">
            <v>20</v>
          </cell>
          <cell r="G101" t="str">
            <v>474-D-609</v>
          </cell>
          <cell r="H101" t="str">
            <v>Exhaust Steam Separator</v>
          </cell>
          <cell r="I101" t="str">
            <v>VS</v>
          </cell>
          <cell r="J101">
            <v>198</v>
          </cell>
          <cell r="K101">
            <v>7</v>
          </cell>
          <cell r="L101">
            <v>2300</v>
          </cell>
          <cell r="M101">
            <v>4000</v>
          </cell>
          <cell r="N101">
            <v>10</v>
          </cell>
          <cell r="O101">
            <v>3.2</v>
          </cell>
          <cell r="Q101" t="str">
            <v>H</v>
          </cell>
          <cell r="S101" t="str">
            <v>Not</v>
          </cell>
          <cell r="T101" t="str">
            <v>EUR</v>
          </cell>
          <cell r="U101">
            <v>0</v>
          </cell>
          <cell r="V101">
            <v>7300</v>
          </cell>
          <cell r="W101">
            <v>0</v>
          </cell>
          <cell r="X101" t="str">
            <v>?</v>
          </cell>
          <cell r="Y101" t="str">
            <v>.</v>
          </cell>
          <cell r="AB101" t="str">
            <v>VESS</v>
          </cell>
        </row>
        <row r="102">
          <cell r="B102" t="str">
            <v>VE01</v>
          </cell>
          <cell r="C102" t="str">
            <v>01</v>
          </cell>
          <cell r="E102" t="str">
            <v>20</v>
          </cell>
          <cell r="G102" t="str">
            <v>474-D-610</v>
          </cell>
          <cell r="H102" t="str">
            <v>Inlet Steam Separator</v>
          </cell>
          <cell r="I102" t="str">
            <v>VS</v>
          </cell>
          <cell r="J102">
            <v>274</v>
          </cell>
          <cell r="K102">
            <v>32.299999999999997</v>
          </cell>
          <cell r="L102">
            <v>1525</v>
          </cell>
          <cell r="M102">
            <v>2300</v>
          </cell>
          <cell r="N102">
            <v>21</v>
          </cell>
          <cell r="O102">
            <v>3.2</v>
          </cell>
          <cell r="Q102" t="str">
            <v>H</v>
          </cell>
          <cell r="S102" t="str">
            <v>Yes</v>
          </cell>
          <cell r="T102" t="str">
            <v>EUR</v>
          </cell>
          <cell r="U102">
            <v>0</v>
          </cell>
          <cell r="V102">
            <v>7030</v>
          </cell>
          <cell r="W102">
            <v>0</v>
          </cell>
          <cell r="X102" t="str">
            <v>?</v>
          </cell>
          <cell r="Y102" t="str">
            <v>.</v>
          </cell>
          <cell r="AB102" t="str">
            <v>VESS</v>
          </cell>
        </row>
        <row r="103">
          <cell r="B103" t="str">
            <v>VE01</v>
          </cell>
          <cell r="C103" t="str">
            <v>01</v>
          </cell>
          <cell r="E103" t="str">
            <v>20</v>
          </cell>
          <cell r="G103" t="str">
            <v>474-D-614</v>
          </cell>
          <cell r="H103" t="str">
            <v>HP Condensate Flash Drum</v>
          </cell>
          <cell r="I103" t="str">
            <v>VL</v>
          </cell>
          <cell r="J103">
            <v>198</v>
          </cell>
          <cell r="K103">
            <v>7</v>
          </cell>
          <cell r="L103">
            <v>1219</v>
          </cell>
          <cell r="M103">
            <v>2440</v>
          </cell>
          <cell r="N103">
            <v>7</v>
          </cell>
          <cell r="O103">
            <v>3.2</v>
          </cell>
          <cell r="Q103" t="str">
            <v>H</v>
          </cell>
          <cell r="S103" t="str">
            <v>Not</v>
          </cell>
          <cell r="T103" t="str">
            <v>EUR</v>
          </cell>
          <cell r="U103">
            <v>0</v>
          </cell>
          <cell r="V103">
            <v>2050</v>
          </cell>
          <cell r="W103">
            <v>0</v>
          </cell>
          <cell r="X103" t="str">
            <v>?</v>
          </cell>
          <cell r="Y103" t="str">
            <v>.</v>
          </cell>
          <cell r="AB103" t="str">
            <v>VESS</v>
          </cell>
        </row>
        <row r="104">
          <cell r="B104" t="str">
            <v>VE01</v>
          </cell>
          <cell r="C104" t="str">
            <v>01</v>
          </cell>
          <cell r="E104" t="str">
            <v>20</v>
          </cell>
          <cell r="G104" t="str">
            <v>474-D-620</v>
          </cell>
          <cell r="H104" t="str">
            <v>LP Condensate Flash Drum</v>
          </cell>
          <cell r="I104" t="str">
            <v>VS</v>
          </cell>
          <cell r="J104">
            <v>185</v>
          </cell>
          <cell r="K104">
            <v>3.5</v>
          </cell>
          <cell r="L104">
            <v>3048</v>
          </cell>
          <cell r="M104">
            <v>7315</v>
          </cell>
          <cell r="N104">
            <v>8</v>
          </cell>
          <cell r="O104">
            <v>3.2</v>
          </cell>
          <cell r="Q104" t="str">
            <v>H</v>
          </cell>
          <cell r="S104" t="str">
            <v>Not</v>
          </cell>
          <cell r="T104" t="str">
            <v>EUR</v>
          </cell>
          <cell r="U104">
            <v>0</v>
          </cell>
          <cell r="V104">
            <v>19340</v>
          </cell>
          <cell r="W104">
            <v>0</v>
          </cell>
          <cell r="X104" t="str">
            <v>?</v>
          </cell>
          <cell r="Y104" t="str">
            <v>.</v>
          </cell>
          <cell r="AB104" t="str">
            <v>VESS</v>
          </cell>
        </row>
        <row r="105">
          <cell r="B105" t="str">
            <v>VE01</v>
          </cell>
          <cell r="C105" t="str">
            <v>12</v>
          </cell>
          <cell r="E105" t="str">
            <v>20</v>
          </cell>
          <cell r="G105" t="str">
            <v>474-D-601</v>
          </cell>
          <cell r="H105" t="str">
            <v>Regenerator Reflex Drum</v>
          </cell>
          <cell r="I105" t="str">
            <v>H</v>
          </cell>
          <cell r="J105">
            <v>110</v>
          </cell>
          <cell r="K105">
            <v>3.5</v>
          </cell>
          <cell r="L105">
            <v>3070</v>
          </cell>
          <cell r="M105">
            <v>6150</v>
          </cell>
          <cell r="N105">
            <v>7</v>
          </cell>
          <cell r="O105">
            <v>3</v>
          </cell>
          <cell r="P105" t="str">
            <v>Y</v>
          </cell>
          <cell r="S105" t="str">
            <v>Yes</v>
          </cell>
          <cell r="T105" t="str">
            <v>EUR</v>
          </cell>
          <cell r="U105">
            <v>0</v>
          </cell>
          <cell r="V105">
            <v>13750</v>
          </cell>
          <cell r="W105">
            <v>0</v>
          </cell>
          <cell r="X105" t="str">
            <v>?</v>
          </cell>
          <cell r="Y105" t="str">
            <v>Lethal service</v>
          </cell>
          <cell r="AB105" t="str">
            <v>VESS</v>
          </cell>
        </row>
        <row r="106">
          <cell r="B106" t="str">
            <v>VE01</v>
          </cell>
          <cell r="E106" t="str">
            <v>20</v>
          </cell>
          <cell r="G106" t="str">
            <v>474-D-623A</v>
          </cell>
          <cell r="H106" t="str">
            <v>Antifoam Mix Tank</v>
          </cell>
          <cell r="N106">
            <v>0</v>
          </cell>
          <cell r="S106" t="str">
            <v>-</v>
          </cell>
          <cell r="T106" t="str">
            <v>EUR</v>
          </cell>
          <cell r="U106">
            <v>0</v>
          </cell>
          <cell r="V106">
            <v>0</v>
          </cell>
          <cell r="W106">
            <v>0</v>
          </cell>
          <cell r="X106" t="str">
            <v>§</v>
          </cell>
          <cell r="Y106" t="str">
            <v>Incl. In Antifoam Inject.Package 474-S-650</v>
          </cell>
          <cell r="AB106" t="str">
            <v>VESS</v>
          </cell>
        </row>
        <row r="107">
          <cell r="B107" t="str">
            <v>VE01</v>
          </cell>
          <cell r="E107" t="str">
            <v>20</v>
          </cell>
          <cell r="G107" t="str">
            <v>474-D-623B</v>
          </cell>
          <cell r="N107">
            <v>0</v>
          </cell>
          <cell r="S107" t="str">
            <v>-</v>
          </cell>
          <cell r="T107" t="str">
            <v>EUR</v>
          </cell>
          <cell r="U107">
            <v>0</v>
          </cell>
          <cell r="V107">
            <v>0</v>
          </cell>
          <cell r="W107">
            <v>0</v>
          </cell>
          <cell r="X107" t="str">
            <v>§</v>
          </cell>
          <cell r="Y107" t="str">
            <v>Incl. In Antifoam Inject.Package 474-S-650</v>
          </cell>
          <cell r="AB107" t="str">
            <v>VESS</v>
          </cell>
        </row>
        <row r="108">
          <cell r="B108" t="str">
            <v>AI</v>
          </cell>
          <cell r="C108" t="str">
            <v>CS</v>
          </cell>
          <cell r="E108" t="str">
            <v>31</v>
          </cell>
          <cell r="G108" t="str">
            <v>475-E-115</v>
          </cell>
          <cell r="H108" t="str">
            <v>LP Steam Condenser</v>
          </cell>
          <cell r="I108">
            <v>0.76</v>
          </cell>
          <cell r="J108">
            <v>207</v>
          </cell>
          <cell r="L108">
            <v>190</v>
          </cell>
          <cell r="M108">
            <v>10</v>
          </cell>
          <cell r="N108">
            <v>50</v>
          </cell>
          <cell r="O108">
            <v>2</v>
          </cell>
          <cell r="P108">
            <v>50</v>
          </cell>
          <cell r="Q108" t="str">
            <v>X</v>
          </cell>
          <cell r="T108" t="str">
            <v>EUR</v>
          </cell>
          <cell r="U108">
            <v>0</v>
          </cell>
          <cell r="V108">
            <v>17660</v>
          </cell>
          <cell r="W108">
            <v>0</v>
          </cell>
          <cell r="X108" t="str">
            <v>.</v>
          </cell>
          <cell r="AB108" t="str">
            <v>AIRC</v>
          </cell>
        </row>
        <row r="109">
          <cell r="B109" t="str">
            <v>CA</v>
          </cell>
          <cell r="E109" t="str">
            <v>31</v>
          </cell>
          <cell r="H109" t="str">
            <v>Catalyst for Sulfur Unit 100</v>
          </cell>
          <cell r="M109" t="str">
            <v>Procatalyse CRS-31 = 140 m3 - 3-4 mm Extrudates - Kg/m3 = 1,100</v>
          </cell>
          <cell r="T109" t="str">
            <v>EUR</v>
          </cell>
          <cell r="U109">
            <v>0</v>
          </cell>
          <cell r="V109">
            <v>154000</v>
          </cell>
          <cell r="W109">
            <v>0</v>
          </cell>
          <cell r="X109" t="str">
            <v>.</v>
          </cell>
          <cell r="AB109" t="str">
            <v>TRAY</v>
          </cell>
        </row>
        <row r="110">
          <cell r="B110" t="str">
            <v>CA</v>
          </cell>
          <cell r="E110" t="str">
            <v>31</v>
          </cell>
          <cell r="H110" t="str">
            <v>Catalyst for Sulfur Unit 100</v>
          </cell>
          <cell r="M110" t="str">
            <v>Procatalyse CR-3S = 41,5 m3 - 3-6 mm Balls - Kg/m3 = 720</v>
          </cell>
          <cell r="T110" t="str">
            <v>EUR</v>
          </cell>
          <cell r="U110">
            <v>0</v>
          </cell>
          <cell r="V110">
            <v>30000</v>
          </cell>
          <cell r="W110">
            <v>0</v>
          </cell>
          <cell r="X110" t="str">
            <v>.</v>
          </cell>
          <cell r="AB110" t="str">
            <v>TRAY</v>
          </cell>
        </row>
        <row r="111">
          <cell r="B111" t="str">
            <v>CA</v>
          </cell>
          <cell r="E111" t="str">
            <v>31</v>
          </cell>
          <cell r="H111" t="str">
            <v>Catalyst for Sulfur Unit 100</v>
          </cell>
          <cell r="M111" t="str">
            <v>Silica Type Superclaus = 62,5 m3 - 1,8 mm Extrudates - Kg/m3 = 500</v>
          </cell>
          <cell r="T111" t="str">
            <v>EUR</v>
          </cell>
          <cell r="U111">
            <v>0</v>
          </cell>
          <cell r="V111">
            <v>31000</v>
          </cell>
          <cell r="W111">
            <v>0</v>
          </cell>
          <cell r="X111" t="str">
            <v>.</v>
          </cell>
          <cell r="AB111" t="str">
            <v>TRAY</v>
          </cell>
        </row>
        <row r="112">
          <cell r="B112" t="str">
            <v>CA</v>
          </cell>
          <cell r="E112" t="str">
            <v>31</v>
          </cell>
          <cell r="H112" t="str">
            <v>Catalyst for Sulfur Unit 100</v>
          </cell>
          <cell r="M112" t="str">
            <v>Alpha-Alumina Type Superclaus = 21 m3 - 1,82 mm Extrudates - Kg/m3 = 900</v>
          </cell>
          <cell r="T112" t="str">
            <v>EUR</v>
          </cell>
          <cell r="U112">
            <v>0</v>
          </cell>
          <cell r="V112">
            <v>19000</v>
          </cell>
          <cell r="W112">
            <v>0</v>
          </cell>
          <cell r="X112" t="str">
            <v>.</v>
          </cell>
          <cell r="AB112" t="str">
            <v>TRAY</v>
          </cell>
        </row>
        <row r="113">
          <cell r="B113" t="str">
            <v>CP01</v>
          </cell>
          <cell r="C113" t="str">
            <v>CS</v>
          </cell>
          <cell r="E113" t="str">
            <v>31</v>
          </cell>
          <cell r="G113" t="str">
            <v>475-G-128A</v>
          </cell>
          <cell r="H113" t="str">
            <v>HPCondensate Pump</v>
          </cell>
          <cell r="I113">
            <v>13</v>
          </cell>
          <cell r="J113">
            <v>170</v>
          </cell>
          <cell r="K113">
            <v>9.1999999999999993</v>
          </cell>
          <cell r="L113">
            <v>47</v>
          </cell>
          <cell r="M113">
            <v>1.9</v>
          </cell>
          <cell r="N113">
            <v>5.5</v>
          </cell>
          <cell r="O113" t="str">
            <v>CS</v>
          </cell>
          <cell r="Q113" t="str">
            <v>E</v>
          </cell>
          <cell r="S113" t="str">
            <v>H</v>
          </cell>
          <cell r="T113" t="str">
            <v>EUR</v>
          </cell>
          <cell r="U113">
            <v>0</v>
          </cell>
          <cell r="V113">
            <v>140</v>
          </cell>
          <cell r="W113">
            <v>0</v>
          </cell>
          <cell r="X113" t="str">
            <v>.</v>
          </cell>
          <cell r="AB113" t="str">
            <v>CPUM</v>
          </cell>
        </row>
        <row r="114">
          <cell r="B114" t="str">
            <v>CP01</v>
          </cell>
          <cell r="C114" t="str">
            <v>CS</v>
          </cell>
          <cell r="E114" t="str">
            <v>31</v>
          </cell>
          <cell r="G114" t="str">
            <v>475-G-128B</v>
          </cell>
          <cell r="I114">
            <v>13</v>
          </cell>
          <cell r="J114">
            <v>170</v>
          </cell>
          <cell r="K114">
            <v>9.1999999999999993</v>
          </cell>
          <cell r="L114">
            <v>47</v>
          </cell>
          <cell r="M114">
            <v>1.9</v>
          </cell>
          <cell r="N114">
            <v>5.5</v>
          </cell>
          <cell r="O114" t="str">
            <v>CS</v>
          </cell>
          <cell r="Q114" t="str">
            <v>E</v>
          </cell>
          <cell r="S114" t="str">
            <v>H</v>
          </cell>
          <cell r="T114" t="str">
            <v>EUR</v>
          </cell>
          <cell r="U114">
            <v>0</v>
          </cell>
          <cell r="V114">
            <v>140</v>
          </cell>
          <cell r="W114">
            <v>0</v>
          </cell>
          <cell r="X114" t="str">
            <v>.</v>
          </cell>
          <cell r="AB114" t="str">
            <v>CPUM</v>
          </cell>
        </row>
        <row r="115">
          <cell r="B115" t="str">
            <v>EX01</v>
          </cell>
          <cell r="C115" t="str">
            <v>01.01</v>
          </cell>
          <cell r="E115" t="str">
            <v>31</v>
          </cell>
          <cell r="G115" t="str">
            <v>475-E-114</v>
          </cell>
          <cell r="H115" t="str">
            <v>4th Condenser</v>
          </cell>
          <cell r="I115" t="str">
            <v>BEM</v>
          </cell>
          <cell r="J115">
            <v>4.91</v>
          </cell>
          <cell r="K115">
            <v>1895</v>
          </cell>
          <cell r="L115">
            <v>190</v>
          </cell>
          <cell r="M115">
            <v>10</v>
          </cell>
          <cell r="N115">
            <v>204</v>
          </cell>
          <cell r="O115">
            <v>1.1000000000000001</v>
          </cell>
          <cell r="P115">
            <v>7925</v>
          </cell>
          <cell r="Q115" t="str">
            <v>T</v>
          </cell>
          <cell r="R115" t="str">
            <v>01</v>
          </cell>
          <cell r="S115" t="str">
            <v>01</v>
          </cell>
          <cell r="T115" t="str">
            <v>EUR</v>
          </cell>
          <cell r="U115">
            <v>0</v>
          </cell>
          <cell r="V115">
            <v>100580</v>
          </cell>
          <cell r="W115">
            <v>0</v>
          </cell>
          <cell r="X115" t="str">
            <v>?</v>
          </cell>
          <cell r="Y115" t="str">
            <v xml:space="preserve"> (Kg./m²) = 53,08 -Shell dia (mm) = 1.720</v>
          </cell>
          <cell r="AB115" t="str">
            <v>EXCH</v>
          </cell>
        </row>
        <row r="116">
          <cell r="B116" t="str">
            <v>EX01</v>
          </cell>
          <cell r="C116" t="str">
            <v>01.01</v>
          </cell>
          <cell r="E116" t="str">
            <v>31</v>
          </cell>
          <cell r="G116" t="str">
            <v>475-E-118</v>
          </cell>
          <cell r="H116" t="str">
            <v>2nd Stage Steam Reheater</v>
          </cell>
          <cell r="I116" t="str">
            <v>BEU</v>
          </cell>
          <cell r="J116">
            <v>1.65</v>
          </cell>
          <cell r="K116">
            <v>683.75</v>
          </cell>
          <cell r="L116">
            <v>279</v>
          </cell>
          <cell r="M116">
            <v>1.1000000000000001</v>
          </cell>
          <cell r="N116">
            <v>279</v>
          </cell>
          <cell r="O116">
            <v>48.9</v>
          </cell>
          <cell r="P116">
            <v>4880</v>
          </cell>
          <cell r="Q116" t="str">
            <v>Q</v>
          </cell>
          <cell r="R116" t="str">
            <v>01</v>
          </cell>
          <cell r="S116" t="str">
            <v>01</v>
          </cell>
          <cell r="T116" t="str">
            <v>EUR</v>
          </cell>
          <cell r="U116">
            <v>0</v>
          </cell>
          <cell r="V116">
            <v>27870</v>
          </cell>
          <cell r="W116">
            <v>0</v>
          </cell>
          <cell r="X116" t="str">
            <v>?</v>
          </cell>
          <cell r="Y116" t="str">
            <v xml:space="preserve"> (Kg./m²) = 40,76 -Shell dia (mm) = 1.370</v>
          </cell>
          <cell r="AB116" t="str">
            <v>EXCH</v>
          </cell>
        </row>
        <row r="117">
          <cell r="B117" t="str">
            <v>EX01</v>
          </cell>
          <cell r="C117" t="str">
            <v>01.01</v>
          </cell>
          <cell r="E117" t="str">
            <v>31</v>
          </cell>
          <cell r="G117" t="str">
            <v>475-E-119</v>
          </cell>
          <cell r="H117" t="str">
            <v>3rd Stage Steam Reheater</v>
          </cell>
          <cell r="I117" t="str">
            <v>BEU</v>
          </cell>
          <cell r="J117">
            <v>1.52</v>
          </cell>
          <cell r="K117">
            <v>417</v>
          </cell>
          <cell r="L117">
            <v>279</v>
          </cell>
          <cell r="M117">
            <v>1.1000000000000001</v>
          </cell>
          <cell r="N117">
            <v>279</v>
          </cell>
          <cell r="O117">
            <v>48.9</v>
          </cell>
          <cell r="P117">
            <v>4880</v>
          </cell>
          <cell r="Q117" t="str">
            <v>Q</v>
          </cell>
          <cell r="R117" t="str">
            <v>01</v>
          </cell>
          <cell r="S117" t="str">
            <v>01</v>
          </cell>
          <cell r="T117" t="str">
            <v>EUR</v>
          </cell>
          <cell r="U117">
            <v>0</v>
          </cell>
          <cell r="V117">
            <v>21390</v>
          </cell>
          <cell r="W117">
            <v>0</v>
          </cell>
          <cell r="X117" t="str">
            <v>?</v>
          </cell>
          <cell r="Y117" t="str">
            <v xml:space="preserve"> (Kg./m²) = 51,29 -Shell dia (mm) = 1.090</v>
          </cell>
          <cell r="AB117" t="str">
            <v>EXCH</v>
          </cell>
        </row>
        <row r="118">
          <cell r="B118" t="str">
            <v>FU</v>
          </cell>
          <cell r="C118" t="str">
            <v>CS</v>
          </cell>
          <cell r="E118" t="str">
            <v>31</v>
          </cell>
          <cell r="G118" t="str">
            <v>475-F-103</v>
          </cell>
          <cell r="H118" t="str">
            <v>Reaction Furnace Combustion Chamber</v>
          </cell>
          <cell r="I118">
            <v>14.4</v>
          </cell>
          <cell r="L118">
            <v>1.8</v>
          </cell>
          <cell r="M118" t="str">
            <v>Dia = mt 4,7 - L = mt 12,2</v>
          </cell>
          <cell r="T118" t="str">
            <v>EUR</v>
          </cell>
          <cell r="U118">
            <v>0</v>
          </cell>
          <cell r="V118">
            <v>93000</v>
          </cell>
          <cell r="W118">
            <v>0</v>
          </cell>
          <cell r="X118" t="str">
            <v>T.°C Shell=340 Tons 21-Refract.Brick=°C 1,593 Tons 72</v>
          </cell>
          <cell r="AB118" t="str">
            <v>FURN</v>
          </cell>
        </row>
        <row r="119">
          <cell r="B119" t="str">
            <v>FU</v>
          </cell>
          <cell r="C119" t="str">
            <v>CS</v>
          </cell>
          <cell r="E119" t="str">
            <v>31</v>
          </cell>
          <cell r="G119" t="str">
            <v>475-F-104</v>
          </cell>
          <cell r="H119" t="str">
            <v xml:space="preserve">Reaction Furnace </v>
          </cell>
          <cell r="I119">
            <v>141.4</v>
          </cell>
          <cell r="J119">
            <v>36.799999999999997</v>
          </cell>
          <cell r="L119">
            <v>21</v>
          </cell>
          <cell r="O119" t="str">
            <v>C</v>
          </cell>
          <cell r="T119" t="str">
            <v>EUR</v>
          </cell>
          <cell r="U119">
            <v>0</v>
          </cell>
          <cell r="V119">
            <v>112000</v>
          </cell>
          <cell r="W119">
            <v>0</v>
          </cell>
          <cell r="X119" t="str">
            <v>T.Des.°C Tube =370 - Surface = 1,300 m2</v>
          </cell>
          <cell r="AB119" t="str">
            <v>FURN</v>
          </cell>
        </row>
        <row r="120">
          <cell r="B120" t="str">
            <v>FU</v>
          </cell>
          <cell r="C120" t="str">
            <v>CS</v>
          </cell>
          <cell r="E120" t="str">
            <v>31</v>
          </cell>
          <cell r="G120" t="str">
            <v>475-F-105</v>
          </cell>
          <cell r="H120" t="str">
            <v>Reaction Furnace Burner</v>
          </cell>
          <cell r="T120" t="str">
            <v>EUR</v>
          </cell>
          <cell r="U120">
            <v>0</v>
          </cell>
          <cell r="V120">
            <v>30000</v>
          </cell>
          <cell r="W120">
            <v>0</v>
          </cell>
          <cell r="X120" t="str">
            <v>N°1 - LD Duiker B.V. Supplier incl. Refractory</v>
          </cell>
          <cell r="AB120" t="str">
            <v>FURN</v>
          </cell>
        </row>
        <row r="121">
          <cell r="B121" t="str">
            <v>MI</v>
          </cell>
          <cell r="C121" t="str">
            <v>33</v>
          </cell>
          <cell r="E121" t="str">
            <v>31</v>
          </cell>
          <cell r="G121" t="str">
            <v>475-1XX</v>
          </cell>
          <cell r="H121" t="str">
            <v>Sample Baskets for 3rd Converter</v>
          </cell>
          <cell r="I121" t="str">
            <v>N° 3 - L = 1,150 mm Dia 4" - SS wire 16 Mesh 26 GA</v>
          </cell>
          <cell r="T121" t="str">
            <v>EUR</v>
          </cell>
          <cell r="U121">
            <v>0</v>
          </cell>
          <cell r="V121">
            <v>30</v>
          </cell>
          <cell r="W121">
            <v>0</v>
          </cell>
          <cell r="X121" t="str">
            <v>.</v>
          </cell>
          <cell r="AB121" t="str">
            <v>MISC</v>
          </cell>
        </row>
        <row r="122">
          <cell r="B122" t="str">
            <v>PA</v>
          </cell>
          <cell r="E122" t="str">
            <v>31</v>
          </cell>
          <cell r="H122" t="str">
            <v>Packing for Sulfur Unit 100</v>
          </cell>
          <cell r="M122" t="str">
            <v>Ceramic Balls = 21 m3 - 6 mm - Kg/m3 = 1,500</v>
          </cell>
          <cell r="T122" t="str">
            <v>EUR</v>
          </cell>
          <cell r="U122">
            <v>0</v>
          </cell>
          <cell r="V122">
            <v>31500</v>
          </cell>
          <cell r="W122">
            <v>0</v>
          </cell>
          <cell r="X122" t="str">
            <v>.</v>
          </cell>
          <cell r="AB122" t="str">
            <v>TRAY</v>
          </cell>
        </row>
        <row r="123">
          <cell r="B123" t="str">
            <v>PA</v>
          </cell>
          <cell r="E123" t="str">
            <v>31</v>
          </cell>
          <cell r="H123" t="str">
            <v>Packing for Sulfur Unit 100</v>
          </cell>
          <cell r="M123" t="str">
            <v>Ceramic Balls = 16 m3 - 3-6 mm - Kg/m3 = 1,500</v>
          </cell>
          <cell r="T123" t="str">
            <v>EUR</v>
          </cell>
          <cell r="U123">
            <v>0</v>
          </cell>
          <cell r="V123">
            <v>24000</v>
          </cell>
          <cell r="W123">
            <v>0</v>
          </cell>
          <cell r="X123" t="str">
            <v>Denstone 57 or Duranit</v>
          </cell>
          <cell r="AB123" t="str">
            <v>TRAY</v>
          </cell>
        </row>
        <row r="124">
          <cell r="B124" t="str">
            <v>SL</v>
          </cell>
          <cell r="C124" t="str">
            <v>CS</v>
          </cell>
          <cell r="E124" t="str">
            <v>31</v>
          </cell>
          <cell r="G124" t="str">
            <v>475-D-114D</v>
          </cell>
          <cell r="H124" t="str">
            <v>Sulfur Locks</v>
          </cell>
          <cell r="I124" t="str">
            <v>Flowrate Kg/hr 1,659 - Matl CS - Des.Condit: Press 10 Kg/cm2  Temp. 200 °C - Dia 16" L = 5,335 mm - LP Steam Jacket - Insulated</v>
          </cell>
          <cell r="T124" t="str">
            <v>EUR</v>
          </cell>
          <cell r="U124">
            <v>0</v>
          </cell>
          <cell r="V124">
            <v>1500</v>
          </cell>
          <cell r="W124">
            <v>0</v>
          </cell>
          <cell r="X124" t="str">
            <v>Size Lock = 3" x 4"</v>
          </cell>
          <cell r="AB124" t="str">
            <v>MISC</v>
          </cell>
        </row>
        <row r="125">
          <cell r="B125" t="str">
            <v>SL</v>
          </cell>
          <cell r="C125" t="str">
            <v>CS</v>
          </cell>
          <cell r="E125" t="str">
            <v>31</v>
          </cell>
          <cell r="G125" t="str">
            <v>475-D-114E</v>
          </cell>
          <cell r="T125" t="str">
            <v>EUR</v>
          </cell>
          <cell r="U125">
            <v>0</v>
          </cell>
          <cell r="V125">
            <v>1500</v>
          </cell>
          <cell r="W125">
            <v>0</v>
          </cell>
          <cell r="X125" t="str">
            <v>Size Lock = 2" x 3"</v>
          </cell>
          <cell r="AB125" t="str">
            <v>MISC</v>
          </cell>
        </row>
        <row r="126">
          <cell r="B126" t="str">
            <v>VE01</v>
          </cell>
          <cell r="C126" t="str">
            <v>01</v>
          </cell>
          <cell r="E126" t="str">
            <v>31</v>
          </cell>
          <cell r="G126" t="str">
            <v>475-D-115</v>
          </cell>
          <cell r="H126" t="str">
            <v>Coalescer</v>
          </cell>
          <cell r="I126" t="str">
            <v>VL</v>
          </cell>
          <cell r="J126">
            <v>204</v>
          </cell>
          <cell r="K126">
            <v>1.1000000000000001</v>
          </cell>
          <cell r="L126">
            <v>3810</v>
          </cell>
          <cell r="M126">
            <v>4295</v>
          </cell>
          <cell r="N126">
            <v>5</v>
          </cell>
          <cell r="O126">
            <v>3.2</v>
          </cell>
          <cell r="P126" t="str">
            <v>Y</v>
          </cell>
          <cell r="Q126" t="str">
            <v>H</v>
          </cell>
          <cell r="S126" t="str">
            <v>Not</v>
          </cell>
          <cell r="T126" t="str">
            <v>EUR</v>
          </cell>
          <cell r="U126">
            <v>0</v>
          </cell>
          <cell r="V126">
            <v>14520</v>
          </cell>
          <cell r="W126">
            <v>0</v>
          </cell>
          <cell r="X126" t="str">
            <v>?</v>
          </cell>
          <cell r="Y126" t="str">
            <v>Steam Jacket</v>
          </cell>
          <cell r="AB126" t="str">
            <v>VESS</v>
          </cell>
        </row>
        <row r="127">
          <cell r="B127" t="str">
            <v>VE01</v>
          </cell>
          <cell r="C127" t="str">
            <v>01</v>
          </cell>
          <cell r="E127" t="str">
            <v>31</v>
          </cell>
          <cell r="G127" t="str">
            <v>475-D-116</v>
          </cell>
          <cell r="H127" t="str">
            <v>HP Condensate Flash Drum</v>
          </cell>
          <cell r="I127" t="str">
            <v>VL</v>
          </cell>
          <cell r="J127">
            <v>254</v>
          </cell>
          <cell r="K127">
            <v>7</v>
          </cell>
          <cell r="L127">
            <v>965</v>
          </cell>
          <cell r="M127">
            <v>2900</v>
          </cell>
          <cell r="N127">
            <v>7</v>
          </cell>
          <cell r="O127">
            <v>3.2</v>
          </cell>
          <cell r="Q127" t="str">
            <v>H</v>
          </cell>
          <cell r="S127" t="str">
            <v>Not</v>
          </cell>
          <cell r="T127" t="str">
            <v>EUR</v>
          </cell>
          <cell r="U127">
            <v>0</v>
          </cell>
          <cell r="V127">
            <v>900</v>
          </cell>
          <cell r="W127">
            <v>0</v>
          </cell>
          <cell r="X127" t="str">
            <v>?</v>
          </cell>
          <cell r="Y127" t="str">
            <v>.</v>
          </cell>
          <cell r="AB127" t="str">
            <v>VESS</v>
          </cell>
        </row>
        <row r="128">
          <cell r="B128" t="str">
            <v>VE01</v>
          </cell>
          <cell r="C128" t="str">
            <v>01</v>
          </cell>
          <cell r="E128" t="str">
            <v>31</v>
          </cell>
          <cell r="G128" t="str">
            <v>475-D-125</v>
          </cell>
          <cell r="H128" t="str">
            <v>2nd Stage Condensate Drum</v>
          </cell>
          <cell r="I128" t="str">
            <v>VL</v>
          </cell>
          <cell r="J128">
            <v>279</v>
          </cell>
          <cell r="K128">
            <v>48.9</v>
          </cell>
          <cell r="L128">
            <v>710</v>
          </cell>
          <cell r="M128">
            <v>2895</v>
          </cell>
          <cell r="N128">
            <v>16</v>
          </cell>
          <cell r="O128">
            <v>3.2</v>
          </cell>
          <cell r="Q128" t="str">
            <v>H</v>
          </cell>
          <cell r="S128" t="str">
            <v>Yes</v>
          </cell>
          <cell r="T128" t="str">
            <v>EUR</v>
          </cell>
          <cell r="U128">
            <v>0</v>
          </cell>
          <cell r="V128">
            <v>2750</v>
          </cell>
          <cell r="W128">
            <v>0</v>
          </cell>
          <cell r="X128" t="str">
            <v>?</v>
          </cell>
          <cell r="Y128" t="str">
            <v>.</v>
          </cell>
          <cell r="AB128" t="str">
            <v>VESS</v>
          </cell>
        </row>
        <row r="129">
          <cell r="B129" t="str">
            <v>VE01</v>
          </cell>
          <cell r="C129" t="str">
            <v>01</v>
          </cell>
          <cell r="E129" t="str">
            <v>31</v>
          </cell>
          <cell r="G129" t="str">
            <v>475-D-126</v>
          </cell>
          <cell r="H129" t="str">
            <v>3rd Stage Condensate Drum</v>
          </cell>
          <cell r="I129" t="str">
            <v>VL</v>
          </cell>
          <cell r="J129">
            <v>279</v>
          </cell>
          <cell r="K129">
            <v>48.9</v>
          </cell>
          <cell r="L129">
            <v>710</v>
          </cell>
          <cell r="M129">
            <v>2895</v>
          </cell>
          <cell r="N129">
            <v>16</v>
          </cell>
          <cell r="O129">
            <v>3.2</v>
          </cell>
          <cell r="Q129" t="str">
            <v>H</v>
          </cell>
          <cell r="S129" t="str">
            <v>Yes</v>
          </cell>
          <cell r="T129" t="str">
            <v>EUR</v>
          </cell>
          <cell r="U129">
            <v>0</v>
          </cell>
          <cell r="V129">
            <v>2750</v>
          </cell>
          <cell r="W129">
            <v>0</v>
          </cell>
          <cell r="X129" t="str">
            <v>?</v>
          </cell>
          <cell r="Y129" t="str">
            <v>.</v>
          </cell>
          <cell r="AB129" t="str">
            <v>VESS</v>
          </cell>
        </row>
        <row r="130">
          <cell r="B130" t="str">
            <v>AI</v>
          </cell>
          <cell r="C130" t="str">
            <v>CS</v>
          </cell>
          <cell r="E130" t="str">
            <v>32</v>
          </cell>
          <cell r="G130" t="str">
            <v>475-E-215</v>
          </cell>
          <cell r="H130" t="str">
            <v>LP Steam Condenser</v>
          </cell>
          <cell r="I130">
            <v>0.76</v>
          </cell>
          <cell r="J130">
            <v>207</v>
          </cell>
          <cell r="L130">
            <v>190</v>
          </cell>
          <cell r="M130">
            <v>10</v>
          </cell>
          <cell r="N130">
            <v>50</v>
          </cell>
          <cell r="O130">
            <v>2</v>
          </cell>
          <cell r="P130">
            <v>50</v>
          </cell>
          <cell r="Q130" t="str">
            <v>X</v>
          </cell>
          <cell r="T130" t="str">
            <v>EUR</v>
          </cell>
          <cell r="U130">
            <v>0</v>
          </cell>
          <cell r="V130">
            <v>17660</v>
          </cell>
          <cell r="W130">
            <v>0</v>
          </cell>
          <cell r="X130" t="str">
            <v>.</v>
          </cell>
          <cell r="AB130" t="str">
            <v>AIRC</v>
          </cell>
        </row>
        <row r="131">
          <cell r="B131" t="str">
            <v>CA</v>
          </cell>
          <cell r="E131" t="str">
            <v>32</v>
          </cell>
          <cell r="H131" t="str">
            <v>Catalyst for Sulfur Unit 200</v>
          </cell>
          <cell r="M131" t="str">
            <v>Procatalyse CRS-31 = 140 m3 - 3-4 mm Extrudates - Kg/m3 = 1,100</v>
          </cell>
          <cell r="T131" t="str">
            <v>EUR</v>
          </cell>
          <cell r="U131">
            <v>0</v>
          </cell>
          <cell r="V131">
            <v>154000</v>
          </cell>
          <cell r="W131">
            <v>0</v>
          </cell>
          <cell r="X131" t="str">
            <v>.</v>
          </cell>
          <cell r="AB131" t="str">
            <v>TRAY</v>
          </cell>
        </row>
        <row r="132">
          <cell r="B132" t="str">
            <v>CA</v>
          </cell>
          <cell r="E132" t="str">
            <v>32</v>
          </cell>
          <cell r="H132" t="str">
            <v>Catalyst for Sulfur Unit 200</v>
          </cell>
          <cell r="M132" t="str">
            <v>Procatalyse CR-3S = 41,5 m3 - 3-6 mm Balls - Kg/m3 = 720</v>
          </cell>
          <cell r="T132" t="str">
            <v>EUR</v>
          </cell>
          <cell r="U132">
            <v>0</v>
          </cell>
          <cell r="V132">
            <v>30000</v>
          </cell>
          <cell r="W132">
            <v>0</v>
          </cell>
          <cell r="X132" t="str">
            <v>.</v>
          </cell>
          <cell r="AB132" t="str">
            <v>TRAY</v>
          </cell>
        </row>
        <row r="133">
          <cell r="B133" t="str">
            <v>CA</v>
          </cell>
          <cell r="E133" t="str">
            <v>32</v>
          </cell>
          <cell r="H133" t="str">
            <v>Catalyst for Sulfur Unit 200</v>
          </cell>
          <cell r="M133" t="str">
            <v>Silica Type Superclaus = 62,5 m3 - 1,8 mm Extrudates - Kg/m3 = 500</v>
          </cell>
          <cell r="T133" t="str">
            <v>EUR</v>
          </cell>
          <cell r="U133">
            <v>0</v>
          </cell>
          <cell r="V133">
            <v>31000</v>
          </cell>
          <cell r="W133">
            <v>0</v>
          </cell>
          <cell r="X133" t="str">
            <v>.</v>
          </cell>
          <cell r="AB133" t="str">
            <v>TRAY</v>
          </cell>
        </row>
        <row r="134">
          <cell r="B134" t="str">
            <v>CA</v>
          </cell>
          <cell r="E134" t="str">
            <v>32</v>
          </cell>
          <cell r="H134" t="str">
            <v>Catalyst for Sulfur Unit 200</v>
          </cell>
          <cell r="M134" t="str">
            <v>Alpha-Alumina Type Superclaus = 21 m3 - 1,82 mm Extrudates - Kg/m3 = 900</v>
          </cell>
          <cell r="T134" t="str">
            <v>EUR</v>
          </cell>
          <cell r="U134">
            <v>0</v>
          </cell>
          <cell r="V134">
            <v>19000</v>
          </cell>
          <cell r="W134">
            <v>0</v>
          </cell>
          <cell r="X134" t="str">
            <v>.</v>
          </cell>
          <cell r="AB134" t="str">
            <v>TRAY</v>
          </cell>
        </row>
        <row r="135">
          <cell r="B135" t="str">
            <v>CP01</v>
          </cell>
          <cell r="C135" t="str">
            <v>CS</v>
          </cell>
          <cell r="E135" t="str">
            <v>32</v>
          </cell>
          <cell r="G135" t="str">
            <v>475-G-228A</v>
          </cell>
          <cell r="H135" t="str">
            <v>HPCondensate Pump</v>
          </cell>
          <cell r="I135">
            <v>13</v>
          </cell>
          <cell r="J135">
            <v>170</v>
          </cell>
          <cell r="K135">
            <v>9.1999999999999993</v>
          </cell>
          <cell r="L135">
            <v>47</v>
          </cell>
          <cell r="M135">
            <v>1.9</v>
          </cell>
          <cell r="N135">
            <v>5.5</v>
          </cell>
          <cell r="O135" t="str">
            <v>CS</v>
          </cell>
          <cell r="Q135" t="str">
            <v>E</v>
          </cell>
          <cell r="S135" t="str">
            <v>H</v>
          </cell>
          <cell r="T135" t="str">
            <v>EUR</v>
          </cell>
          <cell r="U135">
            <v>0</v>
          </cell>
          <cell r="V135">
            <v>140</v>
          </cell>
          <cell r="W135">
            <v>0</v>
          </cell>
          <cell r="X135" t="str">
            <v>.</v>
          </cell>
          <cell r="AB135" t="str">
            <v>CPUM</v>
          </cell>
        </row>
        <row r="136">
          <cell r="B136" t="str">
            <v>CP01</v>
          </cell>
          <cell r="C136" t="str">
            <v>CS</v>
          </cell>
          <cell r="E136" t="str">
            <v>32</v>
          </cell>
          <cell r="G136" t="str">
            <v>475-G-228B</v>
          </cell>
          <cell r="I136">
            <v>13</v>
          </cell>
          <cell r="J136">
            <v>170</v>
          </cell>
          <cell r="K136">
            <v>9.1999999999999993</v>
          </cell>
          <cell r="L136">
            <v>47</v>
          </cell>
          <cell r="M136">
            <v>1.9</v>
          </cell>
          <cell r="N136">
            <v>5.5</v>
          </cell>
          <cell r="O136" t="str">
            <v>CS</v>
          </cell>
          <cell r="Q136" t="str">
            <v>E</v>
          </cell>
          <cell r="S136" t="str">
            <v>H</v>
          </cell>
          <cell r="T136" t="str">
            <v>EUR</v>
          </cell>
          <cell r="U136">
            <v>0</v>
          </cell>
          <cell r="V136">
            <v>140</v>
          </cell>
          <cell r="W136">
            <v>0</v>
          </cell>
          <cell r="X136" t="str">
            <v>.</v>
          </cell>
          <cell r="AB136" t="str">
            <v>CPUM</v>
          </cell>
        </row>
        <row r="137">
          <cell r="B137" t="str">
            <v>EX01</v>
          </cell>
          <cell r="C137" t="str">
            <v>01.01</v>
          </cell>
          <cell r="E137" t="str">
            <v>32</v>
          </cell>
          <cell r="G137" t="str">
            <v>475-E-214</v>
          </cell>
          <cell r="H137" t="str">
            <v>4th Condenser</v>
          </cell>
          <cell r="I137" t="str">
            <v>BEM</v>
          </cell>
          <cell r="J137">
            <v>4.91</v>
          </cell>
          <cell r="K137">
            <v>1895</v>
          </cell>
          <cell r="L137">
            <v>190</v>
          </cell>
          <cell r="M137">
            <v>10</v>
          </cell>
          <cell r="N137">
            <v>204</v>
          </cell>
          <cell r="O137">
            <v>1.1000000000000001</v>
          </cell>
          <cell r="P137">
            <v>7925</v>
          </cell>
          <cell r="Q137" t="str">
            <v>T</v>
          </cell>
          <cell r="R137" t="str">
            <v>01</v>
          </cell>
          <cell r="S137" t="str">
            <v>01</v>
          </cell>
          <cell r="T137" t="str">
            <v>EUR</v>
          </cell>
          <cell r="U137">
            <v>0</v>
          </cell>
          <cell r="V137">
            <v>100580</v>
          </cell>
          <cell r="W137">
            <v>0</v>
          </cell>
          <cell r="X137" t="str">
            <v>?</v>
          </cell>
          <cell r="Y137" t="str">
            <v xml:space="preserve"> (Kg./m²) = 53,08 -Shell dia (mm) = 1.720</v>
          </cell>
          <cell r="AB137" t="str">
            <v>EXCH</v>
          </cell>
        </row>
        <row r="138">
          <cell r="B138" t="str">
            <v>EX01</v>
          </cell>
          <cell r="C138" t="str">
            <v>01.01</v>
          </cell>
          <cell r="E138" t="str">
            <v>32</v>
          </cell>
          <cell r="G138" t="str">
            <v>475-E-218</v>
          </cell>
          <cell r="H138" t="str">
            <v>2nd Stage Steam Reheater</v>
          </cell>
          <cell r="I138" t="str">
            <v>BEU</v>
          </cell>
          <cell r="J138">
            <v>1.65</v>
          </cell>
          <cell r="K138">
            <v>683.75</v>
          </cell>
          <cell r="L138">
            <v>279</v>
          </cell>
          <cell r="M138">
            <v>1.1000000000000001</v>
          </cell>
          <cell r="N138">
            <v>279</v>
          </cell>
          <cell r="O138">
            <v>48.9</v>
          </cell>
          <cell r="P138">
            <v>4880</v>
          </cell>
          <cell r="Q138" t="str">
            <v>Q</v>
          </cell>
          <cell r="R138" t="str">
            <v>01</v>
          </cell>
          <cell r="S138" t="str">
            <v>01</v>
          </cell>
          <cell r="T138" t="str">
            <v>EUR</v>
          </cell>
          <cell r="U138">
            <v>0</v>
          </cell>
          <cell r="V138">
            <v>27870</v>
          </cell>
          <cell r="W138">
            <v>0</v>
          </cell>
          <cell r="X138" t="str">
            <v>?</v>
          </cell>
          <cell r="Y138" t="str">
            <v xml:space="preserve"> (Kg./m²) = 40,76 -Shell dia (mm) = 1.370</v>
          </cell>
          <cell r="AB138" t="str">
            <v>EXCH</v>
          </cell>
        </row>
        <row r="139">
          <cell r="B139" t="str">
            <v>EX01</v>
          </cell>
          <cell r="C139" t="str">
            <v>01.01</v>
          </cell>
          <cell r="E139" t="str">
            <v>32</v>
          </cell>
          <cell r="G139" t="str">
            <v>475-E-219</v>
          </cell>
          <cell r="H139" t="str">
            <v>3rd Stage Steam Reheater</v>
          </cell>
          <cell r="I139" t="str">
            <v>BEU</v>
          </cell>
          <cell r="J139">
            <v>1.52</v>
          </cell>
          <cell r="K139">
            <v>417</v>
          </cell>
          <cell r="L139">
            <v>279</v>
          </cell>
          <cell r="M139">
            <v>1.1000000000000001</v>
          </cell>
          <cell r="N139">
            <v>279</v>
          </cell>
          <cell r="O139">
            <v>48.9</v>
          </cell>
          <cell r="P139">
            <v>4880</v>
          </cell>
          <cell r="Q139" t="str">
            <v>Q</v>
          </cell>
          <cell r="R139" t="str">
            <v>01</v>
          </cell>
          <cell r="S139" t="str">
            <v>01</v>
          </cell>
          <cell r="T139" t="str">
            <v>EUR</v>
          </cell>
          <cell r="U139">
            <v>0</v>
          </cell>
          <cell r="V139">
            <v>21390</v>
          </cell>
          <cell r="W139">
            <v>0</v>
          </cell>
          <cell r="X139" t="str">
            <v>?</v>
          </cell>
          <cell r="Y139" t="str">
            <v xml:space="preserve"> (Kg./m²) = 51,29 -Shell dia (mm) = 1.090</v>
          </cell>
          <cell r="AB139" t="str">
            <v>EXCH</v>
          </cell>
        </row>
        <row r="140">
          <cell r="B140" t="str">
            <v>FU</v>
          </cell>
          <cell r="C140" t="str">
            <v>CS</v>
          </cell>
          <cell r="E140" t="str">
            <v>32</v>
          </cell>
          <cell r="G140" t="str">
            <v>475-F-203</v>
          </cell>
          <cell r="H140" t="str">
            <v>Reaction Furnace Combustion Chamber</v>
          </cell>
          <cell r="I140">
            <v>14.4</v>
          </cell>
          <cell r="L140">
            <v>1.8</v>
          </cell>
          <cell r="M140" t="str">
            <v>Dia = mt 4,7 - L = mt 12,2</v>
          </cell>
          <cell r="T140" t="str">
            <v>EUR</v>
          </cell>
          <cell r="U140">
            <v>0</v>
          </cell>
          <cell r="V140">
            <v>93000</v>
          </cell>
          <cell r="W140">
            <v>0</v>
          </cell>
          <cell r="X140" t="str">
            <v>T.°C Shell=340 Tons 21-Refract.Brick=°C 1,593 Tons 72</v>
          </cell>
          <cell r="AB140" t="str">
            <v>FURN</v>
          </cell>
        </row>
        <row r="141">
          <cell r="B141" t="str">
            <v>FU</v>
          </cell>
          <cell r="E141" t="str">
            <v>32</v>
          </cell>
          <cell r="G141" t="str">
            <v>475-F-204</v>
          </cell>
          <cell r="H141" t="str">
            <v xml:space="preserve">Reaction Furnace </v>
          </cell>
          <cell r="I141">
            <v>141.4</v>
          </cell>
          <cell r="J141">
            <v>36.799999999999997</v>
          </cell>
          <cell r="L141">
            <v>21</v>
          </cell>
          <cell r="O141" t="str">
            <v>C</v>
          </cell>
          <cell r="T141" t="str">
            <v>EUR</v>
          </cell>
          <cell r="U141">
            <v>0</v>
          </cell>
          <cell r="V141">
            <v>112000</v>
          </cell>
          <cell r="W141">
            <v>0</v>
          </cell>
          <cell r="X141" t="str">
            <v>T.Des.°C Tube =370 - Surface = 1,300 m2</v>
          </cell>
          <cell r="AB141" t="str">
            <v>FURN</v>
          </cell>
        </row>
        <row r="142">
          <cell r="B142" t="str">
            <v>FU</v>
          </cell>
          <cell r="E142" t="str">
            <v>32</v>
          </cell>
          <cell r="G142" t="str">
            <v>475-F-205</v>
          </cell>
          <cell r="H142" t="str">
            <v>Reaction Furnace Burner</v>
          </cell>
          <cell r="T142" t="str">
            <v>EUR</v>
          </cell>
          <cell r="U142">
            <v>0</v>
          </cell>
          <cell r="V142">
            <v>30000</v>
          </cell>
          <cell r="W142">
            <v>0</v>
          </cell>
          <cell r="X142" t="str">
            <v>N°1 - LD Duiker B.V. Supplier incl. Refractory</v>
          </cell>
          <cell r="AB142" t="str">
            <v>FURN</v>
          </cell>
        </row>
        <row r="143">
          <cell r="B143" t="str">
            <v>MI</v>
          </cell>
          <cell r="C143" t="str">
            <v>33</v>
          </cell>
          <cell r="E143" t="str">
            <v>32</v>
          </cell>
          <cell r="G143" t="str">
            <v>475-2XX</v>
          </cell>
          <cell r="H143" t="str">
            <v>Sample Baskets for 3rd Converter</v>
          </cell>
          <cell r="I143" t="str">
            <v>N° 3 - L = 1,150 mm Dia 4" - SS wire 16 Mesh 26 GA</v>
          </cell>
          <cell r="T143" t="str">
            <v>EUR</v>
          </cell>
          <cell r="U143">
            <v>0</v>
          </cell>
          <cell r="V143">
            <v>30</v>
          </cell>
          <cell r="W143">
            <v>0</v>
          </cell>
          <cell r="X143" t="str">
            <v>.</v>
          </cell>
          <cell r="AB143" t="str">
            <v>MISC</v>
          </cell>
        </row>
        <row r="144">
          <cell r="B144" t="str">
            <v>PA</v>
          </cell>
          <cell r="E144" t="str">
            <v>32</v>
          </cell>
          <cell r="H144" t="str">
            <v>Packing for Sulfur Unit 200</v>
          </cell>
          <cell r="M144" t="str">
            <v>Ceramic Balls = 21 m3 - 6 mm - Kg/m3 = 1,500</v>
          </cell>
          <cell r="T144" t="str">
            <v>EUR</v>
          </cell>
          <cell r="U144">
            <v>0</v>
          </cell>
          <cell r="V144">
            <v>31500</v>
          </cell>
          <cell r="W144">
            <v>0</v>
          </cell>
          <cell r="X144" t="str">
            <v>.</v>
          </cell>
          <cell r="AB144" t="str">
            <v>TRAY</v>
          </cell>
        </row>
        <row r="145">
          <cell r="B145" t="str">
            <v>PA</v>
          </cell>
          <cell r="E145" t="str">
            <v>32</v>
          </cell>
          <cell r="H145" t="str">
            <v>Packing for Sulfur Unit 200</v>
          </cell>
          <cell r="M145" t="str">
            <v>Ceramic Balls = 16 m3 - 3-6 mm - Kg/m3 = 1,500</v>
          </cell>
          <cell r="T145" t="str">
            <v>EUR</v>
          </cell>
          <cell r="U145">
            <v>0</v>
          </cell>
          <cell r="V145">
            <v>24000</v>
          </cell>
          <cell r="W145">
            <v>0</v>
          </cell>
          <cell r="X145" t="str">
            <v>Denstone 57 or Duranit</v>
          </cell>
          <cell r="AB145" t="str">
            <v>TRAY</v>
          </cell>
        </row>
        <row r="146">
          <cell r="B146" t="str">
            <v>SL</v>
          </cell>
          <cell r="C146" t="str">
            <v>CS</v>
          </cell>
          <cell r="E146" t="str">
            <v>32</v>
          </cell>
          <cell r="G146" t="str">
            <v>475-D-214D</v>
          </cell>
          <cell r="H146" t="str">
            <v>Sulfur Locks</v>
          </cell>
          <cell r="I146" t="str">
            <v>Flowrate Kg/hr 1,659 - Matl CS - Des.Condit: Press 10 Kg/cm2  Temp. 200 °C - Dia 16" L = 5,335 mm - LP Steam Jacket - Insulated</v>
          </cell>
          <cell r="T146" t="str">
            <v>EUR</v>
          </cell>
          <cell r="U146">
            <v>0</v>
          </cell>
          <cell r="V146">
            <v>1500</v>
          </cell>
          <cell r="W146">
            <v>0</v>
          </cell>
          <cell r="X146" t="str">
            <v>Size Lock = 3" x 4"</v>
          </cell>
          <cell r="AB146" t="str">
            <v>MISC</v>
          </cell>
        </row>
        <row r="147">
          <cell r="B147" t="str">
            <v>SL</v>
          </cell>
          <cell r="C147" t="str">
            <v>CS</v>
          </cell>
          <cell r="E147" t="str">
            <v>32</v>
          </cell>
          <cell r="G147" t="str">
            <v>475-D-214E</v>
          </cell>
          <cell r="T147" t="str">
            <v>EUR</v>
          </cell>
          <cell r="U147">
            <v>0</v>
          </cell>
          <cell r="V147">
            <v>1500</v>
          </cell>
          <cell r="W147">
            <v>0</v>
          </cell>
          <cell r="X147" t="str">
            <v>Size Lock = 2" x 3"</v>
          </cell>
          <cell r="AB147" t="str">
            <v>MISC</v>
          </cell>
        </row>
        <row r="148">
          <cell r="B148" t="str">
            <v>VE01</v>
          </cell>
          <cell r="C148" t="str">
            <v>01</v>
          </cell>
          <cell r="E148" t="str">
            <v>32</v>
          </cell>
          <cell r="G148" t="str">
            <v>475-D-215</v>
          </cell>
          <cell r="H148" t="str">
            <v>Coalescer</v>
          </cell>
          <cell r="I148" t="str">
            <v>VL</v>
          </cell>
          <cell r="J148">
            <v>204</v>
          </cell>
          <cell r="K148">
            <v>1.1000000000000001</v>
          </cell>
          <cell r="L148">
            <v>3810</v>
          </cell>
          <cell r="M148">
            <v>4295</v>
          </cell>
          <cell r="N148">
            <v>7</v>
          </cell>
          <cell r="O148">
            <v>3.2</v>
          </cell>
          <cell r="P148" t="str">
            <v>Y</v>
          </cell>
          <cell r="Q148" t="str">
            <v>H</v>
          </cell>
          <cell r="S148" t="str">
            <v>Not</v>
          </cell>
          <cell r="T148" t="str">
            <v>EUR</v>
          </cell>
          <cell r="U148">
            <v>0</v>
          </cell>
          <cell r="V148">
            <v>16250</v>
          </cell>
          <cell r="W148">
            <v>0</v>
          </cell>
          <cell r="X148" t="str">
            <v>?</v>
          </cell>
          <cell r="Y148" t="str">
            <v>Steam Jacket</v>
          </cell>
          <cell r="AB148" t="str">
            <v>VESS</v>
          </cell>
        </row>
        <row r="149">
          <cell r="B149" t="str">
            <v>VE01</v>
          </cell>
          <cell r="C149" t="str">
            <v>01</v>
          </cell>
          <cell r="E149" t="str">
            <v>32</v>
          </cell>
          <cell r="G149" t="str">
            <v>475-D-216</v>
          </cell>
          <cell r="H149" t="str">
            <v>HP Condensate Flash Drum</v>
          </cell>
          <cell r="I149" t="str">
            <v>VL</v>
          </cell>
          <cell r="J149">
            <v>254</v>
          </cell>
          <cell r="K149">
            <v>7</v>
          </cell>
          <cell r="L149">
            <v>965</v>
          </cell>
          <cell r="M149">
            <v>2900</v>
          </cell>
          <cell r="N149">
            <v>7</v>
          </cell>
          <cell r="O149">
            <v>3.2</v>
          </cell>
          <cell r="Q149" t="str">
            <v>H</v>
          </cell>
          <cell r="S149" t="str">
            <v>Not</v>
          </cell>
          <cell r="T149" t="str">
            <v>EUR</v>
          </cell>
          <cell r="U149">
            <v>0</v>
          </cell>
          <cell r="V149">
            <v>900</v>
          </cell>
          <cell r="W149">
            <v>0</v>
          </cell>
          <cell r="X149" t="str">
            <v>?</v>
          </cell>
          <cell r="Y149" t="str">
            <v>.</v>
          </cell>
          <cell r="AB149" t="str">
            <v>VESS</v>
          </cell>
        </row>
        <row r="150">
          <cell r="B150" t="str">
            <v>VE01</v>
          </cell>
          <cell r="C150" t="str">
            <v>01</v>
          </cell>
          <cell r="E150" t="str">
            <v>32</v>
          </cell>
          <cell r="G150" t="str">
            <v>475-D-225</v>
          </cell>
          <cell r="H150" t="str">
            <v>2nd Stage Condensate Drum</v>
          </cell>
          <cell r="I150" t="str">
            <v>VL</v>
          </cell>
          <cell r="J150">
            <v>279</v>
          </cell>
          <cell r="K150">
            <v>48.9</v>
          </cell>
          <cell r="L150">
            <v>710</v>
          </cell>
          <cell r="M150">
            <v>2895</v>
          </cell>
          <cell r="N150">
            <v>16</v>
          </cell>
          <cell r="O150">
            <v>3.2</v>
          </cell>
          <cell r="Q150" t="str">
            <v>H</v>
          </cell>
          <cell r="S150" t="str">
            <v>Yes</v>
          </cell>
          <cell r="T150" t="str">
            <v>EUR</v>
          </cell>
          <cell r="U150">
            <v>0</v>
          </cell>
          <cell r="V150">
            <v>2750</v>
          </cell>
          <cell r="W150">
            <v>0</v>
          </cell>
          <cell r="X150" t="str">
            <v>?</v>
          </cell>
          <cell r="Y150" t="str">
            <v>.</v>
          </cell>
          <cell r="AB150" t="str">
            <v>VESS</v>
          </cell>
        </row>
        <row r="151">
          <cell r="B151" t="str">
            <v>VE01</v>
          </cell>
          <cell r="C151" t="str">
            <v>01</v>
          </cell>
          <cell r="E151" t="str">
            <v>32</v>
          </cell>
          <cell r="G151" t="str">
            <v>475-D-226</v>
          </cell>
          <cell r="H151" t="str">
            <v>3rd Stage Condensate Drum</v>
          </cell>
          <cell r="I151" t="str">
            <v>VL</v>
          </cell>
          <cell r="J151">
            <v>279</v>
          </cell>
          <cell r="K151">
            <v>48.9</v>
          </cell>
          <cell r="L151">
            <v>710</v>
          </cell>
          <cell r="M151">
            <v>2895</v>
          </cell>
          <cell r="N151">
            <v>16</v>
          </cell>
          <cell r="O151">
            <v>3.2</v>
          </cell>
          <cell r="Q151" t="str">
            <v>H</v>
          </cell>
          <cell r="S151" t="str">
            <v>Yes</v>
          </cell>
          <cell r="T151" t="str">
            <v>EUR</v>
          </cell>
          <cell r="U151">
            <v>0</v>
          </cell>
          <cell r="V151">
            <v>2750</v>
          </cell>
          <cell r="W151">
            <v>0</v>
          </cell>
          <cell r="X151" t="str">
            <v>?</v>
          </cell>
          <cell r="Y151" t="str">
            <v>.</v>
          </cell>
          <cell r="AB151" t="str">
            <v>VESS</v>
          </cell>
        </row>
        <row r="152">
          <cell r="B152" t="str">
            <v>AI</v>
          </cell>
          <cell r="C152" t="str">
            <v>CS</v>
          </cell>
          <cell r="E152" t="str">
            <v>33</v>
          </cell>
          <cell r="G152" t="str">
            <v>475-E-315</v>
          </cell>
          <cell r="H152" t="str">
            <v>LP Steam Condenser</v>
          </cell>
          <cell r="I152">
            <v>5.37</v>
          </cell>
          <cell r="J152">
            <v>186</v>
          </cell>
          <cell r="L152">
            <v>190</v>
          </cell>
          <cell r="M152">
            <v>10</v>
          </cell>
          <cell r="N152">
            <v>50</v>
          </cell>
          <cell r="O152">
            <v>2</v>
          </cell>
          <cell r="P152">
            <v>50</v>
          </cell>
          <cell r="Q152" t="str">
            <v>X</v>
          </cell>
          <cell r="T152" t="str">
            <v>EUR</v>
          </cell>
          <cell r="U152">
            <v>0</v>
          </cell>
          <cell r="V152">
            <v>16470</v>
          </cell>
          <cell r="W152">
            <v>0</v>
          </cell>
          <cell r="X152" t="str">
            <v>Supply by Client</v>
          </cell>
          <cell r="AB152" t="str">
            <v>AIRC</v>
          </cell>
        </row>
        <row r="153">
          <cell r="B153" t="str">
            <v>CA</v>
          </cell>
          <cell r="E153" t="str">
            <v>33</v>
          </cell>
          <cell r="H153" t="str">
            <v>Catalyst for Sulfur Unit 300</v>
          </cell>
          <cell r="M153" t="str">
            <v>Procatalyse CRS-31 = 154 m3 - 3-4 mm Extrudates - Kg/m3 = 1,100</v>
          </cell>
          <cell r="T153" t="str">
            <v>EUR</v>
          </cell>
          <cell r="U153">
            <v>0</v>
          </cell>
          <cell r="V153">
            <v>170000</v>
          </cell>
          <cell r="W153">
            <v>0</v>
          </cell>
          <cell r="X153" t="str">
            <v>.</v>
          </cell>
          <cell r="AB153" t="str">
            <v>TRAY</v>
          </cell>
        </row>
        <row r="154">
          <cell r="B154" t="str">
            <v>CA</v>
          </cell>
          <cell r="E154" t="str">
            <v>33</v>
          </cell>
          <cell r="H154" t="str">
            <v>Catalyst for Sulfur Unit 300</v>
          </cell>
          <cell r="M154" t="str">
            <v>Procatalyse CR-3S = 45,5 m3 - 3-6 mm Balls - Kg/m3 = 720</v>
          </cell>
          <cell r="T154" t="str">
            <v>EUR</v>
          </cell>
          <cell r="U154">
            <v>0</v>
          </cell>
          <cell r="V154">
            <v>33000</v>
          </cell>
          <cell r="W154">
            <v>0</v>
          </cell>
          <cell r="X154" t="str">
            <v>.</v>
          </cell>
          <cell r="AB154" t="str">
            <v>TRAY</v>
          </cell>
        </row>
        <row r="155">
          <cell r="B155" t="str">
            <v>CA</v>
          </cell>
          <cell r="E155" t="str">
            <v>33</v>
          </cell>
          <cell r="H155" t="str">
            <v>Catalyst for Sulfur Unit 300</v>
          </cell>
          <cell r="M155" t="str">
            <v>Silica Type Superclaus = 69 m3 - 1,8 mm Extrudates - Kg/m3 = 500</v>
          </cell>
          <cell r="T155" t="str">
            <v>EUR</v>
          </cell>
          <cell r="U155">
            <v>0</v>
          </cell>
          <cell r="V155">
            <v>34500</v>
          </cell>
          <cell r="W155">
            <v>0</v>
          </cell>
          <cell r="X155" t="str">
            <v>.</v>
          </cell>
          <cell r="AB155" t="str">
            <v>TRAY</v>
          </cell>
        </row>
        <row r="156">
          <cell r="B156" t="str">
            <v>CA</v>
          </cell>
          <cell r="E156" t="str">
            <v>33</v>
          </cell>
          <cell r="H156" t="str">
            <v>Catalyst for Sulfur Unit 300</v>
          </cell>
          <cell r="M156" t="str">
            <v>Alpha-Alumina Type Superclaus = 23 m3 - 1,82 mm Extrudates - Kg/m3 = 900</v>
          </cell>
          <cell r="T156" t="str">
            <v>EUR</v>
          </cell>
          <cell r="U156">
            <v>0</v>
          </cell>
          <cell r="V156">
            <v>21000</v>
          </cell>
          <cell r="W156">
            <v>0</v>
          </cell>
          <cell r="X156" t="str">
            <v>.</v>
          </cell>
          <cell r="AB156" t="str">
            <v>TRAY</v>
          </cell>
        </row>
        <row r="157">
          <cell r="B157" t="str">
            <v>CP01</v>
          </cell>
          <cell r="C157" t="str">
            <v>CS</v>
          </cell>
          <cell r="E157" t="str">
            <v>33</v>
          </cell>
          <cell r="G157" t="str">
            <v>475-G-328A</v>
          </cell>
          <cell r="H157" t="str">
            <v>HPCondensate Pump</v>
          </cell>
          <cell r="I157">
            <v>39</v>
          </cell>
          <cell r="J157">
            <v>170</v>
          </cell>
          <cell r="K157">
            <v>9.1999999999999993</v>
          </cell>
          <cell r="L157">
            <v>47</v>
          </cell>
          <cell r="M157">
            <v>1.5</v>
          </cell>
          <cell r="N157">
            <v>15</v>
          </cell>
          <cell r="O157" t="str">
            <v>CS</v>
          </cell>
          <cell r="Q157" t="str">
            <v>E</v>
          </cell>
          <cell r="S157" t="str">
            <v>H</v>
          </cell>
          <cell r="T157" t="str">
            <v>EUR</v>
          </cell>
          <cell r="U157">
            <v>0</v>
          </cell>
          <cell r="V157">
            <v>310</v>
          </cell>
          <cell r="W157">
            <v>0</v>
          </cell>
          <cell r="X157" t="str">
            <v>Supply by Client</v>
          </cell>
          <cell r="AB157" t="str">
            <v>CPUM</v>
          </cell>
        </row>
        <row r="158">
          <cell r="B158" t="str">
            <v>CP01</v>
          </cell>
          <cell r="C158" t="str">
            <v>CS</v>
          </cell>
          <cell r="E158" t="str">
            <v>33</v>
          </cell>
          <cell r="G158" t="str">
            <v>475-G-328B</v>
          </cell>
          <cell r="I158">
            <v>39</v>
          </cell>
          <cell r="J158">
            <v>170</v>
          </cell>
          <cell r="K158">
            <v>9.1999999999999993</v>
          </cell>
          <cell r="L158">
            <v>47</v>
          </cell>
          <cell r="M158">
            <v>1.5</v>
          </cell>
          <cell r="N158">
            <v>15</v>
          </cell>
          <cell r="O158" t="str">
            <v>CS</v>
          </cell>
          <cell r="Q158" t="str">
            <v>E</v>
          </cell>
          <cell r="S158" t="str">
            <v>H</v>
          </cell>
          <cell r="T158" t="str">
            <v>EUR</v>
          </cell>
          <cell r="U158">
            <v>0</v>
          </cell>
          <cell r="V158">
            <v>310</v>
          </cell>
          <cell r="W158">
            <v>0</v>
          </cell>
          <cell r="X158" t="str">
            <v>Supply by Client</v>
          </cell>
          <cell r="AB158" t="str">
            <v>CPUM</v>
          </cell>
        </row>
        <row r="159">
          <cell r="B159" t="str">
            <v>EX01</v>
          </cell>
          <cell r="C159" t="str">
            <v>01.01</v>
          </cell>
          <cell r="E159" t="str">
            <v>33</v>
          </cell>
          <cell r="G159" t="str">
            <v>475-E-301</v>
          </cell>
          <cell r="H159" t="str">
            <v xml:space="preserve">Air Preheater </v>
          </cell>
          <cell r="I159" t="str">
            <v>BEU</v>
          </cell>
          <cell r="J159">
            <v>2.27</v>
          </cell>
          <cell r="K159">
            <v>228</v>
          </cell>
          <cell r="L159">
            <v>279</v>
          </cell>
          <cell r="M159">
            <v>1.8</v>
          </cell>
          <cell r="N159">
            <v>279</v>
          </cell>
          <cell r="O159">
            <v>48.9</v>
          </cell>
          <cell r="P159">
            <v>6405</v>
          </cell>
          <cell r="Q159" t="str">
            <v>Q</v>
          </cell>
          <cell r="R159" t="str">
            <v>01</v>
          </cell>
          <cell r="S159" t="str">
            <v>01</v>
          </cell>
          <cell r="T159" t="str">
            <v>EUR</v>
          </cell>
          <cell r="U159">
            <v>0</v>
          </cell>
          <cell r="V159">
            <v>11640</v>
          </cell>
          <cell r="W159">
            <v>0</v>
          </cell>
          <cell r="X159" t="str">
            <v>?</v>
          </cell>
          <cell r="Y159" t="str">
            <v xml:space="preserve"> (Kg./m²) = 51,05 -Shell dia (mm) = 720</v>
          </cell>
          <cell r="AB159" t="str">
            <v>EXCH</v>
          </cell>
        </row>
        <row r="160">
          <cell r="B160" t="str">
            <v>EX01</v>
          </cell>
          <cell r="C160" t="str">
            <v>01.01</v>
          </cell>
          <cell r="E160" t="str">
            <v>33</v>
          </cell>
          <cell r="G160" t="str">
            <v>475-E-302</v>
          </cell>
          <cell r="H160" t="str">
            <v xml:space="preserve">Acid Gas Preheater </v>
          </cell>
          <cell r="I160" t="str">
            <v>BEU</v>
          </cell>
          <cell r="J160">
            <v>4.26</v>
          </cell>
          <cell r="K160">
            <v>384</v>
          </cell>
          <cell r="L160">
            <v>279</v>
          </cell>
          <cell r="M160">
            <v>1.8</v>
          </cell>
          <cell r="N160">
            <v>279</v>
          </cell>
          <cell r="O160">
            <v>48.9</v>
          </cell>
          <cell r="P160">
            <v>3660</v>
          </cell>
          <cell r="Q160" t="str">
            <v>Q</v>
          </cell>
          <cell r="R160" t="str">
            <v>01</v>
          </cell>
          <cell r="S160" t="str">
            <v>01</v>
          </cell>
          <cell r="T160" t="str">
            <v>EUR</v>
          </cell>
          <cell r="U160">
            <v>0</v>
          </cell>
          <cell r="V160">
            <v>17460</v>
          </cell>
          <cell r="W160">
            <v>0</v>
          </cell>
          <cell r="X160" t="str">
            <v>?</v>
          </cell>
          <cell r="Y160" t="str">
            <v>Supply by Client</v>
          </cell>
          <cell r="AB160" t="str">
            <v>EXCH</v>
          </cell>
        </row>
        <row r="161">
          <cell r="B161" t="str">
            <v>EX01</v>
          </cell>
          <cell r="C161" t="str">
            <v>01.01</v>
          </cell>
          <cell r="E161" t="str">
            <v>33</v>
          </cell>
          <cell r="G161" t="str">
            <v>475-E-314</v>
          </cell>
          <cell r="H161" t="str">
            <v>4th Condenser</v>
          </cell>
          <cell r="I161" t="str">
            <v>BEM</v>
          </cell>
          <cell r="J161">
            <v>5.37</v>
          </cell>
          <cell r="K161">
            <v>2053</v>
          </cell>
          <cell r="L161">
            <v>190</v>
          </cell>
          <cell r="M161">
            <v>10</v>
          </cell>
          <cell r="N161">
            <v>204</v>
          </cell>
          <cell r="O161">
            <v>1.8</v>
          </cell>
          <cell r="P161">
            <v>7925</v>
          </cell>
          <cell r="Q161" t="str">
            <v>T</v>
          </cell>
          <cell r="R161" t="str">
            <v>01</v>
          </cell>
          <cell r="S161" t="str">
            <v>01</v>
          </cell>
          <cell r="T161" t="str">
            <v>EUR</v>
          </cell>
          <cell r="U161">
            <v>0</v>
          </cell>
          <cell r="V161">
            <v>105500</v>
          </cell>
          <cell r="W161">
            <v>0</v>
          </cell>
          <cell r="X161" t="str">
            <v>?</v>
          </cell>
          <cell r="Y161" t="str">
            <v>Supply by Client</v>
          </cell>
          <cell r="AB161" t="str">
            <v>EXCH</v>
          </cell>
        </row>
        <row r="162">
          <cell r="B162" t="str">
            <v>EX01</v>
          </cell>
          <cell r="C162" t="str">
            <v>01.01</v>
          </cell>
          <cell r="E162" t="str">
            <v>33</v>
          </cell>
          <cell r="G162" t="str">
            <v>475-E-318</v>
          </cell>
          <cell r="H162" t="str">
            <v>2nd Stage Steam Reheater</v>
          </cell>
          <cell r="I162" t="str">
            <v>BEU</v>
          </cell>
          <cell r="J162">
            <v>1.81</v>
          </cell>
          <cell r="K162">
            <v>595</v>
          </cell>
          <cell r="L162">
            <v>279</v>
          </cell>
          <cell r="M162">
            <v>1.8</v>
          </cell>
          <cell r="N162">
            <v>279</v>
          </cell>
          <cell r="O162">
            <v>48.9</v>
          </cell>
          <cell r="P162">
            <v>4880</v>
          </cell>
          <cell r="Q162" t="str">
            <v>Q</v>
          </cell>
          <cell r="R162" t="str">
            <v>01</v>
          </cell>
          <cell r="S162" t="str">
            <v>01</v>
          </cell>
          <cell r="T162" t="str">
            <v>EUR</v>
          </cell>
          <cell r="U162">
            <v>0</v>
          </cell>
          <cell r="V162">
            <v>29830</v>
          </cell>
          <cell r="W162">
            <v>0</v>
          </cell>
          <cell r="X162" t="str">
            <v>?</v>
          </cell>
          <cell r="Y162" t="str">
            <v>Supply by Client</v>
          </cell>
          <cell r="AB162" t="str">
            <v>EXCH</v>
          </cell>
        </row>
        <row r="163">
          <cell r="B163" t="str">
            <v>EX01</v>
          </cell>
          <cell r="C163" t="str">
            <v>01.01</v>
          </cell>
          <cell r="E163" t="str">
            <v>33</v>
          </cell>
          <cell r="G163" t="str">
            <v>475-E-319</v>
          </cell>
          <cell r="H163" t="str">
            <v>3rd Stage Steam Reheater</v>
          </cell>
          <cell r="I163" t="str">
            <v>BEU</v>
          </cell>
          <cell r="J163">
            <v>2.14</v>
          </cell>
          <cell r="K163">
            <v>428</v>
          </cell>
          <cell r="L163">
            <v>279</v>
          </cell>
          <cell r="M163">
            <v>1.8</v>
          </cell>
          <cell r="N163">
            <v>279</v>
          </cell>
          <cell r="O163">
            <v>48.9</v>
          </cell>
          <cell r="P163">
            <v>4880</v>
          </cell>
          <cell r="Q163" t="str">
            <v>Q</v>
          </cell>
          <cell r="R163" t="str">
            <v>01</v>
          </cell>
          <cell r="S163" t="str">
            <v>01</v>
          </cell>
          <cell r="T163" t="str">
            <v>EUR</v>
          </cell>
          <cell r="U163">
            <v>0</v>
          </cell>
          <cell r="V163">
            <v>25330</v>
          </cell>
          <cell r="W163">
            <v>0</v>
          </cell>
          <cell r="X163" t="str">
            <v>?</v>
          </cell>
          <cell r="Y163" t="str">
            <v>Supply by Client</v>
          </cell>
          <cell r="AB163" t="str">
            <v>EXCH</v>
          </cell>
        </row>
        <row r="164">
          <cell r="B164" t="str">
            <v>FU</v>
          </cell>
          <cell r="E164" t="str">
            <v>33</v>
          </cell>
          <cell r="G164" t="str">
            <v>475-F-301</v>
          </cell>
          <cell r="H164" t="str">
            <v>Air Preheater Furnace</v>
          </cell>
          <cell r="I164">
            <v>70.7</v>
          </cell>
          <cell r="J164">
            <v>4.7</v>
          </cell>
          <cell r="L164">
            <v>3.6</v>
          </cell>
          <cell r="O164" t="str">
            <v>B</v>
          </cell>
          <cell r="T164" t="str">
            <v>EUR</v>
          </cell>
          <cell r="U164">
            <v>0</v>
          </cell>
          <cell r="V164">
            <v>150000</v>
          </cell>
          <cell r="W164">
            <v>0</v>
          </cell>
          <cell r="X164" t="str">
            <v>T.Des.°C Coil = 399  -  Supply by Client</v>
          </cell>
          <cell r="AB164" t="str">
            <v>FURN</v>
          </cell>
        </row>
        <row r="165">
          <cell r="B165" t="str">
            <v>FU</v>
          </cell>
          <cell r="E165" t="str">
            <v>33</v>
          </cell>
          <cell r="G165" t="str">
            <v>475-F-305</v>
          </cell>
          <cell r="H165" t="str">
            <v>Reaction Furnace Burner</v>
          </cell>
          <cell r="T165" t="str">
            <v>EUR</v>
          </cell>
          <cell r="U165">
            <v>0</v>
          </cell>
          <cell r="V165">
            <v>30000</v>
          </cell>
          <cell r="W165">
            <v>0</v>
          </cell>
          <cell r="X165" t="str">
            <v>N°1-LD Duiker B.V. Supplier incl.Refract- Supply by Client</v>
          </cell>
          <cell r="AB165" t="str">
            <v>FURN</v>
          </cell>
        </row>
        <row r="166">
          <cell r="B166" t="str">
            <v>MI</v>
          </cell>
          <cell r="C166" t="str">
            <v>33</v>
          </cell>
          <cell r="E166" t="str">
            <v>33</v>
          </cell>
          <cell r="G166" t="str">
            <v>475-3XX</v>
          </cell>
          <cell r="H166" t="str">
            <v>Sample Baskets for 3rd Converter</v>
          </cell>
          <cell r="I166" t="str">
            <v>N° 3 - L = 1,150 mm Dia 4" - SS wire 16 Mesh 26 GA</v>
          </cell>
          <cell r="T166" t="str">
            <v>EUR</v>
          </cell>
          <cell r="U166">
            <v>0</v>
          </cell>
          <cell r="V166">
            <v>30</v>
          </cell>
          <cell r="W166">
            <v>0</v>
          </cell>
          <cell r="X166" t="str">
            <v>.</v>
          </cell>
          <cell r="AB166" t="str">
            <v>MISC</v>
          </cell>
        </row>
        <row r="167">
          <cell r="B167" t="str">
            <v>PA</v>
          </cell>
          <cell r="E167" t="str">
            <v>33</v>
          </cell>
          <cell r="H167" t="str">
            <v>Packing for Sulfur Unit 300</v>
          </cell>
          <cell r="M167" t="str">
            <v>Ceramic Balls = 21 m3 - 6 mm - Kg/m3 = 1,500</v>
          </cell>
          <cell r="T167" t="str">
            <v>EUR</v>
          </cell>
          <cell r="U167">
            <v>0</v>
          </cell>
          <cell r="V167">
            <v>31500</v>
          </cell>
          <cell r="W167">
            <v>0</v>
          </cell>
          <cell r="X167" t="str">
            <v>.</v>
          </cell>
          <cell r="AB167" t="str">
            <v>TRAY</v>
          </cell>
        </row>
        <row r="168">
          <cell r="B168" t="str">
            <v>PA</v>
          </cell>
          <cell r="E168" t="str">
            <v>33</v>
          </cell>
          <cell r="H168" t="str">
            <v>Packing for Sulfur Unit 300</v>
          </cell>
          <cell r="M168" t="str">
            <v>Ceramic Balls = 16 m3 - 3-6 mm - Kg/m3 = 1,500</v>
          </cell>
          <cell r="T168" t="str">
            <v>EUR</v>
          </cell>
          <cell r="U168">
            <v>0</v>
          </cell>
          <cell r="V168">
            <v>24000</v>
          </cell>
          <cell r="W168">
            <v>0</v>
          </cell>
          <cell r="X168" t="str">
            <v>Denstone 57 or Duranit</v>
          </cell>
          <cell r="AB168" t="str">
            <v>TRAY</v>
          </cell>
        </row>
        <row r="169">
          <cell r="B169" t="str">
            <v>SL</v>
          </cell>
          <cell r="C169" t="str">
            <v>CS</v>
          </cell>
          <cell r="E169" t="str">
            <v>33</v>
          </cell>
          <cell r="G169" t="str">
            <v>475-D-314D</v>
          </cell>
          <cell r="H169" t="str">
            <v>Sulfur Locks</v>
          </cell>
          <cell r="I169" t="str">
            <v>Flowrate Kg/hr 1,544 - Matl CS - Des.Condit: Press 10 Kg/cm2  Temp. 200 °C - Dia 16" L = 5,335 mm - LP Steam Jacket - Insulated</v>
          </cell>
          <cell r="T169" t="str">
            <v>EUR</v>
          </cell>
          <cell r="U169">
            <v>0</v>
          </cell>
          <cell r="V169">
            <v>1500</v>
          </cell>
          <cell r="W169">
            <v>0</v>
          </cell>
          <cell r="X169" t="str">
            <v>Size Lock = 3" x 4"</v>
          </cell>
          <cell r="AB169" t="str">
            <v>MISC</v>
          </cell>
        </row>
        <row r="170">
          <cell r="B170" t="str">
            <v>SL</v>
          </cell>
          <cell r="C170" t="str">
            <v>CS</v>
          </cell>
          <cell r="E170" t="str">
            <v>33</v>
          </cell>
          <cell r="G170" t="str">
            <v>475-D-314E</v>
          </cell>
          <cell r="T170" t="str">
            <v>EUR</v>
          </cell>
          <cell r="U170">
            <v>0</v>
          </cell>
          <cell r="V170">
            <v>1500</v>
          </cell>
          <cell r="W170">
            <v>0</v>
          </cell>
          <cell r="X170" t="str">
            <v>Size Lock = 2" x 3"</v>
          </cell>
          <cell r="AB170" t="str">
            <v>MISC</v>
          </cell>
        </row>
        <row r="171">
          <cell r="B171" t="str">
            <v>VE01</v>
          </cell>
          <cell r="C171" t="str">
            <v>01</v>
          </cell>
          <cell r="E171" t="str">
            <v>33</v>
          </cell>
          <cell r="G171" t="str">
            <v>475-D-303</v>
          </cell>
          <cell r="H171" t="str">
            <v>Acid Gas Preheater Condensate Drum</v>
          </cell>
          <cell r="I171" t="str">
            <v>VL</v>
          </cell>
          <cell r="J171">
            <v>279</v>
          </cell>
          <cell r="K171">
            <v>48.9</v>
          </cell>
          <cell r="L171">
            <v>915</v>
          </cell>
          <cell r="M171">
            <v>3000</v>
          </cell>
          <cell r="N171">
            <v>20</v>
          </cell>
          <cell r="O171">
            <v>3.2</v>
          </cell>
          <cell r="Q171" t="str">
            <v>H</v>
          </cell>
          <cell r="S171" t="str">
            <v>Yes</v>
          </cell>
          <cell r="T171" t="str">
            <v>EUR</v>
          </cell>
          <cell r="U171">
            <v>0</v>
          </cell>
          <cell r="V171">
            <v>3020</v>
          </cell>
          <cell r="W171">
            <v>0</v>
          </cell>
          <cell r="X171" t="str">
            <v>?</v>
          </cell>
          <cell r="Y171" t="str">
            <v>Supply by Client</v>
          </cell>
          <cell r="AB171" t="str">
            <v>VESS</v>
          </cell>
        </row>
        <row r="172">
          <cell r="B172" t="str">
            <v>VE01</v>
          </cell>
          <cell r="C172" t="str">
            <v>01</v>
          </cell>
          <cell r="E172" t="str">
            <v>33</v>
          </cell>
          <cell r="G172" t="str">
            <v>475-D-315</v>
          </cell>
          <cell r="H172" t="str">
            <v>Coalescer</v>
          </cell>
          <cell r="I172" t="str">
            <v>VL</v>
          </cell>
          <cell r="J172">
            <v>204</v>
          </cell>
          <cell r="K172">
            <v>1.8</v>
          </cell>
          <cell r="L172">
            <v>3965</v>
          </cell>
          <cell r="M172">
            <v>4575</v>
          </cell>
          <cell r="N172">
            <v>7</v>
          </cell>
          <cell r="O172">
            <v>3.2</v>
          </cell>
          <cell r="P172" t="str">
            <v>Y</v>
          </cell>
          <cell r="Q172" t="str">
            <v>H</v>
          </cell>
          <cell r="S172" t="str">
            <v>Not</v>
          </cell>
          <cell r="T172" t="str">
            <v>EUR</v>
          </cell>
          <cell r="U172">
            <v>0</v>
          </cell>
          <cell r="V172">
            <v>18050</v>
          </cell>
          <cell r="W172">
            <v>0</v>
          </cell>
          <cell r="X172" t="str">
            <v>?</v>
          </cell>
          <cell r="Y172" t="str">
            <v>Supply by Client - Steam Jacket</v>
          </cell>
          <cell r="AB172" t="str">
            <v>VESS</v>
          </cell>
        </row>
        <row r="173">
          <cell r="B173" t="str">
            <v>VE01</v>
          </cell>
          <cell r="C173" t="str">
            <v>01</v>
          </cell>
          <cell r="E173" t="str">
            <v>33</v>
          </cell>
          <cell r="G173" t="str">
            <v>475-D-321</v>
          </cell>
          <cell r="H173" t="str">
            <v>2nd Stage Condensate Drum</v>
          </cell>
          <cell r="I173" t="str">
            <v>VL</v>
          </cell>
          <cell r="J173">
            <v>279</v>
          </cell>
          <cell r="K173">
            <v>48.9</v>
          </cell>
          <cell r="L173">
            <v>710</v>
          </cell>
          <cell r="M173">
            <v>2895</v>
          </cell>
          <cell r="N173">
            <v>16</v>
          </cell>
          <cell r="O173">
            <v>3.2</v>
          </cell>
          <cell r="Q173" t="str">
            <v>H</v>
          </cell>
          <cell r="S173" t="str">
            <v>Yes</v>
          </cell>
          <cell r="T173" t="str">
            <v>EUR</v>
          </cell>
          <cell r="U173">
            <v>0</v>
          </cell>
          <cell r="V173">
            <v>2750</v>
          </cell>
          <cell r="W173">
            <v>0</v>
          </cell>
          <cell r="X173" t="str">
            <v>?</v>
          </cell>
          <cell r="Y173" t="str">
            <v>Supply by Client</v>
          </cell>
          <cell r="AB173" t="str">
            <v>VESS</v>
          </cell>
        </row>
        <row r="174">
          <cell r="B174" t="str">
            <v>VE01</v>
          </cell>
          <cell r="C174" t="str">
            <v>01</v>
          </cell>
          <cell r="E174" t="str">
            <v>33</v>
          </cell>
          <cell r="G174" t="str">
            <v>475-D-322</v>
          </cell>
          <cell r="H174" t="str">
            <v>3rd Stage Condensate Drum</v>
          </cell>
          <cell r="I174" t="str">
            <v>VL</v>
          </cell>
          <cell r="J174">
            <v>279</v>
          </cell>
          <cell r="K174">
            <v>48.9</v>
          </cell>
          <cell r="L174">
            <v>710</v>
          </cell>
          <cell r="M174">
            <v>2895</v>
          </cell>
          <cell r="N174">
            <v>16</v>
          </cell>
          <cell r="O174">
            <v>3.2</v>
          </cell>
          <cell r="Q174" t="str">
            <v>H</v>
          </cell>
          <cell r="S174" t="str">
            <v>Yes</v>
          </cell>
          <cell r="T174" t="str">
            <v>EUR</v>
          </cell>
          <cell r="U174">
            <v>0</v>
          </cell>
          <cell r="V174">
            <v>2750</v>
          </cell>
          <cell r="W174">
            <v>0</v>
          </cell>
          <cell r="X174" t="str">
            <v>?</v>
          </cell>
          <cell r="Y174" t="str">
            <v>Supply by Client</v>
          </cell>
          <cell r="AB174" t="str">
            <v>VESS</v>
          </cell>
        </row>
        <row r="175">
          <cell r="B175" t="str">
            <v>VE01</v>
          </cell>
          <cell r="C175" t="str">
            <v>01</v>
          </cell>
          <cell r="E175" t="str">
            <v>33</v>
          </cell>
          <cell r="G175" t="str">
            <v>475-D-323</v>
          </cell>
          <cell r="H175" t="str">
            <v>Air Preheater Condensate Drum</v>
          </cell>
          <cell r="I175" t="str">
            <v>VL</v>
          </cell>
          <cell r="J175">
            <v>279</v>
          </cell>
          <cell r="K175">
            <v>48.9</v>
          </cell>
          <cell r="L175">
            <v>915</v>
          </cell>
          <cell r="M175">
            <v>3000</v>
          </cell>
          <cell r="N175">
            <v>20</v>
          </cell>
          <cell r="O175">
            <v>3.2</v>
          </cell>
          <cell r="Q175" t="str">
            <v>H</v>
          </cell>
          <cell r="S175" t="str">
            <v>Yes</v>
          </cell>
          <cell r="T175" t="str">
            <v>EUR</v>
          </cell>
          <cell r="U175">
            <v>0</v>
          </cell>
          <cell r="V175">
            <v>3020</v>
          </cell>
          <cell r="W175">
            <v>0</v>
          </cell>
          <cell r="X175" t="str">
            <v>?</v>
          </cell>
          <cell r="Y175" t="str">
            <v>Supply by Client</v>
          </cell>
          <cell r="AB175" t="str">
            <v>VESS</v>
          </cell>
        </row>
        <row r="176">
          <cell r="B176" t="str">
            <v>VE01</v>
          </cell>
          <cell r="C176" t="str">
            <v>01</v>
          </cell>
          <cell r="E176" t="str">
            <v>33</v>
          </cell>
          <cell r="G176" t="str">
            <v>475-D-324</v>
          </cell>
          <cell r="H176" t="str">
            <v>HP Condensate Flash Drum</v>
          </cell>
          <cell r="I176" t="str">
            <v>VL</v>
          </cell>
          <cell r="J176">
            <v>254</v>
          </cell>
          <cell r="K176">
            <v>10</v>
          </cell>
          <cell r="L176">
            <v>1525</v>
          </cell>
          <cell r="M176">
            <v>4575</v>
          </cell>
          <cell r="N176">
            <v>10</v>
          </cell>
          <cell r="O176">
            <v>3.2</v>
          </cell>
          <cell r="Q176" t="str">
            <v>H</v>
          </cell>
          <cell r="S176" t="str">
            <v>Not</v>
          </cell>
          <cell r="T176" t="str">
            <v>EUR</v>
          </cell>
          <cell r="U176">
            <v>0</v>
          </cell>
          <cell r="V176">
            <v>3130</v>
          </cell>
          <cell r="W176">
            <v>0</v>
          </cell>
          <cell r="X176" t="str">
            <v>?</v>
          </cell>
          <cell r="Y176" t="str">
            <v>Supply by Client</v>
          </cell>
          <cell r="AB176" t="str">
            <v>VESS</v>
          </cell>
        </row>
        <row r="177">
          <cell r="B177" t="str">
            <v>AI</v>
          </cell>
          <cell r="C177" t="str">
            <v>CS</v>
          </cell>
          <cell r="E177" t="str">
            <v>41</v>
          </cell>
          <cell r="G177" t="str">
            <v>475-E-406</v>
          </cell>
          <cell r="H177" t="str">
            <v>Condensate Vent Cooler</v>
          </cell>
          <cell r="I177">
            <v>0.25</v>
          </cell>
          <cell r="J177">
            <v>12</v>
          </cell>
          <cell r="L177">
            <v>171</v>
          </cell>
          <cell r="M177">
            <v>1.8</v>
          </cell>
          <cell r="N177">
            <v>50</v>
          </cell>
          <cell r="O177">
            <v>1</v>
          </cell>
          <cell r="P177">
            <v>25</v>
          </cell>
          <cell r="Q177" t="str">
            <v>X</v>
          </cell>
          <cell r="T177" t="str">
            <v>EUR</v>
          </cell>
          <cell r="U177">
            <v>0</v>
          </cell>
          <cell r="V177">
            <v>3780</v>
          </cell>
          <cell r="W177">
            <v>0</v>
          </cell>
          <cell r="X177" t="str">
            <v>.</v>
          </cell>
          <cell r="AB177" t="str">
            <v>AIRC</v>
          </cell>
        </row>
        <row r="178">
          <cell r="B178" t="str">
            <v>AI</v>
          </cell>
          <cell r="C178" t="str">
            <v>CS</v>
          </cell>
          <cell r="E178" t="str">
            <v>41</v>
          </cell>
          <cell r="G178" t="str">
            <v>475-E-415</v>
          </cell>
          <cell r="H178" t="str">
            <v>LP Steam Condenser</v>
          </cell>
          <cell r="I178">
            <v>5.68</v>
          </cell>
          <cell r="J178">
            <v>197</v>
          </cell>
          <cell r="L178">
            <v>190</v>
          </cell>
          <cell r="M178">
            <v>10</v>
          </cell>
          <cell r="N178">
            <v>50</v>
          </cell>
          <cell r="O178">
            <v>2</v>
          </cell>
          <cell r="P178">
            <v>50</v>
          </cell>
          <cell r="Q178" t="str">
            <v>X</v>
          </cell>
          <cell r="T178" t="str">
            <v>EUR</v>
          </cell>
          <cell r="U178">
            <v>0</v>
          </cell>
          <cell r="V178">
            <v>17100</v>
          </cell>
          <cell r="W178">
            <v>0</v>
          </cell>
          <cell r="X178" t="str">
            <v>.</v>
          </cell>
          <cell r="AB178" t="str">
            <v>AIRC</v>
          </cell>
        </row>
        <row r="179">
          <cell r="B179" t="str">
            <v>AI</v>
          </cell>
          <cell r="C179" t="str">
            <v>CS</v>
          </cell>
          <cell r="E179" t="str">
            <v>41</v>
          </cell>
          <cell r="G179" t="str">
            <v>475-E-422</v>
          </cell>
          <cell r="H179" t="str">
            <v>HP Condensate Cooler</v>
          </cell>
          <cell r="I179">
            <v>8.85</v>
          </cell>
          <cell r="J179">
            <v>460</v>
          </cell>
          <cell r="L179">
            <v>170</v>
          </cell>
          <cell r="M179">
            <v>7</v>
          </cell>
          <cell r="N179">
            <v>50</v>
          </cell>
          <cell r="O179">
            <v>2</v>
          </cell>
          <cell r="P179">
            <v>50</v>
          </cell>
          <cell r="Q179" t="str">
            <v>X</v>
          </cell>
          <cell r="T179" t="str">
            <v>EUR</v>
          </cell>
          <cell r="U179">
            <v>0</v>
          </cell>
          <cell r="V179">
            <v>30600</v>
          </cell>
          <cell r="W179">
            <v>0</v>
          </cell>
          <cell r="X179" t="str">
            <v>.</v>
          </cell>
          <cell r="AB179" t="str">
            <v>AIRC</v>
          </cell>
        </row>
        <row r="180">
          <cell r="B180" t="str">
            <v>BA</v>
          </cell>
          <cell r="E180" t="str">
            <v>41</v>
          </cell>
          <cell r="G180" t="str">
            <v>475-D-405</v>
          </cell>
          <cell r="H180" t="str">
            <v>Sulfur Pitr</v>
          </cell>
          <cell r="I180" t="str">
            <v>CONCRETE Internal Acid Resist.Lined - Capacity = 190 m3 - Dimens: mt ( L = 58 W = 12 H = min.3-max.4,5 )+Cover and Accessories</v>
          </cell>
          <cell r="T180" t="str">
            <v>EUR</v>
          </cell>
          <cell r="U180">
            <v>0</v>
          </cell>
          <cell r="V180">
            <v>0</v>
          </cell>
          <cell r="W180">
            <v>0</v>
          </cell>
          <cell r="X180" t="str">
            <v>.</v>
          </cell>
          <cell r="AB180" t="str">
            <v>MISC</v>
          </cell>
        </row>
        <row r="181">
          <cell r="B181" t="str">
            <v>CA</v>
          </cell>
          <cell r="E181" t="str">
            <v>41</v>
          </cell>
          <cell r="H181" t="str">
            <v>Catalyst for Sulfur Unit 400</v>
          </cell>
          <cell r="M181" t="str">
            <v>Procatalyse CRS-31 = 160 m3 - 3-4 mm Extrudates - Kg/m3 = 1,100</v>
          </cell>
          <cell r="T181" t="str">
            <v>EUR</v>
          </cell>
          <cell r="U181">
            <v>0</v>
          </cell>
          <cell r="V181">
            <v>176000</v>
          </cell>
          <cell r="W181">
            <v>0</v>
          </cell>
          <cell r="X181" t="str">
            <v>.</v>
          </cell>
          <cell r="AB181" t="str">
            <v>TRAY</v>
          </cell>
        </row>
        <row r="182">
          <cell r="B182" t="str">
            <v>CA</v>
          </cell>
          <cell r="E182" t="str">
            <v>41</v>
          </cell>
          <cell r="H182" t="str">
            <v>Catalyst for Sulfur Unit 400</v>
          </cell>
          <cell r="M182" t="str">
            <v>Procatalyse CR-3S = 49 m3 - 3-6 mm Balls - Kg/m3 = 720</v>
          </cell>
          <cell r="T182" t="str">
            <v>EUR</v>
          </cell>
          <cell r="U182">
            <v>0</v>
          </cell>
          <cell r="V182">
            <v>35500</v>
          </cell>
          <cell r="W182">
            <v>0</v>
          </cell>
          <cell r="X182" t="str">
            <v>.</v>
          </cell>
          <cell r="AB182" t="str">
            <v>TRAY</v>
          </cell>
        </row>
        <row r="183">
          <cell r="B183" t="str">
            <v>CA</v>
          </cell>
          <cell r="E183" t="str">
            <v>41</v>
          </cell>
          <cell r="H183" t="str">
            <v>Catalyst for Sulfur Unit 400</v>
          </cell>
          <cell r="M183" t="str">
            <v>Silica Type Superclaus = 74 m3 - 1,8 mm Extrudates - Kg/m3 = 500</v>
          </cell>
          <cell r="T183" t="str">
            <v>EUR</v>
          </cell>
          <cell r="U183">
            <v>0</v>
          </cell>
          <cell r="V183">
            <v>37000</v>
          </cell>
          <cell r="W183">
            <v>0</v>
          </cell>
          <cell r="X183" t="str">
            <v>.</v>
          </cell>
          <cell r="AB183" t="str">
            <v>TRAY</v>
          </cell>
        </row>
        <row r="184">
          <cell r="B184" t="str">
            <v>CA</v>
          </cell>
          <cell r="E184" t="str">
            <v>41</v>
          </cell>
          <cell r="H184" t="str">
            <v>Catalyst for Sulfur Unit 400</v>
          </cell>
          <cell r="M184" t="str">
            <v>Alpha-Alumina Type Superclaus = 25 m3 - 1,82 mm Extrudates - Kg/m3 = 900</v>
          </cell>
          <cell r="T184" t="str">
            <v>EUR</v>
          </cell>
          <cell r="U184">
            <v>0</v>
          </cell>
          <cell r="V184">
            <v>22500</v>
          </cell>
          <cell r="W184">
            <v>0</v>
          </cell>
          <cell r="X184" t="str">
            <v>.</v>
          </cell>
          <cell r="AB184" t="str">
            <v>TRAY</v>
          </cell>
        </row>
        <row r="185">
          <cell r="B185" t="str">
            <v>CC</v>
          </cell>
          <cell r="C185" t="str">
            <v>CS</v>
          </cell>
          <cell r="E185" t="str">
            <v>41</v>
          </cell>
          <cell r="G185" t="str">
            <v>475-K-401A</v>
          </cell>
          <cell r="H185" t="str">
            <v>Combustion Air Blower</v>
          </cell>
          <cell r="I185">
            <v>30000</v>
          </cell>
          <cell r="J185">
            <v>28.8</v>
          </cell>
          <cell r="K185">
            <v>48</v>
          </cell>
          <cell r="L185">
            <v>1</v>
          </cell>
          <cell r="M185">
            <v>48</v>
          </cell>
          <cell r="N185">
            <v>1.9</v>
          </cell>
          <cell r="P185">
            <v>1200</v>
          </cell>
          <cell r="R185" t="str">
            <v>CS</v>
          </cell>
          <cell r="T185" t="str">
            <v>EUR</v>
          </cell>
          <cell r="U185">
            <v>0</v>
          </cell>
          <cell r="V185">
            <v>15000</v>
          </cell>
          <cell r="W185">
            <v>0</v>
          </cell>
          <cell r="X185" t="str">
            <v>Steam Turbine-Incl.N°1 Filter + N°2 Silencers</v>
          </cell>
          <cell r="AB185" t="str">
            <v>CCOM</v>
          </cell>
        </row>
        <row r="186">
          <cell r="B186" t="str">
            <v>CC</v>
          </cell>
          <cell r="C186" t="str">
            <v>CS</v>
          </cell>
          <cell r="E186" t="str">
            <v>41</v>
          </cell>
          <cell r="G186" t="str">
            <v>475-K-401B</v>
          </cell>
          <cell r="I186">
            <v>30000</v>
          </cell>
          <cell r="J186">
            <v>28.8</v>
          </cell>
          <cell r="K186">
            <v>48</v>
          </cell>
          <cell r="L186">
            <v>1</v>
          </cell>
          <cell r="M186">
            <v>48</v>
          </cell>
          <cell r="N186">
            <v>1.9</v>
          </cell>
          <cell r="P186">
            <v>1200</v>
          </cell>
          <cell r="R186" t="str">
            <v>CS</v>
          </cell>
          <cell r="T186" t="str">
            <v>EUR</v>
          </cell>
          <cell r="U186">
            <v>0</v>
          </cell>
          <cell r="V186">
            <v>15000</v>
          </cell>
          <cell r="W186">
            <v>0</v>
          </cell>
          <cell r="X186" t="str">
            <v>Steam Turbine-Incl.N°1 Filter + N°2 Silencers</v>
          </cell>
          <cell r="AB186" t="str">
            <v>CCOM</v>
          </cell>
        </row>
        <row r="187">
          <cell r="B187" t="str">
            <v>CC</v>
          </cell>
          <cell r="C187" t="str">
            <v>CS</v>
          </cell>
          <cell r="E187" t="str">
            <v>41</v>
          </cell>
          <cell r="G187" t="str">
            <v>475-K-401C</v>
          </cell>
          <cell r="I187">
            <v>30000</v>
          </cell>
          <cell r="J187">
            <v>28.8</v>
          </cell>
          <cell r="K187">
            <v>48</v>
          </cell>
          <cell r="L187">
            <v>1</v>
          </cell>
          <cell r="M187">
            <v>48</v>
          </cell>
          <cell r="N187">
            <v>1.9</v>
          </cell>
          <cell r="P187">
            <v>1200</v>
          </cell>
          <cell r="R187" t="str">
            <v>CS</v>
          </cell>
          <cell r="T187" t="str">
            <v>EUR</v>
          </cell>
          <cell r="U187">
            <v>0</v>
          </cell>
          <cell r="V187">
            <v>15000</v>
          </cell>
          <cell r="W187">
            <v>0</v>
          </cell>
          <cell r="X187" t="str">
            <v>Electric Motor - Incl.N°1 Filter + N°2 Silencers</v>
          </cell>
          <cell r="AB187" t="str">
            <v>CCOM</v>
          </cell>
        </row>
        <row r="188">
          <cell r="B188" t="str">
            <v>CC</v>
          </cell>
          <cell r="C188" t="str">
            <v>CS</v>
          </cell>
          <cell r="E188" t="str">
            <v>41</v>
          </cell>
          <cell r="G188" t="str">
            <v>475-K-401D</v>
          </cell>
          <cell r="I188">
            <v>30000</v>
          </cell>
          <cell r="J188">
            <v>28.8</v>
          </cell>
          <cell r="K188">
            <v>48</v>
          </cell>
          <cell r="L188">
            <v>1</v>
          </cell>
          <cell r="M188">
            <v>48</v>
          </cell>
          <cell r="N188">
            <v>1.9</v>
          </cell>
          <cell r="P188">
            <v>1200</v>
          </cell>
          <cell r="R188" t="str">
            <v>CS</v>
          </cell>
          <cell r="T188" t="str">
            <v>EUR</v>
          </cell>
          <cell r="U188">
            <v>0</v>
          </cell>
          <cell r="V188">
            <v>15000</v>
          </cell>
          <cell r="W188">
            <v>0</v>
          </cell>
          <cell r="X188" t="str">
            <v>Electric Motor - Incl.N°1 Filter + N°2 Silencers</v>
          </cell>
          <cell r="AB188" t="str">
            <v>CCOM</v>
          </cell>
        </row>
        <row r="189">
          <cell r="B189" t="str">
            <v>CO</v>
          </cell>
          <cell r="E189" t="str">
            <v>41</v>
          </cell>
          <cell r="G189" t="str">
            <v>475-E-425A</v>
          </cell>
          <cell r="H189" t="str">
            <v>SRU Cooling Tower</v>
          </cell>
          <cell r="I189">
            <v>507</v>
          </cell>
          <cell r="J189">
            <v>48</v>
          </cell>
          <cell r="K189">
            <v>39</v>
          </cell>
          <cell r="L189">
            <v>33</v>
          </cell>
          <cell r="O189" t="str">
            <v>GCS</v>
          </cell>
          <cell r="P189" t="str">
            <v>GCS</v>
          </cell>
          <cell r="T189" t="str">
            <v>EUR</v>
          </cell>
          <cell r="U189">
            <v>0</v>
          </cell>
          <cell r="V189">
            <v>250000</v>
          </cell>
          <cell r="W189">
            <v>0</v>
          </cell>
          <cell r="X189" t="str">
            <v>Mkcal/hr 4,45</v>
          </cell>
          <cell r="AB189" t="str">
            <v>COOL</v>
          </cell>
        </row>
        <row r="190">
          <cell r="B190" t="str">
            <v>CO</v>
          </cell>
          <cell r="E190" t="str">
            <v>41</v>
          </cell>
          <cell r="G190" t="str">
            <v>475-E-425B</v>
          </cell>
          <cell r="I190">
            <v>507</v>
          </cell>
          <cell r="J190">
            <v>48</v>
          </cell>
          <cell r="K190">
            <v>39</v>
          </cell>
          <cell r="L190">
            <v>33</v>
          </cell>
          <cell r="O190" t="str">
            <v>GCS</v>
          </cell>
          <cell r="P190" t="str">
            <v>GCS</v>
          </cell>
          <cell r="T190" t="str">
            <v>EUR</v>
          </cell>
          <cell r="U190">
            <v>0</v>
          </cell>
          <cell r="V190">
            <v>250000</v>
          </cell>
          <cell r="W190">
            <v>0</v>
          </cell>
          <cell r="X190" t="str">
            <v>Mkcal/hr 4,45</v>
          </cell>
          <cell r="AB190" t="str">
            <v>COOL</v>
          </cell>
        </row>
        <row r="191">
          <cell r="B191" t="str">
            <v>CO</v>
          </cell>
          <cell r="E191" t="str">
            <v>41</v>
          </cell>
          <cell r="G191" t="str">
            <v>420-E-420</v>
          </cell>
          <cell r="H191" t="str">
            <v>SRU Cooling Tower</v>
          </cell>
          <cell r="I191">
            <v>642</v>
          </cell>
          <cell r="J191">
            <v>48</v>
          </cell>
          <cell r="K191">
            <v>39</v>
          </cell>
          <cell r="L191">
            <v>33</v>
          </cell>
          <cell r="O191" t="str">
            <v>GCS</v>
          </cell>
          <cell r="P191" t="str">
            <v>GCS</v>
          </cell>
          <cell r="T191" t="str">
            <v>EUR</v>
          </cell>
          <cell r="U191">
            <v>0</v>
          </cell>
          <cell r="V191">
            <v>300000</v>
          </cell>
          <cell r="W191">
            <v>0</v>
          </cell>
          <cell r="X191" t="str">
            <v>Mkcal/hr 5,65</v>
          </cell>
          <cell r="AB191" t="str">
            <v>COOL</v>
          </cell>
        </row>
        <row r="192">
          <cell r="B192" t="str">
            <v>CP02</v>
          </cell>
          <cell r="C192" t="str">
            <v>CS</v>
          </cell>
          <cell r="E192" t="str">
            <v>41</v>
          </cell>
          <cell r="G192" t="str">
            <v>475-G-406A</v>
          </cell>
          <cell r="H192" t="str">
            <v>LP Condensate Drum Pump</v>
          </cell>
          <cell r="I192">
            <v>8</v>
          </cell>
          <cell r="J192">
            <v>105</v>
          </cell>
          <cell r="K192">
            <v>5.8</v>
          </cell>
          <cell r="L192">
            <v>55</v>
          </cell>
          <cell r="M192">
            <v>2.75</v>
          </cell>
          <cell r="N192">
            <v>4</v>
          </cell>
          <cell r="O192" t="str">
            <v>CS</v>
          </cell>
          <cell r="Q192" t="str">
            <v>E</v>
          </cell>
          <cell r="S192" t="str">
            <v>H</v>
          </cell>
          <cell r="T192" t="str">
            <v>EUR</v>
          </cell>
          <cell r="U192">
            <v>0</v>
          </cell>
          <cell r="V192">
            <v>110</v>
          </cell>
          <cell r="W192">
            <v>0</v>
          </cell>
          <cell r="X192" t="str">
            <v>.</v>
          </cell>
          <cell r="AB192" t="str">
            <v>CPUM</v>
          </cell>
        </row>
        <row r="193">
          <cell r="B193" t="str">
            <v>CP02</v>
          </cell>
          <cell r="C193" t="str">
            <v>CS</v>
          </cell>
          <cell r="E193" t="str">
            <v>41</v>
          </cell>
          <cell r="G193" t="str">
            <v>475-G-406B</v>
          </cell>
          <cell r="I193">
            <v>8</v>
          </cell>
          <cell r="J193">
            <v>105</v>
          </cell>
          <cell r="K193">
            <v>5.8</v>
          </cell>
          <cell r="L193">
            <v>55</v>
          </cell>
          <cell r="M193">
            <v>2.75</v>
          </cell>
          <cell r="N193">
            <v>4</v>
          </cell>
          <cell r="O193" t="str">
            <v>CS</v>
          </cell>
          <cell r="Q193" t="str">
            <v>E</v>
          </cell>
          <cell r="S193" t="str">
            <v>H</v>
          </cell>
          <cell r="T193" t="str">
            <v>EUR</v>
          </cell>
          <cell r="U193">
            <v>0</v>
          </cell>
          <cell r="V193">
            <v>110</v>
          </cell>
          <cell r="W193">
            <v>0</v>
          </cell>
          <cell r="X193" t="str">
            <v>.</v>
          </cell>
          <cell r="AB193" t="str">
            <v>CPUM</v>
          </cell>
        </row>
        <row r="194">
          <cell r="B194" t="str">
            <v>CP02</v>
          </cell>
          <cell r="C194" t="str">
            <v>CS</v>
          </cell>
          <cell r="E194" t="str">
            <v>41</v>
          </cell>
          <cell r="G194" t="str">
            <v>475-G-428A</v>
          </cell>
          <cell r="H194" t="str">
            <v>HP Condensate Pump</v>
          </cell>
          <cell r="I194">
            <v>52</v>
          </cell>
          <cell r="J194">
            <v>170</v>
          </cell>
          <cell r="K194">
            <v>8.9</v>
          </cell>
          <cell r="L194">
            <v>44</v>
          </cell>
          <cell r="M194">
            <v>2</v>
          </cell>
          <cell r="N194">
            <v>15</v>
          </cell>
          <cell r="O194" t="str">
            <v>CS</v>
          </cell>
          <cell r="Q194" t="str">
            <v>E</v>
          </cell>
          <cell r="S194" t="str">
            <v>H</v>
          </cell>
          <cell r="T194" t="str">
            <v>EUR</v>
          </cell>
          <cell r="U194">
            <v>0</v>
          </cell>
          <cell r="V194">
            <v>310</v>
          </cell>
          <cell r="W194">
            <v>0</v>
          </cell>
          <cell r="X194" t="str">
            <v>.</v>
          </cell>
          <cell r="AB194" t="str">
            <v>CPUM</v>
          </cell>
        </row>
        <row r="195">
          <cell r="B195" t="str">
            <v>CP02</v>
          </cell>
          <cell r="C195" t="str">
            <v>CS</v>
          </cell>
          <cell r="E195" t="str">
            <v>41</v>
          </cell>
          <cell r="G195" t="str">
            <v>475-G-428B</v>
          </cell>
          <cell r="I195">
            <v>52</v>
          </cell>
          <cell r="J195">
            <v>170</v>
          </cell>
          <cell r="K195">
            <v>8.9</v>
          </cell>
          <cell r="L195">
            <v>44</v>
          </cell>
          <cell r="M195">
            <v>2</v>
          </cell>
          <cell r="N195">
            <v>15</v>
          </cell>
          <cell r="O195" t="str">
            <v>CS</v>
          </cell>
          <cell r="Q195" t="str">
            <v>E</v>
          </cell>
          <cell r="S195" t="str">
            <v>H</v>
          </cell>
          <cell r="T195" t="str">
            <v>EUR</v>
          </cell>
          <cell r="U195">
            <v>0</v>
          </cell>
          <cell r="V195">
            <v>310</v>
          </cell>
          <cell r="W195">
            <v>0</v>
          </cell>
          <cell r="X195" t="str">
            <v>.</v>
          </cell>
          <cell r="AB195" t="str">
            <v>CPUM</v>
          </cell>
        </row>
        <row r="196">
          <cell r="B196" t="str">
            <v>CP02</v>
          </cell>
          <cell r="C196" t="str">
            <v>CS</v>
          </cell>
          <cell r="E196" t="str">
            <v>41</v>
          </cell>
          <cell r="G196" t="str">
            <v>475-G-405A</v>
          </cell>
          <cell r="H196" t="str">
            <v>Sulfur Product Pump</v>
          </cell>
          <cell r="I196">
            <v>65</v>
          </cell>
          <cell r="J196">
            <v>150</v>
          </cell>
          <cell r="K196">
            <v>12.3</v>
          </cell>
          <cell r="L196">
            <v>45</v>
          </cell>
          <cell r="M196">
            <v>5.8</v>
          </cell>
          <cell r="N196">
            <v>40</v>
          </cell>
          <cell r="O196" t="str">
            <v>CS</v>
          </cell>
          <cell r="Q196" t="str">
            <v>E</v>
          </cell>
          <cell r="S196" t="str">
            <v>V</v>
          </cell>
          <cell r="T196" t="str">
            <v>EUR</v>
          </cell>
          <cell r="U196">
            <v>0</v>
          </cell>
          <cell r="V196">
            <v>1150</v>
          </cell>
          <cell r="W196">
            <v>0</v>
          </cell>
          <cell r="AB196" t="str">
            <v>CPUM</v>
          </cell>
        </row>
        <row r="197">
          <cell r="B197" t="str">
            <v>CP02</v>
          </cell>
          <cell r="C197" t="str">
            <v>CS</v>
          </cell>
          <cell r="E197" t="str">
            <v>41</v>
          </cell>
          <cell r="G197" t="str">
            <v>475-G-405B</v>
          </cell>
          <cell r="I197">
            <v>65</v>
          </cell>
          <cell r="J197">
            <v>150</v>
          </cell>
          <cell r="K197">
            <v>12.3</v>
          </cell>
          <cell r="L197">
            <v>45</v>
          </cell>
          <cell r="M197">
            <v>5.8</v>
          </cell>
          <cell r="N197">
            <v>40</v>
          </cell>
          <cell r="O197" t="str">
            <v>CS</v>
          </cell>
          <cell r="Q197" t="str">
            <v>E</v>
          </cell>
          <cell r="S197" t="str">
            <v>V</v>
          </cell>
          <cell r="T197" t="str">
            <v>EUR</v>
          </cell>
          <cell r="U197">
            <v>0</v>
          </cell>
          <cell r="V197">
            <v>1150</v>
          </cell>
          <cell r="W197">
            <v>0</v>
          </cell>
          <cell r="AB197" t="str">
            <v>CPUM</v>
          </cell>
        </row>
        <row r="198">
          <cell r="B198" t="str">
            <v>CP02</v>
          </cell>
          <cell r="E198" t="str">
            <v>41</v>
          </cell>
          <cell r="G198" t="str">
            <v>475-G-401A</v>
          </cell>
          <cell r="H198" t="str">
            <v>Sour Water Pump ( Scrubber )</v>
          </cell>
          <cell r="I198">
            <v>232</v>
          </cell>
          <cell r="J198">
            <v>48</v>
          </cell>
          <cell r="K198">
            <v>10.199999999999999</v>
          </cell>
          <cell r="L198">
            <v>63</v>
          </cell>
          <cell r="M198">
            <v>17.5</v>
          </cell>
          <cell r="N198">
            <v>100</v>
          </cell>
          <cell r="Q198" t="str">
            <v>E</v>
          </cell>
          <cell r="S198" t="str">
            <v>H</v>
          </cell>
          <cell r="T198" t="str">
            <v>EUR</v>
          </cell>
          <cell r="U198">
            <v>0</v>
          </cell>
          <cell r="V198">
            <v>1450</v>
          </cell>
          <cell r="W198">
            <v>0</v>
          </cell>
          <cell r="X198" t="str">
            <v>.</v>
          </cell>
          <cell r="AB198" t="str">
            <v>CPUM</v>
          </cell>
        </row>
        <row r="199">
          <cell r="B199" t="str">
            <v>CP02</v>
          </cell>
          <cell r="E199" t="str">
            <v>41</v>
          </cell>
          <cell r="G199" t="str">
            <v>475-G-401B</v>
          </cell>
          <cell r="I199">
            <v>232</v>
          </cell>
          <cell r="J199">
            <v>48</v>
          </cell>
          <cell r="K199">
            <v>10.199999999999999</v>
          </cell>
          <cell r="L199">
            <v>63</v>
          </cell>
          <cell r="M199">
            <v>17.5</v>
          </cell>
          <cell r="N199">
            <v>100</v>
          </cell>
          <cell r="Q199" t="str">
            <v>E</v>
          </cell>
          <cell r="S199" t="str">
            <v>H</v>
          </cell>
          <cell r="T199" t="str">
            <v>EUR</v>
          </cell>
          <cell r="U199">
            <v>0</v>
          </cell>
          <cell r="V199">
            <v>1450</v>
          </cell>
          <cell r="W199">
            <v>0</v>
          </cell>
          <cell r="X199" t="str">
            <v>.</v>
          </cell>
          <cell r="AB199" t="str">
            <v>CPUM</v>
          </cell>
        </row>
        <row r="200">
          <cell r="B200" t="str">
            <v>CP02</v>
          </cell>
          <cell r="E200" t="str">
            <v>41</v>
          </cell>
          <cell r="G200" t="str">
            <v>475-G-402A</v>
          </cell>
          <cell r="H200" t="str">
            <v>Sour Water Pump ( KO Drum )</v>
          </cell>
          <cell r="I200">
            <v>6.5</v>
          </cell>
          <cell r="J200">
            <v>42</v>
          </cell>
          <cell r="K200">
            <v>10.3</v>
          </cell>
          <cell r="L200">
            <v>65</v>
          </cell>
          <cell r="M200">
            <v>18.5</v>
          </cell>
          <cell r="N200">
            <v>4</v>
          </cell>
          <cell r="Q200" t="str">
            <v>E</v>
          </cell>
          <cell r="S200" t="str">
            <v>H</v>
          </cell>
          <cell r="T200" t="str">
            <v>EUR</v>
          </cell>
          <cell r="U200">
            <v>0</v>
          </cell>
          <cell r="V200">
            <v>110</v>
          </cell>
          <cell r="W200">
            <v>0</v>
          </cell>
          <cell r="X200" t="str">
            <v>.</v>
          </cell>
          <cell r="AB200" t="str">
            <v>CPUM</v>
          </cell>
        </row>
        <row r="201">
          <cell r="B201" t="str">
            <v>CP02</v>
          </cell>
          <cell r="E201" t="str">
            <v>41</v>
          </cell>
          <cell r="G201" t="str">
            <v>475-G-402B</v>
          </cell>
          <cell r="I201">
            <v>6.5</v>
          </cell>
          <cell r="J201">
            <v>42</v>
          </cell>
          <cell r="K201">
            <v>10.3</v>
          </cell>
          <cell r="L201">
            <v>65</v>
          </cell>
          <cell r="M201">
            <v>18.5</v>
          </cell>
          <cell r="N201">
            <v>4</v>
          </cell>
          <cell r="Q201" t="str">
            <v>E</v>
          </cell>
          <cell r="S201" t="str">
            <v>H</v>
          </cell>
          <cell r="T201" t="str">
            <v>EUR</v>
          </cell>
          <cell r="U201">
            <v>0</v>
          </cell>
          <cell r="V201">
            <v>110</v>
          </cell>
          <cell r="W201">
            <v>0</v>
          </cell>
          <cell r="X201" t="str">
            <v>.</v>
          </cell>
          <cell r="AB201" t="str">
            <v>CPUM</v>
          </cell>
        </row>
        <row r="202">
          <cell r="B202" t="str">
            <v>CP02</v>
          </cell>
          <cell r="E202" t="str">
            <v>41</v>
          </cell>
          <cell r="G202" t="str">
            <v>475-G-418A</v>
          </cell>
          <cell r="H202" t="str">
            <v>Oil Skim Pump</v>
          </cell>
          <cell r="I202">
            <v>11.5</v>
          </cell>
          <cell r="J202">
            <v>48</v>
          </cell>
          <cell r="K202">
            <v>8.9</v>
          </cell>
          <cell r="L202">
            <v>88</v>
          </cell>
          <cell r="M202">
            <v>0.5</v>
          </cell>
          <cell r="N202">
            <v>5.5</v>
          </cell>
          <cell r="Q202" t="str">
            <v>E</v>
          </cell>
          <cell r="S202" t="str">
            <v>H</v>
          </cell>
          <cell r="T202" t="str">
            <v>EUR</v>
          </cell>
          <cell r="U202">
            <v>0</v>
          </cell>
          <cell r="V202">
            <v>140</v>
          </cell>
          <cell r="W202">
            <v>0</v>
          </cell>
          <cell r="X202" t="str">
            <v>.</v>
          </cell>
          <cell r="AB202" t="str">
            <v>CPUM</v>
          </cell>
        </row>
        <row r="203">
          <cell r="B203" t="str">
            <v>CP02</v>
          </cell>
          <cell r="E203" t="str">
            <v>41</v>
          </cell>
          <cell r="G203" t="str">
            <v>475-G-418B</v>
          </cell>
          <cell r="I203">
            <v>11.5</v>
          </cell>
          <cell r="J203">
            <v>48</v>
          </cell>
          <cell r="K203">
            <v>8.9</v>
          </cell>
          <cell r="L203">
            <v>88</v>
          </cell>
          <cell r="M203">
            <v>0.5</v>
          </cell>
          <cell r="N203">
            <v>5.5</v>
          </cell>
          <cell r="Q203" t="str">
            <v>E</v>
          </cell>
          <cell r="S203" t="str">
            <v>H</v>
          </cell>
          <cell r="T203" t="str">
            <v>EUR</v>
          </cell>
          <cell r="U203">
            <v>0</v>
          </cell>
          <cell r="V203">
            <v>140</v>
          </cell>
          <cell r="W203">
            <v>0</v>
          </cell>
          <cell r="X203" t="str">
            <v>.</v>
          </cell>
          <cell r="AB203" t="str">
            <v>CPUM</v>
          </cell>
        </row>
        <row r="204">
          <cell r="B204" t="str">
            <v>CP02</v>
          </cell>
          <cell r="E204" t="str">
            <v>41</v>
          </cell>
          <cell r="G204" t="str">
            <v>475-G-427A</v>
          </cell>
          <cell r="H204" t="str">
            <v>Blow-Down Pump</v>
          </cell>
          <cell r="I204">
            <v>9</v>
          </cell>
          <cell r="J204">
            <v>171</v>
          </cell>
          <cell r="K204">
            <v>7.1</v>
          </cell>
          <cell r="L204">
            <v>46</v>
          </cell>
          <cell r="M204">
            <v>2.4500000000000002</v>
          </cell>
          <cell r="N204">
            <v>4</v>
          </cell>
          <cell r="Q204" t="str">
            <v>E</v>
          </cell>
          <cell r="S204" t="str">
            <v>H</v>
          </cell>
          <cell r="T204" t="str">
            <v>EUR</v>
          </cell>
          <cell r="U204">
            <v>0</v>
          </cell>
          <cell r="V204">
            <v>110</v>
          </cell>
          <cell r="W204">
            <v>0</v>
          </cell>
          <cell r="X204" t="str">
            <v>.</v>
          </cell>
          <cell r="AB204" t="str">
            <v>CPUM</v>
          </cell>
        </row>
        <row r="205">
          <cell r="B205" t="str">
            <v>CP02</v>
          </cell>
          <cell r="E205" t="str">
            <v>41</v>
          </cell>
          <cell r="G205" t="str">
            <v>475-G-427B</v>
          </cell>
          <cell r="I205">
            <v>9</v>
          </cell>
          <cell r="J205">
            <v>171</v>
          </cell>
          <cell r="K205">
            <v>7.1</v>
          </cell>
          <cell r="L205">
            <v>46</v>
          </cell>
          <cell r="M205">
            <v>2.4500000000000002</v>
          </cell>
          <cell r="N205">
            <v>4</v>
          </cell>
          <cell r="Q205" t="str">
            <v>E</v>
          </cell>
          <cell r="S205" t="str">
            <v>H</v>
          </cell>
          <cell r="T205" t="str">
            <v>EUR</v>
          </cell>
          <cell r="U205">
            <v>0</v>
          </cell>
          <cell r="V205">
            <v>110</v>
          </cell>
          <cell r="W205">
            <v>0</v>
          </cell>
          <cell r="X205" t="str">
            <v>.</v>
          </cell>
          <cell r="AB205" t="str">
            <v>CPUM</v>
          </cell>
        </row>
        <row r="206">
          <cell r="B206" t="str">
            <v>DR</v>
          </cell>
          <cell r="E206" t="str">
            <v>41</v>
          </cell>
          <cell r="G206" t="str">
            <v>475-KT-401A</v>
          </cell>
          <cell r="H206" t="str">
            <v>Steam Turbine for Blower</v>
          </cell>
          <cell r="Q206">
            <v>900</v>
          </cell>
          <cell r="T206" t="str">
            <v>EUR</v>
          </cell>
          <cell r="U206">
            <v>0</v>
          </cell>
          <cell r="V206">
            <v>4000</v>
          </cell>
          <cell r="W206">
            <v>0</v>
          </cell>
          <cell r="X206" t="str">
            <v>.</v>
          </cell>
          <cell r="AB206" t="str">
            <v>DRIV</v>
          </cell>
        </row>
        <row r="207">
          <cell r="B207" t="str">
            <v>DR</v>
          </cell>
          <cell r="E207" t="str">
            <v>41</v>
          </cell>
          <cell r="G207" t="str">
            <v>475-KT-401B</v>
          </cell>
          <cell r="Q207">
            <v>900</v>
          </cell>
          <cell r="T207" t="str">
            <v>EUR</v>
          </cell>
          <cell r="U207">
            <v>0</v>
          </cell>
          <cell r="V207">
            <v>4000</v>
          </cell>
          <cell r="W207">
            <v>0</v>
          </cell>
          <cell r="X207" t="str">
            <v>.</v>
          </cell>
          <cell r="AB207" t="str">
            <v>DRIV</v>
          </cell>
        </row>
        <row r="208">
          <cell r="B208" t="str">
            <v>DR</v>
          </cell>
          <cell r="E208" t="str">
            <v>41</v>
          </cell>
          <cell r="G208" t="str">
            <v>475-KT-401C</v>
          </cell>
          <cell r="H208" t="str">
            <v>Electric Motor for Blower</v>
          </cell>
          <cell r="I208">
            <v>1200</v>
          </cell>
          <cell r="J208" t="str">
            <v>Eexn</v>
          </cell>
          <cell r="T208" t="str">
            <v>EUR</v>
          </cell>
          <cell r="U208">
            <v>0</v>
          </cell>
          <cell r="V208">
            <v>5950</v>
          </cell>
          <cell r="W208">
            <v>0</v>
          </cell>
          <cell r="X208" t="str">
            <v>.</v>
          </cell>
          <cell r="AB208" t="str">
            <v>DRIV</v>
          </cell>
        </row>
        <row r="209">
          <cell r="B209" t="str">
            <v>DR</v>
          </cell>
          <cell r="E209" t="str">
            <v>41</v>
          </cell>
          <cell r="G209" t="str">
            <v>475-KT-401D</v>
          </cell>
          <cell r="I209">
            <v>1200</v>
          </cell>
          <cell r="J209" t="str">
            <v>Eexn</v>
          </cell>
          <cell r="T209" t="str">
            <v>EUR</v>
          </cell>
          <cell r="U209">
            <v>0</v>
          </cell>
          <cell r="V209">
            <v>5950</v>
          </cell>
          <cell r="W209">
            <v>0</v>
          </cell>
          <cell r="X209" t="str">
            <v>.</v>
          </cell>
          <cell r="AB209" t="str">
            <v>DRIV</v>
          </cell>
        </row>
        <row r="210">
          <cell r="B210" t="str">
            <v>EX02</v>
          </cell>
          <cell r="C210" t="str">
            <v>01.01</v>
          </cell>
          <cell r="E210" t="str">
            <v>41</v>
          </cell>
          <cell r="G210" t="str">
            <v>475-E-401</v>
          </cell>
          <cell r="H210" t="str">
            <v xml:space="preserve">Air Preheater </v>
          </cell>
          <cell r="I210" t="str">
            <v>BEU</v>
          </cell>
          <cell r="J210">
            <v>2.27</v>
          </cell>
          <cell r="K210">
            <v>228</v>
          </cell>
          <cell r="L210">
            <v>279</v>
          </cell>
          <cell r="M210">
            <v>1.8</v>
          </cell>
          <cell r="N210">
            <v>279</v>
          </cell>
          <cell r="O210">
            <v>48.9</v>
          </cell>
          <cell r="P210">
            <v>3660</v>
          </cell>
          <cell r="Q210" t="str">
            <v>Q</v>
          </cell>
          <cell r="R210" t="str">
            <v>01</v>
          </cell>
          <cell r="S210" t="str">
            <v>01</v>
          </cell>
          <cell r="T210" t="str">
            <v>EUR</v>
          </cell>
          <cell r="U210">
            <v>0</v>
          </cell>
          <cell r="V210">
            <v>13000</v>
          </cell>
          <cell r="W210">
            <v>0</v>
          </cell>
          <cell r="X210" t="str">
            <v>?</v>
          </cell>
          <cell r="Y210" t="str">
            <v xml:space="preserve"> (Kg./m²) = 57,02 -Shell dia (mm) = 950</v>
          </cell>
          <cell r="AB210" t="str">
            <v>EXCH</v>
          </cell>
        </row>
        <row r="211">
          <cell r="B211" t="str">
            <v>EX02</v>
          </cell>
          <cell r="C211" t="str">
            <v>01.01</v>
          </cell>
          <cell r="E211" t="str">
            <v>41</v>
          </cell>
          <cell r="G211" t="str">
            <v>475-E-402</v>
          </cell>
          <cell r="H211" t="str">
            <v xml:space="preserve">Acid Gas Preheater </v>
          </cell>
          <cell r="I211" t="str">
            <v>BEU</v>
          </cell>
          <cell r="J211">
            <v>5.9</v>
          </cell>
          <cell r="K211">
            <v>530</v>
          </cell>
          <cell r="L211">
            <v>279</v>
          </cell>
          <cell r="M211">
            <v>3.6</v>
          </cell>
          <cell r="N211">
            <v>279</v>
          </cell>
          <cell r="O211">
            <v>48.9</v>
          </cell>
          <cell r="P211">
            <v>3660</v>
          </cell>
          <cell r="Q211" t="str">
            <v>Q</v>
          </cell>
          <cell r="R211" t="str">
            <v>01</v>
          </cell>
          <cell r="S211" t="str">
            <v>01</v>
          </cell>
          <cell r="T211" t="str">
            <v>EUR</v>
          </cell>
          <cell r="U211">
            <v>0</v>
          </cell>
          <cell r="V211">
            <v>30440</v>
          </cell>
          <cell r="W211">
            <v>0</v>
          </cell>
          <cell r="X211" t="str">
            <v>?</v>
          </cell>
          <cell r="Y211" t="str">
            <v xml:space="preserve"> (Kg./m²) = 57,43 -Shell dia (mm) = 1.400</v>
          </cell>
          <cell r="AB211" t="str">
            <v>EXCH</v>
          </cell>
        </row>
        <row r="212">
          <cell r="B212" t="str">
            <v>EX02</v>
          </cell>
          <cell r="C212" t="str">
            <v>01.01</v>
          </cell>
          <cell r="E212" t="str">
            <v>41</v>
          </cell>
          <cell r="G212" t="str">
            <v>475-E-405</v>
          </cell>
          <cell r="H212" t="str">
            <v>Sulfur Cooler</v>
          </cell>
          <cell r="I212" t="str">
            <v>BET</v>
          </cell>
          <cell r="J212">
            <v>0.08</v>
          </cell>
          <cell r="K212">
            <v>14</v>
          </cell>
          <cell r="L212">
            <v>190</v>
          </cell>
          <cell r="M212">
            <v>1</v>
          </cell>
          <cell r="N212">
            <v>190</v>
          </cell>
          <cell r="O212">
            <v>10</v>
          </cell>
          <cell r="P212">
            <v>2500</v>
          </cell>
          <cell r="Q212" t="str">
            <v>Q</v>
          </cell>
          <cell r="R212" t="str">
            <v>01</v>
          </cell>
          <cell r="S212" t="str">
            <v>01</v>
          </cell>
          <cell r="T212" t="str">
            <v>EUR</v>
          </cell>
          <cell r="U212">
            <v>0</v>
          </cell>
          <cell r="V212">
            <v>1290</v>
          </cell>
          <cell r="W212">
            <v>0</v>
          </cell>
          <cell r="X212" t="str">
            <v>§</v>
          </cell>
          <cell r="Y212" t="str">
            <v xml:space="preserve"> (Kg./m²) = 92,14 -Shell dia (mm) = 320</v>
          </cell>
          <cell r="AB212" t="str">
            <v>EXCH</v>
          </cell>
        </row>
        <row r="213">
          <cell r="B213" t="str">
            <v>EX02</v>
          </cell>
          <cell r="C213" t="str">
            <v>01.01</v>
          </cell>
          <cell r="E213" t="str">
            <v>41</v>
          </cell>
          <cell r="G213" t="str">
            <v>475-E-411</v>
          </cell>
          <cell r="H213" t="str">
            <v>1st Condenser</v>
          </cell>
          <cell r="I213" t="str">
            <v>BEM</v>
          </cell>
          <cell r="J213">
            <v>8.67</v>
          </cell>
          <cell r="K213">
            <v>1645</v>
          </cell>
          <cell r="L213">
            <v>190</v>
          </cell>
          <cell r="M213">
            <v>10</v>
          </cell>
          <cell r="N213">
            <v>204</v>
          </cell>
          <cell r="O213">
            <v>3.6</v>
          </cell>
          <cell r="P213">
            <v>6096</v>
          </cell>
          <cell r="Q213" t="str">
            <v>T</v>
          </cell>
          <cell r="R213" t="str">
            <v>01</v>
          </cell>
          <cell r="S213" t="str">
            <v>01</v>
          </cell>
          <cell r="T213" t="str">
            <v>EUR</v>
          </cell>
          <cell r="U213">
            <v>0</v>
          </cell>
          <cell r="V213">
            <v>104690</v>
          </cell>
          <cell r="W213">
            <v>0</v>
          </cell>
          <cell r="X213" t="str">
            <v>?</v>
          </cell>
          <cell r="Y213" t="str">
            <v xml:space="preserve"> (Kg./m²) = 63,64 -Shell dia (mm) = 1.840</v>
          </cell>
          <cell r="AB213" t="str">
            <v>EXCH</v>
          </cell>
        </row>
        <row r="214">
          <cell r="B214" t="str">
            <v>EX02</v>
          </cell>
          <cell r="C214" t="str">
            <v>01.01</v>
          </cell>
          <cell r="E214" t="str">
            <v>41</v>
          </cell>
          <cell r="G214" t="str">
            <v>475-E-412</v>
          </cell>
          <cell r="H214" t="str">
            <v>2nd Condenser</v>
          </cell>
          <cell r="I214" t="str">
            <v>BEM</v>
          </cell>
          <cell r="J214">
            <v>7.43</v>
          </cell>
          <cell r="K214">
            <v>1645</v>
          </cell>
          <cell r="L214">
            <v>190</v>
          </cell>
          <cell r="M214">
            <v>10</v>
          </cell>
          <cell r="N214">
            <v>204</v>
          </cell>
          <cell r="O214">
            <v>3.6</v>
          </cell>
          <cell r="P214">
            <v>6096</v>
          </cell>
          <cell r="Q214" t="str">
            <v>T</v>
          </cell>
          <cell r="R214" t="str">
            <v>01</v>
          </cell>
          <cell r="S214" t="str">
            <v>01</v>
          </cell>
          <cell r="T214" t="str">
            <v>EUR</v>
          </cell>
          <cell r="U214">
            <v>0</v>
          </cell>
          <cell r="V214">
            <v>104690</v>
          </cell>
          <cell r="W214">
            <v>0</v>
          </cell>
          <cell r="X214" t="str">
            <v>?</v>
          </cell>
          <cell r="Y214" t="str">
            <v xml:space="preserve"> (Kg./m²) = 63,64 -Shell dia (mm) = 1.840</v>
          </cell>
          <cell r="AB214" t="str">
            <v>EXCH</v>
          </cell>
        </row>
        <row r="215">
          <cell r="B215" t="str">
            <v>EX02</v>
          </cell>
          <cell r="C215" t="str">
            <v>01.01</v>
          </cell>
          <cell r="E215" t="str">
            <v>41</v>
          </cell>
          <cell r="G215" t="str">
            <v>475-E-413</v>
          </cell>
          <cell r="H215" t="str">
            <v>3rd Condenser</v>
          </cell>
          <cell r="I215" t="str">
            <v>BEM</v>
          </cell>
          <cell r="J215">
            <v>2.87</v>
          </cell>
          <cell r="K215">
            <v>1645</v>
          </cell>
          <cell r="L215">
            <v>190</v>
          </cell>
          <cell r="M215">
            <v>10</v>
          </cell>
          <cell r="N215">
            <v>204</v>
          </cell>
          <cell r="O215">
            <v>3.6</v>
          </cell>
          <cell r="P215">
            <v>6096</v>
          </cell>
          <cell r="Q215" t="str">
            <v>T</v>
          </cell>
          <cell r="R215" t="str">
            <v>01</v>
          </cell>
          <cell r="S215" t="str">
            <v>01</v>
          </cell>
          <cell r="T215" t="str">
            <v>EUR</v>
          </cell>
          <cell r="U215">
            <v>0</v>
          </cell>
          <cell r="V215">
            <v>104690</v>
          </cell>
          <cell r="W215">
            <v>0</v>
          </cell>
          <cell r="X215" t="str">
            <v>?</v>
          </cell>
          <cell r="Y215" t="str">
            <v xml:space="preserve"> (Kg./m²) = 63,64 -Shell dia (mm) = 1.840</v>
          </cell>
          <cell r="AB215" t="str">
            <v>EXCH</v>
          </cell>
        </row>
        <row r="216">
          <cell r="B216" t="str">
            <v>EX02</v>
          </cell>
          <cell r="C216" t="str">
            <v>01.01</v>
          </cell>
          <cell r="E216" t="str">
            <v>41</v>
          </cell>
          <cell r="G216" t="str">
            <v>475-E-414</v>
          </cell>
          <cell r="H216" t="str">
            <v>4th Condenser</v>
          </cell>
          <cell r="I216" t="str">
            <v>BEM</v>
          </cell>
          <cell r="J216">
            <v>5.67</v>
          </cell>
          <cell r="K216">
            <v>2242</v>
          </cell>
          <cell r="L216">
            <v>190</v>
          </cell>
          <cell r="M216">
            <v>10</v>
          </cell>
          <cell r="N216">
            <v>204</v>
          </cell>
          <cell r="O216">
            <v>3.8</v>
          </cell>
          <cell r="P216">
            <v>7925</v>
          </cell>
          <cell r="Q216" t="str">
            <v>T</v>
          </cell>
          <cell r="R216" t="str">
            <v>01</v>
          </cell>
          <cell r="S216" t="str">
            <v>01</v>
          </cell>
          <cell r="T216" t="str">
            <v>EUR</v>
          </cell>
          <cell r="U216">
            <v>0</v>
          </cell>
          <cell r="V216">
            <v>115520</v>
          </cell>
          <cell r="W216">
            <v>0</v>
          </cell>
          <cell r="X216" t="str">
            <v>?</v>
          </cell>
          <cell r="Y216" t="str">
            <v xml:space="preserve"> (Kg./m²) = 51,53 -Shell dia (mm) = 1.860</v>
          </cell>
          <cell r="AB216" t="str">
            <v>EXCH</v>
          </cell>
        </row>
        <row r="217">
          <cell r="B217" t="str">
            <v>EX02</v>
          </cell>
          <cell r="C217" t="str">
            <v>01.01</v>
          </cell>
          <cell r="E217" t="str">
            <v>41</v>
          </cell>
          <cell r="G217" t="str">
            <v>475-E-417</v>
          </cell>
          <cell r="H217" t="str">
            <v>1st Stage Steam Reheater</v>
          </cell>
          <cell r="I217" t="str">
            <v>BEU</v>
          </cell>
          <cell r="J217">
            <v>3.8</v>
          </cell>
          <cell r="K217">
            <v>1100</v>
          </cell>
          <cell r="L217">
            <v>279</v>
          </cell>
          <cell r="M217">
            <v>3.8</v>
          </cell>
          <cell r="N217">
            <v>279</v>
          </cell>
          <cell r="O217">
            <v>48.9</v>
          </cell>
          <cell r="P217">
            <v>6100</v>
          </cell>
          <cell r="Q217" t="str">
            <v>Q</v>
          </cell>
          <cell r="R217" t="str">
            <v>01</v>
          </cell>
          <cell r="S217" t="str">
            <v>01</v>
          </cell>
          <cell r="T217" t="str">
            <v>EUR</v>
          </cell>
          <cell r="U217">
            <v>0</v>
          </cell>
          <cell r="V217">
            <v>43300</v>
          </cell>
          <cell r="W217">
            <v>0</v>
          </cell>
          <cell r="X217" t="str">
            <v>§</v>
          </cell>
          <cell r="Y217" t="str">
            <v xml:space="preserve"> (Kg./m²) = 39,36 -Shell dia (mm) = 1.520</v>
          </cell>
          <cell r="AB217" t="str">
            <v>EXCH</v>
          </cell>
        </row>
        <row r="218">
          <cell r="B218" t="str">
            <v>EX02</v>
          </cell>
          <cell r="C218" t="str">
            <v>01.01</v>
          </cell>
          <cell r="E218" t="str">
            <v>41</v>
          </cell>
          <cell r="G218" t="str">
            <v>475-E-418</v>
          </cell>
          <cell r="H218" t="str">
            <v>2nd Stage Steam Reheater</v>
          </cell>
          <cell r="I218" t="str">
            <v>BEU</v>
          </cell>
          <cell r="J218">
            <v>3.25</v>
          </cell>
          <cell r="K218">
            <v>887.5</v>
          </cell>
          <cell r="L218">
            <v>279</v>
          </cell>
          <cell r="M218">
            <v>3.8</v>
          </cell>
          <cell r="N218">
            <v>279</v>
          </cell>
          <cell r="O218">
            <v>48.9</v>
          </cell>
          <cell r="P218">
            <v>6100</v>
          </cell>
          <cell r="Q218" t="str">
            <v>Q</v>
          </cell>
          <cell r="R218" t="str">
            <v>01</v>
          </cell>
          <cell r="S218" t="str">
            <v>01</v>
          </cell>
          <cell r="T218" t="str">
            <v>EUR</v>
          </cell>
          <cell r="U218">
            <v>0</v>
          </cell>
          <cell r="V218">
            <v>34120</v>
          </cell>
          <cell r="W218">
            <v>0</v>
          </cell>
          <cell r="X218" t="str">
            <v>§</v>
          </cell>
          <cell r="Y218" t="str">
            <v xml:space="preserve"> (Kg./m²) = 38,45 -Shell dia (mm) = 1.380</v>
          </cell>
          <cell r="AB218" t="str">
            <v>EXCH</v>
          </cell>
        </row>
        <row r="219">
          <cell r="B219" t="str">
            <v>EX02</v>
          </cell>
          <cell r="C219" t="str">
            <v>01.01</v>
          </cell>
          <cell r="E219" t="str">
            <v>41</v>
          </cell>
          <cell r="G219" t="str">
            <v>475-E-419</v>
          </cell>
          <cell r="H219" t="str">
            <v>3rd Stage Steam Reheater</v>
          </cell>
          <cell r="I219" t="str">
            <v>BEU</v>
          </cell>
          <cell r="J219">
            <v>2.93</v>
          </cell>
          <cell r="K219">
            <v>522.5</v>
          </cell>
          <cell r="L219">
            <v>279</v>
          </cell>
          <cell r="M219">
            <v>3.8</v>
          </cell>
          <cell r="N219">
            <v>279</v>
          </cell>
          <cell r="O219">
            <v>48.9</v>
          </cell>
          <cell r="P219">
            <v>4880</v>
          </cell>
          <cell r="Q219" t="str">
            <v>Q</v>
          </cell>
          <cell r="R219" t="str">
            <v>01</v>
          </cell>
          <cell r="S219" t="str">
            <v>01</v>
          </cell>
          <cell r="T219" t="str">
            <v>EUR</v>
          </cell>
          <cell r="U219">
            <v>0</v>
          </cell>
          <cell r="V219">
            <v>26160</v>
          </cell>
          <cell r="W219">
            <v>0</v>
          </cell>
          <cell r="X219" t="str">
            <v>?</v>
          </cell>
          <cell r="Y219" t="str">
            <v xml:space="preserve"> (Kg./m²) = 50,07 -Shell dia (mm) = 1.210</v>
          </cell>
          <cell r="AB219" t="str">
            <v>EXCH</v>
          </cell>
        </row>
        <row r="220">
          <cell r="B220" t="str">
            <v>FI</v>
          </cell>
          <cell r="E220" t="str">
            <v>41</v>
          </cell>
          <cell r="G220" t="str">
            <v>475-K-405A</v>
          </cell>
          <cell r="H220" t="str">
            <v>Air Blower Filter</v>
          </cell>
          <cell r="T220" t="str">
            <v>EUR</v>
          </cell>
          <cell r="U220">
            <v>0</v>
          </cell>
          <cell r="V220">
            <v>0</v>
          </cell>
          <cell r="W220">
            <v>0</v>
          </cell>
          <cell r="X220" t="str">
            <v>Incl.in Air Blower K-401A</v>
          </cell>
          <cell r="AB220" t="str">
            <v>MISC</v>
          </cell>
        </row>
        <row r="221">
          <cell r="B221" t="str">
            <v>FI</v>
          </cell>
          <cell r="E221" t="str">
            <v>41</v>
          </cell>
          <cell r="G221" t="str">
            <v>475-K-405B</v>
          </cell>
          <cell r="T221" t="str">
            <v>EUR</v>
          </cell>
          <cell r="U221">
            <v>0</v>
          </cell>
          <cell r="V221">
            <v>0</v>
          </cell>
          <cell r="W221">
            <v>0</v>
          </cell>
          <cell r="X221" t="str">
            <v>Incl.in Air Blower K-401B</v>
          </cell>
          <cell r="AB221" t="str">
            <v>MISC</v>
          </cell>
        </row>
        <row r="222">
          <cell r="B222" t="str">
            <v>FI</v>
          </cell>
          <cell r="E222" t="str">
            <v>41</v>
          </cell>
          <cell r="G222" t="str">
            <v>475-K-405C</v>
          </cell>
          <cell r="T222" t="str">
            <v>EUR</v>
          </cell>
          <cell r="U222">
            <v>0</v>
          </cell>
          <cell r="V222">
            <v>0</v>
          </cell>
          <cell r="W222">
            <v>0</v>
          </cell>
          <cell r="X222" t="str">
            <v>Incl.in Air Blower K-401C</v>
          </cell>
          <cell r="AB222" t="str">
            <v>MISC</v>
          </cell>
        </row>
        <row r="223">
          <cell r="B223" t="str">
            <v>FI</v>
          </cell>
          <cell r="E223" t="str">
            <v>41</v>
          </cell>
          <cell r="G223" t="str">
            <v>475-K-405D</v>
          </cell>
          <cell r="T223" t="str">
            <v>EUR</v>
          </cell>
          <cell r="U223">
            <v>0</v>
          </cell>
          <cell r="V223">
            <v>0</v>
          </cell>
          <cell r="W223">
            <v>0</v>
          </cell>
          <cell r="X223" t="str">
            <v>Incl.in Air Blower K-401D</v>
          </cell>
          <cell r="AB223" t="str">
            <v>MISC</v>
          </cell>
        </row>
        <row r="224">
          <cell r="B224" t="str">
            <v>FU</v>
          </cell>
          <cell r="C224" t="str">
            <v>CS</v>
          </cell>
          <cell r="E224" t="str">
            <v>41</v>
          </cell>
          <cell r="G224" t="str">
            <v>475-F-401</v>
          </cell>
          <cell r="H224" t="str">
            <v>Air Preheater Furnace</v>
          </cell>
          <cell r="I224">
            <v>76.2</v>
          </cell>
          <cell r="J224">
            <v>5.0999999999999996</v>
          </cell>
          <cell r="L224">
            <v>3.6</v>
          </cell>
          <cell r="O224" t="str">
            <v>B</v>
          </cell>
          <cell r="T224" t="str">
            <v>EUR</v>
          </cell>
          <cell r="U224">
            <v>0</v>
          </cell>
          <cell r="V224">
            <v>150000</v>
          </cell>
          <cell r="W224">
            <v>0</v>
          </cell>
          <cell r="X224" t="str">
            <v>.</v>
          </cell>
          <cell r="AB224" t="str">
            <v>FURN</v>
          </cell>
        </row>
        <row r="225">
          <cell r="B225" t="str">
            <v>FU</v>
          </cell>
          <cell r="C225" t="str">
            <v>CS</v>
          </cell>
          <cell r="E225" t="str">
            <v>41</v>
          </cell>
          <cell r="G225" t="str">
            <v>475-F-403</v>
          </cell>
          <cell r="H225" t="str">
            <v>Reaction Furnace Combustion Chamber</v>
          </cell>
          <cell r="I225">
            <v>173.9</v>
          </cell>
          <cell r="L225">
            <v>5.6</v>
          </cell>
          <cell r="M225" t="str">
            <v>Dia = mt 4,6 - L = mt 13,7</v>
          </cell>
          <cell r="T225" t="str">
            <v>EUR</v>
          </cell>
          <cell r="U225">
            <v>0</v>
          </cell>
          <cell r="V225">
            <v>80000</v>
          </cell>
          <cell r="W225">
            <v>0</v>
          </cell>
          <cell r="X225" t="str">
            <v>T.°C Shell=340 Tons 20.-Refract.Brick = °C 1,593 Tons 60</v>
          </cell>
          <cell r="AB225" t="str">
            <v>FURN</v>
          </cell>
        </row>
        <row r="226">
          <cell r="B226" t="str">
            <v>FU</v>
          </cell>
          <cell r="C226" t="str">
            <v>CS</v>
          </cell>
          <cell r="E226" t="str">
            <v>41</v>
          </cell>
          <cell r="G226" t="str">
            <v>475-F-404</v>
          </cell>
          <cell r="H226" t="str">
            <v xml:space="preserve">Reaction Furnace </v>
          </cell>
          <cell r="I226">
            <v>173.9</v>
          </cell>
          <cell r="J226">
            <v>44.8</v>
          </cell>
          <cell r="L226">
            <v>48.9</v>
          </cell>
          <cell r="O226" t="str">
            <v>C</v>
          </cell>
          <cell r="T226" t="str">
            <v>EUR</v>
          </cell>
          <cell r="U226">
            <v>0</v>
          </cell>
          <cell r="V226">
            <v>200000</v>
          </cell>
          <cell r="W226">
            <v>0</v>
          </cell>
          <cell r="X226" t="str">
            <v>T.Des.°C Tube =370 - Surface = 1,941 m2</v>
          </cell>
          <cell r="AB226" t="str">
            <v>FURN</v>
          </cell>
        </row>
        <row r="227">
          <cell r="B227" t="str">
            <v>FU</v>
          </cell>
          <cell r="C227" t="str">
            <v>CS</v>
          </cell>
          <cell r="E227" t="str">
            <v>41</v>
          </cell>
          <cell r="G227" t="str">
            <v>475-F-405</v>
          </cell>
          <cell r="H227" t="str">
            <v>Reaction Furnace Burner</v>
          </cell>
          <cell r="T227" t="str">
            <v>EUR</v>
          </cell>
          <cell r="U227">
            <v>0</v>
          </cell>
          <cell r="V227">
            <v>40000</v>
          </cell>
          <cell r="W227">
            <v>0</v>
          </cell>
          <cell r="X227" t="str">
            <v>N°1 - LD Duiker B.V. Supplier incl. Refractory</v>
          </cell>
          <cell r="AB227" t="str">
            <v>FURN</v>
          </cell>
        </row>
        <row r="228">
          <cell r="B228" t="str">
            <v>FU</v>
          </cell>
          <cell r="C228" t="str">
            <v>CS</v>
          </cell>
          <cell r="E228" t="str">
            <v>41</v>
          </cell>
          <cell r="G228" t="str">
            <v>475-F-416</v>
          </cell>
          <cell r="H228" t="str">
            <v>Thermal Oxidizer</v>
          </cell>
          <cell r="I228">
            <v>142</v>
          </cell>
          <cell r="O228" t="str">
            <v>C</v>
          </cell>
          <cell r="T228" t="str">
            <v>EUR</v>
          </cell>
          <cell r="U228">
            <v>0</v>
          </cell>
          <cell r="V228">
            <v>100000</v>
          </cell>
          <cell r="W228">
            <v>0</v>
          </cell>
          <cell r="X228" t="str">
            <v>.</v>
          </cell>
          <cell r="AB228" t="str">
            <v>FURN</v>
          </cell>
        </row>
        <row r="229">
          <cell r="B229" t="str">
            <v>MI</v>
          </cell>
          <cell r="C229" t="str">
            <v>33</v>
          </cell>
          <cell r="E229" t="str">
            <v>41</v>
          </cell>
          <cell r="G229" t="str">
            <v>476-4XX</v>
          </cell>
          <cell r="H229" t="str">
            <v>Sample Baskets for 3rd Converter</v>
          </cell>
          <cell r="I229" t="str">
            <v>N° 3 - L = 1,150 mm Dia 4" - SS wire 16 Mesh 26 GA</v>
          </cell>
          <cell r="T229" t="str">
            <v>EUR</v>
          </cell>
          <cell r="U229">
            <v>0</v>
          </cell>
          <cell r="V229">
            <v>30</v>
          </cell>
          <cell r="W229">
            <v>0</v>
          </cell>
          <cell r="X229" t="str">
            <v>.</v>
          </cell>
          <cell r="AB229" t="str">
            <v>MISC</v>
          </cell>
        </row>
        <row r="230">
          <cell r="B230" t="str">
            <v>MI</v>
          </cell>
          <cell r="C230" t="str">
            <v>CS</v>
          </cell>
          <cell r="E230" t="str">
            <v>41</v>
          </cell>
          <cell r="G230" t="str">
            <v>475-G-416A</v>
          </cell>
          <cell r="H230" t="str">
            <v>Sulfur Pit Ejector</v>
          </cell>
          <cell r="I230" t="str">
            <v>Flowrate Kg/hr 3,985 - Matl CS - Des.Condit: Press 10 Kg/cm2  Temp. 190 °C - Steam Jacket - Insulated - N° 1 Stages</v>
          </cell>
          <cell r="T230" t="str">
            <v>EUR</v>
          </cell>
          <cell r="U230">
            <v>0</v>
          </cell>
          <cell r="V230">
            <v>1000</v>
          </cell>
          <cell r="W230">
            <v>0</v>
          </cell>
          <cell r="X230" t="str">
            <v>.</v>
          </cell>
          <cell r="AB230" t="str">
            <v>MISC</v>
          </cell>
        </row>
        <row r="231">
          <cell r="B231" t="str">
            <v>MI</v>
          </cell>
          <cell r="C231" t="str">
            <v>CS</v>
          </cell>
          <cell r="E231" t="str">
            <v>41</v>
          </cell>
          <cell r="G231" t="str">
            <v>475-G-416B</v>
          </cell>
          <cell r="T231" t="str">
            <v>EUR</v>
          </cell>
          <cell r="U231">
            <v>0</v>
          </cell>
          <cell r="V231">
            <v>1000</v>
          </cell>
          <cell r="W231">
            <v>0</v>
          </cell>
          <cell r="X231" t="str">
            <v>.</v>
          </cell>
          <cell r="AB231" t="str">
            <v>MISC</v>
          </cell>
        </row>
        <row r="232">
          <cell r="B232" t="str">
            <v>MI</v>
          </cell>
          <cell r="E232" t="str">
            <v>41</v>
          </cell>
          <cell r="G232" t="str">
            <v>475-U-401</v>
          </cell>
          <cell r="H232" t="str">
            <v>Chemical Injection System</v>
          </cell>
          <cell r="I232" t="str">
            <v>Flowrate Kg/hr 117,780 - incl. N°2 Tanks D-428/9 with Mixers m3/each 0,57; N°4 Pumps G-434A/B &amp; G-454A/B m3/hr 0,023</v>
          </cell>
          <cell r="T232" t="str">
            <v>EUR</v>
          </cell>
          <cell r="U232">
            <v>0</v>
          </cell>
          <cell r="V232">
            <v>2000</v>
          </cell>
          <cell r="W232">
            <v>0</v>
          </cell>
          <cell r="X232" t="str">
            <v>Skid Mounted</v>
          </cell>
          <cell r="AB232" t="str">
            <v>MISC</v>
          </cell>
        </row>
        <row r="233">
          <cell r="B233" t="str">
            <v>MI</v>
          </cell>
          <cell r="E233" t="str">
            <v>41</v>
          </cell>
          <cell r="G233" t="str">
            <v>475-K-406A</v>
          </cell>
          <cell r="H233" t="str">
            <v>Air Blower Inlet Silencer</v>
          </cell>
          <cell r="T233" t="str">
            <v>EUR</v>
          </cell>
          <cell r="U233">
            <v>0</v>
          </cell>
          <cell r="V233">
            <v>0</v>
          </cell>
          <cell r="W233">
            <v>0</v>
          </cell>
          <cell r="X233" t="str">
            <v>Incl.in Air Blower K-401A</v>
          </cell>
          <cell r="AB233" t="str">
            <v>MISC</v>
          </cell>
        </row>
        <row r="234">
          <cell r="B234" t="str">
            <v>MI</v>
          </cell>
          <cell r="E234" t="str">
            <v>41</v>
          </cell>
          <cell r="G234" t="str">
            <v>475-K-406B</v>
          </cell>
          <cell r="T234" t="str">
            <v>EUR</v>
          </cell>
          <cell r="U234">
            <v>0</v>
          </cell>
          <cell r="V234">
            <v>0</v>
          </cell>
          <cell r="W234">
            <v>0</v>
          </cell>
          <cell r="X234" t="str">
            <v>Incl.in Air Blower K-401B</v>
          </cell>
          <cell r="AB234" t="str">
            <v>MISC</v>
          </cell>
        </row>
        <row r="235">
          <cell r="B235" t="str">
            <v>MI</v>
          </cell>
          <cell r="E235" t="str">
            <v>41</v>
          </cell>
          <cell r="G235" t="str">
            <v>475-K-406C</v>
          </cell>
          <cell r="T235" t="str">
            <v>EUR</v>
          </cell>
          <cell r="U235">
            <v>0</v>
          </cell>
          <cell r="V235">
            <v>0</v>
          </cell>
          <cell r="W235">
            <v>0</v>
          </cell>
          <cell r="X235" t="str">
            <v>Incl.in Air Blower K-401C</v>
          </cell>
          <cell r="AB235" t="str">
            <v>MISC</v>
          </cell>
        </row>
        <row r="236">
          <cell r="B236" t="str">
            <v>MI</v>
          </cell>
          <cell r="E236" t="str">
            <v>41</v>
          </cell>
          <cell r="G236" t="str">
            <v>475-K-406D</v>
          </cell>
          <cell r="T236" t="str">
            <v>EUR</v>
          </cell>
          <cell r="U236">
            <v>0</v>
          </cell>
          <cell r="V236">
            <v>0</v>
          </cell>
          <cell r="W236">
            <v>0</v>
          </cell>
          <cell r="X236" t="str">
            <v>Incl.in Air Blower K-401D</v>
          </cell>
          <cell r="AB236" t="str">
            <v>MISC</v>
          </cell>
        </row>
        <row r="237">
          <cell r="B237" t="str">
            <v>MI</v>
          </cell>
          <cell r="E237" t="str">
            <v>41</v>
          </cell>
          <cell r="G237" t="str">
            <v>475-K-407A</v>
          </cell>
          <cell r="H237" t="str">
            <v>Air Blower Outlet Silencer</v>
          </cell>
          <cell r="T237" t="str">
            <v>EUR</v>
          </cell>
          <cell r="U237">
            <v>0</v>
          </cell>
          <cell r="V237">
            <v>0</v>
          </cell>
          <cell r="W237">
            <v>0</v>
          </cell>
          <cell r="X237" t="str">
            <v>Incl.in Air Blower K-401A</v>
          </cell>
          <cell r="AB237" t="str">
            <v>MISC</v>
          </cell>
        </row>
        <row r="238">
          <cell r="B238" t="str">
            <v>MI</v>
          </cell>
          <cell r="E238" t="str">
            <v>41</v>
          </cell>
          <cell r="G238" t="str">
            <v>475-K-407B</v>
          </cell>
          <cell r="T238" t="str">
            <v>EUR</v>
          </cell>
          <cell r="U238">
            <v>0</v>
          </cell>
          <cell r="V238">
            <v>0</v>
          </cell>
          <cell r="W238">
            <v>0</v>
          </cell>
          <cell r="X238" t="str">
            <v>Incl.in Air Blower K-401B</v>
          </cell>
          <cell r="AB238" t="str">
            <v>MISC</v>
          </cell>
        </row>
        <row r="239">
          <cell r="B239" t="str">
            <v>MI</v>
          </cell>
          <cell r="E239" t="str">
            <v>41</v>
          </cell>
          <cell r="G239" t="str">
            <v>475-K-407C</v>
          </cell>
          <cell r="T239" t="str">
            <v>EUR</v>
          </cell>
          <cell r="U239">
            <v>0</v>
          </cell>
          <cell r="V239">
            <v>0</v>
          </cell>
          <cell r="W239">
            <v>0</v>
          </cell>
          <cell r="X239" t="str">
            <v>Incl.in Air Blower K-401C</v>
          </cell>
          <cell r="AB239" t="str">
            <v>MISC</v>
          </cell>
        </row>
        <row r="240">
          <cell r="B240" t="str">
            <v>MI</v>
          </cell>
          <cell r="E240" t="str">
            <v>41</v>
          </cell>
          <cell r="G240" t="str">
            <v>475-K-407D</v>
          </cell>
          <cell r="T240" t="str">
            <v>EUR</v>
          </cell>
          <cell r="U240">
            <v>0</v>
          </cell>
          <cell r="V240">
            <v>0</v>
          </cell>
          <cell r="W240">
            <v>0</v>
          </cell>
          <cell r="X240" t="str">
            <v>Incl.in Air Blower K-401D</v>
          </cell>
          <cell r="AB240" t="str">
            <v>MISC</v>
          </cell>
        </row>
        <row r="241">
          <cell r="B241" t="str">
            <v>PA</v>
          </cell>
          <cell r="C241" t="str">
            <v>34</v>
          </cell>
          <cell r="E241" t="str">
            <v>41</v>
          </cell>
          <cell r="H241" t="str">
            <v>Packing for 475-D-415</v>
          </cell>
          <cell r="L241" t="str">
            <v>SS 316L</v>
          </cell>
          <cell r="M241" t="str">
            <v>Pall Rings 3 1/2" - 26 m3</v>
          </cell>
          <cell r="T241" t="str">
            <v>EUR</v>
          </cell>
          <cell r="U241">
            <v>0</v>
          </cell>
          <cell r="V241">
            <v>20000</v>
          </cell>
          <cell r="W241">
            <v>0</v>
          </cell>
          <cell r="X241" t="str">
            <v>.</v>
          </cell>
          <cell r="AB241" t="str">
            <v>TRAY</v>
          </cell>
        </row>
        <row r="242">
          <cell r="B242" t="str">
            <v>PA</v>
          </cell>
          <cell r="C242" t="str">
            <v>34</v>
          </cell>
          <cell r="E242" t="str">
            <v>41</v>
          </cell>
          <cell r="H242" t="str">
            <v>Packing for 475-D-401</v>
          </cell>
          <cell r="L242" t="str">
            <v>SS 316L</v>
          </cell>
          <cell r="M242" t="str">
            <v>Pall Rings 3 1/2" - 26 m3</v>
          </cell>
          <cell r="T242" t="str">
            <v>EUR</v>
          </cell>
          <cell r="U242">
            <v>0</v>
          </cell>
          <cell r="V242">
            <v>20000</v>
          </cell>
          <cell r="W242">
            <v>0</v>
          </cell>
          <cell r="X242" t="str">
            <v>.</v>
          </cell>
          <cell r="AB242" t="str">
            <v>TRAY</v>
          </cell>
        </row>
        <row r="243">
          <cell r="B243" t="str">
            <v>PA</v>
          </cell>
          <cell r="E243" t="str">
            <v>41</v>
          </cell>
          <cell r="H243" t="str">
            <v>Packing for Sulfur Unit 400</v>
          </cell>
          <cell r="M243" t="str">
            <v>Ceramic Balls = 23 m3 - 6 mm - Kg/m3 = 1,500</v>
          </cell>
          <cell r="T243" t="str">
            <v>EUR</v>
          </cell>
          <cell r="U243">
            <v>0</v>
          </cell>
          <cell r="V243">
            <v>34500</v>
          </cell>
          <cell r="W243">
            <v>0</v>
          </cell>
          <cell r="X243" t="str">
            <v>.</v>
          </cell>
          <cell r="AB243" t="str">
            <v>TRAY</v>
          </cell>
        </row>
        <row r="244">
          <cell r="B244" t="str">
            <v>PA</v>
          </cell>
          <cell r="E244" t="str">
            <v>41</v>
          </cell>
          <cell r="H244" t="str">
            <v>Packing for Sulfur Unit 400</v>
          </cell>
          <cell r="M244" t="str">
            <v>Ceramic Balls = 17,5 m3 - 3-6 mm - Kg/m3 = 1,500</v>
          </cell>
          <cell r="T244" t="str">
            <v>EUR</v>
          </cell>
          <cell r="U244">
            <v>0</v>
          </cell>
          <cell r="V244">
            <v>26500</v>
          </cell>
          <cell r="W244">
            <v>0</v>
          </cell>
          <cell r="X244" t="str">
            <v>Denstone 57 or Duranit</v>
          </cell>
          <cell r="AB244" t="str">
            <v>TRAY</v>
          </cell>
        </row>
        <row r="245">
          <cell r="B245" t="str">
            <v>RP</v>
          </cell>
          <cell r="E245" t="str">
            <v>41</v>
          </cell>
          <cell r="G245" t="str">
            <v>475-G-434A</v>
          </cell>
          <cell r="H245" t="str">
            <v>Chemical injection Pump</v>
          </cell>
          <cell r="I245">
            <v>2.3E-2</v>
          </cell>
          <cell r="N245">
            <v>1</v>
          </cell>
          <cell r="Q245" t="str">
            <v>E</v>
          </cell>
          <cell r="T245" t="str">
            <v>EUR</v>
          </cell>
          <cell r="U245">
            <v>0</v>
          </cell>
          <cell r="V245">
            <v>0</v>
          </cell>
          <cell r="W245">
            <v>0</v>
          </cell>
          <cell r="X245" t="str">
            <v>Incl.in Package 475-U-401</v>
          </cell>
          <cell r="AB245" t="str">
            <v>RPUM</v>
          </cell>
        </row>
        <row r="246">
          <cell r="B246" t="str">
            <v>RP</v>
          </cell>
          <cell r="E246" t="str">
            <v>41</v>
          </cell>
          <cell r="G246" t="str">
            <v>475-G-434B</v>
          </cell>
          <cell r="T246" t="str">
            <v>EUR</v>
          </cell>
          <cell r="U246">
            <v>0</v>
          </cell>
          <cell r="V246">
            <v>0</v>
          </cell>
          <cell r="W246">
            <v>0</v>
          </cell>
          <cell r="X246" t="str">
            <v>Incl.in Package 475-U-401</v>
          </cell>
          <cell r="AB246" t="str">
            <v>RPUM</v>
          </cell>
        </row>
        <row r="247">
          <cell r="B247" t="str">
            <v>RP</v>
          </cell>
          <cell r="E247" t="str">
            <v>41</v>
          </cell>
          <cell r="G247" t="str">
            <v>475-G-454A</v>
          </cell>
          <cell r="H247" t="str">
            <v>Chemical injection Pump</v>
          </cell>
          <cell r="I247">
            <v>2.3E-2</v>
          </cell>
          <cell r="N247">
            <v>1</v>
          </cell>
          <cell r="Q247" t="str">
            <v>E</v>
          </cell>
          <cell r="T247" t="str">
            <v>EUR</v>
          </cell>
          <cell r="U247">
            <v>0</v>
          </cell>
          <cell r="V247">
            <v>0</v>
          </cell>
          <cell r="W247">
            <v>0</v>
          </cell>
          <cell r="X247" t="str">
            <v>Incl.in Package 475-U-401</v>
          </cell>
          <cell r="AB247" t="str">
            <v>RPUM</v>
          </cell>
        </row>
        <row r="248">
          <cell r="B248" t="str">
            <v>RP</v>
          </cell>
          <cell r="E248" t="str">
            <v>41</v>
          </cell>
          <cell r="G248" t="str">
            <v>475-G-454B</v>
          </cell>
          <cell r="T248" t="str">
            <v>EUR</v>
          </cell>
          <cell r="U248">
            <v>0</v>
          </cell>
          <cell r="V248">
            <v>0</v>
          </cell>
          <cell r="W248">
            <v>0</v>
          </cell>
          <cell r="X248" t="str">
            <v>Incl.in Package 475-U-401</v>
          </cell>
          <cell r="AB248" t="str">
            <v>RPUM</v>
          </cell>
        </row>
        <row r="249">
          <cell r="B249" t="str">
            <v>SL</v>
          </cell>
          <cell r="C249" t="str">
            <v>CS</v>
          </cell>
          <cell r="E249" t="str">
            <v>41</v>
          </cell>
          <cell r="G249" t="str">
            <v>475-D-414A</v>
          </cell>
          <cell r="H249" t="str">
            <v>Sulfur Locks</v>
          </cell>
          <cell r="I249" t="str">
            <v>Flowrate Kg/hr 18,115 - Matl CS - Des.Condit: Press 10 Kg/cm2  Temp. 200 °C - Dia 16" L = 5,335 mm - LP Steam Jacket - Insulated</v>
          </cell>
          <cell r="T249" t="str">
            <v>EUR</v>
          </cell>
          <cell r="U249">
            <v>0</v>
          </cell>
          <cell r="V249">
            <v>2000</v>
          </cell>
          <cell r="W249">
            <v>0</v>
          </cell>
          <cell r="X249" t="str">
            <v>N° 2 A1-A2 - Size Lock = 6"x8"</v>
          </cell>
          <cell r="AB249" t="str">
            <v>MISC</v>
          </cell>
        </row>
        <row r="250">
          <cell r="B250" t="str">
            <v>SL</v>
          </cell>
          <cell r="C250" t="str">
            <v>CS</v>
          </cell>
          <cell r="E250" t="str">
            <v>41</v>
          </cell>
          <cell r="G250" t="str">
            <v>475-D-414B</v>
          </cell>
          <cell r="T250" t="str">
            <v>EUR</v>
          </cell>
          <cell r="U250">
            <v>0</v>
          </cell>
          <cell r="V250">
            <v>2000</v>
          </cell>
          <cell r="W250">
            <v>0</v>
          </cell>
          <cell r="X250" t="str">
            <v>N° 2 B1-B2 - Size Lock = 6"x8"</v>
          </cell>
          <cell r="AB250" t="str">
            <v>MISC</v>
          </cell>
        </row>
        <row r="251">
          <cell r="B251" t="str">
            <v>SL</v>
          </cell>
          <cell r="C251" t="str">
            <v>CS</v>
          </cell>
          <cell r="E251" t="str">
            <v>41</v>
          </cell>
          <cell r="G251" t="str">
            <v>475-D-414C</v>
          </cell>
          <cell r="T251" t="str">
            <v>EUR</v>
          </cell>
          <cell r="U251">
            <v>0</v>
          </cell>
          <cell r="V251">
            <v>1500</v>
          </cell>
          <cell r="W251">
            <v>0</v>
          </cell>
          <cell r="X251" t="str">
            <v>Size Lock = 3" x 4"</v>
          </cell>
          <cell r="AB251" t="str">
            <v>MISC</v>
          </cell>
        </row>
        <row r="252">
          <cell r="B252" t="str">
            <v>SL</v>
          </cell>
          <cell r="C252" t="str">
            <v>CS</v>
          </cell>
          <cell r="E252" t="str">
            <v>41</v>
          </cell>
          <cell r="G252" t="str">
            <v>475-D-414D</v>
          </cell>
          <cell r="T252" t="str">
            <v>EUR</v>
          </cell>
          <cell r="U252">
            <v>0</v>
          </cell>
          <cell r="V252">
            <v>1500</v>
          </cell>
          <cell r="W252">
            <v>0</v>
          </cell>
          <cell r="X252" t="str">
            <v>Size Lock = 3" x 4"</v>
          </cell>
          <cell r="AB252" t="str">
            <v>MISC</v>
          </cell>
        </row>
        <row r="253">
          <cell r="B253" t="str">
            <v>SL</v>
          </cell>
          <cell r="C253" t="str">
            <v>CS</v>
          </cell>
          <cell r="E253" t="str">
            <v>41</v>
          </cell>
          <cell r="G253" t="str">
            <v>475-D-414E</v>
          </cell>
          <cell r="T253" t="str">
            <v>EUR</v>
          </cell>
          <cell r="U253">
            <v>0</v>
          </cell>
          <cell r="V253">
            <v>1500</v>
          </cell>
          <cell r="W253">
            <v>0</v>
          </cell>
          <cell r="X253" t="str">
            <v>Size Lock = 2" x 3"</v>
          </cell>
          <cell r="AB253" t="str">
            <v>MISC</v>
          </cell>
        </row>
        <row r="254">
          <cell r="B254" t="str">
            <v>VE02</v>
          </cell>
          <cell r="C254" t="str">
            <v>01</v>
          </cell>
          <cell r="E254" t="str">
            <v>41</v>
          </cell>
          <cell r="G254" t="str">
            <v>475-D-406</v>
          </cell>
          <cell r="H254" t="str">
            <v>LP Condensate Flash Drum</v>
          </cell>
          <cell r="I254" t="str">
            <v>VL</v>
          </cell>
          <cell r="J254">
            <v>171</v>
          </cell>
          <cell r="K254">
            <v>1.8</v>
          </cell>
          <cell r="L254">
            <v>915</v>
          </cell>
          <cell r="M254">
            <v>3050</v>
          </cell>
          <cell r="N254">
            <v>4</v>
          </cell>
          <cell r="O254">
            <v>3.2</v>
          </cell>
          <cell r="Q254" t="str">
            <v>H</v>
          </cell>
          <cell r="S254" t="str">
            <v>Not</v>
          </cell>
          <cell r="T254" t="str">
            <v>EUR</v>
          </cell>
          <cell r="U254">
            <v>0</v>
          </cell>
          <cell r="V254">
            <v>1190</v>
          </cell>
          <cell r="W254">
            <v>0</v>
          </cell>
          <cell r="X254" t="str">
            <v>?</v>
          </cell>
          <cell r="Y254" t="str">
            <v>.</v>
          </cell>
          <cell r="AB254" t="str">
            <v>VESS</v>
          </cell>
        </row>
        <row r="255">
          <cell r="B255" t="str">
            <v>VE02</v>
          </cell>
          <cell r="C255" t="str">
            <v>01</v>
          </cell>
          <cell r="E255" t="str">
            <v>41</v>
          </cell>
          <cell r="G255" t="str">
            <v>475-D-407</v>
          </cell>
          <cell r="H255" t="str">
            <v>BW Blow-Down Drum</v>
          </cell>
          <cell r="I255" t="str">
            <v>VL</v>
          </cell>
          <cell r="J255">
            <v>171</v>
          </cell>
          <cell r="K255">
            <v>1.8</v>
          </cell>
          <cell r="L255">
            <v>765</v>
          </cell>
          <cell r="M255">
            <v>1625</v>
          </cell>
          <cell r="N255">
            <v>4</v>
          </cell>
          <cell r="O255">
            <v>3.2</v>
          </cell>
          <cell r="Q255" t="str">
            <v>H</v>
          </cell>
          <cell r="S255" t="str">
            <v>Not</v>
          </cell>
          <cell r="T255" t="str">
            <v>EUR</v>
          </cell>
          <cell r="U255">
            <v>0</v>
          </cell>
          <cell r="V255">
            <v>340</v>
          </cell>
          <cell r="W255">
            <v>0</v>
          </cell>
          <cell r="X255" t="str">
            <v>?</v>
          </cell>
          <cell r="Y255" t="str">
            <v>.</v>
          </cell>
          <cell r="AB255" t="str">
            <v>VESS</v>
          </cell>
        </row>
        <row r="256">
          <cell r="B256" t="str">
            <v>VE02</v>
          </cell>
          <cell r="C256" t="str">
            <v>01</v>
          </cell>
          <cell r="E256" t="str">
            <v>41</v>
          </cell>
          <cell r="G256" t="str">
            <v>475-D-409</v>
          </cell>
          <cell r="H256" t="str">
            <v>Air Preheater Condensate Drum</v>
          </cell>
          <cell r="I256" t="str">
            <v>VL</v>
          </cell>
          <cell r="J256">
            <v>279</v>
          </cell>
          <cell r="K256">
            <v>48.9</v>
          </cell>
          <cell r="L256">
            <v>915</v>
          </cell>
          <cell r="M256">
            <v>3000</v>
          </cell>
          <cell r="N256">
            <v>20</v>
          </cell>
          <cell r="O256">
            <v>3.2</v>
          </cell>
          <cell r="Q256" t="str">
            <v>H</v>
          </cell>
          <cell r="S256" t="str">
            <v>Yes</v>
          </cell>
          <cell r="T256" t="str">
            <v>EUR</v>
          </cell>
          <cell r="U256">
            <v>0</v>
          </cell>
          <cell r="V256">
            <v>3020</v>
          </cell>
          <cell r="W256">
            <v>0</v>
          </cell>
          <cell r="X256" t="str">
            <v>?</v>
          </cell>
          <cell r="Y256" t="str">
            <v>.</v>
          </cell>
          <cell r="AB256" t="str">
            <v>VESS</v>
          </cell>
        </row>
        <row r="257">
          <cell r="B257" t="str">
            <v>VE02</v>
          </cell>
          <cell r="C257" t="str">
            <v>01</v>
          </cell>
          <cell r="E257" t="str">
            <v>41</v>
          </cell>
          <cell r="G257" t="str">
            <v>475-D-410</v>
          </cell>
          <cell r="H257" t="str">
            <v>Fuel Gas KO Drum</v>
          </cell>
          <cell r="I257" t="str">
            <v>VL</v>
          </cell>
          <cell r="J257">
            <v>77</v>
          </cell>
          <cell r="K257">
            <v>10.5</v>
          </cell>
          <cell r="L257">
            <v>915</v>
          </cell>
          <cell r="M257">
            <v>3050</v>
          </cell>
          <cell r="N257">
            <v>7</v>
          </cell>
          <cell r="O257">
            <v>3.2</v>
          </cell>
          <cell r="P257" t="str">
            <v>Y</v>
          </cell>
          <cell r="S257" t="str">
            <v>Yes</v>
          </cell>
          <cell r="T257" t="str">
            <v>EUR</v>
          </cell>
          <cell r="U257">
            <v>0</v>
          </cell>
          <cell r="V257">
            <v>2130</v>
          </cell>
          <cell r="W257">
            <v>0</v>
          </cell>
          <cell r="X257" t="str">
            <v>?</v>
          </cell>
          <cell r="Y257" t="str">
            <v>.</v>
          </cell>
          <cell r="AB257" t="str">
            <v>VESS</v>
          </cell>
        </row>
        <row r="258">
          <cell r="B258" t="str">
            <v>VE02</v>
          </cell>
          <cell r="C258" t="str">
            <v>01</v>
          </cell>
          <cell r="E258" t="str">
            <v>41</v>
          </cell>
          <cell r="G258" t="str">
            <v>475-D-411</v>
          </cell>
          <cell r="H258" t="str">
            <v>1st Converter</v>
          </cell>
          <cell r="I258" t="str">
            <v>H</v>
          </cell>
          <cell r="J258">
            <v>340</v>
          </cell>
          <cell r="K258">
            <v>3.6</v>
          </cell>
          <cell r="L258">
            <v>4880</v>
          </cell>
          <cell r="M258">
            <v>19970</v>
          </cell>
          <cell r="N258">
            <v>11</v>
          </cell>
          <cell r="O258">
            <v>3.2</v>
          </cell>
          <cell r="R258" t="str">
            <v>Castable</v>
          </cell>
          <cell r="S258" t="str">
            <v>Not</v>
          </cell>
          <cell r="T258" t="str">
            <v>EUR</v>
          </cell>
          <cell r="U258">
            <v>0</v>
          </cell>
          <cell r="V258">
            <v>60500</v>
          </cell>
          <cell r="W258">
            <v>0</v>
          </cell>
          <cell r="X258" t="str">
            <v>?</v>
          </cell>
          <cell r="Y258" t="str">
            <v>Procatalyse m3 CR3S=31,3/CRS31=76,2</v>
          </cell>
          <cell r="AB258" t="str">
            <v>VESS</v>
          </cell>
        </row>
        <row r="259">
          <cell r="B259" t="str">
            <v>VE02</v>
          </cell>
          <cell r="C259" t="str">
            <v>01</v>
          </cell>
          <cell r="E259" t="str">
            <v>41</v>
          </cell>
          <cell r="G259" t="str">
            <v>475-D-412</v>
          </cell>
          <cell r="H259" t="str">
            <v>2nd Converter</v>
          </cell>
          <cell r="I259" t="str">
            <v>H</v>
          </cell>
          <cell r="J259">
            <v>340</v>
          </cell>
          <cell r="K259">
            <v>3.6</v>
          </cell>
          <cell r="L259">
            <v>4880</v>
          </cell>
          <cell r="M259">
            <v>19970</v>
          </cell>
          <cell r="N259">
            <v>11</v>
          </cell>
          <cell r="O259">
            <v>3.2</v>
          </cell>
          <cell r="R259" t="str">
            <v>Castable</v>
          </cell>
          <cell r="S259" t="str">
            <v>Not</v>
          </cell>
          <cell r="T259" t="str">
            <v>EUR</v>
          </cell>
          <cell r="U259">
            <v>0</v>
          </cell>
          <cell r="V259">
            <v>60500</v>
          </cell>
          <cell r="W259">
            <v>0</v>
          </cell>
          <cell r="X259" t="str">
            <v>?</v>
          </cell>
          <cell r="Y259" t="str">
            <v>Procatalyse m3 CR3S=31,3/CRS31=76,2</v>
          </cell>
          <cell r="AB259" t="str">
            <v>VESS</v>
          </cell>
        </row>
        <row r="260">
          <cell r="B260" t="str">
            <v>VE02</v>
          </cell>
          <cell r="C260" t="str">
            <v>01</v>
          </cell>
          <cell r="E260" t="str">
            <v>41</v>
          </cell>
          <cell r="G260" t="str">
            <v>475-D-413</v>
          </cell>
          <cell r="H260" t="str">
            <v>3rd Converter</v>
          </cell>
          <cell r="I260" t="str">
            <v>H</v>
          </cell>
          <cell r="J260">
            <v>340</v>
          </cell>
          <cell r="K260">
            <v>3.6</v>
          </cell>
          <cell r="L260">
            <v>4880</v>
          </cell>
          <cell r="M260">
            <v>19970</v>
          </cell>
          <cell r="N260">
            <v>11</v>
          </cell>
          <cell r="O260">
            <v>3.2</v>
          </cell>
          <cell r="R260" t="str">
            <v>Castable</v>
          </cell>
          <cell r="S260" t="str">
            <v>Not</v>
          </cell>
          <cell r="T260" t="str">
            <v>EUR</v>
          </cell>
          <cell r="U260">
            <v>0</v>
          </cell>
          <cell r="V260">
            <v>60500</v>
          </cell>
          <cell r="W260">
            <v>0</v>
          </cell>
          <cell r="X260" t="str">
            <v>?</v>
          </cell>
          <cell r="Y260" t="str">
            <v>Procatalyse m3 CR3S=31,3/CRS31=76,2</v>
          </cell>
          <cell r="AB260" t="str">
            <v>VESS</v>
          </cell>
        </row>
        <row r="261">
          <cell r="B261" t="str">
            <v>VE02</v>
          </cell>
          <cell r="C261" t="str">
            <v>01</v>
          </cell>
          <cell r="E261" t="str">
            <v>41</v>
          </cell>
          <cell r="G261" t="str">
            <v>475-D-415</v>
          </cell>
          <cell r="H261" t="str">
            <v>Coalescer</v>
          </cell>
          <cell r="I261" t="str">
            <v>VL</v>
          </cell>
          <cell r="J261">
            <v>204</v>
          </cell>
          <cell r="K261">
            <v>3.6</v>
          </cell>
          <cell r="L261">
            <v>4165</v>
          </cell>
          <cell r="M261">
            <v>4625</v>
          </cell>
          <cell r="N261">
            <v>10</v>
          </cell>
          <cell r="O261">
            <v>3.2</v>
          </cell>
          <cell r="P261" t="str">
            <v>Y</v>
          </cell>
          <cell r="Q261" t="str">
            <v>H</v>
          </cell>
          <cell r="S261" t="str">
            <v>Not</v>
          </cell>
          <cell r="T261" t="str">
            <v>EUR</v>
          </cell>
          <cell r="U261">
            <v>0</v>
          </cell>
          <cell r="V261">
            <v>23200</v>
          </cell>
          <cell r="W261">
            <v>0</v>
          </cell>
          <cell r="X261" t="str">
            <v>?</v>
          </cell>
          <cell r="Y261" t="str">
            <v>3 1/2" SS Pall Rings = 26 m3-Lethal Service</v>
          </cell>
          <cell r="AB261" t="str">
            <v>VESS</v>
          </cell>
        </row>
        <row r="262">
          <cell r="B262" t="str">
            <v>VE02</v>
          </cell>
          <cell r="C262" t="str">
            <v>01</v>
          </cell>
          <cell r="E262" t="str">
            <v>41</v>
          </cell>
          <cell r="G262" t="str">
            <v>475-D-416</v>
          </cell>
          <cell r="H262" t="str">
            <v>HP Condensate Flash Drum</v>
          </cell>
          <cell r="I262" t="str">
            <v>VL</v>
          </cell>
          <cell r="J262">
            <v>254</v>
          </cell>
          <cell r="K262">
            <v>7</v>
          </cell>
          <cell r="L262">
            <v>1525</v>
          </cell>
          <cell r="M262">
            <v>4575</v>
          </cell>
          <cell r="N262">
            <v>10</v>
          </cell>
          <cell r="O262">
            <v>3.2</v>
          </cell>
          <cell r="Q262" t="str">
            <v>H</v>
          </cell>
          <cell r="S262" t="str">
            <v>Not</v>
          </cell>
          <cell r="T262" t="str">
            <v>EUR</v>
          </cell>
          <cell r="U262">
            <v>0</v>
          </cell>
          <cell r="V262">
            <v>3130</v>
          </cell>
          <cell r="W262">
            <v>0</v>
          </cell>
          <cell r="X262" t="str">
            <v>?</v>
          </cell>
          <cell r="Y262" t="str">
            <v>Lethal Service</v>
          </cell>
          <cell r="AB262" t="str">
            <v>VESS</v>
          </cell>
        </row>
        <row r="263">
          <cell r="B263" t="str">
            <v>VE02</v>
          </cell>
          <cell r="C263" t="str">
            <v>01</v>
          </cell>
          <cell r="E263" t="str">
            <v>41</v>
          </cell>
          <cell r="G263" t="str">
            <v>475-D-420</v>
          </cell>
          <cell r="H263" t="str">
            <v>1st Stage Condensate Drum</v>
          </cell>
          <cell r="I263" t="str">
            <v>VL</v>
          </cell>
          <cell r="J263">
            <v>279</v>
          </cell>
          <cell r="K263">
            <v>48.9</v>
          </cell>
          <cell r="L263">
            <v>710</v>
          </cell>
          <cell r="M263">
            <v>2895</v>
          </cell>
          <cell r="N263">
            <v>16</v>
          </cell>
          <cell r="O263">
            <v>3.2</v>
          </cell>
          <cell r="Q263" t="str">
            <v>H</v>
          </cell>
          <cell r="S263" t="str">
            <v>Yes</v>
          </cell>
          <cell r="T263" t="str">
            <v>EUR</v>
          </cell>
          <cell r="U263">
            <v>0</v>
          </cell>
          <cell r="V263">
            <v>2750</v>
          </cell>
          <cell r="W263">
            <v>0</v>
          </cell>
          <cell r="X263" t="str">
            <v>?</v>
          </cell>
          <cell r="Y263" t="str">
            <v>.</v>
          </cell>
          <cell r="AB263" t="str">
            <v>VESS</v>
          </cell>
        </row>
        <row r="264">
          <cell r="B264" t="str">
            <v>VE02</v>
          </cell>
          <cell r="C264" t="str">
            <v>01</v>
          </cell>
          <cell r="E264" t="str">
            <v>41</v>
          </cell>
          <cell r="G264" t="str">
            <v>475-D-421</v>
          </cell>
          <cell r="H264" t="str">
            <v>2nd Stage Condensate Drum</v>
          </cell>
          <cell r="I264" t="str">
            <v>VL</v>
          </cell>
          <cell r="J264">
            <v>279</v>
          </cell>
          <cell r="K264">
            <v>48.9</v>
          </cell>
          <cell r="L264">
            <v>710</v>
          </cell>
          <cell r="M264">
            <v>2895</v>
          </cell>
          <cell r="N264">
            <v>16</v>
          </cell>
          <cell r="O264">
            <v>3.2</v>
          </cell>
          <cell r="Q264" t="str">
            <v>H</v>
          </cell>
          <cell r="S264" t="str">
            <v>Yes</v>
          </cell>
          <cell r="T264" t="str">
            <v>EUR</v>
          </cell>
          <cell r="U264">
            <v>0</v>
          </cell>
          <cell r="V264">
            <v>2750</v>
          </cell>
          <cell r="W264">
            <v>0</v>
          </cell>
          <cell r="X264" t="str">
            <v>?</v>
          </cell>
          <cell r="AB264" t="str">
            <v>VESS</v>
          </cell>
        </row>
        <row r="265">
          <cell r="B265" t="str">
            <v>VE02</v>
          </cell>
          <cell r="C265" t="str">
            <v>01</v>
          </cell>
          <cell r="E265" t="str">
            <v>41</v>
          </cell>
          <cell r="G265" t="str">
            <v>475-D-422</v>
          </cell>
          <cell r="H265" t="str">
            <v>3rd Stage Condensate Drum</v>
          </cell>
          <cell r="I265" t="str">
            <v>VL</v>
          </cell>
          <cell r="J265">
            <v>279</v>
          </cell>
          <cell r="K265">
            <v>48.9</v>
          </cell>
          <cell r="L265">
            <v>710</v>
          </cell>
          <cell r="M265">
            <v>2895</v>
          </cell>
          <cell r="N265">
            <v>16</v>
          </cell>
          <cell r="O265">
            <v>3.2</v>
          </cell>
          <cell r="Q265" t="str">
            <v>H</v>
          </cell>
          <cell r="S265" t="str">
            <v>Yes</v>
          </cell>
          <cell r="T265" t="str">
            <v>EUR</v>
          </cell>
          <cell r="U265">
            <v>0</v>
          </cell>
          <cell r="V265">
            <v>2750</v>
          </cell>
          <cell r="W265">
            <v>0</v>
          </cell>
          <cell r="X265" t="str">
            <v>?</v>
          </cell>
          <cell r="Y265" t="str">
            <v>.</v>
          </cell>
          <cell r="AB265" t="str">
            <v>VESS</v>
          </cell>
        </row>
        <row r="266">
          <cell r="B266" t="str">
            <v>VE02</v>
          </cell>
          <cell r="C266" t="str">
            <v>01</v>
          </cell>
          <cell r="E266" t="str">
            <v>41</v>
          </cell>
          <cell r="G266" t="str">
            <v>475-D-403</v>
          </cell>
          <cell r="H266" t="str">
            <v>Acid Gas Preheater Condensate Drum</v>
          </cell>
          <cell r="I266" t="str">
            <v>VL</v>
          </cell>
          <cell r="J266">
            <v>279</v>
          </cell>
          <cell r="K266">
            <v>48.9</v>
          </cell>
          <cell r="L266">
            <v>915</v>
          </cell>
          <cell r="M266">
            <v>3000</v>
          </cell>
          <cell r="N266">
            <v>20</v>
          </cell>
          <cell r="O266">
            <v>3.2</v>
          </cell>
          <cell r="Q266" t="str">
            <v>H</v>
          </cell>
          <cell r="S266" t="str">
            <v>Yes</v>
          </cell>
          <cell r="T266" t="str">
            <v>EUR</v>
          </cell>
          <cell r="U266">
            <v>0</v>
          </cell>
          <cell r="V266">
            <v>3020</v>
          </cell>
          <cell r="W266">
            <v>0</v>
          </cell>
          <cell r="X266" t="str">
            <v>?</v>
          </cell>
          <cell r="Y266" t="str">
            <v>.</v>
          </cell>
          <cell r="AB266" t="str">
            <v>VESS</v>
          </cell>
        </row>
        <row r="267">
          <cell r="B267" t="str">
            <v>VE02</v>
          </cell>
          <cell r="C267" t="str">
            <v>12</v>
          </cell>
          <cell r="E267" t="str">
            <v>41</v>
          </cell>
          <cell r="G267" t="str">
            <v>475-D-401</v>
          </cell>
          <cell r="H267" t="str">
            <v>Acid Gas Scrubber</v>
          </cell>
          <cell r="I267" t="str">
            <v>VS</v>
          </cell>
          <cell r="J267">
            <v>138</v>
          </cell>
          <cell r="K267">
            <v>3.6</v>
          </cell>
          <cell r="L267">
            <v>3200</v>
          </cell>
          <cell r="M267">
            <v>10800</v>
          </cell>
          <cell r="N267">
            <v>11</v>
          </cell>
          <cell r="O267">
            <v>6.4</v>
          </cell>
          <cell r="Q267" t="str">
            <v>H</v>
          </cell>
          <cell r="R267" t="str">
            <v>SS 316L</v>
          </cell>
          <cell r="S267" t="str">
            <v>Yes</v>
          </cell>
          <cell r="T267" t="str">
            <v>EUR</v>
          </cell>
          <cell r="U267">
            <v>0</v>
          </cell>
          <cell r="V267">
            <v>21300</v>
          </cell>
          <cell r="W267">
            <v>0</v>
          </cell>
          <cell r="X267" t="str">
            <v>?</v>
          </cell>
          <cell r="Y267" t="str">
            <v>3 1/2" SS Pall Rings = 26 m3-Lethal Service</v>
          </cell>
          <cell r="AB267" t="str">
            <v>VESS</v>
          </cell>
        </row>
        <row r="268">
          <cell r="B268" t="str">
            <v>VE02</v>
          </cell>
          <cell r="C268" t="str">
            <v>12</v>
          </cell>
          <cell r="E268" t="str">
            <v>41</v>
          </cell>
          <cell r="G268" t="str">
            <v>475-D-402</v>
          </cell>
          <cell r="H268" t="str">
            <v>Acid Gas KO Drum</v>
          </cell>
          <cell r="I268" t="str">
            <v>VL</v>
          </cell>
          <cell r="J268">
            <v>138</v>
          </cell>
          <cell r="K268">
            <v>3.8</v>
          </cell>
          <cell r="L268">
            <v>3200</v>
          </cell>
          <cell r="M268">
            <v>6910</v>
          </cell>
          <cell r="N268">
            <v>11</v>
          </cell>
          <cell r="O268">
            <v>6.4</v>
          </cell>
          <cell r="P268" t="str">
            <v>Y</v>
          </cell>
          <cell r="R268" t="str">
            <v>SS 316L</v>
          </cell>
          <cell r="S268" t="str">
            <v>Yes</v>
          </cell>
          <cell r="T268" t="str">
            <v>EUR</v>
          </cell>
          <cell r="U268">
            <v>0</v>
          </cell>
          <cell r="V268">
            <v>16750</v>
          </cell>
          <cell r="W268">
            <v>0</v>
          </cell>
          <cell r="X268" t="str">
            <v>?</v>
          </cell>
          <cell r="Y268" t="str">
            <v>Lethal Service</v>
          </cell>
          <cell r="AB268" t="str">
            <v>VESS</v>
          </cell>
        </row>
        <row r="269">
          <cell r="B269" t="str">
            <v>VE02</v>
          </cell>
          <cell r="E269" t="str">
            <v>41</v>
          </cell>
          <cell r="G269" t="str">
            <v>475-D-404</v>
          </cell>
          <cell r="H269" t="str">
            <v>HHP Steam Drum</v>
          </cell>
          <cell r="N269">
            <v>0</v>
          </cell>
          <cell r="S269" t="str">
            <v>-</v>
          </cell>
          <cell r="T269" t="str">
            <v>EUR</v>
          </cell>
          <cell r="U269">
            <v>0</v>
          </cell>
          <cell r="V269">
            <v>0</v>
          </cell>
          <cell r="W269">
            <v>0</v>
          </cell>
          <cell r="X269" t="str">
            <v>§</v>
          </cell>
          <cell r="Y269" t="str">
            <v>Incl. In Reaction Furnace F-404</v>
          </cell>
          <cell r="AB269" t="str">
            <v>VESS</v>
          </cell>
        </row>
        <row r="270">
          <cell r="B270" t="str">
            <v>VE02</v>
          </cell>
          <cell r="E270" t="str">
            <v>41</v>
          </cell>
          <cell r="G270" t="str">
            <v>475-D-428</v>
          </cell>
          <cell r="H270" t="str">
            <v>Chemical Injection Tank ( m3 0,57 )</v>
          </cell>
          <cell r="N270">
            <v>0</v>
          </cell>
          <cell r="S270" t="str">
            <v>-</v>
          </cell>
          <cell r="T270" t="str">
            <v>EUR</v>
          </cell>
          <cell r="U270">
            <v>0</v>
          </cell>
          <cell r="V270">
            <v>0</v>
          </cell>
          <cell r="W270">
            <v>0</v>
          </cell>
          <cell r="X270" t="str">
            <v>§</v>
          </cell>
          <cell r="Y270" t="str">
            <v>Incl.in Package 475-U-401-With Mixer</v>
          </cell>
          <cell r="AB270" t="str">
            <v>VESS</v>
          </cell>
        </row>
        <row r="271">
          <cell r="B271" t="str">
            <v>VE02</v>
          </cell>
          <cell r="E271" t="str">
            <v>41</v>
          </cell>
          <cell r="G271" t="str">
            <v>475-D-429</v>
          </cell>
          <cell r="H271" t="str">
            <v>Chemical Injection Tank ( m3 0,57 )</v>
          </cell>
          <cell r="N271">
            <v>0</v>
          </cell>
          <cell r="S271" t="str">
            <v>-</v>
          </cell>
          <cell r="T271" t="str">
            <v>EUR</v>
          </cell>
          <cell r="U271">
            <v>0</v>
          </cell>
          <cell r="V271">
            <v>0</v>
          </cell>
          <cell r="W271">
            <v>0</v>
          </cell>
          <cell r="X271" t="str">
            <v>§</v>
          </cell>
          <cell r="Y271" t="str">
            <v>Incl.in Package 475-U-401-With Mixer</v>
          </cell>
          <cell r="AB271" t="str">
            <v>VESS</v>
          </cell>
        </row>
        <row r="272">
          <cell r="B272" t="str">
            <v>AI</v>
          </cell>
          <cell r="C272" t="str">
            <v>CS</v>
          </cell>
          <cell r="E272" t="str">
            <v>42</v>
          </cell>
          <cell r="G272" t="str">
            <v>475-E-506</v>
          </cell>
          <cell r="H272" t="str">
            <v>Condensate Vent Cooler</v>
          </cell>
          <cell r="I272">
            <v>0.25</v>
          </cell>
          <cell r="J272">
            <v>12</v>
          </cell>
          <cell r="L272">
            <v>171</v>
          </cell>
          <cell r="M272">
            <v>1.8</v>
          </cell>
          <cell r="N272">
            <v>50</v>
          </cell>
          <cell r="O272">
            <v>1</v>
          </cell>
          <cell r="P272">
            <v>25</v>
          </cell>
          <cell r="Q272" t="str">
            <v>X</v>
          </cell>
          <cell r="T272" t="str">
            <v>EUR</v>
          </cell>
          <cell r="U272">
            <v>0</v>
          </cell>
          <cell r="V272">
            <v>3780</v>
          </cell>
          <cell r="W272">
            <v>0</v>
          </cell>
          <cell r="X272" t="str">
            <v>Supply by Client</v>
          </cell>
          <cell r="AB272" t="str">
            <v>AIRC</v>
          </cell>
        </row>
        <row r="273">
          <cell r="B273" t="str">
            <v>AI</v>
          </cell>
          <cell r="C273" t="str">
            <v>CS</v>
          </cell>
          <cell r="E273" t="str">
            <v>42</v>
          </cell>
          <cell r="G273" t="str">
            <v>475-E-515</v>
          </cell>
          <cell r="H273" t="str">
            <v>LP Steam Condenser</v>
          </cell>
          <cell r="I273">
            <v>5.68</v>
          </cell>
          <cell r="J273">
            <v>197</v>
          </cell>
          <cell r="L273">
            <v>190</v>
          </cell>
          <cell r="M273">
            <v>10</v>
          </cell>
          <cell r="N273">
            <v>50</v>
          </cell>
          <cell r="O273">
            <v>2</v>
          </cell>
          <cell r="P273">
            <v>50</v>
          </cell>
          <cell r="Q273" t="str">
            <v>X</v>
          </cell>
          <cell r="T273" t="str">
            <v>EUR</v>
          </cell>
          <cell r="U273">
            <v>0</v>
          </cell>
          <cell r="V273">
            <v>17100</v>
          </cell>
          <cell r="W273">
            <v>0</v>
          </cell>
          <cell r="X273" t="str">
            <v>.</v>
          </cell>
          <cell r="AB273" t="str">
            <v>AIRC</v>
          </cell>
        </row>
        <row r="274">
          <cell r="B274" t="str">
            <v>BA</v>
          </cell>
          <cell r="E274" t="str">
            <v>42</v>
          </cell>
          <cell r="G274" t="str">
            <v>475-D-505</v>
          </cell>
          <cell r="H274" t="str">
            <v>Sulfur Pitr</v>
          </cell>
          <cell r="I274" t="str">
            <v>CONCRETE Internal Acid Resist.Lined - Capacity = 190 m3 - Dimens: mt ( L = 58 W = 12 H = min.3-max.4,5 )+Cover and Accessories</v>
          </cell>
          <cell r="T274" t="str">
            <v>EUR</v>
          </cell>
          <cell r="U274">
            <v>0</v>
          </cell>
          <cell r="V274">
            <v>0</v>
          </cell>
          <cell r="W274">
            <v>0</v>
          </cell>
          <cell r="X274" t="str">
            <v>.</v>
          </cell>
          <cell r="AB274" t="str">
            <v>MISC</v>
          </cell>
        </row>
        <row r="275">
          <cell r="B275" t="str">
            <v>CA</v>
          </cell>
          <cell r="E275" t="str">
            <v>42</v>
          </cell>
          <cell r="H275" t="str">
            <v>Catalyst for Sulfur Unit 500</v>
          </cell>
          <cell r="M275" t="str">
            <v>Procatalyse CRS-31 = 160 m3 - 3-4 mm Extrudates - Kg/m3 = 1,100</v>
          </cell>
          <cell r="T275" t="str">
            <v>EUR</v>
          </cell>
          <cell r="U275">
            <v>0</v>
          </cell>
          <cell r="V275">
            <v>176000</v>
          </cell>
          <cell r="W275">
            <v>0</v>
          </cell>
          <cell r="X275" t="str">
            <v>.</v>
          </cell>
          <cell r="AB275" t="str">
            <v>TRAY</v>
          </cell>
        </row>
        <row r="276">
          <cell r="B276" t="str">
            <v>CA</v>
          </cell>
          <cell r="E276" t="str">
            <v>42</v>
          </cell>
          <cell r="H276" t="str">
            <v>Catalyst for Sulfur Unit 500</v>
          </cell>
          <cell r="M276" t="str">
            <v>Procatalyse CR-3S = 49 m3 - 3-6 mm Balls - Kg/m3 = 720</v>
          </cell>
          <cell r="T276" t="str">
            <v>EUR</v>
          </cell>
          <cell r="U276">
            <v>0</v>
          </cell>
          <cell r="V276">
            <v>35500</v>
          </cell>
          <cell r="W276">
            <v>0</v>
          </cell>
          <cell r="X276" t="str">
            <v>.</v>
          </cell>
          <cell r="AB276" t="str">
            <v>TRAY</v>
          </cell>
        </row>
        <row r="277">
          <cell r="B277" t="str">
            <v>CA</v>
          </cell>
          <cell r="E277" t="str">
            <v>42</v>
          </cell>
          <cell r="H277" t="str">
            <v>Catalyst for Sulfur Unit 500</v>
          </cell>
          <cell r="M277" t="str">
            <v>Silica Type Superclaus = 74 m3 - 1,8 mm Extrudates - Kg/m3 = 500</v>
          </cell>
          <cell r="T277" t="str">
            <v>EUR</v>
          </cell>
          <cell r="U277">
            <v>0</v>
          </cell>
          <cell r="V277">
            <v>37000</v>
          </cell>
          <cell r="W277">
            <v>0</v>
          </cell>
          <cell r="X277" t="str">
            <v>.</v>
          </cell>
          <cell r="AB277" t="str">
            <v>TRAY</v>
          </cell>
        </row>
        <row r="278">
          <cell r="B278" t="str">
            <v>CA</v>
          </cell>
          <cell r="E278" t="str">
            <v>42</v>
          </cell>
          <cell r="H278" t="str">
            <v>Catalyst for Sulfur Unit 500</v>
          </cell>
          <cell r="M278" t="str">
            <v>Alpha-Alumina Type Superclaus = 25 m3 - 1,82 mm Extrudates - Kg/m3 = 900</v>
          </cell>
          <cell r="T278" t="str">
            <v>EUR</v>
          </cell>
          <cell r="U278">
            <v>0</v>
          </cell>
          <cell r="V278">
            <v>22500</v>
          </cell>
          <cell r="W278">
            <v>0</v>
          </cell>
          <cell r="X278" t="str">
            <v>.</v>
          </cell>
          <cell r="AB278" t="str">
            <v>TRAY</v>
          </cell>
        </row>
        <row r="279">
          <cell r="B279" t="str">
            <v>CC</v>
          </cell>
          <cell r="C279" t="str">
            <v>CS</v>
          </cell>
          <cell r="E279" t="str">
            <v>42</v>
          </cell>
          <cell r="G279" t="str">
            <v>475-K-501A</v>
          </cell>
          <cell r="H279" t="str">
            <v>Combustion Air Blower</v>
          </cell>
          <cell r="I279">
            <v>30000</v>
          </cell>
          <cell r="J279">
            <v>28.8</v>
          </cell>
          <cell r="K279">
            <v>48</v>
          </cell>
          <cell r="L279">
            <v>1</v>
          </cell>
          <cell r="M279">
            <v>48</v>
          </cell>
          <cell r="N279">
            <v>1.9</v>
          </cell>
          <cell r="R279" t="str">
            <v>CS</v>
          </cell>
          <cell r="T279" t="str">
            <v>EUR</v>
          </cell>
          <cell r="U279">
            <v>0</v>
          </cell>
          <cell r="V279">
            <v>15000</v>
          </cell>
          <cell r="W279">
            <v>0</v>
          </cell>
          <cell r="X279" t="str">
            <v>Steam Turbine-Incl.N°1 Filter + N°2 Silencers</v>
          </cell>
          <cell r="AB279" t="str">
            <v>CCOM</v>
          </cell>
        </row>
        <row r="280">
          <cell r="B280" t="str">
            <v>CC</v>
          </cell>
          <cell r="C280" t="str">
            <v>CS</v>
          </cell>
          <cell r="E280" t="str">
            <v>42</v>
          </cell>
          <cell r="G280" t="str">
            <v>475-K-501B</v>
          </cell>
          <cell r="I280">
            <v>30000</v>
          </cell>
          <cell r="J280">
            <v>28.8</v>
          </cell>
          <cell r="K280">
            <v>48</v>
          </cell>
          <cell r="L280">
            <v>1</v>
          </cell>
          <cell r="M280">
            <v>48</v>
          </cell>
          <cell r="N280">
            <v>1.9</v>
          </cell>
          <cell r="R280" t="str">
            <v>CS</v>
          </cell>
          <cell r="T280" t="str">
            <v>EUR</v>
          </cell>
          <cell r="U280">
            <v>0</v>
          </cell>
          <cell r="V280">
            <v>15000</v>
          </cell>
          <cell r="W280">
            <v>0</v>
          </cell>
          <cell r="X280" t="str">
            <v>Steam Turbine-Incl.N°1 Filter + N°2 Silencers</v>
          </cell>
          <cell r="AB280" t="str">
            <v>CCOM</v>
          </cell>
        </row>
        <row r="281">
          <cell r="B281" t="str">
            <v>CC</v>
          </cell>
          <cell r="C281" t="str">
            <v>CS</v>
          </cell>
          <cell r="E281" t="str">
            <v>42</v>
          </cell>
          <cell r="G281" t="str">
            <v>475-K-501C</v>
          </cell>
          <cell r="I281">
            <v>30000</v>
          </cell>
          <cell r="J281">
            <v>28.8</v>
          </cell>
          <cell r="K281">
            <v>48</v>
          </cell>
          <cell r="L281">
            <v>1</v>
          </cell>
          <cell r="M281">
            <v>48</v>
          </cell>
          <cell r="N281">
            <v>1.9</v>
          </cell>
          <cell r="R281" t="str">
            <v>CS</v>
          </cell>
          <cell r="T281" t="str">
            <v>EUR</v>
          </cell>
          <cell r="U281">
            <v>0</v>
          </cell>
          <cell r="V281">
            <v>15000</v>
          </cell>
          <cell r="W281">
            <v>0</v>
          </cell>
          <cell r="X281" t="str">
            <v>Electric Motor - Incl.N°1 Filter + N°2 Silencers</v>
          </cell>
          <cell r="AB281" t="str">
            <v>CCOM</v>
          </cell>
        </row>
        <row r="282">
          <cell r="B282" t="str">
            <v>CC</v>
          </cell>
          <cell r="C282" t="str">
            <v>CS</v>
          </cell>
          <cell r="E282" t="str">
            <v>42</v>
          </cell>
          <cell r="G282" t="str">
            <v>475-K-501D</v>
          </cell>
          <cell r="I282">
            <v>30000</v>
          </cell>
          <cell r="J282">
            <v>28.8</v>
          </cell>
          <cell r="K282">
            <v>48</v>
          </cell>
          <cell r="L282">
            <v>1</v>
          </cell>
          <cell r="M282">
            <v>48</v>
          </cell>
          <cell r="N282">
            <v>1.9</v>
          </cell>
          <cell r="R282" t="str">
            <v>CS</v>
          </cell>
          <cell r="T282" t="str">
            <v>EUR</v>
          </cell>
          <cell r="U282">
            <v>0</v>
          </cell>
          <cell r="V282">
            <v>15000</v>
          </cell>
          <cell r="W282">
            <v>0</v>
          </cell>
          <cell r="X282" t="str">
            <v>Electric Motor - Incl.N°1 Filter + N°2 Silencers</v>
          </cell>
          <cell r="AB282" t="str">
            <v>CCOM</v>
          </cell>
        </row>
        <row r="283">
          <cell r="B283" t="str">
            <v>CP02</v>
          </cell>
          <cell r="C283" t="str">
            <v>CS</v>
          </cell>
          <cell r="E283" t="str">
            <v>42</v>
          </cell>
          <cell r="G283" t="str">
            <v>475-G-506A</v>
          </cell>
          <cell r="H283" t="str">
            <v>LP Condensate Drum Pump</v>
          </cell>
          <cell r="I283">
            <v>8</v>
          </cell>
          <cell r="J283">
            <v>105</v>
          </cell>
          <cell r="K283">
            <v>5.8</v>
          </cell>
          <cell r="L283">
            <v>55</v>
          </cell>
          <cell r="M283">
            <v>2.75</v>
          </cell>
          <cell r="N283">
            <v>4</v>
          </cell>
          <cell r="O283" t="str">
            <v>CS</v>
          </cell>
          <cell r="Q283" t="str">
            <v>E</v>
          </cell>
          <cell r="S283" t="str">
            <v>H</v>
          </cell>
          <cell r="T283" t="str">
            <v>EUR</v>
          </cell>
          <cell r="U283">
            <v>0</v>
          </cell>
          <cell r="V283">
            <v>110</v>
          </cell>
          <cell r="W283">
            <v>0</v>
          </cell>
          <cell r="X283" t="str">
            <v>.</v>
          </cell>
          <cell r="AB283" t="str">
            <v>CPUM</v>
          </cell>
        </row>
        <row r="284">
          <cell r="B284" t="str">
            <v>CP02</v>
          </cell>
          <cell r="C284" t="str">
            <v>CS</v>
          </cell>
          <cell r="E284" t="str">
            <v>42</v>
          </cell>
          <cell r="G284" t="str">
            <v>475-G-506B</v>
          </cell>
          <cell r="I284">
            <v>8</v>
          </cell>
          <cell r="J284">
            <v>105</v>
          </cell>
          <cell r="K284">
            <v>5.8</v>
          </cell>
          <cell r="L284">
            <v>55</v>
          </cell>
          <cell r="M284">
            <v>2.75</v>
          </cell>
          <cell r="N284">
            <v>4</v>
          </cell>
          <cell r="O284" t="str">
            <v>CS</v>
          </cell>
          <cell r="Q284" t="str">
            <v>E</v>
          </cell>
          <cell r="S284" t="str">
            <v>H</v>
          </cell>
          <cell r="T284" t="str">
            <v>EUR</v>
          </cell>
          <cell r="U284">
            <v>0</v>
          </cell>
          <cell r="V284">
            <v>110</v>
          </cell>
          <cell r="W284">
            <v>0</v>
          </cell>
          <cell r="X284" t="str">
            <v>.</v>
          </cell>
          <cell r="AB284" t="str">
            <v>CPUM</v>
          </cell>
        </row>
        <row r="285">
          <cell r="B285" t="str">
            <v>CP02</v>
          </cell>
          <cell r="C285" t="str">
            <v>CS</v>
          </cell>
          <cell r="E285" t="str">
            <v>42</v>
          </cell>
          <cell r="G285" t="str">
            <v>475-G-528A</v>
          </cell>
          <cell r="H285" t="str">
            <v>HP Condensate Pump</v>
          </cell>
          <cell r="I285">
            <v>52</v>
          </cell>
          <cell r="J285">
            <v>170</v>
          </cell>
          <cell r="K285">
            <v>8.9</v>
          </cell>
          <cell r="L285">
            <v>44</v>
          </cell>
          <cell r="M285">
            <v>2</v>
          </cell>
          <cell r="N285">
            <v>15</v>
          </cell>
          <cell r="O285" t="str">
            <v>CS</v>
          </cell>
          <cell r="Q285" t="str">
            <v>E</v>
          </cell>
          <cell r="S285" t="str">
            <v>H</v>
          </cell>
          <cell r="T285" t="str">
            <v>EUR</v>
          </cell>
          <cell r="U285">
            <v>0</v>
          </cell>
          <cell r="V285">
            <v>310</v>
          </cell>
          <cell r="W285">
            <v>0</v>
          </cell>
          <cell r="X285" t="str">
            <v>.</v>
          </cell>
          <cell r="AB285" t="str">
            <v>CPUM</v>
          </cell>
        </row>
        <row r="286">
          <cell r="B286" t="str">
            <v>CP02</v>
          </cell>
          <cell r="C286" t="str">
            <v>CS</v>
          </cell>
          <cell r="E286" t="str">
            <v>42</v>
          </cell>
          <cell r="G286" t="str">
            <v>475-G-528B</v>
          </cell>
          <cell r="I286">
            <v>52</v>
          </cell>
          <cell r="J286">
            <v>170</v>
          </cell>
          <cell r="K286">
            <v>8.9</v>
          </cell>
          <cell r="L286">
            <v>44</v>
          </cell>
          <cell r="M286">
            <v>2</v>
          </cell>
          <cell r="N286">
            <v>15</v>
          </cell>
          <cell r="O286" t="str">
            <v>CS</v>
          </cell>
          <cell r="Q286" t="str">
            <v>E</v>
          </cell>
          <cell r="S286" t="str">
            <v>H</v>
          </cell>
          <cell r="T286" t="str">
            <v>EUR</v>
          </cell>
          <cell r="U286">
            <v>0</v>
          </cell>
          <cell r="V286">
            <v>310</v>
          </cell>
          <cell r="W286">
            <v>0</v>
          </cell>
          <cell r="X286" t="str">
            <v>.</v>
          </cell>
          <cell r="AB286" t="str">
            <v>CPUM</v>
          </cell>
        </row>
        <row r="287">
          <cell r="B287" t="str">
            <v>CP02</v>
          </cell>
          <cell r="C287" t="str">
            <v>CS</v>
          </cell>
          <cell r="E287" t="str">
            <v>42</v>
          </cell>
          <cell r="G287" t="str">
            <v>475-G-505A</v>
          </cell>
          <cell r="H287" t="str">
            <v>Sulfur Product Pump</v>
          </cell>
          <cell r="I287">
            <v>65</v>
          </cell>
          <cell r="J287">
            <v>150</v>
          </cell>
          <cell r="K287">
            <v>12.3</v>
          </cell>
          <cell r="L287">
            <v>45</v>
          </cell>
          <cell r="M287">
            <v>5.8</v>
          </cell>
          <cell r="N287">
            <v>40</v>
          </cell>
          <cell r="O287" t="str">
            <v>CS</v>
          </cell>
          <cell r="Q287" t="str">
            <v>E</v>
          </cell>
          <cell r="S287" t="str">
            <v>V</v>
          </cell>
          <cell r="T287" t="str">
            <v>EUR</v>
          </cell>
          <cell r="U287">
            <v>0</v>
          </cell>
          <cell r="V287">
            <v>1150</v>
          </cell>
          <cell r="W287">
            <v>0</v>
          </cell>
          <cell r="AB287" t="str">
            <v>CPUM</v>
          </cell>
        </row>
        <row r="288">
          <cell r="B288" t="str">
            <v>CP02</v>
          </cell>
          <cell r="C288" t="str">
            <v>CS</v>
          </cell>
          <cell r="E288" t="str">
            <v>42</v>
          </cell>
          <cell r="G288" t="str">
            <v>475-G-505B</v>
          </cell>
          <cell r="I288">
            <v>65</v>
          </cell>
          <cell r="J288">
            <v>150</v>
          </cell>
          <cell r="K288">
            <v>12.3</v>
          </cell>
          <cell r="L288">
            <v>45</v>
          </cell>
          <cell r="M288">
            <v>5.8</v>
          </cell>
          <cell r="N288">
            <v>40</v>
          </cell>
          <cell r="O288" t="str">
            <v>CS</v>
          </cell>
          <cell r="Q288" t="str">
            <v>E</v>
          </cell>
          <cell r="S288" t="str">
            <v>V</v>
          </cell>
          <cell r="T288" t="str">
            <v>EUR</v>
          </cell>
          <cell r="U288">
            <v>0</v>
          </cell>
          <cell r="V288">
            <v>1150</v>
          </cell>
          <cell r="W288">
            <v>0</v>
          </cell>
          <cell r="AB288" t="str">
            <v>CPUM</v>
          </cell>
        </row>
        <row r="289">
          <cell r="B289" t="str">
            <v>CP02</v>
          </cell>
          <cell r="E289" t="str">
            <v>42</v>
          </cell>
          <cell r="G289" t="str">
            <v>475-G-501A</v>
          </cell>
          <cell r="H289" t="str">
            <v>Sour Water Pump ( Scrubber )</v>
          </cell>
          <cell r="I289">
            <v>232</v>
          </cell>
          <cell r="J289">
            <v>48</v>
          </cell>
          <cell r="K289">
            <v>10.199999999999999</v>
          </cell>
          <cell r="L289">
            <v>63</v>
          </cell>
          <cell r="M289">
            <v>17.5</v>
          </cell>
          <cell r="N289">
            <v>100</v>
          </cell>
          <cell r="Q289" t="str">
            <v>E</v>
          </cell>
          <cell r="S289" t="str">
            <v>H</v>
          </cell>
          <cell r="T289" t="str">
            <v>EUR</v>
          </cell>
          <cell r="U289">
            <v>0</v>
          </cell>
          <cell r="V289">
            <v>1450</v>
          </cell>
          <cell r="W289">
            <v>0</v>
          </cell>
          <cell r="X289" t="str">
            <v>.</v>
          </cell>
          <cell r="AB289" t="str">
            <v>CPUM</v>
          </cell>
        </row>
        <row r="290">
          <cell r="B290" t="str">
            <v>CP02</v>
          </cell>
          <cell r="E290" t="str">
            <v>42</v>
          </cell>
          <cell r="G290" t="str">
            <v>475-G-501B</v>
          </cell>
          <cell r="I290">
            <v>232</v>
          </cell>
          <cell r="J290">
            <v>48</v>
          </cell>
          <cell r="K290">
            <v>10.199999999999999</v>
          </cell>
          <cell r="L290">
            <v>63</v>
          </cell>
          <cell r="M290">
            <v>17.5</v>
          </cell>
          <cell r="N290">
            <v>100</v>
          </cell>
          <cell r="Q290" t="str">
            <v>E</v>
          </cell>
          <cell r="S290" t="str">
            <v>H</v>
          </cell>
          <cell r="T290" t="str">
            <v>EUR</v>
          </cell>
          <cell r="U290">
            <v>0</v>
          </cell>
          <cell r="V290">
            <v>1450</v>
          </cell>
          <cell r="W290">
            <v>0</v>
          </cell>
          <cell r="X290" t="str">
            <v>.</v>
          </cell>
          <cell r="AB290" t="str">
            <v>CPUM</v>
          </cell>
        </row>
        <row r="291">
          <cell r="B291" t="str">
            <v>CP02</v>
          </cell>
          <cell r="E291" t="str">
            <v>42</v>
          </cell>
          <cell r="G291" t="str">
            <v>475-G-502A</v>
          </cell>
          <cell r="H291" t="str">
            <v>Sour Water Pump ( KO Drum )</v>
          </cell>
          <cell r="I291">
            <v>6.5</v>
          </cell>
          <cell r="J291">
            <v>42</v>
          </cell>
          <cell r="K291">
            <v>10.3</v>
          </cell>
          <cell r="L291">
            <v>65</v>
          </cell>
          <cell r="M291">
            <v>18.5</v>
          </cell>
          <cell r="N291">
            <v>4</v>
          </cell>
          <cell r="Q291" t="str">
            <v>E</v>
          </cell>
          <cell r="S291" t="str">
            <v>H</v>
          </cell>
          <cell r="T291" t="str">
            <v>EUR</v>
          </cell>
          <cell r="U291">
            <v>0</v>
          </cell>
          <cell r="V291">
            <v>110</v>
          </cell>
          <cell r="W291">
            <v>0</v>
          </cell>
          <cell r="X291" t="str">
            <v>.</v>
          </cell>
          <cell r="AB291" t="str">
            <v>CPUM</v>
          </cell>
        </row>
        <row r="292">
          <cell r="B292" t="str">
            <v>CP02</v>
          </cell>
          <cell r="E292" t="str">
            <v>42</v>
          </cell>
          <cell r="G292" t="str">
            <v>475-G-502B</v>
          </cell>
          <cell r="I292">
            <v>6.5</v>
          </cell>
          <cell r="J292">
            <v>42</v>
          </cell>
          <cell r="K292">
            <v>10.3</v>
          </cell>
          <cell r="L292">
            <v>65</v>
          </cell>
          <cell r="M292">
            <v>18.5</v>
          </cell>
          <cell r="N292">
            <v>4</v>
          </cell>
          <cell r="Q292" t="str">
            <v>E</v>
          </cell>
          <cell r="S292" t="str">
            <v>H</v>
          </cell>
          <cell r="T292" t="str">
            <v>EUR</v>
          </cell>
          <cell r="U292">
            <v>0</v>
          </cell>
          <cell r="V292">
            <v>110</v>
          </cell>
          <cell r="W292">
            <v>0</v>
          </cell>
          <cell r="X292" t="str">
            <v>.</v>
          </cell>
          <cell r="AB292" t="str">
            <v>CPUM</v>
          </cell>
        </row>
        <row r="293">
          <cell r="B293" t="str">
            <v>CP02</v>
          </cell>
          <cell r="E293" t="str">
            <v>42</v>
          </cell>
          <cell r="G293" t="str">
            <v>475-G-515A</v>
          </cell>
          <cell r="H293" t="str">
            <v>BFW Booster Pump</v>
          </cell>
          <cell r="I293">
            <v>105</v>
          </cell>
          <cell r="J293">
            <v>138</v>
          </cell>
          <cell r="K293">
            <v>81.5</v>
          </cell>
          <cell r="L293">
            <v>245</v>
          </cell>
          <cell r="M293">
            <v>366</v>
          </cell>
          <cell r="N293">
            <v>150</v>
          </cell>
          <cell r="Q293" t="str">
            <v>E</v>
          </cell>
          <cell r="S293" t="str">
            <v>H</v>
          </cell>
          <cell r="T293" t="str">
            <v>EUR</v>
          </cell>
          <cell r="U293">
            <v>0</v>
          </cell>
          <cell r="V293">
            <v>1100</v>
          </cell>
          <cell r="W293">
            <v>0</v>
          </cell>
          <cell r="X293" t="str">
            <v>.</v>
          </cell>
          <cell r="AB293" t="str">
            <v>CPUM</v>
          </cell>
        </row>
        <row r="294">
          <cell r="B294" t="str">
            <v>CP02</v>
          </cell>
          <cell r="E294" t="str">
            <v>42</v>
          </cell>
          <cell r="G294" t="str">
            <v>475-G-515B</v>
          </cell>
          <cell r="I294">
            <v>105</v>
          </cell>
          <cell r="J294">
            <v>138</v>
          </cell>
          <cell r="K294">
            <v>81.5</v>
          </cell>
          <cell r="L294">
            <v>245</v>
          </cell>
          <cell r="M294">
            <v>366</v>
          </cell>
          <cell r="N294">
            <v>150</v>
          </cell>
          <cell r="Q294" t="str">
            <v>E</v>
          </cell>
          <cell r="S294" t="str">
            <v>H</v>
          </cell>
          <cell r="T294" t="str">
            <v>EUR</v>
          </cell>
          <cell r="U294">
            <v>0</v>
          </cell>
          <cell r="V294">
            <v>1100</v>
          </cell>
          <cell r="W294">
            <v>0</v>
          </cell>
          <cell r="X294" t="str">
            <v>.</v>
          </cell>
          <cell r="AB294" t="str">
            <v>CPUM</v>
          </cell>
        </row>
        <row r="295">
          <cell r="B295" t="str">
            <v>CP02</v>
          </cell>
          <cell r="E295" t="str">
            <v>42</v>
          </cell>
          <cell r="G295" t="str">
            <v>475-G-515C</v>
          </cell>
          <cell r="I295">
            <v>105</v>
          </cell>
          <cell r="J295">
            <v>138</v>
          </cell>
          <cell r="K295">
            <v>81.5</v>
          </cell>
          <cell r="L295">
            <v>245</v>
          </cell>
          <cell r="M295">
            <v>366</v>
          </cell>
          <cell r="N295">
            <v>150</v>
          </cell>
          <cell r="Q295" t="str">
            <v>E</v>
          </cell>
          <cell r="S295" t="str">
            <v>H</v>
          </cell>
          <cell r="T295" t="str">
            <v>EUR</v>
          </cell>
          <cell r="U295">
            <v>0</v>
          </cell>
          <cell r="V295">
            <v>1100</v>
          </cell>
          <cell r="W295">
            <v>0</v>
          </cell>
          <cell r="X295" t="str">
            <v>.</v>
          </cell>
          <cell r="AB295" t="str">
            <v>CPUM</v>
          </cell>
        </row>
        <row r="296">
          <cell r="B296" t="str">
            <v>CP02</v>
          </cell>
          <cell r="E296" t="str">
            <v>42</v>
          </cell>
          <cell r="G296" t="str">
            <v>475-G-518A</v>
          </cell>
          <cell r="H296" t="str">
            <v>Oil Skim Pump</v>
          </cell>
          <cell r="I296">
            <v>11.5</v>
          </cell>
          <cell r="J296">
            <v>48</v>
          </cell>
          <cell r="K296">
            <v>8.9</v>
          </cell>
          <cell r="L296">
            <v>88</v>
          </cell>
          <cell r="M296">
            <v>0.5</v>
          </cell>
          <cell r="N296">
            <v>5.5</v>
          </cell>
          <cell r="Q296" t="str">
            <v>E</v>
          </cell>
          <cell r="S296" t="str">
            <v>H</v>
          </cell>
          <cell r="T296" t="str">
            <v>EUR</v>
          </cell>
          <cell r="U296">
            <v>0</v>
          </cell>
          <cell r="V296">
            <v>140</v>
          </cell>
          <cell r="W296">
            <v>0</v>
          </cell>
          <cell r="X296" t="str">
            <v>.</v>
          </cell>
          <cell r="AB296" t="str">
            <v>CPUM</v>
          </cell>
        </row>
        <row r="297">
          <cell r="B297" t="str">
            <v>CP02</v>
          </cell>
          <cell r="E297" t="str">
            <v>42</v>
          </cell>
          <cell r="G297" t="str">
            <v>475-G-518B</v>
          </cell>
          <cell r="I297">
            <v>11.5</v>
          </cell>
          <cell r="J297">
            <v>48</v>
          </cell>
          <cell r="K297">
            <v>8.9</v>
          </cell>
          <cell r="L297">
            <v>88</v>
          </cell>
          <cell r="M297">
            <v>0.5</v>
          </cell>
          <cell r="N297">
            <v>5.5</v>
          </cell>
          <cell r="Q297" t="str">
            <v>E</v>
          </cell>
          <cell r="S297" t="str">
            <v>H</v>
          </cell>
          <cell r="T297" t="str">
            <v>EUR</v>
          </cell>
          <cell r="U297">
            <v>0</v>
          </cell>
          <cell r="V297">
            <v>140</v>
          </cell>
          <cell r="W297">
            <v>0</v>
          </cell>
          <cell r="X297" t="str">
            <v>.</v>
          </cell>
          <cell r="AB297" t="str">
            <v>CPUM</v>
          </cell>
        </row>
        <row r="298">
          <cell r="B298" t="str">
            <v>CP02</v>
          </cell>
          <cell r="E298" t="str">
            <v>42</v>
          </cell>
          <cell r="G298" t="str">
            <v>475-G-527A</v>
          </cell>
          <cell r="H298" t="str">
            <v>Blow-Down Pump</v>
          </cell>
          <cell r="I298">
            <v>9</v>
          </cell>
          <cell r="J298">
            <v>171</v>
          </cell>
          <cell r="K298">
            <v>7.1</v>
          </cell>
          <cell r="L298">
            <v>46</v>
          </cell>
          <cell r="M298">
            <v>2.4500000000000002</v>
          </cell>
          <cell r="N298">
            <v>4</v>
          </cell>
          <cell r="Q298" t="str">
            <v>E</v>
          </cell>
          <cell r="S298" t="str">
            <v>H</v>
          </cell>
          <cell r="T298" t="str">
            <v>EUR</v>
          </cell>
          <cell r="U298">
            <v>0</v>
          </cell>
          <cell r="V298">
            <v>110</v>
          </cell>
          <cell r="W298">
            <v>0</v>
          </cell>
          <cell r="X298" t="str">
            <v>.</v>
          </cell>
          <cell r="AB298" t="str">
            <v>CPUM</v>
          </cell>
        </row>
        <row r="299">
          <cell r="B299" t="str">
            <v>CP02</v>
          </cell>
          <cell r="E299" t="str">
            <v>42</v>
          </cell>
          <cell r="G299" t="str">
            <v>475-G-527B</v>
          </cell>
          <cell r="I299">
            <v>9</v>
          </cell>
          <cell r="J299">
            <v>171</v>
          </cell>
          <cell r="K299">
            <v>7.1</v>
          </cell>
          <cell r="L299">
            <v>46</v>
          </cell>
          <cell r="M299">
            <v>2.4500000000000002</v>
          </cell>
          <cell r="N299">
            <v>4</v>
          </cell>
          <cell r="Q299" t="str">
            <v>E</v>
          </cell>
          <cell r="S299" t="str">
            <v>H</v>
          </cell>
          <cell r="T299" t="str">
            <v>EUR</v>
          </cell>
          <cell r="U299">
            <v>0</v>
          </cell>
          <cell r="V299">
            <v>110</v>
          </cell>
          <cell r="W299">
            <v>0</v>
          </cell>
          <cell r="X299" t="str">
            <v>.</v>
          </cell>
          <cell r="AB299" t="str">
            <v>CPUM</v>
          </cell>
        </row>
        <row r="300">
          <cell r="B300" t="str">
            <v>DR</v>
          </cell>
          <cell r="E300" t="str">
            <v>42</v>
          </cell>
          <cell r="G300" t="str">
            <v>475-KT-501A</v>
          </cell>
          <cell r="H300" t="str">
            <v>Steam Turbine for Blower</v>
          </cell>
          <cell r="Q300">
            <v>900</v>
          </cell>
          <cell r="T300" t="str">
            <v>EUR</v>
          </cell>
          <cell r="U300">
            <v>0</v>
          </cell>
          <cell r="V300">
            <v>4000</v>
          </cell>
          <cell r="W300">
            <v>0</v>
          </cell>
          <cell r="X300" t="str">
            <v>.</v>
          </cell>
          <cell r="AB300" t="str">
            <v>DRIV</v>
          </cell>
        </row>
        <row r="301">
          <cell r="B301" t="str">
            <v>DR</v>
          </cell>
          <cell r="E301" t="str">
            <v>42</v>
          </cell>
          <cell r="G301" t="str">
            <v>475-KT-501B</v>
          </cell>
          <cell r="Q301">
            <v>900</v>
          </cell>
          <cell r="T301" t="str">
            <v>EUR</v>
          </cell>
          <cell r="U301">
            <v>0</v>
          </cell>
          <cell r="V301">
            <v>4000</v>
          </cell>
          <cell r="W301">
            <v>0</v>
          </cell>
          <cell r="X301" t="str">
            <v>.</v>
          </cell>
          <cell r="AB301" t="str">
            <v>DRIV</v>
          </cell>
        </row>
        <row r="302">
          <cell r="B302" t="str">
            <v>DR</v>
          </cell>
          <cell r="E302" t="str">
            <v>42</v>
          </cell>
          <cell r="G302" t="str">
            <v>475-KT-501C</v>
          </cell>
          <cell r="H302" t="str">
            <v>Electric Motor for Blower</v>
          </cell>
          <cell r="I302">
            <v>1200</v>
          </cell>
          <cell r="J302" t="str">
            <v>Eexn</v>
          </cell>
          <cell r="T302" t="str">
            <v>EUR</v>
          </cell>
          <cell r="U302">
            <v>0</v>
          </cell>
          <cell r="V302">
            <v>5950</v>
          </cell>
          <cell r="W302">
            <v>0</v>
          </cell>
          <cell r="X302" t="str">
            <v>.</v>
          </cell>
          <cell r="AB302" t="str">
            <v>DRIV</v>
          </cell>
        </row>
        <row r="303">
          <cell r="B303" t="str">
            <v>DR</v>
          </cell>
          <cell r="E303" t="str">
            <v>42</v>
          </cell>
          <cell r="G303" t="str">
            <v>475-KT-501D</v>
          </cell>
          <cell r="I303">
            <v>1200</v>
          </cell>
          <cell r="J303" t="str">
            <v>Eexn</v>
          </cell>
          <cell r="T303" t="str">
            <v>EUR</v>
          </cell>
          <cell r="U303">
            <v>0</v>
          </cell>
          <cell r="V303">
            <v>5950</v>
          </cell>
          <cell r="W303">
            <v>0</v>
          </cell>
          <cell r="X303" t="str">
            <v>.</v>
          </cell>
          <cell r="AB303" t="str">
            <v>DRIV</v>
          </cell>
        </row>
        <row r="304">
          <cell r="B304" t="str">
            <v>DR</v>
          </cell>
          <cell r="E304" t="str">
            <v>42</v>
          </cell>
          <cell r="G304" t="str">
            <v>475-GM-515A</v>
          </cell>
          <cell r="H304" t="str">
            <v>Electric Motor for BFW Booster Pump</v>
          </cell>
          <cell r="I304">
            <v>150</v>
          </cell>
          <cell r="J304" t="str">
            <v>Eexn</v>
          </cell>
          <cell r="T304" t="str">
            <v>EUR</v>
          </cell>
          <cell r="U304">
            <v>0</v>
          </cell>
          <cell r="V304">
            <v>910</v>
          </cell>
          <cell r="W304">
            <v>0</v>
          </cell>
          <cell r="X304" t="str">
            <v>.</v>
          </cell>
          <cell r="AB304" t="str">
            <v>DRIV</v>
          </cell>
        </row>
        <row r="305">
          <cell r="B305" t="str">
            <v>DR</v>
          </cell>
          <cell r="E305" t="str">
            <v>42</v>
          </cell>
          <cell r="G305" t="str">
            <v>475-GM-515B</v>
          </cell>
          <cell r="I305">
            <v>150</v>
          </cell>
          <cell r="J305" t="str">
            <v>Eexn</v>
          </cell>
          <cell r="T305" t="str">
            <v>EUR</v>
          </cell>
          <cell r="U305">
            <v>0</v>
          </cell>
          <cell r="V305">
            <v>910</v>
          </cell>
          <cell r="W305">
            <v>0</v>
          </cell>
          <cell r="X305" t="str">
            <v>.</v>
          </cell>
          <cell r="AB305" t="str">
            <v>DRIV</v>
          </cell>
        </row>
        <row r="306">
          <cell r="B306" t="str">
            <v>DR</v>
          </cell>
          <cell r="E306" t="str">
            <v>42</v>
          </cell>
          <cell r="G306" t="str">
            <v>475-GM-515C</v>
          </cell>
          <cell r="I306">
            <v>150</v>
          </cell>
          <cell r="J306" t="str">
            <v>Eexn</v>
          </cell>
          <cell r="T306" t="str">
            <v>EUR</v>
          </cell>
          <cell r="U306">
            <v>0</v>
          </cell>
          <cell r="V306">
            <v>910</v>
          </cell>
          <cell r="W306">
            <v>0</v>
          </cell>
          <cell r="X306" t="str">
            <v>.</v>
          </cell>
          <cell r="AB306" t="str">
            <v>DRIV</v>
          </cell>
        </row>
        <row r="307">
          <cell r="B307" t="str">
            <v>EX02</v>
          </cell>
          <cell r="C307" t="str">
            <v>01.01</v>
          </cell>
          <cell r="E307" t="str">
            <v>42</v>
          </cell>
          <cell r="G307" t="str">
            <v>475-E-501</v>
          </cell>
          <cell r="H307" t="str">
            <v xml:space="preserve">Air Preheater </v>
          </cell>
          <cell r="I307" t="str">
            <v>BEU</v>
          </cell>
          <cell r="J307">
            <v>2.27</v>
          </cell>
          <cell r="K307">
            <v>228</v>
          </cell>
          <cell r="L307">
            <v>279</v>
          </cell>
          <cell r="M307">
            <v>1.8</v>
          </cell>
          <cell r="N307">
            <v>279</v>
          </cell>
          <cell r="O307">
            <v>48.9</v>
          </cell>
          <cell r="P307">
            <v>3660</v>
          </cell>
          <cell r="Q307" t="str">
            <v>Q</v>
          </cell>
          <cell r="R307" t="str">
            <v>01</v>
          </cell>
          <cell r="S307" t="str">
            <v>01</v>
          </cell>
          <cell r="T307" t="str">
            <v>EUR</v>
          </cell>
          <cell r="U307">
            <v>0</v>
          </cell>
          <cell r="V307">
            <v>13000</v>
          </cell>
          <cell r="W307">
            <v>0</v>
          </cell>
          <cell r="X307" t="str">
            <v>?</v>
          </cell>
          <cell r="Y307" t="str">
            <v xml:space="preserve"> (Kg./m²) = 57,02 -Shell dia (mm) = 950</v>
          </cell>
          <cell r="AB307" t="str">
            <v>EXCH</v>
          </cell>
        </row>
        <row r="308">
          <cell r="B308" t="str">
            <v>EX02</v>
          </cell>
          <cell r="C308" t="str">
            <v>01.01</v>
          </cell>
          <cell r="E308" t="str">
            <v>42</v>
          </cell>
          <cell r="G308" t="str">
            <v>475-E-502</v>
          </cell>
          <cell r="H308" t="str">
            <v xml:space="preserve">Acid Gas Preheater </v>
          </cell>
          <cell r="I308" t="str">
            <v>BEU</v>
          </cell>
          <cell r="J308">
            <v>5.9</v>
          </cell>
          <cell r="K308">
            <v>530</v>
          </cell>
          <cell r="L308">
            <v>279</v>
          </cell>
          <cell r="M308">
            <v>3.6</v>
          </cell>
          <cell r="N308">
            <v>279</v>
          </cell>
          <cell r="O308">
            <v>48.9</v>
          </cell>
          <cell r="P308">
            <v>3660</v>
          </cell>
          <cell r="Q308" t="str">
            <v>Q</v>
          </cell>
          <cell r="R308" t="str">
            <v>01</v>
          </cell>
          <cell r="S308" t="str">
            <v>01</v>
          </cell>
          <cell r="T308" t="str">
            <v>EUR</v>
          </cell>
          <cell r="U308">
            <v>0</v>
          </cell>
          <cell r="V308">
            <v>30440</v>
          </cell>
          <cell r="W308">
            <v>0</v>
          </cell>
          <cell r="X308" t="str">
            <v>?</v>
          </cell>
          <cell r="Y308" t="str">
            <v xml:space="preserve"> (Kg./m²) = 57,43 -Shell dia (mm) = 1.400</v>
          </cell>
          <cell r="AB308" t="str">
            <v>EXCH</v>
          </cell>
        </row>
        <row r="309">
          <cell r="B309" t="str">
            <v>EX02</v>
          </cell>
          <cell r="C309" t="str">
            <v>01.01</v>
          </cell>
          <cell r="E309" t="str">
            <v>42</v>
          </cell>
          <cell r="G309" t="str">
            <v>475-E-505</v>
          </cell>
          <cell r="H309" t="str">
            <v>Sulfur Cooler</v>
          </cell>
          <cell r="I309" t="str">
            <v>BET</v>
          </cell>
          <cell r="J309">
            <v>0.08</v>
          </cell>
          <cell r="K309">
            <v>14</v>
          </cell>
          <cell r="L309">
            <v>190</v>
          </cell>
          <cell r="M309">
            <v>1</v>
          </cell>
          <cell r="N309">
            <v>190</v>
          </cell>
          <cell r="O309">
            <v>10</v>
          </cell>
          <cell r="P309">
            <v>2500</v>
          </cell>
          <cell r="Q309" t="str">
            <v>Q</v>
          </cell>
          <cell r="R309" t="str">
            <v>01</v>
          </cell>
          <cell r="S309" t="str">
            <v>01</v>
          </cell>
          <cell r="T309" t="str">
            <v>EUR</v>
          </cell>
          <cell r="U309">
            <v>0</v>
          </cell>
          <cell r="V309">
            <v>1290</v>
          </cell>
          <cell r="W309">
            <v>0</v>
          </cell>
          <cell r="X309" t="str">
            <v>§</v>
          </cell>
          <cell r="Y309" t="str">
            <v xml:space="preserve"> (Kg./m²) = 92,14 -Shell dia (mm) = 320</v>
          </cell>
          <cell r="AB309" t="str">
            <v>EXCH</v>
          </cell>
        </row>
        <row r="310">
          <cell r="B310" t="str">
            <v>EX02</v>
          </cell>
          <cell r="C310" t="str">
            <v>01.01</v>
          </cell>
          <cell r="E310" t="str">
            <v>42</v>
          </cell>
          <cell r="G310" t="str">
            <v>475-E-511</v>
          </cell>
          <cell r="H310" t="str">
            <v>1st Condenser</v>
          </cell>
          <cell r="I310" t="str">
            <v>BEM</v>
          </cell>
          <cell r="J310">
            <v>8.67</v>
          </cell>
          <cell r="K310">
            <v>1645</v>
          </cell>
          <cell r="L310">
            <v>190</v>
          </cell>
          <cell r="M310">
            <v>10</v>
          </cell>
          <cell r="N310">
            <v>204</v>
          </cell>
          <cell r="O310">
            <v>3.6</v>
          </cell>
          <cell r="P310">
            <v>6096</v>
          </cell>
          <cell r="Q310" t="str">
            <v>T</v>
          </cell>
          <cell r="R310" t="str">
            <v>01</v>
          </cell>
          <cell r="S310" t="str">
            <v>01</v>
          </cell>
          <cell r="T310" t="str">
            <v>EUR</v>
          </cell>
          <cell r="U310">
            <v>0</v>
          </cell>
          <cell r="V310">
            <v>104690</v>
          </cell>
          <cell r="W310">
            <v>0</v>
          </cell>
          <cell r="X310" t="str">
            <v>?</v>
          </cell>
          <cell r="Y310" t="str">
            <v xml:space="preserve"> (Kg./m²) = 63,64 -Shell dia (mm) = 1.840</v>
          </cell>
          <cell r="AB310" t="str">
            <v>EXCH</v>
          </cell>
        </row>
        <row r="311">
          <cell r="B311" t="str">
            <v>EX02</v>
          </cell>
          <cell r="C311" t="str">
            <v>01.01</v>
          </cell>
          <cell r="E311" t="str">
            <v>42</v>
          </cell>
          <cell r="G311" t="str">
            <v>475-E-512</v>
          </cell>
          <cell r="H311" t="str">
            <v>2nd Condenser</v>
          </cell>
          <cell r="I311" t="str">
            <v>BEM</v>
          </cell>
          <cell r="J311">
            <v>7.43</v>
          </cell>
          <cell r="K311">
            <v>1645</v>
          </cell>
          <cell r="L311">
            <v>190</v>
          </cell>
          <cell r="M311">
            <v>10</v>
          </cell>
          <cell r="N311">
            <v>204</v>
          </cell>
          <cell r="O311">
            <v>3.6</v>
          </cell>
          <cell r="P311">
            <v>6096</v>
          </cell>
          <cell r="Q311" t="str">
            <v>T</v>
          </cell>
          <cell r="R311" t="str">
            <v>01</v>
          </cell>
          <cell r="S311" t="str">
            <v>01</v>
          </cell>
          <cell r="T311" t="str">
            <v>EUR</v>
          </cell>
          <cell r="U311">
            <v>0</v>
          </cell>
          <cell r="V311">
            <v>104690</v>
          </cell>
          <cell r="W311">
            <v>0</v>
          </cell>
          <cell r="X311" t="str">
            <v>?</v>
          </cell>
          <cell r="Y311" t="str">
            <v xml:space="preserve"> (Kg./m²) = 63,64 -Shell dia (mm) = 1.840</v>
          </cell>
          <cell r="AB311" t="str">
            <v>EXCH</v>
          </cell>
        </row>
        <row r="312">
          <cell r="B312" t="str">
            <v>EX02</v>
          </cell>
          <cell r="C312" t="str">
            <v>01.01</v>
          </cell>
          <cell r="E312" t="str">
            <v>42</v>
          </cell>
          <cell r="G312" t="str">
            <v>475-E-513</v>
          </cell>
          <cell r="H312" t="str">
            <v>3rd Condenser</v>
          </cell>
          <cell r="I312" t="str">
            <v>BEM</v>
          </cell>
          <cell r="J312">
            <v>2.87</v>
          </cell>
          <cell r="K312">
            <v>1645</v>
          </cell>
          <cell r="L312">
            <v>190</v>
          </cell>
          <cell r="M312">
            <v>10</v>
          </cell>
          <cell r="N312">
            <v>204</v>
          </cell>
          <cell r="O312">
            <v>3.6</v>
          </cell>
          <cell r="P312">
            <v>6096</v>
          </cell>
          <cell r="Q312" t="str">
            <v>T</v>
          </cell>
          <cell r="R312" t="str">
            <v>01</v>
          </cell>
          <cell r="S312" t="str">
            <v>01</v>
          </cell>
          <cell r="T312" t="str">
            <v>EUR</v>
          </cell>
          <cell r="U312">
            <v>0</v>
          </cell>
          <cell r="V312">
            <v>104690</v>
          </cell>
          <cell r="W312">
            <v>0</v>
          </cell>
          <cell r="X312" t="str">
            <v>?</v>
          </cell>
          <cell r="Y312" t="str">
            <v xml:space="preserve"> (Kg./m²) = 63,64 -Shell dia (mm) = 1.840</v>
          </cell>
          <cell r="AB312" t="str">
            <v>EXCH</v>
          </cell>
        </row>
        <row r="313">
          <cell r="B313" t="str">
            <v>EX02</v>
          </cell>
          <cell r="C313" t="str">
            <v>01.01</v>
          </cell>
          <cell r="E313" t="str">
            <v>42</v>
          </cell>
          <cell r="G313" t="str">
            <v>475-E-514</v>
          </cell>
          <cell r="H313" t="str">
            <v>4th Condenser</v>
          </cell>
          <cell r="I313" t="str">
            <v>BEM</v>
          </cell>
          <cell r="J313">
            <v>5.67</v>
          </cell>
          <cell r="K313">
            <v>2242</v>
          </cell>
          <cell r="L313">
            <v>190</v>
          </cell>
          <cell r="M313">
            <v>10</v>
          </cell>
          <cell r="N313">
            <v>204</v>
          </cell>
          <cell r="O313">
            <v>3.8</v>
          </cell>
          <cell r="P313">
            <v>7925</v>
          </cell>
          <cell r="Q313" t="str">
            <v>T</v>
          </cell>
          <cell r="R313" t="str">
            <v>01</v>
          </cell>
          <cell r="S313" t="str">
            <v>01</v>
          </cell>
          <cell r="T313" t="str">
            <v>EUR</v>
          </cell>
          <cell r="U313">
            <v>0</v>
          </cell>
          <cell r="V313">
            <v>115520</v>
          </cell>
          <cell r="W313">
            <v>0</v>
          </cell>
          <cell r="X313" t="str">
            <v>?</v>
          </cell>
          <cell r="Y313" t="str">
            <v xml:space="preserve"> (Kg./m²) = 51,53 -Shell dia (mm) = 1.860</v>
          </cell>
          <cell r="AB313" t="str">
            <v>EXCH</v>
          </cell>
        </row>
        <row r="314">
          <cell r="B314" t="str">
            <v>EX02</v>
          </cell>
          <cell r="C314" t="str">
            <v>01.01</v>
          </cell>
          <cell r="E314" t="str">
            <v>42</v>
          </cell>
          <cell r="G314" t="str">
            <v>475-E-517</v>
          </cell>
          <cell r="H314" t="str">
            <v>1st Stage Steam Reheater</v>
          </cell>
          <cell r="I314" t="str">
            <v>BEU</v>
          </cell>
          <cell r="J314">
            <v>3.8</v>
          </cell>
          <cell r="K314">
            <v>1100</v>
          </cell>
          <cell r="L314">
            <v>279</v>
          </cell>
          <cell r="M314">
            <v>3.8</v>
          </cell>
          <cell r="N314">
            <v>279</v>
          </cell>
          <cell r="O314">
            <v>48.9</v>
          </cell>
          <cell r="P314">
            <v>6100</v>
          </cell>
          <cell r="Q314" t="str">
            <v>Q</v>
          </cell>
          <cell r="R314" t="str">
            <v>01</v>
          </cell>
          <cell r="S314" t="str">
            <v>01</v>
          </cell>
          <cell r="T314" t="str">
            <v>EUR</v>
          </cell>
          <cell r="U314">
            <v>0</v>
          </cell>
          <cell r="V314">
            <v>43300</v>
          </cell>
          <cell r="W314">
            <v>0</v>
          </cell>
          <cell r="X314" t="str">
            <v>§</v>
          </cell>
          <cell r="Y314" t="str">
            <v xml:space="preserve"> (Kg./m²) = 39,36 -Shell dia (mm) = 1.520</v>
          </cell>
          <cell r="AB314" t="str">
            <v>EXCH</v>
          </cell>
        </row>
        <row r="315">
          <cell r="B315" t="str">
            <v>EX02</v>
          </cell>
          <cell r="C315" t="str">
            <v>01.01</v>
          </cell>
          <cell r="E315" t="str">
            <v>42</v>
          </cell>
          <cell r="G315" t="str">
            <v>475-E-518</v>
          </cell>
          <cell r="H315" t="str">
            <v>2nd Stage Steam Reheater</v>
          </cell>
          <cell r="I315" t="str">
            <v>BEU</v>
          </cell>
          <cell r="J315">
            <v>3.25</v>
          </cell>
          <cell r="K315">
            <v>887.5</v>
          </cell>
          <cell r="L315">
            <v>279</v>
          </cell>
          <cell r="M315">
            <v>3.8</v>
          </cell>
          <cell r="N315">
            <v>279</v>
          </cell>
          <cell r="O315">
            <v>48.9</v>
          </cell>
          <cell r="P315">
            <v>6100</v>
          </cell>
          <cell r="Q315" t="str">
            <v>Q</v>
          </cell>
          <cell r="R315" t="str">
            <v>01</v>
          </cell>
          <cell r="S315" t="str">
            <v>01</v>
          </cell>
          <cell r="T315" t="str">
            <v>EUR</v>
          </cell>
          <cell r="U315">
            <v>0</v>
          </cell>
          <cell r="V315">
            <v>34120</v>
          </cell>
          <cell r="W315">
            <v>0</v>
          </cell>
          <cell r="X315" t="str">
            <v>§</v>
          </cell>
          <cell r="Y315" t="str">
            <v xml:space="preserve"> (Kg./m²) = 38,45 -Shell dia (mm) = 1.380</v>
          </cell>
          <cell r="AB315" t="str">
            <v>EXCH</v>
          </cell>
        </row>
        <row r="316">
          <cell r="B316" t="str">
            <v>EX02</v>
          </cell>
          <cell r="C316" t="str">
            <v>01.01</v>
          </cell>
          <cell r="E316" t="str">
            <v>42</v>
          </cell>
          <cell r="G316" t="str">
            <v>475-E-519</v>
          </cell>
          <cell r="H316" t="str">
            <v>3rd Stage Steam Reheater</v>
          </cell>
          <cell r="I316" t="str">
            <v>BEU</v>
          </cell>
          <cell r="J316">
            <v>2.93</v>
          </cell>
          <cell r="K316">
            <v>522.5</v>
          </cell>
          <cell r="L316">
            <v>279</v>
          </cell>
          <cell r="M316">
            <v>3.8</v>
          </cell>
          <cell r="N316">
            <v>279</v>
          </cell>
          <cell r="O316">
            <v>48.9</v>
          </cell>
          <cell r="P316">
            <v>4880</v>
          </cell>
          <cell r="Q316" t="str">
            <v>Q</v>
          </cell>
          <cell r="R316" t="str">
            <v>01</v>
          </cell>
          <cell r="S316" t="str">
            <v>01</v>
          </cell>
          <cell r="T316" t="str">
            <v>EUR</v>
          </cell>
          <cell r="U316">
            <v>0</v>
          </cell>
          <cell r="V316">
            <v>26160</v>
          </cell>
          <cell r="W316">
            <v>0</v>
          </cell>
          <cell r="X316" t="str">
            <v>?</v>
          </cell>
          <cell r="Y316" t="str">
            <v xml:space="preserve"> (Kg./m²) = 50,07 -Shell dia (mm) = 1.210</v>
          </cell>
          <cell r="AB316" t="str">
            <v>EXCH</v>
          </cell>
        </row>
        <row r="317">
          <cell r="B317" t="str">
            <v>FI</v>
          </cell>
          <cell r="E317" t="str">
            <v>42</v>
          </cell>
          <cell r="G317" t="str">
            <v>475-K-505A</v>
          </cell>
          <cell r="H317" t="str">
            <v>Air Blower Filter</v>
          </cell>
          <cell r="T317" t="str">
            <v>EUR</v>
          </cell>
          <cell r="U317">
            <v>0</v>
          </cell>
          <cell r="V317">
            <v>0</v>
          </cell>
          <cell r="W317">
            <v>0</v>
          </cell>
          <cell r="X317" t="str">
            <v>Incl.in Air Blower K-501A</v>
          </cell>
          <cell r="AB317" t="str">
            <v>MISC</v>
          </cell>
        </row>
        <row r="318">
          <cell r="B318" t="str">
            <v>FI</v>
          </cell>
          <cell r="E318" t="str">
            <v>42</v>
          </cell>
          <cell r="G318" t="str">
            <v>475-K-505B</v>
          </cell>
          <cell r="T318" t="str">
            <v>EUR</v>
          </cell>
          <cell r="U318">
            <v>0</v>
          </cell>
          <cell r="V318">
            <v>0</v>
          </cell>
          <cell r="W318">
            <v>0</v>
          </cell>
          <cell r="X318" t="str">
            <v>Incl.in Air Blower K-501B</v>
          </cell>
          <cell r="AB318" t="str">
            <v>MISC</v>
          </cell>
        </row>
        <row r="319">
          <cell r="B319" t="str">
            <v>FI</v>
          </cell>
          <cell r="E319" t="str">
            <v>42</v>
          </cell>
          <cell r="G319" t="str">
            <v>475-K-505C</v>
          </cell>
          <cell r="T319" t="str">
            <v>EUR</v>
          </cell>
          <cell r="U319">
            <v>0</v>
          </cell>
          <cell r="V319">
            <v>0</v>
          </cell>
          <cell r="W319">
            <v>0</v>
          </cell>
          <cell r="X319" t="str">
            <v>Incl.in Air Blower K-501C</v>
          </cell>
          <cell r="AB319" t="str">
            <v>MISC</v>
          </cell>
        </row>
        <row r="320">
          <cell r="B320" t="str">
            <v>FI</v>
          </cell>
          <cell r="E320" t="str">
            <v>42</v>
          </cell>
          <cell r="G320" t="str">
            <v>475-K-505D</v>
          </cell>
          <cell r="T320" t="str">
            <v>EUR</v>
          </cell>
          <cell r="U320">
            <v>0</v>
          </cell>
          <cell r="V320">
            <v>0</v>
          </cell>
          <cell r="W320">
            <v>0</v>
          </cell>
          <cell r="X320" t="str">
            <v>Incl.in Air Blower K-501D</v>
          </cell>
          <cell r="AB320" t="str">
            <v>MISC</v>
          </cell>
        </row>
        <row r="321">
          <cell r="B321" t="str">
            <v>FU</v>
          </cell>
          <cell r="C321" t="str">
            <v>CS</v>
          </cell>
          <cell r="E321" t="str">
            <v>42</v>
          </cell>
          <cell r="G321" t="str">
            <v>475-F-501</v>
          </cell>
          <cell r="H321" t="str">
            <v>Air Preheater Furnace</v>
          </cell>
          <cell r="I321">
            <v>76.2</v>
          </cell>
          <cell r="J321">
            <v>5.0999999999999996</v>
          </cell>
          <cell r="L321">
            <v>3.6</v>
          </cell>
          <cell r="O321" t="str">
            <v>B</v>
          </cell>
          <cell r="T321" t="str">
            <v>EUR</v>
          </cell>
          <cell r="U321">
            <v>0</v>
          </cell>
          <cell r="V321">
            <v>150000</v>
          </cell>
          <cell r="W321">
            <v>0</v>
          </cell>
          <cell r="X321" t="str">
            <v>.</v>
          </cell>
          <cell r="AB321" t="str">
            <v>FURN</v>
          </cell>
        </row>
        <row r="322">
          <cell r="B322" t="str">
            <v>FU</v>
          </cell>
          <cell r="C322" t="str">
            <v>CS</v>
          </cell>
          <cell r="E322" t="str">
            <v>42</v>
          </cell>
          <cell r="G322" t="str">
            <v>475-F-503</v>
          </cell>
          <cell r="H322" t="str">
            <v>Reaction Furnace Combustion Chamber</v>
          </cell>
          <cell r="I322">
            <v>173.9</v>
          </cell>
          <cell r="L322">
            <v>5.6</v>
          </cell>
          <cell r="M322" t="str">
            <v>Dia = mt 4,6 - L = mt 13,7</v>
          </cell>
          <cell r="T322" t="str">
            <v>EUR</v>
          </cell>
          <cell r="U322">
            <v>0</v>
          </cell>
          <cell r="V322">
            <v>80000</v>
          </cell>
          <cell r="W322">
            <v>0</v>
          </cell>
          <cell r="X322" t="str">
            <v>T.°C Shell=340 Tons 20-Refract.Brick = °C 1,593 Tons 60</v>
          </cell>
          <cell r="AB322" t="str">
            <v>FURN</v>
          </cell>
        </row>
        <row r="323">
          <cell r="B323" t="str">
            <v>FU</v>
          </cell>
          <cell r="C323" t="str">
            <v>CS</v>
          </cell>
          <cell r="E323" t="str">
            <v>42</v>
          </cell>
          <cell r="G323" t="str">
            <v>475-F-504</v>
          </cell>
          <cell r="H323" t="str">
            <v xml:space="preserve">Reaction Furnace </v>
          </cell>
          <cell r="I323">
            <v>173.9</v>
          </cell>
          <cell r="J323">
            <v>44.8</v>
          </cell>
          <cell r="L323">
            <v>48.9</v>
          </cell>
          <cell r="O323" t="str">
            <v>C</v>
          </cell>
          <cell r="T323" t="str">
            <v>EUR</v>
          </cell>
          <cell r="U323">
            <v>0</v>
          </cell>
          <cell r="V323">
            <v>200000</v>
          </cell>
          <cell r="W323">
            <v>0</v>
          </cell>
          <cell r="X323" t="str">
            <v>T.Des.°C Tube =370 - Surface = 1,941 m2</v>
          </cell>
          <cell r="AB323" t="str">
            <v>FURN</v>
          </cell>
        </row>
        <row r="324">
          <cell r="B324" t="str">
            <v>FU</v>
          </cell>
          <cell r="C324" t="str">
            <v>CS</v>
          </cell>
          <cell r="E324" t="str">
            <v>42</v>
          </cell>
          <cell r="G324" t="str">
            <v>475-F-505</v>
          </cell>
          <cell r="H324" t="str">
            <v>Reaction Furnace Burner</v>
          </cell>
          <cell r="T324" t="str">
            <v>EUR</v>
          </cell>
          <cell r="U324">
            <v>0</v>
          </cell>
          <cell r="V324">
            <v>40000</v>
          </cell>
          <cell r="W324">
            <v>0</v>
          </cell>
          <cell r="X324" t="str">
            <v>N°1 - LD Duiker B.V. Supplier</v>
          </cell>
          <cell r="AB324" t="str">
            <v>FURN</v>
          </cell>
        </row>
        <row r="325">
          <cell r="B325" t="str">
            <v>FU</v>
          </cell>
          <cell r="C325" t="str">
            <v>CS</v>
          </cell>
          <cell r="E325" t="str">
            <v>42</v>
          </cell>
          <cell r="G325" t="str">
            <v>475-F-516</v>
          </cell>
          <cell r="H325" t="str">
            <v>Thermal Oxidizer</v>
          </cell>
          <cell r="I325">
            <v>142</v>
          </cell>
          <cell r="O325" t="str">
            <v>C</v>
          </cell>
          <cell r="T325" t="str">
            <v>EUR</v>
          </cell>
          <cell r="U325">
            <v>0</v>
          </cell>
          <cell r="V325">
            <v>100000</v>
          </cell>
          <cell r="W325">
            <v>0</v>
          </cell>
          <cell r="X325" t="str">
            <v>.</v>
          </cell>
          <cell r="AB325" t="str">
            <v>FURN</v>
          </cell>
        </row>
        <row r="326">
          <cell r="B326" t="str">
            <v>MI</v>
          </cell>
          <cell r="C326" t="str">
            <v>33</v>
          </cell>
          <cell r="E326" t="str">
            <v>42</v>
          </cell>
          <cell r="G326" t="str">
            <v>476-5XX</v>
          </cell>
          <cell r="H326" t="str">
            <v>Sample Baskets for 3rd Converter</v>
          </cell>
          <cell r="I326" t="str">
            <v>N° 3 - L = 1,150 mm Dia 4" - SS wire 16 Mesh 26 GA</v>
          </cell>
          <cell r="T326" t="str">
            <v>EUR</v>
          </cell>
          <cell r="U326">
            <v>0</v>
          </cell>
          <cell r="V326">
            <v>30</v>
          </cell>
          <cell r="W326">
            <v>0</v>
          </cell>
          <cell r="X326" t="str">
            <v>.</v>
          </cell>
          <cell r="AB326" t="str">
            <v>MISC</v>
          </cell>
        </row>
        <row r="327">
          <cell r="B327" t="str">
            <v>MI</v>
          </cell>
          <cell r="C327" t="str">
            <v>CS</v>
          </cell>
          <cell r="E327" t="str">
            <v>42</v>
          </cell>
          <cell r="G327" t="str">
            <v>475-G-516A</v>
          </cell>
          <cell r="H327" t="str">
            <v>Sulfur Pit Ejector</v>
          </cell>
          <cell r="I327" t="str">
            <v>Flowrate Kg/hr 3,985 - Matl CS - Des.Condit: Press 10 Kg/cm2  Temp. 190 °C - Steam Jacket - Insulated - N° 1 Stages</v>
          </cell>
          <cell r="T327" t="str">
            <v>EUR</v>
          </cell>
          <cell r="U327">
            <v>0</v>
          </cell>
          <cell r="V327">
            <v>1000</v>
          </cell>
          <cell r="W327">
            <v>0</v>
          </cell>
          <cell r="X327" t="str">
            <v>.</v>
          </cell>
          <cell r="AB327" t="str">
            <v>MISC</v>
          </cell>
        </row>
        <row r="328">
          <cell r="B328" t="str">
            <v>MI</v>
          </cell>
          <cell r="C328" t="str">
            <v>CS</v>
          </cell>
          <cell r="E328" t="str">
            <v>42</v>
          </cell>
          <cell r="G328" t="str">
            <v>475-G-516B</v>
          </cell>
          <cell r="T328" t="str">
            <v>EUR</v>
          </cell>
          <cell r="U328">
            <v>0</v>
          </cell>
          <cell r="V328">
            <v>1000</v>
          </cell>
          <cell r="W328">
            <v>0</v>
          </cell>
          <cell r="X328" t="str">
            <v>.</v>
          </cell>
          <cell r="AB328" t="str">
            <v>MISC</v>
          </cell>
        </row>
        <row r="329">
          <cell r="B329" t="str">
            <v>MI</v>
          </cell>
          <cell r="E329" t="str">
            <v>42</v>
          </cell>
          <cell r="G329" t="str">
            <v>475-U-501</v>
          </cell>
          <cell r="H329" t="str">
            <v>Chemical Injection System</v>
          </cell>
          <cell r="I329" t="str">
            <v>Flowrate Kg/hr 117,780 - incl. N°2 Tanks D-528/9 with Mixers m3/each 0,57; N°4 Pumps 534A/B-554AB m3/hr 0,023</v>
          </cell>
          <cell r="T329" t="str">
            <v>EUR</v>
          </cell>
          <cell r="U329">
            <v>0</v>
          </cell>
          <cell r="V329">
            <v>2000</v>
          </cell>
          <cell r="W329">
            <v>0</v>
          </cell>
          <cell r="X329" t="str">
            <v>Skid Mounted</v>
          </cell>
          <cell r="AB329" t="str">
            <v>MISC</v>
          </cell>
        </row>
        <row r="330">
          <cell r="B330" t="str">
            <v>MI</v>
          </cell>
          <cell r="E330" t="str">
            <v>42</v>
          </cell>
          <cell r="G330" t="str">
            <v>475-K-506A</v>
          </cell>
          <cell r="H330" t="str">
            <v>Air Blower Inlet Silencer</v>
          </cell>
          <cell r="T330" t="str">
            <v>EUR</v>
          </cell>
          <cell r="U330">
            <v>0</v>
          </cell>
          <cell r="V330">
            <v>0</v>
          </cell>
          <cell r="W330">
            <v>0</v>
          </cell>
          <cell r="X330" t="str">
            <v>Incl.in Air Blower K-501A</v>
          </cell>
          <cell r="AB330" t="str">
            <v>MISC</v>
          </cell>
        </row>
        <row r="331">
          <cell r="B331" t="str">
            <v>MI</v>
          </cell>
          <cell r="E331" t="str">
            <v>42</v>
          </cell>
          <cell r="G331" t="str">
            <v>475-K-506B</v>
          </cell>
          <cell r="T331" t="str">
            <v>EUR</v>
          </cell>
          <cell r="U331">
            <v>0</v>
          </cell>
          <cell r="V331">
            <v>0</v>
          </cell>
          <cell r="W331">
            <v>0</v>
          </cell>
          <cell r="X331" t="str">
            <v>Incl.in Air Blower K-501B</v>
          </cell>
          <cell r="AB331" t="str">
            <v>MISC</v>
          </cell>
        </row>
        <row r="332">
          <cell r="B332" t="str">
            <v>MI</v>
          </cell>
          <cell r="E332" t="str">
            <v>42</v>
          </cell>
          <cell r="G332" t="str">
            <v>475-K-506C</v>
          </cell>
          <cell r="T332" t="str">
            <v>EUR</v>
          </cell>
          <cell r="U332">
            <v>0</v>
          </cell>
          <cell r="V332">
            <v>0</v>
          </cell>
          <cell r="W332">
            <v>0</v>
          </cell>
          <cell r="X332" t="str">
            <v>Incl.in Air Blower K-501C</v>
          </cell>
          <cell r="AB332" t="str">
            <v>MISC</v>
          </cell>
        </row>
        <row r="333">
          <cell r="B333" t="str">
            <v>MI</v>
          </cell>
          <cell r="E333" t="str">
            <v>42</v>
          </cell>
          <cell r="G333" t="str">
            <v>475-K-506D</v>
          </cell>
          <cell r="T333" t="str">
            <v>EUR</v>
          </cell>
          <cell r="U333">
            <v>0</v>
          </cell>
          <cell r="V333">
            <v>0</v>
          </cell>
          <cell r="W333">
            <v>0</v>
          </cell>
          <cell r="X333" t="str">
            <v>Incl.in Air Blower K-501D</v>
          </cell>
          <cell r="AB333" t="str">
            <v>MISC</v>
          </cell>
        </row>
        <row r="334">
          <cell r="B334" t="str">
            <v>MI</v>
          </cell>
          <cell r="E334" t="str">
            <v>42</v>
          </cell>
          <cell r="G334" t="str">
            <v>475-K-507A</v>
          </cell>
          <cell r="H334" t="str">
            <v>Air Blower Outlet Silencer</v>
          </cell>
          <cell r="T334" t="str">
            <v>EUR</v>
          </cell>
          <cell r="U334">
            <v>0</v>
          </cell>
          <cell r="V334">
            <v>0</v>
          </cell>
          <cell r="W334">
            <v>0</v>
          </cell>
          <cell r="X334" t="str">
            <v>Incl.in Air Blower K-501A</v>
          </cell>
          <cell r="AB334" t="str">
            <v>MISC</v>
          </cell>
        </row>
        <row r="335">
          <cell r="B335" t="str">
            <v>MI</v>
          </cell>
          <cell r="E335" t="str">
            <v>42</v>
          </cell>
          <cell r="G335" t="str">
            <v>475-K-507B</v>
          </cell>
          <cell r="T335" t="str">
            <v>EUR</v>
          </cell>
          <cell r="U335">
            <v>0</v>
          </cell>
          <cell r="V335">
            <v>0</v>
          </cell>
          <cell r="W335">
            <v>0</v>
          </cell>
          <cell r="X335" t="str">
            <v>Incl.in Air Blower K-501B</v>
          </cell>
          <cell r="AB335" t="str">
            <v>MISC</v>
          </cell>
        </row>
        <row r="336">
          <cell r="B336" t="str">
            <v>MI</v>
          </cell>
          <cell r="E336" t="str">
            <v>42</v>
          </cell>
          <cell r="G336" t="str">
            <v>475-K-507C</v>
          </cell>
          <cell r="T336" t="str">
            <v>EUR</v>
          </cell>
          <cell r="U336">
            <v>0</v>
          </cell>
          <cell r="V336">
            <v>0</v>
          </cell>
          <cell r="W336">
            <v>0</v>
          </cell>
          <cell r="X336" t="str">
            <v>Incl.in Air Blower K-501C</v>
          </cell>
          <cell r="AB336" t="str">
            <v>MISC</v>
          </cell>
        </row>
        <row r="337">
          <cell r="B337" t="str">
            <v>MI</v>
          </cell>
          <cell r="E337" t="str">
            <v>42</v>
          </cell>
          <cell r="G337" t="str">
            <v>475-K-507D</v>
          </cell>
          <cell r="T337" t="str">
            <v>EUR</v>
          </cell>
          <cell r="U337">
            <v>0</v>
          </cell>
          <cell r="V337">
            <v>0</v>
          </cell>
          <cell r="W337">
            <v>0</v>
          </cell>
          <cell r="X337" t="str">
            <v>Incl.in Air Blower K-501D</v>
          </cell>
          <cell r="AB337" t="str">
            <v>MISC</v>
          </cell>
        </row>
        <row r="338">
          <cell r="B338" t="str">
            <v>PA</v>
          </cell>
          <cell r="C338" t="str">
            <v>34</v>
          </cell>
          <cell r="E338" t="str">
            <v>42</v>
          </cell>
          <cell r="H338" t="str">
            <v>Packing for 475-D-515</v>
          </cell>
          <cell r="L338" t="str">
            <v>SS 316L</v>
          </cell>
          <cell r="M338" t="str">
            <v>Pall Rings 3 1/2" - 26 m3</v>
          </cell>
          <cell r="T338" t="str">
            <v>EUR</v>
          </cell>
          <cell r="U338">
            <v>0</v>
          </cell>
          <cell r="V338">
            <v>20000</v>
          </cell>
          <cell r="W338">
            <v>0</v>
          </cell>
          <cell r="X338" t="str">
            <v>.</v>
          </cell>
          <cell r="AB338" t="str">
            <v>TRAY</v>
          </cell>
        </row>
        <row r="339">
          <cell r="B339" t="str">
            <v>PA</v>
          </cell>
          <cell r="C339" t="str">
            <v>34</v>
          </cell>
          <cell r="E339" t="str">
            <v>42</v>
          </cell>
          <cell r="H339" t="str">
            <v>Packing for 475-D-501</v>
          </cell>
          <cell r="L339" t="str">
            <v>SS 316L</v>
          </cell>
          <cell r="M339" t="str">
            <v>Pall Rings 3 1/2" - 26 m3</v>
          </cell>
          <cell r="T339" t="str">
            <v>EUR</v>
          </cell>
          <cell r="U339">
            <v>0</v>
          </cell>
          <cell r="V339">
            <v>20000</v>
          </cell>
          <cell r="W339">
            <v>0</v>
          </cell>
          <cell r="X339" t="str">
            <v>.</v>
          </cell>
          <cell r="AB339" t="str">
            <v>TRAY</v>
          </cell>
        </row>
        <row r="340">
          <cell r="B340" t="str">
            <v>PA</v>
          </cell>
          <cell r="E340" t="str">
            <v>42</v>
          </cell>
          <cell r="H340" t="str">
            <v>Packing for Sulfur Unit 500</v>
          </cell>
          <cell r="M340" t="str">
            <v>Ceramic Balls = 23 m3 - 6 mm - Kg/m3 = 1,500</v>
          </cell>
          <cell r="T340" t="str">
            <v>EUR</v>
          </cell>
          <cell r="U340">
            <v>0</v>
          </cell>
          <cell r="V340">
            <v>34500</v>
          </cell>
          <cell r="W340">
            <v>0</v>
          </cell>
          <cell r="X340" t="str">
            <v>.</v>
          </cell>
          <cell r="AB340" t="str">
            <v>TRAY</v>
          </cell>
        </row>
        <row r="341">
          <cell r="B341" t="str">
            <v>PA</v>
          </cell>
          <cell r="E341" t="str">
            <v>42</v>
          </cell>
          <cell r="H341" t="str">
            <v>Packing for Sulfur Unit 500</v>
          </cell>
          <cell r="M341" t="str">
            <v>Ceramic Balls = 17,5 m3 - 3-6 mm - Kg/m3 = 1,500</v>
          </cell>
          <cell r="T341" t="str">
            <v>EUR</v>
          </cell>
          <cell r="U341">
            <v>0</v>
          </cell>
          <cell r="V341">
            <v>26500</v>
          </cell>
          <cell r="W341">
            <v>0</v>
          </cell>
          <cell r="X341" t="str">
            <v>Denstone 57 or Duranit</v>
          </cell>
          <cell r="AB341" t="str">
            <v>TRAY</v>
          </cell>
        </row>
        <row r="342">
          <cell r="B342" t="str">
            <v>RP</v>
          </cell>
          <cell r="E342" t="str">
            <v>42</v>
          </cell>
          <cell r="G342" t="str">
            <v>475-G-534A</v>
          </cell>
          <cell r="H342" t="str">
            <v>Chemical injection Pump</v>
          </cell>
          <cell r="I342">
            <v>2.3E-2</v>
          </cell>
          <cell r="N342">
            <v>1</v>
          </cell>
          <cell r="Q342" t="str">
            <v>E</v>
          </cell>
          <cell r="T342" t="str">
            <v>EUR</v>
          </cell>
          <cell r="U342">
            <v>0</v>
          </cell>
          <cell r="V342">
            <v>0</v>
          </cell>
          <cell r="W342">
            <v>0</v>
          </cell>
          <cell r="X342" t="str">
            <v>Incl.in Package 475-U-501</v>
          </cell>
          <cell r="AB342" t="str">
            <v>RPUM</v>
          </cell>
        </row>
        <row r="343">
          <cell r="B343" t="str">
            <v>RP</v>
          </cell>
          <cell r="E343" t="str">
            <v>42</v>
          </cell>
          <cell r="G343" t="str">
            <v>475-G-5434B</v>
          </cell>
          <cell r="T343" t="str">
            <v>EUR</v>
          </cell>
          <cell r="U343">
            <v>0</v>
          </cell>
          <cell r="V343">
            <v>0</v>
          </cell>
          <cell r="W343">
            <v>0</v>
          </cell>
          <cell r="X343" t="str">
            <v>Incl.in Package 475-U-501</v>
          </cell>
          <cell r="AB343" t="str">
            <v>RPUM</v>
          </cell>
        </row>
        <row r="344">
          <cell r="B344" t="str">
            <v>RP</v>
          </cell>
          <cell r="E344" t="str">
            <v>42</v>
          </cell>
          <cell r="G344" t="str">
            <v>475-G-554A</v>
          </cell>
          <cell r="H344" t="str">
            <v>Chemical injection Pump</v>
          </cell>
          <cell r="I344">
            <v>2.3E-2</v>
          </cell>
          <cell r="N344">
            <v>1</v>
          </cell>
          <cell r="Q344" t="str">
            <v>E</v>
          </cell>
          <cell r="T344" t="str">
            <v>EUR</v>
          </cell>
          <cell r="U344">
            <v>0</v>
          </cell>
          <cell r="V344">
            <v>0</v>
          </cell>
          <cell r="W344">
            <v>0</v>
          </cell>
          <cell r="X344" t="str">
            <v>Incl.in Package 475-U-501</v>
          </cell>
          <cell r="AB344" t="str">
            <v>RPUM</v>
          </cell>
        </row>
        <row r="345">
          <cell r="B345" t="str">
            <v>RP</v>
          </cell>
          <cell r="E345" t="str">
            <v>42</v>
          </cell>
          <cell r="G345" t="str">
            <v>475-G-554B</v>
          </cell>
          <cell r="T345" t="str">
            <v>EUR</v>
          </cell>
          <cell r="U345">
            <v>0</v>
          </cell>
          <cell r="V345">
            <v>0</v>
          </cell>
          <cell r="W345">
            <v>0</v>
          </cell>
          <cell r="X345" t="str">
            <v>Incl.in Package 475-U-501</v>
          </cell>
          <cell r="AB345" t="str">
            <v>RPUM</v>
          </cell>
        </row>
        <row r="346">
          <cell r="B346" t="str">
            <v>SL</v>
          </cell>
          <cell r="C346" t="str">
            <v>CS</v>
          </cell>
          <cell r="E346" t="str">
            <v>42</v>
          </cell>
          <cell r="G346" t="str">
            <v>475-D-514A</v>
          </cell>
          <cell r="H346" t="str">
            <v>Sulfur Locks</v>
          </cell>
          <cell r="I346" t="str">
            <v>Flowrate Kg/hr 18,115 - Matl CS - Des.Condit: Press 10 Kg/cm2  Temp. 200 °C - Dia 16" L = 5,335 mm - LP Steam Jacket - Insulated</v>
          </cell>
          <cell r="T346" t="str">
            <v>EUR</v>
          </cell>
          <cell r="U346">
            <v>0</v>
          </cell>
          <cell r="V346">
            <v>2000</v>
          </cell>
          <cell r="W346">
            <v>0</v>
          </cell>
          <cell r="X346" t="str">
            <v>N° 2 A1-A2 - Size Lock = 6"x8"</v>
          </cell>
          <cell r="AB346" t="str">
            <v>MISC</v>
          </cell>
        </row>
        <row r="347">
          <cell r="B347" t="str">
            <v>SL</v>
          </cell>
          <cell r="C347" t="str">
            <v>CS</v>
          </cell>
          <cell r="E347" t="str">
            <v>42</v>
          </cell>
          <cell r="G347" t="str">
            <v>475-D-514B</v>
          </cell>
          <cell r="T347" t="str">
            <v>EUR</v>
          </cell>
          <cell r="U347">
            <v>0</v>
          </cell>
          <cell r="V347">
            <v>2000</v>
          </cell>
          <cell r="W347">
            <v>0</v>
          </cell>
          <cell r="X347" t="str">
            <v>N° 2 B1-B2 - Size Lock = 6"x8"</v>
          </cell>
          <cell r="AB347" t="str">
            <v>MISC</v>
          </cell>
        </row>
        <row r="348">
          <cell r="B348" t="str">
            <v>SL</v>
          </cell>
          <cell r="C348" t="str">
            <v>CS</v>
          </cell>
          <cell r="E348" t="str">
            <v>42</v>
          </cell>
          <cell r="G348" t="str">
            <v>475-D-514C</v>
          </cell>
          <cell r="T348" t="str">
            <v>EUR</v>
          </cell>
          <cell r="U348">
            <v>0</v>
          </cell>
          <cell r="V348">
            <v>1500</v>
          </cell>
          <cell r="W348">
            <v>0</v>
          </cell>
          <cell r="X348" t="str">
            <v>Size Lock = 3" x 4"</v>
          </cell>
          <cell r="AB348" t="str">
            <v>MISC</v>
          </cell>
        </row>
        <row r="349">
          <cell r="B349" t="str">
            <v>SL</v>
          </cell>
          <cell r="C349" t="str">
            <v>CS</v>
          </cell>
          <cell r="E349" t="str">
            <v>42</v>
          </cell>
          <cell r="G349" t="str">
            <v>475-D-514D</v>
          </cell>
          <cell r="T349" t="str">
            <v>EUR</v>
          </cell>
          <cell r="U349">
            <v>0</v>
          </cell>
          <cell r="V349">
            <v>1500</v>
          </cell>
          <cell r="W349">
            <v>0</v>
          </cell>
          <cell r="X349" t="str">
            <v>Size Lock = 3" x 4"</v>
          </cell>
          <cell r="AB349" t="str">
            <v>MISC</v>
          </cell>
        </row>
        <row r="350">
          <cell r="B350" t="str">
            <v>SL</v>
          </cell>
          <cell r="C350" t="str">
            <v>CS</v>
          </cell>
          <cell r="E350" t="str">
            <v>42</v>
          </cell>
          <cell r="G350" t="str">
            <v>475-D-514E</v>
          </cell>
          <cell r="T350" t="str">
            <v>EUR</v>
          </cell>
          <cell r="U350">
            <v>0</v>
          </cell>
          <cell r="V350">
            <v>1500</v>
          </cell>
          <cell r="W350">
            <v>0</v>
          </cell>
          <cell r="X350" t="str">
            <v>Size Lock = 2" x 3"</v>
          </cell>
          <cell r="AB350" t="str">
            <v>MISC</v>
          </cell>
        </row>
        <row r="351">
          <cell r="B351" t="str">
            <v>ST</v>
          </cell>
          <cell r="E351" t="str">
            <v>42</v>
          </cell>
          <cell r="G351" t="str">
            <v>475-F-517</v>
          </cell>
          <cell r="H351" t="str">
            <v>Common Stack</v>
          </cell>
          <cell r="I351">
            <v>1445000</v>
          </cell>
          <cell r="J351">
            <v>700</v>
          </cell>
          <cell r="K351">
            <v>5</v>
          </cell>
          <cell r="L351">
            <v>4.5</v>
          </cell>
          <cell r="M351">
            <v>91</v>
          </cell>
          <cell r="N351" t="str">
            <v>C</v>
          </cell>
          <cell r="P351">
            <v>3</v>
          </cell>
          <cell r="Q351">
            <v>10</v>
          </cell>
          <cell r="T351" t="str">
            <v>EUR</v>
          </cell>
          <cell r="U351">
            <v>0</v>
          </cell>
          <cell r="V351">
            <v>20000</v>
          </cell>
          <cell r="W351">
            <v>0</v>
          </cell>
          <cell r="X351" t="str">
            <v>Tons/hr 509</v>
          </cell>
          <cell r="AB351" t="str">
            <v>STAC</v>
          </cell>
        </row>
        <row r="352">
          <cell r="B352" t="str">
            <v>VE02</v>
          </cell>
          <cell r="C352" t="str">
            <v>01</v>
          </cell>
          <cell r="E352" t="str">
            <v>42</v>
          </cell>
          <cell r="G352" t="str">
            <v>475-D-503</v>
          </cell>
          <cell r="H352" t="str">
            <v>Acid Gas Preheater Condensate Drum</v>
          </cell>
          <cell r="I352" t="str">
            <v>VL</v>
          </cell>
          <cell r="J352">
            <v>279</v>
          </cell>
          <cell r="K352">
            <v>48.9</v>
          </cell>
          <cell r="L352">
            <v>915</v>
          </cell>
          <cell r="M352">
            <v>3000</v>
          </cell>
          <cell r="N352">
            <v>20</v>
          </cell>
          <cell r="O352">
            <v>3.2</v>
          </cell>
          <cell r="Q352" t="str">
            <v>H</v>
          </cell>
          <cell r="S352" t="str">
            <v>Yes</v>
          </cell>
          <cell r="T352" t="str">
            <v>EUR</v>
          </cell>
          <cell r="U352">
            <v>0</v>
          </cell>
          <cell r="V352">
            <v>3020</v>
          </cell>
          <cell r="W352">
            <v>0</v>
          </cell>
          <cell r="X352" t="str">
            <v>?</v>
          </cell>
          <cell r="Y352" t="str">
            <v>.</v>
          </cell>
          <cell r="AB352" t="str">
            <v>VESS</v>
          </cell>
        </row>
        <row r="353">
          <cell r="B353" t="str">
            <v>VE02</v>
          </cell>
          <cell r="C353" t="str">
            <v>01</v>
          </cell>
          <cell r="E353" t="str">
            <v>42</v>
          </cell>
          <cell r="G353" t="str">
            <v>475-D-506</v>
          </cell>
          <cell r="H353" t="str">
            <v>LP Condensate Flash Drum</v>
          </cell>
          <cell r="I353" t="str">
            <v>VL</v>
          </cell>
          <cell r="J353">
            <v>171</v>
          </cell>
          <cell r="K353">
            <v>1.8</v>
          </cell>
          <cell r="L353">
            <v>915</v>
          </cell>
          <cell r="M353">
            <v>3050</v>
          </cell>
          <cell r="N353">
            <v>4</v>
          </cell>
          <cell r="O353">
            <v>3.2</v>
          </cell>
          <cell r="Q353" t="str">
            <v>H</v>
          </cell>
          <cell r="S353" t="str">
            <v>Not</v>
          </cell>
          <cell r="T353" t="str">
            <v>EUR</v>
          </cell>
          <cell r="U353">
            <v>0</v>
          </cell>
          <cell r="V353">
            <v>1190</v>
          </cell>
          <cell r="W353">
            <v>0</v>
          </cell>
          <cell r="X353" t="str">
            <v>?</v>
          </cell>
          <cell r="AB353" t="str">
            <v>VESS</v>
          </cell>
        </row>
        <row r="354">
          <cell r="B354" t="str">
            <v>VE02</v>
          </cell>
          <cell r="C354" t="str">
            <v>01</v>
          </cell>
          <cell r="E354" t="str">
            <v>42</v>
          </cell>
          <cell r="G354" t="str">
            <v>475-D-507</v>
          </cell>
          <cell r="H354" t="str">
            <v>BW Blow-Down Drum</v>
          </cell>
          <cell r="I354" t="str">
            <v>VL</v>
          </cell>
          <cell r="J354">
            <v>171</v>
          </cell>
          <cell r="K354">
            <v>1.8</v>
          </cell>
          <cell r="L354">
            <v>765</v>
          </cell>
          <cell r="M354">
            <v>1625</v>
          </cell>
          <cell r="N354">
            <v>4</v>
          </cell>
          <cell r="O354">
            <v>3.2</v>
          </cell>
          <cell r="Q354" t="str">
            <v>H</v>
          </cell>
          <cell r="S354" t="str">
            <v>Not</v>
          </cell>
          <cell r="T354" t="str">
            <v>EUR</v>
          </cell>
          <cell r="U354">
            <v>0</v>
          </cell>
          <cell r="V354">
            <v>340</v>
          </cell>
          <cell r="W354">
            <v>0</v>
          </cell>
          <cell r="X354" t="str">
            <v>?</v>
          </cell>
          <cell r="AB354" t="str">
            <v>VESS</v>
          </cell>
        </row>
        <row r="355">
          <cell r="B355" t="str">
            <v>VE02</v>
          </cell>
          <cell r="C355" t="str">
            <v>01</v>
          </cell>
          <cell r="E355" t="str">
            <v>42</v>
          </cell>
          <cell r="G355" t="str">
            <v>475-D-509</v>
          </cell>
          <cell r="H355" t="str">
            <v>Air Preheater Condensate Drum</v>
          </cell>
          <cell r="I355" t="str">
            <v>VL</v>
          </cell>
          <cell r="J355">
            <v>279</v>
          </cell>
          <cell r="K355">
            <v>48.9</v>
          </cell>
          <cell r="L355">
            <v>915</v>
          </cell>
          <cell r="M355">
            <v>3000</v>
          </cell>
          <cell r="N355">
            <v>20</v>
          </cell>
          <cell r="O355">
            <v>3.2</v>
          </cell>
          <cell r="Q355" t="str">
            <v>H</v>
          </cell>
          <cell r="S355" t="str">
            <v>Yes</v>
          </cell>
          <cell r="T355" t="str">
            <v>EUR</v>
          </cell>
          <cell r="U355">
            <v>0</v>
          </cell>
          <cell r="V355">
            <v>3020</v>
          </cell>
          <cell r="W355">
            <v>0</v>
          </cell>
          <cell r="X355" t="str">
            <v>?</v>
          </cell>
          <cell r="Y355" t="str">
            <v>.</v>
          </cell>
          <cell r="AB355" t="str">
            <v>VESS</v>
          </cell>
        </row>
        <row r="356">
          <cell r="B356" t="str">
            <v>VE02</v>
          </cell>
          <cell r="C356" t="str">
            <v>01</v>
          </cell>
          <cell r="E356" t="str">
            <v>42</v>
          </cell>
          <cell r="G356" t="str">
            <v>475-D-510</v>
          </cell>
          <cell r="H356" t="str">
            <v>Fuel Gas KO Drum</v>
          </cell>
          <cell r="I356" t="str">
            <v>VL</v>
          </cell>
          <cell r="J356">
            <v>77</v>
          </cell>
          <cell r="K356">
            <v>10.5</v>
          </cell>
          <cell r="L356">
            <v>915</v>
          </cell>
          <cell r="M356">
            <v>3050</v>
          </cell>
          <cell r="N356">
            <v>7</v>
          </cell>
          <cell r="O356">
            <v>3.2</v>
          </cell>
          <cell r="P356" t="str">
            <v>Y</v>
          </cell>
          <cell r="S356" t="str">
            <v>Yes</v>
          </cell>
          <cell r="T356" t="str">
            <v>EUR</v>
          </cell>
          <cell r="U356">
            <v>0</v>
          </cell>
          <cell r="V356">
            <v>2130</v>
          </cell>
          <cell r="W356">
            <v>0</v>
          </cell>
          <cell r="X356" t="str">
            <v>?</v>
          </cell>
          <cell r="Y356" t="str">
            <v>.</v>
          </cell>
          <cell r="AB356" t="str">
            <v>VESS</v>
          </cell>
        </row>
        <row r="357">
          <cell r="B357" t="str">
            <v>VE02</v>
          </cell>
          <cell r="C357" t="str">
            <v>01</v>
          </cell>
          <cell r="E357" t="str">
            <v>42</v>
          </cell>
          <cell r="G357" t="str">
            <v>475-D-511</v>
          </cell>
          <cell r="H357" t="str">
            <v>1st Converter</v>
          </cell>
          <cell r="I357" t="str">
            <v>H</v>
          </cell>
          <cell r="J357">
            <v>340</v>
          </cell>
          <cell r="K357">
            <v>3.6</v>
          </cell>
          <cell r="L357">
            <v>4880</v>
          </cell>
          <cell r="M357">
            <v>19970</v>
          </cell>
          <cell r="N357">
            <v>11</v>
          </cell>
          <cell r="O357">
            <v>3.2</v>
          </cell>
          <cell r="R357" t="str">
            <v>Castable</v>
          </cell>
          <cell r="S357" t="str">
            <v>Not</v>
          </cell>
          <cell r="T357" t="str">
            <v>EUR</v>
          </cell>
          <cell r="U357">
            <v>0</v>
          </cell>
          <cell r="V357">
            <v>60500</v>
          </cell>
          <cell r="W357">
            <v>0</v>
          </cell>
          <cell r="X357" t="str">
            <v>?</v>
          </cell>
          <cell r="Y357" t="str">
            <v>Procatalyse m3 CR3S=31,3/CRS31=76,2</v>
          </cell>
          <cell r="AB357" t="str">
            <v>VESS</v>
          </cell>
        </row>
        <row r="358">
          <cell r="B358" t="str">
            <v>VE02</v>
          </cell>
          <cell r="C358" t="str">
            <v>01</v>
          </cell>
          <cell r="E358" t="str">
            <v>42</v>
          </cell>
          <cell r="G358" t="str">
            <v>475-D-512</v>
          </cell>
          <cell r="H358" t="str">
            <v>2nd Converter</v>
          </cell>
          <cell r="I358" t="str">
            <v>H</v>
          </cell>
          <cell r="J358">
            <v>340</v>
          </cell>
          <cell r="K358">
            <v>3.6</v>
          </cell>
          <cell r="L358">
            <v>4880</v>
          </cell>
          <cell r="M358">
            <v>19970</v>
          </cell>
          <cell r="N358">
            <v>11</v>
          </cell>
          <cell r="O358">
            <v>3.2</v>
          </cell>
          <cell r="R358" t="str">
            <v>Castable</v>
          </cell>
          <cell r="S358" t="str">
            <v>Not</v>
          </cell>
          <cell r="T358" t="str">
            <v>EUR</v>
          </cell>
          <cell r="U358">
            <v>0</v>
          </cell>
          <cell r="V358">
            <v>60500</v>
          </cell>
          <cell r="W358">
            <v>0</v>
          </cell>
          <cell r="X358" t="str">
            <v>?</v>
          </cell>
          <cell r="Y358" t="str">
            <v>Procatalyse m3 CR3S=31,3/CRS31=76,2</v>
          </cell>
          <cell r="AB358" t="str">
            <v>VESS</v>
          </cell>
        </row>
        <row r="359">
          <cell r="B359" t="str">
            <v>VE02</v>
          </cell>
          <cell r="C359" t="str">
            <v>01</v>
          </cell>
          <cell r="E359" t="str">
            <v>42</v>
          </cell>
          <cell r="G359" t="str">
            <v>475-D-513</v>
          </cell>
          <cell r="H359" t="str">
            <v>3rd Converter</v>
          </cell>
          <cell r="I359" t="str">
            <v>H</v>
          </cell>
          <cell r="J359">
            <v>340</v>
          </cell>
          <cell r="K359">
            <v>3.6</v>
          </cell>
          <cell r="L359">
            <v>4880</v>
          </cell>
          <cell r="M359">
            <v>19970</v>
          </cell>
          <cell r="N359">
            <v>11</v>
          </cell>
          <cell r="O359">
            <v>3.2</v>
          </cell>
          <cell r="R359" t="str">
            <v>Castable</v>
          </cell>
          <cell r="S359" t="str">
            <v>Not</v>
          </cell>
          <cell r="T359" t="str">
            <v>EUR</v>
          </cell>
          <cell r="U359">
            <v>0</v>
          </cell>
          <cell r="V359">
            <v>60500</v>
          </cell>
          <cell r="W359">
            <v>0</v>
          </cell>
          <cell r="X359" t="str">
            <v>?</v>
          </cell>
          <cell r="Y359" t="str">
            <v>Procatalyse m3 CR3S=31,3/CRS31=76,2</v>
          </cell>
          <cell r="AB359" t="str">
            <v>VESS</v>
          </cell>
        </row>
        <row r="360">
          <cell r="B360" t="str">
            <v>VE02</v>
          </cell>
          <cell r="C360" t="str">
            <v>01</v>
          </cell>
          <cell r="E360" t="str">
            <v>42</v>
          </cell>
          <cell r="G360" t="str">
            <v>475-D-515</v>
          </cell>
          <cell r="H360" t="str">
            <v>Coalescer</v>
          </cell>
          <cell r="I360" t="str">
            <v>VL</v>
          </cell>
          <cell r="J360">
            <v>204</v>
          </cell>
          <cell r="K360">
            <v>3.6</v>
          </cell>
          <cell r="L360">
            <v>4165</v>
          </cell>
          <cell r="M360">
            <v>4625</v>
          </cell>
          <cell r="N360">
            <v>10</v>
          </cell>
          <cell r="O360">
            <v>3.2</v>
          </cell>
          <cell r="P360" t="str">
            <v>Y</v>
          </cell>
          <cell r="Q360" t="str">
            <v>H</v>
          </cell>
          <cell r="S360" t="str">
            <v>Not</v>
          </cell>
          <cell r="T360" t="str">
            <v>EUR</v>
          </cell>
          <cell r="U360">
            <v>0</v>
          </cell>
          <cell r="V360">
            <v>23200</v>
          </cell>
          <cell r="W360">
            <v>0</v>
          </cell>
          <cell r="X360" t="str">
            <v>?</v>
          </cell>
          <cell r="Y360" t="str">
            <v>3 1/2" SS Pall Rings = 26 m3 - Lethal Service</v>
          </cell>
          <cell r="AB360" t="str">
            <v>VESS</v>
          </cell>
        </row>
        <row r="361">
          <cell r="B361" t="str">
            <v>VE02</v>
          </cell>
          <cell r="C361" t="str">
            <v>01</v>
          </cell>
          <cell r="E361" t="str">
            <v>42</v>
          </cell>
          <cell r="G361" t="str">
            <v>475-D-516</v>
          </cell>
          <cell r="H361" t="str">
            <v>HP Condensate Flash Drum</v>
          </cell>
          <cell r="I361" t="str">
            <v>VL</v>
          </cell>
          <cell r="J361">
            <v>254</v>
          </cell>
          <cell r="K361">
            <v>7</v>
          </cell>
          <cell r="L361">
            <v>1525</v>
          </cell>
          <cell r="M361">
            <v>4575</v>
          </cell>
          <cell r="N361">
            <v>8</v>
          </cell>
          <cell r="O361">
            <v>3.2</v>
          </cell>
          <cell r="Q361" t="str">
            <v>H</v>
          </cell>
          <cell r="S361" t="str">
            <v>Not</v>
          </cell>
          <cell r="T361" t="str">
            <v>EUR</v>
          </cell>
          <cell r="U361">
            <v>0</v>
          </cell>
          <cell r="V361">
            <v>2570</v>
          </cell>
          <cell r="W361">
            <v>0</v>
          </cell>
          <cell r="X361" t="str">
            <v>?</v>
          </cell>
          <cell r="Y361" t="str">
            <v>Lethal Service</v>
          </cell>
          <cell r="AB361" t="str">
            <v>VESS</v>
          </cell>
        </row>
        <row r="362">
          <cell r="B362" t="str">
            <v>VE02</v>
          </cell>
          <cell r="C362" t="str">
            <v>01</v>
          </cell>
          <cell r="E362" t="str">
            <v>42</v>
          </cell>
          <cell r="G362" t="str">
            <v>475-D-520</v>
          </cell>
          <cell r="H362" t="str">
            <v>1st Stage Condensate Drum</v>
          </cell>
          <cell r="I362" t="str">
            <v>VL</v>
          </cell>
          <cell r="J362">
            <v>279</v>
          </cell>
          <cell r="K362">
            <v>48.9</v>
          </cell>
          <cell r="L362">
            <v>710</v>
          </cell>
          <cell r="M362">
            <v>2895</v>
          </cell>
          <cell r="N362">
            <v>16</v>
          </cell>
          <cell r="O362">
            <v>3.2</v>
          </cell>
          <cell r="Q362" t="str">
            <v>H</v>
          </cell>
          <cell r="S362" t="str">
            <v>Yes</v>
          </cell>
          <cell r="T362" t="str">
            <v>EUR</v>
          </cell>
          <cell r="U362">
            <v>0</v>
          </cell>
          <cell r="V362">
            <v>2750</v>
          </cell>
          <cell r="W362">
            <v>0</v>
          </cell>
          <cell r="X362" t="str">
            <v>?</v>
          </cell>
          <cell r="Y362" t="str">
            <v>.</v>
          </cell>
          <cell r="AB362" t="str">
            <v>VESS</v>
          </cell>
        </row>
        <row r="363">
          <cell r="B363" t="str">
            <v>VE02</v>
          </cell>
          <cell r="C363" t="str">
            <v>01</v>
          </cell>
          <cell r="E363" t="str">
            <v>42</v>
          </cell>
          <cell r="G363" t="str">
            <v>475-D-521</v>
          </cell>
          <cell r="H363" t="str">
            <v>2nd Stage Condensate Drum</v>
          </cell>
          <cell r="I363" t="str">
            <v>VL</v>
          </cell>
          <cell r="J363">
            <v>279</v>
          </cell>
          <cell r="K363">
            <v>48.9</v>
          </cell>
          <cell r="L363">
            <v>710</v>
          </cell>
          <cell r="M363">
            <v>2895</v>
          </cell>
          <cell r="N363">
            <v>16</v>
          </cell>
          <cell r="O363">
            <v>3.2</v>
          </cell>
          <cell r="Q363" t="str">
            <v>H</v>
          </cell>
          <cell r="S363" t="str">
            <v>Yes</v>
          </cell>
          <cell r="T363" t="str">
            <v>EUR</v>
          </cell>
          <cell r="U363">
            <v>0</v>
          </cell>
          <cell r="V363">
            <v>2750</v>
          </cell>
          <cell r="W363">
            <v>0</v>
          </cell>
          <cell r="X363" t="str">
            <v>?</v>
          </cell>
          <cell r="Y363" t="str">
            <v>.</v>
          </cell>
          <cell r="AB363" t="str">
            <v>VESS</v>
          </cell>
        </row>
        <row r="364">
          <cell r="B364" t="str">
            <v>VE02</v>
          </cell>
          <cell r="C364" t="str">
            <v>01</v>
          </cell>
          <cell r="E364" t="str">
            <v>42</v>
          </cell>
          <cell r="G364" t="str">
            <v>475-D-522</v>
          </cell>
          <cell r="H364" t="str">
            <v>3rd Stage Condensate Drum</v>
          </cell>
          <cell r="I364" t="str">
            <v>VL</v>
          </cell>
          <cell r="J364">
            <v>279</v>
          </cell>
          <cell r="K364">
            <v>48.9</v>
          </cell>
          <cell r="L364">
            <v>710</v>
          </cell>
          <cell r="M364">
            <v>2895</v>
          </cell>
          <cell r="N364">
            <v>16</v>
          </cell>
          <cell r="O364">
            <v>3.2</v>
          </cell>
          <cell r="Q364" t="str">
            <v>H</v>
          </cell>
          <cell r="S364" t="str">
            <v>Yes</v>
          </cell>
          <cell r="T364" t="str">
            <v>EUR</v>
          </cell>
          <cell r="U364">
            <v>0</v>
          </cell>
          <cell r="V364">
            <v>2750</v>
          </cell>
          <cell r="W364">
            <v>0</v>
          </cell>
          <cell r="X364" t="str">
            <v>?</v>
          </cell>
          <cell r="Y364" t="str">
            <v>.</v>
          </cell>
          <cell r="AB364" t="str">
            <v>VESS</v>
          </cell>
        </row>
        <row r="365">
          <cell r="B365" t="str">
            <v>VE02</v>
          </cell>
          <cell r="C365" t="str">
            <v>12</v>
          </cell>
          <cell r="E365" t="str">
            <v>42</v>
          </cell>
          <cell r="G365" t="str">
            <v>475-D-501</v>
          </cell>
          <cell r="H365" t="str">
            <v>Acid Gas Scrubber</v>
          </cell>
          <cell r="I365" t="str">
            <v>VS</v>
          </cell>
          <cell r="J365">
            <v>138</v>
          </cell>
          <cell r="K365">
            <v>3.6</v>
          </cell>
          <cell r="L365">
            <v>3200</v>
          </cell>
          <cell r="M365">
            <v>10800</v>
          </cell>
          <cell r="N365">
            <v>11</v>
          </cell>
          <cell r="O365">
            <v>6.4</v>
          </cell>
          <cell r="Q365" t="str">
            <v>H</v>
          </cell>
          <cell r="R365" t="str">
            <v>SS 316L</v>
          </cell>
          <cell r="S365" t="str">
            <v>Yes</v>
          </cell>
          <cell r="T365" t="str">
            <v>EUR</v>
          </cell>
          <cell r="U365">
            <v>0</v>
          </cell>
          <cell r="V365">
            <v>21300</v>
          </cell>
          <cell r="W365">
            <v>0</v>
          </cell>
          <cell r="X365" t="str">
            <v>?</v>
          </cell>
          <cell r="Y365" t="str">
            <v>3 1/2" SS Pall Rings = 26 m3 - Lethal Service</v>
          </cell>
          <cell r="AB365" t="str">
            <v>VESS</v>
          </cell>
        </row>
        <row r="366">
          <cell r="B366" t="str">
            <v>VE02</v>
          </cell>
          <cell r="C366" t="str">
            <v>12</v>
          </cell>
          <cell r="E366" t="str">
            <v>42</v>
          </cell>
          <cell r="G366" t="str">
            <v>475-D-502</v>
          </cell>
          <cell r="H366" t="str">
            <v>Acid Gas KO Drum</v>
          </cell>
          <cell r="I366" t="str">
            <v>VL</v>
          </cell>
          <cell r="J366">
            <v>138</v>
          </cell>
          <cell r="K366">
            <v>3.8</v>
          </cell>
          <cell r="L366">
            <v>3200</v>
          </cell>
          <cell r="M366">
            <v>6910</v>
          </cell>
          <cell r="N366">
            <v>11</v>
          </cell>
          <cell r="O366">
            <v>6.4</v>
          </cell>
          <cell r="P366" t="str">
            <v>Y</v>
          </cell>
          <cell r="R366" t="str">
            <v>SS 316L</v>
          </cell>
          <cell r="S366" t="str">
            <v>Yes</v>
          </cell>
          <cell r="T366" t="str">
            <v>EUR</v>
          </cell>
          <cell r="U366">
            <v>0</v>
          </cell>
          <cell r="V366">
            <v>16750</v>
          </cell>
          <cell r="W366">
            <v>0</v>
          </cell>
          <cell r="X366" t="str">
            <v>?</v>
          </cell>
          <cell r="Y366" t="str">
            <v>Lethal Service</v>
          </cell>
          <cell r="AB366" t="str">
            <v>VESS</v>
          </cell>
        </row>
        <row r="367">
          <cell r="B367" t="str">
            <v>VE02</v>
          </cell>
          <cell r="E367" t="str">
            <v>42</v>
          </cell>
          <cell r="G367" t="str">
            <v>475-D-504</v>
          </cell>
          <cell r="H367" t="str">
            <v>HHP Steam Drum</v>
          </cell>
          <cell r="N367">
            <v>0</v>
          </cell>
          <cell r="S367" t="str">
            <v>-</v>
          </cell>
          <cell r="T367" t="str">
            <v>EUR</v>
          </cell>
          <cell r="U367">
            <v>0</v>
          </cell>
          <cell r="V367">
            <v>0</v>
          </cell>
          <cell r="W367">
            <v>0</v>
          </cell>
          <cell r="X367" t="str">
            <v>§</v>
          </cell>
          <cell r="Y367" t="str">
            <v>Incl.in Reaction Furnace F-504</v>
          </cell>
          <cell r="AB367" t="str">
            <v>VESS</v>
          </cell>
        </row>
        <row r="368">
          <cell r="B368" t="str">
            <v>VE02</v>
          </cell>
          <cell r="E368" t="str">
            <v>42</v>
          </cell>
          <cell r="G368" t="str">
            <v>475-D-528</v>
          </cell>
          <cell r="H368" t="str">
            <v>Chemical Injection Tank ( m3 0,57 )</v>
          </cell>
          <cell r="N368">
            <v>0</v>
          </cell>
          <cell r="S368" t="str">
            <v>-</v>
          </cell>
          <cell r="T368" t="str">
            <v>EUR</v>
          </cell>
          <cell r="U368">
            <v>0</v>
          </cell>
          <cell r="V368">
            <v>0</v>
          </cell>
          <cell r="W368">
            <v>0</v>
          </cell>
          <cell r="X368" t="str">
            <v>§</v>
          </cell>
          <cell r="Y368" t="str">
            <v>Incl.in Pakage 475-U-501-With Mixer</v>
          </cell>
          <cell r="AB368" t="str">
            <v>VESS</v>
          </cell>
        </row>
        <row r="369">
          <cell r="B369" t="str">
            <v>VE02</v>
          </cell>
          <cell r="E369" t="str">
            <v>42</v>
          </cell>
          <cell r="G369" t="str">
            <v>475-D-529</v>
          </cell>
          <cell r="H369" t="str">
            <v>Chemical Injection Tank ( m3 0,57 )</v>
          </cell>
          <cell r="N369">
            <v>0</v>
          </cell>
          <cell r="S369" t="str">
            <v>-</v>
          </cell>
          <cell r="T369" t="str">
            <v>EUR</v>
          </cell>
          <cell r="U369">
            <v>0</v>
          </cell>
          <cell r="V369">
            <v>0</v>
          </cell>
          <cell r="W369">
            <v>0</v>
          </cell>
          <cell r="X369" t="str">
            <v>§</v>
          </cell>
          <cell r="Y369" t="str">
            <v>Incl.in Pakage 475-U-501-With Mixer</v>
          </cell>
          <cell r="AB369" t="str">
            <v>VESS</v>
          </cell>
        </row>
        <row r="370">
          <cell r="B370" t="str">
            <v>BA</v>
          </cell>
          <cell r="E370" t="str">
            <v>51</v>
          </cell>
          <cell r="G370" t="str">
            <v>470-T-620</v>
          </cell>
          <cell r="H370" t="str">
            <v>Sanitary Sewage Sump</v>
          </cell>
          <cell r="I370" t="str">
            <v>CONCRETE Intern./Extern.APCS Lined -Capacity = 9 m3 -Dimens:mt ( L= 2,0 W = 1,5 H= 3,0 )+Steel Cover</v>
          </cell>
          <cell r="T370" t="str">
            <v>EUR</v>
          </cell>
          <cell r="U370">
            <v>0</v>
          </cell>
          <cell r="V370">
            <v>0</v>
          </cell>
          <cell r="W370">
            <v>0</v>
          </cell>
          <cell r="X370" t="str">
            <v>.</v>
          </cell>
          <cell r="AB370" t="str">
            <v>MISC</v>
          </cell>
        </row>
        <row r="371">
          <cell r="B371" t="str">
            <v>BA</v>
          </cell>
          <cell r="E371" t="str">
            <v>51</v>
          </cell>
          <cell r="G371" t="str">
            <v>470-T-630</v>
          </cell>
          <cell r="H371" t="str">
            <v>Storm Water Sump</v>
          </cell>
          <cell r="I371" t="str">
            <v>CONCRETE Intern./Extern.APCS Lined - Capacity =1.200 m3 - Dimens:mt ( L=21,7 W=6,1 H=8,3 )+( L=8,0 W=2,5 H=6,0 )+Steel Cover</v>
          </cell>
          <cell r="T371" t="str">
            <v>EUR</v>
          </cell>
          <cell r="U371">
            <v>0</v>
          </cell>
          <cell r="V371">
            <v>0</v>
          </cell>
          <cell r="W371">
            <v>0</v>
          </cell>
          <cell r="X371" t="str">
            <v>.</v>
          </cell>
          <cell r="AB371" t="str">
            <v>MISC</v>
          </cell>
        </row>
        <row r="372">
          <cell r="B372" t="str">
            <v>CP03</v>
          </cell>
          <cell r="C372" t="str">
            <v>316 SS</v>
          </cell>
          <cell r="E372" t="str">
            <v>51</v>
          </cell>
          <cell r="G372" t="str">
            <v>470-G-630A</v>
          </cell>
          <cell r="H372" t="str">
            <v>Rain Water Pump</v>
          </cell>
          <cell r="I372">
            <v>23</v>
          </cell>
          <cell r="J372">
            <v>50</v>
          </cell>
          <cell r="K372">
            <v>4</v>
          </cell>
          <cell r="L372">
            <v>40</v>
          </cell>
          <cell r="M372">
            <v>8.85</v>
          </cell>
          <cell r="N372">
            <v>7.5</v>
          </cell>
          <cell r="O372" t="str">
            <v>316 SS</v>
          </cell>
          <cell r="Q372" t="str">
            <v>E</v>
          </cell>
          <cell r="S372" t="str">
            <v>V</v>
          </cell>
          <cell r="T372" t="str">
            <v>EUR</v>
          </cell>
          <cell r="U372">
            <v>0</v>
          </cell>
          <cell r="V372">
            <v>1000</v>
          </cell>
          <cell r="W372">
            <v>0</v>
          </cell>
          <cell r="AB372" t="str">
            <v>CPUM</v>
          </cell>
        </row>
        <row r="373">
          <cell r="B373" t="str">
            <v>CP03</v>
          </cell>
          <cell r="C373" t="str">
            <v>316 SS</v>
          </cell>
          <cell r="E373" t="str">
            <v>51</v>
          </cell>
          <cell r="G373" t="str">
            <v>470-G-630B</v>
          </cell>
          <cell r="I373">
            <v>23</v>
          </cell>
          <cell r="J373">
            <v>50</v>
          </cell>
          <cell r="K373">
            <v>4</v>
          </cell>
          <cell r="L373">
            <v>40</v>
          </cell>
          <cell r="M373">
            <v>8.85</v>
          </cell>
          <cell r="N373">
            <v>7.5</v>
          </cell>
          <cell r="O373" t="str">
            <v>316 SS</v>
          </cell>
          <cell r="Q373" t="str">
            <v>E</v>
          </cell>
          <cell r="S373" t="str">
            <v>V</v>
          </cell>
          <cell r="T373" t="str">
            <v>EUR</v>
          </cell>
          <cell r="U373">
            <v>0</v>
          </cell>
          <cell r="V373">
            <v>1000</v>
          </cell>
          <cell r="W373">
            <v>0</v>
          </cell>
          <cell r="AB373" t="str">
            <v>CPUM</v>
          </cell>
        </row>
        <row r="374">
          <cell r="B374" t="str">
            <v>CP03</v>
          </cell>
          <cell r="C374" t="str">
            <v>CI</v>
          </cell>
          <cell r="E374" t="str">
            <v>51</v>
          </cell>
          <cell r="G374" t="str">
            <v>470-G-620A</v>
          </cell>
          <cell r="H374" t="str">
            <v>Sewage Lift Pump</v>
          </cell>
          <cell r="I374">
            <v>8.5</v>
          </cell>
          <cell r="J374">
            <v>40</v>
          </cell>
          <cell r="K374">
            <v>2.8</v>
          </cell>
          <cell r="L374">
            <v>27</v>
          </cell>
          <cell r="M374">
            <v>3</v>
          </cell>
          <cell r="N374">
            <v>3</v>
          </cell>
          <cell r="O374" t="str">
            <v>CI</v>
          </cell>
          <cell r="Q374" t="str">
            <v>E</v>
          </cell>
          <cell r="S374" t="str">
            <v>V</v>
          </cell>
          <cell r="T374" t="str">
            <v>EUR</v>
          </cell>
          <cell r="U374">
            <v>0</v>
          </cell>
          <cell r="V374">
            <v>250</v>
          </cell>
          <cell r="W374">
            <v>0</v>
          </cell>
          <cell r="X374" t="str">
            <v>Submersible Type - Incl. El.Motor</v>
          </cell>
          <cell r="AB374" t="str">
            <v>CPUM</v>
          </cell>
        </row>
        <row r="375">
          <cell r="B375" t="str">
            <v>CP03</v>
          </cell>
          <cell r="C375" t="str">
            <v>CI</v>
          </cell>
          <cell r="E375" t="str">
            <v>51</v>
          </cell>
          <cell r="G375" t="str">
            <v>470-G-620B</v>
          </cell>
          <cell r="I375">
            <v>8.5</v>
          </cell>
          <cell r="J375">
            <v>40</v>
          </cell>
          <cell r="K375">
            <v>2.8</v>
          </cell>
          <cell r="L375">
            <v>27</v>
          </cell>
          <cell r="M375">
            <v>3</v>
          </cell>
          <cell r="N375">
            <v>3</v>
          </cell>
          <cell r="O375" t="str">
            <v>CI</v>
          </cell>
          <cell r="Q375" t="str">
            <v>E</v>
          </cell>
          <cell r="S375" t="str">
            <v>V</v>
          </cell>
          <cell r="T375" t="str">
            <v>EUR</v>
          </cell>
          <cell r="U375">
            <v>0</v>
          </cell>
          <cell r="V375">
            <v>250</v>
          </cell>
          <cell r="W375">
            <v>0</v>
          </cell>
          <cell r="X375" t="str">
            <v>Submersible Type - Incl. El.Motor</v>
          </cell>
          <cell r="AB375" t="str">
            <v>CPUM</v>
          </cell>
        </row>
        <row r="376">
          <cell r="B376" t="str">
            <v>CP03</v>
          </cell>
          <cell r="C376" t="str">
            <v>CI</v>
          </cell>
          <cell r="E376" t="str">
            <v>51</v>
          </cell>
          <cell r="G376" t="str">
            <v>470-G-635A</v>
          </cell>
          <cell r="H376" t="str">
            <v>Storm Water Pump</v>
          </cell>
          <cell r="I376">
            <v>795</v>
          </cell>
          <cell r="J376">
            <v>50</v>
          </cell>
          <cell r="K376">
            <v>4.2</v>
          </cell>
          <cell r="L376">
            <v>41</v>
          </cell>
          <cell r="M376">
            <v>9.3000000000000007</v>
          </cell>
          <cell r="N376">
            <v>200</v>
          </cell>
          <cell r="O376" t="str">
            <v>CI</v>
          </cell>
          <cell r="Q376" t="str">
            <v>E</v>
          </cell>
          <cell r="S376" t="str">
            <v>V</v>
          </cell>
          <cell r="T376" t="str">
            <v>EUR</v>
          </cell>
          <cell r="U376">
            <v>0</v>
          </cell>
          <cell r="V376">
            <v>5540</v>
          </cell>
          <cell r="W376">
            <v>0</v>
          </cell>
          <cell r="X376" t="str">
            <v>Incl. Electric Motor</v>
          </cell>
          <cell r="AB376" t="str">
            <v>CPUM</v>
          </cell>
        </row>
        <row r="377">
          <cell r="B377" t="str">
            <v>CP03</v>
          </cell>
          <cell r="C377" t="str">
            <v>CI</v>
          </cell>
          <cell r="E377" t="str">
            <v>51</v>
          </cell>
          <cell r="G377" t="str">
            <v>470-G-635B</v>
          </cell>
          <cell r="I377">
            <v>795</v>
          </cell>
          <cell r="J377">
            <v>50</v>
          </cell>
          <cell r="K377">
            <v>4.2</v>
          </cell>
          <cell r="L377">
            <v>41</v>
          </cell>
          <cell r="M377">
            <v>9.3000000000000007</v>
          </cell>
          <cell r="N377">
            <v>200</v>
          </cell>
          <cell r="O377" t="str">
            <v>CI</v>
          </cell>
          <cell r="Q377" t="str">
            <v>E</v>
          </cell>
          <cell r="S377" t="str">
            <v>V</v>
          </cell>
          <cell r="T377" t="str">
            <v>EUR</v>
          </cell>
          <cell r="U377">
            <v>0</v>
          </cell>
          <cell r="V377">
            <v>5540</v>
          </cell>
          <cell r="W377">
            <v>0</v>
          </cell>
          <cell r="X377" t="str">
            <v>Incl. Electric Motor</v>
          </cell>
          <cell r="AB377" t="str">
            <v>CPUM</v>
          </cell>
        </row>
        <row r="378">
          <cell r="B378" t="str">
            <v>CP03</v>
          </cell>
          <cell r="C378" t="str">
            <v>CS</v>
          </cell>
          <cell r="E378" t="str">
            <v>51</v>
          </cell>
          <cell r="G378" t="str">
            <v>470-G-68A</v>
          </cell>
          <cell r="H378" t="str">
            <v>Flare Blowdown Drum Pump</v>
          </cell>
          <cell r="I378">
            <v>11.5</v>
          </cell>
          <cell r="J378">
            <v>130</v>
          </cell>
          <cell r="K378">
            <v>4.4000000000000004</v>
          </cell>
          <cell r="L378">
            <v>27</v>
          </cell>
          <cell r="M378">
            <v>1.7</v>
          </cell>
          <cell r="N378">
            <v>3</v>
          </cell>
          <cell r="O378" t="str">
            <v>13 Cr</v>
          </cell>
          <cell r="Q378" t="str">
            <v>E</v>
          </cell>
          <cell r="S378" t="str">
            <v>H</v>
          </cell>
          <cell r="T378" t="str">
            <v>EUR</v>
          </cell>
          <cell r="U378">
            <v>0</v>
          </cell>
          <cell r="V378">
            <v>80</v>
          </cell>
          <cell r="W378">
            <v>0</v>
          </cell>
          <cell r="X378" t="str">
            <v>.</v>
          </cell>
          <cell r="AB378" t="str">
            <v>CPUM</v>
          </cell>
        </row>
        <row r="379">
          <cell r="B379" t="str">
            <v>CP03</v>
          </cell>
          <cell r="C379" t="str">
            <v>CS</v>
          </cell>
          <cell r="E379" t="str">
            <v>51</v>
          </cell>
          <cell r="G379" t="str">
            <v>470-G-68B</v>
          </cell>
          <cell r="I379">
            <v>11.5</v>
          </cell>
          <cell r="J379">
            <v>130</v>
          </cell>
          <cell r="K379">
            <v>4.4000000000000004</v>
          </cell>
          <cell r="L379">
            <v>27</v>
          </cell>
          <cell r="M379">
            <v>1.7</v>
          </cell>
          <cell r="N379">
            <v>3</v>
          </cell>
          <cell r="O379" t="str">
            <v>13 Cr</v>
          </cell>
          <cell r="Q379" t="str">
            <v>E</v>
          </cell>
          <cell r="S379" t="str">
            <v>H</v>
          </cell>
          <cell r="T379" t="str">
            <v>EUR</v>
          </cell>
          <cell r="U379">
            <v>0</v>
          </cell>
          <cell r="V379">
            <v>80</v>
          </cell>
          <cell r="W379">
            <v>0</v>
          </cell>
          <cell r="X379" t="str">
            <v>.</v>
          </cell>
          <cell r="AB379" t="str">
            <v>CPUM</v>
          </cell>
        </row>
        <row r="380">
          <cell r="B380" t="str">
            <v>DR</v>
          </cell>
          <cell r="E380" t="str">
            <v>51</v>
          </cell>
          <cell r="G380" t="str">
            <v>470-GM-635A</v>
          </cell>
          <cell r="H380" t="str">
            <v>Electric Motor for Storm Water Pump</v>
          </cell>
          <cell r="I380">
            <v>200</v>
          </cell>
          <cell r="J380" t="str">
            <v>Eexn</v>
          </cell>
          <cell r="R380" t="str">
            <v>CP</v>
          </cell>
          <cell r="T380" t="str">
            <v>EUR</v>
          </cell>
          <cell r="U380">
            <v>0</v>
          </cell>
          <cell r="V380">
            <v>0</v>
          </cell>
          <cell r="W380">
            <v>0</v>
          </cell>
          <cell r="X380" t="str">
            <v>.</v>
          </cell>
          <cell r="AB380" t="str">
            <v>DRIV</v>
          </cell>
        </row>
        <row r="381">
          <cell r="B381" t="str">
            <v>DR</v>
          </cell>
          <cell r="E381" t="str">
            <v>51</v>
          </cell>
          <cell r="G381" t="str">
            <v>470-GM-635B</v>
          </cell>
          <cell r="I381">
            <v>200</v>
          </cell>
          <cell r="J381" t="str">
            <v>Eexn</v>
          </cell>
          <cell r="R381" t="str">
            <v>CP</v>
          </cell>
          <cell r="T381" t="str">
            <v>EUR</v>
          </cell>
          <cell r="U381">
            <v>0</v>
          </cell>
          <cell r="V381">
            <v>0</v>
          </cell>
          <cell r="W381">
            <v>0</v>
          </cell>
          <cell r="X381" t="str">
            <v>.</v>
          </cell>
          <cell r="AB381" t="str">
            <v>DRIV</v>
          </cell>
        </row>
        <row r="382">
          <cell r="B382" t="str">
            <v>FL</v>
          </cell>
          <cell r="C382" t="str">
            <v>CS</v>
          </cell>
          <cell r="E382" t="str">
            <v>51</v>
          </cell>
          <cell r="G382" t="str">
            <v>470-F-250</v>
          </cell>
          <cell r="H382" t="str">
            <v xml:space="preserve">Acid Gas Flare </v>
          </cell>
          <cell r="I382">
            <v>468</v>
          </cell>
          <cell r="J382">
            <v>30</v>
          </cell>
          <cell r="K382">
            <v>182</v>
          </cell>
          <cell r="Q382">
            <v>122</v>
          </cell>
          <cell r="R382" t="str">
            <v>GS</v>
          </cell>
          <cell r="T382" t="str">
            <v>EUR</v>
          </cell>
          <cell r="U382">
            <v>0</v>
          </cell>
          <cell r="V382">
            <v>100000</v>
          </cell>
          <cell r="W382">
            <v>0</v>
          </cell>
          <cell r="X382" t="str">
            <v>.</v>
          </cell>
          <cell r="AB382" t="str">
            <v>FLAR</v>
          </cell>
        </row>
        <row r="383">
          <cell r="B383" t="str">
            <v>FL</v>
          </cell>
          <cell r="C383" t="str">
            <v>SS</v>
          </cell>
          <cell r="E383" t="str">
            <v>51</v>
          </cell>
          <cell r="G383" t="str">
            <v>470-F-3</v>
          </cell>
          <cell r="H383" t="str">
            <v>Auxiliary Flare</v>
          </cell>
          <cell r="I383">
            <v>1325</v>
          </cell>
          <cell r="J383">
            <v>31.2</v>
          </cell>
          <cell r="K383">
            <v>182</v>
          </cell>
          <cell r="L383">
            <v>1.5</v>
          </cell>
          <cell r="Q383">
            <v>122</v>
          </cell>
          <cell r="T383" t="str">
            <v>EUR</v>
          </cell>
          <cell r="U383">
            <v>0</v>
          </cell>
          <cell r="V383">
            <v>5000</v>
          </cell>
          <cell r="W383">
            <v>0</v>
          </cell>
          <cell r="X383" t="str">
            <v xml:space="preserve">Existing Structure to be Used - Modified Only Flare/Tip </v>
          </cell>
          <cell r="AB383" t="str">
            <v>FLAR</v>
          </cell>
        </row>
        <row r="384">
          <cell r="B384" t="str">
            <v>VE02</v>
          </cell>
          <cell r="C384" t="str">
            <v>01</v>
          </cell>
          <cell r="E384" t="str">
            <v>51</v>
          </cell>
          <cell r="G384" t="str">
            <v>470-D-68</v>
          </cell>
          <cell r="H384" t="str">
            <v>Flare Blowdown Drum</v>
          </cell>
          <cell r="I384" t="str">
            <v>H</v>
          </cell>
          <cell r="J384">
            <v>171</v>
          </cell>
          <cell r="K384">
            <v>4.2</v>
          </cell>
          <cell r="L384">
            <v>6500</v>
          </cell>
          <cell r="M384">
            <v>26750</v>
          </cell>
          <cell r="N384">
            <v>15</v>
          </cell>
          <cell r="O384">
            <v>3.2</v>
          </cell>
          <cell r="Q384" t="str">
            <v>H</v>
          </cell>
          <cell r="S384" t="str">
            <v>Not</v>
          </cell>
          <cell r="T384" t="str">
            <v>EUR</v>
          </cell>
          <cell r="U384">
            <v>0</v>
          </cell>
          <cell r="V384">
            <v>158800</v>
          </cell>
          <cell r="W384">
            <v>0</v>
          </cell>
          <cell r="X384" t="str">
            <v>?</v>
          </cell>
          <cell r="Y384" t="str">
            <v>.</v>
          </cell>
          <cell r="AB384" t="str">
            <v>VESS</v>
          </cell>
        </row>
        <row r="385">
          <cell r="B385" t="str">
            <v>BA</v>
          </cell>
          <cell r="E385" t="str">
            <v>52</v>
          </cell>
          <cell r="G385" t="str">
            <v>474-T-610</v>
          </cell>
          <cell r="H385" t="str">
            <v>Storm Water Sump</v>
          </cell>
          <cell r="I385" t="str">
            <v>CONCRETE Intern./Extern.APCS Lined -Capacity =1.200 m3 -Dimens:mt ( L=11,5 W =11,5 H=8,3 )+( L=8,0 W=2,5 H=6,0 )+Steel Cover</v>
          </cell>
          <cell r="T385" t="str">
            <v>EUR</v>
          </cell>
          <cell r="U385">
            <v>0</v>
          </cell>
          <cell r="V385">
            <v>0</v>
          </cell>
          <cell r="W385">
            <v>0</v>
          </cell>
          <cell r="X385" t="str">
            <v>.</v>
          </cell>
          <cell r="AB385" t="str">
            <v>MISC</v>
          </cell>
        </row>
        <row r="386">
          <cell r="B386" t="str">
            <v>CP03</v>
          </cell>
          <cell r="C386" t="str">
            <v>316 SS</v>
          </cell>
          <cell r="E386" t="str">
            <v>52</v>
          </cell>
          <cell r="G386" t="str">
            <v>474-G-610A</v>
          </cell>
          <cell r="H386" t="str">
            <v>Rain Water Pump</v>
          </cell>
          <cell r="I386">
            <v>23</v>
          </cell>
          <cell r="J386">
            <v>50</v>
          </cell>
          <cell r="K386">
            <v>3.8</v>
          </cell>
          <cell r="L386">
            <v>38</v>
          </cell>
          <cell r="M386">
            <v>8.85</v>
          </cell>
          <cell r="N386">
            <v>7.5</v>
          </cell>
          <cell r="O386" t="str">
            <v>316 SS</v>
          </cell>
          <cell r="Q386" t="str">
            <v>E</v>
          </cell>
          <cell r="S386" t="str">
            <v>V</v>
          </cell>
          <cell r="T386" t="str">
            <v>EUR</v>
          </cell>
          <cell r="U386">
            <v>0</v>
          </cell>
          <cell r="V386">
            <v>1000</v>
          </cell>
          <cell r="W386">
            <v>0</v>
          </cell>
          <cell r="X386" t="str">
            <v>.</v>
          </cell>
          <cell r="AB386" t="str">
            <v>CPUM</v>
          </cell>
        </row>
        <row r="387">
          <cell r="B387" t="str">
            <v>CP03</v>
          </cell>
          <cell r="C387" t="str">
            <v>316 SS</v>
          </cell>
          <cell r="E387" t="str">
            <v>52</v>
          </cell>
          <cell r="G387" t="str">
            <v>474-G-610B</v>
          </cell>
          <cell r="I387">
            <v>23</v>
          </cell>
          <cell r="J387">
            <v>50</v>
          </cell>
          <cell r="K387">
            <v>3.8</v>
          </cell>
          <cell r="L387">
            <v>38</v>
          </cell>
          <cell r="M387">
            <v>8.85</v>
          </cell>
          <cell r="N387">
            <v>7.5</v>
          </cell>
          <cell r="O387" t="str">
            <v>316 SS</v>
          </cell>
          <cell r="Q387" t="str">
            <v>E</v>
          </cell>
          <cell r="S387" t="str">
            <v>V</v>
          </cell>
          <cell r="T387" t="str">
            <v>EUR</v>
          </cell>
          <cell r="U387">
            <v>0</v>
          </cell>
          <cell r="V387">
            <v>1000</v>
          </cell>
          <cell r="W387">
            <v>0</v>
          </cell>
          <cell r="X387" t="str">
            <v>.</v>
          </cell>
          <cell r="AB387" t="str">
            <v>CPUM</v>
          </cell>
        </row>
        <row r="388">
          <cell r="B388" t="str">
            <v>CP03</v>
          </cell>
          <cell r="C388" t="str">
            <v>CI</v>
          </cell>
          <cell r="E388" t="str">
            <v>52</v>
          </cell>
          <cell r="G388" t="str">
            <v>474-G-611A</v>
          </cell>
          <cell r="H388" t="str">
            <v>Storm Water Pump</v>
          </cell>
          <cell r="I388">
            <v>795</v>
          </cell>
          <cell r="J388">
            <v>50</v>
          </cell>
          <cell r="K388">
            <v>3.6</v>
          </cell>
          <cell r="L388">
            <v>36</v>
          </cell>
          <cell r="M388">
            <v>9.3000000000000007</v>
          </cell>
          <cell r="N388">
            <v>180</v>
          </cell>
          <cell r="O388" t="str">
            <v>CI</v>
          </cell>
          <cell r="Q388" t="str">
            <v>E</v>
          </cell>
          <cell r="S388" t="str">
            <v>V</v>
          </cell>
          <cell r="T388" t="str">
            <v>EUR</v>
          </cell>
          <cell r="U388">
            <v>0</v>
          </cell>
          <cell r="V388">
            <v>5340</v>
          </cell>
          <cell r="W388">
            <v>0</v>
          </cell>
          <cell r="X388" t="str">
            <v>Incl. Electric Motor</v>
          </cell>
          <cell r="AB388" t="str">
            <v>CPUM</v>
          </cell>
        </row>
        <row r="389">
          <cell r="B389" t="str">
            <v>CP03</v>
          </cell>
          <cell r="C389" t="str">
            <v>CI</v>
          </cell>
          <cell r="E389" t="str">
            <v>52</v>
          </cell>
          <cell r="G389" t="str">
            <v>474-G-611B</v>
          </cell>
          <cell r="I389">
            <v>795</v>
          </cell>
          <cell r="J389">
            <v>50</v>
          </cell>
          <cell r="K389">
            <v>3.6</v>
          </cell>
          <cell r="L389">
            <v>36</v>
          </cell>
          <cell r="M389">
            <v>9.3000000000000007</v>
          </cell>
          <cell r="N389">
            <v>180</v>
          </cell>
          <cell r="O389" t="str">
            <v>CI</v>
          </cell>
          <cell r="Q389" t="str">
            <v>E</v>
          </cell>
          <cell r="S389" t="str">
            <v>V</v>
          </cell>
          <cell r="T389" t="str">
            <v>EUR</v>
          </cell>
          <cell r="U389">
            <v>0</v>
          </cell>
          <cell r="V389">
            <v>5340</v>
          </cell>
          <cell r="W389">
            <v>0</v>
          </cell>
          <cell r="X389" t="str">
            <v>Incl. Electric Motor</v>
          </cell>
          <cell r="AB389" t="str">
            <v>CPUM</v>
          </cell>
        </row>
        <row r="390">
          <cell r="B390" t="str">
            <v>CP03</v>
          </cell>
          <cell r="C390" t="str">
            <v>CS</v>
          </cell>
          <cell r="E390" t="str">
            <v>52</v>
          </cell>
          <cell r="G390" t="str">
            <v>474-G-612A</v>
          </cell>
          <cell r="H390" t="str">
            <v>Acid Gas Flare KO Drum Pump</v>
          </cell>
          <cell r="I390">
            <v>11.5</v>
          </cell>
          <cell r="J390">
            <v>111</v>
          </cell>
          <cell r="K390">
            <v>3.3</v>
          </cell>
          <cell r="L390">
            <v>22</v>
          </cell>
          <cell r="M390">
            <v>1.95</v>
          </cell>
          <cell r="N390">
            <v>3</v>
          </cell>
          <cell r="O390" t="str">
            <v>13 Cr</v>
          </cell>
          <cell r="Q390" t="str">
            <v>E</v>
          </cell>
          <cell r="S390" t="str">
            <v>H</v>
          </cell>
          <cell r="T390" t="str">
            <v>EUR</v>
          </cell>
          <cell r="U390">
            <v>0</v>
          </cell>
          <cell r="V390">
            <v>80</v>
          </cell>
          <cell r="W390">
            <v>0</v>
          </cell>
          <cell r="AB390" t="str">
            <v>CPUM</v>
          </cell>
        </row>
        <row r="391">
          <cell r="B391" t="str">
            <v>CP03</v>
          </cell>
          <cell r="C391" t="str">
            <v>CS</v>
          </cell>
          <cell r="E391" t="str">
            <v>52</v>
          </cell>
          <cell r="G391" t="str">
            <v>474-G-612B</v>
          </cell>
          <cell r="I391">
            <v>11.5</v>
          </cell>
          <cell r="J391">
            <v>111</v>
          </cell>
          <cell r="K391">
            <v>3.3</v>
          </cell>
          <cell r="L391">
            <v>22</v>
          </cell>
          <cell r="M391">
            <v>1.95</v>
          </cell>
          <cell r="N391">
            <v>3</v>
          </cell>
          <cell r="O391" t="str">
            <v>13 Cr</v>
          </cell>
          <cell r="Q391" t="str">
            <v>E</v>
          </cell>
          <cell r="S391" t="str">
            <v>H</v>
          </cell>
          <cell r="T391" t="str">
            <v>EUR</v>
          </cell>
          <cell r="U391">
            <v>0</v>
          </cell>
          <cell r="V391">
            <v>80</v>
          </cell>
          <cell r="W391">
            <v>0</v>
          </cell>
          <cell r="AB391" t="str">
            <v>CPUM</v>
          </cell>
        </row>
        <row r="392">
          <cell r="B392" t="str">
            <v>DR</v>
          </cell>
          <cell r="E392" t="str">
            <v>52</v>
          </cell>
          <cell r="G392" t="str">
            <v>474-GM-611A</v>
          </cell>
          <cell r="H392" t="str">
            <v>Electric Motor for Storm Water Pump</v>
          </cell>
          <cell r="I392">
            <v>180</v>
          </cell>
          <cell r="J392" t="str">
            <v>Eexn</v>
          </cell>
          <cell r="R392" t="str">
            <v>CP</v>
          </cell>
          <cell r="T392" t="str">
            <v>EUR</v>
          </cell>
          <cell r="U392">
            <v>0</v>
          </cell>
          <cell r="V392">
            <v>0</v>
          </cell>
          <cell r="W392">
            <v>0</v>
          </cell>
          <cell r="X392" t="str">
            <v>.</v>
          </cell>
          <cell r="AB392" t="str">
            <v>DRIV</v>
          </cell>
        </row>
        <row r="393">
          <cell r="B393" t="str">
            <v>DR</v>
          </cell>
          <cell r="E393" t="str">
            <v>52</v>
          </cell>
          <cell r="G393" t="str">
            <v>474-GM-611B</v>
          </cell>
          <cell r="I393">
            <v>180</v>
          </cell>
          <cell r="J393" t="str">
            <v>Eexn</v>
          </cell>
          <cell r="R393" t="str">
            <v>CP</v>
          </cell>
          <cell r="T393" t="str">
            <v>EUR</v>
          </cell>
          <cell r="U393">
            <v>0</v>
          </cell>
          <cell r="V393">
            <v>0</v>
          </cell>
          <cell r="W393">
            <v>0</v>
          </cell>
          <cell r="X393" t="str">
            <v>.</v>
          </cell>
          <cell r="AB393" t="str">
            <v>DRIV</v>
          </cell>
        </row>
        <row r="394">
          <cell r="B394" t="str">
            <v>VE02</v>
          </cell>
          <cell r="C394" t="str">
            <v>01</v>
          </cell>
          <cell r="E394" t="str">
            <v>52</v>
          </cell>
          <cell r="G394" t="str">
            <v>474-D-616</v>
          </cell>
          <cell r="H394" t="str">
            <v>Acid Gas Flare KO Drum</v>
          </cell>
          <cell r="I394" t="str">
            <v>H</v>
          </cell>
          <cell r="J394">
            <v>182</v>
          </cell>
          <cell r="K394">
            <v>4.2</v>
          </cell>
          <cell r="L394">
            <v>3200</v>
          </cell>
          <cell r="M394">
            <v>10900</v>
          </cell>
          <cell r="N394">
            <v>9</v>
          </cell>
          <cell r="O394">
            <v>3.2</v>
          </cell>
          <cell r="Q394" t="str">
            <v>H</v>
          </cell>
          <cell r="S394" t="str">
            <v>Not</v>
          </cell>
          <cell r="T394" t="str">
            <v>EUR</v>
          </cell>
          <cell r="U394">
            <v>0</v>
          </cell>
          <cell r="V394">
            <v>20800</v>
          </cell>
          <cell r="W394">
            <v>0</v>
          </cell>
          <cell r="X394" t="str">
            <v>?</v>
          </cell>
          <cell r="Y394" t="str">
            <v>Lethal Service</v>
          </cell>
          <cell r="AB394" t="str">
            <v>VESS</v>
          </cell>
        </row>
        <row r="395">
          <cell r="B395" t="str">
            <v>BA</v>
          </cell>
          <cell r="E395" t="str">
            <v>53</v>
          </cell>
          <cell r="G395" t="str">
            <v>475-T-402</v>
          </cell>
          <cell r="H395" t="str">
            <v>Storm Water Sump</v>
          </cell>
          <cell r="I395" t="str">
            <v>CONCRETE Intern./Extern.APCS Lined -Capacity =1.200 m3 -Dimens:mt ( L=11,5 W =11,5 H=8,3 )+( L=8,0 W=2,5 H=6,0 )+Steel Cover</v>
          </cell>
          <cell r="T395" t="str">
            <v>EUR</v>
          </cell>
          <cell r="U395">
            <v>0</v>
          </cell>
          <cell r="V395">
            <v>0</v>
          </cell>
          <cell r="W395">
            <v>0</v>
          </cell>
          <cell r="X395" t="str">
            <v>.</v>
          </cell>
          <cell r="AB395" t="str">
            <v>MISC</v>
          </cell>
        </row>
        <row r="396">
          <cell r="B396" t="str">
            <v>BA</v>
          </cell>
          <cell r="E396" t="str">
            <v>53</v>
          </cell>
          <cell r="G396" t="str">
            <v>475-T-502</v>
          </cell>
          <cell r="H396" t="str">
            <v>Storm Water Sump</v>
          </cell>
          <cell r="I396" t="str">
            <v>CONCRETE Intern./Extern.APCS Lined -Capacity =1.200 m3 -Dimens:mt ( L=19,8 W =6,8 H=8,3 )+( L=8,0 W=2,5 H=6,0 )+Steel Cover</v>
          </cell>
          <cell r="T396" t="str">
            <v>EUR</v>
          </cell>
          <cell r="U396">
            <v>0</v>
          </cell>
          <cell r="V396">
            <v>0</v>
          </cell>
          <cell r="W396">
            <v>0</v>
          </cell>
          <cell r="X396" t="str">
            <v>.</v>
          </cell>
          <cell r="AB396" t="str">
            <v>MISC</v>
          </cell>
        </row>
        <row r="397">
          <cell r="B397" t="str">
            <v>BA</v>
          </cell>
          <cell r="E397" t="str">
            <v>53</v>
          </cell>
          <cell r="G397" t="str">
            <v>475-T-520</v>
          </cell>
          <cell r="H397" t="str">
            <v>Sanitary Sewage Sump</v>
          </cell>
          <cell r="I397" t="str">
            <v>CONCRETE Intern./Extern.APCS Lined -Capacity = 13,5 m3 -Dimens:mt ( L= 3,0 W = 1,5 H= 3,0 )+Steel Cover</v>
          </cell>
          <cell r="T397" t="str">
            <v>EUR</v>
          </cell>
          <cell r="U397">
            <v>0</v>
          </cell>
          <cell r="V397">
            <v>0</v>
          </cell>
          <cell r="W397">
            <v>0</v>
          </cell>
          <cell r="X397" t="str">
            <v>.</v>
          </cell>
          <cell r="AB397" t="str">
            <v>MISC</v>
          </cell>
        </row>
        <row r="398">
          <cell r="B398" t="str">
            <v>CP03</v>
          </cell>
          <cell r="C398" t="str">
            <v>316 SS</v>
          </cell>
          <cell r="E398" t="str">
            <v>53</v>
          </cell>
          <cell r="G398" t="str">
            <v>475-G-407A</v>
          </cell>
          <cell r="H398" t="str">
            <v>Rain Water Pump</v>
          </cell>
          <cell r="I398">
            <v>23</v>
          </cell>
          <cell r="J398">
            <v>50</v>
          </cell>
          <cell r="K398">
            <v>3.5</v>
          </cell>
          <cell r="L398">
            <v>35</v>
          </cell>
          <cell r="M398">
            <v>8.85</v>
          </cell>
          <cell r="N398">
            <v>5.5</v>
          </cell>
          <cell r="O398" t="str">
            <v>316 SS</v>
          </cell>
          <cell r="Q398" t="str">
            <v>E</v>
          </cell>
          <cell r="S398" t="str">
            <v>V</v>
          </cell>
          <cell r="T398" t="str">
            <v>EUR</v>
          </cell>
          <cell r="U398">
            <v>0</v>
          </cell>
          <cell r="V398">
            <v>1000</v>
          </cell>
          <cell r="W398">
            <v>0</v>
          </cell>
          <cell r="X398" t="str">
            <v>.</v>
          </cell>
          <cell r="AB398" t="str">
            <v>CPUM</v>
          </cell>
        </row>
        <row r="399">
          <cell r="B399" t="str">
            <v>CP03</v>
          </cell>
          <cell r="C399" t="str">
            <v>316 SS</v>
          </cell>
          <cell r="E399" t="str">
            <v>53</v>
          </cell>
          <cell r="G399" t="str">
            <v>475-G-407B</v>
          </cell>
          <cell r="I399">
            <v>23</v>
          </cell>
          <cell r="J399">
            <v>50</v>
          </cell>
          <cell r="K399">
            <v>3.5</v>
          </cell>
          <cell r="L399">
            <v>35</v>
          </cell>
          <cell r="M399">
            <v>8.85</v>
          </cell>
          <cell r="N399">
            <v>5.5</v>
          </cell>
          <cell r="O399" t="str">
            <v>316 SS</v>
          </cell>
          <cell r="Q399" t="str">
            <v>E</v>
          </cell>
          <cell r="S399" t="str">
            <v>V</v>
          </cell>
          <cell r="T399" t="str">
            <v>EUR</v>
          </cell>
          <cell r="U399">
            <v>0</v>
          </cell>
          <cell r="V399">
            <v>1000</v>
          </cell>
          <cell r="W399">
            <v>0</v>
          </cell>
          <cell r="X399" t="str">
            <v>.</v>
          </cell>
          <cell r="AB399" t="str">
            <v>CPUM</v>
          </cell>
        </row>
        <row r="400">
          <cell r="B400" t="str">
            <v>CP03</v>
          </cell>
          <cell r="C400" t="str">
            <v>316 SS</v>
          </cell>
          <cell r="E400" t="str">
            <v>53</v>
          </cell>
          <cell r="G400" t="str">
            <v>475-G-507A</v>
          </cell>
          <cell r="H400" t="str">
            <v>Rain Water Pump</v>
          </cell>
          <cell r="I400">
            <v>23</v>
          </cell>
          <cell r="J400">
            <v>50</v>
          </cell>
          <cell r="K400">
            <v>3.6</v>
          </cell>
          <cell r="L400">
            <v>35</v>
          </cell>
          <cell r="M400">
            <v>8.85</v>
          </cell>
          <cell r="N400">
            <v>5.5</v>
          </cell>
          <cell r="O400" t="str">
            <v>316 SS</v>
          </cell>
          <cell r="Q400" t="str">
            <v>E</v>
          </cell>
          <cell r="S400" t="str">
            <v>V</v>
          </cell>
          <cell r="T400" t="str">
            <v>EUR</v>
          </cell>
          <cell r="U400">
            <v>0</v>
          </cell>
          <cell r="V400">
            <v>1000</v>
          </cell>
          <cell r="W400">
            <v>0</v>
          </cell>
          <cell r="X400" t="str">
            <v>.</v>
          </cell>
          <cell r="AB400" t="str">
            <v>CPUM</v>
          </cell>
        </row>
        <row r="401">
          <cell r="B401" t="str">
            <v>CP03</v>
          </cell>
          <cell r="C401" t="str">
            <v>316 SS</v>
          </cell>
          <cell r="E401" t="str">
            <v>53</v>
          </cell>
          <cell r="G401" t="str">
            <v>475-G-507B</v>
          </cell>
          <cell r="I401">
            <v>23</v>
          </cell>
          <cell r="J401">
            <v>50</v>
          </cell>
          <cell r="K401">
            <v>3.6</v>
          </cell>
          <cell r="L401">
            <v>35</v>
          </cell>
          <cell r="M401">
            <v>8.85</v>
          </cell>
          <cell r="N401">
            <v>5.5</v>
          </cell>
          <cell r="O401" t="str">
            <v>316 SS</v>
          </cell>
          <cell r="Q401" t="str">
            <v>E</v>
          </cell>
          <cell r="S401" t="str">
            <v>V</v>
          </cell>
          <cell r="T401" t="str">
            <v>EUR</v>
          </cell>
          <cell r="U401">
            <v>0</v>
          </cell>
          <cell r="V401">
            <v>1000</v>
          </cell>
          <cell r="W401">
            <v>0</v>
          </cell>
          <cell r="X401" t="str">
            <v>.</v>
          </cell>
          <cell r="AB401" t="str">
            <v>CPUM</v>
          </cell>
        </row>
        <row r="402">
          <cell r="B402" t="str">
            <v>CP03</v>
          </cell>
          <cell r="C402" t="str">
            <v>CI</v>
          </cell>
          <cell r="E402" t="str">
            <v>53</v>
          </cell>
          <cell r="G402" t="str">
            <v>475-G-409A</v>
          </cell>
          <cell r="H402" t="str">
            <v>Storm Water Pump</v>
          </cell>
          <cell r="I402">
            <v>795</v>
          </cell>
          <cell r="J402">
            <v>50</v>
          </cell>
          <cell r="K402">
            <v>3.6</v>
          </cell>
          <cell r="L402">
            <v>35</v>
          </cell>
          <cell r="M402">
            <v>9.3000000000000007</v>
          </cell>
          <cell r="N402">
            <v>180</v>
          </cell>
          <cell r="O402" t="str">
            <v>CI</v>
          </cell>
          <cell r="Q402" t="str">
            <v>E</v>
          </cell>
          <cell r="S402" t="str">
            <v>V</v>
          </cell>
          <cell r="T402" t="str">
            <v>EUR</v>
          </cell>
          <cell r="U402">
            <v>0</v>
          </cell>
          <cell r="V402">
            <v>5340</v>
          </cell>
          <cell r="W402">
            <v>0</v>
          </cell>
          <cell r="X402" t="str">
            <v>Incl. Electric Motor</v>
          </cell>
          <cell r="AB402" t="str">
            <v>CPUM</v>
          </cell>
        </row>
        <row r="403">
          <cell r="B403" t="str">
            <v>CP03</v>
          </cell>
          <cell r="C403" t="str">
            <v>CI</v>
          </cell>
          <cell r="E403" t="str">
            <v>53</v>
          </cell>
          <cell r="G403" t="str">
            <v>475-G-409B</v>
          </cell>
          <cell r="I403">
            <v>795</v>
          </cell>
          <cell r="J403">
            <v>50</v>
          </cell>
          <cell r="K403">
            <v>3.6</v>
          </cell>
          <cell r="L403">
            <v>35</v>
          </cell>
          <cell r="M403">
            <v>9.3000000000000007</v>
          </cell>
          <cell r="N403">
            <v>180</v>
          </cell>
          <cell r="O403" t="str">
            <v>CI</v>
          </cell>
          <cell r="Q403" t="str">
            <v>E</v>
          </cell>
          <cell r="S403" t="str">
            <v>V</v>
          </cell>
          <cell r="T403" t="str">
            <v>EUR</v>
          </cell>
          <cell r="U403">
            <v>0</v>
          </cell>
          <cell r="V403">
            <v>5340</v>
          </cell>
          <cell r="W403">
            <v>0</v>
          </cell>
          <cell r="X403" t="str">
            <v>Incl. Electric Motor</v>
          </cell>
          <cell r="AB403" t="str">
            <v>CPUM</v>
          </cell>
        </row>
        <row r="404">
          <cell r="B404" t="str">
            <v>CP03</v>
          </cell>
          <cell r="C404" t="str">
            <v>CI</v>
          </cell>
          <cell r="E404" t="str">
            <v>53</v>
          </cell>
          <cell r="G404" t="str">
            <v>475-G-509A</v>
          </cell>
          <cell r="H404" t="str">
            <v>Storm Water Pump</v>
          </cell>
          <cell r="I404">
            <v>795</v>
          </cell>
          <cell r="J404">
            <v>50</v>
          </cell>
          <cell r="K404">
            <v>3.6</v>
          </cell>
          <cell r="L404">
            <v>35</v>
          </cell>
          <cell r="M404">
            <v>9.3000000000000007</v>
          </cell>
          <cell r="N404">
            <v>180</v>
          </cell>
          <cell r="O404" t="str">
            <v>CI</v>
          </cell>
          <cell r="Q404" t="str">
            <v>E</v>
          </cell>
          <cell r="S404" t="str">
            <v>V</v>
          </cell>
          <cell r="T404" t="str">
            <v>EUR</v>
          </cell>
          <cell r="U404">
            <v>0</v>
          </cell>
          <cell r="V404">
            <v>5340</v>
          </cell>
          <cell r="W404">
            <v>0</v>
          </cell>
          <cell r="X404" t="str">
            <v>Incl. Electric Motor</v>
          </cell>
          <cell r="AB404" t="str">
            <v>CPUM</v>
          </cell>
        </row>
        <row r="405">
          <cell r="B405" t="str">
            <v>CP03</v>
          </cell>
          <cell r="C405" t="str">
            <v>CI</v>
          </cell>
          <cell r="E405" t="str">
            <v>53</v>
          </cell>
          <cell r="G405" t="str">
            <v>475-G-509B</v>
          </cell>
          <cell r="I405">
            <v>795</v>
          </cell>
          <cell r="J405">
            <v>50</v>
          </cell>
          <cell r="K405">
            <v>3.6</v>
          </cell>
          <cell r="L405">
            <v>35</v>
          </cell>
          <cell r="M405">
            <v>9.3000000000000007</v>
          </cell>
          <cell r="N405">
            <v>180</v>
          </cell>
          <cell r="O405" t="str">
            <v>CI</v>
          </cell>
          <cell r="Q405" t="str">
            <v>E</v>
          </cell>
          <cell r="S405" t="str">
            <v>V</v>
          </cell>
          <cell r="T405" t="str">
            <v>EUR</v>
          </cell>
          <cell r="U405">
            <v>0</v>
          </cell>
          <cell r="V405">
            <v>5340</v>
          </cell>
          <cell r="W405">
            <v>0</v>
          </cell>
          <cell r="X405" t="str">
            <v>Incl. Electric Motor</v>
          </cell>
          <cell r="AB405" t="str">
            <v>CPUM</v>
          </cell>
        </row>
        <row r="406">
          <cell r="B406" t="str">
            <v>CP03</v>
          </cell>
          <cell r="C406" t="str">
            <v>CI</v>
          </cell>
          <cell r="E406" t="str">
            <v>53</v>
          </cell>
          <cell r="G406" t="str">
            <v>475-G-520A</v>
          </cell>
          <cell r="H406" t="str">
            <v>Sewage Lift Pump</v>
          </cell>
          <cell r="I406">
            <v>12.5</v>
          </cell>
          <cell r="J406">
            <v>40</v>
          </cell>
          <cell r="K406">
            <v>3.6</v>
          </cell>
          <cell r="L406">
            <v>36</v>
          </cell>
          <cell r="M406">
            <v>3</v>
          </cell>
          <cell r="N406">
            <v>4</v>
          </cell>
          <cell r="O406" t="str">
            <v>CI</v>
          </cell>
          <cell r="Q406" t="str">
            <v>E</v>
          </cell>
          <cell r="S406" t="str">
            <v>V</v>
          </cell>
          <cell r="T406" t="str">
            <v>EUR</v>
          </cell>
          <cell r="U406">
            <v>0</v>
          </cell>
          <cell r="V406">
            <v>300</v>
          </cell>
          <cell r="W406">
            <v>0</v>
          </cell>
          <cell r="X406" t="str">
            <v>Submersible Type - Incl. El.Motor</v>
          </cell>
          <cell r="AB406" t="str">
            <v>CPUM</v>
          </cell>
        </row>
        <row r="407">
          <cell r="B407" t="str">
            <v>CP03</v>
          </cell>
          <cell r="C407" t="str">
            <v>CI</v>
          </cell>
          <cell r="E407" t="str">
            <v>53</v>
          </cell>
          <cell r="G407" t="str">
            <v>475-G-520B</v>
          </cell>
          <cell r="I407">
            <v>12.5</v>
          </cell>
          <cell r="J407">
            <v>40</v>
          </cell>
          <cell r="K407">
            <v>3.6</v>
          </cell>
          <cell r="L407">
            <v>36</v>
          </cell>
          <cell r="M407">
            <v>3</v>
          </cell>
          <cell r="N407">
            <v>4</v>
          </cell>
          <cell r="O407" t="str">
            <v>CI</v>
          </cell>
          <cell r="Q407" t="str">
            <v>E</v>
          </cell>
          <cell r="S407" t="str">
            <v>V</v>
          </cell>
          <cell r="T407" t="str">
            <v>EUR</v>
          </cell>
          <cell r="U407">
            <v>0</v>
          </cell>
          <cell r="V407">
            <v>300</v>
          </cell>
          <cell r="W407">
            <v>0</v>
          </cell>
          <cell r="X407" t="str">
            <v>Submersible Type - Incl. El.Motor</v>
          </cell>
          <cell r="AB407" t="str">
            <v>CPUM</v>
          </cell>
        </row>
        <row r="408">
          <cell r="B408" t="str">
            <v>DR</v>
          </cell>
          <cell r="E408" t="str">
            <v>53</v>
          </cell>
          <cell r="G408" t="str">
            <v>475-GM-409A</v>
          </cell>
          <cell r="H408" t="str">
            <v>Electric Motor for Storm Water Pump</v>
          </cell>
          <cell r="I408">
            <v>180</v>
          </cell>
          <cell r="J408" t="str">
            <v>Eexn</v>
          </cell>
          <cell r="R408" t="str">
            <v>CP</v>
          </cell>
          <cell r="T408" t="str">
            <v>EUR</v>
          </cell>
          <cell r="U408">
            <v>0</v>
          </cell>
          <cell r="V408">
            <v>0</v>
          </cell>
          <cell r="W408">
            <v>0</v>
          </cell>
          <cell r="X408" t="str">
            <v>.</v>
          </cell>
          <cell r="AB408" t="str">
            <v>DRIV</v>
          </cell>
        </row>
        <row r="409">
          <cell r="B409" t="str">
            <v>DR</v>
          </cell>
          <cell r="E409" t="str">
            <v>53</v>
          </cell>
          <cell r="G409" t="str">
            <v>475-GM-409B</v>
          </cell>
          <cell r="I409">
            <v>180</v>
          </cell>
          <cell r="J409" t="str">
            <v>Eexn</v>
          </cell>
          <cell r="R409" t="str">
            <v>CP</v>
          </cell>
          <cell r="T409" t="str">
            <v>EUR</v>
          </cell>
          <cell r="U409">
            <v>0</v>
          </cell>
          <cell r="V409">
            <v>0</v>
          </cell>
          <cell r="W409">
            <v>0</v>
          </cell>
          <cell r="X409" t="str">
            <v>.</v>
          </cell>
          <cell r="AB409" t="str">
            <v>DRIV</v>
          </cell>
        </row>
        <row r="410">
          <cell r="B410" t="str">
            <v>DR</v>
          </cell>
          <cell r="E410" t="str">
            <v>53</v>
          </cell>
          <cell r="G410" t="str">
            <v>475-GM-509A</v>
          </cell>
          <cell r="H410" t="str">
            <v>Electric Motor for Storm Water Pump</v>
          </cell>
          <cell r="I410">
            <v>180</v>
          </cell>
          <cell r="J410" t="str">
            <v>Eexn</v>
          </cell>
          <cell r="R410" t="str">
            <v>CP</v>
          </cell>
          <cell r="T410" t="str">
            <v>EUR</v>
          </cell>
          <cell r="U410">
            <v>0</v>
          </cell>
          <cell r="V410">
            <v>0</v>
          </cell>
          <cell r="W410">
            <v>0</v>
          </cell>
          <cell r="X410" t="str">
            <v>.</v>
          </cell>
          <cell r="AB410" t="str">
            <v>DRIV</v>
          </cell>
        </row>
        <row r="411">
          <cell r="B411" t="str">
            <v>DR</v>
          </cell>
          <cell r="E411" t="str">
            <v>53</v>
          </cell>
          <cell r="G411" t="str">
            <v>475-GM-509B</v>
          </cell>
          <cell r="I411">
            <v>180</v>
          </cell>
          <cell r="J411" t="str">
            <v>Eexn</v>
          </cell>
          <cell r="R411" t="str">
            <v>CP</v>
          </cell>
          <cell r="T411" t="str">
            <v>EUR</v>
          </cell>
          <cell r="U411">
            <v>0</v>
          </cell>
          <cell r="V411">
            <v>0</v>
          </cell>
          <cell r="W411">
            <v>0</v>
          </cell>
          <cell r="X411" t="str">
            <v>.</v>
          </cell>
          <cell r="AB411" t="str">
            <v>DRIV</v>
          </cell>
        </row>
        <row r="412">
          <cell r="B412" t="str">
            <v>AI</v>
          </cell>
          <cell r="C412" t="str">
            <v>CS</v>
          </cell>
          <cell r="E412" t="str">
            <v>54</v>
          </cell>
          <cell r="G412" t="str">
            <v>476-E-46</v>
          </cell>
          <cell r="H412" t="str">
            <v>Steam Condensate Condenser</v>
          </cell>
          <cell r="I412">
            <v>8.18</v>
          </cell>
          <cell r="J412">
            <v>541</v>
          </cell>
          <cell r="K412">
            <v>12</v>
          </cell>
          <cell r="L412">
            <v>178</v>
          </cell>
          <cell r="M412">
            <v>10</v>
          </cell>
          <cell r="N412">
            <v>50</v>
          </cell>
          <cell r="O412">
            <v>2</v>
          </cell>
          <cell r="P412">
            <v>50</v>
          </cell>
          <cell r="R412" t="str">
            <v>X</v>
          </cell>
          <cell r="T412" t="str">
            <v>EUR</v>
          </cell>
          <cell r="U412">
            <v>0</v>
          </cell>
          <cell r="V412">
            <v>34430</v>
          </cell>
          <cell r="W412">
            <v>0</v>
          </cell>
          <cell r="X412" t="str">
            <v>Supply by Client</v>
          </cell>
          <cell r="AB412" t="str">
            <v>AIRC</v>
          </cell>
        </row>
        <row r="413">
          <cell r="B413" t="str">
            <v>CC</v>
          </cell>
          <cell r="C413" t="str">
            <v>CS</v>
          </cell>
          <cell r="E413" t="str">
            <v>54</v>
          </cell>
          <cell r="G413" t="str">
            <v>476-K-5D</v>
          </cell>
          <cell r="H413" t="str">
            <v>Instrument Air Compressor</v>
          </cell>
          <cell r="I413">
            <v>4420</v>
          </cell>
          <cell r="J413">
            <v>29</v>
          </cell>
          <cell r="K413" t="str">
            <v>0/50</v>
          </cell>
          <cell r="L413">
            <v>1</v>
          </cell>
          <cell r="M413">
            <v>45</v>
          </cell>
          <cell r="N413">
            <v>9.8000000000000007</v>
          </cell>
          <cell r="P413">
            <v>700</v>
          </cell>
          <cell r="R413" t="str">
            <v>CS</v>
          </cell>
          <cell r="T413" t="str">
            <v>EUR</v>
          </cell>
          <cell r="U413">
            <v>0</v>
          </cell>
          <cell r="V413">
            <v>30000</v>
          </cell>
          <cell r="W413">
            <v>0</v>
          </cell>
          <cell r="X413" t="str">
            <v xml:space="preserve">Integrally Geared Type Skid Mounted - St.Turbine Drive </v>
          </cell>
          <cell r="AB413" t="str">
            <v>CCOM</v>
          </cell>
        </row>
        <row r="414">
          <cell r="B414" t="str">
            <v>CC</v>
          </cell>
          <cell r="E414" t="str">
            <v>54</v>
          </cell>
          <cell r="G414" t="str">
            <v>476-K-127A</v>
          </cell>
          <cell r="H414" t="str">
            <v>Cooling Tower Blower</v>
          </cell>
          <cell r="T414" t="str">
            <v>EUR</v>
          </cell>
          <cell r="U414">
            <v>0</v>
          </cell>
          <cell r="V414">
            <v>0</v>
          </cell>
          <cell r="W414">
            <v>0</v>
          </cell>
          <cell r="X414" t="str">
            <v>Incl. In Cooling Tower Package 476-E-127A</v>
          </cell>
          <cell r="AB414" t="str">
            <v>CCOM</v>
          </cell>
        </row>
        <row r="415">
          <cell r="B415" t="str">
            <v>CC</v>
          </cell>
          <cell r="E415" t="str">
            <v>54</v>
          </cell>
          <cell r="G415" t="str">
            <v>476-K-127B</v>
          </cell>
          <cell r="T415" t="str">
            <v>EUR</v>
          </cell>
          <cell r="U415">
            <v>0</v>
          </cell>
          <cell r="V415">
            <v>0</v>
          </cell>
          <cell r="W415">
            <v>0</v>
          </cell>
          <cell r="X415" t="str">
            <v>Incl. In Cooling Tower Package 476-E-127B</v>
          </cell>
          <cell r="AB415" t="str">
            <v>CCOM</v>
          </cell>
        </row>
        <row r="416">
          <cell r="B416" t="str">
            <v>CO</v>
          </cell>
          <cell r="E416" t="str">
            <v>54</v>
          </cell>
          <cell r="G416" t="str">
            <v>476-E-127A</v>
          </cell>
          <cell r="H416" t="str">
            <v>Package Cooling Tower</v>
          </cell>
          <cell r="I416">
            <v>147.5</v>
          </cell>
          <cell r="J416">
            <v>49</v>
          </cell>
          <cell r="K416">
            <v>40</v>
          </cell>
          <cell r="L416">
            <v>33</v>
          </cell>
          <cell r="O416" t="str">
            <v>Coat.CS</v>
          </cell>
          <cell r="P416" t="str">
            <v>FRP</v>
          </cell>
          <cell r="T416" t="str">
            <v>EUR</v>
          </cell>
          <cell r="U416">
            <v>0</v>
          </cell>
          <cell r="V416">
            <v>40000</v>
          </cell>
          <cell r="W416">
            <v>0</v>
          </cell>
          <cell r="X416" t="str">
            <v>Mkcal/hr 0,65</v>
          </cell>
          <cell r="AB416" t="str">
            <v>COOL</v>
          </cell>
        </row>
        <row r="417">
          <cell r="B417" t="str">
            <v>CO</v>
          </cell>
          <cell r="E417" t="str">
            <v>54</v>
          </cell>
          <cell r="G417" t="str">
            <v>476-E-127B</v>
          </cell>
          <cell r="I417">
            <v>147.5</v>
          </cell>
          <cell r="J417">
            <v>49</v>
          </cell>
          <cell r="K417">
            <v>40</v>
          </cell>
          <cell r="L417">
            <v>33</v>
          </cell>
          <cell r="O417" t="str">
            <v>Coat.CS</v>
          </cell>
          <cell r="P417" t="str">
            <v>FRP</v>
          </cell>
          <cell r="T417" t="str">
            <v>EUR</v>
          </cell>
          <cell r="U417">
            <v>0</v>
          </cell>
          <cell r="V417">
            <v>40000</v>
          </cell>
          <cell r="W417">
            <v>0</v>
          </cell>
          <cell r="X417" t="str">
            <v>Mkcal/hr 0,65</v>
          </cell>
          <cell r="AB417" t="str">
            <v>COOL</v>
          </cell>
        </row>
        <row r="418">
          <cell r="B418" t="str">
            <v>CP03</v>
          </cell>
          <cell r="C418" t="str">
            <v>CI</v>
          </cell>
          <cell r="E418" t="str">
            <v>54</v>
          </cell>
          <cell r="G418" t="str">
            <v>476-G-611A</v>
          </cell>
          <cell r="H418" t="str">
            <v>Sewage Lift Pump</v>
          </cell>
          <cell r="I418">
            <v>17</v>
          </cell>
          <cell r="J418">
            <v>40</v>
          </cell>
          <cell r="K418">
            <v>1</v>
          </cell>
          <cell r="L418">
            <v>10</v>
          </cell>
          <cell r="M418">
            <v>5.2</v>
          </cell>
          <cell r="N418">
            <v>2</v>
          </cell>
          <cell r="O418" t="str">
            <v>CI</v>
          </cell>
          <cell r="Q418" t="str">
            <v>E</v>
          </cell>
          <cell r="S418" t="str">
            <v>V</v>
          </cell>
          <cell r="T418" t="str">
            <v>EUR</v>
          </cell>
          <cell r="U418">
            <v>0</v>
          </cell>
          <cell r="V418">
            <v>250</v>
          </cell>
          <cell r="W418">
            <v>0</v>
          </cell>
          <cell r="X418" t="str">
            <v>Submersible Type - Incl. El.Motor</v>
          </cell>
          <cell r="AB418" t="str">
            <v>CPUM</v>
          </cell>
        </row>
        <row r="419">
          <cell r="B419" t="str">
            <v>CP03</v>
          </cell>
          <cell r="C419" t="str">
            <v>CI</v>
          </cell>
          <cell r="E419" t="str">
            <v>54</v>
          </cell>
          <cell r="G419" t="str">
            <v>476-G-611B</v>
          </cell>
          <cell r="I419">
            <v>17</v>
          </cell>
          <cell r="J419">
            <v>40</v>
          </cell>
          <cell r="K419">
            <v>1</v>
          </cell>
          <cell r="L419">
            <v>10</v>
          </cell>
          <cell r="M419">
            <v>5.2</v>
          </cell>
          <cell r="N419">
            <v>2</v>
          </cell>
          <cell r="O419" t="str">
            <v>CI</v>
          </cell>
          <cell r="Q419" t="str">
            <v>E</v>
          </cell>
          <cell r="S419" t="str">
            <v>V</v>
          </cell>
          <cell r="T419" t="str">
            <v>EUR</v>
          </cell>
          <cell r="U419">
            <v>0</v>
          </cell>
          <cell r="V419">
            <v>250</v>
          </cell>
          <cell r="W419">
            <v>0</v>
          </cell>
          <cell r="X419" t="str">
            <v>Submersible Type - Incl. El.Motor</v>
          </cell>
          <cell r="AB419" t="str">
            <v>CPUM</v>
          </cell>
        </row>
        <row r="420">
          <cell r="B420" t="str">
            <v>CP03</v>
          </cell>
          <cell r="C420" t="str">
            <v>CI</v>
          </cell>
          <cell r="E420" t="str">
            <v>54</v>
          </cell>
          <cell r="G420" t="str">
            <v>476-G-612A</v>
          </cell>
          <cell r="H420" t="str">
            <v>Sewage Lift Pump</v>
          </cell>
          <cell r="I420">
            <v>17</v>
          </cell>
          <cell r="J420">
            <v>40</v>
          </cell>
          <cell r="K420">
            <v>3</v>
          </cell>
          <cell r="L420">
            <v>30</v>
          </cell>
          <cell r="M420">
            <v>3.45</v>
          </cell>
          <cell r="N420">
            <v>4</v>
          </cell>
          <cell r="O420" t="str">
            <v>CI</v>
          </cell>
          <cell r="Q420" t="str">
            <v>E</v>
          </cell>
          <cell r="S420" t="str">
            <v>V</v>
          </cell>
          <cell r="T420" t="str">
            <v>EUR</v>
          </cell>
          <cell r="U420">
            <v>0</v>
          </cell>
          <cell r="V420">
            <v>300</v>
          </cell>
          <cell r="W420">
            <v>0</v>
          </cell>
          <cell r="X420" t="str">
            <v>Submersible Type - Incl. El.Motor</v>
          </cell>
          <cell r="AB420" t="str">
            <v>CPUM</v>
          </cell>
        </row>
        <row r="421">
          <cell r="B421" t="str">
            <v>CP03</v>
          </cell>
          <cell r="C421" t="str">
            <v>CI</v>
          </cell>
          <cell r="E421" t="str">
            <v>54</v>
          </cell>
          <cell r="G421" t="str">
            <v>476-G-612B</v>
          </cell>
          <cell r="I421">
            <v>17</v>
          </cell>
          <cell r="J421">
            <v>40</v>
          </cell>
          <cell r="K421">
            <v>3</v>
          </cell>
          <cell r="L421">
            <v>30</v>
          </cell>
          <cell r="M421">
            <v>3.45</v>
          </cell>
          <cell r="N421">
            <v>4</v>
          </cell>
          <cell r="O421" t="str">
            <v>CI</v>
          </cell>
          <cell r="Q421" t="str">
            <v>E</v>
          </cell>
          <cell r="S421" t="str">
            <v>V</v>
          </cell>
          <cell r="T421" t="str">
            <v>EUR</v>
          </cell>
          <cell r="U421">
            <v>0</v>
          </cell>
          <cell r="V421">
            <v>300</v>
          </cell>
          <cell r="W421">
            <v>0</v>
          </cell>
          <cell r="X421" t="str">
            <v>Submersible Type - Incl. El.Motor</v>
          </cell>
          <cell r="AB421" t="str">
            <v>CPUM</v>
          </cell>
        </row>
        <row r="422">
          <cell r="B422" t="str">
            <v>CP03</v>
          </cell>
          <cell r="C422" t="str">
            <v>CS</v>
          </cell>
          <cell r="E422" t="str">
            <v>54</v>
          </cell>
          <cell r="G422" t="str">
            <v>476-G-2E</v>
          </cell>
          <cell r="H422" t="str">
            <v>Deaerator Feed Pump</v>
          </cell>
          <cell r="I422">
            <v>565</v>
          </cell>
          <cell r="J422">
            <v>102</v>
          </cell>
          <cell r="K422">
            <v>5.4</v>
          </cell>
          <cell r="L422">
            <v>46</v>
          </cell>
          <cell r="M422">
            <v>4.75</v>
          </cell>
          <cell r="N422">
            <v>150</v>
          </cell>
          <cell r="O422" t="str">
            <v>13 Cr</v>
          </cell>
          <cell r="Q422" t="str">
            <v>E</v>
          </cell>
          <cell r="S422" t="str">
            <v>H</v>
          </cell>
          <cell r="T422" t="str">
            <v>EUR</v>
          </cell>
          <cell r="U422">
            <v>0</v>
          </cell>
          <cell r="V422">
            <v>1100</v>
          </cell>
          <cell r="W422">
            <v>0</v>
          </cell>
          <cell r="X422" t="str">
            <v>.</v>
          </cell>
          <cell r="AB422" t="str">
            <v>CPUM</v>
          </cell>
        </row>
        <row r="423">
          <cell r="B423" t="str">
            <v>CP03</v>
          </cell>
          <cell r="C423" t="str">
            <v>CS</v>
          </cell>
          <cell r="E423" t="str">
            <v>54</v>
          </cell>
          <cell r="G423" t="str">
            <v>476-G-8F</v>
          </cell>
          <cell r="H423" t="str">
            <v>Boiler Feed Water vPump</v>
          </cell>
          <cell r="I423">
            <v>350</v>
          </cell>
          <cell r="J423">
            <v>145</v>
          </cell>
          <cell r="K423">
            <v>38.9</v>
          </cell>
          <cell r="L423">
            <v>366</v>
          </cell>
          <cell r="M423">
            <v>6.3</v>
          </cell>
          <cell r="N423">
            <v>750</v>
          </cell>
          <cell r="O423" t="str">
            <v>13 Cr</v>
          </cell>
          <cell r="Q423" t="str">
            <v>E</v>
          </cell>
          <cell r="S423" t="str">
            <v>H</v>
          </cell>
          <cell r="T423" t="str">
            <v>EUR</v>
          </cell>
          <cell r="U423">
            <v>0</v>
          </cell>
          <cell r="V423">
            <v>3450</v>
          </cell>
          <cell r="W423">
            <v>0</v>
          </cell>
          <cell r="X423" t="str">
            <v>.</v>
          </cell>
          <cell r="AB423" t="str">
            <v>CPUM</v>
          </cell>
        </row>
        <row r="424">
          <cell r="B424" t="str">
            <v>CP03</v>
          </cell>
          <cell r="C424" t="str">
            <v>CS</v>
          </cell>
          <cell r="E424" t="str">
            <v>54</v>
          </cell>
          <cell r="G424" t="str">
            <v>476-G-126</v>
          </cell>
          <cell r="H424" t="str">
            <v>Cooling Water Pump</v>
          </cell>
          <cell r="I424">
            <v>148</v>
          </cell>
          <cell r="J424">
            <v>49</v>
          </cell>
          <cell r="K424">
            <v>6</v>
          </cell>
          <cell r="L424">
            <v>40</v>
          </cell>
          <cell r="M424">
            <v>18.75</v>
          </cell>
          <cell r="N424">
            <v>40</v>
          </cell>
          <cell r="O424" t="str">
            <v>CS</v>
          </cell>
          <cell r="Q424" t="str">
            <v>E</v>
          </cell>
          <cell r="S424" t="str">
            <v>H</v>
          </cell>
          <cell r="T424" t="str">
            <v>EUR</v>
          </cell>
          <cell r="U424">
            <v>0</v>
          </cell>
          <cell r="V424">
            <v>700</v>
          </cell>
          <cell r="W424">
            <v>0</v>
          </cell>
          <cell r="X424" t="str">
            <v>.</v>
          </cell>
          <cell r="AB424" t="str">
            <v>CPUM</v>
          </cell>
        </row>
        <row r="425">
          <cell r="B425" t="str">
            <v>CP03</v>
          </cell>
          <cell r="C425" t="str">
            <v>CS</v>
          </cell>
          <cell r="E425" t="str">
            <v>54</v>
          </cell>
          <cell r="G425" t="str">
            <v>476-G-129A</v>
          </cell>
          <cell r="H425" t="str">
            <v>Flash Drum Condensate Return Pump</v>
          </cell>
          <cell r="I425">
            <v>200</v>
          </cell>
          <cell r="J425">
            <v>148</v>
          </cell>
          <cell r="K425">
            <v>6.8</v>
          </cell>
          <cell r="L425">
            <v>29</v>
          </cell>
          <cell r="M425">
            <v>2.6</v>
          </cell>
          <cell r="N425">
            <v>40</v>
          </cell>
          <cell r="O425" t="str">
            <v>CS</v>
          </cell>
          <cell r="Q425" t="str">
            <v>E</v>
          </cell>
          <cell r="S425" t="str">
            <v>H</v>
          </cell>
          <cell r="T425" t="str">
            <v>EUR</v>
          </cell>
          <cell r="U425">
            <v>0</v>
          </cell>
          <cell r="V425">
            <v>700</v>
          </cell>
          <cell r="W425">
            <v>0</v>
          </cell>
          <cell r="X425" t="str">
            <v>Supply by Client</v>
          </cell>
          <cell r="AB425" t="str">
            <v>CPUM</v>
          </cell>
        </row>
        <row r="426">
          <cell r="B426" t="str">
            <v>CP03</v>
          </cell>
          <cell r="C426" t="str">
            <v>CS</v>
          </cell>
          <cell r="E426" t="str">
            <v>54</v>
          </cell>
          <cell r="G426" t="str">
            <v>476-G-129B</v>
          </cell>
          <cell r="I426">
            <v>200</v>
          </cell>
          <cell r="J426">
            <v>148</v>
          </cell>
          <cell r="K426">
            <v>6.8</v>
          </cell>
          <cell r="L426">
            <v>29</v>
          </cell>
          <cell r="M426">
            <v>2.6</v>
          </cell>
          <cell r="N426">
            <v>40</v>
          </cell>
          <cell r="O426" t="str">
            <v>CS</v>
          </cell>
          <cell r="Q426" t="str">
            <v>E</v>
          </cell>
          <cell r="S426" t="str">
            <v>H</v>
          </cell>
          <cell r="T426" t="str">
            <v>EUR</v>
          </cell>
          <cell r="U426">
            <v>0</v>
          </cell>
          <cell r="V426">
            <v>700</v>
          </cell>
          <cell r="W426">
            <v>0</v>
          </cell>
          <cell r="X426" t="str">
            <v>Supply by Client</v>
          </cell>
          <cell r="AB426" t="str">
            <v>CPUM</v>
          </cell>
        </row>
        <row r="427">
          <cell r="B427" t="str">
            <v>CP03</v>
          </cell>
          <cell r="C427" t="str">
            <v>SS</v>
          </cell>
          <cell r="E427" t="str">
            <v>54</v>
          </cell>
          <cell r="G427" t="str">
            <v>476-G-127A</v>
          </cell>
          <cell r="H427" t="str">
            <v>Cooling Tower Spray Water Pump</v>
          </cell>
          <cell r="O427" t="str">
            <v>SS</v>
          </cell>
          <cell r="T427" t="str">
            <v>EUR</v>
          </cell>
          <cell r="U427">
            <v>0</v>
          </cell>
          <cell r="V427">
            <v>0</v>
          </cell>
          <cell r="W427">
            <v>0</v>
          </cell>
          <cell r="X427" t="str">
            <v>Incl. In Cooling Tower Package 476-E-127A/B</v>
          </cell>
          <cell r="AB427" t="str">
            <v>CPUM</v>
          </cell>
        </row>
        <row r="428">
          <cell r="B428" t="str">
            <v>CP03</v>
          </cell>
          <cell r="C428" t="str">
            <v>SS</v>
          </cell>
          <cell r="E428" t="str">
            <v>54</v>
          </cell>
          <cell r="G428" t="str">
            <v>476-G-127B</v>
          </cell>
          <cell r="O428" t="str">
            <v>SS</v>
          </cell>
          <cell r="T428" t="str">
            <v>EUR</v>
          </cell>
          <cell r="U428">
            <v>0</v>
          </cell>
          <cell r="V428">
            <v>0</v>
          </cell>
          <cell r="W428">
            <v>0</v>
          </cell>
          <cell r="X428" t="str">
            <v>Incl. In Cooling Tower Package 476-E-127A/B</v>
          </cell>
          <cell r="AB428" t="str">
            <v>CPUM</v>
          </cell>
        </row>
        <row r="429">
          <cell r="B429" t="str">
            <v>CP03</v>
          </cell>
          <cell r="C429" t="str">
            <v>SS</v>
          </cell>
          <cell r="E429" t="str">
            <v>54</v>
          </cell>
          <cell r="G429" t="str">
            <v>476-G-127C</v>
          </cell>
          <cell r="O429" t="str">
            <v>SS</v>
          </cell>
          <cell r="T429" t="str">
            <v>EUR</v>
          </cell>
          <cell r="U429">
            <v>0</v>
          </cell>
          <cell r="V429">
            <v>0</v>
          </cell>
          <cell r="W429">
            <v>0</v>
          </cell>
          <cell r="X429" t="str">
            <v>Incl. In Cooling Tower Package 476-E-127A/B</v>
          </cell>
          <cell r="AB429" t="str">
            <v>CPUM</v>
          </cell>
        </row>
        <row r="430">
          <cell r="B430" t="str">
            <v>CP03</v>
          </cell>
          <cell r="C430" t="str">
            <v>SS</v>
          </cell>
          <cell r="E430" t="str">
            <v>54</v>
          </cell>
          <cell r="G430" t="str">
            <v>476-G-127D</v>
          </cell>
          <cell r="O430" t="str">
            <v>SS</v>
          </cell>
          <cell r="T430" t="str">
            <v>EUR</v>
          </cell>
          <cell r="U430">
            <v>0</v>
          </cell>
          <cell r="V430">
            <v>0</v>
          </cell>
          <cell r="W430">
            <v>0</v>
          </cell>
          <cell r="X430" t="str">
            <v>Incl. In Cooling Tower Package 476-E-127A/B</v>
          </cell>
          <cell r="AB430" t="str">
            <v>CPUM</v>
          </cell>
        </row>
        <row r="431">
          <cell r="B431" t="str">
            <v>CP03</v>
          </cell>
          <cell r="E431" t="str">
            <v>54</v>
          </cell>
          <cell r="G431" t="str">
            <v>476-G-128A</v>
          </cell>
          <cell r="H431" t="str">
            <v>Air Compressor Lube Oil Pump</v>
          </cell>
          <cell r="T431" t="str">
            <v>EUR</v>
          </cell>
          <cell r="U431">
            <v>0</v>
          </cell>
          <cell r="V431">
            <v>0</v>
          </cell>
          <cell r="W431">
            <v>0</v>
          </cell>
          <cell r="X431" t="str">
            <v>Incl. In Instrument Air Compressor 476-K-5D</v>
          </cell>
          <cell r="AB431" t="str">
            <v>CPUM</v>
          </cell>
        </row>
        <row r="432">
          <cell r="B432" t="str">
            <v>CP03</v>
          </cell>
          <cell r="E432" t="str">
            <v>54</v>
          </cell>
          <cell r="G432" t="str">
            <v>476-G-128B</v>
          </cell>
          <cell r="T432" t="str">
            <v>EUR</v>
          </cell>
          <cell r="U432">
            <v>0</v>
          </cell>
          <cell r="V432">
            <v>0</v>
          </cell>
          <cell r="W432">
            <v>0</v>
          </cell>
          <cell r="X432" t="str">
            <v>Incl. In Instrument Air Compressor 476-K-5D</v>
          </cell>
          <cell r="AB432" t="str">
            <v>CPUM</v>
          </cell>
        </row>
        <row r="433">
          <cell r="B433" t="str">
            <v>DR</v>
          </cell>
          <cell r="E433" t="str">
            <v>54</v>
          </cell>
          <cell r="G433" t="str">
            <v>476-GM-8F</v>
          </cell>
          <cell r="H433" t="str">
            <v>Electric Motor for BFW Pump</v>
          </cell>
          <cell r="I433">
            <v>750</v>
          </cell>
          <cell r="J433" t="str">
            <v>Eexn</v>
          </cell>
          <cell r="T433" t="str">
            <v>EUR</v>
          </cell>
          <cell r="U433">
            <v>0</v>
          </cell>
          <cell r="V433">
            <v>4000</v>
          </cell>
          <cell r="W433">
            <v>0</v>
          </cell>
          <cell r="X433" t="str">
            <v>.</v>
          </cell>
          <cell r="AB433" t="str">
            <v>DRIV</v>
          </cell>
        </row>
        <row r="434">
          <cell r="B434" t="str">
            <v>DR</v>
          </cell>
          <cell r="E434" t="str">
            <v>54</v>
          </cell>
          <cell r="G434" t="str">
            <v>476-GM-8E</v>
          </cell>
          <cell r="H434" t="str">
            <v>El.Motor for Deaerator Feed Water Pump</v>
          </cell>
          <cell r="I434">
            <v>150</v>
          </cell>
          <cell r="J434" t="str">
            <v>Eexn</v>
          </cell>
          <cell r="T434" t="str">
            <v>EUR</v>
          </cell>
          <cell r="U434">
            <v>0</v>
          </cell>
          <cell r="V434">
            <v>910</v>
          </cell>
          <cell r="W434">
            <v>0</v>
          </cell>
          <cell r="X434" t="str">
            <v>.</v>
          </cell>
          <cell r="AB434" t="str">
            <v>DRIV</v>
          </cell>
        </row>
        <row r="435">
          <cell r="B435" t="str">
            <v>DR</v>
          </cell>
          <cell r="E435" t="str">
            <v>54</v>
          </cell>
          <cell r="G435" t="str">
            <v>476-KT-5D</v>
          </cell>
          <cell r="H435" t="str">
            <v>Steam Turbine for Instr.Air Compressor</v>
          </cell>
          <cell r="M435">
            <v>27.5</v>
          </cell>
          <cell r="T435" t="str">
            <v>EUR</v>
          </cell>
          <cell r="U435">
            <v>0</v>
          </cell>
          <cell r="V435">
            <v>0</v>
          </cell>
          <cell r="W435">
            <v>0</v>
          </cell>
          <cell r="X435" t="str">
            <v>.</v>
          </cell>
          <cell r="AB435" t="str">
            <v>DRIV</v>
          </cell>
        </row>
        <row r="436">
          <cell r="B436" t="str">
            <v>EX02</v>
          </cell>
          <cell r="C436" t="str">
            <v>.</v>
          </cell>
          <cell r="E436" t="str">
            <v>54</v>
          </cell>
          <cell r="G436" t="str">
            <v>476-E-40</v>
          </cell>
          <cell r="H436" t="str">
            <v>Air Compressor Lube Oil Cooler</v>
          </cell>
          <cell r="T436" t="str">
            <v>EUR</v>
          </cell>
          <cell r="U436">
            <v>0</v>
          </cell>
          <cell r="V436">
            <v>0</v>
          </cell>
          <cell r="W436">
            <v>0</v>
          </cell>
          <cell r="X436" t="str">
            <v>§</v>
          </cell>
          <cell r="Y436" t="str">
            <v>Incl.inAir Compessor Pack.476-K-5D</v>
          </cell>
          <cell r="AB436" t="str">
            <v>EXCH</v>
          </cell>
        </row>
        <row r="437">
          <cell r="B437" t="str">
            <v>EX02</v>
          </cell>
          <cell r="C437" t="str">
            <v>33.33</v>
          </cell>
          <cell r="E437" t="str">
            <v>54</v>
          </cell>
          <cell r="G437" t="str">
            <v>476-E-41</v>
          </cell>
          <cell r="H437" t="str">
            <v>Air Compressor 1st Stage Intercooler</v>
          </cell>
          <cell r="R437" t="str">
            <v>33</v>
          </cell>
          <cell r="S437" t="str">
            <v>33</v>
          </cell>
          <cell r="T437" t="str">
            <v>EUR</v>
          </cell>
          <cell r="U437">
            <v>0</v>
          </cell>
          <cell r="V437">
            <v>0</v>
          </cell>
          <cell r="W437">
            <v>0</v>
          </cell>
          <cell r="X437" t="str">
            <v>§</v>
          </cell>
          <cell r="Y437" t="str">
            <v>Incl.inAir Compessor Pack.476-K-5D</v>
          </cell>
          <cell r="AB437" t="str">
            <v>EXCH</v>
          </cell>
        </row>
        <row r="438">
          <cell r="B438" t="str">
            <v>EX02</v>
          </cell>
          <cell r="C438" t="str">
            <v>33.33</v>
          </cell>
          <cell r="E438" t="str">
            <v>54</v>
          </cell>
          <cell r="G438" t="str">
            <v>476-E-42</v>
          </cell>
          <cell r="H438" t="str">
            <v>Air Compressor 2nd Stage Intercooler</v>
          </cell>
          <cell r="R438" t="str">
            <v>33</v>
          </cell>
          <cell r="S438" t="str">
            <v>33</v>
          </cell>
          <cell r="T438" t="str">
            <v>EUR</v>
          </cell>
          <cell r="U438">
            <v>0</v>
          </cell>
          <cell r="V438">
            <v>0</v>
          </cell>
          <cell r="W438">
            <v>0</v>
          </cell>
          <cell r="X438" t="str">
            <v>§</v>
          </cell>
          <cell r="Y438" t="str">
            <v>Incl.inAir Compessor Pack.476-K-5D</v>
          </cell>
          <cell r="AB438" t="str">
            <v>EXCH</v>
          </cell>
        </row>
        <row r="439">
          <cell r="B439" t="str">
            <v>EX02</v>
          </cell>
          <cell r="C439" t="str">
            <v>33.33</v>
          </cell>
          <cell r="E439" t="str">
            <v>54</v>
          </cell>
          <cell r="G439" t="str">
            <v>476-E-43</v>
          </cell>
          <cell r="H439" t="str">
            <v>Air Compressor 3rd Stage Cooler</v>
          </cell>
          <cell r="R439" t="str">
            <v>33</v>
          </cell>
          <cell r="S439" t="str">
            <v>33</v>
          </cell>
          <cell r="T439" t="str">
            <v>EUR</v>
          </cell>
          <cell r="U439">
            <v>0</v>
          </cell>
          <cell r="V439">
            <v>0</v>
          </cell>
          <cell r="W439">
            <v>0</v>
          </cell>
          <cell r="X439" t="str">
            <v>§</v>
          </cell>
          <cell r="Y439" t="str">
            <v>Incl.inAir Compessor Pack.476-K-5D</v>
          </cell>
          <cell r="AB439" t="str">
            <v>EXCH</v>
          </cell>
        </row>
        <row r="440">
          <cell r="B440" t="str">
            <v>FI</v>
          </cell>
          <cell r="C440" t="str">
            <v>CS</v>
          </cell>
          <cell r="E440" t="str">
            <v>54</v>
          </cell>
          <cell r="G440" t="str">
            <v>476-D-201A</v>
          </cell>
          <cell r="H440" t="str">
            <v>Air Pre-Filter</v>
          </cell>
          <cell r="T440" t="str">
            <v>EUR</v>
          </cell>
          <cell r="U440">
            <v>0</v>
          </cell>
          <cell r="V440">
            <v>0</v>
          </cell>
          <cell r="W440">
            <v>0</v>
          </cell>
          <cell r="X440" t="str">
            <v>Incl.in Air Dryer Package 476-D-202A</v>
          </cell>
          <cell r="AB440" t="str">
            <v>MISC</v>
          </cell>
        </row>
        <row r="441">
          <cell r="B441" t="str">
            <v>FI</v>
          </cell>
          <cell r="C441" t="str">
            <v>CS</v>
          </cell>
          <cell r="E441" t="str">
            <v>54</v>
          </cell>
          <cell r="G441" t="str">
            <v>476-D-201B</v>
          </cell>
          <cell r="T441" t="str">
            <v>EUR</v>
          </cell>
          <cell r="U441">
            <v>0</v>
          </cell>
          <cell r="V441">
            <v>0</v>
          </cell>
          <cell r="W441">
            <v>0</v>
          </cell>
          <cell r="X441" t="str">
            <v>Incl.in Air Dryer Package 476-D-202B</v>
          </cell>
          <cell r="AB441" t="str">
            <v>MISC</v>
          </cell>
        </row>
        <row r="442">
          <cell r="B442" t="str">
            <v>FI</v>
          </cell>
          <cell r="C442" t="str">
            <v>CS</v>
          </cell>
          <cell r="E442" t="str">
            <v>54</v>
          </cell>
          <cell r="G442" t="str">
            <v>476-D-203A</v>
          </cell>
          <cell r="H442" t="str">
            <v>Air After-Filter</v>
          </cell>
          <cell r="T442" t="str">
            <v>EUR</v>
          </cell>
          <cell r="U442">
            <v>0</v>
          </cell>
          <cell r="V442">
            <v>0</v>
          </cell>
          <cell r="W442">
            <v>0</v>
          </cell>
          <cell r="X442" t="str">
            <v>Incl.in Air Dryer Package 476-D-202A</v>
          </cell>
          <cell r="AB442" t="str">
            <v>MISC</v>
          </cell>
        </row>
        <row r="443">
          <cell r="B443" t="str">
            <v>FI</v>
          </cell>
          <cell r="C443" t="str">
            <v>CS</v>
          </cell>
          <cell r="E443" t="str">
            <v>54</v>
          </cell>
          <cell r="G443" t="str">
            <v>476-D-203B</v>
          </cell>
          <cell r="T443" t="str">
            <v>EUR</v>
          </cell>
          <cell r="U443">
            <v>0</v>
          </cell>
          <cell r="V443">
            <v>0</v>
          </cell>
          <cell r="W443">
            <v>0</v>
          </cell>
          <cell r="X443" t="str">
            <v>Incl.in Air Dryer Package 476-D-202B</v>
          </cell>
          <cell r="AB443" t="str">
            <v>MISC</v>
          </cell>
        </row>
        <row r="444">
          <cell r="B444" t="str">
            <v>FI</v>
          </cell>
          <cell r="E444" t="str">
            <v>54</v>
          </cell>
          <cell r="G444" t="str">
            <v>476-D-207A</v>
          </cell>
          <cell r="H444" t="str">
            <v>Air Compressor Oil Filter</v>
          </cell>
          <cell r="T444" t="str">
            <v>EUR</v>
          </cell>
          <cell r="U444">
            <v>0</v>
          </cell>
          <cell r="V444">
            <v>0</v>
          </cell>
          <cell r="W444">
            <v>0</v>
          </cell>
          <cell r="X444" t="str">
            <v>Incl.in Air Compressor Pack.476-K-5D</v>
          </cell>
          <cell r="AB444" t="str">
            <v>MISC</v>
          </cell>
        </row>
        <row r="445">
          <cell r="B445" t="str">
            <v>FI</v>
          </cell>
          <cell r="E445" t="str">
            <v>54</v>
          </cell>
          <cell r="G445" t="str">
            <v>476-D-207B</v>
          </cell>
          <cell r="T445" t="str">
            <v>EUR</v>
          </cell>
          <cell r="U445">
            <v>0</v>
          </cell>
          <cell r="V445">
            <v>0</v>
          </cell>
          <cell r="W445">
            <v>0</v>
          </cell>
          <cell r="X445" t="str">
            <v>Incl.in Air Compressor Pack.476-K-5D</v>
          </cell>
          <cell r="AB445" t="str">
            <v>MISC</v>
          </cell>
        </row>
        <row r="446">
          <cell r="B446" t="str">
            <v>MI</v>
          </cell>
          <cell r="C446" t="str">
            <v>CS</v>
          </cell>
          <cell r="E446" t="str">
            <v>54</v>
          </cell>
          <cell r="G446" t="str">
            <v>476-D-202A</v>
          </cell>
          <cell r="H446" t="str">
            <v>Air Dryer</v>
          </cell>
          <cell r="I446" t="str">
            <v xml:space="preserve">Flowrate: m3/hr Inlet = 2,250/Outlet = 1,870 - Matl CS - Des.Condit: Press 10,5 Kg/cm2  Temp. 102 °C </v>
          </cell>
          <cell r="T446" t="str">
            <v>EUR</v>
          </cell>
          <cell r="U446">
            <v>0</v>
          </cell>
          <cell r="V446">
            <v>3000</v>
          </cell>
          <cell r="W446">
            <v>0</v>
          </cell>
          <cell r="X446" t="str">
            <v>Part of Air Dryer Package - Skid Mounted</v>
          </cell>
          <cell r="AB446" t="str">
            <v>MISC</v>
          </cell>
        </row>
        <row r="447">
          <cell r="B447" t="str">
            <v>MI</v>
          </cell>
          <cell r="C447" t="str">
            <v>CS</v>
          </cell>
          <cell r="E447" t="str">
            <v>54</v>
          </cell>
          <cell r="G447" t="str">
            <v>476-D-202B</v>
          </cell>
          <cell r="I447" t="str">
            <v xml:space="preserve">Flowrate: m3/hr Inlet = 2,250/Outlet = 1,870 - Matl CS - Des.Condit: Press 10,5 Kg/cm2  Temp. 102 °C </v>
          </cell>
          <cell r="T447" t="str">
            <v>EUR</v>
          </cell>
          <cell r="U447">
            <v>0</v>
          </cell>
          <cell r="V447">
            <v>3000</v>
          </cell>
          <cell r="W447">
            <v>0</v>
          </cell>
          <cell r="X447" t="str">
            <v>Part of Air Dryer Package - Skid Mounted</v>
          </cell>
          <cell r="AB447" t="str">
            <v>MISC</v>
          </cell>
        </row>
        <row r="448">
          <cell r="B448" t="str">
            <v>MI</v>
          </cell>
          <cell r="E448" t="str">
            <v>54</v>
          </cell>
          <cell r="G448" t="str">
            <v>476-E-44</v>
          </cell>
          <cell r="H448" t="str">
            <v>Deaerator Feed Water Sample Cooler</v>
          </cell>
          <cell r="T448" t="str">
            <v>EUR</v>
          </cell>
          <cell r="U448">
            <v>0</v>
          </cell>
          <cell r="V448">
            <v>100</v>
          </cell>
          <cell r="W448">
            <v>0</v>
          </cell>
          <cell r="X448" t="str">
            <v>.</v>
          </cell>
          <cell r="AB448" t="str">
            <v>MISC</v>
          </cell>
        </row>
        <row r="449">
          <cell r="B449" t="str">
            <v>MI</v>
          </cell>
          <cell r="E449" t="str">
            <v>54</v>
          </cell>
          <cell r="G449" t="str">
            <v>476-E-45</v>
          </cell>
          <cell r="H449" t="str">
            <v>Boiler Feed Water Sample Cooler</v>
          </cell>
          <cell r="T449" t="str">
            <v>EUR</v>
          </cell>
          <cell r="U449">
            <v>0</v>
          </cell>
          <cell r="V449">
            <v>100</v>
          </cell>
          <cell r="W449">
            <v>0</v>
          </cell>
          <cell r="X449" t="str">
            <v>.</v>
          </cell>
          <cell r="AB449" t="str">
            <v>MISC</v>
          </cell>
        </row>
        <row r="450">
          <cell r="B450" t="str">
            <v>RP</v>
          </cell>
          <cell r="E450" t="str">
            <v>54</v>
          </cell>
          <cell r="G450" t="str">
            <v>476-G-19E</v>
          </cell>
          <cell r="H450" t="str">
            <v>Sodium Sulfite Pump</v>
          </cell>
          <cell r="I450">
            <v>1.135</v>
          </cell>
          <cell r="J450">
            <v>50</v>
          </cell>
          <cell r="K450">
            <v>3.2</v>
          </cell>
          <cell r="M450">
            <v>10</v>
          </cell>
          <cell r="N450">
            <v>1.5</v>
          </cell>
          <cell r="Q450" t="str">
            <v>E</v>
          </cell>
          <cell r="T450" t="str">
            <v>EUR</v>
          </cell>
          <cell r="U450">
            <v>0</v>
          </cell>
          <cell r="V450">
            <v>100</v>
          </cell>
          <cell r="W450">
            <v>0</v>
          </cell>
          <cell r="X450" t="str">
            <v>Incl. Electric Motor</v>
          </cell>
          <cell r="AB450" t="str">
            <v>RPUM</v>
          </cell>
        </row>
        <row r="451">
          <cell r="B451" t="str">
            <v>RP</v>
          </cell>
          <cell r="E451" t="str">
            <v>54</v>
          </cell>
          <cell r="G451" t="str">
            <v>476-G-38E</v>
          </cell>
          <cell r="H451" t="str">
            <v>Tri-Act Pump</v>
          </cell>
          <cell r="I451">
            <v>1.135</v>
          </cell>
          <cell r="J451">
            <v>50</v>
          </cell>
          <cell r="K451">
            <v>3.2</v>
          </cell>
          <cell r="M451">
            <v>10</v>
          </cell>
          <cell r="N451">
            <v>1.5</v>
          </cell>
          <cell r="Q451" t="str">
            <v>E</v>
          </cell>
          <cell r="T451" t="str">
            <v>EUR</v>
          </cell>
          <cell r="U451">
            <v>0</v>
          </cell>
          <cell r="V451">
            <v>100</v>
          </cell>
          <cell r="W451">
            <v>0</v>
          </cell>
          <cell r="X451" t="str">
            <v>Incl. Electric Motor</v>
          </cell>
          <cell r="AB451" t="str">
            <v>RPUM</v>
          </cell>
        </row>
        <row r="452">
          <cell r="B452" t="str">
            <v>VE02</v>
          </cell>
          <cell r="C452" t="str">
            <v>01</v>
          </cell>
          <cell r="E452" t="str">
            <v>54</v>
          </cell>
          <cell r="G452" t="str">
            <v>476-D-8D</v>
          </cell>
          <cell r="H452" t="str">
            <v>Deaerator</v>
          </cell>
          <cell r="J452">
            <v>177</v>
          </cell>
          <cell r="K452">
            <v>10</v>
          </cell>
          <cell r="N452">
            <v>3</v>
          </cell>
          <cell r="O452">
            <v>3.2</v>
          </cell>
          <cell r="Q452" t="str">
            <v>H</v>
          </cell>
          <cell r="S452" t="str">
            <v>Not</v>
          </cell>
          <cell r="T452" t="str">
            <v>EUR</v>
          </cell>
          <cell r="U452">
            <v>0</v>
          </cell>
          <cell r="V452">
            <v>15000</v>
          </cell>
          <cell r="W452">
            <v>0</v>
          </cell>
          <cell r="X452" t="str">
            <v>?</v>
          </cell>
          <cell r="Y452" t="str">
            <v>Tons/hr 453-Heads Matl CS+316L cladding</v>
          </cell>
          <cell r="AB452" t="str">
            <v>VESS</v>
          </cell>
        </row>
        <row r="453">
          <cell r="B453" t="str">
            <v>VE02</v>
          </cell>
          <cell r="C453" t="str">
            <v>01</v>
          </cell>
          <cell r="E453" t="str">
            <v>54</v>
          </cell>
          <cell r="G453" t="str">
            <v>476-D-200</v>
          </cell>
          <cell r="H453" t="str">
            <v>Air Receiver</v>
          </cell>
          <cell r="I453" t="str">
            <v>VS</v>
          </cell>
          <cell r="J453">
            <v>102</v>
          </cell>
          <cell r="K453">
            <v>10.5</v>
          </cell>
          <cell r="L453">
            <v>2400</v>
          </cell>
          <cell r="M453">
            <v>7000</v>
          </cell>
          <cell r="N453">
            <v>13</v>
          </cell>
          <cell r="O453">
            <v>3.2</v>
          </cell>
          <cell r="S453" t="str">
            <v>Yes</v>
          </cell>
          <cell r="T453" t="str">
            <v>EUR</v>
          </cell>
          <cell r="U453">
            <v>0</v>
          </cell>
          <cell r="V453">
            <v>13380</v>
          </cell>
          <cell r="W453">
            <v>0</v>
          </cell>
          <cell r="X453" t="str">
            <v>?</v>
          </cell>
          <cell r="Y453" t="str">
            <v>.</v>
          </cell>
          <cell r="AB453" t="str">
            <v>VESS</v>
          </cell>
        </row>
        <row r="454">
          <cell r="B454" t="str">
            <v>VE02</v>
          </cell>
          <cell r="C454" t="str">
            <v>01</v>
          </cell>
          <cell r="E454" t="str">
            <v>54</v>
          </cell>
          <cell r="G454" t="str">
            <v>476-D-205</v>
          </cell>
          <cell r="H454" t="str">
            <v>Exhaust Steam Separator</v>
          </cell>
          <cell r="I454" t="str">
            <v>VL</v>
          </cell>
          <cell r="J454">
            <v>193</v>
          </cell>
          <cell r="K454">
            <v>7</v>
          </cell>
          <cell r="L454">
            <v>1900</v>
          </cell>
          <cell r="M454">
            <v>2300</v>
          </cell>
          <cell r="N454">
            <v>9</v>
          </cell>
          <cell r="O454">
            <v>3.2</v>
          </cell>
          <cell r="Q454" t="str">
            <v>H</v>
          </cell>
          <cell r="S454" t="str">
            <v>Not</v>
          </cell>
          <cell r="T454" t="str">
            <v>EUR</v>
          </cell>
          <cell r="U454">
            <v>0</v>
          </cell>
          <cell r="V454">
            <v>3360</v>
          </cell>
          <cell r="W454">
            <v>0</v>
          </cell>
          <cell r="X454" t="str">
            <v>?</v>
          </cell>
          <cell r="AB454" t="str">
            <v>VESS</v>
          </cell>
        </row>
        <row r="455">
          <cell r="B455" t="str">
            <v>VE02</v>
          </cell>
          <cell r="C455" t="str">
            <v>01</v>
          </cell>
          <cell r="E455" t="str">
            <v>54</v>
          </cell>
          <cell r="G455" t="str">
            <v>476-D-206</v>
          </cell>
          <cell r="H455" t="str">
            <v>Inlet Steam Separator</v>
          </cell>
          <cell r="I455" t="str">
            <v>VL</v>
          </cell>
          <cell r="J455">
            <v>275</v>
          </cell>
          <cell r="K455">
            <v>32.5</v>
          </cell>
          <cell r="L455">
            <v>1300</v>
          </cell>
          <cell r="M455">
            <v>1800</v>
          </cell>
          <cell r="N455">
            <v>19</v>
          </cell>
          <cell r="O455">
            <v>3.2</v>
          </cell>
          <cell r="Q455" t="str">
            <v>H</v>
          </cell>
          <cell r="S455" t="str">
            <v>Yes</v>
          </cell>
          <cell r="T455" t="str">
            <v>EUR</v>
          </cell>
          <cell r="U455">
            <v>0</v>
          </cell>
          <cell r="V455">
            <v>3600</v>
          </cell>
          <cell r="W455">
            <v>0</v>
          </cell>
          <cell r="X455" t="str">
            <v>?</v>
          </cell>
          <cell r="AB455" t="str">
            <v>VESS</v>
          </cell>
        </row>
        <row r="456">
          <cell r="B456" t="str">
            <v>VE02</v>
          </cell>
          <cell r="C456" t="str">
            <v>01</v>
          </cell>
          <cell r="E456" t="str">
            <v>54</v>
          </cell>
          <cell r="G456" t="str">
            <v>476-D-208</v>
          </cell>
          <cell r="H456" t="str">
            <v>Steam Condensate LP Flash Drum</v>
          </cell>
          <cell r="I456" t="str">
            <v>H</v>
          </cell>
          <cell r="J456">
            <v>178</v>
          </cell>
          <cell r="K456">
            <v>3.5</v>
          </cell>
          <cell r="L456">
            <v>2438</v>
          </cell>
          <cell r="M456">
            <v>4877</v>
          </cell>
          <cell r="N456">
            <v>7</v>
          </cell>
          <cell r="O456">
            <v>3.2</v>
          </cell>
          <cell r="Q456" t="str">
            <v>H</v>
          </cell>
          <cell r="S456" t="str">
            <v>Not</v>
          </cell>
          <cell r="T456" t="str">
            <v>EUR</v>
          </cell>
          <cell r="U456">
            <v>0</v>
          </cell>
          <cell r="V456">
            <v>8790</v>
          </cell>
          <cell r="W456">
            <v>0</v>
          </cell>
          <cell r="X456" t="str">
            <v>?</v>
          </cell>
          <cell r="Y456" t="str">
            <v>Supply by Client</v>
          </cell>
          <cell r="AB456" t="str">
            <v>VESS</v>
          </cell>
        </row>
        <row r="457">
          <cell r="B457" t="str">
            <v>VE02</v>
          </cell>
          <cell r="E457" t="str">
            <v>54</v>
          </cell>
          <cell r="G457" t="str">
            <v>476-D-209</v>
          </cell>
          <cell r="H457" t="str">
            <v>Air Separator</v>
          </cell>
          <cell r="N457">
            <v>0</v>
          </cell>
          <cell r="S457" t="str">
            <v>-</v>
          </cell>
          <cell r="T457" t="str">
            <v>EUR</v>
          </cell>
          <cell r="U457">
            <v>0</v>
          </cell>
          <cell r="V457">
            <v>0</v>
          </cell>
          <cell r="W457">
            <v>0</v>
          </cell>
          <cell r="X457" t="str">
            <v>§</v>
          </cell>
          <cell r="Y457" t="str">
            <v>Incl.in Air Compressor Pack.476-K-5D</v>
          </cell>
          <cell r="AB457" t="str">
            <v>VESS</v>
          </cell>
        </row>
        <row r="458">
          <cell r="B458" t="str">
            <v>VE02</v>
          </cell>
          <cell r="E458" t="str">
            <v>54</v>
          </cell>
          <cell r="G458" t="str">
            <v>476-D-210</v>
          </cell>
          <cell r="H458" t="str">
            <v>Air Compressor Oil Reservoir</v>
          </cell>
          <cell r="N458">
            <v>0</v>
          </cell>
          <cell r="S458" t="str">
            <v>-</v>
          </cell>
          <cell r="T458" t="str">
            <v>EUR</v>
          </cell>
          <cell r="U458">
            <v>0</v>
          </cell>
          <cell r="V458">
            <v>0</v>
          </cell>
          <cell r="W458">
            <v>0</v>
          </cell>
          <cell r="X458" t="str">
            <v>§</v>
          </cell>
          <cell r="Y458" t="str">
            <v>Incl.in Air Compressor Pack.476-K-5D</v>
          </cell>
          <cell r="AB458" t="str">
            <v>VESS</v>
          </cell>
        </row>
        <row r="459">
          <cell r="B459" t="str">
            <v>TK</v>
          </cell>
          <cell r="C459" t="str">
            <v>01</v>
          </cell>
          <cell r="E459" t="str">
            <v>55</v>
          </cell>
          <cell r="G459" t="str">
            <v>F-14-T-301E</v>
          </cell>
          <cell r="H459" t="str">
            <v>Molten Sulfur Storage Tank</v>
          </cell>
          <cell r="I459">
            <v>6945</v>
          </cell>
          <cell r="J459">
            <v>28</v>
          </cell>
          <cell r="K459">
            <v>12.2</v>
          </cell>
          <cell r="L459">
            <v>3</v>
          </cell>
          <cell r="M459" t="str">
            <v>Y</v>
          </cell>
          <cell r="P459" t="str">
            <v>H</v>
          </cell>
          <cell r="R459" t="str">
            <v>CR</v>
          </cell>
          <cell r="T459" t="str">
            <v>EUR</v>
          </cell>
          <cell r="U459">
            <v>0</v>
          </cell>
          <cell r="V459">
            <v>200000</v>
          </cell>
          <cell r="W459">
            <v>0</v>
          </cell>
          <cell r="X459" t="str">
            <v xml:space="preserve">Incl.Roof Coil - N° 2 Air Spargers </v>
          </cell>
          <cell r="AB459" t="str">
            <v>TANK</v>
          </cell>
        </row>
        <row r="460">
          <cell r="B460" t="str">
            <v>TK</v>
          </cell>
          <cell r="C460" t="str">
            <v>01</v>
          </cell>
          <cell r="E460" t="str">
            <v>55</v>
          </cell>
          <cell r="G460" t="str">
            <v>F-14-T-301F</v>
          </cell>
          <cell r="I460">
            <v>6945</v>
          </cell>
          <cell r="J460">
            <v>28</v>
          </cell>
          <cell r="K460">
            <v>12.2</v>
          </cell>
          <cell r="L460">
            <v>3</v>
          </cell>
          <cell r="M460" t="str">
            <v>Y</v>
          </cell>
          <cell r="P460" t="str">
            <v>H</v>
          </cell>
          <cell r="R460" t="str">
            <v>CR</v>
          </cell>
          <cell r="T460" t="str">
            <v>EUR</v>
          </cell>
          <cell r="U460">
            <v>0</v>
          </cell>
          <cell r="V460">
            <v>200000</v>
          </cell>
          <cell r="W460">
            <v>0</v>
          </cell>
          <cell r="X460" t="str">
            <v xml:space="preserve">Incl.Roof Coil - N° 2 Air Spargers </v>
          </cell>
          <cell r="AB460" t="str">
            <v>TANK</v>
          </cell>
        </row>
        <row r="461">
          <cell r="B461" t="str">
            <v>BA</v>
          </cell>
          <cell r="E461" t="str">
            <v>56</v>
          </cell>
          <cell r="G461" t="str">
            <v>R68-T-400</v>
          </cell>
          <cell r="H461" t="str">
            <v>Distribution Chamber</v>
          </cell>
          <cell r="I461" t="str">
            <v>CONCRETE Intern./Extern.APCS Lined -Capacity = 5 m3 -Dimens:mt ( L= 2,05 W = 1,0 H= 2,5 )+Steel Cover</v>
          </cell>
          <cell r="T461" t="str">
            <v>EUR</v>
          </cell>
          <cell r="U461">
            <v>0</v>
          </cell>
          <cell r="V461">
            <v>0</v>
          </cell>
          <cell r="W461">
            <v>0</v>
          </cell>
          <cell r="X461" t="str">
            <v>.</v>
          </cell>
          <cell r="AB461" t="str">
            <v>MISC</v>
          </cell>
        </row>
        <row r="462">
          <cell r="B462" t="str">
            <v>BA</v>
          </cell>
          <cell r="E462" t="str">
            <v>56</v>
          </cell>
          <cell r="G462" t="str">
            <v>R68-T-401A</v>
          </cell>
          <cell r="H462" t="str">
            <v>Facultative Pond</v>
          </cell>
          <cell r="I462" t="str">
            <v>Earth with Internal 30mil HDPE Sheet Lined - Capacity = 4,000 m3 - Dimens: mt ( L = 100 W = 20 H = 2 )</v>
          </cell>
          <cell r="T462" t="str">
            <v>EUR</v>
          </cell>
          <cell r="U462">
            <v>0</v>
          </cell>
          <cell r="V462">
            <v>0</v>
          </cell>
          <cell r="W462">
            <v>0</v>
          </cell>
          <cell r="X462" t="str">
            <v>.</v>
          </cell>
          <cell r="AB462" t="str">
            <v>MISC</v>
          </cell>
        </row>
        <row r="463">
          <cell r="B463" t="str">
            <v>BA</v>
          </cell>
          <cell r="E463" t="str">
            <v>56</v>
          </cell>
          <cell r="G463" t="str">
            <v>R68-T-401B</v>
          </cell>
          <cell r="T463" t="str">
            <v>EUR</v>
          </cell>
          <cell r="U463">
            <v>0</v>
          </cell>
          <cell r="V463">
            <v>0</v>
          </cell>
          <cell r="W463">
            <v>0</v>
          </cell>
          <cell r="X463" t="str">
            <v>.</v>
          </cell>
          <cell r="AB463" t="str">
            <v>MISC</v>
          </cell>
        </row>
        <row r="464">
          <cell r="B464" t="str">
            <v>BA</v>
          </cell>
          <cell r="E464" t="str">
            <v>56</v>
          </cell>
          <cell r="G464" t="str">
            <v>R68-T-401C</v>
          </cell>
          <cell r="T464" t="str">
            <v>EUR</v>
          </cell>
          <cell r="U464">
            <v>0</v>
          </cell>
          <cell r="V464">
            <v>0</v>
          </cell>
          <cell r="W464">
            <v>0</v>
          </cell>
          <cell r="X464" t="str">
            <v>.</v>
          </cell>
          <cell r="AB464" t="str">
            <v>MISC</v>
          </cell>
        </row>
        <row r="465">
          <cell r="B465" t="str">
            <v>BA</v>
          </cell>
          <cell r="E465" t="str">
            <v>56</v>
          </cell>
          <cell r="G465" t="str">
            <v>R68-T-401D</v>
          </cell>
          <cell r="T465" t="str">
            <v>EUR</v>
          </cell>
          <cell r="U465">
            <v>0</v>
          </cell>
          <cell r="V465">
            <v>0</v>
          </cell>
          <cell r="W465">
            <v>0</v>
          </cell>
          <cell r="X465" t="str">
            <v>.</v>
          </cell>
          <cell r="AB465" t="str">
            <v>MISC</v>
          </cell>
        </row>
        <row r="466">
          <cell r="B466" t="str">
            <v>BA</v>
          </cell>
          <cell r="E466" t="str">
            <v>56</v>
          </cell>
          <cell r="G466" t="str">
            <v>R68-T-402</v>
          </cell>
          <cell r="H466" t="str">
            <v>Collection Chamber</v>
          </cell>
          <cell r="I466" t="str">
            <v>CONCRETE Intern./Extern.APCS Lined -Capacity = 5 m3 -Dimens:mt ( L= 2,05 W = 1,0 H= 2,5 )+Steel Cover</v>
          </cell>
          <cell r="T466" t="str">
            <v>EUR</v>
          </cell>
          <cell r="U466">
            <v>0</v>
          </cell>
          <cell r="V466">
            <v>0</v>
          </cell>
          <cell r="W466">
            <v>0</v>
          </cell>
          <cell r="X466" t="str">
            <v>.</v>
          </cell>
          <cell r="AB466" t="str">
            <v>MISC</v>
          </cell>
        </row>
        <row r="467">
          <cell r="B467" t="str">
            <v>BA</v>
          </cell>
          <cell r="E467" t="str">
            <v>56</v>
          </cell>
          <cell r="G467" t="str">
            <v>R68-T-403</v>
          </cell>
          <cell r="H467" t="str">
            <v>Sanitary Sewage Sump</v>
          </cell>
          <cell r="I467" t="str">
            <v>CONCRETE Intern./Extern.APCS Lined -Capacity = 22 m3 -Dimens:mt ( L= 3,2 W = 2,0 H= 3,4 )+Steel Cover</v>
          </cell>
          <cell r="T467" t="str">
            <v>EUR</v>
          </cell>
          <cell r="U467">
            <v>0</v>
          </cell>
          <cell r="V467">
            <v>0</v>
          </cell>
          <cell r="W467">
            <v>0</v>
          </cell>
          <cell r="X467" t="str">
            <v>.</v>
          </cell>
          <cell r="AB467" t="str">
            <v>MISC</v>
          </cell>
        </row>
        <row r="468">
          <cell r="B468" t="str">
            <v>BA</v>
          </cell>
          <cell r="E468" t="str">
            <v>56</v>
          </cell>
          <cell r="G468" t="str">
            <v>XXXXA</v>
          </cell>
          <cell r="H468" t="str">
            <v>Oily Water Separator</v>
          </cell>
          <cell r="I468" t="str">
            <v>Existing Pond - Relined With High Density Poliethylene Sheet 30 mil thick = 500 m2</v>
          </cell>
          <cell r="T468" t="str">
            <v>EUR</v>
          </cell>
          <cell r="U468">
            <v>0</v>
          </cell>
          <cell r="V468">
            <v>0</v>
          </cell>
          <cell r="W468">
            <v>0</v>
          </cell>
          <cell r="X468" t="str">
            <v>.</v>
          </cell>
          <cell r="AB468" t="str">
            <v>MISC</v>
          </cell>
        </row>
        <row r="469">
          <cell r="B469" t="str">
            <v>BA</v>
          </cell>
          <cell r="E469" t="str">
            <v>56</v>
          </cell>
          <cell r="G469" t="str">
            <v>XXXXB</v>
          </cell>
          <cell r="I469" t="str">
            <v>Existing Pond - Relined With High Density Poliethylene Sheet 30 mil thick = 500 m2</v>
          </cell>
          <cell r="T469" t="str">
            <v>EUR</v>
          </cell>
          <cell r="U469">
            <v>0</v>
          </cell>
          <cell r="V469">
            <v>0</v>
          </cell>
          <cell r="W469">
            <v>0</v>
          </cell>
          <cell r="X469" t="str">
            <v>.</v>
          </cell>
          <cell r="AB469" t="str">
            <v>MISC</v>
          </cell>
        </row>
        <row r="470">
          <cell r="B470" t="str">
            <v>CP03</v>
          </cell>
          <cell r="C470" t="str">
            <v>CI</v>
          </cell>
          <cell r="E470" t="str">
            <v>56</v>
          </cell>
          <cell r="G470" t="str">
            <v>R68-G-613A</v>
          </cell>
          <cell r="H470" t="str">
            <v>Sewage Lift Pump</v>
          </cell>
          <cell r="I470">
            <v>27</v>
          </cell>
          <cell r="J470">
            <v>40</v>
          </cell>
          <cell r="K470">
            <v>2.8</v>
          </cell>
          <cell r="L470">
            <v>28</v>
          </cell>
          <cell r="M470">
            <v>3.35</v>
          </cell>
          <cell r="N470">
            <v>5.5</v>
          </cell>
          <cell r="O470" t="str">
            <v>CI</v>
          </cell>
          <cell r="Q470" t="str">
            <v>E</v>
          </cell>
          <cell r="S470" t="str">
            <v>V</v>
          </cell>
          <cell r="T470" t="str">
            <v>EUR</v>
          </cell>
          <cell r="U470">
            <v>0</v>
          </cell>
          <cell r="V470">
            <v>350</v>
          </cell>
          <cell r="W470">
            <v>0</v>
          </cell>
          <cell r="X470" t="str">
            <v>Submersible Type - Incl. El.Motor</v>
          </cell>
          <cell r="AB470" t="str">
            <v>CPUM</v>
          </cell>
        </row>
        <row r="471">
          <cell r="B471" t="str">
            <v>CP03</v>
          </cell>
          <cell r="C471" t="str">
            <v>CI</v>
          </cell>
          <cell r="E471" t="str">
            <v>56</v>
          </cell>
          <cell r="G471" t="str">
            <v>R68-G-613B</v>
          </cell>
          <cell r="I471">
            <v>27</v>
          </cell>
          <cell r="J471">
            <v>40</v>
          </cell>
          <cell r="K471">
            <v>2.8</v>
          </cell>
          <cell r="L471">
            <v>28</v>
          </cell>
          <cell r="M471">
            <v>3.35</v>
          </cell>
          <cell r="N471">
            <v>5.5</v>
          </cell>
          <cell r="O471" t="str">
            <v>CI</v>
          </cell>
          <cell r="Q471" t="str">
            <v>E</v>
          </cell>
          <cell r="S471" t="str">
            <v>V</v>
          </cell>
          <cell r="T471" t="str">
            <v>EUR</v>
          </cell>
          <cell r="U471">
            <v>0</v>
          </cell>
          <cell r="V471">
            <v>350</v>
          </cell>
          <cell r="W471">
            <v>0</v>
          </cell>
          <cell r="X471" t="str">
            <v>Submersible Type - Incl. El.Motor</v>
          </cell>
          <cell r="AB471" t="str">
            <v>CPUM</v>
          </cell>
        </row>
        <row r="472">
          <cell r="B472" t="str">
            <v>CP03</v>
          </cell>
          <cell r="C472" t="str">
            <v>CI</v>
          </cell>
          <cell r="E472" t="str">
            <v>56</v>
          </cell>
          <cell r="G472" t="str">
            <v>R68-G-613C</v>
          </cell>
          <cell r="I472">
            <v>27</v>
          </cell>
          <cell r="J472">
            <v>40</v>
          </cell>
          <cell r="K472">
            <v>2.8</v>
          </cell>
          <cell r="L472">
            <v>28</v>
          </cell>
          <cell r="M472">
            <v>3.35</v>
          </cell>
          <cell r="N472">
            <v>5.5</v>
          </cell>
          <cell r="O472" t="str">
            <v>CI</v>
          </cell>
          <cell r="Q472" t="str">
            <v>E</v>
          </cell>
          <cell r="S472" t="str">
            <v>V</v>
          </cell>
          <cell r="T472" t="str">
            <v>EUR</v>
          </cell>
          <cell r="U472">
            <v>0</v>
          </cell>
          <cell r="V472">
            <v>350</v>
          </cell>
          <cell r="W472">
            <v>0</v>
          </cell>
          <cell r="X472" t="str">
            <v>Submersible Type - Incl. El.Motor</v>
          </cell>
          <cell r="AB472" t="str">
            <v>CPUM</v>
          </cell>
        </row>
        <row r="473">
          <cell r="B473" t="str">
            <v>FL</v>
          </cell>
          <cell r="C473" t="str">
            <v>SS</v>
          </cell>
          <cell r="E473" t="str">
            <v>56</v>
          </cell>
          <cell r="G473" t="str">
            <v>R68-F-201</v>
          </cell>
          <cell r="H473" t="str">
            <v>Main Flare Stack</v>
          </cell>
          <cell r="I473">
            <v>1325</v>
          </cell>
          <cell r="J473">
            <v>31.2</v>
          </cell>
          <cell r="K473">
            <v>160</v>
          </cell>
          <cell r="L473">
            <v>1.8</v>
          </cell>
          <cell r="Q473">
            <v>76</v>
          </cell>
          <cell r="T473" t="str">
            <v>EUR</v>
          </cell>
          <cell r="U473">
            <v>0</v>
          </cell>
          <cell r="V473">
            <v>7000</v>
          </cell>
          <cell r="W473">
            <v>0</v>
          </cell>
          <cell r="X473" t="str">
            <v xml:space="preserve">Existing Structure to be Used - Modified Only Flare/Tip </v>
          </cell>
          <cell r="AB473" t="str">
            <v>FLAR</v>
          </cell>
        </row>
        <row r="474">
          <cell r="B474" t="str">
            <v>MI</v>
          </cell>
          <cell r="E474" t="str">
            <v>56</v>
          </cell>
          <cell r="G474" t="str">
            <v>XXXA/B/C/D</v>
          </cell>
          <cell r="H474" t="str">
            <v>Oil Boom</v>
          </cell>
          <cell r="I474" t="str">
            <v>N°4 Booms - L= mt 10 Complete With Portable Air Blowers and Fittings</v>
          </cell>
          <cell r="T474" t="str">
            <v>EUR</v>
          </cell>
          <cell r="U474">
            <v>0</v>
          </cell>
          <cell r="V474">
            <v>0</v>
          </cell>
          <cell r="W474">
            <v>0</v>
          </cell>
          <cell r="X474" t="str">
            <v>.</v>
          </cell>
          <cell r="AB474" t="str">
            <v>MISC</v>
          </cell>
        </row>
        <row r="475">
          <cell r="I475" t="str">
            <v>BEU</v>
          </cell>
          <cell r="J475">
            <v>2.27</v>
          </cell>
          <cell r="K475">
            <v>228</v>
          </cell>
          <cell r="L475">
            <v>279</v>
          </cell>
          <cell r="M475">
            <v>1.8</v>
          </cell>
          <cell r="N475">
            <v>279</v>
          </cell>
          <cell r="O475">
            <v>48.9</v>
          </cell>
          <cell r="P475">
            <v>3660</v>
          </cell>
          <cell r="Q475" t="str">
            <v>Q</v>
          </cell>
          <cell r="R475" t="str">
            <v>01</v>
          </cell>
          <cell r="S475" t="str">
            <v>01</v>
          </cell>
        </row>
        <row r="477">
          <cell r="AH477" t="str">
            <v>TK</v>
          </cell>
          <cell r="AI477" t="str">
            <v>TANK</v>
          </cell>
        </row>
        <row r="479">
          <cell r="C479" t="str">
            <v>(1)</v>
          </cell>
        </row>
        <row r="485">
          <cell r="B485" t="str">
            <v>C:\Work\[PB520180.XLS]Dbase (Rel. 9.0 [PBR90M31.XLS] updated to 24/05/2001)</v>
          </cell>
        </row>
      </sheetData>
      <sheetData sheetId="3" refreshError="1">
        <row r="1">
          <cell r="A1" t="str">
            <v>04 REACTORS - COST DATA SOURCE</v>
          </cell>
        </row>
        <row r="12">
          <cell r="BL12" t="str">
            <v>1</v>
          </cell>
        </row>
        <row r="28">
          <cell r="AP28" t="str">
            <v>*</v>
          </cell>
        </row>
        <row r="59">
          <cell r="BL59">
            <v>0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M0133</v>
          </cell>
          <cell r="L113">
            <v>0</v>
          </cell>
        </row>
        <row r="114">
          <cell r="E114" t="str">
            <v>M1233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</sheetData>
      <sheetData sheetId="8" refreshError="1">
        <row r="11">
          <cell r="B11" t="str">
            <v>EQP.</v>
          </cell>
        </row>
        <row r="15">
          <cell r="B15" t="str">
            <v>EQP.</v>
          </cell>
          <cell r="C15" t="str">
            <v>MAT.</v>
          </cell>
          <cell r="F15" t="str">
            <v>ITEM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E17" t="str">
            <v>F7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23">
          <cell r="B23" t="str">
            <v>EQP.</v>
          </cell>
          <cell r="C23" t="str">
            <v>MAT.</v>
          </cell>
          <cell r="F23" t="str">
            <v>ITEM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31">
          <cell r="B31" t="str">
            <v>EQP.</v>
          </cell>
          <cell r="C31" t="str">
            <v>MAT.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T129" t="str">
            <v>EUR</v>
          </cell>
          <cell r="U129">
            <v>0</v>
          </cell>
          <cell r="V129">
            <v>0</v>
          </cell>
          <cell r="W129">
            <v>0</v>
          </cell>
          <cell r="X129" t="str">
            <v>.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T131" t="str">
            <v>EUR</v>
          </cell>
          <cell r="U131">
            <v>0</v>
          </cell>
          <cell r="V131">
            <v>0</v>
          </cell>
          <cell r="W131">
            <v>0</v>
          </cell>
          <cell r="X131" t="str">
            <v>.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T133" t="str">
            <v>EUR</v>
          </cell>
          <cell r="U133">
            <v>0</v>
          </cell>
          <cell r="V133">
            <v>0</v>
          </cell>
          <cell r="W133">
            <v>0</v>
          </cell>
          <cell r="X133" t="str">
            <v>.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T135" t="str">
            <v>EUR</v>
          </cell>
          <cell r="U135">
            <v>0</v>
          </cell>
          <cell r="V135">
            <v>0</v>
          </cell>
          <cell r="W135">
            <v>0</v>
          </cell>
          <cell r="X135" t="str">
            <v>.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T137" t="str">
            <v>EUR</v>
          </cell>
          <cell r="U137">
            <v>0</v>
          </cell>
          <cell r="V137">
            <v>0</v>
          </cell>
          <cell r="W137">
            <v>0</v>
          </cell>
          <cell r="X137" t="str">
            <v>.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T139" t="str">
            <v>EUR</v>
          </cell>
          <cell r="U139">
            <v>0</v>
          </cell>
          <cell r="V139">
            <v>0</v>
          </cell>
          <cell r="W139">
            <v>0</v>
          </cell>
          <cell r="X139" t="str">
            <v>§</v>
          </cell>
          <cell r="Y139" t="str">
            <v>.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T141" t="str">
            <v>EUR</v>
          </cell>
          <cell r="U141">
            <v>0</v>
          </cell>
          <cell r="V141">
            <v>0</v>
          </cell>
          <cell r="W141">
            <v>0</v>
          </cell>
          <cell r="X141" t="str">
            <v>§</v>
          </cell>
          <cell r="Y141" t="str">
            <v>.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T143" t="str">
            <v>EUR</v>
          </cell>
          <cell r="U143">
            <v>0</v>
          </cell>
          <cell r="V143">
            <v>0</v>
          </cell>
          <cell r="W143">
            <v>0</v>
          </cell>
          <cell r="X143" t="str">
            <v>.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T145" t="str">
            <v>EUR</v>
          </cell>
          <cell r="U145">
            <v>0</v>
          </cell>
          <cell r="V145">
            <v>0</v>
          </cell>
          <cell r="W145">
            <v>0</v>
          </cell>
          <cell r="X145" t="str">
            <v>§</v>
          </cell>
          <cell r="Y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T147" t="str">
            <v>EUR</v>
          </cell>
          <cell r="U147">
            <v>0</v>
          </cell>
          <cell r="V147">
            <v>0</v>
          </cell>
          <cell r="W147">
            <v>0</v>
          </cell>
          <cell r="X147" t="str">
            <v>.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T149" t="str">
            <v>EUR</v>
          </cell>
          <cell r="U149">
            <v>0</v>
          </cell>
          <cell r="V149">
            <v>0</v>
          </cell>
          <cell r="W149">
            <v>0</v>
          </cell>
          <cell r="X149" t="str">
            <v>§</v>
          </cell>
          <cell r="Y149" t="str">
            <v>.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T151" t="str">
            <v>EUR</v>
          </cell>
          <cell r="U151">
            <v>0</v>
          </cell>
          <cell r="V151">
            <v>0</v>
          </cell>
          <cell r="W151">
            <v>0</v>
          </cell>
          <cell r="X151" t="str">
            <v>.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T153" t="str">
            <v>EUR</v>
          </cell>
          <cell r="U153">
            <v>0</v>
          </cell>
          <cell r="V153">
            <v>0</v>
          </cell>
          <cell r="W153">
            <v>0</v>
          </cell>
          <cell r="X153" t="str">
            <v>.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T155" t="str">
            <v>EUR</v>
          </cell>
          <cell r="U155">
            <v>0</v>
          </cell>
          <cell r="V155">
            <v>0</v>
          </cell>
          <cell r="W155">
            <v>0</v>
          </cell>
          <cell r="X155" t="str">
            <v>.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T157" t="str">
            <v>EUR</v>
          </cell>
          <cell r="U157">
            <v>0</v>
          </cell>
          <cell r="V157">
            <v>0</v>
          </cell>
          <cell r="W157">
            <v>0</v>
          </cell>
          <cell r="X157" t="str">
            <v>.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T159" t="str">
            <v>EUR</v>
          </cell>
          <cell r="U159">
            <v>0</v>
          </cell>
          <cell r="V159">
            <v>0</v>
          </cell>
          <cell r="W159">
            <v>0</v>
          </cell>
          <cell r="X159" t="str">
            <v>.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T161" t="str">
            <v>EUR</v>
          </cell>
          <cell r="U161">
            <v>0</v>
          </cell>
          <cell r="V161">
            <v>0</v>
          </cell>
          <cell r="W161">
            <v>0</v>
          </cell>
          <cell r="X161" t="str">
            <v>.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T163" t="str">
            <v>EUR</v>
          </cell>
          <cell r="U163">
            <v>0</v>
          </cell>
          <cell r="V163">
            <v>0</v>
          </cell>
          <cell r="W163">
            <v>0</v>
          </cell>
          <cell r="X163" t="str">
            <v>.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T165" t="str">
            <v>EUR</v>
          </cell>
          <cell r="U165">
            <v>0</v>
          </cell>
          <cell r="V165">
            <v>0</v>
          </cell>
          <cell r="W165">
            <v>0</v>
          </cell>
          <cell r="X165" t="str">
            <v>.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 AND/OR COST DATA (IN REMAKS §)</v>
          </cell>
        </row>
        <row r="209">
          <cell r="B209" t="str">
            <v>T</v>
          </cell>
          <cell r="C209" t="str">
            <v>LOWER TEMPERATURE TO - 29 °C (IN REMAKS §)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 AND/OR COST DATA (IN REMAKS §)</v>
          </cell>
        </row>
        <row r="217">
          <cell r="B217" t="str">
            <v>T</v>
          </cell>
          <cell r="C217" t="str">
            <v>LOWER TEMPERATURE TO - 29 °C (IN REMAKS §)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 AND/OR COST DATA (IN REMAKS §)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 AND/OR COST DATA (IN REMAKS §)</v>
          </cell>
        </row>
        <row r="243">
          <cell r="B243" t="str">
            <v>T</v>
          </cell>
          <cell r="C243" t="str">
            <v>LOWER TEMPERATURE TO - 29 °C (IN REMAKS §)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說明"/>
      <sheetName val="個人資料"/>
      <sheetName val="Expense Report 範例"/>
      <sheetName val="Jan"/>
      <sheetName val="Feb"/>
      <sheetName val="Mar"/>
      <sheetName val="Apr"/>
      <sheetName val="May"/>
      <sheetName val="Jun"/>
      <sheetName val="Account List"/>
      <sheetName val="Account Code by Dept"/>
    </sheetNames>
    <sheetDataSet>
      <sheetData sheetId="0"/>
      <sheetData sheetId="1" refreshError="1">
        <row r="3">
          <cell r="I3" t="str">
            <v>代碼</v>
          </cell>
          <cell r="J3" t="str">
            <v>會計科目</v>
          </cell>
          <cell r="L3" t="str">
            <v>會計科目</v>
          </cell>
        </row>
        <row r="4">
          <cell r="I4">
            <v>1</v>
          </cell>
          <cell r="K4" t="str">
            <v>什費 (含誤餐費, 部門員工餐費)</v>
          </cell>
          <cell r="L4" t="str">
            <v>6188-09</v>
          </cell>
        </row>
        <row r="5">
          <cell r="I5">
            <v>2</v>
          </cell>
          <cell r="K5" t="str">
            <v>快遞費 (含國內運費)</v>
          </cell>
          <cell r="L5" t="str">
            <v>6114-03</v>
          </cell>
        </row>
        <row r="6">
          <cell r="I6">
            <v>3</v>
          </cell>
          <cell r="K6" t="str">
            <v>修繕及材料費</v>
          </cell>
          <cell r="L6" t="str">
            <v>6116</v>
          </cell>
        </row>
        <row r="7">
          <cell r="I7">
            <v>4</v>
          </cell>
          <cell r="K7" t="str">
            <v>文具印刷 (含影印)</v>
          </cell>
          <cell r="L7" t="str">
            <v>6112</v>
          </cell>
        </row>
        <row r="8">
          <cell r="I8">
            <v>5</v>
          </cell>
          <cell r="K8" t="str">
            <v>書報雜誌</v>
          </cell>
          <cell r="L8" t="str">
            <v>6188-05</v>
          </cell>
        </row>
        <row r="9">
          <cell r="I9">
            <v>6</v>
          </cell>
          <cell r="K9" t="str">
            <v>實驗材料費</v>
          </cell>
          <cell r="L9" t="str">
            <v>6132-01</v>
          </cell>
        </row>
        <row r="10">
          <cell r="I10">
            <v>7</v>
          </cell>
          <cell r="K10" t="str">
            <v>檢驗費</v>
          </cell>
          <cell r="L10" t="str">
            <v>6132-02</v>
          </cell>
        </row>
        <row r="11">
          <cell r="I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K15">
            <v>0</v>
          </cell>
          <cell r="L1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</sheetNames>
    <sheetDataSet>
      <sheetData sheetId="0">
        <row r="2">
          <cell r="A2" t="str">
            <v>1 - Yes</v>
          </cell>
        </row>
        <row r="3">
          <cell r="A3" t="str">
            <v>2 - No</v>
          </cell>
        </row>
        <row r="8">
          <cell r="K8" t="str">
            <v>10 - Savings</v>
          </cell>
        </row>
        <row r="9">
          <cell r="K9" t="str">
            <v>11 - Current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03"/>
      <sheetName val="405"/>
      <sheetName val="427"/>
      <sheetName val="Control"/>
      <sheetName val="499_1165"/>
      <sheetName val="Projects"/>
      <sheetName val="Ref Table"/>
      <sheetName val="VSP PURCHASE CAPEX BLDG EXEMPTE"/>
      <sheetName val="VISION 2000"/>
      <sheetName val="1_OBJ98 "/>
      <sheetName val="1-OBJ98 "/>
      <sheetName val="Dep"/>
      <sheetName val="Model"/>
      <sheetName val="Sheet1"/>
      <sheetName val="ANALYSIS"/>
      <sheetName val="CRITERIA1"/>
      <sheetName val="Inputs &amp; Summary Output"/>
      <sheetName val="Broad Refresher Model"/>
      <sheetName val="BHANDUP"/>
      <sheetName val="ICICI"/>
      <sheetName val="HDFC"/>
      <sheetName val="OCT 11-OB-PO's"/>
      <sheetName val="AS-Inventory"/>
      <sheetName val="WGE P&amp;E"/>
      <sheetName val="Actuals_by_Job"/>
      <sheetName val="Heads_Equiv_QI"/>
      <sheetName val="PT_Heads_SD"/>
      <sheetName val="Month"/>
      <sheetName val="Outlook"/>
      <sheetName val="IFRS BS"/>
      <sheetName val="IFRS IS"/>
      <sheetName val="Schedules"/>
      <sheetName val="Reclass BS 2007"/>
      <sheetName val="Reclass BS 2008"/>
      <sheetName val="Reclass BS 2009"/>
      <sheetName val="Reclass IS 2007"/>
      <sheetName val="Reclass IS 2008"/>
      <sheetName val="Reclass IS 2009"/>
      <sheetName val="JE2007 (M)"/>
      <sheetName val="JE2007 (R)"/>
      <sheetName val="JE2008 (M)"/>
      <sheetName val="JE2008 (R)"/>
      <sheetName val="JE2009 (M)"/>
      <sheetName val="JE2009 (R)"/>
      <sheetName val="Valuation"/>
      <sheetName val="FINAL"/>
      <sheetName val="SBI"/>
      <sheetName val="#REF"/>
      <sheetName val="Index"/>
      <sheetName val="Sheet3"/>
      <sheetName val="Challan"/>
      <sheetName val="TB"/>
      <sheetName val="Assumptions"/>
      <sheetName val="Lists"/>
      <sheetName val="Cash Flow Statement"/>
      <sheetName val="CONTRN BY DISTRICT"/>
      <sheetName val="Setup"/>
      <sheetName val="FORM7"/>
      <sheetName val="MOE"/>
      <sheetName val="Scenarios"/>
      <sheetName val="Excess Calc"/>
      <sheetName val="Cons-K"/>
      <sheetName val="Review_Aug06(sum)"/>
      <sheetName val="UK"/>
      <sheetName val="Pricing Notes"/>
      <sheetName val="SolahartIndustries"/>
      <sheetName val="AcqBS"/>
      <sheetName val="22 UK"/>
      <sheetName val="Customize Your Purchase Order"/>
      <sheetName val="Ref_Table"/>
      <sheetName val="VSP_PURCHASE_CAPEX_BLDG_EXEMPTE"/>
      <sheetName val="VISION_2000"/>
      <sheetName val="1_OBJ98_"/>
      <sheetName val="1-OBJ98_"/>
      <sheetName val="Inputs_&amp;_Summary_Output"/>
      <sheetName val="Broad_Refresher_Model"/>
      <sheetName val="Fcst vs Budgets"/>
      <sheetName val="G4moma"/>
      <sheetName val="mktshares"/>
      <sheetName val="graphs"/>
      <sheetName val="NSLPOWER  LTD "/>
      <sheetName val="INDUR TDS_08_09"/>
      <sheetName val="MAT-09"/>
      <sheetName val="Financials"/>
      <sheetName val="PriceDataSheet"/>
      <sheetName val="Monthly Report"/>
      <sheetName val="10A"/>
      <sheetName val="CFL"/>
      <sheetName val="CYLA BFLA"/>
      <sheetName val="CG_OS"/>
      <sheetName val="GENERAL"/>
      <sheetName val="DDT_TDS_TCS"/>
      <sheetName val="HOUSE_PROPERTY"/>
      <sheetName val="NATUREOFBUSINESS"/>
      <sheetName val="GENERAL2"/>
      <sheetName val="SUBSIDIARY DETAILS"/>
      <sheetName val="80G"/>
      <sheetName val="QUANTITATIVE_DETAILS"/>
      <sheetName val="SI"/>
      <sheetName val="IT_FBT_DDTP"/>
      <sheetName val="FRINGE_BENEFIT_INFO"/>
      <sheetName val="80_"/>
      <sheetName val="BP"/>
      <sheetName val="R S IV BS Notes"/>
      <sheetName val="Revised FA Co Act"/>
      <sheetName val="R S IV BS sch"/>
      <sheetName val="R S IV PL Notes"/>
      <sheetName val="R S IV PL Sch"/>
      <sheetName val="Pivot RM"/>
      <sheetName val="BPO-INR"/>
      <sheetName val="Service Function"/>
      <sheetName val="Data"/>
      <sheetName val="Rate Analysis"/>
      <sheetName val="SALES"/>
      <sheetName val="CV Financials"/>
      <sheetName val="Car Financials"/>
      <sheetName val="WGE_P&amp;E"/>
      <sheetName val="Cash_Flow_Statement"/>
      <sheetName val="CONTRN_BY_DISTRICT"/>
      <sheetName val="Customize_Your_Purchase_Order"/>
      <sheetName val="Excess_Calc"/>
      <sheetName val="OCT_11-OB-PO's"/>
      <sheetName val="Fcst_vs_Budgets"/>
      <sheetName val="IFRS_BS"/>
      <sheetName val="IFRS_IS"/>
      <sheetName val="Reclass_BS_2007"/>
      <sheetName val="Reclass_BS_2008"/>
      <sheetName val="Reclass_BS_2009"/>
      <sheetName val="Reclass_IS_2007"/>
      <sheetName val="Reclass_IS_2008"/>
      <sheetName val="Reclass_IS_2009"/>
      <sheetName val="JE2007_(M)"/>
      <sheetName val="JE2007_(R)"/>
      <sheetName val="JE2008_(M)"/>
      <sheetName val="JE2008_(R)"/>
      <sheetName val="JE2009_(M)"/>
      <sheetName val="JE2009_(R)"/>
      <sheetName val="AMSAGH"/>
      <sheetName val="Cálculo"/>
      <sheetName val="Fatores"/>
      <sheetName val="KAITHAL"/>
      <sheetName val="19-PERF"/>
      <sheetName val="adp-budget"/>
      <sheetName val="profit &amp; loss"/>
      <sheetName val="final abstract"/>
      <sheetName val="Accounts"/>
      <sheetName val="synthèse"/>
      <sheetName val="détail 29-6"/>
      <sheetName val="ProC Files - ADD"/>
      <sheetName val="ProC Files - IN "/>
      <sheetName val="Sheet2"/>
      <sheetName val="Link"/>
      <sheetName val="VSP_PURCHASE_CAPEX_BLDG_EXEMPT1"/>
      <sheetName val="VISION_20001"/>
      <sheetName val="1_OBJ98_1"/>
      <sheetName val="1-OBJ98_1"/>
      <sheetName val="Inputs_&amp;_Summary_Output1"/>
      <sheetName val="Broad_Refresher_Model1"/>
      <sheetName val="Pricing_Notes"/>
      <sheetName val="Ref_Table1"/>
      <sheetName val="22_UK"/>
      <sheetName val="CYLA_BFLA"/>
      <sheetName val="SUBSIDIARY_DETAILS"/>
      <sheetName val="R_S_IV_BS_Notes"/>
      <sheetName val="Revised_FA_Co_Act"/>
      <sheetName val="R_S_IV_BS_sch"/>
      <sheetName val="R_S_IV_PL_Notes"/>
      <sheetName val="R_S_IV_PL_Sch"/>
      <sheetName val="NSLPOWER__LTD_"/>
      <sheetName val="INDUR_TDS_08_09"/>
      <sheetName val="Monthly_Report"/>
      <sheetName val="VSP_PURCHASE_CAPEX_BLDG_EXEMPT2"/>
      <sheetName val="VISION_20002"/>
      <sheetName val="1_OBJ98_2"/>
      <sheetName val="1-OBJ98_2"/>
      <sheetName val="Inputs_&amp;_Summary_Output2"/>
      <sheetName val="Broad_Refresher_Model2"/>
      <sheetName val="WGE_P&amp;E1"/>
      <sheetName val="CONTRN_BY_DISTRICT1"/>
      <sheetName val="Pricing_Notes1"/>
      <sheetName val="OCT_11-OB-PO's1"/>
      <sheetName val="Ref_Table2"/>
      <sheetName val="Cash_Flow_Statement1"/>
      <sheetName val="22_UK1"/>
      <sheetName val="Fcst_vs_Budgets1"/>
      <sheetName val="Excess_Calc1"/>
      <sheetName val="CYLA_BFLA1"/>
      <sheetName val="SUBSIDIARY_DETAILS1"/>
      <sheetName val="R_S_IV_BS_Notes1"/>
      <sheetName val="Revised_FA_Co_Act1"/>
      <sheetName val="R_S_IV_BS_sch1"/>
      <sheetName val="R_S_IV_PL_Notes1"/>
      <sheetName val="R_S_IV_PL_Sch1"/>
      <sheetName val="Customize_Your_Purchase_Order1"/>
      <sheetName val="NSLPOWER__LTD_1"/>
      <sheetName val="INDUR_TDS_08_091"/>
      <sheetName val="Monthly_Report1"/>
      <sheetName val="IFRS_BS1"/>
      <sheetName val="IFRS_IS1"/>
      <sheetName val="Reclass_BS_20071"/>
      <sheetName val="Reclass_BS_20081"/>
      <sheetName val="Reclass_BS_20091"/>
      <sheetName val="Reclass_IS_20071"/>
      <sheetName val="Reclass_IS_20081"/>
      <sheetName val="Reclass_IS_20091"/>
      <sheetName val="JE2007_(M)1"/>
      <sheetName val="JE2007_(R)1"/>
      <sheetName val="JE2008_(M)1"/>
      <sheetName val="JE2008_(R)1"/>
      <sheetName val="JE2009_(M)1"/>
      <sheetName val="JE2009_(R)1"/>
      <sheetName val="VSP_PURCHASE_CAPEX_BLDG_EXEMPT3"/>
      <sheetName val="VISION_20003"/>
      <sheetName val="1_OBJ98_3"/>
      <sheetName val="1-OBJ98_3"/>
      <sheetName val="Inputs_&amp;_Summary_Output3"/>
      <sheetName val="Broad_Refresher_Model3"/>
      <sheetName val="WGE_P&amp;E2"/>
      <sheetName val="CONTRN_BY_DISTRICT2"/>
      <sheetName val="Pricing_Notes2"/>
      <sheetName val="OCT_11-OB-PO's2"/>
      <sheetName val="Ref_Table3"/>
      <sheetName val="Cash_Flow_Statement2"/>
      <sheetName val="22_UK2"/>
      <sheetName val="Fcst_vs_Budgets2"/>
      <sheetName val="Excess_Calc2"/>
      <sheetName val="CYLA_BFLA2"/>
      <sheetName val="SUBSIDIARY_DETAILS2"/>
      <sheetName val="R_S_IV_BS_Notes2"/>
      <sheetName val="Revised_FA_Co_Act2"/>
      <sheetName val="R_S_IV_BS_sch2"/>
      <sheetName val="R_S_IV_PL_Notes2"/>
      <sheetName val="R_S_IV_PL_Sch2"/>
      <sheetName val="Customize_Your_Purchase_Order2"/>
      <sheetName val="NSLPOWER__LTD_2"/>
      <sheetName val="INDUR_TDS_08_092"/>
      <sheetName val="Monthly_Report2"/>
      <sheetName val="IFRS_BS2"/>
      <sheetName val="IFRS_IS2"/>
      <sheetName val="Reclass_BS_20072"/>
      <sheetName val="Reclass_BS_20082"/>
      <sheetName val="Reclass_BS_20092"/>
      <sheetName val="Reclass_IS_20072"/>
      <sheetName val="Reclass_IS_20082"/>
      <sheetName val="Reclass_IS_20092"/>
      <sheetName val="JE2007_(M)2"/>
      <sheetName val="JE2007_(R)2"/>
      <sheetName val="JE2008_(M)2"/>
      <sheetName val="JE2008_(R)2"/>
      <sheetName val="JE2009_(M)2"/>
      <sheetName val="JE2009_(R)2"/>
      <sheetName val="Non-Recurring Items Detail"/>
      <sheetName val="Gross Margin by Practice"/>
      <sheetName val="OpServicesDetail"/>
      <sheetName val="Input"/>
      <sheetName val="Debt"/>
      <sheetName val="Formats"/>
      <sheetName val="Capital"/>
      <sheetName val="Profile"/>
      <sheetName val="CapEx"/>
      <sheetName val="Tax"/>
      <sheetName val="QuanOP"/>
      <sheetName val="VarName"/>
    </sheetNames>
    <sheetDataSet>
      <sheetData sheetId="0" refreshError="1">
        <row r="5">
          <cell r="H5">
            <v>-33687942</v>
          </cell>
        </row>
      </sheetData>
      <sheetData sheetId="1" refreshError="1">
        <row r="8">
          <cell r="G8" t="str">
            <v/>
          </cell>
        </row>
        <row r="9">
          <cell r="G9" t="str">
            <v/>
          </cell>
        </row>
        <row r="10">
          <cell r="G10" t="str">
            <v/>
          </cell>
        </row>
        <row r="11">
          <cell r="G11" t="str">
            <v/>
          </cell>
        </row>
        <row r="12">
          <cell r="G12" t="str">
            <v/>
          </cell>
        </row>
        <row r="13">
          <cell r="G13" t="str">
            <v/>
          </cell>
        </row>
        <row r="14">
          <cell r="G14" t="str">
            <v/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0">
          <cell r="G20" t="str">
            <v/>
          </cell>
        </row>
        <row r="21">
          <cell r="G21" t="str">
            <v/>
          </cell>
        </row>
        <row r="22">
          <cell r="G22" t="str">
            <v/>
          </cell>
        </row>
        <row r="23">
          <cell r="G23" t="str">
            <v/>
          </cell>
        </row>
      </sheetData>
      <sheetData sheetId="2" refreshError="1">
        <row r="7">
          <cell r="N7" t="str">
            <v/>
          </cell>
        </row>
        <row r="8">
          <cell r="N8" t="str">
            <v/>
          </cell>
        </row>
        <row r="11">
          <cell r="N11" t="str">
            <v/>
          </cell>
        </row>
        <row r="12">
          <cell r="N12" t="str">
            <v/>
          </cell>
        </row>
        <row r="13">
          <cell r="N13" t="str">
            <v/>
          </cell>
        </row>
        <row r="16">
          <cell r="N16" t="str">
            <v/>
          </cell>
        </row>
        <row r="17">
          <cell r="N17" t="str">
            <v/>
          </cell>
        </row>
        <row r="18">
          <cell r="N18" t="str">
            <v/>
          </cell>
        </row>
        <row r="21">
          <cell r="N21" t="str">
            <v/>
          </cell>
        </row>
        <row r="22">
          <cell r="N22" t="str">
            <v/>
          </cell>
        </row>
        <row r="23">
          <cell r="N23" t="str">
            <v/>
          </cell>
        </row>
        <row r="26">
          <cell r="N26" t="str">
            <v/>
          </cell>
        </row>
        <row r="27">
          <cell r="N27" t="str">
            <v/>
          </cell>
        </row>
        <row r="28">
          <cell r="N28" t="str">
            <v/>
          </cell>
        </row>
        <row r="31">
          <cell r="N31" t="str">
            <v/>
          </cell>
        </row>
        <row r="32">
          <cell r="N32" t="str">
            <v/>
          </cell>
        </row>
        <row r="35">
          <cell r="N35" t="str">
            <v/>
          </cell>
        </row>
        <row r="36">
          <cell r="N36" t="str">
            <v/>
          </cell>
        </row>
      </sheetData>
      <sheetData sheetId="3" refreshError="1">
        <row r="2">
          <cell r="B2">
            <v>2001</v>
          </cell>
        </row>
        <row r="4">
          <cell r="B4">
            <v>1165</v>
          </cell>
        </row>
        <row r="6">
          <cell r="B6" t="str">
            <v>499_1165.XLS</v>
          </cell>
        </row>
        <row r="7">
          <cell r="B7" t="str">
            <v>C:\DOCUME~1\DLSARI~1\LOCALS~1\Temp\</v>
          </cell>
        </row>
        <row r="9">
          <cell r="B9" t="str">
            <v>Ernst &amp; Young</v>
          </cell>
        </row>
        <row r="10">
          <cell r="B10" t="str">
            <v>Ernst</v>
          </cell>
        </row>
        <row r="12">
          <cell r="B12" t="b">
            <v>1</v>
          </cell>
        </row>
        <row r="13">
          <cell r="B13">
            <v>-4105</v>
          </cell>
        </row>
        <row r="14">
          <cell r="B14" t="b">
            <v>0</v>
          </cell>
        </row>
        <row r="16">
          <cell r="B16">
            <v>7</v>
          </cell>
        </row>
        <row r="18">
          <cell r="A18" t="str">
            <v>Visible?</v>
          </cell>
          <cell r="B18" t="str">
            <v>Worksheet Name</v>
          </cell>
        </row>
        <row r="19">
          <cell r="A19" t="b">
            <v>1</v>
          </cell>
        </row>
        <row r="21">
          <cell r="B21" t="str">
            <v>Worksheet Name</v>
          </cell>
          <cell r="D21" t="str">
            <v>Selected?</v>
          </cell>
        </row>
        <row r="22">
          <cell r="B22">
            <v>401</v>
          </cell>
          <cell r="E22">
            <v>401</v>
          </cell>
        </row>
        <row r="23">
          <cell r="B23">
            <v>402</v>
          </cell>
          <cell r="E23">
            <v>402</v>
          </cell>
        </row>
        <row r="24">
          <cell r="B24">
            <v>403</v>
          </cell>
          <cell r="E24">
            <v>403</v>
          </cell>
        </row>
        <row r="25">
          <cell r="B25">
            <v>405</v>
          </cell>
          <cell r="E25">
            <v>405</v>
          </cell>
        </row>
        <row r="26">
          <cell r="B26">
            <v>406</v>
          </cell>
          <cell r="E26">
            <v>406</v>
          </cell>
        </row>
        <row r="27">
          <cell r="B27">
            <v>410</v>
          </cell>
          <cell r="E27">
            <v>410</v>
          </cell>
        </row>
        <row r="28">
          <cell r="B28">
            <v>411</v>
          </cell>
          <cell r="E28">
            <v>411</v>
          </cell>
        </row>
        <row r="29">
          <cell r="B29">
            <v>413</v>
          </cell>
          <cell r="E29">
            <v>413</v>
          </cell>
        </row>
        <row r="30">
          <cell r="B30">
            <v>414</v>
          </cell>
          <cell r="E30">
            <v>414</v>
          </cell>
        </row>
        <row r="31">
          <cell r="B31">
            <v>415</v>
          </cell>
          <cell r="E31">
            <v>415</v>
          </cell>
        </row>
        <row r="32">
          <cell r="B32">
            <v>420</v>
          </cell>
          <cell r="E32">
            <v>420</v>
          </cell>
        </row>
        <row r="33">
          <cell r="B33">
            <v>421</v>
          </cell>
          <cell r="E33">
            <v>421</v>
          </cell>
        </row>
        <row r="34">
          <cell r="B34">
            <v>422</v>
          </cell>
          <cell r="E34">
            <v>422</v>
          </cell>
        </row>
        <row r="35">
          <cell r="B35">
            <v>424</v>
          </cell>
          <cell r="E35">
            <v>424</v>
          </cell>
        </row>
        <row r="36">
          <cell r="B36">
            <v>425</v>
          </cell>
          <cell r="E36">
            <v>425</v>
          </cell>
        </row>
        <row r="37">
          <cell r="B37">
            <v>427</v>
          </cell>
          <cell r="E37">
            <v>427</v>
          </cell>
        </row>
        <row r="38">
          <cell r="B38">
            <v>428</v>
          </cell>
          <cell r="E38">
            <v>428</v>
          </cell>
        </row>
        <row r="39">
          <cell r="B39">
            <v>430</v>
          </cell>
          <cell r="E39">
            <v>430</v>
          </cell>
        </row>
        <row r="40">
          <cell r="B40">
            <v>431</v>
          </cell>
          <cell r="E40">
            <v>431</v>
          </cell>
        </row>
        <row r="41">
          <cell r="B41">
            <v>433</v>
          </cell>
          <cell r="E41">
            <v>433</v>
          </cell>
        </row>
        <row r="42">
          <cell r="B42">
            <v>438</v>
          </cell>
          <cell r="E42">
            <v>438</v>
          </cell>
        </row>
        <row r="43">
          <cell r="B43">
            <v>441</v>
          </cell>
          <cell r="E43">
            <v>441</v>
          </cell>
        </row>
        <row r="44">
          <cell r="B44">
            <v>444</v>
          </cell>
          <cell r="E44">
            <v>444</v>
          </cell>
        </row>
        <row r="45">
          <cell r="B45">
            <v>447</v>
          </cell>
          <cell r="E45">
            <v>447</v>
          </cell>
        </row>
        <row r="46">
          <cell r="B46">
            <v>448</v>
          </cell>
          <cell r="E46">
            <v>448</v>
          </cell>
        </row>
        <row r="47">
          <cell r="B47">
            <v>450</v>
          </cell>
          <cell r="E47">
            <v>450</v>
          </cell>
        </row>
        <row r="48">
          <cell r="B48">
            <v>451</v>
          </cell>
          <cell r="E48">
            <v>451</v>
          </cell>
        </row>
        <row r="49">
          <cell r="B49">
            <v>452</v>
          </cell>
          <cell r="E49">
            <v>452</v>
          </cell>
        </row>
        <row r="50">
          <cell r="B50">
            <v>453</v>
          </cell>
          <cell r="E50">
            <v>453</v>
          </cell>
        </row>
        <row r="51">
          <cell r="B51">
            <v>457</v>
          </cell>
          <cell r="E51">
            <v>457</v>
          </cell>
        </row>
        <row r="52">
          <cell r="B52">
            <v>461</v>
          </cell>
          <cell r="E52">
            <v>461</v>
          </cell>
        </row>
        <row r="53">
          <cell r="B53">
            <v>465</v>
          </cell>
          <cell r="E53">
            <v>465</v>
          </cell>
        </row>
        <row r="54">
          <cell r="B54">
            <v>466</v>
          </cell>
          <cell r="E54">
            <v>466</v>
          </cell>
        </row>
        <row r="55">
          <cell r="B55">
            <v>467</v>
          </cell>
          <cell r="E55">
            <v>467</v>
          </cell>
        </row>
        <row r="56">
          <cell r="B56">
            <v>468</v>
          </cell>
          <cell r="E56">
            <v>468</v>
          </cell>
        </row>
        <row r="57">
          <cell r="B57">
            <v>470</v>
          </cell>
          <cell r="E57">
            <v>470</v>
          </cell>
        </row>
        <row r="58">
          <cell r="B58">
            <v>475</v>
          </cell>
          <cell r="E58">
            <v>475</v>
          </cell>
        </row>
        <row r="59">
          <cell r="B59">
            <v>477</v>
          </cell>
          <cell r="E59">
            <v>477</v>
          </cell>
        </row>
        <row r="60">
          <cell r="B60">
            <v>482</v>
          </cell>
          <cell r="E60">
            <v>482</v>
          </cell>
        </row>
        <row r="61">
          <cell r="B61">
            <v>499</v>
          </cell>
          <cell r="E61">
            <v>499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"/>
      <sheetName val="AR"/>
      <sheetName val="DT"/>
      <sheetName val="AP"/>
      <sheetName val="Sheet1"/>
      <sheetName val="BS Schedules"/>
      <sheetName val="CM"/>
      <sheetName val="CM Calc"/>
      <sheetName val="Data"/>
      <sheetName val="Orders"/>
      <sheetName val="Sales"/>
      <sheetName val=""/>
      <sheetName val="lan_x0000_Login.jsp_x0000_/asp/e-smiley.asp"/>
      <sheetName val="DataInput1"/>
      <sheetName val="AP Example"/>
      <sheetName val="F1"/>
      <sheetName val="F2"/>
      <sheetName val="F3_A$"/>
      <sheetName val="Frontend"/>
      <sheetName val="K1-per"/>
      <sheetName val="K1-med(RM)"/>
      <sheetName val="K1-ppd"/>
      <sheetName val="S2 Chart"/>
      <sheetName val="S3a(A$)"/>
      <sheetName val="S5 Chart"/>
      <sheetName val="S6"/>
      <sheetName val="S7"/>
      <sheetName val="S8"/>
      <sheetName val="S9_A$"/>
      <sheetName val="S"/>
      <sheetName val="S2_A$"/>
      <sheetName val="inventory snapshot 20020313"/>
      <sheetName val="STATICV"/>
      <sheetName val="DSM checkbook"/>
      <sheetName val="Actual Input"/>
      <sheetName val="Basic Details"/>
    </sheetNames>
    <sheetDataSet>
      <sheetData sheetId="0">
        <row r="5">
          <cell r="A5">
            <v>1</v>
          </cell>
          <cell r="B5" t="str">
            <v>GE INTERNATIONAL , JAPAN617</v>
          </cell>
          <cell r="C5">
            <v>268994.44</v>
          </cell>
        </row>
        <row r="6">
          <cell r="B6" t="str">
            <v>Multiple</v>
          </cell>
          <cell r="C6">
            <v>35513.199999999997</v>
          </cell>
        </row>
        <row r="7">
          <cell r="A7">
            <v>201</v>
          </cell>
          <cell r="B7" t="str">
            <v>GE MEDICAL SYSTEMS</v>
          </cell>
          <cell r="C7">
            <v>15956582.73</v>
          </cell>
        </row>
        <row r="8">
          <cell r="A8">
            <v>301</v>
          </cell>
          <cell r="B8" t="str">
            <v>GE CLINICAL SERVICES</v>
          </cell>
          <cell r="C8">
            <v>-42414618.729999997</v>
          </cell>
        </row>
        <row r="9">
          <cell r="A9">
            <v>309</v>
          </cell>
          <cell r="B9" t="str">
            <v>GLOBAL TECHNOLOGY COMPANY</v>
          </cell>
          <cell r="C9">
            <v>2570939.9700000002</v>
          </cell>
        </row>
        <row r="10">
          <cell r="A10">
            <v>310</v>
          </cell>
          <cell r="B10" t="str">
            <v>GE MEDICAL SYSTEMS INFORMATION TECHNOLOGY</v>
          </cell>
          <cell r="C10">
            <v>439336936.00999999</v>
          </cell>
        </row>
        <row r="11">
          <cell r="A11">
            <v>311</v>
          </cell>
          <cell r="B11" t="str">
            <v>OEC MEDICAL SYSTEMS</v>
          </cell>
          <cell r="C11">
            <v>668904.30000000005</v>
          </cell>
        </row>
        <row r="12">
          <cell r="A12">
            <v>315</v>
          </cell>
          <cell r="B12" t="str">
            <v>GE PARALLEL DESIGN</v>
          </cell>
          <cell r="C12">
            <v>4860850.49</v>
          </cell>
        </row>
        <row r="13">
          <cell r="A13">
            <v>3101</v>
          </cell>
          <cell r="B13" t="str">
            <v>GE MEDICAL SYSTEMS FRANCE</v>
          </cell>
          <cell r="C13">
            <v>2168302.21</v>
          </cell>
        </row>
        <row r="14">
          <cell r="A14">
            <v>4001</v>
          </cell>
          <cell r="B14" t="str">
            <v>GE ULTRASCHALL DEUTSCHLAND GMBH &amp; CO. KG</v>
          </cell>
          <cell r="C14">
            <v>36460735.009999998</v>
          </cell>
        </row>
        <row r="15">
          <cell r="A15">
            <v>4007</v>
          </cell>
          <cell r="B15" t="str">
            <v>GE MEDICAL SYSTEMS INFORMATION TECHNOLOGIES</v>
          </cell>
          <cell r="C15">
            <v>35786443.159999996</v>
          </cell>
        </row>
        <row r="16">
          <cell r="A16">
            <v>4802</v>
          </cell>
          <cell r="B16" t="str">
            <v>GE HUNGARY RT MEDICAL SYSTEMS</v>
          </cell>
          <cell r="C16">
            <v>836395.81</v>
          </cell>
        </row>
        <row r="17">
          <cell r="A17">
            <v>5305</v>
          </cell>
          <cell r="B17" t="str">
            <v>GEMS PET SYSTEMS AB</v>
          </cell>
          <cell r="C17">
            <v>9998.1</v>
          </cell>
        </row>
        <row r="18">
          <cell r="A18">
            <v>7001</v>
          </cell>
          <cell r="B18" t="str">
            <v>GE MEDICAL SYSTEMS H.K.LTD</v>
          </cell>
          <cell r="C18">
            <v>2051424</v>
          </cell>
        </row>
        <row r="19">
          <cell r="A19">
            <v>7101</v>
          </cell>
          <cell r="B19" t="str">
            <v>GE YOKOGAWA MEDICAL SYSTEMS</v>
          </cell>
          <cell r="C19">
            <v>4572099.5999999996</v>
          </cell>
        </row>
        <row r="20">
          <cell r="A20">
            <v>7301</v>
          </cell>
          <cell r="B20" t="str">
            <v>GE PACIFIC PRIVATE SEATINK</v>
          </cell>
          <cell r="C20">
            <v>123855425.06999999</v>
          </cell>
        </row>
        <row r="21">
          <cell r="A21">
            <v>7302</v>
          </cell>
          <cell r="B21" t="str">
            <v>GE PACIFIC PTE LTD AGPO</v>
          </cell>
          <cell r="C21">
            <v>56380165.560000002</v>
          </cell>
        </row>
        <row r="22">
          <cell r="A22">
            <v>7401</v>
          </cell>
          <cell r="B22" t="str">
            <v>GE MEDICAL SYSTEMS AUSTRALIA</v>
          </cell>
          <cell r="C22">
            <v>1879832.3</v>
          </cell>
        </row>
        <row r="23">
          <cell r="A23">
            <v>7601</v>
          </cell>
          <cell r="B23" t="str">
            <v>GE MEDICAL SYSTEM T &amp; D CHINA</v>
          </cell>
          <cell r="C23">
            <v>24661.98</v>
          </cell>
        </row>
        <row r="24">
          <cell r="A24">
            <v>7603</v>
          </cell>
          <cell r="B24" t="str">
            <v>GE HUALUN MEDICAL SYSTEMS</v>
          </cell>
          <cell r="C24">
            <v>4.76</v>
          </cell>
        </row>
        <row r="25">
          <cell r="A25">
            <v>7605</v>
          </cell>
          <cell r="B25" t="str">
            <v>GE MEDICAL SYSTEMS (CHINA) CO., LTD</v>
          </cell>
          <cell r="C25">
            <v>28605694.289999999</v>
          </cell>
        </row>
        <row r="26">
          <cell r="A26">
            <v>7701</v>
          </cell>
          <cell r="B26" t="str">
            <v>GEMS HONG KONG</v>
          </cell>
          <cell r="C26">
            <v>116977.02</v>
          </cell>
        </row>
        <row r="27">
          <cell r="A27">
            <v>7801</v>
          </cell>
          <cell r="B27" t="str">
            <v>GE MEDILAND MEDICAL SYSTEMS</v>
          </cell>
          <cell r="C27">
            <v>795120.95</v>
          </cell>
        </row>
        <row r="28">
          <cell r="A28">
            <v>8001</v>
          </cell>
          <cell r="B28" t="str">
            <v>GE BE PVT LTD</v>
          </cell>
          <cell r="C28">
            <v>4319123</v>
          </cell>
        </row>
        <row r="29">
          <cell r="A29">
            <v>8003</v>
          </cell>
          <cell r="B29" t="str">
            <v>GE MEDICAL SYSTEM X RAY  ( SOUTH ASIA ) LTD</v>
          </cell>
          <cell r="C29">
            <v>27363408</v>
          </cell>
        </row>
        <row r="30">
          <cell r="A30">
            <v>8602</v>
          </cell>
          <cell r="B30" t="str">
            <v>GE PACIFIC PTE LTD AGPO</v>
          </cell>
          <cell r="C30">
            <v>95479</v>
          </cell>
        </row>
        <row r="31">
          <cell r="A31">
            <v>9001</v>
          </cell>
          <cell r="B31" t="str">
            <v>GE MEDICAL SYSTEMS KOREA</v>
          </cell>
          <cell r="C31">
            <v>5857765.9800000004</v>
          </cell>
        </row>
        <row r="32">
          <cell r="A32">
            <v>9002</v>
          </cell>
          <cell r="B32" t="str">
            <v>GE ULTRASOUND KOREA</v>
          </cell>
          <cell r="C32">
            <v>125722.24000000001</v>
          </cell>
        </row>
        <row r="33">
          <cell r="A33">
            <v>10035</v>
          </cell>
          <cell r="B33" t="str">
            <v>GE INTERNATIONAL , JAPAN617</v>
          </cell>
          <cell r="C33">
            <v>2892337.98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</sheetNames>
    <sheetDataSet>
      <sheetData sheetId="0">
        <row r="24">
          <cell r="F24" t="str">
            <v>2007-08</v>
          </cell>
        </row>
        <row r="25">
          <cell r="F25" t="str">
            <v>2006-07</v>
          </cell>
        </row>
        <row r="26">
          <cell r="F26" t="str">
            <v>2005-06</v>
          </cell>
        </row>
        <row r="27">
          <cell r="F27" t="str">
            <v>2004-05</v>
          </cell>
        </row>
        <row r="28">
          <cell r="F28" t="str">
            <v>2003-04</v>
          </cell>
        </row>
        <row r="29">
          <cell r="F29" t="str">
            <v>2002-03</v>
          </cell>
        </row>
        <row r="30">
          <cell r="F30" t="str">
            <v>2001-02</v>
          </cell>
        </row>
        <row r="31">
          <cell r="F31" t="str">
            <v>2000-01</v>
          </cell>
        </row>
        <row r="32">
          <cell r="F32" t="str">
            <v>1999-00</v>
          </cell>
        </row>
        <row r="33">
          <cell r="F33" t="str">
            <v>1998-99</v>
          </cell>
        </row>
        <row r="34">
          <cell r="F34" t="str">
            <v>1997-98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"/>
      <sheetName val="BS &amp; PL"/>
      <sheetName val="Bal.Sht.Sch."/>
      <sheetName val="P&amp;L  Sch"/>
      <sheetName val="Def Tax"/>
      <sheetName val="Bonus"/>
      <sheetName val="CFS"/>
      <sheetName val="IT Dep"/>
      <sheetName val="Additions to Fixed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B COST"/>
      <sheetName val="Summary Sheets"/>
      <sheetName val="Journal Template"/>
      <sheetName val="inter"/>
      <sheetName val="LABOUR E.O.S.PROV."/>
      <sheetName val="A1 Thru A11- LUMP SUM CONSTR"/>
      <sheetName val="PipWT"/>
      <sheetName val="갑지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BM"/>
      <sheetName val="SOURCE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valid table"/>
      <sheetName val="97"/>
      <sheetName val="Raw Data"/>
      <sheetName val="Insts"/>
      <sheetName val="Project-A"/>
      <sheetName val="COVER"/>
      <sheetName val="Internet"/>
      <sheetName val="Macro4"/>
      <sheetName val="Macro1"/>
      <sheetName val="Macro2"/>
      <sheetName val="BG"/>
    </sheetNames>
    <sheetDataSet>
      <sheetData sheetId="0" refreshError="1">
        <row r="2">
          <cell r="L2" t="str">
            <v>CYCLE &amp; LVL 1 DKADU PLANT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</row>
        <row r="4">
          <cell r="X4" t="str">
            <v>1AAAA</v>
          </cell>
          <cell r="Y4" t="str">
            <v>DKADU PLANT  - DIR. ENG.  PROCESS</v>
          </cell>
          <cell r="AF4">
            <v>0</v>
          </cell>
        </row>
        <row r="5">
          <cell r="X5" t="str">
            <v>1AAAB</v>
          </cell>
          <cell r="Y5" t="str">
            <v>DKADU PLANT  - DIR. ENG.  PERMITS</v>
          </cell>
          <cell r="AF5">
            <v>0</v>
          </cell>
        </row>
        <row r="6">
          <cell r="X6" t="str">
            <v>1AAAC</v>
          </cell>
          <cell r="Y6" t="str">
            <v>DKADU PLANT  - DIR. ENG.  CIVIL/STRUCTURAL</v>
          </cell>
          <cell r="AF6">
            <v>0</v>
          </cell>
        </row>
        <row r="7"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</row>
        <row r="10">
          <cell r="X10" t="str">
            <v>1AAAG</v>
          </cell>
          <cell r="Y10" t="str">
            <v>DKADU PLANT  - DIR. ENG.  INSTRUMENTATION</v>
          </cell>
          <cell r="AF10">
            <v>0</v>
          </cell>
        </row>
        <row r="11">
          <cell r="X11" t="str">
            <v>1AAAH</v>
          </cell>
          <cell r="Y11" t="str">
            <v>DKADU PLANT  - DIR. ENG.  ARCHITECTURAL</v>
          </cell>
          <cell r="AF11">
            <v>0</v>
          </cell>
        </row>
        <row r="12"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</row>
        <row r="14">
          <cell r="X14" t="str">
            <v>1AAIA</v>
          </cell>
          <cell r="Y14" t="str">
            <v>DKADU PLANT  - PROCUREMENT PRESSURE VESSELS</v>
          </cell>
          <cell r="AF14">
            <v>0</v>
          </cell>
        </row>
        <row r="15">
          <cell r="X15" t="str">
            <v>1AAIB</v>
          </cell>
          <cell r="Y15" t="str">
            <v>DKADU PLANT  - PROCUREMENT   COLUMNS</v>
          </cell>
          <cell r="AF15">
            <v>0</v>
          </cell>
        </row>
        <row r="16">
          <cell r="X16" t="str">
            <v>1AAIE</v>
          </cell>
          <cell r="Y16" t="str">
            <v>DKADU PLANT  - PROCUREMENT   PUMPS &amp; MOTORS</v>
          </cell>
          <cell r="AF16">
            <v>0</v>
          </cell>
        </row>
        <row r="17">
          <cell r="X17" t="str">
            <v>1AAIF</v>
          </cell>
          <cell r="Y17" t="str">
            <v>DKADU PLANT  - PROCUREMENT   HEAT EXCHANGERS - S &amp; T</v>
          </cell>
          <cell r="AF17">
            <v>0</v>
          </cell>
        </row>
        <row r="18"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</row>
        <row r="19"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X20" t="str">
            <v>1AAII</v>
          </cell>
          <cell r="Y20" t="str">
            <v>DKADU PLANT  - PROCUREMENT   COMPRESSORS &amp; DRIVERS</v>
          </cell>
          <cell r="AF20">
            <v>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</row>
        <row r="22">
          <cell r="X22" t="str">
            <v>1AAIQ</v>
          </cell>
          <cell r="Y22" t="str">
            <v>DKADU PLANT  - PROCUREMENT   PACKAGED EQUIPMENT</v>
          </cell>
          <cell r="AF22">
            <v>0</v>
          </cell>
        </row>
        <row r="23">
          <cell r="X23" t="str">
            <v>1AAIR</v>
          </cell>
          <cell r="Y23" t="str">
            <v>DKADU PLANT  - PROCUREMENT   ELECTRICAL EQUIPMENT</v>
          </cell>
          <cell r="AF23">
            <v>0</v>
          </cell>
        </row>
        <row r="24"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"/>
      <sheetName val="Balance Sheet "/>
      <sheetName val="Monthly exp"/>
      <sheetName val="Billing data"/>
      <sheetName val="Cash-flow"/>
      <sheetName val="o_s Capex"/>
      <sheetName val="Capex 1st_2nd floor"/>
      <sheetName val="CAD-CAE budget"/>
      <sheetName val="Tools budget"/>
      <sheetName val="DF"/>
      <sheetName val="REPORT 101805"/>
      <sheetName val="Bongaon"/>
      <sheetName val="Jeerat"/>
      <sheetName val="NJP"/>
      <sheetName val="Office Equipment"/>
      <sheetName val="Report May 02"/>
      <sheetName val="12-19-00"/>
      <sheetName val="MBC01 - MBCC"/>
      <sheetName val="대리점리스트"/>
      <sheetName val="compare"/>
      <sheetName val="Results BS"/>
      <sheetName val="Results PL"/>
      <sheetName val="TB"/>
      <sheetName val="Masters"/>
      <sheetName val="??????"/>
      <sheetName val="WGE P&amp;E"/>
      <sheetName val="Bonus Elections"/>
      <sheetName val="Hypo Tax Calc"/>
      <sheetName val="NSV N KGs"/>
      <sheetName val="Basic Details"/>
      <sheetName val="WORKINGS"/>
      <sheetName val="BRP&amp;L"/>
      <sheetName val="VI Floor Beam "/>
      <sheetName val="Modality Summary"/>
      <sheetName val="P&amp;L Ac-Standalone"/>
      <sheetName val="Sheet1"/>
      <sheetName val="BS1"/>
      <sheetName val="Input"/>
      <sheetName val="pactbformat"/>
      <sheetName val="pacific forms"/>
      <sheetName val="BASE REAL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Support"/>
      <sheetName val="TPS"/>
      <sheetName val="Actual Input"/>
      <sheetName val="Ops"/>
      <sheetName val="Rates"/>
      <sheetName val="BS"/>
      <sheetName val="______"/>
      <sheetName val="SSPL00"/>
      <sheetName val="Sheet3"/>
      <sheetName val="Listen"/>
      <sheetName val="BS LookUp"/>
      <sheetName val="Trial_Bal"/>
      <sheetName val="Balance_Sheet_"/>
      <sheetName val="Monthly_exp"/>
      <sheetName val="Billing_data"/>
      <sheetName val="o_s_Capex"/>
      <sheetName val="Capex_1st_2nd_floor"/>
      <sheetName val="CAD-CAE_budget"/>
      <sheetName val="Tools_budget"/>
      <sheetName val="INPUT - Global Variables"/>
      <sheetName val="REPORT_101805"/>
      <sheetName val="MBC01_-_MBCC"/>
      <sheetName val="WGE_P&amp;E"/>
      <sheetName val="Bonus_Elections"/>
      <sheetName val="Hypo_Tax_Calc"/>
      <sheetName val="Trial_Bal1"/>
      <sheetName val="Balance_Sheet_1"/>
      <sheetName val="Monthly_exp1"/>
      <sheetName val="Billing_data1"/>
      <sheetName val="o_s_Capex1"/>
      <sheetName val="Capex_1st_2nd_floor1"/>
      <sheetName val="CAD-CAE_budget1"/>
      <sheetName val="Tools_budget1"/>
      <sheetName val="REPORT_1018051"/>
      <sheetName val="MBC01_-_MBCC1"/>
      <sheetName val="WGE_P&amp;E1"/>
      <sheetName val="Bonus_Elections1"/>
      <sheetName val="Hypo_Tax_Calc1"/>
      <sheetName val="MI"/>
      <sheetName val="Exchange"/>
      <sheetName val="Reference"/>
      <sheetName val="Rawdata"/>
      <sheetName val="Capital Structure"/>
      <sheetName val="NSV_N_KGs"/>
      <sheetName val="Basic_Details"/>
      <sheetName val="Report_May_02"/>
      <sheetName val="Modality_Summary"/>
      <sheetName val="Office_Equipment"/>
      <sheetName val="P&amp;L_Ac-Standalone"/>
      <sheetName val="VI_Floor_Beam_"/>
      <sheetName val="Results_BS"/>
      <sheetName val="Results_PL"/>
      <sheetName val="BASE_REAL"/>
      <sheetName val="pacific_forms"/>
      <sheetName val="Bus_Mgmt"/>
      <sheetName val="Disruptive_"/>
      <sheetName val="Actual_Input"/>
      <sheetName val="BS_LookUp"/>
      <sheetName val="INPUT_-_Global_Variables"/>
      <sheetName val="Trial_Bal2"/>
      <sheetName val="Balance_Sheet_2"/>
      <sheetName val="Monthly_exp2"/>
      <sheetName val="Billing_data2"/>
      <sheetName val="o_s_Capex2"/>
      <sheetName val="Capex_1st_2nd_floor2"/>
      <sheetName val="CAD-CAE_budget2"/>
      <sheetName val="Tools_budget2"/>
      <sheetName val="MBC01_-_MBCC2"/>
      <sheetName val="REPORT_1018052"/>
      <sheetName val="WGE_P&amp;E2"/>
      <sheetName val="Bonus_Elections2"/>
      <sheetName val="Hypo_Tax_Calc2"/>
      <sheetName val="NSV_N_KGs1"/>
      <sheetName val="Basic_Details1"/>
      <sheetName val="Office_Equipment1"/>
      <sheetName val="Report_May_021"/>
      <sheetName val="Modality_Summary1"/>
      <sheetName val="P&amp;L_Ac-Standalone1"/>
      <sheetName val="VI_Floor_Beam_1"/>
      <sheetName val="BASE_REAL1"/>
      <sheetName val="Results_BS1"/>
      <sheetName val="Results_PL1"/>
      <sheetName val="pacific_forms1"/>
      <sheetName val="Bus_Mgmt1"/>
      <sheetName val="Disruptive_1"/>
      <sheetName val="Actual_Input1"/>
      <sheetName val="BS_LookUp1"/>
      <sheetName val="INPUT_-_Global_Variables1"/>
      <sheetName val="HSC Manpower"/>
      <sheetName val="Trial_Bal3"/>
      <sheetName val="Balance_Sheet_3"/>
      <sheetName val="Monthly_exp3"/>
      <sheetName val="Billing_data3"/>
      <sheetName val="o_s_Capex3"/>
      <sheetName val="Capex_1st_2nd_floor3"/>
      <sheetName val="CAD-CAE_budget3"/>
      <sheetName val="Tools_budget3"/>
      <sheetName val="MBC01_-_MBCC3"/>
      <sheetName val="REPORT_1018053"/>
      <sheetName val="WGE_P&amp;E3"/>
      <sheetName val="Bonus_Elections3"/>
      <sheetName val="Hypo_Tax_Calc3"/>
      <sheetName val="NSV_N_KGs2"/>
      <sheetName val="Basic_Details2"/>
      <sheetName val="Modality_Summary2"/>
      <sheetName val="Office_Equipment2"/>
      <sheetName val="P&amp;L_Ac-Standalone2"/>
      <sheetName val="VI_Floor_Beam_2"/>
      <sheetName val="Report_May_022"/>
      <sheetName val="Results_BS2"/>
      <sheetName val="Results_PL2"/>
      <sheetName val="BASE_REAL2"/>
      <sheetName val="pacific_forms2"/>
      <sheetName val="Bus_Mgmt2"/>
      <sheetName val="Disruptive_2"/>
      <sheetName val="Actual_Input2"/>
      <sheetName val="BS_LookUp2"/>
      <sheetName val="INPUT_-_Global_Variables2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EXPENSES"/>
      <sheetName val="Hire Purchase Loan"/>
    </sheetNames>
    <sheetDataSet>
      <sheetData sheetId="0" refreshError="1"/>
      <sheetData sheetId="1" refreshError="1">
        <row r="58">
          <cell r="A58" t="str">
            <v>SHIPARA TECHNOLOGIES LIMITED</v>
          </cell>
        </row>
        <row r="59">
          <cell r="A59" t="str">
            <v>PROFIT &amp; LOSS ACCOUNT FOR PERIOD FROM 1 JULY 2001 TO 31 May 2002</v>
          </cell>
        </row>
        <row r="65">
          <cell r="C65" t="str">
            <v>Schedule</v>
          </cell>
        </row>
        <row r="66">
          <cell r="A66" t="str">
            <v>INCOME</v>
          </cell>
        </row>
        <row r="68">
          <cell r="A68" t="str">
            <v>Income from software development services (tax</v>
          </cell>
        </row>
        <row r="69">
          <cell r="A69" t="str">
            <v>deducted at source Rs 170,053)</v>
          </cell>
        </row>
        <row r="70">
          <cell r="A70" t="str">
            <v>Interest Income (tax deducted at source Rs.5,083)</v>
          </cell>
        </row>
        <row r="71">
          <cell r="A71" t="str">
            <v>Exchange rate difference</v>
          </cell>
        </row>
        <row r="74">
          <cell r="A74" t="str">
            <v>Total</v>
          </cell>
        </row>
        <row r="75">
          <cell r="A75" t="str">
            <v>EXPENDITURE</v>
          </cell>
        </row>
        <row r="77">
          <cell r="A77" t="str">
            <v>Cost of software development</v>
          </cell>
          <cell r="C77" t="str">
            <v>H</v>
          </cell>
        </row>
        <row r="78">
          <cell r="A78" t="str">
            <v>Administration and other expenses</v>
          </cell>
          <cell r="C78" t="str">
            <v>I</v>
          </cell>
        </row>
        <row r="79">
          <cell r="A79" t="str">
            <v>Depreciation</v>
          </cell>
        </row>
        <row r="80">
          <cell r="A80" t="str">
            <v>Preliminary expenses amortized</v>
          </cell>
        </row>
        <row r="82">
          <cell r="A82" t="str">
            <v>Total</v>
          </cell>
        </row>
        <row r="84">
          <cell r="A84" t="str">
            <v>Profit/(Loss) before taxation</v>
          </cell>
        </row>
        <row r="85">
          <cell r="A85" t="str">
            <v>Taxation</v>
          </cell>
        </row>
        <row r="87">
          <cell r="A87" t="str">
            <v>Profit/(Loss) after taxation</v>
          </cell>
        </row>
        <row r="88">
          <cell r="A88" t="str">
            <v>Brought forward loss from previous year</v>
          </cell>
        </row>
        <row r="89">
          <cell r="A89" t="str">
            <v>Total Loss carried to the balance sheet</v>
          </cell>
        </row>
        <row r="92">
          <cell r="A92" t="str">
            <v>Notes to Accounts</v>
          </cell>
          <cell r="C92" t="str">
            <v>J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y 2000"/>
      <sheetName val="June 2000"/>
      <sheetName val="Sheet3"/>
      <sheetName val="BS &amp; PL"/>
      <sheetName val="CRITERIA1"/>
      <sheetName val="BS MAR03"/>
      <sheetName val="BTB"/>
      <sheetName val="cf"/>
      <sheetName val="orders"/>
      <sheetName val="Balance Sheet "/>
      <sheetName val="July_2000"/>
      <sheetName val="June_2000"/>
      <sheetName val="BS_MAR03"/>
      <sheetName val="BS_&amp;_PL"/>
      <sheetName val="Customize_Your_Purchase_Order"/>
      <sheetName val="LCGRAPH"/>
      <sheetName val="Rates Used"/>
      <sheetName val="Masters"/>
      <sheetName val="Results BS"/>
      <sheetName val="July_20005"/>
      <sheetName val="June_20005"/>
      <sheetName val="BS_&amp;_PL5"/>
      <sheetName val="BS_MAR035"/>
      <sheetName val="Balance_Sheet_4"/>
      <sheetName val="July_20001"/>
      <sheetName val="June_20001"/>
      <sheetName val="BS_&amp;_PL1"/>
      <sheetName val="BS_MAR031"/>
      <sheetName val="Balance_Sheet_"/>
      <sheetName val="July_20002"/>
      <sheetName val="June_20002"/>
      <sheetName val="BS_&amp;_PL2"/>
      <sheetName val="BS_MAR032"/>
      <sheetName val="Balance_Sheet_1"/>
      <sheetName val="July_20003"/>
      <sheetName val="June_20003"/>
      <sheetName val="BS_&amp;_PL3"/>
      <sheetName val="BS_MAR033"/>
      <sheetName val="Balance_Sheet_2"/>
      <sheetName val="July_20004"/>
      <sheetName val="June_20004"/>
      <sheetName val="BS_&amp;_PL4"/>
      <sheetName val="BS_MAR034"/>
      <sheetName val="Balance_Sheet_3"/>
      <sheetName val="July_20006"/>
      <sheetName val="June_20006"/>
      <sheetName val="BS_&amp;_PL6"/>
      <sheetName val="BS_MAR036"/>
      <sheetName val="Balance_Sheet_5"/>
      <sheetName val="Coding"/>
    </sheetNames>
    <sheetDataSet>
      <sheetData sheetId="0"/>
      <sheetData sheetId="1" refreshError="1">
        <row r="57">
          <cell r="N57" t="str">
            <v xml:space="preserve">Notes: </v>
          </cell>
        </row>
        <row r="58">
          <cell r="A58" t="str">
            <v xml:space="preserve">Notes: </v>
          </cell>
          <cell r="N58" t="str">
            <v>1.  The billing date have been taken based on billing inputs.  Approximation of + or - 2% could be expected.</v>
          </cell>
        </row>
        <row r="59">
          <cell r="A59" t="str">
            <v>1.   USD 125,000 relating to Lucent Tech has been included in the April 2000 billing for E-Biz USA.  This had been earlier considered in period ended March 31, 2000.</v>
          </cell>
        </row>
        <row r="60">
          <cell r="A60" t="str">
            <v>2.  The billing date have been taken based on billing inputs.  Approximation of + or - 2% could be expected.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Memo"/>
      <sheetName val="FBT"/>
      <sheetName val="P&amp;L  Sch"/>
      <sheetName val="CFS"/>
      <sheetName val="Bal St"/>
      <sheetName val="P&amp;l acct"/>
      <sheetName val="Bal.Sht.Sch."/>
      <sheetName val="FA"/>
      <sheetName val="IT Depn"/>
      <sheetName val="Project sch"/>
      <sheetName val="deftax"/>
      <sheetName val="Investor list"/>
      <sheetName val="tb2804"/>
      <sheetName val="projecttb"/>
      <sheetName val="Project Sch old"/>
      <sheetName val="VHPL Provisional Balance Sheet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nor Group"/>
      <sheetName val="lov-COAct"/>
      <sheetName val="del"/>
      <sheetName val="corp"/>
      <sheetName val="COIMBATORE"/>
      <sheetName val="dinesh"/>
      <sheetName val="lov-itax"/>
      <sheetName val="lov-cspl"/>
      <sheetName val="costcentre"/>
      <sheetName val="loc"/>
      <sheetName val="TAX INCOME"/>
      <sheetName val="BTB"/>
      <sheetName val="cf"/>
      <sheetName val="orders"/>
      <sheetName val="Bongaon"/>
      <sheetName val="Jeerat"/>
      <sheetName val="NJP"/>
      <sheetName val="Details"/>
      <sheetName val="Rates 7-20"/>
      <sheetName val="GENERAL2"/>
      <sheetName val="Jul 96 Worksheet"/>
      <sheetName val="Minor_Group"/>
      <sheetName val="TAX_INCOME"/>
      <sheetName val="lov_COAct"/>
      <sheetName val="lov_cspl"/>
      <sheetName val="LINK GAP"/>
      <sheetName val="Input"/>
      <sheetName val="Power &amp; Fuel (S)"/>
      <sheetName val="REF"/>
      <sheetName val="LINK_GAP"/>
      <sheetName val="Ann I"/>
      <sheetName val="Tables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IT_FBT_DDTP"/>
      <sheetName val="Report"/>
    </sheetNames>
    <sheetDataSet>
      <sheetData sheetId="0" refreshError="1"/>
      <sheetData sheetId="1" refreshError="1">
        <row r="2">
          <cell r="A2" t="str">
            <v>COA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CSPL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 02"/>
      <sheetName val="Code 03"/>
      <sheetName val="Code 04"/>
      <sheetName val="Code 05"/>
      <sheetName val="Code 06"/>
      <sheetName val="Code 07"/>
      <sheetName val="Code 09"/>
      <sheetName val="TB98,oct99&amp;sap99-WPL"/>
      <sheetName val="5-Digit"/>
      <sheetName val="Option"/>
      <sheetName val="SOURCE"/>
      <sheetName val="Sheet1"/>
      <sheetName val="Chart"/>
      <sheetName val="Block#1-DVU.CDU"/>
      <sheetName val="C-1"/>
      <sheetName val="C-2"/>
      <sheetName val="C-3"/>
      <sheetName val="C-4"/>
      <sheetName val="Code03"/>
      <sheetName val="Summary"/>
      <sheetName val="Summary Sheets"/>
      <sheetName val="LOKASI"/>
      <sheetName val="MixBed"/>
      <sheetName val="Det_Des"/>
      <sheetName val="EQUIPMENT"/>
      <sheetName val="LEGEND"/>
      <sheetName val="BLDG_MCI"/>
      <sheetName val="BLDG_DCI"/>
      <sheetName val="Dbase"/>
      <sheetName val="Note"/>
      <sheetName val="Page 2"/>
      <sheetName val="Heads"/>
      <sheetName val="Curves"/>
      <sheetName val="Tables"/>
      <sheetName val="3,000"/>
      <sheetName val="Sheet2"/>
      <sheetName val="coa_ramco_168"/>
      <sheetName val="Rates Basic"/>
      <sheetName val="Estimate "/>
      <sheetName val="Status"/>
    </sheetNames>
    <sheetDataSet>
      <sheetData sheetId="0" refreshError="1">
        <row r="14">
          <cell r="L14">
            <v>0</v>
          </cell>
        </row>
        <row r="24">
          <cell r="L24">
            <v>0</v>
          </cell>
        </row>
        <row r="44">
          <cell r="L44">
            <v>0</v>
          </cell>
        </row>
        <row r="52">
          <cell r="L52">
            <v>0</v>
          </cell>
        </row>
        <row r="59">
          <cell r="L59">
            <v>0</v>
          </cell>
        </row>
        <row r="75">
          <cell r="L75">
            <v>0</v>
          </cell>
        </row>
      </sheetData>
      <sheetData sheetId="1" refreshError="1">
        <row r="25">
          <cell r="L25">
            <v>0</v>
          </cell>
        </row>
        <row r="63">
          <cell r="L63">
            <v>0</v>
          </cell>
        </row>
        <row r="83">
          <cell r="L83">
            <v>0</v>
          </cell>
        </row>
        <row r="96">
          <cell r="L96">
            <v>0</v>
          </cell>
        </row>
        <row r="105">
          <cell r="L105">
            <v>0</v>
          </cell>
        </row>
        <row r="113">
          <cell r="L113">
            <v>0</v>
          </cell>
        </row>
        <row r="128">
          <cell r="L128">
            <v>0</v>
          </cell>
        </row>
        <row r="152">
          <cell r="L152">
            <v>0</v>
          </cell>
        </row>
        <row r="167">
          <cell r="L167">
            <v>0</v>
          </cell>
        </row>
        <row r="181">
          <cell r="L181">
            <v>0</v>
          </cell>
        </row>
      </sheetData>
      <sheetData sheetId="2" refreshError="1">
        <row r="13">
          <cell r="L13">
            <v>0</v>
          </cell>
        </row>
        <row r="21">
          <cell r="L21">
            <v>0</v>
          </cell>
        </row>
        <row r="27">
          <cell r="L27">
            <v>0</v>
          </cell>
        </row>
        <row r="35">
          <cell r="L35">
            <v>0</v>
          </cell>
        </row>
        <row r="43">
          <cell r="L43">
            <v>0</v>
          </cell>
        </row>
        <row r="51">
          <cell r="L51">
            <v>0</v>
          </cell>
        </row>
        <row r="60">
          <cell r="L60">
            <v>0</v>
          </cell>
        </row>
        <row r="78">
          <cell r="L78">
            <v>0</v>
          </cell>
        </row>
        <row r="96">
          <cell r="L96">
            <v>0</v>
          </cell>
        </row>
        <row r="104">
          <cell r="L104">
            <v>0</v>
          </cell>
        </row>
        <row r="113">
          <cell r="L113">
            <v>0</v>
          </cell>
        </row>
        <row r="120">
          <cell r="L120">
            <v>0</v>
          </cell>
        </row>
        <row r="129">
          <cell r="L129">
            <v>0</v>
          </cell>
        </row>
        <row r="136">
          <cell r="L136">
            <v>0</v>
          </cell>
        </row>
      </sheetData>
      <sheetData sheetId="3" refreshError="1">
        <row r="12">
          <cell r="L12">
            <v>0</v>
          </cell>
        </row>
        <row r="18">
          <cell r="L18">
            <v>0</v>
          </cell>
        </row>
        <row r="24">
          <cell r="L24">
            <v>0</v>
          </cell>
        </row>
        <row r="37">
          <cell r="L37">
            <v>0</v>
          </cell>
        </row>
        <row r="98">
          <cell r="L98">
            <v>0</v>
          </cell>
        </row>
        <row r="103">
          <cell r="L103">
            <v>0</v>
          </cell>
        </row>
        <row r="257">
          <cell r="L257">
            <v>0</v>
          </cell>
        </row>
        <row r="293">
          <cell r="L293">
            <v>0</v>
          </cell>
        </row>
        <row r="299">
          <cell r="L299">
            <v>0</v>
          </cell>
        </row>
        <row r="307">
          <cell r="L307">
            <v>0</v>
          </cell>
        </row>
      </sheetData>
      <sheetData sheetId="4" refreshError="1">
        <row r="18">
          <cell r="L18">
            <v>0</v>
          </cell>
        </row>
        <row r="66">
          <cell r="L66">
            <v>0</v>
          </cell>
        </row>
        <row r="124">
          <cell r="L124">
            <v>0</v>
          </cell>
        </row>
        <row r="156">
          <cell r="L156">
            <v>0</v>
          </cell>
        </row>
        <row r="163">
          <cell r="L163">
            <v>0</v>
          </cell>
        </row>
        <row r="176">
          <cell r="L176">
            <v>0</v>
          </cell>
        </row>
        <row r="186">
          <cell r="L186">
            <v>0</v>
          </cell>
        </row>
        <row r="192">
          <cell r="L192">
            <v>0</v>
          </cell>
        </row>
      </sheetData>
      <sheetData sheetId="5" refreshError="1">
        <row r="26">
          <cell r="L26">
            <v>312</v>
          </cell>
        </row>
        <row r="32">
          <cell r="L32">
            <v>0</v>
          </cell>
        </row>
      </sheetData>
      <sheetData sheetId="6" refreshError="1">
        <row r="15">
          <cell r="L15">
            <v>0</v>
          </cell>
        </row>
        <row r="24">
          <cell r="L24">
            <v>0</v>
          </cell>
        </row>
        <row r="31">
          <cell r="L31">
            <v>0</v>
          </cell>
        </row>
        <row r="38">
          <cell r="L38">
            <v>0</v>
          </cell>
        </row>
        <row r="46">
          <cell r="L46">
            <v>0</v>
          </cell>
        </row>
        <row r="53">
          <cell r="L53">
            <v>0</v>
          </cell>
        </row>
        <row r="59">
          <cell r="L59">
            <v>0</v>
          </cell>
        </row>
        <row r="65">
          <cell r="L6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 for using"/>
      <sheetName val="Index"/>
      <sheetName val="BSPL"/>
      <sheetName val="Sch"/>
      <sheetName val="depsch"/>
      <sheetName val="pol"/>
      <sheetName val="profile"/>
      <sheetName val="Notes"/>
      <sheetName val="212"/>
      <sheetName val="Sheet11"/>
      <sheetName val="Sheet1"/>
      <sheetName val="stock"/>
      <sheetName val="c_flow"/>
      <sheetName val="cashflow"/>
      <sheetName val="bsflash"/>
      <sheetName val="Grouping notes"/>
      <sheetName val="flashpl"/>
      <sheetName val="flashbs"/>
      <sheetName val="working cashflow"/>
      <sheetName val="Sheet3"/>
      <sheetName val="deftaxliability"/>
      <sheetName val="details of dftax"/>
      <sheetName val="defttaxasset"/>
      <sheetName val="crs"/>
      <sheetName val="plflashnew"/>
      <sheetName val="drs"/>
      <sheetName val="plflash"/>
      <sheetName val="GROUPING"/>
      <sheetName val="windpower"/>
      <sheetName val="clstock"/>
      <sheetName val="highseas"/>
      <sheetName val="stores"/>
      <sheetName val="pack"/>
      <sheetName val="capitaldet"/>
      <sheetName val="capital"/>
      <sheetName val="itrate"/>
      <sheetName val="itdep"/>
      <sheetName val="depdet"/>
      <sheetName val="seppr"/>
      <sheetName val="refpr"/>
      <sheetName val="seedval"/>
      <sheetName val="fixed cost"/>
      <sheetName val="costing"/>
      <sheetName val="prepaid"/>
      <sheetName val="Mat"/>
      <sheetName val="bonus"/>
      <sheetName val="bonus2"/>
      <sheetName val="bonus3"/>
      <sheetName val="writeback"/>
      <sheetName val="cif"/>
      <sheetName val="Sheet2"/>
      <sheetName val="ncdex"/>
      <sheetName val="blfsnew"/>
      <sheetName val="jvnc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5">
          <cell r="C45">
            <v>15952.6</v>
          </cell>
          <cell r="E45">
            <v>253.14</v>
          </cell>
          <cell r="F45">
            <v>352.61</v>
          </cell>
          <cell r="G45">
            <v>9.3299999999999272</v>
          </cell>
          <cell r="J45">
            <v>67.099999999999994</v>
          </cell>
          <cell r="K45">
            <v>5431.0640000000003</v>
          </cell>
          <cell r="L45">
            <v>564.44299999999998</v>
          </cell>
          <cell r="M45">
            <v>8.4499999999999993</v>
          </cell>
          <cell r="P45">
            <v>22.27</v>
          </cell>
          <cell r="V45">
            <v>34.06</v>
          </cell>
          <cell r="X45">
            <v>15.95</v>
          </cell>
          <cell r="Y45">
            <v>24.8</v>
          </cell>
          <cell r="Z45">
            <v>240.43299999999999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42">
          <cell r="E42">
            <v>1813921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ummary Sheets"/>
      <sheetName val="97"/>
      <sheetName val="RFP003A"/>
      <sheetName val="#REF"/>
      <sheetName val="EQUIPMENT -2"/>
      <sheetName val="h-013211-2"/>
      <sheetName val="ITB COST"/>
      <sheetName val="집계표"/>
      <sheetName val="MC-1"/>
      <sheetName val="A1 Thru A11- LUMP SUM CONSTR"/>
      <sheetName val="Data"/>
      <sheetName val="Calc"/>
      <sheetName val="Sheet1"/>
      <sheetName val="Total"/>
      <sheetName val="BQ"/>
      <sheetName val="cost breakdown template"/>
      <sheetName val="견적"/>
      <sheetName val="HVAC"/>
      <sheetName val="PIPING"/>
      <sheetName val="LEGEND"/>
      <sheetName val="5-Digit"/>
      <sheetName val="PROGRESS TABULATION"/>
      <sheetName val="SCHEDULE-Baseline"/>
      <sheetName val="BP1_23"/>
      <sheetName val="mark-up"/>
      <sheetName val="PS"/>
      <sheetName val="ERECTION"/>
      <sheetName val="SHPG COST"/>
      <sheetName val="Inputs"/>
      <sheetName val="PipWT"/>
      <sheetName val="1100"/>
      <sheetName val="C-850R0.XLS"/>
      <sheetName val="Factor"/>
      <sheetName val="Journal Template"/>
      <sheetName val="Sheet2"/>
      <sheetName val="EQT-ESTN"/>
      <sheetName val="LABOUR E.O.S.PROV."/>
      <sheetName val="inter"/>
      <sheetName val="Client Aje"/>
      <sheetName val="BOQ Distribution"/>
      <sheetName val="Sch.1"/>
      <sheetName val="REF"/>
      <sheetName val="NAMECODE"/>
      <sheetName val="Process Piping"/>
      <sheetName val="Quantity"/>
      <sheetName val="KP_List"/>
      <sheetName val="2007 EPCI 3rd Eng."/>
      <sheetName val="PILE-C1"/>
      <sheetName val="pvc vent"/>
      <sheetName val="수입"/>
      <sheetName val="D-623D"/>
      <sheetName val="For-2"/>
      <sheetName val="Heads"/>
      <sheetName val="Master_Data"/>
      <sheetName val="남양시작동자105노65기1.3화1.2"/>
      <sheetName val="BLDG_DCI"/>
      <sheetName val="BLDG_MCI"/>
    </sheetNames>
    <sheetDataSet>
      <sheetData sheetId="0" refreshError="1"/>
      <sheetData sheetId="1" refreshError="1">
        <row r="2">
          <cell r="A2" t="str">
            <v>PROJECT LEVEL</v>
          </cell>
          <cell r="B2" t="str">
            <v>WBS CODE</v>
          </cell>
          <cell r="C2" t="str">
            <v>DESCRIPTION</v>
          </cell>
          <cell r="D2" t="str">
            <v>QUANTITY</v>
          </cell>
          <cell r="E2" t="str">
            <v>UNITS</v>
          </cell>
          <cell r="F2" t="str">
            <v>TOTAL MANHOURS</v>
          </cell>
          <cell r="G2" t="str">
            <v>TOTAL LABOR COST</v>
          </cell>
          <cell r="H2" t="str">
            <v>TOTAL MAT'L COST</v>
          </cell>
          <cell r="I2" t="str">
            <v>TOTAL S/C COST</v>
          </cell>
          <cell r="J2" t="str">
            <v>TOTAL COST</v>
          </cell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A3" t="str">
            <v>PLANT LEVEL</v>
          </cell>
        </row>
        <row r="4">
          <cell r="B4" t="str">
            <v>1AA--</v>
          </cell>
          <cell r="C4" t="str">
            <v>DKADU PLANT  ENGINEERING/PROCUREMENT</v>
          </cell>
          <cell r="F4">
            <v>6250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M4" t="str">
            <v>1AAA-</v>
          </cell>
          <cell r="N4" t="str">
            <v>DKADU PLANT  - DIRECT ENGINEERING</v>
          </cell>
          <cell r="Q4">
            <v>5340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461000</v>
          </cell>
          <cell r="AQ4">
            <v>461000</v>
          </cell>
        </row>
        <row r="5">
          <cell r="B5" t="str">
            <v>1AB--</v>
          </cell>
          <cell r="C5" t="str">
            <v>DKADU PLANT  FABRICATION/DELIVERY</v>
          </cell>
          <cell r="F5">
            <v>0</v>
          </cell>
          <cell r="G5">
            <v>0</v>
          </cell>
          <cell r="H5">
            <v>28083700</v>
          </cell>
          <cell r="I5">
            <v>0</v>
          </cell>
          <cell r="J5">
            <v>28083700</v>
          </cell>
          <cell r="M5" t="str">
            <v>1AAH-</v>
          </cell>
          <cell r="N5" t="str">
            <v>DKADU PLANT  EQUIPMENT SPECIFICATION</v>
          </cell>
          <cell r="Q5">
            <v>910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610000</v>
          </cell>
          <cell r="AQ5">
            <v>610000</v>
          </cell>
        </row>
        <row r="6">
          <cell r="B6" t="str">
            <v>1AC--</v>
          </cell>
          <cell r="C6" t="str">
            <v>DKADU PLANT  CONSTRUCTION</v>
          </cell>
          <cell r="F6">
            <v>212160</v>
          </cell>
          <cell r="G6">
            <v>2551320</v>
          </cell>
          <cell r="H6">
            <v>0</v>
          </cell>
          <cell r="I6">
            <v>0</v>
          </cell>
          <cell r="J6">
            <v>2551320</v>
          </cell>
          <cell r="M6" t="str">
            <v>1AAI-</v>
          </cell>
          <cell r="N6" t="str">
            <v>DKADU PLANT  - ENGINEERING PROCUREMENT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827000</v>
          </cell>
          <cell r="AQ6">
            <v>827000</v>
          </cell>
        </row>
        <row r="7">
          <cell r="B7" t="str">
            <v>1AD--</v>
          </cell>
          <cell r="C7" t="str">
            <v>DKADU PLANT  COMMISSIONING, STARTUP &amp; TRAINING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M7" t="str">
            <v>1AAJ-</v>
          </cell>
          <cell r="N7" t="str">
            <v>DKADU PLANT  - INDIRECT ENGINEERING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X7" t="str">
            <v>1AAAD</v>
          </cell>
          <cell r="Y7" t="str">
            <v>DKADU PLANT  - DIR. ENG.  MECHANICAL</v>
          </cell>
          <cell r="Z7">
            <v>60</v>
          </cell>
          <cell r="AA7" t="str">
            <v>EA</v>
          </cell>
          <cell r="AB7">
            <v>5340</v>
          </cell>
          <cell r="AF7">
            <v>0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43000</v>
          </cell>
          <cell r="AQ7">
            <v>43000</v>
          </cell>
        </row>
        <row r="8">
          <cell r="B8" t="str">
            <v>1A---</v>
          </cell>
          <cell r="C8" t="str">
            <v xml:space="preserve">SUBTOTAL DKADU PLANT </v>
          </cell>
          <cell r="F8">
            <v>218410</v>
          </cell>
          <cell r="G8">
            <v>2551320</v>
          </cell>
          <cell r="H8">
            <v>28083700</v>
          </cell>
          <cell r="I8">
            <v>0</v>
          </cell>
          <cell r="J8">
            <v>30635020</v>
          </cell>
          <cell r="M8" t="str">
            <v>1AA--</v>
          </cell>
          <cell r="N8" t="str">
            <v>SUBTOTAL DKADU PLANT  - ENGINEERING/PROCUREMENT</v>
          </cell>
          <cell r="Q8">
            <v>6250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96000</v>
          </cell>
          <cell r="AQ8">
            <v>96000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286000</v>
          </cell>
          <cell r="AQ9">
            <v>286000</v>
          </cell>
        </row>
        <row r="10">
          <cell r="B10" t="str">
            <v>1BA--</v>
          </cell>
          <cell r="C10" t="str">
            <v>NGL-4 PLANT  ENGINEERING/PROCUREMENT</v>
          </cell>
          <cell r="F10">
            <v>10006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 t="str">
            <v>1ABA-</v>
          </cell>
          <cell r="N10" t="str">
            <v>DKADU PLANT  - FAB/DELIVERY - MAJOR EQUIPMENT</v>
          </cell>
          <cell r="Q10">
            <v>0</v>
          </cell>
          <cell r="R10">
            <v>0</v>
          </cell>
          <cell r="S10">
            <v>28083700</v>
          </cell>
          <cell r="T10">
            <v>0</v>
          </cell>
          <cell r="U10">
            <v>28083700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1ABAAX</v>
          </cell>
          <cell r="AJ10" t="str">
            <v>OTHER PRESSURE VESSELS</v>
          </cell>
          <cell r="AK10">
            <v>4</v>
          </cell>
          <cell r="AL10" t="str">
            <v>EA</v>
          </cell>
          <cell r="AO10">
            <v>135000</v>
          </cell>
          <cell r="AQ10">
            <v>135000</v>
          </cell>
        </row>
        <row r="11">
          <cell r="B11" t="str">
            <v>1BB--</v>
          </cell>
          <cell r="C11" t="str">
            <v>NGL-4 PLANT  FABRICATION/DELIVERY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 t="str">
            <v>1ABB-</v>
          </cell>
          <cell r="N11" t="str">
            <v>DKADU PLANT  - FAB/DELIVERY - BULKS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1ABAA-</v>
          </cell>
          <cell r="AJ11" t="str">
            <v>SUBTOTAL PRESSURE VESSELS</v>
          </cell>
          <cell r="AK11">
            <v>12</v>
          </cell>
          <cell r="AL11">
            <v>0</v>
          </cell>
          <cell r="AM11">
            <v>0</v>
          </cell>
          <cell r="AN11">
            <v>0</v>
          </cell>
          <cell r="AO11">
            <v>2458000</v>
          </cell>
          <cell r="AP11">
            <v>0</v>
          </cell>
          <cell r="AQ11">
            <v>2458000</v>
          </cell>
        </row>
        <row r="12">
          <cell r="B12" t="str">
            <v>1BC--</v>
          </cell>
          <cell r="C12" t="str">
            <v>NGL-4 PLANT  CONSTRUCTION</v>
          </cell>
          <cell r="F12">
            <v>376990</v>
          </cell>
          <cell r="G12">
            <v>5042400</v>
          </cell>
          <cell r="H12">
            <v>0</v>
          </cell>
          <cell r="I12">
            <v>0</v>
          </cell>
          <cell r="J12">
            <v>5042400</v>
          </cell>
          <cell r="M12" t="str">
            <v>1ABC-</v>
          </cell>
          <cell r="N12" t="str">
            <v>DKADU  - FAB/DELIVERY - ENGINEERING SPECIALTIES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 t="str">
            <v>1AAAI</v>
          </cell>
          <cell r="Y12" t="str">
            <v>DKADU  - DIR. ENG.  PIPELINES</v>
          </cell>
          <cell r="Z12" t="str">
            <v>N/A</v>
          </cell>
          <cell r="AA12" t="str">
            <v>N/A</v>
          </cell>
          <cell r="AB12" t="str">
            <v>N/A</v>
          </cell>
          <cell r="AC12" t="str">
            <v>N/A</v>
          </cell>
          <cell r="AD12" t="str">
            <v>N/A</v>
          </cell>
          <cell r="AE12" t="str">
            <v>N/A</v>
          </cell>
          <cell r="AF12" t="str">
            <v>N/A</v>
          </cell>
        </row>
        <row r="13">
          <cell r="B13" t="str">
            <v>1BD--</v>
          </cell>
          <cell r="C13" t="str">
            <v>NGL-4 PLANT  COMMISSIONING, STARTUP &amp; TRAINING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 t="str">
            <v>1AB--</v>
          </cell>
          <cell r="N13" t="str">
            <v>SUBTOTAL DKADU  - FABRICATION/DELIVERY</v>
          </cell>
          <cell r="Q13">
            <v>0</v>
          </cell>
          <cell r="R13">
            <v>0</v>
          </cell>
          <cell r="S13">
            <v>28083700</v>
          </cell>
          <cell r="T13">
            <v>0</v>
          </cell>
          <cell r="U13">
            <v>28083700</v>
          </cell>
          <cell r="X13" t="str">
            <v>1AAA-</v>
          </cell>
          <cell r="Y13" t="str">
            <v>SUBTOTAL - DKADU  - DIRECT ENGINEERING</v>
          </cell>
          <cell r="Z13">
            <v>60</v>
          </cell>
          <cell r="AA13" t="str">
            <v>N/A</v>
          </cell>
          <cell r="AB13">
            <v>5340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1ABABA</v>
          </cell>
          <cell r="AJ13" t="str">
            <v>HP DEMETHANISER COLUMN</v>
          </cell>
          <cell r="AK13">
            <v>1</v>
          </cell>
          <cell r="AL13" t="str">
            <v>EA</v>
          </cell>
          <cell r="AO13">
            <v>2277000</v>
          </cell>
          <cell r="AQ13">
            <v>2277000</v>
          </cell>
        </row>
        <row r="14">
          <cell r="B14" t="str">
            <v>1B---</v>
          </cell>
          <cell r="C14" t="str">
            <v xml:space="preserve">SUBTOTAL NGL-4 PLANT </v>
          </cell>
          <cell r="F14">
            <v>386996</v>
          </cell>
          <cell r="G14">
            <v>5042400</v>
          </cell>
          <cell r="H14">
            <v>0</v>
          </cell>
          <cell r="I14">
            <v>0</v>
          </cell>
          <cell r="J14">
            <v>5042400</v>
          </cell>
          <cell r="AI14" t="str">
            <v>1ABABB</v>
          </cell>
          <cell r="AJ14" t="str">
            <v>LP DEMETHANISER COLUMN</v>
          </cell>
          <cell r="AK14">
            <v>1</v>
          </cell>
          <cell r="AL14" t="str">
            <v>EA</v>
          </cell>
          <cell r="AO14">
            <v>992000</v>
          </cell>
          <cell r="AQ14">
            <v>992000</v>
          </cell>
        </row>
        <row r="15">
          <cell r="M15" t="str">
            <v>1ACA-</v>
          </cell>
          <cell r="N15" t="str">
            <v>DKADU  - CONSTRUCTION - CIVIL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 t="str">
            <v>1AAHA</v>
          </cell>
          <cell r="Y15" t="str">
            <v>DKADU  - EQUIP. SPECS - PRESSURE VESSELS</v>
          </cell>
          <cell r="Z15">
            <v>12</v>
          </cell>
          <cell r="AA15" t="str">
            <v>EA</v>
          </cell>
          <cell r="AB15">
            <v>130</v>
          </cell>
          <cell r="AF15">
            <v>0</v>
          </cell>
          <cell r="AI15" t="str">
            <v>1ABABX</v>
          </cell>
          <cell r="AJ15" t="str">
            <v>OTHER COLUMNS</v>
          </cell>
          <cell r="AQ15">
            <v>0</v>
          </cell>
        </row>
        <row r="16">
          <cell r="B16" t="str">
            <v>1CA--</v>
          </cell>
          <cell r="C16" t="str">
            <v>NFGP UPGRADE  ENGINEERING/PROCUREMENT</v>
          </cell>
          <cell r="F16">
            <v>3072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 t="str">
            <v>1ACB-</v>
          </cell>
          <cell r="N16" t="str">
            <v>DKADU  - CONSTRUCTION - MAJOR EQUIPMENT</v>
          </cell>
          <cell r="Q16">
            <v>212160</v>
          </cell>
          <cell r="R16">
            <v>2551320</v>
          </cell>
          <cell r="S16">
            <v>0</v>
          </cell>
          <cell r="T16">
            <v>0</v>
          </cell>
          <cell r="U16">
            <v>2551320</v>
          </cell>
          <cell r="X16" t="str">
            <v>1AAHB</v>
          </cell>
          <cell r="Y16" t="str">
            <v>DKADU  - EQUIP. SPECS - COLUMNS</v>
          </cell>
          <cell r="Z16">
            <v>2</v>
          </cell>
          <cell r="AA16" t="str">
            <v>EA</v>
          </cell>
          <cell r="AB16">
            <v>120</v>
          </cell>
          <cell r="AF16">
            <v>0</v>
          </cell>
          <cell r="AI16" t="str">
            <v>1ABAB</v>
          </cell>
          <cell r="AJ16" t="str">
            <v>SUBTOTAL COLUMNS</v>
          </cell>
          <cell r="AK16">
            <v>2</v>
          </cell>
          <cell r="AL16">
            <v>0</v>
          </cell>
          <cell r="AM16">
            <v>0</v>
          </cell>
          <cell r="AN16">
            <v>0</v>
          </cell>
          <cell r="AO16">
            <v>3269000</v>
          </cell>
          <cell r="AP16">
            <v>0</v>
          </cell>
          <cell r="AQ16">
            <v>3269000</v>
          </cell>
        </row>
        <row r="17">
          <cell r="B17" t="str">
            <v>1CB--</v>
          </cell>
          <cell r="C17" t="str">
            <v>NFGP UPGRADE  FABRICATION/DELIVERY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 t="str">
            <v>1ACC-</v>
          </cell>
          <cell r="N17" t="str">
            <v>DKADU  - CONSTRUCTION - BULKS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1AAHC</v>
          </cell>
          <cell r="Y17" t="str">
            <v>DKADU  - EQUIP. SPECS - REACTORS</v>
          </cell>
          <cell r="AF17">
            <v>0</v>
          </cell>
        </row>
        <row r="18">
          <cell r="B18" t="str">
            <v>1CC--</v>
          </cell>
          <cell r="C18" t="str">
            <v>NFGP UPGRADE  CONSTRUCTION</v>
          </cell>
          <cell r="F18">
            <v>48970</v>
          </cell>
          <cell r="G18">
            <v>859300</v>
          </cell>
          <cell r="H18">
            <v>0</v>
          </cell>
          <cell r="I18">
            <v>0</v>
          </cell>
          <cell r="J18">
            <v>859300</v>
          </cell>
          <cell r="M18" t="str">
            <v>1ACD-</v>
          </cell>
          <cell r="N18" t="str">
            <v>DKADU  - CONSTRUCTION - CONSTRUCTION SPECIALTIES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1AAHD</v>
          </cell>
          <cell r="Y18" t="str">
            <v>DKADU  - EQUIP. SPECS - FIELD ERECTED TANKS</v>
          </cell>
          <cell r="Z18" t="str">
            <v>N/A</v>
          </cell>
          <cell r="AA18" t="str">
            <v>N/A</v>
          </cell>
          <cell r="AB18" t="str">
            <v>N/A</v>
          </cell>
          <cell r="AC18" t="str">
            <v>N/A</v>
          </cell>
          <cell r="AD18" t="str">
            <v>N/A</v>
          </cell>
          <cell r="AE18" t="str">
            <v>N/A</v>
          </cell>
          <cell r="AF18" t="str">
            <v>N/A</v>
          </cell>
          <cell r="AI18" t="str">
            <v>1ABAEA</v>
          </cell>
          <cell r="AJ18" t="str">
            <v>DEMETHANIZER BOTTOM BOOSTER PUMP W/ DRIVERS</v>
          </cell>
          <cell r="AK18">
            <v>3</v>
          </cell>
          <cell r="AL18" t="str">
            <v>EA</v>
          </cell>
          <cell r="AO18">
            <v>390000</v>
          </cell>
          <cell r="AQ18">
            <v>390000</v>
          </cell>
        </row>
        <row r="19">
          <cell r="B19" t="str">
            <v>1CD--</v>
          </cell>
          <cell r="C19" t="str">
            <v>NFGP UPGRADE  COMMISSIONING, STARTUP &amp; TRAINING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 t="str">
            <v>1ACE-</v>
          </cell>
          <cell r="N19" t="str">
            <v>DKADU  - CONSTRUCTION - OTHER DIRECT WORK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1AAHE</v>
          </cell>
          <cell r="Y19" t="str">
            <v>DKADU  - EQUIP. SPECS - PUMPS</v>
          </cell>
          <cell r="Z19">
            <v>7</v>
          </cell>
          <cell r="AA19" t="str">
            <v>EA</v>
          </cell>
          <cell r="AB19">
            <v>150</v>
          </cell>
          <cell r="AF19">
            <v>0</v>
          </cell>
          <cell r="AI19" t="str">
            <v>1ABAEB</v>
          </cell>
          <cell r="AJ19" t="str">
            <v>NGL PIPELINE PUMP W/ DRIVERS</v>
          </cell>
          <cell r="AK19">
            <v>3</v>
          </cell>
          <cell r="AL19" t="str">
            <v>EA</v>
          </cell>
          <cell r="AO19">
            <v>561000</v>
          </cell>
          <cell r="AQ19">
            <v>561000</v>
          </cell>
        </row>
        <row r="20">
          <cell r="B20" t="str">
            <v>1C---</v>
          </cell>
          <cell r="C20" t="str">
            <v xml:space="preserve">SUBTOTAL NFGP UPGRADE </v>
          </cell>
          <cell r="F20">
            <v>52042</v>
          </cell>
          <cell r="G20">
            <v>859300</v>
          </cell>
          <cell r="H20">
            <v>0</v>
          </cell>
          <cell r="I20">
            <v>0</v>
          </cell>
          <cell r="J20">
            <v>859300</v>
          </cell>
          <cell r="M20" t="str">
            <v>1ACF-</v>
          </cell>
          <cell r="N20" t="str">
            <v>DKADU  - CONSTRUCTION - INDIRECTS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X20" t="str">
            <v>1AAHF</v>
          </cell>
          <cell r="Y20" t="str">
            <v>DKADU  - EQUIP. SPECS - HEAT EXCHANGERS - S &amp; T</v>
          </cell>
          <cell r="Z20">
            <v>18</v>
          </cell>
          <cell r="AA20" t="str">
            <v>EA</v>
          </cell>
          <cell r="AB20">
            <v>160</v>
          </cell>
          <cell r="AF20">
            <v>0</v>
          </cell>
          <cell r="AI20" t="str">
            <v>1ABAEX</v>
          </cell>
          <cell r="AJ20" t="str">
            <v>OTHER PUMPS</v>
          </cell>
          <cell r="AK20">
            <v>1</v>
          </cell>
          <cell r="AL20" t="str">
            <v>EA</v>
          </cell>
          <cell r="AO20">
            <v>6000</v>
          </cell>
          <cell r="AQ20">
            <v>6000</v>
          </cell>
        </row>
        <row r="21">
          <cell r="M21" t="str">
            <v>1AC--</v>
          </cell>
          <cell r="N21" t="str">
            <v>SUBTOTAL DKADU PLANT  - CONSTRUCTION</v>
          </cell>
          <cell r="Q21">
            <v>212160</v>
          </cell>
          <cell r="R21">
            <v>2551320</v>
          </cell>
          <cell r="S21">
            <v>0</v>
          </cell>
          <cell r="T21">
            <v>0</v>
          </cell>
          <cell r="U21">
            <v>2551320</v>
          </cell>
          <cell r="X21" t="str">
            <v>1AAHG</v>
          </cell>
          <cell r="Y21" t="str">
            <v>DKADU PLANT  - EQUIP. SPECS - HEAT EXCHANGERS - FINNED</v>
          </cell>
          <cell r="AF21">
            <v>0</v>
          </cell>
          <cell r="AI21" t="str">
            <v>1ABAE-</v>
          </cell>
          <cell r="AJ21" t="str">
            <v>SUBTOTAL PUMPS</v>
          </cell>
          <cell r="AK21">
            <v>7</v>
          </cell>
          <cell r="AL21">
            <v>0</v>
          </cell>
          <cell r="AM21">
            <v>0</v>
          </cell>
          <cell r="AN21">
            <v>0</v>
          </cell>
          <cell r="AO21">
            <v>957000</v>
          </cell>
          <cell r="AP21">
            <v>0</v>
          </cell>
          <cell r="AQ21">
            <v>957000</v>
          </cell>
        </row>
        <row r="22">
          <cell r="B22" t="str">
            <v>1DA--</v>
          </cell>
          <cell r="C22" t="str">
            <v>PIPELINE ENGINEERING/PROCUREMENT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X22" t="str">
            <v>1AAHH</v>
          </cell>
          <cell r="Y22" t="str">
            <v>DKADU PLANT  - EQUIP. SPECS - EXTRUDERS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</row>
        <row r="23">
          <cell r="B23" t="str">
            <v>1DB--</v>
          </cell>
          <cell r="C23" t="str">
            <v>PIPELINE  FABRICATION/DELIVERY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 t="str">
            <v>1ADA-</v>
          </cell>
          <cell r="N23" t="str">
            <v>DKADU PLANT  - COMMISSIONING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1AAHI</v>
          </cell>
          <cell r="Y23" t="str">
            <v>DKADU PLANT  - EQUIP. SPECS - COMPRESSORS</v>
          </cell>
          <cell r="Z23">
            <v>15</v>
          </cell>
          <cell r="AA23" t="str">
            <v>EA</v>
          </cell>
          <cell r="AB23">
            <v>250</v>
          </cell>
          <cell r="AF23">
            <v>0</v>
          </cell>
          <cell r="AI23" t="str">
            <v>1ABAFA</v>
          </cell>
          <cell r="AJ23" t="str">
            <v>DEMETHANIZER FEED CHILLER W/ OH REFLUX COOLER</v>
          </cell>
          <cell r="AK23">
            <v>2</v>
          </cell>
          <cell r="AL23" t="str">
            <v>EA</v>
          </cell>
          <cell r="AO23">
            <v>2298000</v>
          </cell>
          <cell r="AQ23">
            <v>2298000</v>
          </cell>
        </row>
        <row r="24">
          <cell r="B24" t="str">
            <v>1DC--</v>
          </cell>
          <cell r="C24" t="str">
            <v>PIPELINE CONSTRUCTION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 t="str">
            <v>1ADB-</v>
          </cell>
          <cell r="N24" t="str">
            <v>DKADU PLANT  -STARTUP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1AAHJ</v>
          </cell>
          <cell r="Y24" t="str">
            <v>DKADU PLANT  - EQUIP. SPECS - GENERATORS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I24" t="str">
            <v>1ABAFB</v>
          </cell>
          <cell r="AJ24" t="str">
            <v>RECYCLE GAS PREHEATER</v>
          </cell>
          <cell r="AK24">
            <v>1</v>
          </cell>
          <cell r="AL24" t="str">
            <v>EA</v>
          </cell>
          <cell r="AO24">
            <v>1149000</v>
          </cell>
          <cell r="AQ24">
            <v>1149000</v>
          </cell>
        </row>
        <row r="25">
          <cell r="B25" t="str">
            <v>1DD--</v>
          </cell>
          <cell r="C25" t="str">
            <v>PIPELINE COMMISSIONING, STARTUP &amp; TRAINING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 t="str">
            <v>1ADC-</v>
          </cell>
          <cell r="N25" t="str">
            <v>DKADU PLANT  -TRAINING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X25" t="str">
            <v>1AAHK</v>
          </cell>
          <cell r="Y25" t="str">
            <v>DKADU PLANT  - EQUIP. SPECS - MOTORS &amp; DRIVERS</v>
          </cell>
          <cell r="AF25">
            <v>0</v>
          </cell>
          <cell r="AI25" t="str">
            <v>1ABAFC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385000</v>
          </cell>
          <cell r="AQ25">
            <v>385000</v>
          </cell>
        </row>
        <row r="26">
          <cell r="B26" t="str">
            <v>1D---</v>
          </cell>
          <cell r="C26" t="str">
            <v>SUBTOTAL PIPELINE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 t="str">
            <v>1AD--</v>
          </cell>
          <cell r="N26" t="str">
            <v>SUBTOTAL DKADU PLANT  - COMMISSIONING, STARTUP &amp; TRAINING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X26" t="str">
            <v>1AAHL</v>
          </cell>
          <cell r="Y26" t="str">
            <v>DKADU PLANT  - EQUIP. SPECS - FIRED EQUIPMENT</v>
          </cell>
          <cell r="Z26" t="str">
            <v>N/A</v>
          </cell>
          <cell r="AA26" t="str">
            <v>N/A</v>
          </cell>
          <cell r="AB26" t="str">
            <v>N/A</v>
          </cell>
          <cell r="AC26" t="str">
            <v>N/A</v>
          </cell>
          <cell r="AD26" t="str">
            <v>N/A</v>
          </cell>
          <cell r="AE26" t="str">
            <v>N/A</v>
          </cell>
          <cell r="AF26" t="str">
            <v>N/A</v>
          </cell>
          <cell r="AI26" t="str">
            <v>1ABAFD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1935000</v>
          </cell>
          <cell r="AQ26">
            <v>1935000</v>
          </cell>
        </row>
        <row r="27">
          <cell r="X27" t="str">
            <v>1AAHM</v>
          </cell>
          <cell r="Y27" t="str">
            <v>DKADU PLANT  - EQUIP. SPECS - BLOWERS, FANS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I27" t="str">
            <v>1ABAFE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610000</v>
          </cell>
          <cell r="AQ27">
            <v>610000</v>
          </cell>
        </row>
        <row r="28">
          <cell r="B28" t="str">
            <v>1EA--</v>
          </cell>
          <cell r="C28" t="str">
            <v>TANK ENGINEERING/PROCUREMENT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X28" t="str">
            <v>1AAHN</v>
          </cell>
          <cell r="Y28" t="str">
            <v>DKADU PLANT  - EQUIP. SPECS - FILTERS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I28" t="str">
            <v>1ABAFF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792000</v>
          </cell>
          <cell r="AQ28">
            <v>792000</v>
          </cell>
        </row>
        <row r="29">
          <cell r="B29" t="str">
            <v>1EB--</v>
          </cell>
          <cell r="C29" t="str">
            <v>TANK       FABRICATION/DELIVERY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X29" t="str">
            <v>1AAHO</v>
          </cell>
          <cell r="Y29" t="str">
            <v>DKADU PLANT  - EQUIP. SPECS - FLARES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I29" t="str">
            <v>1ABAFG</v>
          </cell>
          <cell r="AJ29" t="str">
            <v>RECYCLE COMPRESSOR AFTER COOLER</v>
          </cell>
          <cell r="AK29">
            <v>3</v>
          </cell>
          <cell r="AL29" t="str">
            <v>EA</v>
          </cell>
          <cell r="AO29">
            <v>1138000</v>
          </cell>
          <cell r="AQ29">
            <v>1138000</v>
          </cell>
        </row>
        <row r="30">
          <cell r="B30" t="str">
            <v>1EC--</v>
          </cell>
          <cell r="C30" t="str">
            <v>TANK CONSTRUCTION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X30" t="str">
            <v>1AAHP</v>
          </cell>
          <cell r="Y30" t="str">
            <v>DKADU PLANT  - EQUIP. SPECS - SOLIDS HANDLING EQUIPMENT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I30" t="str">
            <v>1ABAFX</v>
          </cell>
          <cell r="AJ30" t="str">
            <v>OTHER SHELL &amp; TUBE EXCHANGERS</v>
          </cell>
          <cell r="AK30">
            <v>4</v>
          </cell>
          <cell r="AL30" t="str">
            <v>EA</v>
          </cell>
          <cell r="AO30">
            <v>862000</v>
          </cell>
          <cell r="AQ30">
            <v>862000</v>
          </cell>
        </row>
        <row r="31">
          <cell r="B31" t="str">
            <v>1ED--</v>
          </cell>
          <cell r="C31" t="str">
            <v>TANK COMMISSIONING, STARTUP &amp; TRAINING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X31" t="str">
            <v>1AAHQ</v>
          </cell>
          <cell r="Y31" t="str">
            <v>DKADU PLANT  - EQUIP. SPECS - PACKAGED EQUIPMENT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I31" t="str">
            <v>1ABAF-</v>
          </cell>
          <cell r="AJ31" t="str">
            <v>SUBTOTAL HEAT EXCHANGERS - SHELL &amp; TUBE</v>
          </cell>
          <cell r="AK31">
            <v>18</v>
          </cell>
          <cell r="AL31">
            <v>0</v>
          </cell>
          <cell r="AM31">
            <v>0</v>
          </cell>
          <cell r="AN31">
            <v>0</v>
          </cell>
          <cell r="AO31">
            <v>9169000</v>
          </cell>
          <cell r="AP31">
            <v>0</v>
          </cell>
          <cell r="AQ31">
            <v>9169000</v>
          </cell>
        </row>
        <row r="32">
          <cell r="B32" t="str">
            <v>1E---</v>
          </cell>
          <cell r="C32" t="str">
            <v>SUBTOTAL TANK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X32" t="str">
            <v>1AAHX</v>
          </cell>
          <cell r="Y32" t="str">
            <v>DKADU PLANT  - EQUIP. SPECS - OTHERS</v>
          </cell>
          <cell r="Z32">
            <v>6</v>
          </cell>
          <cell r="AA32" t="str">
            <v>EA</v>
          </cell>
          <cell r="AB32">
            <v>100</v>
          </cell>
          <cell r="AF32">
            <v>0</v>
          </cell>
        </row>
        <row r="33">
          <cell r="X33" t="str">
            <v>1AAH-</v>
          </cell>
          <cell r="Y33" t="str">
            <v xml:space="preserve">SUBTOTAL - DKADU PLANT  - EQUIP. SPECS </v>
          </cell>
          <cell r="Z33">
            <v>60</v>
          </cell>
          <cell r="AA33" t="str">
            <v>N/A</v>
          </cell>
          <cell r="AB33">
            <v>910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I33" t="str">
            <v>1ABAGX</v>
          </cell>
          <cell r="AJ33" t="str">
            <v>OTHER EXCHANGERS - FINNED</v>
          </cell>
          <cell r="AQ33">
            <v>0</v>
          </cell>
        </row>
        <row r="34">
          <cell r="AI34" t="str">
            <v>1ABAG-</v>
          </cell>
          <cell r="AJ34" t="str">
            <v>SUBTOTAL - HEAT EXCHANGERS - FINNED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 t="str">
            <v>1----</v>
          </cell>
          <cell r="C35" t="str">
            <v>TOTAL NGL-4 PROJECT</v>
          </cell>
          <cell r="F35">
            <v>657448</v>
          </cell>
          <cell r="G35">
            <v>8453020</v>
          </cell>
          <cell r="H35">
            <v>28083700</v>
          </cell>
          <cell r="I35">
            <v>0</v>
          </cell>
          <cell r="J35">
            <v>36536720</v>
          </cell>
        </row>
        <row r="40">
          <cell r="W40" t="str">
            <v>LEVEL 2 DKADU PLANT PG.2</v>
          </cell>
          <cell r="X40" t="str">
            <v>WBS CODE</v>
          </cell>
          <cell r="Y40" t="str">
            <v>DESCRIPTION</v>
          </cell>
          <cell r="Z40" t="str">
            <v>QUANTITY</v>
          </cell>
          <cell r="AA40" t="str">
            <v>UNITS</v>
          </cell>
          <cell r="AB40" t="str">
            <v>TOTAL MANHOURS</v>
          </cell>
          <cell r="AC40" t="str">
            <v>TOTAL LABOR COST</v>
          </cell>
          <cell r="AD40" t="str">
            <v>TOTAL MAT'L COST</v>
          </cell>
          <cell r="AE40" t="str">
            <v>TOTAL S/C COST</v>
          </cell>
          <cell r="AF40" t="str">
            <v>TOTAL COST</v>
          </cell>
          <cell r="AH40" t="str">
            <v>LEVEL 3 DKADU PLANT PG 2</v>
          </cell>
          <cell r="AI40" t="str">
            <v>WBS CODE</v>
          </cell>
          <cell r="AJ40" t="str">
            <v>DESCRIPTION</v>
          </cell>
          <cell r="AK40" t="str">
            <v>QUANTITY</v>
          </cell>
          <cell r="AL40" t="str">
            <v>UNITS</v>
          </cell>
          <cell r="AM40" t="str">
            <v>TOTAL MANHOURS</v>
          </cell>
          <cell r="AN40" t="str">
            <v>TOTAL LABOR COST</v>
          </cell>
          <cell r="AO40" t="str">
            <v>TOTAL MAT'L COST</v>
          </cell>
          <cell r="AP40" t="str">
            <v>TOTAL S/C COST</v>
          </cell>
          <cell r="AQ40" t="str">
            <v>TOTAL COST</v>
          </cell>
        </row>
        <row r="42">
          <cell r="X42" t="str">
            <v>1AAIA</v>
          </cell>
          <cell r="Y42" t="str">
            <v>DKADU PLANT  - PROCUREMENT PRESSURE VESSELS</v>
          </cell>
          <cell r="AF42">
            <v>0</v>
          </cell>
          <cell r="AI42" t="str">
            <v>1ABAIA</v>
          </cell>
          <cell r="AJ42" t="str">
            <v>GAS RECYCLE COMPRESSORS W/TURBINES</v>
          </cell>
          <cell r="AK42">
            <v>3</v>
          </cell>
          <cell r="AL42" t="str">
            <v>EA</v>
          </cell>
          <cell r="AO42">
            <v>0</v>
          </cell>
          <cell r="AQ42">
            <v>0</v>
          </cell>
        </row>
        <row r="43">
          <cell r="X43" t="str">
            <v>1AAIB</v>
          </cell>
          <cell r="Y43" t="str">
            <v>DKADU PLANT  - PROCUREMENT   COLUMNS</v>
          </cell>
          <cell r="AF43">
            <v>0</v>
          </cell>
          <cell r="AI43" t="str">
            <v>1ABAIB</v>
          </cell>
          <cell r="AJ43" t="str">
            <v>RECYCLE EXPANDER COMP. W/DRIVERS</v>
          </cell>
          <cell r="AK43">
            <v>1</v>
          </cell>
          <cell r="AL43" t="str">
            <v>EA</v>
          </cell>
          <cell r="AO43">
            <v>1544000</v>
          </cell>
          <cell r="AQ43">
            <v>1544000</v>
          </cell>
        </row>
        <row r="44">
          <cell r="X44" t="str">
            <v>1AAIC</v>
          </cell>
          <cell r="Y44" t="str">
            <v>DKADU PLANT  - PROCUREMENT   REACTORS</v>
          </cell>
          <cell r="AF44">
            <v>0</v>
          </cell>
          <cell r="AI44" t="str">
            <v>1ABAIC</v>
          </cell>
          <cell r="AJ44" t="str">
            <v>INJECTION COMPRESSORS</v>
          </cell>
          <cell r="AK44">
            <v>2</v>
          </cell>
          <cell r="AL44" t="str">
            <v>EA</v>
          </cell>
          <cell r="AO44">
            <v>7338000</v>
          </cell>
          <cell r="AQ44">
            <v>7338000</v>
          </cell>
        </row>
        <row r="45">
          <cell r="X45" t="str">
            <v>1AAID</v>
          </cell>
          <cell r="Y45" t="str">
            <v>DKADU PLANT  - PROCUREMENT   FIELD ERECTED TANKS</v>
          </cell>
          <cell r="Z45" t="str">
            <v>N/A</v>
          </cell>
          <cell r="AA45" t="str">
            <v>N/A</v>
          </cell>
          <cell r="AB45" t="str">
            <v>N/A</v>
          </cell>
          <cell r="AC45" t="str">
            <v>N/A</v>
          </cell>
          <cell r="AD45" t="str">
            <v>N/A</v>
          </cell>
          <cell r="AE45" t="str">
            <v>N/A</v>
          </cell>
          <cell r="AF45" t="str">
            <v>N/A</v>
          </cell>
          <cell r="AI45" t="str">
            <v>1ABAID</v>
          </cell>
          <cell r="AJ45" t="str">
            <v>LP BOOSTER COMPRESSORS</v>
          </cell>
          <cell r="AK45">
            <v>2</v>
          </cell>
          <cell r="AL45" t="str">
            <v>EA</v>
          </cell>
          <cell r="AO45">
            <v>2963000</v>
          </cell>
          <cell r="AQ45">
            <v>2963000</v>
          </cell>
        </row>
        <row r="46">
          <cell r="X46" t="str">
            <v>1AAIE</v>
          </cell>
          <cell r="Y46" t="str">
            <v>DKADU PLANT  - PROCUREMENT   PUMPS</v>
          </cell>
          <cell r="AF46">
            <v>0</v>
          </cell>
          <cell r="AI46" t="str">
            <v>1ABAIX</v>
          </cell>
          <cell r="AJ46" t="str">
            <v>OTHER COMPRESSORS</v>
          </cell>
          <cell r="AK46">
            <v>1</v>
          </cell>
          <cell r="AL46" t="str">
            <v>EA</v>
          </cell>
          <cell r="AO46">
            <v>143000</v>
          </cell>
          <cell r="AQ46">
            <v>143000</v>
          </cell>
        </row>
        <row r="47">
          <cell r="X47" t="str">
            <v>1AAIF</v>
          </cell>
          <cell r="Y47" t="str">
            <v>DKADU PLANT  - PROCUREMENT   HEAT EXCHANGERS - S &amp; T</v>
          </cell>
          <cell r="AF47">
            <v>0</v>
          </cell>
          <cell r="AI47" t="str">
            <v>1ABAI</v>
          </cell>
          <cell r="AJ47" t="str">
            <v>SUBTOTAL - COMPRESSORS</v>
          </cell>
          <cell r="AK47">
            <v>9</v>
          </cell>
          <cell r="AL47">
            <v>0</v>
          </cell>
          <cell r="AM47">
            <v>0</v>
          </cell>
          <cell r="AN47">
            <v>0</v>
          </cell>
          <cell r="AO47">
            <v>11988000</v>
          </cell>
          <cell r="AP47">
            <v>0</v>
          </cell>
          <cell r="AQ47">
            <v>11988000</v>
          </cell>
        </row>
        <row r="48">
          <cell r="X48" t="str">
            <v>1AAIG</v>
          </cell>
          <cell r="Y48" t="str">
            <v>DKADU PLANT  - PROCUREMENT   HEAT EXCHANGERS - FINNED</v>
          </cell>
          <cell r="AF48">
            <v>0</v>
          </cell>
        </row>
        <row r="49">
          <cell r="X49" t="str">
            <v>1AAIH</v>
          </cell>
          <cell r="Y49" t="str">
            <v>DKADU PLANT  - PROCUREMENT   EXTRUDERS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I49" t="str">
            <v>1ABAKA</v>
          </cell>
          <cell r="AJ49" t="str">
            <v>GAS TURBINE DRIVERS</v>
          </cell>
          <cell r="AQ49">
            <v>0</v>
          </cell>
        </row>
        <row r="50">
          <cell r="X50" t="str">
            <v>1AAII</v>
          </cell>
          <cell r="Y50" t="str">
            <v>DKADU PLANT  - PROCUREMENT   COMPRESSORS</v>
          </cell>
          <cell r="AF50">
            <v>0</v>
          </cell>
          <cell r="AI50" t="str">
            <v>1ABAKX</v>
          </cell>
          <cell r="AJ50" t="str">
            <v>OTHER DRIVERS</v>
          </cell>
          <cell r="AQ50">
            <v>0</v>
          </cell>
        </row>
        <row r="51">
          <cell r="X51" t="str">
            <v>1AAIJ</v>
          </cell>
          <cell r="Y51" t="str">
            <v>DKADU PLANT  - PROCUREMENT   GENERATORS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I51" t="str">
            <v>1ABAK-</v>
          </cell>
          <cell r="AJ51" t="str">
            <v>SUBTOTAL MOTORS &amp; DRIVERS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X52" t="str">
            <v>1AAIK</v>
          </cell>
          <cell r="Y52" t="str">
            <v>DKADU PLANT  - PROCUREMENT   MOTORS &amp; DRIVERS</v>
          </cell>
          <cell r="AF52">
            <v>0</v>
          </cell>
        </row>
        <row r="53">
          <cell r="X53" t="str">
            <v>1AAIL</v>
          </cell>
          <cell r="Y53" t="str">
            <v>DKADU PLANT  - PROCUREMENT   FIRED EQUIPMENT</v>
          </cell>
          <cell r="Z53" t="str">
            <v>N/A</v>
          </cell>
          <cell r="AA53" t="str">
            <v>N/A</v>
          </cell>
          <cell r="AB53" t="str">
            <v>N/A</v>
          </cell>
          <cell r="AC53" t="str">
            <v>N/A</v>
          </cell>
          <cell r="AD53" t="str">
            <v>N/A</v>
          </cell>
          <cell r="AE53" t="str">
            <v>N/A</v>
          </cell>
          <cell r="AF53" t="str">
            <v>N/A</v>
          </cell>
          <cell r="AI53" t="str">
            <v>1ABAXA</v>
          </cell>
          <cell r="AJ53" t="str">
            <v>METHANOL INJECTION SKID</v>
          </cell>
          <cell r="AK53">
            <v>1</v>
          </cell>
          <cell r="AL53" t="str">
            <v>LOT</v>
          </cell>
          <cell r="AO53">
            <v>176000</v>
          </cell>
          <cell r="AQ53">
            <v>176000</v>
          </cell>
        </row>
        <row r="54">
          <cell r="X54" t="str">
            <v>1AAIM</v>
          </cell>
          <cell r="Y54" t="str">
            <v>DKADU PLANT  - PROCUREMENT   BLOWERS &amp; FANS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I54" t="str">
            <v>1ABAXX</v>
          </cell>
          <cell r="AJ54" t="str">
            <v>OTHER EQUIPMENT</v>
          </cell>
          <cell r="AK54">
            <v>4</v>
          </cell>
          <cell r="AL54" t="str">
            <v>EA</v>
          </cell>
          <cell r="AO54">
            <v>66700</v>
          </cell>
          <cell r="AQ54">
            <v>66700</v>
          </cell>
        </row>
        <row r="55">
          <cell r="X55" t="str">
            <v>1AAIN</v>
          </cell>
          <cell r="Y55" t="str">
            <v>DKADU PLANT  - PROCUREMENT   FILTERS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I55" t="str">
            <v>1ABAX-</v>
          </cell>
          <cell r="AJ55" t="str">
            <v>SUBTOTAL OTHER EQUIPMENT</v>
          </cell>
          <cell r="AK55">
            <v>5</v>
          </cell>
          <cell r="AL55">
            <v>0</v>
          </cell>
          <cell r="AM55">
            <v>0</v>
          </cell>
          <cell r="AN55">
            <v>0</v>
          </cell>
          <cell r="AO55">
            <v>242700</v>
          </cell>
          <cell r="AP55">
            <v>0</v>
          </cell>
          <cell r="AQ55">
            <v>242700</v>
          </cell>
        </row>
        <row r="56">
          <cell r="X56" t="str">
            <v>1AAIO</v>
          </cell>
          <cell r="Y56" t="str">
            <v>DKADU PLANT  - PROCUREMENT   FLARES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</row>
        <row r="57">
          <cell r="X57" t="str">
            <v>1AAIP</v>
          </cell>
          <cell r="Y57" t="str">
            <v>DKADU PLANT  - PROCUREMENT   SOLIDS HANDLING EQUIPMENT</v>
          </cell>
          <cell r="Z57" t="str">
            <v>N/A</v>
          </cell>
          <cell r="AA57" t="str">
            <v>N/A</v>
          </cell>
          <cell r="AB57" t="str">
            <v>N/A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</row>
        <row r="58">
          <cell r="X58" t="str">
            <v>1AAIQ</v>
          </cell>
          <cell r="Y58" t="str">
            <v>DKADU PLANT  - PROCUREMENT   PACKAGED EQUIPMENT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</row>
        <row r="59">
          <cell r="X59" t="str">
            <v>1AAIT</v>
          </cell>
          <cell r="Y59" t="str">
            <v>DKADU PLANT  - PROCUREMENT   BULKS</v>
          </cell>
          <cell r="AF59">
            <v>0</v>
          </cell>
        </row>
        <row r="60">
          <cell r="X60" t="str">
            <v>1AAIX</v>
          </cell>
          <cell r="Y60" t="str">
            <v>DKADU PLANT  - PROCUREMENT   OTHER</v>
          </cell>
          <cell r="AF60">
            <v>0</v>
          </cell>
        </row>
        <row r="61">
          <cell r="X61" t="str">
            <v>1AAI-</v>
          </cell>
          <cell r="Y61" t="str">
            <v>SUBTOTAL - DKADU PLANT  - PROCUREMENT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3">
          <cell r="X63" t="str">
            <v>1AAJA</v>
          </cell>
          <cell r="Y63" t="str">
            <v>DKADU PLANT  - INDIRECT ENG'G CONTRACTS</v>
          </cell>
          <cell r="AF63">
            <v>0</v>
          </cell>
        </row>
        <row r="64">
          <cell r="X64" t="str">
            <v>1AAJB</v>
          </cell>
          <cell r="Y64" t="str">
            <v>DKADU PLANT  - INDIRECT ENG'G PROJECT MANAGEMENT</v>
          </cell>
          <cell r="AF64">
            <v>0</v>
          </cell>
        </row>
        <row r="65">
          <cell r="X65" t="str">
            <v>1AAJC</v>
          </cell>
          <cell r="Y65" t="str">
            <v>DKADU PLANT  - INDIRECT ENG'G ENGINEERING/NON-TECH</v>
          </cell>
          <cell r="AF65">
            <v>0</v>
          </cell>
        </row>
        <row r="66">
          <cell r="X66" t="str">
            <v>1AAJX</v>
          </cell>
          <cell r="Y66" t="str">
            <v>DKADU PLANT  - INDIRECT ENG'G OTHER</v>
          </cell>
          <cell r="AF66">
            <v>0</v>
          </cell>
        </row>
        <row r="67">
          <cell r="X67" t="str">
            <v>1AAJ-</v>
          </cell>
          <cell r="Y67" t="str">
            <v>SUBTOTAL - DKADU PLANT  - INDIRECT ENGINEERING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78">
          <cell r="W78" t="str">
            <v>LEVEL 2 DKADU PLANT PG.3</v>
          </cell>
          <cell r="X78" t="str">
            <v>WBS CODE</v>
          </cell>
          <cell r="Y78" t="str">
            <v>DESCRIPTION</v>
          </cell>
          <cell r="Z78" t="str">
            <v>QUANTITY</v>
          </cell>
          <cell r="AA78" t="str">
            <v>UNITS</v>
          </cell>
          <cell r="AB78" t="str">
            <v>TOTAL MANHOURS</v>
          </cell>
          <cell r="AC78" t="str">
            <v>TOTAL LABOR COST</v>
          </cell>
          <cell r="AD78" t="str">
            <v>TOTAL MAT'L COST</v>
          </cell>
          <cell r="AE78" t="str">
            <v>TOTAL S/C COST</v>
          </cell>
          <cell r="AF78" t="str">
            <v>TOTAL COST</v>
          </cell>
        </row>
        <row r="80">
          <cell r="X80" t="str">
            <v>1ABAA</v>
          </cell>
          <cell r="Y80" t="str">
            <v>DKADU PLANT  - FAB/DELIVERY MAJOR EQUIP PRESSURE VESSELS</v>
          </cell>
          <cell r="Z80">
            <v>12</v>
          </cell>
          <cell r="AA80">
            <v>0</v>
          </cell>
          <cell r="AB80">
            <v>0</v>
          </cell>
          <cell r="AC80">
            <v>0</v>
          </cell>
          <cell r="AD80">
            <v>2458000</v>
          </cell>
          <cell r="AE80">
            <v>0</v>
          </cell>
          <cell r="AF80">
            <v>2458000</v>
          </cell>
        </row>
        <row r="81">
          <cell r="X81" t="str">
            <v>1ABAB</v>
          </cell>
          <cell r="Y81" t="str">
            <v>DKADU PLANT  - FAB/DELIVERY MAJOR EQUIP COLUMNS</v>
          </cell>
          <cell r="Z81">
            <v>2</v>
          </cell>
          <cell r="AA81">
            <v>0</v>
          </cell>
          <cell r="AB81">
            <v>0</v>
          </cell>
          <cell r="AC81">
            <v>0</v>
          </cell>
          <cell r="AD81">
            <v>3269000</v>
          </cell>
          <cell r="AE81">
            <v>0</v>
          </cell>
          <cell r="AF81">
            <v>3269000</v>
          </cell>
        </row>
        <row r="82">
          <cell r="X82" t="str">
            <v>1ABAC</v>
          </cell>
          <cell r="Y82" t="str">
            <v>DKADU PLANT  - FAB/DELIVERY MAJOR EQUIP REACTORS</v>
          </cell>
          <cell r="Z82" t="str">
            <v>N/A</v>
          </cell>
          <cell r="AA82" t="str">
            <v>N/A</v>
          </cell>
          <cell r="AB82" t="str">
            <v>N/A</v>
          </cell>
          <cell r="AC82" t="str">
            <v>N/A</v>
          </cell>
          <cell r="AD82" t="str">
            <v>N/A</v>
          </cell>
          <cell r="AE82" t="str">
            <v>N/A</v>
          </cell>
          <cell r="AF82" t="str">
            <v>N/A</v>
          </cell>
        </row>
        <row r="83">
          <cell r="X83" t="str">
            <v>1ABAD</v>
          </cell>
          <cell r="Y83" t="str">
            <v>DKADU PLANT  - FAB/DELIVERY MAJOR EQUIP FIELD ERECTED TANKS</v>
          </cell>
          <cell r="Z83" t="str">
            <v>N/A</v>
          </cell>
          <cell r="AA83" t="str">
            <v>N/A</v>
          </cell>
          <cell r="AB83" t="str">
            <v>N/A</v>
          </cell>
          <cell r="AC83" t="str">
            <v>N/A</v>
          </cell>
          <cell r="AD83" t="str">
            <v>N/A</v>
          </cell>
          <cell r="AE83" t="str">
            <v>N/A</v>
          </cell>
          <cell r="AF83" t="str">
            <v>N/A</v>
          </cell>
        </row>
        <row r="84">
          <cell r="X84" t="str">
            <v>1ABAE</v>
          </cell>
          <cell r="Y84" t="str">
            <v>DKADU PLANT  - FAB/DELIVERY MAJOR EQUIP PUMPS</v>
          </cell>
          <cell r="Z84">
            <v>7</v>
          </cell>
          <cell r="AA84">
            <v>0</v>
          </cell>
          <cell r="AB84">
            <v>0</v>
          </cell>
          <cell r="AC84">
            <v>0</v>
          </cell>
          <cell r="AD84">
            <v>957000</v>
          </cell>
          <cell r="AE84">
            <v>0</v>
          </cell>
          <cell r="AF84">
            <v>957000</v>
          </cell>
        </row>
        <row r="85">
          <cell r="X85" t="str">
            <v>1ABAF</v>
          </cell>
          <cell r="Y85" t="str">
            <v>DKADU PLANT  - FAB/DELIVERY MAJOR EQUIP HEAT EXCHANGERS S&amp;T</v>
          </cell>
          <cell r="Z85">
            <v>18</v>
          </cell>
          <cell r="AA85">
            <v>0</v>
          </cell>
          <cell r="AB85">
            <v>0</v>
          </cell>
          <cell r="AC85">
            <v>0</v>
          </cell>
          <cell r="AD85">
            <v>9169000</v>
          </cell>
          <cell r="AE85">
            <v>0</v>
          </cell>
          <cell r="AF85">
            <v>9169000</v>
          </cell>
        </row>
        <row r="86">
          <cell r="X86" t="str">
            <v>1ABAG</v>
          </cell>
          <cell r="Y86" t="str">
            <v>DKADU PLANT  - FAB/DELIVERY MAJOR EQUIP HEAT EXCHANGERS FINNED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X87" t="str">
            <v>1ABAH</v>
          </cell>
          <cell r="Y87" t="str">
            <v>DKADU PLANT  - FAB/DELIVERY MAJOR EQUIP EXTRUDERS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</row>
        <row r="88">
          <cell r="X88" t="str">
            <v>1ABAI</v>
          </cell>
          <cell r="Y88" t="str">
            <v>DKADU PLANT  - FAB/DELIVERY MAJOR EQUIP COMPRESSORS</v>
          </cell>
          <cell r="Z88">
            <v>9</v>
          </cell>
          <cell r="AA88">
            <v>0</v>
          </cell>
          <cell r="AB88">
            <v>0</v>
          </cell>
          <cell r="AC88">
            <v>0</v>
          </cell>
          <cell r="AD88">
            <v>11988000</v>
          </cell>
          <cell r="AE88">
            <v>0</v>
          </cell>
          <cell r="AF88">
            <v>11988000</v>
          </cell>
        </row>
        <row r="89">
          <cell r="X89" t="str">
            <v>1ABAJ</v>
          </cell>
          <cell r="Y89" t="str">
            <v>DKADU PLANT  - FAB/DELIVERY MAJOR EQUIP GENERATORS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</row>
        <row r="90">
          <cell r="X90" t="str">
            <v>1ABAK</v>
          </cell>
          <cell r="Y90" t="str">
            <v>DKADU PLANT  - FAB/DELIVERY MAJOR EQUIP MOTORS &amp; DRIVERS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X91" t="str">
            <v>1ABAL</v>
          </cell>
          <cell r="Y91" t="str">
            <v>DKADU PLANT  - FAB/DELIVERY MAJOR EQUIP FIRED EQUIPMENT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</row>
        <row r="92">
          <cell r="X92" t="str">
            <v>1ABAM</v>
          </cell>
          <cell r="Y92" t="str">
            <v>DKADU PLANT  - FAB/DELIVERY MAJOR EQUIP BLOWERS, FANS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</row>
        <row r="93">
          <cell r="X93" t="str">
            <v>1ABAN</v>
          </cell>
          <cell r="Y93" t="str">
            <v>DKADU PLANT  - FAB/DELIVERY MAJOR EQUIP FILTERS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</row>
        <row r="94">
          <cell r="X94" t="str">
            <v>1ABAO</v>
          </cell>
          <cell r="Y94" t="str">
            <v>DKADU PLANT  - FAB/DELIVERY MAJOR EQUIP FLARES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</row>
        <row r="95">
          <cell r="X95" t="str">
            <v>1ABAP</v>
          </cell>
          <cell r="Y95" t="str">
            <v>DKADU PLANT  - FAB/DELIVERY MAJOR EQUIP SOLIDS HANDLING EQUIPMENT</v>
          </cell>
          <cell r="Z95" t="str">
            <v>N/A</v>
          </cell>
          <cell r="AA95" t="str">
            <v>N/A</v>
          </cell>
          <cell r="AB95" t="str">
            <v>N/A</v>
          </cell>
          <cell r="AC95" t="str">
            <v>N/A</v>
          </cell>
          <cell r="AD95" t="str">
            <v>N/A</v>
          </cell>
          <cell r="AE95" t="str">
            <v>N/A</v>
          </cell>
          <cell r="AF95" t="str">
            <v>N/A</v>
          </cell>
        </row>
        <row r="96">
          <cell r="X96" t="str">
            <v>1ABAQ</v>
          </cell>
          <cell r="Y96" t="str">
            <v>DKADU PLANT  - FAB/DELIVERY MAJOR EQUIP PACKAGED EQUIPMENT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</row>
        <row r="97">
          <cell r="X97" t="str">
            <v>1ABAX</v>
          </cell>
          <cell r="Y97" t="str">
            <v>DKADU PLANT  - FAB/DELIVERY MAJOR EQUIP OTHER</v>
          </cell>
          <cell r="Z97">
            <v>5</v>
          </cell>
          <cell r="AA97">
            <v>0</v>
          </cell>
          <cell r="AB97">
            <v>0</v>
          </cell>
          <cell r="AC97">
            <v>0</v>
          </cell>
          <cell r="AD97">
            <v>242700</v>
          </cell>
          <cell r="AE97">
            <v>0</v>
          </cell>
          <cell r="AF97">
            <v>242700</v>
          </cell>
        </row>
        <row r="98">
          <cell r="X98" t="str">
            <v>1ABA-</v>
          </cell>
          <cell r="Y98" t="str">
            <v>SUBTOTAL - DKADU PLANT  - FAB/DELIVERY MAJOR EQUIP.</v>
          </cell>
          <cell r="Z98">
            <v>53</v>
          </cell>
          <cell r="AA98" t="str">
            <v>N/A</v>
          </cell>
          <cell r="AB98">
            <v>0</v>
          </cell>
          <cell r="AC98">
            <v>0</v>
          </cell>
          <cell r="AD98">
            <v>28083700</v>
          </cell>
          <cell r="AE98">
            <v>0</v>
          </cell>
          <cell r="AF98">
            <v>28083700</v>
          </cell>
        </row>
        <row r="100">
          <cell r="X100" t="str">
            <v>1ABBA</v>
          </cell>
          <cell r="Y100" t="str">
            <v>DKADU PLANT  - FAB/DELIVERY BULKS - IMBEDS</v>
          </cell>
          <cell r="AF100">
            <v>0</v>
          </cell>
        </row>
        <row r="101">
          <cell r="X101" t="str">
            <v>1ABBB</v>
          </cell>
          <cell r="Y101" t="str">
            <v>DKADU PLANT  - FAB/DELIVERY BULKS - STRUCTURAL</v>
          </cell>
          <cell r="AF101">
            <v>0</v>
          </cell>
        </row>
        <row r="102">
          <cell r="X102" t="str">
            <v>1ABBC</v>
          </cell>
          <cell r="Y102" t="str">
            <v>DKADU PLANT  - FAB/DELIVERY BULKS - PIPING</v>
          </cell>
          <cell r="AF102">
            <v>0</v>
          </cell>
        </row>
        <row r="103">
          <cell r="X103" t="str">
            <v>1ABBD</v>
          </cell>
          <cell r="Y103" t="str">
            <v>DKADU PLANT  - FAB/DELIVERY BULKS - ELECTRICAL</v>
          </cell>
          <cell r="AF103">
            <v>0</v>
          </cell>
        </row>
        <row r="104">
          <cell r="X104" t="str">
            <v>1ABBE</v>
          </cell>
          <cell r="Y104" t="str">
            <v>DKADU PLANT  - FAB/DELIVERY BULKS - INSTRUMENTATION</v>
          </cell>
          <cell r="AF104">
            <v>0</v>
          </cell>
        </row>
        <row r="105">
          <cell r="X105" t="str">
            <v>1ABBF</v>
          </cell>
          <cell r="Y105" t="str">
            <v>DKADU PLANT  - FAB/DELIVERY BULKS - PIPELINES</v>
          </cell>
          <cell r="Z105" t="str">
            <v>N/A</v>
          </cell>
          <cell r="AA105" t="str">
            <v>N/A</v>
          </cell>
          <cell r="AB105" t="str">
            <v>N/A</v>
          </cell>
          <cell r="AC105" t="str">
            <v>N/A</v>
          </cell>
          <cell r="AD105" t="str">
            <v>N/A</v>
          </cell>
          <cell r="AE105" t="str">
            <v>N/A</v>
          </cell>
          <cell r="AF105" t="str">
            <v>N/A</v>
          </cell>
        </row>
        <row r="106">
          <cell r="X106" t="str">
            <v>1ABB-</v>
          </cell>
          <cell r="Y106" t="str">
            <v>SUBTOTAL - DKADU PLANT  - FAB/DELIVERY BULKS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8">
          <cell r="X108" t="str">
            <v>1ABCA</v>
          </cell>
          <cell r="Y108" t="str">
            <v>DKADU PLANT  - FAB/DELIVERY ENG. SPECIALTIES - BUILDINGS</v>
          </cell>
          <cell r="AF108">
            <v>0</v>
          </cell>
        </row>
        <row r="109">
          <cell r="X109" t="str">
            <v>1ABCB</v>
          </cell>
          <cell r="Y109" t="str">
            <v>DKADU PLANT  - FAB/DELIVERY ENG. SPECIALTIES - GENERAL</v>
          </cell>
          <cell r="AF109">
            <v>0</v>
          </cell>
        </row>
        <row r="110">
          <cell r="X110" t="str">
            <v>1ABC-</v>
          </cell>
          <cell r="Y110" t="str">
            <v>SUBTOTAL - DKADU PLANT  - FAB/DELIVERY ENGINEERING SPECIALTIES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6">
          <cell r="W116" t="str">
            <v>LEVEL 2 DKADU PLANT PG.4</v>
          </cell>
          <cell r="X116" t="str">
            <v>WBS CODE</v>
          </cell>
          <cell r="Y116" t="str">
            <v>DESCRIPTION</v>
          </cell>
          <cell r="Z116" t="str">
            <v>QUANTITY</v>
          </cell>
          <cell r="AA116" t="str">
            <v>UNITS</v>
          </cell>
          <cell r="AB116" t="str">
            <v>TOTAL MANHOURS</v>
          </cell>
          <cell r="AC116" t="str">
            <v>TOTAL LABOR COST</v>
          </cell>
          <cell r="AD116" t="str">
            <v>TOTAL MAT'L COST</v>
          </cell>
          <cell r="AE116" t="str">
            <v>TOTAL S/C COST</v>
          </cell>
          <cell r="AF116" t="str">
            <v>TOTAL COST</v>
          </cell>
        </row>
        <row r="118">
          <cell r="X118" t="str">
            <v>1ACAA</v>
          </cell>
          <cell r="Y118" t="str">
            <v>DKADU PLANT  - CONSTRUCTION, CIVIL - SITE WORK</v>
          </cell>
          <cell r="AF118">
            <v>0</v>
          </cell>
        </row>
        <row r="119">
          <cell r="X119" t="str">
            <v>1ACAB</v>
          </cell>
          <cell r="Y119" t="str">
            <v>DKADU PLANT  - CONSTRUCTION, CIVIL - FOUNDATIONS</v>
          </cell>
          <cell r="AF119">
            <v>0</v>
          </cell>
        </row>
        <row r="120">
          <cell r="X120" t="str">
            <v>1ACA</v>
          </cell>
          <cell r="Y120" t="str">
            <v>SUBTOTAL - DKADU PLANT  - CONSTRUCTION, CIVIL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2">
          <cell r="X122" t="str">
            <v>1ACBA</v>
          </cell>
          <cell r="Y122" t="str">
            <v>DKADU PLANT  - CONSTRUCTION, MAJOR EQUIPMENT - PRESSURE VESSELS</v>
          </cell>
          <cell r="Z122">
            <v>433.39999999999992</v>
          </cell>
          <cell r="AA122" t="str">
            <v>TON</v>
          </cell>
          <cell r="AB122">
            <v>6730</v>
          </cell>
          <cell r="AC122">
            <v>174700</v>
          </cell>
          <cell r="AF122">
            <v>174700</v>
          </cell>
        </row>
        <row r="123">
          <cell r="X123" t="str">
            <v>1ACBB</v>
          </cell>
          <cell r="Y123" t="str">
            <v>DKADU PLANT  - CONSTRUCTION, MAJOR EQUIPMENT - COLUMNS</v>
          </cell>
          <cell r="Z123">
            <v>840.3</v>
          </cell>
          <cell r="AA123" t="str">
            <v>TON</v>
          </cell>
          <cell r="AB123">
            <v>24640</v>
          </cell>
          <cell r="AC123">
            <v>504600</v>
          </cell>
          <cell r="AF123">
            <v>504600</v>
          </cell>
        </row>
        <row r="124">
          <cell r="X124" t="str">
            <v>1ACBC</v>
          </cell>
          <cell r="Y124" t="str">
            <v>DKADU PLANT  - CONSTRUCTION, MAJOR EQUIPMENT - REACTORS</v>
          </cell>
          <cell r="AF124">
            <v>0</v>
          </cell>
        </row>
        <row r="125">
          <cell r="X125" t="str">
            <v>1ACBD</v>
          </cell>
          <cell r="Y125" t="str">
            <v>DKADU PLANT  - CONSTRUCTION, MAJOR EQUIPMENT - FIELD ERECTED TANKS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</row>
        <row r="126">
          <cell r="X126" t="str">
            <v>1ACBE</v>
          </cell>
          <cell r="Y126" t="str">
            <v>DKADU PLANT  - CONSTRUCTION, MAJOR EQUIPMENT - PUMPS</v>
          </cell>
          <cell r="Z126">
            <v>39.200000000000003</v>
          </cell>
          <cell r="AA126" t="str">
            <v>TON</v>
          </cell>
          <cell r="AB126">
            <v>4050</v>
          </cell>
          <cell r="AC126">
            <v>39300</v>
          </cell>
          <cell r="AF126">
            <v>39300</v>
          </cell>
        </row>
        <row r="127">
          <cell r="X127" t="str">
            <v>1ACBF</v>
          </cell>
          <cell r="Y127" t="str">
            <v>DKADU PLANT  - CONSTRUCTION, MAJOR EQUIPMENT - HEAT EXCHANGERS S&amp;T</v>
          </cell>
          <cell r="Z127">
            <v>1338.5</v>
          </cell>
          <cell r="AA127" t="str">
            <v>TON</v>
          </cell>
          <cell r="AB127">
            <v>56000</v>
          </cell>
          <cell r="AC127">
            <v>753200</v>
          </cell>
          <cell r="AF127">
            <v>753200</v>
          </cell>
        </row>
        <row r="128">
          <cell r="X128" t="str">
            <v>1ACBG</v>
          </cell>
          <cell r="Y128" t="str">
            <v>DKADU PLANT  - CONSTRUCTION, MAJOR EQUIPMENT - HEAT EXCHANGERS FINNED</v>
          </cell>
          <cell r="AF128">
            <v>0</v>
          </cell>
        </row>
        <row r="129">
          <cell r="X129" t="str">
            <v>1ACBH</v>
          </cell>
          <cell r="Y129" t="str">
            <v>DKADU PLANT  - CONSTRUCTION, MAJOR EQUIPMENT - EXTRUDERS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</row>
        <row r="130">
          <cell r="X130" t="str">
            <v>1ACBI</v>
          </cell>
          <cell r="Y130" t="str">
            <v>DKADU PLANT  - CONSTRUCTION, MAJOR EQUIPMENT - COMPRESSORS</v>
          </cell>
          <cell r="Z130">
            <v>1380.5</v>
          </cell>
          <cell r="AA130" t="str">
            <v>TON</v>
          </cell>
          <cell r="AB130">
            <v>108180</v>
          </cell>
          <cell r="AC130">
            <v>955100</v>
          </cell>
          <cell r="AF130">
            <v>955100</v>
          </cell>
        </row>
        <row r="131">
          <cell r="X131" t="str">
            <v>1ACBJ</v>
          </cell>
          <cell r="Y131" t="str">
            <v>DKADU PLANT  - CONSTRUCTION, MAJOR EQUIPMENT - GENERATORS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</row>
        <row r="132">
          <cell r="X132" t="str">
            <v>1ACBK</v>
          </cell>
          <cell r="Y132" t="str">
            <v>DKADU PLANT  - CONSTRUCTION, MAJOR EQUIPMENT - MOTORS &amp; DRIVERS</v>
          </cell>
          <cell r="AF132">
            <v>0</v>
          </cell>
        </row>
        <row r="133">
          <cell r="X133" t="str">
            <v>1ACBL</v>
          </cell>
          <cell r="Y133" t="str">
            <v>DKADU PLANT  - CONSTRUCTION, MAJOR EQUIPMENT - FIRED EQUIPMENT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</row>
        <row r="134">
          <cell r="X134" t="str">
            <v>1ACBM</v>
          </cell>
          <cell r="Y134" t="str">
            <v>DKADU PLANT  - CONSTRUCTION, MAJOR EQUIPMENT - BLOWERS, FANS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</row>
        <row r="135">
          <cell r="X135" t="str">
            <v>1ACBN</v>
          </cell>
          <cell r="Y135" t="str">
            <v>DKADU PLANT  - CONSTRUCTION, MAJOR EQUIPMENT - FILTERS</v>
          </cell>
          <cell r="Z135" t="str">
            <v>N/A</v>
          </cell>
          <cell r="AA135" t="str">
            <v>N/A</v>
          </cell>
          <cell r="AB135" t="str">
            <v>N/A</v>
          </cell>
          <cell r="AC135" t="str">
            <v>N/A</v>
          </cell>
          <cell r="AD135" t="str">
            <v>N/A</v>
          </cell>
          <cell r="AE135" t="str">
            <v>N/A</v>
          </cell>
          <cell r="AF135" t="str">
            <v>N/A</v>
          </cell>
        </row>
        <row r="136">
          <cell r="X136" t="str">
            <v>1ACBO</v>
          </cell>
          <cell r="Y136" t="str">
            <v>DKADU PLANT  - CONSTRUCTION, MAJOR EQUIPMENT - FLARES</v>
          </cell>
          <cell r="Z136" t="str">
            <v>N/A</v>
          </cell>
          <cell r="AA136" t="str">
            <v>N/A</v>
          </cell>
          <cell r="AB136" t="str">
            <v>N/A</v>
          </cell>
          <cell r="AC136" t="str">
            <v>N/A</v>
          </cell>
          <cell r="AD136" t="str">
            <v>N/A</v>
          </cell>
          <cell r="AE136" t="str">
            <v>N/A</v>
          </cell>
          <cell r="AF136" t="str">
            <v>N/A</v>
          </cell>
        </row>
        <row r="137">
          <cell r="X137" t="str">
            <v>1ACBP</v>
          </cell>
          <cell r="Y137" t="str">
            <v>DKADU PLANT  - CONSTRUCTION, MAJOR EQUIPMENT - SOLIDS HANDLING EQUIPMENT</v>
          </cell>
          <cell r="Z137" t="str">
            <v>N/A</v>
          </cell>
          <cell r="AA137" t="str">
            <v>N/A</v>
          </cell>
          <cell r="AB137" t="str">
            <v>N/A</v>
          </cell>
          <cell r="AC137" t="str">
            <v>N/A</v>
          </cell>
          <cell r="AD137" t="str">
            <v>N/A</v>
          </cell>
          <cell r="AE137" t="str">
            <v>N/A</v>
          </cell>
          <cell r="AF137" t="str">
            <v>N/A</v>
          </cell>
        </row>
        <row r="138">
          <cell r="X138" t="str">
            <v>1ACBQ</v>
          </cell>
          <cell r="Y138" t="str">
            <v>DKADU PLANT  - CONSTRUCTION, MAJOR EQUIPMENT - PACKAGED EQUIPMENT</v>
          </cell>
          <cell r="Z138" t="str">
            <v>N/A</v>
          </cell>
          <cell r="AA138" t="str">
            <v>N/A</v>
          </cell>
          <cell r="AB138" t="str">
            <v>N/A</v>
          </cell>
          <cell r="AC138" t="str">
            <v>N/A</v>
          </cell>
          <cell r="AD138" t="str">
            <v>N/A</v>
          </cell>
          <cell r="AE138" t="str">
            <v>N/A</v>
          </cell>
          <cell r="AF138" t="str">
            <v>N/A</v>
          </cell>
        </row>
        <row r="139">
          <cell r="X139" t="str">
            <v>1ACBX</v>
          </cell>
          <cell r="Y139" t="str">
            <v>DKADU PLANT  - CONSTRUCTION, MAJOR EQUIPMENT - OTHERS</v>
          </cell>
          <cell r="Z139">
            <v>80.099999999999994</v>
          </cell>
          <cell r="AA139" t="str">
            <v>TON</v>
          </cell>
          <cell r="AB139">
            <v>12560</v>
          </cell>
          <cell r="AC139">
            <v>124420</v>
          </cell>
          <cell r="AF139">
            <v>124420</v>
          </cell>
        </row>
        <row r="140">
          <cell r="X140" t="str">
            <v>1ACB-</v>
          </cell>
          <cell r="Y140" t="str">
            <v>SUBTOTAL - DKADU PLANT  - CONSTRUCTION, MAJOR EQUIPMENT</v>
          </cell>
          <cell r="Z140">
            <v>4112</v>
          </cell>
          <cell r="AA140" t="str">
            <v>N/A</v>
          </cell>
          <cell r="AB140">
            <v>212160</v>
          </cell>
          <cell r="AC140">
            <v>2551320</v>
          </cell>
          <cell r="AD140">
            <v>0</v>
          </cell>
          <cell r="AE140">
            <v>0</v>
          </cell>
          <cell r="AF140">
            <v>2551320</v>
          </cell>
        </row>
        <row r="142">
          <cell r="X142" t="str">
            <v>1ACCA</v>
          </cell>
          <cell r="Y142" t="str">
            <v>DKADU PLANT  - CONSTRUCTION, BULKS - STRUCTURAL</v>
          </cell>
          <cell r="AF142">
            <v>0</v>
          </cell>
        </row>
        <row r="143">
          <cell r="X143" t="str">
            <v>1ACCB</v>
          </cell>
          <cell r="Y143" t="str">
            <v>DKADU PLANT  - CONSTRUCTION, BULKS - PIPING</v>
          </cell>
          <cell r="AF143">
            <v>0</v>
          </cell>
        </row>
        <row r="144">
          <cell r="X144" t="str">
            <v>1ACCC</v>
          </cell>
          <cell r="Y144" t="str">
            <v>DKADU PLANT  - CONSTRUCTION, BULKS - ELECTRICAL</v>
          </cell>
          <cell r="AF144">
            <v>0</v>
          </cell>
        </row>
        <row r="145">
          <cell r="X145" t="str">
            <v>1ACCD</v>
          </cell>
          <cell r="Y145" t="str">
            <v>DKADU PLANT  - CONSTRUCTION, BULKS - INSTRUMENTATION</v>
          </cell>
          <cell r="AF145">
            <v>0</v>
          </cell>
        </row>
        <row r="146">
          <cell r="X146" t="str">
            <v>1ACCE</v>
          </cell>
          <cell r="Y146" t="str">
            <v>DKADU PLANT  - CONSTRUCTION, BULKS - PIPELINES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</row>
        <row r="147">
          <cell r="X147" t="str">
            <v>1ACC-</v>
          </cell>
          <cell r="Y147" t="str">
            <v xml:space="preserve">SUBTOTAL - DKADU PLANT  - CONSTRUCTION, BULKS 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54">
          <cell r="W154" t="str">
            <v>LEVEL 2 DKADU PLANT PG 5</v>
          </cell>
          <cell r="X154" t="str">
            <v>WBS CODE</v>
          </cell>
          <cell r="Y154" t="str">
            <v>DESCRIPTION</v>
          </cell>
          <cell r="Z154" t="str">
            <v>QUANTITY</v>
          </cell>
          <cell r="AA154" t="str">
            <v>UNITS</v>
          </cell>
          <cell r="AB154" t="str">
            <v>TOTAL MANHOURS</v>
          </cell>
          <cell r="AC154" t="str">
            <v>TOTAL LABOR COST</v>
          </cell>
          <cell r="AD154" t="str">
            <v>TOTAL MAT'L COST</v>
          </cell>
          <cell r="AE154" t="str">
            <v>TOTAL S/C COST</v>
          </cell>
          <cell r="AF154" t="str">
            <v>TOTAL COST</v>
          </cell>
        </row>
        <row r="156">
          <cell r="X156" t="str">
            <v>1ACDA</v>
          </cell>
          <cell r="Y156" t="str">
            <v>DKADU PLANT  - CONSTRUCTION SPECIALTIES - BUILDINGS</v>
          </cell>
          <cell r="AF156">
            <v>0</v>
          </cell>
        </row>
        <row r="157">
          <cell r="X157" t="str">
            <v>1ACDB</v>
          </cell>
          <cell r="Y157" t="str">
            <v>DKADU PLANT  - CONSTRUCTION SPECIALTIES - GENERAL</v>
          </cell>
          <cell r="AF157">
            <v>0</v>
          </cell>
        </row>
        <row r="158">
          <cell r="X158" t="str">
            <v>1ACD-</v>
          </cell>
          <cell r="Y158" t="str">
            <v>SUBTOTAL - DKADU PLANT  - CONSTRUCTION SPECIALTIES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60">
          <cell r="X160" t="str">
            <v>1ACEA</v>
          </cell>
          <cell r="Y160" t="str">
            <v>DKADU PLANT  - CONSTRUCTION, OTHER DIRECT WORK - FIRE PROTECTION</v>
          </cell>
          <cell r="AF160">
            <v>0</v>
          </cell>
        </row>
        <row r="161">
          <cell r="X161" t="str">
            <v>1ACEB</v>
          </cell>
          <cell r="Y161" t="str">
            <v>DKADU PLANT  - CONSTRUCTION, OTHER DIRECT WORK - FIREPROOFING</v>
          </cell>
          <cell r="AF161">
            <v>0</v>
          </cell>
        </row>
        <row r="162">
          <cell r="X162" t="str">
            <v>1ACEC</v>
          </cell>
          <cell r="Y162" t="str">
            <v>DKADU PLANT  - CONSTRUCTION, OTHER DIRECT WORK - INSULATION</v>
          </cell>
          <cell r="AF162">
            <v>0</v>
          </cell>
        </row>
        <row r="163">
          <cell r="X163" t="str">
            <v>1ACED</v>
          </cell>
          <cell r="Y163" t="str">
            <v>DKADU PLANT  - CONSTRUCTION, OTHER DIRECT WORK - PAINTING</v>
          </cell>
          <cell r="AF163">
            <v>0</v>
          </cell>
        </row>
        <row r="164">
          <cell r="X164" t="str">
            <v>1ACEE</v>
          </cell>
          <cell r="Y164" t="str">
            <v>DKADU PLANT  - CONSTRUCTION, OTHER DIRECT WORK - SHUTDOWN</v>
          </cell>
          <cell r="AF164">
            <v>0</v>
          </cell>
        </row>
        <row r="165">
          <cell r="X165" t="str">
            <v>1ACEF</v>
          </cell>
          <cell r="Y165" t="str">
            <v>DKADU PLANT  - CONSTRUCTION, OTHER DIRECT WORK - PRE-COMMISSIONING</v>
          </cell>
          <cell r="AF165">
            <v>0</v>
          </cell>
        </row>
        <row r="166">
          <cell r="X166" t="str">
            <v>1ACEG</v>
          </cell>
          <cell r="Y166" t="str">
            <v>DKADU PLANT  - CONSTRUCTION, OTHER DIRECT WORK - ENVIRONMENTAL</v>
          </cell>
          <cell r="AF166">
            <v>0</v>
          </cell>
        </row>
        <row r="167">
          <cell r="X167" t="str">
            <v>1ACEX</v>
          </cell>
          <cell r="Y167" t="str">
            <v>DKADU PLANT  - CONSTRUCTION, OTHER DIRECT WORK - OTHER</v>
          </cell>
          <cell r="AF167">
            <v>0</v>
          </cell>
        </row>
        <row r="168">
          <cell r="X168" t="str">
            <v>1ACE</v>
          </cell>
          <cell r="Y168" t="str">
            <v xml:space="preserve">SUBTOTAL - DKADU PLANT  - CONSTRUCTION, OTHER DIRECT WORK - 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70">
          <cell r="X170" t="str">
            <v>1ACFA</v>
          </cell>
          <cell r="Y170" t="str">
            <v>DKADU PLANT  - CONSTRUCTION INDIRECTS</v>
          </cell>
          <cell r="AF170">
            <v>0</v>
          </cell>
        </row>
        <row r="171">
          <cell r="X171" t="str">
            <v>1ACF</v>
          </cell>
          <cell r="Y171" t="str">
            <v>SUBTOTAL - DKADU PLANT  - CONSTRUCTION INDIRECTS</v>
          </cell>
          <cell r="Z171">
            <v>0</v>
          </cell>
          <cell r="AA171" t="str">
            <v>N/A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3">
          <cell r="X173" t="str">
            <v>1ADAA</v>
          </cell>
          <cell r="Y173" t="str">
            <v>DKADU PLANT  - COMMISSIONING - PROCESS</v>
          </cell>
          <cell r="AF173">
            <v>0</v>
          </cell>
        </row>
        <row r="174">
          <cell r="X174" t="str">
            <v>1ADAB</v>
          </cell>
          <cell r="Y174" t="str">
            <v>DKADU PLANT  - COMMISSIONING - UTILITIES</v>
          </cell>
          <cell r="AF174">
            <v>0</v>
          </cell>
        </row>
        <row r="175">
          <cell r="X175" t="str">
            <v>1ADA-</v>
          </cell>
          <cell r="Y175" t="str">
            <v>SUBTOTAL - DKADU PLANT  - COMMISSIONING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7">
          <cell r="X177" t="str">
            <v>1ADBA</v>
          </cell>
          <cell r="Y177" t="str">
            <v>DKADU PLANT  - STARTUP - PROCESS</v>
          </cell>
          <cell r="AF177">
            <v>0</v>
          </cell>
        </row>
        <row r="178">
          <cell r="X178" t="str">
            <v>1ADBB</v>
          </cell>
          <cell r="Y178" t="str">
            <v>DKADU PLANT  - STARTUP - UTILITIES</v>
          </cell>
          <cell r="AF178">
            <v>0</v>
          </cell>
        </row>
        <row r="179">
          <cell r="X179" t="str">
            <v>1ADB-</v>
          </cell>
          <cell r="Y179" t="str">
            <v>SUBTOTAL - DKADU PLANT  - STARTUP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1">
          <cell r="X181" t="str">
            <v>1ADCA</v>
          </cell>
          <cell r="Y181" t="str">
            <v>DKADU PLANT  - TRAINING</v>
          </cell>
          <cell r="AF181">
            <v>0</v>
          </cell>
        </row>
        <row r="182">
          <cell r="X182" t="str">
            <v>1ADC-</v>
          </cell>
          <cell r="Y182" t="str">
            <v>SUBTOTAL - DKADU PLANT  - TRAINING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92">
          <cell r="L192" t="str">
            <v>CYCLE &amp; LVL 1 NGL-4 PLANT</v>
          </cell>
          <cell r="M192" t="str">
            <v>WBS CODE</v>
          </cell>
          <cell r="N192" t="str">
            <v>DESCRIPTION</v>
          </cell>
          <cell r="O192" t="str">
            <v>QUANTITY</v>
          </cell>
          <cell r="P192" t="str">
            <v>UNITS</v>
          </cell>
          <cell r="Q192" t="str">
            <v>TOTAL MANHOURS</v>
          </cell>
          <cell r="R192" t="str">
            <v>TOTAL LABOR COST</v>
          </cell>
          <cell r="S192" t="str">
            <v>TOTAL MAT'L COST</v>
          </cell>
          <cell r="T192" t="str">
            <v>TOTAL S/C COST</v>
          </cell>
          <cell r="U192" t="str">
            <v>TOTAL COST</v>
          </cell>
          <cell r="W192" t="str">
            <v>LEVEL 2 NGL-4 PLANT PG.1</v>
          </cell>
          <cell r="X192" t="str">
            <v>WBS CODE</v>
          </cell>
          <cell r="Y192" t="str">
            <v>DESCRIPTION</v>
          </cell>
          <cell r="Z192" t="str">
            <v>QUANTITY</v>
          </cell>
          <cell r="AA192" t="str">
            <v>UNITS</v>
          </cell>
          <cell r="AB192" t="str">
            <v>TOTAL MANHOURS</v>
          </cell>
          <cell r="AC192" t="str">
            <v>TOTAL LABOR COST</v>
          </cell>
          <cell r="AD192" t="str">
            <v>TOTAL MAT'L COST</v>
          </cell>
          <cell r="AE192" t="str">
            <v>TOTAL S/C COST</v>
          </cell>
          <cell r="AF192" t="str">
            <v>TOTAL COST</v>
          </cell>
          <cell r="AH192" t="str">
            <v>LEVEL 3 NGL-4 PLANT PG 1</v>
          </cell>
          <cell r="AI192" t="str">
            <v>WBS CODE</v>
          </cell>
          <cell r="AJ192" t="str">
            <v>DESCRIPTION</v>
          </cell>
          <cell r="AK192" t="str">
            <v>QUANTITY</v>
          </cell>
          <cell r="AL192" t="str">
            <v>UNITS</v>
          </cell>
          <cell r="AM192" t="str">
            <v>TOTAL MANHOURS</v>
          </cell>
          <cell r="AN192" t="str">
            <v>TOTAL LABOR COST</v>
          </cell>
          <cell r="AO192" t="str">
            <v>TOTAL MAT'L COST</v>
          </cell>
          <cell r="AP192" t="str">
            <v>TOTAL S/C COST</v>
          </cell>
          <cell r="AQ192" t="str">
            <v>TOTAL COST</v>
          </cell>
        </row>
        <row r="194">
          <cell r="M194" t="str">
            <v>1BAA-</v>
          </cell>
          <cell r="N194" t="str">
            <v>NGL-4 PLANT  - DIRECT ENGINEERING</v>
          </cell>
          <cell r="Q194">
            <v>8136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1BAAA</v>
          </cell>
          <cell r="Y194" t="str">
            <v>NGL-4 PLANT  - DIR. ENG.  PROCESS</v>
          </cell>
          <cell r="AF194">
            <v>0</v>
          </cell>
          <cell r="AI194" t="str">
            <v>1BBAAA</v>
          </cell>
          <cell r="AJ194" t="str">
            <v>DEETHANIZER OVERHEAD ACCUMULATOR DRUM</v>
          </cell>
          <cell r="AQ194">
            <v>0</v>
          </cell>
        </row>
        <row r="195">
          <cell r="M195" t="str">
            <v>1BAH-</v>
          </cell>
          <cell r="N195" t="str">
            <v>NGL-4 PLANT  EQUIPMENT SPECIFICATION</v>
          </cell>
          <cell r="Q195">
            <v>1870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1BAAB</v>
          </cell>
          <cell r="Y195" t="str">
            <v>NGL-4 PLANT  - DIR. ENG.  PERMITS</v>
          </cell>
          <cell r="AF195">
            <v>0</v>
          </cell>
          <cell r="AI195" t="str">
            <v>1BBAAB</v>
          </cell>
          <cell r="AJ195" t="str">
            <v>PROPANE REFRIGERANT SURGE DRUMS</v>
          </cell>
          <cell r="AQ195">
            <v>0</v>
          </cell>
        </row>
        <row r="196">
          <cell r="M196" t="str">
            <v>1BAI-</v>
          </cell>
          <cell r="N196" t="str">
            <v>NGL-4 PLANT  - ENGINEERING PROCUREMENT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X196" t="str">
            <v>1BAAC</v>
          </cell>
          <cell r="Y196" t="str">
            <v>NGL-4 PLANT  - DIR. ENG.  CIVIL/STRUCTURAL</v>
          </cell>
          <cell r="AF196">
            <v>0</v>
          </cell>
          <cell r="AI196" t="str">
            <v>1BBAAC</v>
          </cell>
          <cell r="AJ196" t="str">
            <v>PROPANE REFRIGERANT 1ST STAGE SUCTION DRUMS</v>
          </cell>
          <cell r="AQ196">
            <v>0</v>
          </cell>
        </row>
        <row r="197">
          <cell r="M197" t="str">
            <v>1BAJ-</v>
          </cell>
          <cell r="N197" t="str">
            <v>NGL-4 PLANT  - INDIRECT ENGINEERING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X197" t="str">
            <v>1BAAD</v>
          </cell>
          <cell r="Y197" t="str">
            <v>NGL-4 PLANT  - DIR. ENG.  MECHANICAL</v>
          </cell>
          <cell r="Z197">
            <v>271</v>
          </cell>
          <cell r="AA197" t="str">
            <v>EA</v>
          </cell>
          <cell r="AB197">
            <v>8136</v>
          </cell>
          <cell r="AF197">
            <v>0</v>
          </cell>
          <cell r="AI197" t="str">
            <v>1BBAAD</v>
          </cell>
          <cell r="AJ197" t="str">
            <v>PROPANE REFRIGERANT 3RD STAGE SUCTION DRUMS</v>
          </cell>
          <cell r="AQ197">
            <v>0</v>
          </cell>
        </row>
        <row r="198">
          <cell r="M198" t="str">
            <v>1BA--</v>
          </cell>
          <cell r="N198" t="str">
            <v>SUBTOTAL NGL-4 PLANT  - ENGINEERING/PROCUREMENT</v>
          </cell>
          <cell r="Q198">
            <v>10006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1BAAE</v>
          </cell>
          <cell r="Y198" t="str">
            <v>NGL-4 PLANT  - DIR. ENG.  PIPING</v>
          </cell>
          <cell r="AF198">
            <v>0</v>
          </cell>
          <cell r="AI198" t="str">
            <v>1BBAAE</v>
          </cell>
          <cell r="AJ198" t="str">
            <v>PROPANE REFRIGERANT 4TH STAGE SUCTION DRUMS</v>
          </cell>
          <cell r="AQ198">
            <v>0</v>
          </cell>
        </row>
        <row r="199">
          <cell r="X199" t="str">
            <v>1BAAF</v>
          </cell>
          <cell r="Y199" t="str">
            <v>NGL-4 PLANT  - DIR. ENG.  ELECTRICAL</v>
          </cell>
          <cell r="AF199">
            <v>0</v>
          </cell>
          <cell r="AI199" t="str">
            <v>1BBAAF</v>
          </cell>
          <cell r="AJ199" t="str">
            <v>NFGP FEED DRUM</v>
          </cell>
          <cell r="AQ199">
            <v>0</v>
          </cell>
        </row>
        <row r="200">
          <cell r="M200" t="str">
            <v>1BBA-</v>
          </cell>
          <cell r="N200" t="str">
            <v>NGL-4 PLANT  - FAB/DELIVERY - MAJOR EQUIPMENT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1BAAG</v>
          </cell>
          <cell r="Y200" t="str">
            <v>NGL-4 PLANT  - DIR. ENG.  INSTRUMENTATION</v>
          </cell>
          <cell r="AF200">
            <v>0</v>
          </cell>
          <cell r="AI200" t="str">
            <v>1BBAAX</v>
          </cell>
          <cell r="AJ200" t="str">
            <v>OTHER PRESSURE VESSELS</v>
          </cell>
          <cell r="AQ200">
            <v>0</v>
          </cell>
        </row>
        <row r="201">
          <cell r="M201" t="str">
            <v>1BBB-</v>
          </cell>
          <cell r="N201" t="str">
            <v>NGL-4 PLANT  - FAB/DELIVERY - BULKS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X201" t="str">
            <v>1BAAH</v>
          </cell>
          <cell r="Y201" t="str">
            <v>NGL-4 PLANT  - DIR. ENG.  ARCHITECTURAL</v>
          </cell>
          <cell r="AF201">
            <v>0</v>
          </cell>
          <cell r="AI201" t="str">
            <v>1BBAA-</v>
          </cell>
          <cell r="AJ201" t="str">
            <v>SUBTOTAL PRESSURE VESSELS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M202" t="str">
            <v>1BBC-</v>
          </cell>
          <cell r="N202" t="str">
            <v>NGL-4 PLANT  - FAB/DELIVERY - ENGINEERING SPECIALTIES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X202" t="str">
            <v>1BAAI</v>
          </cell>
          <cell r="Y202" t="str">
            <v>NGL-4 PLANT  - DIR. ENG.  PIPELINES</v>
          </cell>
          <cell r="Z202" t="str">
            <v>N/A</v>
          </cell>
          <cell r="AA202" t="str">
            <v>N/A</v>
          </cell>
          <cell r="AB202" t="str">
            <v>N/A</v>
          </cell>
          <cell r="AC202" t="str">
            <v>N/A</v>
          </cell>
          <cell r="AD202" t="str">
            <v>N/A</v>
          </cell>
          <cell r="AE202" t="str">
            <v>N/A</v>
          </cell>
          <cell r="AF202" t="str">
            <v>N/A</v>
          </cell>
        </row>
        <row r="203">
          <cell r="M203" t="str">
            <v>1BB--</v>
          </cell>
          <cell r="N203" t="str">
            <v>SUBTOTAL NGL-4 PLANT  - FABRICATION/DELIVERY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X203" t="str">
            <v>1BAA-</v>
          </cell>
          <cell r="Y203" t="str">
            <v>SUBTOTAL - NGL-4 PLANT  - DIRECT ENGINEERING</v>
          </cell>
          <cell r="Z203">
            <v>271</v>
          </cell>
          <cell r="AA203" t="str">
            <v>N/A</v>
          </cell>
          <cell r="AB203">
            <v>8136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I203" t="str">
            <v>1BBABA</v>
          </cell>
          <cell r="AJ203" t="str">
            <v>DEETHANISER COLUMNS</v>
          </cell>
          <cell r="AQ203">
            <v>0</v>
          </cell>
        </row>
        <row r="204">
          <cell r="AI204" t="str">
            <v>1BBABB</v>
          </cell>
          <cell r="AJ204" t="str">
            <v>DEPROPANISER COLUMNS</v>
          </cell>
        </row>
        <row r="205">
          <cell r="M205" t="str">
            <v>1BCA-</v>
          </cell>
          <cell r="N205" t="str">
            <v>NGL-4 PLANT  - CONSTRUCTION - CIVIL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X205" t="str">
            <v>1BAHA</v>
          </cell>
          <cell r="Y205" t="str">
            <v>NGL-4 PLANT  - EQUIP. SPECS - PRESSURE VESSELS</v>
          </cell>
          <cell r="Z205">
            <v>53</v>
          </cell>
          <cell r="AA205" t="str">
            <v>EA</v>
          </cell>
          <cell r="AB205">
            <v>170</v>
          </cell>
          <cell r="AF205">
            <v>0</v>
          </cell>
          <cell r="AI205" t="str">
            <v>1BBABC</v>
          </cell>
          <cell r="AJ205" t="str">
            <v>DEBUTANISER COLUMNS</v>
          </cell>
          <cell r="AQ205">
            <v>0</v>
          </cell>
        </row>
        <row r="206">
          <cell r="M206" t="str">
            <v>1BCB-</v>
          </cell>
          <cell r="N206" t="str">
            <v>NGL-4 PLANT  - CONSTRUCTION - MAJOR EQUIPMENT</v>
          </cell>
          <cell r="Q206">
            <v>376990</v>
          </cell>
          <cell r="R206">
            <v>5042400</v>
          </cell>
          <cell r="S206">
            <v>0</v>
          </cell>
          <cell r="T206">
            <v>0</v>
          </cell>
          <cell r="U206">
            <v>5042400</v>
          </cell>
          <cell r="X206" t="str">
            <v>1BAHB</v>
          </cell>
          <cell r="Y206" t="str">
            <v>NGL-4 PLANT  - EQUIP. SPECS - COLUMNS</v>
          </cell>
          <cell r="Z206">
            <v>18</v>
          </cell>
          <cell r="AA206" t="str">
            <v>EA</v>
          </cell>
          <cell r="AB206">
            <v>150</v>
          </cell>
          <cell r="AF206">
            <v>0</v>
          </cell>
          <cell r="AI206" t="str">
            <v>1BBABD</v>
          </cell>
          <cell r="AJ206" t="str">
            <v>PROPANE MOLECULAR SEIVE ABSORBER</v>
          </cell>
          <cell r="AQ206">
            <v>0</v>
          </cell>
        </row>
        <row r="207">
          <cell r="M207" t="str">
            <v>1BCC-</v>
          </cell>
          <cell r="N207" t="str">
            <v>NGL-4 PLANT  - CONSTRUCTION - BULKS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X207" t="str">
            <v>1BAHC</v>
          </cell>
          <cell r="Y207" t="str">
            <v>NGL-4 PLANT  - EQUIP. SPECS - REACTORS</v>
          </cell>
          <cell r="Z207" t="str">
            <v>N/A</v>
          </cell>
          <cell r="AA207" t="str">
            <v>N/A</v>
          </cell>
          <cell r="AB207" t="str">
            <v>N/A</v>
          </cell>
          <cell r="AC207" t="str">
            <v>N/A</v>
          </cell>
          <cell r="AD207" t="str">
            <v>N/A</v>
          </cell>
          <cell r="AE207" t="str">
            <v>N/A</v>
          </cell>
          <cell r="AF207" t="str">
            <v>N/A</v>
          </cell>
          <cell r="AI207" t="str">
            <v>1BBABE</v>
          </cell>
          <cell r="AJ207" t="str">
            <v>BUTANE MOLECULAR SE9IVE ABSORBER</v>
          </cell>
          <cell r="AQ207">
            <v>0</v>
          </cell>
        </row>
        <row r="208">
          <cell r="M208" t="str">
            <v>1BCD-</v>
          </cell>
          <cell r="N208" t="str">
            <v>NGL-4 PLANT  - CONSTRUCTION - CONSTRUCTION SPECIALTIES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X208" t="str">
            <v>1BAHD</v>
          </cell>
          <cell r="Y208" t="str">
            <v>NGL-4 PLANT  - EQUIP. SPECS - FIELD ERECTED TANKS</v>
          </cell>
          <cell r="Z208" t="str">
            <v>N/A</v>
          </cell>
          <cell r="AA208" t="str">
            <v>N/A</v>
          </cell>
          <cell r="AB208" t="str">
            <v>N/A</v>
          </cell>
          <cell r="AC208" t="str">
            <v>N/A</v>
          </cell>
          <cell r="AD208" t="str">
            <v>N/A</v>
          </cell>
          <cell r="AE208" t="str">
            <v>N/A</v>
          </cell>
          <cell r="AF208" t="str">
            <v>N/A</v>
          </cell>
          <cell r="AI208" t="str">
            <v>1BBABF</v>
          </cell>
          <cell r="AJ208" t="str">
            <v>REGENERATED GAS ALUMINUM DRYER</v>
          </cell>
          <cell r="AQ208">
            <v>0</v>
          </cell>
        </row>
        <row r="209">
          <cell r="M209" t="str">
            <v>1BCE-</v>
          </cell>
          <cell r="N209" t="str">
            <v>NGL-4 PLANT  - CONSTRUCTION - OTHER DIRECT WORK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X209" t="str">
            <v>1BAHE</v>
          </cell>
          <cell r="Y209" t="str">
            <v>NGL-4 PLANT  - EQUIP. SPECS - PUMPS</v>
          </cell>
          <cell r="Z209">
            <v>102</v>
          </cell>
          <cell r="AA209" t="str">
            <v>EA</v>
          </cell>
          <cell r="AB209">
            <v>210</v>
          </cell>
          <cell r="AF209">
            <v>0</v>
          </cell>
          <cell r="AI209" t="str">
            <v>1BBABX</v>
          </cell>
          <cell r="AJ209" t="str">
            <v>OTHER COLUMNS</v>
          </cell>
          <cell r="AQ209">
            <v>0</v>
          </cell>
        </row>
        <row r="210">
          <cell r="M210" t="str">
            <v>1BCF-</v>
          </cell>
          <cell r="N210" t="str">
            <v>NGL-4 PLANT  - CONSTRUCTION - INDIRECTS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X210" t="str">
            <v>1BAHF</v>
          </cell>
          <cell r="Y210" t="str">
            <v>NGL-4 PLANT  - EQUIP. SPECS - HEAT EXCHANGERS - S &amp; T</v>
          </cell>
          <cell r="Z210">
            <v>39</v>
          </cell>
          <cell r="AA210" t="str">
            <v>EA</v>
          </cell>
          <cell r="AB210">
            <v>170</v>
          </cell>
          <cell r="AF210">
            <v>0</v>
          </cell>
          <cell r="AI210" t="str">
            <v>1BBAB</v>
          </cell>
          <cell r="AJ210" t="str">
            <v>SUBTOTAL COLUMNS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1">
          <cell r="M211" t="str">
            <v>1BC--</v>
          </cell>
          <cell r="N211" t="str">
            <v>SUBTOTAL NGL-4 PLANT  - CONSTRUCTION</v>
          </cell>
          <cell r="Q211">
            <v>376990</v>
          </cell>
          <cell r="R211">
            <v>5042400</v>
          </cell>
          <cell r="S211">
            <v>0</v>
          </cell>
          <cell r="T211">
            <v>0</v>
          </cell>
          <cell r="U211">
            <v>5042400</v>
          </cell>
          <cell r="X211" t="str">
            <v>1BAHG</v>
          </cell>
          <cell r="Y211" t="str">
            <v>NGL-4 PLANT  - EQUIP. SPECS - HEAT EXCHANGERS - FINNED</v>
          </cell>
          <cell r="Z211">
            <v>17</v>
          </cell>
          <cell r="AA211" t="str">
            <v>EA</v>
          </cell>
          <cell r="AB211">
            <v>250</v>
          </cell>
          <cell r="AF211">
            <v>0</v>
          </cell>
        </row>
        <row r="212">
          <cell r="X212" t="str">
            <v>1BAHH</v>
          </cell>
          <cell r="Y212" t="str">
            <v>NGL-4 PLANT  - EQUIP. SPECS - EXTRUDERS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I212" t="str">
            <v>1BBAEA</v>
          </cell>
          <cell r="AJ212" t="str">
            <v>NFGP NGL FEED PUMPS</v>
          </cell>
          <cell r="AQ212">
            <v>0</v>
          </cell>
        </row>
        <row r="213">
          <cell r="M213" t="str">
            <v>1BDA-</v>
          </cell>
          <cell r="N213" t="str">
            <v>NGL-4 PLANT  - COMMISSIONING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X213" t="str">
            <v>1BAHI</v>
          </cell>
          <cell r="Y213" t="str">
            <v>NGL-4 PLANT  - EQUIP. SPECS - COMPRESSORS</v>
          </cell>
          <cell r="Z213">
            <v>10</v>
          </cell>
          <cell r="AA213" t="str">
            <v>EA</v>
          </cell>
          <cell r="AB213">
            <v>250</v>
          </cell>
          <cell r="AF213">
            <v>0</v>
          </cell>
          <cell r="AI213" t="str">
            <v>1BBAEX</v>
          </cell>
          <cell r="AJ213" t="str">
            <v>OTHER PUMPS</v>
          </cell>
          <cell r="AQ213">
            <v>0</v>
          </cell>
        </row>
        <row r="214">
          <cell r="M214" t="str">
            <v>1BDB-</v>
          </cell>
          <cell r="N214" t="str">
            <v>NGL-4 PLANT  -STARTUP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X214" t="str">
            <v>1BAHJ</v>
          </cell>
          <cell r="Y214" t="str">
            <v>NGL-4 PLANT  - EQUIP. SPECS - GENERATORS</v>
          </cell>
          <cell r="Z214" t="str">
            <v>N/A</v>
          </cell>
          <cell r="AA214" t="str">
            <v>N/A</v>
          </cell>
          <cell r="AB214" t="str">
            <v>N/A</v>
          </cell>
          <cell r="AC214" t="str">
            <v>N/A</v>
          </cell>
          <cell r="AD214" t="str">
            <v>N/A</v>
          </cell>
          <cell r="AE214" t="str">
            <v>N/A</v>
          </cell>
          <cell r="AF214" t="str">
            <v>N/A</v>
          </cell>
          <cell r="AI214" t="str">
            <v>1BBAE-</v>
          </cell>
          <cell r="AJ214" t="str">
            <v>SUBTOTAL PUMPS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5">
          <cell r="M215" t="str">
            <v>1BDC-</v>
          </cell>
          <cell r="N215" t="str">
            <v>NGL-4 PLANT  -TRAINING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X215" t="str">
            <v>1BAHK</v>
          </cell>
          <cell r="Y215" t="str">
            <v>NGL-4 PLANT  - EQUIP. SPECS - MOTORS &amp; DRIVERS</v>
          </cell>
          <cell r="AF215">
            <v>0</v>
          </cell>
        </row>
        <row r="216">
          <cell r="M216" t="str">
            <v>1BD--</v>
          </cell>
          <cell r="N216" t="str">
            <v>SUBTOTAL NGL-4 PLANT  - COMMISSIONING, STARTUP &amp; TRAINING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X216" t="str">
            <v>1BAHL</v>
          </cell>
          <cell r="Y216" t="str">
            <v>NGL-4 PLANT  - EQUIP. SPECS - FIRED EQUIPMENT</v>
          </cell>
          <cell r="Z216" t="str">
            <v>N/A</v>
          </cell>
          <cell r="AA216" t="str">
            <v>N/A</v>
          </cell>
          <cell r="AB216" t="str">
            <v>N/A</v>
          </cell>
          <cell r="AC216" t="str">
            <v>N/A</v>
          </cell>
          <cell r="AD216" t="str">
            <v>N/A</v>
          </cell>
          <cell r="AE216" t="str">
            <v>N/A</v>
          </cell>
          <cell r="AF216" t="str">
            <v>N/A</v>
          </cell>
          <cell r="AI216" t="str">
            <v>1BBAFA</v>
          </cell>
          <cell r="AJ216" t="str">
            <v>DEETAHNISER COLUMNS CONDENSERS</v>
          </cell>
          <cell r="AQ216">
            <v>0</v>
          </cell>
        </row>
        <row r="217">
          <cell r="X217" t="str">
            <v>1BAHM</v>
          </cell>
          <cell r="Y217" t="str">
            <v>NGL-4 PLANT  - EQUIP. SPECS - BLOWERS, FANS</v>
          </cell>
          <cell r="AF217">
            <v>0</v>
          </cell>
          <cell r="AI217" t="str">
            <v>1BBAFB</v>
          </cell>
          <cell r="AJ217" t="str">
            <v>DEETAHNISER COLUMNS REBOILERS</v>
          </cell>
          <cell r="AQ217">
            <v>0</v>
          </cell>
        </row>
        <row r="218">
          <cell r="X218" t="str">
            <v>1BAHN</v>
          </cell>
          <cell r="Y218" t="str">
            <v>NGL-4 PLANT  - EQUIP. SPECS - FILTERS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I218" t="str">
            <v>1BBAFC</v>
          </cell>
          <cell r="AJ218" t="str">
            <v>DEPROPANISER COLUMNS CONDENSER</v>
          </cell>
          <cell r="AQ218">
            <v>0</v>
          </cell>
        </row>
        <row r="219">
          <cell r="X219" t="str">
            <v>1BAHO</v>
          </cell>
          <cell r="Y219" t="str">
            <v>NGL-4 PLANT  - EQUIP. SPECS - FLARES</v>
          </cell>
          <cell r="Z219">
            <v>1</v>
          </cell>
          <cell r="AA219" t="str">
            <v>EA</v>
          </cell>
          <cell r="AB219">
            <v>200</v>
          </cell>
          <cell r="AF219">
            <v>0</v>
          </cell>
          <cell r="AI219" t="str">
            <v>1BBAFD</v>
          </cell>
          <cell r="AJ219" t="str">
            <v>DEPROPANISER COLUMNS REBOILERS</v>
          </cell>
          <cell r="AQ219">
            <v>0</v>
          </cell>
        </row>
        <row r="220">
          <cell r="X220" t="str">
            <v>1BAHP</v>
          </cell>
          <cell r="Y220" t="str">
            <v>NGL-4 PLANT  - EQUIP. SPECS - SOLIDS HANDLING EQUIPMENT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I220" t="str">
            <v>1BBAFE</v>
          </cell>
          <cell r="AJ220" t="str">
            <v>DEBUTANISER COLUMNS CONDENSERS</v>
          </cell>
          <cell r="AQ220">
            <v>0</v>
          </cell>
        </row>
        <row r="221">
          <cell r="X221" t="str">
            <v>1BAHQ</v>
          </cell>
          <cell r="Y221" t="str">
            <v>NGL-4 PLANT  - EQUIP. SPECS - PACKAGED EQUIPMENT</v>
          </cell>
          <cell r="Z221">
            <v>4</v>
          </cell>
          <cell r="AA221" t="str">
            <v>EA</v>
          </cell>
          <cell r="AB221">
            <v>300</v>
          </cell>
          <cell r="AF221">
            <v>0</v>
          </cell>
          <cell r="AI221" t="str">
            <v>1BBAFF</v>
          </cell>
          <cell r="AJ221" t="str">
            <v>DEBUTANISER COLUMNS REBOILERS</v>
          </cell>
          <cell r="AQ221">
            <v>0</v>
          </cell>
        </row>
        <row r="222">
          <cell r="X222" t="str">
            <v>1BAHX</v>
          </cell>
          <cell r="Y222" t="str">
            <v>NGL-4 PLANT  - EQUIP. SPECS - OTHERS</v>
          </cell>
          <cell r="Z222">
            <v>27</v>
          </cell>
          <cell r="AA222" t="str">
            <v>EA</v>
          </cell>
          <cell r="AB222">
            <v>170</v>
          </cell>
          <cell r="AF222">
            <v>0</v>
          </cell>
          <cell r="AI222" t="str">
            <v>1BBAFG</v>
          </cell>
          <cell r="AJ222" t="str">
            <v>COMPRESSOR DISCHARGE CONDENSER</v>
          </cell>
          <cell r="AQ222">
            <v>0</v>
          </cell>
        </row>
        <row r="223">
          <cell r="X223" t="str">
            <v>1BAH-</v>
          </cell>
          <cell r="Y223" t="str">
            <v xml:space="preserve">SUBTOTAL - NGL-4 PLANT  - EQUIP. SPECS </v>
          </cell>
          <cell r="Z223">
            <v>271</v>
          </cell>
          <cell r="AA223" t="str">
            <v>N/A</v>
          </cell>
          <cell r="AB223">
            <v>1870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1BBAFX</v>
          </cell>
          <cell r="AJ223" t="str">
            <v>OTHER HEAT EXCHANGERS-SHELL &amp; TUBE</v>
          </cell>
          <cell r="AQ223">
            <v>0</v>
          </cell>
        </row>
        <row r="224">
          <cell r="AI224" t="str">
            <v>1BBAF-</v>
          </cell>
          <cell r="AJ224" t="str">
            <v>SUBTOTAL HEAT EXCHANGERS - SHELL &amp; TUBE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30">
          <cell r="W230" t="str">
            <v>LEVEL 2 NGL-4 PLANT PG.2</v>
          </cell>
          <cell r="X230" t="str">
            <v>WBS CODE</v>
          </cell>
          <cell r="Y230" t="str">
            <v>DESCRIPTION</v>
          </cell>
          <cell r="Z230" t="str">
            <v>QUANTITY</v>
          </cell>
          <cell r="AA230" t="str">
            <v>UNITS</v>
          </cell>
          <cell r="AB230" t="str">
            <v>TOTAL MANHOURS</v>
          </cell>
          <cell r="AC230" t="str">
            <v>TOTAL LABOR COST</v>
          </cell>
          <cell r="AD230" t="str">
            <v>TOTAL MAT'L COST</v>
          </cell>
          <cell r="AE230" t="str">
            <v>TOTAL S/C COST</v>
          </cell>
          <cell r="AF230" t="str">
            <v>TOTAL COST</v>
          </cell>
          <cell r="AH230" t="str">
            <v>LEVEL 3 NGL-4 PLANT PG 2</v>
          </cell>
          <cell r="AI230" t="str">
            <v>WBS CODE</v>
          </cell>
          <cell r="AJ230" t="str">
            <v>DESCRIPTION</v>
          </cell>
          <cell r="AK230" t="str">
            <v>QUANTITY</v>
          </cell>
          <cell r="AL230" t="str">
            <v>UNITS</v>
          </cell>
          <cell r="AM230" t="str">
            <v>TOTAL MANHOURS</v>
          </cell>
          <cell r="AN230" t="str">
            <v>TOTAL LABOR COST</v>
          </cell>
          <cell r="AO230" t="str">
            <v>TOTAL MAT'L COST</v>
          </cell>
          <cell r="AP230" t="str">
            <v>TOTAL S/C COST</v>
          </cell>
          <cell r="AQ230" t="str">
            <v>TOTAL COST</v>
          </cell>
        </row>
        <row r="232">
          <cell r="X232" t="str">
            <v>1BAIA</v>
          </cell>
          <cell r="Y232" t="str">
            <v>NGL-4 PLANT  - PROCUREMENT PRESSURE VESSELS</v>
          </cell>
          <cell r="AF232">
            <v>0</v>
          </cell>
          <cell r="AI232" t="str">
            <v>1BBAGA</v>
          </cell>
          <cell r="AJ232" t="str">
            <v>AIR COOLERS</v>
          </cell>
          <cell r="AQ232">
            <v>0</v>
          </cell>
        </row>
        <row r="233">
          <cell r="X233" t="str">
            <v>1BAIB</v>
          </cell>
          <cell r="Y233" t="str">
            <v>NGL-4 PLANT  - PROCUREMENT   COLUMNS</v>
          </cell>
          <cell r="AF233">
            <v>0</v>
          </cell>
          <cell r="AI233" t="str">
            <v>1BBAGX</v>
          </cell>
          <cell r="AJ233" t="str">
            <v>OTHER HEAT EXCHANGERS-FINNED</v>
          </cell>
          <cell r="AQ233">
            <v>0</v>
          </cell>
        </row>
        <row r="234">
          <cell r="X234" t="str">
            <v>1BAIC</v>
          </cell>
          <cell r="Y234" t="str">
            <v>NGL-4 PLANT  - PROCUREMENT   REACTORS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I234" t="str">
            <v>1BBAG-</v>
          </cell>
          <cell r="AJ234" t="str">
            <v>SUBTOTAL HEAT EXCHANGERS - FINNED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5">
          <cell r="X235" t="str">
            <v>1BAID</v>
          </cell>
          <cell r="Y235" t="str">
            <v>NGL-4 PLANT  - PROCUREMENT   FIELD ERECTED TANKS</v>
          </cell>
          <cell r="Z235" t="str">
            <v>N/A</v>
          </cell>
          <cell r="AA235" t="str">
            <v>N/A</v>
          </cell>
          <cell r="AB235" t="str">
            <v>N/A</v>
          </cell>
          <cell r="AC235" t="str">
            <v>N/A</v>
          </cell>
          <cell r="AD235" t="str">
            <v>N/A</v>
          </cell>
          <cell r="AE235" t="str">
            <v>N/A</v>
          </cell>
          <cell r="AF235" t="str">
            <v>N/A</v>
          </cell>
        </row>
        <row r="236">
          <cell r="X236" t="str">
            <v>1BAIE</v>
          </cell>
          <cell r="Y236" t="str">
            <v>NGL-4 PLANT  - PROCUREMENT   PUMPS</v>
          </cell>
          <cell r="AF236">
            <v>0</v>
          </cell>
          <cell r="AI236" t="str">
            <v>1BBAIA</v>
          </cell>
          <cell r="AJ236" t="str">
            <v>PROPANE REFRIG. COMPRESSORS W/ TURBINES</v>
          </cell>
          <cell r="AQ236">
            <v>0</v>
          </cell>
        </row>
        <row r="237">
          <cell r="X237" t="str">
            <v>1BAIF</v>
          </cell>
          <cell r="Y237" t="str">
            <v>NGL-4 PLANT  - PROCUREMENT   HEAT EXCHANGERS - S &amp; T</v>
          </cell>
          <cell r="AF237">
            <v>0</v>
          </cell>
          <cell r="AI237" t="str">
            <v>1BBAIX</v>
          </cell>
          <cell r="AJ237" t="str">
            <v>OTHER COMPRESSORS</v>
          </cell>
          <cell r="AQ237">
            <v>0</v>
          </cell>
        </row>
        <row r="238">
          <cell r="X238" t="str">
            <v>1BAIG</v>
          </cell>
          <cell r="Y238" t="str">
            <v>NGL-4 PLANT  - PROCUREMENT   HEAT EXCHANGERS - FINNED</v>
          </cell>
          <cell r="AF238">
            <v>0</v>
          </cell>
          <cell r="AI238" t="str">
            <v>1BBAI</v>
          </cell>
          <cell r="AJ238" t="str">
            <v>SUBTOTAL - COMPRESSORS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9">
          <cell r="X239" t="str">
            <v>1BAIH</v>
          </cell>
          <cell r="Y239" t="str">
            <v>NGL-4 PLANT  - PROCUREMENT   EXTRUDERS</v>
          </cell>
          <cell r="Z239" t="str">
            <v>N/A</v>
          </cell>
          <cell r="AA239" t="str">
            <v>N/A</v>
          </cell>
          <cell r="AB239" t="str">
            <v>N/A</v>
          </cell>
          <cell r="AC239" t="str">
            <v>N/A</v>
          </cell>
          <cell r="AD239" t="str">
            <v>N/A</v>
          </cell>
          <cell r="AE239" t="str">
            <v>N/A</v>
          </cell>
          <cell r="AF239" t="str">
            <v>N/A</v>
          </cell>
        </row>
        <row r="240">
          <cell r="X240" t="str">
            <v>1BAII</v>
          </cell>
          <cell r="Y240" t="str">
            <v>NGL-4 PLANT  - PROCUREMENT   COMPRESSORS</v>
          </cell>
          <cell r="AF240">
            <v>0</v>
          </cell>
          <cell r="AI240" t="str">
            <v>1BBAJX</v>
          </cell>
          <cell r="AJ240" t="str">
            <v>OTHER MOTORS &amp; DRIVERS</v>
          </cell>
          <cell r="AQ240">
            <v>0</v>
          </cell>
        </row>
        <row r="241">
          <cell r="X241" t="str">
            <v>1BAIJ</v>
          </cell>
          <cell r="Y241" t="str">
            <v>NGL-4 PLANT  - PROCUREMENT   GENERATORS</v>
          </cell>
          <cell r="Z241" t="str">
            <v>N/A</v>
          </cell>
          <cell r="AA241" t="str">
            <v>N/A</v>
          </cell>
          <cell r="AB241" t="str">
            <v>N/A</v>
          </cell>
          <cell r="AC241" t="str">
            <v>N/A</v>
          </cell>
          <cell r="AD241" t="str">
            <v>N/A</v>
          </cell>
          <cell r="AE241" t="str">
            <v>N/A</v>
          </cell>
          <cell r="AF241" t="str">
            <v>N/A</v>
          </cell>
          <cell r="AI241" t="str">
            <v>1BBAJ-</v>
          </cell>
          <cell r="AJ241" t="str">
            <v>SUBTOTAL MOTORS &amp; DRIVERS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</row>
        <row r="242">
          <cell r="X242" t="str">
            <v>1BAIK</v>
          </cell>
          <cell r="Y242" t="str">
            <v>NGL-4 PLANT  - PROCUREMENT   MOTORS &amp; DRIVERS</v>
          </cell>
          <cell r="AF242">
            <v>0</v>
          </cell>
        </row>
        <row r="243">
          <cell r="X243" t="str">
            <v>1BAIL</v>
          </cell>
          <cell r="Y243" t="str">
            <v>NGL-4 PLANT  - PROCUREMENT   FIRED EQUIPMENT</v>
          </cell>
          <cell r="Z243" t="str">
            <v>N/A</v>
          </cell>
          <cell r="AA243" t="str">
            <v>N/A</v>
          </cell>
          <cell r="AB243" t="str">
            <v>N/A</v>
          </cell>
          <cell r="AC243" t="str">
            <v>N/A</v>
          </cell>
          <cell r="AD243" t="str">
            <v>N/A</v>
          </cell>
          <cell r="AE243" t="str">
            <v>N/A</v>
          </cell>
          <cell r="AF243" t="str">
            <v>N/A</v>
          </cell>
          <cell r="AI243" t="str">
            <v>1BBAMA</v>
          </cell>
          <cell r="AJ243" t="str">
            <v>AIR BLOWER</v>
          </cell>
          <cell r="AQ243">
            <v>0</v>
          </cell>
        </row>
        <row r="244">
          <cell r="X244" t="str">
            <v>1BAIM</v>
          </cell>
          <cell r="Y244" t="str">
            <v>NGL-4 PLANT  - PROCUREMENT   BLOWERS &amp; FANS</v>
          </cell>
          <cell r="AF244">
            <v>0</v>
          </cell>
          <cell r="AI244" t="str">
            <v>1BBAMX</v>
          </cell>
          <cell r="AJ244" t="str">
            <v>OTHER BLOWERS &amp; FANS</v>
          </cell>
          <cell r="AQ244">
            <v>0</v>
          </cell>
        </row>
        <row r="245">
          <cell r="X245" t="str">
            <v>1BAIN</v>
          </cell>
          <cell r="Y245" t="str">
            <v>NGL-4 PLANT  - PROCUREMENT   FILTERS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I245" t="str">
            <v>1BBAM-</v>
          </cell>
          <cell r="AJ245" t="str">
            <v>SUBTOTAL BLOWERS &amp; FANS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6">
          <cell r="X246" t="str">
            <v>1BAIO</v>
          </cell>
          <cell r="Y246" t="str">
            <v>NGL-4 PLANT  - PROCUREMENT   FLARES</v>
          </cell>
          <cell r="AF246">
            <v>0</v>
          </cell>
        </row>
        <row r="247">
          <cell r="X247" t="str">
            <v>1BAIP</v>
          </cell>
          <cell r="Y247" t="str">
            <v>NGL-4 PLANT  - PROCUREMENT   SOLIDS HANDLING EQUIPMENT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I247" t="str">
            <v>1BBAOA</v>
          </cell>
          <cell r="AJ247" t="str">
            <v>LP FLARE SYSTEM</v>
          </cell>
          <cell r="AQ247">
            <v>0</v>
          </cell>
        </row>
        <row r="248">
          <cell r="X248" t="str">
            <v>1BAIQ</v>
          </cell>
          <cell r="Y248" t="str">
            <v>NGL-4 PLANT  - PROCUREMENT   PACKAGED EQUIPMENT</v>
          </cell>
          <cell r="AF248">
            <v>0</v>
          </cell>
          <cell r="AI248" t="str">
            <v>1BBAOB</v>
          </cell>
          <cell r="AJ248" t="str">
            <v>HP FLARE SYSTEM</v>
          </cell>
          <cell r="AQ248">
            <v>0</v>
          </cell>
        </row>
        <row r="249">
          <cell r="X249" t="str">
            <v>1BAIT</v>
          </cell>
          <cell r="Y249" t="str">
            <v>NGL-4 PLANT  - PROCUREMENT   BULKS</v>
          </cell>
          <cell r="AF249">
            <v>0</v>
          </cell>
          <cell r="AI249" t="str">
            <v>1BBAOX</v>
          </cell>
          <cell r="AJ249" t="str">
            <v>OTHER FLARES</v>
          </cell>
          <cell r="AQ249">
            <v>0</v>
          </cell>
        </row>
        <row r="250">
          <cell r="X250" t="str">
            <v>1BAIX</v>
          </cell>
          <cell r="Y250" t="str">
            <v>NGL-4 PLANT  - PROCUREMENT   OTHER</v>
          </cell>
          <cell r="AF250">
            <v>0</v>
          </cell>
          <cell r="AI250" t="str">
            <v>1BBAO-</v>
          </cell>
          <cell r="AJ250" t="str">
            <v>SUBTOTAL FLARES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X251" t="str">
            <v>1BAI-</v>
          </cell>
          <cell r="Y251" t="str">
            <v>SUBTOTAL - NGL-4 PLANT  - PROCUREMENT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I252" t="str">
            <v>1BBAXA</v>
          </cell>
          <cell r="AJ252" t="str">
            <v>ADIP UNIT</v>
          </cell>
          <cell r="AQ252">
            <v>0</v>
          </cell>
        </row>
        <row r="253">
          <cell r="X253" t="str">
            <v>1BAJA</v>
          </cell>
          <cell r="Y253" t="str">
            <v>NGL-4 PLANT  - INDIRECT ENG'G CONTRACTS</v>
          </cell>
          <cell r="AF253">
            <v>0</v>
          </cell>
          <cell r="AI253" t="str">
            <v>1BBAXB</v>
          </cell>
          <cell r="AJ253" t="str">
            <v>MEROX UNIT</v>
          </cell>
          <cell r="AQ253">
            <v>0</v>
          </cell>
        </row>
        <row r="254">
          <cell r="X254" t="str">
            <v>1BAJB</v>
          </cell>
          <cell r="Y254" t="str">
            <v>NGL-4 PLANT  - INDIRECT ENG'G PROJECT MANAGEMENT</v>
          </cell>
          <cell r="AF254">
            <v>0</v>
          </cell>
          <cell r="AI254" t="str">
            <v>1BBAXC</v>
          </cell>
          <cell r="AJ254" t="str">
            <v>DDESALINATION UNIT</v>
          </cell>
          <cell r="AQ254">
            <v>0</v>
          </cell>
        </row>
        <row r="255">
          <cell r="X255" t="str">
            <v>1BAJC</v>
          </cell>
          <cell r="Y255" t="str">
            <v>NGL-4 PLANT  - INDIRECT ENG'G ENGINEERING/NON-TECH</v>
          </cell>
          <cell r="AF255">
            <v>0</v>
          </cell>
          <cell r="AI255" t="str">
            <v>1BBAXD</v>
          </cell>
          <cell r="AJ255" t="str">
            <v>INSTRUMENT AIR PACKAGE</v>
          </cell>
          <cell r="AQ255">
            <v>0</v>
          </cell>
        </row>
        <row r="256">
          <cell r="X256" t="str">
            <v>1BAJX</v>
          </cell>
          <cell r="Y256" t="str">
            <v>NGL-4 PLANT  - INDIRECT ENG'G OTHER</v>
          </cell>
          <cell r="AF256">
            <v>0</v>
          </cell>
          <cell r="AI256" t="str">
            <v>1BBAXE</v>
          </cell>
          <cell r="AJ256" t="str">
            <v>NITROGEN UNIT</v>
          </cell>
          <cell r="AQ256">
            <v>0</v>
          </cell>
        </row>
        <row r="257">
          <cell r="X257" t="str">
            <v>1BAJ-</v>
          </cell>
          <cell r="Y257" t="str">
            <v>SUBTOTAL - NGL-4 PLANT  - INDIRECT ENGINEERING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1BBAXF</v>
          </cell>
          <cell r="AJ257" t="str">
            <v>HOT OIL UNIT</v>
          </cell>
          <cell r="AQ257">
            <v>0</v>
          </cell>
        </row>
        <row r="258">
          <cell r="AI258" t="str">
            <v>1BBAXG</v>
          </cell>
          <cell r="AJ258" t="str">
            <v>SEA WATER SYSTEM</v>
          </cell>
          <cell r="AQ258">
            <v>0</v>
          </cell>
        </row>
        <row r="259">
          <cell r="AI259" t="str">
            <v>1BBAXH</v>
          </cell>
          <cell r="AJ259" t="str">
            <v>EFFLUENT TREATMENT SYSTEM</v>
          </cell>
          <cell r="AQ259">
            <v>0</v>
          </cell>
        </row>
        <row r="260">
          <cell r="AI260" t="str">
            <v>1BBAXX</v>
          </cell>
          <cell r="AJ260" t="str">
            <v>OTHER PACKAGED EQUIPMENT</v>
          </cell>
          <cell r="AQ260">
            <v>0</v>
          </cell>
        </row>
        <row r="261">
          <cell r="AI261" t="str">
            <v>1BBAX-</v>
          </cell>
          <cell r="AJ261" t="str">
            <v>SUBTOTAL PACKAGED EQUIPMENT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3">
          <cell r="AI263" t="str">
            <v>1BBAXX</v>
          </cell>
          <cell r="AJ263" t="str">
            <v>OTHER EQUIPMENT</v>
          </cell>
          <cell r="AQ263">
            <v>0</v>
          </cell>
        </row>
        <row r="264">
          <cell r="AI264" t="str">
            <v>1BBAX-</v>
          </cell>
          <cell r="AJ264" t="str">
            <v>SUBTOTAL OTHER EQUIPMENT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8">
          <cell r="W268" t="str">
            <v>LEVEL 2 NGL-4 PLANT PG.3</v>
          </cell>
          <cell r="X268" t="str">
            <v>WBS CODE</v>
          </cell>
          <cell r="Y268" t="str">
            <v>DESCRIPTION</v>
          </cell>
          <cell r="Z268" t="str">
            <v>QUANTITY</v>
          </cell>
          <cell r="AA268" t="str">
            <v>UNITS</v>
          </cell>
          <cell r="AB268" t="str">
            <v>TOTAL MANHOURS</v>
          </cell>
          <cell r="AC268" t="str">
            <v>TOTAL LABOR COST</v>
          </cell>
          <cell r="AD268" t="str">
            <v>TOTAL MAT'L COST</v>
          </cell>
          <cell r="AE268" t="str">
            <v>TOTAL S/C COST</v>
          </cell>
          <cell r="AF268" t="str">
            <v>TOTAL COST</v>
          </cell>
        </row>
        <row r="270">
          <cell r="X270" t="str">
            <v>1BBAA</v>
          </cell>
          <cell r="Y270" t="str">
            <v>NGL-4 PLANT  - FAB/DELIVERY MAJOR EQUIP PRESSURE VESSELS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X271" t="str">
            <v>1BBAB</v>
          </cell>
          <cell r="Y271" t="str">
            <v>NGL-4 PLANT  - FAB/DELIVERY MAJOR EQUIP COLUMNS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X272" t="str">
            <v>1BBAC</v>
          </cell>
          <cell r="Y272" t="str">
            <v>NGL-4 PLANT  - FAB/DELIVERY MAJOR EQUIP REACTORS</v>
          </cell>
          <cell r="Z272" t="str">
            <v>N/A</v>
          </cell>
          <cell r="AA272" t="str">
            <v>N/A</v>
          </cell>
          <cell r="AB272" t="str">
            <v>N/A</v>
          </cell>
          <cell r="AC272" t="str">
            <v>N/A</v>
          </cell>
          <cell r="AD272" t="str">
            <v>N/A</v>
          </cell>
          <cell r="AE272" t="str">
            <v>N/A</v>
          </cell>
          <cell r="AF272" t="str">
            <v>N/A</v>
          </cell>
        </row>
        <row r="273">
          <cell r="X273" t="str">
            <v>1BBAD</v>
          </cell>
          <cell r="Y273" t="str">
            <v>NGL-4 PLANT  - FAB/DELIVERY MAJOR EQUIP FIELD ERECTED TANKS</v>
          </cell>
          <cell r="Z273" t="str">
            <v>N/A</v>
          </cell>
          <cell r="AA273" t="str">
            <v>N/A</v>
          </cell>
          <cell r="AB273" t="str">
            <v>N/A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N/A</v>
          </cell>
        </row>
        <row r="274">
          <cell r="X274" t="str">
            <v>1BBAE</v>
          </cell>
          <cell r="Y274" t="str">
            <v>NGL-4 PLANT  - FAB/DELIVERY MAJOR EQUIP PUMPS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X275" t="str">
            <v>1BBAF</v>
          </cell>
          <cell r="Y275" t="str">
            <v>NGL-4 PLANT  - FAB/DELIVERY MAJOR EQUIP HEAT EXCHANGERS S&amp;T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X276" t="str">
            <v>1BBAG</v>
          </cell>
          <cell r="Y276" t="str">
            <v>NGL-4 PLANT  - FAB/DELIVERY MAJOR EQUIP HEAT EXCHANGERS FINNED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X277" t="str">
            <v>1BBAH</v>
          </cell>
          <cell r="Y277" t="str">
            <v>NGL-4 PLANT  - FAB/DELIVERY MAJOR EQUIP EXTRUDERS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</row>
        <row r="278">
          <cell r="X278" t="str">
            <v>1BBAI</v>
          </cell>
          <cell r="Y278" t="str">
            <v>NGL-4 PLANT  - FAB/DELIVERY MAJOR EQUIP COMPRESSORS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X279" t="str">
            <v>1BBAJ</v>
          </cell>
          <cell r="Y279" t="str">
            <v>NGL-4 PLANT  - FAB/DELIVERY MAJOR EQUIP GENERATORS</v>
          </cell>
          <cell r="Z279" t="str">
            <v>N/A</v>
          </cell>
          <cell r="AA279" t="str">
            <v>N/A</v>
          </cell>
          <cell r="AB279" t="str">
            <v>N/A</v>
          </cell>
          <cell r="AC279" t="str">
            <v>N/A</v>
          </cell>
          <cell r="AD279" t="str">
            <v>N/A</v>
          </cell>
          <cell r="AE279" t="str">
            <v>N/A</v>
          </cell>
          <cell r="AF279" t="str">
            <v>N/A</v>
          </cell>
        </row>
        <row r="280">
          <cell r="X280" t="str">
            <v>1BBAJ</v>
          </cell>
          <cell r="Y280" t="str">
            <v>NGL-4 PLANT  - FAB/DELIVERY MAJOR EQUIP MOTORS &amp; DRIVERS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X281" t="str">
            <v>1BBAL</v>
          </cell>
          <cell r="Y281" t="str">
            <v>NGL-4 PLANT  - FAB/DELIVERY MAJOR EQUIP FIRED EQUIPMENT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</row>
        <row r="282">
          <cell r="X282" t="str">
            <v>1BBAM</v>
          </cell>
          <cell r="Y282" t="str">
            <v>NGL-4 PLANT  - FAB/DELIVERY MAJOR EQUIP BLOWERS, FANS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X283" t="str">
            <v>1BBAN</v>
          </cell>
          <cell r="Y283" t="str">
            <v>NGL-4 PLANT  - FAB/DELIVERY MAJOR EQUIP FILTERS</v>
          </cell>
          <cell r="Z283" t="str">
            <v>N/A</v>
          </cell>
          <cell r="AA283" t="str">
            <v>N/A</v>
          </cell>
          <cell r="AB283" t="str">
            <v>N/A</v>
          </cell>
          <cell r="AC283" t="str">
            <v>N/A</v>
          </cell>
          <cell r="AD283" t="str">
            <v>N/A</v>
          </cell>
          <cell r="AE283" t="str">
            <v>N/A</v>
          </cell>
          <cell r="AF283" t="str">
            <v>N/A</v>
          </cell>
        </row>
        <row r="284">
          <cell r="X284" t="str">
            <v>1BBAO</v>
          </cell>
          <cell r="Y284" t="str">
            <v>NGL-4 PLANT  - FAB/DELIVERY MAJOR EQUIP FLARES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X285" t="str">
            <v>1BBAP</v>
          </cell>
          <cell r="Y285" t="str">
            <v>NGL-4 PLANT  - FAB/DELIVERY MAJOR EQUIP SOLIDS HANDLING EQUIPMENT</v>
          </cell>
          <cell r="Z285" t="str">
            <v>N/A</v>
          </cell>
          <cell r="AA285" t="str">
            <v>N/A</v>
          </cell>
          <cell r="AB285" t="str">
            <v>N/A</v>
          </cell>
          <cell r="AC285" t="str">
            <v>N/A</v>
          </cell>
          <cell r="AD285" t="str">
            <v>N/A</v>
          </cell>
          <cell r="AE285" t="str">
            <v>N/A</v>
          </cell>
          <cell r="AF285" t="str">
            <v>N/A</v>
          </cell>
        </row>
        <row r="286">
          <cell r="X286" t="str">
            <v>1BBAQ</v>
          </cell>
          <cell r="Y286" t="str">
            <v>NGL-4 PLANT  - FAB/DELIVERY MAJOR EQUIP PACKAGED EQUIPMENT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X287" t="str">
            <v>1BBAX</v>
          </cell>
          <cell r="Y287" t="str">
            <v>NGL-4 PLANT  - FAB/DELIVERY MAJOR EQUIP OTHER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X288" t="str">
            <v>1BBA-</v>
          </cell>
          <cell r="Y288" t="str">
            <v>SUBTOTAL - NGL-4 PLANT  - FAB/DELIVERY MAJOR EQUIP.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90">
          <cell r="X290" t="str">
            <v>1BBBA</v>
          </cell>
          <cell r="Y290" t="str">
            <v>NGL-4 PLANT  - FAB/DELIVERY BULKS - IMBEDS</v>
          </cell>
          <cell r="AF290">
            <v>0</v>
          </cell>
        </row>
        <row r="291">
          <cell r="X291" t="str">
            <v>1BBBB</v>
          </cell>
          <cell r="Y291" t="str">
            <v>NGL-4 PLANT  - FAB/DELIVERY BULKS - STRUCTURAL</v>
          </cell>
          <cell r="AF291">
            <v>0</v>
          </cell>
        </row>
        <row r="292">
          <cell r="X292" t="str">
            <v>1BBBC</v>
          </cell>
          <cell r="Y292" t="str">
            <v>NGL-4 PLANT  - FAB/DELIVERY BULKS - PIPING</v>
          </cell>
          <cell r="AF292">
            <v>0</v>
          </cell>
        </row>
        <row r="293">
          <cell r="X293" t="str">
            <v>1BBBD</v>
          </cell>
          <cell r="Y293" t="str">
            <v>NGL-4 PLANT  - FAB/DELIVERY BULKS - ELECTRICAL</v>
          </cell>
          <cell r="AF293">
            <v>0</v>
          </cell>
        </row>
        <row r="294">
          <cell r="X294" t="str">
            <v>1BBBE</v>
          </cell>
          <cell r="Y294" t="str">
            <v>NGL-4 PLANT  - FAB/DELIVERY BULKS - INSTRUMENTATION</v>
          </cell>
          <cell r="AF294">
            <v>0</v>
          </cell>
        </row>
        <row r="295">
          <cell r="X295" t="str">
            <v>1BBBF</v>
          </cell>
          <cell r="Y295" t="str">
            <v>NGL-4 PLANT  - FAB/DELIVERY BULKS - PIPELINES</v>
          </cell>
          <cell r="Z295" t="str">
            <v>N/A</v>
          </cell>
          <cell r="AA295" t="str">
            <v>N/A</v>
          </cell>
          <cell r="AB295" t="str">
            <v>N/A</v>
          </cell>
          <cell r="AC295" t="str">
            <v>N/A</v>
          </cell>
          <cell r="AD295" t="str">
            <v>N/A</v>
          </cell>
          <cell r="AE295" t="str">
            <v>N/A</v>
          </cell>
          <cell r="AF295" t="str">
            <v>N/A</v>
          </cell>
        </row>
        <row r="296">
          <cell r="X296" t="str">
            <v>1BBB-</v>
          </cell>
          <cell r="Y296" t="str">
            <v>SUBTOTAL - NGL-4 PLANT  - FAB/DELIVERY BULKS</v>
          </cell>
          <cell r="Z296">
            <v>0</v>
          </cell>
          <cell r="AA296" t="str">
            <v>N/A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8">
          <cell r="X298" t="str">
            <v>1BBCA</v>
          </cell>
          <cell r="Y298" t="str">
            <v>NGL-4 PLANT  - FAB/DELIVERY ENG. SPECIALTIES - BUILDINGS</v>
          </cell>
          <cell r="AF298">
            <v>0</v>
          </cell>
        </row>
        <row r="299">
          <cell r="X299" t="str">
            <v>1BBCB</v>
          </cell>
          <cell r="Y299" t="str">
            <v>NGL-4 PLANT  - FAB/DELIVERY ENG. SPECIALTIES - GENERAL</v>
          </cell>
          <cell r="AF299">
            <v>0</v>
          </cell>
        </row>
        <row r="300">
          <cell r="X300" t="str">
            <v>1BBC-</v>
          </cell>
          <cell r="Y300" t="str">
            <v>SUBTOTAL - NGL-4 PLANT  - FAB/DELIVERY ENGINEERING SPECIALTIES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6">
          <cell r="W306" t="str">
            <v>LEVEL 2 NGL-4 PLANT PG.4</v>
          </cell>
          <cell r="X306" t="str">
            <v>WBS CODE</v>
          </cell>
          <cell r="Y306" t="str">
            <v>DESCRIPTION</v>
          </cell>
          <cell r="Z306" t="str">
            <v>QUANTITY</v>
          </cell>
          <cell r="AA306" t="str">
            <v>UNITS</v>
          </cell>
          <cell r="AB306" t="str">
            <v>TOTAL MANHOURS</v>
          </cell>
          <cell r="AC306" t="str">
            <v>TOTAL LABOR COST</v>
          </cell>
          <cell r="AD306" t="str">
            <v>TOTAL MAT'L COST</v>
          </cell>
          <cell r="AE306" t="str">
            <v>TOTAL S/C COST</v>
          </cell>
          <cell r="AF306" t="str">
            <v>TOTAL COST</v>
          </cell>
        </row>
        <row r="307">
          <cell r="X307" t="str">
            <v>1BCAA</v>
          </cell>
          <cell r="Y307" t="str">
            <v>NGL-4 PLANT  - CONSTRUCTION, CIVIL - SITE WORK</v>
          </cell>
          <cell r="AF307">
            <v>0</v>
          </cell>
        </row>
        <row r="308">
          <cell r="X308" t="str">
            <v>1BCAB</v>
          </cell>
          <cell r="Y308" t="str">
            <v>NGL-4 PLANT  - CONSTRUCTION, CIVIL - FOUNDATIONS</v>
          </cell>
          <cell r="AF308">
            <v>0</v>
          </cell>
        </row>
        <row r="309">
          <cell r="X309" t="str">
            <v>1BCA</v>
          </cell>
          <cell r="Y309" t="str">
            <v>SUBTOTAL - NGL-4 PLANT  - CONSTRUCTION, CIVIL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1">
          <cell r="X311" t="str">
            <v>1BCBA</v>
          </cell>
          <cell r="Y311" t="str">
            <v>NGL-4 PLANT  - CONSTRUCTION, MAJOR EQUIPMENT - PRESSURE VESSELS</v>
          </cell>
          <cell r="Z311">
            <v>1450.6999999999996</v>
          </cell>
          <cell r="AA311" t="str">
            <v>TON</v>
          </cell>
          <cell r="AB311">
            <v>19500</v>
          </cell>
          <cell r="AC311">
            <v>524600</v>
          </cell>
          <cell r="AF311">
            <v>524600</v>
          </cell>
        </row>
        <row r="312">
          <cell r="X312" t="str">
            <v>1BCBB</v>
          </cell>
          <cell r="Y312" t="str">
            <v>NGL-4 PLANT  - CONSTRUCTION, MAJOR EQUIPMENT - COLUMNS</v>
          </cell>
          <cell r="Z312">
            <v>2106.5</v>
          </cell>
          <cell r="AA312" t="str">
            <v>TON</v>
          </cell>
          <cell r="AB312">
            <v>79070</v>
          </cell>
          <cell r="AC312">
            <v>1636100</v>
          </cell>
          <cell r="AF312">
            <v>1636100</v>
          </cell>
        </row>
        <row r="313">
          <cell r="X313" t="str">
            <v>1BCBC</v>
          </cell>
          <cell r="Y313" t="str">
            <v>NGL-4 PLANT  - CONSTRUCTION, MAJOR EQUIPMENT - REACTORS</v>
          </cell>
          <cell r="Z313" t="str">
            <v>N/A</v>
          </cell>
          <cell r="AA313" t="str">
            <v>N/A</v>
          </cell>
          <cell r="AB313" t="str">
            <v>N/A</v>
          </cell>
          <cell r="AC313" t="str">
            <v>N/A</v>
          </cell>
          <cell r="AD313" t="str">
            <v>N/A</v>
          </cell>
          <cell r="AE313" t="str">
            <v>N/A</v>
          </cell>
          <cell r="AF313" t="str">
            <v>N/A</v>
          </cell>
        </row>
        <row r="314">
          <cell r="X314" t="str">
            <v>1BCBD</v>
          </cell>
          <cell r="Y314" t="str">
            <v>NGL-4 PLANT  - CONSTRUCTION, MAJOR EQUIPMENT - FIELD ERECTED TANKS</v>
          </cell>
          <cell r="Z314" t="str">
            <v>N/A</v>
          </cell>
          <cell r="AA314" t="str">
            <v>N/A</v>
          </cell>
          <cell r="AB314" t="str">
            <v>N/A</v>
          </cell>
          <cell r="AC314" t="str">
            <v>N/A</v>
          </cell>
          <cell r="AD314" t="str">
            <v>N/A</v>
          </cell>
          <cell r="AE314" t="str">
            <v>N/A</v>
          </cell>
          <cell r="AF314" t="str">
            <v>N/A</v>
          </cell>
        </row>
        <row r="315">
          <cell r="X315" t="str">
            <v>1BCBE</v>
          </cell>
          <cell r="Y315" t="str">
            <v>NGL-4 PLANT  - CONSTRUCTION, MAJOR EQUIPMENT - PUMPS</v>
          </cell>
          <cell r="Z315">
            <v>189.20000000000002</v>
          </cell>
          <cell r="AA315" t="str">
            <v>TON</v>
          </cell>
          <cell r="AB315">
            <v>18620</v>
          </cell>
          <cell r="AC315">
            <v>160400</v>
          </cell>
          <cell r="AF315">
            <v>160400</v>
          </cell>
        </row>
        <row r="316">
          <cell r="X316" t="str">
            <v>1BCBF</v>
          </cell>
          <cell r="Y316" t="str">
            <v>NGL-4 PLANT  - CONSTRUCTION, MAJOR EQUIPMENT - HEAT EXCHANGERS S&amp;T</v>
          </cell>
          <cell r="Z316">
            <v>442.2</v>
          </cell>
          <cell r="AA316" t="str">
            <v>TON</v>
          </cell>
          <cell r="AB316">
            <v>7380</v>
          </cell>
          <cell r="AC316">
            <v>154600</v>
          </cell>
          <cell r="AF316">
            <v>154600</v>
          </cell>
        </row>
        <row r="317">
          <cell r="X317" t="str">
            <v>1BCBG</v>
          </cell>
          <cell r="Y317" t="str">
            <v>NGL-4 PLANT  - CONSTRUCTION, MAJOR EQUIPMENT - HEAT EXCHANGERS FINNED</v>
          </cell>
          <cell r="Z317">
            <v>2025.9999999999998</v>
          </cell>
          <cell r="AA317" t="str">
            <v>TON</v>
          </cell>
          <cell r="AB317">
            <v>108130</v>
          </cell>
          <cell r="AC317">
            <v>1238300</v>
          </cell>
          <cell r="AF317">
            <v>1238300</v>
          </cell>
        </row>
        <row r="318">
          <cell r="X318" t="str">
            <v>1BCBH</v>
          </cell>
          <cell r="Y318" t="str">
            <v>NGL-4 PLANT  - CONSTRUCTION, MAJOR EQUIPMENT - EXTRUDERS</v>
          </cell>
          <cell r="Z318" t="str">
            <v>N/A</v>
          </cell>
          <cell r="AA318" t="str">
            <v>N/A</v>
          </cell>
          <cell r="AB318" t="str">
            <v>N/A</v>
          </cell>
          <cell r="AC318" t="str">
            <v>N/A</v>
          </cell>
          <cell r="AD318" t="str">
            <v>N/A</v>
          </cell>
          <cell r="AE318" t="str">
            <v>N/A</v>
          </cell>
          <cell r="AF318" t="str">
            <v>N/A</v>
          </cell>
        </row>
        <row r="319">
          <cell r="X319" t="str">
            <v>1BCBI</v>
          </cell>
          <cell r="Y319" t="str">
            <v>NGL-4 PLANT  - CONSTRUCTION, MAJOR EQUIPMENT - COMPRESSORS</v>
          </cell>
          <cell r="Z319">
            <v>326.2</v>
          </cell>
          <cell r="AA319" t="str">
            <v>TON</v>
          </cell>
          <cell r="AB319">
            <v>18100</v>
          </cell>
          <cell r="AC319">
            <v>217600</v>
          </cell>
          <cell r="AF319">
            <v>217600</v>
          </cell>
        </row>
        <row r="320">
          <cell r="X320" t="str">
            <v>1BCBJ</v>
          </cell>
          <cell r="Y320" t="str">
            <v>NGL-4 PLANT  - CONSTRUCTION, MAJOR EQUIPMENT - GENERATORS</v>
          </cell>
          <cell r="Z320" t="str">
            <v>N/A</v>
          </cell>
          <cell r="AA320" t="str">
            <v>N/A</v>
          </cell>
          <cell r="AB320" t="str">
            <v>N/A</v>
          </cell>
          <cell r="AC320" t="str">
            <v>N/A</v>
          </cell>
          <cell r="AD320" t="str">
            <v>N/A</v>
          </cell>
          <cell r="AE320" t="str">
            <v>N/A</v>
          </cell>
          <cell r="AF320" t="str">
            <v>N/A</v>
          </cell>
        </row>
        <row r="321">
          <cell r="X321" t="str">
            <v>1BCBK</v>
          </cell>
          <cell r="Y321" t="str">
            <v>NGL-4 PLANT  - CONSTRUCTION, MAJOR EQUIPMENT - MOTORS &amp; DRIVERS</v>
          </cell>
          <cell r="Z321" t="str">
            <v>N/A</v>
          </cell>
          <cell r="AA321" t="str">
            <v>N/A</v>
          </cell>
          <cell r="AB321" t="str">
            <v>N/A</v>
          </cell>
          <cell r="AC321" t="str">
            <v>N/A</v>
          </cell>
          <cell r="AD321" t="str">
            <v>N/A</v>
          </cell>
          <cell r="AE321" t="str">
            <v>N/A</v>
          </cell>
          <cell r="AF321" t="str">
            <v>N/A</v>
          </cell>
        </row>
        <row r="322">
          <cell r="X322" t="str">
            <v>1BCBL</v>
          </cell>
          <cell r="Y322" t="str">
            <v>NGL-4 PLANT  - CONSTRUCTION, MAJOR EQUIPMENT - FIRED EQUIPMENT</v>
          </cell>
          <cell r="Z322">
            <v>729.6</v>
          </cell>
          <cell r="AA322" t="str">
            <v>TON</v>
          </cell>
          <cell r="AB322">
            <v>51200</v>
          </cell>
          <cell r="AC322">
            <v>445600</v>
          </cell>
          <cell r="AF322">
            <v>445600</v>
          </cell>
        </row>
        <row r="323">
          <cell r="X323" t="str">
            <v>1BCBM</v>
          </cell>
          <cell r="Y323" t="str">
            <v>NGL-4 PLANT  - CONSTRUCTION, MAJOR EQUIPMENT - BLOWERS, FANS</v>
          </cell>
          <cell r="Z323" t="str">
            <v>N/A</v>
          </cell>
          <cell r="AA323" t="str">
            <v>N/A</v>
          </cell>
          <cell r="AB323" t="str">
            <v>N/A</v>
          </cell>
          <cell r="AC323" t="str">
            <v>N/A</v>
          </cell>
          <cell r="AD323" t="str">
            <v>N/A</v>
          </cell>
          <cell r="AE323" t="str">
            <v>N/A</v>
          </cell>
          <cell r="AF323" t="str">
            <v>N/A</v>
          </cell>
        </row>
        <row r="324">
          <cell r="X324" t="str">
            <v>1BCBN</v>
          </cell>
          <cell r="Y324" t="str">
            <v>NGL-4 PLANT  - CONSTRUCTION, MAJOR EQUIPMENT - FILTERS</v>
          </cell>
          <cell r="Z324">
            <v>239.7</v>
          </cell>
          <cell r="AA324" t="str">
            <v>TON</v>
          </cell>
          <cell r="AB324">
            <v>5860</v>
          </cell>
          <cell r="AC324">
            <v>96900</v>
          </cell>
          <cell r="AF324">
            <v>96900</v>
          </cell>
        </row>
        <row r="325">
          <cell r="X325" t="str">
            <v>1BCBO</v>
          </cell>
          <cell r="Y325" t="str">
            <v>NGL-4 PLANT  - CONSTRUCTION, MAJOR EQUIPMENT - FLARES</v>
          </cell>
          <cell r="Z325">
            <v>50</v>
          </cell>
          <cell r="AA325" t="str">
            <v>TON</v>
          </cell>
          <cell r="AB325">
            <v>7920</v>
          </cell>
          <cell r="AC325">
            <v>53000</v>
          </cell>
          <cell r="AF325">
            <v>53000</v>
          </cell>
        </row>
        <row r="326">
          <cell r="X326" t="str">
            <v>1BCBP</v>
          </cell>
          <cell r="Y326" t="str">
            <v>NGL-4 PLANT  - CONSTRUCTION, MAJOR EQUIP - SOLIDS HANDLING EQUIP</v>
          </cell>
          <cell r="Z326" t="str">
            <v>N/A</v>
          </cell>
          <cell r="AA326" t="str">
            <v>N/A</v>
          </cell>
          <cell r="AB326" t="str">
            <v>N/A</v>
          </cell>
          <cell r="AC326" t="str">
            <v>N/A</v>
          </cell>
          <cell r="AD326" t="str">
            <v>N/A</v>
          </cell>
          <cell r="AE326" t="str">
            <v>N/A</v>
          </cell>
          <cell r="AF326" t="str">
            <v>N/A</v>
          </cell>
        </row>
        <row r="327">
          <cell r="X327" t="str">
            <v>1BCBQ</v>
          </cell>
          <cell r="Y327" t="str">
            <v>NGL-4 PLANT  - CONSTRUCTION, MAJOR EQUIP - PACKAGED EQUIPMENT</v>
          </cell>
          <cell r="Z327">
            <v>109.1</v>
          </cell>
          <cell r="AA327" t="str">
            <v>TON</v>
          </cell>
          <cell r="AB327">
            <v>7730</v>
          </cell>
          <cell r="AC327">
            <v>68000</v>
          </cell>
          <cell r="AF327">
            <v>68000</v>
          </cell>
        </row>
        <row r="328">
          <cell r="X328" t="str">
            <v>1BCBX</v>
          </cell>
          <cell r="Y328" t="str">
            <v>NGL-4 PLANT  - CONSTRUCTION, MAJOR EQUIPMENT - OTHERS</v>
          </cell>
          <cell r="Z328">
            <v>222.3</v>
          </cell>
          <cell r="AA328" t="str">
            <v>TON</v>
          </cell>
          <cell r="AB328">
            <v>53480</v>
          </cell>
          <cell r="AC328">
            <v>447300</v>
          </cell>
          <cell r="AF328">
            <v>447300</v>
          </cell>
        </row>
        <row r="329">
          <cell r="X329" t="str">
            <v>1BCB-</v>
          </cell>
          <cell r="Y329" t="str">
            <v>SUBTOTAL - NGL-4 PLANT  - CONSTRUCTION, MAJOR EQUIPMENT</v>
          </cell>
          <cell r="Z329">
            <v>7891.5</v>
          </cell>
          <cell r="AA329" t="str">
            <v>N/A</v>
          </cell>
          <cell r="AB329">
            <v>376990</v>
          </cell>
          <cell r="AC329">
            <v>5042400</v>
          </cell>
          <cell r="AD329">
            <v>0</v>
          </cell>
          <cell r="AE329">
            <v>0</v>
          </cell>
          <cell r="AF329">
            <v>5042400</v>
          </cell>
        </row>
        <row r="331">
          <cell r="X331" t="str">
            <v>1BCCA</v>
          </cell>
          <cell r="Y331" t="str">
            <v>NGL-4 PLANT  - CONSTRUCTION, BULKS - STRUCTURAL</v>
          </cell>
          <cell r="AF331">
            <v>0</v>
          </cell>
        </row>
        <row r="332">
          <cell r="X332" t="str">
            <v>1BCCB</v>
          </cell>
          <cell r="Y332" t="str">
            <v>NGL-4 PLANT  - CONSTRUCTION, BULKS - PIPING</v>
          </cell>
          <cell r="AF332">
            <v>0</v>
          </cell>
        </row>
        <row r="333">
          <cell r="X333" t="str">
            <v>1BCCC</v>
          </cell>
          <cell r="Y333" t="str">
            <v>NGL-4 PLANT  - CONSTRUCTION, BULKS - ELECTRICAL</v>
          </cell>
          <cell r="AF333">
            <v>0</v>
          </cell>
        </row>
        <row r="334">
          <cell r="X334" t="str">
            <v>1BCCD</v>
          </cell>
          <cell r="Y334" t="str">
            <v>NGL-4 PLANT  - CONSTRUCTION, BULKS - INSTRUMENTATION</v>
          </cell>
          <cell r="AF334">
            <v>0</v>
          </cell>
        </row>
        <row r="335">
          <cell r="X335" t="str">
            <v>1BCCE</v>
          </cell>
          <cell r="Y335" t="str">
            <v>NGL-4 PLANT  - CONSTRUCTION, BULKS - PIPELINES</v>
          </cell>
          <cell r="Z335" t="str">
            <v>N/A</v>
          </cell>
          <cell r="AA335" t="str">
            <v>N/A</v>
          </cell>
          <cell r="AB335" t="str">
            <v>N/A</v>
          </cell>
          <cell r="AC335" t="str">
            <v>N/A</v>
          </cell>
          <cell r="AD335" t="str">
            <v>N/A</v>
          </cell>
          <cell r="AE335" t="str">
            <v>N/A</v>
          </cell>
          <cell r="AF335" t="str">
            <v>N/A</v>
          </cell>
        </row>
        <row r="336">
          <cell r="X336" t="str">
            <v>1BCC-</v>
          </cell>
          <cell r="Y336" t="str">
            <v xml:space="preserve">SUBTOTAL - NGL-4 PLANT  - CONSTRUCTION, BULKS 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8">
          <cell r="X338" t="str">
            <v>1BCDA</v>
          </cell>
          <cell r="Y338" t="str">
            <v>NGL-4 PLANT  - CONSTRUCTION SPECIALTIES - BUILDINGS</v>
          </cell>
          <cell r="AF338">
            <v>0</v>
          </cell>
        </row>
        <row r="339">
          <cell r="X339" t="str">
            <v>1BCDB</v>
          </cell>
          <cell r="Y339" t="str">
            <v>NGL-4 PLANT  - CONSTRUCTION SPECIALTIES - GENERAL</v>
          </cell>
          <cell r="AF339">
            <v>0</v>
          </cell>
        </row>
        <row r="340">
          <cell r="X340" t="str">
            <v>1BCD-</v>
          </cell>
          <cell r="Y340" t="str">
            <v>SUBTOTAL - NGL-4 PLANT  - CONSTRUCTION SPECIALTIES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4">
          <cell r="W344" t="str">
            <v>LEVEL 2 NGL-4 PLANT PG 5</v>
          </cell>
          <cell r="X344" t="str">
            <v>WBS CODE</v>
          </cell>
          <cell r="Y344" t="str">
            <v>DESCRIPTION</v>
          </cell>
          <cell r="Z344" t="str">
            <v>QUANTITY</v>
          </cell>
          <cell r="AA344" t="str">
            <v>UNITS</v>
          </cell>
          <cell r="AB344" t="str">
            <v>TOTAL MANHOURS</v>
          </cell>
          <cell r="AC344" t="str">
            <v>TOTAL LABOR COST</v>
          </cell>
          <cell r="AD344" t="str">
            <v>TOTAL MAT'L COST</v>
          </cell>
          <cell r="AE344" t="str">
            <v>TOTAL S/C COST</v>
          </cell>
          <cell r="AF344" t="str">
            <v>TOTAL COST</v>
          </cell>
        </row>
        <row r="346">
          <cell r="X346" t="str">
            <v>1BCEA</v>
          </cell>
          <cell r="Y346" t="str">
            <v>NGL-4 PLANT  - CONSTRUCTION, OTHER DIRECT WORK - FIRE PROTECTION</v>
          </cell>
          <cell r="AF346">
            <v>0</v>
          </cell>
        </row>
        <row r="347">
          <cell r="X347" t="str">
            <v>1BCEB</v>
          </cell>
          <cell r="Y347" t="str">
            <v>NGL-4 PLANT  - CONSTRUCTION, OTHER DIRECT WORK - FIREPROOFING</v>
          </cell>
          <cell r="AF347">
            <v>0</v>
          </cell>
        </row>
        <row r="348">
          <cell r="X348" t="str">
            <v>1BCEC</v>
          </cell>
          <cell r="Y348" t="str">
            <v>NGL-4 PLANT  - CONSTRUCTION, OTHER DIRECT WORK - INSULATION</v>
          </cell>
          <cell r="AF348">
            <v>0</v>
          </cell>
        </row>
        <row r="349">
          <cell r="X349" t="str">
            <v>1BCED</v>
          </cell>
          <cell r="Y349" t="str">
            <v>NGL-4 PLANT  - CONSTRUCTION, OTHER DIRECT WORK - PAINTING</v>
          </cell>
          <cell r="AF349">
            <v>0</v>
          </cell>
        </row>
        <row r="350">
          <cell r="X350" t="str">
            <v>1BCEE</v>
          </cell>
          <cell r="Y350" t="str">
            <v>NGL-4 PLANT  - CONSTRUCTION, OTHER DIRECT WORK - SHUTDOWN</v>
          </cell>
          <cell r="AF350">
            <v>0</v>
          </cell>
        </row>
        <row r="351">
          <cell r="X351" t="str">
            <v>1BCEF</v>
          </cell>
          <cell r="Y351" t="str">
            <v>NGL-4 PLANT  - CONSTRUCTION, OTHER DIRECT WORK - PRE-COMMISSIONING</v>
          </cell>
          <cell r="AF351">
            <v>0</v>
          </cell>
        </row>
        <row r="352">
          <cell r="X352" t="str">
            <v>1BCEG</v>
          </cell>
          <cell r="Y352" t="str">
            <v>NGL-4 PLANT  - CONSTRUCTION, OTHER DIRECT WORK - ENVIRONMENTAL</v>
          </cell>
          <cell r="AF352">
            <v>0</v>
          </cell>
        </row>
        <row r="353">
          <cell r="X353" t="str">
            <v>1BCEX</v>
          </cell>
          <cell r="Y353" t="str">
            <v>NGL-4 PLANT  - CONSTRUCTION, OTHER DIRECT WORK - OTHER</v>
          </cell>
          <cell r="AF353">
            <v>0</v>
          </cell>
        </row>
        <row r="354">
          <cell r="X354" t="str">
            <v>1BCE</v>
          </cell>
          <cell r="Y354" t="str">
            <v xml:space="preserve">SUBTOTAL - NGL-4 PLANT  - CONSTRUCTION, OTHER DIRECT WORK - 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6">
          <cell r="X356" t="str">
            <v>1BCFA</v>
          </cell>
          <cell r="Y356" t="str">
            <v>NGL-4 PLANT  - CONSTRUCTION INDIRECTS</v>
          </cell>
          <cell r="AF356">
            <v>0</v>
          </cell>
        </row>
        <row r="357">
          <cell r="X357" t="str">
            <v>1BCF</v>
          </cell>
          <cell r="Y357" t="str">
            <v>SUBTOTAL - NGL-4 PLANT  - CONSTRUCTION INDIRECTS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9">
          <cell r="X359" t="str">
            <v>1BDAA</v>
          </cell>
          <cell r="Y359" t="str">
            <v>NGL-4 PLANT  - COMMISSIONING - PROCESS</v>
          </cell>
          <cell r="AF359">
            <v>0</v>
          </cell>
        </row>
        <row r="360">
          <cell r="X360" t="str">
            <v>1BDAB</v>
          </cell>
          <cell r="Y360" t="str">
            <v>NGL-4 PLANT  - COMMISSIONING - UTILITIES</v>
          </cell>
          <cell r="AF360">
            <v>0</v>
          </cell>
        </row>
        <row r="361">
          <cell r="X361" t="str">
            <v>1BDA-</v>
          </cell>
          <cell r="Y361" t="str">
            <v>SUBTOTAL - NGL-4 PLANT  - COMMISSIONING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X363" t="str">
            <v>1BDBA</v>
          </cell>
          <cell r="Y363" t="str">
            <v>NGL-4 PLANT  - STARTUP - PROCESS</v>
          </cell>
          <cell r="AF363">
            <v>0</v>
          </cell>
        </row>
        <row r="364">
          <cell r="X364" t="str">
            <v>1BDBB</v>
          </cell>
          <cell r="Y364" t="str">
            <v>NGL-4 PLANT  - STARTUP - UTILITIES</v>
          </cell>
          <cell r="AF364">
            <v>0</v>
          </cell>
        </row>
        <row r="365">
          <cell r="X365" t="str">
            <v>1BDB-</v>
          </cell>
          <cell r="Y365" t="str">
            <v>SUBTOTAL - NGL-4 PLANT  - STARTUP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7">
          <cell r="X367" t="str">
            <v>1BDCA</v>
          </cell>
          <cell r="Y367" t="str">
            <v>NGL-4 PLANT  - TRAINING</v>
          </cell>
          <cell r="AF367">
            <v>0</v>
          </cell>
        </row>
        <row r="368">
          <cell r="X368" t="str">
            <v>1BDC-</v>
          </cell>
          <cell r="Y368" t="str">
            <v>SUBTOTAL - NGL-4 PLANT  - TRAINING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82">
          <cell r="AH382" t="str">
            <v>LEVEL 3 NFGP UPGRADE PG 1</v>
          </cell>
          <cell r="AI382" t="str">
            <v>WBS CODE</v>
          </cell>
          <cell r="AJ382" t="str">
            <v>DESCRIPTION</v>
          </cell>
          <cell r="AK382" t="str">
            <v>QUANTITY</v>
          </cell>
          <cell r="AL382" t="str">
            <v>UNITS</v>
          </cell>
          <cell r="AM382" t="str">
            <v>TOTAL MANHOURS</v>
          </cell>
          <cell r="AN382" t="str">
            <v>TOTAL LABOR COST</v>
          </cell>
          <cell r="AO382" t="str">
            <v>TOTAL MAT'L COST</v>
          </cell>
          <cell r="AP382" t="str">
            <v>TOTAL S/C COST</v>
          </cell>
          <cell r="AQ382" t="str">
            <v>TOTAL COST</v>
          </cell>
        </row>
        <row r="384">
          <cell r="AI384" t="str">
            <v>1CBAAA</v>
          </cell>
          <cell r="AJ384" t="str">
            <v>FEED FLASH DRUM</v>
          </cell>
          <cell r="AQ384">
            <v>0</v>
          </cell>
        </row>
        <row r="385">
          <cell r="AI385" t="str">
            <v>1CBAAB</v>
          </cell>
          <cell r="AJ385" t="str">
            <v>EXPANDER OUTLET DRUM</v>
          </cell>
          <cell r="AQ385">
            <v>0</v>
          </cell>
        </row>
        <row r="386">
          <cell r="AI386" t="str">
            <v>1CBAAC</v>
          </cell>
          <cell r="AJ386" t="str">
            <v>NGL-1 BOIL-OFF PROPANE RECEIVER</v>
          </cell>
          <cell r="AQ386">
            <v>0</v>
          </cell>
        </row>
        <row r="387">
          <cell r="AI387" t="str">
            <v>1CBAAD</v>
          </cell>
          <cell r="AJ387" t="str">
            <v>NGL-2 PROPANE BOIL-OFF GAS COMPRESSOR SUCTION DRUM</v>
          </cell>
          <cell r="AQ387">
            <v>0</v>
          </cell>
        </row>
        <row r="388">
          <cell r="AI388" t="str">
            <v>1CBAAX</v>
          </cell>
          <cell r="AJ388" t="str">
            <v>OTHER PRESSURE VESSELS</v>
          </cell>
          <cell r="AQ388">
            <v>0</v>
          </cell>
        </row>
        <row r="389">
          <cell r="AI389" t="str">
            <v>1CBAA-</v>
          </cell>
          <cell r="AJ389" t="str">
            <v>SUBTOTAL PRESSURE VESSELS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1">
          <cell r="AI391" t="str">
            <v>1CBABA</v>
          </cell>
          <cell r="AJ391" t="str">
            <v>PREFLASH COLUMN</v>
          </cell>
          <cell r="AQ391">
            <v>0</v>
          </cell>
        </row>
        <row r="392">
          <cell r="AI392" t="str">
            <v>1CBABX</v>
          </cell>
          <cell r="AJ392" t="str">
            <v>OTHER COLUMNS</v>
          </cell>
          <cell r="AQ392">
            <v>0</v>
          </cell>
        </row>
        <row r="393">
          <cell r="AI393" t="str">
            <v>1CBAB</v>
          </cell>
          <cell r="AJ393" t="str">
            <v>SUBTOTAL COLUMNS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</row>
        <row r="395">
          <cell r="AI395" t="str">
            <v>1CBAEA</v>
          </cell>
          <cell r="AJ395" t="str">
            <v>PREFLASH COLUMN TRANSFER PUMPS &amp; DRIVERS</v>
          </cell>
          <cell r="AQ395">
            <v>0</v>
          </cell>
        </row>
        <row r="396">
          <cell r="AI396" t="str">
            <v>1CBAEB</v>
          </cell>
          <cell r="AJ396" t="str">
            <v>NGL-1 PROPANE  CHILLER PUMPS</v>
          </cell>
          <cell r="AQ396">
            <v>0</v>
          </cell>
        </row>
        <row r="397">
          <cell r="AI397" t="str">
            <v>1CBAEC</v>
          </cell>
          <cell r="AJ397" t="str">
            <v>NGL-2 PROPANE  CHILLER PUMPS</v>
          </cell>
          <cell r="AQ397">
            <v>0</v>
          </cell>
        </row>
        <row r="398">
          <cell r="AI398" t="str">
            <v>1CBAEX</v>
          </cell>
          <cell r="AJ398" t="str">
            <v>OTHER PUMPS</v>
          </cell>
          <cell r="AQ398">
            <v>0</v>
          </cell>
        </row>
        <row r="399">
          <cell r="AI399" t="str">
            <v>1CBAE-</v>
          </cell>
          <cell r="AJ399" t="str">
            <v>SUBTOTAL PUMPS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</row>
        <row r="401">
          <cell r="AI401" t="str">
            <v>1CBAFA</v>
          </cell>
          <cell r="AJ401" t="str">
            <v>HOT INLET GAS/GAS EXCHANGERS</v>
          </cell>
          <cell r="AQ401">
            <v>0</v>
          </cell>
        </row>
        <row r="402">
          <cell r="AI402" t="str">
            <v>1CBAFB</v>
          </cell>
          <cell r="AJ402" t="str">
            <v>COOL INLET GAS/GAS EXCHANGERS</v>
          </cell>
          <cell r="AQ402">
            <v>0</v>
          </cell>
        </row>
        <row r="403">
          <cell r="AI403" t="str">
            <v>1CBAFC</v>
          </cell>
          <cell r="AJ403" t="str">
            <v>PREFLASH COLUMN REBOILER</v>
          </cell>
          <cell r="AQ403">
            <v>0</v>
          </cell>
        </row>
        <row r="404">
          <cell r="AI404" t="str">
            <v>1CBAFD</v>
          </cell>
          <cell r="AJ404" t="str">
            <v>PREFLASH COLUMN SIDE REBOILER</v>
          </cell>
          <cell r="AQ404">
            <v>0</v>
          </cell>
        </row>
        <row r="405">
          <cell r="AI405" t="str">
            <v>1CBAFE</v>
          </cell>
          <cell r="AJ405" t="str">
            <v>INLET (PROPANE) GAS CHILLER</v>
          </cell>
          <cell r="AQ405">
            <v>0</v>
          </cell>
        </row>
        <row r="406">
          <cell r="AI406" t="str">
            <v>1CBAFF</v>
          </cell>
          <cell r="AJ406" t="str">
            <v>NGL-1 PROPANE BOIL-OFF CONDENSER</v>
          </cell>
          <cell r="AQ406">
            <v>0</v>
          </cell>
        </row>
        <row r="407">
          <cell r="AI407" t="str">
            <v>1CBAFG</v>
          </cell>
          <cell r="AJ407" t="str">
            <v>NGL-2 PROPANE BOIL-OFF CONDENSER</v>
          </cell>
          <cell r="AQ407">
            <v>0</v>
          </cell>
        </row>
        <row r="408">
          <cell r="AI408" t="str">
            <v>1CBAFX</v>
          </cell>
          <cell r="AJ408" t="str">
            <v>OTHER HEAT EXCHANGERS - SHELL &amp; TUBE</v>
          </cell>
          <cell r="AQ408">
            <v>0</v>
          </cell>
        </row>
        <row r="409">
          <cell r="AI409" t="str">
            <v>1CBAF-</v>
          </cell>
          <cell r="AJ409" t="str">
            <v>SUBTOTAL HEAT EXCHANGERS - SHELL &amp; TUBE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</row>
        <row r="411">
          <cell r="AI411" t="str">
            <v>1CBAIA</v>
          </cell>
          <cell r="AJ411" t="str">
            <v>BOOSTER COMPRESSOR W COOLERS &amp; SCRUBB</v>
          </cell>
          <cell r="AQ411">
            <v>0</v>
          </cell>
        </row>
        <row r="412">
          <cell r="AI412" t="str">
            <v>1CBAIB</v>
          </cell>
          <cell r="AJ412" t="str">
            <v>MODIFICATION OF TURBO EXPANDER, COMPRESSOR AND GAS TURBINE</v>
          </cell>
          <cell r="AQ412">
            <v>0</v>
          </cell>
        </row>
        <row r="413">
          <cell r="AI413" t="str">
            <v>1CBAIX</v>
          </cell>
          <cell r="AJ413" t="str">
            <v>OTHER  COMPRESSORS</v>
          </cell>
          <cell r="AQ413">
            <v>0</v>
          </cell>
        </row>
        <row r="414">
          <cell r="AI414" t="str">
            <v>1CBAI</v>
          </cell>
          <cell r="AJ414" t="str">
            <v>SUBTOTAL - COMPRESSORS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20">
          <cell r="W420" t="str">
            <v>LEVEL 2 NFGP UPGRADE PG.2</v>
          </cell>
          <cell r="X420" t="str">
            <v>WBS CODE</v>
          </cell>
          <cell r="Y420" t="str">
            <v>DESCRIPTION</v>
          </cell>
          <cell r="Z420" t="str">
            <v>QUANTITY</v>
          </cell>
          <cell r="AA420" t="str">
            <v>UNITS</v>
          </cell>
          <cell r="AB420" t="str">
            <v>TOTAL MANHOURS</v>
          </cell>
          <cell r="AC420" t="str">
            <v>TOTAL LABOR COST</v>
          </cell>
          <cell r="AD420" t="str">
            <v>TOTAL MAT'L COST</v>
          </cell>
          <cell r="AE420" t="str">
            <v>TOTAL S/C COST</v>
          </cell>
          <cell r="AF420" t="str">
            <v>TOTAL COST</v>
          </cell>
          <cell r="AH420" t="str">
            <v>LEVEL 3 NFGP UPGRADE PG 2</v>
          </cell>
          <cell r="AI420" t="str">
            <v>WBS CODE</v>
          </cell>
          <cell r="AJ420" t="str">
            <v>DESCRIPTION</v>
          </cell>
          <cell r="AK420" t="str">
            <v>QUANTITY</v>
          </cell>
          <cell r="AL420" t="str">
            <v>UNITS</v>
          </cell>
          <cell r="AM420" t="str">
            <v>TOTAL MANHOURS</v>
          </cell>
          <cell r="AN420" t="str">
            <v>TOTAL LABOR COST</v>
          </cell>
          <cell r="AO420" t="str">
            <v>TOTAL MAT'L COST</v>
          </cell>
          <cell r="AP420" t="str">
            <v>TOTAL S/C COST</v>
          </cell>
          <cell r="AQ420" t="str">
            <v>TOTAL COST</v>
          </cell>
        </row>
        <row r="422">
          <cell r="X422" t="str">
            <v>1CAIA</v>
          </cell>
          <cell r="Y422" t="str">
            <v>NFGP UPGRADE  - PROCUREMENT PRESSURE VESSELS</v>
          </cell>
          <cell r="AF422">
            <v>0</v>
          </cell>
          <cell r="AI422" t="str">
            <v>1CBAK?</v>
          </cell>
          <cell r="AJ422" t="str">
            <v>SPECIFY EQUIPMENT</v>
          </cell>
          <cell r="AQ422">
            <v>0</v>
          </cell>
        </row>
        <row r="423">
          <cell r="X423" t="str">
            <v>1CAIB</v>
          </cell>
          <cell r="Y423" t="str">
            <v>NFGP UPGRADE  - PROCUREMENT   COLUMNS</v>
          </cell>
          <cell r="AF423">
            <v>0</v>
          </cell>
          <cell r="AI423" t="str">
            <v>1CBAKX</v>
          </cell>
          <cell r="AJ423" t="str">
            <v>OTHER MOTORS &amp; DRIVERS</v>
          </cell>
          <cell r="AQ423">
            <v>0</v>
          </cell>
        </row>
        <row r="424">
          <cell r="X424" t="str">
            <v>1CAIC</v>
          </cell>
          <cell r="Y424" t="str">
            <v>NFGP UPGRADE  - PROCUREMENT   REACTORS</v>
          </cell>
          <cell r="Z424" t="str">
            <v>N/A</v>
          </cell>
          <cell r="AA424" t="str">
            <v>N/A</v>
          </cell>
          <cell r="AB424" t="str">
            <v>N/A</v>
          </cell>
          <cell r="AC424" t="str">
            <v>N/A</v>
          </cell>
          <cell r="AD424" t="str">
            <v>N/A</v>
          </cell>
          <cell r="AE424" t="str">
            <v>N/A</v>
          </cell>
          <cell r="AF424" t="str">
            <v>N/A</v>
          </cell>
          <cell r="AI424" t="str">
            <v>1CBAK-</v>
          </cell>
          <cell r="AJ424" t="str">
            <v>SUBTOTAL MOTORS &amp; DRIVERS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1CAID</v>
          </cell>
          <cell r="Y425" t="str">
            <v>NFGP UPGRADE  - PROCUREMENT   FIELD ERECTED TANKS</v>
          </cell>
          <cell r="Z425" t="str">
            <v>N/A</v>
          </cell>
          <cell r="AA425" t="str">
            <v>N/A</v>
          </cell>
          <cell r="AB425" t="str">
            <v>N/A</v>
          </cell>
          <cell r="AC425" t="str">
            <v>N/A</v>
          </cell>
          <cell r="AD425" t="str">
            <v>N/A</v>
          </cell>
          <cell r="AE425" t="str">
            <v>N/A</v>
          </cell>
          <cell r="AF425" t="str">
            <v>N/A</v>
          </cell>
        </row>
        <row r="426">
          <cell r="X426" t="str">
            <v>1CAIE</v>
          </cell>
          <cell r="Y426" t="str">
            <v>NFGP UPGRADE  - PROCUREMENT   PUMPS</v>
          </cell>
          <cell r="AF426">
            <v>0</v>
          </cell>
          <cell r="AI426" t="str">
            <v>1CBAX?</v>
          </cell>
          <cell r="AJ426" t="str">
            <v>SPECIFY EQUIPMENT</v>
          </cell>
          <cell r="AQ426">
            <v>0</v>
          </cell>
        </row>
        <row r="427">
          <cell r="X427" t="str">
            <v>1CAIF</v>
          </cell>
          <cell r="Y427" t="str">
            <v>NFGP UPGRADE  - PROCUREMENT   HEAT EXCHANGERS - S &amp; T</v>
          </cell>
          <cell r="AF427">
            <v>0</v>
          </cell>
          <cell r="AI427" t="str">
            <v>1CBAXX</v>
          </cell>
          <cell r="AJ427" t="str">
            <v>OTHER EQUIPMENT</v>
          </cell>
          <cell r="AQ427">
            <v>0</v>
          </cell>
        </row>
        <row r="428">
          <cell r="X428" t="str">
            <v>1CAIG</v>
          </cell>
          <cell r="Y428" t="str">
            <v>NFGP UPGRADE  - PROCUREMENT   HEAT EXCHANGERS - FINNED</v>
          </cell>
          <cell r="Z428" t="str">
            <v>N/A</v>
          </cell>
          <cell r="AA428" t="str">
            <v>N/A</v>
          </cell>
          <cell r="AB428" t="str">
            <v>N/A</v>
          </cell>
          <cell r="AC428" t="str">
            <v>N/A</v>
          </cell>
          <cell r="AD428" t="str">
            <v>N/A</v>
          </cell>
          <cell r="AE428" t="str">
            <v>N/A</v>
          </cell>
          <cell r="AF428" t="str">
            <v>N/A</v>
          </cell>
          <cell r="AI428" t="str">
            <v>1CBAX-</v>
          </cell>
          <cell r="AJ428" t="str">
            <v>SUBTOTAL OTHER EQUIPMENT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</row>
        <row r="429">
          <cell r="X429" t="str">
            <v>1CAIH</v>
          </cell>
          <cell r="Y429" t="str">
            <v>NFGP UPGRADE  - PROCUREMENT   EXTRUDERS</v>
          </cell>
          <cell r="Z429" t="str">
            <v>N/A</v>
          </cell>
          <cell r="AA429" t="str">
            <v>N/A</v>
          </cell>
          <cell r="AB429" t="str">
            <v>N/A</v>
          </cell>
          <cell r="AC429" t="str">
            <v>N/A</v>
          </cell>
          <cell r="AD429" t="str">
            <v>N/A</v>
          </cell>
          <cell r="AE429" t="str">
            <v>N/A</v>
          </cell>
          <cell r="AF429" t="str">
            <v>N/A</v>
          </cell>
        </row>
        <row r="430">
          <cell r="X430" t="str">
            <v>1CAII</v>
          </cell>
          <cell r="Y430" t="str">
            <v>NFGP UPGRADE  - PROCUREMENT   COMPRESSORS</v>
          </cell>
          <cell r="AF430">
            <v>0</v>
          </cell>
        </row>
        <row r="431">
          <cell r="X431" t="str">
            <v>1CAIJ</v>
          </cell>
          <cell r="Y431" t="str">
            <v>NFGP UPGRADE  - PROCUREMENT   GENERATORS</v>
          </cell>
          <cell r="Z431" t="str">
            <v>N/A</v>
          </cell>
          <cell r="AA431" t="str">
            <v>N/A</v>
          </cell>
          <cell r="AB431" t="str">
            <v>N/A</v>
          </cell>
          <cell r="AC431" t="str">
            <v>N/A</v>
          </cell>
          <cell r="AD431" t="str">
            <v>N/A</v>
          </cell>
          <cell r="AE431" t="str">
            <v>N/A</v>
          </cell>
          <cell r="AF431" t="str">
            <v>N/A</v>
          </cell>
        </row>
        <row r="432">
          <cell r="X432" t="str">
            <v>1CAIK</v>
          </cell>
          <cell r="Y432" t="str">
            <v>NFGP UPGRADE  - PROCUREMENT   MOTORS &amp; DRIVERS</v>
          </cell>
          <cell r="AF432">
            <v>0</v>
          </cell>
        </row>
        <row r="433">
          <cell r="X433" t="str">
            <v>1CAIL</v>
          </cell>
          <cell r="Y433" t="str">
            <v>NFGP UPGRADE  - PROCUREMENT   FIRED EQUIPMENT</v>
          </cell>
          <cell r="Z433" t="str">
            <v>N/A</v>
          </cell>
          <cell r="AA433" t="str">
            <v>N/A</v>
          </cell>
          <cell r="AB433" t="str">
            <v>N/A</v>
          </cell>
          <cell r="AC433" t="str">
            <v>N/A</v>
          </cell>
          <cell r="AD433" t="str">
            <v>N/A</v>
          </cell>
          <cell r="AE433" t="str">
            <v>N/A</v>
          </cell>
          <cell r="AF433" t="str">
            <v>N/A</v>
          </cell>
        </row>
        <row r="434">
          <cell r="X434" t="str">
            <v>1CAIM</v>
          </cell>
          <cell r="Y434" t="str">
            <v>NFGP UPGRADE  - PROCUREMENT   BLOWERS &amp; FANS</v>
          </cell>
          <cell r="Z434" t="str">
            <v>N/A</v>
          </cell>
          <cell r="AA434" t="str">
            <v>N/A</v>
          </cell>
          <cell r="AB434" t="str">
            <v>N/A</v>
          </cell>
          <cell r="AC434" t="str">
            <v>N/A</v>
          </cell>
          <cell r="AD434" t="str">
            <v>N/A</v>
          </cell>
          <cell r="AE434" t="str">
            <v>N/A</v>
          </cell>
          <cell r="AF434" t="str">
            <v>N/A</v>
          </cell>
        </row>
        <row r="435">
          <cell r="X435" t="str">
            <v>1CAIN</v>
          </cell>
          <cell r="Y435" t="str">
            <v>NFGP UPGRADE  - PROCUREMENT   FILTERS</v>
          </cell>
          <cell r="Z435" t="str">
            <v>N/A</v>
          </cell>
          <cell r="AA435" t="str">
            <v>N/A</v>
          </cell>
          <cell r="AB435" t="str">
            <v>N/A</v>
          </cell>
          <cell r="AC435" t="str">
            <v>N/A</v>
          </cell>
          <cell r="AD435" t="str">
            <v>N/A</v>
          </cell>
          <cell r="AE435" t="str">
            <v>N/A</v>
          </cell>
          <cell r="AF435" t="str">
            <v>N/A</v>
          </cell>
        </row>
        <row r="436">
          <cell r="X436" t="str">
            <v>1CAIO</v>
          </cell>
          <cell r="Y436" t="str">
            <v>NFGP UPGRADE  - PROCUREMENT   FLARES</v>
          </cell>
          <cell r="Z436" t="str">
            <v>N/A</v>
          </cell>
          <cell r="AA436" t="str">
            <v>N/A</v>
          </cell>
          <cell r="AB436" t="str">
            <v>N/A</v>
          </cell>
          <cell r="AC436" t="str">
            <v>N/A</v>
          </cell>
          <cell r="AD436" t="str">
            <v>N/A</v>
          </cell>
          <cell r="AE436" t="str">
            <v>N/A</v>
          </cell>
          <cell r="AF436" t="str">
            <v>N/A</v>
          </cell>
        </row>
        <row r="437">
          <cell r="X437" t="str">
            <v>1CAIP</v>
          </cell>
          <cell r="Y437" t="str">
            <v>NFGP UPGRADE  - PROCUREMENT   SOLIDS HANDLING EQUIPMENT</v>
          </cell>
          <cell r="Z437" t="str">
            <v>N/A</v>
          </cell>
          <cell r="AA437" t="str">
            <v>N/A</v>
          </cell>
          <cell r="AB437" t="str">
            <v>N/A</v>
          </cell>
          <cell r="AC437" t="str">
            <v>N/A</v>
          </cell>
          <cell r="AD437" t="str">
            <v>N/A</v>
          </cell>
          <cell r="AE437" t="str">
            <v>N/A</v>
          </cell>
          <cell r="AF437" t="str">
            <v>N/A</v>
          </cell>
        </row>
        <row r="438">
          <cell r="X438" t="str">
            <v>1CAIQ</v>
          </cell>
          <cell r="Y438" t="str">
            <v>NFGP UPGRADE  - PROCUREMENT   PACKAGED EQUIPMENT</v>
          </cell>
          <cell r="Z438" t="str">
            <v>N/A</v>
          </cell>
          <cell r="AA438" t="str">
            <v>N/A</v>
          </cell>
          <cell r="AB438" t="str">
            <v>N/A</v>
          </cell>
          <cell r="AC438" t="str">
            <v>N/A</v>
          </cell>
          <cell r="AD438" t="str">
            <v>N/A</v>
          </cell>
          <cell r="AE438" t="str">
            <v>N/A</v>
          </cell>
          <cell r="AF438" t="str">
            <v>N/A</v>
          </cell>
        </row>
        <row r="439">
          <cell r="X439" t="str">
            <v>1CAIT</v>
          </cell>
          <cell r="Y439" t="str">
            <v>NFGP UPGRADE  - PROCUREMENT   BULKS</v>
          </cell>
          <cell r="AF439">
            <v>0</v>
          </cell>
        </row>
        <row r="440">
          <cell r="X440" t="str">
            <v>1CAIX</v>
          </cell>
          <cell r="Y440" t="str">
            <v>NFGP UPGRADE  - PROCUREMENT   OTHER</v>
          </cell>
          <cell r="AF440">
            <v>0</v>
          </cell>
        </row>
        <row r="441">
          <cell r="X441" t="str">
            <v>1CAI-</v>
          </cell>
          <cell r="Y441" t="str">
            <v>SUBTOTAL - NFGP UPGRADE  - PROCUREMENT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3">
          <cell r="X443" t="str">
            <v>1CAJA</v>
          </cell>
          <cell r="Y443" t="str">
            <v>NFGP UPGRADE  - INDIRECT ENG'G CONTRACTS</v>
          </cell>
          <cell r="AF443">
            <v>0</v>
          </cell>
        </row>
        <row r="444">
          <cell r="X444" t="str">
            <v>1CAJB</v>
          </cell>
          <cell r="Y444" t="str">
            <v>NFGP UPGRADE  - INDIRECT ENG'G PROJECT MANAGEMENT</v>
          </cell>
          <cell r="AF444">
            <v>0</v>
          </cell>
        </row>
        <row r="445">
          <cell r="X445" t="str">
            <v>1CAJC</v>
          </cell>
          <cell r="Y445" t="str">
            <v>NFGP UPGRADE  - INDIRECT ENG'G ENGINEERING/NON-TECH</v>
          </cell>
          <cell r="AF445">
            <v>0</v>
          </cell>
        </row>
        <row r="446">
          <cell r="X446" t="str">
            <v>1CAJX</v>
          </cell>
          <cell r="Y446" t="str">
            <v>NFGP UPGRADE  - INDIRECT ENG'G OTHER</v>
          </cell>
          <cell r="AF446">
            <v>0</v>
          </cell>
        </row>
        <row r="447">
          <cell r="X447" t="str">
            <v>1CAJ-</v>
          </cell>
          <cell r="Y447" t="str">
            <v>SUBTOTAL - NFGP UPGRADE  - INDIRECT ENGINEERING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58">
          <cell r="W458" t="str">
            <v>LEVEL 2 NFGP UPGRADE PG.3</v>
          </cell>
          <cell r="X458" t="str">
            <v>WBS CODE</v>
          </cell>
          <cell r="Y458" t="str">
            <v>DESCRIPTION</v>
          </cell>
          <cell r="Z458" t="str">
            <v>QUANTITY</v>
          </cell>
          <cell r="AA458" t="str">
            <v>UNITS</v>
          </cell>
          <cell r="AB458" t="str">
            <v>TOTAL MANHOURS</v>
          </cell>
          <cell r="AC458" t="str">
            <v>TOTAL LABOR COST</v>
          </cell>
          <cell r="AD458" t="str">
            <v>TOTAL MAT'L COST</v>
          </cell>
          <cell r="AE458" t="str">
            <v>TOTAL S/C COST</v>
          </cell>
          <cell r="AF458" t="str">
            <v>TOTAL COST</v>
          </cell>
        </row>
        <row r="460">
          <cell r="X460" t="str">
            <v>1CBAA</v>
          </cell>
          <cell r="Y460" t="str">
            <v>NFGP UPGRADE  - FAB/DELIVERY MAJOR EQUIP PRESSURE VESSELS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X461" t="str">
            <v>1CBAB</v>
          </cell>
          <cell r="Y461" t="str">
            <v>NFGP UPGRADE  - FAB/DELIVERY MAJOR EQUIP COLUMNS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X462" t="str">
            <v>1CBAC</v>
          </cell>
          <cell r="Y462" t="str">
            <v>NFGP UPGRADE  - FAB/DELIVERY MAJOR EQUIP REACTORS</v>
          </cell>
          <cell r="Z462" t="str">
            <v>N/A</v>
          </cell>
          <cell r="AA462" t="str">
            <v>N/A</v>
          </cell>
          <cell r="AB462" t="str">
            <v>N/A</v>
          </cell>
          <cell r="AC462" t="str">
            <v>N/A</v>
          </cell>
          <cell r="AD462" t="str">
            <v>N/A</v>
          </cell>
          <cell r="AE462" t="str">
            <v>N/A</v>
          </cell>
          <cell r="AF462" t="str">
            <v>N/A</v>
          </cell>
        </row>
        <row r="463">
          <cell r="X463" t="str">
            <v>1CBAD</v>
          </cell>
          <cell r="Y463" t="str">
            <v>NFGP UPGRADE  - FAB/DELIVERY MAJOR EQUIP FIELD ERECTED TANKS</v>
          </cell>
          <cell r="Z463" t="str">
            <v>N/A</v>
          </cell>
          <cell r="AA463" t="str">
            <v>N/A</v>
          </cell>
          <cell r="AB463" t="str">
            <v>N/A</v>
          </cell>
          <cell r="AC463" t="str">
            <v>N/A</v>
          </cell>
          <cell r="AD463" t="str">
            <v>N/A</v>
          </cell>
          <cell r="AE463" t="str">
            <v>N/A</v>
          </cell>
          <cell r="AF463" t="str">
            <v>N/A</v>
          </cell>
        </row>
        <row r="464">
          <cell r="X464" t="str">
            <v>1CBAE</v>
          </cell>
          <cell r="Y464" t="str">
            <v>NFGP UPGRADE  - FAB/DELIVERY MAJOR EQUIP PUMPS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X465" t="str">
            <v>1CBAF</v>
          </cell>
          <cell r="Y465" t="str">
            <v>NFGP UPGRADE  - FAB/DELIVERY MAJOR EQUIP HEAT EXCHANGERS S&amp;T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X466" t="str">
            <v>1CBAG</v>
          </cell>
          <cell r="Y466" t="str">
            <v>NFGP UPGRADE  - FAB/DELIVERY MAJOR EQUIP HEAT EXCHANGERS FINNED</v>
          </cell>
          <cell r="Z466" t="str">
            <v>N/A</v>
          </cell>
          <cell r="AA466" t="str">
            <v>N/A</v>
          </cell>
          <cell r="AB466" t="str">
            <v>N/A</v>
          </cell>
          <cell r="AC466" t="str">
            <v>N/A</v>
          </cell>
          <cell r="AD466" t="str">
            <v>N/A</v>
          </cell>
          <cell r="AE466" t="str">
            <v>N/A</v>
          </cell>
          <cell r="AF466" t="str">
            <v>N/A</v>
          </cell>
        </row>
        <row r="467">
          <cell r="X467" t="str">
            <v>1CBAH</v>
          </cell>
          <cell r="Y467" t="str">
            <v>NFGP UPGRADE  - FAB/DELIVERY MAJOR EQUIP EXTRUDERS</v>
          </cell>
          <cell r="Z467" t="str">
            <v>N/A</v>
          </cell>
          <cell r="AA467" t="str">
            <v>N/A</v>
          </cell>
          <cell r="AB467" t="str">
            <v>N/A</v>
          </cell>
          <cell r="AC467" t="str">
            <v>N/A</v>
          </cell>
          <cell r="AD467" t="str">
            <v>N/A</v>
          </cell>
          <cell r="AE467" t="str">
            <v>N/A</v>
          </cell>
          <cell r="AF467" t="str">
            <v>N/A</v>
          </cell>
        </row>
        <row r="468">
          <cell r="X468" t="str">
            <v>1CBAI</v>
          </cell>
          <cell r="Y468" t="str">
            <v>NFGP UPGRADE  - FAB/DELIVERY MAJOR EQUIP COMPRESSORS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X469" t="str">
            <v>1CBAJ</v>
          </cell>
          <cell r="Y469" t="str">
            <v>NFGP UPGRADE  - FAB/DELIVERY MAJOR EQUIP GENERATORS</v>
          </cell>
          <cell r="Z469" t="str">
            <v>N/A</v>
          </cell>
          <cell r="AA469" t="str">
            <v>N/A</v>
          </cell>
          <cell r="AB469" t="str">
            <v>N/A</v>
          </cell>
          <cell r="AC469" t="str">
            <v>N/A</v>
          </cell>
          <cell r="AD469" t="str">
            <v>N/A</v>
          </cell>
          <cell r="AE469" t="str">
            <v>N/A</v>
          </cell>
          <cell r="AF469" t="str">
            <v>N/A</v>
          </cell>
        </row>
        <row r="470">
          <cell r="X470" t="str">
            <v>1CBAJ</v>
          </cell>
          <cell r="Y470" t="str">
            <v>NFGP UPGRADE  - FAB/DELIVERY MAJOR EQUIP MOTORS &amp; DRIVERS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X471" t="str">
            <v>1CBAL</v>
          </cell>
          <cell r="Y471" t="str">
            <v>NFGP UPGRADE  - FAB/DELIVERY MAJOR EQUIP FIRED EQUIPMENT</v>
          </cell>
          <cell r="Z471" t="str">
            <v>N/A</v>
          </cell>
          <cell r="AA471" t="str">
            <v>N/A</v>
          </cell>
          <cell r="AB471" t="str">
            <v>N/A</v>
          </cell>
          <cell r="AC471" t="str">
            <v>N/A</v>
          </cell>
          <cell r="AD471" t="str">
            <v>N/A</v>
          </cell>
          <cell r="AE471" t="str">
            <v>N/A</v>
          </cell>
          <cell r="AF471" t="str">
            <v>N/A</v>
          </cell>
        </row>
        <row r="472">
          <cell r="X472" t="str">
            <v>1CBAM</v>
          </cell>
          <cell r="Y472" t="str">
            <v>NFGP UPGRADE  - FAB/DELIVERY MAJOR EQUIP BLOWERS, FANS</v>
          </cell>
          <cell r="Z472" t="str">
            <v>N/A</v>
          </cell>
          <cell r="AA472" t="str">
            <v>N/A</v>
          </cell>
          <cell r="AB472" t="str">
            <v>N/A</v>
          </cell>
          <cell r="AC472" t="str">
            <v>N/A</v>
          </cell>
          <cell r="AD472" t="str">
            <v>N/A</v>
          </cell>
          <cell r="AE472" t="str">
            <v>N/A</v>
          </cell>
          <cell r="AF472" t="str">
            <v>N/A</v>
          </cell>
        </row>
        <row r="473">
          <cell r="X473" t="str">
            <v>1CBAN</v>
          </cell>
          <cell r="Y473" t="str">
            <v>NFGP UPGRADE  - FAB/DELIVERY MAJOR EQUIP FILTERS</v>
          </cell>
          <cell r="Z473" t="str">
            <v>N/A</v>
          </cell>
          <cell r="AA473" t="str">
            <v>N/A</v>
          </cell>
          <cell r="AB473" t="str">
            <v>N/A</v>
          </cell>
          <cell r="AC473" t="str">
            <v>N/A</v>
          </cell>
          <cell r="AD473" t="str">
            <v>N/A</v>
          </cell>
          <cell r="AE473" t="str">
            <v>N/A</v>
          </cell>
          <cell r="AF473" t="str">
            <v>N/A</v>
          </cell>
        </row>
        <row r="474">
          <cell r="X474" t="str">
            <v>1CBAO</v>
          </cell>
          <cell r="Y474" t="str">
            <v>NFGP UPGRADE  - FAB/DELIVERY MAJOR EQUIP FLARES</v>
          </cell>
          <cell r="Z474" t="str">
            <v>N/A</v>
          </cell>
          <cell r="AA474" t="str">
            <v>N/A</v>
          </cell>
          <cell r="AB474" t="str">
            <v>N/A</v>
          </cell>
          <cell r="AC474" t="str">
            <v>N/A</v>
          </cell>
          <cell r="AD474" t="str">
            <v>N/A</v>
          </cell>
          <cell r="AE474" t="str">
            <v>N/A</v>
          </cell>
          <cell r="AF474" t="str">
            <v>N/A</v>
          </cell>
        </row>
        <row r="475">
          <cell r="X475" t="str">
            <v>1CBAP</v>
          </cell>
          <cell r="Y475" t="str">
            <v>NFGP UPGRADE  - FAB/DELIVERY MAJOR EQUIP SOLIDS HANDLING EQUIPMENT</v>
          </cell>
          <cell r="Z475" t="str">
            <v>N/A</v>
          </cell>
          <cell r="AA475" t="str">
            <v>N/A</v>
          </cell>
          <cell r="AB475" t="str">
            <v>N/A</v>
          </cell>
          <cell r="AC475" t="str">
            <v>N/A</v>
          </cell>
          <cell r="AD475" t="str">
            <v>N/A</v>
          </cell>
          <cell r="AE475" t="str">
            <v>N/A</v>
          </cell>
          <cell r="AF475" t="str">
            <v>N/A</v>
          </cell>
        </row>
        <row r="476">
          <cell r="X476" t="str">
            <v>1CBAQ</v>
          </cell>
          <cell r="Y476" t="str">
            <v>NFGP UPGRADE  - FAB/DELIVERY MAJOR EQUIP PACKAGED EQUIPMENT</v>
          </cell>
          <cell r="Z476" t="str">
            <v>N/A</v>
          </cell>
          <cell r="AA476" t="str">
            <v>N/A</v>
          </cell>
          <cell r="AB476" t="str">
            <v>N/A</v>
          </cell>
          <cell r="AC476" t="str">
            <v>N/A</v>
          </cell>
          <cell r="AD476" t="str">
            <v>N/A</v>
          </cell>
          <cell r="AE476" t="str">
            <v>N/A</v>
          </cell>
          <cell r="AF476" t="str">
            <v>N/A</v>
          </cell>
        </row>
        <row r="477">
          <cell r="X477" t="str">
            <v>1CBAX</v>
          </cell>
          <cell r="Y477" t="str">
            <v>NFGP UPGRADE  - FAB/DELIVERY MAJOR EQUIP OTHER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X478" t="str">
            <v>1CBA-</v>
          </cell>
          <cell r="Y478" t="str">
            <v>SUBTOTAL - NFGP UPGRADE  - FAB/DELIVERY MAJOR EQUIP.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80">
          <cell r="X480" t="str">
            <v>1CBBA</v>
          </cell>
          <cell r="Y480" t="str">
            <v>NFGP UPGRADE  - FAB/DELIVERY BULKS - IMBEDS</v>
          </cell>
          <cell r="AF480">
            <v>0</v>
          </cell>
        </row>
        <row r="481">
          <cell r="X481" t="str">
            <v>1CBBB</v>
          </cell>
          <cell r="Y481" t="str">
            <v>NFGP UPGRADE  - FAB/DELIVERY BULKS - STRUCTURAL</v>
          </cell>
          <cell r="AF481">
            <v>0</v>
          </cell>
        </row>
        <row r="482">
          <cell r="X482" t="str">
            <v>1CBBC</v>
          </cell>
          <cell r="Y482" t="str">
            <v>NFGP UPGRADE  - FAB/DELIVERY BULKS - PIPING</v>
          </cell>
          <cell r="AF482">
            <v>0</v>
          </cell>
        </row>
        <row r="483">
          <cell r="X483" t="str">
            <v>1CBBD</v>
          </cell>
          <cell r="Y483" t="str">
            <v>NFGP UPGRADE  - FAB/DELIVERY BULKS - ELECTRICAL</v>
          </cell>
          <cell r="AF483">
            <v>0</v>
          </cell>
        </row>
        <row r="484">
          <cell r="X484" t="str">
            <v>1CBBE</v>
          </cell>
          <cell r="Y484" t="str">
            <v>NFGP UPGRADE  - FAB/DELIVERY BULKS - INSTRUMENTATION</v>
          </cell>
          <cell r="AF484">
            <v>0</v>
          </cell>
        </row>
        <row r="485">
          <cell r="X485" t="str">
            <v>1CBBF</v>
          </cell>
          <cell r="Y485" t="str">
            <v>NFGP UPGRADE  - FAB/DELIVERY BULKS - PIPELINES</v>
          </cell>
          <cell r="Z485" t="str">
            <v>N/A</v>
          </cell>
          <cell r="AA485" t="str">
            <v>N/A</v>
          </cell>
          <cell r="AB485" t="str">
            <v>N/A</v>
          </cell>
          <cell r="AC485" t="str">
            <v>N/A</v>
          </cell>
          <cell r="AD485" t="str">
            <v>N/A</v>
          </cell>
          <cell r="AE485" t="str">
            <v>N/A</v>
          </cell>
          <cell r="AF485" t="str">
            <v>N/A</v>
          </cell>
        </row>
        <row r="486">
          <cell r="X486" t="str">
            <v>1CBB-</v>
          </cell>
          <cell r="Y486" t="str">
            <v>SUBTOTAL - NFGP UPGRADE  - FAB/DELIVERY BULKS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8">
          <cell r="X488" t="str">
            <v>1CBCA</v>
          </cell>
          <cell r="Y488" t="str">
            <v>NFGP UPGRADE  - FAB/DELIVERY ENG. SPECIALTIES - BUILDINGS</v>
          </cell>
          <cell r="AF488">
            <v>0</v>
          </cell>
        </row>
        <row r="489">
          <cell r="X489" t="str">
            <v>1CBCB</v>
          </cell>
          <cell r="Y489" t="str">
            <v>NFGP UPGRADE  - FAB/DELIVERY ENG. SPECIALTIES - GENERAL</v>
          </cell>
          <cell r="AF489">
            <v>0</v>
          </cell>
        </row>
        <row r="490">
          <cell r="X490" t="str">
            <v>1CBC-</v>
          </cell>
          <cell r="Y490" t="str">
            <v>SUBTOTAL - NFGP UPGRADE  - FAB/DELIVERY ENGINEERING SPECIALTIES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6">
          <cell r="W496" t="str">
            <v>LEVEL 2 NFGP UPGRADE PG.4</v>
          </cell>
          <cell r="X496" t="str">
            <v>WBS CODE</v>
          </cell>
          <cell r="Y496" t="str">
            <v>DESCRIPTION</v>
          </cell>
          <cell r="Z496" t="str">
            <v>QUANTITY</v>
          </cell>
          <cell r="AA496" t="str">
            <v>UNITS</v>
          </cell>
          <cell r="AB496" t="str">
            <v>TOTAL MANHOURS</v>
          </cell>
          <cell r="AC496" t="str">
            <v>TOTAL LABOR COST</v>
          </cell>
          <cell r="AD496" t="str">
            <v>TOTAL MAT'L COST</v>
          </cell>
          <cell r="AE496" t="str">
            <v>TOTAL S/C COST</v>
          </cell>
          <cell r="AF496" t="str">
            <v>TOTAL COST</v>
          </cell>
        </row>
        <row r="497">
          <cell r="X497" t="str">
            <v>1CCAA</v>
          </cell>
          <cell r="Y497" t="str">
            <v>NFGP UPGRADE  - CONSTRUCTION, CIVIL - SITE WORK</v>
          </cell>
          <cell r="AF497">
            <v>0</v>
          </cell>
        </row>
        <row r="498">
          <cell r="X498" t="str">
            <v>1CCAB</v>
          </cell>
          <cell r="Y498" t="str">
            <v>NFGP UPGRADE  - CONSTRUCTION, CIVIL - FOUNDATIONS</v>
          </cell>
          <cell r="AF498">
            <v>0</v>
          </cell>
        </row>
        <row r="499">
          <cell r="X499" t="str">
            <v>1CCA</v>
          </cell>
          <cell r="Y499" t="str">
            <v>SUBTOTAL - NFGP UPGRADE  - CONSTRUCTION, CIVIL</v>
          </cell>
          <cell r="Z499">
            <v>0</v>
          </cell>
          <cell r="AA499" t="str">
            <v>N/A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1">
          <cell r="X501" t="str">
            <v>1CCBA</v>
          </cell>
          <cell r="Y501" t="str">
            <v>NFGP UPGRADE  - CONSTRUCTION, MAJOR EQUIPMENT - PRESSURE VESSELS</v>
          </cell>
          <cell r="Z501">
            <v>215.3</v>
          </cell>
          <cell r="AA501" t="str">
            <v>TON</v>
          </cell>
          <cell r="AB501">
            <v>3960</v>
          </cell>
          <cell r="AC501">
            <v>103400</v>
          </cell>
          <cell r="AF501">
            <v>103400</v>
          </cell>
        </row>
        <row r="502">
          <cell r="X502" t="str">
            <v>1CCBB</v>
          </cell>
          <cell r="Y502" t="str">
            <v>NFGP UPGRADE  - CONSTRUCTION, MAJOR EQUIPMENT - COLUMNS</v>
          </cell>
          <cell r="Z502">
            <v>181.1</v>
          </cell>
          <cell r="AA502" t="str">
            <v>TON</v>
          </cell>
          <cell r="AB502">
            <v>7370</v>
          </cell>
          <cell r="AC502">
            <v>130300</v>
          </cell>
          <cell r="AF502">
            <v>130300</v>
          </cell>
        </row>
        <row r="503">
          <cell r="X503" t="str">
            <v>1CCBC</v>
          </cell>
          <cell r="Y503" t="str">
            <v>NFGP UPGRADE  - CONSTRUCTION, MAJOR EQUIPMENT - REACTORS</v>
          </cell>
          <cell r="Z503" t="str">
            <v>N/A</v>
          </cell>
          <cell r="AA503" t="str">
            <v>N/A</v>
          </cell>
          <cell r="AB503" t="str">
            <v>N/A</v>
          </cell>
          <cell r="AC503" t="str">
            <v>N/A</v>
          </cell>
          <cell r="AD503" t="str">
            <v>N/A</v>
          </cell>
          <cell r="AE503" t="str">
            <v>N/A</v>
          </cell>
          <cell r="AF503" t="str">
            <v>N/A</v>
          </cell>
        </row>
        <row r="504">
          <cell r="X504" t="str">
            <v>1CCBD</v>
          </cell>
          <cell r="Y504" t="str">
            <v>NFGP UPGRADE  - CONSTRUCTION, MAJOR EQUIPMENT - FIELD ERECTED TANKS</v>
          </cell>
          <cell r="Z504" t="str">
            <v>N/A</v>
          </cell>
          <cell r="AA504" t="str">
            <v>N/A</v>
          </cell>
          <cell r="AB504" t="str">
            <v>N/A</v>
          </cell>
          <cell r="AC504" t="str">
            <v>N/A</v>
          </cell>
          <cell r="AD504" t="str">
            <v>N/A</v>
          </cell>
          <cell r="AE504" t="str">
            <v>N/A</v>
          </cell>
          <cell r="AF504" t="str">
            <v>N/A</v>
          </cell>
        </row>
        <row r="505">
          <cell r="X505" t="str">
            <v>1CCBE</v>
          </cell>
          <cell r="Y505" t="str">
            <v>NFGP UPGRADE  - CONSTRUCTION, MAJOR EQUIPMENT - PUMPS</v>
          </cell>
          <cell r="Z505">
            <v>11.8</v>
          </cell>
          <cell r="AA505" t="str">
            <v>TON</v>
          </cell>
          <cell r="AB505">
            <v>260</v>
          </cell>
          <cell r="AC505">
            <v>10900</v>
          </cell>
          <cell r="AF505">
            <v>10900</v>
          </cell>
        </row>
        <row r="506">
          <cell r="X506" t="str">
            <v>1CCBF</v>
          </cell>
          <cell r="Y506" t="str">
            <v>NFGP UPGRADE  - CONSTRUCTION, MAJOR EQUIPMENT - HEAT EXCHANGERS S&amp;T</v>
          </cell>
          <cell r="Z506">
            <v>712.9</v>
          </cell>
          <cell r="AA506" t="str">
            <v>TON</v>
          </cell>
          <cell r="AB506">
            <v>15880</v>
          </cell>
          <cell r="AC506">
            <v>418300</v>
          </cell>
          <cell r="AF506">
            <v>418300</v>
          </cell>
        </row>
        <row r="507">
          <cell r="X507" t="str">
            <v>1CCBG</v>
          </cell>
          <cell r="Y507" t="str">
            <v>NFGP UPGRADE  - CONSTRUCTION, MAJOR EQUIPMENT - HEAT EXCHANGERS FINNED</v>
          </cell>
          <cell r="Z507" t="str">
            <v>N/A</v>
          </cell>
          <cell r="AA507" t="str">
            <v>N/A</v>
          </cell>
          <cell r="AB507" t="str">
            <v>N/A</v>
          </cell>
          <cell r="AC507" t="str">
            <v>N/A</v>
          </cell>
          <cell r="AD507" t="str">
            <v>N/A</v>
          </cell>
          <cell r="AE507" t="str">
            <v>N/A</v>
          </cell>
          <cell r="AF507" t="str">
            <v>N/A</v>
          </cell>
        </row>
        <row r="508">
          <cell r="X508" t="str">
            <v>1CCBH</v>
          </cell>
          <cell r="Y508" t="str">
            <v>NFGP UPGRADE  - CONSTRUCTION, MAJOR EQUIPMENT - EXTRUDERS</v>
          </cell>
          <cell r="Z508" t="str">
            <v>N/A</v>
          </cell>
          <cell r="AA508" t="str">
            <v>N/A</v>
          </cell>
          <cell r="AB508" t="str">
            <v>N/A</v>
          </cell>
          <cell r="AC508" t="str">
            <v>N/A</v>
          </cell>
          <cell r="AD508" t="str">
            <v>N/A</v>
          </cell>
          <cell r="AE508" t="str">
            <v>N/A</v>
          </cell>
          <cell r="AF508" t="str">
            <v>N/A</v>
          </cell>
        </row>
        <row r="509">
          <cell r="X509" t="str">
            <v>1CCBI</v>
          </cell>
          <cell r="Y509" t="str">
            <v>NFGP UPGRADE  - CONSTRUCTION, MAJOR EQUIPMENT - COMPRESSORS</v>
          </cell>
          <cell r="Z509">
            <v>248.7</v>
          </cell>
          <cell r="AA509" t="str">
            <v>TON</v>
          </cell>
          <cell r="AB509">
            <v>17600</v>
          </cell>
          <cell r="AC509">
            <v>150200</v>
          </cell>
          <cell r="AF509">
            <v>150200</v>
          </cell>
        </row>
        <row r="510">
          <cell r="X510" t="str">
            <v>1CCBJ</v>
          </cell>
          <cell r="Y510" t="str">
            <v>NFGP UPGRADE  - CONSTRUCTION, MAJOR EQUIPMENT - GENERATORS</v>
          </cell>
          <cell r="Z510" t="str">
            <v>N/A</v>
          </cell>
          <cell r="AA510" t="str">
            <v>N/A</v>
          </cell>
          <cell r="AB510" t="str">
            <v>N/A</v>
          </cell>
          <cell r="AC510" t="str">
            <v>N/A</v>
          </cell>
          <cell r="AD510" t="str">
            <v>N/A</v>
          </cell>
          <cell r="AE510" t="str">
            <v>N/A</v>
          </cell>
          <cell r="AF510" t="str">
            <v>N/A</v>
          </cell>
        </row>
        <row r="511">
          <cell r="X511" t="str">
            <v>1CCBK</v>
          </cell>
          <cell r="Y511" t="str">
            <v>NFGP UPGRADE  - CONSTRUCTION, MAJOR EQUIPMENT - MOTORS &amp; DRIVERS</v>
          </cell>
          <cell r="AF511">
            <v>0</v>
          </cell>
        </row>
        <row r="512">
          <cell r="X512" t="str">
            <v>1CCBL</v>
          </cell>
          <cell r="Y512" t="str">
            <v>NFGP UPGRADE  - CONSTRUCTION, MAJOR EQUIPMENT - FIRED EQUIPMENT</v>
          </cell>
          <cell r="Z512" t="str">
            <v>N/A</v>
          </cell>
          <cell r="AA512" t="str">
            <v>N/A</v>
          </cell>
          <cell r="AB512" t="str">
            <v>N/A</v>
          </cell>
          <cell r="AC512" t="str">
            <v>N/A</v>
          </cell>
          <cell r="AD512" t="str">
            <v>N/A</v>
          </cell>
          <cell r="AE512" t="str">
            <v>N/A</v>
          </cell>
          <cell r="AF512" t="str">
            <v>N/A</v>
          </cell>
        </row>
        <row r="513">
          <cell r="X513" t="str">
            <v>1CCBM</v>
          </cell>
          <cell r="Y513" t="str">
            <v>NFGP UPGRADE  - CONSTRUCTION, MAJOR EQUIPMENT - BLOWERS, FANS</v>
          </cell>
          <cell r="Z513" t="str">
            <v>N/A</v>
          </cell>
          <cell r="AA513" t="str">
            <v>N/A</v>
          </cell>
          <cell r="AB513" t="str">
            <v>N/A</v>
          </cell>
          <cell r="AC513" t="str">
            <v>N/A</v>
          </cell>
          <cell r="AD513" t="str">
            <v>N/A</v>
          </cell>
          <cell r="AE513" t="str">
            <v>N/A</v>
          </cell>
          <cell r="AF513" t="str">
            <v>N/A</v>
          </cell>
        </row>
        <row r="514">
          <cell r="X514" t="str">
            <v>1CCBN</v>
          </cell>
          <cell r="Y514" t="str">
            <v>NFGP UPGRADE  - CONSTRUCTION, MAJOR EQUIPMENT - FILTERS</v>
          </cell>
          <cell r="Z514" t="str">
            <v>N/A</v>
          </cell>
          <cell r="AA514" t="str">
            <v>N/A</v>
          </cell>
          <cell r="AB514" t="str">
            <v>N/A</v>
          </cell>
          <cell r="AC514" t="str">
            <v>N/A</v>
          </cell>
          <cell r="AD514" t="str">
            <v>N/A</v>
          </cell>
          <cell r="AE514" t="str">
            <v>N/A</v>
          </cell>
          <cell r="AF514" t="str">
            <v>N/A</v>
          </cell>
        </row>
        <row r="515">
          <cell r="X515" t="str">
            <v>1CCBO</v>
          </cell>
          <cell r="Y515" t="str">
            <v>NFGP UPGRADE  - CONSTRUCTION, MAJOR EQUIPMENT - FLARES</v>
          </cell>
          <cell r="Z515" t="str">
            <v>N/A</v>
          </cell>
          <cell r="AA515" t="str">
            <v>N/A</v>
          </cell>
          <cell r="AB515" t="str">
            <v>N/A</v>
          </cell>
          <cell r="AC515" t="str">
            <v>N/A</v>
          </cell>
          <cell r="AD515" t="str">
            <v>N/A</v>
          </cell>
          <cell r="AE515" t="str">
            <v>N/A</v>
          </cell>
          <cell r="AF515" t="str">
            <v>N/A</v>
          </cell>
        </row>
        <row r="516">
          <cell r="X516" t="str">
            <v>1CCBP</v>
          </cell>
          <cell r="Y516" t="str">
            <v>NFGP UPGRADE  - CONSTRUCTION, MAJOR EQUIPMENT - SOLIDS HANDLING EQUIPMENT</v>
          </cell>
          <cell r="Z516" t="str">
            <v>N/A</v>
          </cell>
          <cell r="AA516" t="str">
            <v>N/A</v>
          </cell>
          <cell r="AB516" t="str">
            <v>N/A</v>
          </cell>
          <cell r="AC516" t="str">
            <v>N/A</v>
          </cell>
          <cell r="AD516" t="str">
            <v>N/A</v>
          </cell>
          <cell r="AE516" t="str">
            <v>N/A</v>
          </cell>
          <cell r="AF516" t="str">
            <v>N/A</v>
          </cell>
        </row>
        <row r="517">
          <cell r="X517" t="str">
            <v>1CCBQ</v>
          </cell>
          <cell r="Y517" t="str">
            <v>NFGP UPGRADE  - CONSTRUCTION, MAJOR EQUIPMENT - PACKAGED EQUIPMENT</v>
          </cell>
          <cell r="Z517" t="str">
            <v>N/A</v>
          </cell>
          <cell r="AA517" t="str">
            <v>N/A</v>
          </cell>
          <cell r="AB517" t="str">
            <v>N/A</v>
          </cell>
          <cell r="AC517" t="str">
            <v>N/A</v>
          </cell>
          <cell r="AD517" t="str">
            <v>N/A</v>
          </cell>
          <cell r="AE517" t="str">
            <v>N/A</v>
          </cell>
          <cell r="AF517" t="str">
            <v>N/A</v>
          </cell>
        </row>
        <row r="518">
          <cell r="X518" t="str">
            <v>1CCBX</v>
          </cell>
          <cell r="Y518" t="str">
            <v>NFGP UPGRADE  - CONSTRUCTION, MAJOR EQUIPMENT - OTHERS</v>
          </cell>
          <cell r="Z518">
            <v>21</v>
          </cell>
          <cell r="AA518" t="str">
            <v>TON</v>
          </cell>
          <cell r="AB518">
            <v>3900</v>
          </cell>
          <cell r="AC518">
            <v>46200</v>
          </cell>
          <cell r="AF518">
            <v>46200</v>
          </cell>
        </row>
        <row r="519">
          <cell r="X519" t="str">
            <v>1CCB-</v>
          </cell>
          <cell r="Y519" t="str">
            <v>SUBTOTAL - NFGP UPGRADE  - CONSTRUCTION, MAJOR EQUIPMENT</v>
          </cell>
          <cell r="Z519">
            <v>1390.8</v>
          </cell>
          <cell r="AA519" t="str">
            <v>N/A</v>
          </cell>
          <cell r="AB519">
            <v>48970</v>
          </cell>
          <cell r="AC519">
            <v>859300</v>
          </cell>
          <cell r="AD519">
            <v>0</v>
          </cell>
          <cell r="AE519">
            <v>0</v>
          </cell>
          <cell r="AF519">
            <v>859300</v>
          </cell>
        </row>
        <row r="521">
          <cell r="X521" t="str">
            <v>1CCCA</v>
          </cell>
          <cell r="Y521" t="str">
            <v>NFGP UPGRADE  - CONSTRUCTION, BULKS - STRUCTURAL</v>
          </cell>
          <cell r="AF521">
            <v>0</v>
          </cell>
        </row>
        <row r="522">
          <cell r="X522" t="str">
            <v>1CCCB</v>
          </cell>
          <cell r="Y522" t="str">
            <v>NFGP UPGRADE  - CONSTRUCTION, BULKS - PIPING</v>
          </cell>
          <cell r="AF522">
            <v>0</v>
          </cell>
        </row>
        <row r="523">
          <cell r="X523" t="str">
            <v>1CCCC</v>
          </cell>
          <cell r="Y523" t="str">
            <v>NFGP UPGRADE  - CONSTRUCTION, BULKS - ELECTRICAL</v>
          </cell>
          <cell r="AF523">
            <v>0</v>
          </cell>
        </row>
        <row r="524">
          <cell r="X524" t="str">
            <v>1CCCD</v>
          </cell>
          <cell r="Y524" t="str">
            <v>NFGP UPGRADE  - CONSTRUCTION, BULKS - INSTRUMENTATION</v>
          </cell>
          <cell r="AF524">
            <v>0</v>
          </cell>
        </row>
        <row r="525">
          <cell r="X525" t="str">
            <v>1CCCE</v>
          </cell>
          <cell r="Y525" t="str">
            <v>NFGP UPGRADE  - CONSTRUCTION, BULKS - PIPELINES</v>
          </cell>
          <cell r="Z525" t="str">
            <v>N/A</v>
          </cell>
          <cell r="AA525" t="str">
            <v>N/A</v>
          </cell>
          <cell r="AB525" t="str">
            <v>N/A</v>
          </cell>
          <cell r="AC525" t="str">
            <v>N/A</v>
          </cell>
          <cell r="AD525" t="str">
            <v>N/A</v>
          </cell>
          <cell r="AE525" t="str">
            <v>N/A</v>
          </cell>
          <cell r="AF525" t="str">
            <v>N/A</v>
          </cell>
        </row>
        <row r="526">
          <cell r="X526" t="str">
            <v>1CCC-</v>
          </cell>
          <cell r="Y526" t="str">
            <v xml:space="preserve">SUBTOTAL - NFGP UPGRADE  - CONSTRUCTION, BULKS 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8">
          <cell r="X528" t="str">
            <v>1CCDA</v>
          </cell>
          <cell r="Y528" t="str">
            <v>NFGP UPGRADE  - CONSTRUCTION SPECIALTIES - BUILDINGS</v>
          </cell>
          <cell r="AF528">
            <v>0</v>
          </cell>
        </row>
        <row r="529">
          <cell r="X529" t="str">
            <v>1CCDB</v>
          </cell>
          <cell r="Y529" t="str">
            <v>NFGP UPGRADE  - CONSTRUCTION SPECIALTIES - GENERAL</v>
          </cell>
          <cell r="AF529">
            <v>0</v>
          </cell>
        </row>
        <row r="530">
          <cell r="X530" t="str">
            <v>1CCD-</v>
          </cell>
          <cell r="Y530" t="str">
            <v>SUBTOTAL - NFGP UPGRADE  - CONSTRUCTION SPECIALTIES</v>
          </cell>
          <cell r="Z530">
            <v>0</v>
          </cell>
          <cell r="AA530" t="str">
            <v>N/A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72">
          <cell r="L572" t="str">
            <v>CYCLE &amp; LVL 1    PIPELINE</v>
          </cell>
          <cell r="M572" t="str">
            <v>WBS CODE</v>
          </cell>
          <cell r="N572" t="str">
            <v>DESCRIPTION</v>
          </cell>
          <cell r="O572" t="str">
            <v>QUANTITY</v>
          </cell>
          <cell r="P572" t="str">
            <v>UNITS</v>
          </cell>
          <cell r="Q572" t="str">
            <v>TOTAL MANHOURS</v>
          </cell>
          <cell r="R572" t="str">
            <v>TOTAL LABOR COST</v>
          </cell>
          <cell r="S572" t="str">
            <v>TOTAL MAT'L COST</v>
          </cell>
          <cell r="T572" t="str">
            <v>TOTAL S/C COST</v>
          </cell>
          <cell r="U572" t="str">
            <v>TOTAL COST</v>
          </cell>
          <cell r="W572" t="str">
            <v>LEVEL 2 PIPELINE PG.1</v>
          </cell>
          <cell r="X572" t="str">
            <v>WBS CODE</v>
          </cell>
          <cell r="Y572" t="str">
            <v>DESCRIPTION</v>
          </cell>
          <cell r="Z572" t="str">
            <v>QUANTITY</v>
          </cell>
          <cell r="AA572" t="str">
            <v>UNITS</v>
          </cell>
          <cell r="AB572" t="str">
            <v>TOTAL MANHOURS</v>
          </cell>
          <cell r="AC572" t="str">
            <v>TOTAL LABOR COST</v>
          </cell>
          <cell r="AD572" t="str">
            <v>TOTAL MAT'L COST</v>
          </cell>
          <cell r="AE572" t="str">
            <v>TOTAL S/C COST</v>
          </cell>
          <cell r="AF572" t="str">
            <v>TOTAL COST</v>
          </cell>
          <cell r="AH572" t="str">
            <v>LEVEL 3 PIPELINE PG 1</v>
          </cell>
          <cell r="AI572" t="str">
            <v>WBS CODE</v>
          </cell>
          <cell r="AJ572" t="str">
            <v>DESCRIPTION</v>
          </cell>
          <cell r="AK572" t="str">
            <v>QUANTITY</v>
          </cell>
          <cell r="AL572" t="str">
            <v>UNITS</v>
          </cell>
          <cell r="AM572" t="str">
            <v>TOTAL MANHOURS</v>
          </cell>
          <cell r="AN572" t="str">
            <v>TOTAL LABOR COST</v>
          </cell>
          <cell r="AO572" t="str">
            <v>TOTAL MAT'L COST</v>
          </cell>
          <cell r="AP572" t="str">
            <v>TOTAL S/C COST</v>
          </cell>
          <cell r="AQ572" t="str">
            <v>TOTAL COST</v>
          </cell>
        </row>
        <row r="574">
          <cell r="M574" t="str">
            <v>1DAA-</v>
          </cell>
          <cell r="N574" t="str">
            <v>PIPELINE - DIRECT ENGINEERING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X574" t="str">
            <v>1DAAA</v>
          </cell>
          <cell r="Y574" t="str">
            <v>PIPELINE - DIR. ENG.  PROCESS</v>
          </cell>
          <cell r="AF574">
            <v>0</v>
          </cell>
          <cell r="AI574" t="str">
            <v>1DAAIA</v>
          </cell>
          <cell r="AJ574" t="str">
            <v>SPECIFY PIPELINE</v>
          </cell>
          <cell r="AQ574">
            <v>0</v>
          </cell>
        </row>
        <row r="575">
          <cell r="M575" t="str">
            <v>1DAH-</v>
          </cell>
          <cell r="N575" t="str">
            <v>PIPELINE EQUIPMENT SPECIFICATION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X575" t="str">
            <v>1DAAB</v>
          </cell>
          <cell r="Y575" t="str">
            <v>PIPELINE - DIR. ENG.  PERMITS</v>
          </cell>
          <cell r="AF575">
            <v>0</v>
          </cell>
          <cell r="AI575" t="str">
            <v>1DAAIX</v>
          </cell>
          <cell r="AJ575" t="str">
            <v>DIRECT ENG. -  OTHER PIPELINES</v>
          </cell>
          <cell r="AQ575">
            <v>0</v>
          </cell>
        </row>
        <row r="576">
          <cell r="M576" t="str">
            <v>1DAI-</v>
          </cell>
          <cell r="N576" t="str">
            <v>PIPELINE - ENGINEERING PROCUREMENT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1DAAC</v>
          </cell>
          <cell r="Y576" t="str">
            <v>PIPELINE - DIR. ENG.  CIVIL/STRUCTURAL</v>
          </cell>
          <cell r="AF576">
            <v>0</v>
          </cell>
          <cell r="AI576" t="str">
            <v>1DAAI-</v>
          </cell>
          <cell r="AJ576" t="str">
            <v>SUBTOTAL - DIRECT ENGINEERING - PIPELINES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</row>
        <row r="577">
          <cell r="M577" t="str">
            <v>1DAJ-</v>
          </cell>
          <cell r="N577" t="str">
            <v>PIPELINE - INDIRECT ENGINEERING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1DAAD</v>
          </cell>
          <cell r="Y577" t="str">
            <v>PIPELINE - DIR. ENG.  MECHANICAL</v>
          </cell>
          <cell r="AF577">
            <v>0</v>
          </cell>
        </row>
        <row r="578">
          <cell r="M578" t="str">
            <v>1DA--</v>
          </cell>
          <cell r="N578" t="str">
            <v>SUBTOTAL PIPELINE - ENGINEERING/PROCUREMENT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1DAAE</v>
          </cell>
          <cell r="Y578" t="str">
            <v>PIPELINE - DIR. ENG.  PIPING</v>
          </cell>
          <cell r="AF578">
            <v>0</v>
          </cell>
          <cell r="AI578" t="str">
            <v>1DBAXA</v>
          </cell>
          <cell r="AJ578" t="str">
            <v>PIG LAUNCHING AND RECEIVING PACKAGES</v>
          </cell>
          <cell r="AQ578">
            <v>0</v>
          </cell>
        </row>
        <row r="579">
          <cell r="X579" t="str">
            <v>1DAAF</v>
          </cell>
          <cell r="Y579" t="str">
            <v>PIPELINE - DIR. ENG.  ELECTRICAL</v>
          </cell>
          <cell r="AF579">
            <v>0</v>
          </cell>
          <cell r="AI579" t="str">
            <v>1DBAXB</v>
          </cell>
          <cell r="AJ579" t="str">
            <v>LINE BREAK VALVES</v>
          </cell>
          <cell r="AQ579">
            <v>0</v>
          </cell>
        </row>
        <row r="580">
          <cell r="M580" t="str">
            <v>1DBA-</v>
          </cell>
          <cell r="N580" t="str">
            <v>PIPELINE - FAB/DELIVERY - MAJOR EQUIPMENT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X580" t="str">
            <v>1DAAG</v>
          </cell>
          <cell r="Y580" t="str">
            <v>PIPELINE - DIR. ENG.  INSTRUMENTATION</v>
          </cell>
          <cell r="AF580">
            <v>0</v>
          </cell>
          <cell r="AI580" t="str">
            <v>1DBAXC</v>
          </cell>
          <cell r="AJ580" t="str">
            <v>CHEMICAL INJECTION SYSTEM ICL. CHEM TRANSFER PUMP</v>
          </cell>
          <cell r="AQ580">
            <v>0</v>
          </cell>
        </row>
        <row r="581">
          <cell r="M581" t="str">
            <v>1DBB-</v>
          </cell>
          <cell r="N581" t="str">
            <v>PIPELINE - FAB/DELIVERY - BULKS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1DAAH</v>
          </cell>
          <cell r="Y581" t="str">
            <v>PIPELINE - DIR. ENG.  ARCHITECTURAL</v>
          </cell>
          <cell r="AF581">
            <v>0</v>
          </cell>
          <cell r="AI581" t="str">
            <v>1DBAXD</v>
          </cell>
          <cell r="AJ581" t="str">
            <v>CORROSION MONITORING SYSTEM</v>
          </cell>
          <cell r="AQ581">
            <v>0</v>
          </cell>
        </row>
        <row r="582">
          <cell r="M582" t="str">
            <v>1DBC-</v>
          </cell>
          <cell r="N582" t="str">
            <v>PIPELINE - FAB/DELIVERY - ENGINEERING SPECIALTIES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1DAAI</v>
          </cell>
          <cell r="Y582" t="str">
            <v>PIPELINE - DIR. ENG.  PIPELINES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1DBAXE</v>
          </cell>
          <cell r="AJ582" t="str">
            <v>CATHODIC PROTECTION  SYSTEM</v>
          </cell>
          <cell r="AQ582">
            <v>0</v>
          </cell>
        </row>
        <row r="583">
          <cell r="M583" t="str">
            <v>1DB--</v>
          </cell>
          <cell r="N583" t="str">
            <v>SUBTOTAL PIPELINE - FABRICATION/DELIVERY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1DAA-</v>
          </cell>
          <cell r="Y583" t="str">
            <v>SUBTOTAL - PIPELINE - DIRECT ENGINEERING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1DBAXX</v>
          </cell>
          <cell r="AJ583" t="str">
            <v>OTHER EQUIPMENT -  OTHER</v>
          </cell>
          <cell r="AQ583">
            <v>0</v>
          </cell>
        </row>
        <row r="584">
          <cell r="AI584" t="str">
            <v>1DBAX-</v>
          </cell>
          <cell r="AJ584" t="str">
            <v>SUBTOTAL OTHER EQUIPMENT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</row>
        <row r="585">
          <cell r="M585" t="str">
            <v>1DCA-</v>
          </cell>
          <cell r="N585" t="str">
            <v>PIPELINE - CONSTRUCTION - CIVIL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X585" t="str">
            <v>1DAHA</v>
          </cell>
          <cell r="Y585" t="str">
            <v>PIPELINE - EQUIP. SPECS - PRESSURE VESSELS</v>
          </cell>
          <cell r="Z585" t="str">
            <v>N/A</v>
          </cell>
          <cell r="AA585" t="str">
            <v>N/A</v>
          </cell>
          <cell r="AB585" t="str">
            <v>N/A</v>
          </cell>
          <cell r="AC585" t="str">
            <v>N/A</v>
          </cell>
          <cell r="AD585" t="str">
            <v>N/A</v>
          </cell>
          <cell r="AE585" t="str">
            <v>N/A</v>
          </cell>
          <cell r="AF585" t="str">
            <v>N/A</v>
          </cell>
        </row>
        <row r="586">
          <cell r="M586" t="str">
            <v>1DCB-</v>
          </cell>
          <cell r="N586" t="str">
            <v>PIPELINE - CONSTRUCTION - MAJOR EQUIPMENT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X586" t="str">
            <v>1DAHB</v>
          </cell>
          <cell r="Y586" t="str">
            <v>PIPELINE - EQUIP. SPECS - COLUMNS</v>
          </cell>
          <cell r="Z586" t="str">
            <v>N/A</v>
          </cell>
          <cell r="AA586" t="str">
            <v>N/A</v>
          </cell>
          <cell r="AB586" t="str">
            <v>N/A</v>
          </cell>
          <cell r="AC586" t="str">
            <v>N/A</v>
          </cell>
          <cell r="AD586" t="str">
            <v>N/A</v>
          </cell>
          <cell r="AE586" t="str">
            <v>N/A</v>
          </cell>
          <cell r="AF586" t="str">
            <v>N/A</v>
          </cell>
          <cell r="AI586" t="str">
            <v>1DBBFA</v>
          </cell>
          <cell r="AJ586" t="str">
            <v>FAB/DELIVERY BULKS - PIPELINE - SPECIFY</v>
          </cell>
          <cell r="AQ586">
            <v>0</v>
          </cell>
        </row>
        <row r="587">
          <cell r="M587" t="str">
            <v>1DCC-</v>
          </cell>
          <cell r="N587" t="str">
            <v>PIPELINE - CONSTRUCTION - BULKS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1DAHC</v>
          </cell>
          <cell r="Y587" t="str">
            <v>PIPELINE - EQUIP. SPECS - REACTORS</v>
          </cell>
          <cell r="Z587" t="str">
            <v>N/A</v>
          </cell>
          <cell r="AA587" t="str">
            <v>N/A</v>
          </cell>
          <cell r="AB587" t="str">
            <v>N/A</v>
          </cell>
          <cell r="AC587" t="str">
            <v>N/A</v>
          </cell>
          <cell r="AD587" t="str">
            <v>N/A</v>
          </cell>
          <cell r="AE587" t="str">
            <v>N/A</v>
          </cell>
          <cell r="AF587" t="str">
            <v>N/A</v>
          </cell>
          <cell r="AI587" t="str">
            <v>1DBBFX</v>
          </cell>
          <cell r="AJ587" t="str">
            <v>FAB/DELIVERY BULKS -  OTHER PIPELINES</v>
          </cell>
          <cell r="AQ587">
            <v>0</v>
          </cell>
        </row>
        <row r="588">
          <cell r="M588" t="str">
            <v>1DCD-</v>
          </cell>
          <cell r="N588" t="str">
            <v>PIPELINE - CONSTRUCTION - CONSTRUCTION SPECIALTIES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1DAHD</v>
          </cell>
          <cell r="Y588" t="str">
            <v>PIPELINE - EQUIP. SPECS - FIELD ERECTED TANKS</v>
          </cell>
          <cell r="Z588" t="str">
            <v>N/A</v>
          </cell>
          <cell r="AA588" t="str">
            <v>N/A</v>
          </cell>
          <cell r="AB588" t="str">
            <v>N/A</v>
          </cell>
          <cell r="AC588" t="str">
            <v>N/A</v>
          </cell>
          <cell r="AD588" t="str">
            <v>N/A</v>
          </cell>
          <cell r="AE588" t="str">
            <v>N/A</v>
          </cell>
          <cell r="AF588" t="str">
            <v>N/A</v>
          </cell>
          <cell r="AI588" t="str">
            <v>1DBBF-</v>
          </cell>
          <cell r="AJ588" t="str">
            <v>SUBTOTAL - FAB/DELIVERY BULKS -PIPELINES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M589" t="str">
            <v>1DCE-</v>
          </cell>
          <cell r="N589" t="str">
            <v>PIPELINE - CONSTRUCTION - OTHER DIRECT WORK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1DAHE</v>
          </cell>
          <cell r="Y589" t="str">
            <v>PIPELINE - EQUIP. SPECS - PUMPS</v>
          </cell>
          <cell r="Z589" t="str">
            <v>N/A</v>
          </cell>
          <cell r="AA589" t="str">
            <v>N/A</v>
          </cell>
          <cell r="AB589" t="str">
            <v>N/A</v>
          </cell>
          <cell r="AC589" t="str">
            <v>N/A</v>
          </cell>
          <cell r="AD589" t="str">
            <v>N/A</v>
          </cell>
          <cell r="AE589" t="str">
            <v>N/A</v>
          </cell>
          <cell r="AF589" t="str">
            <v>N/A</v>
          </cell>
        </row>
        <row r="590">
          <cell r="M590" t="str">
            <v>1DCF-</v>
          </cell>
          <cell r="N590" t="str">
            <v>PIPELINE - CONSTRUCTION - INDIRECTS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1DAHF</v>
          </cell>
          <cell r="Y590" t="str">
            <v>PIPELINE - EQUIP. SPECS - HEAT EXCHANGERS - S &amp; T</v>
          </cell>
          <cell r="Z590" t="str">
            <v>N/A</v>
          </cell>
          <cell r="AA590" t="str">
            <v>N/A</v>
          </cell>
          <cell r="AB590" t="str">
            <v>N/A</v>
          </cell>
          <cell r="AC590" t="str">
            <v>N/A</v>
          </cell>
          <cell r="AD590" t="str">
            <v>N/A</v>
          </cell>
          <cell r="AE590" t="str">
            <v>N/A</v>
          </cell>
          <cell r="AF590" t="str">
            <v>N/A</v>
          </cell>
          <cell r="AI590" t="str">
            <v>1DCAAA</v>
          </cell>
          <cell r="AJ590" t="str">
            <v>CONSTRUCTION, CIVIL - SITE WORK - SITE PREP</v>
          </cell>
          <cell r="AQ590">
            <v>0</v>
          </cell>
        </row>
        <row r="591">
          <cell r="M591" t="str">
            <v>1DC--</v>
          </cell>
          <cell r="N591" t="str">
            <v>SUBTOTAL PIPELINE - CONSTRUCTION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1DAHG</v>
          </cell>
          <cell r="Y591" t="str">
            <v>PIPELINE - EQUIP. SPECS - HEAT EXCHANGERS - FINNED</v>
          </cell>
          <cell r="Z591" t="str">
            <v>N/A</v>
          </cell>
          <cell r="AA591" t="str">
            <v>N/A</v>
          </cell>
          <cell r="AB591" t="str">
            <v>N/A</v>
          </cell>
          <cell r="AC591" t="str">
            <v>N/A</v>
          </cell>
          <cell r="AD591" t="str">
            <v>N/A</v>
          </cell>
          <cell r="AE591" t="str">
            <v>N/A</v>
          </cell>
          <cell r="AF591" t="str">
            <v>N/A</v>
          </cell>
          <cell r="AI591" t="str">
            <v>1DCAAB</v>
          </cell>
          <cell r="AJ591" t="str">
            <v>CONSTRUCTION, CIVIL - SITE WORK - SURVEYS</v>
          </cell>
          <cell r="AQ591">
            <v>0</v>
          </cell>
        </row>
        <row r="592">
          <cell r="X592" t="str">
            <v>1DAHH</v>
          </cell>
          <cell r="Y592" t="str">
            <v>PIPELINE - EQUIP. SPECS - EXTRUDERS</v>
          </cell>
          <cell r="Z592" t="str">
            <v>N/A</v>
          </cell>
          <cell r="AA592" t="str">
            <v>N/A</v>
          </cell>
          <cell r="AB592" t="str">
            <v>N/A</v>
          </cell>
          <cell r="AC592" t="str">
            <v>N/A</v>
          </cell>
          <cell r="AD592" t="str">
            <v>N/A</v>
          </cell>
          <cell r="AE592" t="str">
            <v>N/A</v>
          </cell>
          <cell r="AF592" t="str">
            <v>N/A</v>
          </cell>
          <cell r="AI592" t="str">
            <v>1DCAAC</v>
          </cell>
          <cell r="AJ592" t="str">
            <v>CONSTRUCTION, CIVIL - SITE WORK - ROADS</v>
          </cell>
          <cell r="AQ592">
            <v>0</v>
          </cell>
        </row>
        <row r="593">
          <cell r="M593" t="str">
            <v>1DDA-</v>
          </cell>
          <cell r="N593" t="str">
            <v>PIPELINE - COMMISSIONING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X593" t="str">
            <v>1DAHI</v>
          </cell>
          <cell r="Y593" t="str">
            <v>PIPELINE - EQUIP. SPECS - COMPRESSORS</v>
          </cell>
          <cell r="Z593" t="str">
            <v>N/A</v>
          </cell>
          <cell r="AA593" t="str">
            <v>N/A</v>
          </cell>
          <cell r="AB593" t="str">
            <v>N/A</v>
          </cell>
          <cell r="AC593" t="str">
            <v>N/A</v>
          </cell>
          <cell r="AD593" t="str">
            <v>N/A</v>
          </cell>
          <cell r="AE593" t="str">
            <v>N/A</v>
          </cell>
          <cell r="AF593" t="str">
            <v>N/A</v>
          </cell>
          <cell r="AI593" t="str">
            <v>1DCAAD</v>
          </cell>
          <cell r="AJ593" t="str">
            <v>CONSTRUCTION, CIVIL - SITE WORK - AREA PAVING</v>
          </cell>
          <cell r="AQ593">
            <v>0</v>
          </cell>
        </row>
        <row r="594">
          <cell r="M594" t="str">
            <v>1DDB-</v>
          </cell>
          <cell r="N594" t="str">
            <v>PIPELINE -STARTUP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1DAHJ</v>
          </cell>
          <cell r="Y594" t="str">
            <v>PIPELINE - EQUIP. SPECS - GENERATORS</v>
          </cell>
          <cell r="Z594" t="str">
            <v>N/A</v>
          </cell>
          <cell r="AA594" t="str">
            <v>N/A</v>
          </cell>
          <cell r="AB594" t="str">
            <v>N/A</v>
          </cell>
          <cell r="AC594" t="str">
            <v>N/A</v>
          </cell>
          <cell r="AD594" t="str">
            <v>N/A</v>
          </cell>
          <cell r="AE594" t="str">
            <v>N/A</v>
          </cell>
          <cell r="AF594" t="str">
            <v>N/A</v>
          </cell>
          <cell r="AI594" t="str">
            <v>1DCAAE</v>
          </cell>
          <cell r="AJ594" t="str">
            <v>CONSTRUCTION, CIVIL - SITE WORK - PONDS</v>
          </cell>
          <cell r="AQ594">
            <v>0</v>
          </cell>
        </row>
        <row r="595">
          <cell r="M595" t="str">
            <v>1DDC-</v>
          </cell>
          <cell r="N595" t="str">
            <v>PIPELINE -TRAINING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1DAHK</v>
          </cell>
          <cell r="Y595" t="str">
            <v>PIPELINE - EQUIP. SPECS - MOTORS &amp; DRIVERS</v>
          </cell>
          <cell r="Z595" t="str">
            <v>N/A</v>
          </cell>
          <cell r="AA595" t="str">
            <v>N/A</v>
          </cell>
          <cell r="AB595" t="str">
            <v>N/A</v>
          </cell>
          <cell r="AC595" t="str">
            <v>N/A</v>
          </cell>
          <cell r="AD595" t="str">
            <v>N/A</v>
          </cell>
          <cell r="AE595" t="str">
            <v>N/A</v>
          </cell>
          <cell r="AF595" t="str">
            <v>N/A</v>
          </cell>
          <cell r="AI595" t="str">
            <v>1DCAAF</v>
          </cell>
          <cell r="AJ595" t="str">
            <v>CONSTRUCTION, CIVIL - SITE WORK - FENCE</v>
          </cell>
          <cell r="AQ595">
            <v>0</v>
          </cell>
        </row>
        <row r="596">
          <cell r="M596" t="str">
            <v>1DD--</v>
          </cell>
          <cell r="N596" t="str">
            <v>SUBTOTAL PIPELINE - COMMISSIONING, STARTUP &amp; TRAINING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X596" t="str">
            <v>1DAHL</v>
          </cell>
          <cell r="Y596" t="str">
            <v>PIPELINE - EQUIP. SPECS - FIRED EQUIPMENT</v>
          </cell>
          <cell r="Z596" t="str">
            <v>N/A</v>
          </cell>
          <cell r="AA596" t="str">
            <v>N/A</v>
          </cell>
          <cell r="AB596" t="str">
            <v>N/A</v>
          </cell>
          <cell r="AC596" t="str">
            <v>N/A</v>
          </cell>
          <cell r="AD596" t="str">
            <v>N/A</v>
          </cell>
          <cell r="AE596" t="str">
            <v>N/A</v>
          </cell>
          <cell r="AF596" t="str">
            <v>N/A</v>
          </cell>
          <cell r="AI596" t="str">
            <v>1DCAAG</v>
          </cell>
          <cell r="AJ596" t="str">
            <v>CONSTRUCTION, CIVIL - SITE WORK - GUARDS</v>
          </cell>
          <cell r="AQ596">
            <v>0</v>
          </cell>
        </row>
        <row r="597">
          <cell r="X597" t="str">
            <v>1DAHM</v>
          </cell>
          <cell r="Y597" t="str">
            <v>PIPELINE - EQUIP. SPECS - BLOWERS, FANS</v>
          </cell>
          <cell r="Z597" t="str">
            <v>N/A</v>
          </cell>
          <cell r="AA597" t="str">
            <v>N/A</v>
          </cell>
          <cell r="AB597" t="str">
            <v>N/A</v>
          </cell>
          <cell r="AC597" t="str">
            <v>N/A</v>
          </cell>
          <cell r="AD597" t="str">
            <v>N/A</v>
          </cell>
          <cell r="AE597" t="str">
            <v>N/A</v>
          </cell>
          <cell r="AF597" t="str">
            <v>N/A</v>
          </cell>
          <cell r="AI597" t="str">
            <v>1DCAAH</v>
          </cell>
          <cell r="AJ597" t="str">
            <v>CONSTRUCTION, CIVIL - SITE WORK - LANDSCAPING</v>
          </cell>
          <cell r="AQ597">
            <v>0</v>
          </cell>
        </row>
        <row r="598">
          <cell r="X598" t="str">
            <v>1DAHN</v>
          </cell>
          <cell r="Y598" t="str">
            <v>PIPELINE - EQUIP. SPECS - FILTERS</v>
          </cell>
          <cell r="Z598" t="str">
            <v>N/A</v>
          </cell>
          <cell r="AA598" t="str">
            <v>N/A</v>
          </cell>
          <cell r="AB598" t="str">
            <v>N/A</v>
          </cell>
          <cell r="AC598" t="str">
            <v>N/A</v>
          </cell>
          <cell r="AD598" t="str">
            <v>N/A</v>
          </cell>
          <cell r="AE598" t="str">
            <v>N/A</v>
          </cell>
          <cell r="AF598" t="str">
            <v>N/A</v>
          </cell>
          <cell r="AI598" t="str">
            <v>1DCAAX</v>
          </cell>
          <cell r="AJ598" t="str">
            <v>CONSTRUCTION, CIVIL - SITE WORK - OTHER</v>
          </cell>
          <cell r="AQ598">
            <v>0</v>
          </cell>
        </row>
        <row r="599">
          <cell r="X599" t="str">
            <v>1DAHO</v>
          </cell>
          <cell r="Y599" t="str">
            <v>PIPELINE - EQUIP. SPECS - FLARES</v>
          </cell>
          <cell r="Z599" t="str">
            <v>N/A</v>
          </cell>
          <cell r="AA599" t="str">
            <v>N/A</v>
          </cell>
          <cell r="AB599" t="str">
            <v>N/A</v>
          </cell>
          <cell r="AC599" t="str">
            <v>N/A</v>
          </cell>
          <cell r="AD599" t="str">
            <v>N/A</v>
          </cell>
          <cell r="AE599" t="str">
            <v>N/A</v>
          </cell>
          <cell r="AF599" t="str">
            <v>N/A</v>
          </cell>
          <cell r="AI599" t="str">
            <v>1DCAA-</v>
          </cell>
          <cell r="AJ599" t="str">
            <v>SUBTOTAL - CONSTRUCTION, CIVIL - SITE WORK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</row>
        <row r="600">
          <cell r="X600" t="str">
            <v>1DAHP</v>
          </cell>
          <cell r="Y600" t="str">
            <v>PIPELINE - EQUIP. SPECS - SOLIDS HANDLING EQUIPMENT</v>
          </cell>
          <cell r="Z600" t="str">
            <v>N/A</v>
          </cell>
          <cell r="AA600" t="str">
            <v>N/A</v>
          </cell>
          <cell r="AB600" t="str">
            <v>N/A</v>
          </cell>
          <cell r="AC600" t="str">
            <v>N/A</v>
          </cell>
          <cell r="AD600" t="str">
            <v>N/A</v>
          </cell>
          <cell r="AE600" t="str">
            <v>N/A</v>
          </cell>
          <cell r="AF600" t="str">
            <v>N/A</v>
          </cell>
        </row>
        <row r="601">
          <cell r="X601" t="str">
            <v>1DAHQ</v>
          </cell>
          <cell r="Y601" t="str">
            <v>PIPELINE - EQUIP. SPECS - PACKAGED EQUIPMENT</v>
          </cell>
          <cell r="Z601" t="str">
            <v>N/A</v>
          </cell>
          <cell r="AA601" t="str">
            <v>N/A</v>
          </cell>
          <cell r="AB601" t="str">
            <v>N/A</v>
          </cell>
          <cell r="AC601" t="str">
            <v>N/A</v>
          </cell>
          <cell r="AD601" t="str">
            <v>N/A</v>
          </cell>
          <cell r="AE601" t="str">
            <v>N/A</v>
          </cell>
          <cell r="AF601" t="str">
            <v>N/A</v>
          </cell>
          <cell r="AI601" t="str">
            <v>1DCCEA</v>
          </cell>
          <cell r="AJ601" t="str">
            <v>CONSTRUCTION BULKS - PIPELINE SPECIFY</v>
          </cell>
          <cell r="AQ601">
            <v>0</v>
          </cell>
        </row>
        <row r="602">
          <cell r="X602" t="str">
            <v>1DAHX</v>
          </cell>
          <cell r="Y602" t="str">
            <v>PIPELINE - EQUIP. SPECS - OTHERS</v>
          </cell>
          <cell r="Z602" t="str">
            <v>N/A</v>
          </cell>
          <cell r="AA602" t="str">
            <v>N/A</v>
          </cell>
          <cell r="AB602" t="str">
            <v>N/A</v>
          </cell>
          <cell r="AC602" t="str">
            <v>N/A</v>
          </cell>
          <cell r="AD602" t="str">
            <v>N/A</v>
          </cell>
          <cell r="AE602" t="str">
            <v>N/A</v>
          </cell>
          <cell r="AF602" t="str">
            <v>N/A</v>
          </cell>
          <cell r="AI602" t="str">
            <v>1DCCEX</v>
          </cell>
          <cell r="AJ602" t="str">
            <v>CONSTRUCTION BULKS -  OTHER PIPELINES</v>
          </cell>
          <cell r="AQ602">
            <v>0</v>
          </cell>
        </row>
        <row r="603">
          <cell r="X603" t="str">
            <v>1DAH-</v>
          </cell>
          <cell r="Y603" t="str">
            <v xml:space="preserve">SUBTOTAL - PIPELINE - EQUIP. SPECS 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1DCCE-</v>
          </cell>
          <cell r="AJ603" t="str">
            <v>SUBTOTAL - CONSTRUCTION BULKS -PIPELINES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10">
          <cell r="W610" t="str">
            <v>LEVEL 2 PIPELINE PG.2</v>
          </cell>
          <cell r="X610" t="str">
            <v>WBS CODE</v>
          </cell>
          <cell r="Y610" t="str">
            <v>DESCRIPTION</v>
          </cell>
          <cell r="Z610" t="str">
            <v>QUANTITY</v>
          </cell>
          <cell r="AA610" t="str">
            <v>UNITS</v>
          </cell>
          <cell r="AB610" t="str">
            <v>TOTAL MANHOURS</v>
          </cell>
          <cell r="AC610" t="str">
            <v>TOTAL LABOR COST</v>
          </cell>
          <cell r="AD610" t="str">
            <v>TOTAL MAT'L COST</v>
          </cell>
          <cell r="AE610" t="str">
            <v>TOTAL S/C COST</v>
          </cell>
          <cell r="AF610" t="str">
            <v>TOTAL COST</v>
          </cell>
        </row>
        <row r="612">
          <cell r="X612" t="str">
            <v>1DAIA</v>
          </cell>
          <cell r="Y612" t="str">
            <v>PIPELINE - PROCUREMENT PRESSURE VESSELS</v>
          </cell>
          <cell r="Z612" t="str">
            <v>N/A</v>
          </cell>
          <cell r="AA612" t="str">
            <v>N/A</v>
          </cell>
          <cell r="AB612" t="str">
            <v>N/A</v>
          </cell>
          <cell r="AC612" t="str">
            <v>N/A</v>
          </cell>
          <cell r="AD612" t="str">
            <v>N/A</v>
          </cell>
          <cell r="AE612" t="str">
            <v>N/A</v>
          </cell>
          <cell r="AF612" t="str">
            <v>N/A</v>
          </cell>
        </row>
        <row r="613">
          <cell r="X613" t="str">
            <v>1DAIB</v>
          </cell>
          <cell r="Y613" t="str">
            <v>PIPELINE - PROCUREMENT   COLUMNS</v>
          </cell>
          <cell r="Z613" t="str">
            <v>N/A</v>
          </cell>
          <cell r="AA613" t="str">
            <v>N/A</v>
          </cell>
          <cell r="AB613" t="str">
            <v>N/A</v>
          </cell>
          <cell r="AC613" t="str">
            <v>N/A</v>
          </cell>
          <cell r="AD613" t="str">
            <v>N/A</v>
          </cell>
          <cell r="AE613" t="str">
            <v>N/A</v>
          </cell>
          <cell r="AF613" t="str">
            <v>N/A</v>
          </cell>
        </row>
        <row r="614">
          <cell r="X614" t="str">
            <v>1DAIC</v>
          </cell>
          <cell r="Y614" t="str">
            <v>PIPELINE - PROCUREMENT   REACTORS</v>
          </cell>
          <cell r="Z614" t="str">
            <v>N/A</v>
          </cell>
          <cell r="AA614" t="str">
            <v>N/A</v>
          </cell>
          <cell r="AB614" t="str">
            <v>N/A</v>
          </cell>
          <cell r="AC614" t="str">
            <v>N/A</v>
          </cell>
          <cell r="AD614" t="str">
            <v>N/A</v>
          </cell>
          <cell r="AE614" t="str">
            <v>N/A</v>
          </cell>
          <cell r="AF614" t="str">
            <v>N/A</v>
          </cell>
        </row>
        <row r="615">
          <cell r="X615" t="str">
            <v>1DAID</v>
          </cell>
          <cell r="Y615" t="str">
            <v>PIPELINE - PROCUREMENT   FIELD ERECTED TANKS</v>
          </cell>
          <cell r="Z615" t="str">
            <v>N/A</v>
          </cell>
          <cell r="AA615" t="str">
            <v>N/A</v>
          </cell>
          <cell r="AB615" t="str">
            <v>N/A</v>
          </cell>
          <cell r="AC615" t="str">
            <v>N/A</v>
          </cell>
          <cell r="AD615" t="str">
            <v>N/A</v>
          </cell>
          <cell r="AE615" t="str">
            <v>N/A</v>
          </cell>
          <cell r="AF615" t="str">
            <v>N/A</v>
          </cell>
        </row>
        <row r="616">
          <cell r="X616" t="str">
            <v>1DAIE</v>
          </cell>
          <cell r="Y616" t="str">
            <v>PIPELINE - PROCUREMENT   PUMPS</v>
          </cell>
          <cell r="Z616" t="str">
            <v>N/A</v>
          </cell>
          <cell r="AA616" t="str">
            <v>N/A</v>
          </cell>
          <cell r="AB616" t="str">
            <v>N/A</v>
          </cell>
          <cell r="AC616" t="str">
            <v>N/A</v>
          </cell>
          <cell r="AD616" t="str">
            <v>N/A</v>
          </cell>
          <cell r="AE616" t="str">
            <v>N/A</v>
          </cell>
          <cell r="AF616" t="str">
            <v>N/A</v>
          </cell>
        </row>
        <row r="617">
          <cell r="X617" t="str">
            <v>1DAIF</v>
          </cell>
          <cell r="Y617" t="str">
            <v>PIPELINE - PROCUREMENT   HEAT EXCHANGERS - S &amp; T</v>
          </cell>
          <cell r="Z617" t="str">
            <v>N/A</v>
          </cell>
          <cell r="AA617" t="str">
            <v>N/A</v>
          </cell>
          <cell r="AB617" t="str">
            <v>N/A</v>
          </cell>
          <cell r="AC617" t="str">
            <v>N/A</v>
          </cell>
          <cell r="AD617" t="str">
            <v>N/A</v>
          </cell>
          <cell r="AE617" t="str">
            <v>N/A</v>
          </cell>
          <cell r="AF617" t="str">
            <v>N/A</v>
          </cell>
        </row>
        <row r="618">
          <cell r="X618" t="str">
            <v>1DAIG</v>
          </cell>
          <cell r="Y618" t="str">
            <v>PIPELINE - PROCUREMENT   HEAT EXCHANGERS - FINNED</v>
          </cell>
          <cell r="Z618" t="str">
            <v>N/A</v>
          </cell>
          <cell r="AA618" t="str">
            <v>N/A</v>
          </cell>
          <cell r="AB618" t="str">
            <v>N/A</v>
          </cell>
          <cell r="AC618" t="str">
            <v>N/A</v>
          </cell>
          <cell r="AD618" t="str">
            <v>N/A</v>
          </cell>
          <cell r="AE618" t="str">
            <v>N/A</v>
          </cell>
          <cell r="AF618" t="str">
            <v>N/A</v>
          </cell>
        </row>
        <row r="619">
          <cell r="X619" t="str">
            <v>1DAIH</v>
          </cell>
          <cell r="Y619" t="str">
            <v>PIPELINE - PROCUREMENT   EXTRUDERS</v>
          </cell>
          <cell r="Z619" t="str">
            <v>N/A</v>
          </cell>
          <cell r="AA619" t="str">
            <v>N/A</v>
          </cell>
          <cell r="AB619" t="str">
            <v>N/A</v>
          </cell>
          <cell r="AC619" t="str">
            <v>N/A</v>
          </cell>
          <cell r="AD619" t="str">
            <v>N/A</v>
          </cell>
          <cell r="AE619" t="str">
            <v>N/A</v>
          </cell>
          <cell r="AF619" t="str">
            <v>N/A</v>
          </cell>
        </row>
        <row r="620">
          <cell r="X620" t="str">
            <v>1DAII</v>
          </cell>
          <cell r="Y620" t="str">
            <v>PIPELINE - PROCUREMENT   COMPRESSORS</v>
          </cell>
          <cell r="Z620" t="str">
            <v>N/A</v>
          </cell>
          <cell r="AA620" t="str">
            <v>N/A</v>
          </cell>
          <cell r="AB620" t="str">
            <v>N/A</v>
          </cell>
          <cell r="AC620" t="str">
            <v>N/A</v>
          </cell>
          <cell r="AD620" t="str">
            <v>N/A</v>
          </cell>
          <cell r="AE620" t="str">
            <v>N/A</v>
          </cell>
          <cell r="AF620" t="str">
            <v>N/A</v>
          </cell>
        </row>
        <row r="621">
          <cell r="X621" t="str">
            <v>1DAIJ</v>
          </cell>
          <cell r="Y621" t="str">
            <v>PIPELINE - PROCUREMENT   GENERATORS</v>
          </cell>
          <cell r="Z621" t="str">
            <v>N/A</v>
          </cell>
          <cell r="AA621" t="str">
            <v>N/A</v>
          </cell>
          <cell r="AB621" t="str">
            <v>N/A</v>
          </cell>
          <cell r="AC621" t="str">
            <v>N/A</v>
          </cell>
          <cell r="AD621" t="str">
            <v>N/A</v>
          </cell>
          <cell r="AE621" t="str">
            <v>N/A</v>
          </cell>
          <cell r="AF621" t="str">
            <v>N/A</v>
          </cell>
        </row>
        <row r="622">
          <cell r="X622" t="str">
            <v>1DAIK</v>
          </cell>
          <cell r="Y622" t="str">
            <v>PIPELINE - PROCUREMENT   MOTORS &amp; DRIVERS</v>
          </cell>
          <cell r="Z622" t="str">
            <v>N/A</v>
          </cell>
          <cell r="AA622" t="str">
            <v>N/A</v>
          </cell>
          <cell r="AB622" t="str">
            <v>N/A</v>
          </cell>
          <cell r="AC622" t="str">
            <v>N/A</v>
          </cell>
          <cell r="AD622" t="str">
            <v>N/A</v>
          </cell>
          <cell r="AE622" t="str">
            <v>N/A</v>
          </cell>
          <cell r="AF622" t="str">
            <v>N/A</v>
          </cell>
        </row>
        <row r="623">
          <cell r="X623" t="str">
            <v>1DAIL</v>
          </cell>
          <cell r="Y623" t="str">
            <v>PIPELINE - PROCUREMENT   FIRED EQUIPMENT</v>
          </cell>
          <cell r="Z623" t="str">
            <v>N/A</v>
          </cell>
          <cell r="AA623" t="str">
            <v>N/A</v>
          </cell>
          <cell r="AB623" t="str">
            <v>N/A</v>
          </cell>
          <cell r="AC623" t="str">
            <v>N/A</v>
          </cell>
          <cell r="AD623" t="str">
            <v>N/A</v>
          </cell>
          <cell r="AE623" t="str">
            <v>N/A</v>
          </cell>
          <cell r="AF623" t="str">
            <v>N/A</v>
          </cell>
        </row>
        <row r="624">
          <cell r="X624" t="str">
            <v>1DAIM</v>
          </cell>
          <cell r="Y624" t="str">
            <v>PIPELINE - PROCUREMENT   BLOWERS &amp; FANS</v>
          </cell>
          <cell r="Z624" t="str">
            <v>N/A</v>
          </cell>
          <cell r="AA624" t="str">
            <v>N/A</v>
          </cell>
          <cell r="AB624" t="str">
            <v>N/A</v>
          </cell>
          <cell r="AC624" t="str">
            <v>N/A</v>
          </cell>
          <cell r="AD624" t="str">
            <v>N/A</v>
          </cell>
          <cell r="AE624" t="str">
            <v>N/A</v>
          </cell>
          <cell r="AF624" t="str">
            <v>N/A</v>
          </cell>
        </row>
        <row r="625">
          <cell r="X625" t="str">
            <v>1DAIN</v>
          </cell>
          <cell r="Y625" t="str">
            <v>PIPELINE - PROCUREMENT   FILTERS</v>
          </cell>
          <cell r="Z625" t="str">
            <v>N/A</v>
          </cell>
          <cell r="AA625" t="str">
            <v>N/A</v>
          </cell>
          <cell r="AB625" t="str">
            <v>N/A</v>
          </cell>
          <cell r="AC625" t="str">
            <v>N/A</v>
          </cell>
          <cell r="AD625" t="str">
            <v>N/A</v>
          </cell>
          <cell r="AE625" t="str">
            <v>N/A</v>
          </cell>
          <cell r="AF625" t="str">
            <v>N/A</v>
          </cell>
        </row>
        <row r="626">
          <cell r="X626" t="str">
            <v>1DAIO</v>
          </cell>
          <cell r="Y626" t="str">
            <v>PIPELINE - PROCUREMENT   FLARES</v>
          </cell>
          <cell r="Z626" t="str">
            <v>N/A</v>
          </cell>
          <cell r="AA626" t="str">
            <v>N/A</v>
          </cell>
          <cell r="AB626" t="str">
            <v>N/A</v>
          </cell>
          <cell r="AC626" t="str">
            <v>N/A</v>
          </cell>
          <cell r="AD626" t="str">
            <v>N/A</v>
          </cell>
          <cell r="AE626" t="str">
            <v>N/A</v>
          </cell>
          <cell r="AF626" t="str">
            <v>N/A</v>
          </cell>
        </row>
        <row r="627">
          <cell r="X627" t="str">
            <v>1DAIP</v>
          </cell>
          <cell r="Y627" t="str">
            <v>PIPELINE - PROCUREMENT   SOLIDS HANDLING EQUIPMENT</v>
          </cell>
          <cell r="Z627" t="str">
            <v>N/A</v>
          </cell>
          <cell r="AA627" t="str">
            <v>N/A</v>
          </cell>
          <cell r="AB627" t="str">
            <v>N/A</v>
          </cell>
          <cell r="AC627" t="str">
            <v>N/A</v>
          </cell>
          <cell r="AD627" t="str">
            <v>N/A</v>
          </cell>
          <cell r="AE627" t="str">
            <v>N/A</v>
          </cell>
          <cell r="AF627" t="str">
            <v>N/A</v>
          </cell>
        </row>
        <row r="628">
          <cell r="X628" t="str">
            <v>1DAIQ</v>
          </cell>
          <cell r="Y628" t="str">
            <v>PIPELINE - PROCUREMENT   PACKAGED EQUIPMENT</v>
          </cell>
          <cell r="Z628" t="str">
            <v>N/A</v>
          </cell>
          <cell r="AA628" t="str">
            <v>N/A</v>
          </cell>
          <cell r="AB628" t="str">
            <v>N/A</v>
          </cell>
          <cell r="AC628" t="str">
            <v>N/A</v>
          </cell>
          <cell r="AD628" t="str">
            <v>N/A</v>
          </cell>
          <cell r="AE628" t="str">
            <v>N/A</v>
          </cell>
          <cell r="AF628" t="str">
            <v>N/A</v>
          </cell>
        </row>
        <row r="629">
          <cell r="X629" t="str">
            <v>1DAIT</v>
          </cell>
          <cell r="Y629" t="str">
            <v>PIPELINE - PROCUREMENT   BULKS</v>
          </cell>
          <cell r="AF629">
            <v>0</v>
          </cell>
        </row>
        <row r="630">
          <cell r="X630" t="str">
            <v>1DAIX</v>
          </cell>
          <cell r="Y630" t="str">
            <v>PIPELINE - PROCUREMENT   OTHER</v>
          </cell>
          <cell r="AF630">
            <v>0</v>
          </cell>
        </row>
        <row r="631">
          <cell r="X631" t="str">
            <v>1DAI-</v>
          </cell>
          <cell r="Y631" t="str">
            <v>SUBTOTAL - PIPELINE - PROCUREMENT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3">
          <cell r="X633" t="str">
            <v>1DAJA</v>
          </cell>
          <cell r="Y633" t="str">
            <v>PIPELINE - INDIRECT ENG'G CONTRACTS</v>
          </cell>
          <cell r="AF633">
            <v>0</v>
          </cell>
        </row>
        <row r="634">
          <cell r="X634" t="str">
            <v>1DAJB</v>
          </cell>
          <cell r="Y634" t="str">
            <v>PIPELINE - INDIRECT ENG'G PROJECT MANAGEMENT</v>
          </cell>
          <cell r="AF634">
            <v>0</v>
          </cell>
        </row>
        <row r="635">
          <cell r="X635" t="str">
            <v>1DAJC</v>
          </cell>
          <cell r="Y635" t="str">
            <v>PIPELINE - INDIRECT ENG'G ENGINEERING/NON-TECH</v>
          </cell>
          <cell r="AF635">
            <v>0</v>
          </cell>
        </row>
        <row r="636">
          <cell r="X636" t="str">
            <v>1DAJX</v>
          </cell>
          <cell r="Y636" t="str">
            <v>PIPELINE - INDIRECT ENG'G OTHER</v>
          </cell>
          <cell r="AF636">
            <v>0</v>
          </cell>
        </row>
        <row r="637">
          <cell r="X637" t="str">
            <v>1DAJ-</v>
          </cell>
          <cell r="Y637" t="str">
            <v>SUBTOTAL - PIPELINE - INDIRECT ENGINEERING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48">
          <cell r="W648" t="str">
            <v>LEVEL 2 PIPELINE PG.3</v>
          </cell>
          <cell r="X648" t="str">
            <v>WBS CODE</v>
          </cell>
          <cell r="Y648" t="str">
            <v>DESCRIPTION</v>
          </cell>
          <cell r="Z648" t="str">
            <v>QUANTITY</v>
          </cell>
          <cell r="AA648" t="str">
            <v>UNITS</v>
          </cell>
          <cell r="AB648" t="str">
            <v>TOTAL MANHOURS</v>
          </cell>
          <cell r="AC648" t="str">
            <v>TOTAL LABOR COST</v>
          </cell>
          <cell r="AD648" t="str">
            <v>TOTAL MAT'L COST</v>
          </cell>
          <cell r="AE648" t="str">
            <v>TOTAL S/C COST</v>
          </cell>
          <cell r="AF648" t="str">
            <v>TOTAL COST</v>
          </cell>
        </row>
        <row r="650">
          <cell r="X650" t="str">
            <v>1DBAA</v>
          </cell>
          <cell r="Y650" t="str">
            <v>PIPELINE - FAB/DELIVERY MAJOR EQUIP PRESSURE VESSELS</v>
          </cell>
          <cell r="Z650" t="str">
            <v>N/A</v>
          </cell>
          <cell r="AA650" t="str">
            <v>N/A</v>
          </cell>
          <cell r="AB650" t="str">
            <v>N/A</v>
          </cell>
          <cell r="AC650" t="str">
            <v>N/A</v>
          </cell>
          <cell r="AD650" t="str">
            <v>N/A</v>
          </cell>
          <cell r="AE650" t="str">
            <v>N/A</v>
          </cell>
          <cell r="AF650" t="str">
            <v>N/A</v>
          </cell>
        </row>
        <row r="651">
          <cell r="X651" t="str">
            <v>1DBAB</v>
          </cell>
          <cell r="Y651" t="str">
            <v>PIPELINE - FAB/DELIVERY MAJOR EQUIP COLUMNS</v>
          </cell>
          <cell r="Z651" t="str">
            <v>N/A</v>
          </cell>
          <cell r="AA651" t="str">
            <v>N/A</v>
          </cell>
          <cell r="AB651" t="str">
            <v>N/A</v>
          </cell>
          <cell r="AC651" t="str">
            <v>N/A</v>
          </cell>
          <cell r="AD651" t="str">
            <v>N/A</v>
          </cell>
          <cell r="AE651" t="str">
            <v>N/A</v>
          </cell>
          <cell r="AF651" t="str">
            <v>N/A</v>
          </cell>
        </row>
        <row r="652">
          <cell r="X652" t="str">
            <v>1DBAC</v>
          </cell>
          <cell r="Y652" t="str">
            <v>PIPELINE - FAB/DELIVERY MAJOR EQUIP REACTORS</v>
          </cell>
          <cell r="Z652" t="str">
            <v>N/A</v>
          </cell>
          <cell r="AA652" t="str">
            <v>N/A</v>
          </cell>
          <cell r="AB652" t="str">
            <v>N/A</v>
          </cell>
          <cell r="AC652" t="str">
            <v>N/A</v>
          </cell>
          <cell r="AD652" t="str">
            <v>N/A</v>
          </cell>
          <cell r="AE652" t="str">
            <v>N/A</v>
          </cell>
          <cell r="AF652" t="str">
            <v>N/A</v>
          </cell>
        </row>
        <row r="653">
          <cell r="X653" t="str">
            <v>1DBAD</v>
          </cell>
          <cell r="Y653" t="str">
            <v>PIPELINE - FAB/DELIVERY MAJOR EQUIP FIELD ERECTED TANKS</v>
          </cell>
          <cell r="Z653" t="str">
            <v>N/A</v>
          </cell>
          <cell r="AA653" t="str">
            <v>N/A</v>
          </cell>
          <cell r="AB653" t="str">
            <v>N/A</v>
          </cell>
          <cell r="AC653" t="str">
            <v>N/A</v>
          </cell>
          <cell r="AD653" t="str">
            <v>N/A</v>
          </cell>
          <cell r="AE653" t="str">
            <v>N/A</v>
          </cell>
          <cell r="AF653" t="str">
            <v>N/A</v>
          </cell>
        </row>
        <row r="654">
          <cell r="X654" t="str">
            <v>1DBAE</v>
          </cell>
          <cell r="Y654" t="str">
            <v>PIPELINE - FAB/DELIVERY MAJOR EQUIP PUMPS</v>
          </cell>
          <cell r="Z654" t="str">
            <v>N/A</v>
          </cell>
          <cell r="AA654" t="str">
            <v>N/A</v>
          </cell>
          <cell r="AB654" t="str">
            <v>N/A</v>
          </cell>
          <cell r="AC654" t="str">
            <v>N/A</v>
          </cell>
          <cell r="AD654" t="str">
            <v>N/A</v>
          </cell>
          <cell r="AE654" t="str">
            <v>N/A</v>
          </cell>
          <cell r="AF654" t="str">
            <v>N/A</v>
          </cell>
        </row>
        <row r="655">
          <cell r="X655" t="str">
            <v>1DBAF</v>
          </cell>
          <cell r="Y655" t="str">
            <v>PIPELINE - FAB/DELIVERY MAJOR EQUIP HEAT EXCHANGERS S&amp;T</v>
          </cell>
          <cell r="Z655" t="str">
            <v>N/A</v>
          </cell>
          <cell r="AA655" t="str">
            <v>N/A</v>
          </cell>
          <cell r="AB655" t="str">
            <v>N/A</v>
          </cell>
          <cell r="AC655" t="str">
            <v>N/A</v>
          </cell>
          <cell r="AD655" t="str">
            <v>N/A</v>
          </cell>
          <cell r="AE655" t="str">
            <v>N/A</v>
          </cell>
          <cell r="AF655" t="str">
            <v>N/A</v>
          </cell>
        </row>
        <row r="656">
          <cell r="X656" t="str">
            <v>1DBAG</v>
          </cell>
          <cell r="Y656" t="str">
            <v>PIPELINE - FAB/DELIVERY MAJOR EQUIP HEAT EXCHANGERS FINNED</v>
          </cell>
          <cell r="Z656" t="str">
            <v>N/A</v>
          </cell>
          <cell r="AA656" t="str">
            <v>N/A</v>
          </cell>
          <cell r="AB656" t="str">
            <v>N/A</v>
          </cell>
          <cell r="AC656" t="str">
            <v>N/A</v>
          </cell>
          <cell r="AD656" t="str">
            <v>N/A</v>
          </cell>
          <cell r="AE656" t="str">
            <v>N/A</v>
          </cell>
          <cell r="AF656" t="str">
            <v>N/A</v>
          </cell>
        </row>
        <row r="657">
          <cell r="X657" t="str">
            <v>1DBAH</v>
          </cell>
          <cell r="Y657" t="str">
            <v>PIPELINE - FAB/DELIVERY MAJOR EQUIP EXTRUDERS</v>
          </cell>
          <cell r="Z657" t="str">
            <v>N/A</v>
          </cell>
          <cell r="AA657" t="str">
            <v>N/A</v>
          </cell>
          <cell r="AB657" t="str">
            <v>N/A</v>
          </cell>
          <cell r="AC657" t="str">
            <v>N/A</v>
          </cell>
          <cell r="AD657" t="str">
            <v>N/A</v>
          </cell>
          <cell r="AE657" t="str">
            <v>N/A</v>
          </cell>
          <cell r="AF657" t="str">
            <v>N/A</v>
          </cell>
        </row>
        <row r="658">
          <cell r="X658" t="str">
            <v>1DBAI</v>
          </cell>
          <cell r="Y658" t="str">
            <v>PIPELINE - FAB/DELIVERY MAJOR EQUIP COMPRESSORS</v>
          </cell>
          <cell r="Z658" t="str">
            <v>N/A</v>
          </cell>
          <cell r="AA658" t="str">
            <v>N/A</v>
          </cell>
          <cell r="AB658" t="str">
            <v>N/A</v>
          </cell>
          <cell r="AC658" t="str">
            <v>N/A</v>
          </cell>
          <cell r="AD658" t="str">
            <v>N/A</v>
          </cell>
          <cell r="AE658" t="str">
            <v>N/A</v>
          </cell>
          <cell r="AF658" t="str">
            <v>N/A</v>
          </cell>
        </row>
        <row r="659">
          <cell r="X659" t="str">
            <v>1DBAJ</v>
          </cell>
          <cell r="Y659" t="str">
            <v>PIPELINE - FAB/DELIVERY MAJOR EQUIP GENERATORS</v>
          </cell>
          <cell r="Z659" t="str">
            <v>N/A</v>
          </cell>
          <cell r="AA659" t="str">
            <v>N/A</v>
          </cell>
          <cell r="AB659" t="str">
            <v>N/A</v>
          </cell>
          <cell r="AC659" t="str">
            <v>N/A</v>
          </cell>
          <cell r="AD659" t="str">
            <v>N/A</v>
          </cell>
          <cell r="AE659" t="str">
            <v>N/A</v>
          </cell>
          <cell r="AF659" t="str">
            <v>N/A</v>
          </cell>
        </row>
        <row r="660">
          <cell r="X660" t="str">
            <v>1DBAJ</v>
          </cell>
          <cell r="Y660" t="str">
            <v>PIPELINE - FAB/DELIVERY MAJOR EQUIP MOTORS &amp; DRIVERS</v>
          </cell>
          <cell r="Z660" t="str">
            <v>N/A</v>
          </cell>
          <cell r="AA660" t="str">
            <v>N/A</v>
          </cell>
          <cell r="AB660" t="str">
            <v>N/A</v>
          </cell>
          <cell r="AC660" t="str">
            <v>N/A</v>
          </cell>
          <cell r="AD660" t="str">
            <v>N/A</v>
          </cell>
          <cell r="AE660" t="str">
            <v>N/A</v>
          </cell>
          <cell r="AF660" t="str">
            <v>N/A</v>
          </cell>
        </row>
        <row r="661">
          <cell r="X661" t="str">
            <v>1DBAL</v>
          </cell>
          <cell r="Y661" t="str">
            <v>PIPELINE - FAB/DELIVERY MAJOR EQUIP FIRED EQUIPMENT</v>
          </cell>
          <cell r="Z661" t="str">
            <v>N/A</v>
          </cell>
          <cell r="AA661" t="str">
            <v>N/A</v>
          </cell>
          <cell r="AB661" t="str">
            <v>N/A</v>
          </cell>
          <cell r="AC661" t="str">
            <v>N/A</v>
          </cell>
          <cell r="AD661" t="str">
            <v>N/A</v>
          </cell>
          <cell r="AE661" t="str">
            <v>N/A</v>
          </cell>
          <cell r="AF661" t="str">
            <v>N/A</v>
          </cell>
        </row>
        <row r="662">
          <cell r="X662" t="str">
            <v>1DBAM</v>
          </cell>
          <cell r="Y662" t="str">
            <v>PIPELINE - FAB/DELIVERY MAJOR EQUIP BLOWERS, FANS</v>
          </cell>
          <cell r="Z662" t="str">
            <v>N/A</v>
          </cell>
          <cell r="AA662" t="str">
            <v>N/A</v>
          </cell>
          <cell r="AB662" t="str">
            <v>N/A</v>
          </cell>
          <cell r="AC662" t="str">
            <v>N/A</v>
          </cell>
          <cell r="AD662" t="str">
            <v>N/A</v>
          </cell>
          <cell r="AE662" t="str">
            <v>N/A</v>
          </cell>
          <cell r="AF662" t="str">
            <v>N/A</v>
          </cell>
        </row>
        <row r="663">
          <cell r="X663" t="str">
            <v>1DBAN</v>
          </cell>
          <cell r="Y663" t="str">
            <v>PIPELINE - FAB/DELIVERY MAJOR EQUIP FILTERS</v>
          </cell>
          <cell r="Z663" t="str">
            <v>N/A</v>
          </cell>
          <cell r="AA663" t="str">
            <v>N/A</v>
          </cell>
          <cell r="AB663" t="str">
            <v>N/A</v>
          </cell>
          <cell r="AC663" t="str">
            <v>N/A</v>
          </cell>
          <cell r="AD663" t="str">
            <v>N/A</v>
          </cell>
          <cell r="AE663" t="str">
            <v>N/A</v>
          </cell>
          <cell r="AF663" t="str">
            <v>N/A</v>
          </cell>
        </row>
        <row r="664">
          <cell r="X664" t="str">
            <v>1DBAO</v>
          </cell>
          <cell r="Y664" t="str">
            <v>PIPELINE - FAB/DELIVERY MAJOR EQUIP FLARES</v>
          </cell>
          <cell r="Z664" t="str">
            <v>N/A</v>
          </cell>
          <cell r="AA664" t="str">
            <v>N/A</v>
          </cell>
          <cell r="AB664" t="str">
            <v>N/A</v>
          </cell>
          <cell r="AC664" t="str">
            <v>N/A</v>
          </cell>
          <cell r="AD664" t="str">
            <v>N/A</v>
          </cell>
          <cell r="AE664" t="str">
            <v>N/A</v>
          </cell>
          <cell r="AF664" t="str">
            <v>N/A</v>
          </cell>
        </row>
        <row r="665">
          <cell r="X665" t="str">
            <v>1DBAP</v>
          </cell>
          <cell r="Y665" t="str">
            <v>PIPELINE - FAB/DELIVERY MAJOR EQUIP SOLIDS HANDLING EQUIPMENT</v>
          </cell>
          <cell r="Z665" t="str">
            <v>N/A</v>
          </cell>
          <cell r="AA665" t="str">
            <v>N/A</v>
          </cell>
          <cell r="AB665" t="str">
            <v>N/A</v>
          </cell>
          <cell r="AC665" t="str">
            <v>N/A</v>
          </cell>
          <cell r="AD665" t="str">
            <v>N/A</v>
          </cell>
          <cell r="AE665" t="str">
            <v>N/A</v>
          </cell>
          <cell r="AF665" t="str">
            <v>N/A</v>
          </cell>
        </row>
        <row r="666">
          <cell r="X666" t="str">
            <v>1DBAQ</v>
          </cell>
          <cell r="Y666" t="str">
            <v>PIPELINE - FAB/DELIVERY MAJOR EQUIP PACKAGED EQUIPMENT</v>
          </cell>
          <cell r="Z666" t="str">
            <v>N/A</v>
          </cell>
          <cell r="AA666" t="str">
            <v>N/A</v>
          </cell>
          <cell r="AB666" t="str">
            <v>N/A</v>
          </cell>
          <cell r="AC666" t="str">
            <v>N/A</v>
          </cell>
          <cell r="AD666" t="str">
            <v>N/A</v>
          </cell>
          <cell r="AE666" t="str">
            <v>N/A</v>
          </cell>
          <cell r="AF666" t="str">
            <v>N/A</v>
          </cell>
        </row>
        <row r="667">
          <cell r="X667" t="str">
            <v>1DBAX</v>
          </cell>
          <cell r="Y667" t="str">
            <v>PIPELINE - FAB/DELIVERY MAJOR EQUIP OTHER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X668" t="str">
            <v>1DBA-</v>
          </cell>
          <cell r="Y668" t="str">
            <v>SUBTOTAL - PIPELINE - FAB/DELIVERY MAJOR EQUIP.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70">
          <cell r="X670" t="str">
            <v>1DBBA</v>
          </cell>
          <cell r="Y670" t="str">
            <v>PIPELINE - FAB/DELIVERY BULKS - IMBEDS</v>
          </cell>
          <cell r="AF670">
            <v>0</v>
          </cell>
        </row>
        <row r="671">
          <cell r="X671" t="str">
            <v>1DBBB</v>
          </cell>
          <cell r="Y671" t="str">
            <v>PIPELINE - FAB/DELIVERY BULKS - STRUCTURAL</v>
          </cell>
          <cell r="AF671">
            <v>0</v>
          </cell>
        </row>
        <row r="672">
          <cell r="X672" t="str">
            <v>1DBBC</v>
          </cell>
          <cell r="Y672" t="str">
            <v>PIPELINE - FAB/DELIVERY BULKS - PIPING</v>
          </cell>
          <cell r="AF672">
            <v>0</v>
          </cell>
        </row>
        <row r="673">
          <cell r="X673" t="str">
            <v>1DBBD</v>
          </cell>
          <cell r="Y673" t="str">
            <v>PIPELINE - FAB/DELIVERY BULKS - ELECTRICAL</v>
          </cell>
          <cell r="AF673">
            <v>0</v>
          </cell>
        </row>
        <row r="674">
          <cell r="X674" t="str">
            <v>1DBBE</v>
          </cell>
          <cell r="Y674" t="str">
            <v>PIPELINE - FAB/DELIVERY BULKS - INSTRUMENTATION</v>
          </cell>
          <cell r="AF674">
            <v>0</v>
          </cell>
        </row>
        <row r="675">
          <cell r="X675" t="str">
            <v>1DBBF</v>
          </cell>
          <cell r="Y675" t="str">
            <v>PIPELINE - FAB/DELIVERY BULKS - PIPELINES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X676" t="str">
            <v>1DBB-</v>
          </cell>
          <cell r="Y676" t="str">
            <v>SUBTOTAL - PIPELINE - FAB/DELIVERY BULKS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8">
          <cell r="X678" t="str">
            <v>1DBCA</v>
          </cell>
          <cell r="Y678" t="str">
            <v>PIPELINE - FAB/DELIVERY ENG. SPECIALTIES - BUILDINGS</v>
          </cell>
          <cell r="Z678" t="str">
            <v>N/A</v>
          </cell>
          <cell r="AA678" t="str">
            <v>N/A</v>
          </cell>
          <cell r="AB678" t="str">
            <v>N/A</v>
          </cell>
          <cell r="AC678" t="str">
            <v>N/A</v>
          </cell>
          <cell r="AD678" t="str">
            <v>N/A</v>
          </cell>
          <cell r="AE678" t="str">
            <v>N/A</v>
          </cell>
          <cell r="AF678" t="str">
            <v>N/A</v>
          </cell>
        </row>
        <row r="679">
          <cell r="X679" t="str">
            <v>1DBCB</v>
          </cell>
          <cell r="Y679" t="str">
            <v>PIPELINE - FAB/DELIVERY ENG. SPECIALTIES - GENERAL</v>
          </cell>
          <cell r="Z679" t="str">
            <v>N/A</v>
          </cell>
          <cell r="AA679" t="str">
            <v>N/A</v>
          </cell>
          <cell r="AB679" t="str">
            <v>N/A</v>
          </cell>
          <cell r="AC679" t="str">
            <v>N/A</v>
          </cell>
          <cell r="AD679" t="str">
            <v>N/A</v>
          </cell>
          <cell r="AE679" t="str">
            <v>N/A</v>
          </cell>
          <cell r="AF679" t="str">
            <v>N/A</v>
          </cell>
        </row>
        <row r="680">
          <cell r="X680" t="str">
            <v>1DBC-</v>
          </cell>
          <cell r="Y680" t="str">
            <v>SUBTOTAL - PIPELINE - FAB/DELIVERY ENGINEERING SPECIALTIES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6">
          <cell r="W686" t="str">
            <v>LEVEL 2 PIPELINE PG.4</v>
          </cell>
          <cell r="X686" t="str">
            <v>WBS CODE</v>
          </cell>
          <cell r="Y686" t="str">
            <v>DESCRIPTION</v>
          </cell>
          <cell r="Z686" t="str">
            <v>QUANTITY</v>
          </cell>
          <cell r="AA686" t="str">
            <v>UNITS</v>
          </cell>
          <cell r="AB686" t="str">
            <v>TOTAL MANHOURS</v>
          </cell>
          <cell r="AC686" t="str">
            <v>TOTAL LABOR COST</v>
          </cell>
          <cell r="AD686" t="str">
            <v>TOTAL MAT'L COST</v>
          </cell>
          <cell r="AE686" t="str">
            <v>TOTAL S/C COST</v>
          </cell>
          <cell r="AF686" t="str">
            <v>TOTAL COST</v>
          </cell>
        </row>
        <row r="687">
          <cell r="X687" t="str">
            <v>1DCAA</v>
          </cell>
          <cell r="Y687" t="str">
            <v>PIPELINE - CONSTRUCTION, CIVIL - SITE WORK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X688" t="str">
            <v>1DCAB</v>
          </cell>
          <cell r="Y688" t="str">
            <v>PIPELINE - CONSTRUCTION, CIVIL - FOUNDATIONS</v>
          </cell>
          <cell r="AF688">
            <v>0</v>
          </cell>
        </row>
        <row r="689">
          <cell r="X689" t="str">
            <v>1DCA</v>
          </cell>
          <cell r="Y689" t="str">
            <v>SUBTOTAL - PIPELINE - CONSTRUCTION, CIVIL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1">
          <cell r="X691" t="str">
            <v>1DCBA</v>
          </cell>
          <cell r="Y691" t="str">
            <v>PIPELINE - CONSTRUCTION, MAJOR EQUIPMENT - PRESSURE VESSELS</v>
          </cell>
          <cell r="Z691" t="str">
            <v>N/A</v>
          </cell>
          <cell r="AA691" t="str">
            <v>N/A</v>
          </cell>
          <cell r="AB691" t="str">
            <v>N/A</v>
          </cell>
          <cell r="AC691" t="str">
            <v>N/A</v>
          </cell>
          <cell r="AD691" t="str">
            <v>N/A</v>
          </cell>
          <cell r="AE691" t="str">
            <v>N/A</v>
          </cell>
          <cell r="AF691" t="str">
            <v>N/A</v>
          </cell>
        </row>
        <row r="692">
          <cell r="X692" t="str">
            <v>1DCBB</v>
          </cell>
          <cell r="Y692" t="str">
            <v>PIPELINE - CONSTRUCTION, MAJOR EQUIPMENT - COLUMNS</v>
          </cell>
          <cell r="Z692" t="str">
            <v>N/A</v>
          </cell>
          <cell r="AA692" t="str">
            <v>N/A</v>
          </cell>
          <cell r="AB692" t="str">
            <v>N/A</v>
          </cell>
          <cell r="AC692" t="str">
            <v>N/A</v>
          </cell>
          <cell r="AD692" t="str">
            <v>N/A</v>
          </cell>
          <cell r="AE692" t="str">
            <v>N/A</v>
          </cell>
          <cell r="AF692" t="str">
            <v>N/A</v>
          </cell>
        </row>
        <row r="693">
          <cell r="X693" t="str">
            <v>1DCBC</v>
          </cell>
          <cell r="Y693" t="str">
            <v>PIPELINE - CONSTRUCTION, MAJOR EQUIPMENT - REACTORS</v>
          </cell>
          <cell r="Z693" t="str">
            <v>N/A</v>
          </cell>
          <cell r="AA693" t="str">
            <v>N/A</v>
          </cell>
          <cell r="AB693" t="str">
            <v>N/A</v>
          </cell>
          <cell r="AC693" t="str">
            <v>N/A</v>
          </cell>
          <cell r="AD693" t="str">
            <v>N/A</v>
          </cell>
          <cell r="AE693" t="str">
            <v>N/A</v>
          </cell>
          <cell r="AF693" t="str">
            <v>N/A</v>
          </cell>
        </row>
        <row r="694">
          <cell r="X694" t="str">
            <v>1DCBD</v>
          </cell>
          <cell r="Y694" t="str">
            <v>PIPELINE - CONSTRUCTION, MAJOR EQUIPMENT - FIELD ERECTED TANKS</v>
          </cell>
          <cell r="Z694" t="str">
            <v>N/A</v>
          </cell>
          <cell r="AA694" t="str">
            <v>N/A</v>
          </cell>
          <cell r="AB694" t="str">
            <v>N/A</v>
          </cell>
          <cell r="AC694" t="str">
            <v>N/A</v>
          </cell>
          <cell r="AD694" t="str">
            <v>N/A</v>
          </cell>
          <cell r="AE694" t="str">
            <v>N/A</v>
          </cell>
          <cell r="AF694" t="str">
            <v>N/A</v>
          </cell>
        </row>
        <row r="695">
          <cell r="X695" t="str">
            <v>1DCBE</v>
          </cell>
          <cell r="Y695" t="str">
            <v>PIPELINE - CONSTRUCTION, MAJOR EQUIPMENT - PUMPS</v>
          </cell>
          <cell r="Z695" t="str">
            <v>N/A</v>
          </cell>
          <cell r="AA695" t="str">
            <v>N/A</v>
          </cell>
          <cell r="AB695" t="str">
            <v>N/A</v>
          </cell>
          <cell r="AC695" t="str">
            <v>N/A</v>
          </cell>
          <cell r="AD695" t="str">
            <v>N/A</v>
          </cell>
          <cell r="AE695" t="str">
            <v>N/A</v>
          </cell>
          <cell r="AF695" t="str">
            <v>N/A</v>
          </cell>
        </row>
        <row r="696">
          <cell r="X696" t="str">
            <v>1DCBF</v>
          </cell>
          <cell r="Y696" t="str">
            <v>PIPELINE - CONSTRUCTION, MAJOR EQUIPMENT - HEAT EXCHANGERS S&amp;T</v>
          </cell>
          <cell r="Z696" t="str">
            <v>N/A</v>
          </cell>
          <cell r="AA696" t="str">
            <v>N/A</v>
          </cell>
          <cell r="AB696" t="str">
            <v>N/A</v>
          </cell>
          <cell r="AC696" t="str">
            <v>N/A</v>
          </cell>
          <cell r="AD696" t="str">
            <v>N/A</v>
          </cell>
          <cell r="AE696" t="str">
            <v>N/A</v>
          </cell>
          <cell r="AF696" t="str">
            <v>N/A</v>
          </cell>
        </row>
        <row r="697">
          <cell r="X697" t="str">
            <v>1DCBG</v>
          </cell>
          <cell r="Y697" t="str">
            <v>PIPELINE - CONSTRUCTION, MAJOR EQUIPMENT - HEAT EXCHANGERS FINNED</v>
          </cell>
          <cell r="Z697" t="str">
            <v>N/A</v>
          </cell>
          <cell r="AA697" t="str">
            <v>N/A</v>
          </cell>
          <cell r="AB697" t="str">
            <v>N/A</v>
          </cell>
          <cell r="AC697" t="str">
            <v>N/A</v>
          </cell>
          <cell r="AD697" t="str">
            <v>N/A</v>
          </cell>
          <cell r="AE697" t="str">
            <v>N/A</v>
          </cell>
          <cell r="AF697" t="str">
            <v>N/A</v>
          </cell>
        </row>
        <row r="698">
          <cell r="X698" t="str">
            <v>1DCBH</v>
          </cell>
          <cell r="Y698" t="str">
            <v>PIPELINE - CONSTRUCTION, MAJOR EQUIPMENT - EXTRUDERS</v>
          </cell>
          <cell r="Z698" t="str">
            <v>N/A</v>
          </cell>
          <cell r="AA698" t="str">
            <v>N/A</v>
          </cell>
          <cell r="AB698" t="str">
            <v>N/A</v>
          </cell>
          <cell r="AC698" t="str">
            <v>N/A</v>
          </cell>
          <cell r="AD698" t="str">
            <v>N/A</v>
          </cell>
          <cell r="AE698" t="str">
            <v>N/A</v>
          </cell>
          <cell r="AF698" t="str">
            <v>N/A</v>
          </cell>
        </row>
        <row r="699">
          <cell r="X699" t="str">
            <v>1DCBI</v>
          </cell>
          <cell r="Y699" t="str">
            <v>PIPELINE - CONSTRUCTION, MAJOR EQUIPMENT - COMPRESSORS</v>
          </cell>
          <cell r="Z699" t="str">
            <v>N/A</v>
          </cell>
          <cell r="AA699" t="str">
            <v>N/A</v>
          </cell>
          <cell r="AB699" t="str">
            <v>N/A</v>
          </cell>
          <cell r="AC699" t="str">
            <v>N/A</v>
          </cell>
          <cell r="AD699" t="str">
            <v>N/A</v>
          </cell>
          <cell r="AE699" t="str">
            <v>N/A</v>
          </cell>
          <cell r="AF699" t="str">
            <v>N/A</v>
          </cell>
        </row>
        <row r="700">
          <cell r="X700" t="str">
            <v>1DCBJ</v>
          </cell>
          <cell r="Y700" t="str">
            <v>PIPELINE - CONSTRUCTION, MAJOR EQUIPMENT - GENERATORS</v>
          </cell>
          <cell r="Z700" t="str">
            <v>N/A</v>
          </cell>
          <cell r="AA700" t="str">
            <v>N/A</v>
          </cell>
          <cell r="AB700" t="str">
            <v>N/A</v>
          </cell>
          <cell r="AC700" t="str">
            <v>N/A</v>
          </cell>
          <cell r="AD700" t="str">
            <v>N/A</v>
          </cell>
          <cell r="AE700" t="str">
            <v>N/A</v>
          </cell>
          <cell r="AF700" t="str">
            <v>N/A</v>
          </cell>
        </row>
        <row r="701">
          <cell r="X701" t="str">
            <v>1DCBK</v>
          </cell>
          <cell r="Y701" t="str">
            <v>PIPELINE - CONSTRUCTION, MAJOR EQUIPMENT - MOTORS &amp; DRIVERS</v>
          </cell>
          <cell r="Z701" t="str">
            <v>N/A</v>
          </cell>
          <cell r="AA701" t="str">
            <v>N/A</v>
          </cell>
          <cell r="AB701" t="str">
            <v>N/A</v>
          </cell>
          <cell r="AC701" t="str">
            <v>N/A</v>
          </cell>
          <cell r="AD701" t="str">
            <v>N/A</v>
          </cell>
          <cell r="AE701" t="str">
            <v>N/A</v>
          </cell>
          <cell r="AF701" t="str">
            <v>N/A</v>
          </cell>
        </row>
        <row r="702">
          <cell r="X702" t="str">
            <v>1DCBL</v>
          </cell>
          <cell r="Y702" t="str">
            <v>PIPELINE - CONSTRUCTION, MAJOR EQUIPMENT - FIRED EQUIPMENT</v>
          </cell>
          <cell r="Z702" t="str">
            <v>N/A</v>
          </cell>
          <cell r="AA702" t="str">
            <v>N/A</v>
          </cell>
          <cell r="AB702" t="str">
            <v>N/A</v>
          </cell>
          <cell r="AC702" t="str">
            <v>N/A</v>
          </cell>
          <cell r="AD702" t="str">
            <v>N/A</v>
          </cell>
          <cell r="AE702" t="str">
            <v>N/A</v>
          </cell>
          <cell r="AF702" t="str">
            <v>N/A</v>
          </cell>
        </row>
        <row r="703">
          <cell r="X703" t="str">
            <v>1DCBM</v>
          </cell>
          <cell r="Y703" t="str">
            <v>PIPELINE - CONSTRUCTION, MAJOR EQUIPMENT - BLOWERS, FANS</v>
          </cell>
          <cell r="Z703" t="str">
            <v>N/A</v>
          </cell>
          <cell r="AA703" t="str">
            <v>N/A</v>
          </cell>
          <cell r="AB703" t="str">
            <v>N/A</v>
          </cell>
          <cell r="AC703" t="str">
            <v>N/A</v>
          </cell>
          <cell r="AD703" t="str">
            <v>N/A</v>
          </cell>
          <cell r="AE703" t="str">
            <v>N/A</v>
          </cell>
          <cell r="AF703" t="str">
            <v>N/A</v>
          </cell>
        </row>
        <row r="704">
          <cell r="X704" t="str">
            <v>1DCBN</v>
          </cell>
          <cell r="Y704" t="str">
            <v>PIPELINE - CONSTRUCTION, MAJOR EQUIPMENT - FILTERS</v>
          </cell>
          <cell r="Z704" t="str">
            <v>N/A</v>
          </cell>
          <cell r="AA704" t="str">
            <v>N/A</v>
          </cell>
          <cell r="AB704" t="str">
            <v>N/A</v>
          </cell>
          <cell r="AC704" t="str">
            <v>N/A</v>
          </cell>
          <cell r="AD704" t="str">
            <v>N/A</v>
          </cell>
          <cell r="AE704" t="str">
            <v>N/A</v>
          </cell>
          <cell r="AF704" t="str">
            <v>N/A</v>
          </cell>
        </row>
        <row r="705">
          <cell r="X705" t="str">
            <v>1DCBO</v>
          </cell>
          <cell r="Y705" t="str">
            <v>PIPELINE - CONSTRUCTION, MAJOR EQUIPMENT - FLARES</v>
          </cell>
          <cell r="Z705" t="str">
            <v>N/A</v>
          </cell>
          <cell r="AA705" t="str">
            <v>N/A</v>
          </cell>
          <cell r="AB705" t="str">
            <v>N/A</v>
          </cell>
          <cell r="AC705" t="str">
            <v>N/A</v>
          </cell>
          <cell r="AD705" t="str">
            <v>N/A</v>
          </cell>
          <cell r="AE705" t="str">
            <v>N/A</v>
          </cell>
          <cell r="AF705" t="str">
            <v>N/A</v>
          </cell>
        </row>
        <row r="706">
          <cell r="X706" t="str">
            <v>1DCBP</v>
          </cell>
          <cell r="Y706" t="str">
            <v>PIPELINE - CONSTRUCTION, MAJOR EQUIPMENT - SOLIDS HANDLING EQUIPMENT</v>
          </cell>
          <cell r="Z706" t="str">
            <v>N/A</v>
          </cell>
          <cell r="AA706" t="str">
            <v>N/A</v>
          </cell>
          <cell r="AB706" t="str">
            <v>N/A</v>
          </cell>
          <cell r="AC706" t="str">
            <v>N/A</v>
          </cell>
          <cell r="AD706" t="str">
            <v>N/A</v>
          </cell>
          <cell r="AE706" t="str">
            <v>N/A</v>
          </cell>
          <cell r="AF706" t="str">
            <v>N/A</v>
          </cell>
        </row>
        <row r="707">
          <cell r="X707" t="str">
            <v>1DCBQ</v>
          </cell>
          <cell r="Y707" t="str">
            <v>PIPELINE - CONSTRUCTION, MAJOR EQUIPMENT - PACKAGED EQUIPMENT</v>
          </cell>
          <cell r="Z707" t="str">
            <v>N/A</v>
          </cell>
          <cell r="AA707" t="str">
            <v>N/A</v>
          </cell>
          <cell r="AB707" t="str">
            <v>N/A</v>
          </cell>
          <cell r="AC707" t="str">
            <v>N/A</v>
          </cell>
          <cell r="AD707" t="str">
            <v>N/A</v>
          </cell>
          <cell r="AE707" t="str">
            <v>N/A</v>
          </cell>
          <cell r="AF707" t="str">
            <v>N/A</v>
          </cell>
        </row>
        <row r="708">
          <cell r="X708" t="str">
            <v>1DCBX</v>
          </cell>
          <cell r="Y708" t="str">
            <v>PIPELINE - CONSTRUCTION, MAJOR EQUIPMENT - OTHERS</v>
          </cell>
          <cell r="Z708" t="str">
            <v>N/A</v>
          </cell>
          <cell r="AA708" t="str">
            <v>N/A</v>
          </cell>
          <cell r="AB708" t="str">
            <v>N/A</v>
          </cell>
          <cell r="AC708" t="str">
            <v>N/A</v>
          </cell>
          <cell r="AD708" t="str">
            <v>N/A</v>
          </cell>
          <cell r="AE708" t="str">
            <v>N/A</v>
          </cell>
          <cell r="AF708" t="str">
            <v>N/A</v>
          </cell>
        </row>
        <row r="709">
          <cell r="X709" t="str">
            <v>1DCB-</v>
          </cell>
          <cell r="Y709" t="str">
            <v>SUBTOTAL - PIPELINE - CONSTRUCTION, MAJOR EQUIPMENT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1">
          <cell r="X711" t="str">
            <v>1DCCA</v>
          </cell>
          <cell r="Y711" t="str">
            <v>PIPELINE - CONSTRUCTION, BULKS - STRUCTURAL</v>
          </cell>
          <cell r="AF711">
            <v>0</v>
          </cell>
        </row>
        <row r="712">
          <cell r="X712" t="str">
            <v>1DCCB</v>
          </cell>
          <cell r="Y712" t="str">
            <v>PIPELINE - CONSTRUCTION, BULKS - PIPING</v>
          </cell>
          <cell r="AF712">
            <v>0</v>
          </cell>
        </row>
        <row r="713">
          <cell r="X713" t="str">
            <v>1DCCC</v>
          </cell>
          <cell r="Y713" t="str">
            <v>PIPELINE - CONSTRUCTION, BULKS - ELECTRICAL</v>
          </cell>
          <cell r="AF713">
            <v>0</v>
          </cell>
        </row>
        <row r="714">
          <cell r="X714" t="str">
            <v>1DCCD</v>
          </cell>
          <cell r="Y714" t="str">
            <v>PIPELINE - CONSTRUCTION, BULKS - INSTRUMENTATION</v>
          </cell>
          <cell r="AF714">
            <v>0</v>
          </cell>
        </row>
        <row r="715">
          <cell r="X715" t="str">
            <v>1DCCE</v>
          </cell>
          <cell r="Y715" t="str">
            <v>PIPELINE - CONSTRUCTION, BULKS - PIPELINES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X716" t="str">
            <v>1DCC-</v>
          </cell>
          <cell r="Y716" t="str">
            <v xml:space="preserve">SUBTOTAL - PIPELINE - CONSTRUCTION, BULKS 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8">
          <cell r="X718" t="str">
            <v>1DCDA</v>
          </cell>
          <cell r="Y718" t="str">
            <v>PIPELINE - CONSTRUCTION SPECIALTIES - BUILDINGS</v>
          </cell>
          <cell r="Z718" t="str">
            <v>N/A</v>
          </cell>
          <cell r="AA718" t="str">
            <v>N/A</v>
          </cell>
          <cell r="AB718" t="str">
            <v>N/A</v>
          </cell>
          <cell r="AC718" t="str">
            <v>N/A</v>
          </cell>
          <cell r="AD718" t="str">
            <v>N/A</v>
          </cell>
          <cell r="AE718" t="str">
            <v>N/A</v>
          </cell>
          <cell r="AF718" t="str">
            <v>N/A</v>
          </cell>
        </row>
        <row r="719">
          <cell r="X719" t="str">
            <v>1DCDB</v>
          </cell>
          <cell r="Y719" t="str">
            <v>PIPELINE - CONSTRUCTION SPECIALTIES - GENERAL</v>
          </cell>
          <cell r="AF719">
            <v>0</v>
          </cell>
        </row>
        <row r="720">
          <cell r="X720" t="str">
            <v>1DCD-</v>
          </cell>
          <cell r="Y720" t="str">
            <v>SUBTOTAL - PIPELINE - CONSTRUCTION SPECIALTIES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4">
          <cell r="W724" t="str">
            <v>LEVEL 2 PIPELINE PG 5</v>
          </cell>
          <cell r="X724" t="str">
            <v>WBS CODE</v>
          </cell>
          <cell r="Y724" t="str">
            <v>DESCRIPTION</v>
          </cell>
          <cell r="Z724" t="str">
            <v>QUANTITY</v>
          </cell>
          <cell r="AA724" t="str">
            <v>UNITS</v>
          </cell>
          <cell r="AB724" t="str">
            <v>TOTAL MANHOURS</v>
          </cell>
          <cell r="AC724" t="str">
            <v>TOTAL LABOR COST</v>
          </cell>
          <cell r="AD724" t="str">
            <v>TOTAL MAT'L COST</v>
          </cell>
          <cell r="AE724" t="str">
            <v>TOTAL S/C COST</v>
          </cell>
          <cell r="AF724" t="str">
            <v>TOTAL COST</v>
          </cell>
        </row>
        <row r="726">
          <cell r="X726" t="str">
            <v>1DCEA</v>
          </cell>
          <cell r="Y726" t="str">
            <v>PIPELINE - CONSTRUCTION, OTHER DIRECT WORK - FIRE PROTECTION</v>
          </cell>
          <cell r="AF726">
            <v>0</v>
          </cell>
        </row>
        <row r="727">
          <cell r="X727" t="str">
            <v>1DCEB</v>
          </cell>
          <cell r="Y727" t="str">
            <v>PIPELINE - CONSTRUCTION, OTHER DIRECT WORK - FIREPROOFING</v>
          </cell>
          <cell r="AF727">
            <v>0</v>
          </cell>
        </row>
        <row r="728">
          <cell r="X728" t="str">
            <v>1DCEC</v>
          </cell>
          <cell r="Y728" t="str">
            <v>PIPELINE - CONSTRUCTION, OTHER DIRECT WORK - INSULATION</v>
          </cell>
          <cell r="AF728">
            <v>0</v>
          </cell>
        </row>
        <row r="729">
          <cell r="X729" t="str">
            <v>1DCED</v>
          </cell>
          <cell r="Y729" t="str">
            <v>PIPELINE - CONSTRUCTION, OTHER DIRECT WORK - PAINTING</v>
          </cell>
          <cell r="AF729">
            <v>0</v>
          </cell>
        </row>
        <row r="730">
          <cell r="X730" t="str">
            <v>1DCEE</v>
          </cell>
          <cell r="Y730" t="str">
            <v>PIPELINE - CONSTRUCTION, OTHER DIRECT WORK - SHUTDOWN</v>
          </cell>
          <cell r="AF730">
            <v>0</v>
          </cell>
        </row>
        <row r="731">
          <cell r="X731" t="str">
            <v>1DCEF</v>
          </cell>
          <cell r="Y731" t="str">
            <v>PIPELINE - CONSTRUCTION, OTHER DIRECT WORK - PRE-COMMISSIONING</v>
          </cell>
          <cell r="AF731">
            <v>0</v>
          </cell>
        </row>
        <row r="732">
          <cell r="X732" t="str">
            <v>1DCEG</v>
          </cell>
          <cell r="Y732" t="str">
            <v>PIPELINE - CONSTRUCTION, OTHER DIRECT WORK - ENVIRONMENTAL</v>
          </cell>
          <cell r="AF732">
            <v>0</v>
          </cell>
        </row>
        <row r="733">
          <cell r="X733" t="str">
            <v>1DCEX</v>
          </cell>
          <cell r="Y733" t="str">
            <v>PIPELINE - CONSTRUCTION, OTHER DIRECT WORK - OTHER</v>
          </cell>
          <cell r="AF733">
            <v>0</v>
          </cell>
        </row>
        <row r="734">
          <cell r="X734" t="str">
            <v>1DCE</v>
          </cell>
          <cell r="Y734" t="str">
            <v xml:space="preserve">SUBTOTAL - PIPELINE - CONSTRUCTION, OTHER DIRECT WORK - </v>
          </cell>
          <cell r="Z734">
            <v>0</v>
          </cell>
          <cell r="AA734" t="str">
            <v>N/A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6">
          <cell r="X736" t="str">
            <v>1DCFA</v>
          </cell>
          <cell r="Y736" t="str">
            <v>PIPELINE - CONSTRUCTION INDIRECTS</v>
          </cell>
          <cell r="AF736">
            <v>0</v>
          </cell>
        </row>
        <row r="737">
          <cell r="X737" t="str">
            <v>1DCF</v>
          </cell>
          <cell r="Y737" t="str">
            <v>SUBTOTAL - PIPELINE - CONSTRUCTION INDIRECTS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9">
          <cell r="X739" t="str">
            <v>1DDAA</v>
          </cell>
          <cell r="Y739" t="str">
            <v>PIPELINE - COMMISSIONING - PROCESS</v>
          </cell>
          <cell r="AF739">
            <v>0</v>
          </cell>
        </row>
        <row r="740">
          <cell r="X740" t="str">
            <v>1DDAB</v>
          </cell>
          <cell r="Y740" t="str">
            <v>PIPELINE - COMMISSIONING - UTILITIES</v>
          </cell>
          <cell r="AF740">
            <v>0</v>
          </cell>
        </row>
        <row r="741">
          <cell r="X741" t="str">
            <v>1DDA-</v>
          </cell>
          <cell r="Y741" t="str">
            <v>SUBTOTAL - PIPELINE - COMMISSIONING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3">
          <cell r="X743" t="str">
            <v>1DDBA</v>
          </cell>
          <cell r="Y743" t="str">
            <v>PIPELINE - STARTUP - PROCESS</v>
          </cell>
          <cell r="AF743">
            <v>0</v>
          </cell>
        </row>
        <row r="744">
          <cell r="X744" t="str">
            <v>1DDBB</v>
          </cell>
          <cell r="Y744" t="str">
            <v>PIPELINE - STARTUP - UTILITIES</v>
          </cell>
          <cell r="AF744">
            <v>0</v>
          </cell>
        </row>
        <row r="745">
          <cell r="X745" t="str">
            <v>1DDB-</v>
          </cell>
          <cell r="Y745" t="str">
            <v>SUBTOTAL - PIPELINE - STARTUP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7">
          <cell r="X747" t="str">
            <v>1DDCA</v>
          </cell>
          <cell r="Y747" t="str">
            <v>PIPELINE - TRAINING</v>
          </cell>
          <cell r="AF747">
            <v>0</v>
          </cell>
        </row>
        <row r="748">
          <cell r="X748" t="str">
            <v>1DDC-</v>
          </cell>
          <cell r="Y748" t="str">
            <v>SUBTOTAL - PIPELINE - TRAINING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62">
          <cell r="L762" t="str">
            <v>CYCLE &amp; LVL 1    TANK</v>
          </cell>
          <cell r="M762" t="str">
            <v>WBS CODE</v>
          </cell>
          <cell r="N762" t="str">
            <v>DESCRIPTION</v>
          </cell>
          <cell r="O762" t="str">
            <v>QUANTITY</v>
          </cell>
          <cell r="P762" t="str">
            <v>UNITS</v>
          </cell>
          <cell r="Q762" t="str">
            <v>TOTAL MANHOURS</v>
          </cell>
          <cell r="R762" t="str">
            <v>TOTAL LABOR COST</v>
          </cell>
          <cell r="S762" t="str">
            <v>TOTAL MAT'L COST</v>
          </cell>
          <cell r="T762" t="str">
            <v>TOTAL S/C COST</v>
          </cell>
          <cell r="U762" t="str">
            <v>TOTAL COST</v>
          </cell>
          <cell r="W762" t="str">
            <v>LEVEL 2 TANK PG.1</v>
          </cell>
          <cell r="X762" t="str">
            <v>WBS CODE</v>
          </cell>
          <cell r="Y762" t="str">
            <v>DESCRIPTION</v>
          </cell>
          <cell r="Z762" t="str">
            <v>QUANTITY</v>
          </cell>
          <cell r="AA762" t="str">
            <v>UNITS</v>
          </cell>
          <cell r="AB762" t="str">
            <v>TOTAL MANHOURS</v>
          </cell>
          <cell r="AC762" t="str">
            <v>TOTAL LABOR COST</v>
          </cell>
          <cell r="AD762" t="str">
            <v>TOTAL MAT'L COST</v>
          </cell>
          <cell r="AE762" t="str">
            <v>TOTAL S/C COST</v>
          </cell>
          <cell r="AF762" t="str">
            <v>TOTAL COST</v>
          </cell>
          <cell r="AH762" t="str">
            <v>LEVEL 3 TANK PG 1</v>
          </cell>
          <cell r="AI762" t="str">
            <v>WBS CODE</v>
          </cell>
          <cell r="AJ762" t="str">
            <v>DESCRIPTION</v>
          </cell>
          <cell r="AK762" t="str">
            <v>QUANTITY</v>
          </cell>
          <cell r="AL762" t="str">
            <v>UNITS</v>
          </cell>
          <cell r="AM762" t="str">
            <v>TOTAL MANHOURS</v>
          </cell>
          <cell r="AN762" t="str">
            <v>TOTAL LABOR COST</v>
          </cell>
          <cell r="AO762" t="str">
            <v>TOTAL MAT'L COST</v>
          </cell>
          <cell r="AP762" t="str">
            <v>TOTAL S/C COST</v>
          </cell>
          <cell r="AQ762" t="str">
            <v>TOTAL COST</v>
          </cell>
        </row>
        <row r="764">
          <cell r="M764" t="str">
            <v>1EAA-</v>
          </cell>
          <cell r="N764" t="str">
            <v>TANK - DIRECT ENGINEERING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X764" t="str">
            <v>1EAAA</v>
          </cell>
          <cell r="Y764" t="str">
            <v>TANK - DIR. ENG.  PROCESS</v>
          </cell>
          <cell r="AF764">
            <v>0</v>
          </cell>
          <cell r="AI764" t="str">
            <v>1ECBIA</v>
          </cell>
          <cell r="AJ764" t="str">
            <v>BOIL OFF GAS COMPRESSOR</v>
          </cell>
          <cell r="AQ764">
            <v>0</v>
          </cell>
        </row>
        <row r="765">
          <cell r="M765" t="str">
            <v>1EAH-</v>
          </cell>
          <cell r="N765" t="str">
            <v>TANK EQUIPMENT SPECIFICATION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X765" t="str">
            <v>1EAAB</v>
          </cell>
          <cell r="Y765" t="str">
            <v>TANK - DIR. ENG.  PERMITS</v>
          </cell>
          <cell r="AF765">
            <v>0</v>
          </cell>
          <cell r="AI765" t="str">
            <v>1ECBIX</v>
          </cell>
          <cell r="AJ765" t="str">
            <v>OTHER COMPRESSORS</v>
          </cell>
          <cell r="AQ765">
            <v>0</v>
          </cell>
        </row>
        <row r="766">
          <cell r="M766" t="str">
            <v>1EAI-</v>
          </cell>
          <cell r="N766" t="str">
            <v>TANK - ENGINEERING PROCUREMENT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X766" t="str">
            <v>1EAAC</v>
          </cell>
          <cell r="Y766" t="str">
            <v>TANK - DIR. ENG.  CIVIL/STRUCTURAL</v>
          </cell>
          <cell r="AF766">
            <v>0</v>
          </cell>
          <cell r="AI766" t="str">
            <v>1ECBI-</v>
          </cell>
          <cell r="AJ766" t="str">
            <v>TANK - CONSTRUCTION, MAJOR EQUIPMENT - COMPRESSORS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</row>
        <row r="767">
          <cell r="M767" t="str">
            <v>1EAJ-</v>
          </cell>
          <cell r="N767" t="str">
            <v>TANK - INDIRECT ENGINEERING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X767" t="str">
            <v>1EAAD</v>
          </cell>
          <cell r="Y767" t="str">
            <v>TANK - DIR. ENG.  MECHANICAL</v>
          </cell>
          <cell r="AF767">
            <v>0</v>
          </cell>
        </row>
        <row r="768">
          <cell r="M768" t="str">
            <v>1EA--</v>
          </cell>
          <cell r="N768" t="str">
            <v>SUBTOTAL TANK - ENGINEERING/PROCUREMENT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X768" t="str">
            <v>1EAAE</v>
          </cell>
          <cell r="Y768" t="str">
            <v>TANK - DIR. ENG.  PIPING</v>
          </cell>
          <cell r="AF768">
            <v>0</v>
          </cell>
          <cell r="AI768" t="str">
            <v>1ECBXA</v>
          </cell>
          <cell r="AJ768" t="str">
            <v>PROPANE STORAGE TANK</v>
          </cell>
          <cell r="AQ768">
            <v>0</v>
          </cell>
        </row>
        <row r="769">
          <cell r="X769" t="str">
            <v>1EAAF</v>
          </cell>
          <cell r="Y769" t="str">
            <v>TANK - DIR. ENG.  ELECTRICAL</v>
          </cell>
          <cell r="AF769">
            <v>0</v>
          </cell>
          <cell r="AI769" t="str">
            <v>1ECBXB</v>
          </cell>
          <cell r="AJ769" t="str">
            <v>TANK BOTTOM HEATING AND ACCESSORIES</v>
          </cell>
          <cell r="AQ769">
            <v>0</v>
          </cell>
        </row>
        <row r="770">
          <cell r="M770" t="str">
            <v>1EBA-</v>
          </cell>
          <cell r="N770" t="str">
            <v>TANK - FAB/DELIVERY - MAJOR EQUIPMENT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X770" t="str">
            <v>1EAAG</v>
          </cell>
          <cell r="Y770" t="str">
            <v>TANK - DIR. ENG.  INSTRUMENTATION</v>
          </cell>
          <cell r="AF770">
            <v>0</v>
          </cell>
          <cell r="AI770" t="str">
            <v>1ECBXC</v>
          </cell>
          <cell r="AJ770" t="str">
            <v>PUMPS</v>
          </cell>
          <cell r="AQ770">
            <v>0</v>
          </cell>
        </row>
        <row r="771">
          <cell r="M771" t="str">
            <v>1EBB-</v>
          </cell>
          <cell r="N771" t="str">
            <v>TANK - FAB/DELIVERY - BULKS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X771" t="str">
            <v>1EAAH</v>
          </cell>
          <cell r="Y771" t="str">
            <v>TANK - DIR. ENG.  ARCHITECTURAL</v>
          </cell>
          <cell r="AF771">
            <v>0</v>
          </cell>
          <cell r="AI771" t="str">
            <v>1ECBXD</v>
          </cell>
          <cell r="AJ771" t="str">
            <v>EXCHANGERS</v>
          </cell>
          <cell r="AQ771">
            <v>0</v>
          </cell>
        </row>
        <row r="772">
          <cell r="M772" t="str">
            <v>1EBC-</v>
          </cell>
          <cell r="N772" t="str">
            <v>TANK - FAB/DELIVERY - ENGINEERING SPECIALTIES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X772" t="str">
            <v>1EAAI</v>
          </cell>
          <cell r="Y772" t="str">
            <v>TANK - DIR. ENG.  PIPELINES</v>
          </cell>
          <cell r="Z772" t="str">
            <v>N/A</v>
          </cell>
          <cell r="AA772" t="str">
            <v>N/A</v>
          </cell>
          <cell r="AB772" t="str">
            <v>N/A</v>
          </cell>
          <cell r="AC772" t="str">
            <v>N/A</v>
          </cell>
          <cell r="AD772" t="str">
            <v>N/A</v>
          </cell>
          <cell r="AE772" t="str">
            <v>N/A</v>
          </cell>
          <cell r="AF772" t="str">
            <v>N/A</v>
          </cell>
          <cell r="AI772" t="str">
            <v>1ECBXE</v>
          </cell>
          <cell r="AJ772" t="str">
            <v>FIRE FIGHTING SYSTEM</v>
          </cell>
          <cell r="AQ772">
            <v>0</v>
          </cell>
        </row>
        <row r="773">
          <cell r="M773" t="str">
            <v>1EB--</v>
          </cell>
          <cell r="N773" t="str">
            <v>SUBTOTAL TANK - FABRICATION/DELIVERY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X773" t="str">
            <v>1EAA-</v>
          </cell>
          <cell r="Y773" t="str">
            <v>SUBTOTAL - TANK - DIRECT ENGINEERING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1ECBXX</v>
          </cell>
          <cell r="AJ773" t="str">
            <v>OTHER</v>
          </cell>
          <cell r="AQ773">
            <v>0</v>
          </cell>
        </row>
        <row r="774">
          <cell r="AI774" t="str">
            <v>1ECBX-</v>
          </cell>
          <cell r="AJ774" t="str">
            <v>TANK - CONSTRUCTION, MAJOR EQUIPMENT - OTHER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</row>
        <row r="775">
          <cell r="M775" t="str">
            <v>1ECA-</v>
          </cell>
          <cell r="N775" t="str">
            <v>TANK - CONSTRUCTION - CIVIL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X775" t="str">
            <v>1EAHA</v>
          </cell>
          <cell r="Y775" t="str">
            <v>TANK - EQUIP. SPECS - PRESSURE VESSELS</v>
          </cell>
          <cell r="Z775" t="str">
            <v>N/A</v>
          </cell>
          <cell r="AA775" t="str">
            <v>N/A</v>
          </cell>
          <cell r="AB775" t="str">
            <v>N/A</v>
          </cell>
          <cell r="AC775" t="str">
            <v>N/A</v>
          </cell>
          <cell r="AD775" t="str">
            <v>N/A</v>
          </cell>
          <cell r="AE775" t="str">
            <v>N/A</v>
          </cell>
          <cell r="AF775" t="str">
            <v>N/A</v>
          </cell>
        </row>
        <row r="776">
          <cell r="M776" t="str">
            <v>1ECB-</v>
          </cell>
          <cell r="N776" t="str">
            <v>TANK - CONSTRUCTION - MAJOR EQUIPMENT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X776" t="str">
            <v>1EAHB</v>
          </cell>
          <cell r="Y776" t="str">
            <v>TANK - EQUIP. SPECS - COLUMNS</v>
          </cell>
          <cell r="Z776" t="str">
            <v>N/A</v>
          </cell>
          <cell r="AA776" t="str">
            <v>N/A</v>
          </cell>
          <cell r="AB776" t="str">
            <v>N/A</v>
          </cell>
          <cell r="AC776" t="str">
            <v>N/A</v>
          </cell>
          <cell r="AD776" t="str">
            <v>N/A</v>
          </cell>
          <cell r="AE776" t="str">
            <v>N/A</v>
          </cell>
          <cell r="AF776" t="str">
            <v>N/A</v>
          </cell>
        </row>
        <row r="777">
          <cell r="M777" t="str">
            <v>1ECC-</v>
          </cell>
          <cell r="N777" t="str">
            <v>TANK - CONSTRUCTION - BULKS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X777" t="str">
            <v>1EAHC</v>
          </cell>
          <cell r="Y777" t="str">
            <v>TANK - EQUIP. SPECS - REACTORS</v>
          </cell>
          <cell r="Z777" t="str">
            <v>N/A</v>
          </cell>
          <cell r="AA777" t="str">
            <v>N/A</v>
          </cell>
          <cell r="AB777" t="str">
            <v>N/A</v>
          </cell>
          <cell r="AC777" t="str">
            <v>N/A</v>
          </cell>
          <cell r="AD777" t="str">
            <v>N/A</v>
          </cell>
          <cell r="AE777" t="str">
            <v>N/A</v>
          </cell>
          <cell r="AF777" t="str">
            <v>N/A</v>
          </cell>
        </row>
        <row r="778">
          <cell r="M778" t="str">
            <v>1ECD-</v>
          </cell>
          <cell r="N778" t="str">
            <v>TANK - CONSTRUCTION - CONSTRUCTION SPECIALTIES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X778" t="str">
            <v>1EAHD</v>
          </cell>
          <cell r="Y778" t="str">
            <v>TANK - EQUIP. SPECS - FIELD ERECTED TANKS</v>
          </cell>
          <cell r="Z778" t="str">
            <v>N/A</v>
          </cell>
          <cell r="AA778" t="str">
            <v>N/A</v>
          </cell>
          <cell r="AB778" t="str">
            <v>N/A</v>
          </cell>
          <cell r="AC778" t="str">
            <v>N/A</v>
          </cell>
          <cell r="AD778" t="str">
            <v>N/A</v>
          </cell>
          <cell r="AE778" t="str">
            <v>N/A</v>
          </cell>
          <cell r="AF778" t="str">
            <v>N/A</v>
          </cell>
        </row>
        <row r="779">
          <cell r="M779" t="str">
            <v>1ECE-</v>
          </cell>
          <cell r="N779" t="str">
            <v>TANK - CONSTRUCTION - OTHER DIRECT WORK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X779" t="str">
            <v>1EAHE</v>
          </cell>
          <cell r="Y779" t="str">
            <v>TANK - EQUIP. SPECS - PUMPS</v>
          </cell>
          <cell r="AF779">
            <v>0</v>
          </cell>
        </row>
        <row r="780">
          <cell r="M780" t="str">
            <v>1ECF-</v>
          </cell>
          <cell r="N780" t="str">
            <v>TANK - CONSTRUCTION - INDIRECTS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X780" t="str">
            <v>1EAHF</v>
          </cell>
          <cell r="Y780" t="str">
            <v>TANK - EQUIP. SPECS - HEAT EXCHANGERS - S &amp; T</v>
          </cell>
          <cell r="Z780" t="str">
            <v>N/A</v>
          </cell>
          <cell r="AA780" t="str">
            <v>N/A</v>
          </cell>
          <cell r="AB780" t="str">
            <v>N/A</v>
          </cell>
          <cell r="AC780" t="str">
            <v>N/A</v>
          </cell>
          <cell r="AD780" t="str">
            <v>N/A</v>
          </cell>
          <cell r="AE780" t="str">
            <v>N/A</v>
          </cell>
          <cell r="AF780" t="str">
            <v>N/A</v>
          </cell>
        </row>
        <row r="781">
          <cell r="M781" t="str">
            <v>1EC--</v>
          </cell>
          <cell r="N781" t="str">
            <v>SUBTOTAL TANK - CONSTRUCTION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X781" t="str">
            <v>1EAHG</v>
          </cell>
          <cell r="Y781" t="str">
            <v>TANK - EQUIP. SPECS - HEAT EXCHANGERS - FINNED</v>
          </cell>
          <cell r="Z781" t="str">
            <v>N/A</v>
          </cell>
          <cell r="AA781" t="str">
            <v>N/A</v>
          </cell>
          <cell r="AB781" t="str">
            <v>N/A</v>
          </cell>
          <cell r="AC781" t="str">
            <v>N/A</v>
          </cell>
          <cell r="AD781" t="str">
            <v>N/A</v>
          </cell>
          <cell r="AE781" t="str">
            <v>N/A</v>
          </cell>
          <cell r="AF781" t="str">
            <v>N/A</v>
          </cell>
        </row>
        <row r="782">
          <cell r="X782" t="str">
            <v>1EAHH</v>
          </cell>
          <cell r="Y782" t="str">
            <v>TANK - EQUIP. SPECS - EXTRUDERS</v>
          </cell>
          <cell r="Z782" t="str">
            <v>N/A</v>
          </cell>
          <cell r="AA782" t="str">
            <v>N/A</v>
          </cell>
          <cell r="AB782" t="str">
            <v>N/A</v>
          </cell>
          <cell r="AC782" t="str">
            <v>N/A</v>
          </cell>
          <cell r="AD782" t="str">
            <v>N/A</v>
          </cell>
          <cell r="AE782" t="str">
            <v>N/A</v>
          </cell>
          <cell r="AF782" t="str">
            <v>N/A</v>
          </cell>
        </row>
        <row r="783">
          <cell r="M783" t="str">
            <v>1EDA-</v>
          </cell>
          <cell r="N783" t="str">
            <v>TANK - COMMISSIONING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X783" t="str">
            <v>1EAHI</v>
          </cell>
          <cell r="Y783" t="str">
            <v>TANK - EQUIP. SPECS - COMPRESSORS</v>
          </cell>
          <cell r="AF783">
            <v>0</v>
          </cell>
        </row>
        <row r="784">
          <cell r="M784" t="str">
            <v>1EDB-</v>
          </cell>
          <cell r="N784" t="str">
            <v>TANK -STARTUP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X784" t="str">
            <v>1EAHJ</v>
          </cell>
          <cell r="Y784" t="str">
            <v>TANK - EQUIP. SPECS - GENERATORS</v>
          </cell>
          <cell r="Z784" t="str">
            <v>N/A</v>
          </cell>
          <cell r="AA784" t="str">
            <v>N/A</v>
          </cell>
          <cell r="AB784" t="str">
            <v>N/A</v>
          </cell>
          <cell r="AC784" t="str">
            <v>N/A</v>
          </cell>
          <cell r="AD784" t="str">
            <v>N/A</v>
          </cell>
          <cell r="AE784" t="str">
            <v>N/A</v>
          </cell>
          <cell r="AF784" t="str">
            <v>N/A</v>
          </cell>
        </row>
        <row r="785">
          <cell r="M785" t="str">
            <v>1EDC-</v>
          </cell>
          <cell r="N785" t="str">
            <v>TANK -TRAINING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X785" t="str">
            <v>1EAHK</v>
          </cell>
          <cell r="Y785" t="str">
            <v>TANK - EQUIP. SPECS - MOTORS &amp; DRIVERS</v>
          </cell>
          <cell r="Z785" t="str">
            <v>N/A</v>
          </cell>
          <cell r="AA785" t="str">
            <v>N/A</v>
          </cell>
          <cell r="AB785" t="str">
            <v>N/A</v>
          </cell>
          <cell r="AC785" t="str">
            <v>N/A</v>
          </cell>
          <cell r="AD785" t="str">
            <v>N/A</v>
          </cell>
          <cell r="AE785" t="str">
            <v>N/A</v>
          </cell>
          <cell r="AF785" t="str">
            <v>N/A</v>
          </cell>
        </row>
        <row r="786">
          <cell r="M786" t="str">
            <v>1ED--</v>
          </cell>
          <cell r="N786" t="str">
            <v>SUBTOTAL TANK - COMMISSIONING, STARTUP &amp; TRAINING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X786" t="str">
            <v>1EAHL</v>
          </cell>
          <cell r="Y786" t="str">
            <v>TANK - EQUIP. SPECS - FIRED EQUIPMENT</v>
          </cell>
          <cell r="Z786" t="str">
            <v>N/A</v>
          </cell>
          <cell r="AA786" t="str">
            <v>N/A</v>
          </cell>
          <cell r="AB786" t="str">
            <v>N/A</v>
          </cell>
          <cell r="AC786" t="str">
            <v>N/A</v>
          </cell>
          <cell r="AD786" t="str">
            <v>N/A</v>
          </cell>
          <cell r="AE786" t="str">
            <v>N/A</v>
          </cell>
          <cell r="AF786" t="str">
            <v>N/A</v>
          </cell>
        </row>
        <row r="787">
          <cell r="X787" t="str">
            <v>1EAHM</v>
          </cell>
          <cell r="Y787" t="str">
            <v>TANK - EQUIP. SPECS - BLOWERS, FANS</v>
          </cell>
          <cell r="Z787" t="str">
            <v>N/A</v>
          </cell>
          <cell r="AA787" t="str">
            <v>N/A</v>
          </cell>
          <cell r="AB787" t="str">
            <v>N/A</v>
          </cell>
          <cell r="AC787" t="str">
            <v>N/A</v>
          </cell>
          <cell r="AD787" t="str">
            <v>N/A</v>
          </cell>
          <cell r="AE787" t="str">
            <v>N/A</v>
          </cell>
          <cell r="AF787" t="str">
            <v>N/A</v>
          </cell>
        </row>
        <row r="788">
          <cell r="X788" t="str">
            <v>1EAHN</v>
          </cell>
          <cell r="Y788" t="str">
            <v>TANK - EQUIP. SPECS - FILTERS</v>
          </cell>
          <cell r="Z788" t="str">
            <v>N/A</v>
          </cell>
          <cell r="AA788" t="str">
            <v>N/A</v>
          </cell>
          <cell r="AB788" t="str">
            <v>N/A</v>
          </cell>
          <cell r="AC788" t="str">
            <v>N/A</v>
          </cell>
          <cell r="AD788" t="str">
            <v>N/A</v>
          </cell>
          <cell r="AE788" t="str">
            <v>N/A</v>
          </cell>
          <cell r="AF788" t="str">
            <v>N/A</v>
          </cell>
        </row>
        <row r="789">
          <cell r="X789" t="str">
            <v>1EAHO</v>
          </cell>
          <cell r="Y789" t="str">
            <v>TANK - EQUIP. SPECS - FLARES</v>
          </cell>
          <cell r="Z789" t="str">
            <v>N/A</v>
          </cell>
          <cell r="AA789" t="str">
            <v>N/A</v>
          </cell>
          <cell r="AB789" t="str">
            <v>N/A</v>
          </cell>
          <cell r="AC789" t="str">
            <v>N/A</v>
          </cell>
          <cell r="AD789" t="str">
            <v>N/A</v>
          </cell>
          <cell r="AE789" t="str">
            <v>N/A</v>
          </cell>
          <cell r="AF789" t="str">
            <v>N/A</v>
          </cell>
        </row>
        <row r="790">
          <cell r="X790" t="str">
            <v>1EAHP</v>
          </cell>
          <cell r="Y790" t="str">
            <v>TANK - EQUIP. SPECS - SOLIDS HANDLING EQUIPMENT</v>
          </cell>
          <cell r="Z790" t="str">
            <v>N/A</v>
          </cell>
          <cell r="AA790" t="str">
            <v>N/A</v>
          </cell>
          <cell r="AB790" t="str">
            <v>N/A</v>
          </cell>
          <cell r="AC790" t="str">
            <v>N/A</v>
          </cell>
          <cell r="AD790" t="str">
            <v>N/A</v>
          </cell>
          <cell r="AE790" t="str">
            <v>N/A</v>
          </cell>
          <cell r="AF790" t="str">
            <v>N/A</v>
          </cell>
        </row>
        <row r="791">
          <cell r="X791" t="str">
            <v>1EAHQ</v>
          </cell>
          <cell r="Y791" t="str">
            <v>TANK - EQUIP. SPECS - PACKAGED EQUIPMENT</v>
          </cell>
          <cell r="Z791" t="str">
            <v>N/A</v>
          </cell>
          <cell r="AA791" t="str">
            <v>N/A</v>
          </cell>
          <cell r="AB791" t="str">
            <v>N/A</v>
          </cell>
          <cell r="AC791" t="str">
            <v>N/A</v>
          </cell>
          <cell r="AD791" t="str">
            <v>N/A</v>
          </cell>
          <cell r="AE791" t="str">
            <v>N/A</v>
          </cell>
          <cell r="AF791" t="str">
            <v>N/A</v>
          </cell>
        </row>
        <row r="792">
          <cell r="X792" t="str">
            <v>1EAHX</v>
          </cell>
          <cell r="Y792" t="str">
            <v>TANK - EQUIP. SPECS - OTHERS</v>
          </cell>
          <cell r="AF792">
            <v>0</v>
          </cell>
        </row>
        <row r="793">
          <cell r="X793" t="str">
            <v>1EAH-</v>
          </cell>
          <cell r="Y793" t="str">
            <v xml:space="preserve">SUBTOTAL - TANK - EQUIP. SPECS 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800">
          <cell r="W800" t="str">
            <v>LEVEL 2 TANK PG.2</v>
          </cell>
          <cell r="X800" t="str">
            <v>WBS CODE</v>
          </cell>
          <cell r="Y800" t="str">
            <v>DESCRIPTION</v>
          </cell>
          <cell r="Z800" t="str">
            <v>QUANTITY</v>
          </cell>
          <cell r="AA800" t="str">
            <v>UNITS</v>
          </cell>
          <cell r="AB800" t="str">
            <v>TOTAL MANHOURS</v>
          </cell>
          <cell r="AC800" t="str">
            <v>TOTAL LABOR COST</v>
          </cell>
          <cell r="AD800" t="str">
            <v>TOTAL MAT'L COST</v>
          </cell>
          <cell r="AE800" t="str">
            <v>TOTAL S/C COST</v>
          </cell>
          <cell r="AF800" t="str">
            <v>TOTAL COST</v>
          </cell>
        </row>
        <row r="802">
          <cell r="X802" t="str">
            <v>1EAIA</v>
          </cell>
          <cell r="Y802" t="str">
            <v>TANK - PROCUREMENT PRESSURE VESSELS</v>
          </cell>
          <cell r="Z802" t="str">
            <v>N/A</v>
          </cell>
          <cell r="AA802" t="str">
            <v>N/A</v>
          </cell>
          <cell r="AB802" t="str">
            <v>N/A</v>
          </cell>
          <cell r="AC802" t="str">
            <v>N/A</v>
          </cell>
          <cell r="AD802" t="str">
            <v>N/A</v>
          </cell>
          <cell r="AE802" t="str">
            <v>N/A</v>
          </cell>
          <cell r="AF802" t="str">
            <v>N/A</v>
          </cell>
        </row>
        <row r="803">
          <cell r="X803" t="str">
            <v>1EAIB</v>
          </cell>
          <cell r="Y803" t="str">
            <v>TANK - PROCUREMENT   COLUMNS</v>
          </cell>
          <cell r="Z803" t="str">
            <v>N/A</v>
          </cell>
          <cell r="AA803" t="str">
            <v>N/A</v>
          </cell>
          <cell r="AB803" t="str">
            <v>N/A</v>
          </cell>
          <cell r="AC803" t="str">
            <v>N/A</v>
          </cell>
          <cell r="AD803" t="str">
            <v>N/A</v>
          </cell>
          <cell r="AE803" t="str">
            <v>N/A</v>
          </cell>
          <cell r="AF803" t="str">
            <v>N/A</v>
          </cell>
        </row>
        <row r="804">
          <cell r="X804" t="str">
            <v>1EAIC</v>
          </cell>
          <cell r="Y804" t="str">
            <v>TANK - PROCUREMENT   REACTORS</v>
          </cell>
          <cell r="Z804" t="str">
            <v>N/A</v>
          </cell>
          <cell r="AA804" t="str">
            <v>N/A</v>
          </cell>
          <cell r="AB804" t="str">
            <v>N/A</v>
          </cell>
          <cell r="AC804" t="str">
            <v>N/A</v>
          </cell>
          <cell r="AD804" t="str">
            <v>N/A</v>
          </cell>
          <cell r="AE804" t="str">
            <v>N/A</v>
          </cell>
          <cell r="AF804" t="str">
            <v>N/A</v>
          </cell>
        </row>
        <row r="805">
          <cell r="X805" t="str">
            <v>1EAID</v>
          </cell>
          <cell r="Y805" t="str">
            <v>TANK - PROCUREMENT   FIELD ERECTED TANKS</v>
          </cell>
          <cell r="Z805" t="str">
            <v>N/A</v>
          </cell>
          <cell r="AA805" t="str">
            <v>N/A</v>
          </cell>
          <cell r="AB805" t="str">
            <v>N/A</v>
          </cell>
          <cell r="AC805" t="str">
            <v>N/A</v>
          </cell>
          <cell r="AD805" t="str">
            <v>N/A</v>
          </cell>
          <cell r="AE805" t="str">
            <v>N/A</v>
          </cell>
          <cell r="AF805" t="str">
            <v>N/A</v>
          </cell>
        </row>
        <row r="806">
          <cell r="X806" t="str">
            <v>1EAIE</v>
          </cell>
          <cell r="Y806" t="str">
            <v>TANK - PROCUREMENT   PUMPS</v>
          </cell>
          <cell r="AF806">
            <v>0</v>
          </cell>
        </row>
        <row r="807">
          <cell r="X807" t="str">
            <v>1EAIF</v>
          </cell>
          <cell r="Y807" t="str">
            <v>TANK - PROCUREMENT   HEAT EXCHANGERS - S &amp; T</v>
          </cell>
          <cell r="Z807" t="str">
            <v>N/A</v>
          </cell>
          <cell r="AA807" t="str">
            <v>N/A</v>
          </cell>
          <cell r="AB807" t="str">
            <v>N/A</v>
          </cell>
          <cell r="AC807" t="str">
            <v>N/A</v>
          </cell>
          <cell r="AD807" t="str">
            <v>N/A</v>
          </cell>
          <cell r="AE807" t="str">
            <v>N/A</v>
          </cell>
          <cell r="AF807" t="str">
            <v>N/A</v>
          </cell>
        </row>
        <row r="808">
          <cell r="X808" t="str">
            <v>1EAIG</v>
          </cell>
          <cell r="Y808" t="str">
            <v>TANK - PROCUREMENT   HEAT EXCHANGERS - FINNED</v>
          </cell>
          <cell r="Z808" t="str">
            <v>N/A</v>
          </cell>
          <cell r="AA808" t="str">
            <v>N/A</v>
          </cell>
          <cell r="AB808" t="str">
            <v>N/A</v>
          </cell>
          <cell r="AC808" t="str">
            <v>N/A</v>
          </cell>
          <cell r="AD808" t="str">
            <v>N/A</v>
          </cell>
          <cell r="AE808" t="str">
            <v>N/A</v>
          </cell>
          <cell r="AF808" t="str">
            <v>N/A</v>
          </cell>
        </row>
        <row r="809">
          <cell r="X809" t="str">
            <v>1EAIH</v>
          </cell>
          <cell r="Y809" t="str">
            <v>TANK - PROCUREMENT   EXTRUDERS</v>
          </cell>
          <cell r="Z809" t="str">
            <v>N/A</v>
          </cell>
          <cell r="AA809" t="str">
            <v>N/A</v>
          </cell>
          <cell r="AB809" t="str">
            <v>N/A</v>
          </cell>
          <cell r="AC809" t="str">
            <v>N/A</v>
          </cell>
          <cell r="AD809" t="str">
            <v>N/A</v>
          </cell>
          <cell r="AE809" t="str">
            <v>N/A</v>
          </cell>
          <cell r="AF809" t="str">
            <v>N/A</v>
          </cell>
        </row>
        <row r="810">
          <cell r="X810" t="str">
            <v>1EAII</v>
          </cell>
          <cell r="Y810" t="str">
            <v>TANK - PROCUREMENT   COMPRESSORS</v>
          </cell>
          <cell r="AF810">
            <v>0</v>
          </cell>
        </row>
        <row r="811">
          <cell r="X811" t="str">
            <v>1EAIJ</v>
          </cell>
          <cell r="Y811" t="str">
            <v>TANK - PROCUREMENT   GENERATORS</v>
          </cell>
          <cell r="Z811" t="str">
            <v>N/A</v>
          </cell>
          <cell r="AA811" t="str">
            <v>N/A</v>
          </cell>
          <cell r="AB811" t="str">
            <v>N/A</v>
          </cell>
          <cell r="AC811" t="str">
            <v>N/A</v>
          </cell>
          <cell r="AD811" t="str">
            <v>N/A</v>
          </cell>
          <cell r="AE811" t="str">
            <v>N/A</v>
          </cell>
          <cell r="AF811" t="str">
            <v>N/A</v>
          </cell>
        </row>
        <row r="812">
          <cell r="X812" t="str">
            <v>1EAIK</v>
          </cell>
          <cell r="Y812" t="str">
            <v>TANK - PROCUREMENT   MOTORS &amp; DRIVERS</v>
          </cell>
          <cell r="Z812" t="str">
            <v>N/A</v>
          </cell>
          <cell r="AA812" t="str">
            <v>N/A</v>
          </cell>
          <cell r="AB812" t="str">
            <v>N/A</v>
          </cell>
          <cell r="AC812" t="str">
            <v>N/A</v>
          </cell>
          <cell r="AD812" t="str">
            <v>N/A</v>
          </cell>
          <cell r="AE812" t="str">
            <v>N/A</v>
          </cell>
          <cell r="AF812" t="str">
            <v>N/A</v>
          </cell>
        </row>
        <row r="813">
          <cell r="X813" t="str">
            <v>1EAIL</v>
          </cell>
          <cell r="Y813" t="str">
            <v>TANK - PROCUREMENT   FIRED EQUIPMENT</v>
          </cell>
          <cell r="Z813" t="str">
            <v>N/A</v>
          </cell>
          <cell r="AA813" t="str">
            <v>N/A</v>
          </cell>
          <cell r="AB813" t="str">
            <v>N/A</v>
          </cell>
          <cell r="AC813" t="str">
            <v>N/A</v>
          </cell>
          <cell r="AD813" t="str">
            <v>N/A</v>
          </cell>
          <cell r="AE813" t="str">
            <v>N/A</v>
          </cell>
          <cell r="AF813" t="str">
            <v>N/A</v>
          </cell>
        </row>
        <row r="814">
          <cell r="X814" t="str">
            <v>1EAIM</v>
          </cell>
          <cell r="Y814" t="str">
            <v>TANK - PROCUREMENT   BLOWERS &amp; FANS</v>
          </cell>
          <cell r="Z814" t="str">
            <v>N/A</v>
          </cell>
          <cell r="AA814" t="str">
            <v>N/A</v>
          </cell>
          <cell r="AB814" t="str">
            <v>N/A</v>
          </cell>
          <cell r="AC814" t="str">
            <v>N/A</v>
          </cell>
          <cell r="AD814" t="str">
            <v>N/A</v>
          </cell>
          <cell r="AE814" t="str">
            <v>N/A</v>
          </cell>
          <cell r="AF814" t="str">
            <v>N/A</v>
          </cell>
        </row>
        <row r="815">
          <cell r="X815" t="str">
            <v>1EAIN</v>
          </cell>
          <cell r="Y815" t="str">
            <v>TANK - PROCUREMENT   FILTERS</v>
          </cell>
          <cell r="Z815" t="str">
            <v>N/A</v>
          </cell>
          <cell r="AA815" t="str">
            <v>N/A</v>
          </cell>
          <cell r="AB815" t="str">
            <v>N/A</v>
          </cell>
          <cell r="AC815" t="str">
            <v>N/A</v>
          </cell>
          <cell r="AD815" t="str">
            <v>N/A</v>
          </cell>
          <cell r="AE815" t="str">
            <v>N/A</v>
          </cell>
          <cell r="AF815" t="str">
            <v>N/A</v>
          </cell>
        </row>
        <row r="816">
          <cell r="X816" t="str">
            <v>1EAIO</v>
          </cell>
          <cell r="Y816" t="str">
            <v>TANK - PROCUREMENT   FLARES</v>
          </cell>
          <cell r="Z816" t="str">
            <v>N/A</v>
          </cell>
          <cell r="AA816" t="str">
            <v>N/A</v>
          </cell>
          <cell r="AB816" t="str">
            <v>N/A</v>
          </cell>
          <cell r="AC816" t="str">
            <v>N/A</v>
          </cell>
          <cell r="AD816" t="str">
            <v>N/A</v>
          </cell>
          <cell r="AE816" t="str">
            <v>N/A</v>
          </cell>
          <cell r="AF816" t="str">
            <v>N/A</v>
          </cell>
        </row>
        <row r="817">
          <cell r="X817" t="str">
            <v>1EAIP</v>
          </cell>
          <cell r="Y817" t="str">
            <v>TANK - PROCUREMENT   SOLIDS HANDLING EQUIPMENT</v>
          </cell>
          <cell r="Z817" t="str">
            <v>N/A</v>
          </cell>
          <cell r="AA817" t="str">
            <v>N/A</v>
          </cell>
          <cell r="AB817" t="str">
            <v>N/A</v>
          </cell>
          <cell r="AC817" t="str">
            <v>N/A</v>
          </cell>
          <cell r="AD817" t="str">
            <v>N/A</v>
          </cell>
          <cell r="AE817" t="str">
            <v>N/A</v>
          </cell>
          <cell r="AF817" t="str">
            <v>N/A</v>
          </cell>
        </row>
        <row r="818">
          <cell r="X818" t="str">
            <v>1EAIQ</v>
          </cell>
          <cell r="Y818" t="str">
            <v>TANK - PROCUREMENT   PACKAGED EQUIPMENT</v>
          </cell>
          <cell r="Z818" t="str">
            <v>N/A</v>
          </cell>
          <cell r="AA818" t="str">
            <v>N/A</v>
          </cell>
          <cell r="AB818" t="str">
            <v>N/A</v>
          </cell>
          <cell r="AC818" t="str">
            <v>N/A</v>
          </cell>
          <cell r="AD818" t="str">
            <v>N/A</v>
          </cell>
          <cell r="AE818" t="str">
            <v>N/A</v>
          </cell>
          <cell r="AF818" t="str">
            <v>N/A</v>
          </cell>
        </row>
        <row r="819">
          <cell r="X819" t="str">
            <v>1EAIT</v>
          </cell>
          <cell r="Y819" t="str">
            <v>TANK - PROCUREMENT   BULKS</v>
          </cell>
          <cell r="AF819">
            <v>0</v>
          </cell>
        </row>
        <row r="820">
          <cell r="X820" t="str">
            <v>1EAIX</v>
          </cell>
          <cell r="Y820" t="str">
            <v>TANK - PROCUREMENT   OTHER</v>
          </cell>
          <cell r="AF820">
            <v>0</v>
          </cell>
        </row>
        <row r="821">
          <cell r="X821" t="str">
            <v>1EAI-</v>
          </cell>
          <cell r="Y821" t="str">
            <v>SUBTOTAL - TANK - PROCUREMENT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3">
          <cell r="X823" t="str">
            <v>1EAJA</v>
          </cell>
          <cell r="Y823" t="str">
            <v>TANK - INDIRECT ENG'G CONTRACTS</v>
          </cell>
          <cell r="AF823">
            <v>0</v>
          </cell>
        </row>
        <row r="824">
          <cell r="X824" t="str">
            <v>1EAJB</v>
          </cell>
          <cell r="Y824" t="str">
            <v>TANK - INDIRECT ENG'G PROJECT MANAGEMENT</v>
          </cell>
          <cell r="AF824">
            <v>0</v>
          </cell>
        </row>
        <row r="825">
          <cell r="X825" t="str">
            <v>1EAJC</v>
          </cell>
          <cell r="Y825" t="str">
            <v>TANK - INDIRECT ENG'G ENGINEERING/NON-TECH</v>
          </cell>
          <cell r="AF825">
            <v>0</v>
          </cell>
        </row>
        <row r="826">
          <cell r="X826" t="str">
            <v>1EAJX</v>
          </cell>
          <cell r="Y826" t="str">
            <v>TANK - INDIRECT ENG'G OTHER</v>
          </cell>
          <cell r="AF826">
            <v>0</v>
          </cell>
        </row>
        <row r="827">
          <cell r="X827" t="str">
            <v>1EAJ-</v>
          </cell>
          <cell r="Y827" t="str">
            <v>SUBTOTAL - TANK - INDIRECT ENGINEERING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38">
          <cell r="W838" t="str">
            <v>LEVEL 2 TANK PG.3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1EBAA</v>
          </cell>
          <cell r="Y840" t="str">
            <v>TANK - FAB/DELIVERY MAJOR EQUIP PRESSURE VESSELS</v>
          </cell>
          <cell r="Z840" t="str">
            <v>N/A</v>
          </cell>
          <cell r="AA840" t="str">
            <v>N/A</v>
          </cell>
          <cell r="AB840" t="str">
            <v>N/A</v>
          </cell>
          <cell r="AC840" t="str">
            <v>N/A</v>
          </cell>
          <cell r="AD840" t="str">
            <v>N/A</v>
          </cell>
          <cell r="AE840" t="str">
            <v>N/A</v>
          </cell>
          <cell r="AF840" t="str">
            <v>N/A</v>
          </cell>
        </row>
        <row r="841">
          <cell r="X841" t="str">
            <v>1EBAB</v>
          </cell>
          <cell r="Y841" t="str">
            <v>TANK - FAB/DELIVERY MAJOR EQUIP COLUMNS</v>
          </cell>
          <cell r="Z841" t="str">
            <v>N/A</v>
          </cell>
          <cell r="AA841" t="str">
            <v>N/A</v>
          </cell>
          <cell r="AB841" t="str">
            <v>N/A</v>
          </cell>
          <cell r="AC841" t="str">
            <v>N/A</v>
          </cell>
          <cell r="AD841" t="str">
            <v>N/A</v>
          </cell>
          <cell r="AE841" t="str">
            <v>N/A</v>
          </cell>
          <cell r="AF841" t="str">
            <v>N/A</v>
          </cell>
        </row>
        <row r="842">
          <cell r="X842" t="str">
            <v>1EBAC</v>
          </cell>
          <cell r="Y842" t="str">
            <v>TANK - FAB/DELIVERY MAJOR EQUIP REACTORS</v>
          </cell>
          <cell r="Z842" t="str">
            <v>N/A</v>
          </cell>
          <cell r="AA842" t="str">
            <v>N/A</v>
          </cell>
          <cell r="AB842" t="str">
            <v>N/A</v>
          </cell>
          <cell r="AC842" t="str">
            <v>N/A</v>
          </cell>
          <cell r="AD842" t="str">
            <v>N/A</v>
          </cell>
          <cell r="AE842" t="str">
            <v>N/A</v>
          </cell>
          <cell r="AF842" t="str">
            <v>N/A</v>
          </cell>
        </row>
        <row r="843">
          <cell r="X843" t="str">
            <v>1EBAD</v>
          </cell>
          <cell r="Y843" t="str">
            <v>TANK - FAB/DELIVERY MAJOR EQUIP FIELD ERECTED TANKS</v>
          </cell>
          <cell r="Z843" t="str">
            <v>N/A</v>
          </cell>
          <cell r="AA843" t="str">
            <v>N/A</v>
          </cell>
          <cell r="AB843" t="str">
            <v>N/A</v>
          </cell>
          <cell r="AC843" t="str">
            <v>N/A</v>
          </cell>
          <cell r="AD843" t="str">
            <v>N/A</v>
          </cell>
          <cell r="AE843" t="str">
            <v>N/A</v>
          </cell>
          <cell r="AF843" t="str">
            <v>N/A</v>
          </cell>
        </row>
        <row r="844">
          <cell r="X844" t="str">
            <v>1EBAE</v>
          </cell>
          <cell r="Y844" t="str">
            <v>TANK - FAB/DELIVERY MAJOR EQUIP PUMPS</v>
          </cell>
          <cell r="Z844" t="str">
            <v>N/A</v>
          </cell>
          <cell r="AA844" t="str">
            <v>N/A</v>
          </cell>
          <cell r="AB844" t="str">
            <v>N/A</v>
          </cell>
          <cell r="AC844" t="str">
            <v>N/A</v>
          </cell>
          <cell r="AD844" t="str">
            <v>N/A</v>
          </cell>
          <cell r="AE844" t="str">
            <v>N/A</v>
          </cell>
          <cell r="AF844" t="str">
            <v>N/A</v>
          </cell>
        </row>
        <row r="845">
          <cell r="X845" t="str">
            <v>1EBAF</v>
          </cell>
          <cell r="Y845" t="str">
            <v>TANK - FAB/DELIVERY MAJOR EQUIP HEAT EXCHANGERS S&amp;T</v>
          </cell>
          <cell r="Z845" t="str">
            <v>N/A</v>
          </cell>
          <cell r="AA845" t="str">
            <v>N/A</v>
          </cell>
          <cell r="AB845" t="str">
            <v>N/A</v>
          </cell>
          <cell r="AC845" t="str">
            <v>N/A</v>
          </cell>
          <cell r="AD845" t="str">
            <v>N/A</v>
          </cell>
          <cell r="AE845" t="str">
            <v>N/A</v>
          </cell>
          <cell r="AF845" t="str">
            <v>N/A</v>
          </cell>
        </row>
        <row r="846">
          <cell r="X846" t="str">
            <v>1EBAG</v>
          </cell>
          <cell r="Y846" t="str">
            <v>TANK - FAB/DELIVERY MAJOR EQUIP HEAT EXCHANGERS FINNED</v>
          </cell>
          <cell r="Z846" t="str">
            <v>N/A</v>
          </cell>
          <cell r="AA846" t="str">
            <v>N/A</v>
          </cell>
          <cell r="AB846" t="str">
            <v>N/A</v>
          </cell>
          <cell r="AC846" t="str">
            <v>N/A</v>
          </cell>
          <cell r="AD846" t="str">
            <v>N/A</v>
          </cell>
          <cell r="AE846" t="str">
            <v>N/A</v>
          </cell>
          <cell r="AF846" t="str">
            <v>N/A</v>
          </cell>
        </row>
        <row r="847">
          <cell r="X847" t="str">
            <v>1EBAH</v>
          </cell>
          <cell r="Y847" t="str">
            <v>TANK - FAB/DELIVERY MAJOR EQUIP EXTRUDERS</v>
          </cell>
          <cell r="Z847" t="str">
            <v>N/A</v>
          </cell>
          <cell r="AA847" t="str">
            <v>N/A</v>
          </cell>
          <cell r="AB847" t="str">
            <v>N/A</v>
          </cell>
          <cell r="AC847" t="str">
            <v>N/A</v>
          </cell>
          <cell r="AD847" t="str">
            <v>N/A</v>
          </cell>
          <cell r="AE847" t="str">
            <v>N/A</v>
          </cell>
          <cell r="AF847" t="str">
            <v>N/A</v>
          </cell>
        </row>
        <row r="848">
          <cell r="X848" t="str">
            <v>1EBAI</v>
          </cell>
          <cell r="Y848" t="str">
            <v>TANK - FAB/DELIVERY MAJOR EQUIP COMPRESSORS</v>
          </cell>
          <cell r="Z848" t="str">
            <v>N/A</v>
          </cell>
          <cell r="AA848" t="str">
            <v>N/A</v>
          </cell>
          <cell r="AB848" t="str">
            <v>N/A</v>
          </cell>
          <cell r="AC848" t="str">
            <v>N/A</v>
          </cell>
          <cell r="AD848" t="str">
            <v>N/A</v>
          </cell>
          <cell r="AE848" t="str">
            <v>N/A</v>
          </cell>
          <cell r="AF848" t="str">
            <v>N/A</v>
          </cell>
        </row>
        <row r="849">
          <cell r="X849" t="str">
            <v>1EBAJ</v>
          </cell>
          <cell r="Y849" t="str">
            <v>TANK - FAB/DELIVERY MAJOR EQUIP GENERATORS</v>
          </cell>
          <cell r="Z849" t="str">
            <v>N/A</v>
          </cell>
          <cell r="AA849" t="str">
            <v>N/A</v>
          </cell>
          <cell r="AB849" t="str">
            <v>N/A</v>
          </cell>
          <cell r="AC849" t="str">
            <v>N/A</v>
          </cell>
          <cell r="AD849" t="str">
            <v>N/A</v>
          </cell>
          <cell r="AE849" t="str">
            <v>N/A</v>
          </cell>
          <cell r="AF849" t="str">
            <v>N/A</v>
          </cell>
        </row>
        <row r="850">
          <cell r="X850" t="str">
            <v>1EBAJ</v>
          </cell>
          <cell r="Y850" t="str">
            <v>TANK - FAB/DELIVERY MAJOR EQUIP MOTORS &amp; DRIVERS</v>
          </cell>
          <cell r="Z850" t="str">
            <v>N/A</v>
          </cell>
          <cell r="AA850" t="str">
            <v>N/A</v>
          </cell>
          <cell r="AB850" t="str">
            <v>N/A</v>
          </cell>
          <cell r="AC850" t="str">
            <v>N/A</v>
          </cell>
          <cell r="AD850" t="str">
            <v>N/A</v>
          </cell>
          <cell r="AE850" t="str">
            <v>N/A</v>
          </cell>
          <cell r="AF850" t="str">
            <v>N/A</v>
          </cell>
        </row>
        <row r="851">
          <cell r="X851" t="str">
            <v>1EBAL</v>
          </cell>
          <cell r="Y851" t="str">
            <v>TANK - FAB/DELIVERY MAJOR EQUIP FIRED EQUIPMENT</v>
          </cell>
          <cell r="Z851" t="str">
            <v>N/A</v>
          </cell>
          <cell r="AA851" t="str">
            <v>N/A</v>
          </cell>
          <cell r="AB851" t="str">
            <v>N/A</v>
          </cell>
          <cell r="AC851" t="str">
            <v>N/A</v>
          </cell>
          <cell r="AD851" t="str">
            <v>N/A</v>
          </cell>
          <cell r="AE851" t="str">
            <v>N/A</v>
          </cell>
          <cell r="AF851" t="str">
            <v>N/A</v>
          </cell>
        </row>
        <row r="852">
          <cell r="X852" t="str">
            <v>1EBAM</v>
          </cell>
          <cell r="Y852" t="str">
            <v>TANK - FAB/DELIVERY MAJOR EQUIP BLOWERS, FANS</v>
          </cell>
          <cell r="Z852" t="str">
            <v>N/A</v>
          </cell>
          <cell r="AA852" t="str">
            <v>N/A</v>
          </cell>
          <cell r="AB852" t="str">
            <v>N/A</v>
          </cell>
          <cell r="AC852" t="str">
            <v>N/A</v>
          </cell>
          <cell r="AD852" t="str">
            <v>N/A</v>
          </cell>
          <cell r="AE852" t="str">
            <v>N/A</v>
          </cell>
          <cell r="AF852" t="str">
            <v>N/A</v>
          </cell>
        </row>
        <row r="853">
          <cell r="X853" t="str">
            <v>1EBAN</v>
          </cell>
          <cell r="Y853" t="str">
            <v>TANK - FAB/DELIVERY MAJOR EQUIP FILTERS</v>
          </cell>
          <cell r="Z853" t="str">
            <v>N/A</v>
          </cell>
          <cell r="AA853" t="str">
            <v>N/A</v>
          </cell>
          <cell r="AB853" t="str">
            <v>N/A</v>
          </cell>
          <cell r="AC853" t="str">
            <v>N/A</v>
          </cell>
          <cell r="AD853" t="str">
            <v>N/A</v>
          </cell>
          <cell r="AE853" t="str">
            <v>N/A</v>
          </cell>
          <cell r="AF853" t="str">
            <v>N/A</v>
          </cell>
        </row>
        <row r="854">
          <cell r="X854" t="str">
            <v>1EBAO</v>
          </cell>
          <cell r="Y854" t="str">
            <v>TANK - FAB/DELIVERY MAJOR EQUIP FLARES</v>
          </cell>
          <cell r="Z854" t="str">
            <v>N/A</v>
          </cell>
          <cell r="AA854" t="str">
            <v>N/A</v>
          </cell>
          <cell r="AB854" t="str">
            <v>N/A</v>
          </cell>
          <cell r="AC854" t="str">
            <v>N/A</v>
          </cell>
          <cell r="AD854" t="str">
            <v>N/A</v>
          </cell>
          <cell r="AE854" t="str">
            <v>N/A</v>
          </cell>
          <cell r="AF854" t="str">
            <v>N/A</v>
          </cell>
        </row>
        <row r="855">
          <cell r="X855" t="str">
            <v>1EBAP</v>
          </cell>
          <cell r="Y855" t="str">
            <v>TANK - FAB/DELIVERY MAJOR EQUIP SOLIDS HANDLING EQUIPMENT</v>
          </cell>
          <cell r="Z855" t="str">
            <v>N/A</v>
          </cell>
          <cell r="AA855" t="str">
            <v>N/A</v>
          </cell>
          <cell r="AB855" t="str">
            <v>N/A</v>
          </cell>
          <cell r="AC855" t="str">
            <v>N/A</v>
          </cell>
          <cell r="AD855" t="str">
            <v>N/A</v>
          </cell>
          <cell r="AE855" t="str">
            <v>N/A</v>
          </cell>
          <cell r="AF855" t="str">
            <v>N/A</v>
          </cell>
        </row>
        <row r="856">
          <cell r="X856" t="str">
            <v>1EBAQ</v>
          </cell>
          <cell r="Y856" t="str">
            <v>TANK - FAB/DELIVERY MAJOR EQUIP PACKAGED EQUIPMENT</v>
          </cell>
          <cell r="Z856" t="str">
            <v>N/A</v>
          </cell>
          <cell r="AA856" t="str">
            <v>N/A</v>
          </cell>
          <cell r="AB856" t="str">
            <v>N/A</v>
          </cell>
          <cell r="AC856" t="str">
            <v>N/A</v>
          </cell>
          <cell r="AD856" t="str">
            <v>N/A</v>
          </cell>
          <cell r="AE856" t="str">
            <v>N/A</v>
          </cell>
          <cell r="AF856" t="str">
            <v>N/A</v>
          </cell>
        </row>
        <row r="857">
          <cell r="X857" t="str">
            <v>1EBAX</v>
          </cell>
          <cell r="Y857" t="str">
            <v>TANK - FAB/DELIVERY MAJOR EQUIP OTHER</v>
          </cell>
          <cell r="Z857" t="str">
            <v>N/A</v>
          </cell>
          <cell r="AA857" t="str">
            <v>N/A</v>
          </cell>
          <cell r="AB857" t="str">
            <v>N/A</v>
          </cell>
          <cell r="AC857" t="str">
            <v>N/A</v>
          </cell>
          <cell r="AD857" t="str">
            <v>N/A</v>
          </cell>
          <cell r="AE857" t="str">
            <v>N/A</v>
          </cell>
          <cell r="AF857" t="str">
            <v>N/A</v>
          </cell>
        </row>
        <row r="858">
          <cell r="X858" t="str">
            <v>1EBA-</v>
          </cell>
          <cell r="Y858" t="str">
            <v>SUBTOTAL - TANK - FAB/DELIVERY MAJOR EQUIP.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60">
          <cell r="X860" t="str">
            <v>1EBBA</v>
          </cell>
          <cell r="Y860" t="str">
            <v>TANK - FAB/DELIVERY BULKS - IMBEDS</v>
          </cell>
          <cell r="AF860">
            <v>0</v>
          </cell>
        </row>
        <row r="861">
          <cell r="X861" t="str">
            <v>1EBBB</v>
          </cell>
          <cell r="Y861" t="str">
            <v>TANK - FAB/DELIVERY BULKS - STRUCTURAL</v>
          </cell>
          <cell r="AF861">
            <v>0</v>
          </cell>
        </row>
        <row r="862">
          <cell r="X862" t="str">
            <v>1EBBC</v>
          </cell>
          <cell r="Y862" t="str">
            <v>TANK - FAB/DELIVERY BULKS - PIPING</v>
          </cell>
          <cell r="AF862">
            <v>0</v>
          </cell>
        </row>
        <row r="863">
          <cell r="X863" t="str">
            <v>1EBBD</v>
          </cell>
          <cell r="Y863" t="str">
            <v>TANK - FAB/DELIVERY BULKS - ELECTRICAL</v>
          </cell>
          <cell r="AF863">
            <v>0</v>
          </cell>
        </row>
        <row r="864">
          <cell r="X864" t="str">
            <v>1EBBE</v>
          </cell>
          <cell r="Y864" t="str">
            <v>TANK - FAB/DELIVERY BULKS - INSTRUMENTATION</v>
          </cell>
          <cell r="AF864">
            <v>0</v>
          </cell>
        </row>
        <row r="865">
          <cell r="X865" t="str">
            <v>1EBBF</v>
          </cell>
          <cell r="Y865" t="str">
            <v>TANK - FAB/DELIVERY BULKS - PIPELINES</v>
          </cell>
          <cell r="Z865" t="str">
            <v>N/A</v>
          </cell>
          <cell r="AA865" t="str">
            <v>N/A</v>
          </cell>
          <cell r="AB865" t="str">
            <v>N/A</v>
          </cell>
          <cell r="AC865" t="str">
            <v>N/A</v>
          </cell>
          <cell r="AD865" t="str">
            <v>N/A</v>
          </cell>
          <cell r="AE865" t="str">
            <v>N/A</v>
          </cell>
          <cell r="AF865" t="str">
            <v>N/A</v>
          </cell>
        </row>
        <row r="866">
          <cell r="X866" t="str">
            <v>1EBB-</v>
          </cell>
          <cell r="Y866" t="str">
            <v>SUBTOTAL - TANK - FAB/DELIVERY BULKS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8">
          <cell r="X868" t="str">
            <v>1EBCA</v>
          </cell>
          <cell r="Y868" t="str">
            <v>TANK - FAB/DELIVERY ENG. SPECIALTIES - BUILDINGS</v>
          </cell>
          <cell r="AF868">
            <v>0</v>
          </cell>
        </row>
        <row r="869">
          <cell r="X869" t="str">
            <v>1EBCB</v>
          </cell>
          <cell r="Y869" t="str">
            <v>TANK - FAB/DELIVERY ENG. SPECIALTIES - GENERAL</v>
          </cell>
          <cell r="AF869">
            <v>0</v>
          </cell>
        </row>
        <row r="870">
          <cell r="X870" t="str">
            <v>1EBC-</v>
          </cell>
          <cell r="Y870" t="str">
            <v>SUBTOTAL - TANK - FAB/DELIVERY ENGINEERING SPECIALTIES</v>
          </cell>
          <cell r="Z870">
            <v>0</v>
          </cell>
          <cell r="AA870" t="str">
            <v>N/A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6">
          <cell r="W876" t="str">
            <v>LEVEL 2 TANK PG.4</v>
          </cell>
          <cell r="X876" t="str">
            <v>WBS CODE</v>
          </cell>
          <cell r="Y876" t="str">
            <v>DESCRIPTION</v>
          </cell>
          <cell r="Z876" t="str">
            <v>QUANTITY</v>
          </cell>
          <cell r="AA876" t="str">
            <v>UNITS</v>
          </cell>
          <cell r="AB876" t="str">
            <v>TOTAL MANHOURS</v>
          </cell>
          <cell r="AC876" t="str">
            <v>TOTAL LABOR COST</v>
          </cell>
          <cell r="AD876" t="str">
            <v>TOTAL MAT'L COST</v>
          </cell>
          <cell r="AE876" t="str">
            <v>TOTAL S/C COST</v>
          </cell>
          <cell r="AF876" t="str">
            <v>TOTAL COST</v>
          </cell>
        </row>
        <row r="877">
          <cell r="X877" t="str">
            <v>1ECAA</v>
          </cell>
          <cell r="Y877" t="str">
            <v>TANK - CONSTRUCTION, CIVIL - SITE WORK</v>
          </cell>
          <cell r="AF877">
            <v>0</v>
          </cell>
        </row>
        <row r="878">
          <cell r="X878" t="str">
            <v>1ECAB</v>
          </cell>
          <cell r="Y878" t="str">
            <v>TANK - CONSTRUCTION, CIVIL - FOUNDATIONS</v>
          </cell>
          <cell r="AF878">
            <v>0</v>
          </cell>
        </row>
        <row r="879">
          <cell r="X879" t="str">
            <v>1ECA</v>
          </cell>
          <cell r="Y879" t="str">
            <v>SUBTOTAL - TANK - CONSTRUCTION, CIVIL</v>
          </cell>
          <cell r="Z879">
            <v>0</v>
          </cell>
          <cell r="AA879" t="str">
            <v>N/A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1">
          <cell r="X881" t="str">
            <v>1ECBA</v>
          </cell>
          <cell r="Y881" t="str">
            <v>TANK - CONSTRUCTION, MAJOR EQUIPMENT - PRESSURE VESSELS</v>
          </cell>
          <cell r="Z881" t="str">
            <v>N/A</v>
          </cell>
          <cell r="AA881" t="str">
            <v>N/A</v>
          </cell>
          <cell r="AB881" t="str">
            <v>N/A</v>
          </cell>
          <cell r="AC881" t="str">
            <v>N/A</v>
          </cell>
          <cell r="AD881" t="str">
            <v>N/A</v>
          </cell>
          <cell r="AE881" t="str">
            <v>N/A</v>
          </cell>
          <cell r="AF881" t="str">
            <v>N/A</v>
          </cell>
        </row>
        <row r="882">
          <cell r="X882" t="str">
            <v>1ECBB</v>
          </cell>
          <cell r="Y882" t="str">
            <v>TANK - CONSTRUCTION, MAJOR EQUIPMENT - COLUMNS</v>
          </cell>
          <cell r="Z882" t="str">
            <v>N/A</v>
          </cell>
          <cell r="AA882" t="str">
            <v>N/A</v>
          </cell>
          <cell r="AB882" t="str">
            <v>N/A</v>
          </cell>
          <cell r="AC882" t="str">
            <v>N/A</v>
          </cell>
          <cell r="AD882" t="str">
            <v>N/A</v>
          </cell>
          <cell r="AE882" t="str">
            <v>N/A</v>
          </cell>
          <cell r="AF882" t="str">
            <v>N/A</v>
          </cell>
        </row>
        <row r="883">
          <cell r="X883" t="str">
            <v>1ECBC</v>
          </cell>
          <cell r="Y883" t="str">
            <v>TANK - CONSTRUCTION, MAJOR EQUIPMENT - REACTORS</v>
          </cell>
          <cell r="Z883" t="str">
            <v>N/A</v>
          </cell>
          <cell r="AA883" t="str">
            <v>N/A</v>
          </cell>
          <cell r="AB883" t="str">
            <v>N/A</v>
          </cell>
          <cell r="AC883" t="str">
            <v>N/A</v>
          </cell>
          <cell r="AD883" t="str">
            <v>N/A</v>
          </cell>
          <cell r="AE883" t="str">
            <v>N/A</v>
          </cell>
          <cell r="AF883" t="str">
            <v>N/A</v>
          </cell>
        </row>
        <row r="884">
          <cell r="X884" t="str">
            <v>1ECBD</v>
          </cell>
          <cell r="Y884" t="str">
            <v>TANK - CONSTRUCTION, MAJOR EQUIPMENT - FIELD ERECTED TANKS</v>
          </cell>
          <cell r="Z884" t="str">
            <v>N/A</v>
          </cell>
          <cell r="AA884" t="str">
            <v>N/A</v>
          </cell>
          <cell r="AB884" t="str">
            <v>N/A</v>
          </cell>
          <cell r="AC884" t="str">
            <v>N/A</v>
          </cell>
          <cell r="AD884" t="str">
            <v>N/A</v>
          </cell>
          <cell r="AE884" t="str">
            <v>N/A</v>
          </cell>
          <cell r="AF884" t="str">
            <v>N/A</v>
          </cell>
        </row>
        <row r="885">
          <cell r="X885" t="str">
            <v>1ECBE</v>
          </cell>
          <cell r="Y885" t="str">
            <v>TANK - CONSTRUCTION, MAJOR EQUIPMENT - PUMPS</v>
          </cell>
          <cell r="AF885">
            <v>0</v>
          </cell>
        </row>
        <row r="886">
          <cell r="X886" t="str">
            <v>1ECBF</v>
          </cell>
          <cell r="Y886" t="str">
            <v>TANK - CONSTRUCTION, MAJOR EQUIPMENT - HEAT EXCHANGERS S&amp;T</v>
          </cell>
          <cell r="Z886" t="str">
            <v>N/A</v>
          </cell>
          <cell r="AA886" t="str">
            <v>N/A</v>
          </cell>
          <cell r="AB886" t="str">
            <v>N/A</v>
          </cell>
          <cell r="AC886" t="str">
            <v>N/A</v>
          </cell>
          <cell r="AD886" t="str">
            <v>N/A</v>
          </cell>
          <cell r="AE886" t="str">
            <v>N/A</v>
          </cell>
          <cell r="AF886" t="str">
            <v>N/A</v>
          </cell>
        </row>
        <row r="887">
          <cell r="X887" t="str">
            <v>1ECBG</v>
          </cell>
          <cell r="Y887" t="str">
            <v>TANK - CONSTRUCTION, MAJOR EQUIPMENT - HEAT EXCHANGERS FINNED</v>
          </cell>
          <cell r="Z887" t="str">
            <v>N/A</v>
          </cell>
          <cell r="AA887" t="str">
            <v>N/A</v>
          </cell>
          <cell r="AB887" t="str">
            <v>N/A</v>
          </cell>
          <cell r="AC887" t="str">
            <v>N/A</v>
          </cell>
          <cell r="AD887" t="str">
            <v>N/A</v>
          </cell>
          <cell r="AE887" t="str">
            <v>N/A</v>
          </cell>
          <cell r="AF887" t="str">
            <v>N/A</v>
          </cell>
        </row>
        <row r="888">
          <cell r="X888" t="str">
            <v>1ECBH</v>
          </cell>
          <cell r="Y888" t="str">
            <v>TANK - CONSTRUCTION, MAJOR EQUIPMENT - EXTRUDERS</v>
          </cell>
          <cell r="Z888" t="str">
            <v>N/A</v>
          </cell>
          <cell r="AA888" t="str">
            <v>N/A</v>
          </cell>
          <cell r="AB888" t="str">
            <v>N/A</v>
          </cell>
          <cell r="AC888" t="str">
            <v>N/A</v>
          </cell>
          <cell r="AD888" t="str">
            <v>N/A</v>
          </cell>
          <cell r="AE888" t="str">
            <v>N/A</v>
          </cell>
          <cell r="AF888" t="str">
            <v>N/A</v>
          </cell>
        </row>
        <row r="889">
          <cell r="X889" t="str">
            <v>1ECBI</v>
          </cell>
          <cell r="Y889" t="str">
            <v>TANK - CONSTRUCTION, MAJOR EQUIPMENT - COMPRESSORS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X890" t="str">
            <v>1ECBJ</v>
          </cell>
          <cell r="Y890" t="str">
            <v>TANK - CONSTRUCTION, MAJOR EQUIPMENT - GENERATORS</v>
          </cell>
          <cell r="Z890" t="str">
            <v>N/A</v>
          </cell>
          <cell r="AA890" t="str">
            <v>N/A</v>
          </cell>
          <cell r="AB890" t="str">
            <v>N/A</v>
          </cell>
          <cell r="AC890" t="str">
            <v>N/A</v>
          </cell>
          <cell r="AD890" t="str">
            <v>N/A</v>
          </cell>
          <cell r="AE890" t="str">
            <v>N/A</v>
          </cell>
          <cell r="AF890" t="str">
            <v>N/A</v>
          </cell>
        </row>
        <row r="891">
          <cell r="X891" t="str">
            <v>1ECBK</v>
          </cell>
          <cell r="Y891" t="str">
            <v>TANK - CONSTRUCTION, MAJOR EQUIPMENT - MOTORS &amp; DRIVERS</v>
          </cell>
          <cell r="Z891" t="str">
            <v>N/A</v>
          </cell>
          <cell r="AA891" t="str">
            <v>N/A</v>
          </cell>
          <cell r="AB891" t="str">
            <v>N/A</v>
          </cell>
          <cell r="AC891" t="str">
            <v>N/A</v>
          </cell>
          <cell r="AD891" t="str">
            <v>N/A</v>
          </cell>
          <cell r="AE891" t="str">
            <v>N/A</v>
          </cell>
          <cell r="AF891" t="str">
            <v>N/A</v>
          </cell>
        </row>
        <row r="892">
          <cell r="X892" t="str">
            <v>1ECBL</v>
          </cell>
          <cell r="Y892" t="str">
            <v>TANK - CONSTRUCTION, MAJOR EQUIPMENT - FIRED EQUIPMENT</v>
          </cell>
          <cell r="Z892" t="str">
            <v>N/A</v>
          </cell>
          <cell r="AA892" t="str">
            <v>N/A</v>
          </cell>
          <cell r="AB892" t="str">
            <v>N/A</v>
          </cell>
          <cell r="AC892" t="str">
            <v>N/A</v>
          </cell>
          <cell r="AD892" t="str">
            <v>N/A</v>
          </cell>
          <cell r="AE892" t="str">
            <v>N/A</v>
          </cell>
          <cell r="AF892" t="str">
            <v>N/A</v>
          </cell>
        </row>
        <row r="893">
          <cell r="X893" t="str">
            <v>1ECBM</v>
          </cell>
          <cell r="Y893" t="str">
            <v>TANK - CONSTRUCTION, MAJOR EQUIPMENT - BLOWERS, FANS</v>
          </cell>
          <cell r="Z893" t="str">
            <v>N/A</v>
          </cell>
          <cell r="AA893" t="str">
            <v>N/A</v>
          </cell>
          <cell r="AB893" t="str">
            <v>N/A</v>
          </cell>
          <cell r="AC893" t="str">
            <v>N/A</v>
          </cell>
          <cell r="AD893" t="str">
            <v>N/A</v>
          </cell>
          <cell r="AE893" t="str">
            <v>N/A</v>
          </cell>
          <cell r="AF893" t="str">
            <v>N/A</v>
          </cell>
        </row>
        <row r="894">
          <cell r="X894" t="str">
            <v>1ECBN</v>
          </cell>
          <cell r="Y894" t="str">
            <v>TANK - CONSTRUCTION, MAJOR EQUIPMENT - FILTERS</v>
          </cell>
          <cell r="Z894" t="str">
            <v>N/A</v>
          </cell>
          <cell r="AA894" t="str">
            <v>N/A</v>
          </cell>
          <cell r="AB894" t="str">
            <v>N/A</v>
          </cell>
          <cell r="AC894" t="str">
            <v>N/A</v>
          </cell>
          <cell r="AD894" t="str">
            <v>N/A</v>
          </cell>
          <cell r="AE894" t="str">
            <v>N/A</v>
          </cell>
          <cell r="AF894" t="str">
            <v>N/A</v>
          </cell>
        </row>
        <row r="895">
          <cell r="X895" t="str">
            <v>1ECBO</v>
          </cell>
          <cell r="Y895" t="str">
            <v>TANK - CONSTRUCTION, MAJOR EQUIPMENT - FLARES</v>
          </cell>
          <cell r="Z895" t="str">
            <v>N/A</v>
          </cell>
          <cell r="AA895" t="str">
            <v>N/A</v>
          </cell>
          <cell r="AB895" t="str">
            <v>N/A</v>
          </cell>
          <cell r="AC895" t="str">
            <v>N/A</v>
          </cell>
          <cell r="AD895" t="str">
            <v>N/A</v>
          </cell>
          <cell r="AE895" t="str">
            <v>N/A</v>
          </cell>
          <cell r="AF895" t="str">
            <v>N/A</v>
          </cell>
        </row>
        <row r="896">
          <cell r="X896" t="str">
            <v>1ECBP</v>
          </cell>
          <cell r="Y896" t="str">
            <v>TANK - CONSTRUCTION, MAJOR EQUIPMENT - SOLIDS HANDLING EQUIPMENT</v>
          </cell>
          <cell r="Z896" t="str">
            <v>N/A</v>
          </cell>
          <cell r="AA896" t="str">
            <v>N/A</v>
          </cell>
          <cell r="AB896" t="str">
            <v>N/A</v>
          </cell>
          <cell r="AC896" t="str">
            <v>N/A</v>
          </cell>
          <cell r="AD896" t="str">
            <v>N/A</v>
          </cell>
          <cell r="AE896" t="str">
            <v>N/A</v>
          </cell>
          <cell r="AF896" t="str">
            <v>N/A</v>
          </cell>
        </row>
        <row r="897">
          <cell r="X897" t="str">
            <v>1ECBQ</v>
          </cell>
          <cell r="Y897" t="str">
            <v>TANK - CONSTRUCTION, MAJOR EQUIPMENT - PACKAGED EQUIPMENT</v>
          </cell>
          <cell r="Z897" t="str">
            <v>N/A</v>
          </cell>
          <cell r="AA897" t="str">
            <v>N/A</v>
          </cell>
          <cell r="AB897" t="str">
            <v>N/A</v>
          </cell>
          <cell r="AC897" t="str">
            <v>N/A</v>
          </cell>
          <cell r="AD897" t="str">
            <v>N/A</v>
          </cell>
          <cell r="AE897" t="str">
            <v>N/A</v>
          </cell>
          <cell r="AF897" t="str">
            <v>N/A</v>
          </cell>
        </row>
        <row r="898">
          <cell r="X898" t="str">
            <v>1ECBX</v>
          </cell>
          <cell r="Y898" t="str">
            <v>TANK - CONSTRUCTION, MAJOR EQUIPMENT - OTHERS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X899" t="str">
            <v>1ECB-</v>
          </cell>
          <cell r="Y899" t="str">
            <v>SUBTOTAL - TANK - CONSTRUCTION, MAJOR EQUIPMENT</v>
          </cell>
          <cell r="Z899">
            <v>0</v>
          </cell>
          <cell r="AA899" t="str">
            <v>N/A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1">
          <cell r="X901" t="str">
            <v>1ECCA</v>
          </cell>
          <cell r="Y901" t="str">
            <v>TANK - CONSTRUCTION, BULKS - STRUCTURAL</v>
          </cell>
          <cell r="AF901">
            <v>0</v>
          </cell>
        </row>
        <row r="902">
          <cell r="X902" t="str">
            <v>1ECCB</v>
          </cell>
          <cell r="Y902" t="str">
            <v>TANK - CONSTRUCTION, BULKS - PIPING</v>
          </cell>
          <cell r="AF902">
            <v>0</v>
          </cell>
        </row>
        <row r="903">
          <cell r="X903" t="str">
            <v>1ECCC</v>
          </cell>
          <cell r="Y903" t="str">
            <v>TANK - CONSTRUCTION, BULKS - ELECTRICAL</v>
          </cell>
          <cell r="AF903">
            <v>0</v>
          </cell>
        </row>
        <row r="904">
          <cell r="X904" t="str">
            <v>1ECCD</v>
          </cell>
          <cell r="Y904" t="str">
            <v>TANK - CONSTRUCTION, BULKS - INSTRUMENTATION</v>
          </cell>
          <cell r="AF904">
            <v>0</v>
          </cell>
        </row>
        <row r="905">
          <cell r="X905" t="str">
            <v>1ECCE</v>
          </cell>
          <cell r="Y905" t="str">
            <v>TANK - CONSTRUCTION, BULKS - PIPELINES</v>
          </cell>
          <cell r="Z905" t="str">
            <v>N/A</v>
          </cell>
          <cell r="AA905" t="str">
            <v>N/A</v>
          </cell>
          <cell r="AB905" t="str">
            <v>N/A</v>
          </cell>
          <cell r="AC905" t="str">
            <v>N/A</v>
          </cell>
          <cell r="AD905" t="str">
            <v>N/A</v>
          </cell>
          <cell r="AE905" t="str">
            <v>N/A</v>
          </cell>
          <cell r="AF905" t="str">
            <v>N/A</v>
          </cell>
        </row>
        <row r="906">
          <cell r="X906" t="str">
            <v>1ECC-</v>
          </cell>
          <cell r="Y906" t="str">
            <v xml:space="preserve">SUBTOTAL - TANK - CONSTRUCTION, BULKS </v>
          </cell>
          <cell r="Z906">
            <v>0</v>
          </cell>
          <cell r="AA906" t="str">
            <v>N/A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8">
          <cell r="X908" t="str">
            <v>1ECDA</v>
          </cell>
          <cell r="Y908" t="str">
            <v>TANK - CONSTRUCTION SPECIALTIES - BUILDINGS</v>
          </cell>
          <cell r="AF908">
            <v>0</v>
          </cell>
        </row>
        <row r="909">
          <cell r="X909" t="str">
            <v>1ECDB</v>
          </cell>
          <cell r="Y909" t="str">
            <v>TANK - CONSTRUCTION SPECIALTIES - GENERAL</v>
          </cell>
          <cell r="AF909">
            <v>0</v>
          </cell>
        </row>
        <row r="910">
          <cell r="X910" t="str">
            <v>1ECD-</v>
          </cell>
          <cell r="Y910" t="str">
            <v>SUBTOTAL - TANK - CONSTRUCTION SPECIALTIES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4">
          <cell r="W914" t="str">
            <v>LEVEL 2 TANK PG 5</v>
          </cell>
          <cell r="X914" t="str">
            <v>WBS CODE</v>
          </cell>
          <cell r="Y914" t="str">
            <v>DESCRIPTION</v>
          </cell>
          <cell r="Z914" t="str">
            <v>QUANTITY</v>
          </cell>
          <cell r="AA914" t="str">
            <v>UNITS</v>
          </cell>
          <cell r="AB914" t="str">
            <v>TOTAL MANHOURS</v>
          </cell>
          <cell r="AC914" t="str">
            <v>TOTAL LABOR COST</v>
          </cell>
          <cell r="AD914" t="str">
            <v>TOTAL MAT'L COST</v>
          </cell>
          <cell r="AE914" t="str">
            <v>TOTAL S/C COST</v>
          </cell>
          <cell r="AF914" t="str">
            <v>TOTAL COST</v>
          </cell>
        </row>
        <row r="916">
          <cell r="X916" t="str">
            <v>1ECEA</v>
          </cell>
          <cell r="Y916" t="str">
            <v>TANK - CONSTRUCTION, OTHER DIRECT WORK - FIRE PROTECTION</v>
          </cell>
          <cell r="AF916">
            <v>0</v>
          </cell>
        </row>
        <row r="917">
          <cell r="X917" t="str">
            <v>1ECEB</v>
          </cell>
          <cell r="Y917" t="str">
            <v>TANK - CONSTRUCTION, OTHER DIRECT WORK - FIREPROOFING</v>
          </cell>
          <cell r="AF917">
            <v>0</v>
          </cell>
        </row>
        <row r="918">
          <cell r="X918" t="str">
            <v>1ECEC</v>
          </cell>
          <cell r="Y918" t="str">
            <v>TANK - CONSTRUCTION, OTHER DIRECT WORK - INSULATION</v>
          </cell>
          <cell r="AF918">
            <v>0</v>
          </cell>
        </row>
        <row r="919">
          <cell r="X919" t="str">
            <v>1ECED</v>
          </cell>
          <cell r="Y919" t="str">
            <v>TANK - CONSTRUCTION, OTHER DIRECT WORK - PAINTING</v>
          </cell>
          <cell r="AF919">
            <v>0</v>
          </cell>
        </row>
        <row r="920">
          <cell r="X920" t="str">
            <v>1ECEE</v>
          </cell>
          <cell r="Y920" t="str">
            <v>TANK - CONSTRUCTION, OTHER DIRECT WORK - SHUTDOWN</v>
          </cell>
          <cell r="AF920">
            <v>0</v>
          </cell>
        </row>
        <row r="921">
          <cell r="X921" t="str">
            <v>1ECEF</v>
          </cell>
          <cell r="Y921" t="str">
            <v>TANK - CONSTRUCTION, OTHER DIRECT WORK - PRE-COMMISSIONING</v>
          </cell>
          <cell r="AF921">
            <v>0</v>
          </cell>
        </row>
        <row r="922">
          <cell r="X922" t="str">
            <v>1ECEG</v>
          </cell>
          <cell r="Y922" t="str">
            <v>TANK - CONSTRUCTION, OTHER DIRECT WORK - ENVIRONMENTAL</v>
          </cell>
          <cell r="AF922">
            <v>0</v>
          </cell>
        </row>
        <row r="923">
          <cell r="X923" t="str">
            <v>1ECEX</v>
          </cell>
          <cell r="Y923" t="str">
            <v>TANK - CONSTRUCTION, OTHER DIRECT WORK - OTHER</v>
          </cell>
          <cell r="AF923">
            <v>0</v>
          </cell>
        </row>
        <row r="924">
          <cell r="X924" t="str">
            <v>1ECE</v>
          </cell>
          <cell r="Y924" t="str">
            <v xml:space="preserve">SUBTOTAL - TANK - CONSTRUCTION, OTHER DIRECT WORK - 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6">
          <cell r="X926" t="str">
            <v>1ECFA</v>
          </cell>
          <cell r="Y926" t="str">
            <v>TANK - CONSTRUCTION INDIRECTS</v>
          </cell>
          <cell r="AF926">
            <v>0</v>
          </cell>
        </row>
        <row r="927">
          <cell r="X927" t="str">
            <v>1ECF</v>
          </cell>
          <cell r="Y927" t="str">
            <v>SUBTOTAL - TANK - CONSTRUCTION INDIRECTS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9">
          <cell r="X929" t="str">
            <v>1EDAA</v>
          </cell>
          <cell r="Y929" t="str">
            <v>TANK - COMMISSIONING - PROCESS</v>
          </cell>
          <cell r="AF929">
            <v>0</v>
          </cell>
        </row>
        <row r="930">
          <cell r="X930" t="str">
            <v>1EDAB</v>
          </cell>
          <cell r="Y930" t="str">
            <v>TANK - COMMISSIONING - UTILITIES</v>
          </cell>
          <cell r="AF930">
            <v>0</v>
          </cell>
        </row>
        <row r="931">
          <cell r="X931" t="str">
            <v>1EDA-</v>
          </cell>
          <cell r="Y931" t="str">
            <v>SUBTOTAL - TANK - COMMISSIONING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3">
          <cell r="X933" t="str">
            <v>1EDBA</v>
          </cell>
          <cell r="Y933" t="str">
            <v>TANK - STARTUP - PROCESS</v>
          </cell>
          <cell r="AF933">
            <v>0</v>
          </cell>
        </row>
        <row r="934">
          <cell r="X934" t="str">
            <v>1EDBB</v>
          </cell>
          <cell r="Y934" t="str">
            <v>TANK - STARTUP - UTILITIES</v>
          </cell>
          <cell r="AF934">
            <v>0</v>
          </cell>
        </row>
        <row r="935">
          <cell r="X935" t="str">
            <v>1EDB-</v>
          </cell>
          <cell r="Y935" t="str">
            <v>SUBTOTAL - TANK - STARTUP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7">
          <cell r="X937" t="str">
            <v>1EDCA</v>
          </cell>
          <cell r="Y937" t="str">
            <v>TANK - TRAINING</v>
          </cell>
          <cell r="AF937">
            <v>0</v>
          </cell>
        </row>
        <row r="938">
          <cell r="X938" t="str">
            <v>1EDC-</v>
          </cell>
          <cell r="Y938" t="str">
            <v>SUBTOTAL - TANK - TRAINING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B COST"/>
      <sheetName val="Summary Sheets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BM"/>
      <sheetName val="SOURCE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valid table"/>
      <sheetName val="97"/>
      <sheetName val="Raw Data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Journal Template"/>
      <sheetName val="inter"/>
      <sheetName val="Insts"/>
      <sheetName val="Project-A"/>
      <sheetName val="COVER"/>
      <sheetName val="Macro4"/>
      <sheetName val="Macro1"/>
      <sheetName val="Macro2"/>
      <sheetName val="BG"/>
      <sheetName val="BOROUGE2"/>
    </sheetNames>
    <sheetDataSet>
      <sheetData sheetId="0" refreshError="1">
        <row r="2"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Q3">
            <v>10</v>
          </cell>
        </row>
        <row r="4">
          <cell r="M4" t="str">
            <v>1AAA-</v>
          </cell>
          <cell r="N4" t="str">
            <v>DKADU PLANT  - DIRECT ENGINEERING</v>
          </cell>
          <cell r="Q4">
            <v>6250</v>
          </cell>
          <cell r="R4">
            <v>153125</v>
          </cell>
          <cell r="S4">
            <v>0</v>
          </cell>
          <cell r="T4">
            <v>0</v>
          </cell>
          <cell r="U4">
            <v>153125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530000</v>
          </cell>
          <cell r="AQ4">
            <v>530000</v>
          </cell>
        </row>
        <row r="5">
          <cell r="M5" t="str">
            <v>1AAI-</v>
          </cell>
          <cell r="N5" t="str">
            <v>DKADU PLANT  - ENGINEERING PROCUREMENT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792000</v>
          </cell>
          <cell r="AQ5">
            <v>792000</v>
          </cell>
        </row>
        <row r="6">
          <cell r="M6" t="str">
            <v>1AAJ-</v>
          </cell>
          <cell r="N6" t="str">
            <v>DKADU PLANT  - INDIRECT ENGINEERING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781000</v>
          </cell>
          <cell r="AQ6">
            <v>781000</v>
          </cell>
        </row>
        <row r="7">
          <cell r="M7" t="str">
            <v>1AA--</v>
          </cell>
          <cell r="N7" t="str">
            <v>SUBTOTAL DKADU PLANT  - ENGINEERING/PROCUREMENT</v>
          </cell>
          <cell r="Q7">
            <v>6250</v>
          </cell>
          <cell r="R7">
            <v>153125</v>
          </cell>
          <cell r="S7">
            <v>0</v>
          </cell>
          <cell r="T7">
            <v>0</v>
          </cell>
          <cell r="U7">
            <v>153125</v>
          </cell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45600</v>
          </cell>
          <cell r="AQ7">
            <v>45600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78100</v>
          </cell>
          <cell r="AQ8">
            <v>78100</v>
          </cell>
        </row>
        <row r="9">
          <cell r="M9" t="str">
            <v>1ABA-</v>
          </cell>
          <cell r="N9" t="str">
            <v>DKADU PLANT  - FAB/DELIVERY - MAJOR EQUIPMENT</v>
          </cell>
          <cell r="Q9">
            <v>0</v>
          </cell>
          <cell r="R9">
            <v>0</v>
          </cell>
          <cell r="S9">
            <v>58861800</v>
          </cell>
          <cell r="T9">
            <v>0</v>
          </cell>
          <cell r="U9">
            <v>58861800</v>
          </cell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191000</v>
          </cell>
          <cell r="AQ9">
            <v>191000</v>
          </cell>
        </row>
        <row r="10">
          <cell r="M10" t="str">
            <v>1ABB-</v>
          </cell>
          <cell r="N10" t="str">
            <v>DKADU PLANT  - FAB/DELIVERY - BULKS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1ABAAG</v>
          </cell>
          <cell r="AJ10" t="str">
            <v>INJECTION BOOSTER SUCTION SCRUBBERS</v>
          </cell>
          <cell r="AK10">
            <v>2</v>
          </cell>
          <cell r="AL10" t="str">
            <v>EA</v>
          </cell>
          <cell r="AO10">
            <v>290000</v>
          </cell>
          <cell r="AQ10">
            <v>290000</v>
          </cell>
        </row>
        <row r="11">
          <cell r="M11" t="str">
            <v>1ABC-</v>
          </cell>
          <cell r="N11" t="str">
            <v>DKADU  - FAB/DELIVERY - ENGINEERING SPECIALTIES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1ABAAX</v>
          </cell>
          <cell r="AJ11" t="str">
            <v>OTHER PRESSURE VESSELS</v>
          </cell>
          <cell r="AK11">
            <v>7</v>
          </cell>
          <cell r="AL11" t="str">
            <v>EA</v>
          </cell>
          <cell r="AO11">
            <v>170700</v>
          </cell>
          <cell r="AQ11">
            <v>170700</v>
          </cell>
        </row>
        <row r="12">
          <cell r="M12" t="str">
            <v>1AB--</v>
          </cell>
          <cell r="N12" t="str">
            <v>SUBTOTAL DKADU  - FABRICATION/DELIVERY</v>
          </cell>
          <cell r="Q12">
            <v>0</v>
          </cell>
          <cell r="R12">
            <v>0</v>
          </cell>
          <cell r="S12">
            <v>58861800</v>
          </cell>
          <cell r="T12">
            <v>0</v>
          </cell>
          <cell r="U12">
            <v>58861800</v>
          </cell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  <cell r="AI12" t="str">
            <v>1ABAA-</v>
          </cell>
          <cell r="AJ12" t="str">
            <v>SUBTOTAL PRESSURE VESSELS</v>
          </cell>
          <cell r="AK12">
            <v>17</v>
          </cell>
          <cell r="AL12">
            <v>0</v>
          </cell>
          <cell r="AM12">
            <v>0</v>
          </cell>
          <cell r="AN12">
            <v>0</v>
          </cell>
          <cell r="AO12">
            <v>2878400</v>
          </cell>
          <cell r="AP12">
            <v>0</v>
          </cell>
          <cell r="AQ12">
            <v>2878400</v>
          </cell>
        </row>
        <row r="14">
          <cell r="M14" t="str">
            <v>1ACA-</v>
          </cell>
          <cell r="N14" t="str">
            <v>DKADU  - CONSTRUCTION - CIVIL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X14" t="str">
            <v>1AAIA</v>
          </cell>
          <cell r="Y14" t="str">
            <v>DKADU PLANT  - PROCUREMENT PRESSURE VESSELS</v>
          </cell>
          <cell r="AF14">
            <v>0</v>
          </cell>
          <cell r="AI14" t="str">
            <v>1ABABA</v>
          </cell>
          <cell r="AJ14" t="str">
            <v>HP DEMETHANISER COLUMN</v>
          </cell>
          <cell r="AK14">
            <v>1</v>
          </cell>
          <cell r="AL14" t="str">
            <v>EA</v>
          </cell>
          <cell r="AO14">
            <v>2810000</v>
          </cell>
          <cell r="AQ14">
            <v>2810000</v>
          </cell>
        </row>
        <row r="15">
          <cell r="M15" t="str">
            <v>1ACB-</v>
          </cell>
          <cell r="N15" t="str">
            <v>DKADU  - CONSTRUCTION - MAJOR EQUIPMENT</v>
          </cell>
          <cell r="Q15">
            <v>375240</v>
          </cell>
          <cell r="R15">
            <v>3038300</v>
          </cell>
          <cell r="S15">
            <v>0</v>
          </cell>
          <cell r="T15">
            <v>0</v>
          </cell>
          <cell r="U15">
            <v>3038300</v>
          </cell>
          <cell r="X15" t="str">
            <v>1AAIB</v>
          </cell>
          <cell r="Y15" t="str">
            <v>DKADU PLANT  - PROCUREMENT   COLUMNS</v>
          </cell>
          <cell r="AF15">
            <v>0</v>
          </cell>
          <cell r="AI15" t="str">
            <v>1ABABB</v>
          </cell>
          <cell r="AJ15" t="str">
            <v>LP DEMETHANISER COLUMN</v>
          </cell>
          <cell r="AK15">
            <v>1</v>
          </cell>
          <cell r="AL15" t="str">
            <v>EA</v>
          </cell>
          <cell r="AO15">
            <v>1032000</v>
          </cell>
          <cell r="AQ15">
            <v>1032000</v>
          </cell>
        </row>
        <row r="16">
          <cell r="M16" t="str">
            <v>1ACC-</v>
          </cell>
          <cell r="N16" t="str">
            <v>DKADU  - CONSTRUCTION - BULKS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X16" t="str">
            <v>1AAIE</v>
          </cell>
          <cell r="Y16" t="str">
            <v>DKADU PLANT  - PROCUREMENT   PUMPS &amp; MOTORS</v>
          </cell>
          <cell r="AF16">
            <v>0</v>
          </cell>
          <cell r="AI16" t="str">
            <v>1ABABC</v>
          </cell>
          <cell r="AJ16" t="str">
            <v>MODIFY EXISTING STRIPPER COLUMN - C-9501</v>
          </cell>
          <cell r="AK16">
            <v>1</v>
          </cell>
          <cell r="AL16" t="str">
            <v>EA</v>
          </cell>
          <cell r="AO16">
            <v>95000</v>
          </cell>
          <cell r="AQ16">
            <v>95000</v>
          </cell>
        </row>
        <row r="17">
          <cell r="M17" t="str">
            <v>1ACD-</v>
          </cell>
          <cell r="N17" t="str">
            <v>DKADU  - CONSTRUCTION - CONSTRUCTION SPECIALTIES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1AAIF</v>
          </cell>
          <cell r="Y17" t="str">
            <v>DKADU PLANT  - PROCUREMENT   HEAT EXCHANGERS - S &amp; T</v>
          </cell>
          <cell r="AF17">
            <v>0</v>
          </cell>
          <cell r="AI17" t="str">
            <v>1ABABX</v>
          </cell>
          <cell r="AJ17" t="str">
            <v>OTHER COLUMNS</v>
          </cell>
          <cell r="AQ17">
            <v>0</v>
          </cell>
        </row>
        <row r="18">
          <cell r="M18" t="str">
            <v>1ACE-</v>
          </cell>
          <cell r="N18" t="str">
            <v>DKADU  - CONSTRUCTION - OTHER DIRECT WORK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  <cell r="AI18" t="str">
            <v>1ABAB</v>
          </cell>
          <cell r="AJ18" t="str">
            <v>SUBTOTAL COLUMNS</v>
          </cell>
          <cell r="AK18">
            <v>3</v>
          </cell>
          <cell r="AL18">
            <v>0</v>
          </cell>
          <cell r="AM18">
            <v>0</v>
          </cell>
          <cell r="AN18">
            <v>0</v>
          </cell>
          <cell r="AO18">
            <v>3937000</v>
          </cell>
          <cell r="AP18">
            <v>0</v>
          </cell>
          <cell r="AQ18">
            <v>3937000</v>
          </cell>
        </row>
        <row r="19">
          <cell r="M19" t="str">
            <v>1ACF-</v>
          </cell>
          <cell r="N19" t="str">
            <v>DKADU  - CONSTRUCTION - INDIRECTS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M20" t="str">
            <v>1AC--</v>
          </cell>
          <cell r="N20" t="str">
            <v>SUBTOTAL DKADU PLANT  - CONSTRUCTION</v>
          </cell>
          <cell r="Q20">
            <v>375240</v>
          </cell>
          <cell r="R20">
            <v>3038300</v>
          </cell>
          <cell r="S20">
            <v>0</v>
          </cell>
          <cell r="T20">
            <v>0</v>
          </cell>
          <cell r="U20">
            <v>3038300</v>
          </cell>
          <cell r="X20" t="str">
            <v>1AAII</v>
          </cell>
          <cell r="Y20" t="str">
            <v>DKADU PLANT  - PROCUREMENT   COMPRESSORS &amp; DRIVERS</v>
          </cell>
          <cell r="AF20">
            <v>0</v>
          </cell>
          <cell r="AI20" t="str">
            <v>1ABAEA</v>
          </cell>
          <cell r="AJ20" t="str">
            <v>DEMETHANIZER BOTTOM BOOSTER PUMP W/ DRIVERS</v>
          </cell>
          <cell r="AK20">
            <v>3</v>
          </cell>
          <cell r="AL20" t="str">
            <v>EA</v>
          </cell>
          <cell r="AO20">
            <v>319000</v>
          </cell>
          <cell r="AQ20">
            <v>319000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  <cell r="AI21" t="str">
            <v>1ABAEB</v>
          </cell>
          <cell r="AJ21" t="str">
            <v>NGL PIPELINE PUMP W/ DRIVERS</v>
          </cell>
          <cell r="AK21">
            <v>3</v>
          </cell>
          <cell r="AL21" t="str">
            <v>EA</v>
          </cell>
          <cell r="AO21">
            <v>461000</v>
          </cell>
          <cell r="AQ21">
            <v>461000</v>
          </cell>
        </row>
        <row r="22">
          <cell r="M22" t="str">
            <v>1ADA-</v>
          </cell>
          <cell r="N22" t="str">
            <v>DKADU PLANT  - COMMISSIONING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X22" t="str">
            <v>1AAIQ</v>
          </cell>
          <cell r="Y22" t="str">
            <v>DKADU PLANT  - PROCUREMENT   PACKAGED EQUIPMENT</v>
          </cell>
          <cell r="AF22">
            <v>0</v>
          </cell>
          <cell r="AI22" t="str">
            <v>1ABAEX</v>
          </cell>
          <cell r="AJ22" t="str">
            <v>OTHER PUMPS &amp; MOTORS</v>
          </cell>
          <cell r="AK22">
            <v>3</v>
          </cell>
          <cell r="AL22" t="str">
            <v>EA</v>
          </cell>
          <cell r="AO22">
            <v>380000</v>
          </cell>
          <cell r="AQ22">
            <v>380000</v>
          </cell>
        </row>
        <row r="23">
          <cell r="M23" t="str">
            <v>1ADB-</v>
          </cell>
          <cell r="N23" t="str">
            <v>DKADU PLANT  -PERFORMANCE TEST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1AAIR</v>
          </cell>
          <cell r="Y23" t="str">
            <v>DKADU PLANT  - PROCUREMENT   ELECTRICAL EQUIPMENT</v>
          </cell>
          <cell r="AF23">
            <v>0</v>
          </cell>
          <cell r="AI23" t="str">
            <v>1ABAE-</v>
          </cell>
          <cell r="AJ23" t="str">
            <v>SUBTOTAL PUMPS &amp; MOTORS</v>
          </cell>
          <cell r="AK23">
            <v>9</v>
          </cell>
          <cell r="AL23">
            <v>0</v>
          </cell>
          <cell r="AM23">
            <v>0</v>
          </cell>
          <cell r="AN23">
            <v>0</v>
          </cell>
          <cell r="AO23">
            <v>1160000</v>
          </cell>
          <cell r="AP23">
            <v>0</v>
          </cell>
          <cell r="AQ23">
            <v>1160000</v>
          </cell>
        </row>
        <row r="24">
          <cell r="M24" t="str">
            <v>1AD--</v>
          </cell>
          <cell r="N24" t="str">
            <v>SUBTOTAL DKADU PLANT  - COMMISSIONING, PERFORMANCE TEST &amp; TRAINING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  <cell r="AI25" t="str">
            <v>1ABAFA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389000</v>
          </cell>
          <cell r="AQ25">
            <v>389000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  <cell r="AI26" t="str">
            <v>1ABAFB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1910000</v>
          </cell>
          <cell r="AQ26">
            <v>1910000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1ABAFC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591000</v>
          </cell>
          <cell r="AQ27">
            <v>591000</v>
          </cell>
        </row>
        <row r="28">
          <cell r="AI28" t="str">
            <v>1ABAFD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780000</v>
          </cell>
          <cell r="AQ28">
            <v>780000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  <cell r="AI29" t="str">
            <v>1ABAFE</v>
          </cell>
          <cell r="AJ29" t="str">
            <v>LOWER SIDE REBOILER</v>
          </cell>
          <cell r="AK29">
            <v>1</v>
          </cell>
          <cell r="AL29" t="str">
            <v>EA</v>
          </cell>
          <cell r="AO29">
            <v>416000</v>
          </cell>
          <cell r="AQ29">
            <v>416000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  <cell r="AI30" t="str">
            <v>1ABAFF</v>
          </cell>
          <cell r="AJ30" t="str">
            <v>RECYCLE COMPRESSOR AFTER COOLER</v>
          </cell>
          <cell r="AK30">
            <v>3</v>
          </cell>
          <cell r="AL30" t="str">
            <v>EA</v>
          </cell>
          <cell r="AO30">
            <v>1664000</v>
          </cell>
          <cell r="AQ30">
            <v>1664000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  <cell r="AI31" t="str">
            <v>1ABAFX</v>
          </cell>
          <cell r="AJ31" t="str">
            <v>OTHER SHELL &amp; TUBE EXCHANGERS</v>
          </cell>
          <cell r="AQ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  <cell r="AI32" t="str">
            <v>1ABAF-</v>
          </cell>
          <cell r="AJ32" t="str">
            <v>SUBTOTAL HEAT EXCHANGERS - SHELL &amp; TUBE</v>
          </cell>
          <cell r="AK32">
            <v>12</v>
          </cell>
          <cell r="AL32">
            <v>0</v>
          </cell>
          <cell r="AM32">
            <v>0</v>
          </cell>
          <cell r="AN32">
            <v>0</v>
          </cell>
          <cell r="AO32">
            <v>5750000</v>
          </cell>
          <cell r="AP32">
            <v>0</v>
          </cell>
          <cell r="AQ32">
            <v>5750000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I34" t="str">
            <v>1ABAGX</v>
          </cell>
          <cell r="AJ34" t="str">
            <v>OTHER EXCHANGERS - FINNED ALUMINUM</v>
          </cell>
          <cell r="AQ34">
            <v>0</v>
          </cell>
        </row>
        <row r="35">
          <cell r="AI35" t="str">
            <v>1ABAG-</v>
          </cell>
          <cell r="AJ35" t="str">
            <v>SUBTOTAL - HEAT EXCHANGERS - FINNED ALUMINUM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  <cell r="AH46" t="str">
            <v>LEVEL 3 DKADU PLANT PG 2</v>
          </cell>
          <cell r="AI46" t="str">
            <v>WBS CODE</v>
          </cell>
          <cell r="AJ46" t="str">
            <v>DESCRIPTION</v>
          </cell>
          <cell r="AK46" t="str">
            <v>QUANTITY</v>
          </cell>
          <cell r="AL46" t="str">
            <v>UNITS</v>
          </cell>
          <cell r="AM46" t="str">
            <v>TOTAL MANHOURS</v>
          </cell>
          <cell r="AN46" t="str">
            <v>TOTAL LABOR COST</v>
          </cell>
          <cell r="AO46" t="str">
            <v>TOTAL MAT'L COST</v>
          </cell>
          <cell r="AP46" t="str">
            <v>TOTAL S/C COST</v>
          </cell>
          <cell r="AQ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  <cell r="AI48" t="str">
            <v>1ABAHA</v>
          </cell>
          <cell r="AJ48" t="str">
            <v>DEMETHANIZER FEED CHILLER W/ OH REFLUX COOLER</v>
          </cell>
          <cell r="AK48">
            <v>2</v>
          </cell>
          <cell r="AL48" t="str">
            <v>EA</v>
          </cell>
          <cell r="AO48">
            <v>2193000</v>
          </cell>
          <cell r="AQ48">
            <v>2193000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  <cell r="AI49" t="str">
            <v>1ABAHB</v>
          </cell>
          <cell r="AJ49" t="str">
            <v>RECYCLE GAS PREHEATER</v>
          </cell>
          <cell r="AK49">
            <v>1</v>
          </cell>
          <cell r="AL49" t="str">
            <v>EA</v>
          </cell>
          <cell r="AO49">
            <v>1527000</v>
          </cell>
          <cell r="AQ49">
            <v>1527000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  <cell r="AI50" t="str">
            <v>1ABAHC</v>
          </cell>
          <cell r="AJ50" t="str">
            <v>LP BOOSTER COMPRESSOR AFTERCOOLER</v>
          </cell>
          <cell r="AK50">
            <v>1</v>
          </cell>
          <cell r="AL50" t="str">
            <v>EA</v>
          </cell>
          <cell r="AO50">
            <v>128000</v>
          </cell>
          <cell r="AQ50">
            <v>128000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  <cell r="AI51" t="str">
            <v>1ABAHD</v>
          </cell>
          <cell r="AJ51" t="str">
            <v>BOOSTER COMPRESSOR AFTERCOOLER</v>
          </cell>
          <cell r="AK51">
            <v>2</v>
          </cell>
          <cell r="AL51" t="str">
            <v>EA</v>
          </cell>
          <cell r="AO51">
            <v>548000</v>
          </cell>
          <cell r="AQ51">
            <v>548000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1ABAHX</v>
          </cell>
          <cell r="AJ52" t="str">
            <v>OTHER AIR COOLERS</v>
          </cell>
          <cell r="AQ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  <cell r="AI53" t="str">
            <v>1ABAH-</v>
          </cell>
          <cell r="AJ53" t="str">
            <v>SUBTOTAL - AIR COOLERS</v>
          </cell>
          <cell r="AK53">
            <v>6</v>
          </cell>
          <cell r="AL53">
            <v>0</v>
          </cell>
          <cell r="AM53">
            <v>0</v>
          </cell>
          <cell r="AN53">
            <v>0</v>
          </cell>
          <cell r="AO53">
            <v>4396000</v>
          </cell>
          <cell r="AP53">
            <v>0</v>
          </cell>
          <cell r="AQ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  <cell r="AI55" t="str">
            <v>1ABAIA</v>
          </cell>
          <cell r="AJ55" t="str">
            <v>GAS RECYCLE COMPRESSORS W/TURBINES</v>
          </cell>
          <cell r="AK55">
            <v>3</v>
          </cell>
          <cell r="AL55" t="str">
            <v>EA</v>
          </cell>
          <cell r="AO55">
            <v>25295000</v>
          </cell>
          <cell r="AQ55">
            <v>25295000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  <cell r="AI56" t="str">
            <v>1ABAIB</v>
          </cell>
          <cell r="AJ56" t="str">
            <v>RECYCLE EXPANDER COMP. W/DRIVERS</v>
          </cell>
          <cell r="AK56">
            <v>1</v>
          </cell>
          <cell r="AL56" t="str">
            <v>EA</v>
          </cell>
          <cell r="AO56">
            <v>1446000</v>
          </cell>
          <cell r="AQ56">
            <v>1446000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1ABAIC</v>
          </cell>
          <cell r="AJ57" t="str">
            <v>INJECTION BOOSTER COMPRESSORS &amp; DRIVERS</v>
          </cell>
          <cell r="AK57">
            <v>2</v>
          </cell>
          <cell r="AL57" t="str">
            <v>EA</v>
          </cell>
          <cell r="AO57">
            <v>10035000</v>
          </cell>
          <cell r="AQ57">
            <v>10035000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 t="str">
            <v>1ABAID</v>
          </cell>
          <cell r="AJ58" t="str">
            <v>LP BOOSTER COMPRESSORS &amp; DRIVERS</v>
          </cell>
          <cell r="AK58">
            <v>1</v>
          </cell>
          <cell r="AL58" t="str">
            <v>EA</v>
          </cell>
          <cell r="AO58">
            <v>3429000</v>
          </cell>
          <cell r="AQ58">
            <v>3429000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 t="str">
            <v>1ABAIE</v>
          </cell>
          <cell r="AJ59" t="str">
            <v>MODIFICATION OF EXPANDERS COMPRESSORS</v>
          </cell>
          <cell r="AQ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  <cell r="AI60" t="str">
            <v>1ABAIX</v>
          </cell>
          <cell r="AJ60" t="str">
            <v>OTHER COMPRESSORS &amp; DRIVERS</v>
          </cell>
          <cell r="AQ60">
            <v>0</v>
          </cell>
        </row>
        <row r="61">
          <cell r="AI61" t="str">
            <v>1ABAI</v>
          </cell>
          <cell r="AJ61" t="str">
            <v>SUBTOTAL - COMPRESSORS &amp; DRIVERS</v>
          </cell>
          <cell r="AK61">
            <v>7</v>
          </cell>
          <cell r="AL61">
            <v>0</v>
          </cell>
          <cell r="AM61">
            <v>0</v>
          </cell>
          <cell r="AN61">
            <v>0</v>
          </cell>
          <cell r="AO61">
            <v>40205000</v>
          </cell>
          <cell r="AP61">
            <v>0</v>
          </cell>
          <cell r="AQ61">
            <v>40205000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  <cell r="AI63" t="str">
            <v>1ABAQA</v>
          </cell>
          <cell r="AJ63" t="str">
            <v>AIR COMPRESSOR PACKAGE W/ IA DRYER AND RECEIVER</v>
          </cell>
          <cell r="AK63">
            <v>1</v>
          </cell>
          <cell r="AL63" t="str">
            <v>SET</v>
          </cell>
          <cell r="AO63">
            <v>173000</v>
          </cell>
          <cell r="AQ63">
            <v>173000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1ABAQB</v>
          </cell>
          <cell r="AJ64" t="str">
            <v>METHANOL INJECTION SKID</v>
          </cell>
          <cell r="AK64">
            <v>1</v>
          </cell>
          <cell r="AL64" t="str">
            <v>SET</v>
          </cell>
          <cell r="AO64">
            <v>185000</v>
          </cell>
          <cell r="AQ64">
            <v>185000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 t="str">
            <v>1ABAQC</v>
          </cell>
          <cell r="AJ65" t="str">
            <v>NITROGEN EQUIPMENT PACKAGE</v>
          </cell>
          <cell r="AQ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1ABAQX</v>
          </cell>
          <cell r="AJ66" t="str">
            <v>OTHER PACKAGED EQUIPMENT</v>
          </cell>
          <cell r="AK66">
            <v>2</v>
          </cell>
          <cell r="AL66" t="str">
            <v>SET</v>
          </cell>
          <cell r="AO66">
            <v>177400</v>
          </cell>
          <cell r="AQ66">
            <v>177400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1ABAQ-</v>
          </cell>
          <cell r="AJ67" t="str">
            <v>SUBTOTAL PACKAGED EQUIPMENT</v>
          </cell>
          <cell r="AK67">
            <v>4</v>
          </cell>
          <cell r="AL67">
            <v>0</v>
          </cell>
          <cell r="AM67">
            <v>0</v>
          </cell>
          <cell r="AN67">
            <v>0</v>
          </cell>
          <cell r="AO67">
            <v>535400</v>
          </cell>
          <cell r="AP67">
            <v>0</v>
          </cell>
          <cell r="AQ67">
            <v>535400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  <cell r="AI69" t="str">
            <v>1ABARA</v>
          </cell>
          <cell r="AJ69" t="str">
            <v>SWITCHGEAR</v>
          </cell>
          <cell r="AQ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  <cell r="AI70" t="str">
            <v>1ABARB</v>
          </cell>
          <cell r="AJ70" t="str">
            <v>TRANSFORMERS</v>
          </cell>
          <cell r="AQ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1ABARC</v>
          </cell>
          <cell r="AJ71" t="str">
            <v>MCC'S</v>
          </cell>
          <cell r="AQ71">
            <v>0</v>
          </cell>
        </row>
        <row r="72">
          <cell r="AI72" t="str">
            <v>1ABARD</v>
          </cell>
          <cell r="AJ72" t="str">
            <v>UPS</v>
          </cell>
          <cell r="AQ72">
            <v>0</v>
          </cell>
        </row>
        <row r="73">
          <cell r="AI73" t="str">
            <v>1ABARX</v>
          </cell>
          <cell r="AJ73" t="str">
            <v>OTHER ELECTRICAL EQUIPMENT</v>
          </cell>
          <cell r="AQ73">
            <v>0</v>
          </cell>
        </row>
        <row r="74">
          <cell r="AI74" t="str">
            <v>1ABAR-</v>
          </cell>
          <cell r="AJ74" t="str">
            <v>SUBTOTAL ELECTRICAL EQUIPMENT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6">
          <cell r="AI76" t="str">
            <v>1ABASA</v>
          </cell>
          <cell r="AJ76" t="str">
            <v>DCS, ESD, AND F&amp;G</v>
          </cell>
          <cell r="AQ76">
            <v>0</v>
          </cell>
        </row>
        <row r="77">
          <cell r="AI77" t="str">
            <v>1ABASB</v>
          </cell>
          <cell r="AJ77" t="str">
            <v>FIELD INSTRUMENTATION</v>
          </cell>
          <cell r="AQ77">
            <v>0</v>
          </cell>
        </row>
        <row r="78">
          <cell r="AI78" t="str">
            <v>1ABASC</v>
          </cell>
          <cell r="AJ78" t="str">
            <v>CONTROL VALVES, RELIEF VALVES</v>
          </cell>
          <cell r="AQ78">
            <v>0</v>
          </cell>
        </row>
        <row r="79">
          <cell r="AI79" t="str">
            <v>1ABASD</v>
          </cell>
          <cell r="AJ79" t="str">
            <v>SHUTDOWN/BLOWDOWN VALVES</v>
          </cell>
          <cell r="AQ79">
            <v>0</v>
          </cell>
        </row>
        <row r="80">
          <cell r="AI80" t="str">
            <v>1ABASE</v>
          </cell>
          <cell r="AJ80" t="str">
            <v>CCTV AND TELECOMMUNICATION SYSTEM</v>
          </cell>
          <cell r="AQ80">
            <v>0</v>
          </cell>
        </row>
        <row r="81">
          <cell r="AI81" t="str">
            <v>1ABASF</v>
          </cell>
          <cell r="AJ81" t="str">
            <v>ANTI-SURGE VALVES FOR COMPRESSORS</v>
          </cell>
          <cell r="AQ81">
            <v>0</v>
          </cell>
        </row>
        <row r="82">
          <cell r="AI82" t="str">
            <v>1ABASX</v>
          </cell>
          <cell r="AJ82" t="str">
            <v>OTHER INSTRUMENTATION EQUIPMENT</v>
          </cell>
          <cell r="AQ82">
            <v>0</v>
          </cell>
        </row>
        <row r="83">
          <cell r="AI83" t="str">
            <v>1ABAS-</v>
          </cell>
          <cell r="AJ83" t="str">
            <v>SUBTOTAL INSTRUMENTATION EQUIPMENT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90">
          <cell r="W90" t="str">
            <v>LEVEL 2 DKADU PLANT PG.3</v>
          </cell>
          <cell r="X90" t="str">
            <v>WBS CODE</v>
          </cell>
          <cell r="Y90" t="str">
            <v>DESCRIPTION</v>
          </cell>
          <cell r="Z90" t="str">
            <v>QUANTITY</v>
          </cell>
          <cell r="AA90" t="str">
            <v>UNITS</v>
          </cell>
          <cell r="AB90" t="str">
            <v>TOTAL MANHOURS</v>
          </cell>
          <cell r="AC90" t="str">
            <v>TOTAL LABOR COST</v>
          </cell>
          <cell r="AD90" t="str">
            <v>TOTAL MAT'L COST</v>
          </cell>
          <cell r="AE90" t="str">
            <v>TOTAL S/C COST</v>
          </cell>
          <cell r="AF90" t="str">
            <v>TOTAL COST</v>
          </cell>
          <cell r="AH90" t="str">
            <v>LEVEL 3 DKADU PLANT PG 3</v>
          </cell>
          <cell r="AI90" t="str">
            <v>WBS CODE</v>
          </cell>
          <cell r="AJ90" t="str">
            <v>DESCRIPTION</v>
          </cell>
          <cell r="AK90" t="str">
            <v>QUANTITY</v>
          </cell>
          <cell r="AL90" t="str">
            <v>UNITS</v>
          </cell>
          <cell r="AM90" t="str">
            <v>TOTAL MANHOURS</v>
          </cell>
          <cell r="AN90" t="str">
            <v>TOTAL LABOR COST</v>
          </cell>
          <cell r="AO90" t="str">
            <v>TOTAL MAT'L COST</v>
          </cell>
          <cell r="AP90" t="str">
            <v>TOTAL S/C COST</v>
          </cell>
          <cell r="AQ90" t="str">
            <v>TOTAL COST</v>
          </cell>
        </row>
        <row r="92">
          <cell r="X92" t="str">
            <v>1ACAA</v>
          </cell>
          <cell r="Y92" t="str">
            <v>DKADU PLANT  - CONSTRUCTION, CIVIL - SITE WORK</v>
          </cell>
          <cell r="AF92">
            <v>0</v>
          </cell>
          <cell r="AI92" t="str">
            <v>1ABAXX</v>
          </cell>
          <cell r="AJ92" t="str">
            <v>OTHER EQUIPMENT</v>
          </cell>
          <cell r="AQ92">
            <v>0</v>
          </cell>
        </row>
        <row r="93">
          <cell r="X93" t="str">
            <v>1ACAB</v>
          </cell>
          <cell r="Y93" t="str">
            <v>DKADU PLANT  - CONSTRUCTION, CIVIL - FOUNDATIONS</v>
          </cell>
          <cell r="AF93">
            <v>0</v>
          </cell>
          <cell r="AI93" t="str">
            <v>1ABAX-</v>
          </cell>
          <cell r="AJ93" t="str">
            <v>SUBTOTAL OTHER EQUIPMENT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4">
          <cell r="X94" t="str">
            <v>1ACA</v>
          </cell>
          <cell r="Y94" t="str">
            <v>SUBTOTAL - DKADU PLANT  - CONSTRUCTION, CIVIL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I95" t="str">
            <v>1ABBCA</v>
          </cell>
          <cell r="AJ95" t="str">
            <v>PIPING &amp; FITTING MATERIAL - CARBON STEEL</v>
          </cell>
          <cell r="AQ95">
            <v>0</v>
          </cell>
        </row>
        <row r="96">
          <cell r="X96" t="str">
            <v>1ACBA</v>
          </cell>
          <cell r="Y96" t="str">
            <v>DKADU PLANT  - CONSTRUCTION, MAJOR EQUIPMENT - PRESSURE VESSELS</v>
          </cell>
          <cell r="Z96">
            <v>452.8</v>
          </cell>
          <cell r="AA96" t="str">
            <v>TON</v>
          </cell>
          <cell r="AB96">
            <v>41920</v>
          </cell>
          <cell r="AC96">
            <v>314200</v>
          </cell>
          <cell r="AF96">
            <v>314200</v>
          </cell>
          <cell r="AI96" t="str">
            <v>1ABBCB</v>
          </cell>
          <cell r="AJ96" t="str">
            <v>PIPING VALVES - CARBON STEEL</v>
          </cell>
          <cell r="AQ96">
            <v>0</v>
          </cell>
        </row>
        <row r="97">
          <cell r="X97" t="str">
            <v>1ACBB</v>
          </cell>
          <cell r="Y97" t="str">
            <v>DKADU PLANT  - CONSTRUCTION, MAJOR EQUIPMENT - COLUMNS</v>
          </cell>
          <cell r="Z97">
            <v>842.1</v>
          </cell>
          <cell r="AA97" t="str">
            <v>TON</v>
          </cell>
          <cell r="AB97">
            <v>53980</v>
          </cell>
          <cell r="AC97">
            <v>606400</v>
          </cell>
          <cell r="AF97">
            <v>606400</v>
          </cell>
          <cell r="AI97" t="str">
            <v>1ABBCC</v>
          </cell>
          <cell r="AJ97" t="str">
            <v>PIPING &amp; FITTING MATERIAL - LOW TEMERATURE CARBON STEEL</v>
          </cell>
          <cell r="AQ97">
            <v>0</v>
          </cell>
        </row>
        <row r="98">
          <cell r="X98" t="str">
            <v>1ACBE</v>
          </cell>
          <cell r="Y98" t="str">
            <v>DKADU PLANT  - CONSTRUCTION, MAJOR EQUIPMENT - PUMPS &amp; MOTORS</v>
          </cell>
          <cell r="Z98">
            <v>58.2</v>
          </cell>
          <cell r="AA98" t="str">
            <v>TON</v>
          </cell>
          <cell r="AB98">
            <v>5850</v>
          </cell>
          <cell r="AC98">
            <v>45700</v>
          </cell>
          <cell r="AF98">
            <v>45700</v>
          </cell>
          <cell r="AI98" t="str">
            <v>1ABBCD</v>
          </cell>
          <cell r="AJ98" t="str">
            <v>PIPING VALVES - LOW TEMERATURE CARBON STEEL</v>
          </cell>
          <cell r="AQ98">
            <v>0</v>
          </cell>
        </row>
        <row r="99">
          <cell r="X99" t="str">
            <v>1ACBF</v>
          </cell>
          <cell r="Y99" t="str">
            <v>DKADU PLANT  - CONSTRUCTION, MAJOR EQUIPMENT - HEAT EXCHANGERS S&amp;T</v>
          </cell>
          <cell r="Z99">
            <v>808.9</v>
          </cell>
          <cell r="AA99" t="str">
            <v>TON</v>
          </cell>
          <cell r="AB99">
            <v>72460</v>
          </cell>
          <cell r="AC99">
            <v>572300</v>
          </cell>
          <cell r="AF99">
            <v>572300</v>
          </cell>
          <cell r="AI99" t="str">
            <v>1ABBCE</v>
          </cell>
          <cell r="AJ99" t="str">
            <v>PIPELINE FOR FLARE</v>
          </cell>
          <cell r="AQ99">
            <v>0</v>
          </cell>
        </row>
        <row r="100">
          <cell r="X100" t="str">
            <v>1ACBG</v>
          </cell>
          <cell r="Y100" t="str">
            <v>DKADU PLANT  - CONSTRUCTION, MAJOR EQUIPMENT - HEAT EXCHANGERS FINNED ALUMINUM</v>
          </cell>
          <cell r="AF100">
            <v>0</v>
          </cell>
          <cell r="AI100" t="str">
            <v>1ABBCF</v>
          </cell>
          <cell r="AJ100" t="str">
            <v>PIPELINE OTHERS</v>
          </cell>
          <cell r="AQ100">
            <v>0</v>
          </cell>
        </row>
        <row r="101">
          <cell r="X101" t="str">
            <v>1ACBH</v>
          </cell>
          <cell r="Y101" t="str">
            <v>DKADU PLANT  - CONSTRUCTION, MAJOR EQUIPMENT - AIR COOLERS</v>
          </cell>
          <cell r="Z101">
            <v>529.6</v>
          </cell>
          <cell r="AA101" t="str">
            <v>TON</v>
          </cell>
          <cell r="AB101">
            <v>52570</v>
          </cell>
          <cell r="AC101">
            <v>376300</v>
          </cell>
          <cell r="AF101">
            <v>376300</v>
          </cell>
          <cell r="AI101" t="str">
            <v>1ABBCG</v>
          </cell>
          <cell r="AJ101" t="str">
            <v>PIPING &amp; FITTING MATERIAL - STAINLESS STEEL</v>
          </cell>
          <cell r="AQ101">
            <v>0</v>
          </cell>
        </row>
        <row r="102">
          <cell r="X102" t="str">
            <v>1ACBI</v>
          </cell>
          <cell r="Y102" t="str">
            <v>DKADU PLANT  - CONSTRUCTION, MAJOR EQUIPMENT - COMPRESSORS &amp; DRIVERS</v>
          </cell>
          <cell r="Z102">
            <v>1380.5</v>
          </cell>
          <cell r="AA102" t="str">
            <v>TON</v>
          </cell>
          <cell r="AB102">
            <v>130080</v>
          </cell>
          <cell r="AC102">
            <v>976700</v>
          </cell>
          <cell r="AF102">
            <v>976700</v>
          </cell>
          <cell r="AI102" t="str">
            <v>1ABBCH</v>
          </cell>
          <cell r="AJ102" t="str">
            <v>PIPING VALVES - STAINLESS STEEL</v>
          </cell>
          <cell r="AQ102">
            <v>0</v>
          </cell>
        </row>
        <row r="103">
          <cell r="X103" t="str">
            <v>1ACBJ</v>
          </cell>
          <cell r="Y103" t="str">
            <v>DKADU PLANT  - CONSTRUCTION, MAJOR EQUIPMENT - EMERG. DIESEL GENERATOR</v>
          </cell>
          <cell r="AF103">
            <v>0</v>
          </cell>
          <cell r="AI103" t="str">
            <v>1ABBCI</v>
          </cell>
          <cell r="AJ103" t="str">
            <v>PIPING &amp; FITTING MATERIAL - NON-METALLIC</v>
          </cell>
          <cell r="AQ103">
            <v>0</v>
          </cell>
        </row>
        <row r="104">
          <cell r="X104" t="str">
            <v>1ACBQ</v>
          </cell>
          <cell r="Y104" t="str">
            <v>DKADU PLANT  - CONSTRUCTION, MAJOR EQUIPMENT - PACKAGED EQUIPMENT</v>
          </cell>
          <cell r="Z104">
            <v>119.2</v>
          </cell>
          <cell r="AA104" t="str">
            <v>TON</v>
          </cell>
          <cell r="AB104">
            <v>18380</v>
          </cell>
          <cell r="AC104">
            <v>146700</v>
          </cell>
          <cell r="AF104">
            <v>146700</v>
          </cell>
          <cell r="AI104" t="str">
            <v>1ABBCJ</v>
          </cell>
          <cell r="AJ104" t="str">
            <v>PIPING VALVES - NON-METALLIC</v>
          </cell>
          <cell r="AQ104">
            <v>0</v>
          </cell>
        </row>
        <row r="105">
          <cell r="X105" t="str">
            <v>1ACBR</v>
          </cell>
          <cell r="Y105" t="str">
            <v>DKADU PLANT  - CONSTRUCTION, MAJOR EQUIPMENT - ELECTRICAL EQUIPMENT</v>
          </cell>
          <cell r="AF105">
            <v>0</v>
          </cell>
          <cell r="AI105" t="str">
            <v>1ABBCX</v>
          </cell>
          <cell r="AJ105" t="str">
            <v>PIPING MATERIALS - OTHER</v>
          </cell>
          <cell r="AQ105">
            <v>0</v>
          </cell>
        </row>
        <row r="106">
          <cell r="X106" t="str">
            <v>1ACBS</v>
          </cell>
          <cell r="Y106" t="str">
            <v>DKADU PLANT  - CONSTRUCTION, MAJOR EQUIPMENT - INSTRUMENT EQUIPMENT</v>
          </cell>
          <cell r="AF106">
            <v>0</v>
          </cell>
          <cell r="AI106" t="str">
            <v>1ABBC-</v>
          </cell>
          <cell r="AJ106" t="str">
            <v>SUBTOTAL PIPING &amp; VALVES BULKS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X107" t="str">
            <v>1ACBX</v>
          </cell>
          <cell r="Y107" t="str">
            <v>DKADU PLANT  - CONSTRUCTION, MAJOR EQUIPMENT - OTHERS</v>
          </cell>
          <cell r="AF107">
            <v>0</v>
          </cell>
        </row>
        <row r="108">
          <cell r="X108" t="str">
            <v>1ACB-</v>
          </cell>
          <cell r="Y108" t="str">
            <v>SUBTOTAL - DKADU PLANT  - CONSTRUCTION, MAJOR EQUIPMENT</v>
          </cell>
          <cell r="Z108">
            <v>4191.3</v>
          </cell>
          <cell r="AA108" t="str">
            <v>N/A</v>
          </cell>
          <cell r="AB108">
            <v>375240</v>
          </cell>
          <cell r="AC108">
            <v>3038300</v>
          </cell>
          <cell r="AD108">
            <v>0</v>
          </cell>
          <cell r="AE108">
            <v>0</v>
          </cell>
          <cell r="AF108">
            <v>3038300</v>
          </cell>
          <cell r="AI108" t="str">
            <v>1ABBDA</v>
          </cell>
          <cell r="AJ108" t="str">
            <v>LV CABLE</v>
          </cell>
          <cell r="AQ108">
            <v>0</v>
          </cell>
        </row>
        <row r="109">
          <cell r="AI109" t="str">
            <v>1ABBDB</v>
          </cell>
          <cell r="AJ109" t="str">
            <v>HV CABLE</v>
          </cell>
          <cell r="AQ109">
            <v>0</v>
          </cell>
        </row>
        <row r="110">
          <cell r="X110" t="str">
            <v>1ACCA</v>
          </cell>
          <cell r="Y110" t="str">
            <v>DKADU PLANT  - CONSTRUCTION, BULKS - STRUCTURAL</v>
          </cell>
          <cell r="AF110">
            <v>0</v>
          </cell>
          <cell r="AI110" t="str">
            <v>1ABBDC</v>
          </cell>
          <cell r="AJ110" t="str">
            <v>CABLE TRAY / CABLE LADDERS</v>
          </cell>
          <cell r="AQ110">
            <v>0</v>
          </cell>
        </row>
        <row r="111">
          <cell r="X111" t="str">
            <v>1ACCB</v>
          </cell>
          <cell r="Y111" t="str">
            <v>DKADU PLANT  - CONSTRUCTION, BULKS - PIPING &amp; VALVES</v>
          </cell>
          <cell r="AF111">
            <v>0</v>
          </cell>
          <cell r="AI111" t="str">
            <v>1ABBDD</v>
          </cell>
          <cell r="AJ111" t="str">
            <v>CABLE FITTINGS &amp; JUNCTION BOXES</v>
          </cell>
          <cell r="AQ111">
            <v>0</v>
          </cell>
        </row>
        <row r="112">
          <cell r="X112" t="str">
            <v>1ACCC</v>
          </cell>
          <cell r="Y112" t="str">
            <v>DKADU PLANT  - CONSTRUCTION, BULKS - ELECTRICAL</v>
          </cell>
          <cell r="AF112">
            <v>0</v>
          </cell>
          <cell r="AI112" t="str">
            <v>1ABBDE</v>
          </cell>
          <cell r="AJ112" t="str">
            <v>EARTHING MATERIALS</v>
          </cell>
          <cell r="AQ112">
            <v>0</v>
          </cell>
        </row>
        <row r="113">
          <cell r="X113" t="str">
            <v>1ACCD</v>
          </cell>
          <cell r="Y113" t="str">
            <v>DKADU PLANT  - CONSTRUCTION, BULKS - INSTRUMENTATION</v>
          </cell>
          <cell r="AF113">
            <v>0</v>
          </cell>
          <cell r="AI113" t="str">
            <v>1ABBDF</v>
          </cell>
          <cell r="AJ113" t="str">
            <v>LIGHTING AND OTHER ACCESSORIES</v>
          </cell>
          <cell r="AQ113">
            <v>0</v>
          </cell>
        </row>
        <row r="114">
          <cell r="X114" t="str">
            <v>1ACC-</v>
          </cell>
          <cell r="Y114" t="str">
            <v xml:space="preserve">SUBTOTAL - DKADU PLANT  - CONSTRUCTION, BULKS 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1ABBDG</v>
          </cell>
          <cell r="AJ114" t="str">
            <v>CATHODIC PROTECTION SYSTEM(S)</v>
          </cell>
          <cell r="AQ114">
            <v>0</v>
          </cell>
        </row>
        <row r="115">
          <cell r="AI115" t="str">
            <v>1ABBDX</v>
          </cell>
          <cell r="AJ115" t="str">
            <v>OTHER ELECTRICAL BULKS</v>
          </cell>
          <cell r="AQ115">
            <v>0</v>
          </cell>
        </row>
        <row r="116">
          <cell r="X116" t="str">
            <v>1ACDA</v>
          </cell>
          <cell r="Y116" t="str">
            <v>DKADU PLANT  - CONSTRUCTION SPECIALTIES - BUILDINGS</v>
          </cell>
          <cell r="AF116">
            <v>0</v>
          </cell>
          <cell r="AI116" t="str">
            <v>1ABBD-</v>
          </cell>
          <cell r="AJ116" t="str">
            <v>SUBTOTAL ELECTRICAL BULKS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7">
          <cell r="X117" t="str">
            <v>1ACDB</v>
          </cell>
          <cell r="Y117" t="str">
            <v>DKADU PLANT  - CONSTRUCTION SPECIALTIES - GENERAL</v>
          </cell>
          <cell r="AF117">
            <v>0</v>
          </cell>
        </row>
        <row r="118">
          <cell r="X118" t="str">
            <v>1ACD-</v>
          </cell>
          <cell r="Y118" t="str">
            <v>SUBTOTAL - DKADU PLANT  - CONSTRUCTION SPECIALTIES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1ABBEA</v>
          </cell>
          <cell r="AJ118" t="str">
            <v>CABLE AND CABLE FITTINGS</v>
          </cell>
          <cell r="AQ118">
            <v>0</v>
          </cell>
        </row>
        <row r="119">
          <cell r="AI119" t="str">
            <v>1ABBEB</v>
          </cell>
          <cell r="AJ119" t="str">
            <v>CABLE TRAY / CABLE LADDERS</v>
          </cell>
          <cell r="AQ119">
            <v>0</v>
          </cell>
        </row>
        <row r="120">
          <cell r="X120" t="str">
            <v>1ACEA</v>
          </cell>
          <cell r="Y120" t="str">
            <v>DKADU PLANT  - CONSTRUCTION, OTHER DIRECT WORK - FIRE PROTECTION</v>
          </cell>
          <cell r="AF120">
            <v>0</v>
          </cell>
          <cell r="AI120" t="str">
            <v>1ABBEC</v>
          </cell>
          <cell r="AJ120" t="str">
            <v>INSTRUMENT TUBING AND FITTINGS</v>
          </cell>
          <cell r="AQ120">
            <v>0</v>
          </cell>
        </row>
        <row r="121">
          <cell r="X121" t="str">
            <v>1ACEB</v>
          </cell>
          <cell r="Y121" t="str">
            <v>DKADU PLANT  - CONSTRUCTION, OTHER DIRECT WORK - FIREPROOFING</v>
          </cell>
          <cell r="AF121">
            <v>0</v>
          </cell>
          <cell r="AI121" t="str">
            <v>1ABBED</v>
          </cell>
          <cell r="AJ121" t="str">
            <v>MOUNTING ACCESSORIES</v>
          </cell>
          <cell r="AQ121">
            <v>0</v>
          </cell>
        </row>
        <row r="122">
          <cell r="X122" t="str">
            <v>1ACEC</v>
          </cell>
          <cell r="Y122" t="str">
            <v>DKADU PLANT  - CONSTRUCTION, OTHER DIRECT WORK - INSULATION</v>
          </cell>
          <cell r="AF122">
            <v>0</v>
          </cell>
          <cell r="AI122" t="str">
            <v>1ABBEE</v>
          </cell>
          <cell r="AJ122" t="str">
            <v>EARTHING MATERIALS</v>
          </cell>
          <cell r="AQ122">
            <v>0</v>
          </cell>
        </row>
        <row r="123">
          <cell r="X123" t="str">
            <v>1ACED</v>
          </cell>
          <cell r="Y123" t="str">
            <v>DKADU PLANT  - CONSTRUCTION, OTHER DIRECT WORK - PAINTING</v>
          </cell>
          <cell r="AF123">
            <v>0</v>
          </cell>
          <cell r="AI123" t="str">
            <v>1ABBEF</v>
          </cell>
          <cell r="AJ123" t="str">
            <v>FIRE AND GAS DETECTION EQUIPMENT</v>
          </cell>
          <cell r="AQ123">
            <v>0</v>
          </cell>
        </row>
        <row r="124">
          <cell r="X124" t="str">
            <v>1ACEE</v>
          </cell>
          <cell r="Y124" t="str">
            <v>DKADU PLANT  - CONSTRUCTION, OTHER DIRECT WORK - SHUTDOWN</v>
          </cell>
          <cell r="AF124">
            <v>0</v>
          </cell>
          <cell r="AI124" t="str">
            <v>1ABBEX</v>
          </cell>
          <cell r="AJ124" t="str">
            <v>OTHER INSTRUMENTATION BULKS</v>
          </cell>
          <cell r="AQ124">
            <v>0</v>
          </cell>
        </row>
        <row r="125">
          <cell r="X125" t="str">
            <v>1ACEF</v>
          </cell>
          <cell r="Y125" t="str">
            <v>DKADU PLANT  - CONSTRUCTION, OTHER DIRECT WORK - PRE-COMMISSIONING</v>
          </cell>
          <cell r="AF125">
            <v>0</v>
          </cell>
          <cell r="AI125" t="str">
            <v>1ABBE-</v>
          </cell>
          <cell r="AJ125" t="str">
            <v>SUBTOTAL INSTRUMENTATION BULKS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X126" t="str">
            <v>1ACEG</v>
          </cell>
          <cell r="Y126" t="str">
            <v>DKADU PLANT  - CONSTRUCTION, OTHER DIRECT WORK - ENVIRONMENTAL</v>
          </cell>
          <cell r="AF126">
            <v>0</v>
          </cell>
        </row>
        <row r="127">
          <cell r="X127" t="str">
            <v>1ACEX</v>
          </cell>
          <cell r="Y127" t="str">
            <v>DKADU PLANT  - CONSTRUCTION, OTHER DIRECT WORK - OTHER</v>
          </cell>
          <cell r="AF127">
            <v>0</v>
          </cell>
        </row>
        <row r="128">
          <cell r="X128" t="str">
            <v>1ACE</v>
          </cell>
          <cell r="Y128" t="str">
            <v xml:space="preserve">SUBTOTAL - DKADU PLANT  - CONSTRUCTION, OTHER DIRECT WORK - 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34">
          <cell r="W134" t="str">
            <v>LEVEL 2 DKADU PLANT PG.4</v>
          </cell>
          <cell r="X134" t="str">
            <v>WBS CODE</v>
          </cell>
          <cell r="Y134" t="str">
            <v>DESCRIPTION</v>
          </cell>
          <cell r="Z134" t="str">
            <v>QUANTITY</v>
          </cell>
          <cell r="AA134" t="str">
            <v>UNITS</v>
          </cell>
          <cell r="AB134" t="str">
            <v>TOTAL MANHOURS</v>
          </cell>
          <cell r="AC134" t="str">
            <v>TOTAL LABOR COST</v>
          </cell>
          <cell r="AD134" t="str">
            <v>TOTAL MAT'L COST</v>
          </cell>
          <cell r="AE134" t="str">
            <v>TOTAL S/C COST</v>
          </cell>
          <cell r="AF134" t="str">
            <v>TOTAL COST</v>
          </cell>
        </row>
        <row r="136">
          <cell r="X136" t="str">
            <v>1ACFA</v>
          </cell>
          <cell r="Y136" t="str">
            <v>DKADU PLANT  - CONSTRUCTION INDIRECTS</v>
          </cell>
          <cell r="AF136">
            <v>0</v>
          </cell>
        </row>
        <row r="137">
          <cell r="X137" t="str">
            <v>1ACF</v>
          </cell>
          <cell r="Y137" t="str">
            <v>SUBTOTAL - DKADU PLANT  - CONSTRUCTION INDIRECTS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9">
          <cell r="X139" t="str">
            <v>1ADAA</v>
          </cell>
          <cell r="Y139" t="str">
            <v>DKADU PLANT  - COMMISSIONING - PROCESS</v>
          </cell>
          <cell r="AF139">
            <v>0</v>
          </cell>
        </row>
        <row r="140">
          <cell r="X140" t="str">
            <v>1ADAB</v>
          </cell>
          <cell r="Y140" t="str">
            <v>DKADU PLANT  - COMMISSIONING - UTILITIES</v>
          </cell>
          <cell r="AF140">
            <v>0</v>
          </cell>
        </row>
        <row r="141">
          <cell r="X141" t="str">
            <v>1ADA-</v>
          </cell>
          <cell r="Y141" t="str">
            <v>SUBTOTAL - DKADU PLANT  - COMMISSIONING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3">
          <cell r="X143" t="str">
            <v>1ADBA</v>
          </cell>
          <cell r="Y143" t="str">
            <v>DKADU PLANT  - PERFORMANCE TEST - PROCESS</v>
          </cell>
          <cell r="AF143">
            <v>0</v>
          </cell>
        </row>
        <row r="144">
          <cell r="X144" t="str">
            <v>1ADBB</v>
          </cell>
          <cell r="Y144" t="str">
            <v>DKADU PLANT  - PERFORMANCE TEST - UTILITIES</v>
          </cell>
          <cell r="AF144">
            <v>0</v>
          </cell>
        </row>
        <row r="145">
          <cell r="X145" t="str">
            <v>1ADB-</v>
          </cell>
          <cell r="Y145" t="str">
            <v>SUBTOTAL - DKADU PLANT  - PERFORMANCE TEST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78">
          <cell r="L178" t="str">
            <v>CYCLE &amp; LVL 1 NGL-4 PLANT</v>
          </cell>
          <cell r="M178" t="str">
            <v>WBS CODE</v>
          </cell>
          <cell r="N178" t="str">
            <v>DESCRIPTION</v>
          </cell>
          <cell r="O178" t="str">
            <v>QUANTITY</v>
          </cell>
          <cell r="P178" t="str">
            <v>UNITS</v>
          </cell>
          <cell r="Q178" t="str">
            <v>TOTAL MANHOURS</v>
          </cell>
          <cell r="R178" t="str">
            <v>TOTAL LABOR COST</v>
          </cell>
          <cell r="S178" t="str">
            <v>TOTAL MAT'L COST</v>
          </cell>
          <cell r="T178" t="str">
            <v>TOTAL S/C COST</v>
          </cell>
          <cell r="U178" t="str">
            <v>TOTAL COST</v>
          </cell>
          <cell r="W178" t="str">
            <v>LEVEL 2 NGL-4 PLANT PG.1</v>
          </cell>
          <cell r="X178" t="str">
            <v>WBS CODE</v>
          </cell>
          <cell r="Y178" t="str">
            <v>DESCRIPTION</v>
          </cell>
          <cell r="Z178" t="str">
            <v>QUANTITY</v>
          </cell>
          <cell r="AA178" t="str">
            <v>UNITS</v>
          </cell>
          <cell r="AB178" t="str">
            <v>TOTAL MANHOURS</v>
          </cell>
          <cell r="AC178" t="str">
            <v>TOTAL LABOR COST</v>
          </cell>
          <cell r="AD178" t="str">
            <v>TOTAL MAT'L COST</v>
          </cell>
          <cell r="AE178" t="str">
            <v>TOTAL S/C COST</v>
          </cell>
          <cell r="AF178" t="str">
            <v>TOTAL COST</v>
          </cell>
          <cell r="AH178" t="str">
            <v>LEVEL 3 NGL-4 PLANT PG 1</v>
          </cell>
          <cell r="AI178" t="str">
            <v>WBS CODE</v>
          </cell>
          <cell r="AJ178" t="str">
            <v>DESCRIPTION</v>
          </cell>
          <cell r="AK178" t="str">
            <v>QUANTITY</v>
          </cell>
          <cell r="AL178" t="str">
            <v>UNITS</v>
          </cell>
          <cell r="AM178" t="str">
            <v>TOTAL MANHOURS</v>
          </cell>
          <cell r="AN178" t="str">
            <v>TOTAL LABOR COST</v>
          </cell>
          <cell r="AO178" t="str">
            <v>TOTAL MAT'L COST</v>
          </cell>
          <cell r="AP178" t="str">
            <v>TOTAL S/C COST</v>
          </cell>
          <cell r="AQ178" t="str">
            <v>TOTAL COST</v>
          </cell>
        </row>
        <row r="180">
          <cell r="M180" t="str">
            <v>1BAA-</v>
          </cell>
          <cell r="N180" t="str">
            <v>NGL-4 PLANT  - DIRECT ENGINEERING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X180" t="str">
            <v>1BAAA</v>
          </cell>
          <cell r="Y180" t="str">
            <v>NGL-4 PLANT  - DIR. ENG.  PROCESS</v>
          </cell>
          <cell r="AF180">
            <v>0</v>
          </cell>
          <cell r="AI180" t="str">
            <v>1BBAAA</v>
          </cell>
          <cell r="AJ180" t="str">
            <v>DEETHANIZER OVERHEAD ACCUMULATOR DRUM</v>
          </cell>
          <cell r="AQ180">
            <v>0</v>
          </cell>
        </row>
        <row r="181">
          <cell r="M181" t="str">
            <v>1BAI-</v>
          </cell>
          <cell r="N181" t="str">
            <v>NGL-4 PLANT  - ENGINEERING PROCUREMENT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X181" t="str">
            <v>1BAAB</v>
          </cell>
          <cell r="Y181" t="str">
            <v>NGL-4 PLANT  - DIR. ENG.  PERMITS</v>
          </cell>
          <cell r="AF181">
            <v>0</v>
          </cell>
          <cell r="AI181" t="str">
            <v>1BBAAB</v>
          </cell>
          <cell r="AJ181" t="str">
            <v>PROPANE REFRIGERANT SURGE DRUMS</v>
          </cell>
          <cell r="AQ181">
            <v>0</v>
          </cell>
        </row>
        <row r="182">
          <cell r="M182" t="str">
            <v>1BAJ-</v>
          </cell>
          <cell r="N182" t="str">
            <v>NGL-4 PLANT  - INDIRECT ENGINEERING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X182" t="str">
            <v>1BAAC</v>
          </cell>
          <cell r="Y182" t="str">
            <v>NGL-4 PLANT  - DIR. ENG.  CIVIL/STRUCTURAL</v>
          </cell>
          <cell r="AF182">
            <v>0</v>
          </cell>
          <cell r="AI182" t="str">
            <v>1BBAAC</v>
          </cell>
          <cell r="AJ182" t="str">
            <v>PROPANE REFRIGERANT 1ST STAGE SUCTION DRUMS</v>
          </cell>
          <cell r="AQ182">
            <v>0</v>
          </cell>
        </row>
        <row r="183">
          <cell r="M183" t="str">
            <v>1BA--</v>
          </cell>
          <cell r="N183" t="str">
            <v>SUBTOTAL NGL-4 PLANT  - ENGINEERING/PROCUREMENT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X183" t="str">
            <v>1BAAD</v>
          </cell>
          <cell r="Y183" t="str">
            <v>NGL-4 PLANT  - DIR. ENG.  MECHANICAL</v>
          </cell>
          <cell r="AF183">
            <v>0</v>
          </cell>
          <cell r="AI183" t="str">
            <v>1BBAAD</v>
          </cell>
          <cell r="AJ183" t="str">
            <v>PROPANE REFRIGERANT 3RD STAGE SUCTION DRUMS</v>
          </cell>
          <cell r="AQ183">
            <v>0</v>
          </cell>
        </row>
        <row r="184">
          <cell r="X184" t="str">
            <v>1BAAE</v>
          </cell>
          <cell r="Y184" t="str">
            <v>NGL-4 PLANT  - DIR. ENG.  PIPING</v>
          </cell>
          <cell r="AF184">
            <v>0</v>
          </cell>
          <cell r="AI184" t="str">
            <v>1BBAAE</v>
          </cell>
          <cell r="AJ184" t="str">
            <v>PROPANE REFRIGERANT 4TH STAGE SUCTION DRUMS</v>
          </cell>
          <cell r="AQ184">
            <v>0</v>
          </cell>
        </row>
        <row r="185">
          <cell r="M185" t="str">
            <v>1BBA-</v>
          </cell>
          <cell r="N185" t="str">
            <v>NGL-4 PLANT  - FAB/DELIVERY - MAJOR EQUIPMENT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X185" t="str">
            <v>1BAAF</v>
          </cell>
          <cell r="Y185" t="str">
            <v>NGL-4 PLANT  - DIR. ENG.  ELECTRICAL</v>
          </cell>
          <cell r="AF185">
            <v>0</v>
          </cell>
          <cell r="AI185" t="str">
            <v>1BBAAF</v>
          </cell>
          <cell r="AJ185" t="str">
            <v>NFGP FEED DRUM</v>
          </cell>
          <cell r="AQ185">
            <v>0</v>
          </cell>
        </row>
        <row r="186">
          <cell r="M186" t="str">
            <v>1BBB-</v>
          </cell>
          <cell r="N186" t="str">
            <v>NGL-4 PLANT  - FAB/DELIVERY - BULKS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X186" t="str">
            <v>1BAAG</v>
          </cell>
          <cell r="Y186" t="str">
            <v>NGL-4 PLANT  - DIR. ENG.  INSTRUMENTATION</v>
          </cell>
          <cell r="AF186">
            <v>0</v>
          </cell>
          <cell r="AI186" t="str">
            <v>1BBAAG</v>
          </cell>
          <cell r="AJ186" t="str">
            <v>ADIP VESSELS / DRUMS / SETTLERS / TANKS</v>
          </cell>
          <cell r="AQ186">
            <v>0</v>
          </cell>
        </row>
        <row r="187">
          <cell r="M187" t="str">
            <v>1BBC-</v>
          </cell>
          <cell r="N187" t="str">
            <v>NGL-4 PLANT  - FAB/DELIVERY - ENGINEERING SPECIALTIES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X187" t="str">
            <v>1BAAH</v>
          </cell>
          <cell r="Y187" t="str">
            <v>NGL-4 PLANT  - DIR. ENG.  ARCHITECTURAL</v>
          </cell>
          <cell r="AF187">
            <v>0</v>
          </cell>
          <cell r="AI187" t="str">
            <v>1BBAAH</v>
          </cell>
          <cell r="AJ187" t="str">
            <v>MEROX VESSELS / DRUMS / TANKS - REACTOR VESSEL</v>
          </cell>
          <cell r="AQ187">
            <v>0</v>
          </cell>
        </row>
        <row r="188">
          <cell r="M188" t="str">
            <v>1BB--</v>
          </cell>
          <cell r="N188" t="str">
            <v>SUBTOTAL NGL-4 PLANT  - FABRICATION/DELIVERY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X188" t="str">
            <v>1BAA-</v>
          </cell>
          <cell r="Y188" t="str">
            <v>SUBTOTAL - NGL-4 PLANT  - DIRECT ENGINEERING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1BBAAI</v>
          </cell>
          <cell r="AJ188" t="str">
            <v>PROPANE PRODUCT DEHYDRATION  VESSELS / DRUMS</v>
          </cell>
          <cell r="AQ188">
            <v>0</v>
          </cell>
        </row>
        <row r="189">
          <cell r="AI189" t="str">
            <v>1BBAAJ</v>
          </cell>
          <cell r="AJ189" t="str">
            <v>BUTANE PRODUCT DEHYDRATION  VESSELS / DRUMS</v>
          </cell>
          <cell r="AQ189">
            <v>0</v>
          </cell>
        </row>
        <row r="190">
          <cell r="M190" t="str">
            <v>1BCA-</v>
          </cell>
          <cell r="N190" t="str">
            <v>NGL-4 PLANT  - CONSTRUCTION - CIVIL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X190" t="str">
            <v>1BAIA</v>
          </cell>
          <cell r="Y190" t="str">
            <v>NGL-4 PLANT  - PROCUREMENT PRESSURE VESSELS</v>
          </cell>
          <cell r="AF190">
            <v>0</v>
          </cell>
          <cell r="AI190" t="str">
            <v>1BBAAK</v>
          </cell>
          <cell r="AJ190" t="str">
            <v>REGENERATION GAS DRYING VESSELS / DRUMS</v>
          </cell>
          <cell r="AQ190">
            <v>0</v>
          </cell>
        </row>
        <row r="191">
          <cell r="M191" t="str">
            <v>1BCB-</v>
          </cell>
          <cell r="N191" t="str">
            <v>NGL-4 PLANT  - CONSTRUCTION - MAJOR EQUIPMENT</v>
          </cell>
          <cell r="Q191">
            <v>708854</v>
          </cell>
          <cell r="R191">
            <v>5949900</v>
          </cell>
          <cell r="S191">
            <v>0</v>
          </cell>
          <cell r="T191">
            <v>0</v>
          </cell>
          <cell r="U191">
            <v>5949900</v>
          </cell>
          <cell r="X191" t="str">
            <v>1BAIB</v>
          </cell>
          <cell r="Y191" t="str">
            <v>NGL-4 PLANT  - PROCUREMENT   COLUMNS</v>
          </cell>
          <cell r="AF191">
            <v>0</v>
          </cell>
          <cell r="AI191" t="str">
            <v>1BBAAL</v>
          </cell>
          <cell r="AJ191" t="str">
            <v>HOT OIL TANK</v>
          </cell>
          <cell r="AQ191">
            <v>0</v>
          </cell>
        </row>
        <row r="192">
          <cell r="M192" t="str">
            <v>1BCC-</v>
          </cell>
          <cell r="N192" t="str">
            <v>NGL-4 PLANT  - CONSTRUCTION - BULKS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X192" t="str">
            <v>1BAIE</v>
          </cell>
          <cell r="Y192" t="str">
            <v>NGL-4 PLANT  - PROCUREMENT   PUMPS &amp; MOTORS</v>
          </cell>
          <cell r="AF192">
            <v>0</v>
          </cell>
          <cell r="AI192" t="str">
            <v>1BBAAM</v>
          </cell>
          <cell r="AJ192" t="str">
            <v>FLARE HYDROCARBON COLLECTION DRUM</v>
          </cell>
          <cell r="AQ192">
            <v>0</v>
          </cell>
        </row>
        <row r="193">
          <cell r="M193" t="str">
            <v>1BCD-</v>
          </cell>
          <cell r="N193" t="str">
            <v>NGL-4 PLANT  - CONSTRUCTION - CONSTRUCTION SPECIALTIES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X193" t="str">
            <v>1BAIF</v>
          </cell>
          <cell r="Y193" t="str">
            <v>NGL-4 PLANT  - PROCUREMENT   HEAT EXCHANGERS - S &amp; T</v>
          </cell>
          <cell r="AF193">
            <v>0</v>
          </cell>
          <cell r="AI193" t="str">
            <v>1BBAAN</v>
          </cell>
          <cell r="AJ193" t="str">
            <v>DEPROPANISER OVERHEAD ACCUMULATOR DRUM</v>
          </cell>
          <cell r="AQ193">
            <v>0</v>
          </cell>
        </row>
        <row r="194">
          <cell r="M194" t="str">
            <v>1BCE-</v>
          </cell>
          <cell r="N194" t="str">
            <v>NGL-4 PLANT  - CONSTRUCTION - OTHER DIRECT WORK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1BAIH</v>
          </cell>
          <cell r="Y194" t="str">
            <v>NGL-4 PLANT  - PROCUREMENT   AIR COOLERS</v>
          </cell>
          <cell r="AF194">
            <v>0</v>
          </cell>
          <cell r="AI194" t="str">
            <v>1BBAAO</v>
          </cell>
          <cell r="AJ194" t="str">
            <v>DEBUTANISER OVERHEAD ACCUMULATOR DRUM</v>
          </cell>
          <cell r="AQ194">
            <v>0</v>
          </cell>
        </row>
        <row r="195">
          <cell r="M195" t="str">
            <v>1BCF-</v>
          </cell>
          <cell r="N195" t="str">
            <v>NGL-4 PLANT  - CONSTRUCTION - INDIRECTS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1BAII</v>
          </cell>
          <cell r="Y195" t="str">
            <v>NGL-4 PLANT  - PROCUREMENT   COMPRESSORS &amp; DRIVERS</v>
          </cell>
          <cell r="AF195">
            <v>0</v>
          </cell>
          <cell r="AI195" t="str">
            <v>1BBAAP</v>
          </cell>
          <cell r="AJ195" t="str">
            <v>ADIP MIXER 1ST STAGE VESSELS</v>
          </cell>
          <cell r="AQ195">
            <v>0</v>
          </cell>
        </row>
        <row r="196">
          <cell r="M196" t="str">
            <v>1BC--</v>
          </cell>
          <cell r="N196" t="str">
            <v>SUBTOTAL NGL-4 PLANT  - CONSTRUCTION</v>
          </cell>
          <cell r="Q196">
            <v>708854</v>
          </cell>
          <cell r="R196">
            <v>5949900</v>
          </cell>
          <cell r="S196">
            <v>0</v>
          </cell>
          <cell r="T196">
            <v>0</v>
          </cell>
          <cell r="U196">
            <v>5949900</v>
          </cell>
          <cell r="X196" t="str">
            <v>1BAIJ</v>
          </cell>
          <cell r="Y196" t="str">
            <v>NGL-4 PLANT  - PROCUREMENT   EMERGENCY DIESEL GENERATOR</v>
          </cell>
          <cell r="AF196">
            <v>0</v>
          </cell>
          <cell r="AI196" t="str">
            <v>1BBAAQ</v>
          </cell>
          <cell r="AJ196" t="str">
            <v>ADIP MIXER 2ND STAGE VESSELS</v>
          </cell>
          <cell r="AQ196">
            <v>0</v>
          </cell>
        </row>
        <row r="197">
          <cell r="X197" t="str">
            <v>1BAIM</v>
          </cell>
          <cell r="Y197" t="str">
            <v>NGL-4 PLANT  - PROCUREMENT   BLOWERS &amp; FANS</v>
          </cell>
          <cell r="AF197">
            <v>0</v>
          </cell>
          <cell r="AI197" t="str">
            <v>1BBAAR</v>
          </cell>
          <cell r="AJ197" t="str">
            <v>ADIP MIXER 3RD STAGE VESSELS</v>
          </cell>
          <cell r="AQ197">
            <v>0</v>
          </cell>
        </row>
        <row r="198">
          <cell r="M198" t="str">
            <v>1BDA-</v>
          </cell>
          <cell r="N198" t="str">
            <v>NGL-4 PLANT  - COMMISSIONING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1BAIO</v>
          </cell>
          <cell r="Y198" t="str">
            <v>NGL-4 PLANT  - PROCUREMENT   FLARES</v>
          </cell>
          <cell r="AF198">
            <v>0</v>
          </cell>
          <cell r="AI198" t="str">
            <v>1BBAAS</v>
          </cell>
          <cell r="AJ198" t="str">
            <v>ADIP SETTLER 1ST STAGE VESSELS</v>
          </cell>
          <cell r="AQ198">
            <v>0</v>
          </cell>
        </row>
        <row r="199">
          <cell r="M199" t="str">
            <v>1BDB-</v>
          </cell>
          <cell r="N199" t="str">
            <v>NGL-4 PLANT  -PERFORMANCE TEST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X199" t="str">
            <v>1BAIQ</v>
          </cell>
          <cell r="Y199" t="str">
            <v>NGL-4 PLANT  - PROCUREMENT   PACKAGED EQUIPMENT</v>
          </cell>
          <cell r="AF199">
            <v>0</v>
          </cell>
          <cell r="AI199" t="str">
            <v>1BBAAT</v>
          </cell>
          <cell r="AJ199" t="str">
            <v>ADIP SETTLER 2ND STAGE VESSELS</v>
          </cell>
          <cell r="AQ199">
            <v>0</v>
          </cell>
        </row>
        <row r="200">
          <cell r="M200" t="str">
            <v>1BD--</v>
          </cell>
          <cell r="N200" t="str">
            <v>SUBTOTAL NGL-4 PLANT  - COMMISSIONING, PERFORMANCE TEST &amp; TRAINING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1BAIR</v>
          </cell>
          <cell r="Y200" t="str">
            <v>NGL-4 PLANT  - PROCUREMENT   ELECTRICAL EQUIPMENT</v>
          </cell>
          <cell r="AF200">
            <v>0</v>
          </cell>
          <cell r="AI200" t="str">
            <v>1BBAAU</v>
          </cell>
          <cell r="AJ200" t="str">
            <v>ADIP SETTLER 3RD STAGE VESSELS</v>
          </cell>
          <cell r="AQ200">
            <v>0</v>
          </cell>
        </row>
        <row r="201">
          <cell r="X201" t="str">
            <v>1BAIS</v>
          </cell>
          <cell r="Y201" t="str">
            <v>NGL-4 PLANT  - PROCUREMENT   INSTRUMENTATION EQUIPMENT</v>
          </cell>
          <cell r="AF201">
            <v>0</v>
          </cell>
          <cell r="AI201" t="str">
            <v>1BBAAV</v>
          </cell>
          <cell r="AJ201" t="str">
            <v>ADIP WASH WATER VESSELS</v>
          </cell>
          <cell r="AQ201">
            <v>0</v>
          </cell>
        </row>
        <row r="202">
          <cell r="X202" t="str">
            <v>1BAIT</v>
          </cell>
          <cell r="Y202" t="str">
            <v>NGL-4 PLANT  - PROCUREMENT   BULKS</v>
          </cell>
          <cell r="AF202">
            <v>0</v>
          </cell>
          <cell r="AI202" t="str">
            <v>1BBAAW</v>
          </cell>
          <cell r="AJ202" t="str">
            <v>ADIP REGENERATOR DRUM</v>
          </cell>
          <cell r="AQ202">
            <v>0</v>
          </cell>
        </row>
        <row r="203">
          <cell r="X203" t="str">
            <v>1BAIX</v>
          </cell>
          <cell r="Y203" t="str">
            <v>NGL-4 PLANT  - PROCUREMENT   OTHER</v>
          </cell>
          <cell r="AF203">
            <v>0</v>
          </cell>
          <cell r="AI203" t="str">
            <v>1BBAAY</v>
          </cell>
          <cell r="AJ203" t="str">
            <v>MEROX DISULPHIDE SEPARATOR</v>
          </cell>
          <cell r="AQ203">
            <v>0</v>
          </cell>
        </row>
        <row r="204">
          <cell r="X204" t="str">
            <v>1BAI-</v>
          </cell>
          <cell r="Y204" t="str">
            <v>SUBTOTAL - NGL-4 PLANT  - PROCUREMENT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1BBAAZ</v>
          </cell>
          <cell r="AJ204" t="str">
            <v>MEROX PREWASH DRUM</v>
          </cell>
          <cell r="AQ204">
            <v>0</v>
          </cell>
        </row>
        <row r="205">
          <cell r="AI205" t="str">
            <v>1BBAA1</v>
          </cell>
          <cell r="AJ205" t="str">
            <v>CAUSTIC KNOCKOUT DRUMS</v>
          </cell>
          <cell r="AQ205">
            <v>0</v>
          </cell>
        </row>
        <row r="206">
          <cell r="X206" t="str">
            <v>1BAJA</v>
          </cell>
          <cell r="Y206" t="str">
            <v>NGL-4 PLANT  - INDIRECT ENG'G CONTRACTS</v>
          </cell>
          <cell r="AF206">
            <v>0</v>
          </cell>
          <cell r="AI206" t="str">
            <v>1BBAA2</v>
          </cell>
          <cell r="AJ206" t="str">
            <v>SAND FILTER</v>
          </cell>
          <cell r="AQ206">
            <v>0</v>
          </cell>
        </row>
        <row r="207">
          <cell r="X207" t="str">
            <v>1BAJB</v>
          </cell>
          <cell r="Y207" t="str">
            <v>NGL-4 PLANT  - INDIRECT ENG'G PROJECT MANAGEMENT</v>
          </cell>
          <cell r="AF207">
            <v>0</v>
          </cell>
          <cell r="AI207" t="str">
            <v>1BBAA3</v>
          </cell>
          <cell r="AJ207" t="str">
            <v>SOUR VENT VESEL</v>
          </cell>
          <cell r="AQ207">
            <v>0</v>
          </cell>
        </row>
        <row r="208">
          <cell r="X208" t="str">
            <v>1BAJC</v>
          </cell>
          <cell r="Y208" t="str">
            <v>NGL-4 PLANT  - INDIRECT ENG'G ENGINEERING/NON-TECH</v>
          </cell>
          <cell r="AF208">
            <v>0</v>
          </cell>
          <cell r="AI208" t="str">
            <v>1BBAA4</v>
          </cell>
          <cell r="AJ208" t="str">
            <v>OXIDISER VESSEL</v>
          </cell>
          <cell r="AQ208">
            <v>0</v>
          </cell>
        </row>
        <row r="209">
          <cell r="X209" t="str">
            <v>1BAJX</v>
          </cell>
          <cell r="Y209" t="str">
            <v>NGL-4 PLANT  - INDIRECT ENG'G OTHER</v>
          </cell>
          <cell r="AF209">
            <v>0</v>
          </cell>
          <cell r="AI209" t="str">
            <v>1BBAAX</v>
          </cell>
          <cell r="AJ209" t="str">
            <v>OTHER PRESSURE VESSELS</v>
          </cell>
          <cell r="AQ209">
            <v>0</v>
          </cell>
        </row>
        <row r="210">
          <cell r="X210" t="str">
            <v>1BAJ-</v>
          </cell>
          <cell r="Y210" t="str">
            <v>SUBTOTAL - NGL-4 PLANT  - INDIRECT ENGINEERING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 t="str">
            <v>1BBAA-</v>
          </cell>
          <cell r="AJ210" t="str">
            <v>SUBTOTAL PRESSURE VESSELS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22">
          <cell r="W222" t="str">
            <v>LEVEL 2 NGL-4 PLANT PG.2</v>
          </cell>
          <cell r="X222" t="str">
            <v>WBS CODE</v>
          </cell>
          <cell r="Y222" t="str">
            <v>DESCRIPTION</v>
          </cell>
          <cell r="Z222" t="str">
            <v>QUANTITY</v>
          </cell>
          <cell r="AA222" t="str">
            <v>UNITS</v>
          </cell>
          <cell r="AB222" t="str">
            <v>TOTAL MANHOURS</v>
          </cell>
          <cell r="AC222" t="str">
            <v>TOTAL LABOR COST</v>
          </cell>
          <cell r="AD222" t="str">
            <v>TOTAL MAT'L COST</v>
          </cell>
          <cell r="AE222" t="str">
            <v>TOTAL S/C COST</v>
          </cell>
          <cell r="AF222" t="str">
            <v>TOTAL COST</v>
          </cell>
          <cell r="AH222" t="str">
            <v>LEVEL 3 NGL-4 PLANT PG 2</v>
          </cell>
          <cell r="AI222" t="str">
            <v>WBS CODE</v>
          </cell>
          <cell r="AJ222" t="str">
            <v>DESCRIPTION</v>
          </cell>
          <cell r="AK222" t="str">
            <v>QUANTITY</v>
          </cell>
          <cell r="AL222" t="str">
            <v>UNITS</v>
          </cell>
          <cell r="AM222" t="str">
            <v>TOTAL MANHOURS</v>
          </cell>
          <cell r="AN222" t="str">
            <v>TOTAL LABOR COST</v>
          </cell>
          <cell r="AO222" t="str">
            <v>TOTAL MAT'L COST</v>
          </cell>
          <cell r="AP222" t="str">
            <v>TOTAL S/C COST</v>
          </cell>
          <cell r="AQ222" t="str">
            <v>TOTAL COST</v>
          </cell>
        </row>
        <row r="224">
          <cell r="X224" t="str">
            <v>1BBAA</v>
          </cell>
          <cell r="Y224" t="str">
            <v>NGL-4 PLANT  - FAB/DELIVERY MAJOR EQUIP PRESSURE VESSELS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1BBABA</v>
          </cell>
          <cell r="AJ224" t="str">
            <v>DEETHANISER COLUMNS</v>
          </cell>
          <cell r="AQ224">
            <v>0</v>
          </cell>
        </row>
        <row r="225">
          <cell r="X225" t="str">
            <v>1BBAB</v>
          </cell>
          <cell r="Y225" t="str">
            <v>NGL-4 PLANT  - FAB/DELIVERY MAJOR EQUIP COLUMNS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1BBABB</v>
          </cell>
          <cell r="AJ225" t="str">
            <v>DEPROPANISER COLUMNS</v>
          </cell>
        </row>
        <row r="226">
          <cell r="X226" t="str">
            <v>1BBAE</v>
          </cell>
          <cell r="Y226" t="str">
            <v>NGL-4 PLANT  - FAB/DELIVERY MAJOR EQUIP PUMPS &amp; MOTORS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1BBABC</v>
          </cell>
          <cell r="AJ226" t="str">
            <v>DEBUTANISER COLUMNS</v>
          </cell>
          <cell r="AQ226">
            <v>0</v>
          </cell>
        </row>
        <row r="227">
          <cell r="X227" t="str">
            <v>1BBAF</v>
          </cell>
          <cell r="Y227" t="str">
            <v>NGL-4 PLANT  - FAB/DELIVERY MAJOR EQUIP HEAT EXCHANGERS S&amp;T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1BBABD</v>
          </cell>
          <cell r="AJ227" t="str">
            <v>PROPANE MOLECULAR SEIVE ABSORBER</v>
          </cell>
          <cell r="AQ227">
            <v>0</v>
          </cell>
        </row>
        <row r="228">
          <cell r="X228" t="str">
            <v>1BBAH</v>
          </cell>
          <cell r="Y228" t="str">
            <v>NGL-4 PLANT  - FAB/DELIVERY MAJOR EQUIP AIR COOLERS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 t="str">
            <v>1BBABE</v>
          </cell>
          <cell r="AJ228" t="str">
            <v>BUTANE MOLECULAR SE9IVE ABSORBER</v>
          </cell>
          <cell r="AQ228">
            <v>0</v>
          </cell>
        </row>
        <row r="229">
          <cell r="X229" t="str">
            <v>1BBAI</v>
          </cell>
          <cell r="Y229" t="str">
            <v>NGL-4 PLANT  - FAB/DELIVERY MAJOR EQUIP COMPRESSORS &amp; DRIVERS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I229" t="str">
            <v>1BBABF</v>
          </cell>
          <cell r="AJ229" t="str">
            <v>REGENERATED GAS ALUMINUM DRYER</v>
          </cell>
          <cell r="AQ229">
            <v>0</v>
          </cell>
        </row>
        <row r="230">
          <cell r="X230" t="str">
            <v>1BBAJ</v>
          </cell>
          <cell r="Y230" t="str">
            <v>NGL-4 PLANT  - FAB/DELIVERY MAJOR EQUIP EMERGENCY DIESEL GENERATOR</v>
          </cell>
          <cell r="AF230">
            <v>0</v>
          </cell>
          <cell r="AI230" t="str">
            <v>1BBABG</v>
          </cell>
          <cell r="AJ230" t="str">
            <v>ADIP COLUMNS</v>
          </cell>
          <cell r="AQ230">
            <v>0</v>
          </cell>
        </row>
        <row r="231">
          <cell r="X231" t="str">
            <v>1BBAM</v>
          </cell>
          <cell r="Y231" t="str">
            <v>NGL-4 PLANT  - FAB/DELIVERY MAJOR EQUIP BLOWERS, FANS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I231" t="str">
            <v>1BBABH</v>
          </cell>
          <cell r="AJ231" t="str">
            <v>MEROX COLUMNS</v>
          </cell>
          <cell r="AQ231">
            <v>0</v>
          </cell>
        </row>
        <row r="232">
          <cell r="X232" t="str">
            <v>1BBAO</v>
          </cell>
          <cell r="Y232" t="str">
            <v>NGL-4 PLANT  - FAB/DELIVERY MAJOR EQUIP FLARES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I232" t="str">
            <v>1BBABI</v>
          </cell>
          <cell r="AJ232" t="str">
            <v>PROPANE PRODUCT DEHYDRATION  COLUMNS</v>
          </cell>
          <cell r="AQ232">
            <v>0</v>
          </cell>
        </row>
        <row r="233">
          <cell r="X233" t="str">
            <v>1BBAQ</v>
          </cell>
          <cell r="Y233" t="str">
            <v>NGL-4 PLANT  - FAB/DELIVERY MAJOR EQUIP PACKAGED EQUIPMENT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1BBABJ</v>
          </cell>
          <cell r="AJ233" t="str">
            <v>BUTANE PRODUCT DEHYDRATION  COLUMNS</v>
          </cell>
          <cell r="AQ233">
            <v>0</v>
          </cell>
        </row>
        <row r="234">
          <cell r="X234" t="str">
            <v>1BBAR</v>
          </cell>
          <cell r="Y234" t="str">
            <v>NGL-4 PLANT  - FAB/DELIVERY MAJOR EQUIP ELECTRICAL EQUIPMENT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1BBABK</v>
          </cell>
          <cell r="AJ234" t="str">
            <v>REGENERATION GAS DRYING COLUMNS</v>
          </cell>
          <cell r="AQ234">
            <v>0</v>
          </cell>
        </row>
        <row r="235">
          <cell r="X235" t="str">
            <v>1BBAS</v>
          </cell>
          <cell r="Y235" t="str">
            <v>NGL-4 PLANT  - FAB/DELIVERY MAJOR EQUIP INSTRUMENTATION EQUIPMENT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1BBABL</v>
          </cell>
          <cell r="AJ235" t="str">
            <v>ADIP C3 EXTRACTOR COLUMN</v>
          </cell>
          <cell r="AQ235">
            <v>0</v>
          </cell>
        </row>
        <row r="236">
          <cell r="X236" t="str">
            <v>1BBAX</v>
          </cell>
          <cell r="Y236" t="str">
            <v>NGL-4 PLANT  - FAB/DELIVERY MAJOR EQUIP OTHER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1BBABM</v>
          </cell>
          <cell r="AJ236" t="str">
            <v>ADIP C4 ABSORBER COLUMN</v>
          </cell>
          <cell r="AQ236">
            <v>0</v>
          </cell>
        </row>
        <row r="237">
          <cell r="X237" t="str">
            <v>1BBA-</v>
          </cell>
          <cell r="Y237" t="str">
            <v>SUBTOTAL - NGL-4 PLANT  - FAB/DELIVERY MAJOR EQUIP.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1BBABN</v>
          </cell>
          <cell r="AJ237" t="str">
            <v>ADIP REGENERATION COLUMN</v>
          </cell>
          <cell r="AQ237">
            <v>0</v>
          </cell>
        </row>
        <row r="238">
          <cell r="AI238" t="str">
            <v>1BBABO</v>
          </cell>
          <cell r="AJ238" t="str">
            <v>MEROX C3 EXTRACTOR COLUMN</v>
          </cell>
          <cell r="AQ238">
            <v>0</v>
          </cell>
        </row>
        <row r="239">
          <cell r="X239" t="str">
            <v>1BBBA</v>
          </cell>
          <cell r="Y239" t="str">
            <v>NGL-4 PLANT  - FAB/DELIVERY BULKS - IMBEDS</v>
          </cell>
          <cell r="AF239">
            <v>0</v>
          </cell>
          <cell r="AI239" t="str">
            <v>1BBABP</v>
          </cell>
          <cell r="AJ239" t="str">
            <v>MEROX C4 EXTRACTOR COLUMN</v>
          </cell>
          <cell r="AQ239">
            <v>0</v>
          </cell>
        </row>
        <row r="240">
          <cell r="X240" t="str">
            <v>1BBBB</v>
          </cell>
          <cell r="Y240" t="str">
            <v>NGL-4 PLANT  - FAB/DELIVERY BULKS - STRUCTURAL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1BBABQ</v>
          </cell>
          <cell r="AJ240" t="str">
            <v>MEROX GASOLINE COLUMN</v>
          </cell>
          <cell r="AQ240">
            <v>0</v>
          </cell>
        </row>
        <row r="241">
          <cell r="X241" t="str">
            <v>1BBBC</v>
          </cell>
          <cell r="Y241" t="str">
            <v>NGL-4 PLANT  - FAB/DELIVERY BULKS - PIPING &amp; VALVES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 t="str">
            <v>1BBABR</v>
          </cell>
          <cell r="AJ241" t="str">
            <v>MEROX EXTRACTORS</v>
          </cell>
          <cell r="AQ241">
            <v>0</v>
          </cell>
        </row>
        <row r="242">
          <cell r="X242" t="str">
            <v>1BBBD</v>
          </cell>
          <cell r="Y242" t="str">
            <v>NGL-4 PLANT  - FAB/DELIVERY BULKS - ELECTRICAL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I242" t="str">
            <v>1BBABX</v>
          </cell>
          <cell r="AJ242" t="str">
            <v>OTHER COLUMNS</v>
          </cell>
          <cell r="AQ242">
            <v>0</v>
          </cell>
        </row>
        <row r="243">
          <cell r="X243" t="str">
            <v>1BBBE</v>
          </cell>
          <cell r="Y243" t="str">
            <v>NGL-4 PLANT  - FAB/DELIVERY BULKS - INSTRUMENTATION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 t="str">
            <v>1BBAB</v>
          </cell>
          <cell r="AJ243" t="str">
            <v>SUBTOTAL COLUMNS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</row>
        <row r="244">
          <cell r="X244" t="str">
            <v>1BBB-</v>
          </cell>
          <cell r="Y244" t="str">
            <v>SUBTOTAL - NGL-4 PLANT  - FAB/DELIVERY BULKS</v>
          </cell>
          <cell r="Z244">
            <v>0</v>
          </cell>
          <cell r="AA244" t="str">
            <v>N/A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AI245" t="str">
            <v>1BBAEA</v>
          </cell>
          <cell r="AJ245" t="str">
            <v>NFGP NGL FEED PUMPS &amp; MOTORS</v>
          </cell>
          <cell r="AQ245">
            <v>0</v>
          </cell>
        </row>
        <row r="246">
          <cell r="X246" t="str">
            <v>1BBCA</v>
          </cell>
          <cell r="Y246" t="str">
            <v>NGL-4 PLANT  - FAB/DELIVERY ENG. SPECIALTIES - BUILDINGS</v>
          </cell>
          <cell r="AF246">
            <v>0</v>
          </cell>
          <cell r="AI246" t="str">
            <v>1BBAEB</v>
          </cell>
          <cell r="AJ246" t="str">
            <v>ADIP PUMPS &amp; MOTORS</v>
          </cell>
          <cell r="AQ246">
            <v>0</v>
          </cell>
        </row>
        <row r="247">
          <cell r="X247" t="str">
            <v>1BBCB</v>
          </cell>
          <cell r="Y247" t="str">
            <v>NGL-4 PLANT  - FAB/DELIVERY ENG. SPECIALTIES - GENERAL</v>
          </cell>
          <cell r="AF247">
            <v>0</v>
          </cell>
          <cell r="AI247" t="str">
            <v>1BBAEC</v>
          </cell>
          <cell r="AJ247" t="str">
            <v>MEROX PUMPS &amp; MOTORS</v>
          </cell>
          <cell r="AQ247">
            <v>0</v>
          </cell>
        </row>
        <row r="248">
          <cell r="X248" t="str">
            <v>1BBC-</v>
          </cell>
          <cell r="Y248" t="str">
            <v>SUBTOTAL - NGL-4 PLANT  - FAB/DEL. ENG. SPECIALTIES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1BBAED</v>
          </cell>
          <cell r="AJ248" t="str">
            <v>PROPANE PRODUCT DEHYDRATION  PUMPS &amp; MOTORS</v>
          </cell>
          <cell r="AQ248">
            <v>0</v>
          </cell>
        </row>
        <row r="249">
          <cell r="AI249" t="str">
            <v>1BBAEE</v>
          </cell>
          <cell r="AJ249" t="str">
            <v>BUTANE PRODUCT DEHYDRATION  PUMPS &amp; MOTORS</v>
          </cell>
          <cell r="AQ249">
            <v>0</v>
          </cell>
        </row>
        <row r="250">
          <cell r="AI250" t="str">
            <v>1BBAEF</v>
          </cell>
          <cell r="AJ250" t="str">
            <v>HOT OIL UNIT PUMP &amp; MOTOR</v>
          </cell>
          <cell r="AQ250">
            <v>0</v>
          </cell>
        </row>
        <row r="251">
          <cell r="AI251" t="str">
            <v>1BBAEG</v>
          </cell>
          <cell r="AJ251" t="str">
            <v>FLARE HYDROCARBON TRANSFER  PUMP &amp; MOTOR</v>
          </cell>
          <cell r="AQ251">
            <v>0</v>
          </cell>
        </row>
        <row r="252">
          <cell r="AI252" t="str">
            <v>1BBAEH</v>
          </cell>
          <cell r="AJ252" t="str">
            <v>DEETHANISER REFLUX PUMPS &amp; MOTORS</v>
          </cell>
          <cell r="AQ252">
            <v>0</v>
          </cell>
        </row>
        <row r="253">
          <cell r="AI253" t="str">
            <v>1BBAEI</v>
          </cell>
          <cell r="AJ253" t="str">
            <v>DEPROPANISER REFLUX PUMPS &amp; MOTORS</v>
          </cell>
          <cell r="AQ253">
            <v>0</v>
          </cell>
        </row>
        <row r="254">
          <cell r="AI254" t="str">
            <v>1BBAEJ</v>
          </cell>
          <cell r="AJ254" t="str">
            <v>DEBUTANISER REFLUX PUMPS &amp; MOTORS</v>
          </cell>
          <cell r="AQ254">
            <v>0</v>
          </cell>
        </row>
        <row r="255">
          <cell r="AI255" t="str">
            <v>1BBAEK</v>
          </cell>
          <cell r="AJ255" t="str">
            <v>PROPANE TRANSFER PUMPS &amp; MOTORS</v>
          </cell>
          <cell r="AQ255">
            <v>0</v>
          </cell>
        </row>
        <row r="256">
          <cell r="AI256" t="str">
            <v>1BBAEL</v>
          </cell>
          <cell r="AJ256" t="str">
            <v>BUTANE TRANSFER PUMPS &amp; MOTORS</v>
          </cell>
          <cell r="AQ256">
            <v>0</v>
          </cell>
        </row>
        <row r="257">
          <cell r="AI257" t="str">
            <v>1BBAEM</v>
          </cell>
          <cell r="AJ257" t="str">
            <v>GASOLINE TRANSFER PUMPS &amp; MOTORS</v>
          </cell>
          <cell r="AQ257">
            <v>0</v>
          </cell>
        </row>
        <row r="258">
          <cell r="AI258" t="str">
            <v>1BBAEN</v>
          </cell>
          <cell r="AJ258" t="str">
            <v>LD &amp; HP OFF SPEC PUMPS &amp; MOTORS</v>
          </cell>
          <cell r="AQ258">
            <v>0</v>
          </cell>
        </row>
        <row r="259">
          <cell r="AI259" t="str">
            <v>1BBAEX</v>
          </cell>
          <cell r="AJ259" t="str">
            <v>OTHER PUMPS &amp; MOTORS</v>
          </cell>
          <cell r="AQ259">
            <v>0</v>
          </cell>
        </row>
        <row r="260">
          <cell r="AI260" t="str">
            <v>1BBAE-</v>
          </cell>
          <cell r="AJ260" t="str">
            <v>SUBTOTAL PUMPS &amp; MOTORS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6">
          <cell r="W266" t="str">
            <v>LEVEL 2 NGL-4 PLANT PG.3</v>
          </cell>
          <cell r="X266" t="str">
            <v>WBS CODE</v>
          </cell>
          <cell r="Y266" t="str">
            <v>DESCRIPTION</v>
          </cell>
          <cell r="Z266" t="str">
            <v>QUANTITY</v>
          </cell>
          <cell r="AA266" t="str">
            <v>UNITS</v>
          </cell>
          <cell r="AB266" t="str">
            <v>TOTAL MANHOURS</v>
          </cell>
          <cell r="AC266" t="str">
            <v>TOTAL LABOR COST</v>
          </cell>
          <cell r="AD266" t="str">
            <v>TOTAL MAT'L COST</v>
          </cell>
          <cell r="AE266" t="str">
            <v>TOTAL S/C COST</v>
          </cell>
          <cell r="AF266" t="str">
            <v>TOTAL COST</v>
          </cell>
          <cell r="AH266" t="str">
            <v>LEVEL 3 NGL-4 PLANT PG 3</v>
          </cell>
          <cell r="AI266" t="str">
            <v>WBS CODE</v>
          </cell>
          <cell r="AJ266" t="str">
            <v>DESCRIPTION</v>
          </cell>
          <cell r="AK266" t="str">
            <v>QUANTITY</v>
          </cell>
          <cell r="AL266" t="str">
            <v>UNITS</v>
          </cell>
          <cell r="AM266" t="str">
            <v>TOTAL MANHOURS</v>
          </cell>
          <cell r="AN266" t="str">
            <v>TOTAL LABOR COST</v>
          </cell>
          <cell r="AO266" t="str">
            <v>TOTAL MAT'L COST</v>
          </cell>
          <cell r="AP266" t="str">
            <v>TOTAL S/C COST</v>
          </cell>
          <cell r="AQ266" t="str">
            <v>TOTAL COST</v>
          </cell>
        </row>
        <row r="268">
          <cell r="X268" t="str">
            <v>1BCAA</v>
          </cell>
          <cell r="Y268" t="str">
            <v>NGL-4 PLANT  - CONSTRUCTION, CIVIL - SITE WORK</v>
          </cell>
          <cell r="AF268">
            <v>0</v>
          </cell>
          <cell r="AI268" t="str">
            <v>1BBAFA</v>
          </cell>
          <cell r="AJ268" t="str">
            <v>DEETHANISER COLUMNS REBOILERS</v>
          </cell>
          <cell r="AQ268">
            <v>0</v>
          </cell>
        </row>
        <row r="269">
          <cell r="X269" t="str">
            <v>1BCAB</v>
          </cell>
          <cell r="Y269" t="str">
            <v>NGL-4 PLANT  - CONSTRUCTION, CIVIL - FOUNDATIONS</v>
          </cell>
          <cell r="AF269">
            <v>0</v>
          </cell>
          <cell r="AI269" t="str">
            <v>1BBAFB</v>
          </cell>
          <cell r="AJ269" t="str">
            <v>DEPROPANISER COLUMNS REBOILERS</v>
          </cell>
          <cell r="AQ269">
            <v>0</v>
          </cell>
        </row>
        <row r="270">
          <cell r="X270" t="str">
            <v>1BCA</v>
          </cell>
          <cell r="Y270" t="str">
            <v>SUBTOTAL - NGL-4 PLANT  - CONSTRUCTION, CIVIL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1BBAFC</v>
          </cell>
          <cell r="AJ270" t="str">
            <v>DEBUTANISER COLUMNS REBOILERS</v>
          </cell>
          <cell r="AQ270">
            <v>0</v>
          </cell>
        </row>
        <row r="271">
          <cell r="AI271" t="str">
            <v>1BBAFD</v>
          </cell>
          <cell r="AJ271" t="str">
            <v>C3 PRODUCT CHILLERS</v>
          </cell>
          <cell r="AQ271">
            <v>0</v>
          </cell>
        </row>
        <row r="272">
          <cell r="X272" t="str">
            <v>1BCBA</v>
          </cell>
          <cell r="Y272" t="str">
            <v>NGL-4 PLANT  - CONSTRUCTION, MAJOR EQUIPMENT - PRESSURE VESSELS</v>
          </cell>
          <cell r="Z272">
            <v>1739.4</v>
          </cell>
          <cell r="AA272" t="str">
            <v>TON</v>
          </cell>
          <cell r="AB272">
            <v>154680</v>
          </cell>
          <cell r="AC272">
            <v>1024200</v>
          </cell>
          <cell r="AF272">
            <v>1024200</v>
          </cell>
          <cell r="AI272" t="str">
            <v>1BBAFE</v>
          </cell>
          <cell r="AJ272" t="str">
            <v>C4 PRODUCT CHILLERS</v>
          </cell>
          <cell r="AQ272">
            <v>0</v>
          </cell>
        </row>
        <row r="273">
          <cell r="X273" t="str">
            <v>1BCBB</v>
          </cell>
          <cell r="Y273" t="str">
            <v>NGL-4 PLANT  - CONSTRUCTION, MAJOR EQUIPMENT - COLUMNS</v>
          </cell>
          <cell r="Z273">
            <v>2106.5</v>
          </cell>
          <cell r="AA273" t="str">
            <v>TON</v>
          </cell>
          <cell r="AB273">
            <v>207820</v>
          </cell>
          <cell r="AC273">
            <v>2088000</v>
          </cell>
          <cell r="AF273">
            <v>2088000</v>
          </cell>
          <cell r="AI273" t="str">
            <v>1BBAFF</v>
          </cell>
          <cell r="AJ273" t="str">
            <v>C5 PRODUCT CHILLERS</v>
          </cell>
          <cell r="AQ273">
            <v>0</v>
          </cell>
        </row>
        <row r="274">
          <cell r="X274" t="str">
            <v>1BCBE</v>
          </cell>
          <cell r="Y274" t="str">
            <v>NGL-4 PLANT  - CONSTRUCTION, MAJOR EQUIPMENT - PUMPS &amp; MOTORS</v>
          </cell>
          <cell r="Z274">
            <v>189.2</v>
          </cell>
          <cell r="AA274" t="str">
            <v>TON</v>
          </cell>
          <cell r="AB274">
            <v>18620</v>
          </cell>
          <cell r="AC274">
            <v>160400</v>
          </cell>
          <cell r="AF274">
            <v>160400</v>
          </cell>
          <cell r="AI274" t="str">
            <v>1BBAFG</v>
          </cell>
          <cell r="AJ274" t="str">
            <v>ADIP HEAT EXCHANGERS</v>
          </cell>
          <cell r="AQ274">
            <v>0</v>
          </cell>
        </row>
        <row r="275">
          <cell r="X275" t="str">
            <v>1BCBF</v>
          </cell>
          <cell r="Y275" t="str">
            <v>NGL-4 PLANT  - CONSTRUCTION, MAJOR EQUIPMENT - HEAT EXCHANGERS S&amp;T</v>
          </cell>
          <cell r="Z275">
            <v>1171.8</v>
          </cell>
          <cell r="AA275" t="str">
            <v>TON</v>
          </cell>
          <cell r="AB275">
            <v>79090</v>
          </cell>
          <cell r="AC275">
            <v>638600</v>
          </cell>
          <cell r="AF275">
            <v>638600</v>
          </cell>
          <cell r="AI275" t="str">
            <v>1BBAFH</v>
          </cell>
          <cell r="AJ275" t="str">
            <v>MEROX HEAT EXCHANGERS</v>
          </cell>
          <cell r="AQ275">
            <v>0</v>
          </cell>
        </row>
        <row r="276">
          <cell r="X276" t="str">
            <v>1BCBH</v>
          </cell>
          <cell r="Y276" t="str">
            <v>NGL-4 PLANT  - CONSTRUCTION, MAJOR EQUIPMENT - AIR COOLERS</v>
          </cell>
          <cell r="Z276">
            <v>2026</v>
          </cell>
          <cell r="AA276" t="str">
            <v>TON</v>
          </cell>
          <cell r="AB276">
            <v>159310</v>
          </cell>
          <cell r="AC276">
            <v>1254500</v>
          </cell>
          <cell r="AF276">
            <v>1254500</v>
          </cell>
          <cell r="AI276" t="str">
            <v>1BBAFI</v>
          </cell>
          <cell r="AJ276" t="str">
            <v>PROPANE PRODUCT DEHYDRATION HEAT EXCHANGERS</v>
          </cell>
          <cell r="AQ276">
            <v>0</v>
          </cell>
        </row>
        <row r="277">
          <cell r="X277" t="str">
            <v>1BCBI</v>
          </cell>
          <cell r="Y277" t="str">
            <v>NGL-4 PLANT  - CONSTRUCTION, MAJOR EQUIPMENT - COMPRESSORS &amp; DRIVERS</v>
          </cell>
          <cell r="Z277">
            <v>326.2</v>
          </cell>
          <cell r="AA277" t="str">
            <v>TON</v>
          </cell>
          <cell r="AB277">
            <v>36234</v>
          </cell>
          <cell r="AC277">
            <v>251600</v>
          </cell>
          <cell r="AF277">
            <v>251600</v>
          </cell>
          <cell r="AI277" t="str">
            <v>1BBAFJ</v>
          </cell>
          <cell r="AJ277" t="str">
            <v>BUTANE PRODUCT DEHYDRATION HEAT EXCHANGERS</v>
          </cell>
          <cell r="AQ277">
            <v>0</v>
          </cell>
        </row>
        <row r="278">
          <cell r="X278" t="str">
            <v>1BCBJ</v>
          </cell>
          <cell r="Y278" t="str">
            <v>NGL-4 PLANT  - CONSTRUCTION, MAJOR EQUIP. - EMERGENCY DIESEL GENERATOR</v>
          </cell>
          <cell r="AF278">
            <v>0</v>
          </cell>
          <cell r="AI278" t="str">
            <v>1BBAFK</v>
          </cell>
          <cell r="AJ278" t="str">
            <v>REGENERATION GAS DRYING HEAT EXCHANGERS</v>
          </cell>
          <cell r="AQ278">
            <v>0</v>
          </cell>
        </row>
        <row r="279">
          <cell r="X279" t="str">
            <v>1BCBM</v>
          </cell>
          <cell r="Y279" t="str">
            <v>NGL-4 PLANT  - CONSTRUCTION, MAJOR EQUIPMENT - BLOWERS, FANS</v>
          </cell>
          <cell r="AF279">
            <v>0</v>
          </cell>
          <cell r="AI279" t="str">
            <v>1BBAFL</v>
          </cell>
          <cell r="AJ279" t="str">
            <v>HOT OIL UNIT HOT OIL COOLERS</v>
          </cell>
          <cell r="AQ279">
            <v>0</v>
          </cell>
        </row>
        <row r="280">
          <cell r="X280" t="str">
            <v>1BCBO</v>
          </cell>
          <cell r="Y280" t="str">
            <v>NGL-4 PLANT  - CONSTRUCTION, MAJOR EQUIPMENT - FLARES</v>
          </cell>
          <cell r="Z280">
            <v>50</v>
          </cell>
          <cell r="AA280" t="str">
            <v>TON</v>
          </cell>
          <cell r="AB280">
            <v>7920</v>
          </cell>
          <cell r="AC280">
            <v>53000</v>
          </cell>
          <cell r="AF280">
            <v>53000</v>
          </cell>
          <cell r="AI280" t="str">
            <v>1BBAFM</v>
          </cell>
          <cell r="AJ280" t="str">
            <v>OTHER PRODUCT COOLING UNITS AND EXCHANGERS</v>
          </cell>
          <cell r="AQ280">
            <v>0</v>
          </cell>
        </row>
        <row r="281">
          <cell r="X281" t="str">
            <v>1BCBQ</v>
          </cell>
          <cell r="Y281" t="str">
            <v>NGL-4 PLANT  - CONSTRUCTION, MAJOR EQUIP - PACKAGED EQUIPMENT</v>
          </cell>
          <cell r="Z281">
            <v>308.39999999999998</v>
          </cell>
          <cell r="AA281" t="str">
            <v>TON</v>
          </cell>
          <cell r="AB281">
            <v>45180</v>
          </cell>
          <cell r="AC281">
            <v>479600</v>
          </cell>
          <cell r="AF281">
            <v>479600</v>
          </cell>
          <cell r="AI281" t="str">
            <v>1BBAFX</v>
          </cell>
          <cell r="AJ281" t="str">
            <v>OTHER HEAT EXCHANGERS-SHELL &amp; TUBE</v>
          </cell>
          <cell r="AQ281">
            <v>0</v>
          </cell>
        </row>
        <row r="282">
          <cell r="X282" t="str">
            <v>1BCBR</v>
          </cell>
          <cell r="Y282" t="str">
            <v>NGL-4 PLANT  - CONSTRUCTION, MAJOR EQUIP - ELECTRICAL EQUIPMENT</v>
          </cell>
          <cell r="AF282">
            <v>0</v>
          </cell>
          <cell r="AI282" t="str">
            <v>1BBAF-</v>
          </cell>
          <cell r="AJ282" t="str">
            <v>SUBTOTAL HEAT EXCHANGERS - SHELL &amp; TUBE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X283" t="str">
            <v>1BCBS</v>
          </cell>
          <cell r="Y283" t="str">
            <v>NGL-4 PLANT  - CONSTRUCTION, MAJOR EQUIP - INSTRUMENTATION EQUIPMENT</v>
          </cell>
          <cell r="AF283">
            <v>0</v>
          </cell>
        </row>
        <row r="284">
          <cell r="X284" t="str">
            <v>1BCBX</v>
          </cell>
          <cell r="Y284" t="str">
            <v>NGL-4 PLANT  - CONSTRUCTION, MAJOR EQUIPMENT - OTHERS</v>
          </cell>
          <cell r="AF284">
            <v>0</v>
          </cell>
          <cell r="AI284" t="str">
            <v>1BBAHA</v>
          </cell>
          <cell r="AJ284" t="str">
            <v>NGL4 AIR COOLERS</v>
          </cell>
          <cell r="AQ284">
            <v>0</v>
          </cell>
        </row>
        <row r="285">
          <cell r="X285" t="str">
            <v>1BCB-</v>
          </cell>
          <cell r="Y285" t="str">
            <v>SUBTOTAL - NGL-4 PLANT  - CONSTRUCTION, MAJOR EQUIPMENT</v>
          </cell>
          <cell r="Z285">
            <v>7917.4999999999991</v>
          </cell>
          <cell r="AA285" t="str">
            <v>N/A</v>
          </cell>
          <cell r="AB285">
            <v>708854</v>
          </cell>
          <cell r="AC285">
            <v>5949900</v>
          </cell>
          <cell r="AD285">
            <v>0</v>
          </cell>
          <cell r="AE285">
            <v>0</v>
          </cell>
          <cell r="AF285">
            <v>5949900</v>
          </cell>
          <cell r="AI285" t="str">
            <v>1BBAHB</v>
          </cell>
          <cell r="AJ285" t="str">
            <v>ADIP AIR COOLERS</v>
          </cell>
          <cell r="AQ285">
            <v>0</v>
          </cell>
        </row>
        <row r="286">
          <cell r="AI286" t="str">
            <v>1BBAHC</v>
          </cell>
          <cell r="AJ286" t="str">
            <v>MEROX AIR COOLERS</v>
          </cell>
          <cell r="AQ286">
            <v>0</v>
          </cell>
        </row>
        <row r="287">
          <cell r="X287" t="str">
            <v>1BCCA</v>
          </cell>
          <cell r="Y287" t="str">
            <v>NGL-4 PLANT  - CONSTRUCTION, BULKS - STRUCTURAL</v>
          </cell>
          <cell r="AF287">
            <v>0</v>
          </cell>
          <cell r="AI287" t="str">
            <v>1BBAHD</v>
          </cell>
          <cell r="AJ287" t="str">
            <v>PROPANE PRODUCT DEHYDRATION AIR COOLERS</v>
          </cell>
          <cell r="AQ287">
            <v>0</v>
          </cell>
        </row>
        <row r="288">
          <cell r="X288" t="str">
            <v>1BCCB</v>
          </cell>
          <cell r="Y288" t="str">
            <v>NGL-4 PLANT  - CONSTRUCTION, BULKS - PIPING &amp; VALVES</v>
          </cell>
          <cell r="AF288">
            <v>0</v>
          </cell>
          <cell r="AI288" t="str">
            <v>1BBAHE</v>
          </cell>
          <cell r="AJ288" t="str">
            <v>BUTANE PRODUCT DEHYDRATION AIR COOLERS</v>
          </cell>
          <cell r="AQ288">
            <v>0</v>
          </cell>
        </row>
        <row r="289">
          <cell r="X289" t="str">
            <v>1BCCC</v>
          </cell>
          <cell r="Y289" t="str">
            <v>NGL-4 PLANT  - CONSTRUCTION, BULKS - ELECTRICAL</v>
          </cell>
          <cell r="AF289">
            <v>0</v>
          </cell>
          <cell r="AI289" t="str">
            <v>1BBAHF</v>
          </cell>
          <cell r="AJ289" t="str">
            <v>REGENERATION GAS DRYING AIR COOLERS</v>
          </cell>
          <cell r="AQ289">
            <v>0</v>
          </cell>
        </row>
        <row r="290">
          <cell r="X290" t="str">
            <v>1BCCD</v>
          </cell>
          <cell r="Y290" t="str">
            <v>NGL-4 PLANT  - CONSTRUCTION, BULKS - INSTRUMENTATION</v>
          </cell>
          <cell r="AF290">
            <v>0</v>
          </cell>
          <cell r="AI290" t="str">
            <v>1BBAHG</v>
          </cell>
          <cell r="AJ290" t="str">
            <v>DEETHANISER COLUMNS CONDENSERS</v>
          </cell>
          <cell r="AQ290">
            <v>0</v>
          </cell>
        </row>
        <row r="291">
          <cell r="X291" t="str">
            <v>1BCC-</v>
          </cell>
          <cell r="Y291" t="str">
            <v xml:space="preserve">SUBTOTAL - NGL-4 PLANT  - CONSTRUCTION, BULKS </v>
          </cell>
          <cell r="Z291">
            <v>0</v>
          </cell>
          <cell r="AA291" t="str">
            <v>N/A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I291" t="str">
            <v>1BBAHH</v>
          </cell>
          <cell r="AJ291" t="str">
            <v>DEETHANISER COLUMNS CONDENSERS</v>
          </cell>
          <cell r="AQ291">
            <v>0</v>
          </cell>
        </row>
        <row r="292">
          <cell r="AI292" t="str">
            <v>1BBAHI</v>
          </cell>
          <cell r="AJ292" t="str">
            <v>DEPROPANISER COLUMNS CONDENSER</v>
          </cell>
          <cell r="AQ292">
            <v>0</v>
          </cell>
        </row>
        <row r="293">
          <cell r="X293" t="str">
            <v>1BCDA</v>
          </cell>
          <cell r="Y293" t="str">
            <v>NGL-4 PLANT  - CONSTRUCTION SPECIALTIES - BUILDINGS</v>
          </cell>
          <cell r="AF293">
            <v>0</v>
          </cell>
          <cell r="AI293" t="str">
            <v>1BBAHJ</v>
          </cell>
          <cell r="AJ293" t="str">
            <v>DEBUTANISER COLUMNS CONDENSERS</v>
          </cell>
          <cell r="AQ293">
            <v>0</v>
          </cell>
        </row>
        <row r="294">
          <cell r="X294" t="str">
            <v>1BCDB</v>
          </cell>
          <cell r="Y294" t="str">
            <v>NGL-4 PLANT  - CONSTRUCTION SPECIALTIES - GENERAL</v>
          </cell>
          <cell r="AF294">
            <v>0</v>
          </cell>
          <cell r="AI294" t="str">
            <v>1BBAHK</v>
          </cell>
          <cell r="AJ294" t="str">
            <v>COMPRESSOR DISCHARGE AIR CONDENSER</v>
          </cell>
          <cell r="AQ294">
            <v>0</v>
          </cell>
        </row>
        <row r="295">
          <cell r="X295" t="str">
            <v>1BCD-</v>
          </cell>
          <cell r="Y295" t="str">
            <v>SUBTOTAL - NGL-4 PLANT  - CONSTRUCTION SPECIALTIES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1BBAHX</v>
          </cell>
          <cell r="AJ295" t="str">
            <v>OTHER AIR COOLERS</v>
          </cell>
          <cell r="AQ295">
            <v>0</v>
          </cell>
        </row>
        <row r="296">
          <cell r="AI296" t="str">
            <v>1BBAG-</v>
          </cell>
          <cell r="AJ296" t="str">
            <v>SUBTOTAL AIR COOLERS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8">
          <cell r="AI298" t="str">
            <v>1BBAIA</v>
          </cell>
          <cell r="AJ298" t="str">
            <v>PROPANE REFRIG. COMPRESSORS W/ TURBINES</v>
          </cell>
          <cell r="AQ298">
            <v>0</v>
          </cell>
        </row>
        <row r="299">
          <cell r="AI299" t="str">
            <v>1BBAIX</v>
          </cell>
          <cell r="AJ299" t="str">
            <v>OTHER COMPRESSORS &amp; DRIVERS</v>
          </cell>
          <cell r="AQ299">
            <v>0</v>
          </cell>
        </row>
        <row r="300">
          <cell r="AI300" t="str">
            <v>1BBAI</v>
          </cell>
          <cell r="AJ300" t="str">
            <v>SUBTOTAL - COMPRESSORS &amp; DRIVERS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2">
          <cell r="AI302" t="str">
            <v>1BBAMA</v>
          </cell>
          <cell r="AJ302" t="str">
            <v>MEROX AIR BLOWER</v>
          </cell>
          <cell r="AQ302">
            <v>0</v>
          </cell>
        </row>
        <row r="303">
          <cell r="AI303" t="str">
            <v>1BBAMX</v>
          </cell>
          <cell r="AJ303" t="str">
            <v>OTHER BLOWERS &amp; FANS</v>
          </cell>
          <cell r="AQ303">
            <v>0</v>
          </cell>
        </row>
        <row r="304">
          <cell r="AI304" t="str">
            <v>1BBAM-</v>
          </cell>
          <cell r="AJ304" t="str">
            <v>SUBTOTAL BLOWERS &amp; FANS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10">
          <cell r="W310" t="str">
            <v>LEVEL 2 NGL-4 PLANT PG.4</v>
          </cell>
          <cell r="X310" t="str">
            <v>WBS CODE</v>
          </cell>
          <cell r="Y310" t="str">
            <v>DESCRIPTION</v>
          </cell>
          <cell r="Z310" t="str">
            <v>QUANTITY</v>
          </cell>
          <cell r="AA310" t="str">
            <v>UNITS</v>
          </cell>
          <cell r="AB310" t="str">
            <v>TOTAL MANHOURS</v>
          </cell>
          <cell r="AC310" t="str">
            <v>TOTAL LABOR COST</v>
          </cell>
          <cell r="AD310" t="str">
            <v>TOTAL MAT'L COST</v>
          </cell>
          <cell r="AE310" t="str">
            <v>TOTAL S/C COST</v>
          </cell>
          <cell r="AF310" t="str">
            <v>TOTAL COST</v>
          </cell>
          <cell r="AH310" t="str">
            <v>LEVEL 3 NGL-4 PLANT PG 4</v>
          </cell>
          <cell r="AI310" t="str">
            <v>WBS CODE</v>
          </cell>
          <cell r="AJ310" t="str">
            <v>DESCRIPTION</v>
          </cell>
          <cell r="AK310" t="str">
            <v>QUANTITY</v>
          </cell>
          <cell r="AL310" t="str">
            <v>UNITS</v>
          </cell>
          <cell r="AM310" t="str">
            <v>TOTAL MANHOURS</v>
          </cell>
          <cell r="AN310" t="str">
            <v>TOTAL LABOR COST</v>
          </cell>
          <cell r="AO310" t="str">
            <v>TOTAL MAT'L COST</v>
          </cell>
          <cell r="AP310" t="str">
            <v>TOTAL S/C COST</v>
          </cell>
          <cell r="AQ310" t="str">
            <v>TOTAL COST</v>
          </cell>
        </row>
        <row r="312">
          <cell r="X312" t="str">
            <v>1BCEA</v>
          </cell>
          <cell r="Y312" t="str">
            <v>NGL-4 PLANT  - CONSTRUCTION, OTHER DIRECT WORK - FIRE PROTECTION</v>
          </cell>
          <cell r="AF312">
            <v>0</v>
          </cell>
          <cell r="AI312" t="str">
            <v>1BBAOA</v>
          </cell>
          <cell r="AJ312" t="str">
            <v>FLARE TIP</v>
          </cell>
          <cell r="AQ312">
            <v>0</v>
          </cell>
        </row>
        <row r="313">
          <cell r="X313" t="str">
            <v>1BCEB</v>
          </cell>
          <cell r="Y313" t="str">
            <v>NGL-4 PLANT  - CONSTRUCTION, OTHER DIRECT WORK - FIREPROOFING</v>
          </cell>
          <cell r="AF313">
            <v>0</v>
          </cell>
          <cell r="AI313" t="str">
            <v>1BBAOB</v>
          </cell>
          <cell r="AJ313" t="str">
            <v>FLARE PILOT IGNITION SYSTEM</v>
          </cell>
          <cell r="AQ313">
            <v>0</v>
          </cell>
        </row>
        <row r="314">
          <cell r="X314" t="str">
            <v>1BCEC</v>
          </cell>
          <cell r="Y314" t="str">
            <v>NGL-4 PLANT  - CONSTRUCTION, OTHER DIRECT WORK - INSULATION</v>
          </cell>
          <cell r="AF314">
            <v>0</v>
          </cell>
          <cell r="AI314" t="str">
            <v>1BBAOX</v>
          </cell>
          <cell r="AJ314" t="str">
            <v>OTHER FLARES</v>
          </cell>
          <cell r="AQ314">
            <v>0</v>
          </cell>
        </row>
        <row r="315">
          <cell r="X315" t="str">
            <v>1BCED</v>
          </cell>
          <cell r="Y315" t="str">
            <v>NGL-4 PLANT  - CONSTRUCTION, OTHER DIRECT WORK - PAINTING</v>
          </cell>
          <cell r="AF315">
            <v>0</v>
          </cell>
          <cell r="AI315" t="str">
            <v>1BBAO-</v>
          </cell>
          <cell r="AJ315" t="str">
            <v>SUBTOTAL FLARES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16">
          <cell r="X316" t="str">
            <v>1BCEE</v>
          </cell>
          <cell r="Y316" t="str">
            <v>NGL-4 PLANT  - CONSTRUCTION, OTHER DIRECT WORK - SHUTDOWN</v>
          </cell>
          <cell r="AF316">
            <v>0</v>
          </cell>
        </row>
        <row r="317">
          <cell r="X317" t="str">
            <v>1BCEF</v>
          </cell>
          <cell r="Y317" t="str">
            <v>NGL-4 PLANT  - CONSTRUCTION, OTHER DIRECT WORK - PRE-COMMISSIONING</v>
          </cell>
          <cell r="AF317">
            <v>0</v>
          </cell>
          <cell r="AI317" t="str">
            <v>1BBAQA</v>
          </cell>
          <cell r="AJ317" t="str">
            <v>DESALINATION UNIT</v>
          </cell>
          <cell r="AQ317">
            <v>0</v>
          </cell>
        </row>
        <row r="318">
          <cell r="X318" t="str">
            <v>1BCEG</v>
          </cell>
          <cell r="Y318" t="str">
            <v>NGL-4 PLANT  - CONSTRUCTION, OTHER DIRECT WORK - ENVIRONMENTAL</v>
          </cell>
          <cell r="AF318">
            <v>0</v>
          </cell>
          <cell r="AI318" t="str">
            <v>1BBAQB</v>
          </cell>
          <cell r="AJ318" t="str">
            <v>INSTRUMENT AIR PACKAGE</v>
          </cell>
          <cell r="AQ318">
            <v>0</v>
          </cell>
        </row>
        <row r="319">
          <cell r="X319" t="str">
            <v>1BCEX</v>
          </cell>
          <cell r="Y319" t="str">
            <v>NGL-4 PLANT  - CONSTRUCTION, OTHER DIRECT WORK - OTHER</v>
          </cell>
          <cell r="AF319">
            <v>0</v>
          </cell>
          <cell r="AI319" t="str">
            <v>1BBAQC</v>
          </cell>
          <cell r="AJ319" t="str">
            <v>API SEPARATOR UNIT</v>
          </cell>
          <cell r="AQ319">
            <v>0</v>
          </cell>
        </row>
        <row r="320">
          <cell r="X320" t="str">
            <v>1BCE</v>
          </cell>
          <cell r="Y320" t="str">
            <v xml:space="preserve">SUBTOTAL - NGL-4 PLANT  - CONSTRUCTION, OTHER DIRECT WORK - 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1BBAQD</v>
          </cell>
          <cell r="AJ320" t="str">
            <v>HOT OIL FURNACE</v>
          </cell>
          <cell r="AQ320">
            <v>0</v>
          </cell>
        </row>
        <row r="321">
          <cell r="AI321" t="str">
            <v>1BBAQE</v>
          </cell>
          <cell r="AJ321" t="str">
            <v>SEA WATER SYSTEM</v>
          </cell>
          <cell r="AQ321">
            <v>0</v>
          </cell>
        </row>
        <row r="322">
          <cell r="X322" t="str">
            <v>1BCFA</v>
          </cell>
          <cell r="Y322" t="str">
            <v>NGL-4 PLANT  - CONSTRUCTION INDIRECTS</v>
          </cell>
          <cell r="AF322">
            <v>0</v>
          </cell>
          <cell r="AI322" t="str">
            <v>1BBAQF</v>
          </cell>
          <cell r="AJ322" t="str">
            <v>EFFLUENT TREATMENT SYSTEM</v>
          </cell>
          <cell r="AQ322">
            <v>0</v>
          </cell>
        </row>
        <row r="323">
          <cell r="X323" t="str">
            <v>1BCF</v>
          </cell>
          <cell r="Y323" t="str">
            <v>SUBTOTAL - NGL-4 PLANT  - CONSTRUCTION INDIRECTS</v>
          </cell>
          <cell r="Z323">
            <v>0</v>
          </cell>
          <cell r="AA323" t="str">
            <v>N/A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1BBAQX</v>
          </cell>
          <cell r="AJ323" t="str">
            <v>OTHER PACKAGED EQUIPMENT</v>
          </cell>
          <cell r="AQ323">
            <v>0</v>
          </cell>
        </row>
        <row r="324">
          <cell r="AI324" t="str">
            <v>1BBAQ-</v>
          </cell>
          <cell r="AJ324" t="str">
            <v>SUBTOTAL PACKAGED EQUIPMENT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</row>
        <row r="325">
          <cell r="X325" t="str">
            <v>1BDAA</v>
          </cell>
          <cell r="Y325" t="str">
            <v>NGL-4 PLANT  - COMMISSIONING - PROCESS</v>
          </cell>
          <cell r="AF325">
            <v>0</v>
          </cell>
        </row>
        <row r="326">
          <cell r="X326" t="str">
            <v>1BDAB</v>
          </cell>
          <cell r="Y326" t="str">
            <v>NGL-4 PLANT  - COMMISSIONING - UTILITIES</v>
          </cell>
          <cell r="AF326">
            <v>0</v>
          </cell>
          <cell r="AI326" t="str">
            <v>1BBARA</v>
          </cell>
          <cell r="AJ326" t="str">
            <v>SWITCHGEAR</v>
          </cell>
          <cell r="AQ326">
            <v>0</v>
          </cell>
        </row>
        <row r="327">
          <cell r="X327" t="str">
            <v>1BDA-</v>
          </cell>
          <cell r="Y327" t="str">
            <v>SUBTOTAL - NGL-4 PLANT  - COMMISSIONING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1BBARB</v>
          </cell>
          <cell r="AJ327" t="str">
            <v>TRANSFORMERS</v>
          </cell>
          <cell r="AQ327">
            <v>0</v>
          </cell>
        </row>
        <row r="328">
          <cell r="AI328" t="str">
            <v>1BBARC</v>
          </cell>
          <cell r="AJ328" t="str">
            <v>MCC'S</v>
          </cell>
          <cell r="AQ328">
            <v>0</v>
          </cell>
        </row>
        <row r="329">
          <cell r="X329" t="str">
            <v>1BDBA</v>
          </cell>
          <cell r="Y329" t="str">
            <v>NGL-4 PLANT  - PERFORMANCE TEST - PROCESS</v>
          </cell>
          <cell r="AF329">
            <v>0</v>
          </cell>
          <cell r="AI329" t="str">
            <v>1BBARD</v>
          </cell>
          <cell r="AJ329" t="str">
            <v>UPS</v>
          </cell>
          <cell r="AQ329">
            <v>0</v>
          </cell>
        </row>
        <row r="330">
          <cell r="X330" t="str">
            <v>1BDBB</v>
          </cell>
          <cell r="Y330" t="str">
            <v>NGL-4 PLANT  - PERFORMANCE TEST - UTILITIES</v>
          </cell>
          <cell r="AF330">
            <v>0</v>
          </cell>
          <cell r="AI330" t="str">
            <v>1BBARX</v>
          </cell>
          <cell r="AJ330" t="str">
            <v>OTHER ELECTRICAL EQUIPMENT</v>
          </cell>
          <cell r="AQ330">
            <v>0</v>
          </cell>
        </row>
        <row r="331">
          <cell r="X331" t="str">
            <v>1BDB-</v>
          </cell>
          <cell r="Y331" t="str">
            <v>SUBTOTAL - NGL-4 PLANT  - PERFORMANCE TEST</v>
          </cell>
          <cell r="Z331">
            <v>0</v>
          </cell>
          <cell r="AA331" t="str">
            <v>N/A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1BBAR-</v>
          </cell>
          <cell r="AJ331" t="str">
            <v>SUBTOTAL ELECTRICAL EQUIPMENT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</row>
        <row r="333">
          <cell r="AI333" t="str">
            <v>1BBASA</v>
          </cell>
          <cell r="AJ333" t="str">
            <v>DCS, ESD, AND F&amp;G</v>
          </cell>
          <cell r="AQ333">
            <v>0</v>
          </cell>
        </row>
        <row r="334">
          <cell r="AI334" t="str">
            <v>1BBASB</v>
          </cell>
          <cell r="AJ334" t="str">
            <v>FIELD INSTRUMENTATION</v>
          </cell>
          <cell r="AQ334">
            <v>0</v>
          </cell>
        </row>
        <row r="335">
          <cell r="AI335" t="str">
            <v>1BBASC</v>
          </cell>
          <cell r="AJ335" t="str">
            <v>CONTROL VALVES, RELIEF VALVES</v>
          </cell>
          <cell r="AQ335">
            <v>0</v>
          </cell>
        </row>
        <row r="336">
          <cell r="AI336" t="str">
            <v>1BBASD</v>
          </cell>
          <cell r="AJ336" t="str">
            <v>SHUTDOWN/BLOWDOWN VALVES</v>
          </cell>
          <cell r="AQ336">
            <v>0</v>
          </cell>
        </row>
        <row r="337">
          <cell r="AI337" t="str">
            <v>1BBASE</v>
          </cell>
          <cell r="AJ337" t="str">
            <v>CCTV AND TELECOMMUNICATION SYSTEM</v>
          </cell>
          <cell r="AQ337">
            <v>0</v>
          </cell>
        </row>
        <row r="338">
          <cell r="AI338" t="str">
            <v>1BBASF</v>
          </cell>
          <cell r="AJ338" t="str">
            <v>FLOW METERING PACKAGE</v>
          </cell>
          <cell r="AQ338">
            <v>0</v>
          </cell>
        </row>
        <row r="339">
          <cell r="AI339" t="str">
            <v>1BBASG</v>
          </cell>
          <cell r="AJ339" t="str">
            <v>FIBER OPTIC CABLE &amp; EQUIPMENT</v>
          </cell>
          <cell r="AQ339">
            <v>0</v>
          </cell>
        </row>
        <row r="340">
          <cell r="AI340" t="str">
            <v>1BBASX</v>
          </cell>
          <cell r="AJ340" t="str">
            <v>OTHER INSTRUMENTATION EQUIPMENT</v>
          </cell>
          <cell r="AQ340">
            <v>0</v>
          </cell>
        </row>
        <row r="341">
          <cell r="AI341" t="str">
            <v>1BBAS-</v>
          </cell>
          <cell r="AJ341" t="str">
            <v>SUBTOTAL INSTRUMENTATION EQUIPMENT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</row>
        <row r="343">
          <cell r="AI343" t="str">
            <v>1BBAXA</v>
          </cell>
          <cell r="AJ343" t="str">
            <v>MIXERS</v>
          </cell>
          <cell r="AQ343">
            <v>0</v>
          </cell>
        </row>
        <row r="344">
          <cell r="AI344" t="str">
            <v>1BBAXX</v>
          </cell>
          <cell r="AJ344" t="str">
            <v>OTHER EQUIPMENT</v>
          </cell>
          <cell r="AQ344">
            <v>0</v>
          </cell>
        </row>
        <row r="345">
          <cell r="AI345" t="str">
            <v>1BBAX-</v>
          </cell>
          <cell r="AJ345" t="str">
            <v>SUBTOTAL OTHER EQUIPMENT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</row>
        <row r="347">
          <cell r="AI347" t="str">
            <v>1BBBBA</v>
          </cell>
          <cell r="AJ347" t="str">
            <v>STRUCTURE FOR FLARE STACK</v>
          </cell>
          <cell r="AQ347">
            <v>0</v>
          </cell>
        </row>
        <row r="348">
          <cell r="AI348" t="str">
            <v>1BBBBX</v>
          </cell>
          <cell r="AJ348" t="str">
            <v>STRUCTURE OTHER</v>
          </cell>
          <cell r="AQ348">
            <v>0</v>
          </cell>
        </row>
        <row r="349">
          <cell r="AI349" t="str">
            <v>1BBBB-</v>
          </cell>
          <cell r="AJ349" t="str">
            <v>SUBTOTAL STRUCTURAL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</row>
        <row r="354">
          <cell r="AH354" t="str">
            <v>LEVEL 3 NGL-4 PLANT PG 5</v>
          </cell>
          <cell r="AI354" t="str">
            <v>WBS CODE</v>
          </cell>
          <cell r="AJ354" t="str">
            <v>DESCRIPTION</v>
          </cell>
          <cell r="AK354" t="str">
            <v>QUANTITY</v>
          </cell>
          <cell r="AL354" t="str">
            <v>UNITS</v>
          </cell>
          <cell r="AM354" t="str">
            <v>TOTAL MANHOURS</v>
          </cell>
          <cell r="AN354" t="str">
            <v>TOTAL LABOR COST</v>
          </cell>
          <cell r="AO354" t="str">
            <v>TOTAL MAT'L COST</v>
          </cell>
          <cell r="AP354" t="str">
            <v>TOTAL S/C COST</v>
          </cell>
          <cell r="AQ354" t="str">
            <v>TOTAL COST</v>
          </cell>
        </row>
        <row r="356">
          <cell r="AI356" t="str">
            <v>1BBBCA</v>
          </cell>
          <cell r="AJ356" t="str">
            <v>PIPING &amp; FITTING MATERIAL - CARBON STEEL</v>
          </cell>
          <cell r="AQ356">
            <v>0</v>
          </cell>
        </row>
        <row r="357">
          <cell r="AI357" t="str">
            <v>1BBBCB</v>
          </cell>
          <cell r="AJ357" t="str">
            <v>PIPING VALVES - CARBON STEEL</v>
          </cell>
          <cell r="AQ357">
            <v>0</v>
          </cell>
        </row>
        <row r="358">
          <cell r="AI358" t="str">
            <v>1BBBCC</v>
          </cell>
          <cell r="AJ358" t="str">
            <v>PIPING &amp; FITTING MATERIAL - LOW TEMERATURE CARBON STEEL</v>
          </cell>
          <cell r="AQ358">
            <v>0</v>
          </cell>
        </row>
        <row r="359">
          <cell r="AI359" t="str">
            <v>1BBBCD</v>
          </cell>
          <cell r="AJ359" t="str">
            <v>PIPING VALVES - LOW TEMERATURE CARBON STEEL</v>
          </cell>
          <cell r="AQ359">
            <v>0</v>
          </cell>
        </row>
        <row r="360">
          <cell r="AI360" t="str">
            <v>1BBBCE</v>
          </cell>
          <cell r="AJ360" t="str">
            <v>PIPING &amp; FITTING MATERIAL - CARBON STEEL NACE</v>
          </cell>
          <cell r="AQ360">
            <v>0</v>
          </cell>
        </row>
        <row r="361">
          <cell r="AI361" t="str">
            <v>1BBBCF</v>
          </cell>
          <cell r="AJ361" t="str">
            <v>PIPING VALVES - CARBON STEEL NACE</v>
          </cell>
          <cell r="AQ361">
            <v>0</v>
          </cell>
        </row>
        <row r="362">
          <cell r="AI362" t="str">
            <v>1BBBCG</v>
          </cell>
          <cell r="AJ362" t="str">
            <v>PIPING &amp; FITTING MATERIAL - STAINLESS STEEL</v>
          </cell>
          <cell r="AQ362">
            <v>0</v>
          </cell>
        </row>
        <row r="363">
          <cell r="AI363" t="str">
            <v>1BBBCH</v>
          </cell>
          <cell r="AJ363" t="str">
            <v>PIPING VALVES - STAINLESS STEEL</v>
          </cell>
          <cell r="AQ363">
            <v>0</v>
          </cell>
        </row>
        <row r="364">
          <cell r="AI364" t="str">
            <v>1BBBCI</v>
          </cell>
          <cell r="AJ364" t="str">
            <v>PIPING &amp; FITTING MATERIAL - NON-METALLIC</v>
          </cell>
          <cell r="AQ364">
            <v>0</v>
          </cell>
        </row>
        <row r="365">
          <cell r="AI365" t="str">
            <v>1BBBCJ</v>
          </cell>
          <cell r="AJ365" t="str">
            <v>PIPING VALVES - NON-METALLIC</v>
          </cell>
          <cell r="AQ365">
            <v>0</v>
          </cell>
        </row>
        <row r="366">
          <cell r="AI366" t="str">
            <v>1BBBCK</v>
          </cell>
          <cell r="AJ366" t="str">
            <v>PIPELINE FOR FLARE SYSTEM</v>
          </cell>
          <cell r="AQ366">
            <v>0</v>
          </cell>
        </row>
        <row r="367">
          <cell r="AI367" t="str">
            <v>1BBBCL</v>
          </cell>
          <cell r="AJ367" t="str">
            <v>PIPELINE FOR TANK</v>
          </cell>
          <cell r="AQ367">
            <v>0</v>
          </cell>
        </row>
        <row r="368">
          <cell r="AI368" t="str">
            <v>1BBBCM</v>
          </cell>
          <cell r="AJ368" t="str">
            <v>PIPELINE OTHER</v>
          </cell>
          <cell r="AQ368">
            <v>0</v>
          </cell>
        </row>
        <row r="369">
          <cell r="AI369" t="str">
            <v>1BBBCX</v>
          </cell>
          <cell r="AJ369" t="str">
            <v>PIPING MATERIALS - OTHER</v>
          </cell>
          <cell r="AQ369">
            <v>0</v>
          </cell>
        </row>
        <row r="370">
          <cell r="AI370" t="str">
            <v>1BBBC-</v>
          </cell>
          <cell r="AJ370" t="str">
            <v>SUBTOTAL PIPING &amp; VALVES BULKS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</row>
        <row r="372">
          <cell r="AI372" t="str">
            <v>1BBBDA</v>
          </cell>
          <cell r="AJ372" t="str">
            <v>LV CABLE</v>
          </cell>
          <cell r="AQ372">
            <v>0</v>
          </cell>
        </row>
        <row r="373">
          <cell r="AI373" t="str">
            <v>1BBBDB</v>
          </cell>
          <cell r="AJ373" t="str">
            <v>HV CABLE</v>
          </cell>
          <cell r="AQ373">
            <v>0</v>
          </cell>
        </row>
        <row r="374">
          <cell r="AI374" t="str">
            <v>1BBBDC</v>
          </cell>
          <cell r="AJ374" t="str">
            <v>CABLE TRAY / CABLE LADDERS</v>
          </cell>
          <cell r="AQ374">
            <v>0</v>
          </cell>
        </row>
        <row r="375">
          <cell r="AI375" t="str">
            <v>1BBBDD</v>
          </cell>
          <cell r="AJ375" t="str">
            <v>CABLE FITTINGS &amp; JUNCTION BOXES</v>
          </cell>
          <cell r="AQ375">
            <v>0</v>
          </cell>
        </row>
        <row r="376">
          <cell r="AI376" t="str">
            <v>1BBBDE</v>
          </cell>
          <cell r="AJ376" t="str">
            <v>EARTHING MATERIALS</v>
          </cell>
          <cell r="AQ376">
            <v>0</v>
          </cell>
        </row>
        <row r="377">
          <cell r="AI377" t="str">
            <v>1BBBDF</v>
          </cell>
          <cell r="AJ377" t="str">
            <v>LIGHTING AND OTHER ACCESSORIES</v>
          </cell>
          <cell r="AQ377">
            <v>0</v>
          </cell>
        </row>
        <row r="378">
          <cell r="AI378" t="str">
            <v>1BBBDG</v>
          </cell>
          <cell r="AJ378" t="str">
            <v>CATHODIC PROTECTION SYSTEM(S)</v>
          </cell>
          <cell r="AQ378">
            <v>0</v>
          </cell>
        </row>
        <row r="379">
          <cell r="AI379" t="str">
            <v>1BBBDX</v>
          </cell>
          <cell r="AJ379" t="str">
            <v>OTHER ELECTRICAL BULKS</v>
          </cell>
          <cell r="AQ379">
            <v>0</v>
          </cell>
        </row>
        <row r="380">
          <cell r="AI380" t="str">
            <v>1BBBD-</v>
          </cell>
          <cell r="AJ380" t="str">
            <v>SUBTOTAL ELECTRICAL BULKS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</row>
        <row r="382">
          <cell r="AI382" t="str">
            <v>1BBBEA</v>
          </cell>
          <cell r="AJ382" t="str">
            <v>CABLE AND CABLE FITTINGS</v>
          </cell>
          <cell r="AQ382">
            <v>0</v>
          </cell>
        </row>
        <row r="383">
          <cell r="AI383" t="str">
            <v>1BBBEB</v>
          </cell>
          <cell r="AJ383" t="str">
            <v>CABLE TRAY / CABLE LADDERS</v>
          </cell>
          <cell r="AQ383">
            <v>0</v>
          </cell>
        </row>
        <row r="384">
          <cell r="AI384" t="str">
            <v>1BBBEC</v>
          </cell>
          <cell r="AJ384" t="str">
            <v>INSTRUMENT TUBING AND FITTINGS</v>
          </cell>
          <cell r="AQ384">
            <v>0</v>
          </cell>
        </row>
        <row r="385">
          <cell r="AI385" t="str">
            <v>1BBBED</v>
          </cell>
          <cell r="AJ385" t="str">
            <v>MOUNTING ACCESSORIES</v>
          </cell>
          <cell r="AQ385">
            <v>0</v>
          </cell>
        </row>
        <row r="386">
          <cell r="AI386" t="str">
            <v>1BBBEE</v>
          </cell>
          <cell r="AJ386" t="str">
            <v>EARTHING MATERIALS</v>
          </cell>
          <cell r="AQ386">
            <v>0</v>
          </cell>
        </row>
        <row r="387">
          <cell r="AI387" t="str">
            <v>1BBBEF</v>
          </cell>
          <cell r="AJ387" t="str">
            <v>FIRE AND GAS DETECTION EQUIPMENT</v>
          </cell>
          <cell r="AQ387">
            <v>0</v>
          </cell>
        </row>
        <row r="388">
          <cell r="AI388" t="str">
            <v>1BBBEX</v>
          </cell>
          <cell r="AJ388" t="str">
            <v>OTHER INSTRUMENTATION BULKS</v>
          </cell>
          <cell r="AQ388">
            <v>0</v>
          </cell>
        </row>
        <row r="389">
          <cell r="AI389" t="str">
            <v>1BBBE-</v>
          </cell>
          <cell r="AJ389" t="str">
            <v>SUBTOTAL INSTRUMENTATION BULKS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8">
          <cell r="L398" t="str">
            <v>CYCLE &amp; LVL 1    NFGP UPGRADE</v>
          </cell>
          <cell r="M398" t="str">
            <v>WBS CODE</v>
          </cell>
          <cell r="N398" t="str">
            <v>DESCRIPTION</v>
          </cell>
          <cell r="O398" t="str">
            <v>QUANTITY</v>
          </cell>
          <cell r="P398" t="str">
            <v>UNITS</v>
          </cell>
          <cell r="Q398" t="str">
            <v>TOTAL MANHOURS</v>
          </cell>
          <cell r="R398" t="str">
            <v>TOTAL LABOR COST</v>
          </cell>
          <cell r="S398" t="str">
            <v>TOTAL MAT'L COST</v>
          </cell>
          <cell r="T398" t="str">
            <v>TOTAL S/C COST</v>
          </cell>
          <cell r="U398" t="str">
            <v>TOTAL COST</v>
          </cell>
          <cell r="W398" t="str">
            <v>LEVEL 2 NFGP UPGRADE PG.1</v>
          </cell>
          <cell r="X398" t="str">
            <v>WBS CODE</v>
          </cell>
          <cell r="Y398" t="str">
            <v>DESCRIPTION</v>
          </cell>
          <cell r="Z398" t="str">
            <v>QUANTITY</v>
          </cell>
          <cell r="AA398" t="str">
            <v>UNITS</v>
          </cell>
          <cell r="AB398" t="str">
            <v>TOTAL MANHOURS</v>
          </cell>
          <cell r="AC398" t="str">
            <v>TOTAL LABOR COST</v>
          </cell>
          <cell r="AD398" t="str">
            <v>TOTAL MAT'L COST</v>
          </cell>
          <cell r="AE398" t="str">
            <v>TOTAL S/C COST</v>
          </cell>
          <cell r="AF398" t="str">
            <v>TOTAL COST</v>
          </cell>
          <cell r="AH398" t="str">
            <v>LEVEL 3 NFGP UPGRADE PG 1</v>
          </cell>
          <cell r="AI398" t="str">
            <v>WBS CODE</v>
          </cell>
          <cell r="AJ398" t="str">
            <v>DESCRIPTION</v>
          </cell>
          <cell r="AK398" t="str">
            <v>QUANTITY</v>
          </cell>
          <cell r="AL398" t="str">
            <v>UNITS</v>
          </cell>
          <cell r="AM398" t="str">
            <v>TOTAL MANHOURS</v>
          </cell>
          <cell r="AN398" t="str">
            <v>TOTAL LABOR COST</v>
          </cell>
          <cell r="AO398" t="str">
            <v>TOTAL MAT'L COST</v>
          </cell>
          <cell r="AP398" t="str">
            <v>TOTAL S/C COST</v>
          </cell>
          <cell r="AQ398" t="str">
            <v>TOTAL COST</v>
          </cell>
        </row>
        <row r="400">
          <cell r="M400" t="str">
            <v>1CAA-</v>
          </cell>
          <cell r="N400" t="str">
            <v>NFGP UPGRADE  - DIRECT ENGINEERING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X400" t="str">
            <v>1CAAA</v>
          </cell>
          <cell r="Y400" t="str">
            <v>NFGP UPGRADE  - DIR. ENG.  PROCESS</v>
          </cell>
          <cell r="AF400">
            <v>0</v>
          </cell>
          <cell r="AI400" t="str">
            <v>1CBAAA</v>
          </cell>
          <cell r="AJ400" t="str">
            <v>FEED FLASH DRUM</v>
          </cell>
          <cell r="AQ400">
            <v>0</v>
          </cell>
        </row>
        <row r="401">
          <cell r="M401" t="str">
            <v>1CAI-</v>
          </cell>
          <cell r="N401" t="str">
            <v>NFGP UPGRADE  - ENGINEERING PROCUREMENT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X401" t="str">
            <v>1CAAB</v>
          </cell>
          <cell r="Y401" t="str">
            <v>NFGP UPGRADE  - DIR. ENG.  PERMITS</v>
          </cell>
          <cell r="AF401">
            <v>0</v>
          </cell>
          <cell r="AI401" t="str">
            <v>1CBAAB</v>
          </cell>
          <cell r="AJ401" t="str">
            <v>EXPANDER OUTLET DRUM</v>
          </cell>
          <cell r="AQ401">
            <v>0</v>
          </cell>
        </row>
        <row r="402">
          <cell r="M402" t="str">
            <v>1CAJ-</v>
          </cell>
          <cell r="N402" t="str">
            <v>NFGP UPGRADE  - INDIRECT ENGINEERING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X402" t="str">
            <v>1CAAC</v>
          </cell>
          <cell r="Y402" t="str">
            <v>NFGP UPGRADE  - DIR. ENG.  CIVIL/STRUCTURAL</v>
          </cell>
          <cell r="AF402">
            <v>0</v>
          </cell>
          <cell r="AI402" t="str">
            <v>1CBAAC</v>
          </cell>
          <cell r="AJ402" t="str">
            <v>NGL-1 BOIL OFF PROPANE RECEIVER</v>
          </cell>
          <cell r="AQ402">
            <v>0</v>
          </cell>
        </row>
        <row r="403">
          <cell r="M403" t="str">
            <v>1CA--</v>
          </cell>
          <cell r="N403" t="str">
            <v>SUBTOTAL NFGP UPGRADE  - ENGINEERING/PROCUREMENT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X403" t="str">
            <v>1CAAD</v>
          </cell>
          <cell r="Y403" t="str">
            <v>NFGP UPGRADE  - DIR. ENG.  MECHANICAL</v>
          </cell>
          <cell r="AF403">
            <v>0</v>
          </cell>
          <cell r="AI403" t="str">
            <v>1CBAAX</v>
          </cell>
          <cell r="AJ403" t="str">
            <v>OTHER PRESSURE VESSELS</v>
          </cell>
          <cell r="AQ403">
            <v>0</v>
          </cell>
        </row>
        <row r="404">
          <cell r="X404" t="str">
            <v>1CAAE</v>
          </cell>
          <cell r="Y404" t="str">
            <v>NFGP UPGRADE  - DIR. ENG.  PIPING</v>
          </cell>
          <cell r="AF404">
            <v>0</v>
          </cell>
          <cell r="AI404" t="str">
            <v>1CBAA-</v>
          </cell>
          <cell r="AJ404" t="str">
            <v>SUBTOTAL PRESSURE VESSELS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</row>
        <row r="405">
          <cell r="M405" t="str">
            <v>1CBA-</v>
          </cell>
          <cell r="N405" t="str">
            <v>NFGP UPGRADE  - FAB/DELIVERY - MAJOR EQUIPMENT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X405" t="str">
            <v>1CAAF</v>
          </cell>
          <cell r="Y405" t="str">
            <v>NFGP UPGRADE  - DIR. ENG.  ELECTRICAL</v>
          </cell>
          <cell r="AF405">
            <v>0</v>
          </cell>
        </row>
        <row r="406">
          <cell r="M406" t="str">
            <v>1CBB-</v>
          </cell>
          <cell r="N406" t="str">
            <v>NFGP UPGRADE  - FAB/DELIVERY - BULKS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X406" t="str">
            <v>1CAAG</v>
          </cell>
          <cell r="Y406" t="str">
            <v>NFGP UPGRADE  - DIR. ENG.  INSTRUMENTATION</v>
          </cell>
          <cell r="AF406">
            <v>0</v>
          </cell>
          <cell r="AI406" t="str">
            <v>1CBABA</v>
          </cell>
          <cell r="AJ406" t="str">
            <v>PREFLASH COLUMN</v>
          </cell>
          <cell r="AQ406">
            <v>0</v>
          </cell>
        </row>
        <row r="407">
          <cell r="M407" t="str">
            <v>1CBC-</v>
          </cell>
          <cell r="N407" t="str">
            <v>NFGP UPGRADE  - FAB/DELIVERY - ENGINEERING SPECIALTIES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X407" t="str">
            <v>1CAAH</v>
          </cell>
          <cell r="Y407" t="str">
            <v>NFGP UPGRADE  - DIR. ENG.  ARCHITECTURAL</v>
          </cell>
          <cell r="AF407">
            <v>0</v>
          </cell>
          <cell r="AI407" t="str">
            <v>1CBABX</v>
          </cell>
          <cell r="AJ407" t="str">
            <v>OTHER COLUMNS</v>
          </cell>
          <cell r="AQ407">
            <v>0</v>
          </cell>
        </row>
        <row r="408">
          <cell r="M408" t="str">
            <v>1CB--</v>
          </cell>
          <cell r="N408" t="str">
            <v>SUBTOTAL NFGP UPGRADE  - FABRICATION/DELIVERY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X408" t="str">
            <v>1CAA-</v>
          </cell>
          <cell r="Y408" t="str">
            <v>SUBTOTAL - NFGP UPGRADE  - DIRECT ENGINEERING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I408" t="str">
            <v>1CBAB</v>
          </cell>
          <cell r="AJ408" t="str">
            <v>SUBTOTAL COLUMNS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</row>
        <row r="410">
          <cell r="M410" t="str">
            <v>1CCA-</v>
          </cell>
          <cell r="N410" t="str">
            <v>NFGP UPGRADE  - CONSTRUCTION - CIVIL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X410" t="str">
            <v>1CAIA</v>
          </cell>
          <cell r="Y410" t="str">
            <v>NFGP UPGRADE  - PROCUREMENT PRESSURE VESSELS</v>
          </cell>
          <cell r="AF410">
            <v>0</v>
          </cell>
          <cell r="AI410" t="str">
            <v>1CBAEA</v>
          </cell>
          <cell r="AJ410" t="str">
            <v>PREFLASH COLUMN TRANSFER PUMPS &amp; DRIVERS</v>
          </cell>
          <cell r="AQ410">
            <v>0</v>
          </cell>
        </row>
        <row r="411">
          <cell r="M411" t="str">
            <v>1CCB-</v>
          </cell>
          <cell r="N411" t="str">
            <v>NFGP UPGRADE  - CONSTRUCTION - MAJOR EQUIPMENT</v>
          </cell>
          <cell r="Q411">
            <v>107266</v>
          </cell>
          <cell r="R411">
            <v>864700</v>
          </cell>
          <cell r="S411">
            <v>0</v>
          </cell>
          <cell r="T411">
            <v>0</v>
          </cell>
          <cell r="U411">
            <v>864700</v>
          </cell>
          <cell r="X411" t="str">
            <v>1CAIB</v>
          </cell>
          <cell r="Y411" t="str">
            <v>NFGP UPGRADE  - PROCUREMENT   COLUMNS</v>
          </cell>
          <cell r="AF411">
            <v>0</v>
          </cell>
          <cell r="AI411" t="str">
            <v>1CBAEB</v>
          </cell>
          <cell r="AJ411" t="str">
            <v>NGL-1 PROPANE  CHILLER PUMPS &amp; MOTORS</v>
          </cell>
          <cell r="AQ411">
            <v>0</v>
          </cell>
        </row>
        <row r="412">
          <cell r="M412" t="str">
            <v>1CCC-</v>
          </cell>
          <cell r="N412" t="str">
            <v>NFGP UPGRADE  - CONSTRUCTION - BULKS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X412" t="str">
            <v>1CAIE</v>
          </cell>
          <cell r="Y412" t="str">
            <v>NFGP UPGRADE  - PROCUREMENT   PUMPS &amp; MOTORS</v>
          </cell>
          <cell r="AF412">
            <v>0</v>
          </cell>
          <cell r="AI412" t="str">
            <v>1CBAEC</v>
          </cell>
          <cell r="AJ412" t="str">
            <v>NGL-2 PROPANE  CHILLER PUMPS &amp; MOTORS</v>
          </cell>
          <cell r="AQ412">
            <v>0</v>
          </cell>
        </row>
        <row r="413">
          <cell r="M413" t="str">
            <v>1CCD-</v>
          </cell>
          <cell r="N413" t="str">
            <v>NFGP UPGRADE  - CONSTRUCTION - CONSTRUCTION SPECIALTIES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X413" t="str">
            <v>1CAIF</v>
          </cell>
          <cell r="Y413" t="str">
            <v>NFGP UPGRADE  - PROCUREMENT   HEAT EXCHANGERS - S &amp; T</v>
          </cell>
          <cell r="AF413">
            <v>0</v>
          </cell>
          <cell r="AI413" t="str">
            <v>1CBAEX</v>
          </cell>
          <cell r="AJ413" t="str">
            <v>OTHER PUMPS &amp; MOTORS</v>
          </cell>
          <cell r="AQ413">
            <v>0</v>
          </cell>
        </row>
        <row r="414">
          <cell r="M414" t="str">
            <v>1CCE-</v>
          </cell>
          <cell r="N414" t="str">
            <v>NFGP UPGRADE  - CONSTRUCTION - OTHER DIRECT WORK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X414" t="str">
            <v>1CAII</v>
          </cell>
          <cell r="Y414" t="str">
            <v>NFGP UPGRADE  - PROCUREMENT   COMPRESSORS &amp; DRIVERS</v>
          </cell>
          <cell r="AF414">
            <v>0</v>
          </cell>
          <cell r="AI414" t="str">
            <v>1CBAE-</v>
          </cell>
          <cell r="AJ414" t="str">
            <v>SUBTOTAL PUMPS &amp; MOTORS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15">
          <cell r="M415" t="str">
            <v>1CCF-</v>
          </cell>
          <cell r="N415" t="str">
            <v>NFGP UPGRADE  - CONSTRUCTION - INDIRECTS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X415" t="str">
            <v>1CAIR</v>
          </cell>
          <cell r="Y415" t="str">
            <v>NFGP UPGRADE  - PROCUREMENT   ELECTRICAL EQUIPMENT</v>
          </cell>
          <cell r="AF415">
            <v>0</v>
          </cell>
        </row>
        <row r="416">
          <cell r="M416" t="str">
            <v>1CC--</v>
          </cell>
          <cell r="N416" t="str">
            <v>SUBTOTAL NFGP UPGRADE  - CONSTRUCTION</v>
          </cell>
          <cell r="Q416">
            <v>107266</v>
          </cell>
          <cell r="R416">
            <v>864700</v>
          </cell>
          <cell r="S416">
            <v>0</v>
          </cell>
          <cell r="T416">
            <v>0</v>
          </cell>
          <cell r="U416">
            <v>864700</v>
          </cell>
          <cell r="X416" t="str">
            <v>1CAIS</v>
          </cell>
          <cell r="Y416" t="str">
            <v>NFGP UPGRADE  - PROCUREMENT   INSTRUMENTATION EQUIPMENT</v>
          </cell>
          <cell r="AF416">
            <v>0</v>
          </cell>
          <cell r="AI416" t="str">
            <v>1CBAFA</v>
          </cell>
          <cell r="AJ416" t="str">
            <v>HOT INLET GAS/GAS EXCHANGERS</v>
          </cell>
          <cell r="AQ416">
            <v>0</v>
          </cell>
        </row>
        <row r="417">
          <cell r="X417" t="str">
            <v>1CAIT</v>
          </cell>
          <cell r="Y417" t="str">
            <v>NFGP UPGRADE  - PROCUREMENT   BULKS</v>
          </cell>
          <cell r="AF417">
            <v>0</v>
          </cell>
          <cell r="AI417" t="str">
            <v>1CBAFB</v>
          </cell>
          <cell r="AJ417" t="str">
            <v>COOL INLET GAS/GAS EXCHANGERS</v>
          </cell>
          <cell r="AQ417">
            <v>0</v>
          </cell>
        </row>
        <row r="418">
          <cell r="M418" t="str">
            <v>1CDA-</v>
          </cell>
          <cell r="N418" t="str">
            <v>NFGP UPGRADE  - COMMISSIONING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X418" t="str">
            <v>1CAIX</v>
          </cell>
          <cell r="Y418" t="str">
            <v>NFGP UPGRADE  - PROCUREMENT   OTHER</v>
          </cell>
          <cell r="AF418">
            <v>0</v>
          </cell>
          <cell r="AI418" t="str">
            <v>1CBAFC</v>
          </cell>
          <cell r="AJ418" t="str">
            <v>PREFLASH COLUMN REBOILER</v>
          </cell>
          <cell r="AQ418">
            <v>0</v>
          </cell>
        </row>
        <row r="419">
          <cell r="M419" t="str">
            <v>1CDB-</v>
          </cell>
          <cell r="N419" t="str">
            <v>NFGP UPGRADE  -PERFORMANCE TEST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X419" t="str">
            <v>1CAI-</v>
          </cell>
          <cell r="Y419" t="str">
            <v>SUBTOTAL - NFGP UPGRADE  - PROCUREMENT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1CBAFD</v>
          </cell>
          <cell r="AJ419" t="str">
            <v>PREFLASH COLUMN SIDE REBOILER</v>
          </cell>
          <cell r="AQ419">
            <v>0</v>
          </cell>
        </row>
        <row r="420">
          <cell r="M420" t="str">
            <v>1CD--</v>
          </cell>
          <cell r="N420" t="str">
            <v>SUBTOTAL NFGP UPGRADE  - COMM'G, PERFORMANCE TEST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I420" t="str">
            <v>1CBAFE</v>
          </cell>
          <cell r="AJ420" t="str">
            <v>INLET (PROPANE) GAS CHILLER</v>
          </cell>
          <cell r="AQ420">
            <v>0</v>
          </cell>
        </row>
        <row r="421">
          <cell r="X421" t="str">
            <v>1CAJA</v>
          </cell>
          <cell r="Y421" t="str">
            <v>NFGP UPGRADE  - INDIRECT ENG'G CONTRACTS</v>
          </cell>
          <cell r="AF421">
            <v>0</v>
          </cell>
          <cell r="AI421" t="str">
            <v>1CBAFF</v>
          </cell>
          <cell r="AJ421" t="str">
            <v>NGL-1 PROPANE BOIL-OFF CONDENSER</v>
          </cell>
          <cell r="AQ421">
            <v>0</v>
          </cell>
        </row>
        <row r="422">
          <cell r="X422" t="str">
            <v>1CAJB</v>
          </cell>
          <cell r="Y422" t="str">
            <v>NFGP UPGRADE  - INDIRECT ENG'G PROJECT MANAGEMENT</v>
          </cell>
          <cell r="AF422">
            <v>0</v>
          </cell>
          <cell r="AI422" t="str">
            <v>1CBAFG</v>
          </cell>
          <cell r="AJ422" t="str">
            <v>NGL-2 PROPANE BOIL-OFF CONDENSER</v>
          </cell>
          <cell r="AQ422">
            <v>0</v>
          </cell>
        </row>
        <row r="423">
          <cell r="X423" t="str">
            <v>1CAJC</v>
          </cell>
          <cell r="Y423" t="str">
            <v>NFGP UPGRADE  - INDIRECT ENG'G ENGINEERING/NON-TECH</v>
          </cell>
          <cell r="AF423">
            <v>0</v>
          </cell>
          <cell r="AI423" t="str">
            <v>1CBAFX</v>
          </cell>
          <cell r="AJ423" t="str">
            <v>OTHER HEAT EXCHANGERS - SHELL &amp; TUBE</v>
          </cell>
          <cell r="AQ423">
            <v>0</v>
          </cell>
        </row>
        <row r="424">
          <cell r="X424" t="str">
            <v>1CAJX</v>
          </cell>
          <cell r="Y424" t="str">
            <v>NFGP UPGRADE  - INDIRECT ENG'G OTHER</v>
          </cell>
          <cell r="AF424">
            <v>0</v>
          </cell>
          <cell r="AI424" t="str">
            <v>1CBAF-</v>
          </cell>
          <cell r="AJ424" t="str">
            <v>SUBTOTAL HEAT EXCHANGERS - SHELL &amp; TUBE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1CAJ-</v>
          </cell>
          <cell r="Y425" t="str">
            <v>SUBTOTAL - NFGP UPGRADE  - INDIRECT ENGINEERING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I426" t="str">
            <v>1CBAIA</v>
          </cell>
          <cell r="AJ426" t="str">
            <v>MODIFICATION OF TURBO EXPANDER, COMPRESSOR AND GAS TURBINE</v>
          </cell>
          <cell r="AQ426">
            <v>0</v>
          </cell>
        </row>
        <row r="427">
          <cell r="AI427" t="str">
            <v>1CBAIB</v>
          </cell>
          <cell r="AJ427" t="str">
            <v>MODIFICATION OF NGL-1 REFRIGERANT COMPRESSOR</v>
          </cell>
          <cell r="AQ427">
            <v>0</v>
          </cell>
        </row>
        <row r="428">
          <cell r="AI428" t="str">
            <v>1CBAIC</v>
          </cell>
          <cell r="AJ428" t="str">
            <v>MODIFICATION OF BOOSTER COMPRESSOR</v>
          </cell>
          <cell r="AQ428">
            <v>0</v>
          </cell>
        </row>
        <row r="429">
          <cell r="AI429" t="str">
            <v>1CBAID</v>
          </cell>
          <cell r="AJ429" t="str">
            <v>DRY GAS SEALS MODIFICATION IN BOOSTER COMPRESSOR</v>
          </cell>
          <cell r="AQ429">
            <v>0</v>
          </cell>
        </row>
        <row r="430">
          <cell r="AI430" t="str">
            <v>1CBAIX</v>
          </cell>
          <cell r="AJ430" t="str">
            <v>OTHER  COMPRESSORS &amp; DRIVERS</v>
          </cell>
          <cell r="AQ430">
            <v>0</v>
          </cell>
        </row>
        <row r="431">
          <cell r="AI431" t="str">
            <v>1CBAI</v>
          </cell>
          <cell r="AJ431" t="str">
            <v>SUBTOTAL - COMPRESSORS &amp; DRIVERS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</row>
        <row r="442">
          <cell r="W442" t="str">
            <v>LEVEL 2 NFGP UPGRADE PG.2</v>
          </cell>
          <cell r="X442" t="str">
            <v>WBS CODE</v>
          </cell>
          <cell r="Y442" t="str">
            <v>DESCRIPTION</v>
          </cell>
          <cell r="Z442" t="str">
            <v>QUANTITY</v>
          </cell>
          <cell r="AA442" t="str">
            <v>UNITS</v>
          </cell>
          <cell r="AB442" t="str">
            <v>TOTAL MANHOURS</v>
          </cell>
          <cell r="AC442" t="str">
            <v>TOTAL LABOR COST</v>
          </cell>
          <cell r="AD442" t="str">
            <v>TOTAL MAT'L COST</v>
          </cell>
          <cell r="AE442" t="str">
            <v>TOTAL S/C COST</v>
          </cell>
          <cell r="AF442" t="str">
            <v>TOTAL COST</v>
          </cell>
          <cell r="AH442" t="str">
            <v>LEVEL 3 NFGP UPGRADE PG 2</v>
          </cell>
          <cell r="AI442" t="str">
            <v>WBS CODE</v>
          </cell>
          <cell r="AJ442" t="str">
            <v>DESCRIPTION</v>
          </cell>
          <cell r="AK442" t="str">
            <v>QUANTITY</v>
          </cell>
          <cell r="AL442" t="str">
            <v>UNITS</v>
          </cell>
          <cell r="AM442" t="str">
            <v>TOTAL MANHOURS</v>
          </cell>
          <cell r="AN442" t="str">
            <v>TOTAL LABOR COST</v>
          </cell>
          <cell r="AO442" t="str">
            <v>TOTAL MAT'L COST</v>
          </cell>
          <cell r="AP442" t="str">
            <v>TOTAL S/C COST</v>
          </cell>
          <cell r="AQ442" t="str">
            <v>TOTAL COST</v>
          </cell>
        </row>
        <row r="444">
          <cell r="X444" t="str">
            <v>1CBAA</v>
          </cell>
          <cell r="Y444" t="str">
            <v>NFGP UPGRADE  - FAB/DELIVERY MAJOR EQUIP PRESSURE VESSELS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1CBARA</v>
          </cell>
          <cell r="AJ444" t="str">
            <v>SWITCHGEAR</v>
          </cell>
          <cell r="AQ444">
            <v>0</v>
          </cell>
        </row>
        <row r="445">
          <cell r="X445" t="str">
            <v>1CBAB</v>
          </cell>
          <cell r="Y445" t="str">
            <v>NFGP UPGRADE  - FAB/DELIVERY MAJOR EQUIP COLUMNS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I445" t="str">
            <v>1CBARB</v>
          </cell>
          <cell r="AJ445" t="str">
            <v>TRANSFORMERS</v>
          </cell>
          <cell r="AQ445">
            <v>0</v>
          </cell>
        </row>
        <row r="446">
          <cell r="X446" t="str">
            <v>1CBAE</v>
          </cell>
          <cell r="Y446" t="str">
            <v>NFGP UPGRADE  - FAB/DELIVERY MAJOR EQUIP PUMPS &amp; MOTORS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I446" t="str">
            <v>1CBARC</v>
          </cell>
          <cell r="AJ446" t="str">
            <v>MCC'S</v>
          </cell>
          <cell r="AQ446">
            <v>0</v>
          </cell>
        </row>
        <row r="447">
          <cell r="X447" t="str">
            <v>1CBAF</v>
          </cell>
          <cell r="Y447" t="str">
            <v>NFGP UPGRADE  - FAB/DELIVERY MAJOR EQUIP HEAT EXCHANGERS S&amp;T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I447" t="str">
            <v>1CBARD</v>
          </cell>
          <cell r="AJ447" t="str">
            <v>UPS</v>
          </cell>
          <cell r="AQ447">
            <v>0</v>
          </cell>
        </row>
        <row r="448">
          <cell r="X448" t="str">
            <v>1CBAI</v>
          </cell>
          <cell r="Y448" t="str">
            <v>NFGP UPGRADE  - FAB/DELIVERY MAJOR EQUIP COMPRESSORS &amp; DRIVERS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1CBARX</v>
          </cell>
          <cell r="AJ448" t="str">
            <v>OTHER ELECTRICAL EQUIPMENT</v>
          </cell>
          <cell r="AQ448">
            <v>0</v>
          </cell>
        </row>
        <row r="449">
          <cell r="X449" t="str">
            <v>1CBAR</v>
          </cell>
          <cell r="Y449" t="str">
            <v>NFGP UPGRADE  - FAB/DELIVERY MAJOR EQUIP ELECTRICAL EQUIPMENT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1CBAR-</v>
          </cell>
          <cell r="AJ449" t="str">
            <v>SUBTOTAL ELECTRICAL EQUIPMENT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</row>
        <row r="450">
          <cell r="X450" t="str">
            <v>1CBAS</v>
          </cell>
          <cell r="Y450" t="str">
            <v>NFGP UPGRADE  - FAB/DELIVERY MAJOR EQUIP INSTRUMENTATION EQUIPMENT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X451" t="str">
            <v>1CBAX</v>
          </cell>
          <cell r="Y451" t="str">
            <v>NFGP UPGRADE  - FAB/DELIVERY MAJOR EQUIP OTHER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1CBASA</v>
          </cell>
          <cell r="AJ451" t="str">
            <v>DCS, ESD, AND F&amp;G</v>
          </cell>
          <cell r="AQ451">
            <v>0</v>
          </cell>
        </row>
        <row r="452">
          <cell r="X452" t="str">
            <v>1CBA-</v>
          </cell>
          <cell r="Y452" t="str">
            <v>SUBTOTAL - NFGP UPGRADE  - FAB/DELIVERY MAJOR EQUIP.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I452" t="str">
            <v>1CBASB</v>
          </cell>
          <cell r="AJ452" t="str">
            <v>FIELD INSTRUMENTATION</v>
          </cell>
          <cell r="AQ452">
            <v>0</v>
          </cell>
        </row>
        <row r="453">
          <cell r="AI453" t="str">
            <v>1CBASC</v>
          </cell>
          <cell r="AJ453" t="str">
            <v>CONTROL VALVES, RELIEF VALVES</v>
          </cell>
          <cell r="AQ453">
            <v>0</v>
          </cell>
        </row>
        <row r="454">
          <cell r="X454" t="str">
            <v>1CBBA</v>
          </cell>
          <cell r="Y454" t="str">
            <v>NFGP UPGRADE  - FAB/DELIVERY BULKS - IMBEDS</v>
          </cell>
          <cell r="AF454">
            <v>0</v>
          </cell>
          <cell r="AI454" t="str">
            <v>1CBASD</v>
          </cell>
          <cell r="AJ454" t="str">
            <v>SHUTDOWN/BLOWDOWN VALVES</v>
          </cell>
          <cell r="AQ454">
            <v>0</v>
          </cell>
        </row>
        <row r="455">
          <cell r="X455" t="str">
            <v>1CBBB</v>
          </cell>
          <cell r="Y455" t="str">
            <v>NFGP UPGRADE  - FAB/DELIVERY BULKS - STRUCTURAL</v>
          </cell>
          <cell r="AF455">
            <v>0</v>
          </cell>
          <cell r="AI455" t="str">
            <v>1CBASE</v>
          </cell>
          <cell r="AJ455" t="str">
            <v>CCTV AND TELECOMMUNICATION SYSTEM</v>
          </cell>
          <cell r="AQ455">
            <v>0</v>
          </cell>
        </row>
        <row r="456">
          <cell r="X456" t="str">
            <v>1CBBC</v>
          </cell>
          <cell r="Y456" t="str">
            <v>NFGP UPGRADE  - FAB/DELIVERY BULKS - PIPING &amp; VALVES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I456" t="str">
            <v>1CBASX</v>
          </cell>
          <cell r="AJ456" t="str">
            <v>OTHER INSTRUMENTATION EQUIPMENT</v>
          </cell>
          <cell r="AQ456">
            <v>0</v>
          </cell>
        </row>
        <row r="457">
          <cell r="X457" t="str">
            <v>1CBBD</v>
          </cell>
          <cell r="Y457" t="str">
            <v>NFGP UPGRADE  - FAB/DELIVERY BULKS - ELECTRICAL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I457" t="str">
            <v>1CBAS-</v>
          </cell>
          <cell r="AJ457" t="str">
            <v>SUBTOTAL INSTRUMENTATION EQUIPMENT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</row>
        <row r="458">
          <cell r="X458" t="str">
            <v>1CBBE</v>
          </cell>
          <cell r="Y458" t="str">
            <v>NFGP UPGRADE  - FAB/DELIVERY BULKS - INSTRUMENTATION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X459" t="str">
            <v>1CBB-</v>
          </cell>
          <cell r="Y459" t="str">
            <v>SUBTOTAL - NFGP UPGRADE  - FAB/DELIVERY BULKS</v>
          </cell>
          <cell r="Z459">
            <v>0</v>
          </cell>
          <cell r="AA459" t="str">
            <v>N/A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1CBAXA</v>
          </cell>
          <cell r="AJ459" t="str">
            <v>SPECIFY EQUIPMENT</v>
          </cell>
          <cell r="AQ459">
            <v>0</v>
          </cell>
        </row>
        <row r="460">
          <cell r="AI460" t="str">
            <v>1CBAXX</v>
          </cell>
          <cell r="AJ460" t="str">
            <v>OTHER EQUIPMENT</v>
          </cell>
          <cell r="AQ460">
            <v>0</v>
          </cell>
        </row>
        <row r="461">
          <cell r="X461" t="str">
            <v>1CBCA</v>
          </cell>
          <cell r="Y461" t="str">
            <v>NFGP UPGRADE  - FAB/DELIVERY ENG. SPECIALTIES - BUILDINGS</v>
          </cell>
          <cell r="AF461">
            <v>0</v>
          </cell>
          <cell r="AI461" t="str">
            <v>1CBAX-</v>
          </cell>
          <cell r="AJ461" t="str">
            <v>SUBTOTAL OTHER EQUIPMENT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</row>
        <row r="462">
          <cell r="X462" t="str">
            <v>1CBCB</v>
          </cell>
          <cell r="Y462" t="str">
            <v>NFGP UPGRADE  - FAB/DELIVERY ENG. SPECIALTIES - GENERAL</v>
          </cell>
          <cell r="AF462">
            <v>0</v>
          </cell>
        </row>
        <row r="463">
          <cell r="X463" t="str">
            <v>1CBC-</v>
          </cell>
          <cell r="Y463" t="str">
            <v>SUBTOTAL - NFGP UPGRADE  - FAB/DEL. ENGINEERING SPECIALTIES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1CBBCA</v>
          </cell>
          <cell r="AJ463" t="str">
            <v>PIPING &amp; FITTING MATERIAL - CARBON STEEL</v>
          </cell>
          <cell r="AQ463">
            <v>0</v>
          </cell>
        </row>
        <row r="464">
          <cell r="AI464" t="str">
            <v>1CBBCB</v>
          </cell>
          <cell r="AJ464" t="str">
            <v>PIPING VALVES - CARBON STEEL</v>
          </cell>
          <cell r="AQ464">
            <v>0</v>
          </cell>
        </row>
        <row r="465">
          <cell r="AI465" t="str">
            <v>1CBBCC</v>
          </cell>
          <cell r="AJ465" t="str">
            <v>PIPING &amp; FITTING MATERIAL - LOW TEMERATURE CARBON STEEL</v>
          </cell>
          <cell r="AQ465">
            <v>0</v>
          </cell>
        </row>
        <row r="466">
          <cell r="AI466" t="str">
            <v>1CBBCD</v>
          </cell>
          <cell r="AJ466" t="str">
            <v>PIPING VALVES - LOW TEMERATURE CARBON STEEL</v>
          </cell>
          <cell r="AQ466">
            <v>0</v>
          </cell>
        </row>
        <row r="467">
          <cell r="AI467" t="str">
            <v>1CBBCE</v>
          </cell>
          <cell r="AJ467" t="str">
            <v>PIPING &amp; FITTING MATERIAL - CARBON STEEL NACE</v>
          </cell>
          <cell r="AQ467">
            <v>0</v>
          </cell>
        </row>
        <row r="468">
          <cell r="AI468" t="str">
            <v>1CBBCF</v>
          </cell>
          <cell r="AJ468" t="str">
            <v>PIPING VALVES - CARBON STEEL NACE</v>
          </cell>
          <cell r="AQ468">
            <v>0</v>
          </cell>
        </row>
        <row r="469">
          <cell r="AI469" t="str">
            <v>1CBBCG</v>
          </cell>
          <cell r="AJ469" t="str">
            <v>PIPING &amp; FITTING MATERIAL - STAINLESS STEEL</v>
          </cell>
          <cell r="AQ469">
            <v>0</v>
          </cell>
        </row>
        <row r="470">
          <cell r="AI470" t="str">
            <v>1CBBCH</v>
          </cell>
          <cell r="AJ470" t="str">
            <v>PIPING VALVES - STAINLESS STEEL</v>
          </cell>
          <cell r="AQ470">
            <v>0</v>
          </cell>
        </row>
        <row r="471">
          <cell r="AI471" t="str">
            <v>1CBBCI</v>
          </cell>
          <cell r="AJ471" t="str">
            <v>PIPING &amp; FITTING MATERIAL - NON-METALLIC</v>
          </cell>
          <cell r="AQ471">
            <v>0</v>
          </cell>
        </row>
        <row r="472">
          <cell r="AI472" t="str">
            <v>1CBBCJ</v>
          </cell>
          <cell r="AJ472" t="str">
            <v>PIPING VALVES - NON-METALLIC</v>
          </cell>
          <cell r="AQ472">
            <v>0</v>
          </cell>
        </row>
        <row r="473">
          <cell r="AI473" t="str">
            <v>1CBBCX</v>
          </cell>
          <cell r="AJ473" t="str">
            <v>PIPING MATERIALS - OTHER</v>
          </cell>
          <cell r="AQ473">
            <v>0</v>
          </cell>
        </row>
        <row r="474">
          <cell r="AI474" t="str">
            <v>1CBBC-</v>
          </cell>
          <cell r="AJ474" t="str">
            <v>SUBTOTAL PIPING &amp; VALVES BULKS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</row>
        <row r="486">
          <cell r="W486" t="str">
            <v>LEVEL 2 NFGP UPGRADE PG.3</v>
          </cell>
          <cell r="X486" t="str">
            <v>WBS CODE</v>
          </cell>
          <cell r="Y486" t="str">
            <v>DESCRIPTION</v>
          </cell>
          <cell r="Z486" t="str">
            <v>QUANTITY</v>
          </cell>
          <cell r="AA486" t="str">
            <v>UNITS</v>
          </cell>
          <cell r="AB486" t="str">
            <v>TOTAL MANHOURS</v>
          </cell>
          <cell r="AC486" t="str">
            <v>TOTAL LABOR COST</v>
          </cell>
          <cell r="AD486" t="str">
            <v>TOTAL MAT'L COST</v>
          </cell>
          <cell r="AE486" t="str">
            <v>TOTAL S/C COST</v>
          </cell>
          <cell r="AF486" t="str">
            <v>TOTAL COST</v>
          </cell>
          <cell r="AH486" t="str">
            <v>LEVEL 3 NFGP UPGRADE PG 3</v>
          </cell>
          <cell r="AI486" t="str">
            <v>WBS CODE</v>
          </cell>
          <cell r="AJ486" t="str">
            <v>DESCRIPTION</v>
          </cell>
          <cell r="AK486" t="str">
            <v>QUANTITY</v>
          </cell>
          <cell r="AL486" t="str">
            <v>UNITS</v>
          </cell>
          <cell r="AM486" t="str">
            <v>TOTAL MANHOURS</v>
          </cell>
          <cell r="AN486" t="str">
            <v>TOTAL LABOR COST</v>
          </cell>
          <cell r="AO486" t="str">
            <v>TOTAL MAT'L COST</v>
          </cell>
          <cell r="AP486" t="str">
            <v>TOTAL S/C COST</v>
          </cell>
          <cell r="AQ486" t="str">
            <v>TOTAL COST</v>
          </cell>
        </row>
        <row r="488">
          <cell r="X488" t="str">
            <v>1CCAA</v>
          </cell>
          <cell r="Y488" t="str">
            <v>NFGP UPGRADE  - CONSTRUCTION, CIVIL - SITE WORK</v>
          </cell>
          <cell r="AF488">
            <v>0</v>
          </cell>
          <cell r="AI488" t="str">
            <v>1CBBDA</v>
          </cell>
          <cell r="AJ488" t="str">
            <v>LV CABLE</v>
          </cell>
          <cell r="AQ488">
            <v>0</v>
          </cell>
        </row>
        <row r="489">
          <cell r="X489" t="str">
            <v>1CCAB</v>
          </cell>
          <cell r="Y489" t="str">
            <v>NFGP UPGRADE  - CONSTRUCTION, CIVIL - FOUNDATIONS</v>
          </cell>
          <cell r="AF489">
            <v>0</v>
          </cell>
          <cell r="AI489" t="str">
            <v>1CBBDB</v>
          </cell>
          <cell r="AJ489" t="str">
            <v>HV CABLE</v>
          </cell>
          <cell r="AQ489">
            <v>0</v>
          </cell>
        </row>
        <row r="490">
          <cell r="X490" t="str">
            <v>1CCA</v>
          </cell>
          <cell r="Y490" t="str">
            <v>SUBTOTAL - NFGP UPGRADE  - CONSTRUCTION, CIVIL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1CBBDC</v>
          </cell>
          <cell r="AJ490" t="str">
            <v>CABLE TRAY / CABLE LADDERS</v>
          </cell>
          <cell r="AQ490">
            <v>0</v>
          </cell>
        </row>
        <row r="491">
          <cell r="AI491" t="str">
            <v>1CBBDD</v>
          </cell>
          <cell r="AJ491" t="str">
            <v>CABLE FITTINGS &amp; JUNCTION BOXES</v>
          </cell>
          <cell r="AQ491">
            <v>0</v>
          </cell>
        </row>
        <row r="492">
          <cell r="X492" t="str">
            <v>1CCBA</v>
          </cell>
          <cell r="Y492" t="str">
            <v>NFGP UPGRADE  - CONSTRUCTION, MAJOR EQUIPMENT - PRESSURE VESSELS</v>
          </cell>
          <cell r="Z492">
            <v>215.3</v>
          </cell>
          <cell r="AA492" t="str">
            <v>TON</v>
          </cell>
          <cell r="AB492">
            <v>19270</v>
          </cell>
          <cell r="AC492">
            <v>143200</v>
          </cell>
          <cell r="AF492">
            <v>143200</v>
          </cell>
          <cell r="AI492" t="str">
            <v>1CBBDE</v>
          </cell>
          <cell r="AJ492" t="str">
            <v>EARTHING MATERIALS</v>
          </cell>
          <cell r="AQ492">
            <v>0</v>
          </cell>
        </row>
        <row r="493">
          <cell r="X493" t="str">
            <v>1CCBB</v>
          </cell>
          <cell r="Y493" t="str">
            <v>NFGP UPGRADE  - CONSTRUCTION, MAJOR EQUIPMENT - COLUMNS</v>
          </cell>
          <cell r="Z493">
            <v>181.1</v>
          </cell>
          <cell r="AA493" t="str">
            <v>TON</v>
          </cell>
          <cell r="AB493">
            <v>16670</v>
          </cell>
          <cell r="AC493">
            <v>130100</v>
          </cell>
          <cell r="AF493">
            <v>130100</v>
          </cell>
          <cell r="AI493" t="str">
            <v>1CBBDF</v>
          </cell>
          <cell r="AJ493" t="str">
            <v>LIGHTING AND OTHER ACCESSORIES</v>
          </cell>
          <cell r="AQ493">
            <v>0</v>
          </cell>
        </row>
        <row r="494">
          <cell r="X494" t="str">
            <v>1CCBE</v>
          </cell>
          <cell r="Y494" t="str">
            <v>NFGP UPGRADE  - CONSTRUCTION, MAJOR EQUIPMENT - PUMPS &amp; MOTORS</v>
          </cell>
          <cell r="Z494">
            <v>11.8</v>
          </cell>
          <cell r="AA494" t="str">
            <v>TON</v>
          </cell>
          <cell r="AB494">
            <v>950</v>
          </cell>
          <cell r="AC494">
            <v>10100</v>
          </cell>
          <cell r="AF494">
            <v>10100</v>
          </cell>
          <cell r="AI494" t="str">
            <v>1CBBDG</v>
          </cell>
          <cell r="AJ494" t="str">
            <v>CATHODIC PROTECTION SYSTEM(S)</v>
          </cell>
          <cell r="AQ494">
            <v>0</v>
          </cell>
        </row>
        <row r="495">
          <cell r="X495" t="str">
            <v>1CCBF</v>
          </cell>
          <cell r="Y495" t="str">
            <v>NFGP UPGRADE  - CONSTRUCTION, MAJOR EQUIPMENT - HEAT EXCHANGERS S&amp;T</v>
          </cell>
          <cell r="Z495">
            <v>712.9</v>
          </cell>
          <cell r="AA495" t="str">
            <v>TON</v>
          </cell>
          <cell r="AB495">
            <v>60496</v>
          </cell>
          <cell r="AC495">
            <v>485600</v>
          </cell>
          <cell r="AF495">
            <v>485600</v>
          </cell>
          <cell r="AI495" t="str">
            <v>1CBBDX</v>
          </cell>
          <cell r="AJ495" t="str">
            <v>OTHER ELECTRICAL BULKS</v>
          </cell>
          <cell r="AQ495">
            <v>0</v>
          </cell>
        </row>
        <row r="496">
          <cell r="X496" t="str">
            <v>1CCBI</v>
          </cell>
          <cell r="Y496" t="str">
            <v>NFGP UPGRADE  - CONSTRUCTION, MAJOR EQUIPMENT - COMPRESSORS &amp; DRIVERS</v>
          </cell>
          <cell r="Z496">
            <v>30</v>
          </cell>
          <cell r="AA496" t="str">
            <v>TON</v>
          </cell>
          <cell r="AB496">
            <v>2750</v>
          </cell>
          <cell r="AC496">
            <v>31700</v>
          </cell>
          <cell r="AF496">
            <v>31700</v>
          </cell>
          <cell r="AI496" t="str">
            <v>1CBBD-</v>
          </cell>
          <cell r="AJ496" t="str">
            <v>SUBTOTAL ELECTRICAL BULKS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7">
          <cell r="X497" t="str">
            <v>1CCBR</v>
          </cell>
          <cell r="Y497" t="str">
            <v>NFGP UPGRADE  - CONSTRUCTION, MAJOR EQUIPMENT - ELECTRICAL EQUIPMENT</v>
          </cell>
          <cell r="AF497">
            <v>0</v>
          </cell>
        </row>
        <row r="498">
          <cell r="X498" t="str">
            <v>1CCBS</v>
          </cell>
          <cell r="Y498" t="str">
            <v>NFGP UPGRADE  - CONSTRUCTION, MAJOR EQUIP. - INSTRUMENTATION EQUIPMENT</v>
          </cell>
          <cell r="AF498">
            <v>0</v>
          </cell>
          <cell r="AI498" t="str">
            <v>1CBBEA</v>
          </cell>
          <cell r="AJ498" t="str">
            <v>CABLE AND CABLE FITTINGS</v>
          </cell>
          <cell r="AQ498">
            <v>0</v>
          </cell>
        </row>
        <row r="499">
          <cell r="X499" t="str">
            <v>1CCBX</v>
          </cell>
          <cell r="Y499" t="str">
            <v>NFGP UPGRADE  - CONSTRUCTION, MAJOR EQUIPMENT - OTHERS</v>
          </cell>
          <cell r="Z499">
            <v>47</v>
          </cell>
          <cell r="AA499" t="str">
            <v>TON</v>
          </cell>
          <cell r="AB499">
            <v>7130</v>
          </cell>
          <cell r="AC499">
            <v>64000</v>
          </cell>
          <cell r="AF499">
            <v>64000</v>
          </cell>
          <cell r="AI499" t="str">
            <v>1CBBEB</v>
          </cell>
          <cell r="AJ499" t="str">
            <v>CABLE TRAY / CABLE LADDERS</v>
          </cell>
          <cell r="AQ499">
            <v>0</v>
          </cell>
        </row>
        <row r="500">
          <cell r="X500" t="str">
            <v>1CCB-</v>
          </cell>
          <cell r="Y500" t="str">
            <v>SUBTOTAL - NFGP UPGRADE  - CONSTRUCTION, MAJOR EQUIPMENT</v>
          </cell>
          <cell r="Z500">
            <v>1198.0999999999999</v>
          </cell>
          <cell r="AA500" t="str">
            <v>N/A</v>
          </cell>
          <cell r="AB500">
            <v>107266</v>
          </cell>
          <cell r="AC500">
            <v>864700</v>
          </cell>
          <cell r="AD500">
            <v>0</v>
          </cell>
          <cell r="AE500">
            <v>0</v>
          </cell>
          <cell r="AF500">
            <v>864700</v>
          </cell>
          <cell r="AI500" t="str">
            <v>1CBBEC</v>
          </cell>
          <cell r="AJ500" t="str">
            <v>INSTRUMENT TUBING AND FITTINGS</v>
          </cell>
          <cell r="AQ500">
            <v>0</v>
          </cell>
        </row>
        <row r="501">
          <cell r="AI501" t="str">
            <v>1CBBED</v>
          </cell>
          <cell r="AJ501" t="str">
            <v>MOUNTING ACCESSORIES</v>
          </cell>
          <cell r="AQ501">
            <v>0</v>
          </cell>
        </row>
        <row r="502">
          <cell r="X502" t="str">
            <v>1CCCA</v>
          </cell>
          <cell r="Y502" t="str">
            <v>NFGP UPGRADE  - CONSTRUCTION, BULKS - STRUCTURAL</v>
          </cell>
          <cell r="AF502">
            <v>0</v>
          </cell>
          <cell r="AI502" t="str">
            <v>1CBBEE</v>
          </cell>
          <cell r="AJ502" t="str">
            <v>EARTHING MATERIALS</v>
          </cell>
          <cell r="AQ502">
            <v>0</v>
          </cell>
        </row>
        <row r="503">
          <cell r="X503" t="str">
            <v>1CCCB</v>
          </cell>
          <cell r="Y503" t="str">
            <v>NFGP UPGRADE  - CONSTRUCTION, BULKS - PIPING &amp; VALVES</v>
          </cell>
          <cell r="AF503">
            <v>0</v>
          </cell>
          <cell r="AI503" t="str">
            <v>1CBBEF</v>
          </cell>
          <cell r="AJ503" t="str">
            <v>FIRE AND GAS DETECTION EQUIPMENT</v>
          </cell>
          <cell r="AQ503">
            <v>0</v>
          </cell>
        </row>
        <row r="504">
          <cell r="X504" t="str">
            <v>1CCCC</v>
          </cell>
          <cell r="Y504" t="str">
            <v>NFGP UPGRADE  - CONSTRUCTION, BULKS - ELECTRICAL</v>
          </cell>
          <cell r="AF504">
            <v>0</v>
          </cell>
          <cell r="AI504" t="str">
            <v>1CBBEX</v>
          </cell>
          <cell r="AJ504" t="str">
            <v>OTHER INSTRUMENTATION BULKS</v>
          </cell>
          <cell r="AQ504">
            <v>0</v>
          </cell>
        </row>
        <row r="505">
          <cell r="X505" t="str">
            <v>1CCCD</v>
          </cell>
          <cell r="Y505" t="str">
            <v>NFGP UPGRADE  - CONSTRUCTION, BULKS - INSTRUMENTATION</v>
          </cell>
          <cell r="AF505">
            <v>0</v>
          </cell>
          <cell r="AI505" t="str">
            <v>1CBBE-</v>
          </cell>
          <cell r="AJ505" t="str">
            <v>SUBTOTAL INSTRUMENTATION BULKS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</row>
        <row r="506">
          <cell r="X506" t="str">
            <v>1CCC-</v>
          </cell>
          <cell r="Y506" t="str">
            <v xml:space="preserve">SUBTOTAL - NFGP UPGRADE  - CONSTRUCTION, BULKS 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8">
          <cell r="X508" t="str">
            <v>1CCDA</v>
          </cell>
          <cell r="Y508" t="str">
            <v>NFGP UPGRADE  - CONSTRUCTION SPECIALTIES - BUILDINGS</v>
          </cell>
          <cell r="AF508">
            <v>0</v>
          </cell>
        </row>
        <row r="509">
          <cell r="X509" t="str">
            <v>1CCDB</v>
          </cell>
          <cell r="Y509" t="str">
            <v>NFGP UPGRADE  - CONSTRUCTION SPECIALTIES - GENERAL</v>
          </cell>
          <cell r="AF509">
            <v>0</v>
          </cell>
        </row>
        <row r="510">
          <cell r="X510" t="str">
            <v>1CCD-</v>
          </cell>
          <cell r="Y510" t="str">
            <v>SUBTOTAL - NFGP UPGRADE  - CONSTRUCTION SPECIALTIES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2">
          <cell r="X512" t="str">
            <v>1CCEA</v>
          </cell>
          <cell r="Y512" t="str">
            <v>NFGP UPGRADE  - CONSTRUCTION, OTHER DIRECT WORK - FIRE PROTECTION</v>
          </cell>
          <cell r="AF512">
            <v>0</v>
          </cell>
        </row>
        <row r="513">
          <cell r="X513" t="str">
            <v>1CCEB</v>
          </cell>
          <cell r="Y513" t="str">
            <v>NFGP UPGRADE  - CONSTRUCTION, OTHER DIRECT WORK - FIREPROOFING</v>
          </cell>
          <cell r="AF513">
            <v>0</v>
          </cell>
        </row>
        <row r="514">
          <cell r="X514" t="str">
            <v>1CCEC</v>
          </cell>
          <cell r="Y514" t="str">
            <v>NFGP UPGRADE  - CONSTRUCTION, OTHER DIRECT WORK - INSULATION</v>
          </cell>
          <cell r="AF514">
            <v>0</v>
          </cell>
        </row>
        <row r="515">
          <cell r="X515" t="str">
            <v>1CCED</v>
          </cell>
          <cell r="Y515" t="str">
            <v>NFGP UPGRADE  - CONSTRUCTION, OTHER DIRECT WORK - PAINTING</v>
          </cell>
          <cell r="AF515">
            <v>0</v>
          </cell>
        </row>
        <row r="516">
          <cell r="X516" t="str">
            <v>1CCEE</v>
          </cell>
          <cell r="Y516" t="str">
            <v>NFGP UPGRADE  - CONSTRUCTION, OTHER DIRECT WORK - SHUTDOWN</v>
          </cell>
          <cell r="AF516">
            <v>0</v>
          </cell>
        </row>
        <row r="517">
          <cell r="X517" t="str">
            <v>1CCEF</v>
          </cell>
          <cell r="Y517" t="str">
            <v>NFGP UPGRADE  - CONSTRUCTION, OTHER DIRECT WORK - PRE-COMMISSIONING</v>
          </cell>
          <cell r="AF517">
            <v>0</v>
          </cell>
        </row>
        <row r="518">
          <cell r="X518" t="str">
            <v>1CCEG</v>
          </cell>
          <cell r="Y518" t="str">
            <v>NFGP UPGRADE  - CONSTRUCTION, OTHER DIRECT WORK - ENVIRONMENTAL</v>
          </cell>
          <cell r="AF518">
            <v>0</v>
          </cell>
        </row>
        <row r="519">
          <cell r="X519" t="str">
            <v>1CCEX</v>
          </cell>
          <cell r="Y519" t="str">
            <v>NFGP UPGRADE  - CONSTRUCTION, OTHER DIRECT WORK - OTHER</v>
          </cell>
          <cell r="AF519">
            <v>0</v>
          </cell>
        </row>
        <row r="520">
          <cell r="X520" t="str">
            <v>1CCE</v>
          </cell>
          <cell r="Y520" t="str">
            <v xml:space="preserve">SUBTOTAL - NFGP UPGRADE  - CONSTRUCTION, OTHER DIRECT WORK - 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30">
          <cell r="W530" t="str">
            <v>LEVEL 2 NFGP UPGRADE PG.4</v>
          </cell>
          <cell r="X530" t="str">
            <v>WBS CODE</v>
          </cell>
          <cell r="Y530" t="str">
            <v>DESCRIPTION</v>
          </cell>
          <cell r="Z530" t="str">
            <v>QUANTITY</v>
          </cell>
          <cell r="AA530" t="str">
            <v>UNITS</v>
          </cell>
          <cell r="AB530" t="str">
            <v>TOTAL MANHOURS</v>
          </cell>
          <cell r="AC530" t="str">
            <v>TOTAL LABOR COST</v>
          </cell>
          <cell r="AD530" t="str">
            <v>TOTAL MAT'L COST</v>
          </cell>
          <cell r="AE530" t="str">
            <v>TOTAL S/C COST</v>
          </cell>
          <cell r="AF530" t="str">
            <v>TOTAL COST</v>
          </cell>
        </row>
        <row r="532">
          <cell r="X532" t="str">
            <v>1CCFA</v>
          </cell>
          <cell r="Y532" t="str">
            <v>NFGP UPGRADE  - CONSTRUCTION INDIRECTS</v>
          </cell>
          <cell r="AF532">
            <v>0</v>
          </cell>
        </row>
        <row r="533">
          <cell r="X533" t="str">
            <v>1CCF</v>
          </cell>
          <cell r="Y533" t="str">
            <v>SUBTOTAL - NFGP UPGRADE  - CONSTRUCTION INDIRECTS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5">
          <cell r="X535" t="str">
            <v>1CDAA</v>
          </cell>
          <cell r="Y535" t="str">
            <v>NFGP UPGRADE  - COMMISSIONING - PROCESS</v>
          </cell>
          <cell r="AF535">
            <v>0</v>
          </cell>
        </row>
        <row r="536">
          <cell r="X536" t="str">
            <v>1CDAB</v>
          </cell>
          <cell r="Y536" t="str">
            <v>NFGP UPGRADE  - COMMISSIONING - UTILITIES</v>
          </cell>
          <cell r="AF536">
            <v>0</v>
          </cell>
        </row>
        <row r="537">
          <cell r="X537" t="str">
            <v>1CDA-</v>
          </cell>
          <cell r="Y537" t="str">
            <v>SUBTOTAL - NFGP UPGRADE  - COMMISSIONING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9">
          <cell r="X539" t="str">
            <v>1CDBA</v>
          </cell>
          <cell r="Y539" t="str">
            <v>NFGP UPGRADE  - PERFORMANCE TEST - PROCESS</v>
          </cell>
          <cell r="AF539">
            <v>0</v>
          </cell>
        </row>
        <row r="540">
          <cell r="X540" t="str">
            <v>1CDBB</v>
          </cell>
          <cell r="Y540" t="str">
            <v>NFGP UPGRADE  - PERFORMANCE TEST - UTILITIES</v>
          </cell>
          <cell r="AF540">
            <v>0</v>
          </cell>
        </row>
        <row r="541">
          <cell r="X541" t="str">
            <v>1CDB-</v>
          </cell>
          <cell r="Y541" t="str">
            <v>SUBTOTAL - NFGP UPGRADE  - PERFORMANCE TEST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74">
          <cell r="L574" t="str">
            <v>CYCLE &amp; LVL 1    PIPELINE</v>
          </cell>
          <cell r="M574" t="str">
            <v>WBS CODE</v>
          </cell>
          <cell r="N574" t="str">
            <v>DESCRIPTION</v>
          </cell>
          <cell r="O574" t="str">
            <v>QUANTITY</v>
          </cell>
          <cell r="P574" t="str">
            <v>UNITS</v>
          </cell>
          <cell r="Q574" t="str">
            <v>TOTAL MANHOURS</v>
          </cell>
          <cell r="R574" t="str">
            <v>TOTAL LABOR COST</v>
          </cell>
          <cell r="S574" t="str">
            <v>TOTAL MAT'L COST</v>
          </cell>
          <cell r="T574" t="str">
            <v>TOTAL S/C COST</v>
          </cell>
          <cell r="U574" t="str">
            <v>TOTAL COST</v>
          </cell>
          <cell r="W574" t="str">
            <v>LEVEL 2 PIPELINE PG.1</v>
          </cell>
          <cell r="X574" t="str">
            <v>WBS CODE</v>
          </cell>
          <cell r="Y574" t="str">
            <v>DESCRIPTION</v>
          </cell>
          <cell r="Z574" t="str">
            <v>QUANTITY</v>
          </cell>
          <cell r="AA574" t="str">
            <v>UNITS</v>
          </cell>
          <cell r="AB574" t="str">
            <v>TOTAL MANHOURS</v>
          </cell>
          <cell r="AC574" t="str">
            <v>TOTAL LABOR COST</v>
          </cell>
          <cell r="AD574" t="str">
            <v>TOTAL MAT'L COST</v>
          </cell>
          <cell r="AE574" t="str">
            <v>TOTAL S/C COST</v>
          </cell>
          <cell r="AF574" t="str">
            <v>TOTAL COST</v>
          </cell>
          <cell r="AH574" t="str">
            <v>LEVEL 3 PIPELINE PG 1</v>
          </cell>
          <cell r="AI574" t="str">
            <v>WBS CODE</v>
          </cell>
          <cell r="AJ574" t="str">
            <v>DESCRIPTION</v>
          </cell>
          <cell r="AK574" t="str">
            <v>QUANTITY</v>
          </cell>
          <cell r="AL574" t="str">
            <v>UNITS</v>
          </cell>
          <cell r="AM574" t="str">
            <v>TOTAL MANHOURS</v>
          </cell>
          <cell r="AN574" t="str">
            <v>TOTAL LABOR COST</v>
          </cell>
          <cell r="AO574" t="str">
            <v>TOTAL MAT'L COST</v>
          </cell>
          <cell r="AP574" t="str">
            <v>TOTAL S/C COST</v>
          </cell>
          <cell r="AQ574" t="str">
            <v>TOTAL COST</v>
          </cell>
        </row>
        <row r="576">
          <cell r="M576" t="str">
            <v>1DAA-</v>
          </cell>
          <cell r="N576" t="str">
            <v>PIPELINE - DIRECT ENGINEERING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1DAAA</v>
          </cell>
          <cell r="Y576" t="str">
            <v>PIPELINE - DIR. ENG.  PROCESS</v>
          </cell>
          <cell r="AF576">
            <v>0</v>
          </cell>
          <cell r="AI576" t="str">
            <v>1DAAIA</v>
          </cell>
          <cell r="AJ576" t="str">
            <v>SPECIFY PIPELINE</v>
          </cell>
          <cell r="AQ576">
            <v>0</v>
          </cell>
        </row>
        <row r="577">
          <cell r="M577" t="str">
            <v>1DAI-</v>
          </cell>
          <cell r="N577" t="str">
            <v>PIPELINE - ENGINEERING PROCUREMENT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1DAAB</v>
          </cell>
          <cell r="Y577" t="str">
            <v>PIPELINE - DIR. ENG.  PERMITS</v>
          </cell>
          <cell r="AF577">
            <v>0</v>
          </cell>
          <cell r="AI577" t="str">
            <v>1DAAIX</v>
          </cell>
          <cell r="AJ577" t="str">
            <v>DIRECT ENG. -  OTHER PIPELINES</v>
          </cell>
          <cell r="AQ577">
            <v>0</v>
          </cell>
        </row>
        <row r="578">
          <cell r="M578" t="str">
            <v>1DAJ-</v>
          </cell>
          <cell r="N578" t="str">
            <v>PIPELINE - INDIRECT ENGINEERING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1DAAC</v>
          </cell>
          <cell r="Y578" t="str">
            <v>PIPELINE - DIR. ENG.  CIVIL/STRUCTURAL</v>
          </cell>
          <cell r="AF578">
            <v>0</v>
          </cell>
          <cell r="AI578" t="str">
            <v>1DAAI-</v>
          </cell>
          <cell r="AJ578" t="str">
            <v>SUBTOTAL - DIRECT ENGINEERING - PIPELINES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</row>
        <row r="579">
          <cell r="M579" t="str">
            <v>1DA--</v>
          </cell>
          <cell r="N579" t="str">
            <v>SUBTOTAL PIPELINE - ENGINEERING/PROCUREMENT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X579" t="str">
            <v>1DAAD</v>
          </cell>
          <cell r="Y579" t="str">
            <v>PIPELINE - DIR. ENG.  MECHANICAL</v>
          </cell>
          <cell r="AF579">
            <v>0</v>
          </cell>
        </row>
        <row r="580">
          <cell r="X580" t="str">
            <v>1DAAE</v>
          </cell>
          <cell r="Y580" t="str">
            <v>PIPELINE - DIR. ENG.  PIPING</v>
          </cell>
          <cell r="AF580">
            <v>0</v>
          </cell>
          <cell r="AI580" t="str">
            <v>1DBASA</v>
          </cell>
          <cell r="AJ580" t="str">
            <v>FIELD INSTRUMENTATION, SCADA, AND TELECOMMUNICATIONS SYSTEM</v>
          </cell>
          <cell r="AQ580">
            <v>0</v>
          </cell>
        </row>
        <row r="581">
          <cell r="M581" t="str">
            <v>1DBA-</v>
          </cell>
          <cell r="N581" t="str">
            <v>PIPELINE - FAB/DELIVERY - MAJOR EQUIPMENT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1DAAF</v>
          </cell>
          <cell r="Y581" t="str">
            <v>PIPELINE - DIR. ENG.  ELECTRICAL</v>
          </cell>
          <cell r="AF581">
            <v>0</v>
          </cell>
          <cell r="AI581" t="str">
            <v>1DBASG</v>
          </cell>
          <cell r="AJ581" t="str">
            <v>FIBER OPTIC CABLE &amp; EQUIPMENT</v>
          </cell>
          <cell r="AQ581">
            <v>0</v>
          </cell>
        </row>
        <row r="582">
          <cell r="M582" t="str">
            <v>1DBB-</v>
          </cell>
          <cell r="N582" t="str">
            <v>PIPELINE - FAB/DELIVERY - BULKS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1DAAG</v>
          </cell>
          <cell r="Y582" t="str">
            <v>PIPELINE - DIR. ENG.  INSTRUMENTATION</v>
          </cell>
          <cell r="AF582">
            <v>0</v>
          </cell>
          <cell r="AI582" t="str">
            <v>1DBASX</v>
          </cell>
          <cell r="AJ582" t="str">
            <v>OTHER EQUIPMENT -  OTHER</v>
          </cell>
          <cell r="AQ582">
            <v>0</v>
          </cell>
        </row>
        <row r="583">
          <cell r="M583" t="str">
            <v>1DBC-</v>
          </cell>
          <cell r="N583" t="str">
            <v>PIPELINE - FAB/DELIVERY - ENGINEERING SPECIALTIES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1DAAH</v>
          </cell>
          <cell r="Y583" t="str">
            <v>PIPELINE - DIR. ENG.  ARCHITECTURAL</v>
          </cell>
          <cell r="AF583">
            <v>0</v>
          </cell>
          <cell r="AI583" t="str">
            <v>1DBAS-</v>
          </cell>
          <cell r="AJ583" t="str">
            <v>SUBTOTAL INSTRUMENTATION EQUIPMENT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</row>
        <row r="584">
          <cell r="M584" t="str">
            <v>1DB--</v>
          </cell>
          <cell r="N584" t="str">
            <v>SUBTOTAL PIPELINE - FABRICATION/DELIVERY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X584" t="str">
            <v>1DAAI</v>
          </cell>
          <cell r="Y584" t="str">
            <v>PIPELINE - DIR. ENG.  PIPELINES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X585" t="str">
            <v>1DAA-</v>
          </cell>
          <cell r="Y585" t="str">
            <v>SUBTOTAL - PIPELINE - DIRECT ENGINEERING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1DBAXA</v>
          </cell>
          <cell r="AJ585" t="str">
            <v>PIG LAUNCHING AND RECEIVING PACKAGES</v>
          </cell>
          <cell r="AQ585">
            <v>0</v>
          </cell>
        </row>
        <row r="586">
          <cell r="M586" t="str">
            <v>1DCA-</v>
          </cell>
          <cell r="N586" t="str">
            <v>PIPELINE - CONSTRUCTION - CIVIL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I586" t="str">
            <v>1DBAXB</v>
          </cell>
          <cell r="AJ586" t="str">
            <v>LINE BREAK VALVES</v>
          </cell>
          <cell r="AQ586">
            <v>0</v>
          </cell>
        </row>
        <row r="587">
          <cell r="M587" t="str">
            <v>1DCB-</v>
          </cell>
          <cell r="N587" t="str">
            <v>PIPELINE - CONSTRUCTION - MAJOR EQUIPMENT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1DAIJ</v>
          </cell>
          <cell r="Y587" t="str">
            <v>PIPELINE  - PROCUREMENT   EMERGENCY DIESEL GENERATOR</v>
          </cell>
          <cell r="AF587">
            <v>0</v>
          </cell>
          <cell r="AI587" t="str">
            <v>1DBAXC</v>
          </cell>
          <cell r="AJ587" t="str">
            <v>CHEMICAL INJECTION SYSTEM ICL. CHEM TRANSFER PUMP</v>
          </cell>
          <cell r="AQ587">
            <v>0</v>
          </cell>
        </row>
        <row r="588">
          <cell r="M588" t="str">
            <v>1DCC-</v>
          </cell>
          <cell r="N588" t="str">
            <v>PIPELINE - CONSTRUCTION - BULKS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1DAIS</v>
          </cell>
          <cell r="Y588" t="str">
            <v>PIPELINE  - PROCUREMENT   INSTRUMENTATION EQUIPMENT</v>
          </cell>
          <cell r="AF588">
            <v>0</v>
          </cell>
          <cell r="AI588" t="str">
            <v>1DBAXD</v>
          </cell>
          <cell r="AJ588" t="str">
            <v>CORROSION MONITORING SYSTEM</v>
          </cell>
          <cell r="AQ588">
            <v>0</v>
          </cell>
        </row>
        <row r="589">
          <cell r="M589" t="str">
            <v>1DCD-</v>
          </cell>
          <cell r="N589" t="str">
            <v>PIPELINE - CONSTRUCTION - CONSTRUCTION SPECIALTIES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1DAIT</v>
          </cell>
          <cell r="Y589" t="str">
            <v>PIPELINE - PROCUREMENT   BULKS</v>
          </cell>
          <cell r="AF589">
            <v>0</v>
          </cell>
          <cell r="AI589" t="str">
            <v>1DBAXE</v>
          </cell>
          <cell r="AJ589" t="str">
            <v>CATHODIC PROTECTION  SYSTEM</v>
          </cell>
          <cell r="AQ589">
            <v>0</v>
          </cell>
        </row>
        <row r="590">
          <cell r="M590" t="str">
            <v>1DCE-</v>
          </cell>
          <cell r="N590" t="str">
            <v>PIPELINE - CONSTRUCTION - OTHER DIRECT WORK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1DAIX</v>
          </cell>
          <cell r="Y590" t="str">
            <v>PIPELINE - PROCUREMENT   OTHER</v>
          </cell>
          <cell r="AF590">
            <v>0</v>
          </cell>
          <cell r="AI590" t="str">
            <v>1DBAXX</v>
          </cell>
          <cell r="AJ590" t="str">
            <v>OTHER EQUIPMENT -  OTHER</v>
          </cell>
          <cell r="AQ590">
            <v>0</v>
          </cell>
        </row>
        <row r="591">
          <cell r="M591" t="str">
            <v>1DCF-</v>
          </cell>
          <cell r="N591" t="str">
            <v>PIPELINE - CONSTRUCTION - INDIRECTS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1DAI-</v>
          </cell>
          <cell r="Y591" t="str">
            <v>SUBTOTAL - PIPELINE - PROCUREMENT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I591" t="str">
            <v>1DBAX-</v>
          </cell>
          <cell r="AJ591" t="str">
            <v>SUBTOTAL OTHER EQUIPMENT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</row>
        <row r="592">
          <cell r="M592" t="str">
            <v>1DC--</v>
          </cell>
          <cell r="N592" t="str">
            <v>SUBTOTAL PIPELINE - CONSTRUCTION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X593" t="str">
            <v>1DAJA</v>
          </cell>
          <cell r="Y593" t="str">
            <v>PIPELINE - INDIRECT ENG'G CONTRACTS</v>
          </cell>
          <cell r="AF593">
            <v>0</v>
          </cell>
          <cell r="AI593" t="str">
            <v>1DBBEA</v>
          </cell>
          <cell r="AJ593" t="str">
            <v>FAB/DELIVERY BULKS - SEAMLESS COATED PIPE</v>
          </cell>
          <cell r="AQ593">
            <v>0</v>
          </cell>
        </row>
        <row r="594">
          <cell r="M594" t="str">
            <v>1DDA-</v>
          </cell>
          <cell r="N594" t="str">
            <v>PIPELINE - COMMISSIONING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1DAJB</v>
          </cell>
          <cell r="Y594" t="str">
            <v>PIPELINE - INDIRECT ENG'G PROJECT MANAGEMENT</v>
          </cell>
          <cell r="AF594">
            <v>0</v>
          </cell>
          <cell r="AI594" t="str">
            <v>1DBBEB</v>
          </cell>
          <cell r="AJ594" t="str">
            <v>FAB/DELIVERY BULKS - BARRED TEES</v>
          </cell>
          <cell r="AQ594">
            <v>0</v>
          </cell>
        </row>
        <row r="595">
          <cell r="M595" t="str">
            <v>1DD--</v>
          </cell>
          <cell r="N595" t="str">
            <v>SUBTOTAL PIPELINE - COMMISSIONING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1DAJC</v>
          </cell>
          <cell r="Y595" t="str">
            <v>PIPELINE - INDIRECT ENG'G ENGINEERING/NON-TECH</v>
          </cell>
          <cell r="AF595">
            <v>0</v>
          </cell>
          <cell r="AI595" t="str">
            <v>1DBBEC</v>
          </cell>
          <cell r="AJ595" t="str">
            <v>FAB/DELIVERY BULKS - PIPELINE - SPECIFY</v>
          </cell>
          <cell r="AQ595">
            <v>0</v>
          </cell>
        </row>
        <row r="596">
          <cell r="X596" t="str">
            <v>1DAJX</v>
          </cell>
          <cell r="Y596" t="str">
            <v>PIPELINE - INDIRECT ENG'G OTHER</v>
          </cell>
          <cell r="AF596">
            <v>0</v>
          </cell>
          <cell r="AI596" t="str">
            <v>1DBBEX</v>
          </cell>
          <cell r="AJ596" t="str">
            <v>FAB/DELIVERY BULKS -  OTHER PIPELINES</v>
          </cell>
          <cell r="AQ596">
            <v>0</v>
          </cell>
        </row>
        <row r="597">
          <cell r="X597" t="str">
            <v>1DAJ-</v>
          </cell>
          <cell r="Y597" t="str">
            <v>SUBTOTAL - PIPELINE - INDIRECT ENGINEERING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1DBBE-</v>
          </cell>
          <cell r="AJ597" t="str">
            <v>SUBTOTAL - FAB/DELIVERY BULKS -PIPELINES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</row>
        <row r="600">
          <cell r="AI600" t="str">
            <v>1DCBSA</v>
          </cell>
          <cell r="AJ600" t="str">
            <v>FIBER-OPTIC CABLE</v>
          </cell>
          <cell r="AQ600">
            <v>0</v>
          </cell>
        </row>
        <row r="601">
          <cell r="AI601" t="str">
            <v>1DCBSB</v>
          </cell>
          <cell r="AJ601" t="str">
            <v>SCADA</v>
          </cell>
          <cell r="AQ601">
            <v>0</v>
          </cell>
        </row>
        <row r="602">
          <cell r="AI602" t="str">
            <v>1DCBSX</v>
          </cell>
          <cell r="AJ602" t="str">
            <v>OTHER</v>
          </cell>
          <cell r="AQ602">
            <v>0</v>
          </cell>
        </row>
        <row r="603">
          <cell r="AI603" t="str">
            <v>1DCBJ-</v>
          </cell>
          <cell r="AJ603" t="str">
            <v>SUBTOTAL - CONST.-  INSTRUMENTATION EQUIPMENT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05">
          <cell r="AI605" t="str">
            <v>1DCCEA</v>
          </cell>
          <cell r="AJ605" t="str">
            <v>TRENCHING</v>
          </cell>
          <cell r="AQ605">
            <v>0</v>
          </cell>
        </row>
        <row r="606">
          <cell r="AI606" t="str">
            <v>1DCCEB</v>
          </cell>
          <cell r="AJ606" t="str">
            <v>CONSTRUCTION</v>
          </cell>
          <cell r="AQ606">
            <v>0</v>
          </cell>
        </row>
        <row r="607">
          <cell r="AI607" t="str">
            <v>1DCCEC</v>
          </cell>
          <cell r="AJ607" t="str">
            <v>HYDROTESTING</v>
          </cell>
          <cell r="AQ607">
            <v>0</v>
          </cell>
        </row>
        <row r="608">
          <cell r="AI608" t="str">
            <v>1DCCED</v>
          </cell>
          <cell r="AJ608" t="str">
            <v>LBV STATIONS</v>
          </cell>
          <cell r="AQ608">
            <v>0</v>
          </cell>
        </row>
        <row r="609">
          <cell r="AI609" t="str">
            <v>1DCCEX</v>
          </cell>
          <cell r="AJ609" t="str">
            <v>OTHER</v>
          </cell>
          <cell r="AQ609">
            <v>0</v>
          </cell>
        </row>
        <row r="610">
          <cell r="AI610" t="str">
            <v>1DCCE-</v>
          </cell>
          <cell r="AJ610" t="str">
            <v>SUBTOTAL - CONSTRUCTION, BULKS - PIPELINES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8">
          <cell r="W618" t="str">
            <v>LEVEL 2 PIPELINE PG.2</v>
          </cell>
          <cell r="X618" t="str">
            <v>WBS CODE</v>
          </cell>
          <cell r="Y618" t="str">
            <v>DESCRIPTION</v>
          </cell>
          <cell r="Z618" t="str">
            <v>QUANTITY</v>
          </cell>
          <cell r="AA618" t="str">
            <v>UNITS</v>
          </cell>
          <cell r="AB618" t="str">
            <v>TOTAL MANHOURS</v>
          </cell>
          <cell r="AC618" t="str">
            <v>TOTAL LABOR COST</v>
          </cell>
          <cell r="AD618" t="str">
            <v>TOTAL MAT'L COST</v>
          </cell>
          <cell r="AE618" t="str">
            <v>TOTAL S/C COST</v>
          </cell>
          <cell r="AF618" t="str">
            <v>TOTAL COST</v>
          </cell>
        </row>
        <row r="620">
          <cell r="X620" t="str">
            <v>1DBAJ</v>
          </cell>
          <cell r="Y620" t="str">
            <v>PIPELINE  - FAB/DELIVERY MAJOR EQUIP EMEGENCY DIESEL GENERATOR</v>
          </cell>
          <cell r="AF620">
            <v>0</v>
          </cell>
        </row>
        <row r="621">
          <cell r="X621" t="str">
            <v>1DBAS</v>
          </cell>
          <cell r="Y621" t="str">
            <v>PIPELINE  - FAB/DELIVERY MAJOR EQUIP INSTRUMENTATION EQUIPMENT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X622" t="str">
            <v>1DBAX</v>
          </cell>
          <cell r="Y622" t="str">
            <v>PIPELINE - FAB/DELIVERY MAJOR EQUIP OTHER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X623" t="str">
            <v>1DBA-</v>
          </cell>
          <cell r="Y623" t="str">
            <v>SUBTOTAL - PIPELINE - FAB/DELIVERY MAJOR EQUIP.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5">
          <cell r="X625" t="str">
            <v>1DBBA</v>
          </cell>
          <cell r="Y625" t="str">
            <v>PIPELINE - FAB/DELIVERY BULKS - STRUCTURAL</v>
          </cell>
          <cell r="AF625">
            <v>0</v>
          </cell>
        </row>
        <row r="626">
          <cell r="X626" t="str">
            <v>1DBBB</v>
          </cell>
          <cell r="Y626" t="str">
            <v>PIPELINE - FAB/DELIVERY BULKS - PIPING &amp; VALVES</v>
          </cell>
          <cell r="AF626">
            <v>0</v>
          </cell>
        </row>
        <row r="627">
          <cell r="X627" t="str">
            <v>1DBBC</v>
          </cell>
          <cell r="Y627" t="str">
            <v>PIPELINE - FAB/DELIVERY BULKS - ELECTRICAL</v>
          </cell>
          <cell r="AF627">
            <v>0</v>
          </cell>
        </row>
        <row r="628">
          <cell r="X628" t="str">
            <v>1DBBD</v>
          </cell>
          <cell r="Y628" t="str">
            <v>PIPELINE - FAB/DELIVERY BULKS - INSTRUMENTATION</v>
          </cell>
          <cell r="AF628">
            <v>0</v>
          </cell>
        </row>
        <row r="629">
          <cell r="X629" t="str">
            <v>1DBBE</v>
          </cell>
          <cell r="Y629" t="str">
            <v>PIPELINE - FAB/DELIVERY BULKS - PIPELINES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X630" t="str">
            <v>1DBB-</v>
          </cell>
          <cell r="Y630" t="str">
            <v>SUBTOTAL - PIPELINE - FAB/DELIVERY BULKS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2">
          <cell r="X632" t="str">
            <v>1DBCX</v>
          </cell>
          <cell r="Y632" t="str">
            <v>PIPELINE - FAB/DEL ENG. SPEC.IALTIES - SPECIFY</v>
          </cell>
          <cell r="AF632">
            <v>0</v>
          </cell>
        </row>
        <row r="633">
          <cell r="X633" t="str">
            <v>1DBC-</v>
          </cell>
          <cell r="Y633" t="str">
            <v>SUBTOTAL - PIPELINE - FAB/DELIVERY ENGINEERING SPECIALTIES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5">
          <cell r="X635" t="str">
            <v>1DCAA</v>
          </cell>
          <cell r="Y635" t="str">
            <v>PIPELINE - CONSTRUCTION, CIVIL - SITE WORK</v>
          </cell>
          <cell r="AF635">
            <v>0</v>
          </cell>
        </row>
        <row r="636">
          <cell r="X636" t="str">
            <v>1DCAB</v>
          </cell>
          <cell r="Y636" t="str">
            <v>PIPELINE - CONSTRUCTION, CIVIL - FOUNDATIONS</v>
          </cell>
          <cell r="AF636">
            <v>0</v>
          </cell>
        </row>
        <row r="637">
          <cell r="X637" t="str">
            <v>1DCA</v>
          </cell>
          <cell r="Y637" t="str">
            <v>SUBTOTAL - PIPELINE - CONSTRUCTION, CIVIL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9">
          <cell r="X639" t="str">
            <v>1DCBJ</v>
          </cell>
          <cell r="Y639" t="str">
            <v>PIPELINE  - CONSTRUCTION MAJOR EQUIP EMEGENCY DIESEL GENERATOR</v>
          </cell>
          <cell r="AF639">
            <v>0</v>
          </cell>
        </row>
        <row r="640">
          <cell r="X640" t="str">
            <v>1DCBS</v>
          </cell>
          <cell r="Y640" t="str">
            <v>PIPELINE  - CONSTRUCTION MAJOR EQUIP -  INSTRUMENTATION EQUIPMENT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X641" t="str">
            <v>1DCBX</v>
          </cell>
          <cell r="Y641" t="str">
            <v>PIPELINE  - CONSTRUCTION MAJOR EQUIP - OTHER</v>
          </cell>
          <cell r="AF641">
            <v>0</v>
          </cell>
        </row>
        <row r="642">
          <cell r="X642" t="str">
            <v>1DCB-</v>
          </cell>
          <cell r="Y642" t="str">
            <v>SUBTOTAL - PIPELINE - CONST., MAJOR EQUIPMENT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4">
          <cell r="X644" t="str">
            <v>1DCCA</v>
          </cell>
          <cell r="Y644" t="str">
            <v>PIPELINE - CONSTRUCTION, BULKS - STRUCTURAL</v>
          </cell>
          <cell r="AF644">
            <v>0</v>
          </cell>
        </row>
        <row r="645">
          <cell r="X645" t="str">
            <v>1DCCB</v>
          </cell>
          <cell r="Y645" t="str">
            <v>PIPELINE - CONSTRUCTION, BULKS - PIPING &amp; VALVES</v>
          </cell>
          <cell r="AF645">
            <v>0</v>
          </cell>
        </row>
        <row r="646">
          <cell r="X646" t="str">
            <v>1DCCC</v>
          </cell>
          <cell r="Y646" t="str">
            <v>PIPELINE - CONSTRUCTION, BULKS - ELECTRICAL</v>
          </cell>
          <cell r="AF646">
            <v>0</v>
          </cell>
        </row>
        <row r="647">
          <cell r="X647" t="str">
            <v>1DCCD</v>
          </cell>
          <cell r="Y647" t="str">
            <v>PIPELINE - CONSTRUCTION, BULKS - INSTRUMENTATION</v>
          </cell>
          <cell r="AF647">
            <v>0</v>
          </cell>
        </row>
        <row r="648">
          <cell r="X648" t="str">
            <v>1DCCE</v>
          </cell>
          <cell r="Y648" t="str">
            <v>PIPELINE - CONSTRUCTION, BULKS - PIPELINES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X649" t="str">
            <v>1DCC-</v>
          </cell>
          <cell r="Y649" t="str">
            <v xml:space="preserve">SUBTOTAL - PIPELINE - CONSTRUCTION, BULKS 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1">
          <cell r="X651" t="str">
            <v>1DCDB</v>
          </cell>
          <cell r="Y651" t="str">
            <v>PIPELINE - CONSTRUCTION SPECIALTIES - GENERAL</v>
          </cell>
          <cell r="AF651">
            <v>0</v>
          </cell>
        </row>
        <row r="652">
          <cell r="X652" t="str">
            <v>1DCD-</v>
          </cell>
          <cell r="Y652" t="str">
            <v>SUBTOTAL - PIPELINE - CONSTRUCTION SPECIALTIES</v>
          </cell>
          <cell r="Z652">
            <v>0</v>
          </cell>
          <cell r="AA652" t="str">
            <v>N/A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62">
          <cell r="W662" t="str">
            <v>LEVEL 2 PIPELINE PG.3</v>
          </cell>
          <cell r="X662" t="str">
            <v>WBS CODE</v>
          </cell>
          <cell r="Y662" t="str">
            <v>DESCRIPTION</v>
          </cell>
          <cell r="Z662" t="str">
            <v>QUANTITY</v>
          </cell>
          <cell r="AA662" t="str">
            <v>UNITS</v>
          </cell>
          <cell r="AB662" t="str">
            <v>TOTAL MANHOURS</v>
          </cell>
          <cell r="AC662" t="str">
            <v>TOTAL LABOR COST</v>
          </cell>
          <cell r="AD662" t="str">
            <v>TOTAL MAT'L COST</v>
          </cell>
          <cell r="AE662" t="str">
            <v>TOTAL S/C COST</v>
          </cell>
          <cell r="AF662" t="str">
            <v>TOTAL COST</v>
          </cell>
        </row>
        <row r="664">
          <cell r="X664" t="str">
            <v>1DCEA</v>
          </cell>
          <cell r="Y664" t="str">
            <v>PIPELINE - CONSTRUCTION, OTHER DIRECT WORK - FIRE PROTECTION</v>
          </cell>
          <cell r="AF664">
            <v>0</v>
          </cell>
        </row>
        <row r="665">
          <cell r="X665" t="str">
            <v>1DCEB</v>
          </cell>
          <cell r="Y665" t="str">
            <v>PIPELINE - CONSTRUCTION, OTHER DIRECT WORK - FIREPROOFING</v>
          </cell>
          <cell r="AF665">
            <v>0</v>
          </cell>
        </row>
        <row r="666">
          <cell r="X666" t="str">
            <v>1DCEC</v>
          </cell>
          <cell r="Y666" t="str">
            <v>PIPELINE - CONSTRUCTION, OTHER DIRECT WORK - INSULATION</v>
          </cell>
          <cell r="AF666">
            <v>0</v>
          </cell>
        </row>
        <row r="667">
          <cell r="X667" t="str">
            <v>1DCED</v>
          </cell>
          <cell r="Y667" t="str">
            <v>PIPELINE - CONSTRUCTION, OTHER DIRECT WORK - PAINTING</v>
          </cell>
          <cell r="AF667">
            <v>0</v>
          </cell>
        </row>
        <row r="668">
          <cell r="X668" t="str">
            <v>1DCEE</v>
          </cell>
          <cell r="Y668" t="str">
            <v>PIPELINE - CONSTRUCTION, OTHER DIRECT WORK - SHUTDOWN</v>
          </cell>
          <cell r="AF668">
            <v>0</v>
          </cell>
        </row>
        <row r="669">
          <cell r="X669" t="str">
            <v>1DCEF</v>
          </cell>
          <cell r="Y669" t="str">
            <v>PIPELINE - CONSTRUCTION, OTHER DIRECT WORK - PRE-COMMISSIONING</v>
          </cell>
          <cell r="AF669">
            <v>0</v>
          </cell>
        </row>
        <row r="670">
          <cell r="X670" t="str">
            <v>1DCEG</v>
          </cell>
          <cell r="Y670" t="str">
            <v>PIPELINE - CONSTRUCTION, OTHER DIRECT WORK - ENVIRONMENTAL</v>
          </cell>
          <cell r="AF670">
            <v>0</v>
          </cell>
        </row>
        <row r="671">
          <cell r="X671" t="str">
            <v>1DCEX</v>
          </cell>
          <cell r="Y671" t="str">
            <v>PIPELINE - CONSTRUCTION, OTHER DIRECT WORK - OTHER</v>
          </cell>
          <cell r="AF671">
            <v>0</v>
          </cell>
        </row>
        <row r="672">
          <cell r="X672" t="str">
            <v>1DCE</v>
          </cell>
          <cell r="Y672" t="str">
            <v xml:space="preserve">SUBTOTAL - PIPELINE - CONSTRUCTION, OTHER DIRECT WORK - 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4">
          <cell r="X674" t="str">
            <v>1DCFA</v>
          </cell>
          <cell r="Y674" t="str">
            <v>PIPELINE - CONSTRUCTION INDIRECTS</v>
          </cell>
          <cell r="AF674">
            <v>0</v>
          </cell>
        </row>
        <row r="675">
          <cell r="X675" t="str">
            <v>1DCF</v>
          </cell>
          <cell r="Y675" t="str">
            <v>SUBTOTAL - PIPELINE - CONSTRUCTION INDIRECTS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7">
          <cell r="X677" t="str">
            <v>1DDAA</v>
          </cell>
          <cell r="Y677" t="str">
            <v>PIPELINE - COMMISSIONING - PROCESS</v>
          </cell>
          <cell r="AF677">
            <v>0</v>
          </cell>
        </row>
        <row r="678">
          <cell r="X678" t="str">
            <v>1DDAB</v>
          </cell>
          <cell r="Y678" t="str">
            <v>PIPELINE - COMMISSIONING - UTILITIES</v>
          </cell>
          <cell r="AF678">
            <v>0</v>
          </cell>
        </row>
        <row r="679">
          <cell r="X679" t="str">
            <v>1DDA-</v>
          </cell>
          <cell r="Y679" t="str">
            <v>SUBTOTAL - PIPELINE - COMMISSIONING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706">
          <cell r="L706" t="str">
            <v>CYCLE &amp; LVL 1    TANK</v>
          </cell>
          <cell r="M706" t="str">
            <v>WBS CODE</v>
          </cell>
          <cell r="N706" t="str">
            <v>DESCRIPTION</v>
          </cell>
          <cell r="O706" t="str">
            <v>QUANTITY</v>
          </cell>
          <cell r="P706" t="str">
            <v>UNITS</v>
          </cell>
          <cell r="Q706" t="str">
            <v>TOTAL MANHOURS</v>
          </cell>
          <cell r="R706" t="str">
            <v>TOTAL LABOR COST</v>
          </cell>
          <cell r="S706" t="str">
            <v>TOTAL MAT'L COST</v>
          </cell>
          <cell r="T706" t="str">
            <v>TOTAL S/C COST</v>
          </cell>
          <cell r="U706" t="str">
            <v>TOTAL COST</v>
          </cell>
          <cell r="W706" t="str">
            <v>LEVEL 2 TANK PG.1</v>
          </cell>
          <cell r="X706" t="str">
            <v>WBS CODE</v>
          </cell>
          <cell r="Y706" t="str">
            <v>DESCRIPTION</v>
          </cell>
          <cell r="Z706" t="str">
            <v>QUANTITY</v>
          </cell>
          <cell r="AA706" t="str">
            <v>UNITS</v>
          </cell>
          <cell r="AB706" t="str">
            <v>TOTAL MANHOURS</v>
          </cell>
          <cell r="AC706" t="str">
            <v>TOTAL LABOR COST</v>
          </cell>
          <cell r="AD706" t="str">
            <v>TOTAL MAT'L COST</v>
          </cell>
          <cell r="AE706" t="str">
            <v>TOTAL S/C COST</v>
          </cell>
          <cell r="AF706" t="str">
            <v>TOTAL COST</v>
          </cell>
          <cell r="AH706" t="str">
            <v>LEVEL 3 TANK PG 1</v>
          </cell>
          <cell r="AI706" t="str">
            <v>WBS CODE</v>
          </cell>
          <cell r="AJ706" t="str">
            <v>DESCRIPTION</v>
          </cell>
          <cell r="AK706" t="str">
            <v>QUANTITY</v>
          </cell>
          <cell r="AL706" t="str">
            <v>UNITS</v>
          </cell>
          <cell r="AM706" t="str">
            <v>TOTAL MANHOURS</v>
          </cell>
          <cell r="AN706" t="str">
            <v>TOTAL LABOR COST</v>
          </cell>
          <cell r="AO706" t="str">
            <v>TOTAL MAT'L COST</v>
          </cell>
          <cell r="AP706" t="str">
            <v>TOTAL S/C COST</v>
          </cell>
          <cell r="AQ706" t="str">
            <v>TOTAL COST</v>
          </cell>
        </row>
        <row r="708">
          <cell r="M708" t="str">
            <v>1EAA-</v>
          </cell>
          <cell r="N708" t="str">
            <v>TANK - DIRECT ENGINEERING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X708" t="str">
            <v>1EAAA</v>
          </cell>
          <cell r="Y708" t="str">
            <v>TANK - DIR. ENG.  PROCESS</v>
          </cell>
          <cell r="AF708">
            <v>0</v>
          </cell>
          <cell r="AI708" t="str">
            <v>1EBARA</v>
          </cell>
          <cell r="AJ708" t="str">
            <v>SWITCHGEAR</v>
          </cell>
          <cell r="AQ708">
            <v>0</v>
          </cell>
        </row>
        <row r="709">
          <cell r="M709" t="str">
            <v>1EAI-</v>
          </cell>
          <cell r="N709" t="str">
            <v>TANK - ENGINEERING PROCUREMENT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X709" t="str">
            <v>1EAAB</v>
          </cell>
          <cell r="Y709" t="str">
            <v>TANK - DIR. ENG.  PERMITS</v>
          </cell>
          <cell r="AF709">
            <v>0</v>
          </cell>
          <cell r="AI709" t="str">
            <v>1EBARB</v>
          </cell>
          <cell r="AJ709" t="str">
            <v>TRANSFORMER</v>
          </cell>
          <cell r="AQ709">
            <v>0</v>
          </cell>
        </row>
        <row r="710">
          <cell r="M710" t="str">
            <v>1EAJ-</v>
          </cell>
          <cell r="N710" t="str">
            <v>TANK - INDIRECT ENGINEERING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X710" t="str">
            <v>1EAAC</v>
          </cell>
          <cell r="Y710" t="str">
            <v>TANK - DIR. ENG.  CIVIL/STRUCTURAL</v>
          </cell>
          <cell r="AF710">
            <v>0</v>
          </cell>
          <cell r="AI710" t="str">
            <v>1EBARC</v>
          </cell>
          <cell r="AJ710" t="str">
            <v>MCC</v>
          </cell>
          <cell r="AQ710">
            <v>0</v>
          </cell>
        </row>
        <row r="711">
          <cell r="M711" t="str">
            <v>1EA--</v>
          </cell>
          <cell r="N711" t="str">
            <v>SUBTOTAL TANK - ENGINEERING/PROCUREMENT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X711" t="str">
            <v>1EAAD</v>
          </cell>
          <cell r="Y711" t="str">
            <v>TANK - DIR. ENG.  MECHANICAL</v>
          </cell>
          <cell r="AF711">
            <v>0</v>
          </cell>
          <cell r="AI711" t="str">
            <v>1EBARX</v>
          </cell>
          <cell r="AJ711" t="str">
            <v>OTHER ELECTRICAL EQUIPMENT</v>
          </cell>
          <cell r="AQ711">
            <v>0</v>
          </cell>
        </row>
        <row r="712">
          <cell r="X712" t="str">
            <v>1EAAE</v>
          </cell>
          <cell r="Y712" t="str">
            <v>TANK - DIR. ENG.  PIPING</v>
          </cell>
          <cell r="AF712">
            <v>0</v>
          </cell>
          <cell r="AI712" t="str">
            <v>1EBAR-</v>
          </cell>
          <cell r="AJ712" t="str">
            <v>SUBTOTAL ELECTRICAL EQUIPMENT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</row>
        <row r="713">
          <cell r="M713" t="str">
            <v>1EBA-</v>
          </cell>
          <cell r="N713" t="str">
            <v>TANK - FAB/DELIVERY - MAJOR EQUIPMENT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X713" t="str">
            <v>1EAAF</v>
          </cell>
          <cell r="Y713" t="str">
            <v>TANK - DIR. ENG.  ELECTRICAL</v>
          </cell>
          <cell r="AF713">
            <v>0</v>
          </cell>
        </row>
        <row r="714">
          <cell r="M714" t="str">
            <v>1EBB-</v>
          </cell>
          <cell r="N714" t="str">
            <v>TANK - FAB/DELIVERY - BULKS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X714" t="str">
            <v>1EAAG</v>
          </cell>
          <cell r="Y714" t="str">
            <v>TANK - DIR. ENG.  INSTRUMENTATION</v>
          </cell>
          <cell r="AF714">
            <v>0</v>
          </cell>
          <cell r="AI714" t="str">
            <v>1EBASA</v>
          </cell>
          <cell r="AJ714" t="str">
            <v>M.O.V. PANEL</v>
          </cell>
          <cell r="AQ714">
            <v>0</v>
          </cell>
        </row>
        <row r="715">
          <cell r="M715" t="str">
            <v>1EBC-</v>
          </cell>
          <cell r="N715" t="str">
            <v>TANK - FAB/DELIVERY - ENGINEERING SPECIALTIES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X715" t="str">
            <v>1EAAH</v>
          </cell>
          <cell r="Y715" t="str">
            <v>TANK - DIR. ENG.  ARCHITECTURAL</v>
          </cell>
          <cell r="AF715">
            <v>0</v>
          </cell>
          <cell r="AI715" t="str">
            <v>1EBASB</v>
          </cell>
          <cell r="AJ715" t="str">
            <v>DCS/SCADA</v>
          </cell>
          <cell r="AQ715">
            <v>0</v>
          </cell>
        </row>
        <row r="716">
          <cell r="M716" t="str">
            <v>1EB--</v>
          </cell>
          <cell r="N716" t="str">
            <v>SUBTOTAL TANK - FABRICATION/DELIVERY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X716" t="str">
            <v>1EAA-</v>
          </cell>
          <cell r="Y716" t="str">
            <v>SUBTOTAL - TANK - DIRECT ENGINEERING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1EBASC</v>
          </cell>
          <cell r="AJ716" t="str">
            <v>INTERFACE</v>
          </cell>
          <cell r="AQ716">
            <v>0</v>
          </cell>
        </row>
        <row r="717">
          <cell r="AI717" t="str">
            <v>1EBASD</v>
          </cell>
          <cell r="AJ717" t="str">
            <v xml:space="preserve">TANK GAUGING </v>
          </cell>
          <cell r="AQ717">
            <v>0</v>
          </cell>
        </row>
        <row r="718">
          <cell r="M718" t="str">
            <v>1ECA-</v>
          </cell>
          <cell r="N718" t="str">
            <v>TANK - CONSTRUCTION - CIVIL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AI718" t="str">
            <v>1EBASE</v>
          </cell>
          <cell r="AJ718" t="str">
            <v>FIELD INSTRUMENTATION</v>
          </cell>
          <cell r="AQ718">
            <v>0</v>
          </cell>
        </row>
        <row r="719">
          <cell r="M719" t="str">
            <v>1ECB-</v>
          </cell>
          <cell r="N719" t="str">
            <v>TANK - CONSTRUCTION - MAJOR EQUIPMENT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X719" t="str">
            <v>1EAIA</v>
          </cell>
          <cell r="Y719" t="str">
            <v>TANK  - PROCUREMENT PRESSURE VESSELS</v>
          </cell>
          <cell r="AF719">
            <v>0</v>
          </cell>
          <cell r="AI719" t="str">
            <v>1EBASF</v>
          </cell>
          <cell r="AJ719" t="str">
            <v>CONTROL VALVES, RELIEF VALVES</v>
          </cell>
          <cell r="AQ719">
            <v>0</v>
          </cell>
        </row>
        <row r="720">
          <cell r="M720" t="str">
            <v>1ECC-</v>
          </cell>
          <cell r="N720" t="str">
            <v>TANK - CONSTRUCTION - BULKS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X720" t="str">
            <v>1EAIE</v>
          </cell>
          <cell r="Y720" t="str">
            <v>TANK - PROCUREMENT   PUMPS &amp; MOTORS</v>
          </cell>
          <cell r="AF720">
            <v>0</v>
          </cell>
          <cell r="AI720" t="str">
            <v>1EBASX</v>
          </cell>
          <cell r="AJ720" t="str">
            <v>OTHER INSTRUMENTATION EQUIPMENT</v>
          </cell>
          <cell r="AQ720">
            <v>0</v>
          </cell>
        </row>
        <row r="721">
          <cell r="M721" t="str">
            <v>1ECD-</v>
          </cell>
          <cell r="N721" t="str">
            <v>TANK - CONSTRUCTION - CONSTRUCTION SPECIALTIES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X721" t="str">
            <v>1EAIJ</v>
          </cell>
          <cell r="Y721" t="str">
            <v>TANK - PROCUREMENT   EMERGENCY DIESEL GENERATOR</v>
          </cell>
          <cell r="AF721">
            <v>0</v>
          </cell>
          <cell r="AI721" t="str">
            <v>1EBAS-</v>
          </cell>
          <cell r="AJ721" t="str">
            <v>SUBTOTAL INSTRUMENTATION EQUIPMENT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</row>
        <row r="722">
          <cell r="M722" t="str">
            <v>1ECE-</v>
          </cell>
          <cell r="N722" t="str">
            <v>TANK - CONSTRUCTION - OTHER DIRECT WORK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X722" t="str">
            <v>1EAIR</v>
          </cell>
          <cell r="Y722" t="str">
            <v>TANK - PROCUREMENT   ELECTRICAL EQUIPMENT</v>
          </cell>
          <cell r="AF722">
            <v>0</v>
          </cell>
        </row>
        <row r="723">
          <cell r="M723" t="str">
            <v>1ECF-</v>
          </cell>
          <cell r="N723" t="str">
            <v>TANK - CONSTRUCTION - INDIRECTS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X723" t="str">
            <v>1EAIS</v>
          </cell>
          <cell r="Y723" t="str">
            <v>TANK - PROCUREMENT   INSTRUMENTATION EQUIPMENT</v>
          </cell>
          <cell r="AF723">
            <v>0</v>
          </cell>
          <cell r="AI723" t="str">
            <v>1EBAXA</v>
          </cell>
          <cell r="AJ723" t="str">
            <v>TANK BOTTOM HEATING AND ACCESSORIES</v>
          </cell>
          <cell r="AQ723">
            <v>0</v>
          </cell>
        </row>
        <row r="724">
          <cell r="M724" t="str">
            <v>1EC--</v>
          </cell>
          <cell r="N724" t="str">
            <v>SUBTOTAL TANK - CONSTRUCTION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X724" t="str">
            <v>1EAIT</v>
          </cell>
          <cell r="Y724" t="str">
            <v>TANK - PROCUREMENT   BULKS</v>
          </cell>
          <cell r="AF724">
            <v>0</v>
          </cell>
          <cell r="AI724" t="str">
            <v>1EBAXB</v>
          </cell>
          <cell r="AJ724" t="str">
            <v>FIRE FIGHTING SYSTEM</v>
          </cell>
          <cell r="AQ724">
            <v>0</v>
          </cell>
        </row>
        <row r="725">
          <cell r="X725" t="str">
            <v>1EAIX</v>
          </cell>
          <cell r="Y725" t="str">
            <v>TANK - PROCUREMENT   OTHER</v>
          </cell>
          <cell r="AF725">
            <v>0</v>
          </cell>
          <cell r="AI725" t="str">
            <v>1EBAXX</v>
          </cell>
          <cell r="AJ725" t="str">
            <v>OTHER</v>
          </cell>
          <cell r="AQ725">
            <v>0</v>
          </cell>
        </row>
        <row r="726">
          <cell r="M726" t="str">
            <v>1EDA-</v>
          </cell>
          <cell r="N726" t="str">
            <v>TANK - COMMISSIONING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X726" t="str">
            <v>1EAI-</v>
          </cell>
          <cell r="Y726" t="str">
            <v>SUBTOTAL - TANK - PROCUREMENT</v>
          </cell>
          <cell r="Z726">
            <v>0</v>
          </cell>
          <cell r="AA726" t="str">
            <v>N/A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1EBAX-</v>
          </cell>
          <cell r="AJ726" t="str">
            <v>TANK - FAB/DELIVERY, MAJOR EQUIPMENT - OTHER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</row>
        <row r="727">
          <cell r="M727" t="str">
            <v>1ED--</v>
          </cell>
          <cell r="N727" t="str">
            <v>SUBTOTAL TANK - COMMISSIONING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X728" t="str">
            <v>1EAJA</v>
          </cell>
          <cell r="Y728" t="str">
            <v>TANK - INDIRECT ENG'G CONTRACTS</v>
          </cell>
          <cell r="AF728">
            <v>0</v>
          </cell>
          <cell r="AI728" t="str">
            <v>1ECCCA</v>
          </cell>
          <cell r="AJ728" t="str">
            <v>SWITCHGEAR / LER ROOM</v>
          </cell>
          <cell r="AQ728">
            <v>0</v>
          </cell>
        </row>
        <row r="729">
          <cell r="X729" t="str">
            <v>1EAJB</v>
          </cell>
          <cell r="Y729" t="str">
            <v>TANK - INDIRECT ENG'G PROJECT MANAGEMENT</v>
          </cell>
          <cell r="AF729">
            <v>0</v>
          </cell>
          <cell r="AI729" t="str">
            <v>1ECCCB</v>
          </cell>
          <cell r="AJ729" t="str">
            <v>TRANSFORMER</v>
          </cell>
          <cell r="AQ729">
            <v>0</v>
          </cell>
        </row>
        <row r="730">
          <cell r="X730" t="str">
            <v>1EAJC</v>
          </cell>
          <cell r="Y730" t="str">
            <v>TANK - INDIRECT ENG'G ENGINEERING/NON-TECH</v>
          </cell>
          <cell r="AF730">
            <v>0</v>
          </cell>
          <cell r="AI730" t="str">
            <v>1ECCCC</v>
          </cell>
          <cell r="AJ730" t="str">
            <v>MCC</v>
          </cell>
          <cell r="AQ730">
            <v>0</v>
          </cell>
        </row>
        <row r="731">
          <cell r="X731" t="str">
            <v>1EAJX</v>
          </cell>
          <cell r="Y731" t="str">
            <v>TANK - INDIRECT ENG'G OTHER</v>
          </cell>
          <cell r="AF731">
            <v>0</v>
          </cell>
          <cell r="AI731" t="str">
            <v>1ECCCX</v>
          </cell>
          <cell r="AJ731" t="str">
            <v>OTHER</v>
          </cell>
          <cell r="AQ731">
            <v>0</v>
          </cell>
        </row>
        <row r="732">
          <cell r="X732" t="str">
            <v>1EAJ-</v>
          </cell>
          <cell r="Y732" t="str">
            <v>SUBTOTAL - TANK - INDIRECT ENGINEERING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1ECCC-</v>
          </cell>
          <cell r="AJ732" t="str">
            <v>SUBTOTAL - CONSTRUCTION BULKS - ELECTRICAL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</row>
        <row r="734">
          <cell r="AI734" t="str">
            <v>1ECCDA</v>
          </cell>
          <cell r="AJ734" t="str">
            <v>M.O.V. PANEL</v>
          </cell>
          <cell r="AQ734">
            <v>0</v>
          </cell>
        </row>
        <row r="735">
          <cell r="AI735" t="str">
            <v>1ECCDB</v>
          </cell>
          <cell r="AJ735" t="str">
            <v>DCS/SCADA</v>
          </cell>
          <cell r="AQ735">
            <v>0</v>
          </cell>
        </row>
        <row r="736">
          <cell r="AI736" t="str">
            <v>1ECCDC</v>
          </cell>
          <cell r="AJ736" t="str">
            <v>INTERFACE</v>
          </cell>
          <cell r="AQ736">
            <v>0</v>
          </cell>
        </row>
        <row r="737">
          <cell r="AI737" t="str">
            <v>1ECCDX</v>
          </cell>
          <cell r="AJ737" t="str">
            <v>OTHER</v>
          </cell>
          <cell r="AQ737">
            <v>0</v>
          </cell>
        </row>
        <row r="738">
          <cell r="AI738" t="str">
            <v>1ECCD-</v>
          </cell>
          <cell r="AJ738" t="str">
            <v>SUBTOTAL - CONSTRUCTION BULKS - INSTRUMENTATION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</row>
        <row r="740">
          <cell r="AI740" t="str">
            <v>1ECCXA</v>
          </cell>
          <cell r="AJ740" t="str">
            <v>FIRE FIGHTING SYSTEM</v>
          </cell>
          <cell r="AQ740">
            <v>0</v>
          </cell>
        </row>
        <row r="741">
          <cell r="AI741" t="str">
            <v>1ECCXB</v>
          </cell>
          <cell r="AJ741" t="str">
            <v>BOTTOM HEATING</v>
          </cell>
          <cell r="AQ741">
            <v>0</v>
          </cell>
        </row>
        <row r="742">
          <cell r="AI742" t="str">
            <v>1ECCXX</v>
          </cell>
          <cell r="AJ742" t="str">
            <v>OTHER</v>
          </cell>
          <cell r="AQ742">
            <v>0</v>
          </cell>
        </row>
        <row r="743">
          <cell r="AI743" t="str">
            <v>1ECCX-</v>
          </cell>
          <cell r="AJ743" t="str">
            <v>SUBTOTAL - CONSTRUCTION BULKS - OTHERS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</row>
        <row r="750">
          <cell r="W750" t="str">
            <v>LEVEL 2 TANK PG.2</v>
          </cell>
          <cell r="X750" t="str">
            <v>WBS CODE</v>
          </cell>
          <cell r="Y750" t="str">
            <v>DESCRIPTION</v>
          </cell>
          <cell r="Z750" t="str">
            <v>QUANTITY</v>
          </cell>
          <cell r="AA750" t="str">
            <v>UNITS</v>
          </cell>
          <cell r="AB750" t="str">
            <v>TOTAL MANHOURS</v>
          </cell>
          <cell r="AC750" t="str">
            <v>TOTAL LABOR COST</v>
          </cell>
          <cell r="AD750" t="str">
            <v>TOTAL MAT'L COST</v>
          </cell>
          <cell r="AE750" t="str">
            <v>TOTAL S/C COST</v>
          </cell>
          <cell r="AF750" t="str">
            <v>TOTAL COST</v>
          </cell>
        </row>
        <row r="752">
          <cell r="X752" t="str">
            <v>1EBAA</v>
          </cell>
          <cell r="Y752" t="str">
            <v>TANK - FAB/DELIVERY EQUIPMENT - PRESSURE VESSELS</v>
          </cell>
          <cell r="AF752">
            <v>0</v>
          </cell>
        </row>
        <row r="753">
          <cell r="X753" t="str">
            <v>1EBAE</v>
          </cell>
          <cell r="Y753" t="str">
            <v>TANK - FAB/DELIVERY EQUIPMENT - PUMPS AND MOTORS</v>
          </cell>
          <cell r="AF753">
            <v>0</v>
          </cell>
        </row>
        <row r="754">
          <cell r="X754" t="str">
            <v>1EBAJ</v>
          </cell>
          <cell r="Y754" t="str">
            <v>TANK - FAB/DELIVERY EQUIPMENT - EMERGENCY DIESEL GENERATOR</v>
          </cell>
          <cell r="AF754">
            <v>0</v>
          </cell>
        </row>
        <row r="755">
          <cell r="X755" t="str">
            <v>1EBAR</v>
          </cell>
          <cell r="Y755" t="str">
            <v>TANK - FAB/DELIVERY EQUIPMENT - ELECTRICAL EQUIPMENT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X756" t="str">
            <v>1EBAS</v>
          </cell>
          <cell r="Y756" t="str">
            <v>TANK - FAB/DELIVERY EQUIPMENT - INSTRUMENTATION EQUIPMENT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X757" t="str">
            <v>1EBAX</v>
          </cell>
          <cell r="Y757" t="str">
            <v>TANK - FAB/DELIVERY EQUIPMENT - OTHER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X758" t="str">
            <v>1EBA-</v>
          </cell>
          <cell r="Y758" t="str">
            <v>SUBTOTAL - TANK - FAB/DELIVERY MAJOR EQUIP.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60">
          <cell r="X760" t="str">
            <v>1EBBB</v>
          </cell>
          <cell r="Y760" t="str">
            <v>TANK - FAB/DELIVERY BULKS - STRUCTURAL</v>
          </cell>
          <cell r="AF760">
            <v>0</v>
          </cell>
        </row>
        <row r="761">
          <cell r="X761" t="str">
            <v>1EBBC</v>
          </cell>
          <cell r="Y761" t="str">
            <v>TANK - FAB/DELIVERY BULKS - PIPING &amp; VALVES</v>
          </cell>
          <cell r="AF761">
            <v>0</v>
          </cell>
        </row>
        <row r="762">
          <cell r="X762" t="str">
            <v>1EBBD</v>
          </cell>
          <cell r="Y762" t="str">
            <v>TANK - FAB/DELIVERY BULKS - ELECTRICAL</v>
          </cell>
          <cell r="AF762">
            <v>0</v>
          </cell>
        </row>
        <row r="763">
          <cell r="X763" t="str">
            <v>1EBBE</v>
          </cell>
          <cell r="Y763" t="str">
            <v>TANK - FAB/DELIVERY BULKS - INSTRUMENTATION</v>
          </cell>
          <cell r="AF763">
            <v>0</v>
          </cell>
        </row>
        <row r="764">
          <cell r="X764" t="str">
            <v>1EBB-</v>
          </cell>
          <cell r="Y764" t="str">
            <v>SUBTOTAL - TANK - FAB/DELIVERY BULKS</v>
          </cell>
          <cell r="Z764">
            <v>0</v>
          </cell>
          <cell r="AA764" t="str">
            <v>N/A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6">
          <cell r="X766" t="str">
            <v>1EBCA</v>
          </cell>
          <cell r="Y766" t="str">
            <v>TANK - FAB/DELIVERY ENG. SPECIALTIES - BUILDINGS</v>
          </cell>
          <cell r="AF766">
            <v>0</v>
          </cell>
        </row>
        <row r="767">
          <cell r="X767" t="str">
            <v>1EBCB</v>
          </cell>
          <cell r="Y767" t="str">
            <v>TANK - FAB/DELIVERY ENG. SPECIALTIES - GENERAL</v>
          </cell>
          <cell r="AF767">
            <v>0</v>
          </cell>
        </row>
        <row r="768">
          <cell r="X768" t="str">
            <v>1EBC-</v>
          </cell>
          <cell r="Y768" t="str">
            <v>SUBTOTAL - TANK - FAB/DELIVERY ENGINEERING SPECIALTIES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94">
          <cell r="W794" t="str">
            <v>LEVEL 2 TANK PG.3</v>
          </cell>
          <cell r="X794" t="str">
            <v>WBS CODE</v>
          </cell>
          <cell r="Y794" t="str">
            <v>DESCRIPTION</v>
          </cell>
          <cell r="Z794" t="str">
            <v>QUANTITY</v>
          </cell>
          <cell r="AA794" t="str">
            <v>UNITS</v>
          </cell>
          <cell r="AB794" t="str">
            <v>TOTAL MANHOURS</v>
          </cell>
          <cell r="AC794" t="str">
            <v>TOTAL LABOR COST</v>
          </cell>
          <cell r="AD794" t="str">
            <v>TOTAL MAT'L COST</v>
          </cell>
          <cell r="AE794" t="str">
            <v>TOTAL S/C COST</v>
          </cell>
          <cell r="AF794" t="str">
            <v>TOTAL COST</v>
          </cell>
        </row>
        <row r="796">
          <cell r="X796" t="str">
            <v>1ECAA</v>
          </cell>
          <cell r="Y796" t="str">
            <v>TANK - CONSTRUCTION, CIVIL - SITE WORK</v>
          </cell>
          <cell r="AF796">
            <v>0</v>
          </cell>
        </row>
        <row r="797">
          <cell r="X797" t="str">
            <v>1ECAB</v>
          </cell>
          <cell r="Y797" t="str">
            <v>TANK - CONSTRUCTION, CIVIL - FOUNDATIONS</v>
          </cell>
          <cell r="AF797">
            <v>0</v>
          </cell>
        </row>
        <row r="798">
          <cell r="X798" t="str">
            <v>1ECA</v>
          </cell>
          <cell r="Y798" t="str">
            <v>SUBTOTAL - TANK - CONSTRUCTION, CIVIL</v>
          </cell>
          <cell r="Z798">
            <v>0</v>
          </cell>
          <cell r="AA798" t="str">
            <v>N/A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800">
          <cell r="X800" t="str">
            <v>1ECBA</v>
          </cell>
          <cell r="Y800" t="str">
            <v>TANK - CONSTRUCTION, MAJOR EQUIPMENT - PRESSURE VESSELS</v>
          </cell>
          <cell r="AF800">
            <v>0</v>
          </cell>
        </row>
        <row r="801">
          <cell r="X801" t="str">
            <v>1ECBE</v>
          </cell>
          <cell r="Y801" t="str">
            <v>TANK - CONSTRUCTION, MAJOR EQUIPMENT - PUMPS &amp; MOTORS</v>
          </cell>
          <cell r="AF801">
            <v>0</v>
          </cell>
        </row>
        <row r="802">
          <cell r="X802" t="str">
            <v>1ECBJ</v>
          </cell>
          <cell r="Y802" t="str">
            <v>TANK - CONSTRUCTION, MAJOR EQUIPMENT - EMERGENCY DEISEL GENERATOR</v>
          </cell>
          <cell r="AF802">
            <v>0</v>
          </cell>
        </row>
        <row r="803">
          <cell r="X803" t="str">
            <v>1ECBR</v>
          </cell>
          <cell r="Y803" t="str">
            <v>TANK - CONSTRUCTION, MAJOR EQUIPMENT - ELECTRICAL EQUIPMENT</v>
          </cell>
          <cell r="AF803">
            <v>0</v>
          </cell>
        </row>
        <row r="804">
          <cell r="X804" t="str">
            <v>1ECBS</v>
          </cell>
          <cell r="Y804" t="str">
            <v>TANK - CONSTRUCTION, MAJOR EQUIPMENT - INSTRUMENTATION EQUIPMENT</v>
          </cell>
          <cell r="AF804">
            <v>0</v>
          </cell>
        </row>
        <row r="805">
          <cell r="X805" t="str">
            <v>1ECBX</v>
          </cell>
          <cell r="Y805" t="str">
            <v>TANK - CONSTRUCTION, MAJOR EQUIPMENT - OTHERS</v>
          </cell>
          <cell r="AF805">
            <v>0</v>
          </cell>
        </row>
        <row r="806">
          <cell r="X806" t="str">
            <v>1ECB-</v>
          </cell>
          <cell r="Y806" t="str">
            <v>SUBTOTAL - TANK - CONSTRUCTION, MAJOR EQUIPMENT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8">
          <cell r="X808" t="str">
            <v>1ECCA</v>
          </cell>
          <cell r="Y808" t="str">
            <v>TANK - CONSTRUCTION, BULKS - STRUCTURAL</v>
          </cell>
          <cell r="AF808">
            <v>0</v>
          </cell>
        </row>
        <row r="809">
          <cell r="X809" t="str">
            <v>1ECCB</v>
          </cell>
          <cell r="Y809" t="str">
            <v>TANK - CONSTRUCTION, BULKS - PIPING &amp; VALVES</v>
          </cell>
          <cell r="AF809">
            <v>0</v>
          </cell>
        </row>
        <row r="810">
          <cell r="X810" t="str">
            <v>1ECCC</v>
          </cell>
          <cell r="Y810" t="str">
            <v>TANK - CONSTRUCTION, BULKS - ELECTRICAL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X811" t="str">
            <v>1ECCD</v>
          </cell>
          <cell r="Y811" t="str">
            <v>TANK - CONSTRUCTION, BULKS - INSTRUMENTATION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X812" t="str">
            <v>1ECCX</v>
          </cell>
          <cell r="Y812" t="str">
            <v>TANK - CONSTRUCTION, BULKS - OTHERS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X813" t="str">
            <v>1ECC-</v>
          </cell>
          <cell r="Y813" t="str">
            <v xml:space="preserve">SUBTOTAL - TANK - CONSTRUCTION, BULKS 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5">
          <cell r="X815" t="str">
            <v>1ECDA</v>
          </cell>
          <cell r="Y815" t="str">
            <v>TANK - CONSTRUCTION SPECIALTIES - BUILDINGS</v>
          </cell>
          <cell r="AF815">
            <v>0</v>
          </cell>
        </row>
        <row r="816">
          <cell r="X816" t="str">
            <v>1ECDB</v>
          </cell>
          <cell r="Y816" t="str">
            <v>TANK - CONSTRUCTION SPECIALTIES - GENERAL</v>
          </cell>
          <cell r="AF816">
            <v>0</v>
          </cell>
        </row>
        <row r="817">
          <cell r="X817" t="str">
            <v>1ECD-</v>
          </cell>
          <cell r="Y817" t="str">
            <v>SUBTOTAL - TANK - CONSTRUCTION SPECIALTIES</v>
          </cell>
          <cell r="Z817">
            <v>0</v>
          </cell>
          <cell r="AA817" t="str">
            <v>N/A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9">
          <cell r="X819" t="str">
            <v>1ECEA</v>
          </cell>
          <cell r="Y819" t="str">
            <v>TANK - CONSTRUCTION, OTHER DIRECT WORK - FIRE PROTECTION</v>
          </cell>
          <cell r="AF819">
            <v>0</v>
          </cell>
        </row>
        <row r="820">
          <cell r="X820" t="str">
            <v>1ECEB</v>
          </cell>
          <cell r="Y820" t="str">
            <v>TANK - CONSTRUCTION, OTHER DIRECT WORK - FIREPROOFING</v>
          </cell>
          <cell r="AF820">
            <v>0</v>
          </cell>
        </row>
        <row r="821">
          <cell r="X821" t="str">
            <v>1ECEC</v>
          </cell>
          <cell r="Y821" t="str">
            <v>TANK - CONSTRUCTION, OTHER DIRECT WORK - INSULATION</v>
          </cell>
          <cell r="AF821">
            <v>0</v>
          </cell>
        </row>
        <row r="822">
          <cell r="X822" t="str">
            <v>1ECED</v>
          </cell>
          <cell r="Y822" t="str">
            <v>TANK - CONSTRUCTION, OTHER DIRECT WORK - PAINTING</v>
          </cell>
          <cell r="AF822">
            <v>0</v>
          </cell>
        </row>
        <row r="823">
          <cell r="X823" t="str">
            <v>1ECEE</v>
          </cell>
          <cell r="Y823" t="str">
            <v>TANK - CONSTRUCTION, OTHER DIRECT WORK - SHUTDOWN</v>
          </cell>
          <cell r="AF823">
            <v>0</v>
          </cell>
        </row>
        <row r="824">
          <cell r="X824" t="str">
            <v>1ECEF</v>
          </cell>
          <cell r="Y824" t="str">
            <v>TANK - CONSTRUCTION, OTHER DIRECT WORK - PRE-COMMISSIONING</v>
          </cell>
          <cell r="AF824">
            <v>0</v>
          </cell>
        </row>
        <row r="825">
          <cell r="X825" t="str">
            <v>1ECEG</v>
          </cell>
          <cell r="Y825" t="str">
            <v>TANK - CONSTRUCTION, OTHER DIRECT WORK - ENVIRONMENTAL</v>
          </cell>
          <cell r="AF825">
            <v>0</v>
          </cell>
        </row>
        <row r="826">
          <cell r="X826" t="str">
            <v>1ECEX</v>
          </cell>
          <cell r="Y826" t="str">
            <v>TANK - CONSTRUCTION, OTHER DIRECT WORK - OTHER</v>
          </cell>
          <cell r="AF826">
            <v>0</v>
          </cell>
        </row>
        <row r="827">
          <cell r="X827" t="str">
            <v>1ECE</v>
          </cell>
          <cell r="Y827" t="str">
            <v xml:space="preserve">SUBTOTAL - TANK - CONSTRUCTION, OTHER DIRECT WORK - 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9">
          <cell r="X829" t="str">
            <v>1ECFA</v>
          </cell>
          <cell r="Y829" t="str">
            <v>TANK - CONSTRUCTION INDIRECTS</v>
          </cell>
          <cell r="AF829">
            <v>0</v>
          </cell>
        </row>
        <row r="830">
          <cell r="X830" t="str">
            <v>1ECF</v>
          </cell>
          <cell r="Y830" t="str">
            <v>SUBTOTAL - TANK - CONSTRUCTION INDIRECTS</v>
          </cell>
          <cell r="Z830">
            <v>0</v>
          </cell>
          <cell r="AA830" t="str">
            <v>N/A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8">
          <cell r="W838" t="str">
            <v>LEVEL 2 TANK PG.4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1EDAA</v>
          </cell>
          <cell r="Y840" t="str">
            <v>TANK - COMMISSIONING - PROCESS</v>
          </cell>
          <cell r="AF840">
            <v>0</v>
          </cell>
        </row>
        <row r="841">
          <cell r="X841" t="str">
            <v>1EDAB</v>
          </cell>
          <cell r="Y841" t="str">
            <v>TANK - COMMISSIONING - UTILITIES</v>
          </cell>
          <cell r="AF841">
            <v>0</v>
          </cell>
        </row>
        <row r="842">
          <cell r="X842" t="str">
            <v>1EDA-</v>
          </cell>
          <cell r="Y842" t="str">
            <v>SUBTOTAL - TANK - COMMISSIONING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81">
          <cell r="M881" t="str">
            <v>PRELIMINARY AND GENERAL MATTERS</v>
          </cell>
          <cell r="X881" t="str">
            <v>LEVEL 2 PRELIMINARY AND GENERAL MATTERS PG.1</v>
          </cell>
        </row>
        <row r="882">
          <cell r="L882" t="str">
            <v>PRELIMINARY AND GENERAL MATTERS</v>
          </cell>
          <cell r="M882" t="str">
            <v>WBS CODE</v>
          </cell>
          <cell r="N882" t="str">
            <v>DESCRIPTION</v>
          </cell>
          <cell r="O882" t="str">
            <v>QUANTITY</v>
          </cell>
          <cell r="P882" t="str">
            <v>UNITS</v>
          </cell>
          <cell r="Q882" t="str">
            <v>TOTAL MANHOURS</v>
          </cell>
          <cell r="R882" t="str">
            <v>TOTAL LABOR COST</v>
          </cell>
          <cell r="S882" t="str">
            <v>TOTAL MAT'L COST</v>
          </cell>
          <cell r="T882" t="str">
            <v>TOTAL S/C COST</v>
          </cell>
          <cell r="U882" t="str">
            <v>TOTAL COST</v>
          </cell>
          <cell r="W882" t="str">
            <v>LEVEL 2 PRELIMINARY AND GENERAL MATTERS PG.1</v>
          </cell>
          <cell r="X882" t="str">
            <v>WBS CODE</v>
          </cell>
          <cell r="Y882" t="str">
            <v>DESCRIPTION</v>
          </cell>
          <cell r="Z882" t="str">
            <v>QUANTITY</v>
          </cell>
          <cell r="AA882" t="str">
            <v>UNITS</v>
          </cell>
          <cell r="AB882" t="str">
            <v>TOTAL MANHOURS</v>
          </cell>
          <cell r="AC882" t="str">
            <v>TOTAL LABOR COST</v>
          </cell>
          <cell r="AD882" t="str">
            <v>TOTAL MAT'L COST</v>
          </cell>
          <cell r="AE882" t="str">
            <v>TOTAL S/C COST</v>
          </cell>
          <cell r="AF882" t="str">
            <v>TOTAL COST</v>
          </cell>
        </row>
        <row r="884">
          <cell r="M884" t="str">
            <v>1FAA-</v>
          </cell>
          <cell r="N884" t="str">
            <v>PERFORMANCE BOND</v>
          </cell>
          <cell r="U884">
            <v>0</v>
          </cell>
          <cell r="X884" t="str">
            <v>1FACA</v>
          </cell>
          <cell r="Y884" t="str">
            <v>ARTICLE NO. …..</v>
          </cell>
          <cell r="AF884">
            <v>0</v>
          </cell>
        </row>
        <row r="885">
          <cell r="M885" t="str">
            <v>1FAB-</v>
          </cell>
          <cell r="N885" t="str">
            <v>INSURANCE</v>
          </cell>
          <cell r="U885">
            <v>0</v>
          </cell>
          <cell r="X885" t="str">
            <v>1FACB</v>
          </cell>
          <cell r="Y885" t="str">
            <v>ARTICLE NO. …..</v>
          </cell>
          <cell r="AF885">
            <v>0</v>
          </cell>
        </row>
        <row r="886">
          <cell r="M886" t="str">
            <v>1FAC-</v>
          </cell>
          <cell r="N886" t="str">
            <v>COMPLIANCE TO TERMS OF CONTRACT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X886" t="str">
            <v>1FACC</v>
          </cell>
          <cell r="Y886" t="str">
            <v>ARTICLE NO. …..</v>
          </cell>
          <cell r="AF886">
            <v>0</v>
          </cell>
        </row>
        <row r="887">
          <cell r="M887" t="str">
            <v>1FAD-</v>
          </cell>
          <cell r="N887" t="str">
            <v>ENDORSEMENT OF DESIGN PACKAGE</v>
          </cell>
          <cell r="U887">
            <v>0</v>
          </cell>
          <cell r="X887" t="str">
            <v>1FACX</v>
          </cell>
          <cell r="Y887" t="str">
            <v>ARTICLE NO. …..</v>
          </cell>
          <cell r="AF887">
            <v>0</v>
          </cell>
        </row>
        <row r="888">
          <cell r="M888" t="str">
            <v>1FAE-</v>
          </cell>
          <cell r="N888" t="str">
            <v>MANAGEMENT OF LICENSORS' AGREEMENTS</v>
          </cell>
          <cell r="U888">
            <v>0</v>
          </cell>
          <cell r="X888" t="str">
            <v>1FAC-</v>
          </cell>
          <cell r="Y888" t="str">
            <v>SUBTOTAL - COMPLIANCE TO TERMS OF CONTRACT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M889" t="str">
            <v>1FA-</v>
          </cell>
          <cell r="N889" t="str">
            <v>SUBTOTAL - PRELIMINARY &amp; GENERAL MATTERS - GENERAL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X890" t="str">
            <v>1FBDA</v>
          </cell>
          <cell r="Y890" t="str">
            <v>ENGINEERING MANUALS, DATA BOOKS, ASBUILT DRAWINGS, ETC.</v>
          </cell>
          <cell r="AF890">
            <v>0</v>
          </cell>
        </row>
        <row r="891">
          <cell r="M891" t="str">
            <v>1FBA-</v>
          </cell>
          <cell r="N891" t="str">
            <v>CONTRACTOR'S MANAGEMENT - E&amp;P</v>
          </cell>
          <cell r="U891">
            <v>0</v>
          </cell>
          <cell r="X891" t="str">
            <v>1FBDB</v>
          </cell>
          <cell r="Y891" t="str">
            <v>MAINTENANCE MANUALS</v>
          </cell>
          <cell r="AF891">
            <v>0</v>
          </cell>
        </row>
        <row r="892">
          <cell r="M892" t="str">
            <v>1FBB-</v>
          </cell>
          <cell r="N892" t="str">
            <v>MOBILIZATION OF CONTRACTOR - E&amp;P</v>
          </cell>
          <cell r="U892">
            <v>0</v>
          </cell>
          <cell r="X892" t="str">
            <v>1FBDC</v>
          </cell>
          <cell r="Y892" t="str">
            <v>OPERATIONAL  MANUALS</v>
          </cell>
          <cell r="AF892">
            <v>0</v>
          </cell>
        </row>
        <row r="893">
          <cell r="M893" t="str">
            <v>1FBC-</v>
          </cell>
          <cell r="N893" t="str">
            <v>DEMOBILIZATION OF CONTRACTOR - E&amp;P</v>
          </cell>
          <cell r="U893">
            <v>0</v>
          </cell>
          <cell r="X893" t="str">
            <v>1FBDD</v>
          </cell>
          <cell r="Y893" t="str">
            <v>QUALITY MANUALS</v>
          </cell>
          <cell r="AF893">
            <v>0</v>
          </cell>
        </row>
        <row r="894">
          <cell r="M894" t="str">
            <v>1FBD-</v>
          </cell>
          <cell r="N894" t="str">
            <v>FINAL DOCUMENTATION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X894" t="str">
            <v>1FBDE</v>
          </cell>
          <cell r="Y894" t="str">
            <v>ELECTRONIC FILING (TDMS)</v>
          </cell>
          <cell r="AF894">
            <v>0</v>
          </cell>
        </row>
        <row r="895">
          <cell r="M895" t="str">
            <v>1FBE-</v>
          </cell>
          <cell r="N895" t="str">
            <v>SERVICES AND FACILITIES AT HOME OFFICE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X895" t="str">
            <v>1FBDF</v>
          </cell>
          <cell r="Y895" t="str">
            <v>COMPUTERIZED MAINTENANCE MANAGEMENT SYSTEM</v>
          </cell>
          <cell r="AF895">
            <v>0</v>
          </cell>
        </row>
        <row r="896">
          <cell r="M896" t="str">
            <v>1FBF-</v>
          </cell>
          <cell r="N896" t="str">
            <v>SERVICES AND FACILITIES AT SUBCONTRACTOR'S/VENDORS FACILITIES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X896" t="str">
            <v>1FBDX</v>
          </cell>
          <cell r="Y896" t="str">
            <v>OTHER FINAL DOCUMENTATION</v>
          </cell>
          <cell r="AF896">
            <v>0</v>
          </cell>
        </row>
        <row r="897">
          <cell r="M897" t="str">
            <v>1FB-</v>
          </cell>
          <cell r="N897" t="str">
            <v>SUBTOTAL - PRELIMINARY &amp; GENERAL MATTERS - ENG/PROCUREMENT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X897" t="str">
            <v>1FBD-</v>
          </cell>
          <cell r="Y897" t="str">
            <v>SUBTOTAL - FINAL DOCUMENTATION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9">
          <cell r="M899" t="str">
            <v>1FCA-</v>
          </cell>
          <cell r="N899" t="str">
            <v>CONTRACTOR'S MANAGEMENT - CONSTRUCTION</v>
          </cell>
          <cell r="U899">
            <v>0</v>
          </cell>
          <cell r="X899" t="str">
            <v>1FBEA</v>
          </cell>
          <cell r="Y899" t="str">
            <v>OFFICES AND RELATED SERVICES AND FACILITIES</v>
          </cell>
          <cell r="AF899">
            <v>0</v>
          </cell>
        </row>
        <row r="900">
          <cell r="M900" t="str">
            <v>1FCB-</v>
          </cell>
          <cell r="N900" t="str">
            <v>MOBILIZATION OF CONTRACTOR - SITE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X900" t="str">
            <v>1FBEB</v>
          </cell>
          <cell r="Y900" t="str">
            <v>SECRETARIAL AND CLERICAL ASSISTANCE</v>
          </cell>
          <cell r="AF900">
            <v>0</v>
          </cell>
        </row>
        <row r="901">
          <cell r="M901" t="str">
            <v>1FCC-</v>
          </cell>
          <cell r="N901" t="str">
            <v>DEMOBILIZATION OF CONTRACTOR - SITE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X901" t="str">
            <v>1FBEC</v>
          </cell>
          <cell r="Y901" t="str">
            <v>TELECOMMUNICATIONS FACILITIES</v>
          </cell>
          <cell r="AF901">
            <v>0</v>
          </cell>
        </row>
        <row r="902">
          <cell r="M902" t="str">
            <v>1FCD-</v>
          </cell>
          <cell r="N902" t="str">
            <v>UTILITIES AT CONSTRUCTION SITE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X902" t="str">
            <v>1FBED</v>
          </cell>
          <cell r="Y902" t="str">
            <v>COMPUTING EQUIPMENT</v>
          </cell>
          <cell r="AF902">
            <v>0</v>
          </cell>
        </row>
        <row r="903">
          <cell r="M903" t="str">
            <v>1FCE-</v>
          </cell>
          <cell r="N903" t="str">
            <v>SERVICES AND FACILITIES AT CONSTRUCTION SITE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X903" t="str">
            <v>1FBEE</v>
          </cell>
          <cell r="Y903" t="str">
            <v>ADMINISTRATIVE ASSISTANCE AND OTHERS</v>
          </cell>
          <cell r="AF903">
            <v>0</v>
          </cell>
        </row>
        <row r="904">
          <cell r="M904" t="str">
            <v>1FC-</v>
          </cell>
          <cell r="N904" t="str">
            <v>SUBTOTAL - PRELIMINARY &amp; GENERAL MATTERS - CONSTRUCTION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X904" t="str">
            <v>1FBEF</v>
          </cell>
          <cell r="Y904" t="str">
            <v>TRAINING OF QGPC PERSONNEL AT HOME OFFICE</v>
          </cell>
          <cell r="AF904">
            <v>0</v>
          </cell>
        </row>
        <row r="905">
          <cell r="X905" t="str">
            <v>1FBEG</v>
          </cell>
          <cell r="Y905" t="str">
            <v>TRAINING OF QGPC PERSONNEL AT VENDORS PREMISES</v>
          </cell>
          <cell r="AF905">
            <v>0</v>
          </cell>
        </row>
        <row r="906">
          <cell r="X906" t="str">
            <v>1FBEX</v>
          </cell>
          <cell r="Y906" t="str">
            <v>SERVICES AND FACILITIES AT HOME OFFICE - OTHER</v>
          </cell>
          <cell r="AF906">
            <v>0</v>
          </cell>
        </row>
        <row r="907">
          <cell r="X907" t="str">
            <v>1FBE-</v>
          </cell>
          <cell r="Y907" t="str">
            <v>SUBTOTAL - SERVICES AND FACILITIES AT HOME OFFICE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9">
          <cell r="X909" t="str">
            <v>1FBFA</v>
          </cell>
          <cell r="Y909" t="str">
            <v>OFFICES AND RELATED FACILITIES</v>
          </cell>
          <cell r="AF909">
            <v>0</v>
          </cell>
        </row>
        <row r="910">
          <cell r="X910" t="str">
            <v>1FBFB</v>
          </cell>
          <cell r="Y910" t="str">
            <v>TELECOMMUNICATIONS FACILITIES</v>
          </cell>
          <cell r="AF910">
            <v>0</v>
          </cell>
        </row>
        <row r="911">
          <cell r="X911" t="str">
            <v>1FBFC</v>
          </cell>
          <cell r="Y911" t="str">
            <v>COMPUTING EQUIPMENT</v>
          </cell>
          <cell r="AF911">
            <v>0</v>
          </cell>
        </row>
        <row r="912">
          <cell r="X912" t="str">
            <v>1FBFD</v>
          </cell>
          <cell r="Y912" t="str">
            <v>TRAINING OF QGPC PERSONNEL</v>
          </cell>
          <cell r="AF912">
            <v>0</v>
          </cell>
        </row>
        <row r="913">
          <cell r="X913" t="str">
            <v>1FBFX</v>
          </cell>
          <cell r="Y913" t="str">
            <v>SERVICES AND FACILITIES  - OTHER</v>
          </cell>
          <cell r="AF913">
            <v>0</v>
          </cell>
        </row>
        <row r="914">
          <cell r="X914" t="str">
            <v>1FBF-</v>
          </cell>
          <cell r="Y914" t="str">
            <v>SUBTOTAL SERVICES AND FACILITIES AT SUBCONTRACTOR'S / VENDORS</v>
          </cell>
          <cell r="Z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6">
          <cell r="X916" t="str">
            <v>1FCBA</v>
          </cell>
          <cell r="Y916" t="str">
            <v>MOBILIZATION OF CONTRACTOR - SITE - DUKHAN</v>
          </cell>
          <cell r="AF916">
            <v>0</v>
          </cell>
        </row>
        <row r="917">
          <cell r="X917" t="str">
            <v>1FCBB</v>
          </cell>
          <cell r="Y917" t="str">
            <v>MOBILIZATION OF CONTRACTOR - SITE - MESAIEED</v>
          </cell>
          <cell r="AF917">
            <v>0</v>
          </cell>
        </row>
        <row r="918">
          <cell r="X918" t="str">
            <v>1FCB-</v>
          </cell>
          <cell r="Y918" t="str">
            <v>SUBTOTAL - MOBILIZATION OF CONTRACTOR - SITE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25">
          <cell r="X925" t="str">
            <v>LEVEL 2 PRELIMINARY AND GENERAL MATTERS PG.2</v>
          </cell>
        </row>
        <row r="926">
          <cell r="W926" t="str">
            <v>LEVEL 2 PRELIMINARY AND GENERAL MATTERS PG.2</v>
          </cell>
          <cell r="X926" t="str">
            <v>WBS CODE</v>
          </cell>
          <cell r="Y926" t="str">
            <v>DESCRIPTION</v>
          </cell>
          <cell r="Z926" t="str">
            <v>QUANTITY</v>
          </cell>
          <cell r="AA926" t="str">
            <v>UNITS</v>
          </cell>
          <cell r="AB926" t="str">
            <v>TOTAL MANHOURS</v>
          </cell>
          <cell r="AC926" t="str">
            <v>TOTAL LABOR COST</v>
          </cell>
          <cell r="AD926" t="str">
            <v>TOTAL MAT'L COST</v>
          </cell>
          <cell r="AE926" t="str">
            <v>TOTAL S/C COST</v>
          </cell>
          <cell r="AF926" t="str">
            <v>TOTAL COST</v>
          </cell>
        </row>
        <row r="928">
          <cell r="X928" t="str">
            <v>1FCCA</v>
          </cell>
          <cell r="Y928" t="str">
            <v>DEMOBILIZATION OF CONTRACTOR - SITE - DUKHAN</v>
          </cell>
          <cell r="AF928">
            <v>0</v>
          </cell>
        </row>
        <row r="929">
          <cell r="X929" t="str">
            <v>1FCCB</v>
          </cell>
          <cell r="Y929" t="str">
            <v>DEMOBILIZATION OF CONTRACTOR - SITE - MESAIEED</v>
          </cell>
          <cell r="AF929">
            <v>0</v>
          </cell>
        </row>
        <row r="930">
          <cell r="X930" t="str">
            <v>1FCC-</v>
          </cell>
          <cell r="Y930" t="str">
            <v>SUBTOTAL - DEMOBILIZATION OF CONTRACTOR - SITE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2">
          <cell r="X932" t="str">
            <v>1FCDA</v>
          </cell>
          <cell r="Y932" t="str">
            <v>UTILITIES</v>
          </cell>
          <cell r="AF932">
            <v>0</v>
          </cell>
        </row>
        <row r="933">
          <cell r="X933" t="str">
            <v>1FCDB</v>
          </cell>
          <cell r="Y933" t="str">
            <v>WASTE DISPOSAL</v>
          </cell>
          <cell r="AF933">
            <v>0</v>
          </cell>
        </row>
        <row r="934">
          <cell r="X934" t="str">
            <v>1FCDC</v>
          </cell>
          <cell r="Y934" t="str">
            <v>TELECOMMUNICATIONS</v>
          </cell>
          <cell r="AF934">
            <v>0</v>
          </cell>
        </row>
        <row r="935">
          <cell r="X935" t="str">
            <v>1FCDD</v>
          </cell>
          <cell r="Y935" t="str">
            <v>CONTRACTOR'S OFFICE BUILDING AND FACILITIES</v>
          </cell>
          <cell r="AF935">
            <v>0</v>
          </cell>
        </row>
        <row r="936">
          <cell r="X936" t="str">
            <v>1FCDE</v>
          </cell>
          <cell r="Y936" t="str">
            <v>CONSTRUCTION CAMPS, WORKSHOPS &amp; OTHER FACILITIES</v>
          </cell>
          <cell r="AF936">
            <v>0</v>
          </cell>
        </row>
        <row r="937">
          <cell r="X937" t="str">
            <v>1FCDF</v>
          </cell>
          <cell r="Y937" t="str">
            <v>LAY DOWN AREAS</v>
          </cell>
          <cell r="AF937">
            <v>0</v>
          </cell>
        </row>
        <row r="938">
          <cell r="X938" t="str">
            <v>1FCDG</v>
          </cell>
          <cell r="Y938" t="str">
            <v>CATERING AND CATERING FACILITIES</v>
          </cell>
          <cell r="AF938">
            <v>0</v>
          </cell>
        </row>
        <row r="939">
          <cell r="X939" t="str">
            <v>1FCDH</v>
          </cell>
          <cell r="Y939" t="str">
            <v>TRANSPORTATION OF WORKFORCE</v>
          </cell>
          <cell r="AF939">
            <v>0</v>
          </cell>
        </row>
        <row r="940">
          <cell r="X940" t="str">
            <v>1FCDX</v>
          </cell>
          <cell r="Y940" t="str">
            <v xml:space="preserve">OTHER </v>
          </cell>
          <cell r="AF940">
            <v>0</v>
          </cell>
        </row>
        <row r="941">
          <cell r="X941" t="str">
            <v>1FCD-</v>
          </cell>
          <cell r="Y941" t="str">
            <v>SUBTOTAL - UTILITIES AND FACILITIES AT CONSTRUCTION SITE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3">
          <cell r="X943" t="str">
            <v>1FCEA</v>
          </cell>
          <cell r="Y943" t="str">
            <v>QGPC OFFICE BUILDINGS AND OTHER FACILITIES</v>
          </cell>
          <cell r="AF943">
            <v>0</v>
          </cell>
        </row>
        <row r="944">
          <cell r="X944" t="str">
            <v>1FCEB</v>
          </cell>
          <cell r="Y944" t="str">
            <v>OFFICES AND RELATED SERVICES AND FACILITIES</v>
          </cell>
          <cell r="AF944">
            <v>0</v>
          </cell>
        </row>
        <row r="945">
          <cell r="X945" t="str">
            <v>1FCEC</v>
          </cell>
          <cell r="Y945" t="str">
            <v>SECRETARIAL AND CLERICAL ASSISTANCE</v>
          </cell>
          <cell r="AF945">
            <v>0</v>
          </cell>
        </row>
        <row r="946">
          <cell r="X946" t="str">
            <v>1FCED</v>
          </cell>
          <cell r="Y946" t="str">
            <v>TELECOMMUNICATIONS FACILITIES</v>
          </cell>
          <cell r="AF946">
            <v>0</v>
          </cell>
        </row>
        <row r="947">
          <cell r="X947" t="str">
            <v>1FCEE</v>
          </cell>
          <cell r="Y947" t="str">
            <v>COMPUTING EQUIPMENT</v>
          </cell>
          <cell r="AF947">
            <v>0</v>
          </cell>
        </row>
        <row r="948">
          <cell r="X948" t="str">
            <v>1FCEF</v>
          </cell>
          <cell r="Y948" t="str">
            <v>MESSING FACILITIES</v>
          </cell>
          <cell r="AF948">
            <v>0</v>
          </cell>
        </row>
        <row r="949">
          <cell r="X949" t="str">
            <v>1FCEG</v>
          </cell>
          <cell r="Y949" t="str">
            <v>SERVICES AND FACILITIES AT CONSTRUCTION SITE - OTHER</v>
          </cell>
          <cell r="AF949">
            <v>0</v>
          </cell>
        </row>
        <row r="950">
          <cell r="X950" t="str">
            <v>1FCEX</v>
          </cell>
          <cell r="Y950" t="str">
            <v>TRAINING OF QGPC PERSONNEL</v>
          </cell>
          <cell r="AF950">
            <v>0</v>
          </cell>
        </row>
        <row r="951">
          <cell r="X951" t="str">
            <v>1FCE-</v>
          </cell>
          <cell r="Y951" t="str">
            <v>SUBTOTAL - SERVICES AND FACILITIES AT CONSTRUCTION SITE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M"/>
      <sheetName val="Incidental"/>
      <sheetName val="Incidental -BOM"/>
      <sheetName val="TB"/>
      <sheetName val="Invoice"/>
      <sheetName val="Sheet2"/>
      <sheetName val="Consumtpion-June YTD"/>
      <sheetName val="Sheet4"/>
    </sheetNames>
    <sheetDataSet>
      <sheetData sheetId="0"/>
      <sheetData sheetId="1"/>
      <sheetData sheetId="2"/>
      <sheetData sheetId="3"/>
      <sheetData sheetId="4">
        <row r="14">
          <cell r="G14" t="str">
            <v xml:space="preserve">UP </v>
          </cell>
        </row>
        <row r="41">
          <cell r="D41">
            <v>2</v>
          </cell>
        </row>
      </sheetData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-03E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 2003 (moi max)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Dong Dau (2)"/>
      <sheetName val="Sau dong"/>
      <sheetName val="Ma xa"/>
      <sheetName val="My dinh"/>
      <sheetName val="Tong cong"/>
      <sheetName val="Chart2"/>
      <sheetName val="Phu luc"/>
      <sheetName val="Gia trÞ"/>
      <sheetName val="TH"/>
      <sheetName val="C45A-BH"/>
      <sheetName val="C46A-BH"/>
      <sheetName val="C47A-BH"/>
      <sheetName val="C48A-BH"/>
      <sheetName val="S-53-1"/>
      <sheetName val="Tonghop"/>
      <sheetName val="TM"/>
      <sheetName val="Bia"/>
      <sheetName val="BU-gian"/>
      <sheetName val="Bu-Ha"/>
      <sheetName val="PTVT"/>
      <sheetName val="Gia DAN"/>
      <sheetName val="Dan"/>
      <sheetName val="Cuoc"/>
      <sheetName val="Bugia"/>
      <sheetName val="KL57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sent to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TCT"/>
      <sheetName val="CDghino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T Duoc (Hai)"/>
      <sheetName val="Cua"/>
      <sheetName val="NS"/>
      <sheetName val="clvl"/>
      <sheetName val="Y-WORK"/>
      <sheetName val="Summary Sheets"/>
      <sheetName val="SILICATE"/>
      <sheetName val="MotorsData"/>
      <sheetName val="KH-2001"/>
      <sheetName val="KH-2002"/>
      <sheetName val="KH-2003"/>
      <sheetName val="DGTL"/>
      <sheetName val="®¬ngi¸"/>
      <sheetName val="dongle"/>
      <sheetName val="Cover Sheet"/>
      <sheetName val="Caodo"/>
      <sheetName val="Dat"/>
      <sheetName val="KL-CTTK"/>
      <sheetName val="BTH"/>
      <sheetName val="T1(T1)04"/>
      <sheetName val="기계시공"/>
      <sheetName val="合成単価作成表-BLDG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TIEN GOI"/>
      <sheetName val="Chenh lech"/>
      <sheetName val="Kinh phí"/>
      <sheetName val="NHAT KY THU TIEN T.GOI"/>
      <sheetName val="LUONG GIAN TIEP"/>
      <sheetName val="NHAT KY THU TIEN TM"/>
      <sheetName val="UOC THUC HIEN THUE TNDN"/>
      <sheetName val="QUY TM"/>
      <sheetName val="131"/>
      <sheetName val="CAT_5"/>
      <sheetName val="NKCT - 01"/>
      <sheetName val=" ｹ-ﾌﾞﾙ"/>
      <sheetName val="당초"/>
      <sheetName val="General Data"/>
      <sheetName val="resp"/>
      <sheetName val="SOURCE"/>
      <sheetName val="costing_CV"/>
      <sheetName val="costing_ESDV"/>
      <sheetName val="costing_FE"/>
      <sheetName val="costing_Misc"/>
      <sheetName val="costing_MOV"/>
      <sheetName val="costing_Press"/>
      <sheetName val="견적조건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Dec31"/>
      <sheetName val="Jan2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BQ_Equip_Pipe"/>
      <sheetName val="기계_x0005__x0000_"/>
      <sheetName val="내역서 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Danamon LK"/>
      <sheetName val="TB0"/>
      <sheetName val="LAI - LO"/>
      <sheetName val="TO KHAI CHI TIET"/>
      <sheetName val="THUE PII"/>
      <sheetName val="THUE PIII"/>
      <sheetName val="ITB COST"/>
      <sheetName val="COVER"/>
      <sheetName val="Summary"/>
      <sheetName val="기계๿〚"/>
      <sheetName val="기계헾】"/>
      <sheetName val="BU6-_x0005_"/>
      <sheetName val="기계锼_x0013_"/>
      <sheetName val="기계灼_x0013_"/>
      <sheetName val="LABTOTAL"/>
      <sheetName val="TB-내역서"/>
      <sheetName val="w't table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N"/>
      <sheetName val="배부율"/>
      <sheetName val="간접비내역-1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piping"/>
      <sheetName val="Data_ST"/>
      <sheetName val="D &amp; B Summary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인6월"/>
      <sheetName val="을"/>
      <sheetName val="마감물량3"/>
      <sheetName val="LEGEND"/>
      <sheetName val="PipWT"/>
      <sheetName val="정렬"/>
      <sheetName val="부표총괄"/>
      <sheetName val="기둥(원형)"/>
      <sheetName val="계약ITEM"/>
      <sheetName val="UNIT"/>
      <sheetName val="TOEC"/>
      <sheetName val="지원사무소원가배부내역"/>
      <sheetName val="품셈1-26"/>
      <sheetName val="4.주별물량Table"/>
      <sheetName val="내역"/>
      <sheetName val="FORCE"/>
      <sheetName val="ITEM"/>
      <sheetName val="HVAC"/>
      <sheetName val="Caod&lt;"/>
      <sheetName val="Building"/>
      <sheetName val="CostDB"/>
      <sheetName val="Activity(new)"/>
      <sheetName val="총괄표"/>
      <sheetName val="KH-200_x0005_"/>
      <sheetName val="DATA"/>
      <sheetName val="공사내역"/>
      <sheetName val="예산M11A"/>
      <sheetName val="기초자료"/>
      <sheetName val="견적집계표"/>
      <sheetName val="P3"/>
      <sheetName val="BQMPALOC"/>
      <sheetName val="전체"/>
      <sheetName val="보온자재단가표"/>
      <sheetName val="_x0005_"/>
      <sheetName val="tuan"/>
      <sheetName val="Du thau"/>
      <sheetName val="Phan tich don gia (doc)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2"/>
      <sheetName val="&lt;&lt;380V&gt;&gt; "/>
      <sheetName val="Definitions"/>
      <sheetName val="NDOCBT"/>
      <sheetName val="말뚝물량"/>
      <sheetName val="3희질산"/>
      <sheetName val="환율"/>
      <sheetName val=" Est "/>
      <sheetName val="기계徸〒"/>
      <sheetName val="Settings"/>
      <sheetName val="2.2 띠장의 설계"/>
      <sheetName val="TYPE-7"/>
      <sheetName val="CAL."/>
      <sheetName val="갑지"/>
      <sheetName val="HRSG PRINT"/>
      <sheetName val="PO Contabilizado 31-12-04"/>
      <sheetName val="Hoja1"/>
      <sheetName val="PUMP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Y_WORK"/>
      <sheetName val="PRICE-COMP"/>
      <sheetName val="sc0314 Index"/>
      <sheetName val="Code03"/>
      <sheetName val="인6丵"/>
      <sheetName val="FAB별"/>
      <sheetName val="UEC영화관본공사내역"/>
      <sheetName val="code"/>
      <sheetName val="Trans"/>
      <sheetName val="Definitionen"/>
      <sheetName val="INPUT"/>
      <sheetName val="COMP"/>
      <sheetName val="THDG_x0002_"/>
      <sheetName val="EquipPOR"/>
      <sheetName val="CBL.Termination"/>
      <sheetName val="적용환율"/>
      <sheetName val="gvl"/>
      <sheetName val="FINAL"/>
      <sheetName val="Uhde Equip List"/>
      <sheetName val="BOQ_TOTAL"/>
      <sheetName val="Pengalaman Per"/>
      <sheetName val="PRO_A"/>
      <sheetName val="MAIN"/>
      <sheetName val="PRO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de 02"/>
      <sheetName val="Code 03"/>
      <sheetName val="Code 04"/>
      <sheetName val="Code 05"/>
      <sheetName val="Code 06"/>
      <sheetName val="Code 07"/>
      <sheetName val="Code 09"/>
      <sheetName val="건축집계"/>
      <sheetName val="도"/>
      <sheetName val="danga"/>
      <sheetName val="ilch"/>
      <sheetName val="대비내역"/>
      <sheetName val="정보매체A동"/>
      <sheetName val="ELEC_MCI"/>
      <sheetName val="INST_MCI"/>
      <sheetName val="MECH_MCI"/>
      <sheetName val="기계ᰖ〚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ines"/>
      <sheetName val="PaymentTerms"/>
      <sheetName val="Purchase Order"/>
      <sheetName val="MIS"/>
      <sheetName val="WAGES COST"/>
      <sheetName val="WORK COST"/>
      <sheetName val="OT Analysis"/>
      <sheetName val="OT Analysis "/>
      <sheetName val="UST DETAIL"/>
      <sheetName val="UST Deployment OCT 07"/>
      <sheetName val="Tr Appr. MIS Oct 07"/>
      <sheetName val="PPI"/>
      <sheetName val="3 Day Absent "/>
      <sheetName val="Absent&gt;8 Oct"/>
      <sheetName val="ABSENT MORE THAN  8 DAYS"/>
      <sheetName val="ATTRITION"/>
      <sheetName val="Helpdesk Oct 07"/>
      <sheetName val="Helpdesk Trend"/>
      <sheetName val="GLOBAL HELPDESK MIS"/>
      <sheetName val="TO Querries"/>
      <sheetName val="TO Querries Summ"/>
      <sheetName val="quaterly"/>
      <sheetName val="roll reffered employee"/>
      <sheetName val="UST - REFFERED"/>
      <sheetName val="MP Ref.-Roll"/>
      <sheetName val="MP Ref  - UST"/>
      <sheetName val="Social Matris GN 66"/>
      <sheetName val="grade chart"/>
      <sheetName val="Avg Age &amp; CTC Details"/>
      <sheetName val="Best Employee of the month"/>
      <sheetName val="SUMMARY OF ROLL DCP"/>
      <sheetName val="TREND CHART FOR ROLL"/>
      <sheetName val="LIST OF ROLL DCP"/>
      <sheetName val="SUMMARY OF UST DCP.   "/>
      <sheetName val="LIST OF UST DCP"/>
      <sheetName val="LIST DETAILS"/>
      <sheetName val="TREND CHART FOR UST"/>
      <sheetName val="PREVIOUS COMPANY DETAILS"/>
      <sheetName val="Late &amp; Early REPORT"/>
      <sheetName val="Manual Punch Sep07"/>
      <sheetName val="Sack cases"/>
      <sheetName val="Contractor list  "/>
      <sheetName val="Activity chart"/>
      <sheetName val="Legal Status SEP"/>
      <sheetName val="Cost Data Page"/>
      <sheetName val="個人資料"/>
      <sheetName val="Cash and Bank - Schedule 7"/>
      <sheetName val="Other Liabilities"/>
      <sheetName val="Customize Your Invoice"/>
      <sheetName val="5(a)"/>
      <sheetName val="RAMCO COA 8-FEB-2008"/>
      <sheetName val="Sheet1"/>
      <sheetName val="DistbyOperator"/>
      <sheetName val="P &amp; L"/>
      <sheetName val="Bal Sheet"/>
      <sheetName val="defaults"/>
      <sheetName val="header"/>
    </sheetNames>
    <sheetDataSet>
      <sheetData sheetId="0">
        <row r="2">
          <cell r="D2" t="str">
            <v>Dated</v>
          </cell>
        </row>
      </sheetData>
      <sheetData sheetId="1"/>
      <sheetData sheetId="2" refreshError="1">
        <row r="2">
          <cell r="D2" t="str">
            <v>Dated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"/>
      <sheetName val="BS &amp; PL"/>
      <sheetName val="Bal.Sht.Sch."/>
      <sheetName val="P&amp;L  Sch"/>
      <sheetName val="Def Tax"/>
      <sheetName val="Bonus"/>
      <sheetName val="CFS"/>
      <sheetName val="IT Dep"/>
      <sheetName val="Additions to Fixed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"/>
      <sheetName val="AR"/>
      <sheetName val="DT"/>
      <sheetName val="AP"/>
      <sheetName val="Sheet1"/>
      <sheetName val="DataInput1"/>
      <sheetName val="AP Example"/>
      <sheetName val="F1"/>
      <sheetName val="F2"/>
      <sheetName val="F3_A$"/>
      <sheetName val="Frontend"/>
      <sheetName val="K1-per"/>
      <sheetName val="K1-med(RM)"/>
      <sheetName val="K1-ppd"/>
      <sheetName val="S2 Chart"/>
      <sheetName val="S3a(A$)"/>
      <sheetName val="S5 Chart"/>
      <sheetName val="S6"/>
      <sheetName val="S7"/>
      <sheetName val="S8"/>
      <sheetName val="S9_A$"/>
      <sheetName val="S"/>
      <sheetName val="S2_A$"/>
      <sheetName val="BY Client &amp; Region Aug"/>
      <sheetName val="BS Schedules"/>
      <sheetName val="CM"/>
      <sheetName val="CM Calc"/>
      <sheetName val="Data"/>
      <sheetName val="Orders"/>
      <sheetName val="Sales"/>
      <sheetName val="inventory snapshot 20020313"/>
      <sheetName val="STATICV"/>
      <sheetName val="Basic Details"/>
      <sheetName val="PL Groupings"/>
      <sheetName val="DSM checkbook"/>
      <sheetName val="Actual Input"/>
      <sheetName val="vehicles"/>
      <sheetName val="AP_Example"/>
      <sheetName val="S2_Chart"/>
      <sheetName val="S5_Chart"/>
      <sheetName val="BS_Schedules"/>
      <sheetName val="CM_Calc"/>
      <sheetName val="BY_Client_&amp;_Region_Aug"/>
      <sheetName val="Basic_Details"/>
      <sheetName val="PL_Groupings"/>
      <sheetName val="inventory_snapshot_20020313"/>
      <sheetName val="DSM_checkbook"/>
      <sheetName val="Actual_Input"/>
      <sheetName val="AP_Example1"/>
      <sheetName val="S2_Chart1"/>
      <sheetName val="S5_Chart1"/>
      <sheetName val="BS_Schedules1"/>
      <sheetName val="CM_Calc1"/>
      <sheetName val="BY_Client_&amp;_Region_Aug1"/>
      <sheetName val="Basic_Details1"/>
      <sheetName val="PL_Groupings1"/>
      <sheetName val="inventory_snapshot_200203131"/>
      <sheetName val="DSM_checkbook1"/>
      <sheetName val="Actual_Input1"/>
      <sheetName val=""/>
      <sheetName val="lan_x0000_Login.jsp_x0000_/asp/e-smiley.asp"/>
    </sheetNames>
    <sheetDataSet>
      <sheetData sheetId="0" refreshError="1">
        <row r="5">
          <cell r="A5">
            <v>1</v>
          </cell>
          <cell r="B5" t="str">
            <v>GE INTERNATIONAL , JAPAN617</v>
          </cell>
          <cell r="C5">
            <v>268994.44</v>
          </cell>
        </row>
        <row r="6">
          <cell r="B6" t="str">
            <v>Multiple</v>
          </cell>
          <cell r="C6">
            <v>35513.199999999997</v>
          </cell>
        </row>
        <row r="7">
          <cell r="A7">
            <v>201</v>
          </cell>
          <cell r="B7" t="str">
            <v>GE MEDICAL SYSTEMS</v>
          </cell>
          <cell r="C7">
            <v>15956582.73</v>
          </cell>
        </row>
        <row r="8">
          <cell r="A8">
            <v>301</v>
          </cell>
          <cell r="B8" t="str">
            <v>GE CLINICAL SERVICES</v>
          </cell>
          <cell r="C8">
            <v>-42414618.729999997</v>
          </cell>
        </row>
        <row r="9">
          <cell r="A9">
            <v>309</v>
          </cell>
          <cell r="B9" t="str">
            <v>GLOBAL TECHNOLOGY COMPANY</v>
          </cell>
          <cell r="C9">
            <v>2570939.9700000002</v>
          </cell>
        </row>
        <row r="10">
          <cell r="A10">
            <v>310</v>
          </cell>
          <cell r="B10" t="str">
            <v>GE MEDICAL SYSTEMS INFORMATION TECHNOLOGY</v>
          </cell>
          <cell r="C10">
            <v>439336936.00999999</v>
          </cell>
        </row>
        <row r="11">
          <cell r="A11">
            <v>311</v>
          </cell>
          <cell r="B11" t="str">
            <v>OEC MEDICAL SYSTEMS</v>
          </cell>
          <cell r="C11">
            <v>668904.30000000005</v>
          </cell>
        </row>
        <row r="12">
          <cell r="A12">
            <v>315</v>
          </cell>
          <cell r="B12" t="str">
            <v>GE PARALLEL DESIGN</v>
          </cell>
          <cell r="C12">
            <v>4860850.49</v>
          </cell>
        </row>
        <row r="13">
          <cell r="A13">
            <v>3101</v>
          </cell>
          <cell r="B13" t="str">
            <v>GE MEDICAL SYSTEMS FRANCE</v>
          </cell>
          <cell r="C13">
            <v>2168302.21</v>
          </cell>
        </row>
        <row r="14">
          <cell r="A14">
            <v>4001</v>
          </cell>
          <cell r="B14" t="str">
            <v>GE ULTRASCHALL DEUTSCHLAND GMBH &amp; CO. KG</v>
          </cell>
          <cell r="C14">
            <v>36460735.009999998</v>
          </cell>
        </row>
        <row r="15">
          <cell r="A15">
            <v>4007</v>
          </cell>
          <cell r="B15" t="str">
            <v>GE MEDICAL SYSTEMS INFORMATION TECHNOLOGIES</v>
          </cell>
          <cell r="C15">
            <v>35786443.159999996</v>
          </cell>
        </row>
        <row r="16">
          <cell r="A16">
            <v>4802</v>
          </cell>
          <cell r="B16" t="str">
            <v>GE HUNGARY RT MEDICAL SYSTEMS</v>
          </cell>
          <cell r="C16">
            <v>836395.81</v>
          </cell>
        </row>
        <row r="17">
          <cell r="A17">
            <v>5305</v>
          </cell>
          <cell r="B17" t="str">
            <v>GEMS PET SYSTEMS AB</v>
          </cell>
          <cell r="C17">
            <v>9998.1</v>
          </cell>
        </row>
        <row r="18">
          <cell r="A18">
            <v>7001</v>
          </cell>
          <cell r="B18" t="str">
            <v>GE MEDICAL SYSTEMS H.K.LTD</v>
          </cell>
          <cell r="C18">
            <v>2051424</v>
          </cell>
        </row>
        <row r="19">
          <cell r="A19">
            <v>7101</v>
          </cell>
          <cell r="B19" t="str">
            <v>GE YOKOGAWA MEDICAL SYSTEMS</v>
          </cell>
          <cell r="C19">
            <v>4572099.5999999996</v>
          </cell>
        </row>
        <row r="20">
          <cell r="A20">
            <v>7301</v>
          </cell>
          <cell r="B20" t="str">
            <v>GE PACIFIC PRIVATE SEATINK</v>
          </cell>
          <cell r="C20">
            <v>123855425.06999999</v>
          </cell>
        </row>
        <row r="21">
          <cell r="A21">
            <v>7302</v>
          </cell>
          <cell r="B21" t="str">
            <v>GE PACIFIC PTE LTD AGPO</v>
          </cell>
          <cell r="C21">
            <v>56380165.560000002</v>
          </cell>
        </row>
        <row r="22">
          <cell r="A22">
            <v>7401</v>
          </cell>
          <cell r="B22" t="str">
            <v>GE MEDICAL SYSTEMS AUSTRALIA</v>
          </cell>
          <cell r="C22">
            <v>1879832.3</v>
          </cell>
        </row>
        <row r="23">
          <cell r="A23">
            <v>7601</v>
          </cell>
          <cell r="B23" t="str">
            <v>GE MEDICAL SYSTEM T &amp; D CHINA</v>
          </cell>
          <cell r="C23">
            <v>24661.98</v>
          </cell>
        </row>
        <row r="24">
          <cell r="A24">
            <v>7603</v>
          </cell>
          <cell r="B24" t="str">
            <v>GE HUALUN MEDICAL SYSTEMS</v>
          </cell>
          <cell r="C24">
            <v>4.76</v>
          </cell>
        </row>
        <row r="25">
          <cell r="A25">
            <v>7605</v>
          </cell>
          <cell r="B25" t="str">
            <v>GE MEDICAL SYSTEMS (CHINA) CO., LTD</v>
          </cell>
          <cell r="C25">
            <v>28605694.289999999</v>
          </cell>
        </row>
        <row r="26">
          <cell r="A26">
            <v>7701</v>
          </cell>
          <cell r="B26" t="str">
            <v>GEMS HONG KONG</v>
          </cell>
          <cell r="C26">
            <v>116977.02</v>
          </cell>
        </row>
        <row r="27">
          <cell r="A27">
            <v>7801</v>
          </cell>
          <cell r="B27" t="str">
            <v>GE MEDILAND MEDICAL SYSTEMS</v>
          </cell>
          <cell r="C27">
            <v>795120.95</v>
          </cell>
        </row>
        <row r="28">
          <cell r="A28">
            <v>8001</v>
          </cell>
          <cell r="B28" t="str">
            <v>GE BE PVT LTD</v>
          </cell>
          <cell r="C28">
            <v>4319123</v>
          </cell>
        </row>
        <row r="29">
          <cell r="A29">
            <v>8003</v>
          </cell>
          <cell r="B29" t="str">
            <v>GE MEDICAL SYSTEM X RAY  ( SOUTH ASIA ) LTD</v>
          </cell>
          <cell r="C29">
            <v>27363408</v>
          </cell>
        </row>
        <row r="30">
          <cell r="A30">
            <v>8602</v>
          </cell>
          <cell r="B30" t="str">
            <v>GE PACIFIC PTE LTD AGPO</v>
          </cell>
          <cell r="C30">
            <v>95479</v>
          </cell>
        </row>
        <row r="31">
          <cell r="A31">
            <v>9001</v>
          </cell>
          <cell r="B31" t="str">
            <v>GE MEDICAL SYSTEMS KOREA</v>
          </cell>
          <cell r="C31">
            <v>5857765.9800000004</v>
          </cell>
        </row>
        <row r="32">
          <cell r="A32">
            <v>9002</v>
          </cell>
          <cell r="B32" t="str">
            <v>GE ULTRASOUND KOREA</v>
          </cell>
          <cell r="C32">
            <v>125722.24000000001</v>
          </cell>
        </row>
        <row r="33">
          <cell r="A33">
            <v>10035</v>
          </cell>
          <cell r="B33" t="str">
            <v>GE INTERNATIONAL , JAPAN617</v>
          </cell>
          <cell r="C33">
            <v>2892337.98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"/>
      <sheetName val="Simulator Consolidated"/>
      <sheetName val="Simulator Detail"/>
      <sheetName val="Matlab"/>
      <sheetName val="Mentor Graphics"/>
      <sheetName val="Matrix-X"/>
      <sheetName val="Grand Total"/>
      <sheetName val="Tools"/>
      <sheetName val="Power Hawk"/>
      <sheetName val="mapping"/>
      <sheetName val="gen ledger data"/>
      <sheetName val="CON"/>
      <sheetName val="Sheet2"/>
      <sheetName val="Dec resp"/>
      <sheetName val="Jan HC"/>
      <sheetName val="DF"/>
      <sheetName val="Data"/>
      <sheetName val="Basic Details"/>
      <sheetName val="Total DTH Forecast"/>
      <sheetName val="Total Distribution Forecast"/>
      <sheetName val="BS Groupings"/>
      <sheetName val="PL Groupings"/>
      <sheetName val="HIGHLIGHTS"/>
      <sheetName val="OpServicesDetail"/>
      <sheetName val="debitnote-CT1"/>
      <sheetName val="Balance Sheet "/>
      <sheetName val="Cash"/>
      <sheetName val="Sales Inv"/>
      <sheetName val="Simulator_Consolidated"/>
      <sheetName val="Simulator_Detail"/>
      <sheetName val="Mentor_Graphics"/>
      <sheetName val="Grand_Total"/>
      <sheetName val="Power_Hawk"/>
      <sheetName val="Total_DTH_Forecast"/>
      <sheetName val="Total_Distribution_Forecast"/>
      <sheetName val="P&amp;L_February"/>
      <sheetName val="P&amp;L_Feb_2001_cumulative"/>
      <sheetName val="DataInput1"/>
      <sheetName val="Grid Sim"/>
      <sheetName val="Calc"/>
      <sheetName val="Dividend (Annex19)-FINAL"/>
      <sheetName val="Customize Your Purchase Order"/>
      <sheetName val="Pathspeed CR"/>
      <sheetName val="TOP Sheet (2)"/>
      <sheetName val="TOP Sheet _2_"/>
      <sheetName val="Balance Sheet"/>
      <sheetName val="gen_ledger_data"/>
      <sheetName val="TOP_Sheet_(2)"/>
      <sheetName val="TOP_Sheet__2_"/>
      <sheetName val="Balance_Sheet"/>
      <sheetName val="BS Schdl- 1 &amp; 2"/>
      <sheetName val="Fixed Assets-Last year"/>
      <sheetName val="Index"/>
      <sheetName val="cover for tax"/>
      <sheetName val="Codes"/>
      <sheetName val="Customize Your Invoice"/>
      <sheetName val="MNP_Sal"/>
    </sheetNames>
    <sheetDataSet>
      <sheetData sheetId="0" refreshError="1"/>
      <sheetData sheetId="1"/>
      <sheetData sheetId="2" refreshError="1">
        <row r="1">
          <cell r="K1">
            <v>49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ines"/>
      <sheetName val="PaymentTerms"/>
      <sheetName val="Purchase Order"/>
    </sheetNames>
    <sheetDataSet>
      <sheetData sheetId="0"/>
      <sheetData sheetId="1"/>
      <sheetData sheetId="2" refreshError="1">
        <row r="2">
          <cell r="D2" t="str">
            <v>Dated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CD"/>
      <sheetName val="DVD"/>
      <sheetName val="Sengar"/>
      <sheetName val="Basis"/>
      <sheetName val="TOTAL with CDR Lines "/>
      <sheetName val="BPCD CDR Lines"/>
      <sheetName val="TOTAL without CDR lines"/>
      <sheetName val="BPCD Total"/>
      <sheetName val="TOTAL DOMESTIC"/>
      <sheetName val="BPCD Domestic"/>
      <sheetName val="TOTAL CONTENT"/>
      <sheetName val="CDTotCost Cont"/>
      <sheetName val="BPCD Content"/>
      <sheetName val="CDTotCost Dom"/>
      <sheetName val="CDTotCost 15 Lines"/>
      <sheetName val="BPCD 15Lines"/>
      <sheetName val="BOMCD"/>
      <sheetName val="BPTech"/>
      <sheetName val="BOMTech"/>
      <sheetName val="DVDTotCost Cont"/>
      <sheetName val="DVDTotCost Dom"/>
      <sheetName val="DVDTotCost Intnl"/>
      <sheetName val="BPDVD"/>
      <sheetName val="BPDVD Cont"/>
      <sheetName val="BPDVD Dom"/>
      <sheetName val="BPDVD Intnl"/>
      <sheetName val="BOMDVD"/>
      <sheetName val="Assets Summary"/>
      <sheetName val="Assets DVD"/>
      <sheetName val="Assets"/>
      <sheetName val="Power1"/>
      <sheetName val="Comparison"/>
      <sheetName val="Printing"/>
      <sheetName val="Sheet2"/>
      <sheetName val="Sheet1"/>
      <sheetName val="Sheet1 (2)"/>
      <sheetName val="Packing"/>
      <sheetName val="Basis CDR lines"/>
      <sheetName val="Detail P&amp;L"/>
      <sheetName val="Assumption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D2">
            <v>57.5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g09"/>
      <sheetName val="Jly09"/>
      <sheetName val="Jun09"/>
      <sheetName val="May09"/>
      <sheetName val="April09"/>
      <sheetName val="Summary"/>
      <sheetName val="BOM Pivot"/>
      <sheetName val="HE"/>
      <sheetName val="PV"/>
      <sheetName val="BOM ABP"/>
      <sheetName val="PV ABP"/>
      <sheetName val="HE ABP"/>
      <sheetName val="ABP RR"/>
      <sheetName val="Exch"/>
      <sheetName val="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6">
          <cell r="W46">
            <v>48.3825</v>
          </cell>
        </row>
        <row r="79">
          <cell r="W79">
            <v>48.805999999999997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Ex_Rate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Sheet1"/>
      <sheetName val="XL4Poppy"/>
      <sheetName val="Q1-02"/>
      <sheetName val="Q2-02"/>
      <sheetName val="Q3-0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Sheet2"/>
      <sheetName val="Sheet3"/>
      <sheetName val="T6"/>
      <sheetName val="Mau"/>
      <sheetName val="뜃맟뭁돽띿맟?-BLDG"/>
      <sheetName val="CAT_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Summary"/>
      <sheetName val="현장관리비"/>
      <sheetName val="실행내역"/>
      <sheetName val="#REF"/>
      <sheetName val="적용환율"/>
      <sheetName val="合成単価作成表-BLDG"/>
      <sheetName val="간접비내역-1"/>
      <sheetName val="DESIGN CRITERIA"/>
      <sheetName val="용기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H LDTL"/>
      <sheetName val="Outlets"/>
      <sheetName val="PGs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적용률"/>
      <sheetName val="EQUIPMENT -2"/>
      <sheetName val="전차선로 물량표"/>
      <sheetName val="Basic"/>
      <sheetName val="견적조건"/>
      <sheetName val="BQ_Equip_Pipe"/>
      <sheetName val="Datas_ref"/>
      <sheetName val="A1_SCHED_SUMMARY"/>
      <sheetName val="PBS"/>
      <sheetName val="INSUL"/>
      <sheetName val="COA-17"/>
      <sheetName val="C-18"/>
      <sheetName val="piping"/>
      <sheetName val="재료비"/>
      <sheetName val="Est-Hotpp"/>
      <sheetName val="PipWT"/>
      <sheetName val="TAI"/>
      <sheetName val="BANLE"/>
      <sheetName val="t.kho"/>
      <sheetName val="CLB"/>
      <sheetName val="phong"/>
      <sheetName val="hoat"/>
      <sheetName val="tong BH"/>
      <sheetName val="nhapkho"/>
      <sheetName val="??-BLDG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1-12"/>
      <sheetName val="LUONG CHO HUU"/>
      <sheetName val="thu BHXH,YT"/>
      <sheetName val="Phan bo"/>
      <sheetName val="TH QT"/>
      <sheetName val="KE QT"/>
      <sheetName val="POWER"/>
      <sheetName val="LABTOTAL"/>
      <sheetName val="BLR-S"/>
      <sheetName val="PIPE"/>
      <sheetName val="FLANGE"/>
      <sheetName val="VALVE"/>
      <sheetName val="BQ List"/>
      <sheetName val="LEGEND"/>
      <sheetName val="자재단가"/>
      <sheetName val="FSOXVCONSO"/>
      <sheetName val="BREAKDOWN(철거설치)"/>
      <sheetName val="ind"/>
      <sheetName val="Matsum"/>
      <sheetName val="MEMBER"/>
      <sheetName val="Mech_1030"/>
      <sheetName val="SP-KH"/>
      <sheetName val="Xuatkho"/>
      <sheetName val="PT"/>
      <sheetName val="Design &amp; Applications"/>
      <sheetName val="Building Summary"/>
      <sheetName val="Building"/>
      <sheetName val="External Works"/>
      <sheetName val="ROCK WO_x0003__x0000_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Macro1"/>
      <sheetName val="Macro2"/>
      <sheetName val="Macro3"/>
      <sheetName val="Pivot(Silica|e)"/>
      <sheetName val="Pi6ot(Urethan)"/>
      <sheetName val="MTL$-INTER"/>
      <sheetName val="HVAC"/>
      <sheetName val="CLAUSE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vot(Form_Glass)"/>
      <sheetName val="Pivot(Glass_Wool)"/>
      <sheetName val="ROCK_WOOL"/>
      <sheetName val="VV-NTKL_MUONG_DOT_3"/>
      <sheetName val="kl_lap_nha_kho_"/>
      <sheetName val="KL_LAP_TH_KHO"/>
      <sheetName val="kl_chi_tiet_kho3"/>
      <sheetName val="kl_th_kho3"/>
      <sheetName val="VV-NTKL_NHA_KHO_DOT_2"/>
      <sheetName val="kl_th_sxc3"/>
      <sheetName val="kl_ct_sxc3"/>
      <sheetName val="hoc_han"/>
      <sheetName val="_thoat_nuoc_nc"/>
      <sheetName val="cap_thoat_nuo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THANG_8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DESIGN_CRITERIA"/>
      <sheetName val="EQUIPMENT_-2"/>
      <sheetName val="전차선로_물량표"/>
      <sheetName val="Chia_T1"/>
      <sheetName val="Chia_T2"/>
      <sheetName val="Chia_T3"/>
      <sheetName val="TH_T11"/>
      <sheetName val="TH_T1"/>
      <sheetName val="Bang_chia_"/>
      <sheetName val="CN_HD"/>
      <sheetName val="VC_thg_2"/>
      <sheetName val="BB_dcTT"/>
      <sheetName val="VC_TCao"/>
      <sheetName val="VC_o_Hien"/>
      <sheetName val="VC_oDuong"/>
      <sheetName val="_PHoang"/>
      <sheetName val="TH_thanh_toan"/>
      <sheetName val="KH_LDTL"/>
      <sheetName val="Trinh_duyet_LNS"/>
      <sheetName val="SN_CBCNV"/>
      <sheetName val="tong_luong_ban"/>
      <sheetName val="DU_TRU_LUONG_06_THANG"/>
      <sheetName val="DU_TRU_CP_06_THANG"/>
      <sheetName val="AN_CA_THANG_08"/>
      <sheetName val="AN_CA_TH_09"/>
      <sheetName val="AN_CA_TH_10"/>
      <sheetName val="an_ca_th_11"/>
      <sheetName val="TAM_UNG_LNS_TH_08"/>
      <sheetName val="PP_tinh_thue_thu_nhap"/>
      <sheetName val="Luong_TG_thang_08"/>
      <sheetName val="bo_xung"/>
      <sheetName val="truy_thu"/>
      <sheetName val="Luong_TG_thang_09"/>
      <sheetName val="Luong_thoi_gian_th_10"/>
      <sheetName val="Luong_thoi_gian_th_11"/>
      <sheetName val="QT_LUONG_NS_T_07"/>
      <sheetName val="QT_LNS_TH_08"/>
      <sheetName val="QT_LNS_TH_09"/>
      <sheetName val="qt_lns_th_10"/>
      <sheetName val="TAM_UNG_LUONG_NS_TH_10"/>
      <sheetName val="tam_ung_LNS_th_11"/>
      <sheetName val="t_kho"/>
      <sheetName val="tong_BH"/>
      <sheetName val="SILICAT"/>
      <sheetName val="bcth_Hoang"/>
      <sheetName val="bcth_Nhung"/>
      <sheetName val="bcth_Ngoc"/>
      <sheetName val="bcth_Vu"/>
      <sheetName val="_10_ngày"/>
      <sheetName val="31_ngày"/>
      <sheetName val="báo_cáo_thang11_mới"/>
      <sheetName val="LUONG_CHO_HUU"/>
      <sheetName val="thu_BHXH,YT"/>
      <sheetName val="Phan_bo"/>
      <sheetName val="TH_QT"/>
      <sheetName val="KE_QT"/>
      <sheetName val="BQ_List"/>
      <sheetName val="Design_&amp;_Applications"/>
      <sheetName val="Building_Summary"/>
      <sheetName val="External_Works"/>
      <sheetName val="ROCK_WO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th«ng_tri_chuÈn_xe"/>
      <sheetName val="vat_tu_2001_cuoi_nam"/>
      <sheetName val="bang_phan_bo_VL_xuat"/>
      <sheetName val="vat_tu_2001"/>
      <sheetName val="qt_vt­_xe"/>
      <sheetName val="táng_QT_245_(14Xe("/>
      <sheetName val="Xe_mua_ngoµi"/>
      <sheetName val="B¸o_c¸o_HQ_chi_tiªu_n¨m_2000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내역"/>
      <sheetName val="뜃맟뭁돽띿맟_-BLDG"/>
      <sheetName val="__-BLDG"/>
      <sheetName val="ROCK WO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e Chart"/>
      <sheetName val="Lease Evaluation"/>
      <sheetName val="Utilities Supplies"/>
      <sheetName val="Data to be submitted"/>
      <sheetName val="Assumptions"/>
      <sheetName val="Revenues"/>
      <sheetName val="I&amp;E"/>
      <sheetName val="I&amp;E fINAL"/>
      <sheetName val="MBPV Lease"/>
      <sheetName val="Costs"/>
      <sheetName val="cASH FLOW"/>
      <sheetName val="BALANCE SHEET"/>
      <sheetName val="Schedule A"/>
      <sheetName val="Schedule B"/>
      <sheetName val="Schedule C"/>
      <sheetName val="Int &amp; Depr"/>
      <sheetName val="CA-CL Sch."/>
      <sheetName val="Develop Cost"/>
    </sheetNames>
    <sheetDataSet>
      <sheetData sheetId="0"/>
      <sheetData sheetId="1"/>
      <sheetData sheetId="2"/>
      <sheetData sheetId="3"/>
      <sheetData sheetId="4">
        <row r="18">
          <cell r="A18" t="str">
            <v>Project Cost</v>
          </cell>
        </row>
        <row r="19">
          <cell r="B19" t="str">
            <v>Project Investment Details</v>
          </cell>
          <cell r="D19" t="str">
            <v>Cost (Rs Lacs.)</v>
          </cell>
          <cell r="E19" t="str">
            <v>Remarks (Internal Use Only)</v>
          </cell>
        </row>
        <row r="21">
          <cell r="A21">
            <v>1</v>
          </cell>
          <cell r="B21" t="str">
            <v>Land (119000 sq mt)</v>
          </cell>
          <cell r="D21">
            <v>620.57309999999995</v>
          </cell>
          <cell r="E21" t="str">
            <v>Rs 1500 per sq mt in GN Area (Avg) X 119000 sq mts</v>
          </cell>
        </row>
        <row r="22">
          <cell r="A22">
            <v>2</v>
          </cell>
          <cell r="B22" t="str">
            <v>Boundary Walls (2 kms)</v>
          </cell>
          <cell r="D22">
            <v>50</v>
          </cell>
          <cell r="E22" t="str">
            <v>Does not exclude any walls related to MBPV Unit</v>
          </cell>
        </row>
        <row r="23">
          <cell r="A23">
            <v>3</v>
          </cell>
          <cell r="B23" t="str">
            <v>Land Development (119000 sq mt)</v>
          </cell>
          <cell r="D23">
            <v>214</v>
          </cell>
          <cell r="E23" t="str">
            <v>Estimated at 3 cr - however 2 cr is common and balance to be spent by Units - Only 60% of the area will be developed @ 300 per sq mt)</v>
          </cell>
        </row>
        <row r="24">
          <cell r="A24">
            <v>4</v>
          </cell>
          <cell r="B24" t="str">
            <v>Roads ( 20000 sq mt)</v>
          </cell>
          <cell r="D24">
            <v>325</v>
          </cell>
          <cell r="E24" t="str">
            <v>20000 sq mt X 1625 per sq mt</v>
          </cell>
        </row>
        <row r="25">
          <cell r="A25">
            <v>5</v>
          </cell>
          <cell r="B25" t="str">
            <v>Admin Block (900 sq mt)</v>
          </cell>
          <cell r="D25">
            <v>325</v>
          </cell>
          <cell r="E25" t="str">
            <v xml:space="preserve">Common Areas - Custom Office, Developer Employees, &amp; Canteen Area - 6000 sq ft with Developer </v>
          </cell>
        </row>
        <row r="26">
          <cell r="E26" t="str">
            <v>Specific for MBPV - Training Area, 40 W/Stations - 3500 sq ft</v>
          </cell>
        </row>
        <row r="27">
          <cell r="E27" t="str">
            <v>Cost Basis - 900 sq mt X Rs 36000 per sq mt</v>
          </cell>
        </row>
        <row r="28">
          <cell r="E28" t="str">
            <v>Includes Kitchen Equipment, HVAC, Electricals, Interiors, Building</v>
          </cell>
        </row>
        <row r="29">
          <cell r="A29">
            <v>6</v>
          </cell>
          <cell r="B29" t="str">
            <v>Parking (2500 sq mt)</v>
          </cell>
          <cell r="D29">
            <v>40</v>
          </cell>
          <cell r="E29" t="str">
            <v>@ 1600 per sq mt</v>
          </cell>
        </row>
        <row r="30">
          <cell r="A30">
            <v>7</v>
          </cell>
          <cell r="B30" t="str">
            <v>Electricity Connection</v>
          </cell>
          <cell r="D30">
            <v>550</v>
          </cell>
          <cell r="E30" t="str">
            <v>HT Line from Existing Power Plant to SEZ, Street Lighting + Common Lighting to all Common Areas Transformer will be Unit Cost</v>
          </cell>
        </row>
        <row r="31">
          <cell r="E31" t="str">
            <v>This is for 3 MW HT Line, for every 2 MW HT Line - 1 cr each</v>
          </cell>
        </row>
        <row r="32">
          <cell r="A32">
            <v>8</v>
          </cell>
          <cell r="B32" t="str">
            <v>Water Connection</v>
          </cell>
        </row>
        <row r="33">
          <cell r="B33" t="str">
            <v>- Raw Water</v>
          </cell>
          <cell r="D33">
            <v>140</v>
          </cell>
          <cell r="E33" t="str">
            <v>Connection from Overhead Tank to SEZ Underground Tank</v>
          </cell>
        </row>
        <row r="34">
          <cell r="B34" t="str">
            <v>- Drinking Water</v>
          </cell>
          <cell r="D34">
            <v>60</v>
          </cell>
          <cell r="E34" t="str">
            <v>Connection from Overhead Tank to SEZ Common Areas</v>
          </cell>
        </row>
        <row r="35">
          <cell r="B35" t="str">
            <v>- Process Water</v>
          </cell>
          <cell r="D35">
            <v>0</v>
          </cell>
          <cell r="E35" t="str">
            <v>At the Unit Level  - no cost of the developer</v>
          </cell>
        </row>
        <row r="36">
          <cell r="B36" t="str">
            <v>- Fire Hydrant System</v>
          </cell>
          <cell r="D36">
            <v>60</v>
          </cell>
          <cell r="E36" t="str">
            <v>For all Common Areas</v>
          </cell>
        </row>
        <row r="37">
          <cell r="A37">
            <v>9</v>
          </cell>
          <cell r="B37" t="str">
            <v>Sewage Treatment Plant</v>
          </cell>
          <cell r="D37">
            <v>100</v>
          </cell>
          <cell r="E37" t="str">
            <v>For all the Units, Admin Block &amp; Canteen</v>
          </cell>
        </row>
        <row r="38">
          <cell r="A38">
            <v>10</v>
          </cell>
          <cell r="B38" t="str">
            <v>Effluent Treatment Plant (TO CHECK)</v>
          </cell>
          <cell r="D38">
            <v>100</v>
          </cell>
          <cell r="E38" t="str">
            <v>Initial Investment for MBPV Unit; Subsequent Unit investment @ Rs 50 lakhs per unit</v>
          </cell>
        </row>
        <row r="39">
          <cell r="A39">
            <v>11</v>
          </cell>
          <cell r="B39" t="str">
            <v>Solid Waste Management</v>
          </cell>
          <cell r="D39">
            <v>50</v>
          </cell>
          <cell r="E39" t="str">
            <v>Bio Gas Management - for all units</v>
          </cell>
        </row>
        <row r="40">
          <cell r="A40">
            <v>12</v>
          </cell>
          <cell r="B40" t="str">
            <v>Telecom &amp; Networking Cost</v>
          </cell>
          <cell r="D40">
            <v>25</v>
          </cell>
          <cell r="E40" t="str">
            <v>Includes EPBX, Video Conferencing</v>
          </cell>
        </row>
        <row r="41">
          <cell r="A41">
            <v>13</v>
          </cell>
          <cell r="B41" t="str">
            <v>MBPV Project Items</v>
          </cell>
          <cell r="D41">
            <v>5660</v>
          </cell>
        </row>
        <row r="43">
          <cell r="B43" t="str">
            <v>Total Hard Cost</v>
          </cell>
          <cell r="D43">
            <v>8319.5730999999996</v>
          </cell>
        </row>
        <row r="44">
          <cell r="B44" t="str">
            <v>Physical &amp; Price Contingency</v>
          </cell>
          <cell r="D44">
            <v>415.978655</v>
          </cell>
          <cell r="E44">
            <v>0.05</v>
          </cell>
        </row>
        <row r="45">
          <cell r="B45" t="str">
            <v>Preoperative Expenses</v>
          </cell>
        </row>
        <row r="46">
          <cell r="B46" t="str">
            <v>Interest During Construction</v>
          </cell>
          <cell r="D46">
            <v>150.77054051144512</v>
          </cell>
        </row>
        <row r="47">
          <cell r="B47" t="str">
            <v>Trial runs 7 days</v>
          </cell>
          <cell r="D47">
            <v>23.228253314934484</v>
          </cell>
        </row>
        <row r="48">
          <cell r="B48" t="str">
            <v>Preliminary Expenses</v>
          </cell>
          <cell r="D48">
            <v>25</v>
          </cell>
        </row>
        <row r="49">
          <cell r="B49" t="str">
            <v>TOTAL PROJECT COST</v>
          </cell>
          <cell r="D49">
            <v>8934.5505488263789</v>
          </cell>
        </row>
        <row r="52">
          <cell r="B52" t="str">
            <v>Means of Finance &amp; Related Assumptions</v>
          </cell>
        </row>
        <row r="53">
          <cell r="B53" t="str">
            <v>Equity</v>
          </cell>
          <cell r="C53">
            <v>0.4</v>
          </cell>
          <cell r="D53">
            <v>3573.8202195305516</v>
          </cell>
        </row>
        <row r="54">
          <cell r="B54" t="str">
            <v>Debt</v>
          </cell>
          <cell r="C54">
            <v>0.6</v>
          </cell>
          <cell r="D54">
            <v>5360.7303292958268</v>
          </cell>
        </row>
        <row r="55">
          <cell r="B55" t="str">
            <v>Debt Repayment (Yrs)</v>
          </cell>
          <cell r="D55">
            <v>5</v>
          </cell>
        </row>
        <row r="56">
          <cell r="B56" t="str">
            <v>Interest Rate</v>
          </cell>
          <cell r="D56">
            <v>7.4999999999999997E-2</v>
          </cell>
        </row>
        <row r="58">
          <cell r="B58" t="str">
            <v>Revenue Streams of SEZ Developer</v>
          </cell>
          <cell r="C58" t="str">
            <v>Unit</v>
          </cell>
          <cell r="D58" t="str">
            <v>Rs</v>
          </cell>
          <cell r="E58" t="str">
            <v>Comments</v>
          </cell>
        </row>
        <row r="59">
          <cell r="B59" t="str">
            <v>Lease Rental for Units</v>
          </cell>
          <cell r="C59" t="str">
            <v>per sq mt, pa</v>
          </cell>
          <cell r="D59">
            <v>480</v>
          </cell>
          <cell r="E59" t="str">
            <v>On the Unit's processing area</v>
          </cell>
        </row>
        <row r="60">
          <cell r="B60" t="str">
            <v>Upfront Pymnt for Building Lease</v>
          </cell>
          <cell r="C60" t="str">
            <v>Rs. In Lacs</v>
          </cell>
          <cell r="D60">
            <v>5660</v>
          </cell>
        </row>
        <row r="61">
          <cell r="B61" t="str">
            <v>Lease Rental from MBPV</v>
          </cell>
          <cell r="C61" t="str">
            <v>per sq mt, pa</v>
          </cell>
          <cell r="D61">
            <v>1300</v>
          </cell>
          <cell r="E61" t="str">
            <v>On the PV Unit's processing area</v>
          </cell>
        </row>
        <row r="62">
          <cell r="B62" t="str">
            <v>Power</v>
          </cell>
          <cell r="C62" t="str">
            <v>per KWH</v>
          </cell>
          <cell r="D62">
            <v>6</v>
          </cell>
        </row>
        <row r="63">
          <cell r="B63" t="str">
            <v>Water (Raw)</v>
          </cell>
          <cell r="C63" t="str">
            <v>per Kilo Litre</v>
          </cell>
          <cell r="D63">
            <v>7</v>
          </cell>
        </row>
        <row r="64">
          <cell r="B64" t="str">
            <v>Water (Drinking)</v>
          </cell>
          <cell r="C64" t="str">
            <v>per Kilo Litre</v>
          </cell>
          <cell r="D64">
            <v>9</v>
          </cell>
        </row>
        <row r="65">
          <cell r="B65" t="str">
            <v>Service Charge for Common Areas</v>
          </cell>
          <cell r="C65" t="str">
            <v>per sq mt, pa</v>
          </cell>
          <cell r="D65">
            <v>200</v>
          </cell>
          <cell r="E65" t="str">
            <v>On the Unit's processing area</v>
          </cell>
        </row>
        <row r="67">
          <cell r="B67" t="str">
            <v>Assumed Land Allocation by Developer</v>
          </cell>
        </row>
        <row r="68">
          <cell r="D68" t="str">
            <v>Sq Mtrs</v>
          </cell>
        </row>
        <row r="69">
          <cell r="B69" t="str">
            <v>Total Developer Land Area</v>
          </cell>
          <cell r="C69">
            <v>1</v>
          </cell>
          <cell r="D69">
            <v>119000</v>
          </cell>
        </row>
        <row r="71">
          <cell r="B71" t="str">
            <v>Administration block</v>
          </cell>
          <cell r="C71">
            <v>0.25</v>
          </cell>
          <cell r="D71">
            <v>29750</v>
          </cell>
        </row>
        <row r="72">
          <cell r="B72" t="str">
            <v>Parking &amp; green belt</v>
          </cell>
          <cell r="C72">
            <v>0.25</v>
          </cell>
          <cell r="D72">
            <v>29750</v>
          </cell>
        </row>
        <row r="73">
          <cell r="B73" t="str">
            <v>Balance Land for processing units</v>
          </cell>
          <cell r="D73">
            <v>59500</v>
          </cell>
        </row>
        <row r="75">
          <cell r="B75" t="str">
            <v>Unit 1 (confirmed as MBPV)</v>
          </cell>
          <cell r="D75">
            <v>23190</v>
          </cell>
        </row>
        <row r="76">
          <cell r="B76" t="str">
            <v>Balance land for other two units</v>
          </cell>
          <cell r="D76">
            <v>36310</v>
          </cell>
        </row>
        <row r="77">
          <cell r="C77" t="str">
            <v>Unit 1</v>
          </cell>
          <cell r="D77">
            <v>18155</v>
          </cell>
        </row>
        <row r="78">
          <cell r="C78" t="str">
            <v>Unit 2</v>
          </cell>
          <cell r="D78">
            <v>18155</v>
          </cell>
        </row>
        <row r="80">
          <cell r="B80" t="str">
            <v>Total Processing Area</v>
          </cell>
          <cell r="D80">
            <v>59500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heet"/>
      <sheetName val="Ratios"/>
      <sheetName val="Trial"/>
      <sheetName val="Groups"/>
      <sheetName val="FBT"/>
      <sheetName val="GPChart"/>
      <sheetName val="Sch"/>
      <sheetName val="Group Br."/>
      <sheetName val="DepSummary"/>
      <sheetName val="stockdetails"/>
      <sheetName val="Jhansi"/>
      <sheetName val="Annexure II"/>
      <sheetName val="Intt"/>
      <sheetName val="STFLTF"/>
      <sheetName val="Def Tax"/>
      <sheetName val="ITax"/>
      <sheetName val="co.tax"/>
      <sheetName val="ITAXProv"/>
      <sheetName val="Cash Flow"/>
      <sheetName val="43B"/>
      <sheetName val="DepHO"/>
      <sheetName val="Vehicles Jhansi"/>
      <sheetName val="Vehicles Datia"/>
      <sheetName val="DepDatia"/>
      <sheetName val="Deporai"/>
      <sheetName val="DepLalitpur"/>
      <sheetName val="Dep Mahoba"/>
      <sheetName val="DepHamirpur"/>
      <sheetName val="Hamirpur"/>
      <sheetName val="Mahoba"/>
      <sheetName val="Orai"/>
      <sheetName val="Lalitpur"/>
      <sheetName val="Datia"/>
      <sheetName val="Drs Summry"/>
      <sheetName val="EPS"/>
      <sheetName val="Abstract"/>
      <sheetName val="BonusJh"/>
      <sheetName val="BonusDa"/>
      <sheetName val="BonusOr"/>
      <sheetName val="115JB"/>
      <sheetName val="PF"/>
      <sheetName val="ITAX Dep"/>
      <sheetName val="TDS"/>
      <sheetName val="CARO"/>
      <sheetName val="Annexure 3CD"/>
      <sheetName val="Gratuity"/>
      <sheetName val="Module1"/>
      <sheetName val="XXXXXXXX"/>
      <sheetName val="XXXXXXX0"/>
      <sheetName val="Bu_Lookup"/>
      <sheetName val="GL_Lookup"/>
      <sheetName val="Natraj Mobiles Ltd Bs 2006-07"/>
      <sheetName val="Table"/>
      <sheetName val="Charts"/>
      <sheetName val="Form"/>
      <sheetName val="Challan"/>
      <sheetName val="P&amp;L"/>
    </sheetNames>
    <sheetDataSet>
      <sheetData sheetId="0">
        <row r="2">
          <cell r="D2">
            <v>39172</v>
          </cell>
        </row>
      </sheetData>
      <sheetData sheetId="1" refreshError="1"/>
      <sheetData sheetId="2" refreshError="1"/>
      <sheetData sheetId="3">
        <row r="35">
          <cell r="C35">
            <v>5139916.5</v>
          </cell>
        </row>
        <row r="165">
          <cell r="B165">
            <v>491066</v>
          </cell>
        </row>
      </sheetData>
      <sheetData sheetId="4" refreshError="1"/>
      <sheetData sheetId="5" refreshError="1"/>
      <sheetData sheetId="6">
        <row r="29">
          <cell r="E29">
            <v>40712685.5</v>
          </cell>
          <cell r="I29">
            <v>12088009.389999997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9">
          <cell r="C29">
            <v>0.01</v>
          </cell>
        </row>
        <row r="56">
          <cell r="B56">
            <v>5000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  <sheetName val="Sheet2"/>
      <sheetName val="Pur.Summary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ure II"/>
      <sheetName val="FBT Full"/>
      <sheetName val="clntnames"/>
      <sheetName val="Sheet3"/>
      <sheetName val="Sheet2"/>
    </sheetNames>
    <sheetDataSet>
      <sheetData sheetId="0"/>
      <sheetData sheetId="1"/>
      <sheetData sheetId="2"/>
      <sheetData sheetId="3">
        <row r="1">
          <cell r="B1" t="str">
            <v>Conveyance</v>
          </cell>
          <cell r="C1" t="str">
            <v>Hospitality</v>
          </cell>
          <cell r="D1" t="str">
            <v>Hotel</v>
          </cell>
          <cell r="E1" t="str">
            <v>Car</v>
          </cell>
        </row>
        <row r="2">
          <cell r="A2" t="str">
            <v>Carriage of Goods</v>
          </cell>
          <cell r="B2">
            <v>0.2</v>
          </cell>
          <cell r="C2">
            <v>0.2</v>
          </cell>
          <cell r="D2">
            <v>0.2</v>
          </cell>
          <cell r="E2">
            <v>0.05</v>
          </cell>
        </row>
        <row r="3">
          <cell r="A3" t="str">
            <v>Carriage of Passengers by Car</v>
          </cell>
          <cell r="B3">
            <v>0.2</v>
          </cell>
          <cell r="C3">
            <v>0.2</v>
          </cell>
          <cell r="D3">
            <v>0.2</v>
          </cell>
          <cell r="E3">
            <v>0.05</v>
          </cell>
        </row>
        <row r="4">
          <cell r="A4" t="str">
            <v>Computer Software</v>
          </cell>
          <cell r="B4">
            <v>0.05</v>
          </cell>
          <cell r="C4">
            <v>0.2</v>
          </cell>
          <cell r="D4">
            <v>0.05</v>
          </cell>
          <cell r="E4">
            <v>0.2</v>
          </cell>
        </row>
        <row r="5">
          <cell r="A5" t="str">
            <v>Construction</v>
          </cell>
          <cell r="B5">
            <v>0.05</v>
          </cell>
          <cell r="C5">
            <v>0.2</v>
          </cell>
          <cell r="D5">
            <v>0.2</v>
          </cell>
          <cell r="E5">
            <v>0.2</v>
          </cell>
        </row>
        <row r="6">
          <cell r="A6" t="str">
            <v>Hotel</v>
          </cell>
          <cell r="B6">
            <v>0.2</v>
          </cell>
          <cell r="C6">
            <v>0.05</v>
          </cell>
          <cell r="D6">
            <v>0.2</v>
          </cell>
          <cell r="E6">
            <v>0.2</v>
          </cell>
        </row>
        <row r="7">
          <cell r="A7" t="str">
            <v>Manufacturing Pharma</v>
          </cell>
          <cell r="B7">
            <v>0.05</v>
          </cell>
          <cell r="C7">
            <v>0.2</v>
          </cell>
          <cell r="D7">
            <v>0.05</v>
          </cell>
          <cell r="E7">
            <v>0.2</v>
          </cell>
        </row>
        <row r="8">
          <cell r="A8" t="str">
            <v>Others</v>
          </cell>
          <cell r="B8">
            <v>0.2</v>
          </cell>
          <cell r="C8">
            <v>0.2</v>
          </cell>
          <cell r="D8">
            <v>0.2</v>
          </cell>
          <cell r="E8">
            <v>0.2</v>
          </cell>
        </row>
      </sheetData>
      <sheetData sheetId="4">
        <row r="1">
          <cell r="A1" t="str">
            <v>Name</v>
          </cell>
        </row>
        <row r="2">
          <cell r="A2" t="str">
            <v>A. Kumar &amp; Company</v>
          </cell>
        </row>
        <row r="3">
          <cell r="A3" t="str">
            <v>Aakar Interiors</v>
          </cell>
        </row>
        <row r="4">
          <cell r="A4" t="str">
            <v>Aakash Ganga Towers</v>
          </cell>
        </row>
        <row r="5">
          <cell r="A5" t="str">
            <v>Aanchal Sethi</v>
          </cell>
        </row>
        <row r="6">
          <cell r="A6" t="str">
            <v>Abdul Khalique Khan</v>
          </cell>
        </row>
        <row r="7">
          <cell r="A7" t="str">
            <v>Abdul Rouf</v>
          </cell>
        </row>
        <row r="8">
          <cell r="A8" t="str">
            <v>Abhay Kumar Garg</v>
          </cell>
        </row>
        <row r="9">
          <cell r="A9" t="str">
            <v>Abhinandan Kumar Jain</v>
          </cell>
        </row>
        <row r="10">
          <cell r="A10" t="str">
            <v>Abhinav Bhargava</v>
          </cell>
        </row>
        <row r="11">
          <cell r="A11" t="str">
            <v>Abhishek Agarwal</v>
          </cell>
        </row>
        <row r="12">
          <cell r="A12" t="str">
            <v>Abhishek Garg</v>
          </cell>
        </row>
        <row r="13">
          <cell r="A13" t="str">
            <v>Achal Kumar Jain</v>
          </cell>
        </row>
        <row r="14">
          <cell r="A14" t="str">
            <v>Achala Bhargava</v>
          </cell>
        </row>
        <row r="15">
          <cell r="A15" t="str">
            <v>Ada</v>
          </cell>
        </row>
        <row r="16">
          <cell r="A16" t="str">
            <v>Agarwal Auto Traders</v>
          </cell>
        </row>
        <row r="17">
          <cell r="A17" t="str">
            <v>Agarwal Trading Company</v>
          </cell>
        </row>
        <row r="18">
          <cell r="A18" t="str">
            <v>Air Care Engineers</v>
          </cell>
        </row>
        <row r="19">
          <cell r="A19" t="str">
            <v>Aishbagh Dharam Kanta</v>
          </cell>
        </row>
        <row r="20">
          <cell r="A20" t="str">
            <v>Ajai Kumar Jain</v>
          </cell>
        </row>
        <row r="21">
          <cell r="A21" t="str">
            <v>Ajanta Builders</v>
          </cell>
        </row>
        <row r="22">
          <cell r="A22" t="str">
            <v>Ajay Behl</v>
          </cell>
        </row>
        <row r="23">
          <cell r="A23" t="str">
            <v>Ajay Kumar Agarwal</v>
          </cell>
        </row>
        <row r="24">
          <cell r="A24" t="str">
            <v>Ajay Kumar Agarwal (Mrdd)</v>
          </cell>
        </row>
        <row r="25">
          <cell r="A25" t="str">
            <v>Ajay Kumar Gattani</v>
          </cell>
        </row>
        <row r="26">
          <cell r="A26" t="str">
            <v>Ajay Kumar Gattani H.U.F</v>
          </cell>
        </row>
        <row r="27">
          <cell r="A27" t="str">
            <v>Ajay Kumar Sahu</v>
          </cell>
        </row>
        <row r="28">
          <cell r="A28" t="str">
            <v>Ajay Kumar Sethi</v>
          </cell>
        </row>
        <row r="29">
          <cell r="A29" t="str">
            <v>Ajita Agarwal</v>
          </cell>
        </row>
        <row r="30">
          <cell r="A30" t="str">
            <v>Akhil Saxena</v>
          </cell>
        </row>
        <row r="31">
          <cell r="A31" t="str">
            <v>Akhlaq Fatima Rizvi</v>
          </cell>
        </row>
        <row r="32">
          <cell r="A32" t="str">
            <v>Alka Agarwal</v>
          </cell>
        </row>
        <row r="33">
          <cell r="A33" t="str">
            <v>Alka Nanda</v>
          </cell>
        </row>
        <row r="34">
          <cell r="A34" t="str">
            <v>Alka Tewari</v>
          </cell>
        </row>
        <row r="35">
          <cell r="A35" t="str">
            <v>Alkesh Chandra Soti</v>
          </cell>
        </row>
        <row r="36">
          <cell r="A36" t="str">
            <v>Alok Agarwal</v>
          </cell>
        </row>
        <row r="37">
          <cell r="A37" t="str">
            <v>Alok Agarwal</v>
          </cell>
        </row>
        <row r="38">
          <cell r="A38" t="str">
            <v>Alok Kumar  Agarwal</v>
          </cell>
        </row>
        <row r="39">
          <cell r="A39" t="str">
            <v>Alok Kumar Agarwal (A T C)</v>
          </cell>
        </row>
        <row r="40">
          <cell r="A40" t="str">
            <v>Alok Mehrotra</v>
          </cell>
        </row>
        <row r="41">
          <cell r="A41" t="str">
            <v>Alok Seth</v>
          </cell>
        </row>
        <row r="42">
          <cell r="A42" t="str">
            <v>Alok Seth H. U. F</v>
          </cell>
        </row>
        <row r="43">
          <cell r="A43" t="str">
            <v>Alok Tandon</v>
          </cell>
        </row>
        <row r="44">
          <cell r="A44" t="str">
            <v>Aman Kumar Poddar</v>
          </cell>
        </row>
        <row r="45">
          <cell r="A45" t="str">
            <v>Amar Kant Mishra</v>
          </cell>
        </row>
        <row r="46">
          <cell r="A46" t="str">
            <v>Amar Lal Gurnani</v>
          </cell>
        </row>
        <row r="47">
          <cell r="A47" t="str">
            <v>Amausi Motors Limited</v>
          </cell>
        </row>
        <row r="48">
          <cell r="A48" t="str">
            <v>Ambika Pd. Poddar</v>
          </cell>
        </row>
        <row r="49">
          <cell r="A49" t="str">
            <v>Ambika Prasad Ashwani Kumar</v>
          </cell>
        </row>
        <row r="50">
          <cell r="A50" t="str">
            <v>Ambrish Kumar Singhal</v>
          </cell>
        </row>
        <row r="51">
          <cell r="A51" t="str">
            <v>Ambrish Kumar Singhal H.U.F</v>
          </cell>
        </row>
        <row r="52">
          <cell r="A52" t="str">
            <v>Ameeta Agarwal (Shivalik Rubber)</v>
          </cell>
        </row>
        <row r="53">
          <cell r="A53" t="str">
            <v>Amit Agarwal</v>
          </cell>
        </row>
        <row r="54">
          <cell r="A54" t="str">
            <v>Amit Kumar</v>
          </cell>
        </row>
        <row r="55">
          <cell r="A55" t="str">
            <v>Amit Kumar (Madan Paints)</v>
          </cell>
        </row>
        <row r="56">
          <cell r="A56" t="str">
            <v>Amit Kumar Singhal</v>
          </cell>
        </row>
        <row r="57">
          <cell r="A57" t="str">
            <v>Amit Traders</v>
          </cell>
        </row>
        <row r="58">
          <cell r="A58" t="str">
            <v>Amita Agarwal</v>
          </cell>
        </row>
        <row r="59">
          <cell r="A59" t="str">
            <v>Amita Taneja</v>
          </cell>
        </row>
        <row r="60">
          <cell r="A60" t="str">
            <v>Amolak Singh</v>
          </cell>
        </row>
        <row r="61">
          <cell r="A61" t="str">
            <v>Amrit Arora</v>
          </cell>
        </row>
        <row r="62">
          <cell r="A62" t="str">
            <v>Anachem (India)</v>
          </cell>
        </row>
        <row r="63">
          <cell r="A63" t="str">
            <v>Analytical Testing Corp</v>
          </cell>
        </row>
        <row r="64">
          <cell r="A64" t="str">
            <v>Anamika Agarwal</v>
          </cell>
        </row>
        <row r="65">
          <cell r="A65" t="str">
            <v>Anand Rastogi</v>
          </cell>
        </row>
        <row r="66">
          <cell r="A66" t="str">
            <v>Anchal Kapoor</v>
          </cell>
        </row>
        <row r="67">
          <cell r="A67" t="str">
            <v>Anil H Gurnani</v>
          </cell>
        </row>
        <row r="68">
          <cell r="A68" t="str">
            <v>Anil Kumar Agarwal</v>
          </cell>
        </row>
        <row r="69">
          <cell r="A69" t="str">
            <v>Anil Kumar Aroura</v>
          </cell>
        </row>
        <row r="70">
          <cell r="A70" t="str">
            <v>Anil Kumar Pal</v>
          </cell>
        </row>
        <row r="71">
          <cell r="A71" t="str">
            <v>Anil Nanda</v>
          </cell>
        </row>
        <row r="72">
          <cell r="A72" t="str">
            <v>Aninda Talukdar</v>
          </cell>
        </row>
        <row r="73">
          <cell r="A73" t="str">
            <v>Anisha Kohli</v>
          </cell>
        </row>
        <row r="74">
          <cell r="A74" t="str">
            <v>Anita Agarwal</v>
          </cell>
        </row>
        <row r="75">
          <cell r="A75" t="str">
            <v>Anita Gattani</v>
          </cell>
        </row>
        <row r="76">
          <cell r="A76" t="str">
            <v>Anita Jalota</v>
          </cell>
        </row>
        <row r="77">
          <cell r="A77" t="str">
            <v>Anjal Mehandiratta</v>
          </cell>
        </row>
        <row r="78">
          <cell r="A78" t="str">
            <v>Anjali Agarwal</v>
          </cell>
        </row>
        <row r="79">
          <cell r="A79" t="str">
            <v>Anjali Gurnani</v>
          </cell>
        </row>
        <row r="80">
          <cell r="A80" t="str">
            <v>Anjani Kumar Gattani</v>
          </cell>
        </row>
        <row r="81">
          <cell r="A81" t="str">
            <v>Anjani Kumar Gattani (Karta) S R Gattani</v>
          </cell>
        </row>
        <row r="82">
          <cell r="A82" t="str">
            <v>Anjani Kumar Gattani H.U.F</v>
          </cell>
        </row>
        <row r="83">
          <cell r="A83" t="str">
            <v>Anjani Kumar Kamlesh</v>
          </cell>
        </row>
        <row r="84">
          <cell r="A84" t="str">
            <v>Anju Arora</v>
          </cell>
        </row>
        <row r="85">
          <cell r="A85" t="str">
            <v>Anjula Arora</v>
          </cell>
        </row>
        <row r="86">
          <cell r="A86" t="str">
            <v>Ankesh Gattani</v>
          </cell>
        </row>
        <row r="87">
          <cell r="A87" t="str">
            <v>Ankit Sethi</v>
          </cell>
        </row>
        <row r="88">
          <cell r="A88" t="str">
            <v>Anoop Khandelwal</v>
          </cell>
        </row>
        <row r="89">
          <cell r="A89" t="str">
            <v>Anoop Kumar Agarwal</v>
          </cell>
        </row>
        <row r="90">
          <cell r="A90" t="str">
            <v>Anshu Gupta</v>
          </cell>
        </row>
        <row r="91">
          <cell r="A91" t="str">
            <v>Anshu Sethi</v>
          </cell>
        </row>
        <row r="92">
          <cell r="A92" t="str">
            <v>Anupam Garg</v>
          </cell>
        </row>
        <row r="93">
          <cell r="A93" t="str">
            <v>Anupam Garg Huf</v>
          </cell>
        </row>
        <row r="94">
          <cell r="A94" t="str">
            <v>Anuradha Agarwal</v>
          </cell>
        </row>
        <row r="95">
          <cell r="A95" t="str">
            <v>Anuradha Gurnani</v>
          </cell>
        </row>
        <row r="96">
          <cell r="A96" t="str">
            <v>Aparna Arora Dass</v>
          </cell>
        </row>
        <row r="97">
          <cell r="A97" t="str">
            <v>Apoorva Bhargava</v>
          </cell>
        </row>
        <row r="98">
          <cell r="A98" t="str">
            <v>Arem Industrial Products</v>
          </cell>
        </row>
        <row r="99">
          <cell r="A99" t="str">
            <v>Arjun Kumar Tekchandani</v>
          </cell>
        </row>
        <row r="100">
          <cell r="A100" t="str">
            <v>Aroura Fruit Industry</v>
          </cell>
        </row>
        <row r="101">
          <cell r="A101" t="str">
            <v>Arun Kumar Agarwal</v>
          </cell>
        </row>
        <row r="102">
          <cell r="A102" t="str">
            <v>Arun Prakash Garg</v>
          </cell>
        </row>
        <row r="103">
          <cell r="A103" t="str">
            <v>Arvind Bhargava</v>
          </cell>
        </row>
        <row r="104">
          <cell r="A104" t="str">
            <v>Asha Agarwal</v>
          </cell>
        </row>
        <row r="105">
          <cell r="A105" t="str">
            <v>Asha Devi Gupta</v>
          </cell>
        </row>
        <row r="106">
          <cell r="A106" t="str">
            <v>Asha Gadhok</v>
          </cell>
        </row>
        <row r="107">
          <cell r="A107" t="str">
            <v>Asha Gattani</v>
          </cell>
        </row>
        <row r="108">
          <cell r="A108" t="str">
            <v>Asha Kapoor</v>
          </cell>
        </row>
        <row r="109">
          <cell r="A109" t="str">
            <v>Asha Ram Ram Gopal</v>
          </cell>
        </row>
        <row r="110">
          <cell r="A110" t="str">
            <v>Ashish Gupta</v>
          </cell>
        </row>
        <row r="111">
          <cell r="A111" t="str">
            <v>Ashish Kumar Agarwal</v>
          </cell>
        </row>
        <row r="112">
          <cell r="A112" t="str">
            <v>Ashok Bambi</v>
          </cell>
        </row>
        <row r="113">
          <cell r="A113" t="str">
            <v>Ashok Gupta</v>
          </cell>
        </row>
        <row r="114">
          <cell r="A114" t="str">
            <v>Ashok Jalota</v>
          </cell>
        </row>
        <row r="115">
          <cell r="A115" t="str">
            <v>Ashok Kumar</v>
          </cell>
        </row>
        <row r="116">
          <cell r="A116" t="str">
            <v>Ashok Kumar (Adarsh)</v>
          </cell>
        </row>
        <row r="117">
          <cell r="A117" t="str">
            <v>Ashok Kumar Agarwal</v>
          </cell>
        </row>
        <row r="118">
          <cell r="A118" t="str">
            <v>Ashok Kumar Agarwal (A T C)</v>
          </cell>
        </row>
        <row r="119">
          <cell r="A119" t="str">
            <v>Ashok Kumar Das</v>
          </cell>
        </row>
        <row r="120">
          <cell r="A120" t="str">
            <v>Ashok Kumar Garg</v>
          </cell>
        </row>
        <row r="121">
          <cell r="A121" t="str">
            <v>Ashok Kumar Gulati</v>
          </cell>
        </row>
        <row r="122">
          <cell r="A122" t="str">
            <v>Ashok Kumar Gurnani</v>
          </cell>
        </row>
        <row r="123">
          <cell r="A123" t="str">
            <v>Ashok Kumar Gurnani H.U.F</v>
          </cell>
        </row>
        <row r="124">
          <cell r="A124" t="str">
            <v>Ashok Kumar H U F</v>
          </cell>
        </row>
        <row r="125">
          <cell r="A125" t="str">
            <v>Ashok Lalchandani</v>
          </cell>
        </row>
        <row r="126">
          <cell r="A126" t="str">
            <v>Ashok Seth</v>
          </cell>
        </row>
        <row r="127">
          <cell r="A127" t="str">
            <v>Ashok Sugar Industry</v>
          </cell>
        </row>
        <row r="128">
          <cell r="A128" t="str">
            <v>Ashok V Jagtiani</v>
          </cell>
        </row>
        <row r="129">
          <cell r="A129" t="str">
            <v>Ashok V Jagtiani H.U.F</v>
          </cell>
        </row>
        <row r="130">
          <cell r="A130" t="str">
            <v>Ashwani Kumar Poddar</v>
          </cell>
        </row>
        <row r="131">
          <cell r="A131" t="str">
            <v>Ashwin Kapoor</v>
          </cell>
        </row>
        <row r="132">
          <cell r="A132" t="str">
            <v>Asif Khan</v>
          </cell>
        </row>
        <row r="133">
          <cell r="A133" t="str">
            <v>Atul Priyadarshi</v>
          </cell>
        </row>
        <row r="134">
          <cell r="A134" t="str">
            <v>Auto Mech</v>
          </cell>
        </row>
        <row r="135">
          <cell r="A135" t="str">
            <v>Auto Sonics</v>
          </cell>
        </row>
        <row r="136">
          <cell r="A136" t="str">
            <v>B K Dal &amp; Flour Mills</v>
          </cell>
        </row>
        <row r="137">
          <cell r="A137" t="str">
            <v>B M Dignum</v>
          </cell>
        </row>
        <row r="138">
          <cell r="A138" t="str">
            <v>Baba Shyam Dal Mill</v>
          </cell>
        </row>
        <row r="139">
          <cell r="A139" t="str">
            <v>Babu Bros. &amp; Company</v>
          </cell>
        </row>
        <row r="140">
          <cell r="A140" t="str">
            <v>Babu Khan</v>
          </cell>
        </row>
        <row r="141">
          <cell r="A141" t="str">
            <v>Babu Lal Agarwal</v>
          </cell>
        </row>
        <row r="142">
          <cell r="A142" t="str">
            <v>Baby Emporium</v>
          </cell>
        </row>
        <row r="143">
          <cell r="A143" t="str">
            <v>Baljeet Singh H. U. F</v>
          </cell>
        </row>
        <row r="144">
          <cell r="A144" t="str">
            <v>Bantus Designers &amp; Builders Private Limited</v>
          </cell>
        </row>
        <row r="145">
          <cell r="A145" t="str">
            <v>Basu Deo Jalan</v>
          </cell>
        </row>
        <row r="146">
          <cell r="A146" t="str">
            <v>Beena V Jagtiani</v>
          </cell>
        </row>
        <row r="147">
          <cell r="A147" t="str">
            <v>Behl &amp; Associates Private Limited</v>
          </cell>
        </row>
        <row r="148">
          <cell r="A148" t="str">
            <v>Bengali Club &amp; Youngmen'S Association</v>
          </cell>
        </row>
        <row r="149">
          <cell r="A149" t="str">
            <v>Beyant Kaur</v>
          </cell>
        </row>
        <row r="150">
          <cell r="A150" t="str">
            <v>Bhagwan Dass</v>
          </cell>
        </row>
        <row r="151">
          <cell r="A151" t="str">
            <v>Bhagwanti Kriplani</v>
          </cell>
        </row>
        <row r="152">
          <cell r="A152" t="str">
            <v>Bhagwati Pd. Misra</v>
          </cell>
        </row>
        <row r="153">
          <cell r="A153" t="str">
            <v>Bhanu Sehgal</v>
          </cell>
        </row>
        <row r="154">
          <cell r="A154" t="str">
            <v>Bharat Ayurvdic Store</v>
          </cell>
        </row>
        <row r="155">
          <cell r="A155" t="str">
            <v>Bharat Ayurvedic Agencies</v>
          </cell>
        </row>
        <row r="156">
          <cell r="A156" t="str">
            <v>Bharti Sharma</v>
          </cell>
        </row>
        <row r="157">
          <cell r="A157" t="str">
            <v>Bhawna Agarwal</v>
          </cell>
        </row>
        <row r="158">
          <cell r="A158" t="str">
            <v>Bhawna Gurnani</v>
          </cell>
        </row>
        <row r="159">
          <cell r="A159" t="str">
            <v>Bihari Lal Agarwal</v>
          </cell>
        </row>
        <row r="160">
          <cell r="A160" t="str">
            <v>Bihari Lal Agarwal H.U.F</v>
          </cell>
        </row>
        <row r="161">
          <cell r="A161" t="str">
            <v>Bimla Rani</v>
          </cell>
        </row>
        <row r="162">
          <cell r="A162" t="str">
            <v>Bimla Seth</v>
          </cell>
        </row>
        <row r="163">
          <cell r="A163" t="str">
            <v>Bimla's</v>
          </cell>
        </row>
        <row r="164">
          <cell r="A164" t="str">
            <v>Bishan Moolchandani</v>
          </cell>
        </row>
        <row r="165">
          <cell r="A165" t="str">
            <v>Bisheshwar Nath</v>
          </cell>
        </row>
        <row r="166">
          <cell r="A166" t="str">
            <v>Bisheshwar Nath H.U.F</v>
          </cell>
        </row>
        <row r="167">
          <cell r="A167" t="str">
            <v>Bisheshwar Nath Ram Nath ( Bran)</v>
          </cell>
        </row>
        <row r="168">
          <cell r="A168" t="str">
            <v>Bombay Engg Works</v>
          </cell>
        </row>
        <row r="169">
          <cell r="A169" t="str">
            <v>Brahmjeet Singh &amp; Company</v>
          </cell>
        </row>
        <row r="170">
          <cell r="A170" t="str">
            <v>Brij Bhushan &amp; Sons Karta Ashok Kr H U F</v>
          </cell>
        </row>
        <row r="171">
          <cell r="A171" t="str">
            <v>Brij Kishore Agarwal</v>
          </cell>
        </row>
        <row r="172">
          <cell r="A172" t="str">
            <v>Brij Mohan Agarwal</v>
          </cell>
        </row>
        <row r="173">
          <cell r="A173" t="str">
            <v>Brijesh Gupta</v>
          </cell>
        </row>
        <row r="174">
          <cell r="A174" t="str">
            <v>Brijesh Singh</v>
          </cell>
        </row>
        <row r="175">
          <cell r="A175" t="str">
            <v>Capital Gun House</v>
          </cell>
        </row>
        <row r="176">
          <cell r="A176" t="str">
            <v>Career Boys Hostel</v>
          </cell>
        </row>
        <row r="177">
          <cell r="A177" t="str">
            <v>Cast Iron Products Private Limited</v>
          </cell>
        </row>
        <row r="178">
          <cell r="A178" t="str">
            <v>Central India Tubewell Corporation</v>
          </cell>
        </row>
        <row r="179">
          <cell r="A179" t="str">
            <v>Chaman Keshwani</v>
          </cell>
        </row>
        <row r="180">
          <cell r="A180" t="str">
            <v>Chaman Lal Aroura</v>
          </cell>
        </row>
        <row r="181">
          <cell r="A181" t="str">
            <v>Chaman Lal Aroura H.U.F</v>
          </cell>
        </row>
        <row r="182">
          <cell r="A182" t="str">
            <v>Chameli Devi</v>
          </cell>
        </row>
        <row r="183">
          <cell r="A183" t="str">
            <v>Champion Cables</v>
          </cell>
        </row>
        <row r="184">
          <cell r="A184" t="str">
            <v>Chandi Pd. Poddar</v>
          </cell>
        </row>
        <row r="185">
          <cell r="A185" t="str">
            <v>Chandi Pd. Poddar H U F</v>
          </cell>
        </row>
        <row r="186">
          <cell r="A186" t="str">
            <v>Chandra Bhan Chowdhary</v>
          </cell>
        </row>
        <row r="187">
          <cell r="A187" t="str">
            <v>Chandra Bhan Chowdhury H.U.F</v>
          </cell>
        </row>
        <row r="188">
          <cell r="A188" t="str">
            <v>Chandra Confectionery Private Limited</v>
          </cell>
        </row>
        <row r="189">
          <cell r="A189" t="str">
            <v>Chandra Mani Kakkar</v>
          </cell>
        </row>
        <row r="190">
          <cell r="A190" t="str">
            <v>Chandra Prakash Garg</v>
          </cell>
        </row>
        <row r="191">
          <cell r="A191" t="str">
            <v>Chandra Prakash Garg Huf</v>
          </cell>
        </row>
        <row r="192">
          <cell r="A192" t="str">
            <v>Chandra Prakash Vaish</v>
          </cell>
        </row>
        <row r="193">
          <cell r="A193" t="str">
            <v>Chandra Shekhar Jain</v>
          </cell>
        </row>
        <row r="194">
          <cell r="A194" t="str">
            <v>Chandra Shekhar Tewari</v>
          </cell>
        </row>
        <row r="195">
          <cell r="A195" t="str">
            <v>Changhamal Ram Sarag Garg ( Agencies )</v>
          </cell>
        </row>
        <row r="196">
          <cell r="A196" t="str">
            <v>Changhamal Ram Saran Garg &amp; Co.</v>
          </cell>
        </row>
        <row r="197">
          <cell r="A197" t="str">
            <v>Changhamal Ram Saran Garg ( Sarees )</v>
          </cell>
        </row>
        <row r="198">
          <cell r="A198" t="str">
            <v>Charu Wadhwa</v>
          </cell>
        </row>
        <row r="199">
          <cell r="A199" t="str">
            <v>Chayan Agarwal</v>
          </cell>
        </row>
        <row r="200">
          <cell r="A200" t="str">
            <v>Chetan Agarwal</v>
          </cell>
        </row>
        <row r="201">
          <cell r="A201" t="str">
            <v>Chetan Sehgal</v>
          </cell>
        </row>
        <row r="202">
          <cell r="A202" t="str">
            <v>Chimni Devi</v>
          </cell>
        </row>
        <row r="203">
          <cell r="A203" t="str">
            <v>Chinmay Resorts Private Limited</v>
          </cell>
        </row>
        <row r="204">
          <cell r="A204" t="str">
            <v>Chowdhary Lodge</v>
          </cell>
        </row>
        <row r="205">
          <cell r="A205" t="str">
            <v>Chowdhary Sweet House</v>
          </cell>
        </row>
        <row r="206">
          <cell r="A206" t="str">
            <v>City Tyres</v>
          </cell>
        </row>
        <row r="207">
          <cell r="A207" t="str">
            <v>Civil Consultants</v>
          </cell>
        </row>
        <row r="208">
          <cell r="A208" t="str">
            <v>Computronix</v>
          </cell>
        </row>
        <row r="209">
          <cell r="A209" t="str">
            <v>Daleep Kumar Arora</v>
          </cell>
        </row>
        <row r="210">
          <cell r="A210" t="str">
            <v>Daljeet Singh</v>
          </cell>
        </row>
        <row r="211">
          <cell r="A211" t="str">
            <v>Daljeet Singh (Lko Arms)</v>
          </cell>
        </row>
        <row r="212">
          <cell r="A212" t="str">
            <v>Daljeet Tyre</v>
          </cell>
        </row>
        <row r="213">
          <cell r="A213" t="str">
            <v>Dashmeet Kaur (Rimple Sial)</v>
          </cell>
        </row>
        <row r="214">
          <cell r="A214" t="str">
            <v>Daya Rani Garg</v>
          </cell>
        </row>
        <row r="215">
          <cell r="A215" t="str">
            <v>Dayal Kumar</v>
          </cell>
        </row>
        <row r="216">
          <cell r="A216" t="str">
            <v>Deepa Sharma</v>
          </cell>
        </row>
        <row r="217">
          <cell r="A217" t="str">
            <v>Deepak Agarwal</v>
          </cell>
        </row>
        <row r="218">
          <cell r="A218" t="str">
            <v>Deepak Arora</v>
          </cell>
        </row>
        <row r="219">
          <cell r="A219" t="str">
            <v>Deepak Aroura</v>
          </cell>
        </row>
        <row r="220">
          <cell r="A220" t="str">
            <v>Deepak Aroura H.U.F</v>
          </cell>
        </row>
        <row r="221">
          <cell r="A221" t="str">
            <v>Deepak Kumar Wadhwa</v>
          </cell>
        </row>
        <row r="222">
          <cell r="A222" t="str">
            <v>Deepak Kumar Wadhwa H.U.F</v>
          </cell>
        </row>
        <row r="223">
          <cell r="A223" t="str">
            <v>Deepak Mathur</v>
          </cell>
        </row>
        <row r="224">
          <cell r="A224" t="str">
            <v>Deepak Sehgal</v>
          </cell>
        </row>
        <row r="225">
          <cell r="A225" t="str">
            <v>Deepesh Gurnani</v>
          </cell>
        </row>
        <row r="226">
          <cell r="A226" t="str">
            <v>Deepika Gurnani</v>
          </cell>
        </row>
        <row r="227">
          <cell r="A227" t="str">
            <v>Deo Raj Aroura</v>
          </cell>
        </row>
        <row r="228">
          <cell r="A228" t="str">
            <v>Deo Raj Aroura H.U.F</v>
          </cell>
        </row>
        <row r="229">
          <cell r="A229" t="str">
            <v>Deoki Nandan Agarwal</v>
          </cell>
        </row>
        <row r="230">
          <cell r="A230" t="str">
            <v>Deoki Nandan Agarwal H.U.F</v>
          </cell>
        </row>
        <row r="231">
          <cell r="A231" t="str">
            <v>Devender Kaur</v>
          </cell>
        </row>
        <row r="232">
          <cell r="A232" t="str">
            <v>Devendra Pal Singh</v>
          </cell>
        </row>
        <row r="233">
          <cell r="A233" t="str">
            <v>Devendra Pal Singh (Khalsa Kaiserbagh)</v>
          </cell>
        </row>
        <row r="234">
          <cell r="A234" t="str">
            <v>Devesh Kumar Rastogi</v>
          </cell>
        </row>
        <row r="235">
          <cell r="A235" t="str">
            <v>Devlok Agencies</v>
          </cell>
        </row>
        <row r="236">
          <cell r="A236" t="str">
            <v>Devlok Distributors</v>
          </cell>
        </row>
        <row r="237">
          <cell r="A237" t="str">
            <v>Devlok Hatcheries &amp; Poultry Farms</v>
          </cell>
        </row>
        <row r="238">
          <cell r="A238" t="str">
            <v>Devlok Hatcheries Limited</v>
          </cell>
        </row>
        <row r="239">
          <cell r="A239" t="str">
            <v>Dharam Deo Singh</v>
          </cell>
        </row>
        <row r="240">
          <cell r="A240" t="str">
            <v>Dheera A. Jagtiani</v>
          </cell>
        </row>
        <row r="241">
          <cell r="A241" t="str">
            <v>Dhiraj Amarnani</v>
          </cell>
        </row>
        <row r="242">
          <cell r="A242" t="str">
            <v>Dhirendra Kumar Saxena</v>
          </cell>
        </row>
        <row r="243">
          <cell r="A243" t="str">
            <v>Dhruv Seth</v>
          </cell>
        </row>
        <row r="244">
          <cell r="A244" t="str">
            <v>Dhruv Seth H U F</v>
          </cell>
        </row>
        <row r="245">
          <cell r="A245" t="str">
            <v>Dilip H Gurnani</v>
          </cell>
        </row>
        <row r="246">
          <cell r="A246" t="str">
            <v>Dilip Kumar Agarwal</v>
          </cell>
        </row>
        <row r="247">
          <cell r="A247" t="str">
            <v>Dinesh Chandra Awasthi</v>
          </cell>
        </row>
        <row r="248">
          <cell r="A248" t="str">
            <v>Divya Agarwal</v>
          </cell>
        </row>
        <row r="249">
          <cell r="A249" t="str">
            <v>Diwakar Bhatt</v>
          </cell>
        </row>
        <row r="250">
          <cell r="A250" t="str">
            <v>Dolly Narula</v>
          </cell>
        </row>
        <row r="251">
          <cell r="A251" t="str">
            <v>Dropadi Gurnani</v>
          </cell>
        </row>
        <row r="252">
          <cell r="A252" t="str">
            <v>Durga Enterprises</v>
          </cell>
        </row>
        <row r="253">
          <cell r="A253" t="str">
            <v>Durga Prasad</v>
          </cell>
        </row>
        <row r="254">
          <cell r="A254" t="str">
            <v>Durga Trading Co.</v>
          </cell>
        </row>
        <row r="255">
          <cell r="A255" t="str">
            <v>Dwarika Prasad Shyam Sunder</v>
          </cell>
        </row>
        <row r="256">
          <cell r="A256" t="str">
            <v>E N V Developmental Assitance Systems India Pvt Ltd</v>
          </cell>
        </row>
        <row r="257">
          <cell r="A257" t="str">
            <v>Edayatrumangalam Narayan Swamy Venkatram</v>
          </cell>
        </row>
        <row r="258">
          <cell r="A258" t="str">
            <v>Fashions</v>
          </cell>
        </row>
        <row r="259">
          <cell r="A259" t="str">
            <v>G. Khiamal &amp; Company</v>
          </cell>
        </row>
        <row r="260">
          <cell r="A260" t="str">
            <v>G.C. International</v>
          </cell>
        </row>
        <row r="261">
          <cell r="A261" t="str">
            <v>G.Rai V Mirchandani Th.L.Heir Pankaj G.</v>
          </cell>
        </row>
        <row r="262">
          <cell r="A262" t="str">
            <v>G.T. Enterprises</v>
          </cell>
        </row>
        <row r="263">
          <cell r="A263" t="str">
            <v>Galaxee Friction Materials</v>
          </cell>
        </row>
        <row r="264">
          <cell r="A264" t="str">
            <v>Gambhir Constructions</v>
          </cell>
        </row>
        <row r="265">
          <cell r="A265" t="str">
            <v>Garga Associates</v>
          </cell>
        </row>
        <row r="266">
          <cell r="A266" t="str">
            <v>Garga Steels</v>
          </cell>
        </row>
        <row r="267">
          <cell r="A267" t="str">
            <v>Garha Bhandar Textile &amp; Construction Pvt Ltd</v>
          </cell>
        </row>
        <row r="268">
          <cell r="A268" t="str">
            <v>Garima Poddar</v>
          </cell>
        </row>
        <row r="269">
          <cell r="A269" t="str">
            <v>Gattani Automobiles</v>
          </cell>
        </row>
        <row r="270">
          <cell r="A270" t="str">
            <v>Gattani Lubricants</v>
          </cell>
        </row>
        <row r="271">
          <cell r="A271" t="str">
            <v>Gaurav Nanda</v>
          </cell>
        </row>
        <row r="272">
          <cell r="A272" t="str">
            <v>Gaurav Shukla</v>
          </cell>
        </row>
        <row r="273">
          <cell r="A273" t="str">
            <v>Gautam Kumar</v>
          </cell>
        </row>
        <row r="274">
          <cell r="A274" t="str">
            <v>Gaya Prasad Pal</v>
          </cell>
        </row>
        <row r="275">
          <cell r="A275" t="str">
            <v>Gaya Prasad Pal H.U.F.</v>
          </cell>
        </row>
        <row r="276">
          <cell r="A276" t="str">
            <v>Geeta R Balani</v>
          </cell>
        </row>
        <row r="277">
          <cell r="A277" t="str">
            <v>Geeta Vastralaya</v>
          </cell>
        </row>
        <row r="278">
          <cell r="A278" t="str">
            <v>Ghanshyam Dass</v>
          </cell>
        </row>
        <row r="279">
          <cell r="A279" t="str">
            <v>Girdhar Dass Balani</v>
          </cell>
        </row>
        <row r="280">
          <cell r="A280" t="str">
            <v>Girdhar Dass Balani H. U. F.</v>
          </cell>
        </row>
        <row r="281">
          <cell r="A281" t="str">
            <v>Girdhari Lal Agarwal</v>
          </cell>
        </row>
        <row r="282">
          <cell r="A282" t="str">
            <v>Girdhari Lal Agarwal H U F</v>
          </cell>
        </row>
        <row r="283">
          <cell r="A283" t="str">
            <v>Gopal Sawlani</v>
          </cell>
        </row>
        <row r="284">
          <cell r="A284" t="str">
            <v>Govind Dass Agarwal</v>
          </cell>
        </row>
        <row r="285">
          <cell r="A285" t="str">
            <v>Govind Ram Agarwal</v>
          </cell>
        </row>
        <row r="286">
          <cell r="A286" t="str">
            <v>Gulab Rai V Mirchandani H U F</v>
          </cell>
        </row>
        <row r="287">
          <cell r="A287" t="str">
            <v>Gunjan Agarwal</v>
          </cell>
        </row>
        <row r="288">
          <cell r="A288" t="str">
            <v>Gurcharan Kohli {H U F}</v>
          </cell>
        </row>
        <row r="289">
          <cell r="A289" t="str">
            <v>Gurcharan Singh</v>
          </cell>
        </row>
        <row r="290">
          <cell r="A290" t="str">
            <v>Gurdershan Kaur</v>
          </cell>
        </row>
        <row r="291">
          <cell r="A291" t="str">
            <v>Gurmeet Kaur</v>
          </cell>
        </row>
        <row r="292">
          <cell r="A292" t="str">
            <v>Gurnani Associates</v>
          </cell>
        </row>
        <row r="293">
          <cell r="A293" t="str">
            <v>Gurnani Engineers Private Limited</v>
          </cell>
        </row>
        <row r="294">
          <cell r="A294" t="str">
            <v>Gurpreet Singh</v>
          </cell>
        </row>
        <row r="295">
          <cell r="A295" t="str">
            <v>Gyan Chand</v>
          </cell>
        </row>
        <row r="296">
          <cell r="A296" t="str">
            <v>Gyan Cirkitronics Private Limited</v>
          </cell>
        </row>
        <row r="297">
          <cell r="A297" t="str">
            <v>Gyan Prakash Gupta</v>
          </cell>
        </row>
        <row r="298">
          <cell r="A298" t="str">
            <v>Gyaneshwar Singh Sood (Retd.Col.)</v>
          </cell>
        </row>
        <row r="299">
          <cell r="A299" t="str">
            <v>H Sugnamal &amp; Company</v>
          </cell>
        </row>
        <row r="300">
          <cell r="A300" t="str">
            <v>H. Sons</v>
          </cell>
        </row>
        <row r="301">
          <cell r="A301" t="str">
            <v>hA Rahim &amp; Sons</v>
          </cell>
        </row>
        <row r="302">
          <cell r="A302" t="str">
            <v>Habiba</v>
          </cell>
        </row>
        <row r="303">
          <cell r="A303" t="str">
            <v>Hanumanji Sugar Khandsari Private Limited</v>
          </cell>
        </row>
        <row r="304">
          <cell r="A304" t="str">
            <v>Harbans Lal</v>
          </cell>
        </row>
        <row r="305">
          <cell r="A305" t="str">
            <v>Harbans Lal Kohli</v>
          </cell>
        </row>
        <row r="306">
          <cell r="A306" t="str">
            <v>Hardwari Lal Dilip Kumar</v>
          </cell>
        </row>
        <row r="307">
          <cell r="A307" t="str">
            <v>Hari Om Kamlesh</v>
          </cell>
        </row>
        <row r="308">
          <cell r="A308" t="str">
            <v>Hari Om Mandir</v>
          </cell>
        </row>
        <row r="309">
          <cell r="A309" t="str">
            <v>Hari Prakash Agarwal</v>
          </cell>
        </row>
        <row r="310">
          <cell r="A310" t="str">
            <v>Hari Ram Karta (H U F) Dilip H Gurnani</v>
          </cell>
        </row>
        <row r="311">
          <cell r="A311" t="str">
            <v>Harish Chandra Srivastava</v>
          </cell>
        </row>
        <row r="312">
          <cell r="A312" t="str">
            <v>Harish Gurnani</v>
          </cell>
        </row>
        <row r="313">
          <cell r="A313" t="str">
            <v>Harish Gurnani H U F</v>
          </cell>
        </row>
        <row r="314">
          <cell r="A314" t="str">
            <v>Harjit Kaur</v>
          </cell>
        </row>
        <row r="315">
          <cell r="A315" t="str">
            <v>Harpreet Kaur</v>
          </cell>
        </row>
        <row r="316">
          <cell r="A316" t="str">
            <v>Harsh Kumar Agarwal</v>
          </cell>
        </row>
        <row r="317">
          <cell r="A317" t="str">
            <v>Harshwardhan Maniktala</v>
          </cell>
        </row>
        <row r="318">
          <cell r="A318" t="str">
            <v>Harshwardhan Maniktala H U F</v>
          </cell>
        </row>
        <row r="319">
          <cell r="A319" t="str">
            <v>Hemant Bakshi</v>
          </cell>
        </row>
        <row r="320">
          <cell r="A320" t="str">
            <v>Hemkund Petro Chem</v>
          </cell>
        </row>
        <row r="321">
          <cell r="A321" t="str">
            <v>Himalayan Iron &amp; Steel Udyog Private Limited</v>
          </cell>
        </row>
        <row r="322">
          <cell r="A322" t="str">
            <v>Himanshu  Agarwal</v>
          </cell>
        </row>
        <row r="323">
          <cell r="A323" t="str">
            <v>Hina Jotwani</v>
          </cell>
        </row>
        <row r="324">
          <cell r="A324" t="str">
            <v>Hira Lal</v>
          </cell>
        </row>
        <row r="325">
          <cell r="A325" t="str">
            <v>Hitech Poultry &amp; Agro Products</v>
          </cell>
        </row>
        <row r="326">
          <cell r="A326" t="str">
            <v>Hitek Hatcheries Private Limited</v>
          </cell>
        </row>
        <row r="327">
          <cell r="A327" t="str">
            <v>Hybrid Innovations Private Limited</v>
          </cell>
        </row>
        <row r="328">
          <cell r="A328" t="str">
            <v>I R Sethi &amp; Sons (Bigger H U F)</v>
          </cell>
        </row>
        <row r="329">
          <cell r="A329" t="str">
            <v>Ibrahim</v>
          </cell>
        </row>
        <row r="330">
          <cell r="A330" t="str">
            <v>Imperial Exports</v>
          </cell>
        </row>
        <row r="331">
          <cell r="A331" t="str">
            <v>Inder Kumar Arora</v>
          </cell>
        </row>
        <row r="332">
          <cell r="A332" t="str">
            <v>Inder Kumar Arora H U F</v>
          </cell>
        </row>
        <row r="333">
          <cell r="A333" t="str">
            <v>Inder Raj Kakkar</v>
          </cell>
        </row>
        <row r="334">
          <cell r="A334" t="str">
            <v>Inder Raj Sethi</v>
          </cell>
        </row>
        <row r="335">
          <cell r="A335" t="str">
            <v>Inder Raj Sethi H U F</v>
          </cell>
        </row>
        <row r="336">
          <cell r="A336" t="str">
            <v>Inder Sain Gulati</v>
          </cell>
        </row>
        <row r="337">
          <cell r="A337" t="str">
            <v>India Cycle House</v>
          </cell>
        </row>
        <row r="338">
          <cell r="A338" t="str">
            <v>Indian Industries Association</v>
          </cell>
        </row>
        <row r="339">
          <cell r="A339" t="str">
            <v>Indraprastha Estate</v>
          </cell>
        </row>
        <row r="340">
          <cell r="A340" t="str">
            <v>Indu Bala Gupta</v>
          </cell>
        </row>
        <row r="341">
          <cell r="A341" t="str">
            <v>Indu Garg</v>
          </cell>
        </row>
        <row r="342">
          <cell r="A342" t="str">
            <v>Indu Mahana</v>
          </cell>
        </row>
        <row r="343">
          <cell r="A343" t="str">
            <v>Inmag Technologies Inc.</v>
          </cell>
        </row>
        <row r="344">
          <cell r="A344" t="str">
            <v>Iqbal Ahamad</v>
          </cell>
        </row>
        <row r="345">
          <cell r="A345" t="str">
            <v>Ishwar Chand Agarwal</v>
          </cell>
        </row>
        <row r="346">
          <cell r="A346" t="str">
            <v>Ishwar Dass Madho Prasad</v>
          </cell>
        </row>
        <row r="347">
          <cell r="A347" t="str">
            <v>Ishwar Dass Rajendra Prasad</v>
          </cell>
        </row>
        <row r="348">
          <cell r="A348" t="str">
            <v>Ishwar Dass Yash Kumar</v>
          </cell>
        </row>
        <row r="349">
          <cell r="A349" t="str">
            <v>Jagan Nath &amp; Sons</v>
          </cell>
        </row>
        <row r="350">
          <cell r="A350" t="str">
            <v>Jagan Nath Kakkar</v>
          </cell>
        </row>
        <row r="351">
          <cell r="A351" t="str">
            <v>Jagan Nath Kakkar H U F</v>
          </cell>
        </row>
        <row r="352">
          <cell r="A352" t="str">
            <v>Jagat Narain</v>
          </cell>
        </row>
        <row r="353">
          <cell r="A353" t="str">
            <v>Jagdamba Prasad Mishra</v>
          </cell>
        </row>
        <row r="354">
          <cell r="A354" t="str">
            <v>Jagdish C. Arora</v>
          </cell>
        </row>
        <row r="355">
          <cell r="A355" t="str">
            <v>Jagdish C. Arora H U F</v>
          </cell>
        </row>
        <row r="356">
          <cell r="A356" t="str">
            <v>Jagdish Hari Gurnani</v>
          </cell>
        </row>
        <row r="357">
          <cell r="A357" t="str">
            <v>Jagdish Karamchandani</v>
          </cell>
        </row>
        <row r="358">
          <cell r="A358" t="str">
            <v>Jagdish Lal Mehndiratta</v>
          </cell>
        </row>
        <row r="359">
          <cell r="A359" t="str">
            <v>Jagdish Moolwani</v>
          </cell>
        </row>
        <row r="360">
          <cell r="A360" t="str">
            <v>Jagdish Shankar Mehrotra ( H U F )</v>
          </cell>
        </row>
        <row r="361">
          <cell r="A361" t="str">
            <v>Jagdish Shanker Mehrotra</v>
          </cell>
        </row>
        <row r="362">
          <cell r="A362" t="str">
            <v>Jagmohan Dass</v>
          </cell>
        </row>
        <row r="363">
          <cell r="A363" t="str">
            <v>Jagmohan Lal</v>
          </cell>
        </row>
        <row r="364">
          <cell r="A364" t="str">
            <v>Jagtiani Hotels &amp; Properties Private Limited</v>
          </cell>
        </row>
        <row r="365">
          <cell r="A365" t="str">
            <v>Jai Kumar</v>
          </cell>
        </row>
        <row r="366">
          <cell r="A366" t="str">
            <v>Jai Ram Dass</v>
          </cell>
        </row>
        <row r="367">
          <cell r="A367" t="str">
            <v>Jaipal Saran Agarwal</v>
          </cell>
        </row>
        <row r="368">
          <cell r="A368" t="str">
            <v>Jamal Majid Khan</v>
          </cell>
        </row>
        <row r="369">
          <cell r="A369" t="str">
            <v>Jamuna Sawlani</v>
          </cell>
        </row>
        <row r="370">
          <cell r="A370" t="str">
            <v>Janak Raj Mehra</v>
          </cell>
        </row>
        <row r="371">
          <cell r="A371" t="str">
            <v>Janta Oil Company</v>
          </cell>
        </row>
        <row r="372">
          <cell r="A372" t="str">
            <v>Janvi P. Mirchandani</v>
          </cell>
        </row>
        <row r="373">
          <cell r="A373" t="str">
            <v>Jasmeet Kaur</v>
          </cell>
        </row>
        <row r="374">
          <cell r="A374" t="str">
            <v>Javed Jamal</v>
          </cell>
        </row>
        <row r="375">
          <cell r="A375" t="str">
            <v>Jawahar Singh Gambhir</v>
          </cell>
        </row>
        <row r="376">
          <cell r="A376" t="str">
            <v>Jaya R Balani</v>
          </cell>
        </row>
        <row r="377">
          <cell r="A377" t="str">
            <v>Jewel Palace Aminabad</v>
          </cell>
        </row>
        <row r="378">
          <cell r="A378" t="str">
            <v>Jewel Palace Chowk</v>
          </cell>
        </row>
        <row r="379">
          <cell r="A379" t="str">
            <v>Jewel Palace Mahanagar</v>
          </cell>
        </row>
        <row r="380">
          <cell r="A380" t="str">
            <v>Jitendar Kumar Keshwani</v>
          </cell>
        </row>
        <row r="381">
          <cell r="A381" t="str">
            <v>Jitendra Karamchandani</v>
          </cell>
        </row>
        <row r="382">
          <cell r="A382" t="str">
            <v>Jiya Lal Agarwal</v>
          </cell>
        </row>
        <row r="383">
          <cell r="A383" t="str">
            <v>Joginder Pal Singh</v>
          </cell>
        </row>
        <row r="384">
          <cell r="A384" t="str">
            <v>Jyoti Agarwal</v>
          </cell>
        </row>
        <row r="385">
          <cell r="A385" t="str">
            <v>Jyoti Agarwal (Jiya Lal)</v>
          </cell>
        </row>
        <row r="386">
          <cell r="A386" t="str">
            <v>Jyoti Madan</v>
          </cell>
        </row>
        <row r="387">
          <cell r="A387" t="str">
            <v>K.B. Mehrotra (H U F)</v>
          </cell>
        </row>
        <row r="388">
          <cell r="A388" t="str">
            <v>K.B. Mehrotra Will Trust</v>
          </cell>
        </row>
        <row r="389">
          <cell r="A389" t="str">
            <v>Kailash Nath Tandon</v>
          </cell>
        </row>
        <row r="390">
          <cell r="A390" t="str">
            <v>Kajal Aroura</v>
          </cell>
        </row>
        <row r="391">
          <cell r="A391" t="str">
            <v>Kala Kunj International</v>
          </cell>
        </row>
        <row r="392">
          <cell r="A392" t="str">
            <v>Kalpana Gurnani</v>
          </cell>
        </row>
        <row r="393">
          <cell r="A393" t="str">
            <v>Kalpna Bhatia</v>
          </cell>
        </row>
        <row r="394">
          <cell r="A394" t="str">
            <v>Kalyan Singh</v>
          </cell>
        </row>
        <row r="395">
          <cell r="A395" t="str">
            <v>Kamal Kohli</v>
          </cell>
        </row>
        <row r="396">
          <cell r="A396" t="str">
            <v>Kamal Kumar Agarwal</v>
          </cell>
        </row>
        <row r="397">
          <cell r="A397" t="str">
            <v>Kamal Kumar Kapoor</v>
          </cell>
        </row>
        <row r="398">
          <cell r="A398" t="str">
            <v>Kamal Max Agro Private Limited</v>
          </cell>
        </row>
        <row r="399">
          <cell r="A399" t="str">
            <v>Kamar Jahan</v>
          </cell>
        </row>
        <row r="400">
          <cell r="A400" t="str">
            <v>Kamesh Garg</v>
          </cell>
        </row>
        <row r="401">
          <cell r="A401" t="str">
            <v>Kamesh Garg ( H U F)</v>
          </cell>
        </row>
        <row r="402">
          <cell r="A402" t="str">
            <v>Kamla Gupta</v>
          </cell>
        </row>
        <row r="403">
          <cell r="A403" t="str">
            <v>Kamla Kant Nigam</v>
          </cell>
        </row>
        <row r="404">
          <cell r="A404" t="str">
            <v>Kamla Kant Nigam H U F</v>
          </cell>
        </row>
        <row r="405">
          <cell r="A405" t="str">
            <v>Kamla Printers</v>
          </cell>
        </row>
        <row r="406">
          <cell r="A406" t="str">
            <v>Kamla Seth</v>
          </cell>
        </row>
        <row r="407">
          <cell r="A407" t="str">
            <v>Kamlesh Gulati</v>
          </cell>
        </row>
        <row r="408">
          <cell r="A408" t="str">
            <v>Kanchan Lata Arora</v>
          </cell>
        </row>
        <row r="409">
          <cell r="A409" t="str">
            <v>Kanhaiya Lal Amarnani</v>
          </cell>
        </row>
        <row r="410">
          <cell r="A410" t="str">
            <v>Kanwal Kohli</v>
          </cell>
        </row>
        <row r="411">
          <cell r="A411" t="str">
            <v>Kanwal Kohli H U F</v>
          </cell>
        </row>
        <row r="412">
          <cell r="A412" t="str">
            <v>Kapil Gurnani</v>
          </cell>
        </row>
        <row r="413">
          <cell r="A413" t="str">
            <v>Kapil Kapoor</v>
          </cell>
        </row>
        <row r="414">
          <cell r="A414" t="str">
            <v>Karamjeet Singh</v>
          </cell>
        </row>
        <row r="415">
          <cell r="A415" t="str">
            <v>Karan Rupani</v>
          </cell>
        </row>
        <row r="416">
          <cell r="A416" t="str">
            <v>Karan Rupani (H U F)</v>
          </cell>
        </row>
        <row r="417">
          <cell r="A417" t="str">
            <v>Kashi Pd Poddar</v>
          </cell>
        </row>
        <row r="418">
          <cell r="A418" t="str">
            <v>Kashi Prasad Singh</v>
          </cell>
        </row>
        <row r="419">
          <cell r="A419" t="str">
            <v>Kaveeta Gulabrai Mirchandani</v>
          </cell>
        </row>
        <row r="420">
          <cell r="A420" t="str">
            <v>Kavita Arjundas</v>
          </cell>
        </row>
        <row r="421">
          <cell r="A421" t="str">
            <v>Kavita Gattani</v>
          </cell>
        </row>
        <row r="422">
          <cell r="A422" t="str">
            <v>Kavita Gurnani</v>
          </cell>
        </row>
        <row r="423">
          <cell r="A423" t="str">
            <v>Kavita Karamchandani</v>
          </cell>
        </row>
        <row r="424">
          <cell r="A424" t="str">
            <v>Kavita Singhal</v>
          </cell>
        </row>
        <row r="425">
          <cell r="A425" t="str">
            <v>Kavita Tandon</v>
          </cell>
        </row>
        <row r="426">
          <cell r="A426" t="str">
            <v>Kay Aar Vee Distributors Private Limited</v>
          </cell>
        </row>
        <row r="427">
          <cell r="A427" t="str">
            <v>Kewal Kumar Narula</v>
          </cell>
        </row>
        <row r="428">
          <cell r="A428" t="str">
            <v>Kewal Paints</v>
          </cell>
        </row>
        <row r="429">
          <cell r="A429" t="str">
            <v>Khalsa Cycle Stores</v>
          </cell>
        </row>
        <row r="430">
          <cell r="A430" t="str">
            <v>Khalsa Distributors</v>
          </cell>
        </row>
        <row r="431">
          <cell r="A431" t="str">
            <v>Khalsa Distributors (Cycle)</v>
          </cell>
        </row>
        <row r="432">
          <cell r="A432" t="str">
            <v>Khalsa Industry</v>
          </cell>
        </row>
        <row r="433">
          <cell r="A433" t="str">
            <v>Khalsa Medical &amp; Surgical Stores</v>
          </cell>
        </row>
        <row r="434">
          <cell r="A434" t="str">
            <v>Khalsa Stores</v>
          </cell>
        </row>
        <row r="435">
          <cell r="A435" t="str">
            <v>Khalsa Stores ( Wholesale )</v>
          </cell>
        </row>
        <row r="436">
          <cell r="A436" t="str">
            <v>Khiamal  Sons</v>
          </cell>
        </row>
        <row r="437">
          <cell r="A437" t="str">
            <v>Khiamal Moolwani</v>
          </cell>
        </row>
        <row r="438">
          <cell r="A438" t="str">
            <v>Khiamal Saree Kendra</v>
          </cell>
        </row>
        <row r="439">
          <cell r="A439" t="str">
            <v>Khiamal Saree Museum</v>
          </cell>
        </row>
        <row r="440">
          <cell r="A440" t="str">
            <v>Khiamal Saree Palace</v>
          </cell>
        </row>
        <row r="441">
          <cell r="A441" t="str">
            <v>Khub Chand Khairajani</v>
          </cell>
        </row>
        <row r="442">
          <cell r="A442" t="str">
            <v>Khursheed Jahan</v>
          </cell>
        </row>
        <row r="443">
          <cell r="A443" t="str">
            <v>Khushi Ram</v>
          </cell>
        </row>
        <row r="444">
          <cell r="A444" t="str">
            <v>Khushi Ram H U F Th Harsh Agarwal</v>
          </cell>
        </row>
        <row r="445">
          <cell r="A445" t="str">
            <v>Kiran Narula</v>
          </cell>
        </row>
        <row r="446">
          <cell r="A446" t="str">
            <v>Kirti Gurnani</v>
          </cell>
        </row>
        <row r="447">
          <cell r="A447" t="str">
            <v>Kishan Chand (Raghumal)</v>
          </cell>
        </row>
        <row r="448">
          <cell r="A448" t="str">
            <v>Kishan Kumar Agarwal</v>
          </cell>
        </row>
        <row r="449">
          <cell r="A449" t="str">
            <v>Kishore Narula</v>
          </cell>
        </row>
        <row r="450">
          <cell r="A450" t="str">
            <v>Kishore Rupani</v>
          </cell>
        </row>
        <row r="451">
          <cell r="A451" t="str">
            <v>Kishore V Jagtiani</v>
          </cell>
        </row>
        <row r="452">
          <cell r="A452" t="str">
            <v>Kishore V Jagtiani H U F</v>
          </cell>
        </row>
        <row r="453">
          <cell r="A453" t="str">
            <v>Kohli Agencies</v>
          </cell>
        </row>
        <row r="454">
          <cell r="A454" t="str">
            <v>Kohli Bros Colour Lab Private Limited</v>
          </cell>
        </row>
        <row r="455">
          <cell r="A455" t="str">
            <v>Kohli Bros.</v>
          </cell>
        </row>
        <row r="456">
          <cell r="A456" t="str">
            <v>Kohli Sons</v>
          </cell>
        </row>
        <row r="457">
          <cell r="A457" t="str">
            <v>Krishan Murari Agarwal</v>
          </cell>
        </row>
        <row r="458">
          <cell r="A458" t="str">
            <v>Krishan Murari Agarwal H.U.F</v>
          </cell>
        </row>
        <row r="459">
          <cell r="A459" t="str">
            <v>Krishi Bharti</v>
          </cell>
        </row>
        <row r="460">
          <cell r="A460" t="str">
            <v>Krishna Chandra</v>
          </cell>
        </row>
        <row r="461">
          <cell r="A461" t="str">
            <v>Krishna Garg</v>
          </cell>
        </row>
        <row r="462">
          <cell r="A462" t="str">
            <v>Krishna Kumar Arora</v>
          </cell>
        </row>
        <row r="463">
          <cell r="A463" t="str">
            <v>Krishna Kumar Arora H.U.F</v>
          </cell>
        </row>
        <row r="464">
          <cell r="A464" t="str">
            <v>Krishna Nanda</v>
          </cell>
        </row>
        <row r="465">
          <cell r="A465" t="str">
            <v>Kuljeet Singh Gambhir</v>
          </cell>
        </row>
        <row r="466">
          <cell r="A466" t="str">
            <v>Kulwant Singh</v>
          </cell>
        </row>
        <row r="467">
          <cell r="A467" t="str">
            <v>Kumar Bros.</v>
          </cell>
        </row>
        <row r="468">
          <cell r="A468" t="str">
            <v>Kumar Chand Ahuja</v>
          </cell>
        </row>
        <row r="469">
          <cell r="A469" t="str">
            <v>Kushal Garg</v>
          </cell>
        </row>
        <row r="470">
          <cell r="A470" t="str">
            <v>Kusum Lata Agarwal</v>
          </cell>
        </row>
        <row r="471">
          <cell r="A471" t="str">
            <v>Kusum Swarup Th. Veena Gopal (Legal H.)</v>
          </cell>
        </row>
        <row r="472">
          <cell r="A472" t="str">
            <v>Lala Hari Chand &amp; Sons</v>
          </cell>
        </row>
        <row r="473">
          <cell r="A473" t="str">
            <v>Lallu</v>
          </cell>
        </row>
        <row r="474">
          <cell r="A474" t="str">
            <v>Laxmi Industries</v>
          </cell>
        </row>
        <row r="475">
          <cell r="A475" t="str">
            <v>Laxmi Narain Garg</v>
          </cell>
        </row>
        <row r="476">
          <cell r="A476" t="str">
            <v>Laxmi Narain Garg H.U.F</v>
          </cell>
        </row>
        <row r="477">
          <cell r="A477" t="str">
            <v>Leela Movies</v>
          </cell>
        </row>
        <row r="478">
          <cell r="A478" t="str">
            <v>Lila Bros ( Mfg. ) Company</v>
          </cell>
        </row>
        <row r="479">
          <cell r="A479" t="str">
            <v>Lila Bros.</v>
          </cell>
        </row>
        <row r="480">
          <cell r="A480" t="str">
            <v>Lokesh Rastogi</v>
          </cell>
        </row>
        <row r="481">
          <cell r="A481" t="str">
            <v>Lokesh Singhal</v>
          </cell>
        </row>
        <row r="482">
          <cell r="A482" t="str">
            <v>Lotus India</v>
          </cell>
        </row>
        <row r="483">
          <cell r="A483" t="str">
            <v>Lucknow Arms Corporation</v>
          </cell>
        </row>
        <row r="484">
          <cell r="A484" t="str">
            <v>Lucknow Chartered Accountants Society</v>
          </cell>
        </row>
        <row r="485">
          <cell r="A485" t="str">
            <v>M R M Anand Car Decor &amp; Phones</v>
          </cell>
        </row>
        <row r="486">
          <cell r="A486" t="str">
            <v>M. Roop Kamal Trading Company</v>
          </cell>
        </row>
        <row r="487">
          <cell r="A487" t="str">
            <v>M.J. Mills</v>
          </cell>
        </row>
        <row r="488">
          <cell r="A488" t="str">
            <v>M.N. Services</v>
          </cell>
        </row>
        <row r="489">
          <cell r="A489" t="str">
            <v>Madan &amp; Company</v>
          </cell>
        </row>
        <row r="490">
          <cell r="A490" t="str">
            <v>Madan Gopal Singhal</v>
          </cell>
        </row>
        <row r="491">
          <cell r="A491" t="str">
            <v>Madan Gopal Singhal H U F</v>
          </cell>
        </row>
        <row r="492">
          <cell r="A492" t="str">
            <v>Madan Kumar</v>
          </cell>
        </row>
        <row r="493">
          <cell r="A493" t="str">
            <v>Madan Mohan Soni</v>
          </cell>
        </row>
        <row r="494">
          <cell r="A494" t="str">
            <v>Madhav Enterprises</v>
          </cell>
        </row>
        <row r="495">
          <cell r="A495" t="str">
            <v>Madho Prasad</v>
          </cell>
        </row>
        <row r="496">
          <cell r="A496" t="str">
            <v>Madho Prasad H. U F.</v>
          </cell>
        </row>
        <row r="497">
          <cell r="A497" t="str">
            <v>Madhu Nanda</v>
          </cell>
        </row>
        <row r="498">
          <cell r="A498" t="str">
            <v>Madhulika Kohli</v>
          </cell>
        </row>
        <row r="499">
          <cell r="A499" t="str">
            <v>Madhur Kamat</v>
          </cell>
        </row>
        <row r="500">
          <cell r="A500" t="str">
            <v>Mahabir Prasad</v>
          </cell>
        </row>
        <row r="501">
          <cell r="A501" t="str">
            <v>Mahana Service Station</v>
          </cell>
        </row>
        <row r="502">
          <cell r="A502" t="str">
            <v>Mahavir Forging Private Limited</v>
          </cell>
        </row>
        <row r="503">
          <cell r="A503" t="str">
            <v>Mahesh Kumar &amp; company</v>
          </cell>
        </row>
        <row r="504">
          <cell r="A504" t="str">
            <v>Mahesh Kumar Agarwal</v>
          </cell>
        </row>
        <row r="505">
          <cell r="A505" t="str">
            <v>Mahesh Kumar Chetan Kumar</v>
          </cell>
        </row>
        <row r="506">
          <cell r="A506" t="str">
            <v>Mahesh Sawlani</v>
          </cell>
        </row>
        <row r="507">
          <cell r="A507" t="str">
            <v>Malvika Sial</v>
          </cell>
        </row>
        <row r="508">
          <cell r="A508" t="str">
            <v>Mamta Kohli</v>
          </cell>
        </row>
        <row r="509">
          <cell r="A509" t="str">
            <v>Mamta Medical Store</v>
          </cell>
        </row>
        <row r="510">
          <cell r="A510" t="str">
            <v>Man Mohan Lal Agarwal</v>
          </cell>
        </row>
        <row r="511">
          <cell r="A511" t="str">
            <v>Mandeep Singh Sachdeva</v>
          </cell>
        </row>
        <row r="512">
          <cell r="A512" t="str">
            <v>Manendar Pal Singh</v>
          </cell>
        </row>
        <row r="513">
          <cell r="A513" t="str">
            <v>Mangat Ram Agarwal</v>
          </cell>
        </row>
        <row r="514">
          <cell r="A514" t="str">
            <v>Mange Ram Hari Prakash</v>
          </cell>
        </row>
        <row r="515">
          <cell r="A515" t="str">
            <v>Manish Bhatia</v>
          </cell>
        </row>
        <row r="516">
          <cell r="A516" t="str">
            <v>Manish Garg</v>
          </cell>
        </row>
        <row r="517">
          <cell r="A517" t="str">
            <v>Manish Kumar Agarwal</v>
          </cell>
        </row>
        <row r="518">
          <cell r="A518" t="str">
            <v>Manish Mehndiratta</v>
          </cell>
        </row>
        <row r="519">
          <cell r="A519" t="str">
            <v>Manish Poddar</v>
          </cell>
        </row>
        <row r="520">
          <cell r="A520" t="str">
            <v>Manisha Khanna</v>
          </cell>
        </row>
        <row r="521">
          <cell r="A521" t="str">
            <v>Manisha Kriplani</v>
          </cell>
        </row>
        <row r="522">
          <cell r="A522" t="str">
            <v>Manjeet Kaur</v>
          </cell>
        </row>
        <row r="523">
          <cell r="A523" t="str">
            <v>Manjeet Kaur (Capital Gun)</v>
          </cell>
        </row>
        <row r="524">
          <cell r="A524" t="str">
            <v>Manjeet Singh</v>
          </cell>
        </row>
        <row r="525">
          <cell r="A525" t="str">
            <v>Manju Agarwal</v>
          </cell>
        </row>
        <row r="526">
          <cell r="A526" t="str">
            <v>Manju Jalota</v>
          </cell>
        </row>
        <row r="527">
          <cell r="A527" t="str">
            <v>Manju Singh</v>
          </cell>
        </row>
        <row r="528">
          <cell r="A528" t="str">
            <v>Manju Taneja</v>
          </cell>
        </row>
        <row r="529">
          <cell r="A529" t="str">
            <v>Manmohan Kumar</v>
          </cell>
        </row>
        <row r="530">
          <cell r="A530" t="str">
            <v>Manmohan Malhotra</v>
          </cell>
        </row>
        <row r="531">
          <cell r="A531" t="str">
            <v>Manohar Lal Amar Lal</v>
          </cell>
        </row>
        <row r="532">
          <cell r="A532" t="str">
            <v>Manohar Lal Gurnani</v>
          </cell>
        </row>
        <row r="533">
          <cell r="A533" t="str">
            <v>Manoj Kumar</v>
          </cell>
        </row>
        <row r="534">
          <cell r="A534" t="str">
            <v>Manoj Kumar (Changamal)</v>
          </cell>
        </row>
        <row r="535">
          <cell r="A535" t="str">
            <v>Manoj Kumar (IDMP)</v>
          </cell>
        </row>
        <row r="536">
          <cell r="A536" t="str">
            <v>Manoj Madan</v>
          </cell>
        </row>
        <row r="537">
          <cell r="A537" t="str">
            <v>Manoj Mehdiratta</v>
          </cell>
        </row>
        <row r="538">
          <cell r="A538" t="str">
            <v>Manoj Seth</v>
          </cell>
        </row>
        <row r="539">
          <cell r="A539" t="str">
            <v>Manoj Tangri</v>
          </cell>
        </row>
        <row r="540">
          <cell r="A540" t="str">
            <v>Manoj Tangri H U F</v>
          </cell>
        </row>
        <row r="541">
          <cell r="A541" t="str">
            <v>Mathura Prasad Pal</v>
          </cell>
        </row>
        <row r="542">
          <cell r="A542" t="str">
            <v>Mathura Prasad Pal H U F</v>
          </cell>
        </row>
        <row r="543">
          <cell r="A543" t="str">
            <v>Maxwell Company Private Limited</v>
          </cell>
        </row>
        <row r="544">
          <cell r="A544" t="str">
            <v>Maxwell Press</v>
          </cell>
        </row>
        <row r="545">
          <cell r="A545" t="str">
            <v>Maya Agarwal</v>
          </cell>
        </row>
        <row r="546">
          <cell r="A546" t="str">
            <v>Maya Jaysaval</v>
          </cell>
        </row>
        <row r="547">
          <cell r="A547" t="str">
            <v>Meena Devi</v>
          </cell>
        </row>
        <row r="548">
          <cell r="A548" t="str">
            <v>Meena Jagtiani</v>
          </cell>
        </row>
        <row r="549">
          <cell r="A549" t="str">
            <v>Meenakshi Arora</v>
          </cell>
        </row>
        <row r="550">
          <cell r="A550" t="str">
            <v>Meera Garg</v>
          </cell>
        </row>
        <row r="551">
          <cell r="A551" t="str">
            <v>Meera Gurnani</v>
          </cell>
        </row>
        <row r="552">
          <cell r="A552" t="str">
            <v>Meera Kishanchand Karamchandani</v>
          </cell>
        </row>
        <row r="553">
          <cell r="A553" t="str">
            <v>Meera Nigam</v>
          </cell>
        </row>
        <row r="554">
          <cell r="A554" t="str">
            <v>Mehra Hosiery Factory Sales</v>
          </cell>
        </row>
        <row r="555">
          <cell r="A555" t="str">
            <v>Minakashi Madan</v>
          </cell>
        </row>
        <row r="556">
          <cell r="A556" t="str">
            <v>Mini Gopal</v>
          </cell>
        </row>
        <row r="557">
          <cell r="A557" t="str">
            <v>Mithlesh Agarwal</v>
          </cell>
        </row>
        <row r="558">
          <cell r="A558" t="str">
            <v>Mitthan Lal</v>
          </cell>
        </row>
        <row r="559">
          <cell r="A559" t="str">
            <v>Mitthan Lal ( H. U. F)</v>
          </cell>
        </row>
        <row r="560">
          <cell r="A560" t="str">
            <v>Modern Magazine Distributors</v>
          </cell>
        </row>
        <row r="561">
          <cell r="A561" t="str">
            <v>Modern News Agency</v>
          </cell>
        </row>
        <row r="562">
          <cell r="A562" t="str">
            <v>Mohammad Maroof</v>
          </cell>
        </row>
        <row r="563">
          <cell r="A563" t="str">
            <v>Mohammed Mateen Khan</v>
          </cell>
        </row>
        <row r="564">
          <cell r="A564" t="str">
            <v>Mohan Dass Balani</v>
          </cell>
        </row>
        <row r="565">
          <cell r="A565" t="str">
            <v>Mohan Dass Balani (H U F)</v>
          </cell>
        </row>
        <row r="566">
          <cell r="A566" t="str">
            <v>Mohan Ji Pandey</v>
          </cell>
        </row>
        <row r="567">
          <cell r="A567" t="str">
            <v>Mohan Krishan Kaul</v>
          </cell>
        </row>
        <row r="568">
          <cell r="A568" t="str">
            <v>Mohan Lal Dembla</v>
          </cell>
        </row>
        <row r="569">
          <cell r="A569" t="str">
            <v>Mohd Shafiq</v>
          </cell>
        </row>
        <row r="570">
          <cell r="A570" t="str">
            <v>Mohd. Bagh Club Ltd</v>
          </cell>
        </row>
        <row r="571">
          <cell r="A571" t="str">
            <v>Mohd. Junaid Farooq</v>
          </cell>
        </row>
        <row r="572">
          <cell r="A572" t="str">
            <v>Mohd. Shoeb</v>
          </cell>
        </row>
        <row r="573">
          <cell r="A573" t="str">
            <v>Mohinder Jeet Singh</v>
          </cell>
        </row>
        <row r="574">
          <cell r="A574" t="str">
            <v>Mohini Devi</v>
          </cell>
        </row>
        <row r="575">
          <cell r="A575" t="str">
            <v>Mohit Bakshi</v>
          </cell>
        </row>
        <row r="576">
          <cell r="A576" t="str">
            <v>Mohit Gurnani</v>
          </cell>
        </row>
        <row r="577">
          <cell r="A577" t="str">
            <v>Mohit Jalota</v>
          </cell>
        </row>
        <row r="578">
          <cell r="A578" t="str">
            <v>Mohmmad Raseed</v>
          </cell>
        </row>
        <row r="579">
          <cell r="A579" t="str">
            <v>Monica Gurnani</v>
          </cell>
        </row>
        <row r="580">
          <cell r="A580" t="str">
            <v>Monika Arora</v>
          </cell>
        </row>
        <row r="581">
          <cell r="A581" t="str">
            <v>Mool Chand</v>
          </cell>
        </row>
        <row r="582">
          <cell r="A582" t="str">
            <v>Moolwani Garments</v>
          </cell>
        </row>
        <row r="583">
          <cell r="A583" t="str">
            <v>Moti Lal Dimbla</v>
          </cell>
        </row>
        <row r="584">
          <cell r="A584" t="str">
            <v>Moti Lal Shyam Sunder</v>
          </cell>
        </row>
        <row r="585">
          <cell r="A585" t="str">
            <v>Mrityunjaya Kaashyap</v>
          </cell>
        </row>
        <row r="586">
          <cell r="A586" t="str">
            <v>Mudit Gupta</v>
          </cell>
        </row>
        <row r="587">
          <cell r="A587" t="str">
            <v>Mudit Nagar</v>
          </cell>
        </row>
        <row r="588">
          <cell r="A588" t="str">
            <v>Mukesh Kakkar</v>
          </cell>
        </row>
        <row r="589">
          <cell r="A589" t="str">
            <v>Mukesh Kohli</v>
          </cell>
        </row>
        <row r="590">
          <cell r="A590" t="str">
            <v>Mulk Raj Mahajan &amp; Sons</v>
          </cell>
        </row>
        <row r="591">
          <cell r="A591" t="str">
            <v>Multi Services</v>
          </cell>
        </row>
        <row r="592">
          <cell r="A592" t="str">
            <v>Murari Lal Sharma</v>
          </cell>
        </row>
        <row r="593">
          <cell r="A593" t="str">
            <v>Murli Dhar Moolchandani</v>
          </cell>
        </row>
        <row r="594">
          <cell r="A594" t="str">
            <v>Namdhari Bros.</v>
          </cell>
        </row>
        <row r="595">
          <cell r="A595" t="str">
            <v>Namrata Poddar</v>
          </cell>
        </row>
        <row r="596">
          <cell r="A596" t="str">
            <v>Nand Kumar Moolchandani</v>
          </cell>
        </row>
        <row r="597">
          <cell r="A597" t="str">
            <v>Nand Lal Gurnani</v>
          </cell>
        </row>
        <row r="598">
          <cell r="A598" t="str">
            <v>Nand Lal Gurnani H U F</v>
          </cell>
        </row>
        <row r="599">
          <cell r="A599" t="str">
            <v>Nand Lal Kohli</v>
          </cell>
        </row>
        <row r="600">
          <cell r="A600" t="str">
            <v>Nandita Arora</v>
          </cell>
        </row>
        <row r="601">
          <cell r="A601" t="str">
            <v>Nankoo Ram</v>
          </cell>
        </row>
        <row r="602">
          <cell r="A602" t="str">
            <v>Narain Das</v>
          </cell>
        </row>
        <row r="603">
          <cell r="A603" t="str">
            <v>Narain'S</v>
          </cell>
        </row>
        <row r="604">
          <cell r="A604" t="str">
            <v>Narendra Kumar</v>
          </cell>
        </row>
        <row r="605">
          <cell r="A605" t="str">
            <v>Naresh Gupta</v>
          </cell>
        </row>
        <row r="606">
          <cell r="A606" t="str">
            <v>Nataraj Mobiles Private Limited</v>
          </cell>
        </row>
        <row r="607">
          <cell r="A607" t="str">
            <v>Naveen Chandra Tewari</v>
          </cell>
        </row>
        <row r="608">
          <cell r="A608" t="str">
            <v>Naveen P Kriplani</v>
          </cell>
        </row>
        <row r="609">
          <cell r="A609" t="str">
            <v>Navin Kumar Kasera</v>
          </cell>
        </row>
        <row r="610">
          <cell r="A610" t="str">
            <v>Neelam Gattani</v>
          </cell>
        </row>
        <row r="611">
          <cell r="A611" t="str">
            <v>Neelam Kohli</v>
          </cell>
        </row>
        <row r="612">
          <cell r="A612" t="str">
            <v>Neelam Nanda</v>
          </cell>
        </row>
        <row r="613">
          <cell r="A613" t="str">
            <v>Neelu Seth</v>
          </cell>
        </row>
        <row r="614">
          <cell r="A614" t="str">
            <v>Neena Sethi</v>
          </cell>
        </row>
        <row r="615">
          <cell r="A615" t="str">
            <v>Neeraj Kapoor</v>
          </cell>
        </row>
        <row r="616">
          <cell r="A616" t="str">
            <v>Neeraj Pandya</v>
          </cell>
        </row>
        <row r="617">
          <cell r="A617" t="str">
            <v>Neeru Poddar</v>
          </cell>
        </row>
        <row r="618">
          <cell r="A618" t="str">
            <v>Neeta P Kriplani</v>
          </cell>
        </row>
        <row r="619">
          <cell r="A619" t="str">
            <v>Neeti Vaishya</v>
          </cell>
        </row>
        <row r="620">
          <cell r="A620" t="str">
            <v>Neha Gattani</v>
          </cell>
        </row>
        <row r="621">
          <cell r="A621" t="str">
            <v>Neha Khanna</v>
          </cell>
        </row>
        <row r="622">
          <cell r="A622" t="str">
            <v>Neha Seth</v>
          </cell>
        </row>
        <row r="623">
          <cell r="A623" t="str">
            <v>New Age Distributors</v>
          </cell>
        </row>
        <row r="624">
          <cell r="A624" t="str">
            <v>New Hind Queries</v>
          </cell>
        </row>
        <row r="625">
          <cell r="A625" t="str">
            <v>New Punjab Cycle &amp; Motor Co.</v>
          </cell>
        </row>
        <row r="626">
          <cell r="A626" t="str">
            <v>Nidhi Agarwal</v>
          </cell>
        </row>
        <row r="627">
          <cell r="A627" t="str">
            <v>Nidhi Agarwal (Jiya Lal)</v>
          </cell>
        </row>
        <row r="628">
          <cell r="A628" t="str">
            <v>Nidhi Mehrotra</v>
          </cell>
        </row>
        <row r="629">
          <cell r="A629" t="str">
            <v>Nidhi Rastogi</v>
          </cell>
        </row>
        <row r="630">
          <cell r="A630" t="str">
            <v>Nirala Medical Center</v>
          </cell>
        </row>
        <row r="631">
          <cell r="A631" t="str">
            <v>Nirmal Kumar Agarwal</v>
          </cell>
        </row>
        <row r="632">
          <cell r="A632" t="str">
            <v>Nirmal Kumar Agarwal H U F</v>
          </cell>
        </row>
        <row r="633">
          <cell r="A633" t="str">
            <v>Nirmal Kumar Seth</v>
          </cell>
        </row>
        <row r="634">
          <cell r="A634" t="str">
            <v>Nirmal Malhotra</v>
          </cell>
        </row>
        <row r="635">
          <cell r="A635" t="str">
            <v>Nirmala Mehrotra</v>
          </cell>
        </row>
        <row r="636">
          <cell r="A636" t="str">
            <v>Nirupama Agarwal</v>
          </cell>
        </row>
        <row r="637">
          <cell r="A637" t="str">
            <v>Nisha M Balani</v>
          </cell>
        </row>
        <row r="638">
          <cell r="A638" t="str">
            <v>Nitin Amarnani</v>
          </cell>
        </row>
        <row r="639">
          <cell r="A639" t="str">
            <v>Nitish Arora</v>
          </cell>
        </row>
        <row r="640">
          <cell r="A640" t="str">
            <v>Noreen  Sheila Hanson</v>
          </cell>
        </row>
        <row r="641">
          <cell r="A641" t="str">
            <v>Northern Impex Private Limited</v>
          </cell>
        </row>
        <row r="642">
          <cell r="A642" t="str">
            <v>Nupan Kasera</v>
          </cell>
        </row>
        <row r="643">
          <cell r="A643" t="str">
            <v>O E Exports</v>
          </cell>
        </row>
        <row r="644">
          <cell r="A644" t="str">
            <v>O.E. Foods Private Limited</v>
          </cell>
        </row>
        <row r="645">
          <cell r="A645" t="str">
            <v>Om Nath Shambhoo Nath</v>
          </cell>
        </row>
        <row r="646">
          <cell r="A646" t="str">
            <v>Om Prakash</v>
          </cell>
        </row>
        <row r="647">
          <cell r="A647" t="str">
            <v>Om Prakash Agarwal</v>
          </cell>
        </row>
        <row r="648">
          <cell r="A648" t="str">
            <v>Om Prakash Agarwal ( H U F )</v>
          </cell>
        </row>
        <row r="649">
          <cell r="A649" t="str">
            <v>Om Sangeeta Educational Society</v>
          </cell>
        </row>
        <row r="650">
          <cell r="A650" t="str">
            <v>Om Stores</v>
          </cell>
        </row>
        <row r="651">
          <cell r="A651" t="str">
            <v>Organic Fertilizers</v>
          </cell>
        </row>
        <row r="652">
          <cell r="A652" t="str">
            <v>Oriental Eccentrics Private Limited</v>
          </cell>
        </row>
        <row r="653">
          <cell r="A653" t="str">
            <v>Oriental Saree House Private Limited</v>
          </cell>
        </row>
        <row r="654">
          <cell r="A654" t="str">
            <v>P Kumar &amp; Company</v>
          </cell>
        </row>
        <row r="655">
          <cell r="A655" t="str">
            <v>Padmawati Narula</v>
          </cell>
        </row>
        <row r="656">
          <cell r="A656" t="str">
            <v>Pankaj G Mirchandani</v>
          </cell>
        </row>
        <row r="657">
          <cell r="A657" t="str">
            <v>Pankaj G Mirchandani (H U F)</v>
          </cell>
        </row>
        <row r="658">
          <cell r="A658" t="str">
            <v>Panna Lal Agarwal</v>
          </cell>
        </row>
        <row r="659">
          <cell r="A659" t="str">
            <v>Paritosh Kumar Dutta</v>
          </cell>
        </row>
        <row r="660">
          <cell r="A660" t="str">
            <v>Parmeshwari Devi Amarnani</v>
          </cell>
        </row>
        <row r="661">
          <cell r="A661" t="str">
            <v>Par's Packagers</v>
          </cell>
        </row>
        <row r="662">
          <cell r="A662" t="str">
            <v>Paru Sehgal</v>
          </cell>
        </row>
        <row r="663">
          <cell r="A663" t="str">
            <v>Parvez Jamal</v>
          </cell>
        </row>
        <row r="664">
          <cell r="A664" t="str">
            <v>Pashupati Tandon</v>
          </cell>
        </row>
        <row r="665">
          <cell r="A665" t="str">
            <v>Pawan</v>
          </cell>
        </row>
        <row r="666">
          <cell r="A666" t="str">
            <v>Pawan Kumar</v>
          </cell>
        </row>
        <row r="667">
          <cell r="A667" t="str">
            <v>Pawan Kumar Agarwal</v>
          </cell>
        </row>
        <row r="668">
          <cell r="A668" t="str">
            <v>Pawan Kumar Poddar</v>
          </cell>
        </row>
        <row r="669">
          <cell r="A669" t="str">
            <v>Pawan Kumar Poddar H U F</v>
          </cell>
        </row>
        <row r="670">
          <cell r="A670" t="str">
            <v>Payal Gupta</v>
          </cell>
        </row>
        <row r="671">
          <cell r="A671" t="str">
            <v>Peshori Lal</v>
          </cell>
        </row>
        <row r="672">
          <cell r="A672" t="str">
            <v>Peshori Lal ( H U F )</v>
          </cell>
        </row>
        <row r="673">
          <cell r="A673" t="str">
            <v>Petrol Point</v>
          </cell>
        </row>
        <row r="674">
          <cell r="A674" t="str">
            <v>Pitamber Lal H U F</v>
          </cell>
        </row>
        <row r="675">
          <cell r="A675" t="str">
            <v>Poddar Mills</v>
          </cell>
        </row>
        <row r="676">
          <cell r="A676" t="str">
            <v>Pooja Agarwal</v>
          </cell>
        </row>
        <row r="677">
          <cell r="A677" t="str">
            <v>Pooja Mehra</v>
          </cell>
        </row>
        <row r="678">
          <cell r="A678" t="str">
            <v>Poonam Malhotra</v>
          </cell>
        </row>
        <row r="679">
          <cell r="A679" t="str">
            <v>Poonam Poddar</v>
          </cell>
        </row>
        <row r="680">
          <cell r="A680" t="str">
            <v>Popular Punjab Cycle House</v>
          </cell>
        </row>
        <row r="681">
          <cell r="A681" t="str">
            <v>Prabhat Garg</v>
          </cell>
        </row>
        <row r="682">
          <cell r="A682" t="str">
            <v>Prabhat Garg H U F</v>
          </cell>
        </row>
        <row r="683">
          <cell r="A683" t="str">
            <v>Prabhat Juneja</v>
          </cell>
        </row>
        <row r="684">
          <cell r="A684" t="str">
            <v>Pradeep Bhargava</v>
          </cell>
        </row>
        <row r="685">
          <cell r="A685" t="str">
            <v>Pradeep Kumar</v>
          </cell>
        </row>
        <row r="686">
          <cell r="A686" t="str">
            <v>Pradeep Kumar Agarwal</v>
          </cell>
        </row>
        <row r="687">
          <cell r="A687" t="str">
            <v>Pradeep Kumar Agarwal (Nirala Med)</v>
          </cell>
        </row>
        <row r="688">
          <cell r="A688" t="str">
            <v>Pradeep Kumar Garg</v>
          </cell>
        </row>
        <row r="689">
          <cell r="A689" t="str">
            <v>Pradeep Kumar Ghosh</v>
          </cell>
        </row>
        <row r="690">
          <cell r="A690" t="str">
            <v>Pradeep Kumar Malhotra</v>
          </cell>
        </row>
        <row r="691">
          <cell r="A691" t="str">
            <v>Pradeep Seth</v>
          </cell>
        </row>
        <row r="692">
          <cell r="A692" t="str">
            <v>Prahalad Kishore Seth</v>
          </cell>
        </row>
        <row r="693">
          <cell r="A693" t="str">
            <v>Prahlad Flour Mills Private Limited</v>
          </cell>
        </row>
        <row r="694">
          <cell r="A694" t="str">
            <v>Prahlad Rai</v>
          </cell>
        </row>
        <row r="695">
          <cell r="A695" t="str">
            <v>Prakash Kriplani</v>
          </cell>
        </row>
        <row r="696">
          <cell r="A696" t="str">
            <v>Prakash Kriplani</v>
          </cell>
        </row>
        <row r="697">
          <cell r="A697" t="str">
            <v>Prakash Kriplani (H U F)</v>
          </cell>
        </row>
        <row r="698">
          <cell r="A698" t="str">
            <v>Prakash Rice Mill</v>
          </cell>
        </row>
        <row r="699">
          <cell r="A699" t="str">
            <v>Prakash Swaroop Bhatnagar</v>
          </cell>
        </row>
        <row r="700">
          <cell r="A700" t="str">
            <v>Pramesh Chandra Rastogi</v>
          </cell>
        </row>
        <row r="701">
          <cell r="A701" t="str">
            <v>Pramesh Gupta</v>
          </cell>
        </row>
        <row r="702">
          <cell r="A702" t="str">
            <v>Pramod Kumar Agarwal</v>
          </cell>
        </row>
        <row r="703">
          <cell r="A703" t="str">
            <v>Pramod Kumar Gattani</v>
          </cell>
        </row>
        <row r="704">
          <cell r="A704" t="str">
            <v>Pramod Kumar Gattani H U F</v>
          </cell>
        </row>
        <row r="705">
          <cell r="A705" t="str">
            <v>Pramod Kumar Sethi</v>
          </cell>
        </row>
        <row r="706">
          <cell r="A706" t="str">
            <v>Pramod Kumar Sethi H U F</v>
          </cell>
        </row>
        <row r="707">
          <cell r="A707" t="str">
            <v>Pramod Kumar Sharma</v>
          </cell>
        </row>
        <row r="708">
          <cell r="A708" t="str">
            <v>Prateek Gattani</v>
          </cell>
        </row>
        <row r="709">
          <cell r="A709" t="str">
            <v>Prateek Juneja</v>
          </cell>
        </row>
        <row r="710">
          <cell r="A710" t="str">
            <v>Pratibha Devi Vaish</v>
          </cell>
        </row>
        <row r="711">
          <cell r="A711" t="str">
            <v>Pratibha Rastogi</v>
          </cell>
        </row>
        <row r="712">
          <cell r="A712" t="str">
            <v>Pratima Seth</v>
          </cell>
        </row>
        <row r="713">
          <cell r="A713" t="str">
            <v>Praveen  Kumar Madan</v>
          </cell>
        </row>
        <row r="714">
          <cell r="A714" t="str">
            <v>Praveen Arora</v>
          </cell>
        </row>
        <row r="715">
          <cell r="A715" t="str">
            <v>Praveen Kumar</v>
          </cell>
        </row>
        <row r="716">
          <cell r="A716" t="str">
            <v>Praveen Paper Industries</v>
          </cell>
        </row>
        <row r="717">
          <cell r="A717" t="str">
            <v>Praveen Paper Products</v>
          </cell>
        </row>
        <row r="718">
          <cell r="A718" t="str">
            <v>Pravesh Agarwal</v>
          </cell>
        </row>
        <row r="719">
          <cell r="A719" t="str">
            <v>Prayag Narain Rastogi</v>
          </cell>
        </row>
        <row r="720">
          <cell r="A720" t="str">
            <v>Precision Engineers</v>
          </cell>
        </row>
        <row r="721">
          <cell r="A721" t="str">
            <v>Preeti Dembla</v>
          </cell>
        </row>
        <row r="722">
          <cell r="A722" t="str">
            <v>Prem Bhatia</v>
          </cell>
        </row>
        <row r="723">
          <cell r="A723" t="str">
            <v>Prem Kumar Gattani</v>
          </cell>
        </row>
        <row r="724">
          <cell r="A724" t="str">
            <v>Prem Kumar Gattani H U F</v>
          </cell>
        </row>
        <row r="725">
          <cell r="A725" t="str">
            <v>Prem Kumar Rastogi</v>
          </cell>
        </row>
        <row r="726">
          <cell r="A726" t="str">
            <v>Prem Kumar Seth</v>
          </cell>
        </row>
        <row r="727">
          <cell r="A727" t="str">
            <v>Prem Lata Agarwal</v>
          </cell>
        </row>
        <row r="728">
          <cell r="A728" t="str">
            <v>Prem Prakash ( H U F )</v>
          </cell>
        </row>
        <row r="729">
          <cell r="A729" t="str">
            <v>Prem Prakash Gupta</v>
          </cell>
        </row>
        <row r="730">
          <cell r="A730" t="str">
            <v>Prem Prakash Jalan</v>
          </cell>
        </row>
        <row r="731">
          <cell r="A731" t="str">
            <v>Prem Prakash Jalan H U F</v>
          </cell>
        </row>
        <row r="732">
          <cell r="A732" t="str">
            <v>Prem Rupani</v>
          </cell>
        </row>
        <row r="733">
          <cell r="A733" t="str">
            <v>Prem Swarup</v>
          </cell>
        </row>
        <row r="734">
          <cell r="A734" t="str">
            <v>Priti Aroura</v>
          </cell>
        </row>
        <row r="735">
          <cell r="A735" t="str">
            <v>Priyadarshni Cloth House</v>
          </cell>
        </row>
        <row r="736">
          <cell r="A736" t="str">
            <v>Priyanka Agarwal</v>
          </cell>
        </row>
        <row r="737">
          <cell r="A737" t="str">
            <v>Promila Agarwal</v>
          </cell>
        </row>
        <row r="738">
          <cell r="A738" t="str">
            <v>Punit Gurnani</v>
          </cell>
        </row>
        <row r="739">
          <cell r="A739" t="str">
            <v>Punjab Cycles</v>
          </cell>
        </row>
        <row r="740">
          <cell r="A740" t="str">
            <v>Punjab Traders</v>
          </cell>
        </row>
        <row r="741">
          <cell r="A741" t="str">
            <v>Puran Chand ( H U F )</v>
          </cell>
        </row>
        <row r="742">
          <cell r="A742" t="str">
            <v>Purnagiri Steels Private Limited</v>
          </cell>
        </row>
        <row r="743">
          <cell r="A743" t="str">
            <v>Purshottam Lal Bhargava</v>
          </cell>
        </row>
        <row r="744">
          <cell r="A744" t="str">
            <v>Purshottam Rupani</v>
          </cell>
        </row>
        <row r="745">
          <cell r="A745" t="str">
            <v>Purshottam Rupani ( H U F )</v>
          </cell>
        </row>
        <row r="746">
          <cell r="A746" t="str">
            <v>Pushpa Rani</v>
          </cell>
        </row>
        <row r="747">
          <cell r="A747" t="str">
            <v>Pushpa Rupani</v>
          </cell>
        </row>
        <row r="748">
          <cell r="A748" t="str">
            <v>Pushpa V Jagtiani</v>
          </cell>
        </row>
        <row r="749">
          <cell r="A749" t="str">
            <v>R M T Paints Corp.</v>
          </cell>
        </row>
        <row r="750">
          <cell r="A750" t="str">
            <v>R N Goil</v>
          </cell>
        </row>
        <row r="751">
          <cell r="A751" t="str">
            <v>R N Mehra (H U F)</v>
          </cell>
        </row>
        <row r="752">
          <cell r="A752" t="str">
            <v>R S Distributors</v>
          </cell>
        </row>
        <row r="753">
          <cell r="A753" t="str">
            <v>Rachna Agarwal</v>
          </cell>
        </row>
        <row r="754">
          <cell r="A754" t="str">
            <v>Radha Devi</v>
          </cell>
        </row>
        <row r="755">
          <cell r="A755" t="str">
            <v>Radha Krishna Verma</v>
          </cell>
        </row>
        <row r="756">
          <cell r="A756" t="str">
            <v>Radheykrishna Builders Private Limited</v>
          </cell>
        </row>
        <row r="757">
          <cell r="A757" t="str">
            <v>Radlas Private Limited</v>
          </cell>
        </row>
        <row r="758">
          <cell r="A758" t="str">
            <v>Rahul Wadhwa</v>
          </cell>
        </row>
        <row r="759">
          <cell r="A759" t="str">
            <v>Raj Brothers</v>
          </cell>
        </row>
        <row r="760">
          <cell r="A760" t="str">
            <v>Raj Khanna</v>
          </cell>
        </row>
        <row r="761">
          <cell r="A761" t="str">
            <v>Raj Kumar Balani</v>
          </cell>
        </row>
        <row r="762">
          <cell r="A762" t="str">
            <v>Raj Kumar Balani (H U F)</v>
          </cell>
        </row>
        <row r="763">
          <cell r="A763" t="str">
            <v>Raj Kumar Gurnani</v>
          </cell>
        </row>
        <row r="764">
          <cell r="A764" t="str">
            <v>Raj Kumar Gurnani H U F</v>
          </cell>
        </row>
        <row r="765">
          <cell r="A765" t="str">
            <v>Raj Kumar Keshwani</v>
          </cell>
        </row>
        <row r="766">
          <cell r="A766" t="str">
            <v>Raj Kumar Mehndiratta</v>
          </cell>
        </row>
        <row r="767">
          <cell r="A767" t="str">
            <v>Raj Kumar Shrawan Kumar Oil &amp; Rice Mills</v>
          </cell>
        </row>
        <row r="768">
          <cell r="A768" t="str">
            <v>Raj Kumari</v>
          </cell>
        </row>
        <row r="769">
          <cell r="A769" t="str">
            <v>Raj Pal Narula</v>
          </cell>
        </row>
        <row r="770">
          <cell r="A770" t="str">
            <v>Rajat Chemical Industry</v>
          </cell>
        </row>
        <row r="771">
          <cell r="A771" t="str">
            <v>Rajat Mehra</v>
          </cell>
        </row>
        <row r="772">
          <cell r="A772" t="str">
            <v>Rajdhani Traders</v>
          </cell>
        </row>
        <row r="773">
          <cell r="A773" t="str">
            <v>Rajeev Agarwal</v>
          </cell>
        </row>
        <row r="774">
          <cell r="A774" t="str">
            <v>Rajeev Agarwal</v>
          </cell>
        </row>
        <row r="775">
          <cell r="A775" t="str">
            <v>Rajeev Agarwal (Jiya Lal)</v>
          </cell>
        </row>
        <row r="776">
          <cell r="A776" t="str">
            <v>Rajeev Kumar Agarwal</v>
          </cell>
        </row>
        <row r="777">
          <cell r="A777" t="str">
            <v>Rajeev Mehndiratta</v>
          </cell>
        </row>
        <row r="778">
          <cell r="A778" t="str">
            <v>Rajeev Mehra</v>
          </cell>
        </row>
        <row r="779">
          <cell r="A779" t="str">
            <v>Rajeev Seth</v>
          </cell>
        </row>
        <row r="780">
          <cell r="A780" t="str">
            <v>Rajendar Kumar Garg</v>
          </cell>
        </row>
        <row r="781">
          <cell r="A781" t="str">
            <v>Rajendar Kumar Gulati (Staff)</v>
          </cell>
        </row>
        <row r="782">
          <cell r="A782" t="str">
            <v>Rajendar Prasad</v>
          </cell>
        </row>
        <row r="783">
          <cell r="A783" t="str">
            <v>Rajendar Prasad ( H. U. F)</v>
          </cell>
        </row>
        <row r="784">
          <cell r="A784" t="str">
            <v>Rajendra Kumar Gulati</v>
          </cell>
        </row>
        <row r="785">
          <cell r="A785" t="str">
            <v>Rajendra Kumar Mehra</v>
          </cell>
        </row>
        <row r="786">
          <cell r="A786" t="str">
            <v>Rajendra Kumar Poddar</v>
          </cell>
        </row>
        <row r="787">
          <cell r="A787" t="str">
            <v>Rajendra Kumar Poddar H U F</v>
          </cell>
        </row>
        <row r="788">
          <cell r="A788" t="str">
            <v>Rajendra Prasad Agarwal</v>
          </cell>
        </row>
        <row r="789">
          <cell r="A789" t="str">
            <v>Rajesh Gupta</v>
          </cell>
        </row>
        <row r="790">
          <cell r="A790" t="str">
            <v>Rajesh Jalota</v>
          </cell>
        </row>
        <row r="791">
          <cell r="A791" t="str">
            <v>Rajesh Khandelwal</v>
          </cell>
        </row>
        <row r="792">
          <cell r="A792" t="str">
            <v>Rajesh Kumar Pal</v>
          </cell>
        </row>
        <row r="793">
          <cell r="A793" t="str">
            <v>Rajesh Kumar Poddar</v>
          </cell>
        </row>
        <row r="794">
          <cell r="A794" t="str">
            <v>Rajesh Kumar Poddar H U F</v>
          </cell>
        </row>
        <row r="795">
          <cell r="A795" t="str">
            <v>Rajesh Nigam</v>
          </cell>
        </row>
        <row r="796">
          <cell r="A796" t="str">
            <v>Rajeshwar Pd Jaiswal</v>
          </cell>
        </row>
        <row r="797">
          <cell r="A797" t="str">
            <v>Rajeshwar Saran Agarwal</v>
          </cell>
        </row>
        <row r="798">
          <cell r="A798" t="str">
            <v>Rajeshwari agarwal</v>
          </cell>
        </row>
        <row r="799">
          <cell r="A799" t="str">
            <v>Rajnish Kumar Agarwal</v>
          </cell>
        </row>
        <row r="800">
          <cell r="A800" t="str">
            <v>Rajnish Kumar H U F</v>
          </cell>
        </row>
        <row r="801">
          <cell r="A801" t="str">
            <v>Rajnish Kumar Wadhwa</v>
          </cell>
        </row>
        <row r="802">
          <cell r="A802" t="str">
            <v>Rajnish kumar Wadhwa H U F</v>
          </cell>
        </row>
        <row r="803">
          <cell r="A803" t="str">
            <v>Rajnish Sethi</v>
          </cell>
        </row>
        <row r="804">
          <cell r="A804" t="str">
            <v>Rajshri Vastralaya</v>
          </cell>
        </row>
        <row r="805">
          <cell r="A805" t="str">
            <v>Rakesh A. Jagtiani</v>
          </cell>
        </row>
        <row r="806">
          <cell r="A806" t="str">
            <v>Rakesh Agarwal</v>
          </cell>
        </row>
        <row r="807">
          <cell r="A807" t="str">
            <v>Rakesh Kumar Agarwal</v>
          </cell>
        </row>
        <row r="808">
          <cell r="A808" t="str">
            <v>Rakesh Mahana</v>
          </cell>
        </row>
        <row r="809">
          <cell r="A809" t="str">
            <v>Rakesh Nanda</v>
          </cell>
        </row>
        <row r="810">
          <cell r="A810" t="str">
            <v>Rako Agricultural Corporation</v>
          </cell>
        </row>
        <row r="811">
          <cell r="A811" t="str">
            <v>Rako Agrochem Private Limited</v>
          </cell>
        </row>
        <row r="812">
          <cell r="A812" t="str">
            <v>Rako Bio-Tech</v>
          </cell>
        </row>
        <row r="813">
          <cell r="A813" t="str">
            <v>Rako Mercantile Traders</v>
          </cell>
        </row>
        <row r="814">
          <cell r="A814" t="str">
            <v>Ram Advani</v>
          </cell>
        </row>
        <row r="815">
          <cell r="A815" t="str">
            <v>Ram Advani Book Sellers</v>
          </cell>
        </row>
        <row r="816">
          <cell r="A816" t="str">
            <v>Ram Chand Balani</v>
          </cell>
        </row>
        <row r="817">
          <cell r="A817" t="str">
            <v>Ram Chand Balani (H U F)</v>
          </cell>
        </row>
        <row r="818">
          <cell r="A818" t="str">
            <v>Ram Chander &amp; Sons</v>
          </cell>
        </row>
        <row r="819">
          <cell r="A819" t="str">
            <v>Ram Dass</v>
          </cell>
        </row>
        <row r="820">
          <cell r="A820" t="str">
            <v>Ram Dayal Ahuja</v>
          </cell>
        </row>
        <row r="821">
          <cell r="A821" t="str">
            <v>Ram Gurnani</v>
          </cell>
        </row>
        <row r="822">
          <cell r="A822" t="str">
            <v>Ram Kishan Gupta</v>
          </cell>
        </row>
        <row r="823">
          <cell r="A823" t="str">
            <v>Ram Kishore Seth</v>
          </cell>
        </row>
        <row r="824">
          <cell r="A824" t="str">
            <v>Ram Lal Gurnani</v>
          </cell>
        </row>
        <row r="825">
          <cell r="A825" t="str">
            <v>Ram Lal Gurnani H U F</v>
          </cell>
        </row>
        <row r="826">
          <cell r="A826" t="str">
            <v>Ram Lali</v>
          </cell>
        </row>
        <row r="827">
          <cell r="A827" t="str">
            <v>Ram Prakash Dwivedi</v>
          </cell>
        </row>
        <row r="828">
          <cell r="A828" t="str">
            <v>Ram Prakash dwivedi</v>
          </cell>
        </row>
        <row r="829">
          <cell r="A829" t="str">
            <v>Ram Saran Das</v>
          </cell>
        </row>
        <row r="830">
          <cell r="A830" t="str">
            <v>Ram Saran Das Ajai Kumar</v>
          </cell>
        </row>
        <row r="831">
          <cell r="A831" t="str">
            <v>Raman &amp; Ramesh</v>
          </cell>
        </row>
        <row r="832">
          <cell r="A832" t="str">
            <v>Raman Lal Sehgal</v>
          </cell>
        </row>
        <row r="833">
          <cell r="A833" t="str">
            <v>Ramayan</v>
          </cell>
        </row>
        <row r="834">
          <cell r="A834" t="str">
            <v>Ramesh Balani</v>
          </cell>
        </row>
        <row r="835">
          <cell r="A835" t="str">
            <v>Ramesh Balani (H U F)</v>
          </cell>
        </row>
        <row r="836">
          <cell r="A836" t="str">
            <v>Ramesh Chandra Mahajan</v>
          </cell>
        </row>
        <row r="837">
          <cell r="A837" t="str">
            <v>Ramesh Chandra Mahajan H U F</v>
          </cell>
        </row>
        <row r="838">
          <cell r="A838" t="str">
            <v>Ramesh Kumar Bakshi</v>
          </cell>
        </row>
        <row r="839">
          <cell r="A839" t="str">
            <v>Ramesh Kumar Miglani</v>
          </cell>
        </row>
        <row r="840">
          <cell r="A840" t="str">
            <v>Rang Nath Agarwal (Karta) H U F Dilip</v>
          </cell>
        </row>
        <row r="841">
          <cell r="A841" t="str">
            <v>Rani Sood</v>
          </cell>
        </row>
        <row r="842">
          <cell r="A842" t="str">
            <v>Ranjana Jain</v>
          </cell>
        </row>
        <row r="843">
          <cell r="A843" t="str">
            <v>Ranjana Jalan</v>
          </cell>
        </row>
        <row r="844">
          <cell r="A844" t="str">
            <v>Ranjana Sehgal</v>
          </cell>
        </row>
        <row r="845">
          <cell r="A845" t="str">
            <v>Ranjeet Bhatia</v>
          </cell>
        </row>
        <row r="846">
          <cell r="A846" t="str">
            <v>Rashmi Gurnani</v>
          </cell>
        </row>
        <row r="847">
          <cell r="A847" t="str">
            <v>Rashmi Kapoor</v>
          </cell>
        </row>
        <row r="848">
          <cell r="A848" t="str">
            <v>Rashmi Mathur</v>
          </cell>
        </row>
        <row r="849">
          <cell r="A849" t="str">
            <v>Rattan Singh</v>
          </cell>
        </row>
        <row r="850">
          <cell r="A850" t="str">
            <v>Ravi Agarwal</v>
          </cell>
        </row>
        <row r="851">
          <cell r="A851" t="str">
            <v>Ravi Hari Gurnani</v>
          </cell>
        </row>
        <row r="852">
          <cell r="A852" t="str">
            <v>Ravi K Meattle</v>
          </cell>
        </row>
        <row r="853">
          <cell r="A853" t="str">
            <v>Ravi K Meattle  H U F</v>
          </cell>
        </row>
        <row r="854">
          <cell r="A854" t="str">
            <v>Ravi Kumar</v>
          </cell>
        </row>
        <row r="855">
          <cell r="A855" t="str">
            <v>Ravi Kumar Agarwal</v>
          </cell>
        </row>
        <row r="856">
          <cell r="A856" t="str">
            <v>Ravi Nath</v>
          </cell>
        </row>
        <row r="857">
          <cell r="A857" t="str">
            <v>Ravi Prakash Garg</v>
          </cell>
        </row>
        <row r="858">
          <cell r="A858" t="str">
            <v>Ravinder Kaur</v>
          </cell>
        </row>
        <row r="859">
          <cell r="A859" t="str">
            <v>Ravinder Pal Singh Sachdeva</v>
          </cell>
        </row>
        <row r="860">
          <cell r="A860" t="str">
            <v>Ravindra Dutt Kulshrestha</v>
          </cell>
        </row>
        <row r="861">
          <cell r="A861" t="str">
            <v>Ravindra Prasad</v>
          </cell>
        </row>
        <row r="862">
          <cell r="A862" t="str">
            <v>Reema Sethi</v>
          </cell>
        </row>
        <row r="863">
          <cell r="A863" t="str">
            <v>Reena Jaswal</v>
          </cell>
        </row>
        <row r="864">
          <cell r="A864" t="str">
            <v>Reeta Aroura</v>
          </cell>
        </row>
        <row r="865">
          <cell r="A865" t="str">
            <v>Reeta Maniktala</v>
          </cell>
        </row>
        <row r="866">
          <cell r="A866" t="str">
            <v>Rekha Poddar</v>
          </cell>
        </row>
        <row r="867">
          <cell r="A867" t="str">
            <v>Rekha Rani</v>
          </cell>
        </row>
        <row r="868">
          <cell r="A868" t="str">
            <v>Reminder Insurance Services Private Limited</v>
          </cell>
        </row>
        <row r="869">
          <cell r="A869" t="str">
            <v>Renu Jain</v>
          </cell>
        </row>
        <row r="870">
          <cell r="A870" t="str">
            <v>Renu Mehandiratta</v>
          </cell>
        </row>
        <row r="871">
          <cell r="A871" t="str">
            <v>Rhea V Punjabi</v>
          </cell>
        </row>
        <row r="872">
          <cell r="A872" t="str">
            <v>Richa Agarwal</v>
          </cell>
        </row>
        <row r="873">
          <cell r="A873" t="str">
            <v>Richa Rastogi</v>
          </cell>
        </row>
        <row r="874">
          <cell r="A874" t="str">
            <v>Rinku Rupani</v>
          </cell>
        </row>
        <row r="875">
          <cell r="A875" t="str">
            <v>Rishab Agarwal</v>
          </cell>
        </row>
        <row r="876">
          <cell r="A876" t="str">
            <v>Rishi Gattani</v>
          </cell>
        </row>
        <row r="877">
          <cell r="A877" t="str">
            <v>Rishi Mehra</v>
          </cell>
        </row>
        <row r="878">
          <cell r="A878" t="str">
            <v>Rita Goil</v>
          </cell>
        </row>
        <row r="879">
          <cell r="A879" t="str">
            <v>Ritesh Karamchandani</v>
          </cell>
        </row>
        <row r="880">
          <cell r="A880" t="str">
            <v>Ritesh Mahajan</v>
          </cell>
        </row>
        <row r="881">
          <cell r="A881" t="str">
            <v>Ritesh Wadhwa</v>
          </cell>
        </row>
        <row r="882">
          <cell r="A882" t="str">
            <v>Ritu Ashok Jagtiani</v>
          </cell>
        </row>
        <row r="883">
          <cell r="A883" t="str">
            <v>Rochak Malhotra</v>
          </cell>
        </row>
        <row r="884">
          <cell r="A884" t="str">
            <v>Rohit Agarwal</v>
          </cell>
        </row>
        <row r="885">
          <cell r="A885" t="str">
            <v>Rohit Aroura</v>
          </cell>
        </row>
        <row r="886">
          <cell r="A886" t="str">
            <v>Rohit Gurnani</v>
          </cell>
        </row>
        <row r="887">
          <cell r="A887" t="str">
            <v>Rohit Medicines</v>
          </cell>
        </row>
        <row r="888">
          <cell r="A888" t="str">
            <v>Rohit Mehrotra</v>
          </cell>
        </row>
        <row r="889">
          <cell r="A889" t="str">
            <v>Rohit Mehrotra (H U F)</v>
          </cell>
        </row>
        <row r="890">
          <cell r="A890" t="str">
            <v>Rohit Pharma</v>
          </cell>
        </row>
        <row r="891">
          <cell r="A891" t="str">
            <v>Rohit Sethi</v>
          </cell>
        </row>
        <row r="892">
          <cell r="A892" t="str">
            <v>Romi Bhargava</v>
          </cell>
        </row>
        <row r="893">
          <cell r="A893" t="str">
            <v>Ruby Rastogi</v>
          </cell>
        </row>
        <row r="894">
          <cell r="A894" t="str">
            <v>Rukmani Devi</v>
          </cell>
        </row>
        <row r="895">
          <cell r="A895" t="str">
            <v>Runa Gattani</v>
          </cell>
        </row>
        <row r="896">
          <cell r="A896" t="str">
            <v>Rupani Bros</v>
          </cell>
        </row>
        <row r="897">
          <cell r="A897" t="str">
            <v>Rupani Bros ( Repairing) Co.</v>
          </cell>
        </row>
        <row r="898">
          <cell r="A898" t="str">
            <v>S Jung Singh Gambhir</v>
          </cell>
        </row>
        <row r="899">
          <cell r="A899" t="str">
            <v>S Jung Singh Gambhir H U F</v>
          </cell>
        </row>
        <row r="900">
          <cell r="A900" t="str">
            <v>S K  Arora</v>
          </cell>
        </row>
        <row r="901">
          <cell r="A901" t="str">
            <v>S K  Arora H U F</v>
          </cell>
        </row>
        <row r="902">
          <cell r="A902" t="str">
            <v>S K F Distributors Private Limited</v>
          </cell>
        </row>
        <row r="903">
          <cell r="A903" t="str">
            <v>S Kuldeep Singh</v>
          </cell>
        </row>
        <row r="904">
          <cell r="A904" t="str">
            <v>S N Jewellers</v>
          </cell>
        </row>
        <row r="905">
          <cell r="A905" t="str">
            <v>S Nirmal Singh</v>
          </cell>
        </row>
        <row r="906">
          <cell r="A906" t="str">
            <v>S R Gattani &amp; Company</v>
          </cell>
        </row>
        <row r="907">
          <cell r="A907" t="str">
            <v>S. Avtar Singh</v>
          </cell>
        </row>
        <row r="908">
          <cell r="A908" t="str">
            <v>S. Balbir Singh</v>
          </cell>
        </row>
        <row r="909">
          <cell r="A909" t="str">
            <v>S. Balbir Singh H U F</v>
          </cell>
        </row>
        <row r="910">
          <cell r="A910" t="str">
            <v>S. R. Projects</v>
          </cell>
        </row>
        <row r="911">
          <cell r="A911" t="str">
            <v>S. Santokh Singh Gambhir</v>
          </cell>
        </row>
        <row r="912">
          <cell r="A912" t="str">
            <v>S.G. Enterprises</v>
          </cell>
        </row>
        <row r="913">
          <cell r="A913" t="str">
            <v>S.T. Traders</v>
          </cell>
        </row>
        <row r="914">
          <cell r="A914" t="str">
            <v>Sadafal Hardware Store</v>
          </cell>
        </row>
        <row r="915">
          <cell r="A915" t="str">
            <v>Sadhna Dembla</v>
          </cell>
        </row>
        <row r="916">
          <cell r="A916" t="str">
            <v>Sadhna Gupta</v>
          </cell>
        </row>
        <row r="917">
          <cell r="A917" t="str">
            <v>Saeed Ahamad</v>
          </cell>
        </row>
        <row r="918">
          <cell r="A918" t="str">
            <v>Sahaj Colonisers Private Limited</v>
          </cell>
        </row>
        <row r="919">
          <cell r="A919" t="str">
            <v>Saibro Engineering Works</v>
          </cell>
        </row>
        <row r="920">
          <cell r="A920" t="str">
            <v>Saigal Polymers Private Limited</v>
          </cell>
        </row>
        <row r="921">
          <cell r="A921" t="str">
            <v>Sailesh Khanna</v>
          </cell>
        </row>
        <row r="922">
          <cell r="A922" t="str">
            <v>Sain</v>
          </cell>
        </row>
        <row r="923">
          <cell r="A923" t="str">
            <v>Sain Bombay Dyeing</v>
          </cell>
        </row>
        <row r="924">
          <cell r="A924" t="str">
            <v>Sain Dass Vishan Dass</v>
          </cell>
        </row>
        <row r="925">
          <cell r="A925" t="str">
            <v>Sain Dass Vishan Dass Sons</v>
          </cell>
        </row>
        <row r="926">
          <cell r="A926" t="str">
            <v>Salil  Agarwal</v>
          </cell>
        </row>
        <row r="927">
          <cell r="A927" t="str">
            <v>Saloni Garg</v>
          </cell>
        </row>
        <row r="928">
          <cell r="A928" t="str">
            <v>Samarthman Agro Chem Limited</v>
          </cell>
        </row>
        <row r="929">
          <cell r="A929" t="str">
            <v>Sanchit Constructions</v>
          </cell>
        </row>
        <row r="930">
          <cell r="A930" t="str">
            <v>Sandeep Agarwal</v>
          </cell>
        </row>
        <row r="931">
          <cell r="A931" t="str">
            <v>Sandeep Khanna</v>
          </cell>
        </row>
        <row r="932">
          <cell r="A932" t="str">
            <v>Sandeep Kohli</v>
          </cell>
        </row>
        <row r="933">
          <cell r="A933" t="str">
            <v>Sandeep Kumar Agarwal</v>
          </cell>
        </row>
        <row r="934">
          <cell r="A934" t="str">
            <v>Sandeep Kumar Agarwal (Jewel Place)</v>
          </cell>
        </row>
        <row r="935">
          <cell r="A935" t="str">
            <v>Sandeep Kumar Agarwal (Jiya Lal)</v>
          </cell>
        </row>
        <row r="936">
          <cell r="A936" t="str">
            <v>Sandhya Agarwal</v>
          </cell>
        </row>
        <row r="937">
          <cell r="A937" t="str">
            <v>Sangeeta Jain</v>
          </cell>
        </row>
        <row r="938">
          <cell r="A938" t="str">
            <v>Sanjay Agarwal</v>
          </cell>
        </row>
        <row r="939">
          <cell r="A939" t="str">
            <v>Sanjay Agarwal (IDMP)</v>
          </cell>
        </row>
        <row r="940">
          <cell r="A940" t="str">
            <v>Sanjay Agarwal (Jiya Lal)</v>
          </cell>
        </row>
        <row r="941">
          <cell r="A941" t="str">
            <v>Sanjay Arora</v>
          </cell>
        </row>
        <row r="942">
          <cell r="A942" t="str">
            <v>Sanjay Dembla</v>
          </cell>
        </row>
        <row r="943">
          <cell r="A943" t="str">
            <v>Sanjay Kapoor</v>
          </cell>
        </row>
        <row r="944">
          <cell r="A944" t="str">
            <v>Sanjay Kumar Agarwal</v>
          </cell>
        </row>
        <row r="945">
          <cell r="A945" t="str">
            <v>Sanjay Kumar Agarwal (Jewel Palace)</v>
          </cell>
        </row>
        <row r="946">
          <cell r="A946" t="str">
            <v>Sanjay Kumar Jaiswal</v>
          </cell>
        </row>
        <row r="947">
          <cell r="A947" t="str">
            <v>Sanjay Kumar Malhotra</v>
          </cell>
        </row>
        <row r="948">
          <cell r="A948" t="str">
            <v>Sanjay Seth</v>
          </cell>
        </row>
        <row r="949">
          <cell r="A949" t="str">
            <v>Sanjay Sethi</v>
          </cell>
        </row>
        <row r="950">
          <cell r="A950" t="str">
            <v>Sanjeet Singh Sachdeva</v>
          </cell>
        </row>
        <row r="951">
          <cell r="A951" t="str">
            <v>Sanjeev Agarwal</v>
          </cell>
        </row>
        <row r="952">
          <cell r="A952" t="str">
            <v>Sanjeev Mahajan</v>
          </cell>
        </row>
        <row r="953">
          <cell r="A953" t="str">
            <v>Santara Devi Kasera</v>
          </cell>
        </row>
        <row r="954">
          <cell r="A954" t="str">
            <v>Santosh Agarwal</v>
          </cell>
        </row>
        <row r="955">
          <cell r="A955" t="str">
            <v>Santosh Agarwal (IDMP)</v>
          </cell>
        </row>
        <row r="956">
          <cell r="A956" t="str">
            <v>Santosh Agarwal (Mahesh K &amp; Co.)</v>
          </cell>
        </row>
        <row r="957">
          <cell r="A957" t="str">
            <v>Santosh Arora</v>
          </cell>
        </row>
        <row r="958">
          <cell r="A958" t="str">
            <v>Santoshi Mata Movies</v>
          </cell>
        </row>
        <row r="959">
          <cell r="A959" t="str">
            <v>Sanyukta Mehrotra</v>
          </cell>
        </row>
        <row r="960">
          <cell r="A960" t="str">
            <v>Saraswani Rastogi</v>
          </cell>
        </row>
        <row r="961">
          <cell r="A961" t="str">
            <v>Saraswati Raman</v>
          </cell>
        </row>
        <row r="962">
          <cell r="A962" t="str">
            <v>Sardar Satvinder Singh</v>
          </cell>
        </row>
        <row r="963">
          <cell r="A963" t="str">
            <v>Sarita Kumari Kamlesh</v>
          </cell>
        </row>
        <row r="964">
          <cell r="A964" t="str">
            <v>Sarita Seth</v>
          </cell>
        </row>
        <row r="965">
          <cell r="A965" t="str">
            <v>Sarla Gupta</v>
          </cell>
        </row>
        <row r="966">
          <cell r="A966" t="str">
            <v>Sarla Seth</v>
          </cell>
        </row>
        <row r="967">
          <cell r="A967" t="str">
            <v>Sarni Traders</v>
          </cell>
        </row>
        <row r="968">
          <cell r="A968" t="str">
            <v>Sarojni Devi</v>
          </cell>
        </row>
        <row r="969">
          <cell r="A969" t="str">
            <v>Satish &amp; Company</v>
          </cell>
        </row>
        <row r="970">
          <cell r="A970" t="str">
            <v>Satish Kumar Agarwal</v>
          </cell>
        </row>
        <row r="971">
          <cell r="A971" t="str">
            <v>Satish Kumar Wadhwa</v>
          </cell>
        </row>
        <row r="972">
          <cell r="A972" t="str">
            <v>Satish Kumar Wadhwa ( H U F )</v>
          </cell>
        </row>
        <row r="973">
          <cell r="A973" t="str">
            <v>Satnam Singh</v>
          </cell>
        </row>
        <row r="974">
          <cell r="A974" t="str">
            <v>Satpal Singh</v>
          </cell>
        </row>
        <row r="975">
          <cell r="A975" t="str">
            <v>Satya Narain Rastogi</v>
          </cell>
        </row>
        <row r="976">
          <cell r="A976" t="str">
            <v>Satya Pal Bakshi &amp; Sons</v>
          </cell>
        </row>
        <row r="977">
          <cell r="A977" t="str">
            <v>Satya Prakash Agarwal</v>
          </cell>
        </row>
        <row r="978">
          <cell r="A978" t="str">
            <v>Satya Prakash Sharma</v>
          </cell>
        </row>
        <row r="979">
          <cell r="A979" t="str">
            <v>Savit</v>
          </cell>
        </row>
        <row r="980">
          <cell r="A980" t="str">
            <v>Savitri Devi</v>
          </cell>
        </row>
        <row r="981">
          <cell r="A981" t="str">
            <v>Sayed Ali Hammad Rizvi</v>
          </cell>
        </row>
        <row r="982">
          <cell r="A982" t="str">
            <v>Seema Jalan</v>
          </cell>
        </row>
        <row r="983">
          <cell r="A983" t="str">
            <v>Seema Nath Kesarwani</v>
          </cell>
        </row>
        <row r="984">
          <cell r="A984" t="str">
            <v>Seema Poddar</v>
          </cell>
        </row>
        <row r="985">
          <cell r="A985" t="str">
            <v>Seth &amp; Associates</v>
          </cell>
        </row>
        <row r="986">
          <cell r="A986" t="str">
            <v>Seth Chaturvedi &amp; Jain</v>
          </cell>
        </row>
        <row r="987">
          <cell r="A987" t="str">
            <v>Shabnam Pandey</v>
          </cell>
        </row>
        <row r="988">
          <cell r="A988" t="str">
            <v>Shadi Ram &amp; Sons</v>
          </cell>
        </row>
        <row r="989">
          <cell r="A989" t="str">
            <v>Shadi Ram Trading Co.</v>
          </cell>
        </row>
        <row r="990">
          <cell r="A990" t="str">
            <v>Shadi Ram Vishwa Prakash</v>
          </cell>
        </row>
        <row r="991">
          <cell r="A991" t="str">
            <v>Shagufta Ahamad</v>
          </cell>
        </row>
        <row r="992">
          <cell r="A992" t="str">
            <v>Shahnaz Bano</v>
          </cell>
        </row>
        <row r="993">
          <cell r="A993" t="str">
            <v>Shailendra Kumar</v>
          </cell>
        </row>
        <row r="994">
          <cell r="A994" t="str">
            <v>Shakeel Ahamad</v>
          </cell>
        </row>
        <row r="995">
          <cell r="A995" t="str">
            <v>Shakuntala Agarwal</v>
          </cell>
        </row>
        <row r="996">
          <cell r="A996" t="str">
            <v>Shakuntala Devi Poddar</v>
          </cell>
        </row>
        <row r="997">
          <cell r="A997" t="str">
            <v>Shakuntala Rani Garg</v>
          </cell>
        </row>
        <row r="998">
          <cell r="A998" t="str">
            <v>Shalini Agarwal</v>
          </cell>
        </row>
        <row r="999">
          <cell r="A999" t="str">
            <v>Shalini Gupta</v>
          </cell>
        </row>
        <row r="1000">
          <cell r="A1000" t="str">
            <v>Shambhoo Nath Tandon</v>
          </cell>
        </row>
        <row r="1001">
          <cell r="A1001" t="str">
            <v>Shantana Talukdar</v>
          </cell>
        </row>
        <row r="1002">
          <cell r="A1002" t="str">
            <v>Shanti Kumar Kamlesh</v>
          </cell>
        </row>
        <row r="1003">
          <cell r="A1003" t="str">
            <v>Sharad Bhargava</v>
          </cell>
        </row>
        <row r="1004">
          <cell r="A1004" t="str">
            <v>Shashi Agarwal</v>
          </cell>
        </row>
        <row r="1005">
          <cell r="A1005" t="str">
            <v>Shashi Dhir</v>
          </cell>
        </row>
        <row r="1006">
          <cell r="A1006" t="str">
            <v>Sheela Devi</v>
          </cell>
        </row>
        <row r="1007">
          <cell r="A1007" t="str">
            <v>Sheila R Balani</v>
          </cell>
        </row>
        <row r="1008">
          <cell r="A1008" t="str">
            <v>Shekhar Tandon</v>
          </cell>
        </row>
        <row r="1009">
          <cell r="A1009" t="str">
            <v>Sheo Dutt</v>
          </cell>
        </row>
        <row r="1010">
          <cell r="A1010" t="str">
            <v>Shiela Rastogi</v>
          </cell>
        </row>
        <row r="1011">
          <cell r="A1011" t="str">
            <v>Shikha Garg</v>
          </cell>
        </row>
        <row r="1012">
          <cell r="A1012" t="str">
            <v>Shikha Mehra</v>
          </cell>
        </row>
        <row r="1013">
          <cell r="A1013" t="str">
            <v>Shilpa Mehra</v>
          </cell>
        </row>
        <row r="1014">
          <cell r="A1014" t="str">
            <v>Shiv Behari Agarwal</v>
          </cell>
        </row>
        <row r="1015">
          <cell r="A1015" t="str">
            <v>Shiv Behari Agarwal H U F</v>
          </cell>
        </row>
        <row r="1016">
          <cell r="A1016" t="str">
            <v>Shiv Kumar Behl</v>
          </cell>
        </row>
        <row r="1017">
          <cell r="A1017" t="str">
            <v>Shiv Narain Agarwal</v>
          </cell>
        </row>
        <row r="1018">
          <cell r="A1018" t="str">
            <v>Shiv Narain Agarwal ( H U F )</v>
          </cell>
        </row>
        <row r="1019">
          <cell r="A1019" t="str">
            <v>Shiv Shankar Tiwari</v>
          </cell>
        </row>
        <row r="1020">
          <cell r="A1020" t="str">
            <v>Shiv Shanker Lal Gupta</v>
          </cell>
        </row>
        <row r="1021">
          <cell r="A1021" t="str">
            <v>Shiv Shanker Ojha</v>
          </cell>
        </row>
        <row r="1022">
          <cell r="A1022" t="str">
            <v>Shivendra  Agarwal</v>
          </cell>
        </row>
        <row r="1023">
          <cell r="A1023" t="str">
            <v>Shree Ishwar Sugar Industries</v>
          </cell>
        </row>
        <row r="1024">
          <cell r="A1024" t="str">
            <v>Shree Keshav Fruit Mart</v>
          </cell>
        </row>
        <row r="1025">
          <cell r="A1025" t="str">
            <v>Shri Ganesh Abhushan Bhandar</v>
          </cell>
        </row>
        <row r="1026">
          <cell r="A1026" t="str">
            <v>Shri Khun Khun Ji Jewellers</v>
          </cell>
        </row>
        <row r="1027">
          <cell r="A1027" t="str">
            <v>Shri Krishna</v>
          </cell>
        </row>
        <row r="1028">
          <cell r="A1028" t="str">
            <v>Shri Purnimadham Enterprises Private Limited</v>
          </cell>
        </row>
        <row r="1029">
          <cell r="A1029" t="str">
            <v>Shri Shyam Trading Company</v>
          </cell>
        </row>
        <row r="1030">
          <cell r="A1030" t="str">
            <v>Shrinath Poddar</v>
          </cell>
        </row>
        <row r="1031">
          <cell r="A1031" t="str">
            <v>Shyam Lal Gurnani</v>
          </cell>
        </row>
        <row r="1032">
          <cell r="A1032" t="str">
            <v>Shyam Lal Gurnani H U F</v>
          </cell>
        </row>
        <row r="1033">
          <cell r="A1033" t="str">
            <v>Shyam Lal Tek Chand</v>
          </cell>
        </row>
        <row r="1034">
          <cell r="A1034" t="str">
            <v>Shyam Sunder Mangat Rai</v>
          </cell>
        </row>
        <row r="1035">
          <cell r="A1035" t="str">
            <v>Shyama Agarwal</v>
          </cell>
        </row>
        <row r="1036">
          <cell r="A1036" t="str">
            <v>Sigma I T Super Store Private Limited</v>
          </cell>
        </row>
        <row r="1037">
          <cell r="A1037" t="str">
            <v>Singh Containers Private Limited</v>
          </cell>
        </row>
        <row r="1038">
          <cell r="A1038" t="str">
            <v>Sita Ram Nankoo Ram</v>
          </cell>
        </row>
        <row r="1039">
          <cell r="A1039" t="str">
            <v>Smita Mehra</v>
          </cell>
        </row>
        <row r="1040">
          <cell r="A1040" t="str">
            <v>Soni Vaish</v>
          </cell>
        </row>
        <row r="1041">
          <cell r="A1041" t="str">
            <v>Subash Chand</v>
          </cell>
        </row>
        <row r="1042">
          <cell r="A1042" t="str">
            <v>Subeer Rastogi</v>
          </cell>
        </row>
        <row r="1043">
          <cell r="A1043" t="str">
            <v>Subhash Chandra Arora</v>
          </cell>
        </row>
        <row r="1044">
          <cell r="A1044" t="str">
            <v>Subhash Chandra Arora H U F</v>
          </cell>
        </row>
        <row r="1045">
          <cell r="A1045" t="str">
            <v>Subhash Kulshrestha</v>
          </cell>
        </row>
        <row r="1046">
          <cell r="A1046" t="str">
            <v>Sudarshan Advani</v>
          </cell>
        </row>
        <row r="1047">
          <cell r="A1047" t="str">
            <v>Sudarshan Dass Seth</v>
          </cell>
        </row>
        <row r="1048">
          <cell r="A1048" t="str">
            <v>Sudesh Madan</v>
          </cell>
        </row>
        <row r="1049">
          <cell r="A1049" t="str">
            <v>Sudhir Kumar Mehndiratta</v>
          </cell>
        </row>
        <row r="1050">
          <cell r="A1050" t="str">
            <v>Sudhir Nanda</v>
          </cell>
        </row>
        <row r="1051">
          <cell r="A1051" t="str">
            <v>Sugnamal Creations</v>
          </cell>
        </row>
        <row r="1052">
          <cell r="A1052" t="str">
            <v>Sugnamal Sarees</v>
          </cell>
        </row>
        <row r="1053">
          <cell r="A1053" t="str">
            <v>Suhel Khan</v>
          </cell>
        </row>
        <row r="1054">
          <cell r="A1054" t="str">
            <v>Sukhdevi Jain</v>
          </cell>
        </row>
        <row r="1055">
          <cell r="A1055" t="str">
            <v>Sukhjeet Kaur</v>
          </cell>
        </row>
        <row r="1056">
          <cell r="A1056" t="str">
            <v>Suman Agarwal</v>
          </cell>
        </row>
        <row r="1057">
          <cell r="A1057" t="str">
            <v>Suman Bala</v>
          </cell>
        </row>
        <row r="1058">
          <cell r="A1058" t="str">
            <v>Suman Gattani</v>
          </cell>
        </row>
        <row r="1059">
          <cell r="A1059" t="str">
            <v>Suman Kumar Poddar</v>
          </cell>
        </row>
        <row r="1060">
          <cell r="A1060" t="str">
            <v>Suman Kumar Poddar (H U F)</v>
          </cell>
        </row>
        <row r="1061">
          <cell r="A1061" t="str">
            <v>Suman Lata Mehra</v>
          </cell>
        </row>
        <row r="1062">
          <cell r="A1062" t="str">
            <v>Suman Lata Vaish</v>
          </cell>
        </row>
        <row r="1063">
          <cell r="A1063" t="str">
            <v>Suman Malhotra</v>
          </cell>
        </row>
        <row r="1064">
          <cell r="A1064" t="str">
            <v>Suman Mehra</v>
          </cell>
        </row>
        <row r="1065">
          <cell r="A1065" t="str">
            <v>Sumita Taneja</v>
          </cell>
        </row>
        <row r="1066">
          <cell r="A1066" t="str">
            <v>Sumitra Devi Poddar</v>
          </cell>
        </row>
        <row r="1067">
          <cell r="A1067" t="str">
            <v>Sumitra Rani</v>
          </cell>
        </row>
        <row r="1068">
          <cell r="A1068" t="str">
            <v>Sunil Aroura</v>
          </cell>
        </row>
        <row r="1069">
          <cell r="A1069" t="str">
            <v>Sunil Khanna</v>
          </cell>
        </row>
        <row r="1070">
          <cell r="A1070" t="str">
            <v>Sunil Kumar</v>
          </cell>
        </row>
        <row r="1071">
          <cell r="A1071" t="str">
            <v>Sunil Kumar Malhotra</v>
          </cell>
        </row>
        <row r="1072">
          <cell r="A1072" t="str">
            <v>Sunil Sehgal</v>
          </cell>
        </row>
        <row r="1073">
          <cell r="A1073" t="str">
            <v>Sunit Kumar Jain</v>
          </cell>
        </row>
        <row r="1074">
          <cell r="A1074" t="str">
            <v>Sunita Agarwal</v>
          </cell>
        </row>
        <row r="1075">
          <cell r="A1075" t="str">
            <v>Sunita Seth</v>
          </cell>
        </row>
        <row r="1076">
          <cell r="A1076" t="str">
            <v>Suraj Prakash</v>
          </cell>
        </row>
        <row r="1077">
          <cell r="A1077" t="str">
            <v>Surendar Pal Singh</v>
          </cell>
        </row>
        <row r="1078">
          <cell r="A1078" t="str">
            <v>Suresh Gurnani</v>
          </cell>
        </row>
        <row r="1079">
          <cell r="A1079" t="str">
            <v>Suresh Khatwani</v>
          </cell>
        </row>
        <row r="1080">
          <cell r="A1080" t="str">
            <v>Suri Fashions Private Limited</v>
          </cell>
        </row>
        <row r="1081">
          <cell r="A1081" t="str">
            <v>Surinder Kaur</v>
          </cell>
        </row>
        <row r="1082">
          <cell r="A1082" t="str">
            <v>Surinder Kumar Khanna</v>
          </cell>
        </row>
        <row r="1083">
          <cell r="A1083" t="str">
            <v>Surinder Kumar Khanna [Karta] ( H U F )</v>
          </cell>
        </row>
        <row r="1084">
          <cell r="A1084" t="str">
            <v>Surinder Singh Khurana</v>
          </cell>
        </row>
        <row r="1085">
          <cell r="A1085" t="str">
            <v>Surinder Veer</v>
          </cell>
        </row>
        <row r="1086">
          <cell r="A1086" t="str">
            <v>Sushil H Gurnani</v>
          </cell>
        </row>
        <row r="1087">
          <cell r="A1087" t="str">
            <v>Sushil Kumar (New Punjab)</v>
          </cell>
        </row>
        <row r="1088">
          <cell r="A1088" t="str">
            <v>Sushil Kumar Gupta</v>
          </cell>
        </row>
        <row r="1089">
          <cell r="A1089" t="str">
            <v>Sushil Kumar Gupta (Vishwanath)</v>
          </cell>
        </row>
        <row r="1090">
          <cell r="A1090" t="str">
            <v>Sushil Kumar Madan</v>
          </cell>
        </row>
        <row r="1091">
          <cell r="A1091" t="str">
            <v>Sushil Kumar Malhotra</v>
          </cell>
        </row>
        <row r="1092">
          <cell r="A1092" t="str">
            <v>Sushil Kumar Malhotra ( H U F )</v>
          </cell>
        </row>
        <row r="1093">
          <cell r="A1093" t="str">
            <v>Sushila Bhargava</v>
          </cell>
        </row>
        <row r="1094">
          <cell r="A1094" t="str">
            <v>Sushila Devi (Changamal)</v>
          </cell>
        </row>
        <row r="1095">
          <cell r="A1095" t="str">
            <v>Sushila Devi (Om Stores)</v>
          </cell>
        </row>
        <row r="1096">
          <cell r="A1096" t="str">
            <v>Sushma Jain</v>
          </cell>
        </row>
        <row r="1097">
          <cell r="A1097" t="str">
            <v>Swapna Nigam</v>
          </cell>
        </row>
        <row r="1098">
          <cell r="A1098" t="str">
            <v>Swaran Baljeet Singh</v>
          </cell>
        </row>
        <row r="1099">
          <cell r="A1099" t="str">
            <v>Swarjya Devi Gattani</v>
          </cell>
        </row>
        <row r="1100">
          <cell r="A1100" t="str">
            <v>Swarn Enterprises</v>
          </cell>
        </row>
        <row r="1101">
          <cell r="A1101" t="str">
            <v>Swarn Sehgal</v>
          </cell>
        </row>
        <row r="1102">
          <cell r="A1102" t="str">
            <v>Swaroop Singh Ghambhir</v>
          </cell>
        </row>
        <row r="1103">
          <cell r="A1103" t="str">
            <v>Swastik Kastings</v>
          </cell>
        </row>
        <row r="1104">
          <cell r="A1104" t="str">
            <v>Swati Vaish</v>
          </cell>
        </row>
        <row r="1105">
          <cell r="A1105" t="str">
            <v>T N Rubbers Private Limited</v>
          </cell>
        </row>
        <row r="1106">
          <cell r="A1106" t="str">
            <v>Tanveen Sachdeva</v>
          </cell>
        </row>
        <row r="1107">
          <cell r="A1107" t="str">
            <v>Tara Chand Chowdhary</v>
          </cell>
        </row>
        <row r="1108">
          <cell r="A1108" t="str">
            <v>Tara Chand Chowdhary H U F</v>
          </cell>
        </row>
        <row r="1109">
          <cell r="A1109" t="str">
            <v>Tarun Gurnani</v>
          </cell>
        </row>
        <row r="1110">
          <cell r="A1110" t="str">
            <v>Taruna Malhotra</v>
          </cell>
        </row>
        <row r="1111">
          <cell r="A1111" t="str">
            <v>Tarvinder Kaur</v>
          </cell>
        </row>
        <row r="1112">
          <cell r="A1112" t="str">
            <v>Tej Kumar Keshwani</v>
          </cell>
        </row>
        <row r="1113">
          <cell r="A1113" t="str">
            <v>Tej Pal Singh</v>
          </cell>
        </row>
        <row r="1114">
          <cell r="A1114" t="str">
            <v>Tej Ram Agarwal</v>
          </cell>
        </row>
        <row r="1115">
          <cell r="A1115" t="str">
            <v>Tej Ram H U F</v>
          </cell>
        </row>
        <row r="1116">
          <cell r="A1116" t="str">
            <v>Thakur Dass Moolwani</v>
          </cell>
        </row>
        <row r="1117">
          <cell r="A1117" t="str">
            <v>Triloki Nath Garg</v>
          </cell>
        </row>
        <row r="1118">
          <cell r="A1118" t="str">
            <v>Triloki Nath Garg ( H U F )</v>
          </cell>
        </row>
        <row r="1119">
          <cell r="A1119" t="str">
            <v>Triloki Nath Tandon</v>
          </cell>
        </row>
        <row r="1120">
          <cell r="A1120" t="str">
            <v>Tulika Garg</v>
          </cell>
        </row>
        <row r="1121">
          <cell r="A1121" t="str">
            <v>Tulsi Dass Balani</v>
          </cell>
        </row>
        <row r="1122">
          <cell r="A1122" t="str">
            <v>Tulsi Dass Balani (H U F)</v>
          </cell>
        </row>
        <row r="1123">
          <cell r="A1123" t="str">
            <v>Tulsi Ganga Mandapam</v>
          </cell>
        </row>
        <row r="1124">
          <cell r="A1124" t="str">
            <v>Tusharanshu Kumar Agarwal</v>
          </cell>
        </row>
        <row r="1125">
          <cell r="A1125" t="str">
            <v>Tusharanshu Kumar Agarwal H U F</v>
          </cell>
        </row>
        <row r="1126">
          <cell r="A1126" t="str">
            <v>U P State Warehousing Corporation</v>
          </cell>
        </row>
        <row r="1127">
          <cell r="A1127" t="str">
            <v>U P State Warehousing Corporation Empl. P.F. Trust</v>
          </cell>
        </row>
        <row r="1128">
          <cell r="A1128" t="str">
            <v>Udhesh Kumar Ahuja</v>
          </cell>
        </row>
        <row r="1129">
          <cell r="A1129" t="str">
            <v>Uma Agarwal</v>
          </cell>
        </row>
        <row r="1130">
          <cell r="A1130" t="str">
            <v>Uma Kant Nigam</v>
          </cell>
        </row>
        <row r="1131">
          <cell r="A1131" t="str">
            <v>Uma Kant Nigam (H U F)</v>
          </cell>
        </row>
        <row r="1132">
          <cell r="A1132" t="str">
            <v>Uma Shanker Agarwal</v>
          </cell>
        </row>
        <row r="1133">
          <cell r="A1133" t="str">
            <v>Umesh Nath Singh</v>
          </cell>
        </row>
        <row r="1134">
          <cell r="A1134" t="str">
            <v>United Water Wells Corporation</v>
          </cell>
        </row>
        <row r="1135">
          <cell r="A1135" t="str">
            <v>Urmila Agarwal</v>
          </cell>
        </row>
        <row r="1136">
          <cell r="A1136" t="str">
            <v>Urmila Garg</v>
          </cell>
        </row>
        <row r="1137">
          <cell r="A1137" t="str">
            <v>Usha Automotives Private Limited</v>
          </cell>
        </row>
        <row r="1138">
          <cell r="A1138" t="str">
            <v>Usha Garg</v>
          </cell>
        </row>
        <row r="1139">
          <cell r="A1139" t="str">
            <v>Ushma Agarwal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"/>
      <sheetName val="dep"/>
    </sheetNames>
    <sheetDataSet>
      <sheetData sheetId="0"/>
      <sheetData sheetId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DPL "/>
      <sheetName val="SSL"/>
      <sheetName val="Wind Gen"/>
      <sheetName val="Soya Seed"/>
      <sheetName val="GN Cake"/>
      <sheetName val="DORB"/>
      <sheetName val="Ref Oil-T "/>
      <sheetName val="Bagasse"/>
      <sheetName val="ncdex"/>
      <sheetName val="Costing-Soya"/>
      <sheetName val="Ref-Costing"/>
      <sheetName val="Pur.Summary"/>
      <sheetName val="raw mat con"/>
      <sheetName val="F.Cost"/>
      <sheetName val="Stock St"/>
      <sheetName val="Sales"/>
      <sheetName val="Cl.St.Val"/>
      <sheetName val="BSPL"/>
      <sheetName val="Sch"/>
      <sheetName val="Notes"/>
      <sheetName val="ac poli"/>
      <sheetName val="PL_Flash"/>
      <sheetName val="BL_Flash"/>
      <sheetName val="c_flow"/>
      <sheetName val="working cashflow"/>
      <sheetName val="I.tax"/>
      <sheetName val="FBT"/>
      <sheetName val="I.T.Dep"/>
      <sheetName val="dep"/>
      <sheetName val="Accent Sale"/>
      <sheetName val="BLDG"/>
      <sheetName val="P&amp;m"/>
      <sheetName val="ref"/>
      <sheetName val="wind"/>
      <sheetName val="office"/>
      <sheetName val="Def Tax"/>
      <sheetName val="CIF"/>
      <sheetName val="Insurance "/>
      <sheetName val="212"/>
      <sheetName val="pol"/>
      <sheetName val="profi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>
        <row r="20">
          <cell r="G20">
            <v>8123218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"/>
      <sheetName val="dep"/>
    </sheetNames>
    <sheetDataSet>
      <sheetData sheetId="0"/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GEND"/>
    </sheetNames>
    <sheetDataSet>
      <sheetData sheetId="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GEND"/>
    </sheetNames>
    <sheetDataSet>
      <sheetData sheetId="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mary"/>
      <sheetName val="P&amp;L Feb 2001 cumulative"/>
      <sheetName val="P&amp;L February"/>
      <sheetName val="P &amp; L Qr.II-QI"/>
      <sheetName val="BS Feb. 2001"/>
      <sheetName val="Cashflows"/>
      <sheetName val="Ratios"/>
      <sheetName val="Trends-sales"/>
      <sheetName val="Forecast"/>
      <sheetName val="customer data sheet"/>
      <sheetName val="Investment"/>
      <sheetName val="Workings-Unformatted "/>
      <sheetName val="provision workings-dont print"/>
      <sheetName val="Data Tables"/>
      <sheetName val="Sheet1"/>
      <sheetName val="Sheet2"/>
      <sheetName val="P_L Feb 2001 cumulative"/>
      <sheetName val="P_L February"/>
      <sheetName val="Other notes"/>
      <sheetName val="June 2000"/>
      <sheetName val="MIS 2000 Feb ver1.0"/>
      <sheetName val="CRITERIA1"/>
      <sheetName val="Data"/>
      <sheetName val="Input Page"/>
      <sheetName val="CF"/>
      <sheetName val="pl"/>
      <sheetName val="Sheet3"/>
      <sheetName val="MIS%202000%20Feb%20ver1.0.xls"/>
      <sheetName val="\Venkat\MIS2000-01\Feb 2001\MIS"/>
      <sheetName val="MIS 2000 Feb ver1.0.xls"/>
      <sheetName val="CM"/>
      <sheetName val="CM Calc"/>
      <sheetName val="Orders"/>
      <sheetName val="Sales"/>
      <sheetName val="Mumbai Revised"/>
      <sheetName val="Control (In)"/>
      <sheetName val="\\10.1.5.120\Users\Admin\AppDat"/>
      <sheetName val="P&amp;L_Feb_2001_cumulative"/>
      <sheetName val="P&amp;L_February"/>
      <sheetName val="P_&amp;_L_Qr_II-QI"/>
      <sheetName val="BS_Feb__2001"/>
      <sheetName val="customer_data_sheet"/>
      <sheetName val="Workings-Unformatted_"/>
      <sheetName val="provision_workings-dont_print"/>
      <sheetName val="Data_Tables"/>
      <sheetName val="P_L_Feb_2001_cumulative"/>
      <sheetName val="P_L_February"/>
      <sheetName val="Other_notes"/>
      <sheetName val="June_2000"/>
      <sheetName val="Input_Page"/>
      <sheetName val="MAPPING-Mnth"/>
      <sheetName val="12-19-00"/>
      <sheetName val="Profit and loss account"/>
      <sheetName val="\Users\stevemoseley\Library\Cac"/>
      <sheetName val="SCPC Profile"/>
      <sheetName val="INPUT"/>
      <sheetName val="Trial Balance 06-07"/>
      <sheetName val="SUN Variables"/>
      <sheetName val="BS and P&amp;L"/>
      <sheetName val="P&amp;L_Feb_2001_cumulative5"/>
      <sheetName val="P&amp;L_February5"/>
      <sheetName val="P_&amp;_L_Qr_II-QI5"/>
      <sheetName val="BS_Feb__20015"/>
      <sheetName val="customer_data_sheet5"/>
      <sheetName val="Workings-Unformatted_5"/>
      <sheetName val="provision_workings-dont_print5"/>
      <sheetName val="Data_Tables5"/>
      <sheetName val="P_L_Feb_2001_cumulative5"/>
      <sheetName val="P_L_February5"/>
      <sheetName val="Other_notes5"/>
      <sheetName val="June_20005"/>
      <sheetName val="MIS_2000_Feb_ver1_04"/>
      <sheetName val="Input_Page5"/>
      <sheetName val="MIS%202000%20Feb%20ver1_0_xls4"/>
      <sheetName val="\Venkat\MIS2000-01\Feb_2001\MI4"/>
      <sheetName val="MIS_2000_Feb_ver1_0_xls4"/>
      <sheetName val="Control_(In)4"/>
      <sheetName val="P&amp;L_Feb_2001_cumulative1"/>
      <sheetName val="P&amp;L_February1"/>
      <sheetName val="P_&amp;_L_Qr_II-QI1"/>
      <sheetName val="BS_Feb__20011"/>
      <sheetName val="customer_data_sheet1"/>
      <sheetName val="Workings-Unformatted_1"/>
      <sheetName val="provision_workings-dont_print1"/>
      <sheetName val="Data_Tables1"/>
      <sheetName val="P_L_Feb_2001_cumulative1"/>
      <sheetName val="P_L_February1"/>
      <sheetName val="Other_notes1"/>
      <sheetName val="June_20001"/>
      <sheetName val="MIS_2000_Feb_ver1_0"/>
      <sheetName val="Input_Page1"/>
      <sheetName val="MIS%202000%20Feb%20ver1_0_xls"/>
      <sheetName val="\Venkat\MIS2000-01\Feb_2001\MIS"/>
      <sheetName val="MIS_2000_Feb_ver1_0_xls"/>
      <sheetName val="Control_(In)"/>
      <sheetName val="P&amp;L_Feb_2001_cumulative2"/>
      <sheetName val="P&amp;L_February2"/>
      <sheetName val="P_&amp;_L_Qr_II-QI2"/>
      <sheetName val="BS_Feb__20012"/>
      <sheetName val="customer_data_sheet2"/>
      <sheetName val="Workings-Unformatted_2"/>
      <sheetName val="provision_workings-dont_print2"/>
      <sheetName val="Data_Tables2"/>
      <sheetName val="P_L_Feb_2001_cumulative2"/>
      <sheetName val="P_L_February2"/>
      <sheetName val="Other_notes2"/>
      <sheetName val="June_20002"/>
      <sheetName val="MIS_2000_Feb_ver1_01"/>
      <sheetName val="Input_Page2"/>
      <sheetName val="MIS%202000%20Feb%20ver1_0_xls1"/>
      <sheetName val="\Venkat\MIS2000-01\Feb_2001\MI1"/>
      <sheetName val="MIS_2000_Feb_ver1_0_xls1"/>
      <sheetName val="Control_(In)1"/>
      <sheetName val="P&amp;L_Feb_2001_cumulative3"/>
      <sheetName val="P&amp;L_February3"/>
      <sheetName val="P_&amp;_L_Qr_II-QI3"/>
      <sheetName val="BS_Feb__20013"/>
      <sheetName val="customer_data_sheet3"/>
      <sheetName val="Workings-Unformatted_3"/>
      <sheetName val="provision_workings-dont_print3"/>
      <sheetName val="Data_Tables3"/>
      <sheetName val="P_L_Feb_2001_cumulative3"/>
      <sheetName val="P_L_February3"/>
      <sheetName val="Other_notes3"/>
      <sheetName val="June_20003"/>
      <sheetName val="MIS_2000_Feb_ver1_02"/>
      <sheetName val="Input_Page3"/>
      <sheetName val="MIS%202000%20Feb%20ver1_0_xls2"/>
      <sheetName val="\Venkat\MIS2000-01\Feb_2001\MI2"/>
      <sheetName val="MIS_2000_Feb_ver1_0_xls2"/>
      <sheetName val="Control_(In)2"/>
      <sheetName val="P&amp;L_Feb_2001_cumulative4"/>
      <sheetName val="P&amp;L_February4"/>
      <sheetName val="P_&amp;_L_Qr_II-QI4"/>
      <sheetName val="BS_Feb__20014"/>
      <sheetName val="customer_data_sheet4"/>
      <sheetName val="Workings-Unformatted_4"/>
      <sheetName val="provision_workings-dont_print4"/>
      <sheetName val="Data_Tables4"/>
      <sheetName val="P_L_Feb_2001_cumulative4"/>
      <sheetName val="P_L_February4"/>
      <sheetName val="Other_notes4"/>
      <sheetName val="June_20004"/>
      <sheetName val="MIS_2000_Feb_ver1_03"/>
      <sheetName val="Input_Page4"/>
      <sheetName val="MIS%202000%20Feb%20ver1_0_xls3"/>
      <sheetName val="\Venkat\MIS2000-01\Feb_2001\MI3"/>
      <sheetName val="MIS_2000_Feb_ver1_0_xls3"/>
      <sheetName val="Control_(In)3"/>
      <sheetName val="\\10_1_5_120\Users\Admin\AppDat"/>
      <sheetName val="P&amp;L_Feb_2001_cumulative6"/>
      <sheetName val="P&amp;L_February6"/>
      <sheetName val="P_&amp;_L_Qr_II-QI6"/>
      <sheetName val="BS_Feb__20016"/>
      <sheetName val="customer_data_sheet6"/>
      <sheetName val="Workings-Unformatted_6"/>
      <sheetName val="provision_workings-dont_print6"/>
      <sheetName val="Data_Tables6"/>
      <sheetName val="P_L_Feb_2001_cumulative6"/>
      <sheetName val="P_L_February6"/>
      <sheetName val="Other_notes6"/>
      <sheetName val="June_20006"/>
      <sheetName val="MIS_2000_Feb_ver1_05"/>
      <sheetName val="Input_Page6"/>
      <sheetName val="MIS%202000%20Feb%20ver1_0_xls5"/>
      <sheetName val="\Venkat\MIS2000-01\Feb_2001\MI5"/>
      <sheetName val="MIS_2000_Feb_ver1_0_xls5"/>
      <sheetName val="Control_(In)5"/>
      <sheetName val="\\10_1_5_120\Users\Admin\AppDa1"/>
      <sheetName val="Parameter"/>
      <sheetName val="Lead"/>
      <sheetName val="B_Assumptions"/>
      <sheetName val="SAP"/>
      <sheetName val="WORKING"/>
    </sheetNames>
    <sheetDataSet>
      <sheetData sheetId="0"/>
      <sheetData sheetId="1"/>
      <sheetData sheetId="2">
        <row r="3">
          <cell r="B3" t="str">
            <v>MindTree Consulting Private Limited</v>
          </cell>
        </row>
        <row r="4">
          <cell r="G4" t="str">
            <v/>
          </cell>
          <cell r="N4" t="str">
            <v>in USD</v>
          </cell>
        </row>
        <row r="5">
          <cell r="B5" t="str">
            <v>Profit and Loss Account for the period ended February 28, 2001</v>
          </cell>
        </row>
        <row r="7">
          <cell r="B7" t="str">
            <v>Particulars</v>
          </cell>
          <cell r="C7" t="str">
            <v>Notes</v>
          </cell>
          <cell r="D7" t="str">
            <v>E-Biz USA</v>
          </cell>
          <cell r="G7" t="str">
            <v>E-Biz India</v>
          </cell>
          <cell r="J7" t="str">
            <v>T-Biz</v>
          </cell>
          <cell r="M7" t="str">
            <v>Corp.</v>
          </cell>
          <cell r="P7" t="str">
            <v>Total</v>
          </cell>
        </row>
        <row r="8">
          <cell r="D8" t="str">
            <v>Plan</v>
          </cell>
          <cell r="E8" t="str">
            <v>Actual</v>
          </cell>
          <cell r="F8" t="str">
            <v>%</v>
          </cell>
          <cell r="G8" t="str">
            <v>Plan</v>
          </cell>
          <cell r="H8" t="str">
            <v>Actual</v>
          </cell>
          <cell r="I8" t="str">
            <v>%</v>
          </cell>
          <cell r="J8" t="str">
            <v>Plan</v>
          </cell>
          <cell r="K8" t="str">
            <v>Actual</v>
          </cell>
          <cell r="L8" t="str">
            <v>%</v>
          </cell>
          <cell r="M8" t="str">
            <v>Plan</v>
          </cell>
          <cell r="N8" t="str">
            <v>Actual</v>
          </cell>
          <cell r="O8" t="str">
            <v>%</v>
          </cell>
          <cell r="P8" t="str">
            <v>Plan</v>
          </cell>
          <cell r="Q8" t="str">
            <v>Actual</v>
          </cell>
        </row>
        <row r="10">
          <cell r="B10" t="str">
            <v>Sales / Revenue</v>
          </cell>
          <cell r="C10">
            <v>1</v>
          </cell>
          <cell r="D10">
            <v>9142943</v>
          </cell>
          <cell r="E10">
            <v>7394578.75</v>
          </cell>
          <cell r="F10">
            <v>-0.1912255441163748</v>
          </cell>
          <cell r="G10">
            <v>3615989.8965517241</v>
          </cell>
          <cell r="H10">
            <v>2399600.150235679</v>
          </cell>
          <cell r="I10">
            <v>-0.3363919095780708</v>
          </cell>
          <cell r="J10">
            <v>3515404</v>
          </cell>
          <cell r="K10">
            <v>2877105.62</v>
          </cell>
          <cell r="L10">
            <v>-0.18157184209837615</v>
          </cell>
          <cell r="M10">
            <v>0</v>
          </cell>
          <cell r="N10">
            <v>0</v>
          </cell>
          <cell r="P10">
            <v>16274336.896551725</v>
          </cell>
          <cell r="Q10">
            <v>12671284.52023568</v>
          </cell>
        </row>
        <row r="11">
          <cell r="B11" t="str">
            <v>Other Income</v>
          </cell>
          <cell r="C11">
            <v>2</v>
          </cell>
          <cell r="M11">
            <v>0</v>
          </cell>
          <cell r="N11">
            <v>297905.94934888545</v>
          </cell>
          <cell r="P11">
            <v>0</v>
          </cell>
          <cell r="Q11">
            <v>297905.94934888545</v>
          </cell>
        </row>
        <row r="12">
          <cell r="B12" t="str">
            <v>Total Income</v>
          </cell>
          <cell r="D12">
            <v>9142943</v>
          </cell>
          <cell r="E12">
            <v>7394578.75</v>
          </cell>
          <cell r="G12">
            <v>3615989.8965517241</v>
          </cell>
          <cell r="H12">
            <v>2399600.150235679</v>
          </cell>
          <cell r="J12">
            <v>3515404</v>
          </cell>
          <cell r="K12">
            <v>2877105.62</v>
          </cell>
          <cell r="M12">
            <v>0</v>
          </cell>
          <cell r="N12">
            <v>297905.94934888545</v>
          </cell>
          <cell r="P12">
            <v>16274336.896551725</v>
          </cell>
          <cell r="Q12">
            <v>12969190.469584566</v>
          </cell>
        </row>
        <row r="14">
          <cell r="B14" t="str">
            <v>Direct Manpower</v>
          </cell>
          <cell r="C14">
            <v>3</v>
          </cell>
          <cell r="D14">
            <v>3712223</v>
          </cell>
          <cell r="E14">
            <v>2847914.4228297509</v>
          </cell>
          <cell r="F14">
            <v>-0.23282776308703682</v>
          </cell>
          <cell r="G14">
            <v>1958950</v>
          </cell>
          <cell r="H14">
            <v>1606605.7948390183</v>
          </cell>
          <cell r="I14">
            <v>-0.17986380722375853</v>
          </cell>
          <cell r="J14">
            <v>1852868</v>
          </cell>
          <cell r="K14">
            <v>1579171.7332268115</v>
          </cell>
          <cell r="L14">
            <v>-0.14771492992117544</v>
          </cell>
          <cell r="M14">
            <v>0</v>
          </cell>
          <cell r="N14">
            <v>0</v>
          </cell>
          <cell r="P14">
            <v>7524041</v>
          </cell>
          <cell r="Q14">
            <v>6033691.9508955805</v>
          </cell>
        </row>
        <row r="15">
          <cell r="B15" t="str">
            <v>India manpower costs</v>
          </cell>
          <cell r="C15">
            <v>4</v>
          </cell>
          <cell r="E15">
            <v>275100</v>
          </cell>
          <cell r="H15">
            <v>-275100</v>
          </cell>
          <cell r="P15">
            <v>0</v>
          </cell>
          <cell r="Q15">
            <v>0</v>
          </cell>
        </row>
        <row r="16">
          <cell r="D16">
            <v>3712223</v>
          </cell>
          <cell r="E16">
            <v>3123014.4228297509</v>
          </cell>
          <cell r="F16">
            <v>-0.15872122369002323</v>
          </cell>
          <cell r="G16">
            <v>1958950</v>
          </cell>
          <cell r="H16">
            <v>1331505.7948390183</v>
          </cell>
          <cell r="J16">
            <v>1852868</v>
          </cell>
          <cell r="K16">
            <v>1579171.7332268115</v>
          </cell>
          <cell r="M16">
            <v>0</v>
          </cell>
          <cell r="N16">
            <v>0</v>
          </cell>
          <cell r="P16">
            <v>7524041</v>
          </cell>
          <cell r="Q16">
            <v>6033691.9508955805</v>
          </cell>
        </row>
        <row r="17">
          <cell r="D17">
            <v>0.40602057783801127</v>
          </cell>
          <cell r="E17">
            <v>0.42233838172725535</v>
          </cell>
          <cell r="G17">
            <v>0.54174653581529408</v>
          </cell>
          <cell r="H17">
            <v>0.55488652753594936</v>
          </cell>
          <cell r="J17">
            <v>0.52707114175212866</v>
          </cell>
          <cell r="K17">
            <v>0.54887513417974954</v>
          </cell>
          <cell r="P17">
            <v>0.46232550351063617</v>
          </cell>
          <cell r="Q17">
            <v>0.47617050514965126</v>
          </cell>
        </row>
        <row r="19">
          <cell r="B19" t="str">
            <v>Gross Margin - I</v>
          </cell>
          <cell r="D19">
            <v>5430720</v>
          </cell>
          <cell r="E19">
            <v>4271564.3271702491</v>
          </cell>
          <cell r="F19">
            <v>-0.21344419760726957</v>
          </cell>
          <cell r="G19">
            <v>1657039.8965517241</v>
          </cell>
          <cell r="H19">
            <v>1068094.3553966607</v>
          </cell>
          <cell r="I19">
            <v>-0.35542025414152695</v>
          </cell>
          <cell r="J19">
            <v>1662536</v>
          </cell>
          <cell r="K19">
            <v>1297933.8867731886</v>
          </cell>
          <cell r="L19">
            <v>-0.21930479293489669</v>
          </cell>
          <cell r="M19">
            <v>0</v>
          </cell>
          <cell r="N19">
            <v>0</v>
          </cell>
          <cell r="P19">
            <v>8750295.8965517245</v>
          </cell>
          <cell r="Q19">
            <v>6637592.5693400996</v>
          </cell>
        </row>
        <row r="20">
          <cell r="D20">
            <v>0.59397942216198873</v>
          </cell>
          <cell r="E20">
            <v>0.57766161827274465</v>
          </cell>
          <cell r="G20">
            <v>0.45825346418470597</v>
          </cell>
          <cell r="H20">
            <v>0.44511347246405064</v>
          </cell>
          <cell r="J20">
            <v>0.47292885824787134</v>
          </cell>
          <cell r="K20">
            <v>0.45112486582025046</v>
          </cell>
          <cell r="P20">
            <v>0.53767449648936383</v>
          </cell>
          <cell r="Q20">
            <v>0.52382949485034869</v>
          </cell>
        </row>
        <row r="21">
          <cell r="B21" t="str">
            <v>Other Direct Cost of Sales</v>
          </cell>
        </row>
        <row r="22">
          <cell r="B22" t="str">
            <v>Travel Overseas</v>
          </cell>
          <cell r="C22">
            <v>5</v>
          </cell>
          <cell r="D22">
            <v>225103.76</v>
          </cell>
          <cell r="E22">
            <v>190003.25603379405</v>
          </cell>
          <cell r="G22">
            <v>0</v>
          </cell>
          <cell r="H22">
            <v>99215.225233682184</v>
          </cell>
          <cell r="J22">
            <v>0</v>
          </cell>
          <cell r="K22">
            <v>497516.23506031779</v>
          </cell>
          <cell r="M22">
            <v>0</v>
          </cell>
          <cell r="N22">
            <v>0</v>
          </cell>
          <cell r="P22">
            <v>225103.76</v>
          </cell>
          <cell r="Q22">
            <v>786734.71632779401</v>
          </cell>
        </row>
        <row r="23">
          <cell r="B23" t="str">
            <v>Subcontractor Fee</v>
          </cell>
          <cell r="C23">
            <v>6</v>
          </cell>
          <cell r="D23">
            <v>0</v>
          </cell>
          <cell r="E23">
            <v>129163.32947191816</v>
          </cell>
          <cell r="G23">
            <v>0</v>
          </cell>
          <cell r="H23">
            <v>26091.189741950944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P23">
            <v>0</v>
          </cell>
          <cell r="Q23">
            <v>155254.51921386909</v>
          </cell>
        </row>
        <row r="24">
          <cell r="B24" t="str">
            <v>Total</v>
          </cell>
          <cell r="D24">
            <v>225103.76</v>
          </cell>
          <cell r="E24">
            <v>319166.5855057122</v>
          </cell>
          <cell r="G24">
            <v>0</v>
          </cell>
          <cell r="H24">
            <v>125306.41497563313</v>
          </cell>
          <cell r="J24">
            <v>0</v>
          </cell>
          <cell r="K24">
            <v>497516.23506031779</v>
          </cell>
          <cell r="M24">
            <v>0</v>
          </cell>
          <cell r="N24">
            <v>0</v>
          </cell>
          <cell r="P24">
            <v>225103.76</v>
          </cell>
          <cell r="Q24">
            <v>941989.23554166313</v>
          </cell>
        </row>
        <row r="26">
          <cell r="B26" t="str">
            <v>Gross Margin - II</v>
          </cell>
          <cell r="D26">
            <v>5205616.24</v>
          </cell>
          <cell r="E26">
            <v>3952397.7416645368</v>
          </cell>
          <cell r="G26">
            <v>1657039.8965517241</v>
          </cell>
          <cell r="H26">
            <v>942787.9404210276</v>
          </cell>
          <cell r="J26">
            <v>1662536</v>
          </cell>
          <cell r="K26">
            <v>800417.65171287081</v>
          </cell>
          <cell r="M26">
            <v>0</v>
          </cell>
          <cell r="N26">
            <v>0</v>
          </cell>
          <cell r="P26">
            <v>8525192.1365517247</v>
          </cell>
          <cell r="Q26">
            <v>5695603.3337984364</v>
          </cell>
        </row>
        <row r="27">
          <cell r="D27">
            <v>0.56935892961380163</v>
          </cell>
          <cell r="E27">
            <v>0.53449937789418178</v>
          </cell>
          <cell r="G27">
            <v>0.45825346418470597</v>
          </cell>
          <cell r="H27">
            <v>0.39289376620868721</v>
          </cell>
          <cell r="J27">
            <v>0.47292885824787134</v>
          </cell>
          <cell r="K27">
            <v>0.27820238720081147</v>
          </cell>
          <cell r="P27">
            <v>0.52384267271486062</v>
          </cell>
          <cell r="Q27">
            <v>0.44948902573395144</v>
          </cell>
        </row>
        <row r="30">
          <cell r="B30" t="str">
            <v>Indirect Manpower Cost - nonbillable</v>
          </cell>
          <cell r="C30">
            <v>7</v>
          </cell>
          <cell r="D30">
            <v>1627959</v>
          </cell>
          <cell r="E30">
            <v>1526182.5721299031</v>
          </cell>
          <cell r="F30">
            <v>-6.2517807801115918E-2</v>
          </cell>
          <cell r="G30">
            <v>53078</v>
          </cell>
          <cell r="H30">
            <v>85492.352400734992</v>
          </cell>
          <cell r="I30">
            <v>0.61069279929038378</v>
          </cell>
          <cell r="J30">
            <v>423961</v>
          </cell>
          <cell r="K30">
            <v>572073.79921626579</v>
          </cell>
          <cell r="L30">
            <v>0.34935477370858592</v>
          </cell>
          <cell r="M30">
            <v>358644.25287356321</v>
          </cell>
          <cell r="N30">
            <v>399324.23172485403</v>
          </cell>
          <cell r="O30">
            <v>0.11342710366986471</v>
          </cell>
          <cell r="P30">
            <v>2463642.2528735632</v>
          </cell>
          <cell r="Q30">
            <v>2583072.9554717578</v>
          </cell>
        </row>
        <row r="31">
          <cell r="B31" t="str">
            <v>Sales &amp; Marketing Expenses</v>
          </cell>
          <cell r="C31">
            <v>8</v>
          </cell>
          <cell r="D31">
            <v>796850</v>
          </cell>
          <cell r="E31">
            <v>454430.13796237123</v>
          </cell>
          <cell r="F31">
            <v>-0.42971683759506651</v>
          </cell>
          <cell r="G31">
            <v>102684</v>
          </cell>
          <cell r="H31">
            <v>45563.223516018203</v>
          </cell>
          <cell r="I31">
            <v>-0.5562772825754918</v>
          </cell>
          <cell r="J31">
            <v>26800</v>
          </cell>
          <cell r="K31">
            <v>38243.316379723576</v>
          </cell>
          <cell r="L31">
            <v>0.42698941715386474</v>
          </cell>
          <cell r="M31">
            <v>247733.89655172414</v>
          </cell>
          <cell r="N31">
            <v>210602.90067508188</v>
          </cell>
          <cell r="O31">
            <v>-0.14988258124333712</v>
          </cell>
          <cell r="P31">
            <v>1174067.8965517241</v>
          </cell>
          <cell r="Q31">
            <v>748839.57853319496</v>
          </cell>
        </row>
        <row r="32">
          <cell r="B32" t="str">
            <v>Incentives</v>
          </cell>
          <cell r="P32">
            <v>0</v>
          </cell>
          <cell r="Q32">
            <v>0</v>
          </cell>
        </row>
        <row r="33">
          <cell r="B33" t="str">
            <v>Prior period items</v>
          </cell>
          <cell r="C33">
            <v>9</v>
          </cell>
          <cell r="D33">
            <v>0</v>
          </cell>
          <cell r="E33">
            <v>58279.999999999993</v>
          </cell>
          <cell r="F33">
            <v>1</v>
          </cell>
          <cell r="P33">
            <v>0</v>
          </cell>
          <cell r="Q33">
            <v>58279.999999999993</v>
          </cell>
        </row>
        <row r="35">
          <cell r="B35" t="str">
            <v>Fixed Overheads</v>
          </cell>
        </row>
        <row r="36">
          <cell r="B36" t="str">
            <v xml:space="preserve">Office Rent </v>
          </cell>
          <cell r="C36">
            <v>10</v>
          </cell>
          <cell r="D36">
            <v>402857.97213514452</v>
          </cell>
          <cell r="E36">
            <v>193005.23016697291</v>
          </cell>
          <cell r="F36">
            <v>-0.52090998933433907</v>
          </cell>
          <cell r="G36">
            <v>204955.06116871635</v>
          </cell>
          <cell r="H36">
            <v>187959.87457058398</v>
          </cell>
          <cell r="I36">
            <v>-8.2921526803098305E-2</v>
          </cell>
          <cell r="J36">
            <v>149421.3926104547</v>
          </cell>
          <cell r="K36">
            <v>128750.13581529119</v>
          </cell>
          <cell r="L36">
            <v>-0.13834201672215701</v>
          </cell>
          <cell r="M36">
            <v>20357.778635157949</v>
          </cell>
          <cell r="N36">
            <v>25199.728369417589</v>
          </cell>
          <cell r="O36">
            <v>0.23784273427050523</v>
          </cell>
          <cell r="P36">
            <v>777592.20454947348</v>
          </cell>
          <cell r="Q36">
            <v>534914.96892226557</v>
          </cell>
        </row>
        <row r="37">
          <cell r="B37" t="str">
            <v>Insurance</v>
          </cell>
          <cell r="D37">
            <v>20984.55903866249</v>
          </cell>
          <cell r="E37">
            <v>8920.4129583766062</v>
          </cell>
          <cell r="G37">
            <v>5912.5059078852182</v>
          </cell>
          <cell r="H37">
            <v>5387.8205640329143</v>
          </cell>
          <cell r="J37">
            <v>3348.8043565629773</v>
          </cell>
          <cell r="K37">
            <v>3063.6674123192456</v>
          </cell>
          <cell r="M37">
            <v>460.19520204557125</v>
          </cell>
          <cell r="N37">
            <v>-1876.2715906367337</v>
          </cell>
          <cell r="P37">
            <v>30706.064505156257</v>
          </cell>
          <cell r="Q37">
            <v>15495.629344092033</v>
          </cell>
        </row>
        <row r="39">
          <cell r="B39" t="str">
            <v>Other Overheads</v>
          </cell>
        </row>
        <row r="40">
          <cell r="B40" t="str">
            <v>People expenses</v>
          </cell>
          <cell r="C40">
            <v>11</v>
          </cell>
          <cell r="D40">
            <v>397534</v>
          </cell>
          <cell r="E40">
            <v>167398.63251977309</v>
          </cell>
          <cell r="F40">
            <v>-0.5789073827150053</v>
          </cell>
          <cell r="G40">
            <v>95238.279448275891</v>
          </cell>
          <cell r="H40">
            <v>144521.8566349764</v>
          </cell>
          <cell r="I40">
            <v>0.51747655955362493</v>
          </cell>
          <cell r="J40">
            <v>67000</v>
          </cell>
          <cell r="K40">
            <v>106228.63216026203</v>
          </cell>
          <cell r="L40">
            <v>0.58550197254122438</v>
          </cell>
          <cell r="M40">
            <v>19858.321839080469</v>
          </cell>
          <cell r="N40">
            <v>61702.940780538462</v>
          </cell>
          <cell r="O40">
            <v>2.107157859588582</v>
          </cell>
          <cell r="P40">
            <v>579630.60128735634</v>
          </cell>
          <cell r="Q40">
            <v>479852.06209555001</v>
          </cell>
        </row>
        <row r="41">
          <cell r="B41" t="str">
            <v>Travel</v>
          </cell>
          <cell r="C41">
            <v>12</v>
          </cell>
          <cell r="D41">
            <v>225103.76</v>
          </cell>
          <cell r="E41">
            <v>197731.53729128386</v>
          </cell>
          <cell r="F41">
            <v>-0.1215982474424956</v>
          </cell>
          <cell r="G41">
            <v>205363.83908045987</v>
          </cell>
          <cell r="H41">
            <v>51856.86951745626</v>
          </cell>
          <cell r="I41">
            <v>-0.74748782575524819</v>
          </cell>
          <cell r="J41">
            <v>67000</v>
          </cell>
          <cell r="K41">
            <v>110269.57206199567</v>
          </cell>
          <cell r="L41">
            <v>0.64581450838799503</v>
          </cell>
          <cell r="M41">
            <v>104160.85057471265</v>
          </cell>
          <cell r="N41">
            <v>142579.40225293601</v>
          </cell>
          <cell r="O41">
            <v>0.36883869002842334</v>
          </cell>
          <cell r="P41">
            <v>601628.44965517253</v>
          </cell>
          <cell r="Q41">
            <v>502437.38112367177</v>
          </cell>
        </row>
        <row r="42">
          <cell r="B42" t="str">
            <v>Communication</v>
          </cell>
          <cell r="C42">
            <v>13</v>
          </cell>
          <cell r="D42">
            <v>80668</v>
          </cell>
          <cell r="E42">
            <v>154629.89928696968</v>
          </cell>
          <cell r="F42">
            <v>0.91686789417079484</v>
          </cell>
          <cell r="G42">
            <v>13348.919540229885</v>
          </cell>
          <cell r="H42">
            <v>26563.400575217696</v>
          </cell>
          <cell r="I42">
            <v>0.98992888489312458</v>
          </cell>
          <cell r="J42">
            <v>20546</v>
          </cell>
          <cell r="K42">
            <v>44771.052258927848</v>
          </cell>
          <cell r="L42">
            <v>1.1790641613417623</v>
          </cell>
          <cell r="M42">
            <v>202119.9540229885</v>
          </cell>
          <cell r="N42">
            <v>112571.22187824556</v>
          </cell>
          <cell r="O42">
            <v>-0.44304745950297386</v>
          </cell>
          <cell r="P42">
            <v>316682.8735632184</v>
          </cell>
          <cell r="Q42">
            <v>338535.57399936079</v>
          </cell>
        </row>
        <row r="43">
          <cell r="B43" t="str">
            <v>Office &amp; Admin expenses</v>
          </cell>
          <cell r="C43" t="str">
            <v>10&amp;14</v>
          </cell>
          <cell r="D43">
            <v>30875.794148380355</v>
          </cell>
          <cell r="E43">
            <v>64652.06516737237</v>
          </cell>
          <cell r="F43">
            <v>1.0939401544353091</v>
          </cell>
          <cell r="G43">
            <v>44974.482758620681</v>
          </cell>
          <cell r="H43">
            <v>136317.52804266199</v>
          </cell>
          <cell r="I43">
            <v>2.0309971272884226</v>
          </cell>
          <cell r="J43">
            <v>24824.05996302548</v>
          </cell>
          <cell r="K43">
            <v>92339.121577854123</v>
          </cell>
          <cell r="L43">
            <v>2.7197429314701074</v>
          </cell>
          <cell r="M43">
            <v>4204.0262840607666</v>
          </cell>
          <cell r="N43">
            <v>21940.077111128849</v>
          </cell>
          <cell r="O43">
            <v>4.2188249141811784</v>
          </cell>
          <cell r="P43">
            <v>104878.36315408729</v>
          </cell>
          <cell r="Q43">
            <v>315248.79189901729</v>
          </cell>
        </row>
        <row r="44">
          <cell r="B44" t="str">
            <v>Repairs &amp; Maintenance</v>
          </cell>
          <cell r="C44">
            <v>15</v>
          </cell>
          <cell r="D44">
            <v>10735.620689655172</v>
          </cell>
          <cell r="E44">
            <v>14138.176440041541</v>
          </cell>
          <cell r="F44">
            <v>0.31694075719954107</v>
          </cell>
          <cell r="G44">
            <v>36324.564986737401</v>
          </cell>
          <cell r="H44">
            <v>17991.947171846281</v>
          </cell>
          <cell r="I44">
            <v>-0.50468925977736034</v>
          </cell>
          <cell r="J44">
            <v>20567.936339522548</v>
          </cell>
          <cell r="K44">
            <v>10907.05562435088</v>
          </cell>
          <cell r="L44">
            <v>-0.46970588374525912</v>
          </cell>
          <cell r="M44">
            <v>3483.602122015915</v>
          </cell>
          <cell r="N44">
            <v>60952.437724694406</v>
          </cell>
          <cell r="O44">
            <v>16.496957341793678</v>
          </cell>
          <cell r="P44">
            <v>71111.724137931044</v>
          </cell>
          <cell r="Q44">
            <v>103989.61696093311</v>
          </cell>
        </row>
        <row r="45">
          <cell r="B45" t="str">
            <v>Other misc expenses</v>
          </cell>
          <cell r="D45">
            <v>65750</v>
          </cell>
          <cell r="E45">
            <v>164204.93999840209</v>
          </cell>
          <cell r="F45">
            <v>1.4974135360973702</v>
          </cell>
          <cell r="G45">
            <v>2463.8620689655163</v>
          </cell>
          <cell r="H45">
            <v>9409.7532355995827</v>
          </cell>
          <cell r="I45">
            <v>2.8191071465093769</v>
          </cell>
          <cell r="J45">
            <v>17866</v>
          </cell>
          <cell r="K45">
            <v>8343.5074698410153</v>
          </cell>
          <cell r="L45">
            <v>-0.5329952160617365</v>
          </cell>
          <cell r="M45">
            <v>31214.919540229883</v>
          </cell>
          <cell r="N45">
            <v>89417.609950467362</v>
          </cell>
          <cell r="O45">
            <v>1.8645792226126254</v>
          </cell>
          <cell r="P45">
            <v>117294.7816091954</v>
          </cell>
          <cell r="Q45">
            <v>271375.81065431004</v>
          </cell>
        </row>
        <row r="46">
          <cell r="B46" t="str">
            <v>IS expenses</v>
          </cell>
          <cell r="C46">
            <v>16</v>
          </cell>
          <cell r="E46">
            <v>97068.12</v>
          </cell>
          <cell r="F46">
            <v>1</v>
          </cell>
          <cell r="M46">
            <v>16429.747126436785</v>
          </cell>
          <cell r="N46">
            <v>0</v>
          </cell>
          <cell r="P46">
            <v>16429.747126436785</v>
          </cell>
          <cell r="Q46">
            <v>97068.12</v>
          </cell>
        </row>
        <row r="47">
          <cell r="B47" t="str">
            <v>Computer Lease</v>
          </cell>
          <cell r="C47">
            <v>17</v>
          </cell>
          <cell r="D47">
            <v>44143</v>
          </cell>
          <cell r="E47">
            <v>53151.729108412546</v>
          </cell>
          <cell r="F47">
            <v>0.20408058148319205</v>
          </cell>
          <cell r="G47">
            <v>88815.245517241376</v>
          </cell>
          <cell r="H47">
            <v>91155.04114404408</v>
          </cell>
          <cell r="I47">
            <v>2.6344526924135889E-2</v>
          </cell>
          <cell r="J47">
            <v>40441.10896551724</v>
          </cell>
          <cell r="K47">
            <v>51811.289206678914</v>
          </cell>
          <cell r="L47">
            <v>0.28115401708832072</v>
          </cell>
          <cell r="M47">
            <v>121141.39724137931</v>
          </cell>
          <cell r="N47">
            <v>97232.273547974735</v>
          </cell>
          <cell r="O47">
            <v>-0.19736542782121494</v>
          </cell>
          <cell r="P47">
            <v>294540.75172413792</v>
          </cell>
          <cell r="Q47">
            <v>293350.33300711028</v>
          </cell>
        </row>
        <row r="48">
          <cell r="D48">
            <v>3703461.706011842</v>
          </cell>
          <cell r="E48">
            <v>3153793.4530298798</v>
          </cell>
          <cell r="F48">
            <v>-0.14842012598366652</v>
          </cell>
          <cell r="G48">
            <v>853158.76047713228</v>
          </cell>
          <cell r="H48">
            <v>802219.66737317247</v>
          </cell>
          <cell r="I48">
            <v>-5.9706464334342561E-2</v>
          </cell>
          <cell r="J48">
            <v>861776.30223508307</v>
          </cell>
          <cell r="K48">
            <v>1166801.1491835103</v>
          </cell>
          <cell r="L48">
            <v>0.35394898439110228</v>
          </cell>
          <cell r="M48">
            <v>1129808.942013395</v>
          </cell>
          <cell r="N48">
            <v>1219646.5524247021</v>
          </cell>
          <cell r="O48">
            <v>7.9515754452439052E-2</v>
          </cell>
          <cell r="P48">
            <v>6548205.7107374519</v>
          </cell>
          <cell r="Q48">
            <v>6342460.822011265</v>
          </cell>
        </row>
        <row r="49">
          <cell r="D49">
            <v>0.40506232030669359</v>
          </cell>
          <cell r="E49">
            <v>0.4265007594962566</v>
          </cell>
          <cell r="G49">
            <v>0.2359405819387716</v>
          </cell>
          <cell r="H49">
            <v>0.33431389279350632</v>
          </cell>
          <cell r="J49">
            <v>0.24514289175158333</v>
          </cell>
          <cell r="K49">
            <v>0.40554685968863052</v>
          </cell>
          <cell r="P49">
            <v>0.40236390289578639</v>
          </cell>
          <cell r="Q49">
            <v>0.50053811134005677</v>
          </cell>
        </row>
        <row r="50">
          <cell r="B50" t="str">
            <v>Provision for doubtful debts</v>
          </cell>
          <cell r="D50">
            <v>0</v>
          </cell>
          <cell r="E50">
            <v>41475</v>
          </cell>
          <cell r="G50">
            <v>0</v>
          </cell>
          <cell r="H50">
            <v>66338.855172413794</v>
          </cell>
          <cell r="J50">
            <v>0</v>
          </cell>
          <cell r="K50">
            <v>8840</v>
          </cell>
          <cell r="M50">
            <v>0</v>
          </cell>
          <cell r="P50">
            <v>0</v>
          </cell>
          <cell r="Q50">
            <v>116653.85517241379</v>
          </cell>
        </row>
        <row r="51">
          <cell r="D51">
            <v>0</v>
          </cell>
          <cell r="E51">
            <v>5.608838772594044E-3</v>
          </cell>
          <cell r="G51">
            <v>0</v>
          </cell>
          <cell r="H51">
            <v>2.7645795557188251E-2</v>
          </cell>
          <cell r="J51">
            <v>0</v>
          </cell>
          <cell r="K51">
            <v>3.072532318087092E-3</v>
          </cell>
          <cell r="P51">
            <v>0</v>
          </cell>
          <cell r="Q51">
            <v>9.2061586168411674E-3</v>
          </cell>
        </row>
        <row r="52">
          <cell r="B52" t="str">
            <v>Corporate allocation of other exp.</v>
          </cell>
          <cell r="D52">
            <v>531010.20274629572</v>
          </cell>
          <cell r="E52">
            <v>433218.08344563382</v>
          </cell>
          <cell r="G52">
            <v>225961.78840267903</v>
          </cell>
          <cell r="H52">
            <v>184348.12061516335</v>
          </cell>
          <cell r="J52">
            <v>372836.95086442045</v>
          </cell>
          <cell r="K52">
            <v>304174.39901501953</v>
          </cell>
          <cell r="M52">
            <v>-1129808.9420133953</v>
          </cell>
          <cell r="N52">
            <v>-921740.60307581676</v>
          </cell>
          <cell r="P52">
            <v>0</v>
          </cell>
          <cell r="Q52">
            <v>0</v>
          </cell>
        </row>
        <row r="54">
          <cell r="B54" t="str">
            <v>EBIDTA</v>
          </cell>
          <cell r="D54">
            <v>971144.3312418625</v>
          </cell>
          <cell r="E54">
            <v>323911.20518902311</v>
          </cell>
          <cell r="G54">
            <v>577919.34767191275</v>
          </cell>
          <cell r="H54">
            <v>-110118.70273972202</v>
          </cell>
          <cell r="J54">
            <v>427922.74690049648</v>
          </cell>
          <cell r="K54">
            <v>-679397.89648565906</v>
          </cell>
          <cell r="M54">
            <v>0</v>
          </cell>
          <cell r="N54">
            <v>0</v>
          </cell>
          <cell r="P54">
            <v>1976986.4258142728</v>
          </cell>
          <cell r="Q54">
            <v>-465605.39403635683</v>
          </cell>
        </row>
        <row r="55">
          <cell r="D55">
            <v>0.10621791377698214</v>
          </cell>
          <cell r="E55">
            <v>4.3803875263215379E-2</v>
          </cell>
          <cell r="G55">
            <v>0.15982327501053792</v>
          </cell>
          <cell r="H55">
            <v>-4.5890438341949016E-2</v>
          </cell>
          <cell r="J55">
            <v>0.12172790009355866</v>
          </cell>
          <cell r="K55">
            <v>-0.23613936581363984</v>
          </cell>
          <cell r="P55">
            <v>0.12147876981907417</v>
          </cell>
          <cell r="Q55">
            <v>-3.6744924580676748E-2</v>
          </cell>
        </row>
        <row r="57">
          <cell r="B57" t="str">
            <v>Interest / Bank Charges</v>
          </cell>
          <cell r="C57">
            <v>16</v>
          </cell>
          <cell r="D57">
            <v>87052.205068493146</v>
          </cell>
          <cell r="E57">
            <v>49325.850072644542</v>
          </cell>
          <cell r="G57">
            <v>27095</v>
          </cell>
          <cell r="H57">
            <v>37833.36870210513</v>
          </cell>
          <cell r="J57">
            <v>27921</v>
          </cell>
          <cell r="K57">
            <v>18578.148506364672</v>
          </cell>
          <cell r="M57">
            <v>0</v>
          </cell>
          <cell r="N57">
            <v>62078.259427179037</v>
          </cell>
          <cell r="P57">
            <v>142068.20506849315</v>
          </cell>
          <cell r="Q57">
            <v>80753.346499960084</v>
          </cell>
        </row>
        <row r="58">
          <cell r="B58" t="str">
            <v>Depreciation</v>
          </cell>
          <cell r="C58">
            <v>17</v>
          </cell>
          <cell r="D58">
            <v>237227.54390804598</v>
          </cell>
          <cell r="E58">
            <v>85637.465047535341</v>
          </cell>
          <cell r="G58">
            <v>73088</v>
          </cell>
          <cell r="H58">
            <v>283144.35143285117</v>
          </cell>
          <cell r="J58">
            <v>201595</v>
          </cell>
          <cell r="K58">
            <v>161003.64385755378</v>
          </cell>
          <cell r="M58">
            <v>343586</v>
          </cell>
          <cell r="N58">
            <v>111036.99887752658</v>
          </cell>
          <cell r="P58">
            <v>855496.54390804598</v>
          </cell>
          <cell r="Q58">
            <v>640822.45921546686</v>
          </cell>
        </row>
        <row r="59">
          <cell r="B59" t="str">
            <v>Nett Margin before corporate exp.</v>
          </cell>
          <cell r="D59">
            <v>646864.58226532338</v>
          </cell>
          <cell r="E59">
            <v>188947.89006884323</v>
          </cell>
          <cell r="G59">
            <v>477736.34767191275</v>
          </cell>
          <cell r="H59">
            <v>-431096.42287467833</v>
          </cell>
          <cell r="J59">
            <v>198406.74690049648</v>
          </cell>
          <cell r="K59">
            <v>-858979.68884957745</v>
          </cell>
          <cell r="M59">
            <v>-343586</v>
          </cell>
          <cell r="N59">
            <v>-173115.25830470561</v>
          </cell>
          <cell r="P59">
            <v>979421.6768377336</v>
          </cell>
          <cell r="Q59">
            <v>-1187181.1997517836</v>
          </cell>
        </row>
        <row r="60">
          <cell r="D60">
            <v>7.0750149297148998E-2</v>
          </cell>
          <cell r="E60">
            <v>2.5552218247569983E-2</v>
          </cell>
          <cell r="G60">
            <v>0.13211772193486798</v>
          </cell>
          <cell r="H60">
            <v>-0.17965344052522159</v>
          </cell>
          <cell r="J60">
            <v>5.6439244792489421E-2</v>
          </cell>
          <cell r="K60">
            <v>-0.29855688400121277</v>
          </cell>
          <cell r="P60">
            <v>6.0181971349336984E-2</v>
          </cell>
          <cell r="Q60">
            <v>-9.3690674994779663E-2</v>
          </cell>
        </row>
        <row r="62">
          <cell r="B62" t="str">
            <v>Corporate Expenses - Intt. &amp; Depn.</v>
          </cell>
          <cell r="D62">
            <v>161487.42354887846</v>
          </cell>
          <cell r="E62">
            <v>81364.171403211629</v>
          </cell>
          <cell r="G62">
            <v>68717.411597320941</v>
          </cell>
          <cell r="H62">
            <v>34623.051660941121</v>
          </cell>
          <cell r="J62">
            <v>113383.12913557954</v>
          </cell>
          <cell r="K62">
            <v>57128.035240552854</v>
          </cell>
          <cell r="M62">
            <v>-343587.96428177896</v>
          </cell>
          <cell r="N62">
            <v>-173115.25830470561</v>
          </cell>
          <cell r="P62">
            <v>0</v>
          </cell>
          <cell r="Q62">
            <v>0</v>
          </cell>
        </row>
        <row r="64">
          <cell r="B64" t="str">
            <v>Profit Before Tax</v>
          </cell>
          <cell r="D64">
            <v>485377.15871644492</v>
          </cell>
          <cell r="E64">
            <v>107583.7186656316</v>
          </cell>
          <cell r="G64">
            <v>409018.93607459182</v>
          </cell>
          <cell r="H64">
            <v>-465719.47453561943</v>
          </cell>
          <cell r="J64">
            <v>85023.61776491694</v>
          </cell>
          <cell r="K64">
            <v>-916107.7240901303</v>
          </cell>
          <cell r="M64">
            <v>1.9642817789572291</v>
          </cell>
          <cell r="N64">
            <v>0</v>
          </cell>
          <cell r="P64">
            <v>979421.6768377336</v>
          </cell>
          <cell r="Q64">
            <v>-1187181.1997517836</v>
          </cell>
        </row>
        <row r="65">
          <cell r="D65">
            <v>5.3087628208602515E-2</v>
          </cell>
          <cell r="E65">
            <v>1.4548998976531504E-2</v>
          </cell>
          <cell r="G65">
            <v>0.11311395987711137</v>
          </cell>
          <cell r="H65">
            <v>-0.19408211592663818</v>
          </cell>
          <cell r="J65">
            <v>2.4186016106517754E-2</v>
          </cell>
          <cell r="K65">
            <v>-0.31841296256969887</v>
          </cell>
          <cell r="P65">
            <v>6.0181971349336984E-2</v>
          </cell>
          <cell r="Q65">
            <v>-9.3690674994779663E-2</v>
          </cell>
        </row>
        <row r="96">
          <cell r="B96" t="str">
            <v>MindTree Consulting Private Limited</v>
          </cell>
        </row>
        <row r="97">
          <cell r="N97" t="str">
            <v>in Rs. Lacs</v>
          </cell>
        </row>
        <row r="98">
          <cell r="B98" t="str">
            <v>Profit and Loss Account for the period ended February 28, 2001</v>
          </cell>
        </row>
        <row r="100">
          <cell r="B100" t="str">
            <v>Particulars</v>
          </cell>
          <cell r="D100" t="str">
            <v>E-Biz USA</v>
          </cell>
          <cell r="G100" t="str">
            <v>E-Biz India</v>
          </cell>
          <cell r="J100" t="str">
            <v>T-Biz</v>
          </cell>
          <cell r="M100" t="str">
            <v>Corp.</v>
          </cell>
          <cell r="P100" t="str">
            <v>Total</v>
          </cell>
        </row>
        <row r="101">
          <cell r="D101" t="str">
            <v>Plan</v>
          </cell>
          <cell r="E101" t="str">
            <v>Actual</v>
          </cell>
          <cell r="F101" t="str">
            <v>%</v>
          </cell>
          <cell r="G101" t="str">
            <v>Plan</v>
          </cell>
          <cell r="H101" t="str">
            <v>Actual</v>
          </cell>
          <cell r="I101" t="str">
            <v>%</v>
          </cell>
          <cell r="J101" t="str">
            <v>Plan</v>
          </cell>
          <cell r="K101" t="str">
            <v>Actual</v>
          </cell>
          <cell r="L101" t="str">
            <v>%</v>
          </cell>
          <cell r="M101" t="str">
            <v>Plan</v>
          </cell>
          <cell r="N101" t="str">
            <v>Actual</v>
          </cell>
          <cell r="O101" t="str">
            <v>%</v>
          </cell>
          <cell r="P101" t="str">
            <v>Plan</v>
          </cell>
          <cell r="Q101" t="str">
            <v>Actual</v>
          </cell>
          <cell r="R101" t="str">
            <v>%</v>
          </cell>
        </row>
        <row r="103">
          <cell r="B103" t="str">
            <v>Sales / Revenue</v>
          </cell>
          <cell r="D103">
            <v>4161.5351829454557</v>
          </cell>
          <cell r="E103">
            <v>3365.743353227273</v>
          </cell>
          <cell r="F103">
            <v>-0.19122554411637493</v>
          </cell>
          <cell r="G103">
            <v>1645.8671103686524</v>
          </cell>
          <cell r="H103">
            <v>1092.2107301999999</v>
          </cell>
          <cell r="I103">
            <v>-0.33639190957807086</v>
          </cell>
          <cell r="J103">
            <v>1600.0840679272728</v>
          </cell>
          <cell r="K103">
            <v>1309.5538562014549</v>
          </cell>
          <cell r="L103">
            <v>-0.18157184209837601</v>
          </cell>
          <cell r="P103">
            <v>7407.486361241381</v>
          </cell>
          <cell r="Q103">
            <v>5767.5079396287274</v>
          </cell>
          <cell r="R103">
            <v>-0.22139472712276698</v>
          </cell>
        </row>
        <row r="104">
          <cell r="B104" t="str">
            <v>Other Income</v>
          </cell>
          <cell r="D104">
            <v>0</v>
          </cell>
          <cell r="E104">
            <v>0</v>
          </cell>
          <cell r="G104">
            <v>0</v>
          </cell>
          <cell r="H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135.59595519999999</v>
          </cell>
          <cell r="P104">
            <v>0</v>
          </cell>
          <cell r="Q104">
            <v>135.59595519999999</v>
          </cell>
        </row>
        <row r="105">
          <cell r="B105" t="str">
            <v>Total Income</v>
          </cell>
          <cell r="D105">
            <v>4161.5351829454557</v>
          </cell>
          <cell r="E105">
            <v>3365.743353227273</v>
          </cell>
          <cell r="G105">
            <v>1645.8671103686524</v>
          </cell>
          <cell r="H105">
            <v>1092.2107301999999</v>
          </cell>
          <cell r="J105">
            <v>1600.0840679272728</v>
          </cell>
          <cell r="K105">
            <v>1309.5538562014549</v>
          </cell>
          <cell r="M105">
            <v>0</v>
          </cell>
          <cell r="N105">
            <v>135.59595519999999</v>
          </cell>
          <cell r="P105">
            <v>7407.486361241381</v>
          </cell>
          <cell r="Q105">
            <v>5903.1038948287278</v>
          </cell>
        </row>
        <row r="107">
          <cell r="B107" t="str">
            <v>Direct Manpower</v>
          </cell>
          <cell r="D107">
            <v>1689.6689196727275</v>
          </cell>
          <cell r="E107">
            <v>1296.2670847476363</v>
          </cell>
          <cell r="F107">
            <v>-0.23282776308703679</v>
          </cell>
          <cell r="G107">
            <v>891.64280545454562</v>
          </cell>
          <cell r="H107">
            <v>731.26853578181806</v>
          </cell>
          <cell r="I107">
            <v>-0.17986380722375847</v>
          </cell>
          <cell r="J107">
            <v>843.35813658181826</v>
          </cell>
          <cell r="K107">
            <v>718.78154853818194</v>
          </cell>
          <cell r="L107">
            <v>-0.14771492992117535</v>
          </cell>
          <cell r="P107">
            <v>3424.6698617090915</v>
          </cell>
          <cell r="Q107">
            <v>2746.3171690676363</v>
          </cell>
          <cell r="R107">
            <v>-0.1980782732449782</v>
          </cell>
        </row>
        <row r="108">
          <cell r="B108" t="str">
            <v>India manpower costs</v>
          </cell>
          <cell r="E108">
            <v>125.21551636363638</v>
          </cell>
          <cell r="H108">
            <v>-125.21551636363638</v>
          </cell>
          <cell r="P108">
            <v>0</v>
          </cell>
          <cell r="Q108">
            <v>0</v>
          </cell>
        </row>
        <row r="109">
          <cell r="D109">
            <v>1689.6689196727275</v>
          </cell>
          <cell r="E109">
            <v>1421.4826011112727</v>
          </cell>
          <cell r="G109">
            <v>891.64280545454562</v>
          </cell>
          <cell r="H109">
            <v>606.05301941818163</v>
          </cell>
          <cell r="J109">
            <v>843.35813658181826</v>
          </cell>
          <cell r="K109">
            <v>718.78154853818194</v>
          </cell>
          <cell r="M109">
            <v>0</v>
          </cell>
          <cell r="N109">
            <v>0</v>
          </cell>
          <cell r="P109">
            <v>3424.6698617090915</v>
          </cell>
          <cell r="Q109">
            <v>2746.3171690676363</v>
          </cell>
        </row>
        <row r="110">
          <cell r="D110">
            <v>0.40602057783801115</v>
          </cell>
          <cell r="E110">
            <v>0.42233838172725541</v>
          </cell>
          <cell r="G110">
            <v>0.54174653581529397</v>
          </cell>
          <cell r="H110">
            <v>0.55488652753594936</v>
          </cell>
          <cell r="J110">
            <v>0.52707114175212866</v>
          </cell>
          <cell r="K110">
            <v>0.54887513417974954</v>
          </cell>
          <cell r="P110">
            <v>0.46232550351063617</v>
          </cell>
          <cell r="Q110">
            <v>0.47617050514965142</v>
          </cell>
        </row>
        <row r="112">
          <cell r="B112" t="str">
            <v>Gross Margin - I</v>
          </cell>
          <cell r="D112">
            <v>2471.8662632727282</v>
          </cell>
          <cell r="E112">
            <v>1944.2607521160003</v>
          </cell>
          <cell r="F112">
            <v>-0.21344419760726988</v>
          </cell>
          <cell r="G112">
            <v>754.22430491410682</v>
          </cell>
          <cell r="H112">
            <v>486.15771078181831</v>
          </cell>
          <cell r="I112">
            <v>-0.35542025414152717</v>
          </cell>
          <cell r="J112">
            <v>756.72593134545457</v>
          </cell>
          <cell r="K112">
            <v>590.77230766327295</v>
          </cell>
          <cell r="L112">
            <v>-0.21930479293489649</v>
          </cell>
          <cell r="M112">
            <v>0</v>
          </cell>
          <cell r="N112">
            <v>0</v>
          </cell>
          <cell r="P112">
            <v>3982.8164995322895</v>
          </cell>
          <cell r="Q112">
            <v>3021.1907705610911</v>
          </cell>
          <cell r="R112">
            <v>-0.24144364398513568</v>
          </cell>
        </row>
        <row r="113">
          <cell r="D113">
            <v>0.59397942216198885</v>
          </cell>
          <cell r="E113">
            <v>0.57766161827274454</v>
          </cell>
          <cell r="G113">
            <v>0.45825346418470597</v>
          </cell>
          <cell r="H113">
            <v>0.44511347246405064</v>
          </cell>
          <cell r="J113">
            <v>0.47292885824787134</v>
          </cell>
          <cell r="K113">
            <v>0.45112486582025052</v>
          </cell>
          <cell r="P113">
            <v>0.53767449648936383</v>
          </cell>
          <cell r="Q113">
            <v>0.52382949485034858</v>
          </cell>
        </row>
        <row r="114">
          <cell r="B114" t="str">
            <v>Other Direct Cost of Sales</v>
          </cell>
        </row>
        <row r="115">
          <cell r="B115" t="str">
            <v>Travel Overseas</v>
          </cell>
          <cell r="D115">
            <v>102.45904596072729</v>
          </cell>
          <cell r="E115">
            <v>86.482572937272749</v>
          </cell>
          <cell r="G115">
            <v>0</v>
          </cell>
          <cell r="H115">
            <v>45.159162700000003</v>
          </cell>
          <cell r="J115">
            <v>0</v>
          </cell>
          <cell r="K115">
            <v>226.45129869999994</v>
          </cell>
          <cell r="M115">
            <v>0</v>
          </cell>
          <cell r="N115">
            <v>0</v>
          </cell>
          <cell r="P115">
            <v>102.45904596072729</v>
          </cell>
          <cell r="Q115">
            <v>358.09303433727268</v>
          </cell>
        </row>
        <row r="116">
          <cell r="B116" t="str">
            <v>Subcontractor Fee</v>
          </cell>
          <cell r="D116">
            <v>0</v>
          </cell>
          <cell r="E116">
            <v>58.79045072727272</v>
          </cell>
          <cell r="G116">
            <v>0</v>
          </cell>
          <cell r="H116">
            <v>11.8757608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  <cell r="P116">
            <v>0</v>
          </cell>
          <cell r="Q116">
            <v>70.666211527272722</v>
          </cell>
        </row>
        <row r="117">
          <cell r="B117" t="str">
            <v>Total</v>
          </cell>
          <cell r="D117">
            <v>102.45904596072729</v>
          </cell>
          <cell r="E117">
            <v>145.27302366454546</v>
          </cell>
          <cell r="G117">
            <v>0</v>
          </cell>
          <cell r="H117">
            <v>57.034923500000005</v>
          </cell>
          <cell r="J117">
            <v>0</v>
          </cell>
          <cell r="K117">
            <v>226.45129869999994</v>
          </cell>
          <cell r="M117">
            <v>0</v>
          </cell>
          <cell r="N117">
            <v>0</v>
          </cell>
          <cell r="P117">
            <v>102.45904596072729</v>
          </cell>
          <cell r="Q117">
            <v>428.75924586454539</v>
          </cell>
        </row>
        <row r="119">
          <cell r="B119" t="str">
            <v>Gross Margin - II</v>
          </cell>
          <cell r="D119">
            <v>2369.4072173120007</v>
          </cell>
          <cell r="E119">
            <v>1798.9877284514548</v>
          </cell>
          <cell r="G119">
            <v>754.22430491410682</v>
          </cell>
          <cell r="H119">
            <v>429.12278728181832</v>
          </cell>
          <cell r="J119">
            <v>756.72593134545457</v>
          </cell>
          <cell r="K119">
            <v>364.32100896327302</v>
          </cell>
          <cell r="M119">
            <v>0</v>
          </cell>
          <cell r="N119">
            <v>0</v>
          </cell>
          <cell r="P119">
            <v>3880.357453571562</v>
          </cell>
          <cell r="Q119">
            <v>2592.4315246965457</v>
          </cell>
        </row>
        <row r="120">
          <cell r="D120">
            <v>0.56935892961380163</v>
          </cell>
          <cell r="E120">
            <v>0.53449937789418178</v>
          </cell>
          <cell r="G120">
            <v>0.45825346418470597</v>
          </cell>
          <cell r="H120">
            <v>0.39289376620868721</v>
          </cell>
          <cell r="J120">
            <v>0.47292885824787134</v>
          </cell>
          <cell r="K120">
            <v>0.27820238720081153</v>
          </cell>
          <cell r="P120">
            <v>0.52384267271486051</v>
          </cell>
          <cell r="Q120">
            <v>0.44948902573395133</v>
          </cell>
        </row>
        <row r="123">
          <cell r="B123" t="str">
            <v>Indirect Manpower Cost - nonbillable</v>
          </cell>
          <cell r="D123">
            <v>740.98773829090919</v>
          </cell>
          <cell r="E123">
            <v>694.66280928545461</v>
          </cell>
          <cell r="F123">
            <v>-6.2517807801115835E-2</v>
          </cell>
          <cell r="G123">
            <v>24.159175490909092</v>
          </cell>
          <cell r="H123">
            <v>38.91301</v>
          </cell>
          <cell r="I123">
            <v>0.61069279929038389</v>
          </cell>
          <cell r="J123">
            <v>192.97163043636365</v>
          </cell>
          <cell r="K123">
            <v>260.38719071963635</v>
          </cell>
          <cell r="L123">
            <v>0.34935477370858592</v>
          </cell>
          <cell r="M123">
            <v>163.24182229885059</v>
          </cell>
          <cell r="N123">
            <v>181.75786939999995</v>
          </cell>
          <cell r="O123">
            <v>0.11342710366986468</v>
          </cell>
          <cell r="P123">
            <v>1121.3603665170326</v>
          </cell>
          <cell r="Q123">
            <v>1175.720879405091</v>
          </cell>
          <cell r="R123">
            <v>4.8477291075395466E-2</v>
          </cell>
        </row>
        <row r="124">
          <cell r="B124" t="str">
            <v>Sales &amp; Marketing Expenses</v>
          </cell>
          <cell r="D124">
            <v>362.69714363636365</v>
          </cell>
          <cell r="E124">
            <v>206.84007406818188</v>
          </cell>
          <cell r="F124">
            <v>-0.42971683759506646</v>
          </cell>
          <cell r="G124">
            <v>46.738022836363641</v>
          </cell>
          <cell r="H124">
            <v>20.738722499999998</v>
          </cell>
          <cell r="I124">
            <v>-0.55627728257549169</v>
          </cell>
          <cell r="J124">
            <v>12.198385454545457</v>
          </cell>
          <cell r="K124">
            <v>17.406966950000005</v>
          </cell>
          <cell r="L124">
            <v>0.42698941715386485</v>
          </cell>
          <cell r="M124">
            <v>112.75946120501568</v>
          </cell>
          <cell r="N124">
            <v>95.858782100000013</v>
          </cell>
          <cell r="O124">
            <v>-0.149882581243337</v>
          </cell>
          <cell r="P124">
            <v>534.39301313228839</v>
          </cell>
          <cell r="Q124">
            <v>340.84454561818188</v>
          </cell>
          <cell r="R124">
            <v>-0.36218375382500334</v>
          </cell>
        </row>
        <row r="125">
          <cell r="B125" t="str">
            <v>Incentives</v>
          </cell>
          <cell r="P125">
            <v>0</v>
          </cell>
          <cell r="Q125">
            <v>0</v>
          </cell>
        </row>
        <row r="126">
          <cell r="B126" t="str">
            <v>Prior period items</v>
          </cell>
          <cell r="D126">
            <v>0</v>
          </cell>
          <cell r="E126">
            <v>26.52693672727273</v>
          </cell>
          <cell r="G126">
            <v>0</v>
          </cell>
          <cell r="H126">
            <v>0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P126">
            <v>0</v>
          </cell>
          <cell r="Q126">
            <v>26.52693672727273</v>
          </cell>
        </row>
        <row r="128">
          <cell r="B128" t="str">
            <v>Fixed Overheads</v>
          </cell>
        </row>
        <row r="129">
          <cell r="B129" t="str">
            <v>Office Rent - India</v>
          </cell>
          <cell r="D129">
            <v>183.36629953511292</v>
          </cell>
          <cell r="E129">
            <v>87.848962400000005</v>
          </cell>
          <cell r="F129">
            <v>-0.52090998933433919</v>
          </cell>
          <cell r="G129">
            <v>93.288090932684469</v>
          </cell>
          <cell r="H129">
            <v>85.552499999999995</v>
          </cell>
          <cell r="I129">
            <v>-8.2921526803098375E-2</v>
          </cell>
          <cell r="J129">
            <v>68.011184411093154</v>
          </cell>
          <cell r="K129">
            <v>58.602379999999997</v>
          </cell>
          <cell r="L129">
            <v>-0.13834201672215707</v>
          </cell>
          <cell r="M129">
            <v>9.2661205518644394</v>
          </cell>
          <cell r="N129">
            <v>11.47</v>
          </cell>
          <cell r="O129">
            <v>0.23784273427050523</v>
          </cell>
          <cell r="P129">
            <v>353.93169543075498</v>
          </cell>
          <cell r="Q129">
            <v>243.4738424</v>
          </cell>
          <cell r="R129">
            <v>-0.31208805104702902</v>
          </cell>
        </row>
        <row r="130">
          <cell r="B130" t="str">
            <v>Insurance</v>
          </cell>
          <cell r="D130">
            <v>9.5514081995250333</v>
          </cell>
          <cell r="E130">
            <v>4.0602476000000003</v>
          </cell>
          <cell r="G130">
            <v>2.6911576890545192</v>
          </cell>
          <cell r="H130">
            <v>2.45234</v>
          </cell>
          <cell r="J130">
            <v>1.5242539684035925</v>
          </cell>
          <cell r="K130">
            <v>1.3944700000000001</v>
          </cell>
          <cell r="M130">
            <v>0.20946412160016059</v>
          </cell>
          <cell r="N130">
            <v>-0.85401059999999995</v>
          </cell>
          <cell r="P130">
            <v>13.976283978583306</v>
          </cell>
          <cell r="Q130">
            <v>7.0530470000000003</v>
          </cell>
        </row>
        <row r="132">
          <cell r="B132" t="str">
            <v>Other Overheads</v>
          </cell>
        </row>
        <row r="133">
          <cell r="B133" t="str">
            <v>People expenses</v>
          </cell>
          <cell r="D133">
            <v>180.94302101818187</v>
          </cell>
          <cell r="E133">
            <v>76.193770299999997</v>
          </cell>
          <cell r="F133">
            <v>-0.57890738271500541</v>
          </cell>
          <cell r="G133">
            <v>43.349001594693441</v>
          </cell>
          <cell r="H133">
            <v>65.781093799999994</v>
          </cell>
          <cell r="I133">
            <v>0.5174765595536247</v>
          </cell>
          <cell r="J133">
            <v>30.495963636363641</v>
          </cell>
          <cell r="K133">
            <v>48.3514105</v>
          </cell>
          <cell r="L133">
            <v>0.58550197254122427</v>
          </cell>
          <cell r="M133">
            <v>9.0387859803552821</v>
          </cell>
          <cell r="N133">
            <v>28.084934900000004</v>
          </cell>
          <cell r="O133">
            <v>2.1071578595885825</v>
          </cell>
          <cell r="P133">
            <v>263.82677222959421</v>
          </cell>
          <cell r="Q133">
            <v>218.41120949999998</v>
          </cell>
          <cell r="R133">
            <v>-0.1721416001332553</v>
          </cell>
        </row>
        <row r="134">
          <cell r="B134" t="str">
            <v>Travel</v>
          </cell>
          <cell r="D134">
            <v>102.45904596072729</v>
          </cell>
          <cell r="E134">
            <v>90.000205537272748</v>
          </cell>
          <cell r="F134">
            <v>-0.1215982474424956</v>
          </cell>
          <cell r="G134">
            <v>93.4741517734588</v>
          </cell>
          <cell r="H134">
            <v>23.603361300000003</v>
          </cell>
          <cell r="I134">
            <v>-0.74748782575524819</v>
          </cell>
          <cell r="J134">
            <v>30.495963636363641</v>
          </cell>
          <cell r="K134">
            <v>50.190699400000007</v>
          </cell>
          <cell r="L134">
            <v>0.64581450838799526</v>
          </cell>
          <cell r="M134">
            <v>47.410231514315576</v>
          </cell>
          <cell r="N134">
            <v>64.896959200000012</v>
          </cell>
          <cell r="O134">
            <v>0.36883869002842345</v>
          </cell>
          <cell r="P134">
            <v>273.83939288486533</v>
          </cell>
          <cell r="Q134">
            <v>228.69122543727275</v>
          </cell>
          <cell r="R134">
            <v>-0.16487097408434201</v>
          </cell>
        </row>
        <row r="135">
          <cell r="B135" t="str">
            <v>Communication</v>
          </cell>
          <cell r="D135">
            <v>36.717140218181825</v>
          </cell>
          <cell r="E135">
            <v>70.381907249999998</v>
          </cell>
          <cell r="F135">
            <v>0.91686789417079495</v>
          </cell>
          <cell r="G135">
            <v>6.0759427594566358</v>
          </cell>
          <cell r="H135">
            <v>12.090693999999999</v>
          </cell>
          <cell r="I135">
            <v>0.98992888489312481</v>
          </cell>
          <cell r="J135">
            <v>9.3517920727272745</v>
          </cell>
          <cell r="K135">
            <v>20.378154949999999</v>
          </cell>
          <cell r="L135">
            <v>1.1790641613417623</v>
          </cell>
          <cell r="M135">
            <v>91.997653254754454</v>
          </cell>
          <cell r="N135">
            <v>51.238326700000002</v>
          </cell>
          <cell r="O135">
            <v>-0.44304745950297381</v>
          </cell>
          <cell r="P135">
            <v>144.14252830512021</v>
          </cell>
          <cell r="Q135">
            <v>154.08908289999999</v>
          </cell>
          <cell r="R135">
            <v>6.9004996039926311E-2</v>
          </cell>
        </row>
        <row r="136">
          <cell r="B136" t="str">
            <v>Office &amp; Admin expenses</v>
          </cell>
          <cell r="D136">
            <v>14.05353874019189</v>
          </cell>
          <cell r="E136">
            <v>29.427269080000002</v>
          </cell>
          <cell r="F136">
            <v>1.0939401544353089</v>
          </cell>
          <cell r="G136">
            <v>20.470749115987459</v>
          </cell>
          <cell r="H136">
            <v>62.046781764000009</v>
          </cell>
          <cell r="I136">
            <v>2.0309971272884226</v>
          </cell>
          <cell r="J136">
            <v>11.299009402079635</v>
          </cell>
          <cell r="K136">
            <v>42.029410356000007</v>
          </cell>
          <cell r="L136">
            <v>2.7197429314701074</v>
          </cell>
          <cell r="M136">
            <v>1.9135198908214044</v>
          </cell>
          <cell r="N136">
            <v>9.9863252799999938</v>
          </cell>
          <cell r="O136">
            <v>4.2188249141811784</v>
          </cell>
          <cell r="P136">
            <v>47.736817149080387</v>
          </cell>
          <cell r="Q136">
            <v>143.48978648000002</v>
          </cell>
          <cell r="R136">
            <v>2.0058515638335606</v>
          </cell>
        </row>
        <row r="137">
          <cell r="B137" t="str">
            <v>Repairs &amp; Maintenance</v>
          </cell>
          <cell r="D137">
            <v>4.8864641517241383</v>
          </cell>
          <cell r="E137">
            <v>6.4351837999999999</v>
          </cell>
          <cell r="F137">
            <v>0.31694075719954107</v>
          </cell>
          <cell r="G137">
            <v>16.533621088690623</v>
          </cell>
          <cell r="H137">
            <v>8.1892800999999977</v>
          </cell>
          <cell r="I137">
            <v>-0.50468925977736034</v>
          </cell>
          <cell r="J137">
            <v>9.3617766967928642</v>
          </cell>
          <cell r="K137">
            <v>4.9644950999999997</v>
          </cell>
          <cell r="L137">
            <v>-0.46970588374525907</v>
          </cell>
          <cell r="M137">
            <v>1.5856090095008442</v>
          </cell>
          <cell r="N137">
            <v>27.743333199999999</v>
          </cell>
          <cell r="O137">
            <v>16.496957341793681</v>
          </cell>
          <cell r="P137">
            <v>32.367470946708472</v>
          </cell>
          <cell r="Q137">
            <v>47.332292199999991</v>
          </cell>
          <cell r="R137">
            <v>0.46234138212189629</v>
          </cell>
        </row>
        <row r="138">
          <cell r="B138" t="str">
            <v>Other misc expenses</v>
          </cell>
          <cell r="D138">
            <v>29.927009090909095</v>
          </cell>
          <cell r="E138">
            <v>74.740117598545424</v>
          </cell>
          <cell r="F138">
            <v>1.4974135360973702</v>
          </cell>
          <cell r="G138">
            <v>1.1214604188087771</v>
          </cell>
          <cell r="H138">
            <v>4.2829775000000003</v>
          </cell>
          <cell r="I138">
            <v>2.8191071465093778</v>
          </cell>
          <cell r="J138">
            <v>8.1319535272727297</v>
          </cell>
          <cell r="K138">
            <v>3.7976611999999998</v>
          </cell>
          <cell r="L138">
            <v>-0.53299521606173661</v>
          </cell>
          <cell r="M138">
            <v>14.207896286729365</v>
          </cell>
          <cell r="N138">
            <v>40.699644500000005</v>
          </cell>
          <cell r="O138">
            <v>1.8645792226126248</v>
          </cell>
          <cell r="P138">
            <v>53.388319323719969</v>
          </cell>
          <cell r="Q138">
            <v>123.52040079854544</v>
          </cell>
          <cell r="R138">
            <v>1.3136221998220197</v>
          </cell>
        </row>
        <row r="139">
          <cell r="B139" t="str">
            <v>IS expenses</v>
          </cell>
          <cell r="D139">
            <v>0</v>
          </cell>
          <cell r="E139">
            <v>44.181878474181822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M139">
            <v>7.4782234466039741</v>
          </cell>
          <cell r="N139">
            <v>0</v>
          </cell>
          <cell r="P139">
            <v>7.4782234466039741</v>
          </cell>
          <cell r="Q139">
            <v>44.181878474181822</v>
          </cell>
        </row>
        <row r="140">
          <cell r="B140" t="str">
            <v>Computer Lease</v>
          </cell>
          <cell r="D140">
            <v>20.092288400000005</v>
          </cell>
          <cell r="E140">
            <v>24.192734299999998</v>
          </cell>
          <cell r="F140">
            <v>0.20408058148319194</v>
          </cell>
          <cell r="G140">
            <v>40.425470114156745</v>
          </cell>
          <cell r="H140">
            <v>41.490459999999999</v>
          </cell>
          <cell r="I140">
            <v>2.63445269241359E-2</v>
          </cell>
          <cell r="J140">
            <v>18.407322215322885</v>
          </cell>
          <cell r="K140">
            <v>23.582614799999998</v>
          </cell>
          <cell r="L140">
            <v>0.28115401708832055</v>
          </cell>
          <cell r="M140">
            <v>55.139158882558</v>
          </cell>
          <cell r="N140">
            <v>44.256595199999992</v>
          </cell>
          <cell r="O140">
            <v>-0.19736542782121502</v>
          </cell>
          <cell r="P140">
            <v>134.06423961203762</v>
          </cell>
          <cell r="Q140">
            <v>133.52240430000001</v>
          </cell>
          <cell r="R140">
            <v>-4.0416095567737675E-3</v>
          </cell>
        </row>
        <row r="141">
          <cell r="D141">
            <v>1685.6810972418266</v>
          </cell>
          <cell r="E141">
            <v>1435.4920964209091</v>
          </cell>
          <cell r="F141">
            <v>-0.14842012598366675</v>
          </cell>
          <cell r="G141">
            <v>388.32684381426412</v>
          </cell>
          <cell r="H141">
            <v>365.14122096400001</v>
          </cell>
          <cell r="I141">
            <v>-5.9706464334342395E-2</v>
          </cell>
          <cell r="J141">
            <v>392.2492354573285</v>
          </cell>
          <cell r="K141">
            <v>531.08545397563648</v>
          </cell>
          <cell r="L141">
            <v>0.35394898439110284</v>
          </cell>
          <cell r="M141">
            <v>514.24794644296969</v>
          </cell>
          <cell r="N141">
            <v>555.13875988000007</v>
          </cell>
          <cell r="O141">
            <v>7.9515754452439372E-2</v>
          </cell>
          <cell r="P141">
            <v>2980.5051229563892</v>
          </cell>
          <cell r="Q141">
            <v>2886.8575312405455</v>
          </cell>
          <cell r="R141">
            <v>-3.142004051412392E-2</v>
          </cell>
        </row>
        <row r="142">
          <cell r="D142">
            <v>0.40506232030669354</v>
          </cell>
          <cell r="E142">
            <v>0.42650075949625649</v>
          </cell>
          <cell r="G142">
            <v>0.23594058193877152</v>
          </cell>
          <cell r="H142">
            <v>0.33431389279350632</v>
          </cell>
          <cell r="J142">
            <v>0.2451428917515833</v>
          </cell>
          <cell r="K142">
            <v>0.40554685968863052</v>
          </cell>
          <cell r="P142">
            <v>0.40236390289578639</v>
          </cell>
          <cell r="Q142">
            <v>0.50053811134005677</v>
          </cell>
        </row>
        <row r="144">
          <cell r="B144" t="str">
            <v>Interest / Bank Charges</v>
          </cell>
          <cell r="D144">
            <v>39.622998212448323</v>
          </cell>
          <cell r="E144">
            <v>22.45133328579243</v>
          </cell>
          <cell r="G144">
            <v>12.332658727272728</v>
          </cell>
          <cell r="H144">
            <v>17.220373674336361</v>
          </cell>
          <cell r="J144">
            <v>12.708623890909092</v>
          </cell>
          <cell r="K144">
            <v>8.4560976310606044</v>
          </cell>
          <cell r="M144">
            <v>0</v>
          </cell>
          <cell r="N144">
            <v>28.255766300000005</v>
          </cell>
          <cell r="P144">
            <v>64.664280830630148</v>
          </cell>
          <cell r="Q144">
            <v>36.755986841454565</v>
          </cell>
          <cell r="R144">
            <v>-0.43158747968253897</v>
          </cell>
        </row>
        <row r="145">
          <cell r="B145" t="str">
            <v>Depreciation</v>
          </cell>
          <cell r="D145">
            <v>107.97735153080042</v>
          </cell>
          <cell r="E145">
            <v>38.979059999999997</v>
          </cell>
          <cell r="G145">
            <v>33.26699985454546</v>
          </cell>
          <cell r="H145">
            <v>128.87701261399997</v>
          </cell>
          <cell r="J145">
            <v>91.758713272727277</v>
          </cell>
          <cell r="K145">
            <v>73.283004006000027</v>
          </cell>
          <cell r="M145">
            <v>156.38785316363638</v>
          </cell>
          <cell r="N145">
            <v>50.540004180000018</v>
          </cell>
          <cell r="P145">
            <v>389.39091782170954</v>
          </cell>
          <cell r="Q145">
            <v>291.67908080000001</v>
          </cell>
          <cell r="R145">
            <v>-0.25093506948831523</v>
          </cell>
        </row>
        <row r="146">
          <cell r="B146" t="str">
            <v>Provision for Doubtful Debts</v>
          </cell>
          <cell r="D146">
            <v>0</v>
          </cell>
          <cell r="E146">
            <v>18.877911818181822</v>
          </cell>
          <cell r="G146">
            <v>0</v>
          </cell>
          <cell r="H146">
            <v>30.195034552476496</v>
          </cell>
          <cell r="J146">
            <v>0</v>
          </cell>
          <cell r="K146">
            <v>4.0236465454545458</v>
          </cell>
          <cell r="M146">
            <v>0</v>
          </cell>
          <cell r="N146">
            <v>0</v>
          </cell>
          <cell r="P146">
            <v>0</v>
          </cell>
          <cell r="Q146">
            <v>53.096592916112861</v>
          </cell>
        </row>
        <row r="147">
          <cell r="B147" t="str">
            <v>Nett Margin before corporate exp.</v>
          </cell>
          <cell r="D147">
            <v>536.12577032692536</v>
          </cell>
          <cell r="E147">
            <v>283.18732692657147</v>
          </cell>
          <cell r="G147">
            <v>320.29780251802453</v>
          </cell>
          <cell r="H147">
            <v>-112.31085452299452</v>
          </cell>
          <cell r="J147">
            <v>260.00935872448969</v>
          </cell>
          <cell r="K147">
            <v>-252.52719319487863</v>
          </cell>
          <cell r="M147">
            <v>-670.63579960660604</v>
          </cell>
          <cell r="N147">
            <v>-498.33857516000012</v>
          </cell>
          <cell r="P147">
            <v>445.79713196283353</v>
          </cell>
          <cell r="Q147">
            <v>-540.36171190156733</v>
          </cell>
        </row>
        <row r="148">
          <cell r="D148">
            <v>0.12882884482727494</v>
          </cell>
          <cell r="E148">
            <v>8.4138122609685839E-2</v>
          </cell>
          <cell r="G148">
            <v>0.19460732917026458</v>
          </cell>
          <cell r="H148">
            <v>-0.10282892432527992</v>
          </cell>
          <cell r="J148">
            <v>0.16249731119521882</v>
          </cell>
          <cell r="K148">
            <v>-0.19283452299347906</v>
          </cell>
          <cell r="P148">
            <v>6.0181971349337018E-2</v>
          </cell>
          <cell r="Q148">
            <v>-9.369067499477983E-2</v>
          </cell>
        </row>
        <row r="150">
          <cell r="B150" t="str">
            <v>Corporate Expenses - Allocation</v>
          </cell>
          <cell r="D150">
            <v>73.503202929502251</v>
          </cell>
          <cell r="E150">
            <v>37.0340121256</v>
          </cell>
          <cell r="G150">
            <v>31.277666944133323</v>
          </cell>
          <cell r="H150">
            <v>15.759154096000003</v>
          </cell>
          <cell r="J150">
            <v>51.607877359638159</v>
          </cell>
          <cell r="K150">
            <v>26.002604258400005</v>
          </cell>
          <cell r="M150">
            <v>-156.38874723327373</v>
          </cell>
          <cell r="N150">
            <v>-78.795770480000016</v>
          </cell>
          <cell r="P150">
            <v>0</v>
          </cell>
          <cell r="Q150">
            <v>0</v>
          </cell>
        </row>
        <row r="152">
          <cell r="B152" t="str">
            <v>Profit Before Tax</v>
          </cell>
          <cell r="D152">
            <v>462.6225673974231</v>
          </cell>
          <cell r="E152">
            <v>246.15331480097149</v>
          </cell>
          <cell r="G152">
            <v>289.0201355738912</v>
          </cell>
          <cell r="H152">
            <v>-128.07000861899451</v>
          </cell>
          <cell r="J152">
            <v>208.40148136485152</v>
          </cell>
          <cell r="K152">
            <v>-278.52979745327866</v>
          </cell>
          <cell r="M152">
            <v>-514.24705237333228</v>
          </cell>
          <cell r="N152">
            <v>-419.54280468000013</v>
          </cell>
          <cell r="P152">
            <v>445.79713196283353</v>
          </cell>
          <cell r="Q152">
            <v>-540.36171190156733</v>
          </cell>
        </row>
        <row r="153">
          <cell r="D153">
            <v>0.11116632373872846</v>
          </cell>
          <cell r="E153">
            <v>7.3134903338647375E-2</v>
          </cell>
          <cell r="G153">
            <v>0.17560356711250796</v>
          </cell>
          <cell r="H153">
            <v>-0.11725759972669651</v>
          </cell>
          <cell r="J153">
            <v>0.13024408250924713</v>
          </cell>
          <cell r="K153">
            <v>-0.21269060156196515</v>
          </cell>
          <cell r="P153">
            <v>6.0181971349337018E-2</v>
          </cell>
          <cell r="Q153">
            <v>-9.369067499477983E-2</v>
          </cell>
        </row>
      </sheetData>
      <sheetData sheetId="3">
        <row r="3">
          <cell r="B3" t="str">
            <v>MindTree Consulting Private Limited</v>
          </cell>
        </row>
        <row r="4">
          <cell r="G4" t="str">
            <v/>
          </cell>
          <cell r="N4" t="str">
            <v>in USD</v>
          </cell>
        </row>
        <row r="5">
          <cell r="B5" t="str">
            <v>Profit and Loss Account for the month of February, 2001</v>
          </cell>
        </row>
        <row r="7">
          <cell r="B7" t="str">
            <v>Particulars</v>
          </cell>
          <cell r="C7" t="str">
            <v>Notes</v>
          </cell>
          <cell r="D7" t="str">
            <v>E-Biz USA</v>
          </cell>
          <cell r="G7" t="str">
            <v>E-Biz India</v>
          </cell>
          <cell r="J7" t="str">
            <v>T-Biz</v>
          </cell>
          <cell r="M7" t="str">
            <v>Corp.</v>
          </cell>
          <cell r="P7" t="str">
            <v>Total</v>
          </cell>
        </row>
        <row r="8">
          <cell r="D8" t="str">
            <v>Plan</v>
          </cell>
          <cell r="E8" t="str">
            <v>Actual</v>
          </cell>
          <cell r="F8" t="str">
            <v>%</v>
          </cell>
          <cell r="G8" t="str">
            <v>Plan</v>
          </cell>
          <cell r="H8" t="str">
            <v>Actual</v>
          </cell>
          <cell r="I8" t="str">
            <v>%</v>
          </cell>
          <cell r="J8" t="str">
            <v>Plan</v>
          </cell>
          <cell r="K8" t="str">
            <v>Actual</v>
          </cell>
          <cell r="L8" t="str">
            <v>%</v>
          </cell>
          <cell r="M8" t="str">
            <v>Plan</v>
          </cell>
          <cell r="N8" t="str">
            <v>Actual</v>
          </cell>
          <cell r="O8" t="str">
            <v>%</v>
          </cell>
          <cell r="P8" t="str">
            <v>Plan</v>
          </cell>
          <cell r="Q8" t="str">
            <v>Actual</v>
          </cell>
        </row>
        <row r="10">
          <cell r="B10" t="str">
            <v>Sales / Revenue</v>
          </cell>
          <cell r="C10">
            <v>1</v>
          </cell>
          <cell r="D10">
            <v>1357740</v>
          </cell>
          <cell r="E10">
            <v>858484.5</v>
          </cell>
          <cell r="F10">
            <v>-0.36771068098457732</v>
          </cell>
          <cell r="G10">
            <v>468598</v>
          </cell>
          <cell r="H10">
            <v>201990.48174928362</v>
          </cell>
          <cell r="I10">
            <v>-0.56894719621235346</v>
          </cell>
          <cell r="J10">
            <v>607400</v>
          </cell>
          <cell r="K10">
            <v>398821</v>
          </cell>
          <cell r="L10">
            <v>-0.34339644385907148</v>
          </cell>
          <cell r="M10">
            <v>0</v>
          </cell>
          <cell r="N10">
            <v>0</v>
          </cell>
          <cell r="P10">
            <v>2433738</v>
          </cell>
          <cell r="Q10">
            <v>1459295.9817492836</v>
          </cell>
        </row>
        <row r="11">
          <cell r="B11" t="str">
            <v>Other Income</v>
          </cell>
          <cell r="C11">
            <v>2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M11">
            <v>0</v>
          </cell>
          <cell r="N11">
            <v>48528.183873848116</v>
          </cell>
          <cell r="P11">
            <v>0</v>
          </cell>
          <cell r="Q11">
            <v>48528.183873848116</v>
          </cell>
        </row>
        <row r="12">
          <cell r="B12" t="str">
            <v>Total Income</v>
          </cell>
          <cell r="D12">
            <v>1357740</v>
          </cell>
          <cell r="E12">
            <v>858484.5</v>
          </cell>
          <cell r="F12">
            <v>-0.36771068098457732</v>
          </cell>
          <cell r="G12">
            <v>468598</v>
          </cell>
          <cell r="H12">
            <v>201990.48174928362</v>
          </cell>
          <cell r="I12">
            <v>-0.56894719621235346</v>
          </cell>
          <cell r="J12">
            <v>607400</v>
          </cell>
          <cell r="K12">
            <v>398821</v>
          </cell>
          <cell r="L12">
            <v>-0.34339644385907148</v>
          </cell>
          <cell r="M12">
            <v>0</v>
          </cell>
          <cell r="N12">
            <v>48528.183873848116</v>
          </cell>
          <cell r="P12">
            <v>2433738</v>
          </cell>
          <cell r="Q12">
            <v>1507824.1656231317</v>
          </cell>
        </row>
        <row r="14">
          <cell r="B14" t="str">
            <v>Direct Manpower</v>
          </cell>
          <cell r="C14">
            <v>3</v>
          </cell>
          <cell r="D14">
            <v>541547</v>
          </cell>
          <cell r="E14">
            <v>405182.9504109798</v>
          </cell>
          <cell r="F14">
            <v>-0.2518046440826377</v>
          </cell>
          <cell r="G14">
            <v>247850</v>
          </cell>
          <cell r="H14">
            <v>204450.11208829214</v>
          </cell>
          <cell r="I14">
            <v>-0.17510545859071155</v>
          </cell>
          <cell r="J14">
            <v>267710</v>
          </cell>
          <cell r="K14">
            <v>235555.26252152002</v>
          </cell>
          <cell r="L14">
            <v>-0.12011033386306068</v>
          </cell>
          <cell r="M14">
            <v>0</v>
          </cell>
          <cell r="N14">
            <v>0</v>
          </cell>
          <cell r="P14">
            <v>1057107</v>
          </cell>
          <cell r="Q14">
            <v>845188.32502079196</v>
          </cell>
        </row>
        <row r="15">
          <cell r="B15" t="str">
            <v>Allocated manpower cost</v>
          </cell>
          <cell r="C15">
            <v>4</v>
          </cell>
          <cell r="E15">
            <v>32625</v>
          </cell>
          <cell r="H15">
            <v>-32625</v>
          </cell>
          <cell r="K15">
            <v>0</v>
          </cell>
          <cell r="N15">
            <v>0</v>
          </cell>
          <cell r="P15">
            <v>0</v>
          </cell>
          <cell r="Q15">
            <v>0</v>
          </cell>
        </row>
        <row r="16">
          <cell r="D16">
            <v>541547</v>
          </cell>
          <cell r="E16">
            <v>437807.9504109798</v>
          </cell>
          <cell r="F16">
            <v>-0.19156056554467146</v>
          </cell>
          <cell r="G16">
            <v>247850</v>
          </cell>
          <cell r="H16">
            <v>171825.11208829214</v>
          </cell>
          <cell r="I16">
            <v>-0.30673749409605755</v>
          </cell>
          <cell r="J16">
            <v>267710</v>
          </cell>
          <cell r="K16">
            <v>235555.26252152002</v>
          </cell>
          <cell r="L16">
            <v>-0.12011033386306068</v>
          </cell>
          <cell r="M16">
            <v>0</v>
          </cell>
          <cell r="N16">
            <v>0</v>
          </cell>
          <cell r="P16">
            <v>1057107</v>
          </cell>
          <cell r="Q16">
            <v>845188.32502079196</v>
          </cell>
        </row>
        <row r="17">
          <cell r="D17">
            <v>0.39885913356018088</v>
          </cell>
          <cell r="E17">
            <v>0.50997769955191941</v>
          </cell>
          <cell r="G17">
            <v>0.52891817720092704</v>
          </cell>
          <cell r="H17">
            <v>0.85065944989213105</v>
          </cell>
          <cell r="J17">
            <v>0.44074744813961148</v>
          </cell>
          <cell r="K17">
            <v>0.59062903538559908</v>
          </cell>
          <cell r="P17">
            <v>0.43435530036511738</v>
          </cell>
          <cell r="Q17">
            <v>0.57917539388250072</v>
          </cell>
        </row>
        <row r="19">
          <cell r="B19" t="str">
            <v>Gross Margin - I</v>
          </cell>
          <cell r="D19">
            <v>816193</v>
          </cell>
          <cell r="E19">
            <v>420676.5495890202</v>
          </cell>
          <cell r="F19">
            <v>-0.48458691805857168</v>
          </cell>
          <cell r="G19">
            <v>220748</v>
          </cell>
          <cell r="H19">
            <v>30165.369660991477</v>
          </cell>
          <cell r="I19">
            <v>-0.86334929575356756</v>
          </cell>
          <cell r="J19">
            <v>339690</v>
          </cell>
          <cell r="K19">
            <v>163265.73747847998</v>
          </cell>
          <cell r="L19">
            <v>-0.51936843157443557</v>
          </cell>
          <cell r="M19">
            <v>0</v>
          </cell>
          <cell r="N19">
            <v>0</v>
          </cell>
          <cell r="P19">
            <v>1376631</v>
          </cell>
          <cell r="Q19">
            <v>662635.84060233971</v>
          </cell>
        </row>
        <row r="20">
          <cell r="D20">
            <v>0.60114086643981912</v>
          </cell>
          <cell r="E20">
            <v>0.49002230044808054</v>
          </cell>
          <cell r="G20">
            <v>0.47108182279907296</v>
          </cell>
          <cell r="H20">
            <v>0.14934055010786895</v>
          </cell>
          <cell r="J20">
            <v>0.55925255186038858</v>
          </cell>
          <cell r="K20">
            <v>0.40937096461440087</v>
          </cell>
          <cell r="P20">
            <v>0.56564469963488262</v>
          </cell>
          <cell r="Q20">
            <v>0.4540791236936228</v>
          </cell>
        </row>
        <row r="21">
          <cell r="B21" t="str">
            <v>Other Direct Cost of Sales</v>
          </cell>
        </row>
        <row r="22">
          <cell r="B22" t="str">
            <v>Travel Overseas</v>
          </cell>
          <cell r="C22">
            <v>5</v>
          </cell>
          <cell r="D22">
            <v>26878</v>
          </cell>
          <cell r="E22">
            <v>1196.0585784801806</v>
          </cell>
          <cell r="F22">
            <v>-0.95550046214449813</v>
          </cell>
          <cell r="G22">
            <v>0</v>
          </cell>
          <cell r="H22">
            <v>7055.8365306796622</v>
          </cell>
          <cell r="I22">
            <v>1</v>
          </cell>
          <cell r="J22">
            <v>0</v>
          </cell>
          <cell r="K22">
            <v>93095.809771949425</v>
          </cell>
          <cell r="M22">
            <v>0</v>
          </cell>
          <cell r="N22">
            <v>0</v>
          </cell>
          <cell r="P22">
            <v>26878</v>
          </cell>
          <cell r="Q22">
            <v>101347.70488110927</v>
          </cell>
        </row>
        <row r="23">
          <cell r="B23" t="str">
            <v>Subcontractor Fee</v>
          </cell>
          <cell r="C23">
            <v>6</v>
          </cell>
          <cell r="D23">
            <v>0</v>
          </cell>
          <cell r="E23">
            <v>15060.21104275556</v>
          </cell>
          <cell r="G23">
            <v>0</v>
          </cell>
          <cell r="H23">
            <v>-50.750911390601686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P23">
            <v>0</v>
          </cell>
          <cell r="Q23">
            <v>15009.460131364958</v>
          </cell>
        </row>
        <row r="24">
          <cell r="B24" t="str">
            <v>Total</v>
          </cell>
          <cell r="D24">
            <v>26878</v>
          </cell>
          <cell r="E24">
            <v>16256.26962123574</v>
          </cell>
          <cell r="G24">
            <v>0</v>
          </cell>
          <cell r="H24">
            <v>7005.0856192890606</v>
          </cell>
          <cell r="J24">
            <v>0</v>
          </cell>
          <cell r="K24">
            <v>93095.809771949425</v>
          </cell>
          <cell r="M24">
            <v>0</v>
          </cell>
          <cell r="N24">
            <v>0</v>
          </cell>
          <cell r="P24">
            <v>26878</v>
          </cell>
          <cell r="Q24">
            <v>116357.16501247423</v>
          </cell>
        </row>
        <row r="26">
          <cell r="B26" t="str">
            <v>Gross Margin - II</v>
          </cell>
          <cell r="D26">
            <v>789315</v>
          </cell>
          <cell r="E26">
            <v>404420.27996778447</v>
          </cell>
          <cell r="F26">
            <v>-0.48763132593731973</v>
          </cell>
          <cell r="G26">
            <v>220748</v>
          </cell>
          <cell r="H26">
            <v>23160.284041702416</v>
          </cell>
          <cell r="I26">
            <v>-0.89508270044710514</v>
          </cell>
          <cell r="J26">
            <v>339690</v>
          </cell>
          <cell r="K26">
            <v>70169.92770653055</v>
          </cell>
          <cell r="L26">
            <v>-0.79342951601009581</v>
          </cell>
          <cell r="M26">
            <v>0</v>
          </cell>
          <cell r="N26">
            <v>0</v>
          </cell>
          <cell r="P26">
            <v>1349753</v>
          </cell>
          <cell r="Q26">
            <v>546278.67558986554</v>
          </cell>
        </row>
        <row r="27">
          <cell r="D27">
            <v>0.5813447346325511</v>
          </cell>
          <cell r="E27">
            <v>0.4710862921436374</v>
          </cell>
          <cell r="G27">
            <v>0.47108182279907296</v>
          </cell>
          <cell r="H27">
            <v>0.11466027429178384</v>
          </cell>
          <cell r="J27">
            <v>0.55925255186038858</v>
          </cell>
          <cell r="K27">
            <v>0.17594341247459525</v>
          </cell>
          <cell r="P27">
            <v>0.55460078282871861</v>
          </cell>
          <cell r="Q27">
            <v>0.37434398670448726</v>
          </cell>
        </row>
        <row r="30">
          <cell r="B30" t="str">
            <v>Indirect Manpower Cost - nonbillable</v>
          </cell>
          <cell r="C30">
            <v>7</v>
          </cell>
          <cell r="D30">
            <v>180975</v>
          </cell>
          <cell r="E30">
            <v>191877.68209732417</v>
          </cell>
          <cell r="F30">
            <v>6.0244133705341457E-2</v>
          </cell>
          <cell r="G30">
            <v>5650</v>
          </cell>
          <cell r="H30">
            <v>10024.375162027602</v>
          </cell>
          <cell r="I30">
            <v>0.77422569239426575</v>
          </cell>
          <cell r="J30">
            <v>43070</v>
          </cell>
          <cell r="K30">
            <v>51150.943150403444</v>
          </cell>
          <cell r="L30">
            <v>0.18762347690744008</v>
          </cell>
          <cell r="M30">
            <v>34794</v>
          </cell>
          <cell r="N30">
            <v>41466.634428032849</v>
          </cell>
          <cell r="O30">
            <v>0.19177543335152178</v>
          </cell>
          <cell r="P30">
            <v>264489</v>
          </cell>
          <cell r="Q30">
            <v>294519.63483778806</v>
          </cell>
        </row>
        <row r="31">
          <cell r="B31" t="str">
            <v>Sales &amp; Marketing Expenses</v>
          </cell>
          <cell r="C31">
            <v>8</v>
          </cell>
          <cell r="D31">
            <v>95146</v>
          </cell>
          <cell r="E31">
            <v>54896.333040296857</v>
          </cell>
          <cell r="F31">
            <v>-0.42303057364159441</v>
          </cell>
          <cell r="G31">
            <v>12261</v>
          </cell>
          <cell r="H31">
            <v>-43.005021447665058</v>
          </cell>
          <cell r="I31">
            <v>-1.0035074644358262</v>
          </cell>
          <cell r="J31">
            <v>3200</v>
          </cell>
          <cell r="K31">
            <v>2123.2901844255321</v>
          </cell>
          <cell r="L31">
            <v>-0.33647181736702125</v>
          </cell>
          <cell r="M31">
            <v>29580</v>
          </cell>
          <cell r="N31">
            <v>23209.124589848187</v>
          </cell>
          <cell r="O31">
            <v>-0.21537780291250214</v>
          </cell>
          <cell r="P31">
            <v>140187</v>
          </cell>
          <cell r="Q31">
            <v>80185.742793122918</v>
          </cell>
        </row>
        <row r="32">
          <cell r="B32" t="str">
            <v>Incentives</v>
          </cell>
          <cell r="P32">
            <v>0</v>
          </cell>
          <cell r="Q32">
            <v>0</v>
          </cell>
        </row>
        <row r="33">
          <cell r="B33" t="str">
            <v>Prior period items</v>
          </cell>
          <cell r="C33">
            <v>9</v>
          </cell>
          <cell r="D33">
            <v>0</v>
          </cell>
          <cell r="E33">
            <v>0</v>
          </cell>
          <cell r="F33">
            <v>1</v>
          </cell>
          <cell r="H33">
            <v>0</v>
          </cell>
          <cell r="K33">
            <v>0</v>
          </cell>
          <cell r="N33">
            <v>0</v>
          </cell>
          <cell r="P33">
            <v>0</v>
          </cell>
          <cell r="Q33">
            <v>0</v>
          </cell>
        </row>
        <row r="35">
          <cell r="B35" t="str">
            <v>Fixed Overheads</v>
          </cell>
        </row>
        <row r="36">
          <cell r="B36" t="str">
            <v xml:space="preserve">Office Rent </v>
          </cell>
          <cell r="C36">
            <v>10</v>
          </cell>
          <cell r="D36">
            <v>48102</v>
          </cell>
          <cell r="E36">
            <v>17524.236836868164</v>
          </cell>
          <cell r="F36">
            <v>-0.63568590002768777</v>
          </cell>
          <cell r="G36">
            <v>24472</v>
          </cell>
          <cell r="H36">
            <v>25174.80809176038</v>
          </cell>
          <cell r="I36">
            <v>2.8718866122931522E-2</v>
          </cell>
          <cell r="J36">
            <v>17841</v>
          </cell>
          <cell r="K36">
            <v>14336.57688687701</v>
          </cell>
          <cell r="L36">
            <v>-0.19642526277243372</v>
          </cell>
          <cell r="M36">
            <v>2431</v>
          </cell>
          <cell r="N36">
            <v>9966.8323581470104</v>
          </cell>
          <cell r="O36">
            <v>3.0998899046264956</v>
          </cell>
          <cell r="P36">
            <v>92846</v>
          </cell>
          <cell r="Q36">
            <v>67002.454173652572</v>
          </cell>
        </row>
        <row r="37">
          <cell r="B37" t="str">
            <v>Insurance</v>
          </cell>
          <cell r="D37">
            <v>2506</v>
          </cell>
          <cell r="E37">
            <v>-20017.351416018035</v>
          </cell>
          <cell r="F37">
            <v>-8.9877699186025684</v>
          </cell>
          <cell r="G37">
            <v>706</v>
          </cell>
          <cell r="H37">
            <v>-10.480043521896732</v>
          </cell>
          <cell r="I37">
            <v>-1.0148442542803069</v>
          </cell>
          <cell r="J37">
            <v>400</v>
          </cell>
          <cell r="K37">
            <v>-5.9592496513446349</v>
          </cell>
          <cell r="L37">
            <v>-1.0148981241283617</v>
          </cell>
          <cell r="M37">
            <v>55</v>
          </cell>
          <cell r="N37">
            <v>-5288.7911820781346</v>
          </cell>
          <cell r="O37">
            <v>-97.159839674147904</v>
          </cell>
          <cell r="P37">
            <v>3667</v>
          </cell>
          <cell r="Q37">
            <v>-25322.581891269409</v>
          </cell>
        </row>
        <row r="39">
          <cell r="B39" t="str">
            <v>Other Overheads</v>
          </cell>
        </row>
        <row r="40">
          <cell r="B40" t="str">
            <v>People expenses</v>
          </cell>
          <cell r="C40">
            <v>11</v>
          </cell>
          <cell r="D40">
            <v>47467</v>
          </cell>
          <cell r="E40">
            <v>18566.088934319239</v>
          </cell>
          <cell r="F40">
            <v>-0.6088632326812472</v>
          </cell>
          <cell r="G40">
            <v>11372</v>
          </cell>
          <cell r="H40">
            <v>8381.9774855531869</v>
          </cell>
          <cell r="I40">
            <v>-0.26292846592040214</v>
          </cell>
          <cell r="J40">
            <v>8000</v>
          </cell>
          <cell r="K40">
            <v>10343.960812194782</v>
          </cell>
          <cell r="L40">
            <v>0.29299510152434777</v>
          </cell>
          <cell r="M40">
            <v>2371</v>
          </cell>
          <cell r="N40">
            <v>6732.6964378423363</v>
          </cell>
          <cell r="O40">
            <v>1.8396020404227484</v>
          </cell>
          <cell r="P40">
            <v>69210</v>
          </cell>
          <cell r="Q40">
            <v>44024.723669909545</v>
          </cell>
        </row>
        <row r="41">
          <cell r="B41" t="str">
            <v>Travel</v>
          </cell>
          <cell r="C41">
            <v>12</v>
          </cell>
          <cell r="D41">
            <v>26878</v>
          </cell>
          <cell r="E41">
            <v>5003.8665595765924</v>
          </cell>
          <cell r="F41">
            <v>-0.81383039811084934</v>
          </cell>
          <cell r="G41">
            <v>24521</v>
          </cell>
          <cell r="H41">
            <v>7144.395492625772</v>
          </cell>
          <cell r="I41">
            <v>-0.70864175634656934</v>
          </cell>
          <cell r="J41">
            <v>8000</v>
          </cell>
          <cell r="K41">
            <v>18254.223158235909</v>
          </cell>
          <cell r="L41">
            <v>1.2817778947794887</v>
          </cell>
          <cell r="M41">
            <v>12437</v>
          </cell>
          <cell r="N41">
            <v>8206.568978303636</v>
          </cell>
          <cell r="O41">
            <v>-0.3401488318482242</v>
          </cell>
          <cell r="P41">
            <v>71836</v>
          </cell>
          <cell r="Q41">
            <v>38609.054188741909</v>
          </cell>
        </row>
        <row r="42">
          <cell r="B42" t="str">
            <v>Communication</v>
          </cell>
          <cell r="C42">
            <v>13</v>
          </cell>
          <cell r="D42">
            <v>9632</v>
          </cell>
          <cell r="E42">
            <v>35766.479589866605</v>
          </cell>
          <cell r="F42">
            <v>2.7132972996123965</v>
          </cell>
          <cell r="G42">
            <v>1594</v>
          </cell>
          <cell r="H42">
            <v>7738.4100407455662</v>
          </cell>
          <cell r="I42">
            <v>3.8547114433786489</v>
          </cell>
          <cell r="J42">
            <v>2453</v>
          </cell>
          <cell r="K42">
            <v>5254.0570137046452</v>
          </cell>
          <cell r="L42">
            <v>1.1418903439480821</v>
          </cell>
          <cell r="M42">
            <v>24134</v>
          </cell>
          <cell r="N42">
            <v>-997.62861043980229</v>
          </cell>
          <cell r="O42">
            <v>-1.0413370601823073</v>
          </cell>
          <cell r="P42">
            <v>37813</v>
          </cell>
          <cell r="Q42">
            <v>47761.318033877018</v>
          </cell>
        </row>
        <row r="43">
          <cell r="B43" t="str">
            <v>Office &amp; Admin expenses</v>
          </cell>
          <cell r="C43" t="str">
            <v>10&amp;14</v>
          </cell>
          <cell r="D43">
            <v>3687</v>
          </cell>
          <cell r="E43">
            <v>6137.005116302571</v>
          </cell>
          <cell r="F43">
            <v>0.66449826859304884</v>
          </cell>
          <cell r="G43">
            <v>5370</v>
          </cell>
          <cell r="H43">
            <v>16148.669875892607</v>
          </cell>
          <cell r="I43">
            <v>2.0072010942071894</v>
          </cell>
          <cell r="J43">
            <v>2964</v>
          </cell>
          <cell r="K43">
            <v>9344.7976983084809</v>
          </cell>
          <cell r="L43">
            <v>2.1527657551648045</v>
          </cell>
          <cell r="M43">
            <v>502</v>
          </cell>
          <cell r="N43">
            <v>592.03678357756871</v>
          </cell>
          <cell r="O43">
            <v>0.17935614258479823</v>
          </cell>
          <cell r="P43">
            <v>12523</v>
          </cell>
          <cell r="Q43">
            <v>32222.509474081227</v>
          </cell>
        </row>
        <row r="44">
          <cell r="B44" t="str">
            <v>Repairs &amp; Maintenance</v>
          </cell>
          <cell r="C44">
            <v>15</v>
          </cell>
          <cell r="D44">
            <v>1282</v>
          </cell>
          <cell r="E44">
            <v>1182.9932930837203</v>
          </cell>
          <cell r="F44">
            <v>-7.7228320527519226E-2</v>
          </cell>
          <cell r="G44">
            <v>4337</v>
          </cell>
          <cell r="H44">
            <v>717.88690064791081</v>
          </cell>
          <cell r="I44">
            <v>-0.83447385274431385</v>
          </cell>
          <cell r="J44">
            <v>2456</v>
          </cell>
          <cell r="K44">
            <v>406.89030780602297</v>
          </cell>
          <cell r="L44">
            <v>-0.83432805056758019</v>
          </cell>
          <cell r="M44">
            <v>416</v>
          </cell>
          <cell r="N44">
            <v>14210.442259342657</v>
          </cell>
          <cell r="O44">
            <v>33.159716969573694</v>
          </cell>
          <cell r="P44">
            <v>8491</v>
          </cell>
          <cell r="Q44">
            <v>16518.212760880313</v>
          </cell>
        </row>
        <row r="45">
          <cell r="B45" t="str">
            <v>Other misc expenses</v>
          </cell>
          <cell r="D45">
            <v>7851</v>
          </cell>
          <cell r="E45">
            <v>21145.778233851655</v>
          </cell>
          <cell r="F45">
            <v>1.6933866047448294</v>
          </cell>
          <cell r="G45">
            <v>294</v>
          </cell>
          <cell r="H45">
            <v>1036.48674797081</v>
          </cell>
          <cell r="I45">
            <v>2.5254651291524151</v>
          </cell>
          <cell r="J45">
            <v>2133</v>
          </cell>
          <cell r="K45">
            <v>588.02362727696072</v>
          </cell>
          <cell r="L45">
            <v>-0.72432084984671319</v>
          </cell>
          <cell r="M45">
            <v>3727</v>
          </cell>
          <cell r="N45">
            <v>19836.576667029862</v>
          </cell>
          <cell r="O45">
            <v>4.3223978178239504</v>
          </cell>
          <cell r="P45">
            <v>14005</v>
          </cell>
          <cell r="Q45">
            <v>42606.865276129291</v>
          </cell>
        </row>
        <row r="46">
          <cell r="B46" t="str">
            <v>IS expenses</v>
          </cell>
          <cell r="C46">
            <v>16</v>
          </cell>
          <cell r="D46">
            <v>0</v>
          </cell>
          <cell r="E46">
            <v>0</v>
          </cell>
          <cell r="F46">
            <v>1</v>
          </cell>
          <cell r="H46">
            <v>0</v>
          </cell>
          <cell r="I46">
            <v>0</v>
          </cell>
          <cell r="K46">
            <v>0</v>
          </cell>
          <cell r="M46">
            <v>1962</v>
          </cell>
          <cell r="N46">
            <v>0</v>
          </cell>
          <cell r="O46">
            <v>-1</v>
          </cell>
          <cell r="P46">
            <v>1962</v>
          </cell>
          <cell r="Q46">
            <v>0</v>
          </cell>
        </row>
        <row r="47">
          <cell r="B47" t="str">
            <v>Computer Lease</v>
          </cell>
          <cell r="C47">
            <v>17</v>
          </cell>
          <cell r="D47">
            <v>4013</v>
          </cell>
          <cell r="E47">
            <v>5712.3170717831599</v>
          </cell>
          <cell r="F47">
            <v>0.42345304554775975</v>
          </cell>
          <cell r="G47">
            <v>10605</v>
          </cell>
          <cell r="H47">
            <v>10504.891456626647</v>
          </cell>
          <cell r="I47">
            <v>-9.4397494930083276E-3</v>
          </cell>
          <cell r="J47">
            <v>4829</v>
          </cell>
          <cell r="K47">
            <v>5068.4874104299161</v>
          </cell>
          <cell r="L47">
            <v>4.9593582611289308E-2</v>
          </cell>
          <cell r="M47">
            <v>14465</v>
          </cell>
          <cell r="N47">
            <v>7757.3241775424249</v>
          </cell>
          <cell r="O47">
            <v>-0.463717651051336</v>
          </cell>
          <cell r="P47">
            <v>33912</v>
          </cell>
          <cell r="Q47">
            <v>29043.020116382148</v>
          </cell>
        </row>
        <row r="48">
          <cell r="D48">
            <v>427539</v>
          </cell>
          <cell r="E48">
            <v>337795.42935725476</v>
          </cell>
          <cell r="F48">
            <v>-0.14842012598366652</v>
          </cell>
          <cell r="G48">
            <v>101182</v>
          </cell>
          <cell r="H48">
            <v>86818.416188880918</v>
          </cell>
          <cell r="I48">
            <v>-5.9706464334342561E-2</v>
          </cell>
          <cell r="J48">
            <v>95346</v>
          </cell>
          <cell r="K48">
            <v>116865.29100001135</v>
          </cell>
          <cell r="L48">
            <v>0.35394898439110228</v>
          </cell>
          <cell r="M48">
            <v>126874</v>
          </cell>
          <cell r="N48">
            <v>125691.8168871486</v>
          </cell>
          <cell r="O48">
            <v>7.9515754452439052E-2</v>
          </cell>
          <cell r="P48">
            <v>750941</v>
          </cell>
          <cell r="Q48">
            <v>667170.9534332956</v>
          </cell>
        </row>
        <row r="49">
          <cell r="D49">
            <v>0.31489018516063461</v>
          </cell>
          <cell r="E49">
            <v>0.39347877493100314</v>
          </cell>
          <cell r="G49">
            <v>0.21592495059731368</v>
          </cell>
          <cell r="H49">
            <v>0.42981439242588881</v>
          </cell>
          <cell r="J49">
            <v>0.15697398748765229</v>
          </cell>
          <cell r="K49">
            <v>0.29302692435957822</v>
          </cell>
          <cell r="P49">
            <v>0.3085545773620661</v>
          </cell>
          <cell r="Q49">
            <v>0.45718686392430552</v>
          </cell>
        </row>
        <row r="50">
          <cell r="B50" t="str">
            <v>Provision for Doubtful Debts</v>
          </cell>
          <cell r="D50">
            <v>0</v>
          </cell>
          <cell r="E50">
            <v>0</v>
          </cell>
          <cell r="F50">
            <v>1</v>
          </cell>
          <cell r="G50">
            <v>0</v>
          </cell>
          <cell r="H50">
            <v>11600.725977011483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P50">
            <v>0</v>
          </cell>
          <cell r="Q50">
            <v>11600.725977011483</v>
          </cell>
        </row>
        <row r="51">
          <cell r="D51">
            <v>0</v>
          </cell>
          <cell r="E51">
            <v>0</v>
          </cell>
          <cell r="G51">
            <v>0</v>
          </cell>
          <cell r="H51">
            <v>5.7432042720758684E-2</v>
          </cell>
          <cell r="J51">
            <v>0</v>
          </cell>
          <cell r="K51">
            <v>0</v>
          </cell>
          <cell r="P51">
            <v>0</v>
          </cell>
          <cell r="Q51">
            <v>7.9495360242858269E-3</v>
          </cell>
        </row>
        <row r="52">
          <cell r="B52" t="str">
            <v>Corporate allocation of other exp.</v>
          </cell>
          <cell r="D52">
            <v>59630.78</v>
          </cell>
          <cell r="E52">
            <v>36266.90751625126</v>
          </cell>
          <cell r="F52">
            <v>-0.39180893632028191</v>
          </cell>
          <cell r="G52">
            <v>25374.800000000003</v>
          </cell>
          <cell r="H52">
            <v>15432.726602660114</v>
          </cell>
          <cell r="I52">
            <v>-0.39180893632028185</v>
          </cell>
          <cell r="J52">
            <v>41868.420000000006</v>
          </cell>
          <cell r="K52">
            <v>25463.998894389195</v>
          </cell>
          <cell r="L52">
            <v>-0.39180893632028169</v>
          </cell>
          <cell r="M52">
            <v>-126874</v>
          </cell>
          <cell r="N52">
            <v>-77163.633013300569</v>
          </cell>
          <cell r="O52">
            <v>-0.3918089363202818</v>
          </cell>
          <cell r="P52">
            <v>0</v>
          </cell>
          <cell r="Q52">
            <v>0</v>
          </cell>
        </row>
        <row r="54">
          <cell r="B54" t="str">
            <v>EBIDTA</v>
          </cell>
          <cell r="D54">
            <v>302145.21999999997</v>
          </cell>
          <cell r="E54">
            <v>30357.943094278453</v>
          </cell>
          <cell r="F54">
            <v>-0.89952532396746687</v>
          </cell>
          <cell r="G54">
            <v>94191.2</v>
          </cell>
          <cell r="H54">
            <v>-90691.584726850095</v>
          </cell>
          <cell r="I54">
            <v>-1.9628456238677299</v>
          </cell>
          <cell r="J54">
            <v>202475.58</v>
          </cell>
          <cell r="K54">
            <v>-72159.362187869992</v>
          </cell>
          <cell r="L54">
            <v>-1.3563855067750392</v>
          </cell>
          <cell r="M54">
            <v>0</v>
          </cell>
          <cell r="N54">
            <v>8.7311491370201111E-11</v>
          </cell>
          <cell r="P54">
            <v>598812</v>
          </cell>
          <cell r="Q54">
            <v>-132493.00382044155</v>
          </cell>
        </row>
        <row r="55">
          <cell r="D55">
            <v>0.22253540442205427</v>
          </cell>
          <cell r="E55">
            <v>3.5362249515603898E-2</v>
          </cell>
          <cell r="G55">
            <v>0.2010064063440305</v>
          </cell>
          <cell r="H55">
            <v>-0.44898939762626583</v>
          </cell>
          <cell r="J55">
            <v>0.33334800790253538</v>
          </cell>
          <cell r="K55">
            <v>-0.18093170166031877</v>
          </cell>
          <cell r="P55">
            <v>0.24604620546665254</v>
          </cell>
          <cell r="Q55">
            <v>-9.07924132441041E-2</v>
          </cell>
        </row>
        <row r="57">
          <cell r="B57" t="str">
            <v>Interest / Bank Charges</v>
          </cell>
          <cell r="C57">
            <v>16</v>
          </cell>
          <cell r="D57">
            <v>87052.205068493146</v>
          </cell>
          <cell r="E57">
            <v>49325.850072644542</v>
          </cell>
          <cell r="G57">
            <v>27095</v>
          </cell>
          <cell r="H57">
            <v>37833.36870210513</v>
          </cell>
          <cell r="J57">
            <v>27921</v>
          </cell>
          <cell r="K57">
            <v>18578.148506364672</v>
          </cell>
          <cell r="M57">
            <v>0</v>
          </cell>
          <cell r="N57">
            <v>62078.259427179037</v>
          </cell>
          <cell r="P57">
            <v>142068.20506849315</v>
          </cell>
          <cell r="Q57">
            <v>80753.346499960084</v>
          </cell>
        </row>
        <row r="58">
          <cell r="B58" t="str">
            <v>Interest / Bank Charges</v>
          </cell>
          <cell r="C58">
            <v>17</v>
          </cell>
          <cell r="D58">
            <v>10394</v>
          </cell>
          <cell r="E58">
            <v>-1223.6574601546163</v>
          </cell>
          <cell r="F58">
            <v>-1.1177272907595359</v>
          </cell>
          <cell r="G58">
            <v>3235</v>
          </cell>
          <cell r="H58">
            <v>12738.790713639868</v>
          </cell>
          <cell r="I58">
            <v>2.9378023844327257</v>
          </cell>
          <cell r="J58">
            <v>3334</v>
          </cell>
          <cell r="K58">
            <v>9270.7293559141399</v>
          </cell>
          <cell r="L58">
            <v>1.7806626742393941</v>
          </cell>
          <cell r="M58">
            <v>0</v>
          </cell>
          <cell r="N58">
            <v>9614.2339362923594</v>
          </cell>
          <cell r="O58">
            <v>1</v>
          </cell>
          <cell r="P58">
            <v>16963</v>
          </cell>
          <cell r="Q58">
            <v>12229.096545691751</v>
          </cell>
        </row>
        <row r="59">
          <cell r="B59" t="str">
            <v>Depreciation</v>
          </cell>
          <cell r="D59">
            <v>28326</v>
          </cell>
          <cell r="E59">
            <v>4235.9945887874492</v>
          </cell>
          <cell r="F59">
            <v>-0.85045560302240175</v>
          </cell>
          <cell r="G59">
            <v>8727</v>
          </cell>
          <cell r="H59">
            <v>48189.587850919372</v>
          </cell>
          <cell r="I59">
            <v>4.5218961671730691</v>
          </cell>
          <cell r="J59">
            <v>24071</v>
          </cell>
          <cell r="K59">
            <v>27401.922452253115</v>
          </cell>
          <cell r="L59">
            <v>0.13837906411254683</v>
          </cell>
          <cell r="M59">
            <v>32214</v>
          </cell>
          <cell r="N59">
            <v>18897.877630718474</v>
          </cell>
          <cell r="O59">
            <v>-0.41336444928545124</v>
          </cell>
          <cell r="P59">
            <v>93338</v>
          </cell>
          <cell r="Q59">
            <v>98725.38252267841</v>
          </cell>
        </row>
        <row r="60">
          <cell r="B60" t="str">
            <v>Nett Margin before corporate exp.</v>
          </cell>
          <cell r="D60">
            <v>263425.21999999997</v>
          </cell>
          <cell r="E60">
            <v>27345.60596564562</v>
          </cell>
          <cell r="F60">
            <v>-0.89619214908259115</v>
          </cell>
          <cell r="G60">
            <v>82229.2</v>
          </cell>
          <cell r="H60">
            <v>-151619.96329140934</v>
          </cell>
          <cell r="I60">
            <v>-2.8438701007842631</v>
          </cell>
          <cell r="J60">
            <v>175070.58</v>
          </cell>
          <cell r="K60">
            <v>-108832.01399603725</v>
          </cell>
          <cell r="L60">
            <v>-1.6216465039188039</v>
          </cell>
          <cell r="M60">
            <v>-32214</v>
          </cell>
          <cell r="N60">
            <v>-28512.111567010747</v>
          </cell>
          <cell r="O60">
            <v>-0.11491551601754682</v>
          </cell>
          <cell r="P60">
            <v>488511</v>
          </cell>
          <cell r="Q60">
            <v>-243447.4828888117</v>
          </cell>
        </row>
        <row r="61">
          <cell r="D61">
            <v>0.19401742601676314</v>
          </cell>
          <cell r="E61">
            <v>3.1853348506170609E-2</v>
          </cell>
          <cell r="G61">
            <v>0.17547919538709084</v>
          </cell>
          <cell r="H61">
            <v>-0.75062924737020231</v>
          </cell>
          <cell r="J61">
            <v>0.28822946987158377</v>
          </cell>
          <cell r="K61">
            <v>-0.27288436164604485</v>
          </cell>
          <cell r="P61">
            <v>0.20072456443544867</v>
          </cell>
          <cell r="Q61">
            <v>-0.16682529516526656</v>
          </cell>
        </row>
        <row r="62">
          <cell r="B62" t="str">
            <v>Corporate Expenses - Intt. &amp; Depn.</v>
          </cell>
          <cell r="D62">
            <v>161487.42354887846</v>
          </cell>
          <cell r="E62">
            <v>81364.171403211629</v>
          </cell>
          <cell r="G62">
            <v>68717.411597320941</v>
          </cell>
          <cell r="H62">
            <v>34623.051660941121</v>
          </cell>
          <cell r="J62">
            <v>113383.12913557954</v>
          </cell>
          <cell r="K62">
            <v>57128.035240552854</v>
          </cell>
          <cell r="M62">
            <v>-343587.96428177896</v>
          </cell>
          <cell r="N62">
            <v>-173115.25830470561</v>
          </cell>
          <cell r="P62">
            <v>0</v>
          </cell>
          <cell r="Q62">
            <v>0</v>
          </cell>
        </row>
        <row r="63">
          <cell r="B63" t="str">
            <v>Corporate Expenses - Intt. &amp; Depn.</v>
          </cell>
          <cell r="D63">
            <v>15140.58</v>
          </cell>
          <cell r="E63">
            <v>13400.692436495083</v>
          </cell>
          <cell r="F63">
            <v>-0.11491551601754471</v>
          </cell>
          <cell r="G63">
            <v>6442.8</v>
          </cell>
          <cell r="H63">
            <v>5702.4223134021595</v>
          </cell>
          <cell r="I63">
            <v>-0.11491551601754527</v>
          </cell>
          <cell r="J63">
            <v>10630.62</v>
          </cell>
          <cell r="K63">
            <v>9408.9968171135697</v>
          </cell>
          <cell r="L63">
            <v>-0.1149155160175447</v>
          </cell>
          <cell r="M63">
            <v>-32214</v>
          </cell>
          <cell r="N63">
            <v>-28512.111567010812</v>
          </cell>
          <cell r="O63">
            <v>-0.11491551601754479</v>
          </cell>
          <cell r="P63">
            <v>0</v>
          </cell>
          <cell r="Q63">
            <v>0</v>
          </cell>
        </row>
        <row r="64">
          <cell r="B64" t="str">
            <v>Profit Before Tax</v>
          </cell>
          <cell r="D64">
            <v>485377.15871644492</v>
          </cell>
          <cell r="E64">
            <v>107583.7186656316</v>
          </cell>
          <cell r="G64">
            <v>409018.93607459182</v>
          </cell>
          <cell r="H64">
            <v>-465719.47453561943</v>
          </cell>
          <cell r="J64">
            <v>85023.61776491694</v>
          </cell>
          <cell r="K64">
            <v>-916107.7240901303</v>
          </cell>
          <cell r="M64">
            <v>1.9642817789572291</v>
          </cell>
          <cell r="N64">
            <v>0</v>
          </cell>
          <cell r="P64">
            <v>979421.6768377336</v>
          </cell>
          <cell r="Q64">
            <v>-1187181.1997517836</v>
          </cell>
        </row>
        <row r="65">
          <cell r="B65" t="str">
            <v>Profit Before Tax</v>
          </cell>
          <cell r="D65">
            <v>248284.63999999998</v>
          </cell>
          <cell r="E65">
            <v>13944.913529150537</v>
          </cell>
          <cell r="F65">
            <v>-0.94383497291998997</v>
          </cell>
          <cell r="G65">
            <v>75786.399999999994</v>
          </cell>
          <cell r="H65">
            <v>-157322.38560481148</v>
          </cell>
          <cell r="I65">
            <v>-3.075865664615439</v>
          </cell>
          <cell r="J65">
            <v>164439.96</v>
          </cell>
          <cell r="K65">
            <v>-118241.01081315082</v>
          </cell>
          <cell r="L65">
            <v>-1.7190527826274757</v>
          </cell>
          <cell r="M65">
            <v>0</v>
          </cell>
          <cell r="N65">
            <v>6.5483618527650833E-11</v>
          </cell>
          <cell r="O65">
            <v>0</v>
          </cell>
          <cell r="P65">
            <v>488511</v>
          </cell>
          <cell r="Q65">
            <v>-243447.4828888117</v>
          </cell>
        </row>
        <row r="66">
          <cell r="D66">
            <v>0.18286611575117473</v>
          </cell>
          <cell r="E66">
            <v>1.6243640425832425E-2</v>
          </cell>
          <cell r="G66">
            <v>0.16173009701279134</v>
          </cell>
          <cell r="H66">
            <v>-0.77886039105587435</v>
          </cell>
          <cell r="J66">
            <v>0.27072762594665789</v>
          </cell>
          <cell r="K66">
            <v>-0.29647639119592706</v>
          </cell>
          <cell r="P66">
            <v>0.20072456443544867</v>
          </cell>
          <cell r="Q66">
            <v>-0.16682529516526656</v>
          </cell>
        </row>
        <row r="96">
          <cell r="B96" t="str">
            <v>MindTree Consulting Private Limited</v>
          </cell>
        </row>
        <row r="97">
          <cell r="B97" t="str">
            <v>MindTree Consulting Private Limited</v>
          </cell>
          <cell r="N97" t="str">
            <v>in Rs. Lacs</v>
          </cell>
        </row>
        <row r="98">
          <cell r="B98" t="str">
            <v>Profit and Loss Account for the period ended February 28, 2001</v>
          </cell>
          <cell r="N98" t="str">
            <v>in Rs. Lacs</v>
          </cell>
        </row>
        <row r="99">
          <cell r="B99" t="str">
            <v>Profit and Loss Account for the month of February, 2001</v>
          </cell>
        </row>
        <row r="100">
          <cell r="B100" t="str">
            <v>Particulars</v>
          </cell>
          <cell r="D100" t="str">
            <v>E-Biz USA</v>
          </cell>
          <cell r="G100" t="str">
            <v>E-Biz India</v>
          </cell>
          <cell r="J100" t="str">
            <v>T-Biz</v>
          </cell>
          <cell r="M100" t="str">
            <v>Corp.</v>
          </cell>
          <cell r="P100" t="str">
            <v>Total</v>
          </cell>
        </row>
        <row r="101">
          <cell r="B101" t="str">
            <v>Particulars</v>
          </cell>
          <cell r="D101" t="str">
            <v>E-Biz USA</v>
          </cell>
          <cell r="E101" t="str">
            <v>Actual</v>
          </cell>
          <cell r="F101" t="str">
            <v>%</v>
          </cell>
          <cell r="G101" t="str">
            <v>E-Biz India</v>
          </cell>
          <cell r="H101" t="str">
            <v>Actual</v>
          </cell>
          <cell r="I101" t="str">
            <v>%</v>
          </cell>
          <cell r="J101" t="str">
            <v>T-Biz</v>
          </cell>
          <cell r="K101" t="str">
            <v>Actual</v>
          </cell>
          <cell r="L101" t="str">
            <v>%</v>
          </cell>
          <cell r="M101" t="str">
            <v>Corp.</v>
          </cell>
          <cell r="N101" t="str">
            <v>Actual</v>
          </cell>
          <cell r="O101" t="str">
            <v>%</v>
          </cell>
          <cell r="P101" t="str">
            <v>Total</v>
          </cell>
          <cell r="Q101" t="str">
            <v>Actual</v>
          </cell>
        </row>
        <row r="102">
          <cell r="D102" t="str">
            <v>Plan</v>
          </cell>
          <cell r="E102" t="str">
            <v>Actual</v>
          </cell>
          <cell r="G102" t="str">
            <v>Plan</v>
          </cell>
          <cell r="H102" t="str">
            <v>Actual</v>
          </cell>
          <cell r="J102" t="str">
            <v>Plan</v>
          </cell>
          <cell r="K102" t="str">
            <v>Actual</v>
          </cell>
          <cell r="M102" t="str">
            <v>Plan</v>
          </cell>
          <cell r="N102" t="str">
            <v>Actual</v>
          </cell>
          <cell r="P102" t="str">
            <v>Plan</v>
          </cell>
          <cell r="Q102" t="str">
            <v>Actual</v>
          </cell>
        </row>
        <row r="103">
          <cell r="B103" t="str">
            <v>Sales / Revenue</v>
          </cell>
          <cell r="D103">
            <v>4161.5351829454557</v>
          </cell>
          <cell r="E103">
            <v>3365.743353227273</v>
          </cell>
          <cell r="F103">
            <v>-0.19122554411637493</v>
          </cell>
          <cell r="G103">
            <v>1645.8671103686524</v>
          </cell>
          <cell r="H103">
            <v>1092.2107301999999</v>
          </cell>
          <cell r="I103">
            <v>-0.33639190957807086</v>
          </cell>
          <cell r="J103">
            <v>1600.0840679272728</v>
          </cell>
          <cell r="K103">
            <v>1309.5538562014549</v>
          </cell>
          <cell r="L103">
            <v>-0.18157184209837601</v>
          </cell>
          <cell r="P103">
            <v>7407.486361241381</v>
          </cell>
          <cell r="Q103">
            <v>5767.5079396287274</v>
          </cell>
        </row>
        <row r="104">
          <cell r="B104" t="str">
            <v>Sales / Revenue</v>
          </cell>
          <cell r="D104">
            <v>617.99387563636367</v>
          </cell>
          <cell r="E104">
            <v>390.75092678181829</v>
          </cell>
          <cell r="G104">
            <v>213.28876967272728</v>
          </cell>
          <cell r="H104">
            <v>91.938722183846664</v>
          </cell>
          <cell r="J104">
            <v>276.46639272727276</v>
          </cell>
          <cell r="K104">
            <v>181.52881661818185</v>
          </cell>
          <cell r="M104">
            <v>0</v>
          </cell>
          <cell r="N104">
            <v>135.59595519999999</v>
          </cell>
          <cell r="P104">
            <v>1107.7490380363638</v>
          </cell>
          <cell r="Q104">
            <v>664.21846558384686</v>
          </cell>
        </row>
        <row r="105">
          <cell r="B105" t="str">
            <v>Other Income</v>
          </cell>
          <cell r="D105">
            <v>0</v>
          </cell>
          <cell r="E105">
            <v>0</v>
          </cell>
          <cell r="G105">
            <v>0</v>
          </cell>
          <cell r="H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22.08826463814389</v>
          </cell>
          <cell r="P105">
            <v>0</v>
          </cell>
          <cell r="Q105">
            <v>22.08826463814389</v>
          </cell>
        </row>
        <row r="106">
          <cell r="B106" t="str">
            <v>Total Income</v>
          </cell>
          <cell r="D106">
            <v>617.99387563636367</v>
          </cell>
          <cell r="E106">
            <v>390.75092678181829</v>
          </cell>
          <cell r="G106">
            <v>213.28876967272728</v>
          </cell>
          <cell r="H106">
            <v>91.938722183846664</v>
          </cell>
          <cell r="J106">
            <v>276.46639272727276</v>
          </cell>
          <cell r="K106">
            <v>181.52881661818185</v>
          </cell>
          <cell r="M106">
            <v>0</v>
          </cell>
          <cell r="N106">
            <v>22.08826463814389</v>
          </cell>
          <cell r="P106">
            <v>1107.7490380363638</v>
          </cell>
          <cell r="Q106">
            <v>686.30673022199073</v>
          </cell>
        </row>
        <row r="107">
          <cell r="B107" t="str">
            <v>Direct Manpower</v>
          </cell>
          <cell r="D107">
            <v>1689.6689196727275</v>
          </cell>
          <cell r="E107">
            <v>1296.2670847476363</v>
          </cell>
          <cell r="F107">
            <v>-0.23282776308703679</v>
          </cell>
          <cell r="G107">
            <v>891.64280545454562</v>
          </cell>
          <cell r="H107">
            <v>731.26853578181806</v>
          </cell>
          <cell r="I107">
            <v>-0.17986380722375847</v>
          </cell>
          <cell r="J107">
            <v>843.35813658181826</v>
          </cell>
          <cell r="K107">
            <v>718.78154853818194</v>
          </cell>
          <cell r="L107">
            <v>-0.14771492992117535</v>
          </cell>
          <cell r="P107">
            <v>3424.6698617090915</v>
          </cell>
          <cell r="Q107">
            <v>2746.3171690676363</v>
          </cell>
        </row>
        <row r="108">
          <cell r="B108" t="str">
            <v>Direct Manpower</v>
          </cell>
          <cell r="D108">
            <v>246.49250178181822</v>
          </cell>
          <cell r="E108">
            <v>184.42454510160852</v>
          </cell>
          <cell r="G108">
            <v>112.81230727272728</v>
          </cell>
          <cell r="H108">
            <v>93.058256473060126</v>
          </cell>
          <cell r="J108">
            <v>121.85185709090911</v>
          </cell>
          <cell r="K108">
            <v>107.21618985388605</v>
          </cell>
          <cell r="P108">
            <v>481.15666614545461</v>
          </cell>
          <cell r="Q108">
            <v>384.69899142855468</v>
          </cell>
        </row>
        <row r="109">
          <cell r="B109" t="str">
            <v>Allocated manpower cost</v>
          </cell>
          <cell r="D109">
            <v>0</v>
          </cell>
          <cell r="E109">
            <v>14.849713636363637</v>
          </cell>
          <cell r="G109">
            <v>0</v>
          </cell>
          <cell r="H109">
            <v>-14.849713636363637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</row>
        <row r="110">
          <cell r="D110">
            <v>246.49250178181822</v>
          </cell>
          <cell r="E110">
            <v>199.27425873797216</v>
          </cell>
          <cell r="G110">
            <v>112.81230727272728</v>
          </cell>
          <cell r="H110">
            <v>78.208542836696495</v>
          </cell>
          <cell r="J110">
            <v>121.85185709090911</v>
          </cell>
          <cell r="K110">
            <v>107.21618985388605</v>
          </cell>
          <cell r="M110">
            <v>0</v>
          </cell>
          <cell r="N110">
            <v>0</v>
          </cell>
          <cell r="P110">
            <v>481.15666614545461</v>
          </cell>
          <cell r="Q110">
            <v>384.69899142855468</v>
          </cell>
        </row>
        <row r="111">
          <cell r="D111">
            <v>0.39885913356018093</v>
          </cell>
          <cell r="E111">
            <v>0.47197468377236829</v>
          </cell>
          <cell r="G111">
            <v>0.52891817720092704</v>
          </cell>
          <cell r="H111">
            <v>1.0121769615959504</v>
          </cell>
          <cell r="J111">
            <v>0.44074744813961148</v>
          </cell>
          <cell r="K111">
            <v>0.59062903538559908</v>
          </cell>
          <cell r="P111">
            <v>0.43435530036511738</v>
          </cell>
          <cell r="Q111">
            <v>0.57917539388250061</v>
          </cell>
        </row>
        <row r="112">
          <cell r="B112" t="str">
            <v>Gross Margin - I</v>
          </cell>
          <cell r="D112">
            <v>2471.8662632727282</v>
          </cell>
          <cell r="E112">
            <v>1944.2607521160003</v>
          </cell>
          <cell r="F112">
            <v>-0.21344419760726988</v>
          </cell>
          <cell r="G112">
            <v>754.22430491410682</v>
          </cell>
          <cell r="H112">
            <v>486.15771078181831</v>
          </cell>
          <cell r="I112">
            <v>-0.35542025414152717</v>
          </cell>
          <cell r="J112">
            <v>756.72593134545457</v>
          </cell>
          <cell r="K112">
            <v>590.77230766327295</v>
          </cell>
          <cell r="L112">
            <v>-0.21930479293489649</v>
          </cell>
          <cell r="M112">
            <v>0</v>
          </cell>
          <cell r="N112">
            <v>0</v>
          </cell>
          <cell r="P112">
            <v>3982.8164995322895</v>
          </cell>
          <cell r="Q112">
            <v>3021.1907705610911</v>
          </cell>
        </row>
        <row r="113">
          <cell r="B113" t="str">
            <v>Gross Margin - I</v>
          </cell>
          <cell r="D113">
            <v>371.50137385454548</v>
          </cell>
          <cell r="E113">
            <v>191.47666804384613</v>
          </cell>
          <cell r="F113">
            <v>-0.48458691805857146</v>
          </cell>
          <cell r="G113">
            <v>100.4764624</v>
          </cell>
          <cell r="H113">
            <v>13.73017934715017</v>
          </cell>
          <cell r="I113">
            <v>-0.86334929575356778</v>
          </cell>
          <cell r="J113">
            <v>154.61453563636366</v>
          </cell>
          <cell r="K113">
            <v>74.3126267642958</v>
          </cell>
          <cell r="L113">
            <v>-0.51936843157443546</v>
          </cell>
          <cell r="M113">
            <v>0</v>
          </cell>
          <cell r="N113">
            <v>0</v>
          </cell>
          <cell r="P113">
            <v>626.59237189090913</v>
          </cell>
          <cell r="Q113">
            <v>279.51947415529219</v>
          </cell>
        </row>
        <row r="114">
          <cell r="B114" t="str">
            <v>Other Direct Cost of Sales</v>
          </cell>
          <cell r="D114">
            <v>0.60114086643981912</v>
          </cell>
          <cell r="E114">
            <v>0.49002230044808065</v>
          </cell>
          <cell r="G114">
            <v>0.47108182279907296</v>
          </cell>
          <cell r="H114">
            <v>0.14934055010786867</v>
          </cell>
          <cell r="J114">
            <v>0.55925255186038858</v>
          </cell>
          <cell r="K114">
            <v>0.40937096461440092</v>
          </cell>
          <cell r="P114">
            <v>0.56564469963488262</v>
          </cell>
          <cell r="Q114">
            <v>0.42082460611749939</v>
          </cell>
        </row>
        <row r="115">
          <cell r="B115" t="str">
            <v>Other Direct Cost of Sales</v>
          </cell>
          <cell r="D115">
            <v>102.45904596072729</v>
          </cell>
          <cell r="E115">
            <v>86.482572937272749</v>
          </cell>
          <cell r="G115">
            <v>0</v>
          </cell>
          <cell r="H115">
            <v>45.159162700000003</v>
          </cell>
          <cell r="J115">
            <v>0</v>
          </cell>
          <cell r="K115">
            <v>226.45129869999994</v>
          </cell>
          <cell r="M115">
            <v>0</v>
          </cell>
          <cell r="N115">
            <v>0</v>
          </cell>
          <cell r="P115">
            <v>102.45904596072729</v>
          </cell>
          <cell r="Q115">
            <v>358.09303433727268</v>
          </cell>
        </row>
        <row r="116">
          <cell r="B116" t="str">
            <v>Travel Overseas</v>
          </cell>
          <cell r="D116">
            <v>12.23388821818182</v>
          </cell>
          <cell r="E116">
            <v>0.54440237188496077</v>
          </cell>
          <cell r="G116">
            <v>0</v>
          </cell>
          <cell r="H116">
            <v>3.2115602128915395</v>
          </cell>
          <cell r="J116">
            <v>0</v>
          </cell>
          <cell r="K116">
            <v>42.373827306017859</v>
          </cell>
          <cell r="M116">
            <v>0</v>
          </cell>
          <cell r="N116">
            <v>0</v>
          </cell>
          <cell r="P116">
            <v>12.23388821818182</v>
          </cell>
          <cell r="Q116">
            <v>46.129789890794363</v>
          </cell>
        </row>
        <row r="117">
          <cell r="B117" t="str">
            <v>Subcontractor Fee</v>
          </cell>
          <cell r="D117">
            <v>0</v>
          </cell>
          <cell r="E117">
            <v>6.8548604226244132</v>
          </cell>
          <cell r="G117">
            <v>0</v>
          </cell>
          <cell r="H117">
            <v>-2.3099969377314959E-2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6.8317604532470986</v>
          </cell>
        </row>
        <row r="118">
          <cell r="B118" t="str">
            <v>Total</v>
          </cell>
          <cell r="D118">
            <v>12.23388821818182</v>
          </cell>
          <cell r="E118">
            <v>7.3992627945093741</v>
          </cell>
          <cell r="G118">
            <v>0</v>
          </cell>
          <cell r="H118">
            <v>3.1884602435142244</v>
          </cell>
          <cell r="J118">
            <v>0</v>
          </cell>
          <cell r="K118">
            <v>42.373827306017859</v>
          </cell>
          <cell r="M118">
            <v>0</v>
          </cell>
          <cell r="N118">
            <v>0</v>
          </cell>
          <cell r="P118">
            <v>12.23388821818182</v>
          </cell>
          <cell r="Q118">
            <v>52.961550344041463</v>
          </cell>
        </row>
        <row r="119">
          <cell r="B119" t="str">
            <v>Gross Margin - II</v>
          </cell>
          <cell r="D119">
            <v>2369.4072173120007</v>
          </cell>
          <cell r="E119">
            <v>1798.9877284514548</v>
          </cell>
          <cell r="G119">
            <v>754.22430491410682</v>
          </cell>
          <cell r="H119">
            <v>429.12278728181832</v>
          </cell>
          <cell r="J119">
            <v>756.72593134545457</v>
          </cell>
          <cell r="K119">
            <v>364.32100896327302</v>
          </cell>
          <cell r="M119">
            <v>0</v>
          </cell>
          <cell r="N119">
            <v>0</v>
          </cell>
          <cell r="P119">
            <v>3880.357453571562</v>
          </cell>
          <cell r="Q119">
            <v>2592.4315246965457</v>
          </cell>
        </row>
        <row r="120">
          <cell r="B120" t="str">
            <v>Gross Margin - II</v>
          </cell>
          <cell r="D120">
            <v>359.26748563636363</v>
          </cell>
          <cell r="E120">
            <v>184.07740524933675</v>
          </cell>
          <cell r="G120">
            <v>100.4764624</v>
          </cell>
          <cell r="H120">
            <v>10.541719103635945</v>
          </cell>
          <cell r="J120">
            <v>154.61453563636366</v>
          </cell>
          <cell r="K120">
            <v>31.938799458277941</v>
          </cell>
          <cell r="M120">
            <v>0</v>
          </cell>
          <cell r="N120">
            <v>0</v>
          </cell>
          <cell r="P120">
            <v>614.35848367272729</v>
          </cell>
          <cell r="Q120">
            <v>226.55792381125073</v>
          </cell>
        </row>
        <row r="121">
          <cell r="D121">
            <v>0.5813447346325511</v>
          </cell>
          <cell r="E121">
            <v>0.47108629214363745</v>
          </cell>
          <cell r="G121">
            <v>0.47108182279907296</v>
          </cell>
          <cell r="H121">
            <v>0.11466027429178356</v>
          </cell>
          <cell r="J121">
            <v>0.55925255186038858</v>
          </cell>
          <cell r="K121">
            <v>0.1759434124745953</v>
          </cell>
          <cell r="P121">
            <v>0.55460078282871861</v>
          </cell>
          <cell r="Q121">
            <v>0.34108946912836385</v>
          </cell>
        </row>
        <row r="123">
          <cell r="B123" t="str">
            <v>Indirect Manpower Cost - nonbillable</v>
          </cell>
          <cell r="D123">
            <v>740.98773829090919</v>
          </cell>
          <cell r="E123">
            <v>694.66280928545461</v>
          </cell>
          <cell r="F123">
            <v>-6.2517807801115835E-2</v>
          </cell>
          <cell r="G123">
            <v>24.159175490909092</v>
          </cell>
          <cell r="H123">
            <v>38.91301</v>
          </cell>
          <cell r="I123">
            <v>0.61069279929038389</v>
          </cell>
          <cell r="J123">
            <v>192.97163043636365</v>
          </cell>
          <cell r="K123">
            <v>260.38719071963635</v>
          </cell>
          <cell r="L123">
            <v>0.34935477370858592</v>
          </cell>
          <cell r="M123">
            <v>163.24182229885059</v>
          </cell>
          <cell r="N123">
            <v>181.75786939999995</v>
          </cell>
          <cell r="O123">
            <v>0.11342710366986468</v>
          </cell>
          <cell r="P123">
            <v>1121.3603665170326</v>
          </cell>
          <cell r="Q123">
            <v>1175.720879405091</v>
          </cell>
        </row>
        <row r="124">
          <cell r="B124" t="str">
            <v>Indirect Manpower Cost - nonbillable</v>
          </cell>
          <cell r="D124">
            <v>82.373239090909095</v>
          </cell>
          <cell r="E124">
            <v>87.335743520443884</v>
          </cell>
          <cell r="F124">
            <v>-0.42971683759506646</v>
          </cell>
          <cell r="G124">
            <v>2.5716745454545458</v>
          </cell>
          <cell r="H124">
            <v>4.5627310510218004</v>
          </cell>
          <cell r="I124">
            <v>-0.55627728257549169</v>
          </cell>
          <cell r="J124">
            <v>19.603897818181821</v>
          </cell>
          <cell r="K124">
            <v>23.282049287767272</v>
          </cell>
          <cell r="L124">
            <v>0.42698941715386485</v>
          </cell>
          <cell r="M124">
            <v>15.836963563636367</v>
          </cell>
          <cell r="N124">
            <v>18.874104114024991</v>
          </cell>
          <cell r="O124">
            <v>-0.149882581243337</v>
          </cell>
          <cell r="P124">
            <v>120.38577501818183</v>
          </cell>
          <cell r="Q124">
            <v>134.05462797325794</v>
          </cell>
        </row>
        <row r="125">
          <cell r="B125" t="str">
            <v>Sales &amp; Marketing Expenses</v>
          </cell>
          <cell r="D125">
            <v>43.306999345454557</v>
          </cell>
          <cell r="E125">
            <v>24.986814569650758</v>
          </cell>
          <cell r="G125">
            <v>5.5807613454545466</v>
          </cell>
          <cell r="H125">
            <v>-1.9574321944015403E-2</v>
          </cell>
          <cell r="J125">
            <v>1.4565236363636365</v>
          </cell>
          <cell r="K125">
            <v>0.96644448139834149</v>
          </cell>
          <cell r="M125">
            <v>13.463740363636367</v>
          </cell>
          <cell r="N125">
            <v>10.563949545131992</v>
          </cell>
          <cell r="P125">
            <v>63.808024690909107</v>
          </cell>
          <cell r="Q125">
            <v>36.497634274237072</v>
          </cell>
        </row>
        <row r="126">
          <cell r="B126" t="str">
            <v>Incentives</v>
          </cell>
          <cell r="D126">
            <v>0</v>
          </cell>
          <cell r="E126">
            <v>26.52693672727273</v>
          </cell>
          <cell r="G126">
            <v>0</v>
          </cell>
          <cell r="H126">
            <v>0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P126">
            <v>0</v>
          </cell>
          <cell r="Q126">
            <v>0</v>
          </cell>
        </row>
        <row r="127">
          <cell r="B127" t="str">
            <v>Prior period items</v>
          </cell>
          <cell r="D127">
            <v>0</v>
          </cell>
          <cell r="E127">
            <v>0</v>
          </cell>
          <cell r="G127">
            <v>0</v>
          </cell>
          <cell r="H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</row>
        <row r="128">
          <cell r="B128" t="str">
            <v>Fixed Overheads</v>
          </cell>
        </row>
        <row r="129">
          <cell r="B129" t="str">
            <v>Fixed Overheads</v>
          </cell>
          <cell r="D129">
            <v>183.36629953511292</v>
          </cell>
          <cell r="E129">
            <v>87.848962400000005</v>
          </cell>
          <cell r="F129">
            <v>-0.52090998933433919</v>
          </cell>
          <cell r="G129">
            <v>93.288090932684469</v>
          </cell>
          <cell r="H129">
            <v>85.552499999999995</v>
          </cell>
          <cell r="I129">
            <v>-8.2921526803098375E-2</v>
          </cell>
          <cell r="J129">
            <v>68.011184411093154</v>
          </cell>
          <cell r="K129">
            <v>58.602379999999997</v>
          </cell>
          <cell r="L129">
            <v>-0.13834201672215707</v>
          </cell>
          <cell r="M129">
            <v>9.2661205518644394</v>
          </cell>
          <cell r="N129">
            <v>11.47</v>
          </cell>
          <cell r="O129">
            <v>0.23784273427050523</v>
          </cell>
          <cell r="P129">
            <v>353.93169543075498</v>
          </cell>
          <cell r="Q129">
            <v>243.4738424</v>
          </cell>
        </row>
        <row r="130">
          <cell r="B130" t="str">
            <v>Office Rent - India</v>
          </cell>
          <cell r="D130">
            <v>21.894281236363639</v>
          </cell>
          <cell r="E130">
            <v>7.9763953631665032</v>
          </cell>
          <cell r="G130">
            <v>11.138764509090912</v>
          </cell>
          <cell r="H130">
            <v>11.458657195802354</v>
          </cell>
          <cell r="J130">
            <v>8.1205744363636381</v>
          </cell>
          <cell r="K130">
            <v>6.5254884688378016</v>
          </cell>
          <cell r="M130">
            <v>1.1065028000000001</v>
          </cell>
          <cell r="N130">
            <v>4.536539659160951</v>
          </cell>
          <cell r="P130">
            <v>42.260122981818185</v>
          </cell>
          <cell r="Q130">
            <v>30.49708068696761</v>
          </cell>
        </row>
        <row r="131">
          <cell r="B131" t="str">
            <v>Insurance</v>
          </cell>
          <cell r="D131">
            <v>1.140640072727273</v>
          </cell>
          <cell r="E131">
            <v>-9.1111704608835566</v>
          </cell>
          <cell r="G131">
            <v>0.3213455272727273</v>
          </cell>
          <cell r="H131">
            <v>-4.7701347186756881E-3</v>
          </cell>
          <cell r="J131">
            <v>0.18206545454545456</v>
          </cell>
          <cell r="K131">
            <v>-2.7124337413047569E-3</v>
          </cell>
          <cell r="M131">
            <v>2.5034000000000004E-2</v>
          </cell>
          <cell r="N131">
            <v>-2.4072654264026192</v>
          </cell>
          <cell r="P131">
            <v>1.6690850545454547</v>
          </cell>
          <cell r="Q131">
            <v>-11.525918455746156</v>
          </cell>
        </row>
        <row r="132">
          <cell r="B132" t="str">
            <v>Other Overheads</v>
          </cell>
        </row>
        <row r="133">
          <cell r="B133" t="str">
            <v>Other Overheads</v>
          </cell>
          <cell r="D133">
            <v>180.94302101818187</v>
          </cell>
          <cell r="E133">
            <v>76.193770299999997</v>
          </cell>
          <cell r="F133">
            <v>-0.57890738271500541</v>
          </cell>
          <cell r="G133">
            <v>43.349001594693441</v>
          </cell>
          <cell r="H133">
            <v>65.781093799999994</v>
          </cell>
          <cell r="I133">
            <v>0.5174765595536247</v>
          </cell>
          <cell r="J133">
            <v>30.495963636363641</v>
          </cell>
          <cell r="K133">
            <v>48.3514105</v>
          </cell>
          <cell r="L133">
            <v>0.58550197254122427</v>
          </cell>
          <cell r="M133">
            <v>9.0387859803552821</v>
          </cell>
          <cell r="N133">
            <v>28.084934900000004</v>
          </cell>
          <cell r="O133">
            <v>2.1071578595885825</v>
          </cell>
          <cell r="P133">
            <v>263.82677222959421</v>
          </cell>
          <cell r="Q133">
            <v>218.41120949999998</v>
          </cell>
        </row>
        <row r="134">
          <cell r="B134" t="str">
            <v>People expenses</v>
          </cell>
          <cell r="D134">
            <v>21.60525232727273</v>
          </cell>
          <cell r="E134">
            <v>8.4506085523954155</v>
          </cell>
          <cell r="F134">
            <v>-0.1215982474424956</v>
          </cell>
          <cell r="G134">
            <v>5.1761208727272736</v>
          </cell>
          <cell r="H134">
            <v>3.8151713522425181</v>
          </cell>
          <cell r="I134">
            <v>-0.74748782575524819</v>
          </cell>
          <cell r="J134">
            <v>3.6413090909090911</v>
          </cell>
          <cell r="K134">
            <v>4.7081948176815311</v>
          </cell>
          <cell r="L134">
            <v>0.64581450838799526</v>
          </cell>
          <cell r="M134">
            <v>1.079192981818182</v>
          </cell>
          <cell r="N134">
            <v>3.0644785931808194</v>
          </cell>
          <cell r="O134">
            <v>0.36883869002842345</v>
          </cell>
          <cell r="P134">
            <v>31.501875272727276</v>
          </cell>
          <cell r="Q134">
            <v>20.038453315500284</v>
          </cell>
        </row>
        <row r="135">
          <cell r="B135" t="str">
            <v>Travel</v>
          </cell>
          <cell r="D135">
            <v>12.23388821818182</v>
          </cell>
          <cell r="E135">
            <v>2.2775780991352805</v>
          </cell>
          <cell r="F135">
            <v>0.91686789417079495</v>
          </cell>
          <cell r="G135">
            <v>11.16106752727273</v>
          </cell>
          <cell r="H135">
            <v>3.25186903204352</v>
          </cell>
          <cell r="I135">
            <v>0.98992888489312481</v>
          </cell>
          <cell r="J135">
            <v>3.6413090909090911</v>
          </cell>
          <cell r="K135">
            <v>8.3086585916959592</v>
          </cell>
          <cell r="L135">
            <v>1.1790641613417623</v>
          </cell>
          <cell r="M135">
            <v>5.6608701454545463</v>
          </cell>
          <cell r="N135">
            <v>3.7353317782336957</v>
          </cell>
          <cell r="O135">
            <v>-0.44304745950297381</v>
          </cell>
          <cell r="P135">
            <v>32.697134981818188</v>
          </cell>
          <cell r="Q135">
            <v>17.573437501108454</v>
          </cell>
        </row>
        <row r="136">
          <cell r="B136" t="str">
            <v>Communication</v>
          </cell>
          <cell r="D136">
            <v>4.384136145454546</v>
          </cell>
          <cell r="E136">
            <v>16.279600910049467</v>
          </cell>
          <cell r="F136">
            <v>1.0939401544353089</v>
          </cell>
          <cell r="G136">
            <v>0.72553083636363647</v>
          </cell>
          <cell r="H136">
            <v>3.5222428538186277</v>
          </cell>
          <cell r="I136">
            <v>2.0309971272884226</v>
          </cell>
          <cell r="J136">
            <v>1.1165164000000001</v>
          </cell>
          <cell r="K136">
            <v>2.3914556960196744</v>
          </cell>
          <cell r="L136">
            <v>2.7197429314701074</v>
          </cell>
          <cell r="M136">
            <v>10.984919200000002</v>
          </cell>
          <cell r="N136">
            <v>-0.45408426606818203</v>
          </cell>
          <cell r="O136">
            <v>4.2188249141811784</v>
          </cell>
          <cell r="P136">
            <v>17.211102581818185</v>
          </cell>
          <cell r="Q136">
            <v>21.739215193819589</v>
          </cell>
        </row>
        <row r="137">
          <cell r="B137" t="str">
            <v>Office &amp; Admin expenses</v>
          </cell>
          <cell r="D137">
            <v>1.6781883272727276</v>
          </cell>
          <cell r="E137">
            <v>2.7933415651185198</v>
          </cell>
          <cell r="F137">
            <v>0.31694075719954107</v>
          </cell>
          <cell r="G137">
            <v>2.4442287272727277</v>
          </cell>
          <cell r="H137">
            <v>7.3502873031471925</v>
          </cell>
          <cell r="I137">
            <v>-0.50468925977736034</v>
          </cell>
          <cell r="J137">
            <v>1.3491050181818183</v>
          </cell>
          <cell r="K137">
            <v>4.2534121014446278</v>
          </cell>
          <cell r="L137">
            <v>-0.46970588374525907</v>
          </cell>
          <cell r="M137">
            <v>0.22849214545454549</v>
          </cell>
          <cell r="N137">
            <v>0.26947361527419739</v>
          </cell>
          <cell r="O137">
            <v>16.496957341793681</v>
          </cell>
          <cell r="P137">
            <v>5.7000142181818187</v>
          </cell>
          <cell r="Q137">
            <v>14.666514584984537</v>
          </cell>
        </row>
        <row r="138">
          <cell r="B138" t="str">
            <v>Repairs &amp; Maintenance</v>
          </cell>
          <cell r="D138">
            <v>0.58351978181818187</v>
          </cell>
          <cell r="E138">
            <v>0.53845552907377925</v>
          </cell>
          <cell r="F138">
            <v>1.4974135360973702</v>
          </cell>
          <cell r="G138">
            <v>1.9740446909090912</v>
          </cell>
          <cell r="H138">
            <v>0.32675601219672368</v>
          </cell>
          <cell r="I138">
            <v>2.8191071465093778</v>
          </cell>
          <cell r="J138">
            <v>1.1178818909090911</v>
          </cell>
          <cell r="K138">
            <v>0.18520167210210875</v>
          </cell>
          <cell r="L138">
            <v>-0.53299521606173661</v>
          </cell>
          <cell r="M138">
            <v>0.18934807272727275</v>
          </cell>
          <cell r="N138">
            <v>6.4680765730978935</v>
          </cell>
          <cell r="O138">
            <v>1.8645792226126248</v>
          </cell>
          <cell r="P138">
            <v>3.8647944363636366</v>
          </cell>
          <cell r="Q138">
            <v>7.5184897864705054</v>
          </cell>
        </row>
        <row r="139">
          <cell r="B139" t="str">
            <v>Other misc expenses</v>
          </cell>
          <cell r="D139">
            <v>3.5734897090909095</v>
          </cell>
          <cell r="E139">
            <v>9.6247893146589529</v>
          </cell>
          <cell r="G139">
            <v>0.1338181090909091</v>
          </cell>
          <cell r="H139">
            <v>0.47177107724911388</v>
          </cell>
          <cell r="J139">
            <v>0.9708640363636365</v>
          </cell>
          <cell r="K139">
            <v>0.26764697245911701</v>
          </cell>
          <cell r="M139">
            <v>1.6963948727272731</v>
          </cell>
          <cell r="N139">
            <v>9.0288883687713746</v>
          </cell>
          <cell r="P139">
            <v>6.374566727272728</v>
          </cell>
          <cell r="Q139">
            <v>19.393095733138559</v>
          </cell>
        </row>
        <row r="140">
          <cell r="B140" t="str">
            <v>IS expenses</v>
          </cell>
          <cell r="D140">
            <v>0</v>
          </cell>
          <cell r="E140">
            <v>0</v>
          </cell>
          <cell r="F140">
            <v>0.20408058148319194</v>
          </cell>
          <cell r="G140">
            <v>0</v>
          </cell>
          <cell r="H140">
            <v>0</v>
          </cell>
          <cell r="I140">
            <v>2.63445269241359E-2</v>
          </cell>
          <cell r="J140">
            <v>0</v>
          </cell>
          <cell r="K140">
            <v>0</v>
          </cell>
          <cell r="L140">
            <v>0.28115401708832055</v>
          </cell>
          <cell r="M140">
            <v>0.89303105454545473</v>
          </cell>
          <cell r="N140">
            <v>0</v>
          </cell>
          <cell r="O140">
            <v>-0.19736542782121502</v>
          </cell>
          <cell r="P140">
            <v>0.89303105454545473</v>
          </cell>
          <cell r="Q140">
            <v>0</v>
          </cell>
        </row>
        <row r="141">
          <cell r="B141" t="str">
            <v>Computer Lease</v>
          </cell>
          <cell r="D141">
            <v>1.8265716727272729</v>
          </cell>
          <cell r="E141">
            <v>2.6000390104549025</v>
          </cell>
          <cell r="F141">
            <v>-0.14842012598366675</v>
          </cell>
          <cell r="G141">
            <v>4.8270103636363642</v>
          </cell>
          <cell r="H141">
            <v>4.7814445950034816</v>
          </cell>
          <cell r="I141">
            <v>-5.9706464334342395E-2</v>
          </cell>
          <cell r="J141">
            <v>2.1979852000000002</v>
          </cell>
          <cell r="K141">
            <v>2.3069911605945914</v>
          </cell>
          <cell r="L141">
            <v>0.35394898439110284</v>
          </cell>
          <cell r="M141">
            <v>6.5839420000000004</v>
          </cell>
          <cell r="N141">
            <v>3.5308518811017655</v>
          </cell>
          <cell r="O141">
            <v>7.9515754452439372E-2</v>
          </cell>
          <cell r="P141">
            <v>15.435509236363636</v>
          </cell>
          <cell r="Q141">
            <v>13.219326647154741</v>
          </cell>
        </row>
        <row r="142">
          <cell r="D142">
            <v>194.60020592727275</v>
          </cell>
          <cell r="E142">
            <v>153.75219597326392</v>
          </cell>
          <cell r="G142">
            <v>46.054367054545466</v>
          </cell>
          <cell r="H142">
            <v>39.516586015862643</v>
          </cell>
          <cell r="J142">
            <v>43.398032072727275</v>
          </cell>
          <cell r="K142">
            <v>53.192830816259729</v>
          </cell>
          <cell r="M142">
            <v>57.748431200000013</v>
          </cell>
          <cell r="N142">
            <v>57.210344435506883</v>
          </cell>
          <cell r="P142">
            <v>341.80103625454552</v>
          </cell>
          <cell r="Q142">
            <v>303.67195724089316</v>
          </cell>
        </row>
        <row r="143">
          <cell r="D143">
            <v>0.31489018516063461</v>
          </cell>
          <cell r="E143">
            <v>0.39347877493100303</v>
          </cell>
          <cell r="G143">
            <v>0.21592495059731373</v>
          </cell>
          <cell r="H143">
            <v>0.42981439242588887</v>
          </cell>
          <cell r="J143">
            <v>0.15697398748765229</v>
          </cell>
          <cell r="K143">
            <v>0.29302692435957828</v>
          </cell>
          <cell r="P143">
            <v>0.3085545773620661</v>
          </cell>
          <cell r="Q143">
            <v>0.45718686392430546</v>
          </cell>
        </row>
        <row r="144">
          <cell r="B144" t="str">
            <v>Interest / Bank Charges</v>
          </cell>
          <cell r="D144">
            <v>39.622998212448323</v>
          </cell>
          <cell r="E144">
            <v>22.45133328579243</v>
          </cell>
          <cell r="G144">
            <v>12.332658727272728</v>
          </cell>
          <cell r="H144">
            <v>17.220373674336361</v>
          </cell>
          <cell r="J144">
            <v>12.708623890909092</v>
          </cell>
          <cell r="K144">
            <v>8.4560976310606044</v>
          </cell>
          <cell r="M144">
            <v>0</v>
          </cell>
          <cell r="N144">
            <v>28.255766300000005</v>
          </cell>
          <cell r="P144">
            <v>64.664280830630148</v>
          </cell>
          <cell r="Q144">
            <v>36.755986841454565</v>
          </cell>
        </row>
        <row r="145">
          <cell r="B145" t="str">
            <v>Interest / Bank Charges</v>
          </cell>
          <cell r="D145">
            <v>4.7309708363636371</v>
          </cell>
          <cell r="E145">
            <v>-0.55696437922746667</v>
          </cell>
          <cell r="G145">
            <v>1.4724543636363636</v>
          </cell>
          <cell r="H145">
            <v>5.7982343040956454</v>
          </cell>
          <cell r="J145">
            <v>1.517515563636364</v>
          </cell>
          <cell r="K145">
            <v>4.2196988853809927</v>
          </cell>
          <cell r="M145">
            <v>0</v>
          </cell>
          <cell r="N145">
            <v>4.3760496792935086</v>
          </cell>
          <cell r="P145">
            <v>7.7209407636363645</v>
          </cell>
          <cell r="Q145">
            <v>13.837018489542681</v>
          </cell>
        </row>
        <row r="146">
          <cell r="B146" t="str">
            <v>Depreciation</v>
          </cell>
          <cell r="D146">
            <v>12.892965163636365</v>
          </cell>
          <cell r="E146">
            <v>1.9280707006491822</v>
          </cell>
          <cell r="G146">
            <v>3.9722130545454553</v>
          </cell>
          <cell r="H146">
            <v>21.934148041089376</v>
          </cell>
          <cell r="J146">
            <v>10.956243890909091</v>
          </cell>
          <cell r="K146">
            <v>12.472358666721901</v>
          </cell>
          <cell r="M146">
            <v>14.662641381818185</v>
          </cell>
          <cell r="N146">
            <v>8.6016267019528438</v>
          </cell>
          <cell r="P146">
            <v>42.484063490909094</v>
          </cell>
          <cell r="Q146">
            <v>44.9362041104133</v>
          </cell>
        </row>
        <row r="147">
          <cell r="B147" t="str">
            <v>Provision for Doubtful Debts</v>
          </cell>
          <cell r="D147">
            <v>0</v>
          </cell>
          <cell r="E147">
            <v>0</v>
          </cell>
          <cell r="G147">
            <v>0</v>
          </cell>
          <cell r="H147">
            <v>5.280228620154646</v>
          </cell>
          <cell r="J147">
            <v>0</v>
          </cell>
          <cell r="K147">
            <v>0</v>
          </cell>
          <cell r="M147">
            <v>0</v>
          </cell>
          <cell r="N147">
            <v>0</v>
          </cell>
          <cell r="P147">
            <v>0</v>
          </cell>
          <cell r="Q147">
            <v>5.280228620154646</v>
          </cell>
        </row>
        <row r="148">
          <cell r="B148" t="str">
            <v>Nett Margin before corporate exp.</v>
          </cell>
          <cell r="D148">
            <v>147.04334370909086</v>
          </cell>
          <cell r="E148">
            <v>28.954102954651109</v>
          </cell>
          <cell r="G148">
            <v>48.977427927272714</v>
          </cell>
          <cell r="H148">
            <v>-61.987477877566363</v>
          </cell>
          <cell r="J148">
            <v>98.742744109090921</v>
          </cell>
          <cell r="K148">
            <v>-37.946088910084683</v>
          </cell>
          <cell r="M148">
            <v>-72.411072581818203</v>
          </cell>
          <cell r="N148">
            <v>-48.099756178609347</v>
          </cell>
          <cell r="P148">
            <v>222.35244316363631</v>
          </cell>
          <cell r="Q148">
            <v>-119.07922001160917</v>
          </cell>
        </row>
        <row r="149">
          <cell r="D149">
            <v>0.23793657106662533</v>
          </cell>
          <cell r="E149">
            <v>7.4098616203201156E-2</v>
          </cell>
          <cell r="G149">
            <v>0.22962966124481959</v>
          </cell>
          <cell r="H149">
            <v>-0.67422601059880038</v>
          </cell>
          <cell r="J149">
            <v>0.35716002634178468</v>
          </cell>
          <cell r="K149">
            <v>-0.20903617187070903</v>
          </cell>
          <cell r="P149">
            <v>0.20072456443544859</v>
          </cell>
          <cell r="Q149">
            <v>-0.17927718993319275</v>
          </cell>
        </row>
        <row r="150">
          <cell r="B150" t="str">
            <v>Corporate Expenses - Allocation</v>
          </cell>
          <cell r="D150">
            <v>73.503202929502251</v>
          </cell>
          <cell r="E150">
            <v>37.0340121256</v>
          </cell>
          <cell r="G150">
            <v>31.277666944133323</v>
          </cell>
          <cell r="H150">
            <v>15.759154096000003</v>
          </cell>
          <cell r="J150">
            <v>51.607877359638159</v>
          </cell>
          <cell r="K150">
            <v>26.002604258400005</v>
          </cell>
          <cell r="M150">
            <v>-156.38874723327373</v>
          </cell>
          <cell r="N150">
            <v>-78.795770480000016</v>
          </cell>
          <cell r="P150">
            <v>0</v>
          </cell>
          <cell r="Q150">
            <v>0</v>
          </cell>
        </row>
        <row r="151">
          <cell r="B151" t="str">
            <v>Corporate Expenses - Allocation</v>
          </cell>
          <cell r="D151">
            <v>6.8914414494545468</v>
          </cell>
          <cell r="E151">
            <v>6.099507899185781</v>
          </cell>
          <cell r="G151">
            <v>2.9325282763636369</v>
          </cell>
          <cell r="H151">
            <v>2.5955352762492669</v>
          </cell>
          <cell r="J151">
            <v>4.8386716560000016</v>
          </cell>
          <cell r="K151">
            <v>4.282633205811293</v>
          </cell>
          <cell r="M151">
            <v>-14.662641381818185</v>
          </cell>
          <cell r="N151">
            <v>-12.97767638124634</v>
          </cell>
          <cell r="P151">
            <v>0</v>
          </cell>
          <cell r="Q151">
            <v>0</v>
          </cell>
        </row>
        <row r="152">
          <cell r="B152" t="str">
            <v>Profit Before Tax</v>
          </cell>
          <cell r="D152">
            <v>462.6225673974231</v>
          </cell>
          <cell r="E152">
            <v>246.15331480097149</v>
          </cell>
          <cell r="G152">
            <v>289.0201355738912</v>
          </cell>
          <cell r="H152">
            <v>-128.07000861899451</v>
          </cell>
          <cell r="J152">
            <v>208.40148136485152</v>
          </cell>
          <cell r="K152">
            <v>-278.52979745327866</v>
          </cell>
          <cell r="M152">
            <v>-514.24705237333228</v>
          </cell>
          <cell r="N152">
            <v>-419.54280468000013</v>
          </cell>
          <cell r="P152">
            <v>445.79713196283353</v>
          </cell>
          <cell r="Q152">
            <v>-540.36171190156733</v>
          </cell>
        </row>
        <row r="153">
          <cell r="B153" t="str">
            <v>Profit Before Tax</v>
          </cell>
          <cell r="D153">
            <v>140.1519022596363</v>
          </cell>
          <cell r="E153">
            <v>22.854595055465328</v>
          </cell>
          <cell r="G153">
            <v>46.04489965090908</v>
          </cell>
          <cell r="H153">
            <v>-64.583013153815628</v>
          </cell>
          <cell r="J153">
            <v>93.904072453090919</v>
          </cell>
          <cell r="K153">
            <v>-42.228722115895977</v>
          </cell>
          <cell r="M153">
            <v>-57.74843120000002</v>
          </cell>
          <cell r="N153">
            <v>-35.122079797363007</v>
          </cell>
          <cell r="P153">
            <v>222.35244316363631</v>
          </cell>
          <cell r="Q153">
            <v>-119.07922001160917</v>
          </cell>
        </row>
        <row r="154">
          <cell r="D154">
            <v>0.22678526080103689</v>
          </cell>
          <cell r="E154">
            <v>5.8488908122862976E-2</v>
          </cell>
          <cell r="G154">
            <v>0.2158805628705201</v>
          </cell>
          <cell r="H154">
            <v>-0.70245715428447242</v>
          </cell>
          <cell r="J154">
            <v>0.33965818241685874</v>
          </cell>
          <cell r="K154">
            <v>-0.23262820142059124</v>
          </cell>
          <cell r="P154">
            <v>0.20072456443544859</v>
          </cell>
          <cell r="Q154">
            <v>-0.17927718993319275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 280203"/>
      <sheetName val="Balance Sheet "/>
      <sheetName val="Monthly exp"/>
      <sheetName val="Billing Data"/>
      <sheetName val="WIP 280203"/>
      <sheetName val="P&amp;L February"/>
      <sheetName val="P&amp;L Feb 2001 cumulative"/>
    </sheetNames>
    <sheetDataSet>
      <sheetData sheetId="0" refreshError="1"/>
      <sheetData sheetId="1">
        <row r="50">
          <cell r="A50" t="str">
            <v>SHIPARA TECHNOLOGIES LIMITED</v>
          </cell>
        </row>
        <row r="51">
          <cell r="A51" t="str">
            <v>PROFIT AND LOSS ACCOUNT FOR THE PERIOD 01-JULY-2002 TO 28-FEB-2003</v>
          </cell>
        </row>
        <row r="58">
          <cell r="B58" t="str">
            <v>Schedule</v>
          </cell>
        </row>
        <row r="59">
          <cell r="A59" t="str">
            <v>INCOME</v>
          </cell>
        </row>
        <row r="61">
          <cell r="A61" t="str">
            <v xml:space="preserve">Income from software development services </v>
          </cell>
        </row>
        <row r="62">
          <cell r="A62" t="str">
            <v>[tax deducted at source Rs ]</v>
          </cell>
        </row>
        <row r="63">
          <cell r="A63" t="str">
            <v>Interest Income</v>
          </cell>
        </row>
        <row r="64">
          <cell r="A64" t="str">
            <v>[tax deducted at source Rs ]</v>
          </cell>
        </row>
        <row r="65">
          <cell r="A65" t="str">
            <v>Exchange rate difference</v>
          </cell>
        </row>
        <row r="66">
          <cell r="A66" t="str">
            <v>Miscellaneous Income</v>
          </cell>
        </row>
        <row r="68">
          <cell r="A68" t="str">
            <v>Total</v>
          </cell>
        </row>
        <row r="69">
          <cell r="A69" t="str">
            <v>EXPENDITURE</v>
          </cell>
        </row>
        <row r="71">
          <cell r="A71" t="str">
            <v>Cost of software development</v>
          </cell>
          <cell r="B71" t="str">
            <v>H</v>
          </cell>
        </row>
        <row r="72">
          <cell r="A72" t="str">
            <v>Administration and other expenses</v>
          </cell>
          <cell r="B72" t="str">
            <v>I</v>
          </cell>
        </row>
        <row r="73">
          <cell r="A73" t="str">
            <v>Interest</v>
          </cell>
        </row>
        <row r="74">
          <cell r="A74" t="str">
            <v>Depreciation</v>
          </cell>
          <cell r="B74" t="str">
            <v>B</v>
          </cell>
        </row>
        <row r="75">
          <cell r="A75" t="str">
            <v>Preliminary expenses amortized</v>
          </cell>
        </row>
        <row r="77">
          <cell r="A77" t="str">
            <v>Total</v>
          </cell>
        </row>
        <row r="79">
          <cell r="A79" t="str">
            <v>Profit/(loss) before taxation</v>
          </cell>
        </row>
        <row r="80">
          <cell r="A80" t="str">
            <v>Taxation</v>
          </cell>
        </row>
        <row r="82">
          <cell r="A82" t="str">
            <v>Profit/(loss) after taxation</v>
          </cell>
        </row>
        <row r="83">
          <cell r="A83" t="str">
            <v>Brought forward loss from previous year</v>
          </cell>
        </row>
        <row r="84">
          <cell r="A84" t="str">
            <v>Total Loss carried to the balance sheet</v>
          </cell>
        </row>
        <row r="86">
          <cell r="A86" t="str">
            <v>Basic and diluted earnings per share</v>
          </cell>
        </row>
        <row r="87">
          <cell r="A87" t="str">
            <v>(equity shares, par value Rs 10 each)</v>
          </cell>
        </row>
        <row r="88">
          <cell r="A88" t="str">
            <v xml:space="preserve">Number of shares used in computing basic and </v>
          </cell>
        </row>
        <row r="89">
          <cell r="A89" t="str">
            <v>diluted earnings per share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Fixed Asset Additions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rinting QTy"/>
      <sheetName val="01-feb"/>
      <sheetName val="02-feb"/>
      <sheetName val="03-feb"/>
      <sheetName val="04-feb"/>
      <sheetName val="05-feb"/>
      <sheetName val="06-feb"/>
      <sheetName val="07-feb"/>
      <sheetName val="08-feb"/>
      <sheetName val="09-feb"/>
      <sheetName val="10-feb"/>
      <sheetName val="11-feb"/>
      <sheetName val="12-feb"/>
      <sheetName val="13-feb"/>
      <sheetName val="14-feb"/>
      <sheetName val="15-feb"/>
      <sheetName val="16-feb"/>
      <sheetName val="17-feb"/>
      <sheetName val="18-feb"/>
      <sheetName val="19-feb"/>
      <sheetName val="20-feb"/>
      <sheetName val="21-feb"/>
      <sheetName val="22-feb"/>
      <sheetName val="23-feb"/>
      <sheetName val="24-feb"/>
      <sheetName val="25-feb"/>
      <sheetName val="26-feb"/>
      <sheetName val="27-feb"/>
      <sheetName val="28-feb"/>
      <sheetName val="29-feb"/>
      <sheetName val="31-feb"/>
      <sheetName val="Opdata (2)"/>
      <sheetName val="30-feb"/>
      <sheetName val="Opdata _2_"/>
      <sheetName val="Cost Data Page"/>
      <sheetName val="Invoice"/>
      <sheetName val="Europe Consolidated"/>
      <sheetName val="OCCUR"/>
      <sheetName val="ANALYSIS(PACKING)"/>
      <sheetName val="Purchase Order"/>
      <sheetName val="input month"/>
      <sheetName val="Company"/>
      <sheetName val="Printing_QTy"/>
      <sheetName val="Opdata_(2)"/>
      <sheetName val="Opdata__2_"/>
      <sheetName val="Cost_Data_Page"/>
      <sheetName val="Europe_Consolidated"/>
      <sheetName val="Purchase_Order"/>
      <sheetName val="defaults"/>
      <sheetName val="Non-Statistical Sampling Master"/>
      <sheetName val="Global Data"/>
      <sheetName val="Drop down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9">
          <cell r="A9" t="str">
            <v>OP CODE</v>
          </cell>
          <cell r="B9" t="str">
            <v>OP NAME</v>
          </cell>
        </row>
        <row r="10">
          <cell r="A10">
            <v>10</v>
          </cell>
          <cell r="B10" t="str">
            <v>VINOD RAWAT1552</v>
          </cell>
        </row>
        <row r="11">
          <cell r="A11">
            <v>11</v>
          </cell>
          <cell r="B11" t="str">
            <v>UMA SHANKER 2923</v>
          </cell>
        </row>
        <row r="12">
          <cell r="A12">
            <v>12</v>
          </cell>
          <cell r="B12" t="str">
            <v>ANIL KUMAR  2619</v>
          </cell>
        </row>
        <row r="13">
          <cell r="A13">
            <v>13</v>
          </cell>
          <cell r="B13" t="str">
            <v>HARISH SINGH 2758</v>
          </cell>
        </row>
        <row r="14">
          <cell r="A14">
            <v>14</v>
          </cell>
          <cell r="B14" t="str">
            <v>RAGHU NATH 2797</v>
          </cell>
        </row>
        <row r="15">
          <cell r="A15">
            <v>15</v>
          </cell>
          <cell r="B15" t="str">
            <v>RAVINDER 2674</v>
          </cell>
        </row>
        <row r="16">
          <cell r="A16">
            <v>16</v>
          </cell>
          <cell r="B16" t="str">
            <v>RAJESH (2684)</v>
          </cell>
        </row>
        <row r="17">
          <cell r="A17">
            <v>17</v>
          </cell>
          <cell r="B17" t="str">
            <v>SURESH KUMAR 2762</v>
          </cell>
        </row>
        <row r="18">
          <cell r="A18">
            <v>18</v>
          </cell>
          <cell r="B18" t="str">
            <v>ARVIND RAJPUT(2986)</v>
          </cell>
        </row>
        <row r="19">
          <cell r="A19">
            <v>19</v>
          </cell>
          <cell r="B19" t="str">
            <v>TIKA RAM (2995)</v>
          </cell>
        </row>
        <row r="20">
          <cell r="A20">
            <v>20</v>
          </cell>
          <cell r="B20" t="str">
            <v>SHUSHIL 2669</v>
          </cell>
        </row>
        <row r="21">
          <cell r="A21">
            <v>21</v>
          </cell>
          <cell r="B21" t="str">
            <v>ANIL GARG (3279)</v>
          </cell>
        </row>
        <row r="22">
          <cell r="A22">
            <v>22</v>
          </cell>
          <cell r="B22" t="str">
            <v>SANJEEV KUMAR 3653</v>
          </cell>
        </row>
        <row r="23">
          <cell r="A23">
            <v>23</v>
          </cell>
          <cell r="B23" t="str">
            <v>SHAHAB SINGH 3664</v>
          </cell>
        </row>
        <row r="24">
          <cell r="A24">
            <v>24</v>
          </cell>
          <cell r="B24" t="str">
            <v>VIRENDER SINGH 3720</v>
          </cell>
        </row>
        <row r="25">
          <cell r="A25">
            <v>25</v>
          </cell>
          <cell r="B25" t="str">
            <v>BRIJENDRA PANDEY(4035)</v>
          </cell>
        </row>
        <row r="26">
          <cell r="A26">
            <v>26</v>
          </cell>
          <cell r="B26" t="str">
            <v>MANOJ TRIPATHI(3254)</v>
          </cell>
        </row>
        <row r="27">
          <cell r="A27">
            <v>27</v>
          </cell>
          <cell r="B27" t="str">
            <v>VIJAY KUMAR2454</v>
          </cell>
        </row>
        <row r="28">
          <cell r="A28">
            <v>28</v>
          </cell>
          <cell r="B28" t="str">
            <v>RANJIT (3358)</v>
          </cell>
        </row>
        <row r="29">
          <cell r="A29">
            <v>29</v>
          </cell>
          <cell r="B29" t="str">
            <v>MANOJ 2615</v>
          </cell>
        </row>
        <row r="30">
          <cell r="A30">
            <v>30</v>
          </cell>
          <cell r="B30" t="str">
            <v>SURESH CHAND 2764</v>
          </cell>
        </row>
        <row r="31">
          <cell r="A31">
            <v>31</v>
          </cell>
          <cell r="B31" t="str">
            <v>DHARMANAND 2802</v>
          </cell>
        </row>
        <row r="32">
          <cell r="A32">
            <v>32</v>
          </cell>
          <cell r="B32" t="str">
            <v>BECHAN THAKUR 2765</v>
          </cell>
        </row>
        <row r="33">
          <cell r="A33">
            <v>33</v>
          </cell>
          <cell r="B33" t="str">
            <v>GYAN SINGH 552</v>
          </cell>
        </row>
        <row r="34">
          <cell r="A34">
            <v>34</v>
          </cell>
          <cell r="B34" t="str">
            <v>KESHAV RAM YADAV 2798</v>
          </cell>
        </row>
        <row r="35">
          <cell r="A35">
            <v>35</v>
          </cell>
          <cell r="B35" t="str">
            <v>PREM Kr. SEHGAL(2989)</v>
          </cell>
        </row>
        <row r="36">
          <cell r="A36">
            <v>36</v>
          </cell>
          <cell r="B36" t="str">
            <v>SUBODH Kr. SHARMA(2991)</v>
          </cell>
        </row>
        <row r="37">
          <cell r="A37">
            <v>37</v>
          </cell>
          <cell r="B37" t="str">
            <v>YOGENDER RAWAT (3304)</v>
          </cell>
        </row>
        <row r="38">
          <cell r="A38">
            <v>38</v>
          </cell>
          <cell r="B38" t="str">
            <v>RAMESH Kr.(3385)</v>
          </cell>
        </row>
        <row r="39">
          <cell r="A39">
            <v>39</v>
          </cell>
          <cell r="B39" t="str">
            <v>SANTOSH Kr PATEL(3255)</v>
          </cell>
        </row>
        <row r="40">
          <cell r="A40">
            <v>40</v>
          </cell>
          <cell r="B40" t="str">
            <v>PAWAN Kr. (3252)</v>
          </cell>
        </row>
        <row r="41">
          <cell r="A41">
            <v>41</v>
          </cell>
          <cell r="B41" t="str">
            <v>RAJESH KUMAR (3718)</v>
          </cell>
        </row>
        <row r="42">
          <cell r="A42">
            <v>42</v>
          </cell>
          <cell r="B42" t="str">
            <v>GOVIND RAM</v>
          </cell>
        </row>
        <row r="43">
          <cell r="A43">
            <v>43</v>
          </cell>
          <cell r="B43" t="str">
            <v>OMENDER CHAUHAN</v>
          </cell>
        </row>
        <row r="44">
          <cell r="A44">
            <v>44</v>
          </cell>
          <cell r="B44" t="str">
            <v>LOKESH 1524</v>
          </cell>
        </row>
        <row r="45">
          <cell r="A45">
            <v>45</v>
          </cell>
          <cell r="B45" t="str">
            <v>CHANDRA BHANU 3353</v>
          </cell>
        </row>
        <row r="46">
          <cell r="A46">
            <v>46</v>
          </cell>
          <cell r="B46" t="str">
            <v>DAVENDRA 2687</v>
          </cell>
        </row>
        <row r="47">
          <cell r="A47">
            <v>47</v>
          </cell>
          <cell r="B47" t="str">
            <v>JAGDISH SINGH 2767</v>
          </cell>
        </row>
        <row r="48">
          <cell r="A48">
            <v>48</v>
          </cell>
          <cell r="B48" t="str">
            <v>JAI RAM 2795</v>
          </cell>
        </row>
        <row r="49">
          <cell r="A49">
            <v>49</v>
          </cell>
          <cell r="B49" t="str">
            <v>SANJEEV  Kr. 3352</v>
          </cell>
        </row>
        <row r="50">
          <cell r="A50">
            <v>50</v>
          </cell>
          <cell r="B50" t="str">
            <v>SUNIL KUMAR 2746</v>
          </cell>
        </row>
        <row r="51">
          <cell r="A51">
            <v>51</v>
          </cell>
          <cell r="B51" t="str">
            <v>UMA SINGH 2768</v>
          </cell>
        </row>
        <row r="52">
          <cell r="A52">
            <v>52</v>
          </cell>
          <cell r="B52" t="str">
            <v>TAPINDER NATH(2899)</v>
          </cell>
        </row>
        <row r="53">
          <cell r="A53">
            <v>53</v>
          </cell>
          <cell r="B53" t="str">
            <v>BAL MUKUND NIGAM 3355</v>
          </cell>
        </row>
        <row r="54">
          <cell r="A54">
            <v>54</v>
          </cell>
          <cell r="B54" t="str">
            <v>MANTESH Kr. 3387</v>
          </cell>
        </row>
        <row r="55">
          <cell r="A55">
            <v>55</v>
          </cell>
          <cell r="B55" t="str">
            <v>LOKESH KUMAR 3661</v>
          </cell>
        </row>
        <row r="56">
          <cell r="A56">
            <v>56</v>
          </cell>
          <cell r="B56" t="str">
            <v>NARENDRA PRASAD 3654</v>
          </cell>
        </row>
        <row r="57">
          <cell r="A57">
            <v>57</v>
          </cell>
          <cell r="B57" t="str">
            <v>BUDDHI LAL (3854)</v>
          </cell>
        </row>
        <row r="58">
          <cell r="A58">
            <v>58</v>
          </cell>
          <cell r="B58" t="str">
            <v>GURU DUTT</v>
          </cell>
        </row>
        <row r="59">
          <cell r="A59">
            <v>59</v>
          </cell>
          <cell r="B59" t="str">
            <v>BRIJESH KUMAR</v>
          </cell>
        </row>
        <row r="60">
          <cell r="A60">
            <v>60</v>
          </cell>
          <cell r="B60" t="str">
            <v>RAKESH KR</v>
          </cell>
        </row>
        <row r="61">
          <cell r="A61">
            <v>61</v>
          </cell>
          <cell r="B61" t="str">
            <v>SUNIL YOGLE</v>
          </cell>
        </row>
        <row r="62">
          <cell r="A62">
            <v>62</v>
          </cell>
          <cell r="B62" t="str">
            <v>KRISHNA Kr. 3354</v>
          </cell>
        </row>
        <row r="63">
          <cell r="A63">
            <v>63</v>
          </cell>
          <cell r="B63" t="str">
            <v>SATPAL 3349</v>
          </cell>
        </row>
        <row r="64">
          <cell r="A64">
            <v>64</v>
          </cell>
          <cell r="B64" t="str">
            <v>BANSI LAL 2680</v>
          </cell>
        </row>
        <row r="65">
          <cell r="A65">
            <v>65</v>
          </cell>
          <cell r="B65" t="str">
            <v>AJAY JADHAV 4054</v>
          </cell>
        </row>
        <row r="66">
          <cell r="A66">
            <v>66</v>
          </cell>
        </row>
        <row r="67">
          <cell r="A67">
            <v>67</v>
          </cell>
          <cell r="B67" t="str">
            <v>SUBASH CHAND 2691</v>
          </cell>
        </row>
        <row r="68">
          <cell r="A68">
            <v>68</v>
          </cell>
          <cell r="B68" t="str">
            <v>TRILOK NATH 2801</v>
          </cell>
        </row>
        <row r="69">
          <cell r="A69">
            <v>69</v>
          </cell>
          <cell r="B69" t="str">
            <v>M P S NEGI 2808</v>
          </cell>
        </row>
        <row r="70">
          <cell r="A70">
            <v>70</v>
          </cell>
          <cell r="B70" t="str">
            <v>SANJAY PANCHAL(4304)</v>
          </cell>
        </row>
        <row r="71">
          <cell r="A71">
            <v>71</v>
          </cell>
          <cell r="B71" t="str">
            <v>SARVESH Kr.(3359)</v>
          </cell>
        </row>
        <row r="72">
          <cell r="A72">
            <v>72</v>
          </cell>
          <cell r="B72" t="str">
            <v>RAVI DUTT SHARMA(3386)</v>
          </cell>
        </row>
        <row r="73">
          <cell r="A73">
            <v>73</v>
          </cell>
          <cell r="B73" t="str">
            <v>RAM BHAJAN (3538)</v>
          </cell>
        </row>
        <row r="74">
          <cell r="A74">
            <v>74</v>
          </cell>
          <cell r="B74" t="str">
            <v>JASVEER 3719</v>
          </cell>
        </row>
        <row r="75">
          <cell r="A75">
            <v>75</v>
          </cell>
          <cell r="B75" t="str">
            <v>GYANESH Kr RAWAT(3462)</v>
          </cell>
        </row>
        <row r="76">
          <cell r="A76">
            <v>76</v>
          </cell>
          <cell r="B76" t="str">
            <v>AJAY Kr SHARMA(3968)</v>
          </cell>
        </row>
        <row r="77">
          <cell r="A77">
            <v>77</v>
          </cell>
          <cell r="B77" t="str">
            <v>SHAHNAVAZ KHAN(4037)</v>
          </cell>
        </row>
        <row r="78">
          <cell r="A78">
            <v>78</v>
          </cell>
          <cell r="B78" t="str">
            <v>VICTOR GILL</v>
          </cell>
        </row>
        <row r="79">
          <cell r="A79">
            <v>79</v>
          </cell>
          <cell r="B79" t="str">
            <v>SATISH SHARMA 2972</v>
          </cell>
        </row>
        <row r="80">
          <cell r="A80">
            <v>80</v>
          </cell>
          <cell r="B80" t="str">
            <v>YOGESH(1594)</v>
          </cell>
        </row>
        <row r="81">
          <cell r="A81">
            <v>81</v>
          </cell>
          <cell r="B81" t="str">
            <v>AVINASH 2676</v>
          </cell>
        </row>
        <row r="82">
          <cell r="A82">
            <v>82</v>
          </cell>
          <cell r="B82" t="str">
            <v>VIRENDER Kr. (3348)</v>
          </cell>
        </row>
        <row r="83">
          <cell r="A83">
            <v>83</v>
          </cell>
          <cell r="B83" t="str">
            <v>BABULAL 2681</v>
          </cell>
        </row>
        <row r="84">
          <cell r="A84">
            <v>84</v>
          </cell>
          <cell r="B84" t="str">
            <v>RAJIV GUPTA 2773</v>
          </cell>
        </row>
        <row r="85">
          <cell r="A85">
            <v>85</v>
          </cell>
          <cell r="B85" t="str">
            <v>SURENDRA SINGH 3656</v>
          </cell>
        </row>
        <row r="86">
          <cell r="A86">
            <v>86</v>
          </cell>
          <cell r="B86" t="str">
            <v>INDER SINGH(3253)</v>
          </cell>
        </row>
        <row r="87">
          <cell r="A87">
            <v>87</v>
          </cell>
          <cell r="B87" t="str">
            <v>SHRI NARAIN MALVIYA</v>
          </cell>
        </row>
        <row r="88">
          <cell r="A88">
            <v>88</v>
          </cell>
          <cell r="B88" t="str">
            <v>MANOJ KUMAR(2900)</v>
          </cell>
        </row>
        <row r="89">
          <cell r="A89">
            <v>89</v>
          </cell>
          <cell r="B89" t="str">
            <v>RAJEEV Kr(2745)</v>
          </cell>
        </row>
        <row r="90">
          <cell r="A90">
            <v>90</v>
          </cell>
          <cell r="B90" t="str">
            <v>RANJAY KUMAR(2993)</v>
          </cell>
        </row>
        <row r="91">
          <cell r="A91">
            <v>91</v>
          </cell>
          <cell r="B91" t="str">
            <v>POORAN SINGH (3536)</v>
          </cell>
        </row>
        <row r="92">
          <cell r="A92">
            <v>92</v>
          </cell>
          <cell r="B92" t="str">
            <v>JAGDISH PRASAD 3650</v>
          </cell>
        </row>
        <row r="93">
          <cell r="A93">
            <v>93</v>
          </cell>
          <cell r="B93" t="str">
            <v>OM PRAKASH 3662</v>
          </cell>
        </row>
        <row r="94">
          <cell r="A94">
            <v>94</v>
          </cell>
          <cell r="B94" t="str">
            <v>RAJESH YADAV (3649)</v>
          </cell>
        </row>
        <row r="95">
          <cell r="A95">
            <v>95</v>
          </cell>
          <cell r="B95" t="str">
            <v>PRAKASH (3343)</v>
          </cell>
        </row>
        <row r="96">
          <cell r="A96">
            <v>96</v>
          </cell>
          <cell r="B96" t="str">
            <v>AJAY KUMAR SINGH(4038)</v>
          </cell>
        </row>
        <row r="97">
          <cell r="A97">
            <v>97</v>
          </cell>
          <cell r="B97" t="str">
            <v>SURESH MAHAVER</v>
          </cell>
        </row>
        <row r="98">
          <cell r="A98">
            <v>98</v>
          </cell>
          <cell r="B98" t="str">
            <v>OM PRAKASH ROY</v>
          </cell>
        </row>
        <row r="99">
          <cell r="A99">
            <v>99</v>
          </cell>
          <cell r="B99" t="str">
            <v>H. DUBEY(2733)</v>
          </cell>
        </row>
        <row r="100">
          <cell r="A100">
            <v>100</v>
          </cell>
          <cell r="B100" t="str">
            <v>OMKAR SINGH ( 3351 )</v>
          </cell>
        </row>
        <row r="101">
          <cell r="A101">
            <v>101</v>
          </cell>
          <cell r="B101" t="str">
            <v>BHANU PRATAP(3975)</v>
          </cell>
        </row>
        <row r="102">
          <cell r="A102">
            <v>102</v>
          </cell>
          <cell r="B102" t="str">
            <v>GIRISH CHAND 2682</v>
          </cell>
        </row>
        <row r="103">
          <cell r="A103">
            <v>103</v>
          </cell>
          <cell r="B103" t="str">
            <v>SANJAY SINGH 2800</v>
          </cell>
        </row>
        <row r="104">
          <cell r="A104">
            <v>104</v>
          </cell>
          <cell r="B104" t="str">
            <v>MAHIPAL SINGH 2770</v>
          </cell>
        </row>
        <row r="105">
          <cell r="A105">
            <v>105</v>
          </cell>
          <cell r="B105" t="str">
            <v>HARI KRISHAN LAL 2771</v>
          </cell>
        </row>
        <row r="106">
          <cell r="A106">
            <v>106</v>
          </cell>
          <cell r="B106" t="str">
            <v>PANKAJ 2678</v>
          </cell>
        </row>
        <row r="107">
          <cell r="A107">
            <v>107</v>
          </cell>
          <cell r="B107" t="str">
            <v>GYAN CHAND(2901)</v>
          </cell>
        </row>
        <row r="108">
          <cell r="A108">
            <v>108</v>
          </cell>
          <cell r="B108" t="str">
            <v>KARAM SINGH(2988)</v>
          </cell>
        </row>
        <row r="109">
          <cell r="A109">
            <v>109</v>
          </cell>
          <cell r="B109" t="str">
            <v>ARUN KUMAR (2994)</v>
          </cell>
        </row>
        <row r="110">
          <cell r="A110">
            <v>110</v>
          </cell>
          <cell r="B110" t="str">
            <v>JITENDRA KUMAR</v>
          </cell>
        </row>
        <row r="111">
          <cell r="A111">
            <v>111</v>
          </cell>
          <cell r="B111" t="str">
            <v>SANTOSH Kr. RAI(2980)</v>
          </cell>
        </row>
        <row r="112">
          <cell r="A112">
            <v>112</v>
          </cell>
          <cell r="B112" t="str">
            <v>OMVEER</v>
          </cell>
        </row>
        <row r="113">
          <cell r="A113">
            <v>113</v>
          </cell>
          <cell r="B113" t="str">
            <v>PRADEEP KUMAR 3600</v>
          </cell>
        </row>
        <row r="114">
          <cell r="A114">
            <v>114</v>
          </cell>
          <cell r="B114" t="str">
            <v>MAHINDRA KR. 3665</v>
          </cell>
        </row>
        <row r="115">
          <cell r="A115">
            <v>115</v>
          </cell>
          <cell r="B115" t="str">
            <v>SHRI KANT</v>
          </cell>
        </row>
        <row r="116">
          <cell r="A116">
            <v>116</v>
          </cell>
          <cell r="B116" t="str">
            <v>NILESH KUMAR</v>
          </cell>
        </row>
        <row r="117">
          <cell r="A117">
            <v>117</v>
          </cell>
          <cell r="B117" t="str">
            <v>SATISH (2744)</v>
          </cell>
        </row>
        <row r="118">
          <cell r="A118">
            <v>118</v>
          </cell>
          <cell r="B118" t="str">
            <v>MANOJ KUMAR 316</v>
          </cell>
        </row>
        <row r="119">
          <cell r="A119">
            <v>119</v>
          </cell>
          <cell r="B119" t="str">
            <v>GOPAL DUTT 2670</v>
          </cell>
        </row>
        <row r="120">
          <cell r="A120">
            <v>120</v>
          </cell>
          <cell r="B120" t="str">
            <v>NARESH MEHTA 2922</v>
          </cell>
        </row>
        <row r="121">
          <cell r="A121">
            <v>121</v>
          </cell>
          <cell r="B121" t="str">
            <v>KULDEEP 2772</v>
          </cell>
        </row>
        <row r="122">
          <cell r="A122">
            <v>122</v>
          </cell>
          <cell r="B122" t="str">
            <v>NETRAPAL SINGH 2766</v>
          </cell>
        </row>
        <row r="123">
          <cell r="A123">
            <v>123</v>
          </cell>
          <cell r="B123" t="str">
            <v>RATUL KARDONG 2796</v>
          </cell>
        </row>
        <row r="124">
          <cell r="A124">
            <v>124</v>
          </cell>
          <cell r="B124" t="str">
            <v>SANJAY Kr. 2769</v>
          </cell>
        </row>
        <row r="125">
          <cell r="A125">
            <v>125</v>
          </cell>
          <cell r="B125" t="str">
            <v>RAN SINGH(2902)</v>
          </cell>
        </row>
        <row r="126">
          <cell r="A126">
            <v>126</v>
          </cell>
          <cell r="B126" t="str">
            <v>SATENDRA(2992)</v>
          </cell>
        </row>
        <row r="127">
          <cell r="A127">
            <v>127</v>
          </cell>
          <cell r="B127" t="str">
            <v>HARI SINGH(3293)</v>
          </cell>
        </row>
        <row r="128">
          <cell r="A128">
            <v>128</v>
          </cell>
          <cell r="B128" t="str">
            <v>SANJAY SINGH NEGI 3534</v>
          </cell>
        </row>
        <row r="129">
          <cell r="A129">
            <v>129</v>
          </cell>
          <cell r="B129" t="str">
            <v>KAMTA PRASAD 3390</v>
          </cell>
        </row>
        <row r="130">
          <cell r="A130">
            <v>130</v>
          </cell>
          <cell r="B130" t="str">
            <v>SURESH KR SHARMA</v>
          </cell>
        </row>
        <row r="131">
          <cell r="A131">
            <v>131</v>
          </cell>
          <cell r="B131" t="str">
            <v>RAJ KUMAR 3655</v>
          </cell>
        </row>
        <row r="132">
          <cell r="A132">
            <v>132</v>
          </cell>
          <cell r="B132" t="str">
            <v>JAPAN SINGH (3853)</v>
          </cell>
        </row>
        <row r="133">
          <cell r="A133">
            <v>133</v>
          </cell>
          <cell r="B133" t="str">
            <v>PETER BERNARD</v>
          </cell>
        </row>
        <row r="134">
          <cell r="A134">
            <v>134</v>
          </cell>
          <cell r="B134" t="str">
            <v>kailash(4162)</v>
          </cell>
        </row>
        <row r="135">
          <cell r="A135">
            <v>135</v>
          </cell>
          <cell r="B135" t="str">
            <v>RAVINDRA SINGH VERMA 3973</v>
          </cell>
        </row>
        <row r="136">
          <cell r="A136">
            <v>136</v>
          </cell>
          <cell r="B136" t="str">
            <v>VIJAY KARAN(2912)</v>
          </cell>
        </row>
        <row r="137">
          <cell r="A137">
            <v>137</v>
          </cell>
          <cell r="B137" t="str">
            <v>YOGESH KUMAR SHARMA(4464)</v>
          </cell>
        </row>
        <row r="138">
          <cell r="A138">
            <v>138</v>
          </cell>
          <cell r="B138" t="str">
            <v>SHIV SHANKAR(4513)</v>
          </cell>
        </row>
        <row r="139">
          <cell r="A139">
            <v>139</v>
          </cell>
          <cell r="B139" t="str">
            <v>RAM KUMAR(4465)</v>
          </cell>
        </row>
        <row r="140">
          <cell r="A140">
            <v>140</v>
          </cell>
          <cell r="B140">
            <v>4469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SATYAVIR SINGH(4510)</v>
          </cell>
        </row>
        <row r="143">
          <cell r="A143">
            <v>143</v>
          </cell>
          <cell r="B143">
            <v>4462</v>
          </cell>
        </row>
        <row r="144">
          <cell r="A144">
            <v>144</v>
          </cell>
          <cell r="B144" t="str">
            <v>SANJEEV KUMAR(4461)</v>
          </cell>
        </row>
        <row r="145">
          <cell r="A145">
            <v>145</v>
          </cell>
          <cell r="B145" t="str">
            <v>VIJAY KUMAR(4509)</v>
          </cell>
        </row>
      </sheetData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</sheetNames>
    <sheetDataSet>
      <sheetData sheetId="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rushing"/>
      <sheetName val="Reclaim"/>
      <sheetName val="Grinding"/>
      <sheetName val="Scats"/>
      <sheetName val="LF Thickener"/>
      <sheetName val="CIL"/>
      <sheetName val="Elution"/>
      <sheetName val="Reagents"/>
      <sheetName val="Services"/>
      <sheetName val="Tailings"/>
      <sheetName val="Inst"/>
      <sheetName val="Piping"/>
      <sheetName val="Electrics"/>
      <sheetName val="Other"/>
      <sheetName val="Inputs"/>
      <sheetName val="Combined"/>
      <sheetName val="Summary of qty "/>
      <sheetName val="Summary of qty  (2)"/>
      <sheetName val="COSTING"/>
      <sheetName val="BM"/>
      <sheetName val="FREIGHT"/>
      <sheetName val="EQUIPMENT"/>
      <sheetName val="STAFF"/>
      <sheetName val="TABLE 1"/>
      <sheetName val="MISC."/>
      <sheetName val="Module2"/>
      <sheetName val="batching cost"/>
      <sheetName val="BD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Pumps"/>
      <sheetName val="EF _ AC"/>
      <sheetName val="BF.2.2.1"/>
      <sheetName val="BF.2.2.2"/>
      <sheetName val="BF.2.2.3"/>
      <sheetName val="Brk"/>
      <sheetName val="ccs - erec"/>
      <sheetName val="Costcenter - erec"/>
      <sheetName val="ccs - fab"/>
      <sheetName val="Costcenter - fab "/>
      <sheetName val="eqpt-rate"/>
      <sheetName val="notes"/>
      <sheetName val="cover"/>
      <sheetName val="man.dur"/>
      <sheetName val="anchors &amp; support"/>
      <sheetName val="fdn &amp; steelwork"/>
      <sheetName val="canals, trenches, etc."/>
      <sheetName val="Sheet1"/>
      <sheetName val="ANX3A20"/>
      <sheetName val="Curves"/>
      <sheetName val="Tables"/>
      <sheetName val="note"/>
      <sheetName val="Heads"/>
      <sheetName val="Dbase"/>
      <sheetName val="Page 2"/>
      <sheetName val="CAT_5"/>
      <sheetName val="XZLC003_PART1"/>
      <sheetName val="A1 Thru A11- LUMP SUM CONS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(AG_Piping_Small_Size)"/>
      <sheetName val="BQ List_UG_RTRP"/>
      <sheetName val="BQ List_UG_Metal"/>
      <sheetName val="PipWT"/>
      <sheetName val="cov"/>
      <sheetName val="BM"/>
      <sheetName val="Remaining(BQ)"/>
      <sheetName val="Piping Design Data"/>
      <sheetName val="RFP003A"/>
      <sheetName val="NAP"/>
      <sheetName val="Lookups"/>
      <sheetName val="Pipe ID"/>
      <sheetName val="04114"/>
      <sheetName val="pl"/>
      <sheetName val="bs"/>
      <sheetName val="IN"/>
      <sheetName val="eq_data"/>
      <sheetName val="laroux"/>
      <sheetName val="attach(2)"/>
      <sheetName val="PRICE-COMP"/>
      <sheetName val="DEBIT BALANCE"/>
      <sheetName val="Sheet1"/>
      <sheetName val="9008"/>
      <sheetName val="Inventory - SC"/>
      <sheetName val="Table"/>
      <sheetName val="MR"/>
      <sheetName val="공정계획(내부계획25%,내부w.f)"/>
      <sheetName val="EQT-ESTN"/>
      <sheetName val="INSTRUMENT"/>
      <sheetName val="Piping"/>
      <sheetName val="Insts"/>
      <sheetName val="Sheet2"/>
      <sheetName val="Sheet3"/>
      <sheetName val="ตั๋วเงินรับ"/>
      <sheetName val="Equiplst"/>
      <sheetName val="Raw Data"/>
      <sheetName val="Statu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PipeSize</v>
          </cell>
          <cell r="B2" t="str">
            <v>ODia</v>
          </cell>
          <cell r="C2" t="str">
            <v>STD</v>
          </cell>
          <cell r="D2" t="str">
            <v>XS</v>
          </cell>
          <cell r="E2" t="str">
            <v>XXS</v>
          </cell>
          <cell r="F2" t="str">
            <v>Sch 5S</v>
          </cell>
          <cell r="G2" t="str">
            <v>Sch 10</v>
          </cell>
          <cell r="H2" t="str">
            <v>Sch 10S</v>
          </cell>
          <cell r="I2" t="str">
            <v>Sch 20</v>
          </cell>
          <cell r="J2" t="str">
            <v>Sch 30</v>
          </cell>
          <cell r="K2" t="str">
            <v>Sch 40</v>
          </cell>
          <cell r="L2" t="str">
            <v>Sch 40S</v>
          </cell>
          <cell r="M2" t="str">
            <v>Sch 60</v>
          </cell>
          <cell r="N2" t="str">
            <v>Sch 80</v>
          </cell>
          <cell r="O2" t="str">
            <v>Sch 80S</v>
          </cell>
          <cell r="P2" t="str">
            <v>Sch 100</v>
          </cell>
          <cell r="Q2" t="str">
            <v>Sch 120</v>
          </cell>
          <cell r="R2" t="str">
            <v>Sch 140</v>
          </cell>
          <cell r="S2" t="str">
            <v>Sch 160</v>
          </cell>
        </row>
        <row r="3">
          <cell r="A3">
            <v>0.125</v>
          </cell>
          <cell r="B3">
            <v>10.3</v>
          </cell>
          <cell r="C3">
            <v>0.37</v>
          </cell>
          <cell r="D3">
            <v>0.47</v>
          </cell>
          <cell r="E3" t="e">
            <v>#N/A</v>
          </cell>
          <cell r="F3" t="e">
            <v>#N/A</v>
          </cell>
          <cell r="G3" t="e">
            <v>#N/A</v>
          </cell>
          <cell r="H3">
            <v>0.28000000000000003</v>
          </cell>
          <cell r="I3" t="e">
            <v>#N/A</v>
          </cell>
          <cell r="J3" t="e">
            <v>#N/A</v>
          </cell>
          <cell r="K3">
            <v>0.37</v>
          </cell>
          <cell r="L3">
            <v>0.36</v>
          </cell>
          <cell r="M3" t="e">
            <v>#N/A</v>
          </cell>
          <cell r="N3">
            <v>0.47</v>
          </cell>
          <cell r="O3">
            <v>0.46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</row>
        <row r="4">
          <cell r="A4">
            <v>0.25</v>
          </cell>
          <cell r="B4">
            <v>13.7</v>
          </cell>
          <cell r="C4">
            <v>0.63</v>
          </cell>
          <cell r="D4">
            <v>0.8</v>
          </cell>
          <cell r="E4" t="e">
            <v>#N/A</v>
          </cell>
          <cell r="F4" t="e">
            <v>#N/A</v>
          </cell>
          <cell r="G4" t="e">
            <v>#N/A</v>
          </cell>
          <cell r="H4">
            <v>0.49</v>
          </cell>
          <cell r="I4" t="e">
            <v>#N/A</v>
          </cell>
          <cell r="J4" t="e">
            <v>#N/A</v>
          </cell>
          <cell r="K4">
            <v>0.63</v>
          </cell>
          <cell r="L4">
            <v>0.63</v>
          </cell>
          <cell r="M4" t="e">
            <v>#N/A</v>
          </cell>
          <cell r="N4">
            <v>0.8</v>
          </cell>
          <cell r="O4">
            <v>0.8</v>
          </cell>
          <cell r="P4" t="e">
            <v>#N/A</v>
          </cell>
          <cell r="Q4" t="e">
            <v>#N/A</v>
          </cell>
          <cell r="R4" t="e">
            <v>#N/A</v>
          </cell>
          <cell r="S4" t="e">
            <v>#N/A</v>
          </cell>
        </row>
        <row r="5">
          <cell r="A5">
            <v>0.375</v>
          </cell>
          <cell r="B5">
            <v>17.100000000000001</v>
          </cell>
          <cell r="C5">
            <v>0.84</v>
          </cell>
          <cell r="D5">
            <v>1.1000000000000001</v>
          </cell>
          <cell r="E5" t="e">
            <v>#N/A</v>
          </cell>
          <cell r="F5" t="e">
            <v>#N/A</v>
          </cell>
          <cell r="G5" t="e">
            <v>#N/A</v>
          </cell>
          <cell r="H5">
            <v>0.63</v>
          </cell>
          <cell r="I5" t="e">
            <v>#N/A</v>
          </cell>
          <cell r="J5" t="e">
            <v>#N/A</v>
          </cell>
          <cell r="K5">
            <v>0.84</v>
          </cell>
          <cell r="L5">
            <v>0.85</v>
          </cell>
          <cell r="M5" t="e">
            <v>#N/A</v>
          </cell>
          <cell r="N5">
            <v>1.1000000000000001</v>
          </cell>
          <cell r="O5">
            <v>1.1000000000000001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A6">
            <v>0.5</v>
          </cell>
          <cell r="B6">
            <v>21.3</v>
          </cell>
          <cell r="C6">
            <v>1.27</v>
          </cell>
          <cell r="D6">
            <v>1.62</v>
          </cell>
          <cell r="E6">
            <v>2.5499999999999998</v>
          </cell>
          <cell r="F6">
            <v>0.8</v>
          </cell>
          <cell r="G6" t="e">
            <v>#N/A</v>
          </cell>
          <cell r="H6">
            <v>1</v>
          </cell>
          <cell r="I6" t="e">
            <v>#N/A</v>
          </cell>
          <cell r="J6" t="e">
            <v>#N/A</v>
          </cell>
          <cell r="K6">
            <v>1.27</v>
          </cell>
          <cell r="L6">
            <v>1.27</v>
          </cell>
          <cell r="M6" t="e">
            <v>#N/A</v>
          </cell>
          <cell r="N6">
            <v>1.62</v>
          </cell>
          <cell r="O6">
            <v>1.62</v>
          </cell>
          <cell r="P6" t="e">
            <v>#N/A</v>
          </cell>
          <cell r="Q6" t="e">
            <v>#N/A</v>
          </cell>
          <cell r="R6" t="e">
            <v>#N/A</v>
          </cell>
          <cell r="S6">
            <v>1.95</v>
          </cell>
        </row>
        <row r="7">
          <cell r="A7">
            <v>0.75</v>
          </cell>
          <cell r="B7">
            <v>26.7</v>
          </cell>
          <cell r="C7">
            <v>1.69</v>
          </cell>
          <cell r="D7">
            <v>2.2000000000000002</v>
          </cell>
          <cell r="E7">
            <v>3.64</v>
          </cell>
          <cell r="F7">
            <v>1.03</v>
          </cell>
          <cell r="G7" t="e">
            <v>#N/A</v>
          </cell>
          <cell r="H7">
            <v>1.28</v>
          </cell>
          <cell r="I7" t="e">
            <v>#N/A</v>
          </cell>
          <cell r="J7" t="e">
            <v>#N/A</v>
          </cell>
          <cell r="K7">
            <v>1.69</v>
          </cell>
          <cell r="L7">
            <v>1.68</v>
          </cell>
          <cell r="M7" t="e">
            <v>#N/A</v>
          </cell>
          <cell r="N7">
            <v>2.2000000000000002</v>
          </cell>
          <cell r="O7">
            <v>2.19</v>
          </cell>
          <cell r="P7" t="e">
            <v>#N/A</v>
          </cell>
          <cell r="Q7" t="e">
            <v>#N/A</v>
          </cell>
          <cell r="R7" t="e">
            <v>#N/A</v>
          </cell>
          <cell r="S7">
            <v>2.9</v>
          </cell>
        </row>
        <row r="8">
          <cell r="A8">
            <v>1</v>
          </cell>
          <cell r="B8">
            <v>33.4</v>
          </cell>
          <cell r="C8">
            <v>2.5</v>
          </cell>
          <cell r="D8">
            <v>3.24</v>
          </cell>
          <cell r="E8">
            <v>5.45</v>
          </cell>
          <cell r="F8">
            <v>1.3</v>
          </cell>
          <cell r="G8" t="e">
            <v>#N/A</v>
          </cell>
          <cell r="H8">
            <v>2.09</v>
          </cell>
          <cell r="I8" t="e">
            <v>#N/A</v>
          </cell>
          <cell r="J8" t="e">
            <v>#N/A</v>
          </cell>
          <cell r="K8">
            <v>2.5</v>
          </cell>
          <cell r="L8">
            <v>2.5</v>
          </cell>
          <cell r="M8" t="e">
            <v>#N/A</v>
          </cell>
          <cell r="N8">
            <v>3.24</v>
          </cell>
          <cell r="O8">
            <v>3.23</v>
          </cell>
          <cell r="P8" t="e">
            <v>#N/A</v>
          </cell>
          <cell r="Q8" t="e">
            <v>#N/A</v>
          </cell>
          <cell r="R8" t="e">
            <v>#N/A</v>
          </cell>
          <cell r="S8">
            <v>4.24</v>
          </cell>
        </row>
        <row r="9">
          <cell r="A9">
            <v>1.25</v>
          </cell>
          <cell r="B9">
            <v>42.2</v>
          </cell>
          <cell r="C9">
            <v>3.39</v>
          </cell>
          <cell r="D9">
            <v>4.47</v>
          </cell>
          <cell r="E9">
            <v>7.77</v>
          </cell>
          <cell r="F9">
            <v>1.65</v>
          </cell>
          <cell r="G9" t="e">
            <v>#N/A</v>
          </cell>
          <cell r="H9">
            <v>2.7</v>
          </cell>
          <cell r="I9" t="e">
            <v>#N/A</v>
          </cell>
          <cell r="J9" t="e">
            <v>#N/A</v>
          </cell>
          <cell r="K9">
            <v>3.39</v>
          </cell>
          <cell r="L9">
            <v>3.38</v>
          </cell>
          <cell r="M9" t="e">
            <v>#N/A</v>
          </cell>
          <cell r="N9">
            <v>4.47</v>
          </cell>
          <cell r="O9">
            <v>4.47</v>
          </cell>
          <cell r="P9" t="e">
            <v>#N/A</v>
          </cell>
          <cell r="Q9" t="e">
            <v>#N/A</v>
          </cell>
          <cell r="R9" t="e">
            <v>#N/A</v>
          </cell>
          <cell r="S9">
            <v>5.61</v>
          </cell>
        </row>
        <row r="10">
          <cell r="A10">
            <v>1.5</v>
          </cell>
          <cell r="B10">
            <v>48.3</v>
          </cell>
          <cell r="C10">
            <v>4.05</v>
          </cell>
          <cell r="D10">
            <v>5.41</v>
          </cell>
          <cell r="E10">
            <v>9.56</v>
          </cell>
          <cell r="F10">
            <v>1.91</v>
          </cell>
          <cell r="G10" t="e">
            <v>#N/A</v>
          </cell>
          <cell r="H10">
            <v>3.11</v>
          </cell>
          <cell r="I10" t="e">
            <v>#N/A</v>
          </cell>
          <cell r="J10" t="e">
            <v>#N/A</v>
          </cell>
          <cell r="K10">
            <v>4.05</v>
          </cell>
          <cell r="L10">
            <v>4.05</v>
          </cell>
          <cell r="M10" t="e">
            <v>#N/A</v>
          </cell>
          <cell r="N10">
            <v>5.41</v>
          </cell>
          <cell r="O10">
            <v>5.41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7.25</v>
          </cell>
        </row>
        <row r="11">
          <cell r="A11">
            <v>2</v>
          </cell>
          <cell r="B11">
            <v>60.3</v>
          </cell>
          <cell r="C11">
            <v>5.44</v>
          </cell>
          <cell r="D11">
            <v>7.48</v>
          </cell>
          <cell r="E11">
            <v>13.44</v>
          </cell>
          <cell r="F11">
            <v>2.4</v>
          </cell>
          <cell r="G11" t="e">
            <v>#N/A</v>
          </cell>
          <cell r="H11">
            <v>3.93</v>
          </cell>
          <cell r="I11" t="e">
            <v>#N/A</v>
          </cell>
          <cell r="J11" t="e">
            <v>#N/A</v>
          </cell>
          <cell r="K11">
            <v>5.44</v>
          </cell>
          <cell r="L11">
            <v>5.44</v>
          </cell>
          <cell r="M11" t="e">
            <v>#N/A</v>
          </cell>
          <cell r="N11">
            <v>7.48</v>
          </cell>
          <cell r="O11">
            <v>7.48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11.11</v>
          </cell>
        </row>
        <row r="12">
          <cell r="A12">
            <v>2.5</v>
          </cell>
          <cell r="B12">
            <v>73</v>
          </cell>
          <cell r="C12">
            <v>8.6300000000000008</v>
          </cell>
          <cell r="D12">
            <v>11.41</v>
          </cell>
          <cell r="E12">
            <v>20.39</v>
          </cell>
          <cell r="F12">
            <v>3.69</v>
          </cell>
          <cell r="G12" t="e">
            <v>#N/A</v>
          </cell>
          <cell r="H12">
            <v>5.26</v>
          </cell>
          <cell r="I12" t="e">
            <v>#N/A</v>
          </cell>
          <cell r="J12" t="e">
            <v>#N/A</v>
          </cell>
          <cell r="K12">
            <v>8.6300000000000008</v>
          </cell>
          <cell r="L12">
            <v>8.6199999999999992</v>
          </cell>
          <cell r="M12" t="e">
            <v>#N/A</v>
          </cell>
          <cell r="N12">
            <v>11.41</v>
          </cell>
          <cell r="O12">
            <v>11.41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14.92</v>
          </cell>
        </row>
        <row r="13">
          <cell r="A13">
            <v>3</v>
          </cell>
          <cell r="B13">
            <v>88.9</v>
          </cell>
          <cell r="C13">
            <v>11.29</v>
          </cell>
          <cell r="D13">
            <v>15.27</v>
          </cell>
          <cell r="E13">
            <v>27.68</v>
          </cell>
          <cell r="F13">
            <v>4.51</v>
          </cell>
          <cell r="G13" t="e">
            <v>#N/A</v>
          </cell>
          <cell r="H13">
            <v>6.45</v>
          </cell>
          <cell r="I13" t="e">
            <v>#N/A</v>
          </cell>
          <cell r="J13" t="e">
            <v>#N/A</v>
          </cell>
          <cell r="K13">
            <v>11.29</v>
          </cell>
          <cell r="L13">
            <v>11.29</v>
          </cell>
          <cell r="M13" t="e">
            <v>#N/A</v>
          </cell>
          <cell r="N13">
            <v>15.27</v>
          </cell>
          <cell r="O13">
            <v>15.27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21.35</v>
          </cell>
        </row>
        <row r="14">
          <cell r="A14">
            <v>3.5</v>
          </cell>
          <cell r="B14">
            <v>101.6</v>
          </cell>
          <cell r="C14">
            <v>13.57</v>
          </cell>
          <cell r="D14">
            <v>18.63</v>
          </cell>
          <cell r="E14" t="e">
            <v>#N/A</v>
          </cell>
          <cell r="F14">
            <v>5.18</v>
          </cell>
          <cell r="G14" t="e">
            <v>#N/A</v>
          </cell>
          <cell r="H14">
            <v>7.4</v>
          </cell>
          <cell r="I14" t="e">
            <v>#N/A</v>
          </cell>
          <cell r="J14" t="e">
            <v>#N/A</v>
          </cell>
          <cell r="K14">
            <v>13.57</v>
          </cell>
          <cell r="L14">
            <v>13.57</v>
          </cell>
          <cell r="M14" t="e">
            <v>#N/A</v>
          </cell>
          <cell r="N14">
            <v>18.63</v>
          </cell>
          <cell r="O14">
            <v>18.63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A15">
            <v>4</v>
          </cell>
          <cell r="B15">
            <v>114.3</v>
          </cell>
          <cell r="C15">
            <v>16.07</v>
          </cell>
          <cell r="D15">
            <v>22.32</v>
          </cell>
          <cell r="E15">
            <v>41.03</v>
          </cell>
          <cell r="F15">
            <v>5.84</v>
          </cell>
          <cell r="G15" t="e">
            <v>#N/A</v>
          </cell>
          <cell r="H15">
            <v>8.36</v>
          </cell>
          <cell r="I15" t="e">
            <v>#N/A</v>
          </cell>
          <cell r="J15" t="e">
            <v>#N/A</v>
          </cell>
          <cell r="K15">
            <v>16.07</v>
          </cell>
          <cell r="L15">
            <v>16.07</v>
          </cell>
          <cell r="M15" t="e">
            <v>#N/A</v>
          </cell>
          <cell r="N15">
            <v>22.32</v>
          </cell>
          <cell r="O15">
            <v>22.31</v>
          </cell>
          <cell r="P15" t="e">
            <v>#N/A</v>
          </cell>
          <cell r="Q15">
            <v>28.32</v>
          </cell>
          <cell r="R15" t="e">
            <v>#N/A</v>
          </cell>
          <cell r="S15">
            <v>33.54</v>
          </cell>
        </row>
        <row r="16">
          <cell r="A16">
            <v>5</v>
          </cell>
          <cell r="B16">
            <v>141.30000000000001</v>
          </cell>
          <cell r="C16">
            <v>21.77</v>
          </cell>
          <cell r="D16">
            <v>30.97</v>
          </cell>
          <cell r="E16">
            <v>57.43</v>
          </cell>
          <cell r="F16">
            <v>9.4700000000000006</v>
          </cell>
          <cell r="G16" t="e">
            <v>#N/A</v>
          </cell>
          <cell r="H16">
            <v>11.57</v>
          </cell>
          <cell r="I16" t="e">
            <v>#N/A</v>
          </cell>
          <cell r="J16" t="e">
            <v>#N/A</v>
          </cell>
          <cell r="K16">
            <v>21.77</v>
          </cell>
          <cell r="L16">
            <v>21.78</v>
          </cell>
          <cell r="M16" t="e">
            <v>#N/A</v>
          </cell>
          <cell r="N16">
            <v>30.97</v>
          </cell>
          <cell r="O16">
            <v>30.95</v>
          </cell>
          <cell r="P16" t="e">
            <v>#N/A</v>
          </cell>
          <cell r="Q16">
            <v>40.28</v>
          </cell>
          <cell r="R16" t="e">
            <v>#N/A</v>
          </cell>
          <cell r="S16">
            <v>49.11</v>
          </cell>
        </row>
        <row r="17">
          <cell r="A17">
            <v>6</v>
          </cell>
          <cell r="B17">
            <v>168.3</v>
          </cell>
          <cell r="C17">
            <v>28.26</v>
          </cell>
          <cell r="D17">
            <v>42.56</v>
          </cell>
          <cell r="E17">
            <v>79.22</v>
          </cell>
          <cell r="F17">
            <v>11.32</v>
          </cell>
          <cell r="G17" t="e">
            <v>#N/A</v>
          </cell>
          <cell r="H17">
            <v>13.84</v>
          </cell>
          <cell r="I17" t="e">
            <v>#N/A</v>
          </cell>
          <cell r="J17" t="e">
            <v>#N/A</v>
          </cell>
          <cell r="K17">
            <v>28.26</v>
          </cell>
          <cell r="L17">
            <v>28.26</v>
          </cell>
          <cell r="M17" t="e">
            <v>#N/A</v>
          </cell>
          <cell r="N17">
            <v>42.56</v>
          </cell>
          <cell r="O17">
            <v>42.56</v>
          </cell>
          <cell r="P17" t="e">
            <v>#N/A</v>
          </cell>
          <cell r="Q17">
            <v>54.2</v>
          </cell>
          <cell r="R17" t="e">
            <v>#N/A</v>
          </cell>
          <cell r="S17">
            <v>67.56</v>
          </cell>
        </row>
        <row r="18">
          <cell r="A18">
            <v>8</v>
          </cell>
          <cell r="B18">
            <v>219.1</v>
          </cell>
          <cell r="C18">
            <v>42.55</v>
          </cell>
          <cell r="D18">
            <v>64.64</v>
          </cell>
          <cell r="E18">
            <v>107.92</v>
          </cell>
          <cell r="F18">
            <v>14.79</v>
          </cell>
          <cell r="G18" t="e">
            <v>#N/A</v>
          </cell>
          <cell r="H18">
            <v>19.96</v>
          </cell>
          <cell r="I18">
            <v>33.31</v>
          </cell>
          <cell r="J18">
            <v>36.81</v>
          </cell>
          <cell r="K18">
            <v>42.55</v>
          </cell>
          <cell r="L18">
            <v>42.53</v>
          </cell>
          <cell r="M18">
            <v>53.08</v>
          </cell>
          <cell r="N18">
            <v>64.64</v>
          </cell>
          <cell r="O18">
            <v>64.63</v>
          </cell>
          <cell r="P18">
            <v>75.92</v>
          </cell>
          <cell r="Q18">
            <v>90.44</v>
          </cell>
          <cell r="R18">
            <v>100.92</v>
          </cell>
          <cell r="S18">
            <v>111.27</v>
          </cell>
        </row>
        <row r="19">
          <cell r="A19">
            <v>10</v>
          </cell>
          <cell r="B19">
            <v>273</v>
          </cell>
          <cell r="C19">
            <v>60.31</v>
          </cell>
          <cell r="D19">
            <v>81.55</v>
          </cell>
          <cell r="E19">
            <v>155.15</v>
          </cell>
          <cell r="F19">
            <v>22.63</v>
          </cell>
          <cell r="G19" t="e">
            <v>#N/A</v>
          </cell>
          <cell r="H19">
            <v>27.78</v>
          </cell>
          <cell r="I19">
            <v>41.77</v>
          </cell>
          <cell r="J19">
            <v>51.03</v>
          </cell>
          <cell r="K19">
            <v>60.31</v>
          </cell>
          <cell r="L19">
            <v>60.29</v>
          </cell>
          <cell r="M19">
            <v>81.55</v>
          </cell>
          <cell r="N19">
            <v>96.01</v>
          </cell>
          <cell r="O19">
            <v>81.540000000000006</v>
          </cell>
          <cell r="P19">
            <v>114.75</v>
          </cell>
          <cell r="Q19">
            <v>133.06</v>
          </cell>
          <cell r="R19">
            <v>155.15</v>
          </cell>
          <cell r="S19">
            <v>172.33</v>
          </cell>
        </row>
        <row r="20">
          <cell r="A20">
            <v>12</v>
          </cell>
          <cell r="B20">
            <v>323.8</v>
          </cell>
          <cell r="C20">
            <v>73.88</v>
          </cell>
          <cell r="D20">
            <v>97.46</v>
          </cell>
          <cell r="E20">
            <v>186.97</v>
          </cell>
          <cell r="F20">
            <v>31.25</v>
          </cell>
          <cell r="G20" t="e">
            <v>#N/A</v>
          </cell>
          <cell r="H20">
            <v>36</v>
          </cell>
          <cell r="I20">
            <v>49.73</v>
          </cell>
          <cell r="J20">
            <v>65.2</v>
          </cell>
          <cell r="K20">
            <v>79.73</v>
          </cell>
          <cell r="L20">
            <v>73.819999999999993</v>
          </cell>
          <cell r="M20">
            <v>108.96</v>
          </cell>
          <cell r="N20">
            <v>132.08000000000001</v>
          </cell>
          <cell r="O20">
            <v>97.44</v>
          </cell>
          <cell r="P20">
            <v>159.91</v>
          </cell>
          <cell r="Q20">
            <v>186.97</v>
          </cell>
          <cell r="R20">
            <v>208.14</v>
          </cell>
          <cell r="S20">
            <v>238.76</v>
          </cell>
        </row>
        <row r="21">
          <cell r="A21">
            <v>14</v>
          </cell>
          <cell r="B21">
            <v>355.6</v>
          </cell>
          <cell r="C21">
            <v>81.33</v>
          </cell>
          <cell r="D21">
            <v>107.39</v>
          </cell>
          <cell r="E21" t="e">
            <v>#N/A</v>
          </cell>
          <cell r="F21">
            <v>34.36</v>
          </cell>
          <cell r="G21">
            <v>54.69</v>
          </cell>
          <cell r="H21">
            <v>41.3</v>
          </cell>
          <cell r="I21">
            <v>67.900000000000006</v>
          </cell>
          <cell r="J21">
            <v>81.33</v>
          </cell>
          <cell r="K21">
            <v>94.55</v>
          </cell>
          <cell r="L21" t="e">
            <v>#N/A</v>
          </cell>
          <cell r="M21">
            <v>126.71</v>
          </cell>
          <cell r="N21">
            <v>158.1</v>
          </cell>
          <cell r="O21" t="e">
            <v>#N/A</v>
          </cell>
          <cell r="P21">
            <v>194.96</v>
          </cell>
          <cell r="Q21">
            <v>224.65</v>
          </cell>
          <cell r="R21">
            <v>253.56</v>
          </cell>
          <cell r="S21">
            <v>281.7</v>
          </cell>
        </row>
        <row r="22">
          <cell r="A22">
            <v>16</v>
          </cell>
          <cell r="B22">
            <v>406.4</v>
          </cell>
          <cell r="C22">
            <v>93.27</v>
          </cell>
          <cell r="D22">
            <v>123.3</v>
          </cell>
          <cell r="E22" t="e">
            <v>#N/A</v>
          </cell>
          <cell r="F22">
            <v>41.56</v>
          </cell>
          <cell r="G22">
            <v>62.64</v>
          </cell>
          <cell r="H22">
            <v>47.29</v>
          </cell>
          <cell r="I22">
            <v>77.83</v>
          </cell>
          <cell r="J22">
            <v>93.27</v>
          </cell>
          <cell r="K22">
            <v>123.3</v>
          </cell>
          <cell r="L22" t="e">
            <v>#N/A</v>
          </cell>
          <cell r="M22">
            <v>160.12</v>
          </cell>
          <cell r="N22">
            <v>203.53</v>
          </cell>
          <cell r="O22" t="e">
            <v>#N/A</v>
          </cell>
          <cell r="P22">
            <v>245.56</v>
          </cell>
          <cell r="Q22">
            <v>286.64</v>
          </cell>
          <cell r="R22">
            <v>333.19</v>
          </cell>
          <cell r="S22">
            <v>365.35</v>
          </cell>
        </row>
        <row r="23">
          <cell r="A23">
            <v>18</v>
          </cell>
          <cell r="B23">
            <v>457</v>
          </cell>
          <cell r="C23">
            <v>105.16</v>
          </cell>
          <cell r="D23">
            <v>139.15</v>
          </cell>
          <cell r="E23" t="e">
            <v>#N/A</v>
          </cell>
          <cell r="F23">
            <v>46.81</v>
          </cell>
          <cell r="G23">
            <v>70.569999999999993</v>
          </cell>
          <cell r="H23">
            <v>53.26</v>
          </cell>
          <cell r="I23">
            <v>87.71</v>
          </cell>
          <cell r="J23">
            <v>122.38</v>
          </cell>
          <cell r="K23">
            <v>155.80000000000001</v>
          </cell>
          <cell r="L23" t="e">
            <v>#N/A</v>
          </cell>
          <cell r="M23">
            <v>205.74</v>
          </cell>
          <cell r="N23">
            <v>254.55</v>
          </cell>
          <cell r="O23" t="e">
            <v>#N/A</v>
          </cell>
          <cell r="P23">
            <v>309.62</v>
          </cell>
          <cell r="Q23">
            <v>363.56</v>
          </cell>
          <cell r="R23">
            <v>408.26</v>
          </cell>
          <cell r="S23">
            <v>459.37</v>
          </cell>
        </row>
        <row r="24">
          <cell r="A24">
            <v>20</v>
          </cell>
          <cell r="B24">
            <v>508</v>
          </cell>
          <cell r="C24">
            <v>117.15</v>
          </cell>
          <cell r="D24">
            <v>155.12</v>
          </cell>
          <cell r="E24" t="e">
            <v>#N/A</v>
          </cell>
          <cell r="F24">
            <v>59.26</v>
          </cell>
          <cell r="G24">
            <v>78.55</v>
          </cell>
          <cell r="H24">
            <v>68.61</v>
          </cell>
          <cell r="I24">
            <v>117.15</v>
          </cell>
          <cell r="J24">
            <v>155.12</v>
          </cell>
          <cell r="K24">
            <v>183.42</v>
          </cell>
          <cell r="L24" t="e">
            <v>#N/A</v>
          </cell>
          <cell r="M24">
            <v>247.83</v>
          </cell>
          <cell r="N24">
            <v>311.17</v>
          </cell>
          <cell r="O24" t="e">
            <v>#N/A</v>
          </cell>
          <cell r="P24">
            <v>381.53</v>
          </cell>
          <cell r="Q24">
            <v>441.49</v>
          </cell>
          <cell r="R24">
            <v>508.11</v>
          </cell>
          <cell r="S24">
            <v>564.80999999999995</v>
          </cell>
        </row>
        <row r="25">
          <cell r="A25">
            <v>22</v>
          </cell>
          <cell r="B25">
            <v>559</v>
          </cell>
          <cell r="C25">
            <v>129.13</v>
          </cell>
          <cell r="D25">
            <v>171.09</v>
          </cell>
          <cell r="E25" t="e">
            <v>#N/A</v>
          </cell>
          <cell r="F25">
            <v>65.239999999999995</v>
          </cell>
          <cell r="G25">
            <v>86.54</v>
          </cell>
          <cell r="H25">
            <v>75.53</v>
          </cell>
          <cell r="I25">
            <v>129.13</v>
          </cell>
          <cell r="J25">
            <v>171.09</v>
          </cell>
          <cell r="K25" t="e">
            <v>#N/A</v>
          </cell>
          <cell r="L25" t="e">
            <v>#N/A</v>
          </cell>
          <cell r="M25">
            <v>294.25</v>
          </cell>
          <cell r="N25">
            <v>373.83</v>
          </cell>
          <cell r="O25" t="e">
            <v>#N/A</v>
          </cell>
          <cell r="P25">
            <v>451.42</v>
          </cell>
          <cell r="Q25">
            <v>527.02</v>
          </cell>
          <cell r="R25">
            <v>600.63</v>
          </cell>
          <cell r="S25">
            <v>672.26</v>
          </cell>
        </row>
        <row r="26">
          <cell r="A26">
            <v>24</v>
          </cell>
          <cell r="B26">
            <v>610</v>
          </cell>
          <cell r="C26">
            <v>141.12</v>
          </cell>
          <cell r="D26">
            <v>187.06</v>
          </cell>
          <cell r="E26" t="e">
            <v>#N/A</v>
          </cell>
          <cell r="F26">
            <v>82.47</v>
          </cell>
          <cell r="G26">
            <v>94.53</v>
          </cell>
          <cell r="H26">
            <v>94.45</v>
          </cell>
          <cell r="I26">
            <v>141.12</v>
          </cell>
          <cell r="J26">
            <v>209.64</v>
          </cell>
          <cell r="K26">
            <v>255.41</v>
          </cell>
          <cell r="L26" t="e">
            <v>#N/A</v>
          </cell>
          <cell r="M26">
            <v>355.26</v>
          </cell>
          <cell r="N26">
            <v>442.08</v>
          </cell>
          <cell r="O26" t="e">
            <v>#N/A</v>
          </cell>
          <cell r="P26">
            <v>547.71</v>
          </cell>
          <cell r="Q26">
            <v>640.03</v>
          </cell>
          <cell r="R26">
            <v>720.15</v>
          </cell>
          <cell r="S26">
            <v>808.22</v>
          </cell>
        </row>
        <row r="27">
          <cell r="A27">
            <v>26</v>
          </cell>
          <cell r="B27">
            <v>660</v>
          </cell>
          <cell r="C27">
            <v>152.87</v>
          </cell>
          <cell r="D27">
            <v>202.72</v>
          </cell>
          <cell r="E27" t="e">
            <v>#N/A</v>
          </cell>
          <cell r="F27" t="e">
            <v>#N/A</v>
          </cell>
          <cell r="G27">
            <v>127.36</v>
          </cell>
          <cell r="H27" t="e">
            <v>#N/A</v>
          </cell>
          <cell r="I27">
            <v>202.72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A28">
            <v>28</v>
          </cell>
          <cell r="B28">
            <v>711</v>
          </cell>
          <cell r="C28">
            <v>164.85</v>
          </cell>
          <cell r="D28">
            <v>218.69</v>
          </cell>
          <cell r="E28" t="e">
            <v>#N/A</v>
          </cell>
          <cell r="F28" t="e">
            <v>#N/A</v>
          </cell>
          <cell r="G28">
            <v>137.32</v>
          </cell>
          <cell r="H28" t="e">
            <v>#N/A</v>
          </cell>
          <cell r="I28">
            <v>218.69</v>
          </cell>
          <cell r="J28">
            <v>271.20999999999998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A29">
            <v>30</v>
          </cell>
          <cell r="B29">
            <v>762</v>
          </cell>
          <cell r="C29">
            <v>176.84</v>
          </cell>
          <cell r="D29">
            <v>234.67</v>
          </cell>
          <cell r="E29" t="e">
            <v>#N/A</v>
          </cell>
          <cell r="F29">
            <v>118.31</v>
          </cell>
          <cell r="G29">
            <v>147.28</v>
          </cell>
          <cell r="H29">
            <v>147.36000000000001</v>
          </cell>
          <cell r="I29">
            <v>234.67</v>
          </cell>
          <cell r="J29">
            <v>292.18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A30">
            <v>32</v>
          </cell>
          <cell r="B30">
            <v>813</v>
          </cell>
          <cell r="C30">
            <v>188.82</v>
          </cell>
          <cell r="D30">
            <v>250.64</v>
          </cell>
          <cell r="E30" t="e">
            <v>#N/A</v>
          </cell>
          <cell r="F30" t="e">
            <v>#N/A</v>
          </cell>
          <cell r="G30">
            <v>157.24</v>
          </cell>
          <cell r="H30" t="e">
            <v>#N/A</v>
          </cell>
          <cell r="I30">
            <v>250.64</v>
          </cell>
          <cell r="J30">
            <v>312.14999999999998</v>
          </cell>
          <cell r="K30">
            <v>342.91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A31">
            <v>34</v>
          </cell>
          <cell r="B31">
            <v>864</v>
          </cell>
          <cell r="C31">
            <v>200.31</v>
          </cell>
          <cell r="D31">
            <v>266.61</v>
          </cell>
          <cell r="E31" t="e">
            <v>#N/A</v>
          </cell>
          <cell r="F31" t="e">
            <v>#N/A</v>
          </cell>
          <cell r="G31">
            <v>167.2</v>
          </cell>
          <cell r="H31" t="e">
            <v>#N/A</v>
          </cell>
          <cell r="I31">
            <v>266.61</v>
          </cell>
          <cell r="J31">
            <v>332.12</v>
          </cell>
          <cell r="K31">
            <v>364.9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A32">
            <v>36</v>
          </cell>
          <cell r="B32">
            <v>914</v>
          </cell>
          <cell r="C32">
            <v>212.56</v>
          </cell>
          <cell r="D32">
            <v>282.27</v>
          </cell>
          <cell r="E32" t="e">
            <v>#N/A</v>
          </cell>
          <cell r="F32" t="e">
            <v>#N/A</v>
          </cell>
          <cell r="G32">
            <v>176.96</v>
          </cell>
          <cell r="H32" t="e">
            <v>#N/A</v>
          </cell>
          <cell r="I32">
            <v>282.27</v>
          </cell>
          <cell r="J32">
            <v>351.7</v>
          </cell>
          <cell r="K32">
            <v>420.42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A33">
            <v>38</v>
          </cell>
          <cell r="B33">
            <v>965</v>
          </cell>
          <cell r="C33">
            <v>224.54</v>
          </cell>
          <cell r="D33">
            <v>298.24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A34">
            <v>40</v>
          </cell>
          <cell r="B34">
            <v>1016</v>
          </cell>
          <cell r="C34">
            <v>236.53</v>
          </cell>
          <cell r="D34">
            <v>314.22000000000003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A35">
            <v>42</v>
          </cell>
          <cell r="B35">
            <v>1067</v>
          </cell>
          <cell r="C35">
            <v>248.52</v>
          </cell>
          <cell r="D35">
            <v>330.19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A36">
            <v>44</v>
          </cell>
          <cell r="B36">
            <v>1118</v>
          </cell>
          <cell r="C36">
            <v>260.5</v>
          </cell>
          <cell r="D36">
            <v>346.16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A37">
            <v>46</v>
          </cell>
          <cell r="B37">
            <v>1168</v>
          </cell>
          <cell r="C37">
            <v>272.25</v>
          </cell>
          <cell r="D37">
            <v>351.82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A38">
            <v>48</v>
          </cell>
          <cell r="B38">
            <v>1219</v>
          </cell>
          <cell r="C38">
            <v>284.24</v>
          </cell>
          <cell r="D38">
            <v>377.79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A39">
            <v>50</v>
          </cell>
          <cell r="B39">
            <v>1270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A40">
            <v>52</v>
          </cell>
          <cell r="B40">
            <v>1321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A41">
            <v>54</v>
          </cell>
          <cell r="B41">
            <v>1372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A42">
            <v>56</v>
          </cell>
          <cell r="B42">
            <v>1422</v>
          </cell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A43">
            <v>58</v>
          </cell>
          <cell r="B43">
            <v>1473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A44">
            <v>60</v>
          </cell>
          <cell r="B44">
            <v>1524</v>
          </cell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A45">
            <v>62</v>
          </cell>
          <cell r="B45">
            <v>1575</v>
          </cell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A46">
            <v>64</v>
          </cell>
          <cell r="B46">
            <v>1626</v>
          </cell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A47">
            <v>66</v>
          </cell>
          <cell r="B47">
            <v>1676</v>
          </cell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A48">
            <v>68</v>
          </cell>
          <cell r="B48">
            <v>1727</v>
          </cell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A49">
            <v>70</v>
          </cell>
          <cell r="B49">
            <v>1778</v>
          </cell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A50">
            <v>72</v>
          </cell>
          <cell r="B50">
            <v>1829</v>
          </cell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A51">
            <v>74</v>
          </cell>
          <cell r="B51">
            <v>1880</v>
          </cell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A52">
            <v>76</v>
          </cell>
          <cell r="B52">
            <v>1930</v>
          </cell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A53">
            <v>78</v>
          </cell>
          <cell r="B53">
            <v>1981</v>
          </cell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A54">
            <v>80</v>
          </cell>
          <cell r="B54">
            <v>2032</v>
          </cell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Module1"/>
      <sheetName val="Module2"/>
      <sheetName val="RFP003A"/>
      <sheetName val="working - 1 pg"/>
      <sheetName val="lookup"/>
      <sheetName val="Sheet1"/>
      <sheetName val="POWER"/>
      <sheetName val="A1 Thru A11- LUMP SUM CONSTR"/>
      <sheetName val="Rectangular Beam"/>
      <sheetName val="F1771-II"/>
      <sheetName val="F1771-III"/>
      <sheetName val="최민영집계25"/>
      <sheetName val="PU_ITALY_1"/>
      <sheetName val="working_-_1_pg1"/>
      <sheetName val="A1_Thru_A11-_LUMP_SUM_CONSTR1"/>
      <sheetName val="PU_ITALY_"/>
      <sheetName val="working_-_1_pg"/>
      <sheetName val="A1_Thru_A11-_LUMP_SUM_CONSTR"/>
      <sheetName val="Note BS"/>
      <sheetName val="Entity"/>
      <sheetName val="PipWT"/>
      <sheetName val="T.B"/>
      <sheetName val="ANX3A65"/>
      <sheetName val="WWR"/>
      <sheetName val="mhrcurve"/>
      <sheetName val="ALL.MHS"/>
      <sheetName val="2007 EPCI 3rd Eng."/>
      <sheetName val="PO"/>
      <sheetName val="MixBed"/>
      <sheetName val="Break Down"/>
      <sheetName val="Factor"/>
      <sheetName val="6810CWRDO_0"/>
      <sheetName val="BOQ-Bill1-8"/>
      <sheetName val="Profile"/>
      <sheetName val="vessel weight"/>
      <sheetName val="Proj Cost Rpt"/>
      <sheetName val="Valn Rpt"/>
      <sheetName val="Prospect"/>
      <sheetName val="Payroll"/>
      <sheetName val="Proj Det's"/>
      <sheetName val="General Info"/>
      <sheetName val="Summary Sheets"/>
      <sheetName val="h-013211-2"/>
    </sheetNames>
    <sheetDataSet>
      <sheetData sheetId="0">
        <row r="7">
          <cell r="C7" t="str">
            <v>CIVIL Q.TY FOR RDO  24/09/2001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 St"/>
      <sheetName val="P&amp;l acct"/>
      <sheetName val="Bal.Sht.Sch."/>
      <sheetName val="P&amp;L  Sch"/>
      <sheetName val="Loss on sale of asset"/>
      <sheetName val="FA"/>
      <sheetName val="description of fixed assets"/>
      <sheetName val="IT Depn"/>
      <sheetName val="description of fixed assets IT"/>
      <sheetName val="ADJ TO FA"/>
      <sheetName val="S Debtors"/>
      <sheetName val="Abstract."/>
      <sheetName val="Memo"/>
      <sheetName val="3CD ANNEXURES"/>
      <sheetName val="269SS AND 269T"/>
      <sheetName val="BS - L+OE"/>
      <sheetName val="Balance Sheet 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Detail"/>
      <sheetName val="Macros"/>
      <sheetName val="ATW"/>
      <sheetName val="Lock"/>
      <sheetName val="Intl Data Table"/>
      <sheetName val="TemplateInformation"/>
      <sheetName val="INV06 (SRVS 01.04 to 30.06)"/>
    </sheetNames>
    <sheetDataSet>
      <sheetData sheetId="0" refreshError="1"/>
      <sheetData sheetId="1">
        <row r="22">
          <cell r="G22" t="str">
            <v>Credit Card #1</v>
          </cell>
        </row>
        <row r="23">
          <cell r="G23" t="str">
            <v>Credit Card #2</v>
          </cell>
        </row>
        <row r="24">
          <cell r="G24" t="str">
            <v>Credit Card #3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_5"/>
      <sheetName val="Summary Sheets"/>
      <sheetName val="A1 Thru A11- LUMP SUM CONSTR"/>
      <sheetName val="C-850R0.XLS"/>
      <sheetName val="Journal Template"/>
      <sheetName val="PipWT"/>
      <sheetName val="Nominals"/>
      <sheetName val="Client Aje"/>
      <sheetName val="Factor"/>
      <sheetName val="EQT-ESTN"/>
      <sheetName val="2007 EPCI 3rd Eng."/>
      <sheetName val="Sheet2"/>
      <sheetName val="ITB COST"/>
      <sheetName val="TB"/>
      <sheetName val="Quantity"/>
      <sheetName val="KP_List"/>
      <sheetName val="Job Data"/>
      <sheetName val="Status"/>
      <sheetName val="Mechanical Equip."/>
      <sheetName val="Package Items"/>
      <sheetName val="Piping"/>
      <sheetName val="Civil - Strl"/>
      <sheetName val="Sheet1"/>
      <sheetName val="Profile"/>
      <sheetName val="XZLC004_PART2"/>
      <sheetName val="XZLC003_PART1"/>
      <sheetName val="KKN"/>
      <sheetName val="LABOUR E.O.S.PROV."/>
      <sheetName val="BM"/>
      <sheetName val="RFP003A"/>
      <sheetName val="Summary"/>
      <sheetName val="ANX3A65"/>
      <sheetName val="vessel weight"/>
      <sheetName val="Working"/>
      <sheetName val="Information"/>
      <sheetName val="U09"/>
      <sheetName val="U10"/>
      <sheetName val="U11"/>
      <sheetName val="U13"/>
      <sheetName val="U40"/>
      <sheetName val="U42"/>
      <sheetName val="U43"/>
      <sheetName val="U45"/>
      <sheetName val="U47"/>
      <sheetName val="U48"/>
      <sheetName val="U60"/>
      <sheetName val="5.) Time Delays"/>
      <sheetName val="Rate"/>
      <sheetName val="DB"/>
      <sheetName val="VALVE LIST"/>
      <sheetName val="Flanged Beams"/>
      <sheetName val="Rectangular Beam"/>
      <sheetName val="EQUIPMENT -2"/>
      <sheetName val="Raw Data"/>
      <sheetName val="attach(2)"/>
      <sheetName val="Trial Balance"/>
      <sheetName val="Chall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Non-Statistical Sampling"/>
      <sheetName val="Pivot"/>
      <sheetName val="July to Oct 07 (2)"/>
      <sheetName val="July to Oct 07"/>
      <sheetName val="Instructions"/>
      <sheetName val="First Sample Results"/>
      <sheetName val="DropDown"/>
      <sheetName val="Currency"/>
      <sheetName val="Total 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 Inv"/>
      <sheetName val="MOM"/>
      <sheetName val="Index"/>
      <sheetName val="Pend"/>
      <sheetName val="RMCONS"/>
      <sheetName val="WC-OP-Slide"/>
      <sheetName val="OH-PlantsSlide"/>
      <sheetName val="HO-OH-Slide"/>
      <sheetName val="Slides"/>
      <sheetName val="Sensitive"/>
      <sheetName val="WC-OP"/>
      <sheetName val="WC-FIN"/>
      <sheetName val="HO-OH"/>
      <sheetName val="Packing"/>
      <sheetName val="OH-Plants"/>
      <sheetName val="Roy"/>
      <sheetName val="Reco"/>
      <sheetName val="BS"/>
      <sheetName val="P&amp;L"/>
      <sheetName val="Var"/>
      <sheetName val="A164"/>
      <sheetName val="GN"/>
      <sheetName val="ConsPL"/>
      <sheetName val="IncDec"/>
      <sheetName val="Sales"/>
      <sheetName val="CDRP&amp;L"/>
      <sheetName val="JBP&amp;L"/>
      <sheetName val="CDRWP&amp;L"/>
      <sheetName val="DVDRP&amp;L"/>
      <sheetName val="DVDRWP&amp;L"/>
      <sheetName val="DL1PP&amp;L"/>
      <sheetName val="DL2PP&amp;L"/>
      <sheetName val="BDRP&amp;L"/>
      <sheetName val="CDROMP&amp;L"/>
      <sheetName val="DVDROMP&amp;L"/>
      <sheetName val="PC"/>
      <sheetName val="Printing"/>
      <sheetName val="Piv"/>
      <sheetName val="GWGN"/>
      <sheetName val="ProdGN"/>
      <sheetName val="BOMGN"/>
      <sheetName val="CT"/>
      <sheetName val="GWA164"/>
      <sheetName val="ProdA164"/>
      <sheetName val="BOMA164"/>
      <sheetName val="Margin"/>
      <sheetName val="W.C.period"/>
      <sheetName val="F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00">
          <cell r="B200">
            <v>49</v>
          </cell>
        </row>
        <row r="201">
          <cell r="B201">
            <v>49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Journal Template"/>
      <sheetName val="Quantity"/>
      <sheetName val="KP_List"/>
      <sheetName val="ITB COST"/>
      <sheetName val="Design of two-way slab"/>
      <sheetName val="380KV GIS"/>
      <sheetName val="Tabel"/>
      <sheetName val="Values"/>
      <sheetName val="eq_data"/>
      <sheetName val="Direct_Staff1"/>
      <sheetName val="Direct_Labor1"/>
      <sheetName val="Cons_Equip1"/>
      <sheetName val="Summary_of_Mhrs1"/>
      <sheetName val="_RECAP_SUMMARY1"/>
      <sheetName val="A1_Thru_A11-_LUMP_SUM_CONSTR1"/>
      <sheetName val="B5_-_PIPING_-_ONPLOT1"/>
      <sheetName val="B11_-_OFFPLOT_-_RC_Corridor1"/>
      <sheetName val="Piping_Parameters1"/>
      <sheetName val="B9_-_PAINTING_-_ONPLOT1"/>
      <sheetName val="B10_-_INSULATION_-_ONPLOT_1"/>
      <sheetName val="Heavy_Transport1"/>
      <sheetName val="B12_Heavy_Transport1"/>
      <sheetName val="ITB_COST1"/>
      <sheetName val="Journal_Template1"/>
      <sheetName val="Direct_Staff"/>
      <sheetName val="Direct_Labor"/>
      <sheetName val="Cons_Equip"/>
      <sheetName val="Summary_of_Mhrs"/>
      <sheetName val="_RECAP_SUMMARY"/>
      <sheetName val="A1_Thru_A11-_LUMP_SUM_CONSTR"/>
      <sheetName val="B5_-_PIPING_-_ONPLOT"/>
      <sheetName val="B11_-_OFFPLOT_-_RC_Corridor"/>
      <sheetName val="Piping_Parameters"/>
      <sheetName val="B9_-_PAINTING_-_ONPLOT"/>
      <sheetName val="B10_-_INSULATION_-_ONPLOT_"/>
      <sheetName val="Heavy_Transport"/>
      <sheetName val="B12_Heavy_Transport"/>
      <sheetName val="ITB_COST"/>
      <sheetName val="Journal_Template"/>
      <sheetName val="Final(1)summary"/>
      <sheetName val="RATE"/>
      <sheetName val="rl"/>
      <sheetName val="BL"/>
      <sheetName val="Sheet1"/>
      <sheetName val="NAMECODE"/>
      <sheetName val="RFP003A"/>
      <sheetName val="Challan"/>
      <sheetName val="XX"/>
      <sheetName val="RA-markate"/>
      <sheetName val="Exc. Rate"/>
      <sheetName val="7 Other Costs"/>
      <sheetName val="총괄표(원안)"/>
      <sheetName val="合成単価作成表-BLDG"/>
      <sheetName val="SILICATE"/>
      <sheetName val="04 - Civil"/>
      <sheetName val="Lup"/>
      <sheetName val="UBC(WIND)"/>
      <sheetName val="12 - Electrical"/>
      <sheetName val="BM"/>
      <sheetName val="PL fiskal"/>
      <sheetName val="PipWT"/>
      <sheetName val="set_"/>
      <sheetName val="Ex-Rate"/>
      <sheetName val="Job Data"/>
      <sheetName val="BQ Working"/>
      <sheetName val="Prospect"/>
      <sheetName val="Combined MTO"/>
      <sheetName val="Payroll"/>
      <sheetName val="BOQ"/>
      <sheetName val="ridgewood"/>
      <sheetName val="PL-G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l" refreshedDate="45640.41141666667" createdVersion="8" refreshedVersion="8" minRefreshableVersion="3" recordCount="1747" xr:uid="{121653C5-BA78-4797-8830-2C48E4FC12DE}">
  <cacheSource type="worksheet">
    <worksheetSource ref="A3:BT1750" sheet="NSS + ACT"/>
  </cacheSource>
  <cacheFields count="70">
    <cacheField name="SL. NO. " numFmtId="0">
      <sharedItems containsSemiMixedTypes="0" containsString="0" containsNumber="1" containsInteger="1" minValue="1" maxValue="1747"/>
    </cacheField>
    <cacheField name="REQUEST ID NO." numFmtId="1">
      <sharedItems containsString="0" containsBlank="1" containsNumber="1" containsInteger="1" minValue="171601690842" maxValue="351900180575"/>
    </cacheField>
    <cacheField name="DATE" numFmtId="0">
      <sharedItems containsNonDate="0" containsDate="1" containsString="0" containsBlank="1" minDate="2015-09-29T00:00:00" maxDate="2024-02-01T00:00:00" count="489">
        <d v="2017-10-26T00:00:00"/>
        <d v="2021-05-28T00:00:00"/>
        <d v="2022-02-19T00:00:00"/>
        <d v="2021-02-09T00:00:00"/>
        <d v="2023-11-02T00:00:00"/>
        <d v="2020-02-18T00:00:00"/>
        <d v="2019-02-01T00:00:00"/>
        <d v="2019-04-29T00:00:00"/>
        <d v="2021-03-12T00:00:00"/>
        <d v="2021-12-14T00:00:00"/>
        <d v="2024-01-31T00:00:00"/>
        <m/>
        <d v="2018-04-20T00:00:00"/>
        <d v="2020-09-28T00:00:00"/>
        <d v="2021-11-13T00:00:00"/>
        <d v="2020-07-13T00:00:00"/>
        <d v="2023-04-26T00:00:00"/>
        <d v="2023-04-19T00:00:00"/>
        <d v="2020-06-05T00:00:00"/>
        <d v="2020-06-24T00:00:00"/>
        <d v="2018-04-27T00:00:00"/>
        <d v="2018-02-19T00:00:00"/>
        <d v="2022-12-28T00:00:00"/>
        <d v="2018-02-14T00:00:00"/>
        <d v="2017-03-08T00:00:00"/>
        <d v="2020-10-30T00:00:00"/>
        <d v="2018-03-14T00:00:00"/>
        <d v="2021-05-27T00:00:00"/>
        <d v="2023-12-26T00:00:00"/>
        <d v="2018-12-17T00:00:00"/>
        <d v="2020-12-10T00:00:00"/>
        <d v="2023-08-21T00:00:00"/>
        <d v="2021-01-27T00:00:00"/>
        <d v="2022-11-25T00:00:00"/>
        <d v="2023-12-08T00:00:00"/>
        <d v="2016-03-28T00:00:00"/>
        <d v="2020-12-18T00:00:00"/>
        <d v="2019-03-14T00:00:00"/>
        <d v="2024-01-01T00:00:00"/>
        <d v="2018-05-28T00:00:00"/>
        <d v="2020-01-27T00:00:00"/>
        <d v="2020-11-10T00:00:00"/>
        <d v="2019-11-26T00:00:00"/>
        <d v="2018-08-04T00:00:00"/>
        <d v="2021-03-10T00:00:00"/>
        <d v="2021-07-05T00:00:00"/>
        <d v="2023-06-30T00:00:00"/>
        <d v="2019-06-26T00:00:00"/>
        <d v="2023-12-14T00:00:00"/>
        <d v="2022-04-21T00:00:00"/>
        <d v="2019-05-06T00:00:00"/>
        <d v="2021-05-19T00:00:00"/>
        <d v="2023-12-20T00:00:00"/>
        <d v="2017-10-11T00:00:00"/>
        <d v="2022-02-24T00:00:00"/>
        <d v="2017-07-04T00:00:00"/>
        <d v="2016-06-22T00:00:00"/>
        <d v="2021-11-27T00:00:00"/>
        <d v="2017-02-27T00:00:00"/>
        <d v="2016-08-23T00:00:00"/>
        <d v="2018-09-11T00:00:00"/>
        <d v="2017-03-29T00:00:00"/>
        <d v="2016-08-03T00:00:00"/>
        <d v="2023-09-22T00:00:00"/>
        <d v="2024-01-27T00:00:00"/>
        <d v="2018-07-31T00:00:00"/>
        <d v="2021-02-12T00:00:00"/>
        <d v="2023-11-09T00:00:00"/>
        <d v="2020-08-17T00:00:00"/>
        <d v="2016-11-26T00:00:00"/>
        <d v="2017-03-14T00:00:00"/>
        <d v="2020-10-16T00:00:00"/>
        <d v="2023-02-07T00:00:00"/>
        <d v="2024-01-13T00:00:00"/>
        <d v="2021-09-09T00:00:00"/>
        <d v="2023-05-12T00:00:00"/>
        <d v="2017-01-24T00:00:00"/>
        <d v="2021-07-29T00:00:00"/>
        <d v="2019-03-15T00:00:00"/>
        <d v="2022-01-27T00:00:00"/>
        <d v="2021-03-30T00:00:00"/>
        <d v="2020-02-27T00:00:00"/>
        <d v="2019-01-23T00:00:00"/>
        <d v="2018-03-20T00:00:00"/>
        <d v="2022-12-30T00:00:00"/>
        <d v="2021-08-02T00:00:00"/>
        <d v="2016-12-27T00:00:00"/>
        <d v="2020-09-14T00:00:00"/>
        <d v="2020-09-29T00:00:00"/>
        <d v="2019-11-19T00:00:00"/>
        <d v="2018-04-02T00:00:00"/>
        <d v="2022-07-26T00:00:00"/>
        <d v="2018-09-01T00:00:00"/>
        <d v="2018-04-16T00:00:00"/>
        <d v="2021-09-17T00:00:00"/>
        <d v="2019-11-30T00:00:00"/>
        <d v="2019-09-11T00:00:00"/>
        <d v="2022-10-11T00:00:00"/>
        <d v="2018-05-25T00:00:00"/>
        <d v="2017-12-21T00:00:00"/>
        <d v="2018-04-24T00:00:00"/>
        <d v="2022-09-09T00:00:00"/>
        <d v="2022-12-16T00:00:00"/>
        <d v="2019-07-26T00:00:00"/>
        <d v="2019-07-04T00:00:00"/>
        <d v="2022-04-06T00:00:00"/>
        <d v="2018-01-08T00:00:00"/>
        <d v="2019-11-28T00:00:00"/>
        <d v="2020-01-21T00:00:00"/>
        <d v="2023-09-21T00:00:00"/>
        <d v="2018-03-13T00:00:00"/>
        <d v="2018-05-30T00:00:00"/>
        <d v="2023-07-08T00:00:00"/>
        <d v="2018-09-06T00:00:00"/>
        <d v="2019-07-02T00:00:00"/>
        <d v="2017-11-23T00:00:00"/>
        <d v="2019-03-19T00:00:00"/>
        <d v="2018-12-05T00:00:00"/>
        <d v="2022-09-02T00:00:00"/>
        <d v="2016-10-10T00:00:00"/>
        <d v="2019-01-29T00:00:00"/>
        <d v="2020-06-17T00:00:00"/>
        <d v="2023-07-14T00:00:00"/>
        <d v="2018-06-05T00:00:00"/>
        <d v="2020-06-18T00:00:00"/>
        <d v="2020-06-12T00:00:00"/>
        <d v="2023-03-17T00:00:00"/>
        <d v="2021-05-07T00:00:00"/>
        <d v="2021-08-14T00:00:00"/>
        <d v="2018-02-22T00:00:00"/>
        <d v="2018-10-29T00:00:00"/>
        <d v="2021-06-03T00:00:00"/>
        <d v="2020-07-16T00:00:00"/>
        <d v="2023-10-31T00:00:00"/>
        <d v="2018-10-24T00:00:00"/>
        <d v="2020-12-16T00:00:00"/>
        <d v="2019-11-05T00:00:00"/>
        <d v="2017-01-17T00:00:00"/>
        <d v="2018-10-10T00:00:00"/>
        <d v="2023-07-19T00:00:00"/>
        <d v="2022-03-15T00:00:00"/>
        <d v="2022-03-05T00:00:00"/>
        <d v="2016-08-19T00:00:00"/>
        <d v="2023-07-04T00:00:00"/>
        <d v="2017-11-04T00:00:00"/>
        <d v="2022-11-10T00:00:00"/>
        <d v="2018-08-06T00:00:00"/>
        <d v="2023-09-29T00:00:00"/>
        <d v="2022-07-27T00:00:00"/>
        <d v="2018-10-03T00:00:00"/>
        <d v="2020-11-03T00:00:00"/>
        <d v="2019-02-07T00:00:00"/>
        <d v="2022-07-22T00:00:00"/>
        <d v="2023-05-19T00:00:00"/>
        <d v="2019-06-08T00:00:00"/>
        <d v="2020-09-05T00:00:00"/>
        <d v="2020-10-12T00:00:00"/>
        <d v="2018-11-02T00:00:00"/>
        <d v="2020-02-25T00:00:00"/>
        <d v="2023-09-27T00:00:00"/>
        <d v="2018-08-01T00:00:00"/>
        <d v="2023-11-20T00:00:00"/>
        <d v="2019-05-08T00:00:00"/>
        <d v="2021-06-12T00:00:00"/>
        <d v="2023-12-06T00:00:00"/>
        <d v="2015-10-08T00:00:00"/>
        <d v="2020-01-22T00:00:00"/>
        <d v="2020-03-17T00:00:00"/>
        <d v="2021-03-16T00:00:00"/>
        <d v="2020-11-06T00:00:00"/>
        <d v="2023-12-11T00:00:00"/>
        <d v="2021-07-20T00:00:00"/>
        <d v="2017-01-23T00:00:00"/>
        <d v="2023-04-11T00:00:00"/>
        <d v="2021-03-09T00:00:00"/>
        <d v="2022-02-03T00:00:00"/>
        <d v="2016-11-08T00:00:00"/>
        <d v="2019-09-07T00:00:00"/>
        <d v="2018-12-28T00:00:00"/>
        <d v="2021-04-02T00:00:00"/>
        <d v="2020-12-21T00:00:00"/>
        <d v="2022-09-30T00:00:00"/>
        <d v="2018-03-27T00:00:00"/>
        <d v="2022-04-17T00:00:00"/>
        <d v="2020-11-05T00:00:00"/>
        <d v="2019-10-30T00:00:00"/>
        <d v="2022-12-12T00:00:00"/>
        <d v="2019-11-02T00:00:00"/>
        <d v="2020-08-31T00:00:00"/>
        <d v="2019-08-07T00:00:00"/>
        <d v="2016-08-05T00:00:00"/>
        <d v="2021-06-30T00:00:00"/>
        <d v="2017-07-18T00:00:00"/>
        <d v="2016-08-27T00:00:00"/>
        <d v="2016-01-20T00:00:00"/>
        <d v="2022-04-08T00:00:00"/>
        <d v="2021-03-22T00:00:00"/>
        <d v="2022-05-30T00:00:00"/>
        <d v="2023-10-05T00:00:00"/>
        <d v="2019-08-08T00:00:00"/>
        <d v="2020-05-12T00:00:00"/>
        <d v="2023-04-06T00:00:00"/>
        <d v="2023-09-26T00:00:00"/>
        <d v="2018-11-19T00:00:00"/>
        <d v="2019-08-14T00:00:00"/>
        <d v="2020-06-16T00:00:00"/>
        <d v="2023-11-03T00:00:00"/>
        <d v="2018-07-18T00:00:00"/>
        <d v="2023-11-07T00:00:00"/>
        <d v="2019-04-09T00:00:00"/>
        <d v="2018-12-08T00:00:00"/>
        <d v="2021-09-03T00:00:00"/>
        <d v="2016-11-09T00:00:00"/>
        <d v="2020-11-26T00:00:00"/>
        <d v="2020-09-23T00:00:00"/>
        <d v="2018-08-14T00:00:00"/>
        <d v="2020-06-23T00:00:00"/>
        <d v="2019-11-21T00:00:00"/>
        <d v="2023-09-04T00:00:00"/>
        <d v="2022-03-10T00:00:00"/>
        <d v="2018-06-09T00:00:00"/>
        <d v="2018-09-20T00:00:00"/>
        <d v="2019-07-12T00:00:00"/>
        <d v="2017-08-08T00:00:00"/>
        <d v="2020-12-09T00:00:00"/>
        <d v="2018-09-04T00:00:00"/>
        <d v="2018-08-25T00:00:00"/>
        <d v="2019-06-21T00:00:00"/>
        <d v="2022-10-20T00:00:00"/>
        <d v="2018-11-23T00:00:00"/>
        <d v="2020-07-17T00:00:00"/>
        <d v="2017-11-10T00:00:00"/>
        <d v="2020-12-23T00:00:00"/>
        <d v="2021-09-24T00:00:00"/>
        <d v="2022-01-20T00:00:00"/>
        <d v="2023-01-23T00:00:00"/>
        <d v="2023-12-13T00:00:00"/>
        <d v="2023-11-22T00:00:00"/>
        <d v="2020-01-28T00:00:00"/>
        <d v="2019-04-02T00:00:00"/>
        <d v="2022-03-14T00:00:00"/>
        <d v="2021-06-05T00:00:00"/>
        <d v="2021-11-12T00:00:00"/>
        <d v="2020-09-30T00:00:00"/>
        <d v="2019-05-27T00:00:00"/>
        <d v="2021-04-29T00:00:00"/>
        <d v="2023-07-05T00:00:00"/>
        <d v="2018-03-12T00:00:00"/>
        <d v="2016-08-30T00:00:00"/>
        <d v="2019-05-31T00:00:00"/>
        <d v="2021-07-28T00:00:00"/>
        <d v="2021-09-27T00:00:00"/>
        <d v="2021-06-29T00:00:00"/>
        <d v="2017-06-12T00:00:00"/>
        <d v="2022-10-12T00:00:00"/>
        <d v="2015-10-31T00:00:00"/>
        <d v="2016-06-13T00:00:00"/>
        <d v="2019-07-27T00:00:00"/>
        <d v="2018-06-23T00:00:00"/>
        <d v="2021-05-14T00:00:00"/>
        <d v="2016-04-11T00:00:00"/>
        <d v="2021-04-13T00:00:00"/>
        <d v="2021-07-16T00:00:00"/>
        <d v="2020-06-15T00:00:00"/>
        <d v="2018-06-11T00:00:00"/>
        <d v="2019-04-26T00:00:00"/>
        <d v="2020-10-29T00:00:00"/>
        <d v="2021-09-02T00:00:00"/>
        <d v="2018-01-04T00:00:00"/>
        <d v="2021-05-13T00:00:00"/>
        <d v="2022-12-06T00:00:00"/>
        <d v="2017-06-02T00:00:00"/>
        <d v="2017-11-22T00:00:00"/>
        <d v="2018-06-12T00:00:00"/>
        <d v="2019-10-04T00:00:00"/>
        <d v="2023-11-29T00:00:00"/>
        <d v="2021-10-14T00:00:00"/>
        <d v="2016-09-26T00:00:00"/>
        <d v="2022-04-18T00:00:00"/>
        <d v="2021-09-21T00:00:00"/>
        <d v="2021-03-02T00:00:00"/>
        <d v="2022-03-02T00:00:00"/>
        <d v="2018-06-01T00:00:00"/>
        <d v="2017-03-10T00:00:00"/>
        <d v="2020-12-08T00:00:00"/>
        <d v="2018-06-07T00:00:00"/>
        <d v="2020-11-13T00:00:00"/>
        <d v="2020-09-25T00:00:00"/>
        <d v="2023-06-13T00:00:00"/>
        <d v="2019-03-06T00:00:00"/>
        <d v="2019-07-16T00:00:00"/>
        <d v="2018-09-28T00:00:00"/>
        <d v="2022-05-24T00:00:00"/>
        <d v="2020-09-07T00:00:00"/>
        <d v="2018-12-26T00:00:00"/>
        <d v="2016-12-26T00:00:00"/>
        <d v="2022-04-01T00:00:00"/>
        <d v="2022-05-09T00:00:00"/>
        <d v="2020-06-11T00:00:00"/>
        <d v="2021-07-15T00:00:00"/>
        <d v="2017-09-18T00:00:00"/>
        <d v="2018-01-29T00:00:00"/>
        <d v="2017-12-18T00:00:00"/>
        <d v="2021-03-25T00:00:00"/>
        <d v="2022-05-05T00:00:00"/>
        <d v="2023-11-30T00:00:00"/>
        <d v="2019-03-05T00:00:00"/>
        <d v="2019-01-04T00:00:00"/>
        <d v="2023-08-14T00:00:00"/>
        <d v="2021-01-08T00:00:00"/>
        <d v="2020-11-09T00:00:00"/>
        <d v="2018-01-17T00:00:00"/>
        <d v="2023-11-27T00:00:00"/>
        <d v="2019-04-24T00:00:00"/>
        <d v="2018-11-06T00:00:00"/>
        <d v="2020-05-26T00:00:00"/>
        <d v="2023-06-21T00:00:00"/>
        <d v="2018-05-08T00:00:00"/>
        <d v="2020-08-20T00:00:00"/>
        <d v="2020-09-09T00:00:00"/>
        <d v="2023-04-29T00:00:00"/>
        <d v="2020-11-21T00:00:00"/>
        <d v="2016-08-20T00:00:00"/>
        <d v="2023-11-06T00:00:00"/>
        <d v="2018-06-20T00:00:00"/>
        <d v="2015-09-29T00:00:00"/>
        <d v="2022-03-11T00:00:00"/>
        <d v="2022-12-14T00:00:00"/>
        <d v="2018-05-01T00:00:00"/>
        <d v="2018-04-25T00:00:00"/>
        <d v="2018-01-24T00:00:00"/>
        <d v="2022-08-25T00:00:00"/>
        <d v="2018-07-11T00:00:00"/>
        <d v="2016-01-30T00:00:00"/>
        <d v="2022-12-22T00:00:00"/>
        <d v="2020-01-20T00:00:00"/>
        <d v="2017-01-07T00:00:00"/>
        <d v="2021-05-24T00:00:00"/>
        <d v="2022-01-25T00:00:00"/>
        <d v="2022-05-11T00:00:00"/>
        <d v="2023-08-28T00:00:00"/>
        <d v="2017-06-17T00:00:00"/>
        <d v="2018-07-07T00:00:00"/>
        <d v="2016-05-21T00:00:00"/>
        <d v="2020-09-21T00:00:00"/>
        <d v="2021-02-16T00:00:00"/>
        <d v="2019-01-10T00:00:00"/>
        <d v="2023-02-21T00:00:00"/>
        <d v="2022-03-03T00:00:00"/>
        <d v="2018-10-25T00:00:00"/>
        <d v="2018-12-29T00:00:00"/>
        <d v="2020-12-07T00:00:00"/>
        <d v="2022-04-15T00:00:00"/>
        <d v="2023-09-13T00:00:00"/>
        <d v="2018-07-17T00:00:00"/>
        <d v="2024-01-25T00:00:00"/>
        <d v="2019-04-17T00:00:00"/>
        <d v="2020-02-07T00:00:00"/>
        <d v="2017-05-06T00:00:00"/>
        <d v="2017-04-21T00:00:00"/>
        <d v="2018-10-15T00:00:00"/>
        <d v="2021-08-23T00:00:00"/>
        <d v="2022-11-02T00:00:00"/>
        <d v="2023-03-09T00:00:00"/>
        <d v="2021-11-23T00:00:00"/>
        <d v="2016-10-03T00:00:00"/>
        <d v="2019-07-03T00:00:00"/>
        <d v="2022-07-08T00:00:00"/>
        <d v="2019-08-12T00:00:00"/>
        <d v="2018-07-12T00:00:00"/>
        <d v="2022-01-13T00:00:00"/>
        <d v="2016-11-21T00:00:00"/>
        <d v="2019-05-03T00:00:00"/>
        <d v="2016-11-11T00:00:00"/>
        <d v="2020-09-01T00:00:00"/>
        <d v="2022-03-04T00:00:00"/>
        <d v="2019-02-13T00:00:00"/>
        <d v="2024-01-29T00:00:00"/>
        <d v="2021-08-05T00:00:00"/>
        <d v="2019-07-10T00:00:00"/>
        <d v="2020-07-09T00:00:00"/>
        <d v="2019-05-09T00:00:00"/>
        <d v="2022-01-05T00:00:00"/>
        <d v="2022-06-21T00:00:00"/>
        <d v="2021-06-16T00:00:00"/>
        <d v="2021-09-30T00:00:00"/>
        <d v="2016-05-25T00:00:00"/>
        <d v="2017-11-13T00:00:00"/>
        <d v="2023-04-18T00:00:00"/>
        <d v="2018-06-15T00:00:00"/>
        <d v="2020-08-04T00:00:00"/>
        <d v="2018-09-25T00:00:00"/>
        <d v="2016-01-04T00:00:00"/>
        <d v="2018-03-23T00:00:00"/>
        <d v="2018-03-28T00:00:00"/>
        <d v="2019-12-05T00:00:00"/>
        <d v="2020-09-15T00:00:00"/>
        <d v="2022-01-10T00:00:00"/>
        <d v="2020-10-03T00:00:00"/>
        <d v="2018-05-02T00:00:00"/>
        <d v="2018-03-07T00:00:00"/>
        <d v="2023-06-19T00:00:00"/>
        <d v="2018-07-02T00:00:00"/>
        <d v="2023-01-04T00:00:00"/>
        <d v="2023-03-10T00:00:00"/>
        <d v="2016-06-24T00:00:00"/>
        <d v="2021-03-23T00:00:00"/>
        <d v="2017-06-03T00:00:00"/>
        <d v="2022-08-03T00:00:00"/>
        <d v="2021-08-25T00:00:00"/>
        <d v="2021-11-18T00:00:00"/>
        <d v="2020-09-02T00:00:00"/>
        <d v="2021-01-16T00:00:00"/>
        <d v="2020-10-22T00:00:00"/>
        <d v="2023-08-09T00:00:00"/>
        <d v="2019-09-12T00:00:00"/>
        <d v="2021-04-12T00:00:00"/>
        <d v="2020-01-11T00:00:00"/>
        <d v="2021-03-03T00:00:00"/>
        <d v="2018-04-05T00:00:00"/>
        <d v="2016-12-31T00:00:00"/>
        <d v="2016-11-05T00:00:00"/>
        <d v="2022-11-28T00:00:00"/>
        <d v="2020-05-20T00:00:00"/>
        <d v="2022-04-07T00:00:00"/>
        <d v="2018-09-17T00:00:00"/>
        <d v="2019-10-03T00:00:00"/>
        <d v="2017-04-10T00:00:00"/>
        <d v="2019-04-25T00:00:00"/>
        <d v="2021-12-09T00:00:00"/>
        <d v="2017-07-12T00:00:00"/>
        <d v="2021-07-19T00:00:00"/>
        <d v="2021-05-20T00:00:00"/>
        <d v="2019-01-09T00:00:00"/>
        <d v="2019-03-26T00:00:00"/>
        <d v="2020-07-25T00:00:00"/>
        <d v="2023-10-18T00:00:00"/>
        <d v="2018-06-22T00:00:00"/>
        <d v="2018-07-29T00:00:00"/>
        <d v="2021-04-08T00:00:00"/>
        <d v="2019-03-01T00:00:00"/>
        <d v="2018-08-30T00:00:00"/>
        <d v="2021-08-28T00:00:00"/>
        <d v="2016-04-07T00:00:00"/>
        <d v="2016-01-16T00:00:00"/>
        <d v="2021-12-20T00:00:00"/>
        <d v="2018-05-14T00:00:00"/>
        <d v="2019-02-06T00:00:00"/>
        <d v="2023-04-05T00:00:00"/>
        <d v="2020-02-04T00:00:00"/>
        <d v="2022-03-31T00:00:00"/>
        <d v="2023-09-14T00:00:00"/>
        <d v="2023-01-10T00:00:00"/>
        <d v="2016-02-17T00:00:00"/>
        <d v="2018-09-14T00:00:00"/>
        <d v="2022-11-23T00:00:00"/>
        <d v="2019-06-25T00:00:00"/>
        <d v="2023-11-17T00:00:00"/>
        <d v="2016-10-17T00:00:00"/>
        <d v="2022-07-18T00:00:00"/>
        <d v="2018-05-04T00:00:00"/>
        <d v="2018-05-07T00:00:00"/>
        <d v="2015-11-07T00:00:00"/>
        <d v="2018-04-13T00:00:00"/>
        <d v="2021-09-01T00:00:00"/>
        <d v="2020-09-18T00:00:00"/>
        <d v="2021-06-01T00:00:00"/>
        <d v="2017-08-19T00:00:00"/>
        <d v="2018-06-19T00:00:00"/>
        <d v="2022-02-18T00:00:00"/>
        <d v="2019-04-19T00:00:00"/>
        <d v="2023-08-23T00:00:00"/>
        <d v="2017-04-06T00:00:00"/>
        <d v="2021-09-25T00:00:00"/>
        <d v="2019-07-11T00:00:00"/>
        <d v="2018-12-04T00:00:00"/>
        <d v="2023-04-13T00:00:00"/>
        <d v="2021-01-18T00:00:00"/>
        <d v="2023-04-20T00:00:00"/>
        <d v="2015-11-19T00:00:00"/>
        <d v="2018-10-12T00:00:00"/>
        <d v="2019-06-11T00:00:00"/>
        <d v="2019-08-19T00:00:00"/>
        <d v="2018-12-11T00:00:00"/>
        <d v="2021-07-12T00:00:00"/>
        <d v="2021-12-30T00:00:00"/>
        <d v="2019-07-19T00:00:00"/>
        <d v="2022-02-02T00:00:00"/>
        <d v="2021-05-12T00:00:00"/>
      </sharedItems>
      <fieldGroup par="69"/>
    </cacheField>
    <cacheField name="SUPPLIER  NAME" numFmtId="0">
      <sharedItems containsBlank="1"/>
    </cacheField>
    <cacheField name="MATERIAL DESCRIPTION" numFmtId="0">
      <sharedItems/>
    </cacheField>
    <cacheField name="QTY" numFmtId="164">
      <sharedItems containsSemiMixedTypes="0" containsString="0" containsNumber="1" minValue="1" maxValue="139000"/>
    </cacheField>
    <cacheField name="UOM (NEW)" numFmtId="0">
      <sharedItems/>
    </cacheField>
    <cacheField name="MATERIAL VALUE" numFmtId="43">
      <sharedItems containsString="0" containsBlank="1" containsNumber="1" minValue="0.62" maxValue="4727380.7199999904"/>
    </cacheField>
    <cacheField name="FREIGHT &amp; P/F CHARGES" numFmtId="43">
      <sharedItems containsString="0" containsBlank="1" containsNumber="1" minValue="0" maxValue="192724.47"/>
    </cacheField>
    <cacheField name="ASSESSABLE VALUE" numFmtId="164">
      <sharedItems containsSemiMixedTypes="0" containsString="0" containsNumber="1" minValue="0" maxValue="80129887.989999905"/>
    </cacheField>
    <cacheField name="FINAL HSN CODE" numFmtId="0">
      <sharedItems containsBlank="1" containsMixedTypes="1" containsNumber="1" containsInteger="1" minValue="850300" maxValue="96039000"/>
    </cacheField>
    <cacheField name="BASIC CUSTOM DUTY RATE" numFmtId="10">
      <sharedItems containsString="0" containsBlank="1" containsNumber="1" minValue="0" maxValue="0.35"/>
    </cacheField>
    <cacheField name="B.C.D NOTIFICATION &amp; SR. NO." numFmtId="0">
      <sharedItems containsBlank="1" containsMixedTypes="1" containsNumber="1" containsInteger="1" minValue="0" maxValue="0"/>
    </cacheField>
    <cacheField name="HEALTH CESS RATE" numFmtId="0">
      <sharedItems containsString="0" containsBlank="1" containsNumber="1" minValue="0" maxValue="0.05"/>
    </cacheField>
    <cacheField name="NOTIFICATION" numFmtId="0">
      <sharedItems containsString="0" containsBlank="1" containsNumber="1" containsInteger="1" minValue="0" maxValue="0"/>
    </cacheField>
    <cacheField name="SWS RATE" numFmtId="0">
      <sharedItems containsString="0" containsBlank="1" containsNumber="1" minValue="0" maxValue="0.1"/>
    </cacheField>
    <cacheField name="NOTIFICATION2" numFmtId="0">
      <sharedItems containsBlank="1" containsMixedTypes="1" containsNumber="1" containsInteger="1" minValue="0" maxValue="0"/>
    </cacheField>
    <cacheField name="IGST RATE" numFmtId="0">
      <sharedItems containsString="0" containsBlank="1" containsNumber="1" minValue="0" maxValue="0.28000000000000003"/>
    </cacheField>
    <cacheField name="IGST NOTIFICATION &amp; SR. NO." numFmtId="0">
      <sharedItems containsBlank="1"/>
    </cacheField>
    <cacheField name="BASIC CUSTOMS DUTY (AMOUNT)" numFmtId="43">
      <sharedItems containsString="0" containsBlank="1" containsNumber="1" minValue="0" maxValue="6009741.5992499925"/>
    </cacheField>
    <cacheField name="HEALTH CESS (AMOUNT)" numFmtId="43">
      <sharedItems containsString="0" containsBlank="1" containsNumber="1" containsInteger="1" minValue="0" maxValue="2064"/>
    </cacheField>
    <cacheField name="SOCIAL WELFARE SURCHARGE (AMOUNT)" numFmtId="43">
      <sharedItems containsString="0" containsBlank="1" containsNumber="1" minValue="0" maxValue="600974.15992499923"/>
    </cacheField>
    <cacheField name="IGST (AMOUNT)" numFmtId="43">
      <sharedItems containsString="0" containsBlank="1" containsNumber="1" minValue="0" maxValue="15613308.674851481"/>
    </cacheField>
    <cacheField name="TOTAL DUTY" numFmtId="43">
      <sharedItems containsString="0" containsBlank="1" containsNumber="1" minValue="0" maxValue="22224024.434026472"/>
    </cacheField>
    <cacheField name=" INV NO" numFmtId="0">
      <sharedItems/>
    </cacheField>
    <cacheField name="PLANT STORAGE LOCATION MATERIAL" numFmtId="0">
      <sharedItems/>
    </cacheField>
    <cacheField name="MATERIAL" numFmtId="0">
      <sharedItems/>
    </cacheField>
    <cacheField name="REQUEST ID DTAP NO." numFmtId="1">
      <sharedItems containsBlank="1" containsMixedTypes="1" containsNumber="1" containsInteger="1" minValue="291502972773" maxValue="292401103083"/>
    </cacheField>
    <cacheField name="REFERENCE DTAP NO." numFmtId="0">
      <sharedItems containsBlank="1" containsMixedTypes="1" containsNumber="1" containsInteger="1" minValue="2045" maxValue="38574"/>
    </cacheField>
    <cacheField name="DTAP DATE" numFmtId="14">
      <sharedItems containsNonDate="0" containsDate="1" containsBlank="1" containsMixedTypes="1" minDate="2015-08-03T00:00:00" maxDate="2024-02-01T00:00:00"/>
    </cacheField>
    <cacheField name="INVOICE DATE" numFmtId="14">
      <sharedItems containsNonDate="0" containsDate="1" containsBlank="1" containsMixedTypes="1" minDate="2010-06-26T00:00:00" maxDate="2024-01-25T00:00:00"/>
    </cacheField>
    <cacheField name="REFERNCE BOE REQUEST ID" numFmtId="0">
      <sharedItems containsBlank="1" containsMixedTypes="1" containsNumber="1" containsInteger="1" minValue="171601690842" maxValue="172303281264"/>
    </cacheField>
    <cacheField name="REFRENCE BOE NO." numFmtId="0">
      <sharedItems containsBlank="1" containsMixedTypes="1" containsNumber="1" containsInteger="1" minValue="1000171" maxValue="1000171"/>
    </cacheField>
    <cacheField name="REFRENCE BOE NO. DATE" numFmtId="0">
      <sharedItems containsNonDate="0" containsDate="1" containsBlank="1" containsMixedTypes="1" minDate="2016-08-01T00:00:00" maxDate="2023-11-01T00:00:00"/>
    </cacheField>
    <cacheField name="IMPORT / LOCAL" numFmtId="0">
      <sharedItems containsBlank="1"/>
    </cacheField>
    <cacheField name="ZONE TO ZONE  BOE REQUEST ID" numFmtId="0">
      <sharedItems containsString="0" containsBlank="1" containsNumber="1" containsInteger="1" minValue="351700027836" maxValue="351900180575"/>
    </cacheField>
    <cacheField name="ZONE TO ZONE THOKA NO." numFmtId="0">
      <sharedItems containsString="0" containsBlank="1" containsNumber="1" containsInteger="1" minValue="0" maxValue="3005514"/>
    </cacheField>
    <cacheField name="ZONE TO ZONE THOKA NO. DATE" numFmtId="0">
      <sharedItems containsDate="1" containsString="0" containsBlank="1" containsMixedTypes="1" minDate="1899-12-31T00:00:00" maxDate="2019-11-27T00:00:00"/>
    </cacheField>
    <cacheField name="EOU  BOE REQUEST ID" numFmtId="0">
      <sharedItems containsString="0" containsBlank="1" containsNumber="1" containsInteger="1" minValue="0" maxValue="0"/>
    </cacheField>
    <cacheField name="EOU THOKA NO" numFmtId="0">
      <sharedItems containsNonDate="0" containsString="0" containsBlank="1"/>
    </cacheField>
    <cacheField name="EOU THOKA DATE" numFmtId="0">
      <sharedItems containsNonDate="0" containsString="0" containsBlank="1"/>
    </cacheField>
    <cacheField name="PLANT" numFmtId="0">
      <sharedItems containsString="0" containsBlank="1" containsNumber="1" containsInteger="1" minValue="2000" maxValue="2000"/>
    </cacheField>
    <cacheField name="STORAGE LOCATION" numFmtId="0">
      <sharedItems containsBlank="1"/>
    </cacheField>
    <cacheField name="MATERIAL2" numFmtId="0">
      <sharedItems containsBlank="1"/>
    </cacheField>
    <cacheField name="OPAL REMARKS" numFmtId="0">
      <sharedItems containsBlank="1"/>
    </cacheField>
    <cacheField name="WORK OUT PHAZE" numFmtId="0">
      <sharedItems containsBlank="1"/>
    </cacheField>
    <cacheField name="LATEST INVOICE NUMBER" numFmtId="0">
      <sharedItems containsBlank="1" containsMixedTypes="1" containsNumber="1" containsInteger="1" minValue="2" maxValue="995019000097"/>
    </cacheField>
    <cacheField name="SAP STOCK Qty_31.12.23" numFmtId="164">
      <sharedItems containsSemiMixedTypes="0" containsString="0" containsNumber="1" minValue="1" maxValue="139000"/>
    </cacheField>
    <cacheField name="SAP STOCK VALUE_31.12.23" numFmtId="164">
      <sharedItems containsSemiMixedTypes="0" containsString="0" containsNumber="1" minValue="51.1" maxValue="80129887.989999905" count="1703">
        <n v="80129887.989999905"/>
        <n v="25628466.100000001"/>
        <n v="12669286.4"/>
        <n v="7317503.4000000004"/>
        <n v="5875200"/>
        <n v="5532053.9199999897"/>
        <n v="4727380.7199999904"/>
        <n v="4696020"/>
        <n v="4688225.6699999897"/>
        <n v="4626540.37"/>
        <n v="4049400"/>
        <n v="3801322.41"/>
        <n v="3461641.62"/>
        <n v="3221046"/>
        <n v="3188808.04"/>
        <n v="3178385.8799999901"/>
        <n v="3119359.75999999"/>
        <n v="3089270.18"/>
        <n v="2909925"/>
        <n v="2813387.8399999901"/>
        <n v="2282414.2400000002"/>
        <n v="2178880.00999999"/>
        <n v="2022147.27"/>
        <n v="1946855.57"/>
        <n v="1791900"/>
        <n v="1787545.4399999899"/>
        <n v="1760524.8"/>
        <n v="1758648"/>
        <n v="1661071.6"/>
        <n v="1656318.11"/>
        <n v="1638042"/>
        <n v="1635074.6499999899"/>
        <n v="1571659.96"/>
        <n v="1568846.8"/>
        <n v="1495999.2"/>
        <n v="1466897.22"/>
        <n v="1429428"/>
        <n v="1395790.23"/>
        <n v="1355926.1599999899"/>
        <n v="1264800.1100000001"/>
        <n v="1260000.03"/>
        <n v="1257552.1000000001"/>
        <n v="1255510.1100000001"/>
        <n v="1253182"/>
        <n v="1231120.6000000001"/>
        <n v="1195936"/>
        <n v="1183831.4399999899"/>
        <n v="1163077.9399999899"/>
        <n v="1072200"/>
        <n v="1018858.42"/>
        <n v="991968.72999999905"/>
        <n v="967062.48999999894"/>
        <n v="938217.89"/>
        <n v="938057.38"/>
        <n v="909753.25"/>
        <n v="890605.88"/>
        <n v="858359.20999999903"/>
        <n v="850269.05"/>
        <n v="827788"/>
        <n v="821510.5"/>
        <n v="803241.64"/>
        <n v="794018.15"/>
        <n v="791844"/>
        <n v="781336.73999999894"/>
        <n v="768330"/>
        <n v="768000"/>
        <n v="756782.42"/>
        <n v="755778.42"/>
        <n v="755755"/>
        <n v="749500"/>
        <n v="744681.58999999904"/>
        <n v="726311.19999999902"/>
        <n v="725105.81"/>
        <n v="702813.4"/>
        <n v="686450.70999999903"/>
        <n v="632834"/>
        <n v="632362.20999999903"/>
        <n v="603143.35999999905"/>
        <n v="575439.66"/>
        <n v="568851.22999999905"/>
        <n v="558570.55000000005"/>
        <n v="556005.85999999905"/>
        <n v="544268.55000000005"/>
        <n v="533500"/>
        <n v="532000"/>
        <n v="528451.01"/>
        <n v="524082.4"/>
        <n v="518080.06"/>
        <n v="516369.63"/>
        <n v="513293.4"/>
        <n v="506687.95"/>
        <n v="506402.39"/>
        <n v="501860"/>
        <n v="492316.179999999"/>
        <n v="484791.84999999899"/>
        <n v="482796.34"/>
        <n v="477090.21999999898"/>
        <n v="473760"/>
        <n v="466070.90999999898"/>
        <n v="460000.62"/>
        <n v="459827.59"/>
        <n v="459817.82"/>
        <n v="457800"/>
        <n v="451675"/>
        <n v="450432.859999999"/>
        <n v="450363.15"/>
        <n v="449695.90999999898"/>
        <n v="447341.239999999"/>
        <n v="445344"/>
        <n v="443019.14"/>
        <n v="442835.549999999"/>
        <n v="437117.44"/>
        <n v="436051.84999999899"/>
        <n v="434024"/>
        <n v="421172.94"/>
        <n v="416970"/>
        <n v="413302.7"/>
        <n v="410400"/>
        <n v="408240"/>
        <n v="395762.69"/>
        <n v="394088.76"/>
        <n v="392000.03"/>
        <n v="389914"/>
        <n v="388410"/>
        <n v="384999.27"/>
        <n v="378996.7"/>
        <n v="378297"/>
        <n v="377627.7"/>
        <n v="374183.52"/>
        <n v="372349.46999999898"/>
        <n v="370903.5"/>
        <n v="368927.09"/>
        <n v="367948.33"/>
        <n v="359431"/>
        <n v="356025.71"/>
        <n v="355576.5"/>
        <n v="351524.14"/>
        <n v="343103.71999999898"/>
        <n v="342192"/>
        <n v="340617.72999999899"/>
        <n v="338896.40999999898"/>
        <n v="337855.9"/>
        <n v="333279.46999999898"/>
        <n v="332800"/>
        <n v="331313.34999999899"/>
        <n v="330729.38"/>
        <n v="328305.2"/>
        <n v="324327.37"/>
        <n v="318926"/>
        <n v="313658.51"/>
        <n v="307072"/>
        <n v="306796.47999999899"/>
        <n v="306345.06"/>
        <n v="302976"/>
        <n v="302185.08"/>
        <n v="301435.45"/>
        <n v="300247.94"/>
        <n v="299577.76"/>
        <n v="292573.19"/>
        <n v="292378"/>
        <n v="292088.5"/>
        <n v="291244.65000000002"/>
        <n v="290769.489999999"/>
        <n v="288110"/>
        <n v="283716.97999999899"/>
        <n v="282246.01"/>
        <n v="281849.58"/>
        <n v="278865.429999999"/>
        <n v="277323.40999999898"/>
        <n v="275235.91999999899"/>
        <n v="274775"/>
        <n v="272854.46999999898"/>
        <n v="268750"/>
        <n v="268257.13"/>
        <n v="267754"/>
        <n v="266144.08"/>
        <n v="266081.76"/>
        <n v="263709.02"/>
        <n v="263128"/>
        <n v="261835.25"/>
        <n v="261079.95"/>
        <n v="259458.26"/>
        <n v="254871.62"/>
        <n v="252174"/>
        <n v="246597.179999999"/>
        <n v="245658"/>
        <n v="240417.959999999"/>
        <n v="240170.859999999"/>
        <n v="237553.2"/>
        <n v="236650"/>
        <n v="236550"/>
        <n v="232653.519999999"/>
        <n v="230999.56"/>
        <n v="229221.649999999"/>
        <n v="229206.299999999"/>
        <n v="226200"/>
        <n v="225833.329999999"/>
        <n v="225020.489999999"/>
        <n v="224707.079999999"/>
        <n v="224666.67"/>
        <n v="224581.94"/>
        <n v="224159.54"/>
        <n v="223415.5"/>
        <n v="223022.38"/>
        <n v="222175.07"/>
        <n v="221241.51"/>
        <n v="220669.81"/>
        <n v="218892.01"/>
        <n v="217867"/>
        <n v="217463.179999999"/>
        <n v="215321.739999999"/>
        <n v="215274.459999999"/>
        <n v="212894.959999999"/>
        <n v="212702.609999999"/>
        <n v="212371.739999999"/>
        <n v="210048.299999999"/>
        <n v="209910"/>
        <n v="208674"/>
        <n v="207526.91"/>
        <n v="205500"/>
        <n v="205108.07"/>
        <n v="204861.899999999"/>
        <n v="204643.98"/>
        <n v="202217.22"/>
        <n v="201768"/>
        <n v="197906.06"/>
        <n v="197206.19"/>
        <n v="196596.829999999"/>
        <n v="194600.269999999"/>
        <n v="193122.649999999"/>
        <n v="191830"/>
        <n v="191826.42"/>
        <n v="191537.09"/>
        <n v="191380.899999999"/>
        <n v="190167.17"/>
        <n v="188634.829999999"/>
        <n v="188234"/>
        <n v="187943.94"/>
        <n v="186817.049999999"/>
        <n v="186313.5"/>
        <n v="185274.649999999"/>
        <n v="182554.42"/>
        <n v="180600"/>
        <n v="180154"/>
        <n v="177558.72"/>
        <n v="177513.81"/>
        <n v="177118"/>
        <n v="177052.399999999"/>
        <n v="175626.04"/>
        <n v="175192.5"/>
        <n v="174248.98"/>
        <n v="174129.01"/>
        <n v="172918.97"/>
        <n v="172179.399999999"/>
        <n v="170775"/>
        <n v="170041.41"/>
        <n v="169556"/>
        <n v="169258.829999999"/>
        <n v="169233.829999999"/>
        <n v="167652.359999999"/>
        <n v="166600"/>
        <n v="166320"/>
        <n v="165755.98000000001"/>
        <n v="165394.88"/>
        <n v="165213.75"/>
        <n v="164564.42000000001"/>
        <n v="164256.399999999"/>
        <n v="163782"/>
        <n v="163410.38"/>
        <n v="162851.20000000001"/>
        <n v="162012.75"/>
        <n v="161086.5"/>
        <n v="160703.48000000001"/>
        <n v="160452.6"/>
        <n v="159267.179999999"/>
        <n v="158945.25"/>
        <n v="158646"/>
        <n v="156615.6"/>
        <n v="156221.25"/>
        <n v="154940.04"/>
        <n v="154190.799999999"/>
        <n v="152536.47"/>
        <n v="151995.5"/>
        <n v="151978.57"/>
        <n v="150460.20000000001"/>
        <n v="147726.6"/>
        <n v="147611.76"/>
        <n v="147489.549999999"/>
        <n v="147062"/>
        <n v="146772.51"/>
        <n v="146440"/>
        <n v="144870.62"/>
        <n v="144768.739999999"/>
        <n v="144171.91"/>
        <n v="143667.81"/>
        <n v="142934.399999999"/>
        <n v="142155"/>
        <n v="141717.20000000001"/>
        <n v="141144.769999999"/>
        <n v="141046.5"/>
        <n v="139848.42000000001"/>
        <n v="139787.109999999"/>
        <n v="137197.109999999"/>
        <n v="136715.35"/>
        <n v="135746.5"/>
        <n v="135652.01"/>
        <n v="135579.47"/>
        <n v="134764.73000000001"/>
        <n v="134400"/>
        <n v="133659.84"/>
        <n v="132888.06"/>
        <n v="132643.62"/>
        <n v="132000"/>
        <n v="131934.42000000001"/>
        <n v="129752.47"/>
        <n v="127544.33"/>
        <n v="127309.75999999901"/>
        <n v="127233.289999999"/>
        <n v="125536.69"/>
        <n v="125447.89"/>
        <n v="125099"/>
        <n v="124320"/>
        <n v="123750"/>
        <n v="123354.13"/>
        <n v="123181.85"/>
        <n v="123120"/>
        <n v="122550.72"/>
        <n v="122445"/>
        <n v="122187"/>
        <n v="122072.44"/>
        <n v="121500"/>
        <n v="121280.00999999901"/>
        <n v="120411.67"/>
        <n v="119728.649999999"/>
        <n v="119250"/>
        <n v="118984.12"/>
        <n v="118042.13"/>
        <n v="117356.44"/>
        <n v="117319.69"/>
        <n v="116676.50999999901"/>
        <n v="116350.49"/>
        <n v="115778.55"/>
        <n v="114399.58"/>
        <n v="112737.60000000001"/>
        <n v="111300"/>
        <n v="111290"/>
        <n v="110966.69"/>
        <n v="110917.55"/>
        <n v="110871"/>
        <n v="108800"/>
        <n v="108272"/>
        <n v="108102.50999999901"/>
        <n v="108016"/>
        <n v="107940"/>
        <n v="107356.37"/>
        <n v="105787.05"/>
        <n v="105136"/>
        <n v="104194.039999999"/>
        <n v="103728"/>
        <n v="103561.49"/>
        <n v="103555.41"/>
        <n v="103206.45"/>
        <n v="102507.86"/>
        <n v="102234.399999999"/>
        <n v="102054.399999999"/>
        <n v="102043.92"/>
        <n v="101686.539999999"/>
        <n v="101107.74"/>
        <n v="100490"/>
        <n v="99808"/>
        <n v="99538.529999999897"/>
        <n v="97925.36"/>
        <n v="97885.1"/>
        <n v="97793.63"/>
        <n v="97755"/>
        <n v="97609.039999999906"/>
        <n v="97335.27"/>
        <n v="95342.86"/>
        <n v="95000"/>
        <n v="94108.33"/>
        <n v="93698"/>
        <n v="93408.19"/>
        <n v="93383.360000000001"/>
        <n v="92088"/>
        <n v="91585.5"/>
        <n v="91419.149999999907"/>
        <n v="91352.5"/>
        <n v="90695"/>
        <n v="90592.949999999895"/>
        <n v="89984.960000000006"/>
        <n v="88981"/>
        <n v="88680.919999999896"/>
        <n v="88303.059999999896"/>
        <n v="87032.899999999907"/>
        <n v="86911"/>
        <n v="86700"/>
        <n v="86420.149999999907"/>
        <n v="86400"/>
        <n v="86328.61"/>
        <n v="86088.5"/>
        <n v="85932"/>
        <n v="85920.82"/>
        <n v="85654.57"/>
        <n v="85228.309999999896"/>
        <n v="85000"/>
        <n v="84695.949999999895"/>
        <n v="84031.309999999896"/>
        <n v="83845.639999999898"/>
        <n v="83322.559999999896"/>
        <n v="82500"/>
        <n v="82384.58"/>
        <n v="82257.02"/>
        <n v="82219.429999999906"/>
        <n v="81996"/>
        <n v="81615"/>
        <n v="81525.600000000006"/>
        <n v="81388"/>
        <n v="80263.91"/>
        <n v="79871.029999999897"/>
        <n v="79600"/>
        <n v="79596.679999999906"/>
        <n v="79550"/>
        <n v="79263.350000000006"/>
        <n v="78960"/>
        <n v="78863.33"/>
        <n v="78639.029999999897"/>
        <n v="78134"/>
        <n v="77890.119999999893"/>
        <n v="77000"/>
        <n v="76966"/>
        <n v="76872.320000000007"/>
        <n v="76771.089999999895"/>
        <n v="76318.529999999897"/>
        <n v="76038.529999999897"/>
        <n v="75912.029999999897"/>
        <n v="75164"/>
        <n v="75128.94"/>
        <n v="74718.66"/>
        <n v="74400"/>
        <n v="74370"/>
        <n v="74192.869999999893"/>
        <n v="73960"/>
        <n v="73951.820000000007"/>
        <n v="73866"/>
        <n v="73860"/>
        <n v="73207.789999999906"/>
        <n v="72736"/>
        <n v="72718.039999999906"/>
        <n v="72600"/>
        <n v="72581.919999999896"/>
        <n v="72542.179999999906"/>
        <n v="72523"/>
        <n v="72116.13"/>
        <n v="72085.08"/>
        <n v="72016.509999999893"/>
        <n v="72000"/>
        <n v="71767.059999999896"/>
        <n v="71389.179999999906"/>
        <n v="70060.850000000006"/>
        <n v="69708.589999999895"/>
        <n v="69456.800000000003"/>
        <n v="68800.809999999896"/>
        <n v="68595.039999999906"/>
        <n v="68411.05"/>
        <n v="68065.710000000006"/>
        <n v="68058.66"/>
        <n v="67716"/>
        <n v="67690"/>
        <n v="67562.169999999896"/>
        <n v="66930"/>
        <n v="66400"/>
        <n v="66158.740000000005"/>
        <n v="66083.55"/>
        <n v="65894.5"/>
        <n v="65446.949999999903"/>
        <n v="65100.449999999903"/>
        <n v="64800"/>
        <n v="64056.75"/>
        <n v="63662"/>
        <n v="63660.5"/>
        <n v="63607.79"/>
        <n v="63544.459999999897"/>
        <n v="63443.839999999902"/>
        <n v="63401.07"/>
        <n v="63057.489999999903"/>
        <n v="62973.5"/>
        <n v="62695.739999999903"/>
        <n v="62565.120000000003"/>
        <n v="62330.25"/>
        <n v="62296.489999999903"/>
        <n v="62144.25"/>
        <n v="61788.209999999897"/>
        <n v="60975"/>
        <n v="60773.36"/>
        <n v="60730.129999999903"/>
        <n v="60471.58"/>
        <n v="60249.68"/>
        <n v="59751.199999999903"/>
        <n v="59414.400000000001"/>
        <n v="58907.5"/>
        <n v="58805"/>
        <n v="58643.5"/>
        <n v="58200"/>
        <n v="57780"/>
        <n v="57575.48"/>
        <n v="57569.79"/>
        <n v="57403.5"/>
        <n v="57382.559999999903"/>
        <n v="57144.5"/>
        <n v="57096"/>
        <n v="56990"/>
        <n v="56880.339999999902"/>
        <n v="56844.5"/>
        <n v="56825.199999999903"/>
        <n v="56812"/>
        <n v="56601.97"/>
        <n v="56419.059999999903"/>
        <n v="56280"/>
        <n v="56263.19"/>
        <n v="56169.519999999902"/>
        <n v="55855.72"/>
        <n v="55517.68"/>
        <n v="55360.160000000003"/>
        <n v="55320.04"/>
        <n v="55315"/>
        <n v="55010"/>
        <n v="54400"/>
        <n v="54054.559999999903"/>
        <n v="53997.889999999898"/>
        <n v="53973.709999999897"/>
        <n v="53671.68"/>
        <n v="53268.32"/>
        <n v="53082.3"/>
        <n v="53064.099999999897"/>
        <n v="52773.41"/>
        <n v="52570.889999999898"/>
        <n v="52425.73"/>
        <n v="52424.839999999902"/>
        <n v="52391.3"/>
        <n v="52297.83"/>
        <n v="52177.58"/>
        <n v="52105.339999999902"/>
        <n v="52087.44"/>
        <n v="52027.01"/>
        <n v="52002.459999999897"/>
        <n v="51684.58"/>
        <n v="51680"/>
        <n v="51603.599999999897"/>
        <n v="51326"/>
        <n v="51254.129999999903"/>
        <n v="51248.349999999897"/>
        <n v="51069"/>
        <n v="51064.139999999898"/>
        <n v="50814"/>
        <n v="50709.22"/>
        <n v="50660"/>
        <n v="50525"/>
        <n v="50180.29"/>
        <n v="50000"/>
        <n v="49990.559999999903"/>
        <n v="49844.29"/>
        <n v="49720.529999999897"/>
        <n v="49528"/>
        <n v="49460.07"/>
        <n v="48705.87"/>
        <n v="48202.269999999902"/>
        <n v="48120"/>
        <n v="47965.5"/>
        <n v="47960"/>
        <n v="47928"/>
        <n v="47809.199999999903"/>
        <n v="47757.62"/>
        <n v="47376"/>
        <n v="47262.599999999897"/>
        <n v="47056.419999999896"/>
        <n v="47017.199999999903"/>
        <n v="46831.68"/>
        <n v="46800"/>
        <n v="46761.36"/>
        <n v="46551.91"/>
        <n v="46500"/>
        <n v="46416.68"/>
        <n v="45928.349999999897"/>
        <n v="45837.139999999898"/>
        <n v="45834.019999999902"/>
        <n v="45635.779999999897"/>
        <n v="45386.209999999897"/>
        <n v="45247.44"/>
        <n v="45063.75"/>
        <n v="44990.400000000001"/>
        <n v="44987.4"/>
        <n v="44974.29"/>
        <n v="44850.44"/>
        <n v="44604"/>
        <n v="44432"/>
        <n v="44306.58"/>
        <n v="44282.32"/>
        <n v="44086.949999999903"/>
        <n v="43773.089999999902"/>
        <n v="43769"/>
        <n v="43720"/>
        <n v="43541.25"/>
        <n v="43060.839999999902"/>
        <n v="43032.779999999897"/>
        <n v="42993.37"/>
        <n v="42849.8"/>
        <n v="42700.97"/>
        <n v="42667.98"/>
        <n v="42456.68"/>
        <n v="42347.589999999902"/>
        <n v="42186.889999999898"/>
        <n v="41945.04"/>
        <n v="41884.559999999903"/>
        <n v="41666.519999999902"/>
        <n v="41532"/>
        <n v="41192.730000000003"/>
        <n v="41153.15"/>
        <n v="41091.739999999903"/>
        <n v="40950"/>
        <n v="40800"/>
        <n v="40740"/>
        <n v="40669.199999999903"/>
        <n v="40559.19"/>
        <n v="40519.11"/>
        <n v="40241.11"/>
        <n v="40194.5"/>
        <n v="40118.800000000003"/>
        <n v="39908.480000000003"/>
        <n v="39848.94"/>
        <n v="39600"/>
        <n v="39480"/>
        <n v="39447.57"/>
        <n v="39340"/>
        <n v="39200"/>
        <n v="39189.629999999903"/>
        <n v="39090.800000000003"/>
        <n v="39057.19"/>
        <n v="39000"/>
        <n v="38897.599999999897"/>
        <n v="38755"/>
        <n v="38475"/>
        <n v="38460"/>
        <n v="38400"/>
        <n v="38360"/>
        <n v="37908"/>
        <n v="37811.209999999897"/>
        <n v="37789.18"/>
        <n v="37648.099999999897"/>
        <n v="37446.36"/>
        <n v="37254.669999999896"/>
        <n v="37215"/>
        <n v="37090.449999999903"/>
        <n v="37065"/>
        <n v="37013.51"/>
        <n v="36798.01"/>
        <n v="36775.08"/>
        <n v="36574.589999999902"/>
        <n v="36533.980000000003"/>
        <n v="36422.97"/>
        <n v="36323.94"/>
        <n v="36210.919999999896"/>
        <n v="36196.61"/>
        <n v="36166.36"/>
        <n v="36065.32"/>
        <n v="36062"/>
        <n v="36049"/>
        <n v="35619.410000000003"/>
        <n v="35590"/>
        <n v="35544"/>
        <n v="35466.029999999897"/>
        <n v="35391.83"/>
        <n v="35058"/>
        <n v="35000"/>
        <n v="34783.93"/>
        <n v="34683.47"/>
        <n v="34609.529999999897"/>
        <n v="34568"/>
        <n v="34560.080000000002"/>
        <n v="34480.120000000003"/>
        <n v="34350.199999999903"/>
        <n v="34272"/>
        <n v="34205.43"/>
        <n v="34135.339999999902"/>
        <n v="34135.33"/>
        <n v="34042.989999999903"/>
        <n v="33600"/>
        <n v="33598.239999999903"/>
        <n v="33491.86"/>
        <n v="33486.44"/>
        <n v="32980"/>
        <n v="32742.779999999901"/>
        <n v="32736.299999999901"/>
        <n v="32686.32"/>
        <n v="32633.75"/>
        <n v="32451"/>
        <n v="32306.209999999901"/>
        <n v="32208"/>
        <n v="32100"/>
        <n v="31920.15"/>
        <n v="31774.5999999999"/>
        <n v="31716.02"/>
        <n v="31610.83"/>
        <n v="31524.48"/>
        <n v="31410.95"/>
        <n v="31379.5"/>
        <n v="31344.65"/>
        <n v="31270"/>
        <n v="31160"/>
        <n v="31074.83"/>
        <n v="30992.400000000001"/>
        <n v="30920"/>
        <n v="30839.13"/>
        <n v="30782.639999999901"/>
        <n v="30600.66"/>
        <n v="30478"/>
        <n v="30364.25"/>
        <n v="30204.959999999901"/>
        <n v="30049.22"/>
        <n v="29887.7"/>
        <n v="29793.72"/>
        <n v="29740.2"/>
        <n v="29679"/>
        <n v="29466.209999999901"/>
        <n v="29354"/>
        <n v="29319"/>
        <n v="29303.5"/>
        <n v="29250"/>
        <n v="29184.15"/>
        <n v="29068.25"/>
        <n v="29049.33"/>
        <n v="29036"/>
        <n v="29012.2"/>
        <n v="29004.799999999901"/>
        <n v="29002.529999999901"/>
        <n v="28930"/>
        <n v="28898.47"/>
        <n v="28895"/>
        <n v="28888.63"/>
        <n v="28763.889999999901"/>
        <n v="28710.36"/>
        <n v="28665"/>
        <n v="28640.1899999999"/>
        <n v="28606.75"/>
        <n v="28600"/>
        <n v="28540"/>
        <n v="28485.34"/>
        <n v="28316"/>
        <n v="28222.52"/>
        <n v="28086.52"/>
        <n v="28080"/>
        <n v="28018.29"/>
        <n v="28002.8499999999"/>
        <n v="27917.11"/>
        <n v="27795"/>
        <n v="27706.889999999901"/>
        <n v="27460"/>
        <n v="27455.9"/>
        <n v="27441.23"/>
        <n v="27316.04"/>
        <n v="27153"/>
        <n v="27016.2"/>
        <n v="26934.6899999999"/>
        <n v="26917.45"/>
        <n v="26829.27"/>
        <n v="26823.22"/>
        <n v="26680.73"/>
        <n v="26632.400000000001"/>
        <n v="26460.93"/>
        <n v="26399.959999999901"/>
        <n v="26312.68"/>
        <n v="26274.15"/>
        <n v="26139.91"/>
        <n v="26054"/>
        <n v="25976.0099999999"/>
        <n v="25956"/>
        <n v="25876.799999999901"/>
        <n v="25855.43"/>
        <n v="25837.98"/>
        <n v="25758"/>
        <n v="25750"/>
        <n v="25636.8499999999"/>
        <n v="25600"/>
        <n v="25488"/>
        <n v="25468.48"/>
        <n v="25372.25"/>
        <n v="25209"/>
        <n v="24982"/>
        <n v="24937.59"/>
        <n v="24900"/>
        <n v="24842.2"/>
        <n v="24750.86"/>
        <n v="24697.529999999901"/>
        <n v="24647.27"/>
        <n v="24640"/>
        <n v="24592.799999999901"/>
        <n v="24585.27"/>
        <n v="24552.5"/>
        <n v="24531.7599999999"/>
        <n v="24396"/>
        <n v="24390.58"/>
        <n v="24200.32"/>
        <n v="24190.34"/>
        <n v="24150"/>
        <n v="24027.389999999901"/>
        <n v="24020.38"/>
        <n v="24000"/>
        <n v="23967.139999999901"/>
        <n v="23933"/>
        <n v="23793.279999999901"/>
        <n v="23434.97"/>
        <n v="23399"/>
        <n v="23376"/>
        <n v="23280"/>
        <n v="23263.299999999901"/>
        <n v="23094.66"/>
        <n v="23094.5099999999"/>
        <n v="23065"/>
        <n v="23064.47"/>
        <n v="23060"/>
        <n v="23036"/>
        <n v="22996.29"/>
        <n v="22849.49"/>
        <n v="22794"/>
        <n v="22623.72"/>
        <n v="22578"/>
        <n v="22521.5999999999"/>
        <n v="22500"/>
        <n v="22467.82"/>
        <n v="22401"/>
        <n v="22325.75"/>
        <n v="22201.68"/>
        <n v="22160"/>
        <n v="22125.33"/>
        <n v="22001.5099999999"/>
        <n v="21994.5"/>
        <n v="21884.34"/>
        <n v="21837.709999999901"/>
        <n v="21825"/>
        <n v="21794.799999999901"/>
        <n v="21762.58"/>
        <n v="21630.7"/>
        <n v="21375"/>
        <n v="21345.279999999901"/>
        <n v="21254"/>
        <n v="21224.5"/>
        <n v="21211.389999999901"/>
        <n v="21206.2599999999"/>
        <n v="21117"/>
        <n v="21061.040000000001"/>
        <n v="21000"/>
        <n v="20998.49"/>
        <n v="20853.07"/>
        <n v="20760"/>
        <n v="20653.18"/>
        <n v="20610.91"/>
        <n v="20592"/>
        <n v="20232"/>
        <n v="20230"/>
        <n v="20138.560000000001"/>
        <n v="20122.82"/>
        <n v="20116.2599999999"/>
        <n v="20102.830000000002"/>
        <n v="20065.5"/>
        <n v="20046"/>
        <n v="19968"/>
        <n v="19862.07"/>
        <n v="19558"/>
        <n v="19553.0999999999"/>
        <n v="19480.61"/>
        <n v="19442.5"/>
        <n v="19313.150000000001"/>
        <n v="19078.22"/>
        <n v="19042.68"/>
        <n v="18975"/>
        <n v="18919.57"/>
        <n v="18800"/>
        <n v="18724.04"/>
        <n v="18723.2"/>
        <n v="18720"/>
        <n v="18655.72"/>
        <n v="18624"/>
        <n v="18600"/>
        <n v="18583.5099999999"/>
        <n v="18483.139999999901"/>
        <n v="18436.990000000002"/>
        <n v="18412"/>
        <n v="18396"/>
        <n v="18377.049999999901"/>
        <n v="18337.049999999901"/>
        <n v="18302.5099999999"/>
        <n v="18272.279999999901"/>
        <n v="18230"/>
        <n v="18165.369999999901"/>
        <n v="18036.41"/>
        <n v="17916"/>
        <n v="17833.400000000001"/>
        <n v="17731.18"/>
        <n v="17700"/>
        <n v="17680"/>
        <n v="17670"/>
        <n v="17620"/>
        <n v="17586.52"/>
        <n v="17506"/>
        <n v="17418"/>
        <n v="17405.43"/>
        <n v="17316"/>
        <n v="17280"/>
        <n v="17196.4199999999"/>
        <n v="17150"/>
        <n v="17100"/>
        <n v="17091.6899999999"/>
        <n v="17069.619999999901"/>
        <n v="17021.490000000002"/>
        <n v="16928.48"/>
        <n v="16847.61"/>
        <n v="16798.080000000002"/>
        <n v="16739"/>
        <n v="16734"/>
        <n v="16668"/>
        <n v="16629"/>
        <n v="16551.549999999901"/>
        <n v="16500"/>
        <n v="16480"/>
        <n v="16456.73"/>
        <n v="16447.41"/>
        <n v="16440"/>
        <n v="16434"/>
        <n v="16431.389999999901"/>
        <n v="16226.45"/>
        <n v="16138.08"/>
        <n v="16121.62"/>
        <n v="16101"/>
        <n v="16091"/>
        <n v="16074.82"/>
        <n v="15998.85"/>
        <n v="15983.42"/>
        <n v="15960.02"/>
        <n v="15836.85"/>
        <n v="15819.53"/>
        <n v="15681.59"/>
        <n v="15617.639999999899"/>
        <n v="15543.82"/>
        <n v="15516.78"/>
        <n v="15499.559999999899"/>
        <n v="15350.01"/>
        <n v="15203.16"/>
        <n v="15101.879999999899"/>
        <n v="15057.93"/>
        <n v="15049.59"/>
        <n v="15043"/>
        <n v="15021"/>
        <n v="14960"/>
        <n v="14946.299999999899"/>
        <n v="14900"/>
        <n v="14880.02"/>
        <n v="14772.93"/>
        <n v="14750"/>
        <n v="14684.98"/>
        <n v="14678.299999999899"/>
        <n v="14592"/>
        <n v="14567.61"/>
        <n v="14515.2"/>
        <n v="14480.77"/>
        <n v="14475.52"/>
        <n v="14428.75"/>
        <n v="14400"/>
        <n v="13965"/>
        <n v="13938.309999999899"/>
        <n v="13932"/>
        <n v="13917.129999999899"/>
        <n v="13835.15"/>
        <n v="13780"/>
        <n v="13752.78"/>
        <n v="13671"/>
        <n v="13545.04"/>
        <n v="13529.44"/>
        <n v="13509.33"/>
        <n v="13494"/>
        <n v="13485"/>
        <n v="13410"/>
        <n v="13397.74"/>
        <n v="13368"/>
        <n v="13367.11"/>
        <n v="13352"/>
        <n v="13351.5"/>
        <n v="13341.059999999899"/>
        <n v="13264.2"/>
        <n v="13206"/>
        <n v="13187.6"/>
        <n v="13107.09"/>
        <n v="13090.68"/>
        <n v="13048.73"/>
        <n v="13037.59"/>
        <n v="12899.299999999899"/>
        <n v="12893"/>
        <n v="12834"/>
        <n v="12803.02"/>
        <n v="12630"/>
        <n v="12591.79"/>
        <n v="12551.66"/>
        <n v="12500"/>
        <n v="12468.77"/>
        <n v="12438"/>
        <n v="12427.43"/>
        <n v="12400"/>
        <n v="12397.139999999899"/>
        <n v="12368"/>
        <n v="12162"/>
        <n v="12112"/>
        <n v="12000"/>
        <n v="11970"/>
        <n v="11931.6"/>
        <n v="11880"/>
        <n v="11876"/>
        <n v="11771.18"/>
        <n v="11725.11"/>
        <n v="11723.5"/>
        <n v="11697.93"/>
        <n v="11679.98"/>
        <n v="11641.9"/>
        <n v="11632"/>
        <n v="11582"/>
        <n v="11500"/>
        <n v="11495.67"/>
        <n v="11462"/>
        <n v="11455"/>
        <n v="11398.59"/>
        <n v="11383.559999999899"/>
        <n v="11365.54"/>
        <n v="11350.49"/>
        <n v="11348"/>
        <n v="11332.03"/>
        <n v="11310"/>
        <n v="11270.629999999899"/>
        <n v="11183.98"/>
        <n v="11180"/>
        <n v="11166"/>
        <n v="11165"/>
        <n v="11100"/>
        <n v="11094"/>
        <n v="11080.879999999899"/>
        <n v="11025"/>
        <n v="10944.01"/>
        <n v="10944"/>
        <n v="10834.299999999899"/>
        <n v="10825.54"/>
        <n v="10821.799999999899"/>
        <n v="10760"/>
        <n v="10752"/>
        <n v="10751.43"/>
        <n v="10712"/>
        <n v="10665.19"/>
        <n v="10647.16"/>
        <n v="10640"/>
        <n v="10610.719999999899"/>
        <n v="10575"/>
        <n v="10543"/>
        <n v="10533.6"/>
        <n v="10443.69"/>
        <n v="10420.540000000001"/>
        <n v="10344.52"/>
        <n v="10343.200000000001"/>
        <n v="10332"/>
        <n v="10278.459999999901"/>
        <n v="10242.01"/>
        <n v="10208.09"/>
        <n v="10200"/>
        <n v="10187.129999999899"/>
        <n v="10150"/>
        <n v="10146.36"/>
        <n v="10136"/>
        <n v="10090.5"/>
        <n v="10034.809999999899"/>
        <n v="10031.309999999899"/>
        <n v="10012.99"/>
        <n v="10000.950000000001"/>
        <n v="9990"/>
        <n v="9967.2999999999902"/>
        <n v="9902.67"/>
        <n v="9900"/>
        <n v="9888"/>
        <n v="9751.0799999999908"/>
        <n v="9731.5499999999902"/>
        <n v="9722.1200000000008"/>
        <n v="9710.5"/>
        <n v="9696.95999999999"/>
        <n v="9676"/>
        <n v="9621.01"/>
        <n v="9606"/>
        <n v="9590.6599999999908"/>
        <n v="9579.61"/>
        <n v="9571.2399999999907"/>
        <n v="9548.84"/>
        <n v="9529.5"/>
        <n v="9459.9699999999903"/>
        <n v="9412.76"/>
        <n v="9386.42"/>
        <n v="9376.84"/>
        <n v="9370.69"/>
        <n v="9333.67"/>
        <n v="9297.52"/>
        <n v="9282"/>
        <n v="9281.2000000000007"/>
        <n v="9268"/>
        <n v="9262.8799999999901"/>
        <n v="9262"/>
        <n v="9178.8799999999901"/>
        <n v="9163.09"/>
        <n v="9098.8999999999905"/>
        <n v="9090.45999999999"/>
        <n v="9072"/>
        <n v="9060.0699999999906"/>
        <n v="9042"/>
        <n v="9027.42"/>
        <n v="9013.7999999999902"/>
        <n v="9007.01"/>
        <n v="9005.1499999999905"/>
        <n v="9000"/>
        <n v="8993.43"/>
        <n v="8985"/>
        <n v="8983.0799999999908"/>
        <n v="8910"/>
        <n v="8909"/>
        <n v="8888.1"/>
        <n v="8876"/>
        <n v="8822.67"/>
        <n v="8816"/>
        <n v="8725"/>
        <n v="8715"/>
        <n v="8710.4799999999905"/>
        <n v="8698"/>
        <n v="8694.26"/>
        <n v="8661.8899999999903"/>
        <n v="8608.6"/>
        <n v="8601"/>
        <n v="8535"/>
        <n v="8528.3099999999904"/>
        <n v="8499.9899999999907"/>
        <n v="8424"/>
        <n v="8358.8999999999905"/>
        <n v="8314"/>
        <n v="8290.01"/>
        <n v="8250"/>
        <n v="8185.76"/>
        <n v="8180.6999999999898"/>
        <n v="8173"/>
        <n v="8154"/>
        <n v="8144.3199999999897"/>
        <n v="8142.7399999999898"/>
        <n v="8076.75"/>
        <n v="8052.18"/>
        <n v="7998"/>
        <n v="7995.51"/>
        <n v="7980"/>
        <n v="7946"/>
        <n v="7928.6999999999898"/>
        <n v="7897.8"/>
        <n v="7854"/>
        <n v="7847.3599999999897"/>
        <n v="7816"/>
        <n v="7679.3299999999899"/>
        <n v="7651.27"/>
        <n v="7639.09"/>
        <n v="7586.25"/>
        <n v="7581.47"/>
        <n v="7515"/>
        <n v="7489.27"/>
        <n v="7485.6899999999896"/>
        <n v="7460.46"/>
        <n v="7448.43"/>
        <n v="7413.21"/>
        <n v="7382"/>
        <n v="7315"/>
        <n v="7284"/>
        <n v="7271.68"/>
        <n v="7269"/>
        <n v="7251"/>
        <n v="7242.5299999999897"/>
        <n v="7207.97"/>
        <n v="7200"/>
        <n v="7190.4899999999898"/>
        <n v="7169"/>
        <n v="7163.4099999999899"/>
        <n v="7128"/>
        <n v="7125"/>
        <n v="7092"/>
        <n v="6967.55"/>
        <n v="6948"/>
        <n v="6930"/>
        <n v="6910"/>
        <n v="6885"/>
        <n v="6840"/>
        <n v="6800"/>
        <n v="6785"/>
        <n v="6779.76"/>
        <n v="6717.68"/>
        <n v="6716.17"/>
        <n v="6654.3699999999899"/>
        <n v="6644"/>
        <n v="6615"/>
        <n v="6600.54"/>
        <n v="6594"/>
        <n v="6508.4799999999896"/>
        <n v="6493.5799999999899"/>
        <n v="6478.6999999999898"/>
        <n v="6462"/>
        <n v="6459.8999999999896"/>
        <n v="6441"/>
        <n v="6438"/>
        <n v="6399"/>
        <n v="6372"/>
        <n v="6356.59"/>
        <n v="6352.55"/>
        <n v="6336"/>
        <n v="6325"/>
        <n v="6299"/>
        <n v="6295.6199999999899"/>
        <n v="6221.1999999999898"/>
        <n v="6218.81"/>
        <n v="6200"/>
        <n v="6191.7399999999898"/>
        <n v="6130.8999999999896"/>
        <n v="6070"/>
        <n v="6066.67"/>
        <n v="6062.6199999999899"/>
        <n v="6044.8599999999897"/>
        <n v="5999.1099999999897"/>
        <n v="5989.8"/>
        <n v="5960"/>
        <n v="5956"/>
        <n v="5941.1"/>
        <n v="5884.1"/>
        <n v="5833"/>
        <n v="5818"/>
        <n v="5790.38"/>
        <n v="5761.04"/>
        <n v="5761.0299999999897"/>
        <n v="5760"/>
        <n v="5752.77"/>
        <n v="5751"/>
        <n v="5750"/>
        <n v="5745.75"/>
        <n v="5745.5699999999897"/>
        <n v="5740.8"/>
        <n v="5731"/>
        <n v="5718.13"/>
        <n v="5676.22"/>
        <n v="5651.75"/>
        <n v="5595.13"/>
        <n v="5580"/>
        <n v="5520"/>
        <n v="5500"/>
        <n v="5479.0799999999899"/>
        <n v="5451.6"/>
        <n v="5399.9899999999898"/>
        <n v="5373.5"/>
        <n v="5363.8199999999897"/>
        <n v="5296.93"/>
        <n v="5292"/>
        <n v="5278.96"/>
        <n v="5250"/>
        <n v="5220.6000000000004"/>
        <n v="5215.2399999999898"/>
        <n v="5202.8"/>
        <n v="5200"/>
        <n v="5179.68"/>
        <n v="5130"/>
        <n v="5090.5200000000004"/>
        <n v="5075.3999999999896"/>
        <n v="5055.47"/>
        <n v="5012.1000000000004"/>
        <n v="5000.8"/>
        <n v="4954.3"/>
        <n v="4922"/>
        <n v="4896.0799999999899"/>
        <n v="4886"/>
        <n v="4874.1000000000004"/>
        <n v="4815.8299999999899"/>
        <n v="4815.4899999999898"/>
        <n v="4812"/>
        <n v="4806"/>
        <n v="4800"/>
        <n v="4794.2299999999896"/>
        <n v="4768.7399999999898"/>
        <n v="4731.9399999999896"/>
        <n v="4720"/>
        <n v="4704"/>
        <n v="4693"/>
        <n v="4687"/>
        <n v="4669.8199999999897"/>
        <n v="4620.7799999999897"/>
        <n v="4595.17"/>
        <n v="4571.88"/>
        <n v="4554"/>
        <n v="4553.9499999999898"/>
        <n v="4514.96"/>
        <n v="4499.6999999999898"/>
        <n v="4496"/>
        <n v="4487.5299999999897"/>
        <n v="4486.68"/>
        <n v="4432.9799999999896"/>
        <n v="4409.54"/>
        <n v="4409"/>
        <n v="4390.4899999999898"/>
        <n v="4380.1099999999897"/>
        <n v="4371.25"/>
        <n v="4369.9799999999896"/>
        <n v="4356"/>
        <n v="4348.7799999999897"/>
        <n v="4342.8"/>
        <n v="4322.9099999999899"/>
        <n v="4312.6000000000004"/>
        <n v="4302"/>
        <n v="4292.2700000000004"/>
        <n v="4266.4499999999898"/>
        <n v="4263"/>
        <n v="4242"/>
        <n v="4235"/>
        <n v="4203.3299999999899"/>
        <n v="4166.3999999999896"/>
        <n v="4164.55"/>
        <n v="4126.1099999999897"/>
        <n v="4105.5"/>
        <n v="4020"/>
        <n v="4004"/>
        <n v="3969"/>
        <n v="3938.27"/>
        <n v="3934"/>
        <n v="3922.7199999999898"/>
        <n v="3902.6999999999898"/>
        <n v="3872.6399999999899"/>
        <n v="3850"/>
        <n v="3841.9099999999899"/>
        <n v="3830.73"/>
        <n v="3820"/>
        <n v="3801.36"/>
        <n v="3796.1999999999898"/>
        <n v="3776.4"/>
        <n v="3760"/>
        <n v="3748.29"/>
        <n v="3735.19"/>
        <n v="3734"/>
        <n v="3726.1199999999899"/>
        <n v="3702"/>
        <n v="3685.4299999999898"/>
        <n v="3681.1999999999898"/>
        <n v="3680.78"/>
        <n v="3676"/>
        <n v="3650"/>
        <n v="3649.6799999999898"/>
        <n v="3637.5"/>
        <n v="3627"/>
        <n v="3618.9099999999899"/>
        <n v="3608.73"/>
        <n v="3602"/>
        <n v="3583.75"/>
        <n v="3570"/>
        <n v="3569.13"/>
        <n v="3519"/>
        <n v="3506"/>
        <n v="3496.44"/>
        <n v="3488.34"/>
        <n v="3477.73"/>
        <n v="3456"/>
        <n v="3425"/>
        <n v="3417.5599999999899"/>
        <n v="3411.03"/>
        <n v="3400"/>
        <n v="3354"/>
        <n v="3350.51"/>
        <n v="3346"/>
        <n v="3306.1199999999899"/>
        <n v="3304.8"/>
        <n v="3263.1999999999898"/>
        <n v="3225"/>
        <n v="3222.52"/>
        <n v="3201.28"/>
        <n v="3200"/>
        <n v="3174"/>
        <n v="3157"/>
        <n v="3135"/>
        <n v="3128"/>
        <n v="3120"/>
        <n v="3088.46"/>
        <n v="3080"/>
        <n v="3041.54"/>
        <n v="3040"/>
        <n v="3039.04"/>
        <n v="3038.5799999999899"/>
        <n v="3032.9699999999898"/>
        <n v="3025"/>
        <n v="3024"/>
        <n v="3011.26"/>
        <n v="2988.9699999999898"/>
        <n v="2980"/>
        <n v="2973.1199999999899"/>
        <n v="2970"/>
        <n v="2954.8699999999899"/>
        <n v="2954"/>
        <n v="2910"/>
        <n v="2903.28"/>
        <n v="2901"/>
        <n v="2898"/>
        <n v="2880"/>
        <n v="2869.65"/>
        <n v="2848.59"/>
        <n v="2826.67"/>
        <n v="2811.94"/>
        <n v="2804.0999999999899"/>
        <n v="2795"/>
        <n v="2794.5"/>
        <n v="2767.1199999999899"/>
        <n v="2749.6599999999899"/>
        <n v="2740"/>
        <n v="2697.3299999999899"/>
        <n v="2688.82"/>
        <n v="2660"/>
        <n v="2621.8"/>
        <n v="2620.02"/>
        <n v="2619.9499999999898"/>
        <n v="2594.5599999999899"/>
        <n v="2557.1199999999899"/>
        <n v="2554"/>
        <n v="2540.9"/>
        <n v="2529"/>
        <n v="2520"/>
        <n v="2512"/>
        <n v="2492.77"/>
        <n v="2472"/>
        <n v="2460.0100000000002"/>
        <n v="2436"/>
        <n v="2430"/>
        <n v="2425"/>
        <n v="2415"/>
        <n v="2410.84"/>
        <n v="2409"/>
        <n v="2385.92"/>
        <n v="2360"/>
        <n v="2354.36"/>
        <n v="2352"/>
        <n v="2333.77"/>
        <n v="2328"/>
        <n v="2322.4299999999898"/>
        <n v="2322"/>
        <n v="2310"/>
        <n v="2292.1599999999899"/>
        <n v="2290"/>
        <n v="2279.2800000000002"/>
        <n v="2275"/>
        <n v="2268"/>
        <n v="2250.6599999999899"/>
        <n v="2237.88"/>
        <n v="2234.23"/>
        <n v="2209.0799999999899"/>
        <n v="2196.98"/>
        <n v="2196.5500000000002"/>
        <n v="2194.5700000000002"/>
        <n v="2193.3299999999899"/>
        <n v="2188.54"/>
        <n v="2170"/>
        <n v="2135.5700000000002"/>
        <n v="2130"/>
        <n v="2128"/>
        <n v="2120"/>
        <n v="2114"/>
        <n v="2112.52"/>
        <n v="2112.48"/>
        <n v="2105.8499999999899"/>
        <n v="2043.6099999999899"/>
        <n v="2018.8"/>
        <n v="2000.65"/>
        <n v="1989"/>
        <n v="1980"/>
        <n v="1967.0899999999899"/>
        <n v="1940"/>
        <n v="1923.22"/>
        <n v="1920"/>
        <n v="1905.5"/>
        <n v="1885.76"/>
        <n v="1885.67"/>
        <n v="1840.9"/>
        <n v="1833"/>
        <n v="1824"/>
        <n v="1820"/>
        <n v="1819.72"/>
        <n v="1817.92"/>
        <n v="1800"/>
        <n v="1795.22"/>
        <n v="1794"/>
        <n v="1787.1099999999899"/>
        <n v="1763.44"/>
        <n v="1760"/>
        <n v="1755"/>
        <n v="1746.67"/>
        <n v="1746.51"/>
        <n v="1743.5"/>
        <n v="1722"/>
        <n v="1682.63"/>
        <n v="1681.54"/>
        <n v="1654.64"/>
        <n v="1650"/>
        <n v="1641.76"/>
        <n v="1627.44"/>
        <n v="1625"/>
        <n v="1623.5999999999899"/>
        <n v="1620"/>
        <n v="1603.3299999999899"/>
        <n v="1590.8699999999899"/>
        <n v="1580.16"/>
        <n v="1574.6099999999899"/>
        <n v="1573.88"/>
        <n v="1569"/>
        <n v="1550"/>
        <n v="1547"/>
        <n v="1540.24"/>
        <n v="1532.8299999999899"/>
        <n v="1532.52"/>
        <n v="1513"/>
        <n v="1509.73"/>
        <n v="1501.51"/>
        <n v="1500"/>
        <n v="1485.3699999999899"/>
        <n v="1484.8699999999899"/>
        <n v="1481.8499999999899"/>
        <n v="1463.88"/>
        <n v="1456"/>
        <n v="1440"/>
        <n v="1439.29"/>
        <n v="1417.5599999999899"/>
        <n v="1410.25"/>
        <n v="1409.0999999999899"/>
        <n v="1384.6099999999899"/>
        <n v="1371.52"/>
        <n v="1360.51"/>
        <n v="1350"/>
        <n v="1334.0899999999899"/>
        <n v="1333.49"/>
        <n v="1327.43"/>
        <n v="1302.8599999999899"/>
        <n v="1294.1600000000001"/>
        <n v="1292.5"/>
        <n v="1269"/>
        <n v="1247"/>
        <n v="1237.8399999999899"/>
        <n v="1235"/>
        <n v="1233.97"/>
        <n v="1224.6500000000001"/>
        <n v="1207.47"/>
        <n v="1190.72"/>
        <n v="1174.4000000000001"/>
        <n v="1160"/>
        <n v="1159.02"/>
        <n v="1150.76"/>
        <n v="1138.3099999999899"/>
        <n v="1136.96"/>
        <n v="1131.45"/>
        <n v="1120"/>
        <n v="1119.4100000000001"/>
        <n v="1096.8599999999899"/>
        <n v="1080"/>
        <n v="1076"/>
        <n v="1074"/>
        <n v="1072.3699999999899"/>
        <n v="1059.22"/>
        <n v="1046.9000000000001"/>
        <n v="1036"/>
        <n v="1011.87"/>
        <n v="1009.77"/>
        <n v="1006.5"/>
        <n v="1000.29"/>
        <n v="996.39999999999895"/>
        <n v="995.30999999999904"/>
        <n v="992.47"/>
        <n v="987.46"/>
        <n v="980.51999999999896"/>
        <n v="976.63"/>
        <n v="975.64999999999895"/>
        <n v="975"/>
        <n v="974.78999999999905"/>
        <n v="972"/>
        <n v="970"/>
        <n v="952.48"/>
        <n v="945.83"/>
        <n v="936.17999999999904"/>
        <n v="936"/>
        <n v="935.87"/>
        <n v="928.88"/>
        <n v="924.13999999999896"/>
        <n v="924"/>
        <n v="920"/>
        <n v="913.92999999999904"/>
        <n v="909.63"/>
        <n v="896.66999999999905"/>
        <n v="880.73"/>
        <n v="875"/>
        <n v="874.44"/>
        <n v="864"/>
        <n v="848.7"/>
        <n v="847"/>
        <n v="840"/>
        <n v="835"/>
        <n v="833.98"/>
        <n v="828"/>
        <n v="808.03999999999905"/>
        <n v="792"/>
        <n v="750"/>
        <n v="743.24"/>
        <n v="736.38"/>
        <n v="733"/>
        <n v="727.67999999999904"/>
        <n v="724.91999999999905"/>
        <n v="722.41999999999905"/>
        <n v="719.23"/>
        <n v="718.26999999999896"/>
        <n v="718.12"/>
        <n v="702"/>
        <n v="700"/>
        <n v="689"/>
        <n v="687"/>
        <n v="675"/>
        <n v="654.59"/>
        <n v="651.07000000000005"/>
        <n v="645.94000000000005"/>
        <n v="633.74"/>
        <n v="630"/>
        <n v="625"/>
        <n v="623.13"/>
        <n v="623.09"/>
        <n v="618.71"/>
        <n v="614.27999999999895"/>
        <n v="611.82000000000005"/>
        <n v="596.20000000000005"/>
        <n v="572.85"/>
        <n v="571.38999999999896"/>
        <n v="569.14999999999895"/>
        <n v="566.75999999999897"/>
        <n v="556.57000000000005"/>
        <n v="545.23"/>
        <n v="540"/>
        <n v="525"/>
        <n v="520.95000000000005"/>
        <n v="520.00999999999897"/>
        <n v="512"/>
        <n v="510"/>
        <n v="493.76999999999902"/>
        <n v="492"/>
        <n v="488.66"/>
        <n v="486"/>
        <n v="483.33999999999901"/>
        <n v="478.56999999999903"/>
        <n v="472.51999999999902"/>
        <n v="460"/>
        <n v="454.70999999999901"/>
        <n v="453.17"/>
        <n v="450.57999999999902"/>
        <n v="445.5"/>
        <n v="443.5"/>
        <n v="443.49"/>
        <n v="431.06999999999903"/>
        <n v="419.51999999999902"/>
        <n v="400"/>
        <n v="399.72"/>
        <n v="392.44"/>
        <n v="372"/>
        <n v="370"/>
        <n v="368"/>
        <n v="363"/>
        <n v="356.39999999999901"/>
        <n v="352.76999999999902"/>
        <n v="342.05"/>
        <n v="341.33999999999901"/>
        <n v="324"/>
        <n v="310"/>
        <n v="298.19999999999902"/>
        <n v="282"/>
        <n v="275.63999999999902"/>
        <n v="266.41000000000003"/>
        <n v="236.75"/>
        <n v="234.039999999999"/>
        <n v="222"/>
        <n v="220.94999999999899"/>
        <n v="216"/>
        <n v="214.77"/>
        <n v="200.509999999999"/>
        <n v="200.3"/>
        <n v="195.78"/>
        <n v="190"/>
        <n v="188.37"/>
        <n v="188.31"/>
        <n v="186"/>
        <n v="179.56"/>
        <n v="179.47"/>
        <n v="177"/>
        <n v="174.009999999999"/>
        <n v="162"/>
        <n v="155.4"/>
        <n v="154"/>
        <n v="152.66"/>
        <n v="97.39"/>
        <n v="96"/>
        <n v="77.599999999999895"/>
        <n v="72.569999999999894"/>
        <n v="51.1"/>
      </sharedItems>
    </cacheField>
    <cacheField name="PHASE" numFmtId="0">
      <sharedItems/>
    </cacheField>
    <cacheField name="REMARKS" numFmtId="0">
      <sharedItems containsBlank="1"/>
    </cacheField>
    <cacheField name="ACT REMARKS" numFmtId="0">
      <sharedItems containsBlank="1" containsMixedTypes="1" containsNumber="1" containsInteger="1" minValue="1" maxValue="1"/>
    </cacheField>
    <cacheField name="Purchase Days" numFmtId="0">
      <sharedItems containsString="0" containsBlank="1" containsNumber="1" containsInteger="1" minValue="323" maxValue="45638"/>
    </cacheField>
    <cacheField name="Material Type" numFmtId="0">
      <sharedItems count="4">
        <s v="Chemical"/>
        <s v="Electrical"/>
        <s v="Mechanical"/>
        <s v="Electronic"/>
      </sharedItems>
    </cacheField>
    <cacheField name="Per Unit Value" numFmtId="164">
      <sharedItems containsSemiMixedTypes="0" containsString="0" containsNumber="1" minValue="0.62" maxValue="4727380.7199999904"/>
    </cacheField>
    <cacheField name="Round Date" numFmtId="14">
      <sharedItems containsSemiMixedTypes="0" containsNonDate="0" containsDate="1" containsString="0" minDate="2012-04-01T00:00:00" maxDate="2024-01-02T00:00:00"/>
    </cacheField>
    <cacheField name="CAT-4" numFmtId="49">
      <sharedItems/>
    </cacheField>
    <cacheField name="Row " numFmtId="0">
      <sharedItems containsSemiMixedTypes="0" containsString="0" containsNumber="1" containsInteger="1" minValue="364" maxValue="722"/>
    </cacheField>
    <cacheField name="Column" numFmtId="0">
      <sharedItems containsSemiMixedTypes="0" containsString="0" containsNumber="1" containsInteger="1" minValue="4" maxValue="145"/>
    </cacheField>
    <cacheField name="Index" numFmtId="0">
      <sharedItems containsSemiMixedTypes="0" containsString="0" containsNumber="1" minValue="102.2" maxValue="147"/>
    </cacheField>
    <cacheField name="Column2" numFmtId="0">
      <sharedItems containsSemiMixedTypes="0" containsString="0" containsNumber="1" containsInteger="1" minValue="153" maxValue="153"/>
    </cacheField>
    <cacheField name="Index2" numFmtId="0">
      <sharedItems containsSemiMixedTypes="0" containsString="0" containsNumber="1" minValue="121.7" maxValue="136.4"/>
    </cacheField>
    <cacheField name="INDEX3" numFmtId="43">
      <sharedItems containsSemiMixedTypes="0" containsString="0" containsNumber="1" minValue="0.92789115646258502" maxValue="1.2798434442270059"/>
    </cacheField>
    <cacheField name="AGE" numFmtId="0">
      <sharedItems containsSemiMixedTypes="0" containsString="0" containsNumber="1" containsInteger="1" minValue="348" maxValue="4640"/>
    </cacheField>
    <cacheField name="GCRC" numFmtId="164">
      <sharedItems containsSemiMixedTypes="0" containsString="0" containsNumber="1" minValue="52.83699604743083" maxValue="97673965.342591479"/>
    </cacheField>
    <cacheField name="Dep." numFmtId="0">
      <sharedItems containsNonDate="0" containsString="0" containsBlank="1"/>
    </cacheField>
    <cacheField name="DRC" numFmtId="0">
      <sharedItems containsNonDate="0" containsString="0" containsBlank="1"/>
    </cacheField>
    <cacheField name="Months (DATE)" numFmtId="0" databaseField="0">
      <fieldGroup base="2">
        <rangePr groupBy="months" startDate="2015-09-29T00:00:00" endDate="2024-02-01T00:00:00"/>
        <groupItems count="14">
          <s v="&lt;29-09-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2-2024"/>
        </groupItems>
      </fieldGroup>
    </cacheField>
    <cacheField name="Quarters (DATE)" numFmtId="0" databaseField="0">
      <fieldGroup base="2">
        <rangePr groupBy="quarters" startDate="2015-09-29T00:00:00" endDate="2024-02-01T00:00:00"/>
        <groupItems count="6">
          <s v="&lt;29-09-2015"/>
          <s v="Qtr1"/>
          <s v="Qtr2"/>
          <s v="Qtr3"/>
          <s v="Qtr4"/>
          <s v="&gt;01-02-2024"/>
        </groupItems>
      </fieldGroup>
    </cacheField>
    <cacheField name="Years (DATE)" numFmtId="0" databaseField="0">
      <fieldGroup base="2">
        <rangePr groupBy="years" startDate="2015-09-29T00:00:00" endDate="2024-02-01T00:00:00"/>
        <groupItems count="12">
          <s v="&lt;29-09-2015"/>
          <s v="2015"/>
          <s v="2016"/>
          <s v="2017"/>
          <s v="2018"/>
          <s v="2019"/>
          <s v="2020"/>
          <s v="2021"/>
          <s v="2022"/>
          <s v="2023"/>
          <s v="2024"/>
          <s v="&gt;01-02-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7">
  <r>
    <n v="1"/>
    <n v="291705792022"/>
    <x v="0"/>
    <s v="FINE ORGANIC INDUSTRIES PVT LTD"/>
    <s v="Erucamide"/>
    <n v="138000"/>
    <s v="KG"/>
    <n v="580.65136224637615"/>
    <m/>
    <n v="80129887.989999905"/>
    <n v="29241900"/>
    <n v="7.4999999999999997E-2"/>
    <n v="0"/>
    <n v="0"/>
    <n v="0"/>
    <n v="0.1"/>
    <n v="0"/>
    <n v="0.18"/>
    <s v="001/2017-III40"/>
    <n v="6009741.5992499925"/>
    <n v="0"/>
    <n v="600974.15992499923"/>
    <n v="15613308.674851481"/>
    <n v="22224024.434026472"/>
    <s v="DOC PENDING_INV/EXIT/INV/080"/>
    <s v="2000CH020R0703800011"/>
    <s v="0R0703800011"/>
    <n v="291705792022"/>
    <s v="6051688"/>
    <d v="2017-10-26T00:00:00"/>
    <d v="2017-10-04T00:00:00"/>
    <e v="#N/A"/>
    <e v="#N/A"/>
    <e v="#N/A"/>
    <s v="Local"/>
    <m/>
    <m/>
    <m/>
    <m/>
    <m/>
    <m/>
    <n v="2000"/>
    <s v="CH02"/>
    <s v="0R0703800011"/>
    <s v="Verification Completed by NSS"/>
    <m/>
    <s v="FMP2-2537"/>
    <n v="138000"/>
    <x v="0"/>
    <s v="PHASE_1_ACT"/>
    <m/>
    <m/>
    <n v="2626"/>
    <x v="0"/>
    <n v="580.65136224637615"/>
    <d v="2017-10-01T00:00:00"/>
    <s v="(J). MANUFACTURE OF CHEMICALS AND CHEMICAL PRODUCTS"/>
    <n v="364"/>
    <n v="70"/>
    <n v="111.9"/>
    <n v="153"/>
    <n v="136.4"/>
    <n v="1.2189454870420018"/>
    <n v="2631"/>
    <n v="97673965.342591479"/>
    <m/>
    <m/>
  </r>
  <r>
    <n v="2"/>
    <n v="172101452132"/>
    <x v="1"/>
    <s v="PT PQ Silicas Indonesia"/>
    <s v="Synthetic Silica_PE"/>
    <n v="139000"/>
    <s v="KGS"/>
    <n v="143.93525179856115"/>
    <m/>
    <n v="20007000"/>
    <n v="28112200"/>
    <n v="7.4999999999999997E-2"/>
    <m/>
    <n v="0"/>
    <m/>
    <n v="0.1"/>
    <m/>
    <n v="0.18"/>
    <s v="001/2017-III39"/>
    <n v="1500525"/>
    <n v="0"/>
    <n v="150052.5"/>
    <n v="3898363.9499999997"/>
    <n v="5548941.4499999993"/>
    <s v="DOC PENDING_INV/EXIT/INV/097"/>
    <s v="2000CH020R0703800012"/>
    <s v="0R0703800012"/>
    <e v="#N/A"/>
    <e v="#N/A"/>
    <e v="#N/A"/>
    <d v="2021-04-22T00:00:00"/>
    <n v="172101452132"/>
    <s v="1002533"/>
    <d v="2021-05-28T00:00:00"/>
    <s v="Import"/>
    <m/>
    <m/>
    <m/>
    <m/>
    <m/>
    <m/>
    <n v="2000"/>
    <s v="CH02"/>
    <s v="0R0703800012"/>
    <s v="Verification Completed by NSS"/>
    <m/>
    <n v="90664244"/>
    <n v="139000"/>
    <x v="1"/>
    <s v="PHASE_3_ACT"/>
    <m/>
    <m/>
    <n v="1330"/>
    <x v="0"/>
    <n v="184.37745395683453"/>
    <d v="2021-04-01T00:00:00"/>
    <s v="(J). MANUFACTURE OF CHEMICALS AND CHEMICAL PRODUCTS"/>
    <n v="364"/>
    <n v="112"/>
    <n v="128"/>
    <n v="153"/>
    <n v="136.4"/>
    <n v="1.065625"/>
    <n v="1353"/>
    <n v="27310334.187812503"/>
    <m/>
    <m/>
  </r>
  <r>
    <n v="3"/>
    <n v="292201778330"/>
    <x v="2"/>
    <s v="SUYOG ELECTRICALS LIMITED"/>
    <s v="CBL,ARMD,ELEC,OV SHLD,1.1KV,12T,1.5MM²"/>
    <n v="20408"/>
    <s v="MTR"/>
    <n v="620.80000000000007"/>
    <m/>
    <n v="12669286.4"/>
    <n v="85446020"/>
    <n v="0.1"/>
    <n v="0"/>
    <n v="0"/>
    <n v="0"/>
    <n v="0.1"/>
    <n v="0"/>
    <n v="0.18"/>
    <s v="001/2017-III395"/>
    <n v="1266928.6400000001"/>
    <n v="0"/>
    <n v="126692.86400000002"/>
    <n v="2531323.4227200001"/>
    <n v="3924944.9267200003"/>
    <s v="DOC PENDING_INV/EXIT/INV/094"/>
    <s v="2000CH010T5500050038"/>
    <s v="0T5500050038"/>
    <n v="292201778330"/>
    <s v="6016380"/>
    <d v="2022-02-19T00:00:00"/>
    <d v="2022-02-18T00:00:00"/>
    <e v="#N/A"/>
    <e v="#N/A"/>
    <e v="#N/A"/>
    <s v="Local"/>
    <m/>
    <m/>
    <m/>
    <m/>
    <m/>
    <m/>
    <n v="2000"/>
    <s v="CH01"/>
    <s v="0T5500050038"/>
    <s v="Verification Completed by NSS"/>
    <m/>
    <n v="977"/>
    <n v="20408"/>
    <x v="2"/>
    <s v="PHASE_2_ACT"/>
    <m/>
    <s v="Documents required for remaining qty"/>
    <n v="1028"/>
    <x v="1"/>
    <n v="620.80000000000007"/>
    <d v="2022-02-01T00:00:00"/>
    <s v="(Q). MANUFACTURE OF ELECTRICAL EQUIPMENT"/>
    <n v="666"/>
    <n v="122"/>
    <n v="124.8"/>
    <n v="153"/>
    <n v="133.4"/>
    <n v="1.0689102564102564"/>
    <n v="1047"/>
    <n v="13542330.174358975"/>
    <m/>
    <m/>
  </r>
  <r>
    <n v="4"/>
    <n v="292101320663"/>
    <x v="3"/>
    <s v="Tirupati Sales Corporation"/>
    <s v="CBL ELEC ARMD,1100V,XLPE,Cu,24C,2.5MM²"/>
    <n v="13291"/>
    <s v="MTR"/>
    <n v="550.56078549394329"/>
    <m/>
    <n v="7317503.4000000004"/>
    <n v="85442090"/>
    <n v="0.1"/>
    <n v="0"/>
    <n v="0"/>
    <n v="0"/>
    <n v="0.1"/>
    <n v="0"/>
    <n v="0.18"/>
    <s v="001/2017-III395"/>
    <n v="731750.34000000008"/>
    <n v="0"/>
    <n v="73175.034000000014"/>
    <n v="1462037.1793199999"/>
    <n v="2266962.5533199999"/>
    <s v="DOC PENDING_INV/EXIT/INV/094"/>
    <s v="2000CH010T5513150003"/>
    <s v="0T5513150003"/>
    <n v="292101320663"/>
    <s v="6011624"/>
    <d v="2021-02-09T00:00:00"/>
    <d v="2021-02-08T00:00:00"/>
    <e v="#N/A"/>
    <e v="#N/A"/>
    <e v="#N/A"/>
    <s v="Local"/>
    <m/>
    <m/>
    <m/>
    <m/>
    <m/>
    <m/>
    <n v="2000"/>
    <s v="CH01"/>
    <s v="0T5513150003"/>
    <s v="Verification Completed by NSS"/>
    <m/>
    <s v="ISS-00051"/>
    <n v="13291"/>
    <x v="3"/>
    <s v="PHASE_2_ACT"/>
    <m/>
    <s v="Documents required for remaining qty"/>
    <n v="1403"/>
    <x v="1"/>
    <n v="550.56078549394329"/>
    <d v="2021-02-01T00:00:00"/>
    <s v="(Q). MANUFACTURE OF ELECTRICAL EQUIPMENT"/>
    <n v="666"/>
    <n v="110"/>
    <n v="116.9"/>
    <n v="153"/>
    <n v="133.4"/>
    <n v="1.1411462788708298"/>
    <n v="1412"/>
    <n v="8350341.7755346457"/>
    <m/>
    <m/>
  </r>
  <r>
    <n v="5"/>
    <n v="292311742413"/>
    <x v="4"/>
    <s v="Cleanflow Cooling Tower Solutions"/>
    <s v="FILL FILM,PVC,500X600XLG2000,F/CT UNIT"/>
    <n v="2304"/>
    <s v="NOS"/>
    <n v="2550"/>
    <m/>
    <n v="5875200"/>
    <n v="84198990"/>
    <n v="7.4999999999999997E-2"/>
    <n v="0"/>
    <n v="0"/>
    <n v="0"/>
    <n v="0.1"/>
    <n v="0"/>
    <n v="0.18"/>
    <s v="001/2017-III320"/>
    <n v="440640"/>
    <n v="0"/>
    <n v="44064"/>
    <n v="1144782.72"/>
    <n v="1629486.72"/>
    <s v="DOC PENDING_INV/EXIT/INV/089"/>
    <s v="2000CH010P3913050026"/>
    <s v="0P3913050026"/>
    <n v="292311742413"/>
    <s v="6095089"/>
    <d v="2023-11-02T00:00:00"/>
    <d v="2023-11-01T00:00:00"/>
    <e v="#N/A"/>
    <e v="#N/A"/>
    <e v="#N/A"/>
    <s v="Local"/>
    <m/>
    <m/>
    <m/>
    <m/>
    <m/>
    <m/>
    <n v="2000"/>
    <s v="CH01"/>
    <s v="0P3913050026"/>
    <s v="New_Line item_ Addition"/>
    <m/>
    <n v="129"/>
    <n v="2304"/>
    <x v="4"/>
    <s v="PHASE_2_ACT"/>
    <m/>
    <m/>
    <n v="407"/>
    <x v="2"/>
    <n v="2550"/>
    <d v="2023-11-01T00:00:00"/>
    <s v="(R). MANUFACTURE OF MACHINERY AND EQUIPMENT"/>
    <n v="722"/>
    <n v="143"/>
    <n v="129.19999999999999"/>
    <n v="153"/>
    <n v="130.80000000000001"/>
    <n v="1.0123839009287927"/>
    <n v="409"/>
    <n v="5947957.8947368432"/>
    <m/>
    <m/>
  </r>
  <r>
    <n v="6"/>
    <n v="292001745814"/>
    <x v="5"/>
    <s v="Grand Prix Engineering Pvt Ltd."/>
    <s v="BAG ELEM,POLYPROPYLENE,702,5µm,GRAND-PR"/>
    <n v="1094"/>
    <s v="NOS"/>
    <n v="5056.7220383912254"/>
    <m/>
    <n v="5532053.9100000001"/>
    <n v="84219900"/>
    <n v="0.1"/>
    <m/>
    <n v="0"/>
    <m/>
    <n v="0.1"/>
    <m/>
    <n v="0.18"/>
    <s v="001/2017-III322"/>
    <n v="553205.39100000006"/>
    <n v="0"/>
    <n v="55320.539100000009"/>
    <n v="1105304.3712179998"/>
    <n v="1713830.3013180001"/>
    <s v="DOC PENDING_INV/EXIT/INV/096"/>
    <s v="2000CH010P3922150102"/>
    <s v="0P3922150102"/>
    <n v="292001745814"/>
    <s v="6014178"/>
    <d v="2020-02-18T00:00:00"/>
    <d v="2020-02-13T00:00:00"/>
    <e v="#N/A"/>
    <e v="#N/A"/>
    <e v="#N/A"/>
    <s v="Local"/>
    <m/>
    <m/>
    <m/>
    <m/>
    <m/>
    <m/>
    <n v="2000"/>
    <s v="CH01"/>
    <s v="0P3922150102"/>
    <s v="Verification Completed by NSS"/>
    <m/>
    <s v="2019-2020/292"/>
    <n v="1094"/>
    <x v="5"/>
    <s v="PHASE_3_ACT"/>
    <m/>
    <m/>
    <n v="1764"/>
    <x v="2"/>
    <n v="5056.7220475319837"/>
    <d v="2020-02-01T00:00:00"/>
    <s v="(R). MANUFACTURE OF MACHINERY AND EQUIPMENT"/>
    <n v="722"/>
    <n v="98"/>
    <n v="113.2"/>
    <n v="153"/>
    <n v="130.80000000000001"/>
    <n v="1.1554770318021201"/>
    <n v="1778"/>
    <n v="6392161.2432508711"/>
    <m/>
    <m/>
  </r>
  <r>
    <n v="7"/>
    <n v="171900275853"/>
    <x v="6"/>
    <s v="Elliot Ebara Singapore PTE. Ltd."/>
    <s v="SHOE,THR BRG,Cu-AL,E8646446-26,ELLIOTT"/>
    <n v="1"/>
    <s v="EA"/>
    <n v="4727380.7199999904"/>
    <m/>
    <n v="4727380.7199999904"/>
    <n v="84069000"/>
    <n v="0.1"/>
    <n v="0"/>
    <n v="0"/>
    <n v="0"/>
    <n v="0.1"/>
    <n v="0"/>
    <n v="0.18"/>
    <s v="001/2017-III314"/>
    <n v="472738.07199999905"/>
    <n v="0"/>
    <n v="47273.807199999908"/>
    <n v="944530.66785599792"/>
    <n v="1464542.547055997"/>
    <s v="DOC PENDING_INV/EXIT/INV/065"/>
    <s v="2000CH010P0802030490"/>
    <s v="0P0802030490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490"/>
    <s v="Verification Completed by NSS"/>
    <s v="Phaze1_Part_2"/>
    <s v="18A771F"/>
    <n v="1"/>
    <x v="6"/>
    <s v="PHASE_1_ACT"/>
    <m/>
    <s v="REQUIRED ALL PAGES OF BOE."/>
    <n v="2207"/>
    <x v="2"/>
    <n v="4727380.7199999904"/>
    <d v="2018-11-01T00:00:00"/>
    <s v="(R). MANUFACTURE OF MACHINERY AND EQUIPMENT"/>
    <n v="722"/>
    <n v="83"/>
    <n v="111.9"/>
    <n v="153"/>
    <n v="130.80000000000001"/>
    <n v="1.1689008042895443"/>
    <n v="2235"/>
    <n v="5525839.1257908745"/>
    <m/>
    <m/>
  </r>
  <r>
    <n v="8"/>
    <n v="171900275853"/>
    <x v="6"/>
    <s v="Elliot Ebara Singapore PTE. Ltd."/>
    <s v="SHOE,THR BRG,Cu-AL,E8646446-25,ELLIOTT"/>
    <n v="1"/>
    <s v="EA"/>
    <n v="4727380.7199999904"/>
    <m/>
    <n v="4727380.7199999904"/>
    <n v="84069000"/>
    <n v="0.1"/>
    <n v="0"/>
    <n v="0"/>
    <n v="0"/>
    <n v="0.1"/>
    <n v="0"/>
    <n v="0.18"/>
    <s v="001/2017-III314"/>
    <n v="472738.07199999905"/>
    <n v="0"/>
    <n v="47273.807199999908"/>
    <n v="944530.66785599792"/>
    <n v="1464542.547055997"/>
    <s v="DOC PENDING_INV/EXIT/INV/065"/>
    <s v="2000CH010P0802030491"/>
    <s v="0P0802030491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491"/>
    <s v="Verification Completed by NSS"/>
    <s v="Phaze1_Part_2"/>
    <s v="18A771F"/>
    <n v="1"/>
    <x v="6"/>
    <s v="PHASE_1_ACT"/>
    <m/>
    <s v="REQUIRED ALL PAGES OF BOE."/>
    <n v="2207"/>
    <x v="2"/>
    <n v="4727380.7199999904"/>
    <d v="2018-11-01T00:00:00"/>
    <s v="(R). MANUFACTURE OF MACHINERY AND EQUIPMENT"/>
    <n v="722"/>
    <n v="83"/>
    <n v="111.9"/>
    <n v="153"/>
    <n v="130.80000000000001"/>
    <n v="1.1689008042895443"/>
    <n v="2235"/>
    <n v="5525839.1257908745"/>
    <m/>
    <m/>
  </r>
  <r>
    <n v="9"/>
    <n v="291904100121"/>
    <x v="7"/>
    <s v="Cleanflow Cooling Tower Solutions"/>
    <s v="DRIFT ELIMNTR,PVC,D2,F/CT UNIT"/>
    <n v="7454"/>
    <s v="NOS"/>
    <n v="630"/>
    <m/>
    <n v="4696020"/>
    <n v="84198990"/>
    <n v="7.4999999999999997E-2"/>
    <n v="0"/>
    <n v="0"/>
    <n v="0"/>
    <n v="0.1"/>
    <n v="0"/>
    <n v="0.18"/>
    <s v="001/2017-III320"/>
    <n v="352201.5"/>
    <n v="0"/>
    <n v="35220.15"/>
    <n v="915019.49700000009"/>
    <n v="1302441.1470000001"/>
    <s v="DOC PENDING_INV/EXIT/INV/070"/>
    <s v="2000CH010P3913050031"/>
    <s v="0P3913050031"/>
    <n v="291904100121"/>
    <s v="6029801"/>
    <d v="2019-04-29T00:00:00"/>
    <d v="2019-04-27T00:00:00"/>
    <e v="#N/A"/>
    <e v="#N/A"/>
    <e v="#N/A"/>
    <s v="Local"/>
    <m/>
    <m/>
    <m/>
    <m/>
    <m/>
    <m/>
    <n v="2000"/>
    <s v="CH01"/>
    <s v="0P3913050031"/>
    <s v="Verification Completed by NSS"/>
    <m/>
    <n v="2"/>
    <n v="7454"/>
    <x v="7"/>
    <s v="PHASE_1_ACT"/>
    <m/>
    <s v="Documents Required for remaining quantity."/>
    <n v="2056"/>
    <x v="2"/>
    <n v="630"/>
    <d v="2019-04-01T00:00:00"/>
    <s v="(R). MANUFACTURE OF MACHINERY AND EQUIPMENT"/>
    <n v="722"/>
    <n v="88"/>
    <n v="112.5"/>
    <n v="153"/>
    <n v="130.80000000000001"/>
    <n v="1.1626666666666667"/>
    <n v="2084"/>
    <n v="5459905.9199999999"/>
    <m/>
    <m/>
  </r>
  <r>
    <n v="10"/>
    <n v="172100678945"/>
    <x v="8"/>
    <s v="Pelletizer Knives Inc."/>
    <s v="BLADE,CUTTER,12X16X140.2MM,F/PELLETIZER"/>
    <n v="324"/>
    <s v="NOS"/>
    <n v="14469.832314814783"/>
    <m/>
    <n v="4688225.6699999897"/>
    <s v="84779010 / 84779000"/>
    <n v="7.4999999999999997E-2"/>
    <n v="0"/>
    <n v="0"/>
    <n v="0"/>
    <n v="0.1"/>
    <n v="0"/>
    <n v="0.18"/>
    <s v="001/2017 - III365"/>
    <n v="351616.92524999921"/>
    <n v="0"/>
    <n v="35161.692524999926"/>
    <n v="913500.771799498"/>
    <n v="1300279.389574497"/>
    <s v="DOC PENDING_INV/EXIT/INV/071"/>
    <s v="2000CH010P4003060036"/>
    <s v="0P4003060036"/>
    <e v="#N/A"/>
    <e v="#N/A"/>
    <e v="#N/A"/>
    <d v="2021-02-22T00:00:00"/>
    <n v="172100678945"/>
    <s v="1001123"/>
    <d v="2021-03-12T00:00:00"/>
    <s v="Import"/>
    <m/>
    <m/>
    <m/>
    <m/>
    <m/>
    <m/>
    <n v="2000"/>
    <s v="CH01"/>
    <s v="0P4003060036"/>
    <s v="Verification Completed by NSS"/>
    <m/>
    <n v="37519"/>
    <n v="324"/>
    <x v="8"/>
    <s v="PHASE_1_ACT"/>
    <m/>
    <s v="Documents required for remaining qty"/>
    <n v="1389"/>
    <x v="2"/>
    <n v="14469.832314814783"/>
    <d v="2021-02-01T00:00:00"/>
    <s v="(R). MANUFACTURE OF MACHINERY AND EQUIPMENT"/>
    <n v="722"/>
    <n v="110"/>
    <n v="115.4"/>
    <n v="153"/>
    <n v="130.80000000000001"/>
    <n v="1.1334488734835355"/>
    <n v="1412"/>
    <n v="5313864.1042980822"/>
    <m/>
    <m/>
  </r>
  <r>
    <n v="11"/>
    <n v="292112326321"/>
    <x v="9"/>
    <s v="Gulbrandsen Chemicals"/>
    <s v="TEAL (Big Tainer)_PP&amp;PE"/>
    <n v="11851"/>
    <s v="KG"/>
    <n v="390.39240317272805"/>
    <m/>
    <n v="4626540.37"/>
    <n v="29319090"/>
    <n v="7.4999999999999997E-2"/>
    <n v="0"/>
    <n v="0"/>
    <n v="0"/>
    <n v="0.1"/>
    <n v="0"/>
    <n v="0.18"/>
    <s v="001/2017-III40"/>
    <n v="346990.52775000001"/>
    <n v="0"/>
    <n v="34699.052775000004"/>
    <n v="901481.39109450008"/>
    <n v="1283170.9716195001"/>
    <s v="DOC PENDING_INV/EXIT/INV/081"/>
    <s v="2000PPS10R0786240002"/>
    <s v="0R0786240002"/>
    <n v="292112326321"/>
    <s v="6106798"/>
    <d v="2021-12-14T00:00:00"/>
    <d v="2021-12-13T00:00:00"/>
    <e v="#N/A"/>
    <e v="#N/A"/>
    <e v="#N/A"/>
    <s v="Local"/>
    <m/>
    <m/>
    <m/>
    <m/>
    <m/>
    <m/>
    <n v="2000"/>
    <s v="PPS1"/>
    <s v="0R0786240002"/>
    <s v="Verification Completed by NSS"/>
    <m/>
    <n v="9422101260"/>
    <n v="11851"/>
    <x v="9"/>
    <s v="PHASE_1_ACT"/>
    <m/>
    <m/>
    <n v="1095"/>
    <x v="2"/>
    <n v="390.39240317272805"/>
    <d v="2021-12-01T00:00:00"/>
    <s v="(R). MANUFACTURE OF MACHINERY AND EQUIPMENT"/>
    <n v="722"/>
    <n v="120"/>
    <n v="121.1"/>
    <n v="153"/>
    <n v="130.80000000000001"/>
    <n v="1.0800990916597855"/>
    <n v="1109"/>
    <n v="4997122.0511643281"/>
    <m/>
    <m/>
  </r>
  <r>
    <n v="12"/>
    <n v="292401103083"/>
    <x v="10"/>
    <s v="DORF KETAL CHEMICALS INDIA"/>
    <s v="NEUTRALIZING AMINE,DA2280,DORF KETAL"/>
    <n v="26996"/>
    <s v="KG"/>
    <n v="150"/>
    <m/>
    <n v="4049400"/>
    <n v="29221990"/>
    <n v="7.4999999999999997E-2"/>
    <m/>
    <n v="0"/>
    <n v="0"/>
    <n v="0.1"/>
    <n v="0"/>
    <n v="0.18"/>
    <s v="001/2017 -III40"/>
    <n v="303705"/>
    <n v="0"/>
    <n v="30370.5"/>
    <n v="789025.59"/>
    <n v="1123101.0899999999"/>
    <s v="DOC PENDING_INV/EXIT/INV/093"/>
    <s v="2000DFS10R0786120002"/>
    <s v="0R0786120002"/>
    <n v="292401103083"/>
    <s v="6009561"/>
    <d v="2024-01-31T00:00:00"/>
    <d v="2023-01-30T00:00:00"/>
    <e v="#N/A"/>
    <e v="#N/A"/>
    <e v="#N/A"/>
    <s v="Local"/>
    <m/>
    <m/>
    <m/>
    <m/>
    <m/>
    <m/>
    <n v="2000"/>
    <s v="DFS1"/>
    <s v="0R0786120002"/>
    <s v="New_Line item_ Addition"/>
    <m/>
    <s v="EXP/23120497"/>
    <n v="26996"/>
    <x v="10"/>
    <s v="PHASE_2_ACT"/>
    <m/>
    <m/>
    <n v="682"/>
    <x v="0"/>
    <n v="150"/>
    <d v="2023-01-01T00:00:00"/>
    <s v="(J). MANUFACTURE OF CHEMICALS AND CHEMICAL PRODUCTS"/>
    <n v="364"/>
    <n v="133"/>
    <n v="143.30000000000001"/>
    <n v="153"/>
    <n v="136.4"/>
    <n v="0.95184926727145847"/>
    <n v="713"/>
    <n v="3854418.422889044"/>
    <m/>
    <m/>
  </r>
  <r>
    <n v="13"/>
    <m/>
    <x v="11"/>
    <s v="COEK Engineering N.V."/>
    <s v="0P0670260007, T-INSERT,CO0098800208/T1-T14,COEK-ENG, (19-0251/PR18-076)"/>
    <n v="25"/>
    <s v="EA"/>
    <n v="3801322.41"/>
    <m/>
    <n v="3801322.41"/>
    <n v="84799070"/>
    <n v="7.4999999999999997E-2"/>
    <m/>
    <m/>
    <m/>
    <n v="0.1"/>
    <m/>
    <n v="0.18"/>
    <s v="III192"/>
    <n v="285099.18075"/>
    <m/>
    <n v="28509.918075000001"/>
    <n v="740687.67158849991"/>
    <n v="1054296.7704134998"/>
    <s v="NA_INV/EXIT/INV/161_DOC PENDING"/>
    <s v="2000CH010P0670260007"/>
    <s v="0P0670260007"/>
    <e v="#N/A"/>
    <e v="#N/A"/>
    <e v="#N/A"/>
    <e v="#N/A"/>
    <e v="#N/A"/>
    <e v="#N/A"/>
    <e v="#N/A"/>
    <s v="Import"/>
    <m/>
    <m/>
    <m/>
    <m/>
    <m/>
    <m/>
    <n v="2000"/>
    <s v="CH01"/>
    <s v="0P0670260007"/>
    <s v="Verification Completed by NSS"/>
    <m/>
    <s v="19-0251/PR18-076"/>
    <n v="25"/>
    <x v="11"/>
    <s v="PHASE_5_NSS"/>
    <s v="63 LINE ITEM OF NSS"/>
    <m/>
    <m/>
    <x v="2"/>
    <n v="152052.8964"/>
    <d v="2019-09-01T00:00:00"/>
    <s v="(R). MANUFACTURE OF MACHINERY AND EQUIPMENT"/>
    <n v="722"/>
    <n v="93"/>
    <n v="113.9"/>
    <n v="153"/>
    <n v="130.80000000000001"/>
    <n v="1.1483757682177349"/>
    <n v="1931"/>
    <n v="4365346.5428270418"/>
    <m/>
    <m/>
  </r>
  <r>
    <n v="14"/>
    <n v="291803270194"/>
    <x v="12"/>
    <s v="FINE ORGANIC INDUSTRIES LTD"/>
    <s v="GMS_PP"/>
    <n v="22000"/>
    <s v="KG"/>
    <n v="157.34734636363638"/>
    <m/>
    <n v="3461641.62"/>
    <n v="29157030"/>
    <n v="7.4999999999999997E-2"/>
    <n v="0"/>
    <n v="0"/>
    <n v="0"/>
    <n v="0.1"/>
    <n v="0"/>
    <n v="0.18"/>
    <s v="001/2017-III40"/>
    <n v="259623.12150000001"/>
    <n v="0"/>
    <n v="25962.312150000002"/>
    <n v="674500.86965699994"/>
    <n v="960086.30330699997"/>
    <s v="DOC PENDING_INV/EXIT/INV/080"/>
    <s v="2000CH020R0701600009"/>
    <s v="0R0701600009"/>
    <n v="291803270194"/>
    <s v="6026210"/>
    <d v="2018-04-20T00:00:00"/>
    <d v="2018-04-19T00:00:00"/>
    <e v="#N/A"/>
    <e v="#N/A"/>
    <e v="#N/A"/>
    <s v="Local"/>
    <m/>
    <m/>
    <m/>
    <m/>
    <m/>
    <m/>
    <n v="2000"/>
    <s v="CH02"/>
    <s v="0R0701600009"/>
    <s v="Verification Completed by NSS"/>
    <m/>
    <s v="N2/18-19/E-142"/>
    <n v="22000"/>
    <x v="12"/>
    <s v="PHASE_1_ACT"/>
    <m/>
    <m/>
    <n v="2429"/>
    <x v="0"/>
    <n v="157.34734636363638"/>
    <d v="2018-04-01T00:00:00"/>
    <s v="(J). MANUFACTURE OF CHEMICALS AND CHEMICAL PRODUCTS"/>
    <n v="364"/>
    <n v="76"/>
    <n v="116.3"/>
    <n v="153"/>
    <n v="136.4"/>
    <n v="1.1728288907996562"/>
    <n v="2449"/>
    <n v="4059913.3015305251"/>
    <m/>
    <m/>
  </r>
  <r>
    <n v="15"/>
    <n v="292007495850"/>
    <x v="13"/>
    <s v="Emerson Process Management (India) Pvt Ltd"/>
    <s v="SEAL KIT,SKC10E030002/003+,VIRVALVE"/>
    <n v="2"/>
    <s v="SET"/>
    <n v="1610523"/>
    <m/>
    <n v="3221046"/>
    <s v="84841000 / 84841090"/>
    <n v="7.4999999999999997E-2"/>
    <n v="0"/>
    <n v="0"/>
    <m/>
    <n v="0.1"/>
    <n v="0"/>
    <n v="0.18"/>
    <s v="001/2017-III369B"/>
    <n v="241578.44999999998"/>
    <n v="0"/>
    <n v="24157.845000000001"/>
    <n v="627620.81310000003"/>
    <n v="893357.10810000007"/>
    <s v="DOC PENDING_INV/EXIT/INV/073"/>
    <s v="2000CH010P4102211984"/>
    <s v="0P4102211984"/>
    <n v="292007495850"/>
    <s v="6067284"/>
    <d v="2020-09-28T00:00:00"/>
    <d v="2020-09-25T00:00:00"/>
    <e v="#N/A"/>
    <e v="#N/A"/>
    <e v="#N/A"/>
    <s v="Local"/>
    <m/>
    <m/>
    <m/>
    <m/>
    <m/>
    <m/>
    <n v="2000"/>
    <s v="CH01"/>
    <s v="0P4102211984"/>
    <s v="Verification Completed by NSS"/>
    <m/>
    <s v="600S2117004328"/>
    <n v="2"/>
    <x v="13"/>
    <s v="PHASE_1_ACT"/>
    <m/>
    <s v="Documents required for remaining qty"/>
    <n v="1539"/>
    <x v="2"/>
    <n v="1610523"/>
    <d v="2020-09-01T00:00:00"/>
    <s v="(R). MANUFACTURE OF MACHINERY AND EQUIPMENT"/>
    <n v="722"/>
    <n v="105"/>
    <n v="113.7"/>
    <n v="153"/>
    <n v="130.80000000000001"/>
    <n v="1.1503957783641161"/>
    <n v="1565"/>
    <n v="3705477.7203166229"/>
    <m/>
    <m/>
  </r>
  <r>
    <n v="16"/>
    <m/>
    <x v="11"/>
    <s v="Eagle Burgmann India Pvt. Ltd."/>
    <s v="SEAL,DGS20/49-ZT1-U-A1,EAGLEBUR"/>
    <n v="1"/>
    <s v="NOS"/>
    <n v="3188808.04"/>
    <m/>
    <n v="3188808.04"/>
    <n v="40169390"/>
    <n v="0.1"/>
    <m/>
    <m/>
    <m/>
    <n v="0.1"/>
    <m/>
    <n v="0.18"/>
    <s v="001/2017-III123A"/>
    <n v="318880.804"/>
    <n v="0"/>
    <n v="31888.080400000003"/>
    <n v="637123.84639199998"/>
    <n v="987892.73079199996"/>
    <s v="DOC PENDING_INV/EXIT/INV/163"/>
    <s v="2000GS010P3034060006"/>
    <s v="2000GS010P3034060006"/>
    <n v="291701518065"/>
    <s v="0014813"/>
    <d v="2017-03-25T00:00:00"/>
    <d v="2017-03-14T00:00:00"/>
    <e v="#N/A"/>
    <e v="#N/A"/>
    <e v="#N/A"/>
    <s v="Local"/>
    <m/>
    <m/>
    <m/>
    <m/>
    <m/>
    <m/>
    <n v="2000"/>
    <s v="GS01"/>
    <s v="0P3034060006"/>
    <s v="Verification Completed by NSS"/>
    <s v="Phaze1_Part_2"/>
    <n v="4191"/>
    <n v="1"/>
    <x v="14"/>
    <s v="PHASE_6_ACT"/>
    <m/>
    <m/>
    <n v="2830"/>
    <x v="2"/>
    <n v="3188808.04"/>
    <d v="2017-03-01T00:00:00"/>
    <s v="(R). MANUFACTURE OF MACHINERY AND EQUIPMENT"/>
    <n v="722"/>
    <n v="63"/>
    <n v="108.3"/>
    <n v="153"/>
    <n v="130.80000000000001"/>
    <n v="1.2077562326869808"/>
    <n v="2845"/>
    <n v="3851302.7851523552"/>
    <m/>
    <m/>
  </r>
  <r>
    <n v="17"/>
    <n v="172103028031"/>
    <x v="14"/>
    <s v="The Japan Steel Works, Ltd."/>
    <s v="SCRN,SS,20X60X18X8,K1A440C46:191/4,JPSTL"/>
    <n v="82"/>
    <s v="ST"/>
    <n v="38760.803414634029"/>
    <m/>
    <n v="3178385.8799999901"/>
    <n v="84779000"/>
    <n v="7.4999999999999997E-2"/>
    <n v="0"/>
    <n v="0"/>
    <n v="0"/>
    <n v="0.1"/>
    <n v="0"/>
    <n v="0.18"/>
    <s v="001/2017-III365"/>
    <n v="238378.94099999923"/>
    <n v="0"/>
    <n v="23837.894099999925"/>
    <n v="619308.48871799803"/>
    <n v="881525.32381799724"/>
    <s v="DOC PENDING_INV/EXIT/INV/064"/>
    <s v="2000CH010P0631090022"/>
    <s v="0P0631090022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90022"/>
    <s v="Verification Completed by NSS"/>
    <m/>
    <s v="MA20-0837-1"/>
    <n v="82"/>
    <x v="15"/>
    <s v="PHASE_1_ACT"/>
    <m/>
    <s v="Documents required for remaining qty"/>
    <n v="1155"/>
    <x v="2"/>
    <n v="38760.803414634029"/>
    <d v="2021-10-01T00:00:00"/>
    <s v="(R). MANUFACTURE OF MACHINERY AND EQUIPMENT"/>
    <n v="722"/>
    <n v="118"/>
    <n v="120.4"/>
    <n v="153"/>
    <n v="130.80000000000001"/>
    <n v="1.0863787375415284"/>
    <n v="1170"/>
    <n v="3452930.8397342088"/>
    <m/>
    <m/>
  </r>
  <r>
    <n v="18"/>
    <n v="172001293376"/>
    <x v="15"/>
    <s v="Aug. Rath jun. GmBH"/>
    <s v="REFR MAT,HTW MDL,ALSITRAMOD14200M1,RATH"/>
    <n v="861"/>
    <s v="EA"/>
    <n v="3622.9497793263531"/>
    <m/>
    <n v="3119359.75999999"/>
    <n v="68061000"/>
    <n v="0.1"/>
    <m/>
    <n v="0"/>
    <n v="0"/>
    <n v="0.1"/>
    <n v="0"/>
    <n v="0.18"/>
    <s v="001/2017-III180"/>
    <n v="311935.97599999903"/>
    <n v="0"/>
    <n v="31193.597599999906"/>
    <n v="623248.080047998"/>
    <n v="966377.65364799695"/>
    <s v="DOC PENDING_INV/EXIT/INV/087"/>
    <s v="2000CH010P2574450048"/>
    <s v="0P2574450048"/>
    <e v="#N/A"/>
    <e v="#N/A"/>
    <e v="#N/A"/>
    <d v="2020-05-28T00:00:00"/>
    <n v="172001293376"/>
    <s v="1002938"/>
    <d v="2020-07-13T00:00:00"/>
    <s v="Import"/>
    <m/>
    <m/>
    <m/>
    <m/>
    <m/>
    <m/>
    <n v="2000"/>
    <s v="CH01"/>
    <s v="0P2574450048"/>
    <s v="Verification Completed by NSS"/>
    <m/>
    <n v="90492117"/>
    <n v="861"/>
    <x v="16"/>
    <s v="PHASE_2_ACT"/>
    <m/>
    <s v="Documents required for remaining qty"/>
    <n v="1659"/>
    <x v="2"/>
    <n v="3622.9497793263531"/>
    <d v="2020-05-01T00:00:00"/>
    <s v="(R). MANUFACTURE OF MACHINERY AND EQUIPMENT"/>
    <n v="722"/>
    <n v="101"/>
    <n v="112.9"/>
    <n v="153"/>
    <n v="130.80000000000001"/>
    <n v="1.1585473870682019"/>
    <n v="1688"/>
    <n v="3613926.0992736821"/>
    <m/>
    <m/>
  </r>
  <r>
    <n v="19"/>
    <n v="171900275853"/>
    <x v="6"/>
    <s v="Elliot Ebara Singapore PTE. Ltd."/>
    <s v="JOUR BRG ASSY,CS,E9830094-31,ELLIOTT"/>
    <n v="1"/>
    <s v="EA"/>
    <n v="3089270.18"/>
    <m/>
    <n v="3089270.18"/>
    <n v="84149011"/>
    <n v="7.4999999999999997E-2"/>
    <n v="0"/>
    <n v="0"/>
    <n v="0"/>
    <n v="0.1"/>
    <n v="0"/>
    <n v="0.18"/>
    <s v="001/2017-III317B"/>
    <n v="231695.2635"/>
    <n v="0"/>
    <n v="23169.52635"/>
    <n v="601944.29457299993"/>
    <n v="856809.08442299999"/>
    <s v="DOC PENDING_INV/EXIT/INV/065"/>
    <s v="2000CH010P0802030326"/>
    <s v="0P0802030326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326"/>
    <s v="Verification Completed by NSS"/>
    <m/>
    <s v="18A771F"/>
    <n v="1"/>
    <x v="17"/>
    <s v="PHASE_1_ACT"/>
    <m/>
    <s v="REQUIRED ALL PAGES OF BOE."/>
    <n v="2207"/>
    <x v="2"/>
    <n v="3089270.18"/>
    <d v="2018-11-01T00:00:00"/>
    <s v="(R). MANUFACTURE OF MACHINERY AND EQUIPMENT"/>
    <n v="722"/>
    <n v="83"/>
    <n v="111.9"/>
    <n v="153"/>
    <n v="130.80000000000001"/>
    <n v="1.1689008042895443"/>
    <n v="2235"/>
    <n v="3611050.3980697058"/>
    <m/>
    <m/>
  </r>
  <r>
    <n v="20"/>
    <n v="292304343085"/>
    <x v="16"/>
    <s v="Burckhardt Compression"/>
    <s v="GLND RING,122.807.951.007,BURCKHR"/>
    <n v="25"/>
    <s v="EA"/>
    <n v="116397"/>
    <m/>
    <n v="2909925"/>
    <n v="84149011"/>
    <n v="7.4999999999999997E-2"/>
    <n v="0"/>
    <n v="0"/>
    <m/>
    <n v="0.1"/>
    <n v="0"/>
    <n v="0.18"/>
    <s v="001/2017-III368"/>
    <n v="218244.375"/>
    <n v="0"/>
    <n v="21824.4375"/>
    <n v="566998.88624999998"/>
    <n v="807067.69874999998"/>
    <s v="DOC PENDING_INV/EXIT/INV/086"/>
    <s v="2000CH010P0801040301"/>
    <s v="0P0801040301"/>
    <n v="292304343085"/>
    <s v="6035177"/>
    <d v="2023-04-26T00:00:00"/>
    <d v="2023-04-25T00:00:00"/>
    <e v="#N/A"/>
    <e v="#N/A"/>
    <e v="#N/A"/>
    <s v="Local"/>
    <m/>
    <m/>
    <m/>
    <m/>
    <m/>
    <m/>
    <n v="2000"/>
    <s v="CH01"/>
    <s v="0P0801040301"/>
    <s v="New_Line item_ Addition"/>
    <m/>
    <n v="200022310050"/>
    <n v="25"/>
    <x v="18"/>
    <s v="PHASE_2_ACT"/>
    <m/>
    <s v="Documents required for remaining qty"/>
    <n v="597"/>
    <x v="2"/>
    <n v="116397"/>
    <d v="2023-04-01T00:00:00"/>
    <s v="(R). MANUFACTURE OF MACHINERY AND EQUIPMENT"/>
    <n v="722"/>
    <n v="136"/>
    <n v="128.4"/>
    <n v="153"/>
    <n v="130.80000000000001"/>
    <n v="1.0186915887850467"/>
    <n v="623"/>
    <n v="2964316.121495327"/>
    <m/>
    <m/>
  </r>
  <r>
    <n v="21"/>
    <n v="172301167275"/>
    <x v="17"/>
    <s v="Berthold Technologies GmbH &amp; Co. KG"/>
    <s v="BLOCK,ELECK,54345,BERTHOLD"/>
    <n v="11"/>
    <s v="EA"/>
    <n v="255762.53090909001"/>
    <m/>
    <n v="2813387.8399999901"/>
    <n v="90222900"/>
    <n v="7.4999999999999997E-2"/>
    <s v="050/2017-563A"/>
    <n v="0"/>
    <n v="0"/>
    <n v="0.1"/>
    <n v="0"/>
    <n v="0.18"/>
    <s v="001/2017 -III413A"/>
    <n v="211004.08799999926"/>
    <n v="0"/>
    <n v="21100.408799999928"/>
    <n v="548188.62062399799"/>
    <n v="780293.11742399714"/>
    <s v="DOC PENDING_INV/EXIT/INV/087"/>
    <s v="2000CH010P2690910018"/>
    <s v="0P2690910018"/>
    <e v="#N/A"/>
    <e v="#N/A"/>
    <e v="#N/A"/>
    <d v="2023-04-11T00:00:00"/>
    <n v="172301167275"/>
    <s v="1001346"/>
    <d v="2023-04-19T00:00:00"/>
    <s v="Import"/>
    <m/>
    <m/>
    <m/>
    <m/>
    <m/>
    <m/>
    <n v="2000"/>
    <s v="CH01"/>
    <s v="0P2690910018"/>
    <s v="New_Line item_ Addition"/>
    <m/>
    <n v="7168720"/>
    <n v="11"/>
    <x v="19"/>
    <s v="PHASE_2_ACT"/>
    <m/>
    <s v="Documents required for remaining qty"/>
    <n v="611"/>
    <x v="2"/>
    <n v="255762.53090909001"/>
    <d v="2023-04-01T00:00:00"/>
    <s v="(R). MANUFACTURE OF MACHINERY AND EQUIPMENT"/>
    <n v="722"/>
    <n v="136"/>
    <n v="128.4"/>
    <n v="153"/>
    <n v="130.80000000000001"/>
    <n v="1.0186915887850467"/>
    <n v="623"/>
    <n v="2865974.5285981209"/>
    <m/>
    <m/>
  </r>
  <r>
    <n v="22"/>
    <n v="172000848563"/>
    <x v="18"/>
    <s v="SCHROEDAHL GMBH"/>
    <s v="BYPASS-INSERT,F/TDM138UVW-CS,SCHRDHL"/>
    <n v="4"/>
    <s v="EA"/>
    <n v="570603.56000000006"/>
    <m/>
    <n v="2282414.2400000002"/>
    <s v="84819000 / 84819090"/>
    <n v="7.4999999999999997E-2"/>
    <n v="0"/>
    <n v="0"/>
    <n v="0"/>
    <n v="0.1"/>
    <n v="0"/>
    <n v="0.18"/>
    <s v="001/2017/III368"/>
    <n v="171181.068"/>
    <n v="0"/>
    <n v="17118.106800000001"/>
    <n v="444728.41466400004"/>
    <n v="633027.58946400008"/>
    <s v="DOC PENDING_INV/EXIT/INV/080"/>
    <s v="2000CH010P5270010412"/>
    <s v="0P5270010412"/>
    <e v="#N/A"/>
    <e v="#N/A"/>
    <e v="#N/A"/>
    <d v="2020-02-13T00:00:00"/>
    <n v="172000848563"/>
    <s v="1002196"/>
    <d v="2020-06-05T00:00:00"/>
    <s v="Import"/>
    <m/>
    <m/>
    <m/>
    <m/>
    <m/>
    <m/>
    <n v="2000"/>
    <s v="CH01"/>
    <s v="0P5270010412"/>
    <s v="Verification Completed by NSS"/>
    <m/>
    <s v="6009964/5012848"/>
    <n v="4"/>
    <x v="20"/>
    <s v="PHASE_1_ACT"/>
    <m/>
    <m/>
    <n v="1764"/>
    <x v="2"/>
    <n v="570603.56000000006"/>
    <d v="2020-02-01T00:00:00"/>
    <s v="(R). MANUFACTURE OF MACHINERY AND EQUIPMENT"/>
    <n v="722"/>
    <n v="98"/>
    <n v="113.2"/>
    <n v="153"/>
    <n v="130.80000000000001"/>
    <n v="1.1554770318021201"/>
    <n v="1778"/>
    <n v="2637277.231378092"/>
    <m/>
    <m/>
  </r>
  <r>
    <n v="23"/>
    <n v="292004488020"/>
    <x v="19"/>
    <s v="NIMBASIA STABILIZERS"/>
    <s v="Zinc Stearate"/>
    <n v="17000"/>
    <s v="KG"/>
    <n v="128.16941235294058"/>
    <m/>
    <n v="2178880.00999999"/>
    <n v="29157090"/>
    <n v="7.4999999999999997E-2"/>
    <n v="0"/>
    <n v="0"/>
    <n v="0"/>
    <n v="0.1"/>
    <n v="0"/>
    <n v="0.18"/>
    <s v="001/2017-III40"/>
    <n v="163416.00074999925"/>
    <n v="0"/>
    <n v="16341.600074999926"/>
    <n v="424554.76994849805"/>
    <n v="604312.37077349727"/>
    <s v="DOC PENDING_INV/EXIT/INV/080"/>
    <s v="2000CH020R0702700013"/>
    <s v="0R0702700013"/>
    <n v="292004488020"/>
    <s v="6039944"/>
    <d v="2020-06-24T00:00:00"/>
    <d v="2020-06-22T00:00:00"/>
    <e v="#N/A"/>
    <e v="#N/A"/>
    <e v="#N/A"/>
    <s v="Local"/>
    <m/>
    <m/>
    <m/>
    <m/>
    <m/>
    <m/>
    <n v="2000"/>
    <s v="CH02"/>
    <s v="0R0702700013"/>
    <s v="Verification Completed by NSS"/>
    <m/>
    <s v="NS/2020-21/160"/>
    <n v="17000"/>
    <x v="21"/>
    <s v="PHASE_1_ACT"/>
    <m/>
    <m/>
    <n v="1634"/>
    <x v="0"/>
    <n v="128.16941235294058"/>
    <d v="2020-06-01T00:00:00"/>
    <s v="(J). MANUFACTURE OF CHEMICALS AND CHEMICAL PRODUCTS"/>
    <n v="364"/>
    <n v="102"/>
    <n v="115.7"/>
    <n v="153"/>
    <n v="136.4"/>
    <n v="1.1789109766637857"/>
    <n v="1657"/>
    <n v="2568705.5606222874"/>
    <m/>
    <m/>
  </r>
  <r>
    <n v="24"/>
    <n v="171801082633"/>
    <x v="20"/>
    <s v="Nidec ASI S.p.A"/>
    <s v="ARRESTOR,SURGE,R060-YH072,SPL-TRAS"/>
    <n v="3"/>
    <s v="EA"/>
    <n v="674049.09"/>
    <m/>
    <n v="2022147.27"/>
    <s v="85049000 / 85049090"/>
    <n v="0.15"/>
    <n v="0"/>
    <n v="0"/>
    <n v="0"/>
    <n v="0.1"/>
    <n v="0"/>
    <n v="0.18"/>
    <s v="001/2017-III375"/>
    <n v="303322.09049999999"/>
    <n v="0"/>
    <n v="30332.209050000001"/>
    <n v="424044.282519"/>
    <n v="757698.582069"/>
    <s v="DOC PENDING_INV/EXIT/INV/078"/>
    <s v="2000GS010P4612170015"/>
    <s v="0P4612170015"/>
    <e v="#N/A"/>
    <e v="#N/A"/>
    <e v="#N/A"/>
    <e v="#N/A"/>
    <n v="171801082633"/>
    <s v="1001714"/>
    <d v="2018-04-27T00:00:00"/>
    <s v="Import"/>
    <m/>
    <m/>
    <m/>
    <m/>
    <m/>
    <m/>
    <n v="2000"/>
    <s v="GS01"/>
    <s v="0P4612170015"/>
    <s v="Verification Completed by NSS"/>
    <s v="Phaze1_Part_2"/>
    <n v="7068019"/>
    <n v="3"/>
    <x v="22"/>
    <s v="PHASE_1_ACT"/>
    <m/>
    <n v="1"/>
    <m/>
    <x v="1"/>
    <n v="674049.09"/>
    <d v="2019-09-01T00:00:00"/>
    <s v="(Q). MANUFACTURE OF ELECTRICAL EQUIPMENT"/>
    <n v="666"/>
    <n v="93"/>
    <n v="110.5"/>
    <n v="153"/>
    <n v="133.4"/>
    <n v="1.207239819004525"/>
    <n v="1931"/>
    <n v="2441216.7042352944"/>
    <m/>
    <m/>
  </r>
  <r>
    <n v="25"/>
    <n v="291801416045"/>
    <x v="21"/>
    <s v="ALKYL AMINES CHEMICALS LIMITED"/>
    <s v="Amine_BUTENE"/>
    <n v="5760"/>
    <s v="KG"/>
    <n v="337.99575868055558"/>
    <m/>
    <n v="1946855.57"/>
    <n v="29211990"/>
    <n v="7.4999999999999997E-2"/>
    <n v="0"/>
    <n v="0"/>
    <n v="0"/>
    <n v="0.1"/>
    <n v="0"/>
    <n v="0.18"/>
    <s v="001/2017-III40"/>
    <n v="146014.16774999999"/>
    <n v="0"/>
    <n v="14601.416775"/>
    <n v="379344.8078145"/>
    <n v="539960.39233950002"/>
    <s v="DOC PENDING_INV/EXIT/INV/080"/>
    <s v="2000CH020R0721900001"/>
    <s v="0R0721900001"/>
    <n v="291801416045"/>
    <s v="6011966"/>
    <d v="2018-02-19T00:00:00"/>
    <d v="2018-02-17T00:00:00"/>
    <e v="#N/A"/>
    <e v="#N/A"/>
    <e v="#N/A"/>
    <s v="Local"/>
    <m/>
    <m/>
    <m/>
    <m/>
    <m/>
    <m/>
    <n v="2000"/>
    <s v="CH02"/>
    <s v="0R0721900001"/>
    <s v="Verification Completed by NSS"/>
    <m/>
    <n v="6100001237"/>
    <n v="5760"/>
    <x v="23"/>
    <s v="PHASE_1_ACT"/>
    <m/>
    <m/>
    <n v="2490"/>
    <x v="0"/>
    <n v="337.99575868055558"/>
    <d v="2018-02-01T00:00:00"/>
    <s v="(J). MANUFACTURE OF CHEMICALS AND CHEMICAL PRODUCTS"/>
    <n v="364"/>
    <n v="74"/>
    <n v="115.1"/>
    <n v="153"/>
    <n v="136.4"/>
    <n v="1.1850564726324937"/>
    <n v="2508"/>
    <n v="2307133.7945091231"/>
    <m/>
    <m/>
  </r>
  <r>
    <n v="26"/>
    <n v="292213563574"/>
    <x v="22"/>
    <s v="Ion Exchange (India) Ltd"/>
    <s v="WEAK BASE ANION RESIN,F/DM PLANT"/>
    <n v="9050"/>
    <s v="L"/>
    <n v="198"/>
    <m/>
    <n v="1791900"/>
    <n v="39140020"/>
    <n v="7.4999999999999997E-2"/>
    <n v="0"/>
    <n v="0"/>
    <n v="0"/>
    <n v="0.1"/>
    <n v="0"/>
    <n v="0.18"/>
    <s v="001/2017 - III101"/>
    <n v="134392.5"/>
    <n v="0"/>
    <n v="13439.25"/>
    <n v="349151.71499999997"/>
    <n v="496983.46499999997"/>
    <s v="DOC PENDING_INV/EXIT/INV/081"/>
    <s v="2000CH020T0740540003"/>
    <s v="0T0740540003"/>
    <n v="292213563574"/>
    <s v="6115619"/>
    <d v="2022-12-28T00:00:00"/>
    <d v="2022-12-27T00:00:00"/>
    <e v="#N/A"/>
    <e v="#N/A"/>
    <e v="#N/A"/>
    <s v="Local"/>
    <m/>
    <m/>
    <m/>
    <m/>
    <m/>
    <m/>
    <n v="2000"/>
    <s v="CH02"/>
    <s v="0T0740540003"/>
    <s v="Verification Completed by NSS"/>
    <m/>
    <s v="KT010222686"/>
    <n v="9050"/>
    <x v="24"/>
    <s v="PHASE_1_ACT"/>
    <m/>
    <m/>
    <n v="716"/>
    <x v="0"/>
    <n v="198"/>
    <d v="2022-12-01T00:00:00"/>
    <s v="(J). MANUFACTURE OF CHEMICALS AND CHEMICAL PRODUCTS"/>
    <n v="364"/>
    <n v="132"/>
    <n v="144"/>
    <n v="153"/>
    <n v="136.4"/>
    <n v="0.9472222222222223"/>
    <n v="744"/>
    <n v="1697327.5000000002"/>
    <m/>
    <m/>
  </r>
  <r>
    <n v="27"/>
    <n v="291801292300"/>
    <x v="23"/>
    <s v="Eagle Burgmann India Pvt. Ltd."/>
    <s v="SEAL RING,A09735AB/200.01,EAGLEBUR"/>
    <n v="4"/>
    <s v="NOS"/>
    <n v="446886.35999999748"/>
    <m/>
    <n v="1787545.4399999899"/>
    <n v="84842000"/>
    <n v="7.4999999999999997E-2"/>
    <n v="0"/>
    <n v="0"/>
    <n v="0"/>
    <n v="0.1"/>
    <n v="0"/>
    <n v="0.18"/>
    <s v="001/2017-III369B"/>
    <n v="134065.90799999924"/>
    <n v="0"/>
    <n v="13406.590799999925"/>
    <n v="348303.22898399801"/>
    <n v="495775.72778399719"/>
    <s v="DOC PENDING_INV/EXIT/INV/076"/>
    <s v="2000CH010P4205031466"/>
    <s v="0P4205031466"/>
    <n v="291801292300"/>
    <s v="6010962"/>
    <d v="2018-02-14T00:00:00"/>
    <d v="2018-01-31T00:00:00"/>
    <e v="#N/A"/>
    <e v="#N/A"/>
    <e v="#N/A"/>
    <s v="Local"/>
    <m/>
    <m/>
    <m/>
    <m/>
    <m/>
    <m/>
    <n v="2000"/>
    <s v="CH01"/>
    <s v="0P4205031466"/>
    <s v="Verification Completed by NSS"/>
    <m/>
    <n v="27103979"/>
    <n v="4"/>
    <x v="25"/>
    <s v="PHASE_1_ACT"/>
    <m/>
    <s v="Documents required for remaining qty"/>
    <n v="2507"/>
    <x v="2"/>
    <n v="446886.35999999748"/>
    <d v="2018-01-01T00:00:00"/>
    <s v="(R). MANUFACTURE OF MACHINERY AND EQUIPMENT"/>
    <n v="722"/>
    <n v="73"/>
    <n v="110"/>
    <n v="153"/>
    <n v="130.80000000000001"/>
    <n v="1.1890909090909092"/>
    <n v="2539"/>
    <n v="2125554.0322908973"/>
    <m/>
    <m/>
  </r>
  <r>
    <n v="28"/>
    <n v="172301167275"/>
    <x v="17"/>
    <s v="Berthold Technologies GmbH &amp; Co. KG"/>
    <s v="MULTIPLIER-UNIT,51561-S,BERTHOLD"/>
    <n v="12"/>
    <s v="EA"/>
    <n v="146710.39999999999"/>
    <m/>
    <n v="1760524.8"/>
    <n v="90222900"/>
    <n v="7.4999999999999997E-2"/>
    <s v="050/2017-563A"/>
    <n v="0"/>
    <n v="0"/>
    <n v="0.1"/>
    <n v="0"/>
    <n v="0.18"/>
    <s v="001/2017 -III413A"/>
    <n v="132039.35999999999"/>
    <n v="0"/>
    <n v="13203.936"/>
    <n v="343038.25728000002"/>
    <n v="488281.55327999999"/>
    <s v="DOC PENDING_INV/EXIT/INV/087"/>
    <s v="2000CH010P2690910015"/>
    <s v="0P2690910015"/>
    <e v="#N/A"/>
    <e v="#N/A"/>
    <e v="#N/A"/>
    <d v="2023-04-11T00:00:00"/>
    <n v="172301167275"/>
    <s v="1001346"/>
    <d v="2023-04-19T00:00:00"/>
    <s v="Import"/>
    <m/>
    <m/>
    <m/>
    <m/>
    <m/>
    <m/>
    <n v="2000"/>
    <s v="CH01"/>
    <s v="0P2690910015"/>
    <s v="New_Line item_ Addition"/>
    <m/>
    <n v="7168720"/>
    <n v="12"/>
    <x v="26"/>
    <s v="PHASE_2_ACT"/>
    <m/>
    <s v="Documents required for remaining qty"/>
    <n v="611"/>
    <x v="2"/>
    <n v="146710.39999999999"/>
    <d v="2023-04-01T00:00:00"/>
    <s v="(R). MANUFACTURE OF MACHINERY AND EQUIPMENT"/>
    <n v="722"/>
    <n v="136"/>
    <n v="128.4"/>
    <n v="153"/>
    <n v="130.80000000000001"/>
    <n v="1.0186915887850467"/>
    <n v="623"/>
    <n v="1793431.8056074767"/>
    <m/>
    <m/>
  </r>
  <r>
    <n v="29"/>
    <n v="351700027836"/>
    <x v="24"/>
    <s v="Mascot Dynamics Pvt. Ltd."/>
    <s v="MATING RING,RJ09AD30DDUC,SUNDYNE"/>
    <n v="4"/>
    <s v="NOS"/>
    <n v="439662"/>
    <m/>
    <n v="1758648"/>
    <n v="84139190"/>
    <n v="7.4999999999999997E-2"/>
    <m/>
    <n v="0"/>
    <m/>
    <n v="0.1"/>
    <m/>
    <n v="0.18"/>
    <s v="001/2017-III317A"/>
    <n v="131898.6"/>
    <n v="0"/>
    <n v="13189.86"/>
    <n v="342672.56280000001"/>
    <n v="487761.02280000004"/>
    <s v="DOC PENDING_INV/EXIT/INV/096"/>
    <s v="2000CH010P4205031939"/>
    <s v="0P4205031939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CH01"/>
    <s v="0P4205031939"/>
    <s v="Verification Completed by NSS"/>
    <m/>
    <s v="EXP-0010/16-17"/>
    <n v="4"/>
    <x v="27"/>
    <s v="PHASE_3_ACT"/>
    <m/>
    <m/>
    <m/>
    <x v="2"/>
    <n v="439662"/>
    <d v="2019-09-01T00:00:00"/>
    <s v="(R). MANUFACTURE OF MACHINERY AND EQUIPMENT"/>
    <n v="722"/>
    <n v="93"/>
    <n v="113.9"/>
    <n v="153"/>
    <n v="130.80000000000001"/>
    <n v="1.1483757682177349"/>
    <n v="1931"/>
    <n v="2019588.7480245831"/>
    <m/>
    <m/>
  </r>
  <r>
    <n v="30"/>
    <n v="292008611134"/>
    <x v="25"/>
    <s v="Wel-Tech Industries"/>
    <s v="BEAM,MS,IS 2062,300X140MM,ISMB 300"/>
    <n v="28.597000000000001"/>
    <s v="MT"/>
    <n v="58085.519460083226"/>
    <m/>
    <n v="1661071.6"/>
    <s v="72166900"/>
    <n v="7.4999999999999997E-2"/>
    <s v="050/2017-376E"/>
    <n v="0"/>
    <m/>
    <n v="0.1"/>
    <m/>
    <n v="0.18"/>
    <s v="001/2017-III205"/>
    <n v="124580.37"/>
    <n v="0"/>
    <n v="12458.037"/>
    <n v="323659.80126000004"/>
    <n v="460698.20826000004"/>
    <s v="DOC PENDING_INV/EXIT/INV/098"/>
    <s v="2000CH010T3347210007"/>
    <s v="0T3347210007"/>
    <n v="292008611134"/>
    <s v="6076774"/>
    <d v="2020-10-30T00:00:00"/>
    <d v="2020-10-29T00:00:00"/>
    <e v="#N/A"/>
    <e v="#N/A"/>
    <e v="#N/A"/>
    <s v="Local"/>
    <m/>
    <m/>
    <m/>
    <m/>
    <m/>
    <m/>
    <n v="2000"/>
    <s v="CH01"/>
    <s v="0T3347210007"/>
    <s v="Verification Completed by NSS"/>
    <m/>
    <n v="4921"/>
    <n v="28.597000000000001"/>
    <x v="28"/>
    <s v="PHASE_3_ACT"/>
    <m/>
    <m/>
    <n v="1505"/>
    <x v="2"/>
    <n v="58085.519460083226"/>
    <d v="2020-10-01T00:00:00"/>
    <s v="(R). MANUFACTURE OF MACHINERY AND EQUIPMENT"/>
    <n v="722"/>
    <n v="106"/>
    <n v="114.2"/>
    <n v="153"/>
    <n v="130.80000000000001"/>
    <n v="1.1453590192644485"/>
    <n v="1535"/>
    <n v="1902523.3387040284"/>
    <m/>
    <m/>
  </r>
  <r>
    <n v="31"/>
    <n v="291802116185"/>
    <x v="26"/>
    <s v="CHIKA PRIVATE LIMITED"/>
    <s v="Hot Oil (Marlo Therm-LH)_HDPE"/>
    <n v="2600"/>
    <s v="KG"/>
    <n v="637.045426923077"/>
    <m/>
    <n v="1656318.11"/>
    <n v="29029090"/>
    <n v="2.5000000000000001E-2"/>
    <n v="0"/>
    <n v="0"/>
    <n v="0"/>
    <n v="0.1"/>
    <n v="0"/>
    <n v="0.18"/>
    <s v="001/2017-III40"/>
    <n v="41407.952750000004"/>
    <n v="0"/>
    <n v="4140.7952750000004"/>
    <n v="306336.03444449999"/>
    <n v="351884.78246949997"/>
    <s v="DOC PENDING_INV/EXIT/INV/080"/>
    <s v="2000CH020R0786130008"/>
    <s v="0R0786130008"/>
    <n v="291802116185"/>
    <s v="6017537"/>
    <d v="2018-03-14T00:00:00"/>
    <d v="2018-03-08T00:00:00"/>
    <e v="#N/A"/>
    <e v="#N/A"/>
    <e v="#N/A"/>
    <s v="Local"/>
    <m/>
    <m/>
    <m/>
    <m/>
    <m/>
    <m/>
    <n v="2000"/>
    <s v="CH02"/>
    <s v="0R0786130008"/>
    <s v="Verification Completed by NSS"/>
    <m/>
    <n v="555"/>
    <n v="2600"/>
    <x v="29"/>
    <s v="PHASE_1_ACT"/>
    <m/>
    <m/>
    <n v="2471"/>
    <x v="0"/>
    <n v="637.045426923077"/>
    <d v="2018-03-01T00:00:00"/>
    <s v="(J). MANUFACTURE OF CHEMICALS AND CHEMICAL PRODUCTS"/>
    <n v="364"/>
    <n v="75"/>
    <n v="115.5"/>
    <n v="153"/>
    <n v="136.4"/>
    <n v="1.180952380952381"/>
    <n v="2480"/>
    <n v="1956032.8156190477"/>
    <m/>
    <m/>
  </r>
  <r>
    <n v="32"/>
    <n v="292104948693"/>
    <x v="27"/>
    <s v="EMERSON PROCESS MANAGEMENT INDIA PV"/>
    <s v="SEAL KIT,SKC10E030001/009,VIRVALVE"/>
    <n v="3"/>
    <s v="SET"/>
    <n v="546014"/>
    <m/>
    <n v="1638042"/>
    <s v="84841000 / 84841090"/>
    <n v="7.4999999999999997E-2"/>
    <n v="0"/>
    <n v="0"/>
    <m/>
    <n v="0.1"/>
    <n v="0"/>
    <n v="0.18"/>
    <s v="001/2017-III369B"/>
    <n v="122853.15"/>
    <n v="0"/>
    <n v="12285.315000000001"/>
    <n v="319172.48369999998"/>
    <n v="454310.94869999995"/>
    <s v="DOC PENDING_INV/EXIT/INV/073"/>
    <s v="2000CH010P4102211983"/>
    <s v="0P4102211983"/>
    <n v="292104948693"/>
    <s v="6042881"/>
    <d v="2021-05-27T00:00:00"/>
    <d v="2021-05-24T00:00:00"/>
    <e v="#N/A"/>
    <e v="#N/A"/>
    <e v="#N/A"/>
    <s v="Local"/>
    <m/>
    <m/>
    <m/>
    <m/>
    <m/>
    <m/>
    <n v="2000"/>
    <s v="CH01"/>
    <s v="0P4102211983"/>
    <s v="Verification Completed by NSS"/>
    <m/>
    <s v="600S2160000102"/>
    <n v="3"/>
    <x v="30"/>
    <s v="PHASE_1_ACT"/>
    <m/>
    <s v="Documents required for remaining qty"/>
    <n v="1298"/>
    <x v="2"/>
    <n v="546014"/>
    <d v="2021-05-01T00:00:00"/>
    <s v="(R). MANUFACTURE OF MACHINERY AND EQUIPMENT"/>
    <n v="722"/>
    <n v="113"/>
    <n v="117.3"/>
    <n v="153"/>
    <n v="130.80000000000001"/>
    <n v="1.1150895140664963"/>
    <n v="1323"/>
    <n v="1826563.4578005117"/>
    <m/>
    <m/>
  </r>
  <r>
    <n v="33"/>
    <n v="292313720016"/>
    <x v="28"/>
    <s v="MESTA INC"/>
    <s v="PIPE,MET,6IN,80S,A312 TP 321H,SMLS"/>
    <n v="45.42"/>
    <s v="M"/>
    <n v="22200.175913694406"/>
    <m/>
    <n v="1008331.99"/>
    <n v="73041110"/>
    <n v="0.1"/>
    <s v="050/2017-377"/>
    <n v="0"/>
    <n v="0"/>
    <n v="0.1"/>
    <n v="0"/>
    <n v="0.18"/>
    <s v="001/2017-III218"/>
    <n v="100833.19900000001"/>
    <n v="0"/>
    <n v="10083.319900000002"/>
    <n v="201464.73160199999"/>
    <n v="312381.25050199998"/>
    <s v="DOC PENDING_INV/EXIT/INV/092"/>
    <s v="2000CH010P5101090061"/>
    <s v="0P5101090061"/>
    <n v="292313720016"/>
    <s v="6111664"/>
    <d v="2023-12-26T00:00:00"/>
    <d v="2023-12-25T00:00:00"/>
    <e v="#N/A"/>
    <e v="#N/A"/>
    <e v="#N/A"/>
    <s v="Local"/>
    <m/>
    <m/>
    <m/>
    <m/>
    <m/>
    <m/>
    <n v="2000"/>
    <s v="CH01"/>
    <s v="0P5101090061"/>
    <s v="New_Line item_ Addition"/>
    <m/>
    <s v="159/23-24"/>
    <n v="45.42"/>
    <x v="31"/>
    <s v="PHASE_2_ACT"/>
    <m/>
    <s v="Documents required for remaining qty"/>
    <n v="353"/>
    <x v="2"/>
    <n v="35999.001541171063"/>
    <d v="2023-12-01T00:00:00"/>
    <s v="(R). MANUFACTURE OF MACHINERY AND EQUIPMENT"/>
    <n v="722"/>
    <n v="144"/>
    <n v="129.4"/>
    <n v="153"/>
    <n v="130.80000000000001"/>
    <n v="1.0108191653786709"/>
    <n v="379"/>
    <n v="1652764.7930448123"/>
    <m/>
    <m/>
  </r>
  <r>
    <n v="34"/>
    <n v="291811065125"/>
    <x v="29"/>
    <s v="Mahalaxmi Threads"/>
    <s v="POLYSTER,THREAD,20/6,GREEN,1KG,PLY-8"/>
    <n v="5660"/>
    <s v="EA"/>
    <n v="277.67843816254418"/>
    <m/>
    <n v="1571659.96"/>
    <n v="55081000"/>
    <n v="0.05"/>
    <n v="0"/>
    <n v="0"/>
    <n v="0"/>
    <n v="0.1"/>
    <n v="0"/>
    <n v="0.12"/>
    <s v="001/2017 - II132C"/>
    <n v="78582.998000000007"/>
    <n v="0"/>
    <n v="7858.2998000000007"/>
    <n v="198972.15093599996"/>
    <n v="285413.44873599999"/>
    <s v="DOC PENDING_INV/EXIT/INV/084"/>
    <s v="2000GS010T3766620002"/>
    <s v="0T3766620002"/>
    <n v="291811065125"/>
    <s v="6084742"/>
    <d v="2018-12-17T00:00:00"/>
    <d v="2018-12-14T00:00:00"/>
    <e v="#N/A"/>
    <e v="#N/A"/>
    <e v="#N/A"/>
    <s v="Local"/>
    <m/>
    <m/>
    <m/>
    <m/>
    <m/>
    <m/>
    <n v="2000"/>
    <s v="GS01"/>
    <s v="0T3766620002"/>
    <s v="Verification Completed by NSS"/>
    <m/>
    <n v="149"/>
    <n v="5660"/>
    <x v="32"/>
    <s v="PHASE_1_ACT"/>
    <m/>
    <n v="1"/>
    <n v="2190"/>
    <x v="0"/>
    <n v="277.67843816254418"/>
    <d v="2018-12-01T00:00:00"/>
    <s v="(J). MANUFACTURE OF CHEMICALS AND CHEMICAL PRODUCTS"/>
    <n v="364"/>
    <n v="84"/>
    <n v="120"/>
    <n v="153"/>
    <n v="136.4"/>
    <n v="1.1366666666666667"/>
    <n v="2205"/>
    <n v="1786453.4878666666"/>
    <m/>
    <m/>
  </r>
  <r>
    <n v="35"/>
    <n v="292009920661"/>
    <x v="30"/>
    <s v="MADHU SILICA PVT.LTD."/>
    <s v="Silica_PP"/>
    <n v="12320"/>
    <s v="KGS"/>
    <n v="63.311688311688314"/>
    <m/>
    <n v="780000"/>
    <n v="27011990"/>
    <n v="2.5000000000000001E-2"/>
    <s v="050/2017-141"/>
    <n v="0"/>
    <m/>
    <n v="0.1"/>
    <m/>
    <n v="0.05"/>
    <s v="I158"/>
    <n v="19500"/>
    <n v="0"/>
    <n v="1950"/>
    <n v="40072.5"/>
    <n v="61522.5"/>
    <s v="DOC PENDING_INV/EXIT/INV/097"/>
    <s v="2000CH020R0786040001"/>
    <s v="0R0786040001"/>
    <n v="292009920661"/>
    <s v="6087529"/>
    <d v="2020-12-10T00:00:00"/>
    <d v="2020-12-09T00:00:00"/>
    <e v="#N/A"/>
    <e v="#N/A"/>
    <e v="#N/A"/>
    <s v="Local"/>
    <m/>
    <m/>
    <m/>
    <m/>
    <m/>
    <m/>
    <n v="2000"/>
    <s v="CH02"/>
    <s v="0R0786040001"/>
    <s v="Verification Completed by NSS"/>
    <m/>
    <n v="9885"/>
    <n v="12320"/>
    <x v="33"/>
    <s v="PHASE_3_ACT"/>
    <m/>
    <m/>
    <n v="1464"/>
    <x v="0"/>
    <n v="127.34146103896104"/>
    <d v="2020-12-01T00:00:00"/>
    <s v="(J). MANUFACTURE OF CHEMICALS AND CHEMICAL PRODUCTS"/>
    <n v="364"/>
    <n v="108"/>
    <n v="119.3"/>
    <n v="153"/>
    <n v="136.4"/>
    <n v="1.1433361274098912"/>
    <n v="1474"/>
    <n v="1793719.2248114001"/>
    <m/>
    <m/>
  </r>
  <r>
    <n v="36"/>
    <m/>
    <x v="11"/>
    <s v="Burckhardt Compression"/>
    <s v="BRG HALF,106.109.317.007,BURCKHR"/>
    <n v="2"/>
    <s v="EA"/>
    <n v="186999.9"/>
    <m/>
    <n v="373999.8"/>
    <n v="84149011"/>
    <n v="7.4999999999999997E-2"/>
    <m/>
    <m/>
    <m/>
    <n v="0.1"/>
    <m/>
    <n v="0.18"/>
    <s v="III210"/>
    <n v="28049.984999999997"/>
    <m/>
    <n v="2804.9984999999997"/>
    <n v="72873.861029999985"/>
    <n v="103728.84452999997"/>
    <s v="INV/EXIT/INV/153"/>
    <s v="2000CH010P0801030390"/>
    <s v="0P0801030390"/>
    <e v="#N/A"/>
    <e v="#N/A"/>
    <e v="#N/A"/>
    <e v="#N/A"/>
    <e v="#N/A"/>
    <e v="#N/A"/>
    <e v="#N/A"/>
    <s v="Local"/>
    <m/>
    <m/>
    <m/>
    <m/>
    <m/>
    <m/>
    <n v="2000"/>
    <s v="CH01"/>
    <s v="0P0801030390"/>
    <s v="Verification Completed by NSS"/>
    <m/>
    <n v="20022010665"/>
    <n v="8"/>
    <x v="34"/>
    <s v="PHASE_4_NSS"/>
    <m/>
    <m/>
    <m/>
    <x v="2"/>
    <n v="186999.9"/>
    <d v="2019-09-01T00:00:00"/>
    <s v="(R). MANUFACTURE OF MACHINERY AND EQUIPMENT"/>
    <n v="722"/>
    <n v="93"/>
    <n v="113.9"/>
    <n v="153"/>
    <n v="130.80000000000001"/>
    <n v="1.1483757682177349"/>
    <n v="1931"/>
    <n v="1717969.2305531169"/>
    <m/>
    <m/>
  </r>
  <r>
    <n v="37"/>
    <n v="171900275853"/>
    <x v="6"/>
    <s v="Elliot Ebara Singapore PTE. Ltd."/>
    <s v="THR BRG PAD ASSY,CS,E9830095-33,ELLIOTT"/>
    <n v="1"/>
    <s v="EA"/>
    <n v="1466897.22"/>
    <m/>
    <n v="1466897.22"/>
    <n v="84149011"/>
    <n v="7.4999999999999997E-2"/>
    <n v="0"/>
    <n v="0"/>
    <n v="0"/>
    <n v="0.1"/>
    <n v="0"/>
    <n v="0.18"/>
    <s v="001/2017-III317B"/>
    <n v="110017.29149999999"/>
    <n v="0"/>
    <n v="11001.729149999999"/>
    <n v="285824.92331699998"/>
    <n v="406843.943967"/>
    <s v="DOC PENDING_INV/EXIT/INV/065"/>
    <s v="2000CH010P0802030338"/>
    <s v="0P0802030338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338"/>
    <s v="Verification Completed by NSS"/>
    <s v="Phaze1_Part_2"/>
    <s v="18A771F"/>
    <n v="1"/>
    <x v="35"/>
    <s v="PHASE_1_ACT"/>
    <m/>
    <s v="REQUIRED ALL PAGES OF BOE."/>
    <n v="2207"/>
    <x v="2"/>
    <n v="1466897.22"/>
    <d v="2018-11-01T00:00:00"/>
    <s v="(R). MANUFACTURE OF MACHINERY AND EQUIPMENT"/>
    <n v="722"/>
    <n v="83"/>
    <n v="111.9"/>
    <n v="153"/>
    <n v="130.80000000000001"/>
    <n v="1.1689008042895443"/>
    <n v="2235"/>
    <n v="1714657.3402680967"/>
    <m/>
    <m/>
  </r>
  <r>
    <n v="38"/>
    <n v="292308868541"/>
    <x v="31"/>
    <s v="Indian Oil Corporation Limited"/>
    <s v="OIL,SYNGEAR AMP 320,IOCL"/>
    <n v="1470"/>
    <s v="LTR"/>
    <n v="972.4"/>
    <m/>
    <n v="1429428"/>
    <n v="27101990"/>
    <n v="0.05"/>
    <n v="0"/>
    <n v="0"/>
    <n v="0"/>
    <n v="0.1"/>
    <n v="0"/>
    <n v="0.18"/>
    <s v="001/2017-III33"/>
    <n v="71471.400000000009"/>
    <n v="0"/>
    <n v="7147.1400000000012"/>
    <n v="271448.37719999993"/>
    <n v="350066.91719999991"/>
    <s v="DOC PENDING_INV/EXIT/INV/094"/>
    <s v="2000CH010T3603020051"/>
    <s v="0T3603020051"/>
    <n v="292308868541"/>
    <s v="6072498"/>
    <d v="2023-08-21T00:00:00"/>
    <d v="2023-08-08T00:00:00"/>
    <e v="#N/A"/>
    <e v="#N/A"/>
    <e v="#N/A"/>
    <s v="Local"/>
    <m/>
    <m/>
    <m/>
    <m/>
    <m/>
    <m/>
    <n v="2000"/>
    <s v="CH01"/>
    <s v="0T3603020051"/>
    <s v="New_Line item_ Addition"/>
    <m/>
    <s v="GJ5534084591"/>
    <n v="1470"/>
    <x v="36"/>
    <s v="PHASE_2_ACT"/>
    <m/>
    <s v="Documents required for remaining qty"/>
    <n v="492"/>
    <x v="0"/>
    <n v="972.4"/>
    <d v="2023-08-01T00:00:00"/>
    <s v="(J). MANUFACTURE OF CHEMICALS AND CHEMICAL PRODUCTS"/>
    <n v="364"/>
    <n v="140"/>
    <n v="136.30000000000001"/>
    <n v="153"/>
    <n v="136.4"/>
    <n v="1.0007336757153338"/>
    <n v="501"/>
    <n v="1430476.7366104182"/>
    <m/>
    <m/>
  </r>
  <r>
    <n v="39"/>
    <n v="172001293376"/>
    <x v="15"/>
    <s v="Aug. Rath jun. GmBH"/>
    <s v="REFR MAT,HTW MDL,ALSITRAMOD14200M7,RATH"/>
    <n v="250"/>
    <s v="EA"/>
    <n v="5583.1609200000003"/>
    <m/>
    <n v="1395790.23"/>
    <n v="68061000"/>
    <n v="0.1"/>
    <n v="0"/>
    <n v="0"/>
    <n v="0"/>
    <n v="0.1"/>
    <n v="0"/>
    <n v="0.18"/>
    <s v="001/2017 -III180"/>
    <n v="139579.02300000002"/>
    <n v="0"/>
    <n v="13957.902300000002"/>
    <n v="278878.88795399998"/>
    <n v="432415.81325399998"/>
    <s v="DOC PENDING_INV/EXIT/INV/068"/>
    <s v="2000CH010P2574450065"/>
    <s v="0P2574450065"/>
    <e v="#N/A"/>
    <e v="#N/A"/>
    <e v="#N/A"/>
    <d v="2020-05-28T00:00:00"/>
    <n v="172001293376"/>
    <s v="1002938"/>
    <d v="2020-07-13T00:00:00"/>
    <s v="Import"/>
    <m/>
    <m/>
    <m/>
    <m/>
    <m/>
    <m/>
    <n v="2000"/>
    <s v="CH01"/>
    <s v="0P2574450065"/>
    <s v="Verification Completed by NSS"/>
    <m/>
    <n v="90492117"/>
    <n v="250"/>
    <x v="37"/>
    <s v="PHASE_1_ACT"/>
    <m/>
    <s v="Documents Required for remaining quantity."/>
    <n v="1659"/>
    <x v="2"/>
    <n v="5583.1609200000003"/>
    <d v="2020-05-01T00:00:00"/>
    <s v="(R). MANUFACTURE OF MACHINERY AND EQUIPMENT"/>
    <n v="722"/>
    <n v="101"/>
    <n v="112.9"/>
    <n v="153"/>
    <n v="130.80000000000001"/>
    <n v="1.1585473870682019"/>
    <n v="1688"/>
    <n v="1617089.1238618246"/>
    <m/>
    <m/>
  </r>
  <r>
    <n v="40"/>
    <n v="292100828250"/>
    <x v="32"/>
    <s v="GE OIL &amp; GAS India Pvt Limited"/>
    <s v="HYGROMETER TRMTR,HYGROPRO-12W1+,GE-OIL"/>
    <n v="2"/>
    <s v="NOS"/>
    <n v="677963.07999999495"/>
    <m/>
    <n v="1355926.1599999899"/>
    <s v="90278090 / 90278990"/>
    <n v="0"/>
    <n v="0"/>
    <n v="0"/>
    <n v="0"/>
    <n v="0"/>
    <n v="0"/>
    <n v="0.18"/>
    <s v="001/2017-III417"/>
    <n v="0"/>
    <n v="0"/>
    <n v="0"/>
    <n v="244066.70879999816"/>
    <n v="244066.70879999816"/>
    <s v="DOC PENDING_INV/EXIT/INV/071"/>
    <s v="2000CH010P4100990586"/>
    <s v="0P4100990586"/>
    <n v="292100828250"/>
    <s v="6007516"/>
    <d v="2021-01-27T00:00:00"/>
    <d v="2021-01-19T00:00:00"/>
    <e v="#N/A"/>
    <e v="#N/A"/>
    <e v="#N/A"/>
    <s v="Local"/>
    <m/>
    <m/>
    <m/>
    <m/>
    <m/>
    <m/>
    <n v="2000"/>
    <s v="CH01"/>
    <s v="0P4100990586"/>
    <s v="Verification Completed by NSS"/>
    <m/>
    <s v="F25211205179"/>
    <n v="2"/>
    <x v="38"/>
    <s v="PHASE_1_ACT"/>
    <m/>
    <s v="Documents required for remaining qty"/>
    <n v="1423"/>
    <x v="1"/>
    <n v="677963.07999999495"/>
    <d v="2021-01-01T00:00:00"/>
    <s v="(Q). MANUFACTURE OF ELECTRICAL EQUIPMENT"/>
    <n v="666"/>
    <n v="109"/>
    <n v="115.7"/>
    <n v="153"/>
    <n v="133.4"/>
    <n v="1.1529818496110631"/>
    <n v="1443"/>
    <n v="1563358.2518928146"/>
    <m/>
    <m/>
  </r>
  <r>
    <n v="41"/>
    <n v="292212267900"/>
    <x v="33"/>
    <s v="Swam Pneumatics Pvt. Ltd"/>
    <s v="SEAL,RTRY,TEFLON,G4122220,SWAM-PNU"/>
    <n v="16"/>
    <s v="NOS"/>
    <n v="79050.006875000006"/>
    <m/>
    <n v="1264800.1100000001"/>
    <n v="84149040"/>
    <n v="7.4999999999999997E-2"/>
    <n v="0"/>
    <n v="0"/>
    <n v="0"/>
    <n v="0.1"/>
    <n v="0"/>
    <n v="0.18"/>
    <s v="001/2017-III317B"/>
    <n v="94860.008249999999"/>
    <n v="0"/>
    <n v="9486.000825000001"/>
    <n v="246446.30143349999"/>
    <n v="350792.31050849997"/>
    <s v="DOC PENDING_INV/EXIT/INV/070"/>
    <s v="2000CH010P3902030615"/>
    <s v="0P3902030615"/>
    <n v="292212267900"/>
    <s v="6105709"/>
    <d v="2022-11-25T00:00:00"/>
    <d v="2022-11-18T00:00:00"/>
    <e v="#N/A"/>
    <e v="#N/A"/>
    <e v="#N/A"/>
    <s v="Local"/>
    <m/>
    <m/>
    <m/>
    <m/>
    <m/>
    <m/>
    <n v="2000"/>
    <s v="CH01"/>
    <s v="0P3902030615"/>
    <s v="Verification Completed by NSS"/>
    <m/>
    <n v="835"/>
    <n v="16"/>
    <x v="39"/>
    <s v="PHASE_1_ACT"/>
    <m/>
    <s v="Documents Required for remaining quantity."/>
    <n v="755"/>
    <x v="2"/>
    <n v="79050.006875000006"/>
    <d v="2022-11-01T00:00:00"/>
    <s v="(R). MANUFACTURE OF MACHINERY AND EQUIPMENT"/>
    <n v="722"/>
    <n v="131"/>
    <n v="126.7"/>
    <n v="153"/>
    <n v="130.80000000000001"/>
    <n v="1.0323599052880821"/>
    <n v="774"/>
    <n v="1305728.9217679559"/>
    <m/>
    <m/>
  </r>
  <r>
    <n v="42"/>
    <n v="292313019445"/>
    <x v="34"/>
    <s v="Swam Pneumatics Pvt. Ltd"/>
    <s v="ELEM,AIR INTAKE FLTR,62220101,SWAM-PNU"/>
    <n v="28"/>
    <s v="NOS"/>
    <n v="45000.001071428575"/>
    <m/>
    <n v="1260000.03"/>
    <n v="84149040"/>
    <n v="7.4999999999999997E-2"/>
    <m/>
    <n v="0"/>
    <n v="0"/>
    <n v="0.1"/>
    <n v="0"/>
    <n v="0.18"/>
    <s v="001/2017-III317B"/>
    <n v="94500.002250000005"/>
    <n v="0"/>
    <n v="9450.0002250000016"/>
    <n v="245511.00584549998"/>
    <n v="349461.00832049997"/>
    <s v="DOC PENDING_INV/EXIT/INV/089"/>
    <s v="2000CH010P3902030449"/>
    <s v="0P3902030449"/>
    <n v="292313019445"/>
    <s v="6105581"/>
    <d v="2023-12-08T00:00:00"/>
    <d v="2023-11-21T00:00:00"/>
    <e v="#N/A"/>
    <e v="#N/A"/>
    <e v="#N/A"/>
    <s v="Local"/>
    <m/>
    <m/>
    <m/>
    <m/>
    <m/>
    <m/>
    <n v="2000"/>
    <s v="CH01"/>
    <s v="0P3902030449"/>
    <s v="New_Line item_ Addition"/>
    <m/>
    <n v="877"/>
    <n v="28"/>
    <x v="40"/>
    <s v="PHASE_2_ACT"/>
    <m/>
    <m/>
    <n v="387"/>
    <x v="2"/>
    <n v="45000.001071428575"/>
    <d v="2023-11-01T00:00:00"/>
    <s v="(R). MANUFACTURE OF MACHINERY AND EQUIPMENT"/>
    <n v="722"/>
    <n v="143"/>
    <n v="129.19999999999999"/>
    <n v="153"/>
    <n v="130.80000000000001"/>
    <n v="1.0123839009287927"/>
    <n v="409"/>
    <n v="1275603.7455417959"/>
    <m/>
    <m/>
  </r>
  <r>
    <n v="43"/>
    <n v="292313720016"/>
    <x v="28"/>
    <s v="MESTA INC"/>
    <s v="PIPE,MET,5IN,80S,A312 TP 321H,SMLS"/>
    <n v="48"/>
    <s v="M"/>
    <n v="6642.538125"/>
    <m/>
    <n v="318841.83"/>
    <n v="73041110"/>
    <n v="0.1"/>
    <s v="050/2017-377"/>
    <n v="0"/>
    <n v="0"/>
    <n v="0.1"/>
    <n v="0"/>
    <n v="0.18"/>
    <s v="001/2017-III218"/>
    <n v="31884.183000000005"/>
    <n v="0"/>
    <n v="3188.4183000000007"/>
    <n v="63704.597634000005"/>
    <n v="98777.198934000015"/>
    <s v="DOC PENDING_INV/EXIT/INV/092"/>
    <s v="2000CH010P5101090060"/>
    <s v="0P5101090060"/>
    <n v="292313720016"/>
    <s v="6111664"/>
    <d v="2023-12-26T00:00:00"/>
    <d v="2023-12-25T00:00:00"/>
    <e v="#N/A"/>
    <e v="#N/A"/>
    <e v="#N/A"/>
    <s v="Local"/>
    <m/>
    <m/>
    <m/>
    <m/>
    <m/>
    <m/>
    <n v="2000"/>
    <s v="CH01"/>
    <s v="0P5101090060"/>
    <s v="New_Line item_ Addition"/>
    <m/>
    <s v="159/23-24"/>
    <n v="48"/>
    <x v="41"/>
    <s v="PHASE_2_ACT"/>
    <m/>
    <s v="Documents required for remaining qty"/>
    <n v="353"/>
    <x v="2"/>
    <n v="26199.002083333336"/>
    <d v="2023-12-01T00:00:00"/>
    <s v="(R). MANUFACTURE OF MACHINERY AND EQUIPMENT"/>
    <n v="722"/>
    <n v="144"/>
    <n v="129.4"/>
    <n v="153"/>
    <n v="130.80000000000001"/>
    <n v="1.0108191653786709"/>
    <n v="379"/>
    <n v="1271157.764142195"/>
    <m/>
    <m/>
  </r>
  <r>
    <n v="44"/>
    <n v="171900275853"/>
    <x v="6"/>
    <s v="Elliot Ebara Singapore PTE. Ltd."/>
    <s v="THR BRG PAD ASSY,CS,E9830879-33,ELLIOTT"/>
    <n v="1"/>
    <s v="EA"/>
    <n v="1255510.1100000001"/>
    <m/>
    <n v="1255510.1100000001"/>
    <n v="84149011"/>
    <n v="7.4999999999999997E-2"/>
    <n v="0"/>
    <n v="0"/>
    <n v="0"/>
    <n v="0.1"/>
    <n v="0"/>
    <n v="0.18"/>
    <s v="001/2017-III317B"/>
    <n v="94163.258249999999"/>
    <n v="0"/>
    <n v="9416.3258249999999"/>
    <n v="244636.14493349998"/>
    <n v="348215.7290085"/>
    <s v="DOC PENDING_INV/EXIT/INV/065"/>
    <s v="2000CH010P0802030333"/>
    <s v="0P0802030333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333"/>
    <s v="Verification Completed by NSS"/>
    <s v="Phaze1_Part_2"/>
    <s v="18A771F"/>
    <n v="1"/>
    <x v="42"/>
    <s v="PHASE_1_ACT"/>
    <m/>
    <s v="REQUIRED ALL PAGES OF BOE."/>
    <n v="2207"/>
    <x v="2"/>
    <n v="1255510.1100000001"/>
    <d v="2018-11-01T00:00:00"/>
    <s v="(R). MANUFACTURE OF MACHINERY AND EQUIPMENT"/>
    <n v="722"/>
    <n v="83"/>
    <n v="111.9"/>
    <n v="153"/>
    <n v="130.80000000000001"/>
    <n v="1.1689008042895443"/>
    <n v="2235"/>
    <n v="1467566.7773726545"/>
    <m/>
    <m/>
  </r>
  <r>
    <n v="45"/>
    <n v="291601292091"/>
    <x v="35"/>
    <s v="Ingersoll Rand India Limited"/>
    <s v="BRG,PLAIN,68157056IM,IR"/>
    <n v="2"/>
    <s v="EA"/>
    <n v="626591"/>
    <m/>
    <n v="1253182"/>
    <n v="84821020"/>
    <n v="7.4999999999999997E-2"/>
    <n v="0"/>
    <n v="0"/>
    <n v="0"/>
    <n v="0.1"/>
    <n v="0"/>
    <n v="0.18"/>
    <s v="001/2017 -III369"/>
    <n v="93988.65"/>
    <n v="0"/>
    <n v="9398.8649999999998"/>
    <n v="244182.51269999996"/>
    <n v="347570.02769999998"/>
    <s v="DOC PENDING_INV/EXIT/INV/065"/>
    <s v="2000CH010P0802030557"/>
    <s v="0P0802030557"/>
    <n v="291601292091"/>
    <n v="13698"/>
    <d v="2016-03-28T00:00:00"/>
    <d v="2016-02-19T00:00:00"/>
    <e v="#N/A"/>
    <e v="#N/A"/>
    <e v="#N/A"/>
    <s v="Local"/>
    <m/>
    <m/>
    <m/>
    <m/>
    <m/>
    <m/>
    <n v="2000"/>
    <s v="CH01"/>
    <s v="0P0802030557"/>
    <s v="Verification Completed by NSS"/>
    <m/>
    <n v="16065548"/>
    <n v="2"/>
    <x v="43"/>
    <s v="PHASE_1_ACT"/>
    <m/>
    <s v="REQUIRED ALL PAGES OF BOE."/>
    <n v="3219"/>
    <x v="2"/>
    <n v="626591"/>
    <d v="2016-02-01T00:00:00"/>
    <s v="(R). MANUFACTURE OF MACHINERY AND EQUIPMENT"/>
    <n v="722"/>
    <n v="50"/>
    <n v="108.1"/>
    <n v="153"/>
    <n v="130.80000000000001"/>
    <n v="1.2099907493061981"/>
    <n v="3239"/>
    <n v="1516338.62719704"/>
    <m/>
    <m/>
  </r>
  <r>
    <n v="46"/>
    <n v="172002502626"/>
    <x v="36"/>
    <s v="W.L Gore &amp; Associates (Pacific) Pte"/>
    <s v="FLTR,BAG,30X180X1300MM,P84,COPERION"/>
    <n v="116"/>
    <s v="EA"/>
    <n v="7401.5787931034483"/>
    <m/>
    <n v="858583.14"/>
    <s v="59119000  /  59119090"/>
    <n v="0.1"/>
    <n v="0"/>
    <n v="0"/>
    <n v="0"/>
    <n v="0.1"/>
    <n v="0"/>
    <n v="0.12"/>
    <s v="001/2017 -II168"/>
    <n v="85858.314000000013"/>
    <n v="0"/>
    <n v="8585.8314000000009"/>
    <n v="114363.274248"/>
    <n v="208807.41964800001"/>
    <s v="DOC PENDING_INV/EXIT/INV/064"/>
    <s v="2000CH010P0696010001"/>
    <s v="0P0696010001"/>
    <e v="#N/A"/>
    <e v="#N/A"/>
    <e v="#N/A"/>
    <d v="2020-10-30T00:00:00"/>
    <n v="172002502626"/>
    <s v="1005513"/>
    <d v="2020-12-18T00:00:00"/>
    <s v="Import"/>
    <m/>
    <m/>
    <m/>
    <m/>
    <m/>
    <m/>
    <n v="2000"/>
    <s v="CH01"/>
    <s v="0P0696010001"/>
    <s v="Verification Completed by NSS"/>
    <m/>
    <n v="72227136"/>
    <n v="116"/>
    <x v="44"/>
    <s v="PHASE_1_ACT"/>
    <m/>
    <s v="item not match with invoice"/>
    <n v="1504"/>
    <x v="2"/>
    <n v="10613.108620689656"/>
    <d v="2020-10-01T00:00:00"/>
    <s v="(R). MANUFACTURE OF MACHINERY AND EQUIPMENT"/>
    <n v="722"/>
    <n v="106"/>
    <n v="114.2"/>
    <n v="153"/>
    <n v="130.80000000000001"/>
    <n v="1.1453590192644485"/>
    <n v="1535"/>
    <n v="1410075.0830122596"/>
    <m/>
    <m/>
  </r>
  <r>
    <n v="47"/>
    <n v="292007495544"/>
    <x v="13"/>
    <s v="EMERSON PROCESS MANAGEMENT INDIA PV"/>
    <s v="SEAL KIT,SK-MUM100683P736A00+,VIRVALVE"/>
    <n v="4"/>
    <s v="ST"/>
    <n v="298984"/>
    <m/>
    <n v="1195936"/>
    <s v="84841000 / 84841090"/>
    <n v="7.4999999999999997E-2"/>
    <n v="0"/>
    <n v="0"/>
    <n v="0"/>
    <n v="0.1"/>
    <n v="0"/>
    <n v="0.18"/>
    <s v="001/2017-III369B"/>
    <n v="89695.2"/>
    <n v="0"/>
    <n v="8969.52"/>
    <n v="233028.12959999999"/>
    <n v="331692.84959999996"/>
    <s v="DOC PENDING_INV/EXIT/INV/080"/>
    <s v="2000CH010P5270021951"/>
    <s v="0P5270021951"/>
    <n v="292007495544"/>
    <s v="6067282"/>
    <d v="2020-09-28T00:00:00"/>
    <d v="2020-09-25T00:00:00"/>
    <e v="#N/A"/>
    <e v="#N/A"/>
    <e v="#N/A"/>
    <s v="Local"/>
    <m/>
    <m/>
    <m/>
    <m/>
    <m/>
    <m/>
    <n v="2000"/>
    <s v="CH01"/>
    <s v="0P5270021951"/>
    <s v="Verification Completed by NSS"/>
    <m/>
    <s v="600S2117004329"/>
    <n v="4"/>
    <x v="45"/>
    <s v="PHASE_1_ACT"/>
    <m/>
    <m/>
    <n v="1539"/>
    <x v="2"/>
    <n v="298984"/>
    <d v="2020-09-01T00:00:00"/>
    <s v="(R). MANUFACTURE OF MACHINERY AND EQUIPMENT"/>
    <n v="722"/>
    <n v="105"/>
    <n v="113.7"/>
    <n v="153"/>
    <n v="130.80000000000001"/>
    <n v="1.1503957783641161"/>
    <n v="1565"/>
    <n v="1375799.7255936675"/>
    <m/>
    <m/>
  </r>
  <r>
    <n v="48"/>
    <n v="172001293376"/>
    <x v="15"/>
    <s v="Aug. Rath jun. GmBH"/>
    <s v="REFR MAT,HTW MDL,ALSITRAMOD14200M22,RATH"/>
    <n v="283"/>
    <s v="EA"/>
    <n v="4183.1499646642751"/>
    <m/>
    <n v="1183831.4399999899"/>
    <n v="68061000"/>
    <n v="0.1"/>
    <m/>
    <n v="0"/>
    <n v="0"/>
    <n v="0.1"/>
    <n v="0"/>
    <n v="0.18"/>
    <s v="001/2017-III180"/>
    <n v="118383.143999999"/>
    <n v="0"/>
    <n v="11838.314399999901"/>
    <n v="236529.52171199795"/>
    <n v="366750.98011199688"/>
    <s v="DOC PENDING_INV/EXIT/INV/087"/>
    <s v="2000CH010P2574450073"/>
    <s v="0P2574450073"/>
    <e v="#N/A"/>
    <e v="#N/A"/>
    <e v="#N/A"/>
    <d v="2020-05-28T00:00:00"/>
    <n v="172001293376"/>
    <s v="1002938"/>
    <d v="2020-07-13T00:00:00"/>
    <s v="Import"/>
    <m/>
    <m/>
    <m/>
    <m/>
    <m/>
    <m/>
    <n v="2000"/>
    <s v="CH01"/>
    <s v="0P2574450073"/>
    <s v="Verification Completed by NSS"/>
    <m/>
    <n v="90492117"/>
    <n v="283"/>
    <x v="46"/>
    <s v="PHASE_2_ACT"/>
    <m/>
    <s v="Documents required for remaining qty"/>
    <n v="1659"/>
    <x v="2"/>
    <n v="4183.1499646642751"/>
    <d v="2020-05-01T00:00:00"/>
    <s v="(R). MANUFACTURE OF MACHINERY AND EQUIPMENT"/>
    <n v="722"/>
    <n v="101"/>
    <n v="112.9"/>
    <n v="153"/>
    <n v="130.80000000000001"/>
    <n v="1.1585473870682019"/>
    <n v="1688"/>
    <n v="1371524.8215411752"/>
    <m/>
    <m/>
  </r>
  <r>
    <n v="49"/>
    <n v="171900646680"/>
    <x v="37"/>
    <s v="Berthold Technologies GmbH &amp; Co. KG"/>
    <s v="MULTIPLIER,4497,BERTHOLD"/>
    <n v="4"/>
    <s v="EA"/>
    <n v="290769.48499999748"/>
    <m/>
    <n v="1163077.9399999899"/>
    <s v="90229080 / 90229090"/>
    <n v="7.4999999999999997E-2"/>
    <s v="050/2017 -563A"/>
    <n v="0"/>
    <n v="0"/>
    <n v="0.1"/>
    <n v="0"/>
    <n v="0.18"/>
    <s v="001/2017-III413A"/>
    <n v="87230.845499999239"/>
    <n v="0"/>
    <n v="8723.084549999925"/>
    <n v="226625.73660899804"/>
    <n v="322579.66665899719"/>
    <s v="DOC PENDING_INV/EXIT/INV/068"/>
    <s v="2000CH010P2690910014"/>
    <s v="0P2690910014"/>
    <e v="#N/A"/>
    <e v="#N/A"/>
    <e v="#N/A"/>
    <d v="2019-03-07T00:00:00"/>
    <n v="171900646680"/>
    <s v="1001152"/>
    <d v="2019-03-14T00:00:00"/>
    <s v="Import"/>
    <m/>
    <m/>
    <m/>
    <m/>
    <m/>
    <m/>
    <n v="2000"/>
    <s v="CH01"/>
    <s v="0P2690910014"/>
    <s v="Verification Completed by NSS"/>
    <s v="Phaze_2"/>
    <n v="7134444"/>
    <n v="4"/>
    <x v="47"/>
    <s v="PHASE_1_ACT"/>
    <m/>
    <s v="Documents Required for remaining quantity."/>
    <n v="2107"/>
    <x v="1"/>
    <n v="290769.48499999748"/>
    <d v="2019-03-01T00:00:00"/>
    <s v="(Q). MANUFACTURE OF ELECTRICAL EQUIPMENT"/>
    <n v="666"/>
    <n v="87"/>
    <n v="112.1"/>
    <n v="153"/>
    <n v="133.4"/>
    <n v="1.1900089206066014"/>
    <n v="2115"/>
    <n v="1384073.1239607374"/>
    <m/>
    <m/>
  </r>
  <r>
    <n v="50"/>
    <n v="292400003851"/>
    <x v="38"/>
    <s v="DORF KETAL CHEMICALS INDIA"/>
    <s v="C4 POLYMER INHIB,DA2525,DORF KETAL"/>
    <n v="3574"/>
    <s v="KG"/>
    <n v="300"/>
    <m/>
    <n v="1072200"/>
    <n v="38119000"/>
    <n v="0.1"/>
    <n v="0"/>
    <n v="0"/>
    <n v="0"/>
    <n v="0.1"/>
    <n v="0"/>
    <n v="0.18"/>
    <s v="001/2017-III89A"/>
    <n v="107220"/>
    <n v="0"/>
    <n v="10722"/>
    <n v="214225.56"/>
    <n v="332167.56"/>
    <s v="DOC PENDING_INV/EXIT/INV/093"/>
    <s v="2000DFS10R0740320019"/>
    <s v="0R0740320019"/>
    <n v="292400003851"/>
    <s v="6000082"/>
    <d v="2024-01-01T00:00:00"/>
    <d v="2023-12-30T00:00:00"/>
    <e v="#N/A"/>
    <e v="#N/A"/>
    <e v="#N/A"/>
    <s v="Local"/>
    <m/>
    <m/>
    <m/>
    <m/>
    <m/>
    <m/>
    <n v="2000"/>
    <s v="DFS1"/>
    <s v="0R0740320019"/>
    <s v="New_Line item_ Addition"/>
    <m/>
    <s v="DOM/23121660"/>
    <n v="3574"/>
    <x v="48"/>
    <s v="PHASE_2_ACT"/>
    <m/>
    <m/>
    <n v="348"/>
    <x v="0"/>
    <n v="300"/>
    <d v="2023-12-01T00:00:00"/>
    <s v="(J). MANUFACTURE OF CHEMICALS AND CHEMICAL PRODUCTS"/>
    <n v="364"/>
    <n v="144"/>
    <n v="135.69999999999999"/>
    <n v="153"/>
    <n v="136.4"/>
    <n v="1.0051584377302876"/>
    <n v="379"/>
    <n v="1077730.8769344143"/>
    <m/>
    <m/>
  </r>
  <r>
    <n v="51"/>
    <n v="172002502626"/>
    <x v="36"/>
    <s v="W.L Gore &amp; Associates (Pacific) Pte"/>
    <s v="FLTR,BAG,30X180X1300MM,P84,COPERION"/>
    <n v="96"/>
    <s v="EA"/>
    <n v="9302.9518750000007"/>
    <m/>
    <n v="893083.38"/>
    <s v="59119000  /  59119090"/>
    <n v="0.1"/>
    <n v="0"/>
    <n v="0"/>
    <n v="0"/>
    <n v="0.1"/>
    <n v="0"/>
    <n v="0.12"/>
    <s v="001/2017 -II168"/>
    <n v="89308.338000000003"/>
    <n v="0"/>
    <n v="8930.8338000000003"/>
    <n v="118958.70621599999"/>
    <n v="217197.878016"/>
    <s v="DOC PENDING_INV/EXIT/INV/064"/>
    <s v="2000GS010P0696010001"/>
    <s v="0P0696010001"/>
    <e v="#N/A"/>
    <e v="#N/A"/>
    <e v="#N/A"/>
    <d v="2020-10-30T00:00:00"/>
    <n v="172002502626"/>
    <s v="1005513"/>
    <d v="2020-12-18T00:00:00"/>
    <s v="Import"/>
    <m/>
    <m/>
    <m/>
    <m/>
    <m/>
    <m/>
    <n v="2000"/>
    <s v="GS01"/>
    <s v="0P0696010001"/>
    <s v="Verification Completed by NSS"/>
    <m/>
    <n v="72227136"/>
    <n v="96"/>
    <x v="49"/>
    <s v="PHASE_1_ACT"/>
    <m/>
    <s v="item not match with invoice"/>
    <n v="1504"/>
    <x v="2"/>
    <n v="10613.108541666666"/>
    <d v="2020-10-01T00:00:00"/>
    <s v="(R). MANUFACTURE OF MACHINERY AND EQUIPMENT"/>
    <n v="722"/>
    <n v="106"/>
    <n v="114.2"/>
    <n v="153"/>
    <n v="130.80000000000001"/>
    <n v="1.1453590192644485"/>
    <n v="1535"/>
    <n v="1166958.6807005256"/>
    <m/>
    <m/>
  </r>
  <r>
    <n v="52"/>
    <n v="291804383253"/>
    <x v="39"/>
    <s v="Rubamin Private Limited"/>
    <s v="Zinc Oxide"/>
    <n v="3650"/>
    <s v="KG"/>
    <n v="271.77225479452028"/>
    <m/>
    <n v="991968.72999999905"/>
    <n v="28170010"/>
    <n v="7.4999999999999997E-2"/>
    <n v="0"/>
    <n v="0"/>
    <n v="0"/>
    <n v="0.1"/>
    <n v="0"/>
    <n v="0.18"/>
    <s v="001/2017-III39"/>
    <n v="74397.654749999929"/>
    <n v="0"/>
    <n v="7439.7654749999929"/>
    <n v="193285.10704049983"/>
    <n v="275122.52726549975"/>
    <s v="DOC PENDING_INV/EXIT/INV/080"/>
    <s v="2000PES10R0703800009"/>
    <s v="0R0703800009"/>
    <n v="291804383253"/>
    <s v="6034948"/>
    <d v="2018-05-28T00:00:00"/>
    <d v="2018-05-26T00:00:00"/>
    <e v="#N/A"/>
    <e v="#N/A"/>
    <e v="#N/A"/>
    <s v="Local"/>
    <m/>
    <m/>
    <m/>
    <m/>
    <m/>
    <m/>
    <n v="2000"/>
    <s v="PES1"/>
    <s v="0R0703800009"/>
    <s v="Verification Completed by NSS"/>
    <m/>
    <s v="HE0000000047"/>
    <n v="3650"/>
    <x v="50"/>
    <s v="PHASE_1_ACT"/>
    <m/>
    <m/>
    <n v="2392"/>
    <x v="0"/>
    <n v="271.77225479452028"/>
    <d v="2018-05-01T00:00:00"/>
    <s v="(J). MANUFACTURE OF CHEMICALS AND CHEMICAL PRODUCTS"/>
    <n v="364"/>
    <n v="77"/>
    <n v="117.4"/>
    <n v="153"/>
    <n v="136.4"/>
    <n v="1.161839863713799"/>
    <n v="2419"/>
    <n v="1152508.8140715491"/>
    <m/>
    <m/>
  </r>
  <r>
    <n v="53"/>
    <n v="292102514502"/>
    <x v="8"/>
    <s v="RELIABLE TECHNOSALES"/>
    <s v="GEAR RDCR SET,92.06,D188-A-200,FLENDER"/>
    <n v="1"/>
    <s v="NOS"/>
    <n v="967062.48999999894"/>
    <m/>
    <n v="967062.48999999894"/>
    <n v="85011020"/>
    <n v="0.1"/>
    <s v="050/2017-485A"/>
    <n v="0"/>
    <n v="0"/>
    <n v="0.1"/>
    <n v="0"/>
    <n v="0.18"/>
    <s v="001/2017-III372"/>
    <n v="96706.248999999894"/>
    <n v="0"/>
    <n v="9670.6248999999898"/>
    <n v="193219.08550199977"/>
    <n v="299595.95940199966"/>
    <s v="DOC PENDING_INV/EXIT/INV/070"/>
    <s v="2000CH010P3039020002"/>
    <s v="0P3039020002"/>
    <n v="292102514502"/>
    <s v="6021781"/>
    <d v="2021-03-12T00:00:00"/>
    <d v="2021-03-12T00:00:00"/>
    <e v="#N/A"/>
    <e v="#N/A"/>
    <e v="#N/A"/>
    <s v="Local"/>
    <m/>
    <m/>
    <m/>
    <m/>
    <m/>
    <m/>
    <n v="2000"/>
    <s v="CH01"/>
    <s v="0P3039020002"/>
    <s v="Verification Completed by NSS"/>
    <m/>
    <s v="TI/20-21/01654"/>
    <n v="1"/>
    <x v="51"/>
    <s v="PHASE_1_ACT"/>
    <m/>
    <s v="Documents Required for remaining quantity."/>
    <n v="1371"/>
    <x v="2"/>
    <n v="967062.48999999894"/>
    <d v="2021-03-01T00:00:00"/>
    <s v="(R). MANUFACTURE OF MACHINERY AND EQUIPMENT"/>
    <n v="722"/>
    <n v="111"/>
    <n v="116.1"/>
    <n v="153"/>
    <n v="130.80000000000001"/>
    <n v="1.1266149870801034"/>
    <n v="1384"/>
    <n v="1089507.0946770015"/>
    <m/>
    <m/>
  </r>
  <r>
    <n v="54"/>
    <n v="292000942343"/>
    <x v="40"/>
    <s v="MAXWORTH INDUSTRIAL SERVICES"/>
    <s v="RPR KIT,SOFT GD,KS200024T,GROTH"/>
    <n v="14"/>
    <s v="EA"/>
    <n v="67015.563571428575"/>
    <m/>
    <n v="938217.89"/>
    <n v="84819090"/>
    <n v="7.4999999999999997E-2"/>
    <n v="0"/>
    <n v="0"/>
    <n v="0"/>
    <n v="0.1"/>
    <n v="0"/>
    <n v="0.18"/>
    <s v="001/2017-III368"/>
    <n v="70366.341749999992"/>
    <n v="0"/>
    <n v="7036.6341749999992"/>
    <n v="182811.7558665"/>
    <n v="260214.7317915"/>
    <s v="DOC PENDING_INV/EXIT/INV/079"/>
    <s v="2000CH010P5269300873"/>
    <s v="0P5269300873"/>
    <n v="292000942343"/>
    <s v="6007700"/>
    <d v="2020-01-27T00:00:00"/>
    <d v="2019-01-24T00:00:00"/>
    <e v="#N/A"/>
    <e v="#N/A"/>
    <e v="#N/A"/>
    <s v="Local"/>
    <m/>
    <m/>
    <m/>
    <m/>
    <m/>
    <m/>
    <n v="2000"/>
    <s v="CH01"/>
    <s v="0P5269300873"/>
    <s v="Verification Completed by NSS"/>
    <s v="Phaze_2"/>
    <s v="GI/0129"/>
    <n v="14"/>
    <x v="52"/>
    <s v="PHASE_1_ACT"/>
    <m/>
    <n v="1"/>
    <n v="2149"/>
    <x v="2"/>
    <n v="67015.563571428575"/>
    <d v="2019-01-01T00:00:00"/>
    <s v="(R). MANUFACTURE OF MACHINERY AND EQUIPMENT"/>
    <n v="722"/>
    <n v="85"/>
    <n v="111.8"/>
    <n v="153"/>
    <n v="130.80000000000001"/>
    <n v="1.1699463327370305"/>
    <n v="2174"/>
    <n v="1097664.5797137746"/>
    <m/>
    <m/>
  </r>
  <r>
    <n v="55"/>
    <n v="171802669975"/>
    <x v="11"/>
    <s v="Coperion K-Tron (Switzerland) LLC"/>
    <s v="LOADCELL,200N,0000002141,K-TRON  (30175312)"/>
    <n v="2"/>
    <s v="EA"/>
    <n v="460076"/>
    <m/>
    <n v="920152"/>
    <n v="84834000"/>
    <n v="7.4999999999999997E-2"/>
    <m/>
    <m/>
    <m/>
    <n v="0.1"/>
    <m/>
    <n v="0.18"/>
    <s v="III369A"/>
    <n v="69011.399999999994"/>
    <m/>
    <n v="6901.1399999999994"/>
    <n v="179291.61720000001"/>
    <n v="255204.15720000002"/>
    <s v="NA_INV/EXIT/INV/151_DOC PENDING"/>
    <s v="2000CH010P4165010379"/>
    <s v="0P4165010379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65010379"/>
    <s v="Verification Completed by NSS"/>
    <s v="Phaze1_Part_1"/>
    <n v="30175312"/>
    <n v="2"/>
    <x v="53"/>
    <s v="PHASE_3_NSS"/>
    <s v="63 LINE ITEM OF NSS"/>
    <m/>
    <n v="2264"/>
    <x v="3"/>
    <n v="469028.69"/>
    <d v="2018-10-01T00:00:00"/>
    <s v="(P). MANUFACTURE OF COMPUTER, ELECTRONIC AND OPTICAL PRODUCTS"/>
    <n v="639"/>
    <n v="82"/>
    <n v="113.1"/>
    <n v="153"/>
    <n v="121.7"/>
    <n v="1.0760389036251106"/>
    <n v="2266"/>
    <n v="1009386.2347126438"/>
    <m/>
    <m/>
  </r>
  <r>
    <n v="56"/>
    <n v="292008986231"/>
    <x v="41"/>
    <s v="Siemens Limited"/>
    <s v="BRD,SIG,T5160EK080,LOHER"/>
    <n v="5"/>
    <s v="EA"/>
    <n v="181950.65"/>
    <m/>
    <n v="909753.25"/>
    <n v="85049090"/>
    <n v="0.15"/>
    <n v="0"/>
    <n v="0"/>
    <n v="0"/>
    <n v="0.1"/>
    <n v="0"/>
    <n v="0.18"/>
    <s v="001/2017-III375"/>
    <n v="136462.98749999999"/>
    <n v="0"/>
    <n v="13646.29875"/>
    <n v="190775.256525"/>
    <n v="340884.54277499998"/>
    <s v="DOC PENDING_INV/EXIT/INV/065"/>
    <s v="2000CH010P1003020012"/>
    <s v="0P1003020012"/>
    <n v="292008986231"/>
    <s v="6080078"/>
    <d v="2020-11-10T00:00:00"/>
    <d v="2020-10-30T00:00:00"/>
    <e v="#N/A"/>
    <e v="#N/A"/>
    <e v="#N/A"/>
    <s v="Local"/>
    <m/>
    <m/>
    <m/>
    <m/>
    <m/>
    <m/>
    <n v="2000"/>
    <s v="CH01"/>
    <s v="0P1003020012"/>
    <s v="Verification Completed by NSS"/>
    <m/>
    <s v="MH1027085970"/>
    <n v="5"/>
    <x v="54"/>
    <s v="PHASE_1_ACT"/>
    <m/>
    <s v="ITEM NOT FOUND IN INVOICE."/>
    <n v="1504"/>
    <x v="1"/>
    <n v="181950.65"/>
    <d v="2020-10-01T00:00:00"/>
    <s v="(Q). MANUFACTURE OF ELECTRICAL EQUIPMENT"/>
    <n v="666"/>
    <n v="106"/>
    <n v="112.6"/>
    <n v="153"/>
    <n v="133.4"/>
    <n v="1.1847246891651866"/>
    <n v="1535"/>
    <n v="1077807.1363232683"/>
    <m/>
    <m/>
  </r>
  <r>
    <n v="57"/>
    <n v="351900180575"/>
    <x v="42"/>
    <s v="Mascot Dynamics Pvt. Ltd."/>
    <s v="IDLER SFT ASSY,SH01AA03H,SUNDYNE"/>
    <n v="2"/>
    <s v="NOS"/>
    <n v="445302.94"/>
    <m/>
    <n v="890605.88"/>
    <s v="84130000 / 84139190"/>
    <n v="7.4999999999999997E-2"/>
    <n v="0"/>
    <n v="0"/>
    <n v="0"/>
    <n v="0.1"/>
    <n v="0"/>
    <n v="0.18"/>
    <s v="001/2017-III317A"/>
    <n v="66795.440999999992"/>
    <n v="0"/>
    <n v="6679.5440999999992"/>
    <n v="173534.55571799999"/>
    <n v="247009.54081799998"/>
    <s v="DOC PENDING_INV/EXIT/INV/076"/>
    <s v="2000CH010P4205024078"/>
    <s v="0P4205024078"/>
    <e v="#N/A"/>
    <e v="#N/A"/>
    <e v="#N/A"/>
    <e v="#N/A"/>
    <e v="#N/A"/>
    <e v="#N/A"/>
    <e v="#N/A"/>
    <s v="Local"/>
    <n v="351900180575"/>
    <n v="3005514"/>
    <d v="2019-11-26T00:00:00"/>
    <m/>
    <m/>
    <m/>
    <n v="2000"/>
    <s v="CH01"/>
    <s v="0P4205024078"/>
    <s v="Verification Completed by NSS"/>
    <m/>
    <s v="MDPL/EXP-11/1920"/>
    <n v="2"/>
    <x v="55"/>
    <s v="PHASE_1_ACT"/>
    <m/>
    <s v="Documents required for remaining qty"/>
    <m/>
    <x v="2"/>
    <n v="445302.94"/>
    <d v="2019-09-01T00:00:00"/>
    <s v="(R). MANUFACTURE OF MACHINERY AND EQUIPMENT"/>
    <n v="722"/>
    <n v="93"/>
    <n v="113.9"/>
    <n v="153"/>
    <n v="130.80000000000001"/>
    <n v="1.1483757682177349"/>
    <n v="1931"/>
    <n v="1022750.2116242319"/>
    <m/>
    <m/>
  </r>
  <r>
    <n v="58"/>
    <n v="171900275853"/>
    <x v="6"/>
    <s v="Elliot Ebara Singapore PTE. Ltd."/>
    <s v="THR BRG PAD ASSY,CS,E9830655-29,ELLIOTT"/>
    <n v="1"/>
    <s v="EA"/>
    <n v="858359.20999999903"/>
    <m/>
    <n v="858359.20999999903"/>
    <n v="84149011"/>
    <n v="7.4999999999999997E-2"/>
    <n v="0"/>
    <n v="0"/>
    <n v="0"/>
    <n v="0.1"/>
    <n v="0"/>
    <n v="0.18"/>
    <s v="001/2017-III317B"/>
    <n v="64376.940749999922"/>
    <n v="0"/>
    <n v="6437.6940749999922"/>
    <n v="167251.29206849981"/>
    <n v="238065.92689349974"/>
    <s v="DOC PENDING_INV/EXIT/INV/065"/>
    <s v="2000CH010P0802030334"/>
    <s v="0P0802030334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334"/>
    <s v="Verification Completed by NSS"/>
    <s v="Phaze1_Part_2"/>
    <s v="18A771F"/>
    <n v="1"/>
    <x v="56"/>
    <s v="PHASE_1_ACT"/>
    <m/>
    <s v="REQUIRED ALL PAGES OF BOE."/>
    <n v="2207"/>
    <x v="2"/>
    <n v="858359.20999999903"/>
    <d v="2018-11-01T00:00:00"/>
    <s v="(R). MANUFACTURE OF MACHINERY AND EQUIPMENT"/>
    <n v="722"/>
    <n v="83"/>
    <n v="111.9"/>
    <n v="153"/>
    <n v="130.80000000000001"/>
    <n v="1.1689008042895443"/>
    <n v="2235"/>
    <n v="1003336.7709383367"/>
    <m/>
    <m/>
  </r>
  <r>
    <n v="59"/>
    <m/>
    <x v="11"/>
    <s v="Schneider Electric Systems India/'SIMPEX ENGINEERING INC"/>
    <s v="PRCSR,MAIN,3008,TRICONEX"/>
    <n v="2"/>
    <s v="EA"/>
    <n v="850269.05"/>
    <m/>
    <n v="1700538.1"/>
    <n v="85389000"/>
    <n v="0.15"/>
    <m/>
    <m/>
    <m/>
    <n v="0.1"/>
    <m/>
    <n v="0.18"/>
    <s v="III1127"/>
    <n v="255080.715"/>
    <m/>
    <n v="25508.071500000002"/>
    <n v="356602.83957000001"/>
    <n v="637191.62607"/>
    <s v="NA_INV/EXIT/INV/155_DOC PENDING"/>
    <s v="2000CH010P4104010002"/>
    <s v="0P4104010002"/>
    <e v="#N/A"/>
    <e v="#N/A"/>
    <e v="#N/A"/>
    <e v="#N/A"/>
    <e v="#N/A"/>
    <e v="#N/A"/>
    <e v="#N/A"/>
    <s v="Local"/>
    <m/>
    <m/>
    <m/>
    <m/>
    <m/>
    <m/>
    <n v="2000"/>
    <s v="CH01"/>
    <s v="0P4104010002"/>
    <s v="Verification Completed by NSS"/>
    <m/>
    <s v="EA3370000066/100005119"/>
    <n v="2"/>
    <x v="57"/>
    <s v="PHASE_4_NSS"/>
    <m/>
    <m/>
    <m/>
    <x v="1"/>
    <n v="425134.52500000002"/>
    <d v="2019-09-01T00:00:00"/>
    <s v="(Q). MANUFACTURE OF ELECTRICAL EQUIPMENT"/>
    <n v="666"/>
    <n v="93"/>
    <n v="110.5"/>
    <n v="153"/>
    <n v="133.4"/>
    <n v="1.207239819004525"/>
    <n v="1931"/>
    <n v="1026478.6540271495"/>
    <m/>
    <m/>
  </r>
  <r>
    <n v="60"/>
    <n v="291806541526"/>
    <x v="43"/>
    <s v="Ingersoll Rand India Limited"/>
    <s v="OIL SEAL,44MM,67580928IM,IR"/>
    <n v="2"/>
    <s v="EA"/>
    <n v="413894"/>
    <m/>
    <n v="827788"/>
    <n v="40169390"/>
    <n v="0.1"/>
    <n v="0"/>
    <n v="0"/>
    <n v="0"/>
    <n v="0.1"/>
    <n v="0"/>
    <n v="0.18"/>
    <s v="001/2017-III123A"/>
    <n v="82778.8"/>
    <n v="0"/>
    <n v="8277.880000000001"/>
    <n v="165392.04240000001"/>
    <n v="256448.72240000003"/>
    <s v="DOC PENDING_INV/EXIT/INV/065"/>
    <s v="2000CH010P0802040329"/>
    <s v="0P0802040329"/>
    <n v="291806541526"/>
    <s v="6051986"/>
    <d v="2018-08-04T00:00:00"/>
    <d v="2018-06-26T00:00:00"/>
    <e v="#N/A"/>
    <e v="#N/A"/>
    <e v="#N/A"/>
    <s v="Local"/>
    <m/>
    <m/>
    <m/>
    <m/>
    <m/>
    <m/>
    <n v="2000"/>
    <s v="CH01"/>
    <s v="0P0802040329"/>
    <s v="Verification Completed by NSS"/>
    <m/>
    <n v="21900205"/>
    <n v="2"/>
    <x v="58"/>
    <s v="PHASE_1_ACT"/>
    <m/>
    <s v="Documents required for remaining qty"/>
    <n v="2361"/>
    <x v="2"/>
    <n v="413894"/>
    <d v="2018-06-01T00:00:00"/>
    <s v="(R). MANUFACTURE OF MACHINERY AND EQUIPMENT"/>
    <n v="722"/>
    <n v="78"/>
    <n v="110.5"/>
    <n v="153"/>
    <n v="130.80000000000001"/>
    <n v="1.183710407239819"/>
    <n v="2388"/>
    <n v="979861.27058823535"/>
    <m/>
    <m/>
  </r>
  <r>
    <n v="61"/>
    <n v="291803270194"/>
    <x v="12"/>
    <s v="FINE ORGANIC INDUSTRIES LTD"/>
    <s v="GMS_PP"/>
    <n v="5221"/>
    <s v="KG"/>
    <n v="157.34734725148439"/>
    <m/>
    <n v="821510.5"/>
    <n v="29157030"/>
    <n v="7.4999999999999997E-2"/>
    <n v="0"/>
    <n v="0"/>
    <n v="0"/>
    <n v="0.1"/>
    <n v="0"/>
    <n v="0.18"/>
    <s v="001/2017-III40"/>
    <n v="61613.287499999999"/>
    <n v="0"/>
    <n v="6161.3287500000006"/>
    <n v="160071.32092499998"/>
    <n v="227845.93717499997"/>
    <s v="DOC PENDING_INV/EXIT/INV/080"/>
    <s v="2000PPS10R0701600009"/>
    <s v="0R0701600009"/>
    <n v="291803270194"/>
    <s v="6026210"/>
    <d v="2018-04-20T00:00:00"/>
    <d v="2018-04-19T00:00:00"/>
    <e v="#N/A"/>
    <e v="#N/A"/>
    <e v="#N/A"/>
    <s v="Local"/>
    <m/>
    <m/>
    <m/>
    <m/>
    <m/>
    <m/>
    <n v="2000"/>
    <s v="PPS1"/>
    <s v="0R0701600009"/>
    <s v="Verification Completed by NSS"/>
    <m/>
    <s v="N2/18-19/E-142"/>
    <n v="5221"/>
    <x v="59"/>
    <s v="PHASE_1_ACT"/>
    <m/>
    <m/>
    <n v="2429"/>
    <x v="0"/>
    <n v="157.34734725148439"/>
    <d v="2018-04-01T00:00:00"/>
    <s v="(J). MANUFACTURE OF CHEMICALS AND CHEMICAL PRODUCTS"/>
    <n v="364"/>
    <n v="76"/>
    <n v="116.3"/>
    <n v="153"/>
    <n v="136.4"/>
    <n v="1.1728288907996562"/>
    <n v="2449"/>
    <n v="963491.24849527096"/>
    <m/>
    <m/>
  </r>
  <r>
    <n v="62"/>
    <n v="171801082633"/>
    <x v="20"/>
    <s v="Nidec ASI S.p.A"/>
    <s v="CARD,ELECK,INTVECM SVTN,1000114876,NIDEC"/>
    <n v="2"/>
    <s v="EA"/>
    <n v="401620.82"/>
    <m/>
    <n v="803241.64"/>
    <s v="85049000 / 85049090"/>
    <n v="0.15"/>
    <n v="0"/>
    <n v="0"/>
    <n v="0"/>
    <n v="0.1"/>
    <n v="0"/>
    <n v="0.18"/>
    <s v="001/2017-III375"/>
    <n v="120486.246"/>
    <n v="0"/>
    <n v="12048.624600000001"/>
    <n v="168439.771908"/>
    <n v="300974.64250800002"/>
    <s v="DOC PENDING_INV/EXIT/INV/065"/>
    <s v="2000GS010P1003020255"/>
    <s v="0P1003020255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55"/>
    <s v="Verification Completed by NSS"/>
    <s v="Phaze1_Part_2"/>
    <n v="7068019"/>
    <n v="2"/>
    <x v="60"/>
    <s v="PHASE_1_ACT"/>
    <m/>
    <s v="REQUIRED ALL PAGES OF BOE."/>
    <m/>
    <x v="3"/>
    <n v="401620.82"/>
    <d v="2019-09-01T00:00:00"/>
    <s v="(P). MANUFACTURE OF COMPUTER, ELECTRONIC AND OPTICAL PRODUCTS"/>
    <n v="639"/>
    <n v="93"/>
    <n v="110.1"/>
    <n v="153"/>
    <n v="121.7"/>
    <n v="1.1053587647593097"/>
    <n v="1931"/>
    <n v="887870.18699364213"/>
    <m/>
    <m/>
  </r>
  <r>
    <n v="63"/>
    <n v="172103028031"/>
    <x v="14"/>
    <s v="The Japan Steel Works, Ltd."/>
    <s v="SCRN,SS,20X80X20X8,K1A440C46:191/5,JPSTL"/>
    <n v="20"/>
    <s v="ST"/>
    <n v="39700.907500000001"/>
    <m/>
    <n v="794018.15"/>
    <n v="84779000"/>
    <n v="7.4999999999999997E-2"/>
    <n v="0"/>
    <n v="0"/>
    <n v="0"/>
    <n v="0.1"/>
    <n v="0"/>
    <n v="0.18"/>
    <s v="001/2017-III365"/>
    <n v="59551.361250000002"/>
    <n v="0"/>
    <n v="5955.1361250000009"/>
    <n v="154714.43652749999"/>
    <n v="220220.93390249999"/>
    <s v="DOC PENDING_INV/EXIT/INV/064"/>
    <s v="2000CH010P0631090023"/>
    <s v="0P0631090023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90023"/>
    <s v="Verification Completed by NSS"/>
    <s v="Phaze_2"/>
    <s v="MA20-0837-1"/>
    <n v="20"/>
    <x v="61"/>
    <s v="PHASE_1_ACT"/>
    <m/>
    <s v="Documents required for remaining qty"/>
    <n v="1155"/>
    <x v="2"/>
    <n v="39700.907500000001"/>
    <d v="2021-10-01T00:00:00"/>
    <s v="(R). MANUFACTURE OF MACHINERY AND EQUIPMENT"/>
    <n v="722"/>
    <n v="118"/>
    <n v="120.4"/>
    <n v="153"/>
    <n v="130.80000000000001"/>
    <n v="1.0863787375415284"/>
    <n v="1170"/>
    <n v="862604.43538205989"/>
    <m/>
    <m/>
  </r>
  <r>
    <n v="64"/>
    <m/>
    <x v="11"/>
    <s v="The Japan Steel Works, Ltd."/>
    <s v="0P0631060420, BRG,KPA2851400340,JPSTL, (MH22-0083A)"/>
    <n v="2"/>
    <s v="EA"/>
    <n v="791844"/>
    <m/>
    <n v="791844"/>
    <n v="85389000"/>
    <n v="7.4999999999999997E-2"/>
    <m/>
    <m/>
    <m/>
    <n v="0.1"/>
    <m/>
    <n v="0.18"/>
    <s v="III140"/>
    <n v="59388.299999999996"/>
    <m/>
    <n v="5938.83"/>
    <n v="154290.8034"/>
    <n v="219617.93340000001"/>
    <s v="NA_INV/EXIT/INV/161_DOC PENDING"/>
    <s v="2000CH010P0631060420"/>
    <s v="0P0631060420"/>
    <e v="#N/A"/>
    <e v="#N/A"/>
    <e v="#N/A"/>
    <e v="#N/A"/>
    <e v="#N/A"/>
    <e v="#N/A"/>
    <e v="#N/A"/>
    <s v="Import"/>
    <m/>
    <m/>
    <m/>
    <m/>
    <m/>
    <m/>
    <n v="2000"/>
    <s v="CH01"/>
    <s v="0P0631060420"/>
    <s v="New_Line item_ Addition"/>
    <m/>
    <s v="MH22-0083A"/>
    <n v="2"/>
    <x v="62"/>
    <s v="PHASE_5_NSS"/>
    <s v="63 LINE ITEM OF NSS"/>
    <m/>
    <m/>
    <x v="2"/>
    <n v="395922"/>
    <d v="2019-09-01T00:00:00"/>
    <s v="(R). MANUFACTURE OF MACHINERY AND EQUIPMENT"/>
    <n v="722"/>
    <n v="93"/>
    <n v="113.9"/>
    <n v="153"/>
    <n v="130.80000000000001"/>
    <n v="1.1483757682177349"/>
    <n v="1931"/>
    <n v="909334.46180860407"/>
    <m/>
    <m/>
  </r>
  <r>
    <n v="65"/>
    <n v="172000848563"/>
    <x v="18"/>
    <s v="SCHROEDAHL GMBH"/>
    <s v="BYPASS-INSERT,F/TDM118UVW-CS,SCHRDHL"/>
    <n v="2"/>
    <s v="EA"/>
    <n v="390668.36999999947"/>
    <m/>
    <n v="781336.73999999894"/>
    <s v="84819000 / 84819090"/>
    <n v="7.4999999999999997E-2"/>
    <n v="0"/>
    <n v="0"/>
    <n v="0"/>
    <n v="0.1"/>
    <n v="0"/>
    <n v="0.18"/>
    <s v="001/2017/III368"/>
    <n v="58600.255499999919"/>
    <n v="0"/>
    <n v="5860.0255499999921"/>
    <n v="152243.4637889998"/>
    <n v="216703.7448389997"/>
    <s v="DOC PENDING_INV/EXIT/INV/080"/>
    <s v="2000CH010P5270010516"/>
    <s v="0P5270010516"/>
    <e v="#N/A"/>
    <e v="#N/A"/>
    <e v="#N/A"/>
    <d v="2020-02-13T00:00:00"/>
    <n v="172000848563"/>
    <s v="1002196"/>
    <d v="2020-06-05T00:00:00"/>
    <s v="Import"/>
    <m/>
    <m/>
    <m/>
    <m/>
    <m/>
    <m/>
    <n v="2000"/>
    <s v="CH01"/>
    <s v="0P5270010516"/>
    <s v="Verification Completed by NSS"/>
    <m/>
    <n v="6009964"/>
    <n v="2"/>
    <x v="63"/>
    <s v="PHASE_1_ACT"/>
    <m/>
    <m/>
    <n v="1764"/>
    <x v="2"/>
    <n v="390668.36999999947"/>
    <d v="2020-02-01T00:00:00"/>
    <s v="(R). MANUFACTURE OF MACHINERY AND EQUIPMENT"/>
    <n v="722"/>
    <n v="98"/>
    <n v="113.2"/>
    <n v="153"/>
    <n v="130.80000000000001"/>
    <n v="1.1554770318021201"/>
    <n v="1778"/>
    <n v="902816.6571731437"/>
    <m/>
    <m/>
  </r>
  <r>
    <n v="66"/>
    <m/>
    <x v="11"/>
    <s v="Virgo Valves &amp; Controls Private Lim"/>
    <s v="SEAT+SEAT INSR,F316,9QCU6ASRL0,VIRGO"/>
    <n v="2"/>
    <s v="EA"/>
    <n v="384165"/>
    <m/>
    <n v="768330"/>
    <n v="84135090"/>
    <n v="7.4999999999999997E-2"/>
    <m/>
    <m/>
    <m/>
    <n v="0.1"/>
    <m/>
    <n v="0.18"/>
    <s v="001/2017-III308B"/>
    <n v="57624.75"/>
    <n v="0"/>
    <n v="5762.4750000000004"/>
    <n v="149709.1005"/>
    <n v="213096.32550000001"/>
    <s v="DOC PENDING_INV/EXIT/INV/164"/>
    <s v="2000GS010P4102200852"/>
    <s v="2000GS010P4102200852"/>
    <n v="291604728520"/>
    <s v="0044788"/>
    <d v="2016-10-07T00:00:00"/>
    <d v="2016-09-27T00:00:00"/>
    <e v="#N/A"/>
    <e v="#N/A"/>
    <e v="#N/A"/>
    <s v="Local"/>
    <m/>
    <m/>
    <m/>
    <m/>
    <m/>
    <m/>
    <n v="2000"/>
    <s v="GS01"/>
    <s v="0P4102200852"/>
    <s v="Verification Completed by NSS"/>
    <s v="Phaze_2"/>
    <n v="623870"/>
    <n v="2"/>
    <x v="64"/>
    <s v="PHASE_6_ACT"/>
    <m/>
    <m/>
    <n v="2998"/>
    <x v="2"/>
    <n v="384165"/>
    <d v="2016-09-01T00:00:00"/>
    <s v="(R). MANUFACTURE OF MACHINERY AND EQUIPMENT"/>
    <n v="722"/>
    <n v="57"/>
    <n v="107.4"/>
    <n v="153"/>
    <n v="130.80000000000001"/>
    <n v="1.217877094972067"/>
    <n v="3026"/>
    <n v="935731.50837988826"/>
    <m/>
    <m/>
  </r>
  <r>
    <n v="67"/>
    <n v="292102425790"/>
    <x v="44"/>
    <s v="Unisafe Services"/>
    <s v="TEAL SUIT"/>
    <n v="16"/>
    <s v="NOS"/>
    <n v="48000"/>
    <m/>
    <n v="768000"/>
    <n v="62104090"/>
    <n v="0.2"/>
    <n v="0"/>
    <n v="0"/>
    <n v="0"/>
    <n v="0"/>
    <s v="011/2018-1"/>
    <n v="0.12"/>
    <s v="001/2017-II170"/>
    <n v="153600"/>
    <n v="0"/>
    <n v="0"/>
    <n v="110592"/>
    <n v="264192"/>
    <s v="DOC PENDING_INV/EXIT/INV/094"/>
    <s v="2000CH010T4803250009"/>
    <s v="0T4803250009"/>
    <n v="292102425790"/>
    <s v="6021074"/>
    <d v="2021-03-10T00:00:00"/>
    <d v="2021-03-09T00:00:00"/>
    <e v="#N/A"/>
    <e v="#N/A"/>
    <e v="#N/A"/>
    <s v="Local"/>
    <m/>
    <m/>
    <m/>
    <m/>
    <m/>
    <m/>
    <n v="2000"/>
    <s v="CH01"/>
    <s v="0T4803250009"/>
    <s v="Verification Completed by NSS"/>
    <m/>
    <s v="USG20210907"/>
    <n v="16"/>
    <x v="65"/>
    <s v="PHASE_2_ACT"/>
    <m/>
    <s v="Documents required for remaining qty"/>
    <n v="1374"/>
    <x v="2"/>
    <n v="48000"/>
    <d v="2021-03-01T00:00:00"/>
    <s v="(R). MANUFACTURE OF MACHINERY AND EQUIPMENT"/>
    <n v="722"/>
    <n v="111"/>
    <n v="116.1"/>
    <n v="153"/>
    <n v="130.80000000000001"/>
    <n v="1.1266149870801034"/>
    <n v="1384"/>
    <n v="865240.31007751939"/>
    <m/>
    <m/>
  </r>
  <r>
    <n v="68"/>
    <m/>
    <x v="11"/>
    <s v="Rotork Controls (India) Pvt. Ltd."/>
    <s v="ELECK COV ASSY,6A,ROTORK"/>
    <n v="5"/>
    <s v="EA"/>
    <n v="151356.484"/>
    <m/>
    <n v="756782.42"/>
    <n v="85389000"/>
    <n v="7.4999999999999997E-2"/>
    <s v="057/2017-19"/>
    <m/>
    <m/>
    <n v="0.1"/>
    <m/>
    <n v="0.18"/>
    <s v="001/2017-III389"/>
    <n v="56758.681499999999"/>
    <n v="0"/>
    <n v="5675.8681500000002"/>
    <n v="147459.05453699999"/>
    <n v="209893.60418699999"/>
    <s v="DOC PENDING_INV/EXIT/INV/164"/>
    <s v="2000GS010P4102200866"/>
    <s v="2000GS010P4102200866"/>
    <n v="291700024313"/>
    <s v="0004188"/>
    <d v="2017-01-24T00:00:00"/>
    <d v="2016-12-15T00:00:00"/>
    <e v="#N/A"/>
    <e v="#N/A"/>
    <e v="#N/A"/>
    <s v="Local"/>
    <m/>
    <m/>
    <m/>
    <m/>
    <m/>
    <m/>
    <n v="2000"/>
    <s v="GS01"/>
    <s v="0P4102200866"/>
    <s v="Verification Completed by NSS"/>
    <s v="Phaze_2"/>
    <s v="SI23451"/>
    <n v="5"/>
    <x v="66"/>
    <s v="PHASE_6_ACT"/>
    <m/>
    <m/>
    <n v="2919"/>
    <x v="2"/>
    <n v="151356.484"/>
    <d v="2016-12-01T00:00:00"/>
    <s v="(R). MANUFACTURE OF MACHINERY AND EQUIPMENT"/>
    <n v="722"/>
    <n v="60"/>
    <n v="108.3"/>
    <n v="153"/>
    <n v="130.80000000000001"/>
    <n v="1.2077562326869808"/>
    <n v="2935"/>
    <n v="914008.68454293651"/>
    <m/>
    <m/>
  </r>
  <r>
    <n v="69"/>
    <n v="292106375245"/>
    <x v="45"/>
    <s v="BHEL-GE Gas Turbine Services Pvt Lt"/>
    <s v="BRG,THR,35204010,BHEL-GT"/>
    <n v="3"/>
    <s v="EA"/>
    <n v="251926.14"/>
    <m/>
    <n v="755778.42"/>
    <n v="84119900"/>
    <n v="0.1"/>
    <m/>
    <n v="0"/>
    <m/>
    <n v="0.1"/>
    <m/>
    <n v="0.18"/>
    <s v="001/2017-III316"/>
    <n v="75577.842000000004"/>
    <n v="0"/>
    <n v="7557.784200000001"/>
    <n v="151004.52831600001"/>
    <n v="234140.15451600001"/>
    <s v="DOC PENDING_INV/EXIT/INV/095"/>
    <s v="2000CH010P1401060077"/>
    <s v="0P1401060077"/>
    <n v="292106375245"/>
    <s v="6055298"/>
    <d v="2021-07-05T00:00:00"/>
    <d v="2021-07-02T00:00:00"/>
    <e v="#N/A"/>
    <e v="#N/A"/>
    <e v="#N/A"/>
    <s v="Local"/>
    <m/>
    <m/>
    <m/>
    <m/>
    <m/>
    <m/>
    <n v="2000"/>
    <s v="CH01"/>
    <s v="0P1401060077"/>
    <s v="Verification Completed by NSS"/>
    <m/>
    <s v="TS-I21-0304"/>
    <n v="3"/>
    <x v="67"/>
    <s v="PHASE_3_ACT"/>
    <m/>
    <m/>
    <n v="1259"/>
    <x v="2"/>
    <n v="251926.14"/>
    <d v="2021-07-01T00:00:00"/>
    <s v="(R). MANUFACTURE OF MACHINERY AND EQUIPMENT"/>
    <n v="722"/>
    <n v="115"/>
    <n v="119.2"/>
    <n v="153"/>
    <n v="130.80000000000001"/>
    <n v="1.0973154362416109"/>
    <n v="1262"/>
    <n v="829327.32664429548"/>
    <m/>
    <m/>
  </r>
  <r>
    <n v="70"/>
    <m/>
    <x v="11"/>
    <s v="Emerson Process Management"/>
    <s v="POSNR,DVC-782,FISH-CO"/>
    <n v="5"/>
    <s v="EA"/>
    <n v="151151"/>
    <m/>
    <n v="755755"/>
    <n v="84819090"/>
    <n v="7.4999999999999997E-2"/>
    <m/>
    <m/>
    <m/>
    <n v="0.1"/>
    <m/>
    <n v="0.18"/>
    <s v="001/2017-III368"/>
    <n v="56681.625"/>
    <n v="0"/>
    <n v="5668.1625000000004"/>
    <n v="147258.86174999998"/>
    <n v="209608.64924999999"/>
    <s v="DOC PENDING_INV/EXIT/INV/164"/>
    <s v="2000GS010P4102180041"/>
    <s v="2000GS010P4102180041"/>
    <n v="291600743210"/>
    <n v="7013"/>
    <d v="2016-02-17T00:00:00"/>
    <d v="2016-02-04T00:00:00"/>
    <e v="#N/A"/>
    <e v="#N/A"/>
    <e v="#N/A"/>
    <s v="Local"/>
    <m/>
    <m/>
    <m/>
    <m/>
    <m/>
    <m/>
    <n v="2000"/>
    <s v="GS01"/>
    <s v="0P4102180041"/>
    <s v="Verification Completed by NSS"/>
    <m/>
    <s v="6315002900"/>
    <n v="5"/>
    <x v="68"/>
    <s v="PHASE_6_ACT"/>
    <m/>
    <m/>
    <n v="3234"/>
    <x v="2"/>
    <n v="151151"/>
    <d v="2016-02-01T00:00:00"/>
    <s v="(R). MANUFACTURE OF MACHINERY AND EQUIPMENT"/>
    <n v="722"/>
    <n v="50"/>
    <n v="108.1"/>
    <n v="153"/>
    <n v="130.80000000000001"/>
    <n v="1.2099907493061981"/>
    <n v="3239"/>
    <n v="914456.55874190573"/>
    <m/>
    <m/>
  </r>
  <r>
    <n v="71"/>
    <n v="292306827094"/>
    <x v="46"/>
    <s v="Fire Hut"/>
    <s v="DET,FLAME,MSIR OR UV/IR2,3-WIRE,4-20MA"/>
    <n v="4"/>
    <s v="NOS"/>
    <n v="187375"/>
    <m/>
    <n v="749500"/>
    <n v="85311090"/>
    <n v="0.1"/>
    <n v="0"/>
    <n v="0"/>
    <n v="0"/>
    <n v="0.1"/>
    <n v="0"/>
    <n v="0.18"/>
    <s v="001/2017-III384C"/>
    <n v="74950"/>
    <n v="0"/>
    <n v="7495"/>
    <n v="149750.1"/>
    <n v="232195.1"/>
    <s v="DOC PENDING_INV/EXIT/INV/091"/>
    <s v="2000CH010P4119050017"/>
    <s v="0P4119050017"/>
    <n v="292306827094"/>
    <s v="6055932"/>
    <d v="2023-06-30T00:00:00"/>
    <d v="2023-06-24T00:00:00"/>
    <e v="#N/A"/>
    <e v="#N/A"/>
    <e v="#N/A"/>
    <s v="Local"/>
    <m/>
    <m/>
    <m/>
    <m/>
    <m/>
    <m/>
    <n v="2000"/>
    <s v="CH01"/>
    <s v="0P4119050017"/>
    <s v="New_Line item_ Addition"/>
    <m/>
    <s v="FHCEPL23-24/0652"/>
    <n v="4"/>
    <x v="69"/>
    <s v="PHASE_2_ACT"/>
    <m/>
    <m/>
    <n v="537"/>
    <x v="2"/>
    <n v="187375"/>
    <d v="2023-06-01T00:00:00"/>
    <s v="(R). MANUFACTURE OF MACHINERY AND EQUIPMENT"/>
    <n v="722"/>
    <n v="138"/>
    <n v="128"/>
    <n v="153"/>
    <n v="130.80000000000001"/>
    <n v="1.0218750000000001"/>
    <n v="562"/>
    <n v="765895.31250000012"/>
    <m/>
    <m/>
  </r>
  <r>
    <n v="72"/>
    <n v="291906110996"/>
    <x v="47"/>
    <s v="Endress and Hauser (India) Pvt. Ltd"/>
    <s v="I/O-BRD KIT,50107084,E+H"/>
    <n v="13"/>
    <s v="PAC"/>
    <n v="57283.199230769154"/>
    <m/>
    <n v="744681.58999999904"/>
    <n v="90269000"/>
    <n v="0"/>
    <n v="0"/>
    <n v="0"/>
    <n v="0"/>
    <n v="0"/>
    <n v="0"/>
    <n v="0.18"/>
    <s v="001/2017-III416"/>
    <n v="0"/>
    <n v="0"/>
    <n v="0"/>
    <n v="134042.68619999982"/>
    <n v="134042.68619999982"/>
    <s v="DOC PENDING_INV/EXIT/INV/075"/>
    <s v="2000CH010P4165010814"/>
    <s v="0P4165010814"/>
    <n v="291906110996"/>
    <s v="6044683"/>
    <d v="2019-06-26T00:00:00"/>
    <d v="2019-06-26T00:00:00"/>
    <e v="#N/A"/>
    <e v="#N/A"/>
    <e v="#N/A"/>
    <s v="Local"/>
    <m/>
    <m/>
    <m/>
    <m/>
    <m/>
    <m/>
    <n v="2000"/>
    <s v="CH01"/>
    <s v="0P4165010814"/>
    <s v="Verification Completed by NSS"/>
    <m/>
    <n v="6031856582"/>
    <n v="13"/>
    <x v="70"/>
    <s v="PHASE_1_ACT"/>
    <m/>
    <s v="DOCUMENTS REQUIRED FOR REMAINING QUANTITY"/>
    <n v="1996"/>
    <x v="2"/>
    <n v="57283.199230769154"/>
    <d v="2019-06-01T00:00:00"/>
    <s v="(R). MANUFACTURE OF MACHINERY AND EQUIPMENT"/>
    <n v="722"/>
    <n v="90"/>
    <n v="113.1"/>
    <n v="153"/>
    <n v="130.80000000000001"/>
    <n v="1.1564986737400531"/>
    <n v="2023"/>
    <n v="861223.27119363286"/>
    <m/>
    <m/>
  </r>
  <r>
    <n v="73"/>
    <n v="351900180575"/>
    <x v="42"/>
    <s v="Mascot Dynamics Pvt. Ltd."/>
    <s v="LOW SPD SFT ASSY,SH01CA06K,SUNDYNE"/>
    <n v="2"/>
    <s v="NOS"/>
    <n v="363155.59999999951"/>
    <m/>
    <n v="726311.19999999902"/>
    <s v="84130000 / 84139190"/>
    <n v="7.4999999999999997E-2"/>
    <n v="0"/>
    <n v="0"/>
    <n v="0"/>
    <n v="0.1"/>
    <n v="0"/>
    <n v="0.18"/>
    <s v="001/2017-III317A"/>
    <n v="54473.339999999924"/>
    <n v="0"/>
    <n v="5447.3339999999926"/>
    <n v="141521.73731999981"/>
    <n v="201442.41131999972"/>
    <s v="DOC PENDING_INV/EXIT/INV/076"/>
    <s v="2000CH010P4205024077"/>
    <s v="0P4205024077"/>
    <e v="#N/A"/>
    <e v="#N/A"/>
    <e v="#N/A"/>
    <e v="#N/A"/>
    <e v="#N/A"/>
    <e v="#N/A"/>
    <e v="#N/A"/>
    <s v="Local"/>
    <n v="351900180575"/>
    <n v="3005514"/>
    <d v="2019-11-26T00:00:00"/>
    <m/>
    <m/>
    <m/>
    <n v="2000"/>
    <s v="CH01"/>
    <s v="0P4205024077"/>
    <s v="Verification Completed by NSS"/>
    <m/>
    <s v="MDPL/EXP-11/1920"/>
    <n v="2"/>
    <x v="71"/>
    <s v="PHASE_1_ACT"/>
    <m/>
    <s v="Documents required for remaining qty"/>
    <m/>
    <x v="2"/>
    <n v="363155.59999999951"/>
    <d v="2019-09-01T00:00:00"/>
    <s v="(R). MANUFACTURE OF MACHINERY AND EQUIPMENT"/>
    <n v="722"/>
    <n v="93"/>
    <n v="113.9"/>
    <n v="153"/>
    <n v="130.80000000000001"/>
    <n v="1.1483757682177349"/>
    <n v="1931"/>
    <n v="834078.18226514373"/>
    <m/>
    <m/>
  </r>
  <r>
    <n v="74"/>
    <n v="172002667944"/>
    <x v="11"/>
    <s v="ATELIERS DE FOS S.A.S."/>
    <s v="CTRNG DEVICE,3669CDVD02515+ 09,ADF  (I 632)"/>
    <n v="72"/>
    <s v="EA"/>
    <n v="9474.4000000000015"/>
    <n v="9474.4"/>
    <n v="691631.20000000007"/>
    <m/>
    <m/>
    <m/>
    <m/>
    <m/>
    <m/>
    <m/>
    <n v="0.18"/>
    <s v="III366"/>
    <n v="0"/>
    <m/>
    <n v="0"/>
    <n v="124493.61600000001"/>
    <n v="124493.61600000001"/>
    <s v="NA_INV/EXIT/INV/150_DOC PENDING"/>
    <s v="2000CH010P3931280027"/>
    <s v="0P3931280027"/>
    <e v="#N/A"/>
    <e v="#N/A"/>
    <e v="#N/A"/>
    <d v="2020-11-27T00:00:00"/>
    <n v="172002667944"/>
    <s v="1005469"/>
    <d v="2020-12-15T00:00:00"/>
    <s v="Import"/>
    <m/>
    <m/>
    <m/>
    <m/>
    <m/>
    <m/>
    <n v="2000"/>
    <s v="CH01"/>
    <s v="0P3931280027"/>
    <s v="Verification Completed by NSS"/>
    <s v="Phaze1_Part_1"/>
    <s v="I#632"/>
    <n v="72"/>
    <x v="72"/>
    <s v="PHASE_3_NSS"/>
    <s v="63 LINE ITEM OF NSS"/>
    <m/>
    <n v="1476"/>
    <x v="1"/>
    <n v="10070.914027777779"/>
    <d v="2020-11-01T00:00:00"/>
    <s v="(Q). MANUFACTURE OF ELECTRICAL EQUIPMENT"/>
    <n v="666"/>
    <n v="107"/>
    <n v="113.4"/>
    <n v="153"/>
    <n v="133.4"/>
    <n v="1.1763668430335097"/>
    <n v="1504"/>
    <n v="852990.43257495598"/>
    <m/>
    <m/>
  </r>
  <r>
    <n v="75"/>
    <n v="292313250482"/>
    <x v="48"/>
    <s v="BHEL-GE Gas Turbine Services Pvt Lt"/>
    <s v="CHECK VLV,GT9754093105,BHEL"/>
    <n v="3"/>
    <s v="EA"/>
    <n v="234271.13333333333"/>
    <m/>
    <n v="702813.4"/>
    <n v="84119900"/>
    <n v="0.1"/>
    <n v="0"/>
    <n v="0"/>
    <n v="0"/>
    <n v="0.1"/>
    <n v="0"/>
    <n v="0.18"/>
    <s v="001/2017-III316"/>
    <n v="70281.340000000011"/>
    <n v="0"/>
    <n v="7028.1340000000018"/>
    <n v="140422.11731999999"/>
    <n v="217731.59132000001"/>
    <s v="DOC PENDING_INV/EXIT/INV/087"/>
    <s v="2000CH010P1401100088"/>
    <s v="0P1401100088"/>
    <n v="292313250482"/>
    <s v="6107646"/>
    <d v="2023-12-14T00:00:00"/>
    <d v="2023-11-30T00:00:00"/>
    <e v="#N/A"/>
    <e v="#N/A"/>
    <e v="#N/A"/>
    <s v="Local"/>
    <m/>
    <m/>
    <m/>
    <m/>
    <m/>
    <m/>
    <n v="2000"/>
    <s v="CH01"/>
    <s v="0P1401100088"/>
    <s v="New_Line item_ Addition"/>
    <m/>
    <s v="TS-I23-1144"/>
    <n v="3"/>
    <x v="73"/>
    <s v="PHASE_2_ACT"/>
    <m/>
    <s v="Documents required for remaining qty"/>
    <n v="378"/>
    <x v="2"/>
    <n v="234271.13333333333"/>
    <d v="2023-11-01T00:00:00"/>
    <s v="(R). MANUFACTURE OF MACHINERY AND EQUIPMENT"/>
    <n v="722"/>
    <n v="143"/>
    <n v="129.19999999999999"/>
    <n v="153"/>
    <n v="130.80000000000001"/>
    <n v="1.0123839009287927"/>
    <n v="409"/>
    <n v="711516.97151702794"/>
    <m/>
    <m/>
  </r>
  <r>
    <n v="76"/>
    <m/>
    <x v="11"/>
    <s v="SVR International, LLC"/>
    <s v="GEAR,HELI,92R,GHG 387,AMARILLO"/>
    <n v="2"/>
    <s v="NOS"/>
    <n v="343225.35499999952"/>
    <m/>
    <n v="686450.70999999903"/>
    <n v="84839000"/>
    <n v="7.4999999999999997E-2"/>
    <m/>
    <m/>
    <m/>
    <n v="0.1"/>
    <m/>
    <n v="0.18"/>
    <s v="001/2017-III369A"/>
    <n v="51483.803249999924"/>
    <n v="0"/>
    <n v="5148.3803249999928"/>
    <n v="133754.9208434998"/>
    <n v="190387.10441849972"/>
    <s v="DOC PENDING_INV/EXIT/INV/163"/>
    <s v="2000GS010P3039160161"/>
    <s v="2000GS010P3039160161"/>
    <e v="#N/A"/>
    <e v="#N/A"/>
    <e v="#N/A"/>
    <d v="2017-10-01T00:00:00"/>
    <n v="171702860475"/>
    <s v="1004726"/>
    <d v="2017-11-28T00:00:00"/>
    <s v="Import"/>
    <m/>
    <m/>
    <m/>
    <m/>
    <m/>
    <m/>
    <n v="2000"/>
    <s v="GS01"/>
    <s v="0P3039160161"/>
    <s v="Verification Completed by NSS"/>
    <m/>
    <s v="I#SVRINTL-1732"/>
    <n v="2"/>
    <x v="74"/>
    <s v="PHASE_6_ACT"/>
    <m/>
    <m/>
    <n v="2629"/>
    <x v="2"/>
    <n v="343225.35499999952"/>
    <d v="2017-10-01T00:00:00"/>
    <s v="(R). MANUFACTURE OF MACHINERY AND EQUIPMENT"/>
    <n v="722"/>
    <n v="70"/>
    <n v="109"/>
    <n v="153"/>
    <n v="130.80000000000001"/>
    <n v="1.2000000000000002"/>
    <n v="2631"/>
    <n v="823740.85199999891"/>
    <m/>
    <m/>
  </r>
  <r>
    <n v="77"/>
    <n v="292204080243"/>
    <x v="49"/>
    <s v="A TO Z VALVE MANUFACTURING CO."/>
    <s v="VLV,BFLY,N2+HEXANE,A351-CF8,500MM,IVGK"/>
    <n v="4"/>
    <s v="EA"/>
    <n v="158208.5"/>
    <m/>
    <n v="632834"/>
    <n v="84818030"/>
    <n v="7.4999999999999997E-2"/>
    <n v="0"/>
    <n v="0"/>
    <n v="0"/>
    <n v="0.1"/>
    <n v="0"/>
    <n v="0.18"/>
    <s v="001/2017-III368"/>
    <n v="47462.549999999996"/>
    <n v="0"/>
    <n v="4746.2550000000001"/>
    <n v="123307.70490000001"/>
    <n v="175516.5099"/>
    <s v="DOC PENDING_INV/EXIT/INV/079"/>
    <s v="2000CH010P5214740070"/>
    <s v="0P5214740070"/>
    <n v="292204080243"/>
    <s v="6037172"/>
    <d v="2022-04-21T00:00:00"/>
    <d v="2022-04-20T00:00:00"/>
    <e v="#N/A"/>
    <e v="#N/A"/>
    <e v="#N/A"/>
    <s v="Local"/>
    <m/>
    <m/>
    <m/>
    <m/>
    <m/>
    <m/>
    <n v="2000"/>
    <s v="CH01"/>
    <s v="0P5214740070"/>
    <s v="Verification Completed by NSS"/>
    <s v="Phaze_2"/>
    <n v="2"/>
    <n v="4"/>
    <x v="75"/>
    <s v="PHASE_1_ACT"/>
    <m/>
    <s v="DOCUMENTS REQUIRED FOR REMAINING QTY."/>
    <n v="967"/>
    <x v="2"/>
    <n v="158208.5"/>
    <d v="2022-04-01T00:00:00"/>
    <s v="(R). MANUFACTURE OF MACHINERY AND EQUIPMENT"/>
    <n v="722"/>
    <n v="124"/>
    <n v="124.3"/>
    <n v="153"/>
    <n v="130.80000000000001"/>
    <n v="1.0522928399034595"/>
    <n v="988"/>
    <n v="665926.68704746582"/>
    <m/>
    <m/>
  </r>
  <r>
    <n v="78"/>
    <n v="171900919610"/>
    <x v="50"/>
    <s v="The Japan Steel Works, Ltd."/>
    <s v="SFT,CUTTER,SUS420J2,K2A4301510310,JPSTL"/>
    <n v="1"/>
    <s v="EA"/>
    <n v="632362.20999999903"/>
    <m/>
    <n v="632362.20999999903"/>
    <n v="84779000"/>
    <n v="7.4999999999999997E-2"/>
    <n v="0"/>
    <n v="0"/>
    <n v="0"/>
    <n v="0.1"/>
    <n v="0"/>
    <n v="0.18"/>
    <s v="001/2017-III365"/>
    <n v="47427.165749999927"/>
    <n v="0"/>
    <n v="4742.7165749999931"/>
    <n v="123215.7766184998"/>
    <n v="175385.65894349973"/>
    <s v="DOC PENDING_INV/EXIT/INV/085"/>
    <s v="2000CH010P0631060348"/>
    <s v="0P0631060348"/>
    <e v="#N/A"/>
    <e v="#N/A"/>
    <e v="#N/A"/>
    <d v="2019-03-15T00:00:00"/>
    <n v="171900919610"/>
    <s v="1002114"/>
    <d v="2019-05-06T00:00:00"/>
    <s v="Import"/>
    <m/>
    <m/>
    <m/>
    <m/>
    <m/>
    <m/>
    <n v="2000"/>
    <s v="CH01"/>
    <s v="0P0631060348"/>
    <s v="Verification Completed by NSS"/>
    <m/>
    <s v="MA17-1048-3"/>
    <n v="1"/>
    <x v="76"/>
    <s v="PHASE_2_ACT"/>
    <m/>
    <m/>
    <n v="2099"/>
    <x v="2"/>
    <n v="632362.20999999903"/>
    <d v="2019-03-01T00:00:00"/>
    <s v="(R). MANUFACTURE OF MACHINERY AND EQUIPMENT"/>
    <n v="722"/>
    <n v="87"/>
    <n v="112.3"/>
    <n v="153"/>
    <n v="130.80000000000001"/>
    <n v="1.1647373107747108"/>
    <n v="2115"/>
    <n v="736535.85991095181"/>
    <m/>
    <m/>
  </r>
  <r>
    <n v="79"/>
    <n v="171801082633"/>
    <x v="20"/>
    <s v="Nidec ASI S.p.A"/>
    <s v="CARD,ELECK,INTVECM SVTN,1000090360,NIDEC"/>
    <n v="2"/>
    <s v="EA"/>
    <n v="301571.67999999953"/>
    <m/>
    <n v="603143.35999999905"/>
    <s v="85049000 / 85049090"/>
    <n v="0.15"/>
    <n v="0"/>
    <n v="0"/>
    <n v="0"/>
    <n v="0.1"/>
    <n v="0"/>
    <n v="0.18"/>
    <s v="001/2017-III375"/>
    <n v="90471.503999999855"/>
    <n v="0"/>
    <n v="9047.1503999999859"/>
    <n v="126479.1625919998"/>
    <n v="225997.81699199963"/>
    <s v="DOC PENDING_INV/EXIT/INV/065"/>
    <s v="2000GS010P1003020250"/>
    <s v="0P1003020250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50"/>
    <s v="Verification Completed by NSS"/>
    <s v="Phaze1_Part_2"/>
    <n v="7068019"/>
    <n v="2"/>
    <x v="77"/>
    <s v="PHASE_1_ACT"/>
    <m/>
    <s v="REQUIRED ALL PAGES OF BOE."/>
    <m/>
    <x v="3"/>
    <n v="301571.67999999953"/>
    <d v="2019-09-01T00:00:00"/>
    <s v="(P). MANUFACTURE OF COMPUTER, ELECTRONIC AND OPTICAL PRODUCTS"/>
    <n v="639"/>
    <n v="93"/>
    <n v="110.1"/>
    <n v="153"/>
    <n v="121.7"/>
    <n v="1.1053587647593097"/>
    <n v="1931"/>
    <n v="666689.79938237858"/>
    <m/>
    <m/>
  </r>
  <r>
    <n v="80"/>
    <m/>
    <x v="11"/>
    <s v="Bently Nevada LLC"/>
    <s v="ACCLRMTR,330400-01-05,BENTLY-N, (1007534470/1007567616)"/>
    <n v="11"/>
    <s v="EA"/>
    <n v="575439.66"/>
    <m/>
    <n v="575439.66"/>
    <n v="90318000"/>
    <n v="7.4999999999999997E-2"/>
    <m/>
    <m/>
    <m/>
    <n v="0.1"/>
    <m/>
    <n v="0.18"/>
    <s v="III1162"/>
    <n v="43157.974500000004"/>
    <m/>
    <n v="4315.7974500000009"/>
    <n v="112124.417751"/>
    <n v="159598.189701"/>
    <s v="NA_INV/EXIT/INV/161_DOC PENDING"/>
    <s v="2000CH010P4119110036"/>
    <s v="0P4119110036"/>
    <e v="#N/A"/>
    <e v="#N/A"/>
    <e v="#N/A"/>
    <e v="#N/A"/>
    <e v="#N/A"/>
    <e v="#N/A"/>
    <e v="#N/A"/>
    <s v="Import"/>
    <m/>
    <m/>
    <m/>
    <m/>
    <m/>
    <m/>
    <n v="2000"/>
    <s v="CH01"/>
    <s v="0P4119110036"/>
    <s v="Verification Completed by NSS"/>
    <s v="Phaze1_Part_2"/>
    <s v="1007534470/1007567616"/>
    <n v="11"/>
    <x v="78"/>
    <s v="PHASE_5_NSS"/>
    <s v="63 LINE ITEM OF NSS"/>
    <m/>
    <m/>
    <x v="2"/>
    <n v="52312.696363636365"/>
    <d v="2019-09-01T00:00:00"/>
    <s v="(R). MANUFACTURE OF MACHINERY AND EQUIPMENT"/>
    <n v="722"/>
    <n v="93"/>
    <n v="113.9"/>
    <n v="153"/>
    <n v="130.80000000000001"/>
    <n v="1.1483757682177349"/>
    <n v="1931"/>
    <n v="660820.96161545219"/>
    <m/>
    <m/>
  </r>
  <r>
    <n v="81"/>
    <m/>
    <x v="11"/>
    <s v="Mascot Dynamics Pvt. Ltd."/>
    <s v="SEAL,GEARBOX,F/LMV-322,KT01SE98A0,SUNDYN"/>
    <n v="4"/>
    <s v="NOS"/>
    <n v="142212.80749999976"/>
    <m/>
    <n v="568851.22"/>
    <n v="40169390"/>
    <n v="0.1"/>
    <m/>
    <m/>
    <m/>
    <n v="0.1"/>
    <m/>
    <n v="0.18"/>
    <s v="001/2017-III123A"/>
    <n v="56885.122000000003"/>
    <n v="0"/>
    <n v="5688.512200000001"/>
    <n v="113656.47375599999"/>
    <n v="176230.10795599999"/>
    <s v="DOC PENDING_INV/EXIT/INV/165"/>
    <s v="2000GS010P4205023368"/>
    <s v="2000GS010P4205023368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GS01"/>
    <s v="0P4205023368"/>
    <s v="Verification Completed by NSS"/>
    <m/>
    <s v="EXP-0010/16-17"/>
    <n v="4"/>
    <x v="79"/>
    <s v="PHASE_6_ACT"/>
    <m/>
    <m/>
    <m/>
    <x v="2"/>
    <n v="142212.80749999976"/>
    <d v="2019-09-01T00:00:00"/>
    <s v="(R). MANUFACTURE OF MACHINERY AND EQUIPMENT"/>
    <n v="722"/>
    <n v="93"/>
    <n v="113.9"/>
    <n v="153"/>
    <n v="130.80000000000001"/>
    <n v="1.1483757682177349"/>
    <n v="1931"/>
    <n v="653254.96825285233"/>
    <m/>
    <m/>
  </r>
  <r>
    <n v="82"/>
    <n v="292104699574"/>
    <x v="51"/>
    <s v="Eagle Burgmann India Pvt. Ltd."/>
    <s v="SEAL FACE,09H75VKP795PTQ1/1.1.1,EAGLEBUR"/>
    <n v="2"/>
    <s v="NOS"/>
    <n v="127574.745"/>
    <m/>
    <n v="255149.49"/>
    <n v="84842000"/>
    <n v="7.4999999999999997E-2"/>
    <n v="0"/>
    <n v="0"/>
    <n v="0"/>
    <n v="0.1"/>
    <n v="0"/>
    <n v="0.18"/>
    <s v="001/2017-III369B"/>
    <n v="19136.211749999999"/>
    <n v="0"/>
    <n v="1913.621175"/>
    <n v="49715.878126499993"/>
    <n v="70765.711051499995"/>
    <s v="DOC PENDING_INV/EXIT/INV/069"/>
    <s v="2000CH010P3034071161"/>
    <s v="0P3034071161"/>
    <n v="292104699574"/>
    <s v="6040428"/>
    <d v="2021-05-19T00:00:00"/>
    <d v="2021-05-08T00:00:00"/>
    <e v="#N/A"/>
    <e v="#N/A"/>
    <e v="#N/A"/>
    <s v="Local"/>
    <m/>
    <m/>
    <m/>
    <m/>
    <m/>
    <m/>
    <n v="2000"/>
    <s v="CH01"/>
    <s v="0P3034071161"/>
    <s v="Verification Completed by NSS"/>
    <s v="Phaze_2"/>
    <n v="27300662"/>
    <n v="2"/>
    <x v="80"/>
    <s v="PHASE_1_ACT"/>
    <m/>
    <m/>
    <n v="1314"/>
    <x v="2"/>
    <n v="279285.27500000002"/>
    <d v="2021-05-01T00:00:00"/>
    <s v="(R). MANUFACTURE OF MACHINERY AND EQUIPMENT"/>
    <n v="722"/>
    <n v="113"/>
    <n v="117.3"/>
    <n v="153"/>
    <n v="130.80000000000001"/>
    <n v="1.1150895140664963"/>
    <n v="1323"/>
    <n v="622856.16317135561"/>
    <m/>
    <m/>
  </r>
  <r>
    <n v="83"/>
    <n v="172001293376"/>
    <x v="15"/>
    <s v="Aug. Rath jun. GmBH"/>
    <s v="REFR MAT,HTW MDL,ALSITRAMOD14200M12,RATH"/>
    <n v="132"/>
    <s v="EA"/>
    <n v="4212.1656060605992"/>
    <m/>
    <n v="556005.85999999905"/>
    <n v="68061000"/>
    <n v="0.1"/>
    <m/>
    <n v="0"/>
    <n v="0"/>
    <n v="0.1"/>
    <n v="0"/>
    <n v="0.18"/>
    <s v="001/2017-III180"/>
    <n v="55600.585999999908"/>
    <n v="0"/>
    <n v="5560.0585999999912"/>
    <n v="111089.9708279998"/>
    <n v="172250.6154279997"/>
    <s v="DOC PENDING_INV/EXIT/INV/087"/>
    <s v="2000CH010P2574450053"/>
    <s v="0P2574450053"/>
    <e v="#N/A"/>
    <e v="#N/A"/>
    <e v="#N/A"/>
    <d v="2020-05-28T00:00:00"/>
    <n v="172001293376"/>
    <s v="1002938"/>
    <d v="2020-07-13T00:00:00"/>
    <s v="Import"/>
    <m/>
    <m/>
    <m/>
    <m/>
    <m/>
    <m/>
    <n v="2000"/>
    <s v="CH01"/>
    <s v="0P2574450053"/>
    <s v="Verification Completed by NSS"/>
    <m/>
    <n v="90492117"/>
    <n v="132"/>
    <x v="81"/>
    <s v="PHASE_2_ACT"/>
    <m/>
    <s v="Documents required for remaining qty"/>
    <n v="1659"/>
    <x v="2"/>
    <n v="4212.1656060605992"/>
    <d v="2020-05-01T00:00:00"/>
    <s v="(R). MANUFACTURE OF MACHINERY AND EQUIPMENT"/>
    <n v="722"/>
    <n v="101"/>
    <n v="112.9"/>
    <n v="153"/>
    <n v="130.80000000000001"/>
    <n v="1.1585473870682019"/>
    <n v="1688"/>
    <n v="644159.13629760745"/>
    <m/>
    <m/>
  </r>
  <r>
    <n v="84"/>
    <n v="171801082633"/>
    <x v="20"/>
    <s v="Nidec ASI S.p.A"/>
    <s v="FSE,MAIN INP,1800V,525A,1000084714,NIDEC"/>
    <n v="9"/>
    <s v="EA"/>
    <n v="60474.28333333334"/>
    <m/>
    <n v="544268.55000000005"/>
    <s v="85049000 / 85049090"/>
    <n v="0.15"/>
    <n v="0"/>
    <n v="0"/>
    <n v="0"/>
    <n v="0.1"/>
    <n v="0"/>
    <n v="0.18"/>
    <s v="001/2017-III375"/>
    <n v="81640.282500000001"/>
    <n v="0"/>
    <n v="8164.0282500000003"/>
    <n v="114133.11493499999"/>
    <n v="203937.42568499999"/>
    <s v="DOC PENDING_INV/EXIT/INV/065"/>
    <s v="2000GS010P1003020216"/>
    <s v="0P1003020216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16"/>
    <s v="Verification Completed by NSS"/>
    <s v="Phaze1_Part_2"/>
    <n v="7068019"/>
    <n v="9"/>
    <x v="82"/>
    <s v="PHASE_1_ACT"/>
    <m/>
    <s v="REQUIRED ALL PAGES OF BOE."/>
    <m/>
    <x v="2"/>
    <n v="60474.28333333334"/>
    <d v="2019-09-01T00:00:00"/>
    <s v="(R). MANUFACTURE OF MACHINERY AND EQUIPMENT"/>
    <n v="722"/>
    <n v="93"/>
    <n v="113.9"/>
    <n v="153"/>
    <n v="130.80000000000001"/>
    <n v="1.1483757682177349"/>
    <n v="1931"/>
    <n v="625024.81422300276"/>
    <m/>
    <m/>
  </r>
  <r>
    <n v="85"/>
    <m/>
    <x v="11"/>
    <s v="ELECTRO SERVICES"/>
    <s v="BKR VCB,110VDC,3150A,VD4.12.31.40,ABB"/>
    <n v="1"/>
    <s v="NOS"/>
    <n v="533500"/>
    <m/>
    <n v="533500"/>
    <n v="85362020"/>
    <n v="0.1"/>
    <m/>
    <m/>
    <m/>
    <n v="0.1"/>
    <m/>
    <n v="0.18"/>
    <s v="001/2017 -III388A"/>
    <n v="53350"/>
    <n v="0"/>
    <n v="5335"/>
    <n v="106593.3"/>
    <n v="165278.29999999999"/>
    <s v="DOC PENDING_INV/EXIT/INV/165"/>
    <s v="2000GS010P4610290123"/>
    <s v="2000GS010P4610290123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610290123"/>
    <s v="Verification Completed by NSS"/>
    <m/>
    <s v="R-058/16-17"/>
    <n v="1"/>
    <x v="83"/>
    <s v="PHASE_6_ACT"/>
    <m/>
    <m/>
    <n v="2813"/>
    <x v="1"/>
    <n v="533500"/>
    <d v="2017-03-01T00:00:00"/>
    <s v="(Q). MANUFACTURE OF ELECTRICAL EQUIPMENT"/>
    <n v="666"/>
    <n v="63"/>
    <n v="108"/>
    <n v="153"/>
    <n v="133.4"/>
    <n v="1.2351851851851852"/>
    <n v="2845"/>
    <n v="658971.29629629629"/>
    <m/>
    <m/>
  </r>
  <r>
    <n v="86"/>
    <n v="292313486452"/>
    <x v="52"/>
    <s v="Mascot Dynamics Pvt. Ltd."/>
    <s v="SEAL RPR KIT,RK01AD22RA1UC1A,SUNDYNE"/>
    <n v="4"/>
    <s v="NOS"/>
    <n v="133000"/>
    <m/>
    <n v="532000"/>
    <n v="40169390"/>
    <n v="0.1"/>
    <n v="0"/>
    <n v="0"/>
    <n v="0"/>
    <n v="0.1"/>
    <n v="0"/>
    <n v="0.18"/>
    <s v="001/2017-III123A"/>
    <n v="53200"/>
    <n v="0"/>
    <n v="5320"/>
    <n v="106293.59999999999"/>
    <n v="164813.59999999998"/>
    <s v="DOC PENDING_INV/EXIT/INV/091"/>
    <s v="2000CH010P4205031941"/>
    <s v="0P4205031941"/>
    <n v="292313486452"/>
    <s v="6109540"/>
    <d v="2023-12-20T00:00:00"/>
    <d v="2023-12-08T00:00:00"/>
    <e v="#N/A"/>
    <e v="#N/A"/>
    <e v="#N/A"/>
    <s v="Local"/>
    <m/>
    <m/>
    <m/>
    <m/>
    <m/>
    <m/>
    <n v="2000"/>
    <s v="CH01"/>
    <s v="0P4205031941"/>
    <s v="New_Line item_ Addition"/>
    <m/>
    <s v="MSSOG23240947"/>
    <n v="4"/>
    <x v="84"/>
    <s v="PHASE_2_ACT"/>
    <m/>
    <m/>
    <n v="370"/>
    <x v="2"/>
    <n v="133000"/>
    <d v="2023-12-01T00:00:00"/>
    <s v="(R). MANUFACTURE OF MACHINERY AND EQUIPMENT"/>
    <n v="722"/>
    <n v="144"/>
    <n v="129.4"/>
    <n v="153"/>
    <n v="130.80000000000001"/>
    <n v="1.0108191653786709"/>
    <n v="379"/>
    <n v="537755.79598145292"/>
    <m/>
    <m/>
  </r>
  <r>
    <n v="87"/>
    <m/>
    <x v="11"/>
    <s v="Virgo Valves &amp; Controls Private Lim"/>
    <s v="SPR KIT,KR02836B3G3S0SECL,VIRGO"/>
    <n v="1"/>
    <s v="ST"/>
    <n v="528451.01"/>
    <m/>
    <n v="528451.01"/>
    <n v="39241090"/>
    <n v="0.15"/>
    <m/>
    <m/>
    <m/>
    <n v="0.1"/>
    <m/>
    <n v="0.18"/>
    <s v="001/2017-III109"/>
    <n v="79267.651499999993"/>
    <n v="0"/>
    <n v="7926.7651499999993"/>
    <n v="110816.17679700001"/>
    <n v="198010.59344700002"/>
    <s v="DOC PENDING_INV/EXIT/INV/164"/>
    <s v="2000CH010P4102210965"/>
    <s v="2000CH010P4102210965"/>
    <n v="291603893464"/>
    <s v="0037737"/>
    <d v="2016-08-23T00:00:00"/>
    <d v="2016-08-17T00:00:00"/>
    <e v="#N/A"/>
    <e v="#N/A"/>
    <e v="#N/A"/>
    <s v="Local"/>
    <m/>
    <m/>
    <m/>
    <m/>
    <m/>
    <m/>
    <n v="2000"/>
    <s v="CH01"/>
    <s v="0P4102210965"/>
    <s v="Verification Completed by NSS"/>
    <m/>
    <n v="623315"/>
    <n v="1"/>
    <x v="85"/>
    <s v="PHASE_6_ACT"/>
    <m/>
    <m/>
    <n v="3039"/>
    <x v="2"/>
    <n v="528451.01"/>
    <d v="2016-08-01T00:00:00"/>
    <s v="(R). MANUFACTURE OF MACHINERY AND EQUIPMENT"/>
    <n v="722"/>
    <n v="56"/>
    <n v="107.5"/>
    <n v="153"/>
    <n v="130.80000000000001"/>
    <n v="1.2167441860465118"/>
    <n v="3057"/>
    <n v="642989.6940279071"/>
    <m/>
    <m/>
  </r>
  <r>
    <n v="88"/>
    <n v="171702612222"/>
    <x v="53"/>
    <s v="Siemens Limited"/>
    <s v="BRD,SW MODE PWR,LDX:L0353157,SIEMENS"/>
    <n v="4"/>
    <s v="EA"/>
    <n v="131020.6"/>
    <m/>
    <n v="524082.4"/>
    <n v="85049090"/>
    <n v="0.15"/>
    <n v="0"/>
    <n v="0"/>
    <n v="0"/>
    <n v="0.1"/>
    <n v="0"/>
    <n v="0.18"/>
    <s v="001/2017-III375"/>
    <n v="78612.36"/>
    <n v="0"/>
    <n v="7861.2360000000008"/>
    <n v="109900.07928000001"/>
    <n v="196373.67528000002"/>
    <s v="DOC PENDING_INV/EXIT/INV/065"/>
    <s v="2000CH010P0958970158"/>
    <s v="0P0958970158"/>
    <e v="#N/A"/>
    <e v="#N/A"/>
    <e v="#N/A"/>
    <d v="2017-09-25T00:00:00"/>
    <n v="171702612222"/>
    <s v="1004015"/>
    <d v="2017-10-11T00:00:00"/>
    <s v="Import"/>
    <m/>
    <m/>
    <m/>
    <m/>
    <m/>
    <m/>
    <n v="2000"/>
    <s v="CH01"/>
    <s v="0P0958970158"/>
    <s v="Verification Completed by NSS"/>
    <m/>
    <n v="9061707572"/>
    <n v="4"/>
    <x v="86"/>
    <s v="PHASE_1_ACT"/>
    <m/>
    <s v="INVISIBLE INVOICE AND BOE. REQUIRED CLEAR COPY"/>
    <n v="2635"/>
    <x v="1"/>
    <n v="131020.6"/>
    <d v="2017-09-01T00:00:00"/>
    <s v="(Q). MANUFACTURE OF ELECTRICAL EQUIPMENT"/>
    <n v="666"/>
    <n v="69"/>
    <n v="110.7"/>
    <n v="153"/>
    <n v="133.4"/>
    <n v="1.2050587172538392"/>
    <n v="2661"/>
    <n v="631550.06467931345"/>
    <m/>
    <m/>
  </r>
  <r>
    <n v="89"/>
    <m/>
    <x v="11"/>
    <s v="Virgo Valves &amp; Controls Private Lim"/>
    <s v="SPR KIT,F/300F,#300,C66,RF,3P,BS,TP,MSBV"/>
    <n v="2"/>
    <s v="ST"/>
    <n v="259040.03"/>
    <m/>
    <n v="518080.06"/>
    <n v="39241090"/>
    <n v="0.15"/>
    <m/>
    <m/>
    <m/>
    <n v="0.1"/>
    <m/>
    <n v="0.18"/>
    <s v="001/2017-III109"/>
    <n v="77712.008999999991"/>
    <n v="0"/>
    <n v="7771.2008999999998"/>
    <n v="108641.38858200001"/>
    <n v="194124.598482"/>
    <s v="DOC PENDING_INV/EXIT/INV/164"/>
    <s v="2000GS010P4102210924"/>
    <s v="2000GS010P4102210924"/>
    <n v="291603893464"/>
    <s v="0037737"/>
    <d v="2016-08-23T00:00:00"/>
    <d v="2016-08-17T00:00:00"/>
    <e v="#N/A"/>
    <e v="#N/A"/>
    <e v="#N/A"/>
    <s v="Local"/>
    <m/>
    <m/>
    <m/>
    <m/>
    <m/>
    <m/>
    <n v="2000"/>
    <s v="GS01"/>
    <s v="0P4102210924"/>
    <s v="Verification Completed by NSS"/>
    <s v="Phaze_2"/>
    <n v="623315"/>
    <n v="2"/>
    <x v="87"/>
    <s v="PHASE_6_ACT"/>
    <m/>
    <m/>
    <n v="3039"/>
    <x v="2"/>
    <n v="259040.03"/>
    <d v="2016-08-01T00:00:00"/>
    <s v="(R). MANUFACTURE OF MACHINERY AND EQUIPMENT"/>
    <n v="722"/>
    <n v="56"/>
    <n v="107.5"/>
    <n v="153"/>
    <n v="130.80000000000001"/>
    <n v="1.2167441860465118"/>
    <n v="3057"/>
    <n v="630370.90091162804"/>
    <m/>
    <m/>
  </r>
  <r>
    <n v="90"/>
    <n v="292009920661"/>
    <x v="30"/>
    <s v="MADHU SILICA PVT.LTD."/>
    <s v="Silica_PP"/>
    <n v="4055"/>
    <s v="KGS"/>
    <n v="5.1294697903822444"/>
    <m/>
    <n v="20800"/>
    <n v="27011990"/>
    <n v="2.5000000000000001E-2"/>
    <s v="050/2017-141"/>
    <n v="0"/>
    <m/>
    <n v="0.1"/>
    <m/>
    <n v="0.05"/>
    <s v="I158"/>
    <n v="520"/>
    <n v="0"/>
    <n v="52"/>
    <n v="1068.6000000000001"/>
    <n v="1640.6000000000001"/>
    <s v="DOC PENDING_INV/EXIT/INV/097"/>
    <s v="2000PPS10R0786040001"/>
    <s v="0R0786040001"/>
    <n v="292009920661"/>
    <s v="6087529"/>
    <d v="2020-12-10T00:00:00"/>
    <d v="2020-12-09T00:00:00"/>
    <e v="#N/A"/>
    <e v="#N/A"/>
    <e v="#N/A"/>
    <s v="Local"/>
    <m/>
    <m/>
    <m/>
    <m/>
    <m/>
    <m/>
    <n v="2000"/>
    <s v="PPS1"/>
    <s v="0R0786040001"/>
    <s v="Verification Completed by NSS"/>
    <m/>
    <n v="9885"/>
    <n v="4055"/>
    <x v="88"/>
    <s v="PHASE_3_ACT"/>
    <m/>
    <m/>
    <n v="1464"/>
    <x v="0"/>
    <n v="127.34146239210851"/>
    <d v="2020-12-01T00:00:00"/>
    <s v="(J). MANUFACTURE OF CHEMICALS AND CHEMICAL PRODUCTS"/>
    <n v="364"/>
    <n v="108"/>
    <n v="119.3"/>
    <n v="153"/>
    <n v="136.4"/>
    <n v="1.1433361274098912"/>
    <n v="1474"/>
    <n v="590384.05307627842"/>
    <m/>
    <m/>
  </r>
  <r>
    <n v="91"/>
    <n v="172001293376"/>
    <x v="15"/>
    <s v="Aug. Rath jun. GmBH"/>
    <s v="REFR MAT,HTW MDL,ALSITRAMOD14200M2,RATH"/>
    <n v="124"/>
    <s v="EA"/>
    <n v="4139.4629032258063"/>
    <m/>
    <n v="513293.4"/>
    <n v="68061000"/>
    <n v="0.1"/>
    <n v="0"/>
    <n v="0"/>
    <n v="0"/>
    <n v="0.1"/>
    <n v="0"/>
    <n v="0.18"/>
    <s v="001/2017 -III180"/>
    <n v="51329.340000000004"/>
    <n v="0"/>
    <n v="5132.9340000000011"/>
    <n v="102556.02132"/>
    <n v="159018.29532"/>
    <s v="DOC PENDING_INV/EXIT/INV/068"/>
    <s v="2000CH010P2574450049"/>
    <s v="0P2574450049"/>
    <e v="#N/A"/>
    <e v="#N/A"/>
    <e v="#N/A"/>
    <d v="2020-05-28T00:00:00"/>
    <n v="172001293376"/>
    <s v="1002938"/>
    <d v="2020-07-13T00:00:00"/>
    <s v="Import"/>
    <m/>
    <m/>
    <m/>
    <m/>
    <m/>
    <m/>
    <n v="2000"/>
    <s v="CH01"/>
    <s v="0P2574450049"/>
    <s v="Verification Completed by NSS"/>
    <m/>
    <n v="90492117"/>
    <n v="124"/>
    <x v="89"/>
    <s v="PHASE_1_ACT"/>
    <m/>
    <s v="Documents Required for remaining quantity."/>
    <n v="1659"/>
    <x v="2"/>
    <n v="4139.4629032258063"/>
    <d v="2020-05-01T00:00:00"/>
    <s v="(R). MANUFACTURE OF MACHINERY AND EQUIPMENT"/>
    <n v="722"/>
    <n v="101"/>
    <n v="112.9"/>
    <n v="153"/>
    <n v="130.80000000000001"/>
    <n v="1.1585473870682019"/>
    <n v="1688"/>
    <n v="594674.72736935341"/>
    <m/>
    <m/>
  </r>
  <r>
    <n v="92"/>
    <n v="292201974621"/>
    <x v="54"/>
    <s v="GAUTAM INDUSTRIAL CORPORATION"/>
    <s v="FLG,BL,A105,RF,CL300,16IN"/>
    <n v="28"/>
    <s v="EA"/>
    <n v="18095.998214285715"/>
    <m/>
    <n v="506687.95"/>
    <n v="84819090"/>
    <n v="7.4999999999999997E-2"/>
    <n v="0"/>
    <n v="0"/>
    <n v="0"/>
    <n v="0.1"/>
    <n v="0"/>
    <n v="0.18"/>
    <s v="001/2017-III368"/>
    <n v="38001.596250000002"/>
    <n v="0"/>
    <n v="3800.1596250000002"/>
    <n v="98728.147057499998"/>
    <n v="140529.9029325"/>
    <s v="DOC PENDING_INV/EXIT/INV/087"/>
    <s v="2000CH010P1762100024"/>
    <s v="0P1762100024"/>
    <n v="292201974621"/>
    <s v="6018139"/>
    <d v="2022-02-24T00:00:00"/>
    <d v="2022-01-23T00:00:00"/>
    <e v="#N/A"/>
    <e v="#N/A"/>
    <e v="#N/A"/>
    <s v="Local"/>
    <m/>
    <m/>
    <m/>
    <m/>
    <m/>
    <m/>
    <n v="2000"/>
    <s v="CH01"/>
    <s v="0P1762100024"/>
    <s v="Verification Completed by NSS"/>
    <m/>
    <s v="BOM/787/21-22"/>
    <n v="28"/>
    <x v="90"/>
    <s v="PHASE_2_ACT"/>
    <m/>
    <s v="Documents required for remaining qty"/>
    <n v="1054"/>
    <x v="2"/>
    <n v="18095.998214285715"/>
    <d v="2022-01-01T00:00:00"/>
    <s v="(R). MANUFACTURE OF MACHINERY AND EQUIPMENT"/>
    <n v="722"/>
    <n v="121"/>
    <n v="121.6"/>
    <n v="153"/>
    <n v="130.80000000000001"/>
    <n v="1.0756578947368423"/>
    <n v="1078"/>
    <n v="545022.89358552638"/>
    <m/>
    <m/>
  </r>
  <r>
    <n v="93"/>
    <n v="291703503910"/>
    <x v="55"/>
    <s v="P J ENTERPRISE"/>
    <s v="OIL,SHELL OMALA S2G 220,SHELL"/>
    <n v="2508"/>
    <s v="LTR"/>
    <n v="201.91482854864435"/>
    <m/>
    <n v="506402.39"/>
    <s v="27101980 / 27101990"/>
    <n v="0.05"/>
    <n v="0"/>
    <n v="0"/>
    <n v="0"/>
    <n v="0.1"/>
    <n v="0"/>
    <n v="0.18"/>
    <s v="001/2017 - III33"/>
    <n v="25320.119500000001"/>
    <n v="0"/>
    <n v="2532.0119500000001"/>
    <n v="96165.813861000002"/>
    <n v="124017.945311"/>
    <s v="DOC PENDING_INV/EXIT/INV/083"/>
    <s v="2000CH010T3603020032"/>
    <s v="0T3603020032"/>
    <n v="291703503910"/>
    <s v="6034042"/>
    <d v="2017-07-04T00:00:00"/>
    <d v="2017-06-26T00:00:00"/>
    <e v="#N/A"/>
    <e v="#N/A"/>
    <e v="#N/A"/>
    <s v="Local"/>
    <m/>
    <m/>
    <m/>
    <m/>
    <m/>
    <m/>
    <n v="2000"/>
    <s v="CH01"/>
    <s v="0T3603020032"/>
    <s v="Verification Completed by NSS"/>
    <m/>
    <n v="1700341"/>
    <n v="2508"/>
    <x v="91"/>
    <s v="PHASE_1_ACT"/>
    <m/>
    <s v="DOCUMENTS REQUIRED FOR REMAINING QTY."/>
    <n v="2726"/>
    <x v="0"/>
    <n v="201.91482854864435"/>
    <d v="2017-06-01T00:00:00"/>
    <s v="(J). MANUFACTURE OF CHEMICALS AND CHEMICAL PRODUCTS"/>
    <n v="364"/>
    <n v="66"/>
    <n v="111.5"/>
    <n v="153"/>
    <n v="136.4"/>
    <n v="1.2233183856502243"/>
    <n v="2753"/>
    <n v="619491.35422421538"/>
    <m/>
    <m/>
  </r>
  <r>
    <n v="94"/>
    <n v="291602313590"/>
    <x v="56"/>
    <s v="Ingersoll Rand India Limited"/>
    <s v="BRG,67541383IM,IR"/>
    <n v="2"/>
    <s v="EA"/>
    <n v="250930"/>
    <m/>
    <n v="501860"/>
    <n v="84821020"/>
    <n v="7.4999999999999997E-2"/>
    <n v="0"/>
    <n v="0"/>
    <n v="0"/>
    <n v="0.1"/>
    <n v="0"/>
    <n v="0.18"/>
    <s v="001/2017 -III369"/>
    <n v="37639.5"/>
    <n v="0"/>
    <n v="3763.9500000000003"/>
    <n v="97787.420999999988"/>
    <n v="139190.87099999998"/>
    <s v="DOC PENDING_INV/EXIT/INV/065"/>
    <s v="2000CH010P0802030555"/>
    <s v="0P0802030555"/>
    <n v="291602313590"/>
    <s v="0027876"/>
    <d v="2016-06-22T00:00:00"/>
    <d v="2016-03-29T00:00:00"/>
    <e v="#N/A"/>
    <e v="#N/A"/>
    <e v="#N/A"/>
    <s v="Local"/>
    <m/>
    <m/>
    <m/>
    <m/>
    <m/>
    <m/>
    <n v="2000"/>
    <s v="CH01"/>
    <s v="0P0802030555"/>
    <s v="Verification Completed by NSS"/>
    <m/>
    <n v="16066735"/>
    <n v="2"/>
    <x v="92"/>
    <s v="PHASE_1_ACT"/>
    <m/>
    <s v="REQUIRED ALL PAGES OF BOE."/>
    <n v="3180"/>
    <x v="2"/>
    <n v="250930"/>
    <d v="2016-03-01T00:00:00"/>
    <s v="(R). MANUFACTURE OF MACHINERY AND EQUIPMENT"/>
    <n v="722"/>
    <n v="51"/>
    <n v="108.5"/>
    <n v="153"/>
    <n v="130.80000000000001"/>
    <n v="1.2055299539170508"/>
    <n v="3210"/>
    <n v="605007.26267281105"/>
    <m/>
    <m/>
  </r>
  <r>
    <n v="95"/>
    <n v="172001293376"/>
    <x v="15"/>
    <s v="Aug. Rath jun. GmBH"/>
    <s v="REFR MAT,HTW MDL,ALSITRAMOD14200M20,RATH"/>
    <n v="133"/>
    <s v="EA"/>
    <n v="3701.6254135338272"/>
    <m/>
    <n v="492316.179999999"/>
    <n v="68061000"/>
    <n v="0.1"/>
    <m/>
    <n v="0"/>
    <n v="0"/>
    <n v="0.1"/>
    <n v="0"/>
    <n v="0.18"/>
    <s v="001/2017-III180"/>
    <n v="49231.6179999999"/>
    <n v="0"/>
    <n v="4923.1617999999908"/>
    <n v="98364.772763999805"/>
    <n v="152519.55256399969"/>
    <s v="DOC PENDING_INV/EXIT/INV/087"/>
    <s v="2000CH010P2574450072"/>
    <s v="0P2574450072"/>
    <e v="#N/A"/>
    <e v="#N/A"/>
    <e v="#N/A"/>
    <d v="2020-05-28T00:00:00"/>
    <n v="172001293376"/>
    <s v="1002938"/>
    <d v="2020-07-13T00:00:00"/>
    <s v="Import"/>
    <m/>
    <m/>
    <m/>
    <m/>
    <m/>
    <m/>
    <n v="2000"/>
    <s v="CH01"/>
    <s v="0P2574450072"/>
    <s v="Verification Completed by NSS"/>
    <m/>
    <n v="90492117"/>
    <n v="133"/>
    <x v="93"/>
    <s v="PHASE_2_ACT"/>
    <m/>
    <s v="Documents required for remaining qty"/>
    <n v="1659"/>
    <x v="2"/>
    <n v="3701.6254135338272"/>
    <d v="2020-05-01T00:00:00"/>
    <s v="(R). MANUFACTURE OF MACHINERY AND EQUIPMENT"/>
    <n v="722"/>
    <n v="101"/>
    <n v="112.9"/>
    <n v="153"/>
    <n v="130.80000000000001"/>
    <n v="1.1585473870682019"/>
    <n v="1688"/>
    <n v="570371.62395039736"/>
    <m/>
    <m/>
  </r>
  <r>
    <n v="96"/>
    <n v="292111705745"/>
    <x v="57"/>
    <s v="Rotork Controls (India) Pvt. Ltd."/>
    <s v="PCB,50902,ROTORK"/>
    <n v="19"/>
    <s v="NOS"/>
    <n v="25515.360000000001"/>
    <m/>
    <n v="484791.84"/>
    <n v="85030090"/>
    <n v="7.4999999999999997E-2"/>
    <m/>
    <n v="0"/>
    <m/>
    <n v="0.1"/>
    <m/>
    <n v="0.18"/>
    <s v="001/2017-III374"/>
    <n v="36359.387999999999"/>
    <n v="0"/>
    <n v="3635.9387999999999"/>
    <n v="94461.690023999996"/>
    <n v="134457.01682399999"/>
    <s v="DOC PENDING_INV/EXIT/INV/096"/>
    <s v="2000CH010P4102250014"/>
    <s v="0P4102250014"/>
    <n v="292111705745"/>
    <s v="6101467"/>
    <d v="2021-11-27T00:00:00"/>
    <d v="2021-11-19T00:00:00"/>
    <e v="#N/A"/>
    <e v="#N/A"/>
    <e v="#N/A"/>
    <s v="Local"/>
    <m/>
    <m/>
    <m/>
    <m/>
    <m/>
    <m/>
    <n v="2000"/>
    <s v="CH01"/>
    <s v="0P4102250014"/>
    <s v="Verification Completed by NSS"/>
    <m/>
    <s v="JE40253"/>
    <n v="19"/>
    <x v="94"/>
    <s v="PHASE_3_ACT"/>
    <m/>
    <m/>
    <n v="1119"/>
    <x v="2"/>
    <n v="25515.360526315737"/>
    <d v="2021-11-01T00:00:00"/>
    <s v="(R). MANUFACTURE OF MACHINERY AND EQUIPMENT"/>
    <n v="722"/>
    <n v="119"/>
    <n v="120.8"/>
    <n v="153"/>
    <n v="130.80000000000001"/>
    <n v="1.0827814569536425"/>
    <n v="1139"/>
    <n v="524923.62566225056"/>
    <m/>
    <m/>
  </r>
  <r>
    <n v="97"/>
    <n v="291700901800"/>
    <x v="58"/>
    <s v="Samson Controls Pvt. Ltd."/>
    <s v="GSKT,COV,M-37-102-090-055_80100,SAMSON"/>
    <n v="2"/>
    <s v="NOS"/>
    <n v="241398.17"/>
    <m/>
    <n v="482796.34"/>
    <n v="84819090"/>
    <n v="7.4999999999999997E-2"/>
    <n v="0"/>
    <n v="0"/>
    <n v="0"/>
    <n v="0.1"/>
    <n v="0"/>
    <n v="0.18"/>
    <s v="001/2017-III368"/>
    <n v="36209.7255"/>
    <n v="0"/>
    <n v="3620.9725500000004"/>
    <n v="94072.866848999998"/>
    <n v="133903.56489899999"/>
    <s v="DOC PENDING_INV/EXIT/INV/071"/>
    <s v="2000GS010P4102200080"/>
    <s v="0P4102200080"/>
    <n v="291700901800"/>
    <s v="0010141"/>
    <d v="2017-02-27T00:00:00"/>
    <d v="2017-01-31T00:00:00"/>
    <e v="#N/A"/>
    <e v="#N/A"/>
    <e v="#N/A"/>
    <s v="Local"/>
    <m/>
    <m/>
    <m/>
    <m/>
    <m/>
    <m/>
    <n v="2000"/>
    <s v="GS01"/>
    <s v="0P4102200080"/>
    <s v="Verification Completed by NSS"/>
    <m/>
    <s v="16-17/E1/003243"/>
    <n v="2"/>
    <x v="95"/>
    <s v="PHASE_1_ACT"/>
    <m/>
    <s v="Documents required for remaining qty"/>
    <n v="2872"/>
    <x v="2"/>
    <n v="241398.17"/>
    <d v="2017-01-01T00:00:00"/>
    <s v="(R). MANUFACTURE OF MACHINERY AND EQUIPMENT"/>
    <n v="722"/>
    <n v="61"/>
    <n v="108.1"/>
    <n v="153"/>
    <n v="130.80000000000001"/>
    <n v="1.2099907493061981"/>
    <n v="2904"/>
    <n v="584179.10519888997"/>
    <m/>
    <m/>
  </r>
  <r>
    <n v="98"/>
    <n v="171602006796"/>
    <x v="59"/>
    <s v="Pepperl and Fuchs (India) Pvt. Ltd."/>
    <s v="PROT,SURGE,DP-LBF-I1.36.DE,PEPPERL"/>
    <n v="35"/>
    <s v="EA"/>
    <n v="6486.8377142857144"/>
    <m/>
    <n v="227039.32"/>
    <n v="85044090"/>
    <n v="0.2"/>
    <n v="0"/>
    <n v="0"/>
    <n v="0"/>
    <n v="0.1"/>
    <n v="0"/>
    <n v="0.18"/>
    <s v="001/2017-III375"/>
    <n v="45407.864000000001"/>
    <n v="0"/>
    <n v="4540.7864"/>
    <n v="49857.834671999997"/>
    <n v="99806.485071999996"/>
    <s v="DOC PENDING_INV/EXIT/INV/078"/>
    <s v="2000GS010P4612170014"/>
    <s v="0P4612170014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612170014"/>
    <s v="Verification Completed by NSS"/>
    <s v="Phaze1_Part_2"/>
    <n v="2016600102"/>
    <n v="35"/>
    <x v="96"/>
    <s v="PHASE_1_ACT"/>
    <m/>
    <n v="1"/>
    <n v="3053"/>
    <x v="3"/>
    <n v="13631.149142857113"/>
    <d v="2016-08-01T00:00:00"/>
    <s v="(P). MANUFACTURE OF COMPUTER, ELECTRONIC AND OPTICAL PRODUCTS"/>
    <n v="639"/>
    <n v="56"/>
    <n v="108.8"/>
    <n v="153"/>
    <n v="121.7"/>
    <n v="1.1185661764705883"/>
    <n v="3057"/>
    <n v="533656.98321691062"/>
    <m/>
    <m/>
  </r>
  <r>
    <n v="99"/>
    <n v="291807823952"/>
    <x v="60"/>
    <s v="BHARAT PETROLEUM CORPORATION LTD"/>
    <s v="OIL,MAK AMOCAM-680,BART-PET"/>
    <n v="3360"/>
    <s v="LTR"/>
    <n v="141"/>
    <m/>
    <n v="473760"/>
    <s v="27101980 / 27101990"/>
    <n v="0.05"/>
    <n v="0"/>
    <n v="0"/>
    <n v="0"/>
    <n v="0.1"/>
    <n v="0"/>
    <n v="0.18"/>
    <s v="001/2017 - III33"/>
    <n v="23688"/>
    <n v="0"/>
    <n v="2368.8000000000002"/>
    <n v="89967.02399999999"/>
    <n v="116023.82399999999"/>
    <s v="DOC PENDING_INV/EXIT/INV/083"/>
    <s v="2000CH010T3603020079"/>
    <s v="0T3603020079"/>
    <n v="291807823952"/>
    <s v="6061404"/>
    <d v="2018-09-11T00:00:00"/>
    <d v="2018-09-10T00:00:00"/>
    <e v="#N/A"/>
    <e v="#N/A"/>
    <e v="#N/A"/>
    <s v="Local"/>
    <m/>
    <m/>
    <m/>
    <m/>
    <m/>
    <m/>
    <n v="2000"/>
    <s v="CH01"/>
    <s v="0T3603020079"/>
    <s v="Verification Completed by NSS"/>
    <m/>
    <n v="4540158430"/>
    <n v="3360"/>
    <x v="97"/>
    <s v="PHASE_1_ACT"/>
    <m/>
    <s v="DOCUMENTS REQUIRED FOR REMAINING QTY."/>
    <n v="2285"/>
    <x v="0"/>
    <n v="141"/>
    <d v="2018-09-01T00:00:00"/>
    <s v="(J). MANUFACTURE OF CHEMICALS AND CHEMICAL PRODUCTS"/>
    <n v="364"/>
    <n v="81"/>
    <n v="119.6"/>
    <n v="153"/>
    <n v="136.4"/>
    <n v="1.1404682274247493"/>
    <n v="2296"/>
    <n v="540308.22742474917"/>
    <m/>
    <m/>
  </r>
  <r>
    <n v="100"/>
    <n v="171700744132"/>
    <x v="61"/>
    <s v="Bently Nevada LLC"/>
    <s v="PROXMTR,9M,18745-04,BENTLY-N"/>
    <n v="3"/>
    <s v="NOS"/>
    <n v="1136"/>
    <m/>
    <n v="3408"/>
    <n v="84119900"/>
    <n v="0.1"/>
    <m/>
    <n v="0"/>
    <m/>
    <n v="0.1"/>
    <m/>
    <n v="0.18"/>
    <s v="001/2017-III316"/>
    <n v="340.8"/>
    <n v="0"/>
    <n v="34.080000000000005"/>
    <n v="680.91840000000002"/>
    <n v="1055.7984000000001"/>
    <s v="DOC PENDING_INV/EXIT/INV/097"/>
    <s v="2000CH010P5551870008"/>
    <s v="0P5551870008"/>
    <e v="#N/A"/>
    <e v="#N/A"/>
    <e v="#N/A"/>
    <d v="2017-03-21T00:00:00"/>
    <n v="171700744132"/>
    <s v="0001243"/>
    <d v="2017-03-29T00:00:00"/>
    <s v="Import"/>
    <m/>
    <m/>
    <m/>
    <m/>
    <m/>
    <m/>
    <n v="2000"/>
    <s v="CH01"/>
    <s v="0P5551870008"/>
    <s v="Verification Completed by NSS"/>
    <m/>
    <n v="1007462052"/>
    <n v="3"/>
    <x v="98"/>
    <s v="PHASE_3_ACT"/>
    <m/>
    <m/>
    <n v="2823"/>
    <x v="1"/>
    <n v="155356.96999999965"/>
    <d v="2017-03-01T00:00:00"/>
    <s v="(Q). MANUFACTURE OF ELECTRICAL EQUIPMENT"/>
    <n v="666"/>
    <n v="63"/>
    <n v="108"/>
    <n v="153"/>
    <n v="133.4"/>
    <n v="1.2351851851851852"/>
    <n v="2845"/>
    <n v="575683.88327777653"/>
    <m/>
    <m/>
  </r>
  <r>
    <n v="101"/>
    <n v="172001293376"/>
    <x v="15"/>
    <s v="Aug. Rath jun. GmBH"/>
    <s v="REFR MAT,HTW MDL,ALSITRAMOD14200M8,RATH"/>
    <n v="101"/>
    <s v="EA"/>
    <n v="4554.4615841584155"/>
    <m/>
    <n v="460000.62"/>
    <n v="68061000"/>
    <n v="0.1"/>
    <n v="0"/>
    <n v="0"/>
    <n v="0"/>
    <n v="0.1"/>
    <n v="0"/>
    <n v="0.18"/>
    <s v="001/2017 -III180"/>
    <n v="46000.062000000005"/>
    <n v="0"/>
    <n v="4600.0062000000007"/>
    <n v="91908.123875999998"/>
    <n v="142508.19207600001"/>
    <s v="DOC PENDING_INV/EXIT/INV/068"/>
    <s v="2000CH010P2574450066"/>
    <s v="0P2574450066"/>
    <e v="#N/A"/>
    <e v="#N/A"/>
    <e v="#N/A"/>
    <d v="2020-05-28T00:00:00"/>
    <n v="172001293376"/>
    <s v="1002938"/>
    <d v="2020-07-13T00:00:00"/>
    <s v="Import"/>
    <m/>
    <m/>
    <m/>
    <m/>
    <m/>
    <m/>
    <n v="2000"/>
    <s v="CH01"/>
    <s v="0P2574450066"/>
    <s v="Verification Completed by NSS"/>
    <m/>
    <n v="90492117"/>
    <n v="101"/>
    <x v="99"/>
    <s v="PHASE_1_ACT"/>
    <m/>
    <s v="Documents Required for remaining quantity."/>
    <n v="1659"/>
    <x v="2"/>
    <n v="4554.4615841584155"/>
    <d v="2020-05-01T00:00:00"/>
    <s v="(R). MANUFACTURE OF MACHINERY AND EQUIPMENT"/>
    <n v="722"/>
    <n v="101"/>
    <n v="112.9"/>
    <n v="153"/>
    <n v="130.80000000000001"/>
    <n v="1.1585473870682019"/>
    <n v="1688"/>
    <n v="532932.51635075291"/>
    <m/>
    <m/>
  </r>
  <r>
    <n v="102"/>
    <n v="291603490393"/>
    <x v="62"/>
    <s v="Dresser-Rand India Private Limited"/>
    <s v="PIST RING,R79863YIM,DRES-RAN"/>
    <n v="4"/>
    <s v="EA"/>
    <n v="114956.89750000001"/>
    <m/>
    <n v="459827.59"/>
    <n v="84149019"/>
    <n v="7.4999999999999997E-2"/>
    <n v="0"/>
    <n v="0"/>
    <n v="0"/>
    <n v="0.1"/>
    <n v="0"/>
    <n v="0.18"/>
    <s v="001/2017-III317B"/>
    <n v="34487.06925"/>
    <n v="0"/>
    <n v="3448.7069250000004"/>
    <n v="89597.405911499998"/>
    <n v="127533.18208649999"/>
    <s v="DOC PENDING_INV/EXIT/INV/064"/>
    <s v="2000CH010P0801040542"/>
    <s v="0P0801040542"/>
    <n v="291603490393"/>
    <s v="0034800"/>
    <d v="2016-08-03T00:00:00"/>
    <d v="2016-06-15T00:00:00"/>
    <e v="#N/A"/>
    <e v="#N/A"/>
    <e v="#N/A"/>
    <s v="Local"/>
    <m/>
    <m/>
    <m/>
    <m/>
    <m/>
    <m/>
    <n v="2000"/>
    <s v="CH01"/>
    <s v="0P0801040542"/>
    <s v="Verification Completed by NSS"/>
    <m/>
    <n v="1118"/>
    <n v="4"/>
    <x v="100"/>
    <s v="PHASE_1_ACT"/>
    <m/>
    <s v="Documents required for remaining qty"/>
    <n v="3102"/>
    <x v="2"/>
    <n v="114956.89750000001"/>
    <d v="2016-06-01T00:00:00"/>
    <s v="(R). MANUFACTURE OF MACHINERY AND EQUIPMENT"/>
    <n v="722"/>
    <n v="54"/>
    <n v="108"/>
    <n v="153"/>
    <n v="130.80000000000001"/>
    <n v="1.2111111111111112"/>
    <n v="3118"/>
    <n v="556902.30344444455"/>
    <m/>
    <m/>
  </r>
  <r>
    <n v="103"/>
    <n v="171702612222"/>
    <x v="53"/>
    <s v="Siemens Limited"/>
    <s v="MDL,THYRISTOR,LDX:L0328210,SIEMENS"/>
    <n v="11"/>
    <s v="EA"/>
    <n v="41801.620000000003"/>
    <m/>
    <n v="459817.82"/>
    <n v="85412900"/>
    <n v="0"/>
    <n v="0"/>
    <n v="0"/>
    <n v="0"/>
    <n v="0"/>
    <n v="0"/>
    <n v="0.18"/>
    <s v="001/2017-III392"/>
    <n v="0"/>
    <n v="0"/>
    <n v="0"/>
    <n v="82767.207599999994"/>
    <n v="82767.207599999994"/>
    <s v="DOC PENDING_INV/EXIT/INV/065"/>
    <s v="2000CH010P0958970163"/>
    <s v="0P0958970163"/>
    <e v="#N/A"/>
    <e v="#N/A"/>
    <e v="#N/A"/>
    <d v="2017-09-25T00:00:00"/>
    <n v="171702612222"/>
    <s v="1004015"/>
    <d v="2017-10-11T00:00:00"/>
    <s v="Import"/>
    <m/>
    <m/>
    <m/>
    <m/>
    <m/>
    <m/>
    <n v="2000"/>
    <s v="CH01"/>
    <s v="0P0958970163"/>
    <s v="Verification Completed by NSS"/>
    <m/>
    <n v="9061707572"/>
    <n v="11"/>
    <x v="101"/>
    <s v="PHASE_1_ACT"/>
    <m/>
    <s v="INVISIBLE INVOICE AND BOE. REQUIRED CLEAR COPY"/>
    <n v="2635"/>
    <x v="1"/>
    <n v="41801.620000000003"/>
    <d v="2017-09-01T00:00:00"/>
    <s v="(Q). MANUFACTURE OF ELECTRICAL EQUIPMENT"/>
    <n v="666"/>
    <n v="69"/>
    <n v="110.7"/>
    <n v="153"/>
    <n v="133.4"/>
    <n v="1.2050587172538392"/>
    <n v="2661"/>
    <n v="554107.47233965667"/>
    <m/>
    <m/>
  </r>
  <r>
    <n v="104"/>
    <n v="292310198891"/>
    <x v="63"/>
    <s v="National Electricals and"/>
    <s v="FAN,RAD,230V,0.77A,D2E133-CI33+,EBMPAPST"/>
    <n v="18"/>
    <s v="NOS"/>
    <n v="25433.333333333332"/>
    <m/>
    <n v="457800"/>
    <n v="84145990"/>
    <n v="0.1"/>
    <n v="0"/>
    <n v="0"/>
    <n v="0"/>
    <n v="0.1"/>
    <n v="0"/>
    <n v="0.18"/>
    <s v="001/2017-III317B"/>
    <n v="45780"/>
    <n v="0"/>
    <n v="4578"/>
    <n v="91468.44"/>
    <n v="141826.44"/>
    <s v="DOC PENDING_INV/EXIT/INV/089"/>
    <s v="2000CH010P3902020005"/>
    <s v="0P3902020005"/>
    <n v="292310198891"/>
    <s v="6082419"/>
    <d v="2023-09-22T00:00:00"/>
    <d v="2023-09-20T00:00:00"/>
    <e v="#N/A"/>
    <e v="#N/A"/>
    <e v="#N/A"/>
    <s v="Local"/>
    <m/>
    <m/>
    <m/>
    <m/>
    <m/>
    <m/>
    <n v="2000"/>
    <s v="CH01"/>
    <s v="0P3902020005"/>
    <s v="New_Line item_ Addition"/>
    <m/>
    <s v="BRD-4599"/>
    <n v="18"/>
    <x v="102"/>
    <s v="PHASE_2_ACT"/>
    <m/>
    <m/>
    <n v="449"/>
    <x v="2"/>
    <n v="25433.333333333332"/>
    <d v="2023-09-01T00:00:00"/>
    <s v="(R). MANUFACTURE OF MACHINERY AND EQUIPMENT"/>
    <n v="722"/>
    <n v="141"/>
    <n v="129.19999999999999"/>
    <n v="153"/>
    <n v="130.80000000000001"/>
    <n v="1.0123839009287927"/>
    <n v="470"/>
    <n v="463469.3498452013"/>
    <m/>
    <m/>
  </r>
  <r>
    <n v="105"/>
    <n v="292400972861"/>
    <x v="64"/>
    <s v="DORF KETAL CHEMICALS INDIA"/>
    <s v="AMINE F/DEAERATOR,DA2284,DORF KETAL"/>
    <n v="2581"/>
    <s v="KG"/>
    <n v="175"/>
    <m/>
    <n v="451675"/>
    <n v="38119000"/>
    <n v="0.1"/>
    <n v="0"/>
    <n v="0"/>
    <n v="0"/>
    <n v="0.1"/>
    <n v="0"/>
    <n v="0.18"/>
    <s v="001/2017-III89A"/>
    <n v="45167.5"/>
    <n v="0"/>
    <n v="4516.75"/>
    <n v="90244.664999999994"/>
    <n v="139928.91499999998"/>
    <s v="DOC PENDING_INV/EXIT/INV/093"/>
    <s v="2000DFS10R0786030002"/>
    <s v="0R0786030002"/>
    <n v="292400972861"/>
    <s v="6008380"/>
    <d v="2024-01-27T00:00:00"/>
    <d v="2024-01-24T00:00:00"/>
    <e v="#N/A"/>
    <e v="#N/A"/>
    <e v="#N/A"/>
    <s v="Local"/>
    <m/>
    <m/>
    <m/>
    <m/>
    <m/>
    <m/>
    <n v="2000"/>
    <s v="DFS1"/>
    <s v="0R0786030002"/>
    <s v="New_Line item_ Addition"/>
    <m/>
    <s v="EXP/23120476"/>
    <n v="2581"/>
    <x v="103"/>
    <s v="PHASE_2_ACT"/>
    <m/>
    <m/>
    <n v="323"/>
    <x v="0"/>
    <n v="175"/>
    <d v="2024-01-01T00:00:00"/>
    <s v="(J). MANUFACTURE OF CHEMICALS AND CHEMICAL PRODUCTS"/>
    <n v="364"/>
    <n v="145"/>
    <n v="135.4"/>
    <n v="153"/>
    <n v="136.4"/>
    <n v="1.0073855243722305"/>
    <n v="348"/>
    <n v="455010.85672082723"/>
    <m/>
    <m/>
  </r>
  <r>
    <n v="106"/>
    <n v="171801881672"/>
    <x v="65"/>
    <s v="SEW EURODRIVE INDIA PRIVATE LIMITED"/>
    <s v="GEARED MOT,FA87 AM160/II2GD,SEW-EURO"/>
    <n v="2"/>
    <s v="EA"/>
    <n v="225216.4299999995"/>
    <m/>
    <n v="450432.859999999"/>
    <n v="84834000"/>
    <n v="7.4999999999999997E-2"/>
    <n v="0"/>
    <n v="0"/>
    <n v="0"/>
    <n v="0.1"/>
    <n v="0"/>
    <n v="0.18"/>
    <s v="001/2017-III369A"/>
    <n v="33782.464499999922"/>
    <n v="0"/>
    <n v="3378.2464499999924"/>
    <n v="87766.842770999807"/>
    <n v="124927.55372099971"/>
    <s v="DOC PENDING_INV/EXIT/INV/065"/>
    <s v="2000CH010P1001120058"/>
    <s v="0P1001120058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1120058"/>
    <s v="Verification Completed by NSS"/>
    <m/>
    <n v="2305020206"/>
    <n v="2"/>
    <x v="104"/>
    <s v="PHASE_1_ACT"/>
    <m/>
    <s v="ITEM NOT FOUND IN INVOICE."/>
    <n v="2346"/>
    <x v="2"/>
    <n v="225216.4299999995"/>
    <d v="2018-07-01T00:00:00"/>
    <s v="(R). MANUFACTURE OF MACHINERY AND EQUIPMENT"/>
    <n v="722"/>
    <n v="79"/>
    <n v="110.9"/>
    <n v="153"/>
    <n v="130.80000000000001"/>
    <n v="1.1794409377817854"/>
    <n v="2358"/>
    <n v="531258.9548061305"/>
    <m/>
    <m/>
  </r>
  <r>
    <n v="107"/>
    <n v="292101438204"/>
    <x v="66"/>
    <s v="Cleanflow Cooling Tower Solutions"/>
    <s v="NOZL,SPRAY,PP,F/CT 1,2,3"/>
    <n v="1778"/>
    <s v="NOS"/>
    <n v="253.29760967379079"/>
    <m/>
    <n v="450363.15"/>
    <n v="84198990"/>
    <n v="7.4999999999999997E-2"/>
    <n v="0"/>
    <n v="0"/>
    <n v="0"/>
    <n v="0.1"/>
    <n v="0"/>
    <n v="0.18"/>
    <s v="001/2017-III320"/>
    <n v="33777.236250000002"/>
    <n v="0"/>
    <n v="3377.7236250000005"/>
    <n v="87753.259777500003"/>
    <n v="124908.2196525"/>
    <s v="DOC PENDING_INV/EXIT/INV/070"/>
    <s v="2000CH010P3913050020"/>
    <s v="0P3913050020"/>
    <n v="292101438204"/>
    <s v="6012595"/>
    <d v="2021-02-12T00:00:00"/>
    <d v="2021-02-11T00:00:00"/>
    <e v="#N/A"/>
    <e v="#N/A"/>
    <e v="#N/A"/>
    <s v="Local"/>
    <m/>
    <m/>
    <m/>
    <m/>
    <m/>
    <m/>
    <n v="2000"/>
    <s v="CH01"/>
    <s v="0P3913050020"/>
    <s v="Verification Completed by NSS"/>
    <m/>
    <n v="95"/>
    <n v="1778"/>
    <x v="105"/>
    <s v="PHASE_1_ACT"/>
    <m/>
    <s v="Documents Required for remaining quantity."/>
    <n v="1400"/>
    <x v="2"/>
    <n v="253.29760967379079"/>
    <d v="2021-02-01T00:00:00"/>
    <s v="(R). MANUFACTURE OF MACHINERY AND EQUIPMENT"/>
    <n v="722"/>
    <n v="110"/>
    <n v="115.4"/>
    <n v="153"/>
    <n v="130.80000000000001"/>
    <n v="1.1334488734835355"/>
    <n v="1412"/>
    <n v="510463.60502599657"/>
    <m/>
    <m/>
  </r>
  <r>
    <n v="108"/>
    <n v="292312047086"/>
    <x v="67"/>
    <s v="Anderson Greenwood"/>
    <s v="NOZL,103103-R,TYCO-V&amp;C"/>
    <n v="2"/>
    <s v="EA"/>
    <n v="124160"/>
    <m/>
    <n v="248320"/>
    <n v="84819090"/>
    <n v="7.4999999999999997E-2"/>
    <n v="0"/>
    <n v="0"/>
    <n v="0"/>
    <n v="0.1"/>
    <n v="0"/>
    <n v="0.18"/>
    <s v="001/2017-III368"/>
    <n v="18624"/>
    <n v="0"/>
    <n v="1862.4"/>
    <n v="48385.152000000002"/>
    <n v="68871.551999999996"/>
    <s v="DOC PENDING_INV/EXIT/INV/092"/>
    <s v="2000CH010P5270010085"/>
    <s v="0P5270010085"/>
    <n v="292312047086"/>
    <s v="6097834"/>
    <d v="2023-11-09T00:00:00"/>
    <d v="2023-10-30T00:00:00"/>
    <e v="#N/A"/>
    <e v="#N/A"/>
    <e v="#N/A"/>
    <s v="Local"/>
    <m/>
    <m/>
    <m/>
    <m/>
    <m/>
    <m/>
    <n v="2000"/>
    <s v="CH01"/>
    <s v="0P5270010085"/>
    <s v="New_Line item_ Addition"/>
    <s v="Phaze_2"/>
    <n v="6500227717"/>
    <n v="2"/>
    <x v="106"/>
    <s v="PHASE_2_ACT"/>
    <m/>
    <s v="Documents required for remaining qty"/>
    <n v="409"/>
    <x v="2"/>
    <n v="224847.95499999949"/>
    <d v="2023-10-01T00:00:00"/>
    <s v="(R). MANUFACTURE OF MACHINERY AND EQUIPMENT"/>
    <n v="722"/>
    <n v="142"/>
    <n v="128.9"/>
    <n v="153"/>
    <n v="130.80000000000001"/>
    <n v="1.0147401086113266"/>
    <n v="440"/>
    <n v="456324.47655546828"/>
    <m/>
    <m/>
  </r>
  <r>
    <n v="109"/>
    <n v="291601292091"/>
    <x v="35"/>
    <s v="Ingersoll Rand India Limited"/>
    <s v="VLV,INL,F/5&amp;4x7 PHE BO NL,37985033,IR"/>
    <n v="3"/>
    <s v="EA"/>
    <n v="149113.74666666632"/>
    <m/>
    <n v="447341.239999999"/>
    <n v="84818030"/>
    <n v="7.4999999999999997E-2"/>
    <n v="0"/>
    <n v="0"/>
    <n v="0"/>
    <n v="0.1"/>
    <n v="0"/>
    <n v="0.18"/>
    <s v="001/2017-III368"/>
    <n v="33550.592999999921"/>
    <n v="0"/>
    <n v="3355.0592999999922"/>
    <n v="87164.440613999803"/>
    <n v="124070.09291399972"/>
    <s v="DOC PENDING_INV/EXIT/INV/065"/>
    <s v="2000GS010P0801070111"/>
    <s v="0P0801070111"/>
    <n v="291601292091"/>
    <n v="13698"/>
    <d v="2016-03-28T00:00:00"/>
    <d v="2016-02-19T00:00:00"/>
    <e v="#N/A"/>
    <e v="#N/A"/>
    <e v="#N/A"/>
    <s v="Local"/>
    <m/>
    <m/>
    <m/>
    <m/>
    <m/>
    <m/>
    <n v="2000"/>
    <s v="GS01"/>
    <s v="0P0801070111"/>
    <s v="Verification Completed by NSS"/>
    <s v="Phaze1_Part_2"/>
    <n v="16065548"/>
    <n v="3"/>
    <x v="107"/>
    <s v="PHASE_1_ACT"/>
    <m/>
    <s v="Documents required for remaining qty"/>
    <n v="3219"/>
    <x v="2"/>
    <n v="149113.74666666632"/>
    <d v="2016-02-01T00:00:00"/>
    <s v="(R). MANUFACTURE OF MACHINERY AND EQUIPMENT"/>
    <n v="722"/>
    <n v="50"/>
    <n v="108.1"/>
    <n v="153"/>
    <n v="130.80000000000001"/>
    <n v="1.2099907493061981"/>
    <n v="3239"/>
    <n v="541278.76218316262"/>
    <m/>
    <m/>
  </r>
  <r>
    <n v="110"/>
    <n v="292006089045"/>
    <x v="68"/>
    <s v="TMEIC Industrial Systems India"/>
    <s v="FUSE,5P3K4529P047,TMEIC"/>
    <n v="36"/>
    <s v="EA"/>
    <n v="12370.666666666666"/>
    <m/>
    <n v="445344"/>
    <n v="85361040"/>
    <n v="0.1"/>
    <n v="0"/>
    <n v="0"/>
    <n v="0"/>
    <n v="0.1"/>
    <n v="0"/>
    <n v="0.18"/>
    <s v="001/2017- III388A"/>
    <n v="44534.400000000001"/>
    <n v="0"/>
    <n v="4453.4400000000005"/>
    <n v="88979.731199999995"/>
    <n v="137967.57120000001"/>
    <s v="DOC PENDING_INV/EXIT/INV/065"/>
    <s v="2000CH010P1003020443"/>
    <s v="0P1003020443"/>
    <n v="292006089045"/>
    <s v="6054665"/>
    <d v="2020-08-17T00:00:00"/>
    <d v="2020-08-11T00:00:00"/>
    <e v="#N/A"/>
    <e v="#N/A"/>
    <e v="#N/A"/>
    <s v="Local"/>
    <m/>
    <m/>
    <m/>
    <m/>
    <m/>
    <m/>
    <n v="2000"/>
    <s v="CH01"/>
    <s v="0P1003020443"/>
    <s v="Verification Completed by NSS"/>
    <s v="Phaze_2"/>
    <n v="1020000054"/>
    <n v="36"/>
    <x v="108"/>
    <s v="PHASE_1_ACT"/>
    <m/>
    <s v="Documents required for remaining qty"/>
    <n v="1584"/>
    <x v="1"/>
    <n v="12370.666666666666"/>
    <d v="2020-08-01T00:00:00"/>
    <s v="(Q). MANUFACTURE OF ELECTRICAL EQUIPMENT"/>
    <n v="666"/>
    <n v="104"/>
    <n v="113"/>
    <n v="153"/>
    <n v="133.4"/>
    <n v="1.1805309734513274"/>
    <n v="1596"/>
    <n v="525742.38584070792"/>
    <m/>
    <m/>
  </r>
  <r>
    <n v="111"/>
    <n v="291605082996"/>
    <x v="69"/>
    <s v="IMI Norgen Herion Pvt. Ltd"/>
    <s v="VLV,SOLEN,8675419-8922-11000,BUSCHJOS"/>
    <n v="1"/>
    <s v="NOS"/>
    <n v="443019.14"/>
    <m/>
    <n v="443019.14"/>
    <n v="84818090"/>
    <n v="7.4999999999999997E-2"/>
    <n v="0"/>
    <n v="0"/>
    <n v="0"/>
    <n v="0.1"/>
    <n v="0"/>
    <n v="0.18"/>
    <s v="001/2017-III368"/>
    <n v="33226.4355"/>
    <n v="0"/>
    <n v="3322.6435500000002"/>
    <n v="86322.279429000002"/>
    <n v="122871.358479"/>
    <s v="DOC PENDING_INV/EXIT/INV/071"/>
    <s v="2000CH010P4102100007"/>
    <s v="0P4102100007"/>
    <n v="291605082996"/>
    <s v="0052403"/>
    <d v="2016-11-26T00:00:00"/>
    <d v="2016-08-31T00:00:00"/>
    <e v="#N/A"/>
    <e v="#N/A"/>
    <e v="#N/A"/>
    <s v="Local"/>
    <m/>
    <m/>
    <m/>
    <m/>
    <m/>
    <m/>
    <n v="2000"/>
    <s v="CH01"/>
    <s v="0P4102100007"/>
    <s v="Verification Completed by NSS"/>
    <s v="Phaze1_Part_2"/>
    <s v="NI201603806"/>
    <n v="1"/>
    <x v="109"/>
    <s v="PHASE_1_ACT"/>
    <m/>
    <s v="Request Id mismatch"/>
    <n v="3025"/>
    <x v="2"/>
    <n v="443019.14"/>
    <d v="2016-08-01T00:00:00"/>
    <s v="(R). MANUFACTURE OF MACHINERY AND EQUIPMENT"/>
    <n v="722"/>
    <n v="56"/>
    <n v="107.5"/>
    <n v="153"/>
    <n v="130.80000000000001"/>
    <n v="1.2167441860465118"/>
    <n v="3057"/>
    <n v="539040.96290232567"/>
    <m/>
    <m/>
  </r>
  <r>
    <n v="112"/>
    <n v="291700901800"/>
    <x v="58"/>
    <s v="Samson Controls Pvt. Ltd."/>
    <s v="GSKT,COV,M-37-115-100-055_80100,SAMSON"/>
    <n v="3"/>
    <s v="NOS"/>
    <n v="147611.84999999966"/>
    <m/>
    <n v="442835.549999999"/>
    <n v="84819090"/>
    <n v="7.4999999999999997E-2"/>
    <n v="0"/>
    <n v="0"/>
    <n v="0"/>
    <n v="0.1"/>
    <n v="0"/>
    <n v="0.18"/>
    <s v="001/2017-III368"/>
    <n v="33212.666249999922"/>
    <n v="0"/>
    <n v="3321.2666249999925"/>
    <n v="86286.506917499792"/>
    <n v="122820.4397924997"/>
    <s v="DOC PENDING_INV/EXIT/INV/071"/>
    <s v="2000GS010P4102200086"/>
    <s v="0P4102200086"/>
    <n v="291700901800"/>
    <s v="0010141"/>
    <d v="2017-02-27T00:00:00"/>
    <d v="2017-01-31T00:00:00"/>
    <e v="#N/A"/>
    <e v="#N/A"/>
    <e v="#N/A"/>
    <s v="Local"/>
    <m/>
    <m/>
    <m/>
    <m/>
    <m/>
    <m/>
    <n v="2000"/>
    <s v="GS01"/>
    <s v="0P4102200086"/>
    <s v="Verification Completed by NSS"/>
    <m/>
    <s v="16-17/E1/003243"/>
    <n v="3"/>
    <x v="110"/>
    <s v="PHASE_1_ACT"/>
    <m/>
    <s v="Documents required for remaining qty"/>
    <n v="2872"/>
    <x v="2"/>
    <n v="147611.84999999966"/>
    <d v="2017-01-01T00:00:00"/>
    <s v="(R). MANUFACTURE OF MACHINERY AND EQUIPMENT"/>
    <n v="722"/>
    <n v="61"/>
    <n v="108.1"/>
    <n v="153"/>
    <n v="130.80000000000001"/>
    <n v="1.2099907493061981"/>
    <n v="2904"/>
    <n v="535826.91896392114"/>
    <m/>
    <m/>
  </r>
  <r>
    <n v="113"/>
    <n v="291701254283"/>
    <x v="70"/>
    <s v="High Tech Shoes Pvt Ltd"/>
    <s v="SAFETY SHOE,LACE"/>
    <n v="350"/>
    <s v="PAA"/>
    <n v="1248.9069714285715"/>
    <m/>
    <n v="437117.44"/>
    <n v="64034000"/>
    <n v="0.35"/>
    <n v="0"/>
    <n v="0"/>
    <n v="0"/>
    <n v="0.1"/>
    <n v="0"/>
    <n v="0.18"/>
    <s v="001/2017 - III168"/>
    <n v="152991.10399999999"/>
    <n v="0"/>
    <n v="15299.1104"/>
    <n v="108973.377792"/>
    <n v="277263.59219200001"/>
    <s v="DOC PENDING_INV/EXIT/INV/081"/>
    <s v="2000CH010T1622010003"/>
    <s v="0T1622010003"/>
    <n v="291701254283"/>
    <s v="0012393"/>
    <d v="2017-03-14T00:00:00"/>
    <d v="2017-02-27T00:00:00"/>
    <e v="#N/A"/>
    <e v="#N/A"/>
    <e v="#N/A"/>
    <s v="Local"/>
    <m/>
    <m/>
    <m/>
    <m/>
    <m/>
    <m/>
    <n v="2000"/>
    <s v="CH01"/>
    <s v="0T1622010003"/>
    <s v="Verification Completed by NSS"/>
    <m/>
    <n v="1856"/>
    <n v="350"/>
    <x v="111"/>
    <s v="PHASE_1_ACT"/>
    <m/>
    <m/>
    <n v="2845"/>
    <x v="2"/>
    <n v="1248.9069714285715"/>
    <d v="2017-02-01T00:00:00"/>
    <s v="(R). MANUFACTURE OF MACHINERY AND EQUIPMENT"/>
    <n v="722"/>
    <n v="62"/>
    <n v="108.2"/>
    <n v="153"/>
    <n v="130.80000000000001"/>
    <n v="1.2088724584103512"/>
    <n v="2873"/>
    <n v="528419.23430683918"/>
    <m/>
    <m/>
  </r>
  <r>
    <n v="114"/>
    <n v="292008114860"/>
    <x v="71"/>
    <s v="Kirloskar Ebara Pumps Limited"/>
    <s v="BSHG,CSG,CS,KSOS05120010200/81.2,KEPL"/>
    <n v="9"/>
    <s v="PCS"/>
    <n v="49222.387777777774"/>
    <m/>
    <n v="443001.49"/>
    <s v="8479000/84799090"/>
    <n v="7.4999999999999997E-2"/>
    <n v="0"/>
    <n v="0"/>
    <n v="0"/>
    <n v="0.1"/>
    <n v="0"/>
    <n v="0.18"/>
    <s v="001/2017-III308B"/>
    <n v="33225.111749999996"/>
    <n v="0"/>
    <n v="3322.5111749999996"/>
    <n v="86318.840326499994"/>
    <n v="122866.46325149998"/>
    <s v="DOC PENDING_INV/EXIT/INV/075"/>
    <s v="2000CH010P4205021484"/>
    <s v="0P4205021484"/>
    <n v="292008114860"/>
    <s v="6072516"/>
    <d v="2020-10-16T00:00:00"/>
    <d v="2020-08-25T00:00:00"/>
    <e v="#N/A"/>
    <e v="#N/A"/>
    <e v="#N/A"/>
    <s v="Local"/>
    <m/>
    <m/>
    <m/>
    <m/>
    <m/>
    <m/>
    <n v="2000"/>
    <s v="CH01"/>
    <s v="0P4205021484"/>
    <s v="Verification Completed by NSS"/>
    <s v="Phaze1_Part_2"/>
    <n v="7199962282"/>
    <n v="9"/>
    <x v="112"/>
    <s v="PHASE_1_ACT"/>
    <m/>
    <s v="MATERIAL CANT FIND DUE TO DISCIPTION ISSUE"/>
    <n v="1570"/>
    <x v="2"/>
    <n v="48450.20555555544"/>
    <d v="2020-08-01T00:00:00"/>
    <s v="(R). MANUFACTURE OF MACHINERY AND EQUIPMENT"/>
    <n v="722"/>
    <n v="104"/>
    <n v="113.6"/>
    <n v="153"/>
    <n v="130.80000000000001"/>
    <n v="1.1514084507042255"/>
    <n v="1596"/>
    <n v="502073.78503521014"/>
    <m/>
    <m/>
  </r>
  <r>
    <n v="115"/>
    <m/>
    <x v="11"/>
    <s v="Virgo Valves &amp; Controls Private Lim"/>
    <s v="SEAT,F316,9MP4U6RM90,VIRGO"/>
    <n v="2"/>
    <s v="EA"/>
    <n v="217012"/>
    <m/>
    <n v="434024"/>
    <n v="84135090"/>
    <n v="7.4999999999999997E-2"/>
    <m/>
    <m/>
    <m/>
    <n v="0.1"/>
    <m/>
    <n v="0.18"/>
    <s v="001/2017-III308B"/>
    <n v="32551.8"/>
    <n v="0"/>
    <n v="3255.1800000000003"/>
    <n v="84569.576399999991"/>
    <n v="120376.55639999999"/>
    <s v="DOC PENDING_INV/EXIT/INV/164"/>
    <s v="2000GS010P4102200773"/>
    <s v="2000GS010P4102200773"/>
    <n v="291604479390"/>
    <s v="0042974"/>
    <d v="2016-09-26T00:00:00"/>
    <d v="2016-09-15T00:00:00"/>
    <e v="#N/A"/>
    <e v="#N/A"/>
    <e v="#N/A"/>
    <s v="Local"/>
    <m/>
    <m/>
    <m/>
    <m/>
    <m/>
    <m/>
    <n v="2000"/>
    <s v="GS01"/>
    <s v="0P4102200773"/>
    <s v="Verification Completed by NSS"/>
    <m/>
    <s v="623712"/>
    <n v="2"/>
    <x v="113"/>
    <s v="PHASE_6_ACT"/>
    <m/>
    <m/>
    <n v="3010"/>
    <x v="3"/>
    <n v="217012"/>
    <d v="2016-09-01T00:00:00"/>
    <s v="(P). MANUFACTURE OF COMPUTER, ELECTRONIC AND OPTICAL PRODUCTS"/>
    <n v="639"/>
    <n v="57"/>
    <n v="108.5"/>
    <n v="153"/>
    <n v="121.7"/>
    <n v="1.1216589861751152"/>
    <n v="3026"/>
    <n v="486826.9198156682"/>
    <m/>
    <m/>
  </r>
  <r>
    <n v="116"/>
    <n v="171602006796"/>
    <x v="59"/>
    <s v="Pepperl and Fuchs (India) Pvt. Ltd."/>
    <s v="MOTHER BRD,19.2-35V,MB-FB-4R,PEPPERL"/>
    <n v="10"/>
    <s v="NOS"/>
    <n v="42117.294000000002"/>
    <m/>
    <n v="421172.94"/>
    <s v="85381019 / 85381010"/>
    <n v="7.4999999999999997E-2"/>
    <n v="0"/>
    <n v="0"/>
    <n v="0"/>
    <n v="0.1"/>
    <n v="0"/>
    <n v="0.18"/>
    <s v="001/2017-III389"/>
    <n v="31587.970499999999"/>
    <n v="0"/>
    <n v="3158.7970500000001"/>
    <n v="82065.547358999989"/>
    <n v="116812.31490899998"/>
    <s v="DOC PENDING_INV/EXIT/INV/075"/>
    <s v="2000GS010P4165010216"/>
    <s v="0P4165010216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65010216"/>
    <s v="Verification Completed by NSS"/>
    <s v="Phaze1_Part_2"/>
    <n v="2016600102"/>
    <n v="10"/>
    <x v="114"/>
    <s v="PHASE_1_ACT"/>
    <m/>
    <n v="1"/>
    <n v="3053"/>
    <x v="3"/>
    <n v="42117.294000000002"/>
    <d v="2016-08-01T00:00:00"/>
    <s v="(P). MANUFACTURE OF COMPUTER, ELECTRONIC AND OPTICAL PRODUCTS"/>
    <n v="639"/>
    <n v="56"/>
    <n v="108.8"/>
    <n v="153"/>
    <n v="121.7"/>
    <n v="1.1185661764705883"/>
    <n v="3057"/>
    <n v="471109.80512867653"/>
    <m/>
    <m/>
  </r>
  <r>
    <n v="117"/>
    <n v="292301324884"/>
    <x v="72"/>
    <s v="MESTA INC"/>
    <s v="BEND,BW,180°,5IN,SCH40,6.55MM,5IN"/>
    <n v="30"/>
    <s v="NOS"/>
    <n v="13899"/>
    <m/>
    <n v="416970"/>
    <n v="73079290"/>
    <n v="0.1"/>
    <s v="050/2017-377"/>
    <n v="0"/>
    <n v="0"/>
    <n v="0.1"/>
    <n v="0"/>
    <n v="0.18"/>
    <s v="001/2017-III217"/>
    <n v="41697"/>
    <n v="0"/>
    <n v="4169.7"/>
    <n v="83310.606"/>
    <n v="129177.306"/>
    <s v="DOC PENDING_INV/EXIT/INV/087"/>
    <s v="2000CH010P1729030015"/>
    <s v="0P1729030015"/>
    <n v="292301324884"/>
    <s v="6011182"/>
    <d v="2023-02-07T00:00:00"/>
    <d v="2023-02-06T00:00:00"/>
    <e v="#N/A"/>
    <e v="#N/A"/>
    <e v="#N/A"/>
    <s v="Local"/>
    <m/>
    <m/>
    <m/>
    <m/>
    <m/>
    <m/>
    <n v="2000"/>
    <s v="CH01"/>
    <s v="0P1729030015"/>
    <s v="New_Line item_ Addition"/>
    <m/>
    <n v="227"/>
    <n v="30"/>
    <x v="115"/>
    <s v="PHASE_2_ACT"/>
    <m/>
    <s v="BOE DRAFT FILED. REQUIRED ANNEXURE BUT BOE FILLED BY MISTAKE."/>
    <n v="675"/>
    <x v="2"/>
    <n v="13899"/>
    <d v="2023-02-01T00:00:00"/>
    <s v="(R). MANUFACTURE OF MACHINERY AND EQUIPMENT"/>
    <n v="722"/>
    <n v="134"/>
    <n v="127.7"/>
    <n v="153"/>
    <n v="130.80000000000001"/>
    <n v="1.024275646045419"/>
    <n v="682"/>
    <n v="427092.21613155835"/>
    <m/>
    <m/>
  </r>
  <r>
    <n v="118"/>
    <n v="171801082633"/>
    <x v="20"/>
    <s v="Nidec ASI S.p.A"/>
    <s v="TRANSDR,E/F,TV-LEM,12kV,ELP219767,NIDEC"/>
    <n v="2"/>
    <s v="EA"/>
    <n v="206651.35"/>
    <m/>
    <n v="413302.7"/>
    <s v="85049000 / 85049090"/>
    <n v="0.15"/>
    <n v="0"/>
    <n v="0"/>
    <n v="0"/>
    <n v="0.1"/>
    <n v="0"/>
    <n v="0.18"/>
    <s v="001/2017-III375"/>
    <n v="61995.404999999999"/>
    <n v="0"/>
    <n v="6199.5405000000001"/>
    <n v="86669.576189999992"/>
    <n v="154864.52168999999"/>
    <s v="DOC PENDING_INV/EXIT/INV/065"/>
    <s v="2000GS010P1003020236"/>
    <s v="0P1003020236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36"/>
    <s v="Verification Completed by NSS"/>
    <s v="Phaze1_Part_2"/>
    <n v="7068019"/>
    <n v="2"/>
    <x v="116"/>
    <s v="PHASE_1_ACT"/>
    <m/>
    <s v="REQUIRED ALL PAGES OF BOE."/>
    <m/>
    <x v="2"/>
    <n v="206651.35"/>
    <d v="2019-09-01T00:00:00"/>
    <s v="(R). MANUFACTURE OF MACHINERY AND EQUIPMENT"/>
    <n v="722"/>
    <n v="93"/>
    <n v="113.9"/>
    <n v="153"/>
    <n v="130.80000000000001"/>
    <n v="1.1483757682177349"/>
    <n v="1931"/>
    <n v="474626.80561896402"/>
    <m/>
    <m/>
  </r>
  <r>
    <n v="119"/>
    <n v="292400520296"/>
    <x v="73"/>
    <s v="ION EXCHANGE (INDIA) LIMITED"/>
    <s v="BIOCIDE,NON OXIDIZIN,LIQUID,ION-EX"/>
    <n v="3600"/>
    <s v="KG"/>
    <n v="114"/>
    <m/>
    <n v="410400"/>
    <n v="38249900"/>
    <n v="7.4999999999999997E-2"/>
    <s v="050/2017-250A"/>
    <n v="0"/>
    <n v="0"/>
    <n v="0.1"/>
    <n v="0"/>
    <n v="0.18"/>
    <s v="001/2017-III97"/>
    <n v="30780"/>
    <n v="0"/>
    <n v="3078"/>
    <n v="79966.44"/>
    <n v="113824.44"/>
    <s v="DOC PENDING_INV/EXIT/INV/093"/>
    <s v="2000CWS10T0709790006"/>
    <s v="0T0709790006"/>
    <n v="292400520296"/>
    <s v="6004350"/>
    <d v="2024-01-13T00:00:00"/>
    <d v="2024-01-09T00:00:00"/>
    <e v="#N/A"/>
    <e v="#N/A"/>
    <e v="#N/A"/>
    <s v="Local"/>
    <m/>
    <m/>
    <m/>
    <m/>
    <m/>
    <m/>
    <n v="2000"/>
    <s v="CWS1"/>
    <s v="0T0709790006"/>
    <s v="New_Line item_ Addition"/>
    <m/>
    <s v="P0052308833"/>
    <n v="3600"/>
    <x v="117"/>
    <s v="PHASE_2_ACT"/>
    <m/>
    <m/>
    <n v="338"/>
    <x v="0"/>
    <n v="114"/>
    <d v="2024-01-01T00:00:00"/>
    <s v="(J). MANUFACTURE OF CHEMICALS AND CHEMICAL PRODUCTS"/>
    <n v="364"/>
    <n v="145"/>
    <n v="135.4"/>
    <n v="153"/>
    <n v="136.4"/>
    <n v="1.0073855243722305"/>
    <n v="348"/>
    <n v="413431.01920236339"/>
    <m/>
    <m/>
  </r>
  <r>
    <n v="120"/>
    <n v="292108968550"/>
    <x v="74"/>
    <s v="Raviraj Process Controls"/>
    <s v="WATER WASH,F/GAS TURBINE"/>
    <n v="840"/>
    <s v="L"/>
    <n v="486"/>
    <m/>
    <n v="408240"/>
    <n v="34029099"/>
    <n v="0.1"/>
    <n v="0"/>
    <n v="0"/>
    <n v="0"/>
    <n v="0.1"/>
    <n v="0"/>
    <n v="0.18"/>
    <s v="001/2017 - III61A"/>
    <n v="40824"/>
    <n v="0"/>
    <n v="4082.4"/>
    <n v="81566.351999999999"/>
    <n v="126472.75200000001"/>
    <s v="DOC PENDING_INV/EXIT/INV/081"/>
    <s v="2000CH020T0705880001"/>
    <s v="0T0705880001"/>
    <n v="292108968550"/>
    <s v="6076783"/>
    <d v="2021-09-09T00:00:00"/>
    <d v="2021-09-02T00:00:00"/>
    <e v="#N/A"/>
    <e v="#N/A"/>
    <e v="#N/A"/>
    <s v="Local"/>
    <m/>
    <m/>
    <m/>
    <m/>
    <m/>
    <m/>
    <n v="2000"/>
    <s v="CH02"/>
    <s v="0T0705880001"/>
    <s v="Verification Completed by NSS"/>
    <m/>
    <n v="260996"/>
    <n v="840"/>
    <x v="118"/>
    <s v="PHASE_1_ACT"/>
    <m/>
    <m/>
    <n v="1197"/>
    <x v="2"/>
    <n v="486"/>
    <d v="2021-09-01T00:00:00"/>
    <s v="(R). MANUFACTURE OF MACHINERY AND EQUIPMENT"/>
    <n v="722"/>
    <n v="117"/>
    <n v="120.7"/>
    <n v="153"/>
    <n v="130.80000000000001"/>
    <n v="1.0836785418392709"/>
    <n v="1200"/>
    <n v="442400.92792046396"/>
    <m/>
    <m/>
  </r>
  <r>
    <n v="121"/>
    <n v="172001293376"/>
    <x v="15"/>
    <s v="Aug. Rath jun. GmBH"/>
    <s v="REFR MAT,HTW MDL,ALSITRAMOD14200M4,RATH"/>
    <n v="77"/>
    <s v="EA"/>
    <n v="5139.7751948051946"/>
    <m/>
    <n v="395762.69"/>
    <n v="68061000"/>
    <n v="0.1"/>
    <n v="0"/>
    <n v="0"/>
    <n v="0"/>
    <n v="0.1"/>
    <n v="0"/>
    <n v="0.18"/>
    <s v="001/2017 -III180"/>
    <n v="39576.269"/>
    <n v="0"/>
    <n v="3957.6269000000002"/>
    <n v="79073.385461999991"/>
    <n v="122607.28136199999"/>
    <s v="DOC PENDING_INV/EXIT/INV/068"/>
    <s v="2000CH010P2574450057"/>
    <s v="0P2574450057"/>
    <e v="#N/A"/>
    <e v="#N/A"/>
    <e v="#N/A"/>
    <d v="2020-05-28T00:00:00"/>
    <n v="172001293376"/>
    <s v="1002938"/>
    <d v="2020-07-13T00:00:00"/>
    <s v="Import"/>
    <m/>
    <m/>
    <m/>
    <m/>
    <m/>
    <m/>
    <n v="2000"/>
    <s v="CH01"/>
    <s v="0P2574450057"/>
    <s v="Verification Completed by NSS"/>
    <m/>
    <n v="90492117"/>
    <n v="77"/>
    <x v="119"/>
    <s v="PHASE_1_ACT"/>
    <m/>
    <s v="Documents Required for remaining quantity."/>
    <n v="1659"/>
    <x v="2"/>
    <n v="5139.7751948051946"/>
    <d v="2020-05-01T00:00:00"/>
    <s v="(R). MANUFACTURE OF MACHINERY AND EQUIPMENT"/>
    <n v="722"/>
    <n v="101"/>
    <n v="112.9"/>
    <n v="153"/>
    <n v="130.80000000000001"/>
    <n v="1.1585473870682019"/>
    <n v="1688"/>
    <n v="458509.8303985828"/>
    <m/>
    <m/>
  </r>
  <r>
    <n v="122"/>
    <n v="291906110996"/>
    <x v="47"/>
    <s v="Endress and Hauser (India) Pvt. Ltd"/>
    <s v="MEAS AMPL KIT,50103475,E+H"/>
    <n v="13"/>
    <s v="PAC"/>
    <n v="30314.52"/>
    <m/>
    <n v="394088.76"/>
    <n v="90269000"/>
    <n v="0"/>
    <n v="0"/>
    <n v="0"/>
    <n v="0"/>
    <n v="0"/>
    <n v="0"/>
    <n v="0.18"/>
    <s v="001/2017-III416"/>
    <n v="0"/>
    <n v="0"/>
    <n v="0"/>
    <n v="70935.976800000004"/>
    <n v="70935.976800000004"/>
    <s v="DOC PENDING_INV/EXIT/INV/075"/>
    <s v="2000CH010P4165010812"/>
    <s v="0P4165010812"/>
    <n v="291906110996"/>
    <s v="6044683"/>
    <d v="2019-06-26T00:00:00"/>
    <d v="2019-06-26T00:00:00"/>
    <e v="#N/A"/>
    <e v="#N/A"/>
    <e v="#N/A"/>
    <s v="Local"/>
    <m/>
    <m/>
    <m/>
    <m/>
    <m/>
    <m/>
    <n v="2000"/>
    <s v="CH01"/>
    <s v="0P4165010812"/>
    <s v="Verification Completed by NSS"/>
    <m/>
    <n v="6031856582"/>
    <n v="13"/>
    <x v="120"/>
    <s v="PHASE_1_ACT"/>
    <m/>
    <s v="DOCUMENTS REQUIRED FOR REMAINING QUANTITY"/>
    <n v="1996"/>
    <x v="2"/>
    <n v="30314.52"/>
    <d v="2019-06-01T00:00:00"/>
    <s v="(R). MANUFACTURE OF MACHINERY AND EQUIPMENT"/>
    <n v="722"/>
    <n v="90"/>
    <n v="113.1"/>
    <n v="153"/>
    <n v="130.80000000000001"/>
    <n v="1.1564986737400531"/>
    <n v="2023"/>
    <n v="455763.12827586208"/>
    <m/>
    <m/>
  </r>
  <r>
    <n v="123"/>
    <n v="292212267900"/>
    <x v="33"/>
    <s v="Swam Pneumatics Pvt. Ltd"/>
    <s v="BUSH,OIL SEAL,G4122228,SWAM-PNU"/>
    <n v="8"/>
    <s v="NOS"/>
    <n v="49000.003750000003"/>
    <m/>
    <n v="392000.03"/>
    <n v="84149040"/>
    <n v="7.4999999999999997E-2"/>
    <n v="0"/>
    <n v="0"/>
    <n v="0"/>
    <n v="0.1"/>
    <n v="0"/>
    <n v="0.18"/>
    <s v="001/2017-III317B"/>
    <n v="29400.002250000001"/>
    <n v="0"/>
    <n v="2940.0002250000002"/>
    <n v="76381.205845500008"/>
    <n v="108721.20832050001"/>
    <s v="DOC PENDING_INV/EXIT/INV/070"/>
    <s v="2000CH010P3902030620"/>
    <s v="0P3902030620"/>
    <n v="292212267900"/>
    <s v="6105709"/>
    <d v="2022-11-25T00:00:00"/>
    <d v="2022-11-18T00:00:00"/>
    <e v="#N/A"/>
    <e v="#N/A"/>
    <e v="#N/A"/>
    <s v="Local"/>
    <m/>
    <m/>
    <m/>
    <m/>
    <m/>
    <m/>
    <n v="2000"/>
    <s v="CH01"/>
    <s v="0P3902030620"/>
    <s v="Verification Completed by NSS"/>
    <m/>
    <n v="835"/>
    <n v="8"/>
    <x v="121"/>
    <s v="PHASE_1_ACT"/>
    <m/>
    <s v="Documents Required for remaining quantity."/>
    <n v="755"/>
    <x v="2"/>
    <n v="49000.003750000003"/>
    <d v="2022-11-01T00:00:00"/>
    <s v="(R). MANUFACTURE OF MACHINERY AND EQUIPMENT"/>
    <n v="722"/>
    <n v="131"/>
    <n v="126.7"/>
    <n v="153"/>
    <n v="130.80000000000001"/>
    <n v="1.0323599052880821"/>
    <n v="774"/>
    <n v="404685.11384372535"/>
    <m/>
    <m/>
  </r>
  <r>
    <n v="124"/>
    <n v="292304948434"/>
    <x v="75"/>
    <s v="Millstores Corporation"/>
    <s v="BRG,RLR,MET,CYL,BRASS,NU234C3,310MM,SKF"/>
    <n v="4"/>
    <s v="NOS"/>
    <n v="1883.0924999999975"/>
    <m/>
    <n v="7532.3699999999899"/>
    <n v="84823000"/>
    <n v="7.4999999999999997E-2"/>
    <n v="0"/>
    <n v="0"/>
    <n v="0"/>
    <n v="0.1"/>
    <n v="0"/>
    <n v="0.18"/>
    <s v="001/2017-III369"/>
    <n v="564.92774999999926"/>
    <n v="0"/>
    <n v="56.492774999999931"/>
    <n v="1467.6822944999979"/>
    <n v="2089.1028194999972"/>
    <s v="DOC PENDING_INV/EXIT/INV/088"/>
    <s v="2000CH010P3006010333"/>
    <s v="0P3006010333"/>
    <n v="292304948434"/>
    <s v="6040249"/>
    <d v="2023-05-12T00:00:00"/>
    <d v="2023-05-10T00:00:00"/>
    <e v="#N/A"/>
    <e v="#N/A"/>
    <e v="#N/A"/>
    <s v="Local"/>
    <m/>
    <m/>
    <m/>
    <m/>
    <m/>
    <m/>
    <n v="2000"/>
    <s v="CH01"/>
    <s v="0P3006010333"/>
    <s v="Zero Stock_Line Item"/>
    <m/>
    <s v="BD2565"/>
    <n v="4"/>
    <x v="122"/>
    <s v="PHASE_2_ACT"/>
    <m/>
    <m/>
    <n v="582"/>
    <x v="2"/>
    <n v="97478.5"/>
    <d v="2023-05-01T00:00:00"/>
    <s v="(R). MANUFACTURE OF MACHINERY AND EQUIPMENT"/>
    <n v="722"/>
    <n v="137"/>
    <n v="128.5"/>
    <n v="153"/>
    <n v="130.80000000000001"/>
    <n v="1.0178988326848251"/>
    <n v="593"/>
    <n v="396893.00544747087"/>
    <m/>
    <m/>
  </r>
  <r>
    <n v="125"/>
    <n v="292006089045"/>
    <x v="68"/>
    <s v="TMEIC Industrial Systems India"/>
    <s v="FAN,200VAC,5P3H3297P007,ORIENTAL"/>
    <n v="23"/>
    <s v="EA"/>
    <n v="16887.391304347828"/>
    <m/>
    <n v="388410"/>
    <n v="84145990"/>
    <n v="0.1"/>
    <n v="0"/>
    <n v="0"/>
    <n v="0"/>
    <n v="0.1"/>
    <n v="0"/>
    <n v="0.18"/>
    <s v="001/2017-III317B"/>
    <n v="38841"/>
    <n v="0"/>
    <n v="3884.1000000000004"/>
    <n v="77604.317999999999"/>
    <n v="120329.41800000001"/>
    <s v="DOC PENDING_INV/EXIT/INV/078"/>
    <s v="2000CH010P4612100027"/>
    <s v="0P4612100027"/>
    <n v="292006089045"/>
    <s v="6054665"/>
    <d v="2020-08-17T00:00:00"/>
    <d v="2020-08-11T00:00:00"/>
    <e v="#N/A"/>
    <e v="#N/A"/>
    <e v="#N/A"/>
    <s v="Local"/>
    <m/>
    <m/>
    <m/>
    <m/>
    <m/>
    <m/>
    <n v="2000"/>
    <s v="CH01"/>
    <s v="0P4612100027"/>
    <s v="Verification Completed by NSS"/>
    <m/>
    <n v="1020000054"/>
    <n v="23"/>
    <x v="123"/>
    <s v="PHASE_1_ACT"/>
    <m/>
    <n v="1"/>
    <n v="1584"/>
    <x v="2"/>
    <n v="16887.391304347828"/>
    <d v="2020-08-01T00:00:00"/>
    <s v="(R). MANUFACTURE OF MACHINERY AND EQUIPMENT"/>
    <n v="722"/>
    <n v="104"/>
    <n v="113.6"/>
    <n v="153"/>
    <n v="130.80000000000001"/>
    <n v="1.1514084507042255"/>
    <n v="1596"/>
    <n v="447218.55633802823"/>
    <m/>
    <m/>
  </r>
  <r>
    <n v="126"/>
    <m/>
    <x v="11"/>
    <s v="Virgo Valves &amp; Controls Private Lim"/>
    <s v="SPR KIT,KQ52773B3DDS0SECL,VIRGO"/>
    <n v="1"/>
    <s v="ST"/>
    <n v="384999.27"/>
    <m/>
    <n v="384999.27"/>
    <n v="39241090"/>
    <n v="0.15"/>
    <m/>
    <m/>
    <m/>
    <n v="0.1"/>
    <m/>
    <n v="0.18"/>
    <s v="001/2017-III109"/>
    <n v="57749.890500000001"/>
    <n v="0"/>
    <n v="5774.9890500000001"/>
    <n v="80734.346918999989"/>
    <n v="144259.22646899999"/>
    <s v="DOC PENDING_INV/EXIT/INV/164"/>
    <s v="2000GS010P4102210977"/>
    <s v="2000GS010P4102210977"/>
    <n v="291603893464"/>
    <s v="0037737"/>
    <d v="2016-08-23T00:00:00"/>
    <d v="2016-08-17T00:00:00"/>
    <e v="#N/A"/>
    <e v="#N/A"/>
    <e v="#N/A"/>
    <s v="Local"/>
    <m/>
    <m/>
    <m/>
    <m/>
    <m/>
    <m/>
    <n v="2000"/>
    <s v="GS01"/>
    <s v="0P4102210977"/>
    <s v="Verification Completed by NSS"/>
    <m/>
    <n v="623315"/>
    <n v="1"/>
    <x v="124"/>
    <s v="PHASE_6_ACT"/>
    <m/>
    <m/>
    <n v="3039"/>
    <x v="2"/>
    <n v="384999.27"/>
    <d v="2016-08-01T00:00:00"/>
    <s v="(R). MANUFACTURE OF MACHINERY AND EQUIPMENT"/>
    <n v="722"/>
    <n v="56"/>
    <n v="107.5"/>
    <n v="153"/>
    <n v="130.80000000000001"/>
    <n v="1.2167441860465118"/>
    <n v="3057"/>
    <n v="468445.62340465124"/>
    <m/>
    <m/>
  </r>
  <r>
    <n v="127"/>
    <n v="291700024313"/>
    <x v="76"/>
    <s v="Rotork Controls (India) Pvt. Ltd."/>
    <s v="SW MECHSM ASSY,S/MBH89Z00,ROTORK"/>
    <n v="11"/>
    <s v="NOS"/>
    <n v="34454.245454545453"/>
    <m/>
    <n v="378996.7"/>
    <n v="85030090"/>
    <n v="7.4999999999999997E-2"/>
    <m/>
    <n v="0"/>
    <m/>
    <n v="0.1"/>
    <m/>
    <n v="0.18"/>
    <s v="001/2017-III374"/>
    <n v="28424.752499999999"/>
    <n v="0"/>
    <n v="2842.47525"/>
    <n v="73847.506995000003"/>
    <n v="105114.73474499999"/>
    <s v="DOC PENDING_INV/EXIT/INV/096"/>
    <s v="2000CH010P4102250028"/>
    <s v="0P4102250028"/>
    <n v="291700024313"/>
    <s v="0004188"/>
    <d v="2017-01-24T00:00:00"/>
    <d v="2016-12-15T00:00:00"/>
    <e v="#N/A"/>
    <e v="#N/A"/>
    <e v="#N/A"/>
    <s v="Local"/>
    <m/>
    <m/>
    <m/>
    <m/>
    <m/>
    <m/>
    <n v="2000"/>
    <s v="CH01"/>
    <s v="0P4102250028"/>
    <s v="Verification Completed by NSS"/>
    <m/>
    <s v="SI23451"/>
    <n v="11"/>
    <x v="125"/>
    <s v="PHASE_3_ACT"/>
    <m/>
    <m/>
    <n v="2919"/>
    <x v="2"/>
    <n v="34454.245454545453"/>
    <d v="2016-12-01T00:00:00"/>
    <s v="(R). MANUFACTURE OF MACHINERY AND EQUIPMENT"/>
    <n v="722"/>
    <n v="60"/>
    <n v="108.3"/>
    <n v="153"/>
    <n v="130.80000000000001"/>
    <n v="1.2077562326869808"/>
    <n v="2935"/>
    <n v="457735.62659279787"/>
    <m/>
    <m/>
  </r>
  <r>
    <n v="128"/>
    <n v="292107361033"/>
    <x v="77"/>
    <s v="THE GENERAL ELECTRIC AGENCY"/>
    <s v="MOT,ELEC,1500RPM,75KW,415V,3,280S,B3"/>
    <n v="1"/>
    <s v="EA"/>
    <n v="378297"/>
    <m/>
    <n v="378297"/>
    <n v="85015210"/>
    <n v="0.1"/>
    <s v="050/2017-485A"/>
    <n v="0"/>
    <m/>
    <n v="0.1"/>
    <m/>
    <n v="0.18"/>
    <s v="001/2017-III372"/>
    <n v="37829.700000000004"/>
    <n v="0"/>
    <n v="3782.9700000000007"/>
    <n v="75583.74059999999"/>
    <n v="117196.4106"/>
    <s v="DOC PENDING_INV/EXIT/INV/095"/>
    <s v="2000CG010C1001081089"/>
    <s v="0C1001081089"/>
    <n v="292107361033"/>
    <s v="6063058"/>
    <d v="2021-07-29T00:00:00"/>
    <d v="2021-07-27T00:00:00"/>
    <e v="#N/A"/>
    <e v="#N/A"/>
    <e v="#N/A"/>
    <s v="Local"/>
    <m/>
    <m/>
    <m/>
    <m/>
    <m/>
    <m/>
    <n v="2000"/>
    <s v="CG01"/>
    <s v="0C1001081089"/>
    <s v="New_Line item_ Addition"/>
    <s v="Phaze_2"/>
    <s v="GEA1055"/>
    <n v="1"/>
    <x v="126"/>
    <s v="PHASE_3_ACT"/>
    <m/>
    <m/>
    <n v="1234"/>
    <x v="1"/>
    <n v="378297"/>
    <d v="2021-07-01T00:00:00"/>
    <s v="(Q). MANUFACTURE OF ELECTRICAL EQUIPMENT"/>
    <n v="666"/>
    <n v="115"/>
    <n v="118.9"/>
    <n v="153"/>
    <n v="133.4"/>
    <n v="1.121951219512195"/>
    <n v="1262"/>
    <n v="424430.78048780485"/>
    <m/>
    <m/>
  </r>
  <r>
    <n v="129"/>
    <n v="292008981456"/>
    <x v="41"/>
    <s v="Bombay Fluid System Components"/>
    <s v="TEE,TUBE,COMPR,FILTER ASSY,0.5MICRON"/>
    <n v="50"/>
    <s v="EA"/>
    <n v="7552.5540000000001"/>
    <m/>
    <n v="377627.7"/>
    <n v="84213990"/>
    <n v="7.4999999999999997E-2"/>
    <n v="0"/>
    <n v="0"/>
    <n v="0"/>
    <n v="0.1"/>
    <n v="0"/>
    <n v="0.18"/>
    <s v="001/2017-III322"/>
    <n v="28322.077499999999"/>
    <n v="0"/>
    <n v="2832.20775"/>
    <n v="73580.757345000005"/>
    <n v="104735.04259500001"/>
    <s v="DOC PENDING_INV/EXIT/INV/067"/>
    <s v="2000CH010P1739810008"/>
    <s v="0P1739810008"/>
    <n v="292008981456"/>
    <s v="6080037"/>
    <d v="2020-11-10T00:00:00"/>
    <d v="2020-11-04T00:00:00"/>
    <e v="#N/A"/>
    <e v="#N/A"/>
    <e v="#N/A"/>
    <s v="Local"/>
    <m/>
    <m/>
    <m/>
    <m/>
    <m/>
    <m/>
    <n v="2000"/>
    <s v="CH01"/>
    <s v="0P1739810008"/>
    <s v="Verification Completed by NSS"/>
    <m/>
    <n v="445636"/>
    <n v="50"/>
    <x v="127"/>
    <s v="PHASE_1_ACT"/>
    <m/>
    <m/>
    <n v="1499"/>
    <x v="2"/>
    <n v="7552.5540000000001"/>
    <d v="2020-11-01T00:00:00"/>
    <s v="(R). MANUFACTURE OF MACHINERY AND EQUIPMENT"/>
    <n v="722"/>
    <n v="107"/>
    <n v="113.7"/>
    <n v="153"/>
    <n v="130.80000000000001"/>
    <n v="1.1503957783641161"/>
    <n v="1504"/>
    <n v="434421.31187335093"/>
    <m/>
    <m/>
  </r>
  <r>
    <n v="130"/>
    <n v="291902562593"/>
    <x v="78"/>
    <s v="RUCHI ENTERPRISE"/>
    <s v="FULL BODY HARNESS,W/SHOCK ABSORBER"/>
    <n v="105"/>
    <s v="NOS"/>
    <n v="419.04761904761904"/>
    <m/>
    <n v="44000"/>
    <n v="63079099"/>
    <n v="0.1"/>
    <m/>
    <n v="0"/>
    <m/>
    <n v="0.1"/>
    <m/>
    <n v="0.12"/>
    <s v="001/2017-II171"/>
    <n v="4400"/>
    <n v="0"/>
    <n v="440"/>
    <n v="5860.8"/>
    <n v="10700.8"/>
    <s v="DOC PENDING_INV/EXIT/INV/097"/>
    <s v="2000CH010T1621020001"/>
    <s v="0T1621020001"/>
    <n v="291902562593"/>
    <s v="6019104"/>
    <d v="2019-03-15T00:00:00"/>
    <d v="2019-03-15T00:00:00"/>
    <e v="#N/A"/>
    <e v="#N/A"/>
    <e v="#N/A"/>
    <s v="Local"/>
    <m/>
    <m/>
    <m/>
    <m/>
    <m/>
    <m/>
    <n v="2000"/>
    <s v="CH01"/>
    <s v="0T1621020001"/>
    <s v="Verification Completed by NSS"/>
    <m/>
    <s v="R1634"/>
    <n v="105"/>
    <x v="128"/>
    <s v="PHASE_3_ACT"/>
    <m/>
    <m/>
    <n v="2099"/>
    <x v="2"/>
    <n v="3563.6525714285717"/>
    <d v="2019-03-01T00:00:00"/>
    <s v="(R). MANUFACTURE OF MACHINERY AND EQUIPMENT"/>
    <n v="722"/>
    <n v="87"/>
    <n v="112.3"/>
    <n v="153"/>
    <n v="130.80000000000001"/>
    <n v="1.1647373107747108"/>
    <n v="2115"/>
    <n v="435825.50682101521"/>
    <m/>
    <m/>
  </r>
  <r>
    <n v="131"/>
    <n v="171702612222"/>
    <x v="53"/>
    <s v="Siemens Limited"/>
    <s v="MDL,IGBT DUAL,300A,LDX:L0296150,SIEMENS"/>
    <n v="17"/>
    <s v="EA"/>
    <n v="21902.909999999942"/>
    <m/>
    <n v="372349.46999999898"/>
    <n v="85412100"/>
    <n v="0"/>
    <n v="0"/>
    <n v="0"/>
    <n v="0"/>
    <n v="0"/>
    <n v="0"/>
    <n v="0.18"/>
    <s v="001/2017- III392"/>
    <n v="0"/>
    <n v="0"/>
    <n v="0"/>
    <n v="67022.90459999982"/>
    <n v="67022.90459999982"/>
    <s v="DOC PENDING_INV/EXIT/INV/065"/>
    <s v="2000CH010P0958970170"/>
    <s v="0P0958970170"/>
    <e v="#N/A"/>
    <e v="#N/A"/>
    <e v="#N/A"/>
    <d v="2017-09-25T00:00:00"/>
    <n v="171702612222"/>
    <s v="1004015"/>
    <d v="2017-10-11T00:00:00"/>
    <s v="Import"/>
    <m/>
    <m/>
    <m/>
    <m/>
    <m/>
    <m/>
    <n v="2000"/>
    <s v="CH01"/>
    <s v="0P0958970170"/>
    <s v="Verification Completed by NSS"/>
    <m/>
    <n v="9061707572"/>
    <n v="17"/>
    <x v="129"/>
    <s v="PHASE_1_ACT"/>
    <m/>
    <s v="INVISIBLE INVOICE AND BOE. REQUIRED CLEAR COPY"/>
    <n v="2635"/>
    <x v="1"/>
    <n v="21902.909999999942"/>
    <d v="2017-09-01T00:00:00"/>
    <s v="(Q). MANUFACTURE OF ELECTRICAL EQUIPMENT"/>
    <n v="666"/>
    <n v="69"/>
    <n v="110.7"/>
    <n v="153"/>
    <n v="133.4"/>
    <n v="1.2050587172538392"/>
    <n v="2661"/>
    <n v="448702.97468834562"/>
    <m/>
    <m/>
  </r>
  <r>
    <n v="132"/>
    <n v="292200880720"/>
    <x v="79"/>
    <s v="President Engineering Works"/>
    <s v="STBLT+N,2.1/2IN,660MM,A193-B7,UNC"/>
    <n v="118"/>
    <s v="EA"/>
    <n v="3143.25"/>
    <m/>
    <n v="370903.5"/>
    <n v="73181500"/>
    <n v="0.15"/>
    <s v="050/2017-377AA"/>
    <n v="0"/>
    <n v="0"/>
    <n v="0.1"/>
    <n v="0"/>
    <n v="0.18"/>
    <s v="001/2017-III232"/>
    <n v="55635.525000000001"/>
    <n v="0"/>
    <n v="5563.5525000000007"/>
    <n v="77778.463950000005"/>
    <n v="138977.54145000002"/>
    <s v="DOC PENDING_INV/EXIT/INV/093"/>
    <s v="2000CH010T1538710712"/>
    <s v="0T1538710712"/>
    <n v="292200880720"/>
    <s v="6008332"/>
    <d v="2022-01-27T00:00:00"/>
    <d v="2022-01-25T00:00:00"/>
    <e v="#N/A"/>
    <e v="#N/A"/>
    <e v="#N/A"/>
    <s v="Local"/>
    <m/>
    <m/>
    <m/>
    <m/>
    <m/>
    <m/>
    <n v="2000"/>
    <s v="CH01"/>
    <s v="0T1538710712"/>
    <s v="Verification Completed by NSS"/>
    <m/>
    <n v="21002254"/>
    <n v="118"/>
    <x v="130"/>
    <s v="PHASE_2_ACT"/>
    <m/>
    <m/>
    <n v="1052"/>
    <x v="2"/>
    <n v="3143.25"/>
    <d v="2022-01-01T00:00:00"/>
    <s v="(R). MANUFACTURE OF MACHINERY AND EQUIPMENT"/>
    <n v="722"/>
    <n v="121"/>
    <n v="121.6"/>
    <n v="153"/>
    <n v="130.80000000000001"/>
    <n v="1.0756578947368423"/>
    <n v="1078"/>
    <n v="398965.27796052635"/>
    <m/>
    <m/>
  </r>
  <r>
    <n v="133"/>
    <n v="292103162422"/>
    <x v="80"/>
    <s v="BHEL-GE Gas Turbine Services Pvt Lt"/>
    <s v="BRG,LINEAR,35101010,BHEL-GT"/>
    <n v="2"/>
    <s v="EA"/>
    <n v="184463.54500000001"/>
    <m/>
    <n v="368927.09"/>
    <n v="84119900"/>
    <n v="0.1"/>
    <n v="0"/>
    <n v="0"/>
    <n v="0"/>
    <n v="0.1"/>
    <n v="0"/>
    <n v="0.18"/>
    <s v="001/2017-III316"/>
    <n v="36892.709000000003"/>
    <n v="0"/>
    <n v="3689.2709000000004"/>
    <n v="73711.632581999991"/>
    <n v="114293.612482"/>
    <s v="DOC PENDING_INV/EXIT/INV/087"/>
    <s v="2000CH010P1401060032"/>
    <s v="0P1401060032"/>
    <n v="292103162422"/>
    <s v="6026925"/>
    <d v="2021-03-30T00:00:00"/>
    <d v="2021-03-26T00:00:00"/>
    <e v="#N/A"/>
    <e v="#N/A"/>
    <e v="#N/A"/>
    <s v="Local"/>
    <m/>
    <m/>
    <m/>
    <m/>
    <m/>
    <m/>
    <n v="2000"/>
    <s v="CH01"/>
    <s v="0P1401060032"/>
    <s v="Verification Completed by NSS"/>
    <m/>
    <s v="TS-I20-1448"/>
    <n v="2"/>
    <x v="131"/>
    <s v="PHASE_2_ACT"/>
    <m/>
    <s v="Documents required for remaining qty"/>
    <n v="1357"/>
    <x v="2"/>
    <n v="184463.54500000001"/>
    <d v="2021-03-01T00:00:00"/>
    <s v="(R). MANUFACTURE OF MACHINERY AND EQUIPMENT"/>
    <n v="722"/>
    <n v="111"/>
    <n v="116.1"/>
    <n v="153"/>
    <n v="130.80000000000001"/>
    <n v="1.1266149870801034"/>
    <n v="1384"/>
    <n v="415638.78873385018"/>
    <m/>
    <m/>
  </r>
  <r>
    <n v="134"/>
    <n v="292002135353"/>
    <x v="81"/>
    <s v="GE OIL &amp; GAS INDIA PRIVATE LIMITED"/>
    <s v="E-BLACK ELECTROLYTE,100ML,F/ANLYSR"/>
    <n v="21"/>
    <s v="BT"/>
    <n v="17521.349047619049"/>
    <m/>
    <n v="367948.33"/>
    <n v="28252000"/>
    <n v="7.4999999999999997E-2"/>
    <n v="0"/>
    <n v="0"/>
    <n v="0"/>
    <n v="0.1"/>
    <n v="0"/>
    <n v="0.18"/>
    <s v="001/2017-III39"/>
    <n v="27596.124749999999"/>
    <n v="0"/>
    <n v="2759.6124749999999"/>
    <n v="71694.732100499998"/>
    <n v="102050.46932549999"/>
    <s v="DOC PENDING_INV/EXIT/INV/064"/>
    <s v="2000CH010P0723800005"/>
    <s v="0P0723800005"/>
    <n v="292002135353"/>
    <s v="6017210"/>
    <d v="2020-02-27T00:00:00"/>
    <d v="2020-02-06T00:00:00"/>
    <e v="#N/A"/>
    <e v="#N/A"/>
    <e v="#N/A"/>
    <s v="Local"/>
    <m/>
    <m/>
    <m/>
    <m/>
    <m/>
    <m/>
    <n v="2000"/>
    <s v="CH01"/>
    <s v="0P0723800005"/>
    <s v="Verification Completed by NSS"/>
    <m/>
    <s v="F25211203759"/>
    <n v="21"/>
    <x v="132"/>
    <s v="PHASE_1_ACT"/>
    <m/>
    <s v="Documents required for remaining qty"/>
    <n v="1771"/>
    <x v="0"/>
    <n v="17521.349047619049"/>
    <d v="2020-02-01T00:00:00"/>
    <s v="(J). MANUFACTURE OF CHEMICALS AND CHEMICAL PRODUCTS"/>
    <n v="364"/>
    <n v="98"/>
    <n v="115.8"/>
    <n v="153"/>
    <n v="136.4"/>
    <n v="1.1778929188255614"/>
    <n v="1778"/>
    <n v="433403.7324006909"/>
    <m/>
    <m/>
  </r>
  <r>
    <n v="135"/>
    <n v="171900191761"/>
    <x v="82"/>
    <s v="Thermo Electron (Karlsruhe) GmbH"/>
    <s v="RATE GEN CARD,014-0058,THERMO"/>
    <n v="2"/>
    <s v="NOS"/>
    <n v="170658.83"/>
    <m/>
    <n v="341317.66"/>
    <n v="84733020"/>
    <n v="0"/>
    <n v="0"/>
    <n v="0"/>
    <n v="0"/>
    <n v="0"/>
    <n v="0"/>
    <n v="0.18"/>
    <s v="001/2017 -III362"/>
    <n v="0"/>
    <n v="0"/>
    <n v="0"/>
    <n v="61437.178799999994"/>
    <n v="61437.178799999994"/>
    <s v="DOC PENDING_INV/EXIT/INV/075"/>
    <s v="2000CH010P4165010585"/>
    <s v="0P4165010585"/>
    <e v="#N/A"/>
    <e v="#N/A"/>
    <e v="#N/A"/>
    <d v="2019-01-11T00:00:00"/>
    <n v="171900191761"/>
    <s v="1000346"/>
    <d v="2019-01-23T00:00:00"/>
    <s v="Import"/>
    <m/>
    <m/>
    <m/>
    <m/>
    <m/>
    <m/>
    <n v="2000"/>
    <s v="CH01"/>
    <s v="0P4165010585"/>
    <s v="Verification Completed by NSS"/>
    <s v="Phaze1_Part_2"/>
    <n v="995019000097"/>
    <n v="2"/>
    <x v="133"/>
    <s v="PHASE_1_ACT"/>
    <m/>
    <n v="1"/>
    <n v="2162"/>
    <x v="3"/>
    <n v="179715.5"/>
    <d v="2019-01-01T00:00:00"/>
    <s v="(P). MANUFACTURE OF COMPUTER, ELECTRONIC AND OPTICAL PRODUCTS"/>
    <n v="639"/>
    <n v="85"/>
    <n v="111.5"/>
    <n v="153"/>
    <n v="121.7"/>
    <n v="1.0914798206278027"/>
    <n v="2174"/>
    <n v="392311.68340807175"/>
    <m/>
    <m/>
  </r>
  <r>
    <n v="136"/>
    <n v="171800717303"/>
    <x v="83"/>
    <s v="ANDRITZ Separation GmbH"/>
    <s v="GSKT,FLAT,3170X50X2MM,131207062,ANDRITZ"/>
    <n v="30"/>
    <s v="EA"/>
    <n v="11867.523666666668"/>
    <m/>
    <n v="356025.71"/>
    <n v="84219900"/>
    <n v="0.1"/>
    <n v="0"/>
    <n v="0"/>
    <n v="0"/>
    <n v="0.1"/>
    <n v="0"/>
    <n v="0.18"/>
    <s v="001/2017-III322"/>
    <n v="35602.571000000004"/>
    <n v="0"/>
    <n v="3560.2571000000007"/>
    <n v="71133.936858000001"/>
    <n v="110296.76495800001"/>
    <s v="DOC PENDING_INV/EXIT/INV/064"/>
    <s v="2000CH010P0680420007"/>
    <s v="0P0680420007"/>
    <e v="#N/A"/>
    <e v="#N/A"/>
    <e v="#N/A"/>
    <d v="2017-12-11T00:00:00"/>
    <n v="171800717303"/>
    <s v="1001131"/>
    <d v="2018-03-20T00:00:00"/>
    <s v="Import"/>
    <m/>
    <m/>
    <m/>
    <m/>
    <m/>
    <m/>
    <n v="2000"/>
    <s v="CH01"/>
    <s v="0P0680420007"/>
    <s v="Verification Completed by NSS"/>
    <m/>
    <n v="30120317"/>
    <n v="30"/>
    <x v="134"/>
    <s v="PHASE_1_ACT"/>
    <m/>
    <s v="Documents required for remaining qty"/>
    <n v="2558"/>
    <x v="2"/>
    <n v="11867.523666666668"/>
    <d v="2017-12-01T00:00:00"/>
    <s v="(R). MANUFACTURE OF MACHINERY AND EQUIPMENT"/>
    <n v="722"/>
    <n v="72"/>
    <n v="108.9"/>
    <n v="153"/>
    <n v="130.80000000000001"/>
    <n v="1.2011019283746558"/>
    <n v="2570"/>
    <n v="427623.16683195601"/>
    <m/>
    <m/>
  </r>
  <r>
    <n v="137"/>
    <n v="291703504993"/>
    <x v="55"/>
    <s v="P J ENTERPRISE"/>
    <s v="OIL,SHELL OMALA S2 G 320,SHELL"/>
    <n v="1464"/>
    <s v="LTR"/>
    <n v="242.88012295081967"/>
    <m/>
    <n v="355576.5"/>
    <s v="27101980 / 27101990"/>
    <n v="0.05"/>
    <n v="0"/>
    <n v="0"/>
    <n v="0"/>
    <n v="0.1"/>
    <n v="0"/>
    <n v="0.18"/>
    <s v="001/2017 - III33"/>
    <n v="17778.825000000001"/>
    <n v="0"/>
    <n v="1777.8825000000002"/>
    <n v="67523.977350000001"/>
    <n v="87080.684850000005"/>
    <s v="DOC PENDING_INV/EXIT/INV/083"/>
    <s v="2000CH010T3603020040"/>
    <s v="0T3603020040"/>
    <n v="291703504993"/>
    <s v="6034046"/>
    <d v="2017-07-04T00:00:00"/>
    <d v="2017-06-26T00:00:00"/>
    <e v="#N/A"/>
    <e v="#N/A"/>
    <e v="#N/A"/>
    <s v="Local"/>
    <m/>
    <m/>
    <m/>
    <m/>
    <m/>
    <m/>
    <n v="2000"/>
    <s v="CH01"/>
    <s v="0T3603020040"/>
    <s v="Verification Completed by NSS"/>
    <m/>
    <n v="1700343"/>
    <n v="1464"/>
    <x v="135"/>
    <s v="PHASE_1_ACT"/>
    <m/>
    <s v="DOCUMENTS REQUIRED FOR REMAINING QTY."/>
    <n v="2726"/>
    <x v="0"/>
    <n v="242.88012295081967"/>
    <d v="2017-06-01T00:00:00"/>
    <s v="(J). MANUFACTURE OF CHEMICALS AND CHEMICAL PRODUCTS"/>
    <n v="364"/>
    <n v="66"/>
    <n v="111.5"/>
    <n v="153"/>
    <n v="136.4"/>
    <n v="1.2233183856502243"/>
    <n v="2753"/>
    <n v="434983.26995515701"/>
    <m/>
    <m/>
  </r>
  <r>
    <n v="138"/>
    <n v="171800983362"/>
    <x v="11"/>
    <s v="GE Sensing EMEA"/>
    <s v="FRONT PNL ASSY,705-728-02,PANAMETR  (1007539704)"/>
    <n v="1"/>
    <s v="EA"/>
    <n v="311245.7"/>
    <n v="9627.99"/>
    <n v="320873.69"/>
    <n v="90271000"/>
    <n v="0.1"/>
    <m/>
    <m/>
    <m/>
    <n v="0.1"/>
    <m/>
    <n v="0.18"/>
    <s v="III417"/>
    <n v="32087.369000000002"/>
    <m/>
    <n v="3208.7369000000003"/>
    <n v="64110.563262000003"/>
    <n v="99406.669162000006"/>
    <s v="NA_INV/EXIT/INV/151_DOC PENDING"/>
    <s v="2000GS010P4165010051"/>
    <s v="0P4165010051"/>
    <e v="#N/A"/>
    <e v="#N/A"/>
    <e v="#N/A"/>
    <d v="2018-01-31T00:00:00"/>
    <n v="171800983362"/>
    <s v="1001703"/>
    <d v="2018-04-27T00:00:00"/>
    <s v="Import"/>
    <m/>
    <m/>
    <m/>
    <m/>
    <m/>
    <m/>
    <n v="2000"/>
    <s v="GS01"/>
    <s v="0P4165010051"/>
    <s v="Verification Completed by NSS"/>
    <s v="Phaze1_Part_1"/>
    <n v="1007539704"/>
    <n v="1"/>
    <x v="136"/>
    <s v="PHASE_3_NSS"/>
    <s v="63 LINE ITEM OF NSS"/>
    <m/>
    <n v="2507"/>
    <x v="1"/>
    <n v="351524.14"/>
    <d v="2018-01-01T00:00:00"/>
    <s v="(Q). MANUFACTURE OF ELECTRICAL EQUIPMENT"/>
    <n v="666"/>
    <n v="73"/>
    <n v="110.1"/>
    <n v="153"/>
    <n v="133.4"/>
    <n v="1.2116257947320619"/>
    <n v="2539"/>
    <n v="425915.71549500461"/>
    <m/>
    <m/>
  </r>
  <r>
    <n v="139"/>
    <m/>
    <x v="11"/>
    <s v="Dresser-Rand India Private Limited"/>
    <s v="VLV,DISCH,MLH44433MH2,DRES-RAN"/>
    <n v="4"/>
    <s v="NOS"/>
    <n v="85775.929999999746"/>
    <m/>
    <n v="343103.71999999898"/>
    <n v="84818090"/>
    <n v="7.4999999999999997E-2"/>
    <m/>
    <m/>
    <m/>
    <n v="0.1"/>
    <m/>
    <n v="0.18"/>
    <s v="001/2017-III368"/>
    <n v="25732.778999999922"/>
    <n v="0"/>
    <n v="2573.2778999999923"/>
    <n v="66853.759841999796"/>
    <n v="95159.816741999704"/>
    <s v="DOC PENDING_INV/EXIT/INV/163"/>
    <s v="2000GS010P0801070018"/>
    <s v="2000GS010P0801070018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70018"/>
    <s v="Verification Completed by NSS"/>
    <m/>
    <n v="25"/>
    <n v="4"/>
    <x v="137"/>
    <s v="PHASE_6_ACT"/>
    <m/>
    <m/>
    <n v="3460"/>
    <x v="2"/>
    <n v="85775.929999999746"/>
    <d v="2015-06-01T00:00:00"/>
    <s v="(R). MANUFACTURE OF MACHINERY AND EQUIPMENT"/>
    <n v="722"/>
    <n v="42"/>
    <n v="111.1"/>
    <n v="153"/>
    <n v="130.80000000000001"/>
    <n v="1.1773177317731776"/>
    <n v="3484"/>
    <n v="403942.0933933382"/>
    <m/>
    <m/>
  </r>
  <r>
    <n v="140"/>
    <n v="292301324884"/>
    <x v="72"/>
    <s v="MESTA INC"/>
    <s v="BEND,BW,5IN,180°,6.55MM,A234-WP22"/>
    <n v="24"/>
    <s v="NOS"/>
    <n v="14258"/>
    <m/>
    <n v="342192"/>
    <n v="73079290"/>
    <n v="0.1"/>
    <s v="050/2017-377"/>
    <n v="0"/>
    <n v="0"/>
    <n v="0.1"/>
    <n v="0"/>
    <n v="0.18"/>
    <s v="001/2017-III217"/>
    <n v="34219.200000000004"/>
    <n v="0"/>
    <n v="3421.9200000000005"/>
    <n v="68369.961599999995"/>
    <n v="106011.0816"/>
    <s v="DOC PENDING_INV/EXIT/INV/087"/>
    <s v="2000CH010P1729030016"/>
    <s v="0P1729030016"/>
    <n v="292301324884"/>
    <s v="6011182"/>
    <d v="2023-02-07T00:00:00"/>
    <d v="2023-02-06T00:00:00"/>
    <e v="#N/A"/>
    <e v="#N/A"/>
    <e v="#N/A"/>
    <s v="Local"/>
    <m/>
    <m/>
    <m/>
    <m/>
    <m/>
    <m/>
    <n v="2000"/>
    <s v="CH01"/>
    <s v="0P1729030016"/>
    <s v="New_Line item_ Addition"/>
    <m/>
    <n v="227"/>
    <n v="24"/>
    <x v="138"/>
    <s v="PHASE_2_ACT"/>
    <m/>
    <s v="BOE DRAFT FILED. REQUIRED ANNEXURE BUT BOE FILLED BY MISTAKE."/>
    <n v="675"/>
    <x v="2"/>
    <n v="14258"/>
    <d v="2023-02-01T00:00:00"/>
    <s v="(R). MANUFACTURE OF MACHINERY AND EQUIPMENT"/>
    <n v="722"/>
    <n v="134"/>
    <n v="127.7"/>
    <n v="153"/>
    <n v="130.80000000000001"/>
    <n v="1.024275646045419"/>
    <n v="682"/>
    <n v="350498.93187157402"/>
    <m/>
    <m/>
  </r>
  <r>
    <n v="141"/>
    <n v="171802669975"/>
    <x v="11"/>
    <s v="Coperion K-Tron (Switzerland) LLC"/>
    <s v="KCM,SA COV,LCD DISPL,25153,K-TRON  (30175312)"/>
    <n v="2"/>
    <s v="EA"/>
    <n v="292262"/>
    <m/>
    <n v="584524"/>
    <n v="84834000"/>
    <n v="7.4999999999999997E-2"/>
    <m/>
    <m/>
    <m/>
    <n v="0.1"/>
    <m/>
    <n v="0.18"/>
    <s v="III369A"/>
    <n v="43839.299999999996"/>
    <m/>
    <n v="4383.9299999999994"/>
    <n v="113894.50139999999"/>
    <n v="162117.73139999999"/>
    <s v="NA_INV/EXIT/INV/151_DOC PENDING"/>
    <s v="2000CH010P4110070160"/>
    <s v="0P4110070160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10070160"/>
    <s v="Verification Completed by NSS"/>
    <s v="Phaze1_Part_1"/>
    <n v="30175312"/>
    <n v="2"/>
    <x v="139"/>
    <s v="PHASE_3_NSS"/>
    <s v="63 LINE ITEM OF NSS"/>
    <m/>
    <n v="2264"/>
    <x v="2"/>
    <n v="170308.8649999995"/>
    <d v="2018-10-01T00:00:00"/>
    <s v="(R). MANUFACTURE OF MACHINERY AND EQUIPMENT"/>
    <n v="722"/>
    <n v="82"/>
    <n v="111.5"/>
    <n v="153"/>
    <n v="130.80000000000001"/>
    <n v="1.1730941704035875"/>
    <n v="2266"/>
    <n v="399576.673399102"/>
    <m/>
    <m/>
  </r>
  <r>
    <n v="142"/>
    <n v="171801082633"/>
    <x v="20"/>
    <s v="Nidec ASI S.p.A"/>
    <s v="IGBT MDL KIT,1200V,1000186110,NIDEC"/>
    <n v="1"/>
    <s v="EA"/>
    <n v="338896.40999999898"/>
    <m/>
    <n v="338896.40999999898"/>
    <s v="85049000 / 85049090"/>
    <n v="0.15"/>
    <n v="0"/>
    <n v="0"/>
    <n v="0"/>
    <n v="0.1"/>
    <n v="0"/>
    <n v="0.18"/>
    <s v="001/2017-III375"/>
    <n v="50834.461499999845"/>
    <n v="0"/>
    <n v="5083.4461499999852"/>
    <n v="71066.577176999781"/>
    <n v="126984.48482699961"/>
    <s v="DOC PENDING_INV/EXIT/INV/065"/>
    <s v="2000GS010P1003020198"/>
    <s v="0P1003020198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198"/>
    <s v="Verification Completed by NSS"/>
    <s v="Phaze1_Part_2"/>
    <n v="7068019"/>
    <n v="1"/>
    <x v="140"/>
    <s v="PHASE_1_ACT"/>
    <m/>
    <s v="REQUIRED ALL PAGES OF BOE."/>
    <m/>
    <x v="2"/>
    <n v="338896.40999999898"/>
    <d v="2019-09-01T00:00:00"/>
    <s v="(R). MANUFACTURE OF MACHINERY AND EQUIPMENT"/>
    <n v="722"/>
    <n v="93"/>
    <n v="113.9"/>
    <n v="153"/>
    <n v="130.80000000000001"/>
    <n v="1.1483757682177349"/>
    <n v="1931"/>
    <n v="389180.42517998128"/>
    <m/>
    <m/>
  </r>
  <r>
    <n v="143"/>
    <n v="172000848563"/>
    <x v="18"/>
    <s v="SCHROEDAHL GMBH"/>
    <s v="GSKT SET,F/TDM138UVW-CS,SCHRDHL"/>
    <n v="4"/>
    <s v="ST"/>
    <n v="84463.975000000006"/>
    <m/>
    <n v="337855.9"/>
    <s v="84819000 / 84819090"/>
    <n v="7.4999999999999997E-2"/>
    <n v="0"/>
    <n v="0"/>
    <n v="0"/>
    <n v="0.1"/>
    <n v="0"/>
    <n v="0.18"/>
    <s v="001/2017/III368"/>
    <n v="25339.192500000001"/>
    <n v="0"/>
    <n v="2533.9192500000004"/>
    <n v="65831.222114999997"/>
    <n v="93704.333864999993"/>
    <s v="DOC PENDING_INV/EXIT/INV/080"/>
    <s v="2000CH010P5270010413"/>
    <s v="0P5270010413"/>
    <e v="#N/A"/>
    <e v="#N/A"/>
    <e v="#N/A"/>
    <d v="2020-02-13T00:00:00"/>
    <n v="172000848563"/>
    <s v="1002196"/>
    <d v="2020-06-05T00:00:00"/>
    <s v="Import"/>
    <m/>
    <m/>
    <m/>
    <m/>
    <m/>
    <m/>
    <n v="2000"/>
    <s v="CH01"/>
    <s v="0P5270010413"/>
    <s v="Verification Completed by NSS"/>
    <m/>
    <s v="6009964/5012848"/>
    <n v="4"/>
    <x v="141"/>
    <s v="PHASE_1_ACT"/>
    <m/>
    <m/>
    <n v="1764"/>
    <x v="2"/>
    <n v="84463.975000000006"/>
    <d v="2020-02-01T00:00:00"/>
    <s v="(R). MANUFACTURE OF MACHINERY AND EQUIPMENT"/>
    <n v="722"/>
    <n v="98"/>
    <n v="113.2"/>
    <n v="153"/>
    <n v="130.80000000000001"/>
    <n v="1.1554770318021201"/>
    <n v="1778"/>
    <n v="390384.73250883393"/>
    <m/>
    <m/>
  </r>
  <r>
    <n v="144"/>
    <n v="171801082633"/>
    <x v="20"/>
    <s v="Nidec ASI S.p.A"/>
    <s v="WTI,PT100,150AS,2.3&amp;13.5MVA,SPL-TRAS"/>
    <n v="1"/>
    <s v="NOS"/>
    <n v="333279.46999999898"/>
    <m/>
    <n v="333279.46999999898"/>
    <n v="85049090"/>
    <n v="0.15"/>
    <n v="0"/>
    <n v="0"/>
    <n v="0"/>
    <n v="0.1"/>
    <n v="0"/>
    <n v="0.18"/>
    <s v="001/2017-III375"/>
    <n v="49991.920499999847"/>
    <n v="0"/>
    <n v="4999.1920499999851"/>
    <n v="69888.704858999787"/>
    <n v="124879.81740899962"/>
    <s v="DOC PENDING_INV/EXIT/INV/066"/>
    <s v="2000GS010P1141120232"/>
    <s v="0P1141120232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32"/>
    <s v="Verification Completed by NSS"/>
    <s v="Phaze1_Part_2"/>
    <n v="7068019"/>
    <n v="1"/>
    <x v="142"/>
    <s v="PHASE_1_ACT"/>
    <m/>
    <s v="REQUIRED COMPLETE VISIBLE COPY OF BOE."/>
    <m/>
    <x v="2"/>
    <n v="333279.46999999898"/>
    <d v="2019-09-01T00:00:00"/>
    <s v="(R). MANUFACTURE OF MACHINERY AND EQUIPMENT"/>
    <n v="722"/>
    <n v="93"/>
    <n v="113.9"/>
    <n v="153"/>
    <n v="130.80000000000001"/>
    <n v="1.1483757682177349"/>
    <n v="1931"/>
    <n v="382730.06739244837"/>
    <m/>
    <m/>
  </r>
  <r>
    <n v="145"/>
    <n v="292213660583"/>
    <x v="84"/>
    <s v="Unifrax India Pvt. Ltd."/>
    <s v="REFR MAT,HTW MDL,CERAMIC,410X300X300-L"/>
    <n v="200"/>
    <s v="EA"/>
    <n v="1664"/>
    <m/>
    <n v="332800"/>
    <n v="68069000"/>
    <n v="0.1"/>
    <n v="0"/>
    <n v="0"/>
    <n v="0"/>
    <n v="0.1"/>
    <n v="0"/>
    <n v="0.18"/>
    <s v="001/2017-III180"/>
    <n v="33280"/>
    <n v="0"/>
    <n v="3328"/>
    <n v="66493.440000000002"/>
    <n v="103101.44"/>
    <s v="DOC PENDING_INV/EXIT/INV/087"/>
    <s v="2000CH010P2574450089"/>
    <s v="0P2574450089"/>
    <n v="292213660583"/>
    <s v="6116386"/>
    <d v="2022-12-30T00:00:00"/>
    <d v="2022-12-29T00:00:00"/>
    <e v="#N/A"/>
    <e v="#N/A"/>
    <e v="#N/A"/>
    <s v="Local"/>
    <m/>
    <m/>
    <m/>
    <m/>
    <m/>
    <m/>
    <n v="2000"/>
    <s v="CH01"/>
    <s v="0P2574450089"/>
    <s v="New_Line item_ Addition"/>
    <m/>
    <n v="9191001892"/>
    <n v="200"/>
    <x v="143"/>
    <s v="PHASE_2_ACT"/>
    <m/>
    <s v="Documents required for remaining qty"/>
    <n v="714"/>
    <x v="2"/>
    <n v="1664"/>
    <d v="2022-12-01T00:00:00"/>
    <s v="(R). MANUFACTURE OF MACHINERY AND EQUIPMENT"/>
    <n v="722"/>
    <n v="132"/>
    <n v="126.3"/>
    <n v="153"/>
    <n v="130.80000000000001"/>
    <n v="1.0356294536817103"/>
    <n v="744"/>
    <n v="344657.4821852732"/>
    <m/>
    <m/>
  </r>
  <r>
    <n v="146"/>
    <n v="171800983362"/>
    <x v="11"/>
    <s v="GE Sensing EMEA"/>
    <s v="PWR SPLY,703-1161-02,PANAMETR  (1007539704)"/>
    <n v="1"/>
    <s v="EA"/>
    <n v="293393.39"/>
    <n v="9073.77"/>
    <n v="302467.16000000003"/>
    <n v="85389000"/>
    <n v="0.15"/>
    <m/>
    <m/>
    <m/>
    <n v="0.1"/>
    <m/>
    <n v="0.18"/>
    <s v="III389"/>
    <n v="45370.074000000001"/>
    <m/>
    <n v="4537.0074000000004"/>
    <n v="63427.363452000005"/>
    <n v="113334.44485200002"/>
    <s v="NA_INV/EXIT/INV/151_DOC PENDING"/>
    <s v="2000GS010P4110100009"/>
    <s v="0P4110100009"/>
    <e v="#N/A"/>
    <e v="#N/A"/>
    <e v="#N/A"/>
    <d v="2018-01-31T00:00:00"/>
    <n v="171800983362"/>
    <s v="1001703"/>
    <d v="2018-04-27T00:00:00"/>
    <s v="Import"/>
    <m/>
    <m/>
    <m/>
    <m/>
    <m/>
    <m/>
    <n v="2000"/>
    <s v="GS01"/>
    <s v="0P4110100009"/>
    <s v="Verification Completed by NSS"/>
    <s v="Phaze1_Part_1"/>
    <n v="1007539704"/>
    <n v="1"/>
    <x v="144"/>
    <s v="PHASE_3_NSS"/>
    <s v="63 LINE ITEM OF NSS"/>
    <m/>
    <n v="2507"/>
    <x v="1"/>
    <n v="331313.34999999899"/>
    <d v="2018-01-01T00:00:00"/>
    <s v="(Q). MANUFACTURE OF ELECTRICAL EQUIPMENT"/>
    <n v="666"/>
    <n v="73"/>
    <n v="110.1"/>
    <n v="153"/>
    <n v="133.4"/>
    <n v="1.2116257947320619"/>
    <n v="2539"/>
    <n v="401427.80099909054"/>
    <m/>
    <m/>
  </r>
  <r>
    <n v="147"/>
    <m/>
    <x v="11"/>
    <s v="Coperion K-Tron (Switzerland) LLC"/>
    <s v="PCB ASSY,0000025151,K-TRON, (30175312/CO247683)"/>
    <n v="2"/>
    <s v="EA"/>
    <n v="330729.38"/>
    <m/>
    <n v="330729.38"/>
    <n v="84239020"/>
    <n v="7.4999999999999997E-2"/>
    <m/>
    <m/>
    <m/>
    <n v="0.1"/>
    <m/>
    <n v="0.18"/>
    <s v="III1207"/>
    <n v="24804.7035"/>
    <m/>
    <n v="2480.4703500000001"/>
    <n v="64442.619693000001"/>
    <n v="91727.793543000007"/>
    <s v="NA_INV/EXIT/INV/161_DOC PENDING"/>
    <s v="2000CH010P4165010435"/>
    <s v="0P4165010435"/>
    <e v="#N/A"/>
    <e v="#N/A"/>
    <e v="#N/A"/>
    <e v="#N/A"/>
    <e v="#N/A"/>
    <e v="#N/A"/>
    <e v="#N/A"/>
    <s v="Import"/>
    <m/>
    <m/>
    <m/>
    <m/>
    <m/>
    <m/>
    <n v="2000"/>
    <s v="CH01"/>
    <s v="0P4165010435"/>
    <s v="Verification Completed by NSS"/>
    <m/>
    <s v="30175312/CO247683"/>
    <n v="2"/>
    <x v="145"/>
    <s v="PHASE_5_NSS"/>
    <s v="63 LINE ITEM OF NSS"/>
    <m/>
    <m/>
    <x v="3"/>
    <n v="165364.69"/>
    <d v="2019-09-01T00:00:00"/>
    <s v="(P). MANUFACTURE OF COMPUTER, ELECTRONIC AND OPTICAL PRODUCTS"/>
    <n v="639"/>
    <n v="93"/>
    <n v="110.1"/>
    <n v="153"/>
    <n v="121.7"/>
    <n v="1.1053587647593097"/>
    <n v="1931"/>
    <n v="365574.61894641235"/>
    <m/>
    <m/>
  </r>
  <r>
    <n v="148"/>
    <n v="292107414163"/>
    <x v="85"/>
    <s v="Integral Process Controls India"/>
    <s v="RPR KIT,20RK210100,VIRVALVE"/>
    <n v="10"/>
    <s v="ST"/>
    <n v="32830.520000000004"/>
    <m/>
    <n v="328305.2"/>
    <n v="84849000"/>
    <n v="7.4999999999999997E-2"/>
    <n v="0"/>
    <n v="0"/>
    <n v="0"/>
    <n v="0.1"/>
    <n v="0"/>
    <n v="0.18"/>
    <s v="001/2017-III369B"/>
    <n v="24622.89"/>
    <n v="0"/>
    <n v="2462.2890000000002"/>
    <n v="63970.268219999998"/>
    <n v="91055.447220000002"/>
    <s v="DOC PENDING_INV/EXIT/INV/080"/>
    <s v="2000CH010P5271040190"/>
    <s v="0P5271040190"/>
    <n v="292107414163"/>
    <s v="6064240"/>
    <d v="2021-08-02T00:00:00"/>
    <d v="2021-07-15T00:00:00"/>
    <e v="#N/A"/>
    <e v="#N/A"/>
    <e v="#N/A"/>
    <s v="Local"/>
    <m/>
    <m/>
    <m/>
    <m/>
    <m/>
    <m/>
    <n v="2000"/>
    <s v="CH01"/>
    <s v="0P5271040190"/>
    <s v="Verification Completed by NSS"/>
    <m/>
    <s v="21/313811"/>
    <n v="10"/>
    <x v="146"/>
    <s v="PHASE_1_ACT"/>
    <m/>
    <m/>
    <n v="1246"/>
    <x v="2"/>
    <n v="32830.520000000004"/>
    <d v="2021-07-01T00:00:00"/>
    <s v="(R). MANUFACTURE OF MACHINERY AND EQUIPMENT"/>
    <n v="722"/>
    <n v="115"/>
    <n v="119.2"/>
    <n v="153"/>
    <n v="130.80000000000001"/>
    <n v="1.0973154362416109"/>
    <n v="1262"/>
    <n v="360254.36375838931"/>
    <m/>
    <m/>
  </r>
  <r>
    <n v="149"/>
    <n v="171801082633"/>
    <x v="20"/>
    <s v="Nidec ASI S.p.A"/>
    <s v="CRTG,FLTR,1000113141,NIDEC"/>
    <n v="6"/>
    <s v="EA"/>
    <n v="54054.561666666668"/>
    <m/>
    <n v="324327.37"/>
    <s v="85049000 / 85049090"/>
    <n v="0.15"/>
    <n v="0"/>
    <n v="0"/>
    <n v="0"/>
    <n v="0.1"/>
    <n v="0"/>
    <n v="0.18"/>
    <s v="001/2017-III375"/>
    <n v="48649.105499999998"/>
    <n v="0"/>
    <n v="4864.9105499999996"/>
    <n v="68011.449488999991"/>
    <n v="121525.465539"/>
    <s v="DOC PENDING_INV/EXIT/INV/065"/>
    <s v="2000CH010P1003020229"/>
    <s v="0P1003020229"/>
    <e v="#N/A"/>
    <e v="#N/A"/>
    <e v="#N/A"/>
    <e v="#N/A"/>
    <n v="171801082633"/>
    <s v="1001714"/>
    <d v="2018-04-27T00:00:00"/>
    <s v="Import"/>
    <m/>
    <m/>
    <m/>
    <m/>
    <m/>
    <m/>
    <n v="2000"/>
    <s v="CH01"/>
    <s v="0P1003020229"/>
    <s v="Verification Completed by NSS"/>
    <m/>
    <n v="7068019"/>
    <n v="6"/>
    <x v="147"/>
    <s v="PHASE_1_ACT"/>
    <m/>
    <s v="REQUIRED ALL PAGES OF BOE."/>
    <m/>
    <x v="2"/>
    <n v="54054.561666666668"/>
    <d v="2019-09-01T00:00:00"/>
    <s v="(R). MANUFACTURE OF MACHINERY AND EQUIPMENT"/>
    <n v="722"/>
    <n v="93"/>
    <n v="113.9"/>
    <n v="153"/>
    <n v="130.80000000000001"/>
    <n v="1.1483757682177349"/>
    <n v="1931"/>
    <n v="372449.69267778756"/>
    <m/>
    <m/>
  </r>
  <r>
    <n v="150"/>
    <n v="291606046841"/>
    <x v="86"/>
    <s v="EMERSON PROCESS MANAGEMENT"/>
    <s v="PLG/STEM/RING/CAGE,21B8428X242,FISH-CO"/>
    <n v="2"/>
    <s v="EA"/>
    <n v="159463"/>
    <m/>
    <n v="318926"/>
    <n v="84819090"/>
    <n v="7.4999999999999997E-2"/>
    <n v="0"/>
    <n v="0"/>
    <n v="0"/>
    <n v="0.1"/>
    <n v="0"/>
    <n v="0.18"/>
    <s v="001/2017-III368"/>
    <n v="23919.45"/>
    <n v="0"/>
    <n v="2391.9450000000002"/>
    <n v="62142.731100000005"/>
    <n v="88454.126100000009"/>
    <s v="DOC PENDING_INV/EXIT/INV/072"/>
    <s v="2000CH010P4102200246"/>
    <s v="0P4102200246"/>
    <n v="291606046841"/>
    <s v="0057284"/>
    <d v="2016-12-27T00:00:00"/>
    <d v="2016-11-18T00:00:00"/>
    <e v="#N/A"/>
    <e v="#N/A"/>
    <e v="#N/A"/>
    <s v="Local"/>
    <m/>
    <m/>
    <m/>
    <m/>
    <m/>
    <m/>
    <n v="2000"/>
    <s v="CH01"/>
    <s v="0P4102200246"/>
    <s v="Verification Completed by NSS"/>
    <m/>
    <n v="6316001915"/>
    <n v="2"/>
    <x v="148"/>
    <s v="PHASE_1_ACT"/>
    <m/>
    <s v="Documents required for remaining qty"/>
    <n v="2946"/>
    <x v="2"/>
    <n v="159463"/>
    <d v="2016-11-01T00:00:00"/>
    <s v="(R). MANUFACTURE OF MACHINERY AND EQUIPMENT"/>
    <n v="722"/>
    <n v="59"/>
    <n v="107.5"/>
    <n v="153"/>
    <n v="130.80000000000001"/>
    <n v="1.2167441860465118"/>
    <n v="2965"/>
    <n v="388051.35627906985"/>
    <m/>
    <m/>
  </r>
  <r>
    <n v="151"/>
    <n v="171900919610"/>
    <x v="50"/>
    <s v="The Japan Steel Works, Ltd."/>
    <s v="JCK,HYDR,PA4200051240,JPSTL"/>
    <n v="1"/>
    <s v="ST"/>
    <n v="313658.51"/>
    <m/>
    <n v="313658.51"/>
    <n v="84779000"/>
    <n v="7.4999999999999997E-2"/>
    <n v="0"/>
    <n v="0"/>
    <n v="0"/>
    <n v="0.1"/>
    <n v="0"/>
    <n v="0.18"/>
    <s v="001/2017-III365"/>
    <n v="23524.38825"/>
    <n v="0"/>
    <n v="2352.4388250000002"/>
    <n v="61116.360673500007"/>
    <n v="86993.1877485"/>
    <s v="DOC PENDING_INV/EXIT/INV/085"/>
    <s v="2000CH010P0631100087"/>
    <s v="0P0631100087"/>
    <e v="#N/A"/>
    <e v="#N/A"/>
    <e v="#N/A"/>
    <d v="2019-03-15T00:00:00"/>
    <n v="171900919610"/>
    <s v="1002114"/>
    <d v="2019-05-06T00:00:00"/>
    <s v="Import"/>
    <m/>
    <m/>
    <m/>
    <m/>
    <m/>
    <m/>
    <n v="2000"/>
    <s v="CH01"/>
    <s v="0P0631100087"/>
    <s v="Verification Completed by NSS"/>
    <m/>
    <s v="MA17-1048-3"/>
    <n v="1"/>
    <x v="149"/>
    <s v="PHASE_2_ACT"/>
    <m/>
    <m/>
    <n v="2099"/>
    <x v="2"/>
    <n v="313658.51"/>
    <d v="2019-03-01T00:00:00"/>
    <s v="(R). MANUFACTURE OF MACHINERY AND EQUIPMENT"/>
    <n v="722"/>
    <n v="87"/>
    <n v="112.3"/>
    <n v="153"/>
    <n v="130.80000000000001"/>
    <n v="1.1647373107747108"/>
    <n v="2115"/>
    <n v="365329.76943900273"/>
    <m/>
    <m/>
  </r>
  <r>
    <n v="152"/>
    <m/>
    <x v="11"/>
    <s v="Virgo Valves &amp; Controls Private Lim"/>
    <s v="SPR KIT,F/200F,#300,L6P,RF,BS,TPD,2P,LIP"/>
    <n v="2"/>
    <s v="ST"/>
    <n v="153536"/>
    <m/>
    <n v="307072"/>
    <n v="39241090"/>
    <n v="0.15"/>
    <m/>
    <m/>
    <m/>
    <n v="0.1"/>
    <m/>
    <n v="0.18"/>
    <s v="001/2017-III109"/>
    <n v="46060.799999999996"/>
    <n v="0"/>
    <n v="4606.08"/>
    <n v="64392.998399999997"/>
    <n v="115059.87839999999"/>
    <s v="DOC PENDING_INV/EXIT/INV/164"/>
    <s v="2000GS010P4102210954"/>
    <s v="2000GS010P4102210954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10954"/>
    <s v="Verification Completed by NSS"/>
    <s v="Phaze_2"/>
    <n v="623086"/>
    <n v="2"/>
    <x v="150"/>
    <s v="PHASE_6_ACT"/>
    <m/>
    <m/>
    <n v="3062"/>
    <x v="2"/>
    <n v="153536"/>
    <d v="2016-07-01T00:00:00"/>
    <s v="(R). MANUFACTURE OF MACHINERY AND EQUIPMENT"/>
    <n v="722"/>
    <n v="55"/>
    <n v="107.8"/>
    <n v="153"/>
    <n v="130.80000000000001"/>
    <n v="1.2133580705009277"/>
    <n v="3088"/>
    <n v="372588.28942486085"/>
    <m/>
    <m/>
  </r>
  <r>
    <n v="153"/>
    <n v="292007003105"/>
    <x v="87"/>
    <s v="HYDRODYNE TEIKOKU (INDIA)PRIVATE LI"/>
    <s v="ROTR,HRJ80-250/30C2/DB/C,16,HYDRDYNE"/>
    <n v="2"/>
    <s v="NOS"/>
    <n v="153398.2399999995"/>
    <m/>
    <n v="306796.47999999899"/>
    <n v="84139190"/>
    <n v="7.4999999999999997E-2"/>
    <n v="0"/>
    <n v="0"/>
    <n v="0"/>
    <n v="0.1"/>
    <n v="0"/>
    <n v="0.18"/>
    <s v="001/2017-III317A"/>
    <n v="23009.735999999924"/>
    <n v="0"/>
    <n v="2300.9735999999925"/>
    <n v="59779.294127999798"/>
    <n v="85090.00372799972"/>
    <s v="DOC PENDING_INV/EXIT/INV/076"/>
    <s v="2000CH010P4205024563"/>
    <s v="0P4205024563"/>
    <n v="292007003105"/>
    <s v="6062926"/>
    <d v="2020-09-14T00:00:00"/>
    <d v="2020-08-26T00:00:00"/>
    <e v="#N/A"/>
    <e v="#N/A"/>
    <e v="#N/A"/>
    <s v="Local"/>
    <m/>
    <m/>
    <m/>
    <m/>
    <m/>
    <m/>
    <n v="2000"/>
    <s v="CH01"/>
    <s v="0P4205024563"/>
    <s v="Verification Completed by NSS"/>
    <s v="Phaze1_Part_2"/>
    <s v="14/EXP"/>
    <n v="2"/>
    <x v="151"/>
    <s v="PHASE_1_ACT"/>
    <m/>
    <s v="Documents required"/>
    <n v="1569"/>
    <x v="2"/>
    <n v="153398.2399999995"/>
    <d v="2020-08-01T00:00:00"/>
    <s v="(R). MANUFACTURE OF MACHINERY AND EQUIPMENT"/>
    <n v="722"/>
    <n v="104"/>
    <n v="113.6"/>
    <n v="153"/>
    <n v="130.80000000000001"/>
    <n v="1.1514084507042255"/>
    <n v="1596"/>
    <n v="353248.05971830874"/>
    <m/>
    <m/>
  </r>
  <r>
    <n v="154"/>
    <m/>
    <x v="11"/>
    <s v="Gutor Electronic LLC"/>
    <s v="FAN INTFC,WO/SPLY,0P2367,GUTOR, (99008862/99019855)"/>
    <n v="10"/>
    <s v="EA"/>
    <n v="306345.06"/>
    <m/>
    <n v="306345.06"/>
    <n v="85389040"/>
    <n v="7.4999999999999997E-2"/>
    <m/>
    <m/>
    <m/>
    <n v="0.1"/>
    <m/>
    <n v="0.18"/>
    <s v="III395"/>
    <n v="22975.879499999999"/>
    <m/>
    <n v="2297.5879500000001"/>
    <n v="59691.334940999994"/>
    <n v="84964.80239099999"/>
    <s v="NA_INV/EXIT/INV/161_DOC PENDING"/>
    <s v="2000CH010P1147010270"/>
    <s v="0P1147010270"/>
    <e v="#N/A"/>
    <e v="#N/A"/>
    <e v="#N/A"/>
    <e v="#N/A"/>
    <e v="#N/A"/>
    <e v="#N/A"/>
    <e v="#N/A"/>
    <s v="Import"/>
    <m/>
    <m/>
    <m/>
    <m/>
    <m/>
    <m/>
    <n v="2000"/>
    <s v="CH01"/>
    <s v="0P1147010270"/>
    <s v="Verification Completed by NSS"/>
    <s v="Phaze1_Part_2"/>
    <s v="99008862/99019855"/>
    <n v="10"/>
    <x v="152"/>
    <s v="PHASE_5_NSS"/>
    <s v="63 LINE ITEM OF NSS"/>
    <m/>
    <m/>
    <x v="2"/>
    <n v="30634.506000000001"/>
    <d v="2019-09-01T00:00:00"/>
    <s v="(R). MANUFACTURE OF MACHINERY AND EQUIPMENT"/>
    <n v="722"/>
    <n v="93"/>
    <n v="113.9"/>
    <n v="153"/>
    <n v="130.80000000000001"/>
    <n v="1.1483757682177349"/>
    <n v="1931"/>
    <n v="351799.24361720809"/>
    <m/>
    <m/>
  </r>
  <r>
    <n v="155"/>
    <n v="292007517255"/>
    <x v="88"/>
    <s v="BHEL-GE Gas Turbine Services Pvt Lt"/>
    <s v="BLT,43512761008-08,BGGTS"/>
    <n v="64"/>
    <s v="EA"/>
    <n v="4734"/>
    <m/>
    <n v="302976"/>
    <n v="84119900"/>
    <n v="0.1"/>
    <m/>
    <n v="0"/>
    <m/>
    <n v="0.1"/>
    <m/>
    <n v="0.18"/>
    <s v="001/2017-III316"/>
    <n v="30297.600000000002"/>
    <n v="0"/>
    <n v="3029.76"/>
    <n v="60534.604799999994"/>
    <n v="93861.964799999987"/>
    <s v="DOC PENDING_INV/EXIT/INV/095"/>
    <s v="2000CH010P1401080330"/>
    <s v="0P1401080330"/>
    <n v="292007517255"/>
    <s v="6067481"/>
    <d v="2020-09-29T00:00:00"/>
    <d v="2020-09-26T00:00:00"/>
    <e v="#N/A"/>
    <e v="#N/A"/>
    <e v="#N/A"/>
    <s v="Local"/>
    <m/>
    <m/>
    <m/>
    <m/>
    <m/>
    <m/>
    <n v="2000"/>
    <s v="CH01"/>
    <s v="0P1401080330"/>
    <s v="Verification Completed by NSS"/>
    <m/>
    <s v="TS-I20-0565"/>
    <n v="64"/>
    <x v="153"/>
    <s v="PHASE_3_ACT"/>
    <m/>
    <m/>
    <n v="1538"/>
    <x v="2"/>
    <n v="4734"/>
    <d v="2020-09-01T00:00:00"/>
    <s v="(R). MANUFACTURE OF MACHINERY AND EQUIPMENT"/>
    <n v="722"/>
    <n v="105"/>
    <n v="113.7"/>
    <n v="153"/>
    <n v="130.80000000000001"/>
    <n v="1.1503957783641161"/>
    <n v="1565"/>
    <n v="348542.31134564645"/>
    <m/>
    <m/>
  </r>
  <r>
    <n v="156"/>
    <n v="171801082633"/>
    <x v="20"/>
    <s v="Nidec ASI S.p.A"/>
    <s v="SW,MICRO,FSE,1000090192,NIDEC"/>
    <n v="5"/>
    <s v="EA"/>
    <n v="60437.016000000003"/>
    <m/>
    <n v="302185.08"/>
    <s v="85049000 / 85049090"/>
    <n v="0.15"/>
    <n v="0"/>
    <n v="0"/>
    <n v="0"/>
    <n v="0.1"/>
    <n v="0"/>
    <n v="0.18"/>
    <s v="001/2017-III375"/>
    <n v="45327.762000000002"/>
    <n v="0"/>
    <n v="4532.7762000000002"/>
    <n v="63368.211276000002"/>
    <n v="113228.749476"/>
    <s v="DOC PENDING_INV/EXIT/INV/065"/>
    <s v="2000GS010P1003020218"/>
    <s v="0P1003020218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18"/>
    <s v="Verification Completed by NSS"/>
    <s v="Phaze1_Part_2"/>
    <n v="7068019"/>
    <n v="5"/>
    <x v="154"/>
    <s v="PHASE_1_ACT"/>
    <m/>
    <s v="REQUIRED ALL PAGES OF BOE."/>
    <m/>
    <x v="2"/>
    <n v="60437.016000000003"/>
    <d v="2019-09-01T00:00:00"/>
    <s v="(R). MANUFACTURE OF MACHINERY AND EQUIPMENT"/>
    <n v="722"/>
    <n v="93"/>
    <n v="113.9"/>
    <n v="153"/>
    <n v="130.80000000000001"/>
    <n v="1.1483757682177349"/>
    <n v="1931"/>
    <n v="347022.0233889377"/>
    <m/>
    <m/>
  </r>
  <r>
    <n v="157"/>
    <m/>
    <x v="11"/>
    <s v="Flowserve India Controls Pvt. Ltd."/>
    <s v="SEALING RING,PCKG,04002836,FLOW-PMP"/>
    <n v="2"/>
    <s v="NOS"/>
    <n v="150717.72500000001"/>
    <m/>
    <n v="301435.45"/>
    <n v="40169990"/>
    <n v="0.2"/>
    <m/>
    <m/>
    <m/>
    <n v="0.1"/>
    <m/>
    <n v="0.18"/>
    <s v="001/2017-III123A"/>
    <n v="60287.090000000004"/>
    <n v="0"/>
    <n v="6028.7090000000007"/>
    <n v="66195.224820000003"/>
    <n v="132511.02382"/>
    <s v="DOC PENDING_INV/EXIT/INV/165"/>
    <s v="2000GS010P4205030400"/>
    <s v="2000GS010P4205030400"/>
    <n v="291606045986"/>
    <s v="0057277"/>
    <d v="2016-12-27T00:00:00"/>
    <d v="2016-09-30T00:00:00"/>
    <e v="#N/A"/>
    <e v="#N/A"/>
    <e v="#N/A"/>
    <s v="Local"/>
    <m/>
    <m/>
    <m/>
    <m/>
    <m/>
    <m/>
    <n v="2000"/>
    <s v="GS01"/>
    <s v="0P4205030400"/>
    <s v="Verification Completed by NSS"/>
    <m/>
    <n v="201610693"/>
    <n v="2"/>
    <x v="155"/>
    <s v="PHASE_6_ACT"/>
    <m/>
    <m/>
    <n v="2995"/>
    <x v="2"/>
    <n v="150717.72500000001"/>
    <d v="2016-09-01T00:00:00"/>
    <s v="(R). MANUFACTURE OF MACHINERY AND EQUIPMENT"/>
    <n v="722"/>
    <n v="57"/>
    <n v="107.4"/>
    <n v="153"/>
    <n v="130.80000000000001"/>
    <n v="1.217877094972067"/>
    <n v="3026"/>
    <n v="367111.33016759774"/>
    <m/>
    <m/>
  </r>
  <r>
    <n v="158"/>
    <m/>
    <x v="11"/>
    <s v="Hermetic-Pumps Singapore"/>
    <s v="BUSH,BRG,1.4571/SiC 30,2269241+,HERM-PMP"/>
    <n v="2"/>
    <s v="EA"/>
    <n v="150123.97"/>
    <m/>
    <n v="300247.94"/>
    <n v="84833000"/>
    <n v="7.4999999999999997E-2"/>
    <m/>
    <m/>
    <m/>
    <n v="0.1"/>
    <m/>
    <n v="0.18"/>
    <s v="001/2017 -III369A"/>
    <n v="22518.595499999999"/>
    <n v="0"/>
    <n v="2251.8595500000001"/>
    <n v="58503.311108999995"/>
    <n v="83273.766158999992"/>
    <s v="DOC PENDING_INV/EXIT/INV/164"/>
    <s v="2000GS010P4205021404"/>
    <s v="2000GS010P4205021404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404"/>
    <s v="Verification Completed by NSS"/>
    <s v="Phaze1_Part_2"/>
    <s v="430CI26734/34-17"/>
    <n v="2"/>
    <x v="156"/>
    <s v="PHASE_6_ACT"/>
    <m/>
    <m/>
    <n v="2646"/>
    <x v="2"/>
    <n v="150123.97"/>
    <d v="2017-09-01T00:00:00"/>
    <s v="(R). MANUFACTURE OF MACHINERY AND EQUIPMENT"/>
    <n v="722"/>
    <n v="69"/>
    <n v="108.5"/>
    <n v="153"/>
    <n v="130.80000000000001"/>
    <n v="1.2055299539170508"/>
    <n v="2661"/>
    <n v="361957.88527188945"/>
    <m/>
    <m/>
  </r>
  <r>
    <n v="159"/>
    <n v="171801082633"/>
    <x v="20"/>
    <s v="Nidec ASI S.p.A"/>
    <s v="THERMOMTR,150AS,2.3&amp;13.5MVA,SPL-TRAS"/>
    <n v="1"/>
    <s v="NOS"/>
    <n v="299577.76"/>
    <m/>
    <n v="299577.76"/>
    <n v="85049090"/>
    <n v="0.15"/>
    <n v="0"/>
    <n v="0"/>
    <n v="0"/>
    <n v="0.1"/>
    <n v="0"/>
    <n v="0.18"/>
    <s v="001/2017-III375"/>
    <n v="44936.663999999997"/>
    <n v="0"/>
    <n v="4493.6664000000001"/>
    <n v="62821.456271999996"/>
    <n v="112251.78667199999"/>
    <s v="DOC PENDING_INV/EXIT/INV/066"/>
    <s v="2000GS010P1141120231"/>
    <s v="0P1141120231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31"/>
    <s v="Verification Completed by NSS"/>
    <s v="Phaze1_Part_2"/>
    <n v="7068019"/>
    <n v="1"/>
    <x v="157"/>
    <s v="PHASE_1_ACT"/>
    <m/>
    <s v="REQUIRED COMPLETE VISIBLE COPY OF BOE."/>
    <m/>
    <x v="2"/>
    <n v="299577.76"/>
    <d v="2019-09-01T00:00:00"/>
    <s v="(R). MANUFACTURE OF MACHINERY AND EQUIPMENT"/>
    <n v="722"/>
    <n v="93"/>
    <n v="113.9"/>
    <n v="153"/>
    <n v="130.80000000000001"/>
    <n v="1.1483757682177349"/>
    <n v="1931"/>
    <n v="344027.84028094821"/>
    <m/>
    <m/>
  </r>
  <r>
    <n v="160"/>
    <m/>
    <x v="11"/>
    <s v="REFTECK SOLUTIONS EUROPE GMBH"/>
    <s v="0P4103330005, THERMOSTATIC CTRL VLV,M40TS7A110-HC,MVA, (12432023)"/>
    <n v="1"/>
    <s v="EA"/>
    <n v="292573.19"/>
    <m/>
    <n v="292573.19"/>
    <n v="85389000"/>
    <n v="7.4999999999999997E-2"/>
    <m/>
    <m/>
    <m/>
    <n v="0.1"/>
    <m/>
    <n v="0.18"/>
    <s v="III1126"/>
    <n v="21942.989249999999"/>
    <m/>
    <n v="2194.2989250000001"/>
    <n v="57007.886071499997"/>
    <n v="81145.174246499999"/>
    <s v="NA_INV/EXIT/INV/161_DOC PENDING"/>
    <s v="2000CH010P4103330005"/>
    <s v="0P4103330005"/>
    <e v="#N/A"/>
    <e v="#N/A"/>
    <e v="#N/A"/>
    <e v="#N/A"/>
    <e v="#N/A"/>
    <e v="#N/A"/>
    <e v="#N/A"/>
    <s v="Import"/>
    <m/>
    <m/>
    <m/>
    <m/>
    <m/>
    <m/>
    <n v="2000"/>
    <s v="CH01"/>
    <s v="0P4103330005"/>
    <s v="New_Line item_ Addition"/>
    <m/>
    <n v="12432023"/>
    <n v="1"/>
    <x v="158"/>
    <s v="PHASE_5_NSS"/>
    <s v="63 LINE ITEM OF NSS"/>
    <m/>
    <m/>
    <x v="2"/>
    <n v="292573.19"/>
    <d v="2019-09-01T00:00:00"/>
    <s v="(R). MANUFACTURE OF MACHINERY AND EQUIPMENT"/>
    <n v="722"/>
    <n v="93"/>
    <n v="113.9"/>
    <n v="153"/>
    <n v="130.80000000000001"/>
    <n v="1.1483757682177349"/>
    <n v="1931"/>
    <n v="335983.96182616334"/>
    <m/>
    <m/>
  </r>
  <r>
    <n v="161"/>
    <m/>
    <x v="11"/>
    <s v="Virgo Valves &amp; Controls Private Lim"/>
    <s v="SEAT+SEAT INSR,F316L,9QCT6APH90,VIRGO"/>
    <n v="2"/>
    <s v="EA"/>
    <n v="146189"/>
    <m/>
    <n v="292378"/>
    <n v="84135090"/>
    <n v="7.4999999999999997E-2"/>
    <m/>
    <m/>
    <m/>
    <n v="0.1"/>
    <m/>
    <n v="0.18"/>
    <s v="001/2017-III308B"/>
    <n v="21928.35"/>
    <n v="0"/>
    <n v="2192.835"/>
    <n v="56969.853299999995"/>
    <n v="81091.038299999986"/>
    <s v="DOC PENDING_INV/EXIT/INV/164"/>
    <s v="2000GS010P4102200819"/>
    <s v="2000GS010P4102200819"/>
    <n v="291604479390"/>
    <s v="0042974"/>
    <d v="2016-09-26T00:00:00"/>
    <d v="2016-09-15T00:00:00"/>
    <e v="#N/A"/>
    <e v="#N/A"/>
    <e v="#N/A"/>
    <s v="Local"/>
    <m/>
    <m/>
    <m/>
    <m/>
    <m/>
    <m/>
    <n v="2000"/>
    <s v="GS01"/>
    <s v="0P4102200819"/>
    <s v="Verification Completed by NSS"/>
    <s v="Phaze_2"/>
    <s v="623712"/>
    <n v="2"/>
    <x v="159"/>
    <s v="PHASE_6_ACT"/>
    <m/>
    <m/>
    <n v="3010"/>
    <x v="2"/>
    <n v="146189"/>
    <d v="2016-09-01T00:00:00"/>
    <s v="(R). MANUFACTURE OF MACHINERY AND EQUIPMENT"/>
    <n v="722"/>
    <n v="57"/>
    <n v="107.4"/>
    <n v="153"/>
    <n v="130.80000000000001"/>
    <n v="1.217877094972067"/>
    <n v="3026"/>
    <n v="356080.46927374299"/>
    <m/>
    <m/>
  </r>
  <r>
    <n v="162"/>
    <n v="171801082633"/>
    <x v="20"/>
    <s v="Nidec ASI S.p.A"/>
    <s v="RLY,BUCHHOLZ,BR50 L,SPL-TRAS"/>
    <n v="2"/>
    <s v="NOS"/>
    <n v="146044.25"/>
    <m/>
    <n v="292088.5"/>
    <n v="85049090"/>
    <n v="0.15"/>
    <n v="0"/>
    <n v="0"/>
    <n v="0"/>
    <n v="0.1"/>
    <n v="0"/>
    <n v="0.18"/>
    <s v="001/2017-III375"/>
    <n v="43813.275000000001"/>
    <n v="0"/>
    <n v="4381.3275000000003"/>
    <n v="61250.958450000006"/>
    <n v="109445.56095000001"/>
    <s v="DOC PENDING_INV/EXIT/INV/066"/>
    <s v="2000GS010P1141120228"/>
    <s v="0P1141120228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28"/>
    <s v="Verification Completed by NSS"/>
    <s v="Phaze1_Part_2"/>
    <n v="7068019"/>
    <n v="2"/>
    <x v="160"/>
    <s v="PHASE_1_ACT"/>
    <m/>
    <s v="REQUIRED COMPLETE VISIBLE COPY OF BOE."/>
    <m/>
    <x v="1"/>
    <n v="146044.25"/>
    <d v="2019-09-01T00:00:00"/>
    <s v="(Q). MANUFACTURE OF ELECTRICAL EQUIPMENT"/>
    <n v="666"/>
    <n v="93"/>
    <n v="110.5"/>
    <n v="153"/>
    <n v="133.4"/>
    <n v="1.207239819004525"/>
    <n v="1931"/>
    <n v="352620.86787330318"/>
    <m/>
    <m/>
  </r>
  <r>
    <n v="163"/>
    <n v="291911030073"/>
    <x v="89"/>
    <s v="Bombay Fluid System Components"/>
    <s v="ACTR,VLV,MS-153-SR-HT,SWAGELOK"/>
    <n v="9"/>
    <s v="EA"/>
    <n v="32360.51666666667"/>
    <m/>
    <n v="291244.65000000002"/>
    <n v="84819090"/>
    <n v="7.4999999999999997E-2"/>
    <n v="0"/>
    <n v="0"/>
    <n v="0"/>
    <n v="0.1"/>
    <n v="0"/>
    <n v="0.18"/>
    <s v="001/2017-III368"/>
    <n v="21843.348750000001"/>
    <n v="0"/>
    <n v="2184.334875"/>
    <n v="56749.020052500004"/>
    <n v="80776.703677500002"/>
    <s v="DOC PENDING_INV/EXIT/INV/080"/>
    <s v="2000CH010P5271040131"/>
    <s v="0P5271040131"/>
    <n v="291911030073"/>
    <s v="6083549"/>
    <d v="2019-11-19T00:00:00"/>
    <d v="2019-11-12T00:00:00"/>
    <e v="#N/A"/>
    <e v="#N/A"/>
    <e v="#N/A"/>
    <s v="Local"/>
    <m/>
    <m/>
    <m/>
    <m/>
    <m/>
    <m/>
    <n v="2000"/>
    <s v="CH01"/>
    <s v="0P5271040131"/>
    <s v="Verification Completed by NSS"/>
    <m/>
    <n v="947051"/>
    <n v="9"/>
    <x v="161"/>
    <s v="PHASE_1_ACT"/>
    <m/>
    <m/>
    <n v="1857"/>
    <x v="2"/>
    <n v="32360.51666666667"/>
    <d v="2019-11-01T00:00:00"/>
    <s v="(R). MANUFACTURE OF MACHINERY AND EQUIPMENT"/>
    <n v="722"/>
    <n v="95"/>
    <n v="112.8"/>
    <n v="153"/>
    <n v="130.80000000000001"/>
    <n v="1.1595744680851066"/>
    <n v="1870"/>
    <n v="337719.86010638304"/>
    <m/>
    <m/>
  </r>
  <r>
    <n v="164"/>
    <n v="171800804044"/>
    <x v="90"/>
    <s v="Berthold Technologies GmbH &amp; Co. KG"/>
    <s v="MULTIPLIER,4497,BERTHOLD"/>
    <n v="1"/>
    <s v="PCS"/>
    <n v="505781.9"/>
    <m/>
    <n v="505781.9"/>
    <s v="90229080 / 90229090"/>
    <n v="0.15"/>
    <s v="050/2017 -563A"/>
    <n v="0"/>
    <n v="0"/>
    <n v="0.1"/>
    <n v="0"/>
    <n v="0.18"/>
    <s v="001/2017-III413A"/>
    <n v="75867.285000000003"/>
    <n v="0"/>
    <n v="7586.7285000000011"/>
    <n v="106062.46443000001"/>
    <n v="189516.47792999999"/>
    <s v="DOC PENDING_INV/EXIT/INV/068"/>
    <s v="2000GS010P2690910014"/>
    <s v="0P2690910014"/>
    <e v="#N/A"/>
    <e v="#N/A"/>
    <e v="#N/A"/>
    <d v="2018-03-21T00:00:00"/>
    <n v="171800804044"/>
    <s v="1001306"/>
    <d v="2018-04-02T00:00:00"/>
    <s v="Import"/>
    <m/>
    <m/>
    <m/>
    <m/>
    <m/>
    <m/>
    <n v="2000"/>
    <s v="GS01"/>
    <s v="0P2690910014"/>
    <s v="Verification Completed by NSS"/>
    <s v="Phaze1_Part_2"/>
    <n v="1127201"/>
    <n v="1"/>
    <x v="162"/>
    <s v="PHASE_1_ACT"/>
    <m/>
    <n v="1"/>
    <n v="2458"/>
    <x v="1"/>
    <n v="290769.489999999"/>
    <d v="2018-03-01T00:00:00"/>
    <s v="(Q). MANUFACTURE OF ELECTRICAL EQUIPMENT"/>
    <n v="666"/>
    <n v="75"/>
    <n v="110.1"/>
    <n v="153"/>
    <n v="133.4"/>
    <n v="1.2116257947320619"/>
    <n v="2480"/>
    <n v="352303.81440508511"/>
    <m/>
    <m/>
  </r>
  <r>
    <n v="165"/>
    <n v="292207727932"/>
    <x v="91"/>
    <s v="John Crane sealing systems India"/>
    <s v="O-RING,0000261,CRANE.J"/>
    <n v="2"/>
    <s v="NOS"/>
    <n v="144055"/>
    <m/>
    <n v="288110"/>
    <n v="40169320"/>
    <n v="0.1"/>
    <n v="0"/>
    <n v="0"/>
    <n v="0"/>
    <n v="0.1"/>
    <n v="0"/>
    <n v="0.18"/>
    <s v="001/2017-III123A"/>
    <n v="28811"/>
    <n v="0"/>
    <n v="2881.1000000000004"/>
    <n v="57564.377999999997"/>
    <n v="89256.478000000003"/>
    <s v="DOC PENDING_INV/EXIT/INV/077"/>
    <s v="2000CH010P4205035118"/>
    <s v="0P4205035118"/>
    <n v="292207727932"/>
    <s v="6068994"/>
    <d v="2022-07-26T00:00:00"/>
    <d v="2022-07-25T00:00:00"/>
    <e v="#N/A"/>
    <e v="#N/A"/>
    <e v="#N/A"/>
    <s v="Local"/>
    <m/>
    <m/>
    <m/>
    <m/>
    <m/>
    <m/>
    <n v="2000"/>
    <s v="CH01"/>
    <s v="0P4205035118"/>
    <s v="Verification Completed by NSS"/>
    <m/>
    <n v="9611020449"/>
    <n v="2"/>
    <x v="163"/>
    <s v="PHASE_1_ACT"/>
    <m/>
    <n v="1"/>
    <n v="871"/>
    <x v="2"/>
    <n v="144055"/>
    <d v="2022-07-01T00:00:00"/>
    <s v="(R). MANUFACTURE OF MACHINERY AND EQUIPMENT"/>
    <n v="722"/>
    <n v="127"/>
    <n v="125.8"/>
    <n v="153"/>
    <n v="130.80000000000001"/>
    <n v="1.0397456279809223"/>
    <n v="897"/>
    <n v="299561.11287758354"/>
    <m/>
    <m/>
  </r>
  <r>
    <n v="166"/>
    <m/>
    <x v="11"/>
    <s v="Bently Nevada LLC"/>
    <s v="MONITOR,TEMP,3500/65-01-00,BENTLY-N"/>
    <n v="1"/>
    <s v="EA"/>
    <n v="283716.97999999899"/>
    <m/>
    <n v="283716.97999999899"/>
    <n v="85284900"/>
    <n v="0.1"/>
    <m/>
    <m/>
    <m/>
    <n v="0.1"/>
    <m/>
    <n v="0.18"/>
    <s v="001/2017-IV154"/>
    <n v="28371.697999999902"/>
    <n v="0"/>
    <n v="2837.1697999999906"/>
    <n v="56686.652603999799"/>
    <n v="87895.52040399969"/>
    <s v="DOC PENDING_INV/EXIT/INV/164"/>
    <s v="2000GS010P4110070307"/>
    <s v="2000GS010P4110070307"/>
    <e v="#N/A"/>
    <e v="#N/A"/>
    <e v="#N/A"/>
    <d v="2017-03-21T00:00:00"/>
    <n v="171700744132"/>
    <s v="0001243"/>
    <d v="2017-03-29T00:00:00"/>
    <s v="Import"/>
    <m/>
    <m/>
    <m/>
    <m/>
    <m/>
    <m/>
    <n v="2000"/>
    <s v="GS01"/>
    <s v="0P4110070307"/>
    <s v="Verification Completed by NSS"/>
    <s v="Phaze1_Part_2"/>
    <n v="1007462052"/>
    <n v="1"/>
    <x v="164"/>
    <s v="PHASE_6_ACT"/>
    <m/>
    <m/>
    <n v="2823"/>
    <x v="1"/>
    <n v="283716.97999999899"/>
    <d v="2017-03-01T00:00:00"/>
    <s v="(Q). MANUFACTURE OF ELECTRICAL EQUIPMENT"/>
    <n v="666"/>
    <n v="63"/>
    <n v="108"/>
    <n v="153"/>
    <n v="133.4"/>
    <n v="1.2351851851851852"/>
    <n v="2845"/>
    <n v="350443.01048148022"/>
    <m/>
    <m/>
  </r>
  <r>
    <n v="167"/>
    <n v="291807561220"/>
    <x v="92"/>
    <s v="ASCO Numatics (India) Pvt. Ltd."/>
    <s v="VLV,SOLEN,WP8551A321MO-110VDC,ASCO-VLV"/>
    <n v="4"/>
    <s v="NOS"/>
    <n v="70561.502500000002"/>
    <m/>
    <n v="282246.01"/>
    <n v="84818050"/>
    <n v="7.4999999999999997E-2"/>
    <n v="0"/>
    <n v="0"/>
    <n v="0"/>
    <n v="0.1"/>
    <n v="0"/>
    <n v="0.18"/>
    <s v="001/2017-III368"/>
    <n v="21168.45075"/>
    <n v="0"/>
    <n v="2116.8450750000002"/>
    <n v="54995.635048500008"/>
    <n v="78280.930873500009"/>
    <s v="DOC PENDING_INV/EXIT/INV/071"/>
    <s v="2000CH010P4102100198"/>
    <s v="0P4102100198"/>
    <n v="291807561220"/>
    <s v="6059422"/>
    <d v="2018-09-01T00:00:00"/>
    <d v="2018-08-23T00:00:00"/>
    <e v="#N/A"/>
    <e v="#N/A"/>
    <e v="#N/A"/>
    <s v="Local"/>
    <m/>
    <m/>
    <m/>
    <m/>
    <m/>
    <m/>
    <n v="2000"/>
    <s v="CH01"/>
    <s v="0P4102100198"/>
    <s v="Verification Completed by NSS"/>
    <m/>
    <n v="1910004813"/>
    <n v="4"/>
    <x v="165"/>
    <s v="PHASE_1_ACT"/>
    <m/>
    <s v="Documents required for remaining qty"/>
    <n v="2303"/>
    <x v="2"/>
    <n v="70561.502500000002"/>
    <d v="2018-08-01T00:00:00"/>
    <s v="(R). MANUFACTURE OF MACHINERY AND EQUIPMENT"/>
    <n v="722"/>
    <n v="80"/>
    <n v="111.2"/>
    <n v="153"/>
    <n v="130.80000000000001"/>
    <n v="1.1762589928057554"/>
    <n v="2327"/>
    <n v="331994.40744604316"/>
    <m/>
    <m/>
  </r>
  <r>
    <n v="168"/>
    <n v="171900275853"/>
    <x v="6"/>
    <s v="Elliot Ebara Singapore PTE. Ltd."/>
    <s v="SPCR RING,STL,A635650-172,ELLIOTT"/>
    <n v="2"/>
    <s v="EA"/>
    <n v="140924.79"/>
    <m/>
    <n v="281849.58"/>
    <n v="84069000"/>
    <n v="0.1"/>
    <n v="0"/>
    <n v="0"/>
    <n v="0"/>
    <n v="0.1"/>
    <n v="0"/>
    <n v="0.18"/>
    <s v="001/2017-III314"/>
    <n v="28184.958000000002"/>
    <n v="0"/>
    <n v="2818.4958000000006"/>
    <n v="56313.546083999994"/>
    <n v="87316.99988399999"/>
    <s v="DOC PENDING_INV/EXIT/INV/065"/>
    <s v="2000CH010P0802030496"/>
    <s v="0P0802030496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496"/>
    <s v="Verification Completed by NSS"/>
    <s v="Phaze1_Part_2"/>
    <s v="18A771F"/>
    <n v="2"/>
    <x v="166"/>
    <s v="PHASE_1_ACT"/>
    <m/>
    <s v="REQUIRED ALL PAGES OF BOE."/>
    <n v="2207"/>
    <x v="2"/>
    <n v="140924.79"/>
    <d v="2018-11-01T00:00:00"/>
    <s v="(R). MANUFACTURE OF MACHINERY AND EQUIPMENT"/>
    <n v="722"/>
    <n v="83"/>
    <n v="111.9"/>
    <n v="153"/>
    <n v="130.80000000000001"/>
    <n v="1.1689008042895443"/>
    <n v="2235"/>
    <n v="329454.20075067028"/>
    <m/>
    <m/>
  </r>
  <r>
    <n v="169"/>
    <n v="171900275853"/>
    <x v="6"/>
    <s v="Elliot Ebara Singapore PTE. Ltd."/>
    <s v="SPCR RING,STL,A635650-165,ELLIOTT"/>
    <n v="2"/>
    <s v="EA"/>
    <n v="140924.79"/>
    <m/>
    <n v="281849.58"/>
    <n v="84069000"/>
    <n v="0.1"/>
    <n v="0"/>
    <n v="0"/>
    <n v="0"/>
    <n v="0.1"/>
    <n v="0"/>
    <n v="0.18"/>
    <s v="001/2017-III314"/>
    <n v="28184.958000000002"/>
    <n v="0"/>
    <n v="2818.4958000000006"/>
    <n v="56313.546083999994"/>
    <n v="87316.99988399999"/>
    <s v="DOC PENDING_INV/EXIT/INV/065"/>
    <s v="2000CH010P0802030497"/>
    <s v="0P0802030497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497"/>
    <s v="Verification Completed by NSS"/>
    <s v="Phaze1_Part_2"/>
    <s v="18A771F"/>
    <n v="2"/>
    <x v="166"/>
    <s v="PHASE_1_ACT"/>
    <m/>
    <s v="REQUIRED ALL PAGES OF BOE."/>
    <n v="2207"/>
    <x v="2"/>
    <n v="140924.79"/>
    <d v="2018-11-01T00:00:00"/>
    <s v="(R). MANUFACTURE OF MACHINERY AND EQUIPMENT"/>
    <n v="722"/>
    <n v="83"/>
    <n v="111.9"/>
    <n v="153"/>
    <n v="130.80000000000001"/>
    <n v="1.1689008042895443"/>
    <n v="2235"/>
    <n v="329454.20075067028"/>
    <m/>
    <m/>
  </r>
  <r>
    <n v="170"/>
    <n v="171802669975"/>
    <x v="11"/>
    <s v="Coperion K-Tron (Switzerland) LLC"/>
    <s v="0P4165010432  SCRN,COLOUR,0000038156,K-TRON  (30175312)"/>
    <n v="2"/>
    <s v="EA"/>
    <n v="177300"/>
    <m/>
    <n v="354600"/>
    <n v="84834000"/>
    <n v="7.4999999999999997E-2"/>
    <m/>
    <m/>
    <m/>
    <n v="0.1"/>
    <m/>
    <n v="0.18"/>
    <s v="III369A"/>
    <n v="26595"/>
    <m/>
    <n v="2659.5"/>
    <n v="69093.81"/>
    <n v="98348.31"/>
    <s v="NA_INV/EXIT/INV/151_DOC PENDING"/>
    <s v="2000CH010P4165010432"/>
    <s v="0P4165010432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65010432"/>
    <s v="Verification Completed by NSS"/>
    <s v="Phaze1_Part_1"/>
    <n v="30175312"/>
    <n v="2"/>
    <x v="167"/>
    <s v="PHASE_3_NSS"/>
    <s v="63 LINE ITEM OF NSS"/>
    <m/>
    <n v="2264"/>
    <x v="2"/>
    <n v="139432.7149999995"/>
    <d v="2018-10-01T00:00:00"/>
    <s v="(R). MANUFACTURE OF MACHINERY AND EQUIPMENT"/>
    <n v="722"/>
    <n v="82"/>
    <n v="111.5"/>
    <n v="153"/>
    <n v="130.80000000000001"/>
    <n v="1.1730941704035875"/>
    <n v="2266"/>
    <n v="327135.41026008857"/>
    <m/>
    <m/>
  </r>
  <r>
    <n v="171"/>
    <n v="171800967741"/>
    <x v="93"/>
    <s v="Bently Nevada LLC"/>
    <s v="PROBE,0TO150µM,3301050212050205,BENTLY-N"/>
    <n v="14"/>
    <s v="NOS"/>
    <n v="19808.814999999926"/>
    <m/>
    <n v="277323.40999999898"/>
    <n v="85437099"/>
    <n v="7.4999999999999997E-2"/>
    <n v="0"/>
    <n v="0"/>
    <n v="0"/>
    <n v="0.1"/>
    <n v="0"/>
    <n v="0.18"/>
    <s v="001/2017-III394"/>
    <n v="20799.255749999924"/>
    <n v="0"/>
    <n v="2079.9255749999925"/>
    <n v="54036.466438499796"/>
    <n v="76915.647763499714"/>
    <s v="DOC PENDING_INV/EXIT/INV/074"/>
    <s v="2000CH010P4119110007"/>
    <s v="0P4119110007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19110007"/>
    <s v="Verification Completed by NSS"/>
    <m/>
    <n v="1007534470"/>
    <n v="14"/>
    <x v="168"/>
    <s v="PHASE_1_ACT"/>
    <m/>
    <s v="REQUIRED COMPLETE BOE COPY."/>
    <n v="2460"/>
    <x v="3"/>
    <n v="19808.814999999926"/>
    <d v="2018-03-01T00:00:00"/>
    <s v="(P). MANUFACTURE OF COMPUTER, ELECTRONIC AND OPTICAL PRODUCTS"/>
    <n v="639"/>
    <n v="75"/>
    <n v="110.6"/>
    <n v="153"/>
    <n v="121.7"/>
    <n v="1.1003616636528031"/>
    <n v="2480"/>
    <n v="305156.04879746732"/>
    <m/>
    <m/>
  </r>
  <r>
    <n v="172"/>
    <n v="171801082633"/>
    <x v="20"/>
    <s v="Nidec ASI S.p.A"/>
    <s v="SENSOR,PRESS,4-20mA,1000112543,NIDEC"/>
    <n v="2"/>
    <s v="EA"/>
    <n v="137617.9599999995"/>
    <m/>
    <n v="275235.91999999899"/>
    <s v="85049000 / 85049090"/>
    <n v="0.15"/>
    <n v="0"/>
    <n v="0"/>
    <n v="0"/>
    <n v="0.1"/>
    <n v="0"/>
    <n v="0.18"/>
    <s v="001/2017-III375"/>
    <n v="41285.387999999846"/>
    <n v="0"/>
    <n v="4128.5387999999848"/>
    <n v="57716.972423999789"/>
    <n v="103130.89922399962"/>
    <s v="DOC PENDING_INV/EXIT/INV/065"/>
    <s v="2000GS010P1003020228"/>
    <s v="0P1003020228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28"/>
    <s v="Verification Completed by NSS"/>
    <s v="Phaze1_Part_2"/>
    <n v="7068019"/>
    <n v="2"/>
    <x v="169"/>
    <s v="PHASE_1_ACT"/>
    <m/>
    <s v="REQUIRED ALL PAGES OF BOE."/>
    <m/>
    <x v="3"/>
    <n v="137617.9599999995"/>
    <d v="2019-09-01T00:00:00"/>
    <s v="(P). MANUFACTURE OF COMPUTER, ELECTRONIC AND OPTICAL PRODUCTS"/>
    <n v="639"/>
    <n v="93"/>
    <n v="110.1"/>
    <n v="153"/>
    <n v="121.7"/>
    <n v="1.1053587647593097"/>
    <n v="1931"/>
    <n v="304234.43654859107"/>
    <m/>
    <m/>
  </r>
  <r>
    <n v="173"/>
    <n v="292109231223"/>
    <x v="94"/>
    <s v="John Crane sealing systems India"/>
    <s v="O-RING,89122979,CRANE.J"/>
    <n v="3"/>
    <s v="NOS"/>
    <n v="88320"/>
    <m/>
    <n v="264960"/>
    <n v="40169320"/>
    <n v="0.1"/>
    <n v="0"/>
    <n v="0"/>
    <n v="0"/>
    <n v="0.1"/>
    <n v="0"/>
    <n v="0.18"/>
    <s v="001/2017-III123A"/>
    <n v="26496"/>
    <n v="0"/>
    <n v="2649.6000000000004"/>
    <n v="52939.007999999994"/>
    <n v="82084.607999999993"/>
    <s v="DOC PENDING_INV/EXIT/INV/077"/>
    <s v="2000CH010P4205035057"/>
    <s v="0P4205035057"/>
    <n v="292109231223"/>
    <s v="6079257"/>
    <d v="2021-09-17T00:00:00"/>
    <d v="2021-09-07T00:00:00"/>
    <e v="#N/A"/>
    <e v="#N/A"/>
    <e v="#N/A"/>
    <s v="Local"/>
    <m/>
    <m/>
    <m/>
    <m/>
    <m/>
    <m/>
    <n v="2000"/>
    <s v="CH01"/>
    <s v="0P4205035057"/>
    <s v="Verification Completed by NSS"/>
    <m/>
    <n v="9611018904"/>
    <n v="3"/>
    <x v="170"/>
    <s v="PHASE_1_ACT"/>
    <m/>
    <s v="Documents required for remaining qty"/>
    <n v="1192"/>
    <x v="2"/>
    <n v="91591.666666666672"/>
    <d v="2021-09-01T00:00:00"/>
    <s v="(R). MANUFACTURE OF MACHINERY AND EQUIPMENT"/>
    <n v="722"/>
    <n v="117"/>
    <n v="120.7"/>
    <n v="153"/>
    <n v="130.80000000000001"/>
    <n v="1.0836785418392709"/>
    <n v="1200"/>
    <n v="297767.77133388567"/>
    <m/>
    <m/>
  </r>
  <r>
    <n v="174"/>
    <n v="171800967741"/>
    <x v="93"/>
    <s v="Bently Nevada LLC"/>
    <s v="PRXMTR,330180-X1-05,MOD145193-06,BENTLY"/>
    <n v="5"/>
    <s v="NOS"/>
    <n v="54570.893999999797"/>
    <m/>
    <n v="272854.46999999898"/>
    <n v="85437099"/>
    <n v="7.4999999999999997E-2"/>
    <n v="0"/>
    <n v="0"/>
    <n v="0"/>
    <n v="0.1"/>
    <n v="0"/>
    <n v="0.18"/>
    <s v="001/2017-III394"/>
    <n v="20464.085249999924"/>
    <n v="0"/>
    <n v="2046.4085249999926"/>
    <n v="53165.693479499801"/>
    <n v="75676.187254499717"/>
    <s v="DOC PENDING_INV/EXIT/INV/074"/>
    <s v="2000CH010P4119120011"/>
    <s v="0P4119120011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19120011"/>
    <s v="Verification Completed by NSS"/>
    <m/>
    <n v="1007534470"/>
    <n v="5"/>
    <x v="171"/>
    <s v="PHASE_1_ACT"/>
    <m/>
    <s v="REQUIRED COMPLETE BOE COPY."/>
    <n v="2460"/>
    <x v="3"/>
    <n v="54570.893999999797"/>
    <d v="2018-03-01T00:00:00"/>
    <s v="(P). MANUFACTURE OF COMPUTER, ELECTRONIC AND OPTICAL PRODUCTS"/>
    <n v="639"/>
    <n v="75"/>
    <n v="110.6"/>
    <n v="153"/>
    <n v="121.7"/>
    <n v="1.1003616636528031"/>
    <n v="2480"/>
    <n v="300238.59854430275"/>
    <m/>
    <m/>
  </r>
  <r>
    <n v="175"/>
    <n v="291911359003"/>
    <x v="95"/>
    <s v="ASCO Numatics (India) Pvt. Ltd."/>
    <s v="VLV,SOLEN,EFX830825583CSA-110+,ASCO-VLV"/>
    <n v="2"/>
    <s v="NOS"/>
    <n v="134375"/>
    <m/>
    <n v="268750"/>
    <n v="84818050"/>
    <n v="7.4999999999999997E-2"/>
    <n v="0"/>
    <n v="0"/>
    <n v="0"/>
    <n v="0.1"/>
    <n v="0"/>
    <n v="0.18"/>
    <s v="001/2017-III368"/>
    <n v="20156.25"/>
    <n v="0"/>
    <n v="2015.625"/>
    <n v="52365.9375"/>
    <n v="74537.8125"/>
    <s v="DOC PENDING_INV/EXIT/INV/071"/>
    <s v="2000CH010P4102090009"/>
    <s v="0P4102090009"/>
    <n v="291911359003"/>
    <s v="6087174"/>
    <d v="2019-11-30T00:00:00"/>
    <d v="2019-11-20T00:00:00"/>
    <e v="#N/A"/>
    <e v="#N/A"/>
    <e v="#N/A"/>
    <s v="Local"/>
    <m/>
    <m/>
    <m/>
    <m/>
    <m/>
    <m/>
    <n v="2000"/>
    <s v="CH01"/>
    <s v="0P4102090009"/>
    <s v="Verification Completed by NSS"/>
    <m/>
    <n v="2010007949"/>
    <n v="2"/>
    <x v="172"/>
    <s v="PHASE_1_ACT"/>
    <m/>
    <s v="Documents required for remaining qty"/>
    <n v="1849"/>
    <x v="2"/>
    <n v="134375"/>
    <d v="2019-11-01T00:00:00"/>
    <s v="(R). MANUFACTURE OF MACHINERY AND EQUIPMENT"/>
    <n v="722"/>
    <n v="95"/>
    <n v="112.8"/>
    <n v="153"/>
    <n v="130.80000000000001"/>
    <n v="1.1595744680851066"/>
    <n v="1870"/>
    <n v="311635.63829787239"/>
    <m/>
    <m/>
  </r>
  <r>
    <n v="176"/>
    <n v="291908815656"/>
    <x v="96"/>
    <s v="Ajay Valves Pvt. Ltd."/>
    <s v="VLV,GATE,4IN,CL300,FLGD,CS,AF3BA2AR"/>
    <n v="18"/>
    <s v="EA"/>
    <n v="14903.173888888889"/>
    <m/>
    <n v="268257.13"/>
    <n v="84818030"/>
    <n v="7.4999999999999997E-2"/>
    <n v="0"/>
    <n v="0"/>
    <n v="0"/>
    <n v="0.1"/>
    <n v="0"/>
    <n v="0.18"/>
    <s v="001/2017 - III368"/>
    <n v="20119.284749999999"/>
    <n v="0"/>
    <n v="2011.9284749999999"/>
    <n v="52269.901780500004"/>
    <n v="74401.115005500003"/>
    <s v="DOC PENDING_INV/EXIT/INV/084"/>
    <s v="2000CH010T5243090141"/>
    <s v="0T5243090141"/>
    <n v="291908815656"/>
    <s v="6065016"/>
    <d v="2019-09-11T00:00:00"/>
    <d v="2019-09-10T00:00:00"/>
    <e v="#N/A"/>
    <e v="#N/A"/>
    <e v="#N/A"/>
    <s v="Local"/>
    <m/>
    <m/>
    <m/>
    <m/>
    <m/>
    <m/>
    <n v="2000"/>
    <s v="CH01"/>
    <s v="0T5243090141"/>
    <s v="Verification Completed by NSS"/>
    <m/>
    <s v="AVPL/216/19-20"/>
    <n v="18"/>
    <x v="173"/>
    <s v="PHASE_1_ACT"/>
    <m/>
    <n v="1"/>
    <n v="1920"/>
    <x v="2"/>
    <n v="14903.173888888889"/>
    <d v="2019-09-01T00:00:00"/>
    <s v="(R). MANUFACTURE OF MACHINERY AND EQUIPMENT"/>
    <n v="722"/>
    <n v="93"/>
    <n v="113.9"/>
    <n v="153"/>
    <n v="130.80000000000001"/>
    <n v="1.1483757682177349"/>
    <n v="1931"/>
    <n v="308059.98774363479"/>
    <m/>
    <m/>
  </r>
  <r>
    <n v="177"/>
    <n v="292210600975"/>
    <x v="97"/>
    <s v="EMERSON PROCESS MANAGEMENT"/>
    <s v="PLG/RING ASSY,18B7327X012,FISH-CO"/>
    <n v="2"/>
    <s v="EA"/>
    <n v="133877"/>
    <m/>
    <n v="267754"/>
    <n v="84819090"/>
    <n v="7.4999999999999997E-2"/>
    <n v="0"/>
    <n v="0"/>
    <n v="0"/>
    <n v="0.1"/>
    <n v="0"/>
    <n v="0.18"/>
    <s v="001/2017-III368"/>
    <n v="20081.55"/>
    <n v="0"/>
    <n v="2008.155"/>
    <n v="52171.866900000001"/>
    <n v="74261.571899999995"/>
    <s v="DOC PENDING_INV/EXIT/INV/072"/>
    <s v="2000CH010P4102205490"/>
    <s v="0P4102205490"/>
    <n v="292210600975"/>
    <s v="6092677"/>
    <d v="2022-10-11T00:00:00"/>
    <d v="2022-09-30T00:00:00"/>
    <e v="#N/A"/>
    <e v="#N/A"/>
    <e v="#N/A"/>
    <s v="Local"/>
    <m/>
    <m/>
    <m/>
    <m/>
    <m/>
    <m/>
    <n v="2000"/>
    <s v="CH01"/>
    <s v="0P4102205490"/>
    <s v="Verification Completed by NSS"/>
    <m/>
    <s v="22RXC3731"/>
    <n v="2"/>
    <x v="174"/>
    <s v="PHASE_1_ACT"/>
    <m/>
    <s v="Documents required for remaining qty"/>
    <n v="804"/>
    <x v="2"/>
    <n v="133877"/>
    <d v="2022-09-01T00:00:00"/>
    <s v="(R). MANUFACTURE OF MACHINERY AND EQUIPMENT"/>
    <n v="722"/>
    <n v="129"/>
    <n v="126.4"/>
    <n v="153"/>
    <n v="130.80000000000001"/>
    <n v="1.0348101265822784"/>
    <n v="835"/>
    <n v="277074.55063291139"/>
    <m/>
    <m/>
  </r>
  <r>
    <n v="178"/>
    <n v="171801332216"/>
    <x v="98"/>
    <s v="Kanak Engineering LLC"/>
    <s v="BELT,DR,5/5V1600,160X5/8X17/32IN"/>
    <n v="1"/>
    <s v="NOS"/>
    <n v="266144.08"/>
    <m/>
    <n v="266144.08"/>
    <n v="40103999"/>
    <n v="0.1"/>
    <n v="0"/>
    <n v="0"/>
    <n v="0"/>
    <n v="0.1"/>
    <n v="0"/>
    <n v="0.18"/>
    <s v="001/2017 - III120"/>
    <n v="26614.408000000003"/>
    <n v="0"/>
    <n v="2661.4408000000003"/>
    <n v="53175.587183999996"/>
    <n v="82451.435983999996"/>
    <s v="DOC PENDING_INV/EXIT/INV/083"/>
    <s v="2000CH010T3048010008"/>
    <s v="0T3048010008"/>
    <e v="#N/A"/>
    <e v="#N/A"/>
    <e v="#N/A"/>
    <d v="2018-03-09T00:00:00"/>
    <n v="171801332216"/>
    <s v="1002111"/>
    <d v="2018-05-25T00:00:00"/>
    <s v="Import"/>
    <m/>
    <m/>
    <m/>
    <m/>
    <m/>
    <m/>
    <n v="2000"/>
    <s v="CH01"/>
    <s v="0T3048010008"/>
    <s v="Verification Completed by NSS"/>
    <m/>
    <n v="109180"/>
    <n v="1"/>
    <x v="175"/>
    <s v="PHASE_1_ACT"/>
    <m/>
    <s v="REQUIRED VISIBLE BOE COPY."/>
    <n v="2470"/>
    <x v="2"/>
    <n v="266144.08"/>
    <d v="2018-03-01T00:00:00"/>
    <s v="(R). MANUFACTURE OF MACHINERY AND EQUIPMENT"/>
    <n v="722"/>
    <n v="75"/>
    <n v="109.9"/>
    <n v="153"/>
    <n v="130.80000000000001"/>
    <n v="1.1901728844404005"/>
    <n v="2480"/>
    <n v="316757.4673703367"/>
    <m/>
    <m/>
  </r>
  <r>
    <n v="179"/>
    <n v="172103028031"/>
    <x v="14"/>
    <s v="The Japan Steel Works, Ltd."/>
    <s v="BLT,SUS420J2,K3A4303020240,JPSTL"/>
    <n v="120"/>
    <s v="EA"/>
    <n v="2217.348"/>
    <m/>
    <n v="266081.76"/>
    <n v="84779000"/>
    <n v="7.4999999999999997E-2"/>
    <n v="0"/>
    <n v="0"/>
    <n v="0"/>
    <n v="0.1"/>
    <n v="0"/>
    <n v="0.18"/>
    <s v="001/2017-III365"/>
    <n v="19956.132000000001"/>
    <n v="0"/>
    <n v="1995.6132000000002"/>
    <n v="51846.030936000003"/>
    <n v="73797.776136"/>
    <s v="DOC PENDING_INV/EXIT/INV/085"/>
    <s v="2000CH010P0631100071"/>
    <s v="0P0631100071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100071"/>
    <s v="Verification Completed by NSS"/>
    <s v="Phaze_2"/>
    <s v="MA20-0837-1"/>
    <n v="120"/>
    <x v="176"/>
    <s v="PHASE_2_ACT"/>
    <m/>
    <m/>
    <n v="1155"/>
    <x v="2"/>
    <n v="2217.348"/>
    <d v="2021-10-01T00:00:00"/>
    <s v="(R). MANUFACTURE OF MACHINERY AND EQUIPMENT"/>
    <n v="722"/>
    <n v="118"/>
    <n v="120.4"/>
    <n v="153"/>
    <n v="130.80000000000001"/>
    <n v="1.0863787375415284"/>
    <n v="1170"/>
    <n v="289065.56651162793"/>
    <m/>
    <m/>
  </r>
  <r>
    <n v="180"/>
    <n v="171602006796"/>
    <x v="59"/>
    <s v="Pepperl and Fuchs (India) Pvt. Ltd."/>
    <s v="CBL,CONN,HART,1M,14-PIN,K-HM14,PEPPERL"/>
    <n v="5"/>
    <s v="NOS"/>
    <n v="52741.804000000004"/>
    <m/>
    <n v="263709.02"/>
    <n v="85444299"/>
    <n v="0.1"/>
    <s v="050/2017-491"/>
    <n v="0"/>
    <n v="0"/>
    <n v="0.1"/>
    <n v="0"/>
    <n v="0.18"/>
    <s v="001/2017-III395"/>
    <n v="26370.902000000002"/>
    <n v="0"/>
    <n v="2637.0902000000006"/>
    <n v="52689.062195999999"/>
    <n v="81697.054395999992"/>
    <s v="DOC PENDING_INV/EXIT/INV/075"/>
    <s v="2000GS010P4165010330"/>
    <s v="0P4165010330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65010330"/>
    <s v="Verification Completed by NSS"/>
    <s v="Phaze1_Part_2"/>
    <n v="2016600102"/>
    <n v="5"/>
    <x v="177"/>
    <s v="PHASE_1_ACT"/>
    <m/>
    <n v="1"/>
    <n v="3053"/>
    <x v="1"/>
    <n v="52741.804000000004"/>
    <d v="2016-08-01T00:00:00"/>
    <s v="(Q). MANUFACTURE OF ELECTRICAL EQUIPMENT"/>
    <n v="666"/>
    <n v="56"/>
    <n v="108"/>
    <n v="153"/>
    <n v="133.4"/>
    <n v="1.2351851851851852"/>
    <n v="3057"/>
    <n v="325729.47470370372"/>
    <m/>
    <m/>
  </r>
  <r>
    <n v="181"/>
    <n v="292007495544"/>
    <x v="13"/>
    <s v="EMERSON PROCESS MANAGEMENT INDIA PV"/>
    <s v="SEAL KIT,SK-MUM100683Q776500+,VIRVALVE"/>
    <n v="2"/>
    <s v="ST"/>
    <n v="131564"/>
    <m/>
    <n v="263128"/>
    <s v="84841000 / 84841090"/>
    <n v="7.4999999999999997E-2"/>
    <n v="0"/>
    <n v="0"/>
    <n v="0"/>
    <n v="0.1"/>
    <n v="0"/>
    <n v="0.18"/>
    <s v="001/2017-III369B"/>
    <n v="19734.599999999999"/>
    <n v="0"/>
    <n v="1973.46"/>
    <n v="51270.4908"/>
    <n v="72978.550799999997"/>
    <s v="DOC PENDING_INV/EXIT/INV/080"/>
    <s v="2000CH010P5270021925"/>
    <s v="0P5270021925"/>
    <n v="292007495544"/>
    <s v="6067282"/>
    <d v="2020-09-28T00:00:00"/>
    <d v="2020-09-25T00:00:00"/>
    <e v="#N/A"/>
    <e v="#N/A"/>
    <e v="#N/A"/>
    <s v="Local"/>
    <m/>
    <m/>
    <m/>
    <m/>
    <m/>
    <m/>
    <n v="2000"/>
    <s v="CH01"/>
    <s v="0P5270021925"/>
    <s v="Verification Completed by NSS"/>
    <m/>
    <s v="600S2117004329"/>
    <n v="2"/>
    <x v="178"/>
    <s v="PHASE_1_ACT"/>
    <m/>
    <m/>
    <n v="1539"/>
    <x v="2"/>
    <n v="131564"/>
    <d v="2020-09-01T00:00:00"/>
    <s v="(R). MANUFACTURE OF MACHINERY AND EQUIPMENT"/>
    <n v="722"/>
    <n v="105"/>
    <n v="113.7"/>
    <n v="153"/>
    <n v="130.80000000000001"/>
    <n v="1.1503957783641161"/>
    <n v="1565"/>
    <n v="302701.34036939312"/>
    <m/>
    <m/>
  </r>
  <r>
    <n v="182"/>
    <n v="292312047086"/>
    <x v="67"/>
    <s v="Anderson Greenwood"/>
    <s v="NOZL,144958-K69,TYCO-V&amp;C"/>
    <n v="3"/>
    <s v="EA"/>
    <n v="32102.399999999998"/>
    <m/>
    <n v="96307.199999999997"/>
    <n v="84819090"/>
    <n v="7.4999999999999997E-2"/>
    <n v="0"/>
    <n v="0"/>
    <n v="0"/>
    <n v="0.1"/>
    <n v="0"/>
    <n v="0.18"/>
    <s v="001/2017-III368"/>
    <n v="7223.04"/>
    <n v="0"/>
    <n v="722.30400000000009"/>
    <n v="18765.457919999997"/>
    <n v="26710.801919999998"/>
    <s v="DOC PENDING_INV/EXIT/INV/092"/>
    <s v="2000CH010P5270010125"/>
    <s v="0P5270010125"/>
    <n v="292312047086"/>
    <s v="6097834"/>
    <d v="2023-11-09T00:00:00"/>
    <d v="2023-10-30T00:00:00"/>
    <e v="#N/A"/>
    <e v="#N/A"/>
    <e v="#N/A"/>
    <s v="Local"/>
    <m/>
    <m/>
    <m/>
    <m/>
    <m/>
    <m/>
    <n v="2000"/>
    <s v="CH01"/>
    <s v="0P5270010125"/>
    <s v="New_Line item_ Addition"/>
    <m/>
    <n v="6500227717"/>
    <n v="3"/>
    <x v="179"/>
    <s v="PHASE_2_ACT"/>
    <m/>
    <s v="Documents required for remaining qty"/>
    <n v="409"/>
    <x v="2"/>
    <n v="87278.416666666672"/>
    <d v="2023-10-01T00:00:00"/>
    <s v="(R). MANUFACTURE OF MACHINERY AND EQUIPMENT"/>
    <n v="722"/>
    <n v="142"/>
    <n v="128.9"/>
    <n v="153"/>
    <n v="130.80000000000001"/>
    <n v="1.0147401086113266"/>
    <n v="440"/>
    <n v="265694.73002327385"/>
    <m/>
    <m/>
  </r>
  <r>
    <n v="183"/>
    <m/>
    <x v="11"/>
    <s v="Pepperl and Fuchs (India) Pvt. Ltd."/>
    <s v="MDL,PWR SPLY,HD2-FBPS-1.25.360,PEPPERL"/>
    <n v="10"/>
    <s v="EA"/>
    <n v="26107.995000000003"/>
    <m/>
    <n v="261079.95"/>
    <n v="85369090"/>
    <n v="0.1"/>
    <m/>
    <m/>
    <m/>
    <n v="0.1"/>
    <m/>
    <n v="0.18"/>
    <s v="001/2017-III388A"/>
    <n v="26107.995000000003"/>
    <n v="0"/>
    <n v="2610.7995000000005"/>
    <n v="52163.774010000001"/>
    <n v="80882.568510000012"/>
    <s v="DOC PENDING_INV/EXIT/INV/164"/>
    <s v="2000GS010P4110100013"/>
    <s v="2000GS010P4110100013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10100013"/>
    <s v="Verification Completed by NSS"/>
    <s v="Phaze1_Part_2"/>
    <n v="2016600102"/>
    <n v="10"/>
    <x v="180"/>
    <s v="PHASE_6_ACT"/>
    <m/>
    <m/>
    <n v="3053"/>
    <x v="1"/>
    <n v="26107.995000000003"/>
    <d v="2016-08-01T00:00:00"/>
    <s v="(Q). MANUFACTURE OF ELECTRICAL EQUIPMENT"/>
    <n v="666"/>
    <n v="56"/>
    <n v="108"/>
    <n v="153"/>
    <n v="133.4"/>
    <n v="1.2351851851851852"/>
    <n v="3057"/>
    <n v="322482.08638888889"/>
    <m/>
    <m/>
  </r>
  <r>
    <n v="184"/>
    <n v="291707834714"/>
    <x v="99"/>
    <s v="Larsen &amp; Toubro Limited"/>
    <s v="PDS,BUSBAR SIDE,F/VCB,181012000202,L&amp;T"/>
    <n v="18"/>
    <s v="EA"/>
    <n v="14414.347777777779"/>
    <m/>
    <n v="259458.26"/>
    <n v="85389000"/>
    <n v="0.15"/>
    <n v="0"/>
    <n v="0"/>
    <n v="0"/>
    <n v="0.1"/>
    <n v="0"/>
    <n v="0.18"/>
    <s v="001/2017-III389"/>
    <n v="38918.739000000001"/>
    <n v="0"/>
    <n v="3891.8739000000005"/>
    <n v="54408.397122000002"/>
    <n v="97219.010022000002"/>
    <s v="DOC PENDING_INV/EXIT/INV/078"/>
    <s v="2000CH010P4610290142"/>
    <s v="0P4610290142"/>
    <n v="291707834714"/>
    <s v="6066117"/>
    <d v="2017-12-21T00:00:00"/>
    <d v="2017-12-13T00:00:00"/>
    <e v="#N/A"/>
    <e v="#N/A"/>
    <e v="#N/A"/>
    <s v="Local"/>
    <m/>
    <m/>
    <m/>
    <m/>
    <m/>
    <m/>
    <n v="2000"/>
    <s v="CH01"/>
    <s v="0P4610290142"/>
    <s v="Verification Completed by NSS"/>
    <s v="Phaze1_Part_2"/>
    <s v="1247000092/1247000140/1247000138"/>
    <n v="18"/>
    <x v="181"/>
    <s v="PHASE_1_ACT"/>
    <m/>
    <n v="1"/>
    <n v="2556"/>
    <x v="1"/>
    <n v="14414.347777777779"/>
    <d v="2017-12-01T00:00:00"/>
    <s v="(Q). MANUFACTURE OF ELECTRICAL EQUIPMENT"/>
    <n v="666"/>
    <n v="72"/>
    <n v="109.7"/>
    <n v="153"/>
    <n v="133.4"/>
    <n v="1.2160437556973565"/>
    <n v="2570"/>
    <n v="315512.59693710122"/>
    <m/>
    <m/>
  </r>
  <r>
    <n v="185"/>
    <n v="291803356084"/>
    <x v="100"/>
    <s v="ASCO Numatics (India) Pvt. Ltd."/>
    <s v="VLV,SOLEN,EFX830804425006,ASCO-VLV"/>
    <n v="2"/>
    <s v="NOS"/>
    <n v="127435.81"/>
    <m/>
    <n v="254871.62"/>
    <n v="84818050"/>
    <n v="7.4999999999999997E-2"/>
    <n v="0"/>
    <n v="0"/>
    <n v="0"/>
    <n v="0.1"/>
    <n v="0"/>
    <n v="0.18"/>
    <s v="001/2017-III368"/>
    <n v="19115.371499999997"/>
    <n v="0"/>
    <n v="1911.5371499999999"/>
    <n v="49661.735156999996"/>
    <n v="70688.643806999986"/>
    <s v="DOC PENDING_INV/EXIT/INV/071"/>
    <s v="2000CH010P4102090010"/>
    <s v="0P4102090010"/>
    <n v="291803356084"/>
    <s v="6026910"/>
    <d v="2018-04-24T00:00:00"/>
    <d v="2018-04-17T00:00:00"/>
    <e v="#N/A"/>
    <e v="#N/A"/>
    <e v="#N/A"/>
    <s v="Local"/>
    <m/>
    <m/>
    <m/>
    <m/>
    <m/>
    <m/>
    <n v="2000"/>
    <s v="CH01"/>
    <s v="0P4102090010"/>
    <s v="Verification Completed by NSS"/>
    <m/>
    <n v="1910000445"/>
    <n v="2"/>
    <x v="182"/>
    <s v="PHASE_1_ACT"/>
    <m/>
    <s v="DUPLICATE ENTRY"/>
    <n v="2431"/>
    <x v="2"/>
    <n v="127435.81"/>
    <d v="2018-04-01T00:00:00"/>
    <s v="(R). MANUFACTURE OF MACHINERY AND EQUIPMENT"/>
    <n v="722"/>
    <n v="76"/>
    <n v="110.1"/>
    <n v="153"/>
    <n v="130.80000000000001"/>
    <n v="1.1880108991825615"/>
    <n v="2449"/>
    <n v="302790.26245231612"/>
    <m/>
    <m/>
  </r>
  <r>
    <n v="186"/>
    <n v="292301324884"/>
    <x v="72"/>
    <s v="MESTA INC"/>
    <s v="BEND,BW,4IN,180°,120,11.13MM,A234-WPB"/>
    <n v="26"/>
    <s v="NOS"/>
    <n v="9699"/>
    <m/>
    <n v="252174"/>
    <n v="73079290"/>
    <n v="0.1"/>
    <s v="050/2017-377"/>
    <n v="0"/>
    <n v="0"/>
    <n v="0.1"/>
    <n v="0"/>
    <n v="0.18"/>
    <s v="001/2017-III217"/>
    <n v="25217.4"/>
    <n v="0"/>
    <n v="2521.7400000000002"/>
    <n v="50384.3652"/>
    <n v="78123.5052"/>
    <s v="DOC PENDING_INV/EXIT/INV/087"/>
    <s v="2000CH010P1729030013"/>
    <s v="0P1729030013"/>
    <n v="292301324884"/>
    <s v="6011182"/>
    <d v="2023-02-07T00:00:00"/>
    <d v="2023-02-06T00:00:00"/>
    <e v="#N/A"/>
    <e v="#N/A"/>
    <e v="#N/A"/>
    <s v="Local"/>
    <m/>
    <m/>
    <m/>
    <m/>
    <m/>
    <m/>
    <n v="2000"/>
    <s v="CH01"/>
    <s v="0P1729030013"/>
    <s v="New_Line item_ Addition"/>
    <m/>
    <n v="227"/>
    <n v="26"/>
    <x v="183"/>
    <s v="PHASE_2_ACT"/>
    <m/>
    <s v="BOE DRAFT FILED. REQUIRED ANNEXURE BUT BOE FILLED BY MISTAKE."/>
    <n v="675"/>
    <x v="2"/>
    <n v="9699"/>
    <d v="2023-02-01T00:00:00"/>
    <s v="(R). MANUFACTURE OF MACHINERY AND EQUIPMENT"/>
    <n v="722"/>
    <n v="134"/>
    <n v="127.7"/>
    <n v="153"/>
    <n v="130.80000000000001"/>
    <n v="1.024275646045419"/>
    <n v="682"/>
    <n v="258295.68676585748"/>
    <m/>
    <m/>
  </r>
  <r>
    <n v="187"/>
    <n v="292209460266"/>
    <x v="101"/>
    <s v="Gargi Engineering"/>
    <s v="FLTR,400.10.355.50,HWN-COMP"/>
    <n v="3"/>
    <s v="NOS"/>
    <n v="82199.059999999663"/>
    <m/>
    <n v="246597.179999999"/>
    <n v="84189900"/>
    <n v="7.4999999999999997E-2"/>
    <n v="0"/>
    <n v="0"/>
    <n v="0"/>
    <n v="0.1"/>
    <n v="0"/>
    <n v="0.18"/>
    <s v="001/2017-III319A"/>
    <n v="18494.788499999926"/>
    <n v="0"/>
    <n v="1849.4788499999927"/>
    <n v="48049.460522999805"/>
    <n v="68393.72787299972"/>
    <s v="DOC PENDING_INV/EXIT/INV/071"/>
    <s v="2000CH010P3922070013"/>
    <s v="0P3922070013"/>
    <n v="292209460266"/>
    <s v="6082910"/>
    <d v="2022-09-09T00:00:00"/>
    <d v="2022-09-08T00:00:00"/>
    <e v="#N/A"/>
    <e v="#N/A"/>
    <e v="#N/A"/>
    <s v="Local"/>
    <m/>
    <m/>
    <m/>
    <m/>
    <m/>
    <m/>
    <n v="2000"/>
    <s v="CH01"/>
    <s v="0P3922070013"/>
    <s v="Verification Completed by NSS"/>
    <m/>
    <s v="H/15/22-23"/>
    <n v="3"/>
    <x v="184"/>
    <s v="PHASE_1_ACT"/>
    <m/>
    <s v="DOCUMENT REQUIRED"/>
    <n v="826"/>
    <x v="2"/>
    <n v="82199.059999999663"/>
    <d v="2022-09-01T00:00:00"/>
    <s v="(R). MANUFACTURE OF MACHINERY AND EQUIPMENT"/>
    <n v="722"/>
    <n v="129"/>
    <n v="126.4"/>
    <n v="153"/>
    <n v="130.80000000000001"/>
    <n v="1.0348101265822784"/>
    <n v="835"/>
    <n v="255181.25905063187"/>
    <m/>
    <m/>
  </r>
  <r>
    <n v="188"/>
    <m/>
    <x v="11"/>
    <s v="Virgo Valves &amp; Controls Private Lim"/>
    <s v="SPR KIT,F/200F,#300,C6P,RF,2PC,BS,TPD"/>
    <n v="2"/>
    <s v="ST"/>
    <n v="122829"/>
    <m/>
    <n v="245658"/>
    <n v="39241090"/>
    <n v="0.15"/>
    <m/>
    <m/>
    <m/>
    <n v="0.1"/>
    <m/>
    <n v="0.18"/>
    <s v="001/2017-III109"/>
    <n v="36848.699999999997"/>
    <n v="0"/>
    <n v="3684.87"/>
    <n v="51514.482599999996"/>
    <n v="92048.052599999995"/>
    <s v="DOC PENDING_INV/EXIT/INV/164"/>
    <s v="2000GS010P4102210951"/>
    <s v="2000GS010P4102210951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10951"/>
    <s v="Verification Completed by NSS"/>
    <s v="Phaze_2"/>
    <n v="623086"/>
    <n v="2"/>
    <x v="185"/>
    <s v="PHASE_6_ACT"/>
    <m/>
    <m/>
    <n v="3062"/>
    <x v="2"/>
    <n v="122829"/>
    <d v="2016-07-01T00:00:00"/>
    <s v="(R). MANUFACTURE OF MACHINERY AND EQUIPMENT"/>
    <n v="722"/>
    <n v="55"/>
    <n v="107.8"/>
    <n v="153"/>
    <n v="130.80000000000001"/>
    <n v="1.2133580705009277"/>
    <n v="3088"/>
    <n v="298071.11688311689"/>
    <m/>
    <m/>
  </r>
  <r>
    <n v="189"/>
    <m/>
    <x v="11"/>
    <s v="Bently Nevada LLC"/>
    <s v="MONITOR,PROX/SEISMIC,3500420900,BENTLY-N"/>
    <n v="1"/>
    <s v="EA"/>
    <n v="240417.959999999"/>
    <m/>
    <n v="240417.959999999"/>
    <n v="85284900"/>
    <n v="0.1"/>
    <m/>
    <m/>
    <m/>
    <n v="0.1"/>
    <m/>
    <n v="0.18"/>
    <s v="001/2017-IV154"/>
    <n v="24041.7959999999"/>
    <n v="0"/>
    <n v="2404.1795999999899"/>
    <n v="48035.508407999791"/>
    <n v="74481.484007999679"/>
    <s v="DOC PENDING_INV/EXIT/INV/164"/>
    <s v="2000GS010P4119110039"/>
    <s v="2000GS010P4119110039"/>
    <e v="#N/A"/>
    <e v="#N/A"/>
    <e v="#N/A"/>
    <d v="2017-03-21T00:00:00"/>
    <n v="171700744132"/>
    <s v="0001243"/>
    <d v="2017-03-29T00:00:00"/>
    <s v="Import"/>
    <m/>
    <m/>
    <m/>
    <m/>
    <m/>
    <m/>
    <n v="2000"/>
    <s v="GS01"/>
    <s v="0P4119110039"/>
    <s v="Verification Completed by NSS"/>
    <s v="Phaze1_Part_2"/>
    <n v="1007462052"/>
    <n v="1"/>
    <x v="186"/>
    <s v="PHASE_6_ACT"/>
    <m/>
    <m/>
    <n v="2823"/>
    <x v="1"/>
    <n v="240417.959999999"/>
    <d v="2017-03-01T00:00:00"/>
    <s v="(Q). MANUFACTURE OF ELECTRICAL EQUIPMENT"/>
    <n v="666"/>
    <n v="63"/>
    <n v="108"/>
    <n v="153"/>
    <n v="133.4"/>
    <n v="1.2351851851851852"/>
    <n v="2845"/>
    <n v="296960.70244444319"/>
    <m/>
    <m/>
  </r>
  <r>
    <n v="190"/>
    <m/>
    <x v="11"/>
    <s v="Hermetic-Pumps Singapore"/>
    <s v="SLV,BRG,1.4581/W5,214733101,HERM-PMP"/>
    <n v="2"/>
    <s v="EA"/>
    <n v="120085.4299999995"/>
    <m/>
    <n v="240170.859999999"/>
    <n v="84821090"/>
    <n v="7.4999999999999997E-2"/>
    <m/>
    <m/>
    <m/>
    <n v="0.1"/>
    <m/>
    <n v="0.18"/>
    <s v="001/2017-III369"/>
    <n v="18012.814499999924"/>
    <n v="0"/>
    <n v="1801.2814499999924"/>
    <n v="46797.2920709998"/>
    <n v="66611.388020999715"/>
    <s v="DOC PENDING_INV/EXIT/INV/164"/>
    <s v="2000GS010P4205021403"/>
    <s v="2000GS010P4205021403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403"/>
    <s v="Verification Completed by NSS"/>
    <s v="Phaze1_Part_2"/>
    <s v="430CI26734/34-17"/>
    <n v="2"/>
    <x v="187"/>
    <s v="PHASE_6_ACT"/>
    <m/>
    <m/>
    <n v="2646"/>
    <x v="2"/>
    <n v="120085.4299999995"/>
    <d v="2017-09-01T00:00:00"/>
    <s v="(R). MANUFACTURE OF MACHINERY AND EQUIPMENT"/>
    <n v="722"/>
    <n v="69"/>
    <n v="108.5"/>
    <n v="153"/>
    <n v="130.80000000000001"/>
    <n v="1.2055299539170508"/>
    <n v="2661"/>
    <n v="289533.16578801721"/>
    <m/>
    <m/>
  </r>
  <r>
    <n v="191"/>
    <n v="172103028031"/>
    <x v="14"/>
    <s v="The Japan Steel Works, Ltd."/>
    <s v="SEAT RING ASSY,AC405-23,SHOWA"/>
    <n v="3"/>
    <s v="EA"/>
    <n v="79184.400000000009"/>
    <m/>
    <n v="237553.2"/>
    <n v="84779000"/>
    <n v="7.4999999999999997E-2"/>
    <n v="0"/>
    <n v="0"/>
    <n v="0"/>
    <n v="0.1"/>
    <n v="0"/>
    <n v="0.18"/>
    <s v="001/2017-III365"/>
    <n v="17816.490000000002"/>
    <n v="0"/>
    <n v="1781.6490000000003"/>
    <n v="46287.241020000001"/>
    <n v="65885.380020000011"/>
    <s v="DOC PENDING_INV/EXIT/INV/085"/>
    <s v="2000CH010P0631070308"/>
    <s v="0P0631070308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70308"/>
    <s v="Verification Completed by NSS"/>
    <m/>
    <s v="MA20-0837-1"/>
    <n v="3"/>
    <x v="188"/>
    <s v="PHASE_2_ACT"/>
    <m/>
    <m/>
    <n v="1155"/>
    <x v="2"/>
    <n v="79184.400000000009"/>
    <d v="2021-10-01T00:00:00"/>
    <s v="(R). MANUFACTURE OF MACHINERY AND EQUIPMENT"/>
    <n v="722"/>
    <n v="118"/>
    <n v="120.4"/>
    <n v="153"/>
    <n v="130.80000000000001"/>
    <n v="1.0863787375415284"/>
    <n v="1170"/>
    <n v="258072.74551495022"/>
    <m/>
    <m/>
  </r>
  <r>
    <n v="192"/>
    <n v="292213101106"/>
    <x v="102"/>
    <s v="INDUSTRIAL BEARING CORPORATION"/>
    <s v="BRG,RLR,MET,22244B,220MM,400MM"/>
    <n v="5"/>
    <s v="NOS"/>
    <n v="47330"/>
    <m/>
    <n v="236650"/>
    <n v="84823000"/>
    <n v="7.4999999999999997E-2"/>
    <n v="0"/>
    <n v="0"/>
    <n v="0"/>
    <n v="0.1"/>
    <n v="0"/>
    <n v="0.18"/>
    <s v="001/2017 - III369"/>
    <n v="17748.75"/>
    <n v="0"/>
    <n v="1774.875"/>
    <n v="46111.252499999995"/>
    <n v="65634.877500000002"/>
    <s v="DOC PENDING_INV/EXIT/INV/083"/>
    <s v="2000CH010T3006010018"/>
    <s v="0T3006010018"/>
    <n v="292213101106"/>
    <s v="6112064"/>
    <d v="2022-12-16T00:00:00"/>
    <d v="2022-12-15T00:00:00"/>
    <e v="#N/A"/>
    <e v="#N/A"/>
    <e v="#N/A"/>
    <s v="Local"/>
    <m/>
    <m/>
    <m/>
    <m/>
    <m/>
    <m/>
    <n v="2000"/>
    <s v="CH01"/>
    <s v="0T3006010018"/>
    <s v="Verification Completed by NSS"/>
    <m/>
    <s v="7484/22-23"/>
    <n v="5"/>
    <x v="189"/>
    <s v="PHASE_1_ACT"/>
    <m/>
    <s v="DOCUMENTS REQUIRED FOR REMAINING QTY."/>
    <n v="728"/>
    <x v="2"/>
    <n v="47330"/>
    <d v="2022-12-01T00:00:00"/>
    <s v="(R). MANUFACTURE OF MACHINERY AND EQUIPMENT"/>
    <n v="722"/>
    <n v="132"/>
    <n v="126.3"/>
    <n v="153"/>
    <n v="130.80000000000001"/>
    <n v="1.0356294536817103"/>
    <n v="744"/>
    <n v="245081.71021377674"/>
    <m/>
    <m/>
  </r>
  <r>
    <n v="193"/>
    <n v="291907233041"/>
    <x v="103"/>
    <s v="Multitex Filters Pvt. Ltd."/>
    <s v="ELEM,3669CFVD0131724ZG+19,MULTITEX"/>
    <n v="5"/>
    <s v="EA"/>
    <n v="47310"/>
    <m/>
    <n v="236550"/>
    <n v="84219900"/>
    <n v="0.1"/>
    <m/>
    <n v="0"/>
    <m/>
    <n v="0.1"/>
    <m/>
    <n v="0.18"/>
    <s v="001/2017-III322"/>
    <n v="23655"/>
    <n v="0"/>
    <n v="2365.5"/>
    <n v="47262.689999999995"/>
    <n v="73283.19"/>
    <s v="DOC PENDING_INV/EXIT/INV/098"/>
    <s v="2000CH010T3922150013"/>
    <s v="0T3922150013"/>
    <n v="291907233041"/>
    <s v="6053212"/>
    <d v="2019-07-26T00:00:00"/>
    <d v="2019-07-20T00:00:00"/>
    <e v="#N/A"/>
    <e v="#N/A"/>
    <e v="#N/A"/>
    <s v="Local"/>
    <m/>
    <m/>
    <m/>
    <m/>
    <m/>
    <m/>
    <n v="2000"/>
    <s v="CH01"/>
    <s v="0T3922150013"/>
    <s v="Verification Completed by NSS"/>
    <m/>
    <s v="MFPL/2019-20/093"/>
    <n v="5"/>
    <x v="190"/>
    <s v="PHASE_3_ACT"/>
    <m/>
    <m/>
    <n v="1972"/>
    <x v="2"/>
    <n v="47310"/>
    <d v="2019-07-01T00:00:00"/>
    <s v="(R). MANUFACTURE OF MACHINERY AND EQUIPMENT"/>
    <n v="722"/>
    <n v="91"/>
    <n v="113.2"/>
    <n v="153"/>
    <n v="130.80000000000001"/>
    <n v="1.1554770318021201"/>
    <n v="1993"/>
    <n v="273328.09187279153"/>
    <m/>
    <m/>
  </r>
  <r>
    <n v="194"/>
    <m/>
    <x v="11"/>
    <s v="Bently Nevada LLC"/>
    <s v="MONITOR,PROX/SEISMIC,3500420100,BENTLY-N"/>
    <n v="1"/>
    <s v="EA"/>
    <n v="232653.519999999"/>
    <m/>
    <n v="232653.519999999"/>
    <n v="85284900"/>
    <n v="0.1"/>
    <m/>
    <m/>
    <m/>
    <n v="0.1"/>
    <m/>
    <n v="0.18"/>
    <s v="001/2017-IV154"/>
    <n v="23265.351999999901"/>
    <n v="0"/>
    <n v="2326.5351999999903"/>
    <n v="46484.173295999797"/>
    <n v="72076.060495999685"/>
    <s v="DOC PENDING_INV/EXIT/INV/164"/>
    <s v="2000GS010P4119110038"/>
    <s v="2000GS010P4119110038"/>
    <e v="#N/A"/>
    <e v="#N/A"/>
    <e v="#N/A"/>
    <d v="2017-03-21T00:00:00"/>
    <n v="171700744132"/>
    <s v="0001243"/>
    <d v="2017-03-29T00:00:00"/>
    <s v="Import"/>
    <m/>
    <m/>
    <m/>
    <m/>
    <m/>
    <m/>
    <n v="2000"/>
    <s v="GS01"/>
    <s v="0P4119110038"/>
    <s v="Verification Completed by NSS"/>
    <s v="Phaze1_Part_2"/>
    <n v="1007462052"/>
    <n v="1"/>
    <x v="191"/>
    <s v="PHASE_6_ACT"/>
    <m/>
    <m/>
    <n v="2823"/>
    <x v="1"/>
    <n v="232653.519999999"/>
    <d v="2017-03-01T00:00:00"/>
    <s v="(Q). MANUFACTURE OF ELECTRICAL EQUIPMENT"/>
    <n v="666"/>
    <n v="63"/>
    <n v="108"/>
    <n v="153"/>
    <n v="133.4"/>
    <n v="1.2351851851851852"/>
    <n v="2845"/>
    <n v="287370.18118518393"/>
    <m/>
    <m/>
  </r>
  <r>
    <n v="195"/>
    <m/>
    <x v="11"/>
    <s v="Virgo Valves &amp; Controls Private Lim"/>
    <s v="SPR KIT,KQ46753B3R6S0SECL1,VIRGO"/>
    <n v="1"/>
    <s v="ST"/>
    <n v="230999.56"/>
    <m/>
    <n v="230999.56"/>
    <n v="39241090"/>
    <n v="0.15"/>
    <m/>
    <m/>
    <m/>
    <n v="0.1"/>
    <m/>
    <n v="0.18"/>
    <s v="001/2017-III109"/>
    <n v="34649.934000000001"/>
    <n v="0"/>
    <n v="3464.9934000000003"/>
    <n v="48440.607731999997"/>
    <n v="86555.53513199999"/>
    <s v="DOC PENDING_INV/EXIT/INV/164"/>
    <s v="2000GS010P4102210961"/>
    <s v="2000GS010P4102210961"/>
    <n v="291603893464"/>
    <s v="0037737"/>
    <d v="2016-08-23T00:00:00"/>
    <d v="2016-08-17T00:00:00"/>
    <e v="#N/A"/>
    <e v="#N/A"/>
    <e v="#N/A"/>
    <s v="Local"/>
    <m/>
    <m/>
    <m/>
    <m/>
    <m/>
    <m/>
    <n v="2000"/>
    <s v="GS01"/>
    <s v="0P4102210961"/>
    <s v="Verification Completed by NSS"/>
    <m/>
    <n v="623315"/>
    <n v="1"/>
    <x v="192"/>
    <s v="PHASE_6_ACT"/>
    <m/>
    <m/>
    <n v="3039"/>
    <x v="2"/>
    <n v="230999.56"/>
    <d v="2016-08-01T00:00:00"/>
    <s v="(R). MANUFACTURE OF MACHINERY AND EQUIPMENT"/>
    <n v="722"/>
    <n v="56"/>
    <n v="107.5"/>
    <n v="153"/>
    <n v="130.80000000000001"/>
    <n v="1.2167441860465118"/>
    <n v="3057"/>
    <n v="281067.37160930235"/>
    <m/>
    <m/>
  </r>
  <r>
    <n v="196"/>
    <n v="171901650410"/>
    <x v="104"/>
    <s v="VPT-Kompressoren GmbH"/>
    <s v="BSHG,BAL PIST,818724,SCR COMPR,VPT-KOMP"/>
    <n v="1"/>
    <s v="EA"/>
    <n v="229221.649999999"/>
    <m/>
    <n v="229221.649999999"/>
    <s v="84149000 / 84149090"/>
    <n v="7.4999999999999997E-2"/>
    <n v="0"/>
    <n v="0"/>
    <n v="0"/>
    <n v="0.1"/>
    <n v="0"/>
    <n v="0.18"/>
    <s v="001/2017-III317B"/>
    <n v="17191.623749999926"/>
    <n v="0"/>
    <n v="1719.1623749999926"/>
    <n v="44663.838502499806"/>
    <n v="63574.624627499725"/>
    <s v="DOC PENDING_INV/EXIT/INV/064"/>
    <s v="2000CH010P0801030606"/>
    <s v="0P0801030606"/>
    <e v="#N/A"/>
    <e v="#N/A"/>
    <e v="#N/A"/>
    <d v="2019-05-21T00:00:00"/>
    <n v="171901650410"/>
    <s v="1003030"/>
    <d v="2019-07-04T00:00:00"/>
    <s v="Import"/>
    <m/>
    <m/>
    <m/>
    <m/>
    <m/>
    <m/>
    <n v="2000"/>
    <s v="CH01"/>
    <s v="0P0801030606"/>
    <s v="Verification Completed by NSS"/>
    <s v="Phaze1_Part_2"/>
    <n v="1940296"/>
    <n v="1"/>
    <x v="193"/>
    <s v="PHASE_1_ACT"/>
    <m/>
    <s v="REQUIRED ALL PAGES OF BOE FOR CHECKING MISC CHARGES."/>
    <n v="2032"/>
    <x v="2"/>
    <n v="229221.649999999"/>
    <d v="2019-05-01T00:00:00"/>
    <s v="(R). MANUFACTURE OF MACHINERY AND EQUIPMENT"/>
    <n v="722"/>
    <n v="89"/>
    <n v="112.7"/>
    <n v="153"/>
    <n v="130.80000000000001"/>
    <n v="1.160603371783496"/>
    <n v="2054"/>
    <n v="266035.41987577523"/>
    <m/>
    <m/>
  </r>
  <r>
    <n v="197"/>
    <m/>
    <x v="11"/>
    <s v="SVR International, LLC"/>
    <s v="PIN,HELI,GHP 387,AMARILLO"/>
    <n v="2"/>
    <s v="NOS"/>
    <n v="114603.1499999995"/>
    <m/>
    <n v="229206.299999999"/>
    <n v="73239990"/>
    <n v="0.2"/>
    <m/>
    <m/>
    <m/>
    <n v="0.1"/>
    <m/>
    <n v="0.12"/>
    <s v="001/2017-II184"/>
    <n v="45841.259999999806"/>
    <n v="0"/>
    <n v="4584.1259999999811"/>
    <n v="33555.80231999985"/>
    <n v="83981.188319999637"/>
    <s v="DOC PENDING_INV/EXIT/INV/163"/>
    <s v="2000GS010P3039160162"/>
    <s v="2000GS010P3039160162"/>
    <e v="#N/A"/>
    <e v="#N/A"/>
    <e v="#N/A"/>
    <d v="2017-10-01T00:00:00"/>
    <n v="171702860475"/>
    <s v="1004726"/>
    <d v="2017-11-28T00:00:00"/>
    <s v="Import"/>
    <m/>
    <m/>
    <m/>
    <m/>
    <m/>
    <m/>
    <n v="2000"/>
    <s v="GS01"/>
    <s v="0P3039160162"/>
    <s v="Verification Completed by NSS"/>
    <m/>
    <s v="I#SVRINTL-1732"/>
    <n v="2"/>
    <x v="194"/>
    <s v="PHASE_6_ACT"/>
    <m/>
    <m/>
    <n v="2629"/>
    <x v="2"/>
    <n v="114603.1499999995"/>
    <d v="2017-10-01T00:00:00"/>
    <s v="(R). MANUFACTURE OF MACHINERY AND EQUIPMENT"/>
    <n v="722"/>
    <n v="70"/>
    <n v="109"/>
    <n v="153"/>
    <n v="130.80000000000001"/>
    <n v="1.2000000000000002"/>
    <n v="2631"/>
    <n v="275047.55999999883"/>
    <m/>
    <m/>
  </r>
  <r>
    <n v="198"/>
    <n v="292203515612"/>
    <x v="105"/>
    <s v="nVent Thermal Management"/>
    <s v="TUBE,SS316,1/4IN,35BAR,230VAC"/>
    <n v="100"/>
    <s v="M"/>
    <n v="2262"/>
    <m/>
    <n v="226200"/>
    <s v="85479000 / 85479090"/>
    <n v="7.4999999999999997E-2"/>
    <n v="0"/>
    <n v="0"/>
    <n v="0"/>
    <n v="0.1"/>
    <n v="0"/>
    <n v="0.18"/>
    <s v="001/2017 -III397A"/>
    <n v="16965"/>
    <n v="0"/>
    <n v="1696.5"/>
    <n v="44075.07"/>
    <n v="62736.57"/>
    <s v="DOC PENDING_INV/EXIT/INV/079"/>
    <s v="2000CH010P5112090034"/>
    <s v="0P5112090034"/>
    <n v="292203515612"/>
    <s v="6031826"/>
    <d v="2022-04-06T00:00:00"/>
    <d v="2022-03-29T00:00:00"/>
    <e v="#N/A"/>
    <e v="#N/A"/>
    <e v="#N/A"/>
    <s v="Local"/>
    <m/>
    <m/>
    <m/>
    <m/>
    <m/>
    <m/>
    <n v="2000"/>
    <s v="CH01"/>
    <s v="0P5112090034"/>
    <s v="Verification Completed by NSS"/>
    <m/>
    <n v="2021200092"/>
    <n v="100"/>
    <x v="195"/>
    <s v="PHASE_1_ACT"/>
    <m/>
    <s v="DOCUMENTS REQUIRED FOR REMAINING QTY."/>
    <n v="989"/>
    <x v="2"/>
    <n v="2262"/>
    <d v="2022-03-01T00:00:00"/>
    <s v="(R). MANUFACTURE OF MACHINERY AND EQUIPMENT"/>
    <n v="722"/>
    <n v="123"/>
    <n v="122.7"/>
    <n v="153"/>
    <n v="130.80000000000001"/>
    <n v="1.0660146699266504"/>
    <n v="1019"/>
    <n v="241132.51833740831"/>
    <m/>
    <m/>
  </r>
  <r>
    <n v="199"/>
    <n v="291800212874"/>
    <x v="106"/>
    <s v="KIRLOSKAR PNEUMATIC COMPANY"/>
    <s v="OIL,CPI-1516-68,CPI-ENGG"/>
    <n v="1"/>
    <s v="DR"/>
    <n v="202500"/>
    <m/>
    <n v="202500"/>
    <n v="34039900"/>
    <n v="7.4999999999999997E-2"/>
    <m/>
    <n v="0"/>
    <m/>
    <n v="0.1"/>
    <m/>
    <n v="0.18"/>
    <s v="001/201-III62B"/>
    <n v="15187.5"/>
    <n v="0"/>
    <n v="1518.75"/>
    <n v="39457.125"/>
    <n v="56163.375"/>
    <s v="DOC PENDING_INV/EXIT/INV/098"/>
    <s v="2000CH010T3603010031"/>
    <s v="0T3603010031"/>
    <n v="291800212874"/>
    <s v="6001924"/>
    <d v="2018-01-08T00:00:00"/>
    <d v="2017-11-28T00:00:00"/>
    <e v="#N/A"/>
    <e v="#N/A"/>
    <e v="#N/A"/>
    <s v="Local"/>
    <m/>
    <m/>
    <m/>
    <m/>
    <m/>
    <m/>
    <n v="2000"/>
    <s v="CH01"/>
    <s v="0T3603010031"/>
    <s v="Verification Completed by NSS"/>
    <m/>
    <n v="434700006"/>
    <n v="1"/>
    <x v="196"/>
    <s v="PHASE_3_ACT"/>
    <m/>
    <m/>
    <n v="2571"/>
    <x v="0"/>
    <n v="225833.329999999"/>
    <d v="2017-11-01T00:00:00"/>
    <s v="(J). MANUFACTURE OF CHEMICALS AND CHEMICAL PRODUCTS"/>
    <n v="364"/>
    <n v="71"/>
    <n v="112.4"/>
    <n v="153"/>
    <n v="136.4"/>
    <n v="1.2135231316725978"/>
    <n v="2600"/>
    <n v="274053.96985765005"/>
    <m/>
    <m/>
  </r>
  <r>
    <n v="200"/>
    <n v="171903060136"/>
    <x v="107"/>
    <s v="Bently Nevada LLC"/>
    <s v="PROBE,VIB,86691178013001500,BENTLY-N"/>
    <n v="3"/>
    <s v="NOS"/>
    <n v="75006.826666666675"/>
    <m/>
    <n v="225020.48"/>
    <n v="90318000"/>
    <n v="7.4999999999999997E-2"/>
    <s v="050/2017-581B"/>
    <n v="0"/>
    <m/>
    <n v="0.1"/>
    <m/>
    <n v="0.18"/>
    <s v="001/2017-III421"/>
    <n v="16876.536"/>
    <n v="0"/>
    <n v="1687.6536000000001"/>
    <n v="43845.240527999995"/>
    <n v="62409.430127999993"/>
    <s v="DOC PENDING_INV/EXIT/INV/096"/>
    <s v="2000CH010P4119120030"/>
    <s v="0P4119120030"/>
    <e v="#N/A"/>
    <e v="#N/A"/>
    <e v="#N/A"/>
    <d v="2019-11-19T00:00:00"/>
    <n v="171903060136"/>
    <s v="1005560"/>
    <d v="2019-11-28T00:00:00"/>
    <s v="Import"/>
    <m/>
    <m/>
    <m/>
    <m/>
    <m/>
    <m/>
    <n v="2000"/>
    <s v="CH01"/>
    <s v="0P4119120030"/>
    <s v="Verification Completed by NSS"/>
    <s v="Phaze_2"/>
    <n v="1007679377"/>
    <n v="3"/>
    <x v="197"/>
    <s v="PHASE_3_ACT"/>
    <m/>
    <m/>
    <n v="1850"/>
    <x v="3"/>
    <n v="75006.829999999667"/>
    <d v="2019-11-01T00:00:00"/>
    <s v="(P). MANUFACTURE OF COMPUTER, ELECTRONIC AND OPTICAL PRODUCTS"/>
    <n v="639"/>
    <n v="95"/>
    <n v="109.7"/>
    <n v="153"/>
    <n v="121.7"/>
    <n v="1.1093892433910666"/>
    <n v="1870"/>
    <n v="249635.31114858596"/>
    <m/>
    <m/>
  </r>
  <r>
    <n v="201"/>
    <n v="292007003105"/>
    <x v="87"/>
    <s v="HYDRODYNE TEIKOKU (INDIA)PRIVATE LI"/>
    <s v="BRG,HRJ 80-250/30C2/DB/C,22,HYDRDYNE"/>
    <n v="4"/>
    <s v="NOS"/>
    <n v="56176.769999999749"/>
    <m/>
    <n v="224707.079999999"/>
    <n v="84139190"/>
    <n v="7.4999999999999997E-2"/>
    <n v="0"/>
    <n v="0"/>
    <n v="0"/>
    <n v="0.1"/>
    <n v="0"/>
    <n v="0.18"/>
    <s v="001/2017-III317A"/>
    <n v="16853.030999999923"/>
    <n v="0"/>
    <n v="1685.3030999999924"/>
    <n v="43784.174537999803"/>
    <n v="62322.508637999723"/>
    <s v="DOC PENDING_INV/EXIT/INV/076"/>
    <s v="2000CH010P4205023817"/>
    <s v="0P4205023817"/>
    <n v="292007003105"/>
    <s v="6062926"/>
    <d v="2020-09-14T00:00:00"/>
    <d v="2020-08-26T00:00:00"/>
    <e v="#N/A"/>
    <e v="#N/A"/>
    <e v="#N/A"/>
    <s v="Local"/>
    <m/>
    <m/>
    <m/>
    <m/>
    <m/>
    <m/>
    <n v="2000"/>
    <s v="CH01"/>
    <s v="0P4205023817"/>
    <s v="Verification Completed by NSS"/>
    <m/>
    <s v="14/EXP"/>
    <n v="4"/>
    <x v="198"/>
    <s v="PHASE_1_ACT"/>
    <m/>
    <s v="Documents required"/>
    <n v="1569"/>
    <x v="2"/>
    <n v="56176.769999999749"/>
    <d v="2020-08-01T00:00:00"/>
    <s v="(R). MANUFACTURE OF MACHINERY AND EQUIPMENT"/>
    <n v="722"/>
    <n v="104"/>
    <n v="113.6"/>
    <n v="153"/>
    <n v="130.80000000000001"/>
    <n v="1.1514084507042255"/>
    <n v="1596"/>
    <n v="258729.6308450693"/>
    <m/>
    <m/>
  </r>
  <r>
    <n v="202"/>
    <n v="292000684931"/>
    <x v="108"/>
    <s v="ROTO PUMPS LTD."/>
    <s v="ROTR HCP STD,SS,RLAA5912521SF,ROTOPMPS"/>
    <n v="2"/>
    <s v="NOS"/>
    <n v="112333.33500000001"/>
    <m/>
    <n v="224666.67"/>
    <n v="84139190"/>
    <n v="7.4999999999999997E-2"/>
    <n v="0"/>
    <n v="0"/>
    <n v="0"/>
    <n v="0.1"/>
    <n v="0"/>
    <n v="0.18"/>
    <s v="001/2017-III317A"/>
    <n v="16850.000250000001"/>
    <n v="0"/>
    <n v="1685.0000250000003"/>
    <n v="43776.300649500001"/>
    <n v="62311.300924499999"/>
    <s v="DOC PENDING_INV/EXIT/INV/077"/>
    <s v="2000CH010P4206020105"/>
    <s v="0P4206020105"/>
    <n v="292000684931"/>
    <s v="6005724"/>
    <d v="2020-01-21T00:00:00"/>
    <d v="2020-01-14T00:00:00"/>
    <e v="#N/A"/>
    <e v="#N/A"/>
    <e v="#N/A"/>
    <s v="Local"/>
    <m/>
    <m/>
    <m/>
    <m/>
    <m/>
    <m/>
    <n v="2000"/>
    <s v="CH01"/>
    <s v="0P4206020105"/>
    <s v="Verification Completed by NSS"/>
    <m/>
    <s v="G/D/19/02359"/>
    <n v="2"/>
    <x v="199"/>
    <s v="PHASE_1_ACT"/>
    <m/>
    <n v="1"/>
    <n v="1794"/>
    <x v="2"/>
    <n v="112333.33500000001"/>
    <d v="2020-01-01T00:00:00"/>
    <s v="(R). MANUFACTURE OF MACHINERY AND EQUIPMENT"/>
    <n v="722"/>
    <n v="97"/>
    <n v="113.2"/>
    <n v="153"/>
    <n v="130.80000000000001"/>
    <n v="1.1554770318021201"/>
    <n v="1809"/>
    <n v="259597.17699646644"/>
    <m/>
    <m/>
  </r>
  <r>
    <n v="203"/>
    <n v="171903060136"/>
    <x v="107"/>
    <s v="Bently Nevada LLC"/>
    <s v="PROBE,VIB,86691-1250-400-15-00,BENTLY-N"/>
    <n v="3"/>
    <s v="NOS"/>
    <n v="45299"/>
    <m/>
    <n v="135897"/>
    <n v="90318000"/>
    <n v="7.4999999999999997E-2"/>
    <s v="050/2017-581B"/>
    <n v="0"/>
    <m/>
    <n v="0.1"/>
    <m/>
    <n v="0.18"/>
    <s v="001/2017-III421"/>
    <n v="10192.275"/>
    <n v="0"/>
    <n v="1019.2275"/>
    <n v="26479.530449999998"/>
    <n v="37691.032949999993"/>
    <s v="DOC PENDING_INV/EXIT/INV/096"/>
    <s v="2000CH010P4119120031"/>
    <s v="0P4119120031"/>
    <e v="#N/A"/>
    <e v="#N/A"/>
    <e v="#N/A"/>
    <d v="2019-11-19T00:00:00"/>
    <n v="171903060136"/>
    <s v="1005560"/>
    <d v="2019-11-28T00:00:00"/>
    <s v="Import"/>
    <m/>
    <m/>
    <m/>
    <m/>
    <m/>
    <m/>
    <n v="2000"/>
    <s v="CH01"/>
    <s v="0P4119120031"/>
    <s v="Verification Completed by NSS"/>
    <s v="Phaze_2"/>
    <n v="1007679377"/>
    <n v="3"/>
    <x v="200"/>
    <s v="PHASE_3_ACT"/>
    <m/>
    <m/>
    <n v="1850"/>
    <x v="3"/>
    <n v="74860.646666666667"/>
    <d v="2019-11-01T00:00:00"/>
    <s v="(P). MANUFACTURE OF COMPUTER, ELECTRONIC AND OPTICAL PRODUCTS"/>
    <n v="639"/>
    <n v="95"/>
    <n v="109.7"/>
    <n v="153"/>
    <n v="121.7"/>
    <n v="1.1093892433910666"/>
    <n v="1870"/>
    <n v="249148.78849589793"/>
    <m/>
    <m/>
  </r>
  <r>
    <n v="204"/>
    <n v="171903060136"/>
    <x v="107"/>
    <s v="Bently Nevada LLC"/>
    <s v="PROBE,VIB,86691-750-435-15-00,BENTLY-N"/>
    <n v="3"/>
    <s v="NOS"/>
    <n v="74860.646666666667"/>
    <m/>
    <n v="224581.94"/>
    <n v="90318000"/>
    <n v="7.4999999999999997E-2"/>
    <s v="050/2017-581B"/>
    <n v="0"/>
    <m/>
    <n v="0.1"/>
    <m/>
    <n v="0.18"/>
    <s v="001/2017-III421"/>
    <n v="16843.645499999999"/>
    <n v="0"/>
    <n v="1684.36455"/>
    <n v="43759.791008999993"/>
    <n v="62287.80105899999"/>
    <s v="DOC PENDING_INV/EXIT/INV/096"/>
    <s v="2000CH010P4119120032"/>
    <s v="0P4119120032"/>
    <e v="#N/A"/>
    <e v="#N/A"/>
    <e v="#N/A"/>
    <d v="2019-11-19T00:00:00"/>
    <n v="171903060136"/>
    <s v="1005560"/>
    <d v="2019-11-28T00:00:00"/>
    <s v="Import"/>
    <m/>
    <m/>
    <m/>
    <m/>
    <m/>
    <m/>
    <n v="2000"/>
    <s v="CH01"/>
    <s v="0P4119120032"/>
    <s v="Verification Completed by NSS"/>
    <s v="Phaze_2"/>
    <n v="1007679377"/>
    <n v="3"/>
    <x v="200"/>
    <s v="PHASE_3_ACT"/>
    <m/>
    <m/>
    <n v="1850"/>
    <x v="3"/>
    <n v="74860.646666666667"/>
    <d v="2019-11-01T00:00:00"/>
    <s v="(P). MANUFACTURE OF COMPUTER, ELECTRONIC AND OPTICAL PRODUCTS"/>
    <n v="639"/>
    <n v="95"/>
    <n v="109.7"/>
    <n v="153"/>
    <n v="121.7"/>
    <n v="1.1093892433910666"/>
    <n v="1870"/>
    <n v="249148.78849589793"/>
    <m/>
    <m/>
  </r>
  <r>
    <n v="205"/>
    <n v="171800967741"/>
    <x v="93"/>
    <s v="Bently Nevada LLC"/>
    <s v="PRXMTR,330180-X1-05, MOD145193-01,BENTLY"/>
    <n v="4"/>
    <s v="NOS"/>
    <n v="56039.885000000002"/>
    <m/>
    <n v="224159.54"/>
    <n v="85437099"/>
    <n v="7.4999999999999997E-2"/>
    <n v="0"/>
    <n v="0"/>
    <n v="0"/>
    <n v="0.1"/>
    <n v="0"/>
    <n v="0.18"/>
    <s v="001/2017-III394"/>
    <n v="16811.965499999998"/>
    <n v="0"/>
    <n v="1681.1965499999999"/>
    <n v="43677.486368999998"/>
    <n v="62170.648418999997"/>
    <s v="DOC PENDING_INV/EXIT/INV/074"/>
    <s v="2000CH010P4119120012"/>
    <s v="0P4119120012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19120012"/>
    <s v="Verification Completed by NSS"/>
    <m/>
    <n v="1007534470"/>
    <n v="4"/>
    <x v="201"/>
    <s v="PHASE_1_ACT"/>
    <m/>
    <s v="REQUIRED COMPLETE BOE COPY."/>
    <n v="2460"/>
    <x v="3"/>
    <n v="56039.885000000002"/>
    <d v="2018-03-01T00:00:00"/>
    <s v="(P). MANUFACTURE OF COMPUTER, ELECTRONIC AND OPTICAL PRODUCTS"/>
    <n v="639"/>
    <n v="75"/>
    <n v="110.6"/>
    <n v="153"/>
    <n v="121.7"/>
    <n v="1.1003616636528031"/>
    <n v="2480"/>
    <n v="246656.56435804706"/>
    <m/>
    <m/>
  </r>
  <r>
    <n v="206"/>
    <n v="292310136370"/>
    <x v="109"/>
    <s v="Mars Petrochem Pvt. Ltd."/>
    <s v="OIL,VACUOLINE 533,MOBIL"/>
    <n v="829"/>
    <s v="NOS"/>
    <n v="269.5"/>
    <m/>
    <n v="223415.5"/>
    <n v="27101979"/>
    <n v="0.05"/>
    <n v="0"/>
    <n v="0"/>
    <n v="0"/>
    <n v="0.1"/>
    <n v="0"/>
    <n v="0.18"/>
    <s v="001/2017-III33"/>
    <n v="11170.775000000001"/>
    <n v="0"/>
    <n v="1117.0775000000001"/>
    <n v="42426.603450000002"/>
    <n v="54714.455950000003"/>
    <s v="DOC PENDING_INV/EXIT/INV/094"/>
    <s v="2000CH010T3603020047"/>
    <s v="0T3603020047"/>
    <n v="292310136370"/>
    <s v="6081954"/>
    <d v="2023-09-21T00:00:00"/>
    <d v="2023-09-16T00:00:00"/>
    <e v="#N/A"/>
    <e v="#N/A"/>
    <e v="#N/A"/>
    <s v="Local"/>
    <m/>
    <m/>
    <m/>
    <m/>
    <m/>
    <m/>
    <n v="2000"/>
    <s v="CH01"/>
    <s v="0T3603020047"/>
    <s v="Zero Stock_Line Item"/>
    <m/>
    <s v="GJ/23-24/2417"/>
    <n v="829"/>
    <x v="202"/>
    <s v="PHASE_2_ACT"/>
    <m/>
    <s v="Documents required for remaining qty"/>
    <n v="453"/>
    <x v="0"/>
    <n v="269.5"/>
    <d v="2023-09-01T00:00:00"/>
    <s v="(J). MANUFACTURE OF CHEMICALS AND CHEMICAL PRODUCTS"/>
    <n v="364"/>
    <n v="141"/>
    <n v="136.30000000000001"/>
    <n v="153"/>
    <n v="136.4"/>
    <n v="1.0007336757153338"/>
    <n v="470"/>
    <n v="223579.41452677915"/>
    <m/>
    <m/>
  </r>
  <r>
    <n v="207"/>
    <n v="291802099875"/>
    <x v="110"/>
    <s v="Larsen &amp; Toubro Limited"/>
    <s v="POLE ASSY,F/DRAWOUT BRK,SL90797OOOO,L&amp;T"/>
    <n v="9"/>
    <s v="EA"/>
    <n v="24780.264444444445"/>
    <m/>
    <n v="223022.38"/>
    <n v="85389000"/>
    <n v="0.15"/>
    <n v="0"/>
    <n v="0"/>
    <n v="0"/>
    <n v="0.1"/>
    <n v="0"/>
    <n v="0.18"/>
    <s v="001/2017-III389"/>
    <n v="33453.356999999996"/>
    <n v="0"/>
    <n v="3345.3356999999996"/>
    <n v="46767.793085999998"/>
    <n v="83566.485786000005"/>
    <s v="DOC PENDING_INV/EXIT/INV/078"/>
    <s v="2000GS010P4610290196"/>
    <s v="0P4610290196"/>
    <n v="291802099875"/>
    <s v="6017394"/>
    <d v="2018-03-13T00:00:00"/>
    <d v="2018-02-28T00:00:00"/>
    <e v="#N/A"/>
    <e v="#N/A"/>
    <e v="#N/A"/>
    <s v="Local"/>
    <m/>
    <m/>
    <m/>
    <m/>
    <m/>
    <m/>
    <n v="2000"/>
    <s v="GS01"/>
    <s v="0P4610290196"/>
    <s v="Verification Completed by NSS"/>
    <s v="Phaze1_Part_2"/>
    <n v="1248000017"/>
    <n v="9"/>
    <x v="203"/>
    <s v="PHASE_1_ACT"/>
    <m/>
    <n v="1"/>
    <n v="2479"/>
    <x v="2"/>
    <n v="24780.264444444445"/>
    <d v="2018-02-01T00:00:00"/>
    <s v="(R). MANUFACTURE OF MACHINERY AND EQUIPMENT"/>
    <n v="722"/>
    <n v="74"/>
    <n v="109.7"/>
    <n v="153"/>
    <n v="130.80000000000001"/>
    <n v="1.1923427529626254"/>
    <n v="2508"/>
    <n v="265919.11854147678"/>
    <m/>
    <m/>
  </r>
  <r>
    <n v="208"/>
    <n v="171800983362"/>
    <x v="11"/>
    <s v="GE Sensing EMEA"/>
    <s v="CTRLR,PCB,703-1250-02,PANAMETR  (1007539704)"/>
    <n v="1"/>
    <s v="EA"/>
    <n v="195433.04"/>
    <n v="6085.21"/>
    <n v="201518.25"/>
    <n v="90268090"/>
    <n v="0"/>
    <m/>
    <m/>
    <m/>
    <n v="0.1"/>
    <m/>
    <n v="0.18"/>
    <s v="III416"/>
    <n v="0"/>
    <m/>
    <n v="0"/>
    <n v="36273.284999999996"/>
    <n v="36273.284999999996"/>
    <s v="NA_INV/EXIT/INV/151_DOC PENDING"/>
    <s v="2000GS010P4117020003"/>
    <s v="0P4117020003"/>
    <e v="#N/A"/>
    <e v="#N/A"/>
    <e v="#N/A"/>
    <d v="2018-01-31T00:00:00"/>
    <n v="171800983362"/>
    <s v="1001703"/>
    <d v="2018-04-27T00:00:00"/>
    <s v="Import"/>
    <m/>
    <m/>
    <m/>
    <m/>
    <m/>
    <m/>
    <n v="2000"/>
    <s v="GS01"/>
    <s v="0P4117020003"/>
    <s v="Verification Completed by NSS"/>
    <s v="Phaze1_Part_1"/>
    <n v="1007539704"/>
    <n v="1"/>
    <x v="204"/>
    <s v="PHASE_3_NSS"/>
    <s v="63 LINE ITEM OF NSS"/>
    <m/>
    <n v="2507"/>
    <x v="3"/>
    <n v="222175.07"/>
    <d v="2018-01-01T00:00:00"/>
    <s v="(P). MANUFACTURE OF COMPUTER, ELECTRONIC AND OPTICAL PRODUCTS"/>
    <n v="639"/>
    <n v="73"/>
    <n v="110.7"/>
    <n v="153"/>
    <n v="121.7"/>
    <n v="1.09936766034327"/>
    <n v="2539"/>
    <n v="244252.08689250227"/>
    <m/>
    <m/>
  </r>
  <r>
    <n v="209"/>
    <m/>
    <x v="11"/>
    <s v="Pepperl and Fuchs (India) Pvt. Ltd."/>
    <s v="MDL,RLY,KFD0-RSH-1,PEPPERL"/>
    <n v="28"/>
    <s v="EA"/>
    <n v="7901.4825000000001"/>
    <m/>
    <n v="221241.51"/>
    <n v="90329000"/>
    <n v="7.4999999999999997E-2"/>
    <m/>
    <m/>
    <m/>
    <n v="0.1"/>
    <m/>
    <n v="0.18"/>
    <s v="001/2017-III422"/>
    <n v="16593.113249999999"/>
    <n v="0"/>
    <n v="1659.3113249999999"/>
    <n v="43108.908223499995"/>
    <n v="61361.332798499992"/>
    <s v="DOC PENDING_INV/EXIT/INV/164"/>
    <s v="2000GS010P4158130005"/>
    <s v="2000GS010P4158130005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58130005"/>
    <s v="Verification Completed by NSS"/>
    <s v="Phaze1_Part_2"/>
    <n v="2016600102"/>
    <n v="28"/>
    <x v="205"/>
    <s v="PHASE_6_ACT"/>
    <m/>
    <m/>
    <n v="3053"/>
    <x v="2"/>
    <n v="7901.4825000000001"/>
    <d v="2016-08-01T00:00:00"/>
    <s v="(R). MANUFACTURE OF MACHINERY AND EQUIPMENT"/>
    <n v="722"/>
    <n v="56"/>
    <n v="107.5"/>
    <n v="153"/>
    <n v="130.80000000000001"/>
    <n v="1.2167441860465118"/>
    <n v="3057"/>
    <n v="269194.3210046512"/>
    <m/>
    <m/>
  </r>
  <r>
    <n v="210"/>
    <n v="291804468001"/>
    <x v="111"/>
    <s v="Pentair Valves &amp; Controls India,EMERSON PROCESS MANAGEMENT (INDIA)"/>
    <s v="SEAL KIT,F/ALGAS14S-8300885CL,BIFFI"/>
    <n v="2"/>
    <s v="SET"/>
    <n v="110334.905"/>
    <m/>
    <n v="220669.81"/>
    <n v="40169390"/>
    <n v="0.1"/>
    <n v="0"/>
    <n v="0"/>
    <m/>
    <n v="0.1"/>
    <n v="0"/>
    <n v="0.18"/>
    <s v="001/2017-III123A"/>
    <n v="22066.981"/>
    <n v="0"/>
    <n v="2206.6981000000001"/>
    <n v="44089.828038"/>
    <n v="68363.507138000001"/>
    <s v="DOC PENDING_INV/EXIT/INV/073"/>
    <s v="2000CH010P4102211717"/>
    <s v="0P4102211717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17"/>
    <s v="Verification Completed by NSS"/>
    <s v="Phaze1_Part_2"/>
    <s v="IN1/75,33200524"/>
    <n v="2"/>
    <x v="206"/>
    <s v="PHASE_1_ACT"/>
    <m/>
    <s v="Documents required for remaining qty"/>
    <n v="2423"/>
    <x v="2"/>
    <n v="110334.905"/>
    <d v="2018-04-01T00:00:00"/>
    <s v="(R). MANUFACTURE OF MACHINERY AND EQUIPMENT"/>
    <n v="722"/>
    <n v="76"/>
    <n v="110.1"/>
    <n v="153"/>
    <n v="130.80000000000001"/>
    <n v="1.1880108991825615"/>
    <n v="2449"/>
    <n v="262158.13940054498"/>
    <m/>
    <m/>
  </r>
  <r>
    <n v="211"/>
    <n v="292101320361"/>
    <x v="3"/>
    <s v="Tirupati Sales Corporation"/>
    <s v="CBL ELEC ARMD,1100V,XLPE,Al,3.5C,300MM²"/>
    <n v="296"/>
    <s v="MTR"/>
    <n v="739.50003378378381"/>
    <m/>
    <n v="218892.01"/>
    <n v="85441190"/>
    <n v="0.1"/>
    <n v="0"/>
    <n v="0"/>
    <n v="0"/>
    <n v="0.1"/>
    <n v="0"/>
    <n v="0.18"/>
    <s v="001/2017-III395"/>
    <n v="21889.201000000001"/>
    <n v="0"/>
    <n v="2188.9201000000003"/>
    <n v="43734.623597999998"/>
    <n v="67812.744697999995"/>
    <s v="DOC PENDING_INV/EXIT/INV/094"/>
    <s v="2000CH010T5513150017"/>
    <s v="0T5513150017"/>
    <n v="292101320361"/>
    <s v="6011625"/>
    <d v="2021-02-09T00:00:00"/>
    <d v="2021-02-09T00:00:00"/>
    <e v="#N/A"/>
    <e v="#N/A"/>
    <e v="#N/A"/>
    <s v="Local"/>
    <m/>
    <m/>
    <m/>
    <m/>
    <m/>
    <m/>
    <n v="2000"/>
    <s v="CH01"/>
    <s v="0T5513150017"/>
    <s v="Verification Completed by NSS"/>
    <s v="Phaze_2"/>
    <s v="ISS-00052"/>
    <n v="296"/>
    <x v="207"/>
    <s v="PHASE_2_ACT"/>
    <m/>
    <s v="Documents required for remaining qty"/>
    <n v="1402"/>
    <x v="1"/>
    <n v="739.50003378378381"/>
    <d v="2021-02-01T00:00:00"/>
    <s v="(Q). MANUFACTURE OF ELECTRICAL EQUIPMENT"/>
    <n v="666"/>
    <n v="110"/>
    <n v="116.9"/>
    <n v="153"/>
    <n v="133.4"/>
    <n v="1.1411462788708298"/>
    <n v="1412"/>
    <n v="249787.80268605647"/>
    <m/>
    <m/>
  </r>
  <r>
    <n v="212"/>
    <n v="292307121072"/>
    <x v="112"/>
    <s v="SP Engineers"/>
    <s v="GSKT,RBR,FLR,EPDM,CL150,38IN,11KC"/>
    <n v="39"/>
    <s v="EA"/>
    <n v="5586.333333333333"/>
    <m/>
    <n v="217867"/>
    <n v="40169340"/>
    <n v="0.1"/>
    <n v="0"/>
    <n v="0"/>
    <n v="0"/>
    <n v="0.1"/>
    <n v="0"/>
    <n v="0.18"/>
    <s v="001/2017-III123A"/>
    <n v="21786.7"/>
    <n v="0"/>
    <n v="2178.67"/>
    <n v="43529.8266"/>
    <n v="67495.196599999996"/>
    <s v="DOC PENDING_INV/EXIT/INV/093"/>
    <s v="2000CH010T2545780013"/>
    <s v="0T2545780013"/>
    <n v="292307121072"/>
    <s v="6058363"/>
    <d v="2023-07-08T00:00:00"/>
    <d v="2023-07-07T00:00:00"/>
    <e v="#N/A"/>
    <e v="#N/A"/>
    <e v="#N/A"/>
    <s v="Local"/>
    <m/>
    <m/>
    <m/>
    <m/>
    <m/>
    <m/>
    <n v="2000"/>
    <s v="CH01"/>
    <s v="0T2545780013"/>
    <s v="New_Line item_ Addition"/>
    <m/>
    <s v="DOM/23-24/1875"/>
    <n v="39"/>
    <x v="208"/>
    <s v="PHASE_2_ACT"/>
    <m/>
    <m/>
    <n v="524"/>
    <x v="2"/>
    <n v="5586.333333333333"/>
    <d v="2023-07-01T00:00:00"/>
    <s v="(R). MANUFACTURE OF MACHINERY AND EQUIPMENT"/>
    <n v="722"/>
    <n v="139"/>
    <n v="128.6"/>
    <n v="153"/>
    <n v="130.80000000000001"/>
    <n v="1.0171073094867809"/>
    <n v="532"/>
    <n v="221594.11819595649"/>
    <m/>
    <m/>
  </r>
  <r>
    <n v="213"/>
    <m/>
    <x v="11"/>
    <s v="Virgo Valves &amp; Controls Private Lim"/>
    <s v="SEAT,F316+CrC,9MP3N6WL90,VIRGO"/>
    <n v="4"/>
    <s v="EA"/>
    <n v="54365.794999999751"/>
    <m/>
    <n v="217463.179999999"/>
    <n v="84135090"/>
    <n v="7.4999999999999997E-2"/>
    <m/>
    <m/>
    <m/>
    <n v="0.1"/>
    <m/>
    <n v="0.18"/>
    <s v="001/2017-III308B"/>
    <n v="16309.738499999925"/>
    <n v="0"/>
    <n v="1630.9738499999926"/>
    <n v="42372.700622999801"/>
    <n v="60313.412972999722"/>
    <s v="DOC PENDING_INV/EXIT/INV/164"/>
    <s v="2000GS010P4102200766"/>
    <s v="2000GS010P4102200766"/>
    <n v="291603893464"/>
    <s v="0037737"/>
    <d v="2016-08-23T00:00:00"/>
    <d v="2016-08-17T00:00:00"/>
    <e v="#N/A"/>
    <e v="#N/A"/>
    <e v="#N/A"/>
    <s v="Local"/>
    <m/>
    <m/>
    <m/>
    <m/>
    <m/>
    <m/>
    <n v="2000"/>
    <s v="GS01"/>
    <s v="0P4102200766"/>
    <s v="Verification Completed by NSS"/>
    <m/>
    <n v="623315"/>
    <n v="4"/>
    <x v="209"/>
    <s v="PHASE_6_ACT"/>
    <m/>
    <m/>
    <n v="3039"/>
    <x v="2"/>
    <n v="54365.794999999751"/>
    <d v="2016-08-01T00:00:00"/>
    <s v="(R). MANUFACTURE OF MACHINERY AND EQUIPMENT"/>
    <n v="722"/>
    <n v="56"/>
    <n v="107.5"/>
    <n v="153"/>
    <n v="130.80000000000001"/>
    <n v="1.2167441860465118"/>
    <n v="3057"/>
    <n v="264597.05994418485"/>
    <m/>
    <m/>
  </r>
  <r>
    <n v="214"/>
    <n v="171801082633"/>
    <x v="20"/>
    <s v="Nidec ASI S.p.A"/>
    <s v="GAUGE,LVL,OIL,IL A3 220,SPL-TRAS"/>
    <n v="1"/>
    <s v="NOS"/>
    <n v="215321.739999999"/>
    <m/>
    <n v="215321.739999999"/>
    <n v="85049090"/>
    <n v="0.15"/>
    <n v="0"/>
    <n v="0"/>
    <n v="0"/>
    <n v="0.1"/>
    <n v="0"/>
    <n v="0.18"/>
    <s v="001/2017-III375"/>
    <n v="32298.260999999849"/>
    <n v="0"/>
    <n v="3229.8260999999852"/>
    <n v="45152.968877999789"/>
    <n v="80681.055977999626"/>
    <s v="DOC PENDING_INV/EXIT/INV/066"/>
    <s v="2000GS010P1141120227"/>
    <s v="0P1141120227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27"/>
    <s v="Verification Completed by NSS"/>
    <s v="Phaze1_Part_2"/>
    <n v="7068019"/>
    <n v="1"/>
    <x v="210"/>
    <s v="PHASE_1_ACT"/>
    <m/>
    <s v="REQUIRED COMPLETE VISIBLE COPY OF BOE."/>
    <m/>
    <x v="0"/>
    <n v="215321.739999999"/>
    <d v="2019-09-01T00:00:00"/>
    <s v="(J). MANUFACTURE OF CHEMICALS AND CHEMICAL PRODUCTS"/>
    <n v="364"/>
    <n v="93"/>
    <n v="117.9"/>
    <n v="153"/>
    <n v="136.4"/>
    <n v="1.1569126378286683"/>
    <n v="1931"/>
    <n v="249108.44220525751"/>
    <m/>
    <m/>
  </r>
  <r>
    <n v="215"/>
    <n v="171801082633"/>
    <x v="20"/>
    <s v="Nidec ASI S.p.A"/>
    <s v="CARD,ELECK,EXPSER,1000134012,NIDEC"/>
    <n v="1"/>
    <s v="EA"/>
    <n v="215274.459999999"/>
    <m/>
    <n v="215274.459999999"/>
    <s v="85049000 / 85049090"/>
    <n v="0.15"/>
    <n v="0"/>
    <n v="0"/>
    <n v="0"/>
    <n v="0.1"/>
    <n v="0"/>
    <n v="0.18"/>
    <s v="001/2017-III375"/>
    <n v="32291.168999999849"/>
    <n v="0"/>
    <n v="3229.116899999985"/>
    <n v="45143.054261999787"/>
    <n v="80663.340161999629"/>
    <s v="DOC PENDING_INV/EXIT/INV/065"/>
    <s v="2000GS010P1003020269"/>
    <s v="0P1003020269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69"/>
    <s v="Verification Completed by NSS"/>
    <s v="Phaze1_Part_2"/>
    <n v="7068019"/>
    <n v="1"/>
    <x v="211"/>
    <s v="PHASE_1_ACT"/>
    <m/>
    <s v="REQUIRED ALL PAGES OF BOE."/>
    <m/>
    <x v="3"/>
    <n v="215274.459999999"/>
    <d v="2019-09-01T00:00:00"/>
    <s v="(P). MANUFACTURE OF COMPUTER, ELECTRONIC AND OPTICAL PRODUCTS"/>
    <n v="639"/>
    <n v="93"/>
    <n v="110.1"/>
    <n v="153"/>
    <n v="121.7"/>
    <n v="1.1053587647593097"/>
    <n v="1931"/>
    <n v="237955.51118982633"/>
    <m/>
    <m/>
  </r>
  <r>
    <n v="216"/>
    <n v="291707834714"/>
    <x v="99"/>
    <s v="Larsen &amp; Toubro Limited"/>
    <s v="PDS,BUSBAR SIDE,F/VCB,181012000200,L&amp;T"/>
    <n v="18"/>
    <s v="EA"/>
    <n v="11827.497777777722"/>
    <m/>
    <n v="212894.959999999"/>
    <n v="85389000"/>
    <n v="0.15"/>
    <n v="0"/>
    <n v="0"/>
    <n v="0"/>
    <n v="0.1"/>
    <n v="0"/>
    <n v="0.18"/>
    <s v="001/2017-III389"/>
    <n v="31934.24399999985"/>
    <n v="0"/>
    <n v="3193.4243999999853"/>
    <n v="44644.073111999794"/>
    <n v="79771.741511999629"/>
    <s v="DOC PENDING_INV/EXIT/INV/078"/>
    <s v="2000CH010P4610290140"/>
    <s v="0P4610290140"/>
    <n v="291707834714"/>
    <s v="6066117"/>
    <d v="2017-12-21T00:00:00"/>
    <d v="2017-12-13T00:00:00"/>
    <e v="#N/A"/>
    <e v="#N/A"/>
    <e v="#N/A"/>
    <s v="Local"/>
    <m/>
    <m/>
    <m/>
    <m/>
    <m/>
    <m/>
    <n v="2000"/>
    <s v="CH01"/>
    <s v="0P4610290140"/>
    <s v="Verification Completed by NSS"/>
    <s v="Phaze1_Part_2"/>
    <s v="1247000092/1247000140/1247000138"/>
    <n v="18"/>
    <x v="212"/>
    <s v="PHASE_1_ACT"/>
    <m/>
    <n v="1"/>
    <n v="2556"/>
    <x v="1"/>
    <n v="11827.497777777722"/>
    <d v="2017-12-01T00:00:00"/>
    <s v="(Q). MANUFACTURE OF ELECTRICAL EQUIPMENT"/>
    <n v="666"/>
    <n v="72"/>
    <n v="109.7"/>
    <n v="153"/>
    <n v="133.4"/>
    <n v="1.2160437556973565"/>
    <n v="2570"/>
    <n v="258889.58672743727"/>
    <m/>
    <m/>
  </r>
  <r>
    <n v="217"/>
    <m/>
    <x v="11"/>
    <s v="Rotex Global, LLC"/>
    <s v="0P0680140004, SCRN,SS304,0.0180X59X143,834526,ROTEXSCR, (SO00150990,,SO00197741)"/>
    <n v="6"/>
    <s v="EA"/>
    <n v="212702.609999999"/>
    <m/>
    <n v="212702.609999999"/>
    <n v="73141400"/>
    <n v="7.4999999999999997E-2"/>
    <m/>
    <m/>
    <m/>
    <n v="0.1"/>
    <m/>
    <n v="0.18"/>
    <s v="III196"/>
    <n v="15952.695749999924"/>
    <m/>
    <n v="1595.2695749999925"/>
    <n v="41445.103558499803"/>
    <n v="58993.06888349972"/>
    <s v="NA_INV/EXIT/INV/161_DOC PENDING"/>
    <s v="2000CH010P0680140004"/>
    <s v="0P0680140004"/>
    <e v="#N/A"/>
    <e v="#N/A"/>
    <e v="#N/A"/>
    <e v="#N/A"/>
    <e v="#N/A"/>
    <e v="#N/A"/>
    <e v="#N/A"/>
    <s v="Import"/>
    <m/>
    <m/>
    <m/>
    <m/>
    <m/>
    <m/>
    <n v="2000"/>
    <s v="CH01"/>
    <s v="0P0680140004"/>
    <s v="Verification Completed by NSS"/>
    <m/>
    <s v="SO00150990,,SO00197741"/>
    <n v="6"/>
    <x v="213"/>
    <s v="PHASE_5_NSS"/>
    <s v="63 LINE ITEM OF NSS"/>
    <m/>
    <m/>
    <x v="2"/>
    <n v="35450.43499999983"/>
    <d v="2019-09-01T00:00:00"/>
    <s v="(R). MANUFACTURE OF MACHINERY AND EQUIPMENT"/>
    <n v="722"/>
    <n v="93"/>
    <n v="113.9"/>
    <n v="153"/>
    <n v="130.80000000000001"/>
    <n v="1.1483757682177349"/>
    <n v="1931"/>
    <n v="244262.52316066611"/>
    <m/>
    <m/>
  </r>
  <r>
    <n v="218"/>
    <n v="171800967741"/>
    <x v="93"/>
    <s v="Bently Nevada LLC"/>
    <s v="ACCLRMTR,200350-11-00-00,BENTLY-N"/>
    <n v="2"/>
    <s v="NOS"/>
    <n v="106185.8699999995"/>
    <m/>
    <n v="212371.739999999"/>
    <n v="90318000"/>
    <n v="7.4999999999999997E-2"/>
    <s v="050/2017-581B"/>
    <n v="0"/>
    <n v="0"/>
    <n v="0.1"/>
    <n v="0"/>
    <n v="0.18"/>
    <s v="001/2017-III421"/>
    <n v="15927.880499999925"/>
    <n v="0"/>
    <n v="1592.7880499999926"/>
    <n v="41380.633538999806"/>
    <n v="58901.302088999728"/>
    <s v="DOC PENDING_INV/EXIT/INV/074"/>
    <s v="2000CH010P4119110017"/>
    <s v="0P4119110017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19110017"/>
    <s v="Verification Completed by NSS"/>
    <s v="Phaze1_Part_2"/>
    <n v="1007534470"/>
    <n v="2"/>
    <x v="214"/>
    <s v="PHASE_1_ACT"/>
    <m/>
    <s v="REQUIRED COMPLETE BOE COPY."/>
    <n v="2460"/>
    <x v="3"/>
    <n v="106185.8699999995"/>
    <d v="2018-03-01T00:00:00"/>
    <s v="(P). MANUFACTURE OF COMPUTER, ELECTRONIC AND OPTICAL PRODUCTS"/>
    <n v="639"/>
    <n v="75"/>
    <n v="110.6"/>
    <n v="153"/>
    <n v="121.7"/>
    <n v="1.1003616636528031"/>
    <n v="2480"/>
    <n v="233685.72113923944"/>
    <m/>
    <m/>
  </r>
  <r>
    <n v="219"/>
    <n v="291807691722"/>
    <x v="113"/>
    <s v="Sure Safety ( India ) Pvt Ltd"/>
    <s v="GLOVES,LEATHER,14IN,F/COLD&amp;CRYOGENIC  SE"/>
    <n v="180"/>
    <s v="PAA"/>
    <n v="1166.9349999999945"/>
    <m/>
    <n v="210048.299999999"/>
    <n v="40151900"/>
    <n v="0.1"/>
    <n v="0"/>
    <n v="0"/>
    <n v="0"/>
    <n v="0.1"/>
    <n v="0"/>
    <n v="0.12"/>
    <s v="001/2017 - II85"/>
    <n v="21004.8299999999"/>
    <n v="0"/>
    <n v="2100.4829999999902"/>
    <n v="27978.433559999863"/>
    <n v="51083.746559999752"/>
    <s v="DOC PENDING_INV/EXIT/INV/081"/>
    <s v="2000GS010T1622020012"/>
    <s v="0T1622020012"/>
    <n v="291807691722"/>
    <s v="6060391"/>
    <d v="2018-09-06T00:00:00"/>
    <d v="2018-08-31T00:00:00"/>
    <e v="#N/A"/>
    <e v="#N/A"/>
    <e v="#N/A"/>
    <s v="Local"/>
    <m/>
    <m/>
    <m/>
    <m/>
    <m/>
    <m/>
    <n v="2000"/>
    <s v="GS01"/>
    <s v="0T1622020012"/>
    <s v="Verification Completed by NSS"/>
    <m/>
    <s v="GST18/2310"/>
    <n v="180"/>
    <x v="215"/>
    <s v="PHASE_1_ACT"/>
    <m/>
    <m/>
    <n v="2295"/>
    <x v="2"/>
    <n v="1166.9349999999945"/>
    <d v="2018-08-01T00:00:00"/>
    <s v="(R). MANUFACTURE OF MACHINERY AND EQUIPMENT"/>
    <n v="722"/>
    <n v="80"/>
    <n v="111.2"/>
    <n v="153"/>
    <n v="130.80000000000001"/>
    <n v="1.1762589928057554"/>
    <n v="2327"/>
    <n v="247071.20179855998"/>
    <m/>
    <m/>
  </r>
  <r>
    <n v="220"/>
    <m/>
    <x v="11"/>
    <s v="Virgo Valves &amp; Controls Private Lim"/>
    <s v="SPR KIT,F/150F,#300,C66,RF,BS,3P,MSBV"/>
    <n v="2"/>
    <s v="ST"/>
    <n v="104955"/>
    <m/>
    <n v="209910"/>
    <n v="39241090"/>
    <n v="0.15"/>
    <m/>
    <m/>
    <m/>
    <n v="0.1"/>
    <m/>
    <n v="0.18"/>
    <s v="001/2017-III109"/>
    <n v="31486.5"/>
    <n v="0"/>
    <n v="3148.65"/>
    <n v="44018.127"/>
    <n v="78653.277000000002"/>
    <s v="DOC PENDING_INV/EXIT/INV/164"/>
    <s v="2000GS010P4102210943"/>
    <s v="2000GS010P4102210943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10943"/>
    <s v="Verification Completed by NSS"/>
    <s v="Phaze_2"/>
    <n v="623086"/>
    <n v="2"/>
    <x v="216"/>
    <s v="PHASE_6_ACT"/>
    <m/>
    <m/>
    <n v="3062"/>
    <x v="2"/>
    <n v="104955"/>
    <d v="2016-07-01T00:00:00"/>
    <s v="(R). MANUFACTURE OF MACHINERY AND EQUIPMENT"/>
    <n v="722"/>
    <n v="55"/>
    <n v="107.8"/>
    <n v="153"/>
    <n v="130.80000000000001"/>
    <n v="1.2133580705009277"/>
    <n v="3088"/>
    <n v="254695.99257884972"/>
    <m/>
    <m/>
  </r>
  <r>
    <n v="221"/>
    <n v="171800717303"/>
    <x v="83"/>
    <s v="ANDRITZ Separation GmbH"/>
    <s v="GSKT,FLAT,507.5X85X2MM,131207063,ANDRITZ"/>
    <n v="60"/>
    <s v="EA"/>
    <n v="3477.9"/>
    <m/>
    <n v="208674"/>
    <n v="84219900"/>
    <n v="0.1"/>
    <n v="0"/>
    <n v="0"/>
    <n v="0"/>
    <n v="0.1"/>
    <n v="0"/>
    <n v="0.18"/>
    <s v="001/2017-III322"/>
    <n v="20867.400000000001"/>
    <n v="0"/>
    <n v="2086.7400000000002"/>
    <n v="41693.065199999997"/>
    <n v="64647.205199999997"/>
    <s v="DOC PENDING_INV/EXIT/INV/064"/>
    <s v="2000CH010P0680420008"/>
    <s v="0P0680420008"/>
    <e v="#N/A"/>
    <e v="#N/A"/>
    <e v="#N/A"/>
    <d v="2017-12-11T00:00:00"/>
    <n v="171800717303"/>
    <s v="1001131"/>
    <d v="2018-03-20T00:00:00"/>
    <s v="Import"/>
    <m/>
    <m/>
    <m/>
    <m/>
    <m/>
    <m/>
    <n v="2000"/>
    <s v="CH01"/>
    <s v="0P0680420008"/>
    <s v="Verification Completed by NSS"/>
    <m/>
    <n v="30120317"/>
    <n v="60"/>
    <x v="217"/>
    <s v="PHASE_1_ACT"/>
    <m/>
    <s v="Documents required for remaining qty"/>
    <n v="2558"/>
    <x v="2"/>
    <n v="3477.9"/>
    <d v="2017-12-01T00:00:00"/>
    <s v="(R). MANUFACTURE OF MACHINERY AND EQUIPMENT"/>
    <n v="722"/>
    <n v="72"/>
    <n v="108.9"/>
    <n v="153"/>
    <n v="130.80000000000001"/>
    <n v="1.2011019283746558"/>
    <n v="2570"/>
    <n v="250638.74380165292"/>
    <m/>
    <m/>
  </r>
  <r>
    <n v="222"/>
    <m/>
    <x v="11"/>
    <s v="Bently Nevada LLC"/>
    <s v="MDL,RLY,3500/33-01-00,BENTLY-N"/>
    <n v="1"/>
    <s v="EA"/>
    <n v="207526.91"/>
    <m/>
    <n v="207526.91"/>
    <n v="90329000"/>
    <n v="7.4999999999999997E-2"/>
    <m/>
    <m/>
    <m/>
    <n v="0.1"/>
    <m/>
    <n v="0.18"/>
    <s v="001/2017-III422"/>
    <n v="15564.518249999999"/>
    <n v="0"/>
    <n v="1556.4518250000001"/>
    <n v="40436.6184135"/>
    <n v="57557.588488499998"/>
    <s v="DOC PENDING_INV/EXIT/INV/164"/>
    <s v="2000GS010P4158130308"/>
    <s v="2000GS010P4158130308"/>
    <e v="#N/A"/>
    <e v="#N/A"/>
    <e v="#N/A"/>
    <d v="2017-03-21T00:00:00"/>
    <n v="171700744132"/>
    <s v="0001243"/>
    <d v="2017-03-29T00:00:00"/>
    <s v="Import"/>
    <m/>
    <m/>
    <m/>
    <m/>
    <m/>
    <m/>
    <n v="2000"/>
    <s v="GS01"/>
    <s v="0P4158130308"/>
    <s v="Verification Completed by NSS"/>
    <s v="Phaze1_Part_2"/>
    <n v="1007462052"/>
    <n v="1"/>
    <x v="218"/>
    <s v="PHASE_6_ACT"/>
    <m/>
    <m/>
    <n v="2823"/>
    <x v="3"/>
    <n v="207526.91"/>
    <d v="2017-03-01T00:00:00"/>
    <s v="(P). MANUFACTURE OF COMPUTER, ELECTRONIC AND OPTICAL PRODUCTS"/>
    <n v="639"/>
    <n v="63"/>
    <n v="108"/>
    <n v="153"/>
    <n v="121.7"/>
    <n v="1.1268518518518518"/>
    <n v="2845"/>
    <n v="233852.08284259259"/>
    <m/>
    <m/>
  </r>
  <r>
    <n v="223"/>
    <n v="292213660583"/>
    <x v="84"/>
    <s v="Unifrax India Pvt. Ltd."/>
    <s v="REFR MAT,HTW MDL,CERAMIC,485X150X550-L"/>
    <n v="100"/>
    <s v="EA"/>
    <n v="2055"/>
    <m/>
    <n v="205500"/>
    <n v="68069000"/>
    <n v="0.1"/>
    <n v="0"/>
    <n v="0"/>
    <n v="0"/>
    <n v="0.1"/>
    <n v="0"/>
    <n v="0.18"/>
    <s v="001/2017-III180"/>
    <n v="20550"/>
    <n v="0"/>
    <n v="2055"/>
    <n v="41058.9"/>
    <n v="63663.9"/>
    <s v="DOC PENDING_INV/EXIT/INV/087"/>
    <s v="2000CH010P2574450081"/>
    <s v="0P2574450081"/>
    <n v="292213660583"/>
    <s v="6116386"/>
    <d v="2022-12-30T00:00:00"/>
    <d v="2022-12-29T00:00:00"/>
    <e v="#N/A"/>
    <e v="#N/A"/>
    <e v="#N/A"/>
    <s v="Local"/>
    <m/>
    <m/>
    <m/>
    <m/>
    <m/>
    <m/>
    <n v="2000"/>
    <s v="CH01"/>
    <s v="0P2574450081"/>
    <s v="New_Line item_ Addition"/>
    <m/>
    <n v="9191001892"/>
    <n v="100"/>
    <x v="219"/>
    <s v="PHASE_2_ACT"/>
    <m/>
    <s v="Documents required for remaining qty"/>
    <n v="714"/>
    <x v="2"/>
    <n v="2055"/>
    <d v="2022-12-01T00:00:00"/>
    <s v="(R). MANUFACTURE OF MACHINERY AND EQUIPMENT"/>
    <n v="722"/>
    <n v="132"/>
    <n v="126.3"/>
    <n v="153"/>
    <n v="130.80000000000001"/>
    <n v="1.0356294536817103"/>
    <n v="744"/>
    <n v="212821.85273159147"/>
    <m/>
    <m/>
  </r>
  <r>
    <n v="224"/>
    <n v="172002469796"/>
    <x v="11"/>
    <s v="ERIKS Pte Ltd"/>
    <s v="SEALING KIT,F SAD-BR03-40,AMG-PESCH  (2020206683)"/>
    <n v="16"/>
    <s v="ST"/>
    <n v="12906.005625"/>
    <n v="12906.005625"/>
    <n v="219402.09562499999"/>
    <m/>
    <m/>
    <m/>
    <m/>
    <m/>
    <m/>
    <m/>
    <n v="0.18"/>
    <s v="III123A"/>
    <n v="0"/>
    <m/>
    <n v="0"/>
    <n v="39492.377212499996"/>
    <n v="39492.377212499996"/>
    <s v="NA_INV/EXIT/INV/150_DOC PENDING"/>
    <s v="2000CH010P4102205079"/>
    <s v="0P4102205079"/>
    <e v="#N/A"/>
    <e v="#N/A"/>
    <e v="#N/A"/>
    <d v="2020-10-28T00:00:00"/>
    <n v="172002469796"/>
    <s v="1005083"/>
    <d v="2020-11-24T00:00:00"/>
    <s v="Import"/>
    <m/>
    <m/>
    <m/>
    <m/>
    <m/>
    <m/>
    <n v="2000"/>
    <s v="CH01"/>
    <s v="0P4102205079"/>
    <s v="Verification Completed by NSS"/>
    <s v="Phaze1_Part_1"/>
    <n v="2020206683"/>
    <n v="16"/>
    <x v="220"/>
    <s v="PHASE_3_NSS"/>
    <s v="63 LINE ITEM OF NSS"/>
    <m/>
    <n v="1506"/>
    <x v="2"/>
    <n v="12819.254375"/>
    <d v="2020-10-01T00:00:00"/>
    <s v="(R). MANUFACTURE OF MACHINERY AND EQUIPMENT"/>
    <n v="722"/>
    <n v="106"/>
    <n v="114.2"/>
    <n v="153"/>
    <n v="130.80000000000001"/>
    <n v="1.1453590192644485"/>
    <n v="1535"/>
    <n v="234922.37789842385"/>
    <m/>
    <m/>
  </r>
  <r>
    <n v="225"/>
    <n v="292101439302"/>
    <x v="66"/>
    <s v="Endress and Hauser (India) Pvt. Ltd"/>
    <s v="KIT DSC-SENSOR PW 72,50103483,E+H"/>
    <n v="3"/>
    <s v="NOS"/>
    <n v="68287.299999999668"/>
    <m/>
    <n v="204861.899999999"/>
    <n v="90269000"/>
    <n v="0"/>
    <n v="0"/>
    <n v="0"/>
    <n v="0"/>
    <n v="0"/>
    <n v="0"/>
    <n v="0.18"/>
    <s v="001/2017-III416"/>
    <n v="0"/>
    <n v="0"/>
    <n v="0"/>
    <n v="36875.141999999818"/>
    <n v="36875.141999999818"/>
    <s v="DOC PENDING_INV/EXIT/INV/075"/>
    <s v="2000CH010P4165010983"/>
    <s v="0P4165010983"/>
    <n v="292101439302"/>
    <s v="6012604"/>
    <d v="2021-02-12T00:00:00"/>
    <d v="2021-02-09T00:00:00"/>
    <e v="#N/A"/>
    <e v="#N/A"/>
    <e v="#N/A"/>
    <s v="Local"/>
    <m/>
    <m/>
    <m/>
    <m/>
    <m/>
    <m/>
    <n v="2000"/>
    <s v="CH01"/>
    <s v="0P4165010983"/>
    <s v="Verification Completed by NSS"/>
    <s v="Phaze_2"/>
    <n v="6031875114"/>
    <n v="3"/>
    <x v="221"/>
    <s v="PHASE_1_ACT"/>
    <m/>
    <s v="DOCUMENTS REQUIRED FOR REMAINING QUANTITY"/>
    <n v="1402"/>
    <x v="3"/>
    <n v="68287.299999999668"/>
    <d v="2021-02-01T00:00:00"/>
    <s v="(P). MANUFACTURE OF COMPUTER, ELECTRONIC AND OPTICAL PRODUCTS"/>
    <n v="639"/>
    <n v="110"/>
    <n v="111.1"/>
    <n v="153"/>
    <n v="121.7"/>
    <n v="1.0954095409540956"/>
    <n v="1412"/>
    <n v="224407.67983798275"/>
    <m/>
    <m/>
  </r>
  <r>
    <n v="226"/>
    <n v="292007003105"/>
    <x v="87"/>
    <s v="HYDRODYNE TEIKOKU (INDIA)PRIVATE LI"/>
    <s v="SLV,BRG,HRJ 80-250/30C2/DB/C,23,HYDRDYNE"/>
    <n v="6"/>
    <s v="NOS"/>
    <n v="34107.33"/>
    <m/>
    <n v="204643.98"/>
    <n v="84139190"/>
    <n v="7.4999999999999997E-2"/>
    <n v="0"/>
    <n v="0"/>
    <n v="0"/>
    <n v="0.1"/>
    <n v="0"/>
    <n v="0.18"/>
    <s v="001/2017-III317A"/>
    <n v="15348.298500000001"/>
    <n v="0"/>
    <n v="1534.8298500000001"/>
    <n v="39874.879503000004"/>
    <n v="56758.007853000003"/>
    <s v="DOC PENDING_INV/EXIT/INV/076"/>
    <s v="2000CH010P4205023818"/>
    <s v="0P4205023818"/>
    <n v="292007003105"/>
    <s v="6062926"/>
    <d v="2020-09-14T00:00:00"/>
    <d v="2020-08-26T00:00:00"/>
    <e v="#N/A"/>
    <e v="#N/A"/>
    <e v="#N/A"/>
    <s v="Local"/>
    <m/>
    <m/>
    <m/>
    <m/>
    <m/>
    <m/>
    <n v="2000"/>
    <s v="CH01"/>
    <s v="0P4205023818"/>
    <s v="Verification Completed by NSS"/>
    <m/>
    <s v="14/EXP"/>
    <n v="6"/>
    <x v="222"/>
    <s v="PHASE_1_ACT"/>
    <m/>
    <s v="Documents required"/>
    <n v="1569"/>
    <x v="2"/>
    <n v="34107.33"/>
    <d v="2020-08-01T00:00:00"/>
    <s v="(R). MANUFACTURE OF MACHINERY AND EQUIPMENT"/>
    <n v="722"/>
    <n v="104"/>
    <n v="113.6"/>
    <n v="153"/>
    <n v="130.80000000000001"/>
    <n v="1.1514084507042255"/>
    <n v="1596"/>
    <n v="235628.80795774653"/>
    <m/>
    <m/>
  </r>
  <r>
    <n v="227"/>
    <n v="171801082633"/>
    <x v="20"/>
    <s v="Nidec ASI S.p.A"/>
    <s v="TRANSDR,PT100,2.3&amp;13.5MVA,SPL-TRAS"/>
    <n v="4"/>
    <s v="NOS"/>
    <n v="50554.305"/>
    <m/>
    <n v="202217.22"/>
    <n v="85049090"/>
    <n v="0.15"/>
    <n v="0"/>
    <n v="0"/>
    <n v="0"/>
    <n v="0.1"/>
    <n v="0"/>
    <n v="0.18"/>
    <s v="001/2017-III375"/>
    <n v="30332.582999999999"/>
    <n v="0"/>
    <n v="3033.2583"/>
    <n v="42404.951033999998"/>
    <n v="75770.792333999998"/>
    <s v="DOC PENDING_INV/EXIT/INV/066"/>
    <s v="2000GS010P1141120233"/>
    <s v="0P1141120233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33"/>
    <s v="Verification Completed by NSS"/>
    <s v="Phaze1_Part_2"/>
    <n v="7068019"/>
    <n v="4"/>
    <x v="223"/>
    <s v="PHASE_1_ACT"/>
    <m/>
    <s v="REQUIRED COMPLETE VISIBLE COPY OF BOE."/>
    <m/>
    <x v="1"/>
    <n v="50554.305"/>
    <d v="2019-09-01T00:00:00"/>
    <s v="(Q). MANUFACTURE OF ELECTRICAL EQUIPMENT"/>
    <n v="666"/>
    <n v="93"/>
    <n v="110.5"/>
    <n v="153"/>
    <n v="133.4"/>
    <n v="1.207239819004525"/>
    <n v="1931"/>
    <n v="244124.68007239822"/>
    <m/>
    <m/>
  </r>
  <r>
    <n v="228"/>
    <n v="291906306904"/>
    <x v="114"/>
    <s v="GAUTAM INDUSTRIAL CORPORATION"/>
    <s v="FLG,PIPE,WN,16IN,CL300,CS,A105,RF"/>
    <n v="12"/>
    <s v="EA"/>
    <n v="16814"/>
    <m/>
    <n v="201768"/>
    <n v="73079990"/>
    <n v="0.1"/>
    <s v="050/2017-377A"/>
    <n v="0"/>
    <m/>
    <n v="0.1"/>
    <m/>
    <n v="0.18"/>
    <s v="001/2017-III221"/>
    <n v="20176.800000000003"/>
    <n v="0"/>
    <n v="2017.6800000000003"/>
    <n v="40313.246399999996"/>
    <n v="62507.7264"/>
    <s v="DOC PENDING_INV/EXIT/INV/098"/>
    <s v="2000CH010T1761630364"/>
    <s v="0T1761630364"/>
    <n v="291906306904"/>
    <s v="6046216"/>
    <d v="2019-07-02T00:00:00"/>
    <d v="2019-06-28T00:00:00"/>
    <e v="#N/A"/>
    <e v="#N/A"/>
    <e v="#N/A"/>
    <s v="Local"/>
    <m/>
    <m/>
    <m/>
    <m/>
    <m/>
    <m/>
    <n v="2000"/>
    <s v="CH01"/>
    <s v="0T1761630364"/>
    <s v="Verification Completed by NSS"/>
    <m/>
    <s v="BOM/080/19-20"/>
    <n v="12"/>
    <x v="224"/>
    <s v="PHASE_3_ACT"/>
    <m/>
    <m/>
    <n v="1994"/>
    <x v="2"/>
    <n v="16814"/>
    <d v="2019-06-01T00:00:00"/>
    <s v="(R). MANUFACTURE OF MACHINERY AND EQUIPMENT"/>
    <n v="722"/>
    <n v="90"/>
    <n v="113.1"/>
    <n v="153"/>
    <n v="130.80000000000001"/>
    <n v="1.1564986737400531"/>
    <n v="2023"/>
    <n v="233344.42440318305"/>
    <m/>
    <m/>
  </r>
  <r>
    <n v="229"/>
    <n v="291706740485"/>
    <x v="115"/>
    <s v="Simplex Metal &amp; Alloys"/>
    <s v="PIPE,MET,SMLS,A106-B,SCH40,3IN"/>
    <n v="152.47"/>
    <s v="M"/>
    <n v="1298"/>
    <m/>
    <n v="197906.06"/>
    <n v="73042990"/>
    <n v="0.1"/>
    <s v="050/2017-377"/>
    <n v="0"/>
    <m/>
    <n v="0.1"/>
    <m/>
    <n v="0.18"/>
    <s v="001/2017-III218"/>
    <n v="19790.606"/>
    <n v="0"/>
    <n v="1979.0606"/>
    <n v="39541.630787999995"/>
    <n v="61311.297387999992"/>
    <s v="DOC PENDING_INV/EXIT/INV/098"/>
    <s v="2000CH010T5101040028"/>
    <s v="0T5101040028"/>
    <n v="291706740485"/>
    <s v="6058719"/>
    <d v="2017-11-23T00:00:00"/>
    <d v="2017-11-06T00:00:00"/>
    <e v="#N/A"/>
    <e v="#N/A"/>
    <e v="#N/A"/>
    <s v="Local"/>
    <m/>
    <m/>
    <m/>
    <m/>
    <m/>
    <m/>
    <n v="2000"/>
    <s v="CH01"/>
    <s v="0T5101040028"/>
    <s v="Verification Completed by NSS"/>
    <m/>
    <n v="12848"/>
    <n v="152.47"/>
    <x v="225"/>
    <s v="PHASE_3_ACT"/>
    <m/>
    <m/>
    <n v="2593"/>
    <x v="2"/>
    <n v="1298"/>
    <d v="2017-11-01T00:00:00"/>
    <s v="(R). MANUFACTURE OF MACHINERY AND EQUIPMENT"/>
    <n v="722"/>
    <n v="71"/>
    <n v="109.3"/>
    <n v="153"/>
    <n v="130.80000000000001"/>
    <n v="1.1967063129002746"/>
    <n v="2600"/>
    <n v="236835.43136322053"/>
    <m/>
    <m/>
  </r>
  <r>
    <n v="230"/>
    <n v="171801082633"/>
    <x v="20"/>
    <s v="Nidec ASI S.p.A"/>
    <s v="CARD,DRIVE,GATE,1000089191,NIDEC"/>
    <n v="1"/>
    <s v="EA"/>
    <n v="197206.19"/>
    <m/>
    <n v="197206.19"/>
    <s v="85049000 / 85049090"/>
    <n v="0.15"/>
    <n v="0"/>
    <n v="0"/>
    <n v="0"/>
    <n v="0.1"/>
    <n v="0"/>
    <n v="0.18"/>
    <s v="001/2017-III375"/>
    <n v="29580.928499999998"/>
    <n v="0"/>
    <n v="2958.09285"/>
    <n v="41354.138042999999"/>
    <n v="73893.159392999994"/>
    <s v="DOC PENDING_INV/EXIT/INV/065"/>
    <s v="2000GS010P1003020286"/>
    <s v="0P1003020286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86"/>
    <s v="Verification Completed by NSS"/>
    <s v="Phaze1_Part_2"/>
    <n v="7068019"/>
    <n v="1"/>
    <x v="226"/>
    <s v="PHASE_1_ACT"/>
    <m/>
    <s v="REQUIRED ALL PAGES OF BOE."/>
    <m/>
    <x v="3"/>
    <n v="197206.19"/>
    <d v="2019-09-01T00:00:00"/>
    <s v="(P). MANUFACTURE OF COMPUTER, ELECTRONIC AND OPTICAL PRODUCTS"/>
    <n v="639"/>
    <n v="93"/>
    <n v="110.1"/>
    <n v="153"/>
    <n v="121.7"/>
    <n v="1.1053587647593097"/>
    <n v="1931"/>
    <n v="217983.59058128973"/>
    <m/>
    <m/>
  </r>
  <r>
    <n v="231"/>
    <n v="171801082633"/>
    <x v="20"/>
    <s v="Nidec ASI S.p.A"/>
    <s v="GAUGE,LVL,OIL,IL A3 140,SPL-TRAS"/>
    <n v="1"/>
    <s v="NOS"/>
    <n v="196596.829999999"/>
    <m/>
    <n v="196596.829999999"/>
    <n v="85049090"/>
    <n v="0.15"/>
    <n v="0"/>
    <n v="0"/>
    <n v="0"/>
    <n v="0.1"/>
    <n v="0"/>
    <n v="0.18"/>
    <s v="001/2017-III375"/>
    <n v="29489.524499999847"/>
    <n v="0"/>
    <n v="2948.9524499999848"/>
    <n v="41226.35525099979"/>
    <n v="73664.832200999619"/>
    <s v="DOC PENDING_INV/EXIT/INV/066"/>
    <s v="2000GS010P1141120239"/>
    <s v="0P1141120239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39"/>
    <s v="Verification Completed by NSS"/>
    <s v="Phaze1_Part_2"/>
    <n v="7068019"/>
    <n v="1"/>
    <x v="227"/>
    <s v="PHASE_1_ACT"/>
    <m/>
    <s v="REQUIRED COMPLETE VISIBLE COPY OF BOE."/>
    <m/>
    <x v="0"/>
    <n v="196596.829999999"/>
    <d v="2019-09-01T00:00:00"/>
    <s v="(J). MANUFACTURE OF CHEMICALS AND CHEMICAL PRODUCTS"/>
    <n v="364"/>
    <n v="93"/>
    <n v="117.9"/>
    <n v="153"/>
    <n v="136.4"/>
    <n v="1.1569126378286683"/>
    <n v="1931"/>
    <n v="227445.35718405311"/>
    <m/>
    <m/>
  </r>
  <r>
    <n v="232"/>
    <n v="172103028031"/>
    <x v="11"/>
    <s v="The Japan Steel Works, Ltd."/>
    <s v="0P3902030889  SFT,1201040-1A 4,JPSTL  (I MA20-0837-1)"/>
    <n v="1"/>
    <s v="EA"/>
    <n v="188615.74"/>
    <n v="188615.74"/>
    <n v="377231.48"/>
    <m/>
    <m/>
    <m/>
    <m/>
    <m/>
    <m/>
    <m/>
    <n v="0.18"/>
    <s v="III317B"/>
    <n v="0"/>
    <m/>
    <n v="0"/>
    <n v="67901.666399999987"/>
    <n v="67901.666399999987"/>
    <s v="NA_INV/EXIT/INV/150_DOC PENDING"/>
    <s v="2000CH010P3902030889"/>
    <s v="0P3902030889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3902030889"/>
    <s v="Verification Completed by NSS"/>
    <s v="Phaze1_Part_1"/>
    <s v="I#MA20-0837-1"/>
    <n v="1"/>
    <x v="228"/>
    <s v="PHASE_3_NSS"/>
    <s v="63 LINE ITEM OF NSS"/>
    <m/>
    <n v="1155"/>
    <x v="2"/>
    <n v="194600.269999999"/>
    <d v="2021-10-01T00:00:00"/>
    <s v="(R). MANUFACTURE OF MACHINERY AND EQUIPMENT"/>
    <n v="722"/>
    <n v="118"/>
    <n v="120.4"/>
    <n v="153"/>
    <n v="130.80000000000001"/>
    <n v="1.0863787375415284"/>
    <n v="1170"/>
    <n v="211409.59564783948"/>
    <m/>
    <m/>
  </r>
  <r>
    <n v="233"/>
    <n v="291902701123"/>
    <x v="116"/>
    <s v="United Fire &amp; Safety Services"/>
    <s v="Chemical cartridge  respirator  for HC"/>
    <n v="156"/>
    <s v="NOS"/>
    <n v="264.61538461538464"/>
    <m/>
    <n v="41280"/>
    <n v="90200000"/>
    <n v="7.4999999999999997E-2"/>
    <m/>
    <n v="0.05"/>
    <m/>
    <n v="0.1"/>
    <m/>
    <n v="0.12"/>
    <s v="001/2017-II220"/>
    <n v="3096"/>
    <n v="2064"/>
    <n v="516"/>
    <n v="5634.7199999999993"/>
    <n v="11310.72"/>
    <s v="DOC PENDING_INV/EXIT/INV/097"/>
    <s v="2000CH010T013020000006"/>
    <s v="0T013020000006"/>
    <n v="291902701123"/>
    <s v="6020223"/>
    <d v="2019-03-19T00:00:00"/>
    <d v="2019-03-18T00:00:00"/>
    <e v="#N/A"/>
    <e v="#N/A"/>
    <e v="#N/A"/>
    <s v="Local"/>
    <m/>
    <m/>
    <m/>
    <m/>
    <m/>
    <m/>
    <n v="2000"/>
    <s v="CH01"/>
    <s v="0T013020000006"/>
    <s v="Verification Completed by NSS"/>
    <m/>
    <s v="T-2402/18-19"/>
    <n v="156"/>
    <x v="229"/>
    <s v="PHASE_3_ACT"/>
    <m/>
    <m/>
    <n v="2096"/>
    <x v="2"/>
    <n v="1237.9657051281988"/>
    <d v="2019-03-01T00:00:00"/>
    <s v="(R). MANUFACTURE OF MACHINERY AND EQUIPMENT"/>
    <n v="722"/>
    <n v="87"/>
    <n v="112.3"/>
    <n v="153"/>
    <n v="130.80000000000001"/>
    <n v="1.1647373107747108"/>
    <n v="2115"/>
    <n v="224937.15601068453"/>
    <m/>
    <m/>
  </r>
  <r>
    <n v="234"/>
    <m/>
    <x v="11"/>
    <s v="Virgo Valves &amp; Controls Private Lim"/>
    <s v="SEAT+SEAT INSR,9VTP9A2XL0216384,VIRGO"/>
    <n v="2"/>
    <s v="EA"/>
    <n v="95915"/>
    <m/>
    <n v="191830"/>
    <n v="84135090"/>
    <n v="7.4999999999999997E-2"/>
    <m/>
    <m/>
    <m/>
    <n v="0.1"/>
    <m/>
    <n v="0.18"/>
    <s v="001/2017-III308B"/>
    <n v="14387.25"/>
    <n v="0"/>
    <n v="1438.7250000000001"/>
    <n v="37378.075499999999"/>
    <n v="53204.050499999998"/>
    <s v="DOC PENDING_INV/EXIT/INV/164"/>
    <s v="2000GS010P4102200811"/>
    <s v="2000GS010P4102200811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00811"/>
    <s v="Verification Completed by NSS"/>
    <m/>
    <n v="623086"/>
    <n v="2"/>
    <x v="230"/>
    <s v="PHASE_6_ACT"/>
    <m/>
    <m/>
    <n v="3062"/>
    <x v="2"/>
    <n v="95915"/>
    <d v="2016-07-01T00:00:00"/>
    <s v="(R). MANUFACTURE OF MACHINERY AND EQUIPMENT"/>
    <n v="722"/>
    <n v="55"/>
    <n v="107.8"/>
    <n v="153"/>
    <n v="130.80000000000001"/>
    <n v="1.2133580705009277"/>
    <n v="3088"/>
    <n v="232758.47866419295"/>
    <m/>
    <m/>
  </r>
  <r>
    <n v="235"/>
    <n v="291810688606"/>
    <x v="117"/>
    <s v="BHEL-GE Gas Turbine Services Pvt Lt"/>
    <s v="1ST STG SHROUD KEY,35112121,BHEL-GT"/>
    <n v="60"/>
    <s v="EA"/>
    <n v="3197.1070000000004"/>
    <m/>
    <n v="191826.42"/>
    <n v="84119900"/>
    <n v="0.1"/>
    <m/>
    <n v="0"/>
    <m/>
    <n v="0.1"/>
    <m/>
    <n v="0.18"/>
    <s v="001/2017-III316"/>
    <n v="19182.642000000003"/>
    <n v="0"/>
    <n v="1918.2642000000005"/>
    <n v="38326.918716"/>
    <n v="59427.824916000005"/>
    <s v="DOC PENDING_INV/EXIT/INV/095"/>
    <s v="2000CH010P1401060055"/>
    <s v="0P1401060055"/>
    <n v="291810688606"/>
    <s v="6082020"/>
    <d v="2018-12-05T00:00:00"/>
    <d v="2018-11-30T00:00:00"/>
    <e v="#N/A"/>
    <e v="#N/A"/>
    <e v="#N/A"/>
    <s v="Local"/>
    <m/>
    <m/>
    <m/>
    <m/>
    <m/>
    <m/>
    <n v="2000"/>
    <s v="CH01"/>
    <s v="0P1401060055"/>
    <s v="Verification Completed by NSS"/>
    <m/>
    <s v="TS-I18-0816"/>
    <n v="60"/>
    <x v="231"/>
    <s v="PHASE_3_ACT"/>
    <m/>
    <m/>
    <n v="2204"/>
    <x v="2"/>
    <n v="3197.1070000000004"/>
    <d v="2018-11-01T00:00:00"/>
    <s v="(R). MANUFACTURE OF MACHINERY AND EQUIPMENT"/>
    <n v="722"/>
    <n v="83"/>
    <n v="111.9"/>
    <n v="153"/>
    <n v="130.80000000000001"/>
    <n v="1.1689008042895443"/>
    <n v="2235"/>
    <n v="224226.05662198394"/>
    <m/>
    <m/>
  </r>
  <r>
    <n v="236"/>
    <n v="291707834714"/>
    <x v="99"/>
    <s v="Larsen &amp; Toubro Limited"/>
    <s v="PDS,SHORT,1-PH,F/3150A VCB,MH00248,L&amp;T"/>
    <n v="9"/>
    <s v="EA"/>
    <n v="21281.898888888889"/>
    <m/>
    <n v="191537.09"/>
    <n v="85389000"/>
    <n v="0.15"/>
    <n v="0"/>
    <n v="0"/>
    <n v="0"/>
    <n v="0.1"/>
    <n v="0"/>
    <n v="0.18"/>
    <s v="001/2017-III389"/>
    <n v="28730.5635"/>
    <n v="0"/>
    <n v="2873.0563500000003"/>
    <n v="40165.327772999997"/>
    <n v="71768.947623"/>
    <s v="DOC PENDING_INV/EXIT/INV/078"/>
    <s v="2000CH010P4610290150"/>
    <s v="0P4610290150"/>
    <n v="291707834714"/>
    <s v="6066117"/>
    <d v="2017-12-21T00:00:00"/>
    <d v="2017-12-13T00:00:00"/>
    <e v="#N/A"/>
    <e v="#N/A"/>
    <e v="#N/A"/>
    <s v="Local"/>
    <m/>
    <m/>
    <m/>
    <m/>
    <m/>
    <m/>
    <n v="2000"/>
    <s v="CH01"/>
    <s v="0P4610290150"/>
    <s v="Verification Completed by NSS"/>
    <s v="Phaze1_Part_2"/>
    <s v="1247000092/1247000140/1247000138"/>
    <n v="9"/>
    <x v="232"/>
    <s v="PHASE_1_ACT"/>
    <m/>
    <n v="1"/>
    <n v="2556"/>
    <x v="1"/>
    <n v="21281.898888888889"/>
    <d v="2017-12-01T00:00:00"/>
    <s v="(Q). MANUFACTURE OF ELECTRICAL EQUIPMENT"/>
    <n v="666"/>
    <n v="72"/>
    <n v="109.7"/>
    <n v="153"/>
    <n v="133.4"/>
    <n v="1.2160437556973565"/>
    <n v="2570"/>
    <n v="232917.48227894257"/>
    <m/>
    <m/>
  </r>
  <r>
    <n v="237"/>
    <m/>
    <x v="11"/>
    <s v="Hermetic-Pumps Singapore"/>
    <s v="SLV,BRG,1.4571/W5,212357205,HERM-PMP"/>
    <n v="2"/>
    <s v="EA"/>
    <n v="95690.449999999502"/>
    <m/>
    <n v="191380.899999999"/>
    <n v="84821090"/>
    <n v="7.4999999999999997E-2"/>
    <m/>
    <m/>
    <m/>
    <n v="0.1"/>
    <m/>
    <n v="0.18"/>
    <s v="001/2017-III369"/>
    <n v="14353.567499999925"/>
    <n v="0"/>
    <n v="1435.3567499999926"/>
    <n v="37290.568364999803"/>
    <n v="53079.492614999719"/>
    <s v="DOC PENDING_INV/EXIT/INV/164"/>
    <s v="2000GS010P4205021398"/>
    <s v="2000GS010P4205021398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398"/>
    <s v="Verification Completed by NSS"/>
    <s v="Phaze1_Part_2"/>
    <s v="430CI26734/34-17"/>
    <n v="2"/>
    <x v="233"/>
    <s v="PHASE_6_ACT"/>
    <m/>
    <m/>
    <n v="2646"/>
    <x v="2"/>
    <n v="95690.449999999502"/>
    <d v="2017-09-01T00:00:00"/>
    <s v="(R). MANUFACTURE OF MACHINERY AND EQUIPMENT"/>
    <n v="722"/>
    <n v="69"/>
    <n v="108.5"/>
    <n v="153"/>
    <n v="130.80000000000001"/>
    <n v="1.2055299539170508"/>
    <n v="2661"/>
    <n v="230715.40755760251"/>
    <m/>
    <m/>
  </r>
  <r>
    <n v="238"/>
    <n v="292006089045"/>
    <x v="68"/>
    <s v="TMEIC Industrial Systems India"/>
    <s v="FAN,200VAC,5P3H3297P016,ORIENTAL"/>
    <n v="3"/>
    <s v="EA"/>
    <n v="63389.056666666671"/>
    <m/>
    <n v="190167.17"/>
    <n v="84145990"/>
    <n v="0.1"/>
    <n v="0"/>
    <n v="0"/>
    <n v="0"/>
    <n v="0.1"/>
    <n v="0"/>
    <n v="0.18"/>
    <s v="001/2017-III317B"/>
    <n v="19016.717000000001"/>
    <n v="0"/>
    <n v="1901.6717000000001"/>
    <n v="37995.400566000004"/>
    <n v="58913.789266000007"/>
    <s v="DOC PENDING_INV/EXIT/INV/078"/>
    <s v="2000CH010P4612100028"/>
    <s v="0P4612100028"/>
    <n v="292006089045"/>
    <s v="6054665"/>
    <d v="2020-08-17T00:00:00"/>
    <d v="2020-08-11T00:00:00"/>
    <e v="#N/A"/>
    <e v="#N/A"/>
    <e v="#N/A"/>
    <s v="Local"/>
    <m/>
    <m/>
    <m/>
    <m/>
    <m/>
    <m/>
    <n v="2000"/>
    <s v="CH01"/>
    <s v="0P4612100028"/>
    <s v="Verification Completed by NSS"/>
    <m/>
    <n v="1020000054"/>
    <n v="3"/>
    <x v="234"/>
    <s v="PHASE_1_ACT"/>
    <m/>
    <n v="1"/>
    <n v="1584"/>
    <x v="2"/>
    <n v="63389.056666666671"/>
    <d v="2020-08-01T00:00:00"/>
    <s v="(R). MANUFACTURE OF MACHINERY AND EQUIPMENT"/>
    <n v="722"/>
    <n v="104"/>
    <n v="113.6"/>
    <n v="153"/>
    <n v="130.80000000000001"/>
    <n v="1.1514084507042255"/>
    <n v="1596"/>
    <n v="218960.08658450708"/>
    <m/>
    <m/>
  </r>
  <r>
    <n v="239"/>
    <n v="291707834714"/>
    <x v="99"/>
    <s v="Larsen &amp; Toubro Limited"/>
    <s v="PDS,Y-PH,F/3150A VCB,481012000200,L&amp;T"/>
    <n v="5"/>
    <s v="EA"/>
    <n v="37726.965999999797"/>
    <m/>
    <n v="188634.829999999"/>
    <n v="85389000"/>
    <n v="0.15"/>
    <n v="0"/>
    <n v="0"/>
    <n v="0"/>
    <n v="0.1"/>
    <n v="0"/>
    <n v="0.18"/>
    <s v="001/2017-III389"/>
    <n v="28295.224499999847"/>
    <n v="0"/>
    <n v="2829.5224499999849"/>
    <n v="39556.723850999784"/>
    <n v="70681.47080099961"/>
    <s v="DOC PENDING_INV/EXIT/INV/078"/>
    <s v="2000CH010P4610290148"/>
    <s v="0P4610290148"/>
    <n v="291707834714"/>
    <s v="6066117"/>
    <d v="2017-12-21T00:00:00"/>
    <d v="2017-12-13T00:00:00"/>
    <e v="#N/A"/>
    <e v="#N/A"/>
    <e v="#N/A"/>
    <s v="Local"/>
    <m/>
    <m/>
    <m/>
    <m/>
    <m/>
    <m/>
    <n v="2000"/>
    <s v="CH01"/>
    <s v="0P4610290148"/>
    <s v="Verification Completed by NSS"/>
    <s v="Phaze1_Part_2"/>
    <s v="1247000092/1247000140/1247000138"/>
    <n v="5"/>
    <x v="235"/>
    <s v="PHASE_1_ACT"/>
    <m/>
    <n v="1"/>
    <n v="2556"/>
    <x v="1"/>
    <n v="37726.965999999797"/>
    <d v="2017-12-01T00:00:00"/>
    <s v="(Q). MANUFACTURE OF ELECTRICAL EQUIPMENT"/>
    <n v="666"/>
    <n v="72"/>
    <n v="109.7"/>
    <n v="153"/>
    <n v="133.4"/>
    <n v="1.2160437556973565"/>
    <n v="2570"/>
    <n v="229388.20712853115"/>
    <m/>
    <m/>
  </r>
  <r>
    <n v="240"/>
    <n v="292209179080"/>
    <x v="118"/>
    <s v="EMERSON PROCESS MANAGEMENT"/>
    <s v="SEAT RING,1U2853X0012,FISH-CO"/>
    <n v="3"/>
    <s v="NOS"/>
    <n v="62744.666666666664"/>
    <m/>
    <n v="188234"/>
    <n v="84819090"/>
    <n v="7.4999999999999997E-2"/>
    <n v="0"/>
    <n v="0"/>
    <m/>
    <n v="0.1"/>
    <n v="0"/>
    <n v="0.18"/>
    <s v="001/2017-III368"/>
    <n v="14117.55"/>
    <n v="0"/>
    <n v="1411.7550000000001"/>
    <n v="36677.394899999999"/>
    <n v="52206.6999"/>
    <s v="DOC PENDING_INV/EXIT/INV/073"/>
    <s v="2000CH010P4102215234"/>
    <s v="0P4102215234"/>
    <n v="292209179080"/>
    <s v="6080667"/>
    <d v="2022-09-02T00:00:00"/>
    <d v="2022-04-29T00:00:00"/>
    <e v="#N/A"/>
    <e v="#N/A"/>
    <e v="#N/A"/>
    <s v="Local"/>
    <m/>
    <m/>
    <m/>
    <m/>
    <m/>
    <m/>
    <n v="2000"/>
    <s v="CH01"/>
    <s v="0P4102215234"/>
    <s v="Verification Completed by NSS"/>
    <m/>
    <s v="22RXC368"/>
    <n v="3"/>
    <x v="236"/>
    <s v="PHASE_1_ACT"/>
    <m/>
    <s v="Documents required for remaining qty"/>
    <n v="958"/>
    <x v="2"/>
    <n v="62744.666666666664"/>
    <d v="2022-04-01T00:00:00"/>
    <s v="(R). MANUFACTURE OF MACHINERY AND EQUIPMENT"/>
    <n v="722"/>
    <n v="124"/>
    <n v="124.3"/>
    <n v="153"/>
    <n v="130.80000000000001"/>
    <n v="1.0522928399034595"/>
    <n v="988"/>
    <n v="198077.2904263878"/>
    <m/>
    <m/>
  </r>
  <r>
    <n v="241"/>
    <n v="291604241191"/>
    <x v="119"/>
    <s v="Bharat Heavy Electricals Ltd."/>
    <s v="PLG,CLEARANCE HOLE,35112114,BHEL-GT"/>
    <n v="18"/>
    <s v="EA"/>
    <n v="10441.33"/>
    <m/>
    <n v="187943.94"/>
    <n v="84119900"/>
    <n v="0.1"/>
    <m/>
    <n v="0"/>
    <m/>
    <n v="0.1"/>
    <m/>
    <n v="0.18"/>
    <s v="001/2017-III316"/>
    <n v="18794.394"/>
    <n v="0"/>
    <n v="1879.4394000000002"/>
    <n v="37551.199212"/>
    <n v="58225.032611999995"/>
    <s v="DOC PENDING_INV/EXIT/INV/095"/>
    <s v="2000CH010P1401070036"/>
    <s v="0P1401070036"/>
    <n v="291604241191"/>
    <s v="0045095"/>
    <d v="2016-10-10T00:00:00"/>
    <d v="2016-08-30T00:00:00"/>
    <e v="#N/A"/>
    <e v="#N/A"/>
    <e v="#N/A"/>
    <s v="Local"/>
    <m/>
    <m/>
    <m/>
    <m/>
    <m/>
    <m/>
    <n v="2000"/>
    <s v="CH01"/>
    <s v="0P1401070036"/>
    <s v="Verification Completed by NSS"/>
    <m/>
    <n v="1709"/>
    <n v="18"/>
    <x v="237"/>
    <s v="PHASE_3_ACT"/>
    <m/>
    <m/>
    <n v="3026"/>
    <x v="1"/>
    <n v="10441.33"/>
    <d v="2016-08-01T00:00:00"/>
    <s v="(Q). MANUFACTURE OF ELECTRICAL EQUIPMENT"/>
    <n v="666"/>
    <n v="56"/>
    <n v="108"/>
    <n v="153"/>
    <n v="133.4"/>
    <n v="1.2351851851851852"/>
    <n v="3057"/>
    <n v="232145.57033333334"/>
    <m/>
    <m/>
  </r>
  <r>
    <n v="242"/>
    <n v="172103028031"/>
    <x v="11"/>
    <s v="The Japan Steel Works, Ltd."/>
    <s v="0P3034050013  OIL SEAL,MET,NBR,340MM,400MM  (I MA20-0837-1)"/>
    <n v="4"/>
    <s v="EA"/>
    <n v="45267.974999999999"/>
    <n v="45267.974999999999"/>
    <n v="226339.875"/>
    <m/>
    <m/>
    <m/>
    <m/>
    <m/>
    <m/>
    <m/>
    <n v="0.18"/>
    <s v="III123A"/>
    <n v="0"/>
    <m/>
    <n v="0"/>
    <n v="40741.177499999998"/>
    <n v="40741.177499999998"/>
    <s v="NA_INV/EXIT/INV/150_DOC PENDING"/>
    <s v="2000CH010P3034050013"/>
    <s v="0P3034050013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3034050013"/>
    <s v="Verification Completed by NSS"/>
    <s v="Phaze1_Part_1"/>
    <s v="I#MA20-0837-1"/>
    <n v="4"/>
    <x v="238"/>
    <s v="PHASE_3_NSS"/>
    <s v="63 LINE ITEM OF NSS"/>
    <m/>
    <n v="1155"/>
    <x v="2"/>
    <n v="46704.26249999975"/>
    <d v="2021-10-01T00:00:00"/>
    <s v="(R). MANUFACTURE OF MACHINERY AND EQUIPMENT"/>
    <n v="722"/>
    <n v="118"/>
    <n v="120.4"/>
    <n v="153"/>
    <n v="130.80000000000001"/>
    <n v="1.0863787375415284"/>
    <n v="1170"/>
    <n v="202954.07093023148"/>
    <m/>
    <m/>
  </r>
  <r>
    <n v="243"/>
    <n v="291900908471"/>
    <x v="120"/>
    <s v="EL-O-MATIC (INDIA) PVT. LTD."/>
    <s v="SEAL KIT,SPSKTPD1100NBR,EL-O-MAT"/>
    <n v="11"/>
    <s v="SET"/>
    <n v="16937.590909090908"/>
    <m/>
    <n v="186313.5"/>
    <n v="84129090"/>
    <n v="7.4999999999999997E-2"/>
    <n v="0"/>
    <n v="0"/>
    <m/>
    <n v="0.1"/>
    <n v="0"/>
    <n v="0.18"/>
    <s v="001/2017-III317"/>
    <n v="13973.512499999999"/>
    <n v="0"/>
    <n v="1397.3512499999999"/>
    <n v="36303.185474999998"/>
    <n v="51674.049224999995"/>
    <s v="DOC PENDING_INV/EXIT/INV/073"/>
    <s v="2000CH010P4102211819"/>
    <s v="0P4102211819"/>
    <n v="291900908471"/>
    <s v="6006871"/>
    <d v="2019-01-29T00:00:00"/>
    <d v="2019-01-23T00:00:00"/>
    <e v="#N/A"/>
    <e v="#N/A"/>
    <e v="#N/A"/>
    <s v="Local"/>
    <m/>
    <m/>
    <m/>
    <m/>
    <m/>
    <m/>
    <n v="2000"/>
    <s v="CH01"/>
    <s v="0P4102211819"/>
    <s v="Verification Completed by NSS"/>
    <s v="Phaze_2"/>
    <s v="V281844"/>
    <n v="11"/>
    <x v="239"/>
    <s v="PHASE_1_ACT"/>
    <m/>
    <s v="Documents required for remaining qty"/>
    <n v="2150"/>
    <x v="2"/>
    <n v="16937.590909090908"/>
    <d v="2019-01-01T00:00:00"/>
    <s v="(R). MANUFACTURE OF MACHINERY AND EQUIPMENT"/>
    <n v="722"/>
    <n v="85"/>
    <n v="111.8"/>
    <n v="153"/>
    <n v="130.80000000000001"/>
    <n v="1.1699463327370305"/>
    <n v="2174"/>
    <n v="217976.79606440073"/>
    <m/>
    <m/>
  </r>
  <r>
    <n v="244"/>
    <n v="171602006796"/>
    <x v="59"/>
    <s v="Pepperl and Fuchs (India) Pvt. Ltd."/>
    <s v="BASE,TERM,MFT-BASE.4P,PEPPERL"/>
    <n v="35"/>
    <s v="NOS"/>
    <n v="4764.7294285714288"/>
    <m/>
    <n v="166765.53"/>
    <s v="85363090 / 85365090"/>
    <n v="0.1"/>
    <n v="0"/>
    <n v="0"/>
    <n v="0"/>
    <n v="0.1"/>
    <n v="0"/>
    <n v="0.18"/>
    <s v="001/2017 -III388A"/>
    <n v="16676.553"/>
    <n v="0"/>
    <n v="1667.6553000000001"/>
    <n v="33319.752893999997"/>
    <n v="51663.961193999996"/>
    <s v="DOC PENDING_INV/EXIT/INV/080"/>
    <s v="2000GS010P5580770012"/>
    <s v="0P5580770012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5580770012"/>
    <s v="Verification Completed by NSS"/>
    <s v="Phaze1_Part_2"/>
    <n v="2016600102"/>
    <n v="35"/>
    <x v="240"/>
    <s v="PHASE_1_ACT"/>
    <m/>
    <m/>
    <n v="3053"/>
    <x v="2"/>
    <n v="5293.5614285714"/>
    <d v="2016-08-01T00:00:00"/>
    <s v="(R). MANUFACTURE OF MACHINERY AND EQUIPMENT"/>
    <n v="722"/>
    <n v="56"/>
    <n v="107.5"/>
    <n v="153"/>
    <n v="130.80000000000001"/>
    <n v="1.2167441860465118"/>
    <n v="3057"/>
    <n v="225431.85320930116"/>
    <m/>
    <m/>
  </r>
  <r>
    <n v="245"/>
    <n v="171801082633"/>
    <x v="20"/>
    <s v="Nidec ASI S.p.A"/>
    <s v="ARRESTOR,SURGE,DMI 9101N,2.3MVA,SPL-TRAS"/>
    <n v="3"/>
    <s v="NOS"/>
    <n v="60851.473333333335"/>
    <m/>
    <n v="182554.42"/>
    <n v="85049090"/>
    <n v="0.15"/>
    <n v="0"/>
    <n v="0"/>
    <n v="0"/>
    <n v="0.1"/>
    <n v="0"/>
    <n v="0.18"/>
    <s v="001/2017-III375"/>
    <n v="27383.163"/>
    <n v="0"/>
    <n v="2738.3163000000004"/>
    <n v="38281.661874000005"/>
    <n v="68403.141174000004"/>
    <s v="DOC PENDING_INV/EXIT/INV/066"/>
    <s v="2000GS010P1141120238"/>
    <s v="0P1141120238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38"/>
    <s v="Verification Completed by NSS"/>
    <s v="Phaze1_Part_2"/>
    <n v="7068019"/>
    <n v="3"/>
    <x v="241"/>
    <s v="PHASE_1_ACT"/>
    <m/>
    <s v="REQUIRED COMPLETE VISIBLE COPY OF BOE."/>
    <m/>
    <x v="1"/>
    <n v="60851.473333333335"/>
    <d v="2019-09-01T00:00:00"/>
    <s v="(Q). MANUFACTURE OF ELECTRICAL EQUIPMENT"/>
    <n v="666"/>
    <n v="93"/>
    <n v="110.5"/>
    <n v="153"/>
    <n v="133.4"/>
    <n v="1.207239819004525"/>
    <n v="1931"/>
    <n v="220386.96495927605"/>
    <m/>
    <m/>
  </r>
  <r>
    <n v="246"/>
    <n v="292004292086"/>
    <x v="121"/>
    <s v="ARIHANT CORPORATION"/>
    <s v="GREASE,KRYTOX,GPL 206,CHEMOURS"/>
    <n v="3"/>
    <s v="NOS"/>
    <n v="60200"/>
    <m/>
    <n v="180600"/>
    <n v="34039900"/>
    <n v="7.4999999999999997E-2"/>
    <n v="0"/>
    <n v="0"/>
    <n v="0"/>
    <n v="0.1"/>
    <n v="0"/>
    <n v="0.18"/>
    <s v="001/2017-III61B"/>
    <n v="13545"/>
    <n v="0"/>
    <n v="1354.5"/>
    <n v="35189.909999999996"/>
    <n v="50089.409999999996"/>
    <s v="DOC PENDING_INV/EXIT/INV/070"/>
    <s v="2000CH010P3643950002"/>
    <s v="0P3643950002"/>
    <n v="292004292086"/>
    <s v="6038096"/>
    <d v="2020-06-17T00:00:00"/>
    <d v="2020-05-27T00:00:00"/>
    <e v="#N/A"/>
    <e v="#N/A"/>
    <e v="#N/A"/>
    <s v="Local"/>
    <m/>
    <m/>
    <m/>
    <m/>
    <m/>
    <m/>
    <n v="2000"/>
    <s v="CH01"/>
    <s v="0P3643950002"/>
    <s v="Verification Completed by NSS"/>
    <m/>
    <s v="TG/2021/0020"/>
    <n v="3"/>
    <x v="242"/>
    <s v="PHASE_1_ACT"/>
    <m/>
    <s v="Documents Required for remaining quantity."/>
    <n v="1660"/>
    <x v="0"/>
    <n v="60200"/>
    <d v="2020-05-01T00:00:00"/>
    <s v="(J). MANUFACTURE OF CHEMICALS AND CHEMICAL PRODUCTS"/>
    <n v="364"/>
    <n v="101"/>
    <n v="115.5"/>
    <n v="153"/>
    <n v="136.4"/>
    <n v="1.180952380952381"/>
    <n v="1688"/>
    <n v="213280"/>
    <m/>
    <m/>
  </r>
  <r>
    <n v="247"/>
    <n v="292307367752"/>
    <x v="122"/>
    <s v="TIRUPATI SALES CORPORATION"/>
    <s v="BALLAST,125W,240VAC,BHL 125M 261,PHILIPS"/>
    <n v="338"/>
    <s v="NOS"/>
    <n v="533"/>
    <m/>
    <n v="180154"/>
    <n v="85049090"/>
    <n v="0.15"/>
    <n v="0"/>
    <n v="0"/>
    <n v="0"/>
    <n v="0.1"/>
    <n v="0"/>
    <n v="0.18"/>
    <s v="001/2017-III375"/>
    <n v="27023.1"/>
    <n v="0"/>
    <n v="2702.31"/>
    <n v="37778.293799999999"/>
    <n v="67503.703800000003"/>
    <s v="DOC PENDING_INV/EXIT/INV/094"/>
    <s v="2000CH010T2739010008"/>
    <s v="0T2739010008"/>
    <n v="292307367752"/>
    <s v="6060454"/>
    <d v="2023-07-14T00:00:00"/>
    <d v="2023-07-10T00:00:00"/>
    <e v="#N/A"/>
    <e v="#N/A"/>
    <e v="#N/A"/>
    <s v="Local"/>
    <m/>
    <m/>
    <m/>
    <m/>
    <m/>
    <m/>
    <n v="2000"/>
    <s v="CH01"/>
    <s v="0T2739010008"/>
    <s v="New_Line item_ Addition"/>
    <m/>
    <s v="ISS-023240060"/>
    <n v="338"/>
    <x v="243"/>
    <s v="PHASE_2_ACT"/>
    <m/>
    <s v="Documents required for remaining qty"/>
    <n v="521"/>
    <x v="1"/>
    <n v="533"/>
    <d v="2023-07-01T00:00:00"/>
    <s v="(Q). MANUFACTURE OF ELECTRICAL EQUIPMENT"/>
    <n v="666"/>
    <n v="139"/>
    <n v="130.9"/>
    <n v="153"/>
    <n v="133.4"/>
    <n v="1.0190985485103132"/>
    <n v="532"/>
    <n v="183594.67990832697"/>
    <m/>
    <m/>
  </r>
  <r>
    <n v="248"/>
    <n v="292007003105"/>
    <x v="87"/>
    <s v="HYDRODYNE TEIKOKU (INDIA)PRIVATE LI"/>
    <s v="WSHR,THR,HRJ80-250/30C2/DB/C,24,HYDRDYNE"/>
    <n v="6"/>
    <s v="SET"/>
    <n v="299212.4316666667"/>
    <m/>
    <n v="1795274.59"/>
    <n v="84139190"/>
    <n v="7.4999999999999997E-2"/>
    <n v="0"/>
    <n v="0"/>
    <n v="0"/>
    <n v="0.1"/>
    <n v="0"/>
    <n v="0.18"/>
    <s v="001/2017-III317A"/>
    <n v="134645.59424999999"/>
    <n v="0"/>
    <n v="13464.559424999999"/>
    <n v="349809.25386150001"/>
    <n v="497919.40753650002"/>
    <s v="DOC PENDING_INV/EXIT/INV/077"/>
    <s v="2000CH010P4205041567"/>
    <s v="0P4205041567"/>
    <n v="292007003105"/>
    <s v="6062926"/>
    <d v="2020-09-14T00:00:00"/>
    <d v="2020-08-26T00:00:00"/>
    <e v="#N/A"/>
    <e v="#N/A"/>
    <e v="#N/A"/>
    <s v="Local"/>
    <m/>
    <m/>
    <m/>
    <m/>
    <m/>
    <m/>
    <n v="2000"/>
    <s v="CH01"/>
    <s v="0P4205041567"/>
    <s v="Verification Completed by NSS"/>
    <s v="Phaze1_Part_2"/>
    <s v="14/EXP"/>
    <n v="6"/>
    <x v="244"/>
    <s v="PHASE_1_ACT"/>
    <m/>
    <s v="Documents required for remaining qty"/>
    <n v="1569"/>
    <x v="2"/>
    <n v="29593.119999999999"/>
    <d v="2020-08-01T00:00:00"/>
    <s v="(R). MANUFACTURE OF MACHINERY AND EQUIPMENT"/>
    <n v="722"/>
    <n v="104"/>
    <n v="113.6"/>
    <n v="153"/>
    <n v="130.80000000000001"/>
    <n v="1.1514084507042255"/>
    <n v="1596"/>
    <n v="204442.61070422537"/>
    <m/>
    <m/>
  </r>
  <r>
    <n v="249"/>
    <n v="171601690842"/>
    <x v="11"/>
    <s v="SIMPEX ENGINEERING INC"/>
    <s v="BASKET,STRNR,250002-21-008,MARLAND  (100001537)"/>
    <n v="4"/>
    <s v="EA"/>
    <n v="44056.93"/>
    <n v="44056.930500000002"/>
    <n v="220284.65049999999"/>
    <m/>
    <m/>
    <m/>
    <m/>
    <m/>
    <m/>
    <m/>
    <n v="0.18"/>
    <s v="III366"/>
    <n v="0"/>
    <m/>
    <n v="0"/>
    <n v="39651.237089999995"/>
    <n v="39651.237089999995"/>
    <s v="NA_INV/EXIT/INV/150_DOC PENDING"/>
    <s v="2000GS010P3038050001"/>
    <s v="0P3038050001"/>
    <e v="#N/A"/>
    <e v="#N/A"/>
    <e v="#N/A"/>
    <d v="2016-05-25T00:00:00"/>
    <n v="171601690842"/>
    <s v="0002893"/>
    <d v="2016-08-01T00:00:00"/>
    <s v="Import"/>
    <m/>
    <m/>
    <m/>
    <m/>
    <m/>
    <m/>
    <n v="2000"/>
    <s v="GS01"/>
    <s v="0P3038050001"/>
    <s v="Verification Completed by NSS"/>
    <s v="Phaze1_Part_1"/>
    <n v="100001537"/>
    <n v="4"/>
    <x v="245"/>
    <s v="PHASE_3_NSS"/>
    <s v="63 LINE ITEM OF NSS"/>
    <m/>
    <n v="3123"/>
    <x v="2"/>
    <n v="44378.452499999999"/>
    <d v="2016-05-01T00:00:00"/>
    <s v="(R). MANUFACTURE OF MACHINERY AND EQUIPMENT"/>
    <n v="722"/>
    <n v="53"/>
    <n v="107.7"/>
    <n v="153"/>
    <n v="130.80000000000001"/>
    <n v="1.2144846796657383"/>
    <n v="3149"/>
    <n v="215587.80267409471"/>
    <m/>
    <m/>
  </r>
  <r>
    <n v="250"/>
    <n v="171801332216"/>
    <x v="98"/>
    <s v="Kanak Engineering LLC"/>
    <s v="GSKT,134111,GALA"/>
    <n v="118"/>
    <s v="NOS"/>
    <n v="1501"/>
    <m/>
    <n v="177118"/>
    <s v="84139100 / 84139110"/>
    <n v="7.4999999999999997E-2"/>
    <n v="0"/>
    <n v="0"/>
    <n v="0"/>
    <n v="0.1"/>
    <n v="0"/>
    <n v="0.18"/>
    <s v="001/2017-III317A"/>
    <n v="13283.85"/>
    <n v="0"/>
    <n v="1328.3850000000002"/>
    <n v="34511.442300000002"/>
    <n v="49123.677300000003"/>
    <s v="DOC PENDING_INV/EXIT/INV/070"/>
    <s v="2000CH010P3919070089"/>
    <s v="0P3919070089"/>
    <e v="#N/A"/>
    <e v="#N/A"/>
    <e v="#N/A"/>
    <d v="2018-03-09T00:00:00"/>
    <n v="171801332216"/>
    <s v="1002111"/>
    <d v="2018-05-25T00:00:00"/>
    <s v="Import"/>
    <m/>
    <m/>
    <m/>
    <m/>
    <m/>
    <m/>
    <n v="2000"/>
    <s v="CH01"/>
    <s v="0P3919070089"/>
    <s v="Verification Completed by NSS"/>
    <m/>
    <n v="109180"/>
    <n v="118"/>
    <x v="246"/>
    <s v="PHASE_1_ACT"/>
    <m/>
    <s v="Documents Required for remaining quantity."/>
    <n v="2470"/>
    <x v="2"/>
    <n v="1501"/>
    <d v="2018-03-01T00:00:00"/>
    <s v="(R). MANUFACTURE OF MACHINERY AND EQUIPMENT"/>
    <n v="722"/>
    <n v="75"/>
    <n v="109.9"/>
    <n v="153"/>
    <n v="130.80000000000001"/>
    <n v="1.1901728844404005"/>
    <n v="2480"/>
    <n v="210801.04094631484"/>
    <m/>
    <m/>
  </r>
  <r>
    <n v="251"/>
    <n v="172100808751"/>
    <x v="80"/>
    <s v="LEWA NIKKISO MIDDLE EAST FZE"/>
    <s v="2-BALL VLV,010055.0039 S.GR.-L.,LEWAPUMP"/>
    <n v="2"/>
    <s v="NOS"/>
    <n v="75933.850000000006"/>
    <m/>
    <n v="151867.70000000001"/>
    <n v="84139190"/>
    <n v="7.4999999999999997E-2"/>
    <n v="0"/>
    <n v="0"/>
    <n v="0"/>
    <n v="0.1"/>
    <n v="0"/>
    <n v="0.18"/>
    <s v="001/2017/III368"/>
    <n v="11390.077500000001"/>
    <n v="0"/>
    <n v="1139.0077500000002"/>
    <n v="29591.421345000002"/>
    <n v="42120.506595000006"/>
    <s v="DOC PENDING_INV/EXIT/INV/075"/>
    <s v="2000CH010P4204060086"/>
    <s v="0P4204060086"/>
    <e v="#N/A"/>
    <e v="#N/A"/>
    <e v="#N/A"/>
    <d v="2021-03-11T00:00:00"/>
    <n v="172100808751"/>
    <s v="1001423"/>
    <d v="2021-03-30T00:00:00"/>
    <s v="Import"/>
    <m/>
    <m/>
    <m/>
    <m/>
    <m/>
    <m/>
    <n v="2000"/>
    <s v="CH01"/>
    <s v="0P4204060086"/>
    <s v="Verification Completed by NSS"/>
    <m/>
    <n v="1201416"/>
    <n v="2"/>
    <x v="247"/>
    <s v="PHASE_1_ACT"/>
    <m/>
    <n v="1"/>
    <n v="1372"/>
    <x v="2"/>
    <n v="88526.199999999502"/>
    <d v="2021-03-01T00:00:00"/>
    <s v="(R). MANUFACTURE OF MACHINERY AND EQUIPMENT"/>
    <n v="722"/>
    <n v="111"/>
    <n v="116.1"/>
    <n v="153"/>
    <n v="130.80000000000001"/>
    <n v="1.1266149870801034"/>
    <n v="1384"/>
    <n v="199469.88733850018"/>
    <m/>
    <m/>
  </r>
  <r>
    <n v="252"/>
    <n v="291804661724"/>
    <x v="123"/>
    <s v="Amaar Industrial Marketing"/>
    <s v="FILRWR,WELD,ERNiCr-3,2.4MM"/>
    <n v="39.5399999999999"/>
    <s v="KG"/>
    <n v="4441.7309054122525"/>
    <m/>
    <n v="175626.04"/>
    <n v="75052200"/>
    <n v="0"/>
    <n v="0"/>
    <n v="0"/>
    <n v="0"/>
    <n v="0"/>
    <n v="0"/>
    <n v="0.18"/>
    <s v="001/2017 - III258"/>
    <n v="0"/>
    <n v="0"/>
    <n v="0"/>
    <n v="31612.6872"/>
    <n v="31612.6872"/>
    <s v="DOC PENDING_INV/EXIT/INV/081"/>
    <s v="2000CH010T2211770001"/>
    <s v="0T2211770001"/>
    <n v="291804661724"/>
    <s v="6037266"/>
    <d v="2018-06-05T00:00:00"/>
    <d v="2018-06-05T00:00:00"/>
    <e v="#N/A"/>
    <e v="#N/A"/>
    <e v="#N/A"/>
    <s v="Local"/>
    <m/>
    <m/>
    <m/>
    <m/>
    <m/>
    <m/>
    <n v="2000"/>
    <s v="CH01"/>
    <s v="0T2211770001"/>
    <s v="Zero Stock_Line Item"/>
    <m/>
    <s v="GST/101"/>
    <n v="39.5399999999999"/>
    <x v="248"/>
    <s v="PHASE_1_ACT"/>
    <m/>
    <m/>
    <n v="2382"/>
    <x v="2"/>
    <n v="4441.7309054122525"/>
    <d v="2018-06-01T00:00:00"/>
    <s v="(R). MANUFACTURE OF MACHINERY AND EQUIPMENT"/>
    <n v="722"/>
    <n v="78"/>
    <n v="110.5"/>
    <n v="153"/>
    <n v="130.80000000000001"/>
    <n v="1.183710407239819"/>
    <n v="2388"/>
    <n v="207890.37133031676"/>
    <m/>
    <m/>
  </r>
  <r>
    <n v="253"/>
    <n v="292106375245"/>
    <x v="45"/>
    <s v="BHEL-GE Gas Turbine Services Pvt Lt"/>
    <s v="RLF VLV,GT9754228221,BHEL"/>
    <n v="3"/>
    <s v="NOS"/>
    <n v="58397.5"/>
    <m/>
    <n v="175192.5"/>
    <n v="84119900"/>
    <n v="0.1"/>
    <m/>
    <n v="0"/>
    <m/>
    <n v="0.1"/>
    <m/>
    <n v="0.18"/>
    <s v="001/2017-III316"/>
    <n v="17519.25"/>
    <n v="0"/>
    <n v="1751.9250000000002"/>
    <n v="35003.461499999998"/>
    <n v="54274.636499999993"/>
    <s v="DOC PENDING_INV/EXIT/INV/096"/>
    <s v="2000CH010P4204060089"/>
    <s v="0P4204060089"/>
    <n v="292106375245"/>
    <s v="6055298"/>
    <d v="2021-07-05T00:00:00"/>
    <d v="2021-07-02T00:00:00"/>
    <e v="#N/A"/>
    <e v="#N/A"/>
    <e v="#N/A"/>
    <s v="Local"/>
    <m/>
    <m/>
    <m/>
    <m/>
    <m/>
    <m/>
    <n v="2000"/>
    <s v="CH01"/>
    <s v="0P4204060089"/>
    <s v="Verification Completed by NSS"/>
    <s v="Phaze_2"/>
    <s v="TS-I21-0304"/>
    <n v="3"/>
    <x v="249"/>
    <s v="PHASE_3_ACT"/>
    <m/>
    <m/>
    <n v="1259"/>
    <x v="2"/>
    <n v="58397.5"/>
    <d v="2021-07-01T00:00:00"/>
    <s v="(R). MANUFACTURE OF MACHINERY AND EQUIPMENT"/>
    <n v="722"/>
    <n v="115"/>
    <n v="119.2"/>
    <n v="153"/>
    <n v="130.80000000000001"/>
    <n v="1.0973154362416109"/>
    <n v="1262"/>
    <n v="192241.4345637584"/>
    <m/>
    <m/>
  </r>
  <r>
    <n v="254"/>
    <n v="291707834714"/>
    <x v="99"/>
    <s v="Larsen &amp; Toubro Limited"/>
    <s v="PDS,BUSBAR SIDE,F/VCB,481012000201,L&amp;T"/>
    <n v="5"/>
    <s v="EA"/>
    <n v="34849.796000000002"/>
    <m/>
    <n v="174248.98"/>
    <n v="85389000"/>
    <n v="0.15"/>
    <n v="0"/>
    <n v="0"/>
    <n v="0"/>
    <n v="0.1"/>
    <n v="0"/>
    <n v="0.18"/>
    <s v="001/2017-III389"/>
    <n v="26137.347000000002"/>
    <n v="0"/>
    <n v="2613.7347000000004"/>
    <n v="36540.011106000005"/>
    <n v="65291.092806000008"/>
    <s v="DOC PENDING_INV/EXIT/INV/078"/>
    <s v="2000CH010P4610290147"/>
    <s v="0P4610290147"/>
    <n v="291707834714"/>
    <s v="6066117"/>
    <d v="2017-12-21T00:00:00"/>
    <d v="2017-12-13T00:00:00"/>
    <e v="#N/A"/>
    <e v="#N/A"/>
    <e v="#N/A"/>
    <s v="Local"/>
    <m/>
    <m/>
    <m/>
    <m/>
    <m/>
    <m/>
    <n v="2000"/>
    <s v="CH01"/>
    <s v="0P4610290147"/>
    <s v="Verification Completed by NSS"/>
    <s v="Phaze1_Part_2"/>
    <s v="1247000092/1247000140/1247000138"/>
    <n v="5"/>
    <x v="250"/>
    <s v="PHASE_1_ACT"/>
    <m/>
    <n v="1"/>
    <n v="2556"/>
    <x v="1"/>
    <n v="34849.796000000002"/>
    <d v="2017-12-01T00:00:00"/>
    <s v="(Q). MANUFACTURE OF ELECTRICAL EQUIPMENT"/>
    <n v="666"/>
    <n v="72"/>
    <n v="109.7"/>
    <n v="153"/>
    <n v="133.4"/>
    <n v="1.2160437556973565"/>
    <n v="2570"/>
    <n v="211894.38406563355"/>
    <m/>
    <m/>
  </r>
  <r>
    <n v="255"/>
    <n v="171801082633"/>
    <x v="20"/>
    <s v="Nidec ASI S.p.A"/>
    <s v="BRD,CTRL,MAIN,ELC452613,NIDEC"/>
    <n v="1"/>
    <s v="EA"/>
    <n v="174129.01"/>
    <m/>
    <n v="174129.01"/>
    <s v="85049000 / 85049090"/>
    <n v="0.15"/>
    <n v="0"/>
    <n v="0"/>
    <n v="0"/>
    <n v="0.1"/>
    <n v="0"/>
    <n v="0.18"/>
    <s v="001/2017-III375"/>
    <n v="26119.351500000001"/>
    <n v="0"/>
    <n v="2611.9351500000002"/>
    <n v="36514.853396999999"/>
    <n v="65246.140047000001"/>
    <s v="DOC PENDING_INV/EXIT/INV/065"/>
    <s v="2000GS010P1003020191"/>
    <s v="0P1003020191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191"/>
    <s v="Verification Completed by NSS"/>
    <s v="Phaze1_Part_2"/>
    <n v="7068019"/>
    <n v="1"/>
    <x v="251"/>
    <s v="PHASE_1_ACT"/>
    <m/>
    <s v="REQUIRED ALL PAGES OF BOE."/>
    <m/>
    <x v="1"/>
    <n v="174129.01"/>
    <d v="2019-09-01T00:00:00"/>
    <s v="(Q). MANUFACTURE OF ELECTRICAL EQUIPMENT"/>
    <n v="666"/>
    <n v="93"/>
    <n v="110.5"/>
    <n v="153"/>
    <n v="133.4"/>
    <n v="1.207239819004525"/>
    <n v="1931"/>
    <n v="210215.47451583715"/>
    <m/>
    <m/>
  </r>
  <r>
    <n v="256"/>
    <n v="291802099875"/>
    <x v="110"/>
    <s v="Larsen &amp; Toubro Limited"/>
    <s v="ROLLER KIT,FRCD,SL94647OOOO,L&amp;T"/>
    <n v="24"/>
    <s v="EA"/>
    <n v="7204.9570833333337"/>
    <m/>
    <n v="172918.97"/>
    <n v="85389000"/>
    <n v="0.15"/>
    <n v="0"/>
    <n v="0"/>
    <n v="0"/>
    <n v="0.1"/>
    <n v="0"/>
    <n v="0.18"/>
    <s v="001/2017-III389"/>
    <n v="25937.845499999999"/>
    <n v="0"/>
    <n v="2593.7845500000003"/>
    <n v="36261.108009000003"/>
    <n v="64792.738059000003"/>
    <s v="DOC PENDING_INV/EXIT/INV/078"/>
    <s v="2000GS010P4610290209"/>
    <s v="0P4610290209"/>
    <n v="291802099875"/>
    <s v="6017394"/>
    <d v="2018-03-13T00:00:00"/>
    <d v="2018-02-28T00:00:00"/>
    <e v="#N/A"/>
    <e v="#N/A"/>
    <e v="#N/A"/>
    <s v="Local"/>
    <m/>
    <m/>
    <m/>
    <m/>
    <m/>
    <m/>
    <n v="2000"/>
    <s v="GS01"/>
    <s v="0P4610290209"/>
    <s v="Verification Completed by NSS"/>
    <m/>
    <n v="1248000017"/>
    <n v="24"/>
    <x v="252"/>
    <s v="PHASE_1_ACT"/>
    <m/>
    <n v="1"/>
    <n v="2479"/>
    <x v="2"/>
    <n v="7204.9570833333337"/>
    <d v="2018-02-01T00:00:00"/>
    <s v="(R). MANUFACTURE OF MACHINERY AND EQUIPMENT"/>
    <n v="722"/>
    <n v="74"/>
    <n v="109.7"/>
    <n v="153"/>
    <n v="130.80000000000001"/>
    <n v="1.1923427529626254"/>
    <n v="2508"/>
    <n v="206178.68072926163"/>
    <m/>
    <m/>
  </r>
  <r>
    <n v="257"/>
    <n v="171800967741"/>
    <x v="93"/>
    <s v="Bently Nevada LLC"/>
    <s v="CBL,EXT,PROBE,330130-080-03-05,BENTLY-N"/>
    <n v="6"/>
    <s v="NOS"/>
    <n v="28696.566666666502"/>
    <m/>
    <n v="172179.399999999"/>
    <n v="85442010"/>
    <n v="0.1"/>
    <n v="0"/>
    <n v="0"/>
    <n v="0"/>
    <n v="0.1"/>
    <n v="0"/>
    <n v="0.18"/>
    <s v="001/2017 -III395"/>
    <n v="17217.9399999999"/>
    <n v="0"/>
    <n v="1721.7939999999901"/>
    <n v="34401.444119999804"/>
    <n v="53341.178119999691"/>
    <s v="DOC PENDING_INV/EXIT/INV/075"/>
    <s v="2000CH010P4145140014"/>
    <s v="0P4145140014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45140014"/>
    <s v="Verification Completed by NSS"/>
    <s v="Phaze_2"/>
    <n v="1007534470"/>
    <n v="6"/>
    <x v="253"/>
    <s v="PHASE_1_ACT"/>
    <m/>
    <s v="DOCUMENTS REQUIRED FOR REMAINING QUANTITY"/>
    <n v="2460"/>
    <x v="1"/>
    <n v="28696.566666666502"/>
    <d v="2018-03-01T00:00:00"/>
    <s v="(Q). MANUFACTURE OF ELECTRICAL EQUIPMENT"/>
    <n v="666"/>
    <n v="75"/>
    <n v="110.1"/>
    <n v="153"/>
    <n v="133.4"/>
    <n v="1.2116257947320619"/>
    <n v="2480"/>
    <n v="208617.00236148838"/>
    <m/>
    <m/>
  </r>
  <r>
    <n v="258"/>
    <m/>
    <x v="11"/>
    <s v="K.K.Engineering Corporation"/>
    <s v="RLY,NUM,110V,F/MOT FDR,INAM81M+,SCHNE-EL"/>
    <n v="1"/>
    <s v="NOS"/>
    <n v="170775"/>
    <m/>
    <n v="170775"/>
    <n v="85364900"/>
    <n v="0.1"/>
    <s v="050/2017-516C"/>
    <m/>
    <m/>
    <n v="0.1"/>
    <m/>
    <n v="0.18"/>
    <s v="001/2017-III388A"/>
    <n v="17077.5"/>
    <n v="0"/>
    <n v="1707.75"/>
    <n v="34120.845000000001"/>
    <n v="52906.095000000001"/>
    <s v="DOC PENDING_INV/EXIT/INV/165"/>
    <s v="2000GS010P4610170116"/>
    <s v="2000GS010P4610170116"/>
    <n v="291601995635"/>
    <s v="0019307"/>
    <d v="2016-05-03T00:00:00"/>
    <d v="2016-04-26T00:00:00"/>
    <e v="#N/A"/>
    <e v="#N/A"/>
    <e v="#N/A"/>
    <s v="Local"/>
    <m/>
    <m/>
    <m/>
    <m/>
    <m/>
    <m/>
    <n v="2000"/>
    <s v="GS01"/>
    <s v="0P4610170116"/>
    <s v="Verification Completed by NSS"/>
    <m/>
    <s v="KKEC/2500/1516.."/>
    <n v="1"/>
    <x v="254"/>
    <s v="PHASE_6_ACT"/>
    <m/>
    <m/>
    <n v="3152"/>
    <x v="2"/>
    <n v="170775"/>
    <d v="2016-04-01T00:00:00"/>
    <s v="(R). MANUFACTURE OF MACHINERY AND EQUIPMENT"/>
    <n v="722"/>
    <n v="52"/>
    <n v="107.8"/>
    <n v="153"/>
    <n v="130.80000000000001"/>
    <n v="1.2133580705009277"/>
    <n v="3179"/>
    <n v="207211.22448979592"/>
    <m/>
    <m/>
  </r>
  <r>
    <n v="259"/>
    <n v="172001208654"/>
    <x v="124"/>
    <s v="Okazaki Manufacturing Company"/>
    <s v="RTD,4.8MM,189MM,R40,DUPLEX,OKAZAKI"/>
    <n v="1"/>
    <s v="NOS"/>
    <n v="149649.65"/>
    <m/>
    <n v="149649.65"/>
    <n v="90319000"/>
    <n v="7.4999999999999997E-2"/>
    <n v="0"/>
    <n v="0"/>
    <n v="0"/>
    <n v="0.1"/>
    <n v="0"/>
    <n v="0.18"/>
    <s v="001/2017-III415"/>
    <n v="11223.723749999999"/>
    <n v="0"/>
    <n v="1122.3723749999999"/>
    <n v="29159.234302500001"/>
    <n v="41505.330427499997"/>
    <s v="DOC PENDING_INV/EXIT/INV/075"/>
    <s v="2000CH010P4163020397"/>
    <s v="0P4163020397"/>
    <e v="#N/A"/>
    <e v="#N/A"/>
    <e v="#N/A"/>
    <d v="2020-06-15T00:00:00"/>
    <n v="172001208654"/>
    <s v="1002444"/>
    <d v="2020-06-18T00:00:00"/>
    <s v="Import"/>
    <m/>
    <m/>
    <m/>
    <m/>
    <m/>
    <m/>
    <n v="2000"/>
    <s v="CH01"/>
    <s v="0P4163020397"/>
    <s v="Verification Completed by NSS"/>
    <m/>
    <s v="JFB190001041"/>
    <n v="1"/>
    <x v="255"/>
    <s v="PHASE_1_ACT"/>
    <m/>
    <s v="MENTIONED BOE  CANCELLED AND FILED NEW BOE  REQ ID.172001294710 SAME INVOICE NO."/>
    <n v="1641"/>
    <x v="2"/>
    <n v="170041.41"/>
    <d v="2020-06-01T00:00:00"/>
    <s v="(R). MANUFACTURE OF MACHINERY AND EQUIPMENT"/>
    <n v="722"/>
    <n v="102"/>
    <n v="112.7"/>
    <n v="153"/>
    <n v="130.80000000000001"/>
    <n v="1.160603371783496"/>
    <n v="1657"/>
    <n v="197350.63378881989"/>
    <m/>
    <m/>
  </r>
  <r>
    <n v="260"/>
    <n v="292004151552"/>
    <x v="125"/>
    <s v="Arihant Belting Pvt. Ltd."/>
    <s v="V-BELT,XPC 4250,4250MM"/>
    <n v="92"/>
    <s v="NOS"/>
    <n v="1843"/>
    <m/>
    <n v="169556"/>
    <n v="40103999"/>
    <n v="0.1"/>
    <n v="0"/>
    <n v="0"/>
    <n v="0"/>
    <n v="0.1"/>
    <n v="0"/>
    <n v="0.18"/>
    <s v="001/2017 - III120"/>
    <n v="16955.600000000002"/>
    <n v="0"/>
    <n v="1695.5600000000004"/>
    <n v="33877.288800000002"/>
    <n v="52528.448800000006"/>
    <s v="DOC PENDING_INV/EXIT/INV/083"/>
    <s v="2000CH010T3048010018"/>
    <s v="0T3048010018"/>
    <n v="292004151552"/>
    <s v="6036641"/>
    <d v="2020-06-12T00:00:00"/>
    <d v="2020-06-11T00:00:00"/>
    <e v="#N/A"/>
    <e v="#N/A"/>
    <e v="#N/A"/>
    <s v="Local"/>
    <m/>
    <m/>
    <m/>
    <m/>
    <m/>
    <m/>
    <n v="2000"/>
    <s v="CH01"/>
    <s v="0T3048010018"/>
    <s v="Verification Completed by NSS"/>
    <m/>
    <n v="215"/>
    <n v="92"/>
    <x v="256"/>
    <s v="PHASE_1_ACT"/>
    <m/>
    <s v="DOCUMENTS REQUIRED FOR REMAINING QTY."/>
    <n v="1645"/>
    <x v="2"/>
    <n v="1843"/>
    <d v="2020-06-01T00:00:00"/>
    <s v="(R). MANUFACTURE OF MACHINERY AND EQUIPMENT"/>
    <n v="722"/>
    <n v="102"/>
    <n v="112.7"/>
    <n v="153"/>
    <n v="130.80000000000001"/>
    <n v="1.160603371783496"/>
    <n v="1657"/>
    <n v="196787.26530612246"/>
    <m/>
    <m/>
  </r>
  <r>
    <n v="261"/>
    <m/>
    <x v="11"/>
    <s v="Hermetic-Pumps Singapore"/>
    <s v="SLV,BRG,50X36X48MM,163413902,HERM-PMP"/>
    <n v="3"/>
    <s v="EA"/>
    <n v="56419.609999999666"/>
    <m/>
    <n v="169258.829999999"/>
    <n v="84821090"/>
    <n v="7.4999999999999997E-2"/>
    <m/>
    <m/>
    <m/>
    <n v="0.1"/>
    <m/>
    <n v="0.18"/>
    <s v="001/2017-III369"/>
    <n v="12694.412249999925"/>
    <n v="0"/>
    <n v="1269.4412249999925"/>
    <n v="32980.083025499807"/>
    <n v="46943.936500499723"/>
    <s v="DOC PENDING_INV/EXIT/INV/164"/>
    <s v="2000GS010P4205021409"/>
    <s v="2000GS010P4205021409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409"/>
    <s v="Verification Completed by NSS"/>
    <s v="Phaze1_Part_2"/>
    <s v="430CI26734/34-17"/>
    <n v="3"/>
    <x v="257"/>
    <s v="PHASE_6_ACT"/>
    <m/>
    <m/>
    <n v="2646"/>
    <x v="2"/>
    <n v="56419.609999999666"/>
    <d v="2017-09-01T00:00:00"/>
    <s v="(R). MANUFACTURE OF MACHINERY AND EQUIPMENT"/>
    <n v="722"/>
    <n v="69"/>
    <n v="108.5"/>
    <n v="153"/>
    <n v="130.80000000000001"/>
    <n v="1.2055299539170508"/>
    <n v="2661"/>
    <n v="204046.58952995273"/>
    <m/>
    <m/>
  </r>
  <r>
    <n v="262"/>
    <m/>
    <x v="11"/>
    <s v="Hermetic-Pumps Singapore"/>
    <s v="BUSH,BRG,1.4571/SiC-30,2269240+,HERM-PMP"/>
    <n v="2"/>
    <s v="EA"/>
    <n v="84616.914999999499"/>
    <m/>
    <n v="169233.829999999"/>
    <n v="84833000"/>
    <n v="7.4999999999999997E-2"/>
    <m/>
    <m/>
    <m/>
    <n v="0.1"/>
    <m/>
    <n v="0.18"/>
    <s v="001/2017 -III369A"/>
    <n v="12692.537249999925"/>
    <n v="0"/>
    <n v="1269.2537249999925"/>
    <n v="32975.211775499803"/>
    <n v="46937.00275049972"/>
    <s v="DOC PENDING_INV/EXIT/INV/164"/>
    <s v="2000GS010P4205021399"/>
    <s v="2000GS010P4205021399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399"/>
    <s v="Verification Completed by NSS"/>
    <s v="Phaze1_Part_2"/>
    <s v="430CI26734/34-17"/>
    <n v="2"/>
    <x v="258"/>
    <s v="PHASE_6_ACT"/>
    <m/>
    <m/>
    <n v="2646"/>
    <x v="2"/>
    <n v="84616.914999999499"/>
    <d v="2017-09-01T00:00:00"/>
    <s v="(R). MANUFACTURE OF MACHINERY AND EQUIPMENT"/>
    <n v="722"/>
    <n v="69"/>
    <n v="108.5"/>
    <n v="153"/>
    <n v="130.80000000000001"/>
    <n v="1.2055299539170508"/>
    <n v="2661"/>
    <n v="204016.45128110479"/>
    <m/>
    <m/>
  </r>
  <r>
    <n v="263"/>
    <n v="171601690842"/>
    <x v="11"/>
    <s v="SIMPEX ENGINEERING INC"/>
    <s v="0P3038050012  BRG,BALL,250001-09-000,MARLAND  (100001537)"/>
    <n v="4"/>
    <s v="EA"/>
    <n v="41609.665000000001"/>
    <n v="41609.660000000003"/>
    <n v="208048.32"/>
    <m/>
    <m/>
    <m/>
    <m/>
    <m/>
    <m/>
    <m/>
    <n v="0.18"/>
    <s v="III369"/>
    <n v="0"/>
    <m/>
    <n v="0"/>
    <n v="37448.6976"/>
    <n v="37448.6976"/>
    <s v="NA_INV/EXIT/INV/150_DOC PENDING"/>
    <s v="2000GS010P3038050012"/>
    <s v="0P3038050012"/>
    <e v="#N/A"/>
    <e v="#N/A"/>
    <e v="#N/A"/>
    <d v="2016-05-25T00:00:00"/>
    <n v="171601690842"/>
    <s v="0002893"/>
    <d v="2016-08-01T00:00:00"/>
    <s v="Import"/>
    <m/>
    <m/>
    <m/>
    <m/>
    <m/>
    <m/>
    <n v="2000"/>
    <s v="GS01"/>
    <s v="0P3038050012"/>
    <s v="Verification Completed by NSS"/>
    <s v="Phaze1_Part_1"/>
    <n v="100001537"/>
    <n v="4"/>
    <x v="259"/>
    <s v="PHASE_3_NSS"/>
    <s v="63 LINE ITEM OF NSS"/>
    <m/>
    <n v="3123"/>
    <x v="2"/>
    <n v="41913.089999999749"/>
    <d v="2016-05-01T00:00:00"/>
    <s v="(R). MANUFACTURE OF MACHINERY AND EQUIPMENT"/>
    <n v="722"/>
    <n v="53"/>
    <n v="107.7"/>
    <n v="153"/>
    <n v="130.80000000000001"/>
    <n v="1.2144846796657383"/>
    <n v="3149"/>
    <n v="203611.22272980382"/>
    <m/>
    <m/>
  </r>
  <r>
    <n v="264"/>
    <n v="292302811861"/>
    <x v="126"/>
    <s v="Shasan Piping Solution"/>
    <s v="BEND,BW,5IN,180°,40,6.55MM,A234-WPB"/>
    <n v="25"/>
    <s v="EA"/>
    <n v="6664"/>
    <m/>
    <n v="166600"/>
    <n v="73079390"/>
    <n v="0.1"/>
    <s v="050/2017-377"/>
    <n v="0"/>
    <n v="0"/>
    <n v="0.1"/>
    <n v="0"/>
    <n v="0.18"/>
    <s v="001/2017-III221"/>
    <n v="16660"/>
    <n v="0"/>
    <n v="1666"/>
    <n v="33286.68"/>
    <n v="51612.68"/>
    <s v="DOC PENDING_INV/EXIT/INV/087"/>
    <s v="2000CH010P1729030014"/>
    <s v="0P1729030014"/>
    <n v="292302811861"/>
    <s v="6022964"/>
    <d v="2023-03-17T00:00:00"/>
    <d v="2023-03-14T00:00:00"/>
    <e v="#N/A"/>
    <e v="#N/A"/>
    <e v="#N/A"/>
    <s v="Local"/>
    <m/>
    <m/>
    <m/>
    <m/>
    <m/>
    <m/>
    <n v="2000"/>
    <s v="CH01"/>
    <s v="0P1729030014"/>
    <s v="New_Line item_ Addition"/>
    <m/>
    <s v="SPS-221/22-23"/>
    <n v="25"/>
    <x v="260"/>
    <s v="PHASE_2_ACT"/>
    <m/>
    <s v="Documents required for remaining qty"/>
    <n v="639"/>
    <x v="2"/>
    <n v="6664"/>
    <d v="2023-03-01T00:00:00"/>
    <s v="(R). MANUFACTURE OF MACHINERY AND EQUIPMENT"/>
    <n v="722"/>
    <n v="135"/>
    <n v="128"/>
    <n v="153"/>
    <n v="130.80000000000001"/>
    <n v="1.0218750000000001"/>
    <n v="654"/>
    <n v="170244.37500000003"/>
    <m/>
    <m/>
  </r>
  <r>
    <n v="265"/>
    <n v="292104357171"/>
    <x v="127"/>
    <s v="Bharat Heavy Electricals Limited"/>
    <s v="NOZL-9440,930759040000,BHEL"/>
    <n v="4"/>
    <s v="NOS"/>
    <n v="20790"/>
    <m/>
    <n v="83160"/>
    <n v="84819090"/>
    <n v="7.4999999999999997E-2"/>
    <m/>
    <n v="0"/>
    <m/>
    <n v="0.1"/>
    <m/>
    <n v="0.18"/>
    <s v="001/2017-III368"/>
    <n v="6237"/>
    <n v="0"/>
    <n v="623.70000000000005"/>
    <n v="16203.725999999999"/>
    <n v="23064.425999999999"/>
    <s v="DOC PENDING_INV/EXIT/INV/097"/>
    <s v="2000CH010P5269300951"/>
    <s v="0P5269300951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00951"/>
    <s v="Verification Completed by NSS"/>
    <m/>
    <n v="7620000778"/>
    <n v="4"/>
    <x v="261"/>
    <s v="PHASE_3_ACT"/>
    <m/>
    <m/>
    <n v="1364"/>
    <x v="2"/>
    <n v="41580"/>
    <d v="2021-03-01T00:00:00"/>
    <s v="(R). MANUFACTURE OF MACHINERY AND EQUIPMENT"/>
    <n v="722"/>
    <n v="111"/>
    <n v="116.1"/>
    <n v="153"/>
    <n v="130.80000000000001"/>
    <n v="1.1266149870801034"/>
    <n v="1384"/>
    <n v="187378.60465116281"/>
    <m/>
    <m/>
  </r>
  <r>
    <n v="266"/>
    <n v="291707834714"/>
    <x v="99"/>
    <s v="Larsen &amp; Toubro Limited"/>
    <s v="PDS,BUSBAR SIDE,F/VCB,481012000202,L&amp;T"/>
    <n v="5"/>
    <s v="EA"/>
    <n v="33151.196000000004"/>
    <m/>
    <n v="165755.98000000001"/>
    <n v="85389000"/>
    <n v="0.15"/>
    <n v="0"/>
    <n v="0"/>
    <n v="0"/>
    <n v="0.1"/>
    <n v="0"/>
    <n v="0.18"/>
    <s v="001/2017-III389"/>
    <n v="24863.397000000001"/>
    <n v="0"/>
    <n v="2486.3397000000004"/>
    <n v="34759.029006000004"/>
    <n v="62108.765706000006"/>
    <s v="DOC PENDING_INV/EXIT/INV/078"/>
    <s v="2000CH010P4610290149"/>
    <s v="0P4610290149"/>
    <n v="291707834714"/>
    <s v="6066117"/>
    <d v="2017-12-21T00:00:00"/>
    <d v="2017-12-13T00:00:00"/>
    <e v="#N/A"/>
    <e v="#N/A"/>
    <e v="#N/A"/>
    <s v="Local"/>
    <m/>
    <m/>
    <m/>
    <m/>
    <m/>
    <m/>
    <n v="2000"/>
    <s v="CH01"/>
    <s v="0P4610290149"/>
    <s v="Verification Completed by NSS"/>
    <s v="Phaze1_Part_2"/>
    <s v="1247000092/1247000140/1247000138"/>
    <n v="5"/>
    <x v="262"/>
    <s v="PHASE_1_ACT"/>
    <m/>
    <n v="1"/>
    <n v="2556"/>
    <x v="1"/>
    <n v="33151.196000000004"/>
    <d v="2017-12-01T00:00:00"/>
    <s v="(Q). MANUFACTURE OF ELECTRICAL EQUIPMENT"/>
    <n v="666"/>
    <n v="72"/>
    <n v="109.7"/>
    <n v="153"/>
    <n v="133.4"/>
    <n v="1.2160437556973565"/>
    <n v="2570"/>
    <n v="201566.52444849591"/>
    <m/>
    <m/>
  </r>
  <r>
    <n v="267"/>
    <n v="172002667944"/>
    <x v="11"/>
    <s v="ATELIERS DE FOS S.A.S."/>
    <s v="0P3931280002  O-RING,SEAL,82.15X89.21X3.53MM,4,ADF  (I 632)"/>
    <n v="28"/>
    <s v="EA"/>
    <n v="5557.0999999999995"/>
    <n v="5557.1"/>
    <n v="161155.9"/>
    <m/>
    <m/>
    <m/>
    <m/>
    <m/>
    <m/>
    <m/>
    <n v="0.18"/>
    <s v="III123A"/>
    <n v="0"/>
    <m/>
    <n v="0"/>
    <n v="29008.061999999998"/>
    <n v="29008.061999999998"/>
    <s v="NA_INV/EXIT/INV/150_DOC PENDING"/>
    <s v="2000CH010P3931280002"/>
    <s v="0P3931280002"/>
    <e v="#N/A"/>
    <e v="#N/A"/>
    <e v="#N/A"/>
    <d v="2020-11-27T00:00:00"/>
    <n v="172002667944"/>
    <s v="1005469"/>
    <d v="2020-12-15T00:00:00"/>
    <s v="Import"/>
    <m/>
    <m/>
    <m/>
    <m/>
    <m/>
    <m/>
    <n v="2000"/>
    <s v="CH01"/>
    <s v="0P3931280002"/>
    <s v="Verification Completed by NSS"/>
    <s v="Phaze1_Part_1"/>
    <s v="I#632"/>
    <n v="28"/>
    <x v="263"/>
    <s v="PHASE_3_NSS"/>
    <s v="63 LINE ITEM OF NSS"/>
    <m/>
    <n v="1476"/>
    <x v="2"/>
    <n v="5906.96"/>
    <d v="2020-11-01T00:00:00"/>
    <s v="(R). MANUFACTURE OF MACHINERY AND EQUIPMENT"/>
    <n v="722"/>
    <n v="107"/>
    <n v="113.7"/>
    <n v="153"/>
    <n v="130.80000000000001"/>
    <n v="1.1503957783641161"/>
    <n v="1504"/>
    <n v="190269.57171503958"/>
    <m/>
    <m/>
  </r>
  <r>
    <n v="268"/>
    <n v="172102218131"/>
    <x v="128"/>
    <s v="ARCA Regler GmbH"/>
    <s v="GAUGE GROUP,3050794,ARCA"/>
    <n v="3"/>
    <s v="NOS"/>
    <n v="55071.25"/>
    <m/>
    <n v="165213.75"/>
    <n v="84818030"/>
    <n v="7.4999999999999997E-2"/>
    <n v="0"/>
    <n v="0"/>
    <n v="0"/>
    <n v="0.1"/>
    <n v="0"/>
    <n v="0.18"/>
    <s v="001/2017-III368"/>
    <n v="12391.03125"/>
    <n v="0"/>
    <n v="1239.1031250000001"/>
    <n v="32191.899187499999"/>
    <n v="45822.033562500001"/>
    <s v="DOC PENDING_INV/EXIT/INV/074"/>
    <s v="2000CH010P4102260106"/>
    <s v="0P4102260106"/>
    <e v="#N/A"/>
    <e v="#N/A"/>
    <e v="#N/A"/>
    <d v="2021-08-05T00:00:00"/>
    <n v="172102218131"/>
    <s v="1003994"/>
    <d v="2021-08-14T00:00:00"/>
    <s v="Import"/>
    <m/>
    <m/>
    <m/>
    <m/>
    <m/>
    <m/>
    <n v="2000"/>
    <s v="CH01"/>
    <s v="0P4102260106"/>
    <s v="Verification Completed by NSS"/>
    <m/>
    <n v="3620661"/>
    <n v="3"/>
    <x v="264"/>
    <s v="PHASE_1_ACT"/>
    <m/>
    <s v="Documents required for remaining qty"/>
    <n v="1225"/>
    <x v="2"/>
    <n v="55071.25"/>
    <d v="2021-08-01T00:00:00"/>
    <s v="(R). MANUFACTURE OF MACHINERY AND EQUIPMENT"/>
    <n v="722"/>
    <n v="116"/>
    <n v="119.4"/>
    <n v="153"/>
    <n v="130.80000000000001"/>
    <n v="1.0954773869346734"/>
    <n v="1231"/>
    <n v="180987.92713567842"/>
    <m/>
    <m/>
  </r>
  <r>
    <n v="269"/>
    <n v="171801881672"/>
    <x v="65"/>
    <s v="SEW EURODRIVE INDIA PRIVATE LIMITED"/>
    <s v="GEARED MOT,33.25,R97/II2GD EDR+,SEW-EURO"/>
    <n v="1"/>
    <s v="EA"/>
    <n v="164564.42000000001"/>
    <m/>
    <n v="164564.42000000001"/>
    <n v="85015210"/>
    <n v="0.1"/>
    <s v="050/2017-485A"/>
    <n v="0"/>
    <n v="0"/>
    <n v="0.1"/>
    <n v="0"/>
    <n v="0.18"/>
    <s v="001/2017-III372"/>
    <n v="16456.442000000003"/>
    <n v="0"/>
    <n v="1645.6442000000004"/>
    <n v="32879.971116000008"/>
    <n v="50982.057316000006"/>
    <s v="DOC PENDING_INV/EXIT/INV/065"/>
    <s v="2000CH010P1001120059"/>
    <s v="0P1001120059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1120059"/>
    <s v="Verification Completed by NSS"/>
    <m/>
    <n v="2305020206"/>
    <n v="1"/>
    <x v="265"/>
    <s v="PHASE_1_ACT"/>
    <m/>
    <s v="ITEM NOT FOUND IN INVOICE."/>
    <n v="2346"/>
    <x v="2"/>
    <n v="164564.42000000001"/>
    <d v="2018-07-01T00:00:00"/>
    <s v="(R). MANUFACTURE OF MACHINERY AND EQUIPMENT"/>
    <n v="722"/>
    <n v="79"/>
    <n v="110.9"/>
    <n v="153"/>
    <n v="130.80000000000001"/>
    <n v="1.1794409377817854"/>
    <n v="2358"/>
    <n v="194094.01385031562"/>
    <m/>
    <m/>
  </r>
  <r>
    <n v="270"/>
    <m/>
    <x v="11"/>
    <s v="SEW EURODRIVE INDIA PRIVATE LIMITED"/>
    <s v="GEARED MOT,37.43,R97/II2GD EDR+,SEW-EURO"/>
    <n v="1"/>
    <s v="NOS"/>
    <n v="164564.42000000001"/>
    <m/>
    <n v="164564.42000000001"/>
    <n v="85015210"/>
    <n v="0.1"/>
    <s v="050/2017-485A"/>
    <m/>
    <m/>
    <n v="0.1"/>
    <m/>
    <n v="0.18"/>
    <s v="001/2017-III372"/>
    <n v="16456.442000000003"/>
    <n v="0"/>
    <n v="1645.6442000000004"/>
    <n v="32879.971116000008"/>
    <n v="50982.057316000006"/>
    <s v="DOC PENDING_INV/EXIT/INV/163"/>
    <s v="2000CH010P1001120060"/>
    <s v="2000CH010P1001120060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1120060"/>
    <s v="New_Line item_ Addition"/>
    <m/>
    <s v="I#2305020206"/>
    <n v="1"/>
    <x v="265"/>
    <s v="PHASE_6_ACT"/>
    <m/>
    <m/>
    <n v="2346"/>
    <x v="2"/>
    <n v="164564.42000000001"/>
    <d v="2018-07-01T00:00:00"/>
    <s v="(R). MANUFACTURE OF MACHINERY AND EQUIPMENT"/>
    <n v="722"/>
    <n v="79"/>
    <n v="110.9"/>
    <n v="153"/>
    <n v="130.80000000000001"/>
    <n v="1.1794409377817854"/>
    <n v="2358"/>
    <n v="194094.01385031562"/>
    <m/>
    <m/>
  </r>
  <r>
    <n v="271"/>
    <n v="291801541850"/>
    <x v="129"/>
    <s v="Eagle Burgmann India Pvt. Ltd."/>
    <s v="O-RING,A11778AD/0A,111.00,EAGLEBUR"/>
    <n v="2"/>
    <s v="NOS"/>
    <n v="41064.1"/>
    <m/>
    <n v="82128.2"/>
    <n v="84842000"/>
    <n v="7.4999999999999997E-2"/>
    <n v="0"/>
    <n v="0"/>
    <n v="0"/>
    <n v="0.1"/>
    <n v="0"/>
    <n v="0.18"/>
    <s v="001/2017-III369B"/>
    <n v="6159.6149999999998"/>
    <n v="0"/>
    <n v="615.9615"/>
    <n v="16002.679770000001"/>
    <n v="22778.256270000002"/>
    <s v="DOC PENDING_INV/EXIT/INV/069"/>
    <s v="2000GS010P3034071798"/>
    <s v="0P3034071798"/>
    <n v="291801541850"/>
    <s v="6012913"/>
    <d v="2018-02-22T00:00:00"/>
    <d v="2018-02-07T00:00:00"/>
    <e v="#N/A"/>
    <e v="#N/A"/>
    <e v="#N/A"/>
    <s v="Local"/>
    <m/>
    <m/>
    <m/>
    <m/>
    <m/>
    <m/>
    <n v="2000"/>
    <s v="GS01"/>
    <s v="0P3034071798"/>
    <s v="Verification Completed by NSS"/>
    <s v="Phaze1_Part_2"/>
    <n v="27104116"/>
    <n v="2"/>
    <x v="266"/>
    <s v="PHASE_1_ACT"/>
    <m/>
    <m/>
    <n v="2500"/>
    <x v="2"/>
    <n v="82128.199999999502"/>
    <d v="2018-02-01T00:00:00"/>
    <s v="(R). MANUFACTURE OF MACHINERY AND EQUIPMENT"/>
    <n v="722"/>
    <n v="74"/>
    <n v="109.7"/>
    <n v="153"/>
    <n v="130.80000000000001"/>
    <n v="1.1923427529626254"/>
    <n v="2508"/>
    <n v="195849.928167729"/>
    <m/>
    <m/>
  </r>
  <r>
    <n v="272"/>
    <n v="291809426554"/>
    <x v="130"/>
    <s v="Coperion Ideal Pvt. Ltd."/>
    <s v="FULL FACE GSKT,3830X3700X5MM"/>
    <n v="3"/>
    <s v="EA"/>
    <n v="54594"/>
    <m/>
    <n v="163782"/>
    <n v="84841010"/>
    <n v="7.4999999999999997E-2"/>
    <n v="0"/>
    <n v="0"/>
    <n v="0"/>
    <n v="0.1"/>
    <n v="0"/>
    <n v="0.18"/>
    <s v="001/2017-III369B"/>
    <n v="12283.65"/>
    <n v="0"/>
    <n v="1228.365"/>
    <n v="31912.922699999996"/>
    <n v="45424.937699999995"/>
    <s v="DOC PENDING_INV/EXIT/INV/064"/>
    <s v="2000CH010P0696020001"/>
    <s v="0P0696020001"/>
    <n v="291809426554"/>
    <s v="6073253"/>
    <d v="2018-10-29T00:00:00"/>
    <d v="2018-10-24T00:00:00"/>
    <e v="#N/A"/>
    <e v="#N/A"/>
    <e v="#N/A"/>
    <s v="Local"/>
    <m/>
    <m/>
    <m/>
    <m/>
    <m/>
    <m/>
    <n v="2000"/>
    <s v="CH01"/>
    <s v="0P0696020001"/>
    <s v="Verification Completed by NSS"/>
    <m/>
    <s v="A/GLIGST/190096"/>
    <n v="3"/>
    <x v="267"/>
    <s v="PHASE_1_ACT"/>
    <m/>
    <s v="Documents required for remaining qty"/>
    <n v="2241"/>
    <x v="2"/>
    <n v="54594"/>
    <d v="2018-10-01T00:00:00"/>
    <s v="(R). MANUFACTURE OF MACHINERY AND EQUIPMENT"/>
    <n v="722"/>
    <n v="82"/>
    <n v="111.5"/>
    <n v="153"/>
    <n v="130.80000000000001"/>
    <n v="1.1730941704035875"/>
    <n v="2266"/>
    <n v="192131.70941704037"/>
    <m/>
    <m/>
  </r>
  <r>
    <n v="273"/>
    <n v="172101438154"/>
    <x v="131"/>
    <s v="Rotex Global, LLC"/>
    <s v="SPRG,TENSION,SS,160402,ROTEXSCR"/>
    <n v="296"/>
    <s v="EA"/>
    <n v="552.06209459459456"/>
    <m/>
    <n v="163410.38"/>
    <s v="73209000 / 73209090"/>
    <n v="0.1"/>
    <s v="050/2017-377"/>
    <n v="0"/>
    <n v="0"/>
    <n v="0.1"/>
    <n v="0"/>
    <n v="0.18"/>
    <s v="001/2017-III234"/>
    <n v="16341.038"/>
    <n v="0"/>
    <n v="1634.1038000000001"/>
    <n v="32649.393924000004"/>
    <n v="50624.535724000001"/>
    <s v="DOC PENDING_INV/EXIT/INV/064"/>
    <s v="2000CH010P0680130002"/>
    <s v="0P0680130002"/>
    <e v="#N/A"/>
    <e v="#N/A"/>
    <e v="#N/A"/>
    <d v="2021-02-10T00:00:00"/>
    <n v="172101438154"/>
    <s v="1002670"/>
    <d v="2021-06-03T00:00:00"/>
    <s v="Import"/>
    <m/>
    <m/>
    <m/>
    <m/>
    <m/>
    <m/>
    <n v="2000"/>
    <s v="CH01"/>
    <s v="0P0680130002"/>
    <s v="Verification Completed by NSS"/>
    <m/>
    <s v="SO00197741"/>
    <n v="296"/>
    <x v="268"/>
    <s v="PHASE_1_ACT"/>
    <m/>
    <s v="Documents required for remaining qty"/>
    <n v="1401"/>
    <x v="2"/>
    <n v="552.06209459459456"/>
    <d v="2021-02-01T00:00:00"/>
    <s v="(R). MANUFACTURE OF MACHINERY AND EQUIPMENT"/>
    <n v="722"/>
    <n v="110"/>
    <n v="115.4"/>
    <n v="153"/>
    <n v="130.80000000000001"/>
    <n v="1.1334488734835355"/>
    <n v="1412"/>
    <n v="185217.31112651646"/>
    <m/>
    <m/>
  </r>
  <r>
    <n v="274"/>
    <n v="291700024313"/>
    <x v="76"/>
    <s v="Rotork Controls (India) Pvt. Ltd."/>
    <s v="SW,MECHSM,S/M BH87Z60PV,ROTORK"/>
    <n v="3"/>
    <s v="NOS"/>
    <n v="54283.733333333337"/>
    <m/>
    <n v="162851.20000000001"/>
    <n v="85030090"/>
    <n v="7.4999999999999997E-2"/>
    <m/>
    <n v="0"/>
    <m/>
    <n v="0.1"/>
    <m/>
    <n v="0.18"/>
    <s v="001/2017-III374"/>
    <n v="12213.84"/>
    <n v="0"/>
    <n v="1221.384"/>
    <n v="31731.55632"/>
    <n v="45166.780319999998"/>
    <s v="DOC PENDING_INV/EXIT/INV/096"/>
    <s v="2000CH010P4102250079"/>
    <s v="0P4102250079"/>
    <n v="291700024313"/>
    <s v="0004188"/>
    <d v="2017-01-24T00:00:00"/>
    <d v="2016-12-15T00:00:00"/>
    <e v="#N/A"/>
    <e v="#N/A"/>
    <e v="#N/A"/>
    <s v="Local"/>
    <m/>
    <m/>
    <m/>
    <m/>
    <m/>
    <m/>
    <n v="2000"/>
    <s v="CH01"/>
    <s v="0P4102250079"/>
    <s v="Verification Completed by NSS"/>
    <m/>
    <s v="SI23451"/>
    <n v="3"/>
    <x v="269"/>
    <s v="PHASE_3_ACT"/>
    <m/>
    <m/>
    <n v="2919"/>
    <x v="2"/>
    <n v="54283.733333333337"/>
    <d v="2016-12-01T00:00:00"/>
    <s v="(R). MANUFACTURE OF MACHINERY AND EQUIPMENT"/>
    <n v="722"/>
    <n v="60"/>
    <n v="108.3"/>
    <n v="153"/>
    <n v="130.80000000000001"/>
    <n v="1.2077562326869808"/>
    <n v="2935"/>
    <n v="196684.55180055407"/>
    <m/>
    <m/>
  </r>
  <r>
    <n v="275"/>
    <n v="172100808751"/>
    <x v="80"/>
    <s v="LEWA NIKKISO MIDDLE EAST FZE"/>
    <s v="PLGR ROD,114616.0002,LEWAPUMP"/>
    <n v="4"/>
    <s v="NOS"/>
    <n v="40503.1875"/>
    <m/>
    <n v="162012.75"/>
    <s v="84839081 / 84836090"/>
    <n v="7.4999999999999997E-2"/>
    <n v="0"/>
    <n v="0"/>
    <n v="0"/>
    <n v="0.1"/>
    <n v="0"/>
    <n v="0.18"/>
    <s v="001/2017 -III369A"/>
    <n v="12150.956249999999"/>
    <n v="0"/>
    <n v="1215.0956249999999"/>
    <n v="31568.184337499995"/>
    <n v="44934.236212499993"/>
    <s v="DOC PENDING_INV/EXIT/INV/075"/>
    <s v="2000CH010P4204020393"/>
    <s v="0P4204020393"/>
    <e v="#N/A"/>
    <e v="#N/A"/>
    <e v="#N/A"/>
    <d v="2021-03-11T00:00:00"/>
    <n v="172100808751"/>
    <s v="1001423"/>
    <d v="2021-03-30T00:00:00"/>
    <s v="Import"/>
    <m/>
    <m/>
    <m/>
    <m/>
    <m/>
    <m/>
    <n v="2000"/>
    <s v="CH01"/>
    <s v="0P4204020393"/>
    <s v="Verification Completed by NSS"/>
    <s v="Phaze1_Part_2"/>
    <n v="1201416"/>
    <n v="4"/>
    <x v="270"/>
    <s v="PHASE_1_ACT"/>
    <m/>
    <s v="DOCUMENTS REQUIRED FOR REMAINING QUANTITY"/>
    <n v="1372"/>
    <x v="2"/>
    <n v="40503.1875"/>
    <d v="2021-03-01T00:00:00"/>
    <s v="(R). MANUFACTURE OF MACHINERY AND EQUIPMENT"/>
    <n v="722"/>
    <n v="111"/>
    <n v="116.1"/>
    <n v="153"/>
    <n v="130.80000000000001"/>
    <n v="1.1266149870801034"/>
    <n v="1384"/>
    <n v="182525.99224806202"/>
    <m/>
    <m/>
  </r>
  <r>
    <n v="276"/>
    <n v="172103028031"/>
    <x v="14"/>
    <s v="The Japan Steel Works, Ltd."/>
    <s v="O-RING,1201270006-00A/16,JPSTL"/>
    <n v="16"/>
    <s v="EA"/>
    <n v="10067.90625"/>
    <m/>
    <n v="161086.5"/>
    <n v="84779000"/>
    <n v="7.4999999999999997E-2"/>
    <n v="0"/>
    <n v="0"/>
    <n v="0"/>
    <n v="0.1"/>
    <n v="0"/>
    <n v="0.18"/>
    <s v="001/2017-III365"/>
    <n v="12081.487499999999"/>
    <n v="0"/>
    <n v="1208.1487500000001"/>
    <n v="31387.704524999994"/>
    <n v="44677.34077499999"/>
    <s v="DOC PENDING_INV/EXIT/INV/085"/>
    <s v="2000CH010P0631070350"/>
    <s v="0P0631070350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70350"/>
    <s v="Verification Completed by NSS"/>
    <s v="Phaze_2"/>
    <s v="MA20-0837-1"/>
    <n v="16"/>
    <x v="271"/>
    <s v="PHASE_2_ACT"/>
    <m/>
    <m/>
    <n v="1155"/>
    <x v="2"/>
    <n v="10067.90625"/>
    <d v="2021-10-01T00:00:00"/>
    <s v="(R). MANUFACTURE OF MACHINERY AND EQUIPMENT"/>
    <n v="722"/>
    <n v="118"/>
    <n v="120.4"/>
    <n v="153"/>
    <n v="130.80000000000001"/>
    <n v="1.0863787375415284"/>
    <n v="1170"/>
    <n v="175000.94850498342"/>
    <m/>
    <m/>
  </r>
  <r>
    <n v="277"/>
    <n v="292005143065"/>
    <x v="132"/>
    <s v="Krishna Enterprise"/>
    <s v="VLV,BALL,NB80,SOL SOC END,CPVC,FIPNET"/>
    <n v="9"/>
    <s v="NOS"/>
    <n v="17855.942222222224"/>
    <m/>
    <n v="160703.48000000001"/>
    <n v="84818090"/>
    <n v="7.4999999999999997E-2"/>
    <n v="0"/>
    <n v="0"/>
    <n v="0"/>
    <n v="0.1"/>
    <n v="0"/>
    <n v="0.18"/>
    <s v="001/2017-III368"/>
    <n v="12052.761"/>
    <n v="0"/>
    <n v="1205.2761"/>
    <n v="31313.073077999998"/>
    <n v="44571.110178000003"/>
    <s v="DOC PENDING_INV/EXIT/INV/079"/>
    <s v="2000CH010P5262090005"/>
    <s v="0P5262090005"/>
    <n v="292005143065"/>
    <s v="6046297"/>
    <d v="2020-07-16T00:00:00"/>
    <d v="2020-07-14T00:00:00"/>
    <e v="#N/A"/>
    <e v="#N/A"/>
    <e v="#N/A"/>
    <s v="Local"/>
    <m/>
    <m/>
    <m/>
    <m/>
    <m/>
    <m/>
    <n v="2000"/>
    <s v="CH01"/>
    <s v="0P5262090005"/>
    <s v="Verification Completed by NSS"/>
    <m/>
    <s v="KE-658/20-21"/>
    <n v="9"/>
    <x v="272"/>
    <s v="PHASE_1_ACT"/>
    <m/>
    <s v="DOCUMENTS REQUIRED FOR REMAINING QTY."/>
    <n v="1612"/>
    <x v="2"/>
    <n v="17855.942222222224"/>
    <d v="2020-07-01T00:00:00"/>
    <s v="(R). MANUFACTURE OF MACHINERY AND EQUIPMENT"/>
    <n v="722"/>
    <n v="103"/>
    <n v="112.9"/>
    <n v="153"/>
    <n v="130.80000000000001"/>
    <n v="1.1585473870682019"/>
    <n v="1627"/>
    <n v="186182.59684676706"/>
    <m/>
    <m/>
  </r>
  <r>
    <n v="278"/>
    <n v="172303281264"/>
    <x v="133"/>
    <s v="The Japan Steel Works, Ltd."/>
    <s v="HOSE,FLEXI,PA4700054280,JPSTL"/>
    <n v="3"/>
    <s v="ST"/>
    <n v="53484.200000000004"/>
    <m/>
    <n v="160452.6"/>
    <n v="84779000"/>
    <n v="7.4999999999999997E-2"/>
    <n v="0"/>
    <n v="0"/>
    <n v="0"/>
    <n v="0.1"/>
    <n v="0"/>
    <n v="0.18"/>
    <s v="001/2017-III365"/>
    <n v="12033.945"/>
    <n v="0"/>
    <n v="1203.3945000000001"/>
    <n v="31264.189109999999"/>
    <n v="44501.528610000001"/>
    <s v="DOC PENDING_INV/EXIT/INV/085"/>
    <s v="2000CH010P0631140100"/>
    <s v="0P0631140100"/>
    <e v="#N/A"/>
    <e v="#N/A"/>
    <e v="#N/A"/>
    <d v="2023-09-19T00:00:00"/>
    <n v="172303281264"/>
    <s v="1004395"/>
    <d v="2023-10-31T00:00:00"/>
    <s v="Import"/>
    <m/>
    <m/>
    <m/>
    <m/>
    <m/>
    <m/>
    <n v="2000"/>
    <s v="CH01"/>
    <s v="0P0631140100"/>
    <s v="New_Line item_ Addition"/>
    <m/>
    <s v="MA22-0912-2/0913"/>
    <n v="3"/>
    <x v="273"/>
    <s v="PHASE_2_ACT"/>
    <m/>
    <m/>
    <n v="450"/>
    <x v="2"/>
    <n v="53484.200000000004"/>
    <d v="2023-09-01T00:00:00"/>
    <s v="(R). MANUFACTURE OF MACHINERY AND EQUIPMENT"/>
    <n v="722"/>
    <n v="141"/>
    <n v="129.19999999999999"/>
    <n v="153"/>
    <n v="130.80000000000001"/>
    <n v="1.0123839009287927"/>
    <n v="470"/>
    <n v="162439.62910216721"/>
    <m/>
    <m/>
  </r>
  <r>
    <n v="279"/>
    <n v="171802669975"/>
    <x v="11"/>
    <s v="Coperion K-Tron (Switzerland) LLC"/>
    <s v="SENSOR,TEMP,6110-01553,K-TRON  (30175312)"/>
    <n v="2"/>
    <s v="EA"/>
    <n v="101260"/>
    <m/>
    <n v="202520"/>
    <n v="84834000"/>
    <n v="7.4999999999999997E-2"/>
    <m/>
    <m/>
    <m/>
    <n v="0.1"/>
    <m/>
    <n v="0.18"/>
    <s v="III369A"/>
    <n v="15189"/>
    <m/>
    <n v="1518.9"/>
    <n v="39461.021999999997"/>
    <n v="56168.921999999999"/>
    <s v="NA_INV/EXIT/INV/151_DOC PENDING"/>
    <s v="2000CH010P4165010385"/>
    <s v="0P4165010385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65010385"/>
    <s v="Verification Completed by NSS"/>
    <s v="Phaze1_Part_1"/>
    <n v="30175312"/>
    <n v="2"/>
    <x v="274"/>
    <s v="PHASE_3_NSS"/>
    <s v="63 LINE ITEM OF NSS"/>
    <m/>
    <n v="2264"/>
    <x v="3"/>
    <n v="79633.589999999502"/>
    <d v="2018-10-01T00:00:00"/>
    <s v="(P). MANUFACTURE OF COMPUTER, ELECTRONIC AND OPTICAL PRODUCTS"/>
    <n v="639"/>
    <n v="82"/>
    <n v="113.1"/>
    <n v="153"/>
    <n v="121.7"/>
    <n v="1.0760389036251106"/>
    <n v="2266"/>
    <n v="171377.68175066207"/>
    <m/>
    <m/>
  </r>
  <r>
    <n v="280"/>
    <n v="291809263583"/>
    <x v="134"/>
    <s v="HOWDEN THOMASSEN COMPRESSORS"/>
    <s v="SEAL RING,5.09080.60.08.T,HWN-COMP"/>
    <n v="6"/>
    <s v="EA"/>
    <n v="26490.875"/>
    <m/>
    <n v="158945.25"/>
    <s v="84149000 / 84149090"/>
    <n v="7.4999999999999997E-2"/>
    <n v="0"/>
    <n v="0"/>
    <n v="0"/>
    <n v="0.1"/>
    <n v="0"/>
    <n v="0.18"/>
    <s v="001/2017-III317B"/>
    <n v="11920.893749999999"/>
    <n v="0"/>
    <n v="1192.089375"/>
    <n v="30970.481962499998"/>
    <n v="44083.465087499993"/>
    <s v="DOC PENDING_INV/EXIT/INV/064"/>
    <s v="2000CH010P0801030691"/>
    <s v="0P0801030691"/>
    <n v="291809263583"/>
    <s v="6072082"/>
    <d v="2018-10-24T00:00:00"/>
    <d v="2018-09-28T00:00:00"/>
    <e v="#N/A"/>
    <e v="#N/A"/>
    <e v="#N/A"/>
    <s v="Local"/>
    <m/>
    <m/>
    <m/>
    <m/>
    <m/>
    <m/>
    <n v="2000"/>
    <s v="CH01"/>
    <s v="0P0801030691"/>
    <s v="Verification Completed by NSS"/>
    <s v="Phaze_2"/>
    <s v="GST/2018-19/87"/>
    <n v="6"/>
    <x v="275"/>
    <s v="PHASE_1_ACT"/>
    <m/>
    <s v="Documents required for remaining qty"/>
    <n v="2267"/>
    <x v="2"/>
    <n v="26490.875"/>
    <d v="2018-09-01T00:00:00"/>
    <s v="(R). MANUFACTURE OF MACHINERY AND EQUIPMENT"/>
    <n v="722"/>
    <n v="81"/>
    <n v="111.6"/>
    <n v="153"/>
    <n v="130.80000000000001"/>
    <n v="1.1720430107526882"/>
    <n v="2296"/>
    <n v="186290.66935483873"/>
    <m/>
    <m/>
  </r>
  <r>
    <n v="281"/>
    <m/>
    <x v="11"/>
    <s v="Virgo Valves &amp; Controls Private Lim"/>
    <s v="SPR KIT,KM7733A220010776471,VIRGO"/>
    <n v="1"/>
    <s v="ST"/>
    <n v="158646"/>
    <m/>
    <n v="158646"/>
    <n v="39241090"/>
    <n v="0.15"/>
    <m/>
    <m/>
    <m/>
    <n v="0.1"/>
    <m/>
    <n v="0.18"/>
    <s v="001/2017-III109"/>
    <n v="23796.899999999998"/>
    <n v="0"/>
    <n v="2379.69"/>
    <n v="33268.066200000001"/>
    <n v="59444.656199999998"/>
    <s v="DOC PENDING_INV/EXIT/INV/164"/>
    <s v="2000GS010P4102210949"/>
    <s v="2000GS010P4102210949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10949"/>
    <s v="Verification Completed by NSS"/>
    <m/>
    <n v="623086"/>
    <n v="1"/>
    <x v="276"/>
    <s v="PHASE_6_ACT"/>
    <m/>
    <m/>
    <n v="3062"/>
    <x v="2"/>
    <n v="158646"/>
    <d v="2016-07-01T00:00:00"/>
    <s v="(R). MANUFACTURE OF MACHINERY AND EQUIPMENT"/>
    <n v="722"/>
    <n v="55"/>
    <n v="107.8"/>
    <n v="153"/>
    <n v="130.80000000000001"/>
    <n v="1.2133580705009277"/>
    <n v="3088"/>
    <n v="192494.40445269019"/>
    <m/>
    <m/>
  </r>
  <r>
    <n v="282"/>
    <n v="291804468001"/>
    <x v="111"/>
    <s v="Pentair Valves &amp; Controls India,EMERSON PROCESS MANAGEMENT (INDIA)"/>
    <s v="SEAL KIT,ALGAS 6S-3800-735-CL,BIFFI"/>
    <n v="2"/>
    <s v="SET"/>
    <n v="78307.8"/>
    <m/>
    <n v="156615.6"/>
    <n v="40169390"/>
    <n v="0.1"/>
    <n v="0"/>
    <n v="0"/>
    <m/>
    <n v="0.1"/>
    <n v="0"/>
    <n v="0.18"/>
    <s v="001/2017-III123A"/>
    <n v="15661.560000000001"/>
    <n v="0"/>
    <n v="1566.1560000000002"/>
    <n v="31291.796879999998"/>
    <n v="48519.512879999995"/>
    <s v="DOC PENDING_INV/EXIT/INV/073"/>
    <s v="2000CH010P4102211721"/>
    <s v="0P4102211721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21"/>
    <s v="Verification Completed by NSS"/>
    <s v="Phaze1_Part_2"/>
    <s v="IN1/75,33200524"/>
    <n v="2"/>
    <x v="277"/>
    <s v="PHASE_1_ACT"/>
    <m/>
    <s v="Documents required for remaining qty"/>
    <n v="2423"/>
    <x v="2"/>
    <n v="78307.8"/>
    <d v="2018-04-01T00:00:00"/>
    <s v="(R). MANUFACTURE OF MACHINERY AND EQUIPMENT"/>
    <n v="722"/>
    <n v="76"/>
    <n v="110.1"/>
    <n v="153"/>
    <n v="130.80000000000001"/>
    <n v="1.1880108991825615"/>
    <n v="2449"/>
    <n v="186061.03978201639"/>
    <m/>
    <m/>
  </r>
  <r>
    <n v="283"/>
    <n v="172002469796"/>
    <x v="11"/>
    <s v="ERIKS Pte Ltd"/>
    <s v="ACTR,PNEU,SAD-BR16-45,AMG-PESCH  (I 2020206683)"/>
    <n v="1"/>
    <s v="EA"/>
    <n v="192724.47"/>
    <n v="192724.47"/>
    <n v="385448.94"/>
    <m/>
    <m/>
    <m/>
    <m/>
    <m/>
    <m/>
    <m/>
    <n v="0.18"/>
    <s v="III317"/>
    <n v="0"/>
    <m/>
    <n v="0"/>
    <n v="69380.809200000003"/>
    <n v="69380.809200000003"/>
    <s v="NA_INV/EXIT/INV/150_DOC PENDING"/>
    <s v="2000CH010P4102190045"/>
    <s v="0P4102190045"/>
    <e v="#N/A"/>
    <e v="#N/A"/>
    <e v="#N/A"/>
    <d v="2020-10-28T00:00:00"/>
    <n v="172002469796"/>
    <s v="1005083"/>
    <d v="2020-11-24T00:00:00"/>
    <s v="Import"/>
    <m/>
    <m/>
    <m/>
    <m/>
    <m/>
    <m/>
    <n v="2000"/>
    <s v="CH01"/>
    <s v="0P4102190045"/>
    <s v="Verification Completed by NSS"/>
    <s v="Phaze1_Part_1"/>
    <s v="I#2020206683"/>
    <n v="1"/>
    <x v="278"/>
    <s v="PHASE_3_NSS"/>
    <s v="63 LINE ITEM OF NSS"/>
    <m/>
    <n v="1506"/>
    <x v="1"/>
    <n v="156221.25"/>
    <d v="2020-10-01T00:00:00"/>
    <s v="(Q). MANUFACTURE OF ELECTRICAL EQUIPMENT"/>
    <n v="666"/>
    <n v="106"/>
    <n v="112.6"/>
    <n v="153"/>
    <n v="133.4"/>
    <n v="1.1847246891651866"/>
    <n v="1535"/>
    <n v="185079.17184724691"/>
    <m/>
    <m/>
  </r>
  <r>
    <n v="284"/>
    <n v="292010121771"/>
    <x v="135"/>
    <s v="Joseph Leslie &amp; Company LLP"/>
    <s v="PV Apron-98% H2SO4 (Single PC Coverall)"/>
    <n v="85"/>
    <s v="NO"/>
    <n v="1822.8240000000001"/>
    <m/>
    <n v="154940.04"/>
    <s v="62101000 / 62101090"/>
    <n v="0.2"/>
    <n v="0"/>
    <n v="0"/>
    <n v="0"/>
    <n v="0.1"/>
    <n v="0"/>
    <n v="0.12"/>
    <s v="001/2017 -II170"/>
    <n v="30988.008000000002"/>
    <n v="0"/>
    <n v="3098.8008000000004"/>
    <n v="22683.221856"/>
    <n v="56770.030656000003"/>
    <s v="DOC PENDING_INV/EXIT/INV/081"/>
    <s v="2000CH010T013020000016"/>
    <s v="0T013020000016"/>
    <n v="292010121771"/>
    <s v="6089207"/>
    <d v="2020-12-16T00:00:00"/>
    <d v="2020-11-23T00:00:00"/>
    <e v="#N/A"/>
    <e v="#N/A"/>
    <e v="#N/A"/>
    <s v="Local"/>
    <m/>
    <m/>
    <m/>
    <m/>
    <m/>
    <m/>
    <n v="2000"/>
    <s v="CH01"/>
    <s v="0T013020000016"/>
    <s v="Verification Completed by NSS"/>
    <m/>
    <s v="VT/820/2020-21"/>
    <n v="85"/>
    <x v="279"/>
    <s v="PHASE_1_ACT"/>
    <m/>
    <m/>
    <n v="1480"/>
    <x v="2"/>
    <n v="1822.8240000000001"/>
    <d v="2020-11-01T00:00:00"/>
    <s v="(R). MANUFACTURE OF MACHINERY AND EQUIPMENT"/>
    <n v="722"/>
    <n v="107"/>
    <n v="113.7"/>
    <n v="153"/>
    <n v="130.80000000000001"/>
    <n v="1.1503957783641161"/>
    <n v="1504"/>
    <n v="178242.3679155673"/>
    <m/>
    <m/>
  </r>
  <r>
    <n v="285"/>
    <n v="171801082633"/>
    <x v="20"/>
    <s v="Nidec ASI S.p.A"/>
    <s v="SCRN,TERM,PORECELAIN,13.5MVA,SPL-TRAS"/>
    <n v="3"/>
    <s v="NOS"/>
    <n v="51396.933333333"/>
    <m/>
    <n v="154190.799999999"/>
    <n v="85049090"/>
    <n v="0.15"/>
    <n v="0"/>
    <n v="0"/>
    <n v="0"/>
    <n v="0.1"/>
    <n v="0"/>
    <n v="0.18"/>
    <s v="001/2017-III375"/>
    <n v="23128.61999999985"/>
    <n v="0"/>
    <n v="2312.8619999999851"/>
    <n v="32333.810759999789"/>
    <n v="57775.292759999626"/>
    <s v="DOC PENDING_INV/EXIT/INV/066"/>
    <s v="2000GS010P1141120226"/>
    <s v="0P1141120226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26"/>
    <s v="Verification Completed by NSS"/>
    <s v="Phaze1_Part_2"/>
    <n v="7068019"/>
    <n v="3"/>
    <x v="280"/>
    <s v="PHASE_1_ACT"/>
    <m/>
    <s v="REQUIRED COMPLETE VISIBLE COPY OF BOE."/>
    <m/>
    <x v="2"/>
    <n v="51396.933333333"/>
    <d v="2019-09-01T00:00:00"/>
    <s v="(R). MANUFACTURE OF MACHINERY AND EQUIPMENT"/>
    <n v="722"/>
    <n v="93"/>
    <n v="113.9"/>
    <n v="153"/>
    <n v="130.80000000000001"/>
    <n v="1.1483757682177349"/>
    <n v="1931"/>
    <n v="177068.97840210597"/>
    <m/>
    <m/>
  </r>
  <r>
    <n v="286"/>
    <m/>
    <x v="11"/>
    <s v="Dresser-Rand India Private Limited"/>
    <s v="SEAT REMACH KIT,ML12540688G+,DRES-RAN"/>
    <n v="1"/>
    <s v="NOS"/>
    <n v="152536.47"/>
    <m/>
    <n v="152536.47"/>
    <n v="84149019"/>
    <n v="7.4999999999999997E-2"/>
    <m/>
    <m/>
    <m/>
    <n v="0.1"/>
    <m/>
    <n v="0.18"/>
    <s v="001/2017-III317B"/>
    <n v="11440.23525"/>
    <n v="0"/>
    <n v="1144.0235250000001"/>
    <n v="29721.731179499999"/>
    <n v="42305.989954500001"/>
    <s v="DOC PENDING_INV/EXIT/INV/163"/>
    <s v="2000GS010P0801030043"/>
    <s v="2000GS010P0801030043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30043"/>
    <s v="Verification Completed by NSS"/>
    <m/>
    <n v="25"/>
    <n v="1"/>
    <x v="281"/>
    <s v="PHASE_6_ACT"/>
    <m/>
    <m/>
    <n v="3460"/>
    <x v="2"/>
    <n v="152536.47"/>
    <d v="2015-06-01T00:00:00"/>
    <s v="(R). MANUFACTURE OF MACHINERY AND EQUIPMENT"/>
    <n v="722"/>
    <n v="42"/>
    <n v="111.1"/>
    <n v="153"/>
    <n v="130.80000000000001"/>
    <n v="1.1773177317731776"/>
    <n v="3484"/>
    <n v="179583.89087308734"/>
    <m/>
    <m/>
  </r>
  <r>
    <n v="287"/>
    <n v="291910560222"/>
    <x v="136"/>
    <s v="Eagle Burgmann India Pvt. Ltd."/>
    <s v="O-RING,09-H75VKP-D3/85-E2/1.5,EAGLEBUR"/>
    <n v="2"/>
    <s v="NOS"/>
    <n v="31254"/>
    <m/>
    <n v="62508"/>
    <n v="84842000"/>
    <n v="7.4999999999999997E-2"/>
    <n v="0"/>
    <n v="0"/>
    <n v="0"/>
    <n v="0.1"/>
    <n v="0"/>
    <n v="0.18"/>
    <s v="001/2017-III369B"/>
    <n v="4688.0999999999995"/>
    <n v="0"/>
    <n v="468.80999999999995"/>
    <n v="12179.683800000001"/>
    <n v="17336.593800000002"/>
    <s v="DOC PENDING_INV/EXIT/INV/069"/>
    <s v="2000CH010P3034071336"/>
    <s v="0P3034071336"/>
    <n v="291910560222"/>
    <s v="6079632"/>
    <d v="2019-11-05T00:00:00"/>
    <d v="2019-10-31T00:00:00"/>
    <e v="#N/A"/>
    <e v="#N/A"/>
    <e v="#N/A"/>
    <s v="Local"/>
    <m/>
    <m/>
    <m/>
    <m/>
    <m/>
    <m/>
    <n v="2000"/>
    <s v="CH01"/>
    <s v="0P3034071336"/>
    <s v="Verification Completed by NSS"/>
    <s v="Phaze_2"/>
    <n v="27303001"/>
    <n v="2"/>
    <x v="282"/>
    <s v="PHASE_1_ACT"/>
    <m/>
    <m/>
    <n v="1869"/>
    <x v="2"/>
    <n v="75997.75"/>
    <d v="2019-10-01T00:00:00"/>
    <s v="(R). MANUFACTURE OF MACHINERY AND EQUIPMENT"/>
    <n v="722"/>
    <n v="94"/>
    <n v="112.8"/>
    <n v="153"/>
    <n v="130.80000000000001"/>
    <n v="1.1595744680851066"/>
    <n v="1901"/>
    <n v="176250.10106382982"/>
    <m/>
    <m/>
  </r>
  <r>
    <n v="288"/>
    <n v="292101438204"/>
    <x v="66"/>
    <s v="Cleanflow Cooling Tower Solutions"/>
    <s v="NOZL,SPRAY,PP,F/CT 1,2,3"/>
    <n v="600"/>
    <s v="NOS"/>
    <n v="253.29761666666667"/>
    <m/>
    <n v="151978.57"/>
    <n v="84198990"/>
    <n v="7.4999999999999997E-2"/>
    <n v="0"/>
    <n v="0"/>
    <n v="0"/>
    <n v="0.1"/>
    <n v="0"/>
    <n v="0.18"/>
    <s v="001/2017-III320"/>
    <n v="11398.392750000001"/>
    <n v="0"/>
    <n v="1139.839275"/>
    <n v="29613.024364500001"/>
    <n v="42151.256389500006"/>
    <s v="DOC PENDING_INV/EXIT/INV/070"/>
    <s v="2000GS010P3913050020"/>
    <s v="0P3913050020"/>
    <n v="292101438204"/>
    <s v="6012595"/>
    <d v="2021-02-12T00:00:00"/>
    <d v="2021-02-11T00:00:00"/>
    <e v="#N/A"/>
    <e v="#N/A"/>
    <e v="#N/A"/>
    <s v="Local"/>
    <m/>
    <m/>
    <m/>
    <m/>
    <m/>
    <m/>
    <n v="2000"/>
    <s v="GS01"/>
    <s v="0P3913050020"/>
    <s v="Verification Completed by NSS"/>
    <m/>
    <n v="95"/>
    <n v="600"/>
    <x v="283"/>
    <s v="PHASE_1_ACT"/>
    <m/>
    <s v="Documents Required for remaining quantity."/>
    <n v="1400"/>
    <x v="2"/>
    <n v="253.29761666666667"/>
    <d v="2021-02-01T00:00:00"/>
    <s v="(R). MANUFACTURE OF MACHINERY AND EQUIPMENT"/>
    <n v="722"/>
    <n v="110"/>
    <n v="115.4"/>
    <n v="153"/>
    <n v="130.80000000000001"/>
    <n v="1.1334488734835355"/>
    <n v="1412"/>
    <n v="172259.93896013865"/>
    <m/>
    <m/>
  </r>
  <r>
    <n v="289"/>
    <n v="292200882654"/>
    <x v="79"/>
    <s v="President Engineering Works"/>
    <s v="STBLT+N,A320-B8,UN,15IN,1.7/8IN"/>
    <n v="60"/>
    <s v="ST"/>
    <n v="2507.67"/>
    <m/>
    <n v="150460.20000000001"/>
    <n v="73181500"/>
    <n v="0.15"/>
    <s v="050/2017-377AA"/>
    <n v="0"/>
    <n v="0"/>
    <n v="0.1"/>
    <n v="0"/>
    <n v="0.18"/>
    <s v="001/2017-III232"/>
    <n v="22569.030000000002"/>
    <n v="0"/>
    <n v="2256.9030000000002"/>
    <n v="31551.503939999999"/>
    <n v="56377.43694"/>
    <s v="DOC PENDING_INV/EXIT/INV/093"/>
    <s v="2000CH010T1538420022"/>
    <s v="0T1538420022"/>
    <n v="292200882654"/>
    <s v="6008322"/>
    <d v="2022-01-27T00:00:00"/>
    <d v="2022-01-25T00:00:00"/>
    <e v="#N/A"/>
    <e v="#N/A"/>
    <e v="#N/A"/>
    <s v="Local"/>
    <m/>
    <m/>
    <m/>
    <m/>
    <m/>
    <m/>
    <n v="2000"/>
    <s v="CH01"/>
    <s v="0T1538420022"/>
    <s v="Verification Completed by NSS"/>
    <m/>
    <n v="21002259"/>
    <n v="60"/>
    <x v="284"/>
    <s v="PHASE_2_ACT"/>
    <m/>
    <m/>
    <n v="1052"/>
    <x v="2"/>
    <n v="2507.67"/>
    <d v="2022-01-01T00:00:00"/>
    <s v="(R). MANUFACTURE OF MACHINERY AND EQUIPMENT"/>
    <n v="722"/>
    <n v="121"/>
    <n v="121.6"/>
    <n v="153"/>
    <n v="130.80000000000001"/>
    <n v="1.0756578947368423"/>
    <n v="1078"/>
    <n v="161843.70197368425"/>
    <m/>
    <m/>
  </r>
  <r>
    <n v="290"/>
    <n v="291910560222"/>
    <x v="136"/>
    <s v="Eagle Burgmann India Pvt. Ltd."/>
    <s v="O-RING,09-H75VKP-D3/85-E2/1.1.9,EAGLEBUR"/>
    <n v="2"/>
    <s v="NOS"/>
    <n v="30376.5"/>
    <m/>
    <n v="60753"/>
    <n v="84842000"/>
    <n v="7.4999999999999997E-2"/>
    <n v="0"/>
    <n v="0"/>
    <n v="0"/>
    <n v="0.1"/>
    <n v="0"/>
    <n v="0.18"/>
    <s v="001/2017-III369B"/>
    <n v="4556.4749999999995"/>
    <n v="0"/>
    <n v="455.64749999999998"/>
    <n v="11837.722049999998"/>
    <n v="16849.844549999998"/>
    <s v="DOC PENDING_INV/EXIT/INV/069"/>
    <s v="2000CH010P3034071332"/>
    <s v="0P3034071332"/>
    <n v="291910560222"/>
    <s v="6079632"/>
    <d v="2019-11-05T00:00:00"/>
    <d v="2019-10-31T00:00:00"/>
    <e v="#N/A"/>
    <e v="#N/A"/>
    <e v="#N/A"/>
    <s v="Local"/>
    <m/>
    <m/>
    <m/>
    <m/>
    <m/>
    <m/>
    <n v="2000"/>
    <s v="CH01"/>
    <s v="0P3034071332"/>
    <s v="Verification Completed by NSS"/>
    <s v="Phaze_2"/>
    <n v="27303001"/>
    <n v="2"/>
    <x v="285"/>
    <s v="PHASE_1_ACT"/>
    <m/>
    <m/>
    <n v="1869"/>
    <x v="2"/>
    <n v="73863.3"/>
    <d v="2019-10-01T00:00:00"/>
    <s v="(R). MANUFACTURE OF MACHINERY AND EQUIPMENT"/>
    <n v="722"/>
    <n v="94"/>
    <n v="112.8"/>
    <n v="153"/>
    <n v="130.80000000000001"/>
    <n v="1.1595744680851066"/>
    <n v="1901"/>
    <n v="171299.9936170213"/>
    <m/>
    <m/>
  </r>
  <r>
    <n v="291"/>
    <n v="291700194951"/>
    <x v="137"/>
    <s v="Samson Controls Pvt. Ltd."/>
    <s v="GSKT,DISC,M-32-A20-030-000_80100,SAMSON"/>
    <n v="1"/>
    <s v="NOS"/>
    <n v="147611.76"/>
    <m/>
    <n v="147611.76"/>
    <n v="84819090"/>
    <n v="7.4999999999999997E-2"/>
    <n v="0"/>
    <n v="0"/>
    <n v="0"/>
    <n v="0.1"/>
    <n v="0"/>
    <n v="0.18"/>
    <s v="001/2017-III368"/>
    <n v="11070.882"/>
    <n v="0"/>
    <n v="1107.0881999999999"/>
    <n v="28762.151436000004"/>
    <n v="40940.121636000003"/>
    <s v="DOC PENDING_INV/EXIT/INV/071"/>
    <s v="2000GS010P4102200087"/>
    <s v="0P4102200087"/>
    <n v="291700194951"/>
    <s v="0003080"/>
    <d v="2017-01-17T00:00:00"/>
    <d v="2016-12-30T00:00:00"/>
    <e v="#N/A"/>
    <e v="#N/A"/>
    <e v="#N/A"/>
    <s v="Local"/>
    <m/>
    <m/>
    <m/>
    <m/>
    <m/>
    <m/>
    <n v="2000"/>
    <s v="GS01"/>
    <s v="0P4102200087"/>
    <s v="Verification Completed by NSS"/>
    <m/>
    <s v="16-17/E1/002907"/>
    <n v="1"/>
    <x v="286"/>
    <s v="PHASE_1_ACT"/>
    <m/>
    <s v="DOCUMENT REQUIRED"/>
    <n v="2904"/>
    <x v="2"/>
    <n v="147611.76"/>
    <d v="2016-12-01T00:00:00"/>
    <s v="(R). MANUFACTURE OF MACHINERY AND EQUIPMENT"/>
    <n v="722"/>
    <n v="60"/>
    <n v="108.3"/>
    <n v="153"/>
    <n v="130.80000000000001"/>
    <n v="1.2077562326869808"/>
    <n v="2935"/>
    <n v="178279.02315789479"/>
    <m/>
    <m/>
  </r>
  <r>
    <n v="292"/>
    <n v="291808827100"/>
    <x v="138"/>
    <s v="Sulzer Pumps India Pvt. Ltd."/>
    <s v="SFT,204401932001,SULZ-PMP"/>
    <n v="2"/>
    <s v="NOS"/>
    <n v="73744.774999999499"/>
    <m/>
    <n v="147489.549999999"/>
    <n v="84831099"/>
    <n v="7.4999999999999997E-2"/>
    <n v="0"/>
    <n v="0"/>
    <n v="0"/>
    <n v="0.1"/>
    <n v="0"/>
    <n v="0.18"/>
    <s v="001/2017-III369A"/>
    <n v="11061.716249999925"/>
    <n v="0"/>
    <n v="1106.1716249999924"/>
    <n v="28738.338817499807"/>
    <n v="40906.226692499724"/>
    <s v="DOC PENDING_INV/EXIT/INV/075"/>
    <s v="2000GS010P4205020958"/>
    <s v="0P4205020958"/>
    <n v="291808827100"/>
    <s v="6068647"/>
    <d v="2018-10-10T00:00:00"/>
    <d v="2018-09-28T00:00:00"/>
    <e v="#N/A"/>
    <e v="#N/A"/>
    <e v="#N/A"/>
    <s v="Local"/>
    <m/>
    <m/>
    <m/>
    <m/>
    <m/>
    <m/>
    <n v="2000"/>
    <s v="GS01"/>
    <s v="0P4205020958"/>
    <s v="Verification Completed by NSS"/>
    <s v="Phaze1_Part_2"/>
    <s v="1827001146/800015025"/>
    <n v="2"/>
    <x v="287"/>
    <s v="PHASE_1_ACT"/>
    <m/>
    <s v="DOCUMENTS REQUIRED FOR REMAINING QUANTITY"/>
    <n v="2267"/>
    <x v="2"/>
    <n v="73744.774999999499"/>
    <d v="2018-09-01T00:00:00"/>
    <s v="(R). MANUFACTURE OF MACHINERY AND EQUIPMENT"/>
    <n v="722"/>
    <n v="81"/>
    <n v="111.6"/>
    <n v="153"/>
    <n v="130.80000000000001"/>
    <n v="1.1720430107526882"/>
    <n v="2296"/>
    <n v="172864.09623655799"/>
    <m/>
    <m/>
  </r>
  <r>
    <n v="293"/>
    <n v="292307548654"/>
    <x v="139"/>
    <s v="EMERSON PROCESS MANAGEMENT"/>
    <s v="SEAL RING,14B8254X012,FISH-CO"/>
    <n v="2"/>
    <s v="EA"/>
    <n v="73531"/>
    <m/>
    <n v="147062"/>
    <n v="84842000"/>
    <n v="7.4999999999999997E-2"/>
    <n v="0"/>
    <n v="0"/>
    <m/>
    <n v="0.1"/>
    <n v="0"/>
    <n v="0.18"/>
    <s v="001/2017-III369B"/>
    <n v="11029.65"/>
    <n v="0"/>
    <n v="1102.9649999999999"/>
    <n v="28655.030699999996"/>
    <n v="40787.645699999994"/>
    <s v="DOC PENDING_INV/EXIT/INV/090"/>
    <s v="2000CH010P4102210866"/>
    <s v="0P4102210866"/>
    <n v="292307548654"/>
    <s v="6061976"/>
    <d v="2023-07-19T00:00:00"/>
    <d v="2023-06-29T00:00:00"/>
    <e v="#N/A"/>
    <e v="#N/A"/>
    <e v="#N/A"/>
    <s v="Local"/>
    <m/>
    <m/>
    <m/>
    <m/>
    <m/>
    <m/>
    <n v="2000"/>
    <s v="CH01"/>
    <s v="0P4102210866"/>
    <s v="New_Line item_ Addition"/>
    <m/>
    <s v="23RXC3113"/>
    <n v="2"/>
    <x v="288"/>
    <s v="PHASE_2_ACT"/>
    <m/>
    <s v="Documents Required for remaining quantity."/>
    <n v="532"/>
    <x v="2"/>
    <n v="73531"/>
    <d v="2023-06-01T00:00:00"/>
    <s v="(R). MANUFACTURE OF MACHINERY AND EQUIPMENT"/>
    <n v="722"/>
    <n v="138"/>
    <n v="128"/>
    <n v="153"/>
    <n v="130.80000000000001"/>
    <n v="1.0218750000000001"/>
    <n v="562"/>
    <n v="150278.98125000001"/>
    <m/>
    <m/>
  </r>
  <r>
    <n v="294"/>
    <n v="171602006796"/>
    <x v="59"/>
    <s v="Pepperl and Fuchs (India) Pvt. Ltd."/>
    <s v="PWR SPLY MDL,HD2-FBPS-1.500,PEPPERL"/>
    <n v="6"/>
    <s v="NOS"/>
    <n v="32546.461666666666"/>
    <m/>
    <n v="195278.77"/>
    <n v="85044010"/>
    <n v="0.2"/>
    <n v="0"/>
    <n v="0"/>
    <n v="0"/>
    <n v="0.1"/>
    <n v="0"/>
    <n v="0.18"/>
    <s v="001/2017-III375"/>
    <n v="39055.754000000001"/>
    <n v="0"/>
    <n v="3905.5754000000002"/>
    <n v="42883.217891999993"/>
    <n v="85844.547292000003"/>
    <s v="DOC PENDING_INV/EXIT/INV/074"/>
    <s v="2000GS010P4110100036"/>
    <s v="0P4110100036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10100036"/>
    <s v="Verification Completed by NSS"/>
    <s v="Phaze1_Part_2"/>
    <n v="2016600102"/>
    <n v="6"/>
    <x v="289"/>
    <s v="PHASE_1_ACT"/>
    <m/>
    <n v="1"/>
    <n v="3053"/>
    <x v="1"/>
    <n v="24462.085000000003"/>
    <d v="2016-08-01T00:00:00"/>
    <s v="(Q). MANUFACTURE OF ELECTRICAL EQUIPMENT"/>
    <n v="666"/>
    <n v="56"/>
    <n v="108"/>
    <n v="153"/>
    <n v="133.4"/>
    <n v="1.2351851851851852"/>
    <n v="3057"/>
    <n v="181291.22994444447"/>
    <m/>
    <m/>
  </r>
  <r>
    <n v="295"/>
    <m/>
    <x v="11"/>
    <s v="Virgo Valves &amp; Controls Private Lim"/>
    <s v="SEAT+SEAT INSR,F316L,9VTN9AAZ90,VIRGO"/>
    <n v="2"/>
    <s v="EA"/>
    <n v="73220"/>
    <m/>
    <n v="146440"/>
    <n v="84135090"/>
    <n v="7.4999999999999997E-2"/>
    <m/>
    <m/>
    <m/>
    <n v="0.1"/>
    <m/>
    <n v="0.18"/>
    <s v="001/2017-III308B"/>
    <n v="10983"/>
    <n v="0"/>
    <n v="1098.3"/>
    <n v="28533.833999999995"/>
    <n v="40615.133999999991"/>
    <s v="DOC PENDING_INV/EXIT/INV/164"/>
    <s v="2000GS010P4102200793"/>
    <s v="2000GS010P4102200793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00793"/>
    <s v="Verification Completed by NSS"/>
    <m/>
    <n v="623086"/>
    <n v="2"/>
    <x v="290"/>
    <s v="PHASE_6_ACT"/>
    <m/>
    <m/>
    <n v="3062"/>
    <x v="2"/>
    <n v="73220"/>
    <d v="2016-07-01T00:00:00"/>
    <s v="(R). MANUFACTURE OF MACHINERY AND EQUIPMENT"/>
    <n v="722"/>
    <n v="55"/>
    <n v="107.8"/>
    <n v="153"/>
    <n v="130.80000000000001"/>
    <n v="1.2133580705009277"/>
    <n v="3088"/>
    <n v="177684.15584415584"/>
    <m/>
    <m/>
  </r>
  <r>
    <n v="296"/>
    <n v="292000942343"/>
    <x v="40"/>
    <s v="MAXWORTH INDUSTRIAL SERVICES"/>
    <s v="RPR KIT,SOFT GD,KS2301A12T,GROTH"/>
    <n v="2"/>
    <s v="EA"/>
    <n v="72435.31"/>
    <m/>
    <n v="144870.62"/>
    <n v="84819090"/>
    <n v="7.4999999999999997E-2"/>
    <n v="0"/>
    <n v="0"/>
    <n v="0"/>
    <n v="0.1"/>
    <n v="0"/>
    <n v="0.18"/>
    <s v="001/2017-III368"/>
    <n v="10865.296499999999"/>
    <n v="0"/>
    <n v="1086.5296499999999"/>
    <n v="28228.040306999999"/>
    <n v="40179.866456999996"/>
    <s v="DOC PENDING_INV/EXIT/INV/079"/>
    <s v="2000CH010P5269300875"/>
    <s v="0P5269300875"/>
    <n v="292000942343"/>
    <s v="6007700"/>
    <d v="2020-01-27T00:00:00"/>
    <d v="2019-01-24T00:00:00"/>
    <e v="#N/A"/>
    <e v="#N/A"/>
    <e v="#N/A"/>
    <s v="Local"/>
    <m/>
    <m/>
    <m/>
    <m/>
    <m/>
    <m/>
    <n v="2000"/>
    <s v="CH01"/>
    <s v="0P5269300875"/>
    <s v="Verification Completed by NSS"/>
    <s v="Phaze_2"/>
    <s v="GI/0129"/>
    <n v="2"/>
    <x v="291"/>
    <s v="PHASE_1_ACT"/>
    <m/>
    <n v="1"/>
    <n v="2149"/>
    <x v="2"/>
    <n v="72435.31"/>
    <d v="2019-01-01T00:00:00"/>
    <s v="(R). MANUFACTURE OF MACHINERY AND EQUIPMENT"/>
    <n v="722"/>
    <n v="85"/>
    <n v="111.8"/>
    <n v="153"/>
    <n v="130.80000000000001"/>
    <n v="1.1699463327370305"/>
    <n v="2174"/>
    <n v="169490.85059033989"/>
    <m/>
    <m/>
  </r>
  <r>
    <n v="297"/>
    <n v="172103028031"/>
    <x v="14"/>
    <s v="The Japan Steel Works, Ltd."/>
    <s v="GSKT,M-8851,JKM0616,SHOWA"/>
    <n v="10"/>
    <s v="EA"/>
    <n v="14476.8739999999"/>
    <m/>
    <n v="144768.739999999"/>
    <n v="84779000"/>
    <n v="7.4999999999999997E-2"/>
    <n v="0"/>
    <n v="0"/>
    <n v="0"/>
    <n v="0.1"/>
    <n v="0"/>
    <n v="0.18"/>
    <s v="001/2017-III365"/>
    <n v="10857.655499999924"/>
    <n v="0"/>
    <n v="1085.7655499999926"/>
    <n v="28208.188988999806"/>
    <n v="40151.610038999723"/>
    <s v="DOC PENDING_INV/EXIT/INV/085"/>
    <s v="2000CH010P0631070170"/>
    <s v="0P0631070170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70170"/>
    <s v="Verification Completed by NSS"/>
    <m/>
    <s v="MA20-0837-1"/>
    <n v="10"/>
    <x v="292"/>
    <s v="PHASE_2_ACT"/>
    <m/>
    <m/>
    <n v="1155"/>
    <x v="2"/>
    <n v="14476.8739999999"/>
    <d v="2021-10-01T00:00:00"/>
    <s v="(R). MANUFACTURE OF MACHINERY AND EQUIPMENT"/>
    <n v="722"/>
    <n v="118"/>
    <n v="120.4"/>
    <n v="153"/>
    <n v="130.80000000000001"/>
    <n v="1.0863787375415284"/>
    <n v="1170"/>
    <n v="157273.68099667667"/>
    <m/>
    <m/>
  </r>
  <r>
    <n v="298"/>
    <n v="171801082633"/>
    <x v="20"/>
    <s v="Nidec ASI S.p.A"/>
    <s v="BRD,PARALLEL,ELC452389,NIDEC"/>
    <n v="1"/>
    <s v="EA"/>
    <n v="144171.91"/>
    <m/>
    <n v="144171.91"/>
    <s v="85049000 / 85049090"/>
    <n v="0.15"/>
    <n v="0"/>
    <n v="0"/>
    <n v="0"/>
    <n v="0.1"/>
    <n v="0"/>
    <n v="0.18"/>
    <s v="001/2017-III375"/>
    <n v="21625.786499999998"/>
    <n v="0"/>
    <n v="2162.5786499999999"/>
    <n v="30232.849526999998"/>
    <n v="54021.214676999996"/>
    <s v="DOC PENDING_INV/EXIT/INV/065"/>
    <s v="2000GS010P1003020207"/>
    <s v="0P1003020207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07"/>
    <s v="Verification Completed by NSS"/>
    <s v="Phaze1_Part_2"/>
    <n v="7068019"/>
    <n v="1"/>
    <x v="293"/>
    <s v="PHASE_1_ACT"/>
    <m/>
    <s v="REQUIRED ALL PAGES OF BOE."/>
    <m/>
    <x v="1"/>
    <n v="144171.91"/>
    <d v="2019-09-01T00:00:00"/>
    <s v="(Q). MANUFACTURE OF ELECTRICAL EQUIPMENT"/>
    <n v="666"/>
    <n v="93"/>
    <n v="110.5"/>
    <n v="153"/>
    <n v="133.4"/>
    <n v="1.207239819004525"/>
    <n v="1931"/>
    <n v="174050.07053393667"/>
    <m/>
    <m/>
  </r>
  <r>
    <n v="299"/>
    <n v="171801082633"/>
    <x v="20"/>
    <s v="Nidec ASI S.p.A"/>
    <s v="CARD,DRIVE,GATE,1000089192,NIDEC"/>
    <n v="1"/>
    <s v="EA"/>
    <n v="143667.81"/>
    <m/>
    <n v="143667.81"/>
    <s v="85049000 / 85049090"/>
    <n v="0.15"/>
    <n v="0"/>
    <n v="0"/>
    <n v="0"/>
    <n v="0.1"/>
    <n v="0"/>
    <n v="0.18"/>
    <s v="001/2017-III375"/>
    <n v="21550.1715"/>
    <n v="0"/>
    <n v="2155.0171500000001"/>
    <n v="30127.139756999997"/>
    <n v="53832.328406999994"/>
    <s v="DOC PENDING_INV/EXIT/INV/065"/>
    <s v="2000GS010P1003020287"/>
    <s v="0P1003020287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87"/>
    <s v="Verification Completed by NSS"/>
    <s v="Phaze1_Part_2"/>
    <n v="7068019"/>
    <n v="1"/>
    <x v="294"/>
    <s v="PHASE_1_ACT"/>
    <m/>
    <s v="REQUIRED ALL PAGES OF BOE."/>
    <m/>
    <x v="3"/>
    <n v="143667.81"/>
    <d v="2019-09-01T00:00:00"/>
    <s v="(P). MANUFACTURE OF COMPUTER, ELECTRONIC AND OPTICAL PRODUCTS"/>
    <n v="639"/>
    <n v="93"/>
    <n v="110.1"/>
    <n v="153"/>
    <n v="121.7"/>
    <n v="1.1053587647593097"/>
    <n v="1931"/>
    <n v="158804.47299727521"/>
    <m/>
    <m/>
  </r>
  <r>
    <n v="300"/>
    <n v="172200770302"/>
    <x v="140"/>
    <s v="The Japan Steel Works, Ltd."/>
    <s v="BLT,S25C,K4A430A910470,JPSTL"/>
    <n v="32"/>
    <s v="EA"/>
    <n v="4466.6999999999689"/>
    <m/>
    <n v="142934.399999999"/>
    <n v="84779000"/>
    <n v="7.4999999999999997E-2"/>
    <n v="0"/>
    <n v="0"/>
    <n v="0"/>
    <n v="0.1"/>
    <n v="0"/>
    <n v="0.18"/>
    <s v="001/2017-III365"/>
    <n v="10720.079999999925"/>
    <n v="0"/>
    <n v="1072.0079999999925"/>
    <n v="27850.767839999808"/>
    <n v="39642.855839999727"/>
    <s v="DOC PENDING_INV/EXIT/INV/085"/>
    <s v="2000CH010P0631080191"/>
    <s v="0P0631080191"/>
    <e v="#N/A"/>
    <e v="#N/A"/>
    <e v="#N/A"/>
    <d v="2022-02-17T00:00:00"/>
    <n v="172200770302"/>
    <s v="1001232"/>
    <d v="2022-03-15T00:00:00"/>
    <s v="Import"/>
    <m/>
    <m/>
    <m/>
    <m/>
    <m/>
    <m/>
    <n v="2000"/>
    <s v="CH01"/>
    <s v="0P0631080191"/>
    <s v="Verification Completed by NSS"/>
    <m/>
    <s v="MA20-0957-3"/>
    <n v="32"/>
    <x v="295"/>
    <s v="PHASE_2_ACT"/>
    <m/>
    <m/>
    <n v="1029"/>
    <x v="2"/>
    <n v="4466.6999999999689"/>
    <d v="2022-02-01T00:00:00"/>
    <s v="(R). MANUFACTURE OF MACHINERY AND EQUIPMENT"/>
    <n v="722"/>
    <n v="122"/>
    <n v="122"/>
    <n v="153"/>
    <n v="130.80000000000001"/>
    <n v="1.0721311475409836"/>
    <n v="1047"/>
    <n v="153244.42229508091"/>
    <m/>
    <m/>
  </r>
  <r>
    <n v="301"/>
    <n v="292202335961"/>
    <x v="141"/>
    <s v="Lotus Instruments Solutions Pvt Ltd"/>
    <s v="TUBE,SS316,1/4IN,7BAR,PRE INSULATED"/>
    <n v="135"/>
    <s v="M"/>
    <n v="1053"/>
    <m/>
    <n v="142155"/>
    <s v="85479000 / 85479090"/>
    <n v="7.4999999999999997E-2"/>
    <n v="0"/>
    <n v="0"/>
    <n v="0"/>
    <n v="0.1"/>
    <n v="0"/>
    <n v="0.18"/>
    <s v="001/2017 -III397A"/>
    <n v="10661.625"/>
    <n v="0"/>
    <n v="1066.1625000000001"/>
    <n v="27698.901750000001"/>
    <n v="39426.689250000003"/>
    <s v="DOC PENDING_INV/EXIT/INV/079"/>
    <s v="2000CH010P5112090035"/>
    <s v="0P5112090035"/>
    <n v="292202335961"/>
    <s v="6021214"/>
    <d v="2022-03-05T00:00:00"/>
    <d v="2022-03-04T00:00:00"/>
    <e v="#N/A"/>
    <e v="#N/A"/>
    <e v="#N/A"/>
    <s v="Local"/>
    <m/>
    <m/>
    <m/>
    <m/>
    <m/>
    <m/>
    <n v="2000"/>
    <s v="CH01"/>
    <s v="0P5112090035"/>
    <s v="Verification Completed by NSS"/>
    <m/>
    <s v="424/21-22"/>
    <n v="135"/>
    <x v="296"/>
    <s v="PHASE_1_ACT"/>
    <m/>
    <s v="DOCUMENTS REQUIRED FOR REMAINING QTY."/>
    <n v="1014"/>
    <x v="2"/>
    <n v="1053"/>
    <d v="2022-03-01T00:00:00"/>
    <s v="(R). MANUFACTURE OF MACHINERY AND EQUIPMENT"/>
    <n v="722"/>
    <n v="123"/>
    <n v="122.7"/>
    <n v="153"/>
    <n v="130.80000000000001"/>
    <n v="1.0660146699266504"/>
    <n v="1019"/>
    <n v="151539.31540342298"/>
    <m/>
    <m/>
  </r>
  <r>
    <n v="302"/>
    <n v="291603490673"/>
    <x v="142"/>
    <s v="Virgo Valves &amp; Controls Private Lim"/>
    <s v="SEAL KIT,WGPB160635S,ROTORK"/>
    <n v="1"/>
    <s v="NOS"/>
    <n v="141717.20000000001"/>
    <m/>
    <n v="141717.20000000001"/>
    <s v="84129080 / 84129090"/>
    <n v="7.4999999999999997E-2"/>
    <n v="0"/>
    <n v="0"/>
    <m/>
    <n v="0.1"/>
    <n v="0"/>
    <n v="0.18"/>
    <s v="001/2017-III317"/>
    <n v="10628.79"/>
    <n v="0"/>
    <n v="1062.8790000000001"/>
    <n v="27613.596420000002"/>
    <n v="39305.265420000003"/>
    <s v="DOC PENDING_INV/EXIT/INV/073"/>
    <s v="2000GS010P4102211007"/>
    <s v="0P4102211007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11007"/>
    <s v="Verification Completed by NSS"/>
    <m/>
    <n v="623086"/>
    <n v="1"/>
    <x v="297"/>
    <s v="PHASE_1_ACT"/>
    <m/>
    <s v="DUPLICATE ENTRY"/>
    <n v="3062"/>
    <x v="2"/>
    <n v="141717.20000000001"/>
    <d v="2016-07-01T00:00:00"/>
    <s v="(R). MANUFACTURE OF MACHINERY AND EQUIPMENT"/>
    <n v="722"/>
    <n v="55"/>
    <n v="107.8"/>
    <n v="153"/>
    <n v="130.80000000000001"/>
    <n v="1.2133580705009277"/>
    <n v="3088"/>
    <n v="171953.70834879408"/>
    <m/>
    <m/>
  </r>
  <r>
    <n v="303"/>
    <m/>
    <x v="11"/>
    <s v="Flowserve India Controls Pvt. Ltd."/>
    <s v="SLV,SFT,N101GZ333,FLOW-PMP"/>
    <n v="5"/>
    <s v="EA"/>
    <n v="28228.953999999801"/>
    <m/>
    <n v="141144.769999999"/>
    <n v="84839000"/>
    <n v="7.4999999999999997E-2"/>
    <m/>
    <m/>
    <m/>
    <n v="0.1"/>
    <m/>
    <n v="0.18"/>
    <s v="001/2017-III369A"/>
    <n v="10585.857749999925"/>
    <n v="0"/>
    <n v="1058.5857749999925"/>
    <n v="27502.058434499806"/>
    <n v="39146.501959499721"/>
    <s v="DOC PENDING_INV/EXIT/INV/164"/>
    <s v="2000GS010P4205022222"/>
    <s v="2000GS010P4205022222"/>
    <n v="291603875205"/>
    <s v="0037494"/>
    <d v="2016-08-20T00:00:00"/>
    <d v="2016-06-29T00:00:00"/>
    <e v="#N/A"/>
    <e v="#N/A"/>
    <e v="#N/A"/>
    <s v="Local"/>
    <m/>
    <m/>
    <m/>
    <m/>
    <m/>
    <m/>
    <n v="2000"/>
    <s v="GS01"/>
    <s v="0P4205022222"/>
    <s v="Verification Completed by NSS"/>
    <m/>
    <n v="201610319"/>
    <n v="5"/>
    <x v="298"/>
    <s v="PHASE_6_ACT"/>
    <m/>
    <m/>
    <n v="3088"/>
    <x v="2"/>
    <n v="28228.953999999801"/>
    <d v="2016-06-01T00:00:00"/>
    <s v="(R). MANUFACTURE OF MACHINERY AND EQUIPMENT"/>
    <n v="722"/>
    <n v="54"/>
    <n v="108"/>
    <n v="153"/>
    <n v="130.80000000000001"/>
    <n v="1.2111111111111112"/>
    <n v="3118"/>
    <n v="170941.99922222103"/>
    <m/>
    <m/>
  </r>
  <r>
    <n v="304"/>
    <n v="171602006796"/>
    <x v="59"/>
    <s v="Pepperl and Fuchs (India) Pvt. Ltd."/>
    <s v="TRMINATR,FLDBUS,FS-FT-EX1,PEPPERL"/>
    <n v="21"/>
    <s v="NOS"/>
    <n v="6716.5"/>
    <m/>
    <n v="141046.5"/>
    <n v="85389000"/>
    <n v="7.4999999999999997E-2"/>
    <n v="0"/>
    <n v="0"/>
    <n v="0"/>
    <n v="0.1"/>
    <n v="0"/>
    <n v="0.18"/>
    <s v="001/2017-III389"/>
    <n v="10578.487499999999"/>
    <n v="0"/>
    <n v="1057.8487499999999"/>
    <n v="27482.910524999999"/>
    <n v="39119.246775"/>
    <s v="DOC PENDING_INV/EXIT/INV/075"/>
    <s v="2000GS010P4165010329"/>
    <s v="0P4165010329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65010329"/>
    <s v="Verification Completed by NSS"/>
    <s v="Phaze1_Part_2"/>
    <n v="2016600102"/>
    <n v="21"/>
    <x v="299"/>
    <s v="PHASE_1_ACT"/>
    <m/>
    <n v="1"/>
    <n v="3053"/>
    <x v="1"/>
    <n v="6716.5"/>
    <d v="2016-08-01T00:00:00"/>
    <s v="(Q). MANUFACTURE OF ELECTRICAL EQUIPMENT"/>
    <n v="666"/>
    <n v="56"/>
    <n v="108"/>
    <n v="153"/>
    <n v="133.4"/>
    <n v="1.2351851851851852"/>
    <n v="3057"/>
    <n v="174218.54722222223"/>
    <m/>
    <m/>
  </r>
  <r>
    <n v="305"/>
    <n v="171802669975"/>
    <x v="11"/>
    <s v="Coperion K-Tron (Switzerland) LLC"/>
    <s v="0P4165010384  VLV,CHECK,THROT,G1 4IN,0000014346,K-TRON  (30175312)"/>
    <n v="2"/>
    <s v="EA"/>
    <n v="88913.83"/>
    <m/>
    <n v="177827.66"/>
    <n v="84834000"/>
    <n v="7.4999999999999997E-2"/>
    <m/>
    <m/>
    <m/>
    <n v="0.1"/>
    <m/>
    <n v="0.18"/>
    <s v="III369A"/>
    <n v="13337.074500000001"/>
    <m/>
    <n v="1333.7074500000001"/>
    <n v="34649.719551000002"/>
    <n v="49320.501501000006"/>
    <s v="NA_INV/EXIT/INV/151_DOC PENDING"/>
    <s v="2000CH010P4165010384"/>
    <s v="0P4165010384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65010384"/>
    <s v="Verification Completed by NSS"/>
    <s v="Phaze1_Part_1"/>
    <n v="30175312"/>
    <n v="2"/>
    <x v="300"/>
    <s v="PHASE_3_NSS"/>
    <s v="63 LINE ITEM OF NSS"/>
    <m/>
    <n v="2264"/>
    <x v="2"/>
    <n v="69924.210000000006"/>
    <d v="2018-10-01T00:00:00"/>
    <s v="(R). MANUFACTURE OF MACHINERY AND EQUIPMENT"/>
    <n v="722"/>
    <n v="82"/>
    <n v="111.5"/>
    <n v="153"/>
    <n v="130.80000000000001"/>
    <n v="1.1730941704035875"/>
    <n v="2266"/>
    <n v="164055.36624215249"/>
    <m/>
    <m/>
  </r>
  <r>
    <n v="306"/>
    <n v="292008114860"/>
    <x v="71"/>
    <s v="Kirloskar Ebara Pumps Limited"/>
    <s v="WEAR RING,IMPLR,KSOSO512010+00/25.2,KEPL"/>
    <n v="13"/>
    <s v="NOS"/>
    <n v="10752.854615384538"/>
    <m/>
    <n v="139787.109999999"/>
    <n v="84139120"/>
    <n v="7.4999999999999997E-2"/>
    <n v="0"/>
    <n v="0"/>
    <n v="0"/>
    <n v="0.1"/>
    <n v="0"/>
    <n v="0.18"/>
    <s v="001/2017-III308B"/>
    <n v="10484.033249999924"/>
    <n v="0"/>
    <n v="1048.4033249999925"/>
    <n v="27237.518383499802"/>
    <n v="38769.954958499715"/>
    <s v="DOC PENDING_INV/EXIT/INV/076"/>
    <s v="2000CH010P4205031523"/>
    <s v="0P4205031523"/>
    <n v="292008114860"/>
    <s v="6072516"/>
    <d v="2020-10-16T00:00:00"/>
    <d v="2020-08-25T00:00:00"/>
    <e v="#N/A"/>
    <e v="#N/A"/>
    <e v="#N/A"/>
    <s v="Local"/>
    <m/>
    <m/>
    <m/>
    <m/>
    <m/>
    <m/>
    <n v="2000"/>
    <s v="CH01"/>
    <s v="0P4205031523"/>
    <s v="Verification Completed by NSS"/>
    <s v="Phaze1_Part_2"/>
    <n v="7199962282"/>
    <n v="13"/>
    <x v="301"/>
    <s v="PHASE_1_ACT"/>
    <m/>
    <s v="Documents required"/>
    <n v="1570"/>
    <x v="2"/>
    <n v="10752.854615384538"/>
    <d v="2020-08-01T00:00:00"/>
    <s v="(R). MANUFACTURE OF MACHINERY AND EQUIPMENT"/>
    <n v="722"/>
    <n v="104"/>
    <n v="113.6"/>
    <n v="153"/>
    <n v="130.80000000000001"/>
    <n v="1.1514084507042255"/>
    <n v="1596"/>
    <n v="160952.05975351998"/>
    <m/>
    <m/>
  </r>
  <r>
    <n v="307"/>
    <n v="292008114860"/>
    <x v="71"/>
    <s v="Kirloskar Ebara Pumps Limited"/>
    <s v="WEAR RING,IMPLR,KSOSO512010+00/25.3,KEPL"/>
    <n v="13"/>
    <s v="NOS"/>
    <n v="10752.854615384538"/>
    <m/>
    <n v="139787.109999999"/>
    <n v="84139120"/>
    <n v="7.4999999999999997E-2"/>
    <n v="0"/>
    <n v="0"/>
    <n v="0"/>
    <n v="0.1"/>
    <n v="0"/>
    <n v="0.18"/>
    <s v="001/2017-III308B"/>
    <n v="10484.033249999924"/>
    <n v="0"/>
    <n v="1048.4033249999925"/>
    <n v="27237.518383499802"/>
    <n v="38769.954958499715"/>
    <s v="DOC PENDING_INV/EXIT/INV/076"/>
    <s v="2000CH010P4205031524"/>
    <s v="0P4205031524"/>
    <n v="292008114860"/>
    <s v="6072516"/>
    <d v="2020-10-16T00:00:00"/>
    <d v="2020-08-25T00:00:00"/>
    <e v="#N/A"/>
    <e v="#N/A"/>
    <e v="#N/A"/>
    <s v="Local"/>
    <m/>
    <m/>
    <m/>
    <m/>
    <m/>
    <m/>
    <n v="2000"/>
    <s v="CH01"/>
    <s v="0P4205031524"/>
    <s v="Verification Completed by NSS"/>
    <s v="Phaze1_Part_2"/>
    <n v="7199962282"/>
    <n v="13"/>
    <x v="301"/>
    <s v="PHASE_1_ACT"/>
    <m/>
    <s v="Documents required"/>
    <n v="1570"/>
    <x v="2"/>
    <n v="10752.854615384538"/>
    <d v="2020-08-01T00:00:00"/>
    <s v="(R). MANUFACTURE OF MACHINERY AND EQUIPMENT"/>
    <n v="722"/>
    <n v="104"/>
    <n v="113.6"/>
    <n v="153"/>
    <n v="130.80000000000001"/>
    <n v="1.1514084507042255"/>
    <n v="1596"/>
    <n v="160952.05975351998"/>
    <m/>
    <m/>
  </r>
  <r>
    <n v="308"/>
    <n v="171801082633"/>
    <x v="20"/>
    <s v="Nidec ASI S.p.A"/>
    <s v="MDL,AO,2CHNL,1000073431,NIDEC"/>
    <n v="3"/>
    <s v="EA"/>
    <n v="45732.369999999668"/>
    <m/>
    <n v="137197.109999999"/>
    <s v="85049000 / 85049090"/>
    <n v="0.15"/>
    <n v="0"/>
    <n v="0"/>
    <n v="0"/>
    <n v="0.1"/>
    <n v="0"/>
    <n v="0.18"/>
    <s v="001/2017-III375"/>
    <n v="20579.566499999848"/>
    <n v="0"/>
    <n v="2057.9566499999851"/>
    <n v="28770.233966999785"/>
    <n v="51407.757116999623"/>
    <s v="DOC PENDING_INV/EXIT/INV/065"/>
    <s v="2000GS010P1003020211"/>
    <s v="0P1003020211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11"/>
    <s v="Verification Completed by NSS"/>
    <s v="Phaze1_Part_2"/>
    <n v="7068019"/>
    <n v="3"/>
    <x v="302"/>
    <s v="PHASE_1_ACT"/>
    <m/>
    <s v="REQUIRED ALL PAGES OF BOE."/>
    <m/>
    <x v="1"/>
    <n v="45732.369999999668"/>
    <d v="2019-09-01T00:00:00"/>
    <s v="(Q). MANUFACTURE OF ELECTRICAL EQUIPMENT"/>
    <n v="666"/>
    <n v="93"/>
    <n v="110.5"/>
    <n v="153"/>
    <n v="133.4"/>
    <n v="1.207239819004525"/>
    <n v="1931"/>
    <n v="165629.81424434271"/>
    <m/>
    <m/>
  </r>
  <r>
    <n v="309"/>
    <n v="172103028031"/>
    <x v="14"/>
    <s v="The Japan Steel Works, Ltd."/>
    <s v="SEAL RING,AC-4005-10K,SHOWA"/>
    <n v="4"/>
    <s v="EA"/>
    <n v="34178.837500000001"/>
    <m/>
    <n v="136715.35"/>
    <n v="84779000"/>
    <n v="7.4999999999999997E-2"/>
    <n v="0"/>
    <n v="0"/>
    <n v="0"/>
    <n v="0.1"/>
    <n v="0"/>
    <n v="0.18"/>
    <s v="001/2017-III365"/>
    <n v="10253.651250000001"/>
    <n v="0"/>
    <n v="1025.365125"/>
    <n v="26638.985947500001"/>
    <n v="37918.002322500004"/>
    <s v="DOC PENDING_INV/EXIT/INV/085"/>
    <s v="2000CH010P0631070307"/>
    <s v="0P0631070307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70307"/>
    <s v="Verification Completed by NSS"/>
    <m/>
    <s v="MA20-0837-1"/>
    <n v="4"/>
    <x v="303"/>
    <s v="PHASE_2_ACT"/>
    <m/>
    <m/>
    <n v="1155"/>
    <x v="2"/>
    <n v="34178.837500000001"/>
    <d v="2021-10-01T00:00:00"/>
    <s v="(R). MANUFACTURE OF MACHINERY AND EQUIPMENT"/>
    <n v="722"/>
    <n v="118"/>
    <n v="120.4"/>
    <n v="153"/>
    <n v="130.80000000000001"/>
    <n v="1.0863787375415284"/>
    <n v="1170"/>
    <n v="148524.64933554819"/>
    <m/>
    <m/>
  </r>
  <r>
    <n v="310"/>
    <n v="171801082633"/>
    <x v="20"/>
    <s v="Nidec ASI S.p.A"/>
    <s v="BRD,PWR SPLY,ELC452637,NIDEC"/>
    <n v="1"/>
    <s v="EA"/>
    <n v="135746.5"/>
    <m/>
    <n v="135746.5"/>
    <s v="85049000 / 85049090"/>
    <n v="0.15"/>
    <n v="0"/>
    <n v="0"/>
    <n v="0"/>
    <n v="0.1"/>
    <n v="0"/>
    <n v="0.18"/>
    <s v="001/2017-III375"/>
    <n v="20361.974999999999"/>
    <n v="0"/>
    <n v="2036.1975"/>
    <n v="28466.041050000003"/>
    <n v="50864.21355"/>
    <s v="DOC PENDING_INV/EXIT/INV/065"/>
    <s v="2000GS010P1003020192"/>
    <s v="0P1003020192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192"/>
    <s v="Verification Completed by NSS"/>
    <s v="Phaze1_Part_2"/>
    <n v="7068019"/>
    <n v="1"/>
    <x v="304"/>
    <s v="PHASE_1_ACT"/>
    <m/>
    <s v="REQUIRED ALL PAGES OF BOE."/>
    <m/>
    <x v="1"/>
    <n v="135746.5"/>
    <d v="2019-09-01T00:00:00"/>
    <s v="(Q). MANUFACTURE OF ELECTRICAL EQUIPMENT"/>
    <n v="666"/>
    <n v="93"/>
    <n v="110.5"/>
    <n v="153"/>
    <n v="133.4"/>
    <n v="1.207239819004525"/>
    <n v="1931"/>
    <n v="163878.58009049777"/>
    <m/>
    <m/>
  </r>
  <r>
    <n v="311"/>
    <n v="171801082633"/>
    <x v="20"/>
    <s v="Nidec ASI S.p.A"/>
    <s v="THYRISTOR,PRECHARGE,740A,ELC409915,NIDEC"/>
    <n v="1"/>
    <s v="EA"/>
    <n v="135746.5"/>
    <m/>
    <n v="135746.5"/>
    <s v="85049000 / 85049090"/>
    <n v="0.15"/>
    <n v="0"/>
    <n v="0"/>
    <n v="0"/>
    <n v="0.1"/>
    <n v="0"/>
    <n v="0.18"/>
    <s v="001/2017-III375"/>
    <n v="20361.974999999999"/>
    <n v="0"/>
    <n v="2036.1975"/>
    <n v="28466.041050000003"/>
    <n v="50864.21355"/>
    <s v="DOC PENDING_INV/EXIT/INV/065"/>
    <s v="2000GS010P1003020201"/>
    <s v="0P1003020201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01"/>
    <s v="Verification Completed by NSS"/>
    <s v="Phaze1_Part_2"/>
    <n v="7068019"/>
    <n v="1"/>
    <x v="304"/>
    <s v="PHASE_1_ACT"/>
    <m/>
    <s v="REQUIRED ALL PAGES OF BOE."/>
    <m/>
    <x v="1"/>
    <n v="135746.5"/>
    <d v="2019-09-01T00:00:00"/>
    <s v="(Q). MANUFACTURE OF ELECTRICAL EQUIPMENT"/>
    <n v="666"/>
    <n v="93"/>
    <n v="110.5"/>
    <n v="153"/>
    <n v="133.4"/>
    <n v="1.207239819004525"/>
    <n v="1931"/>
    <n v="163878.58009049777"/>
    <m/>
    <m/>
  </r>
  <r>
    <n v="312"/>
    <n v="171801082633"/>
    <x v="20"/>
    <s v="Nidec ASI S.p.A"/>
    <s v="BRD,PARALLEL,TL/GT,1000005886,NIDEC"/>
    <n v="1"/>
    <s v="EA"/>
    <n v="135746.5"/>
    <m/>
    <n v="135746.5"/>
    <s v="85049000 / 85049090"/>
    <n v="0.15"/>
    <n v="0"/>
    <n v="0"/>
    <n v="0"/>
    <n v="0.1"/>
    <n v="0"/>
    <n v="0.18"/>
    <s v="001/2017-III375"/>
    <n v="20361.974999999999"/>
    <n v="0"/>
    <n v="2036.1975"/>
    <n v="28466.041050000003"/>
    <n v="50864.21355"/>
    <s v="DOC PENDING_INV/EXIT/INV/065"/>
    <s v="2000GS010P1003020208"/>
    <s v="0P1003020208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08"/>
    <s v="Verification Completed by NSS"/>
    <s v="Phaze1_Part_2"/>
    <n v="7068019"/>
    <n v="1"/>
    <x v="304"/>
    <s v="PHASE_1_ACT"/>
    <m/>
    <s v="REQUIRED ALL PAGES OF BOE."/>
    <m/>
    <x v="1"/>
    <n v="135746.5"/>
    <d v="2019-09-01T00:00:00"/>
    <s v="(Q). MANUFACTURE OF ELECTRICAL EQUIPMENT"/>
    <n v="666"/>
    <n v="93"/>
    <n v="110.5"/>
    <n v="153"/>
    <n v="133.4"/>
    <n v="1.207239819004525"/>
    <n v="1931"/>
    <n v="163878.58009049777"/>
    <m/>
    <m/>
  </r>
  <r>
    <n v="313"/>
    <n v="171801082633"/>
    <x v="20"/>
    <s v="Nidec ASI S.p.A"/>
    <s v="FSE,MAIN,INP,1800V,850A,1000090035,NIDEC"/>
    <n v="3"/>
    <s v="EA"/>
    <n v="45217.33666666667"/>
    <m/>
    <n v="135652.01"/>
    <s v="85049000 / 85049090"/>
    <n v="0.15"/>
    <n v="0"/>
    <n v="0"/>
    <n v="0"/>
    <n v="0.1"/>
    <n v="0"/>
    <n v="0.18"/>
    <s v="001/2017-III375"/>
    <n v="20347.801500000001"/>
    <n v="0"/>
    <n v="2034.7801500000003"/>
    <n v="28446.226497000003"/>
    <n v="50828.808147000003"/>
    <s v="DOC PENDING_INV/EXIT/INV/065"/>
    <s v="2000GS010P1003020263"/>
    <s v="0P1003020263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63"/>
    <s v="Verification Completed by NSS"/>
    <s v="Phaze1_Part_2"/>
    <n v="7068019"/>
    <n v="3"/>
    <x v="305"/>
    <s v="PHASE_1_ACT"/>
    <m/>
    <s v="REQUIRED ALL PAGES OF BOE."/>
    <m/>
    <x v="1"/>
    <n v="45217.33666666667"/>
    <d v="2019-09-01T00:00:00"/>
    <s v="(Q). MANUFACTURE OF ELECTRICAL EQUIPMENT"/>
    <n v="666"/>
    <n v="93"/>
    <n v="110.5"/>
    <n v="153"/>
    <n v="133.4"/>
    <n v="1.207239819004525"/>
    <n v="1931"/>
    <n v="163764.50800000003"/>
    <m/>
    <m/>
  </r>
  <r>
    <n v="314"/>
    <m/>
    <x v="11"/>
    <s v="Hermetic-Pumps Singapore"/>
    <s v="SLV,BRG,1.4571/W5,225051201,HERM-PMP"/>
    <n v="2"/>
    <s v="EA"/>
    <n v="67789.735000000001"/>
    <m/>
    <n v="135579.47"/>
    <n v="84821090"/>
    <n v="7.4999999999999997E-2"/>
    <m/>
    <m/>
    <m/>
    <n v="0.1"/>
    <m/>
    <n v="0.18"/>
    <s v="001/2017-III369"/>
    <n v="10168.46025"/>
    <n v="0"/>
    <n v="1016.8460250000001"/>
    <n v="26417.659729499999"/>
    <n v="37602.966004499998"/>
    <s v="DOC PENDING_INV/EXIT/INV/164"/>
    <s v="2000GS010P4205021400"/>
    <s v="2000GS010P4205021400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400"/>
    <s v="Verification Completed by NSS"/>
    <s v="Phaze1_Part_2"/>
    <s v="430CI26734/34-17"/>
    <n v="2"/>
    <x v="306"/>
    <s v="PHASE_6_ACT"/>
    <m/>
    <m/>
    <n v="2646"/>
    <x v="2"/>
    <n v="67789.735000000001"/>
    <d v="2017-09-01T00:00:00"/>
    <s v="(R). MANUFACTURE OF MACHINERY AND EQUIPMENT"/>
    <n v="722"/>
    <n v="69"/>
    <n v="108.5"/>
    <n v="153"/>
    <n v="130.80000000000001"/>
    <n v="1.2055299539170508"/>
    <n v="2661"/>
    <n v="163445.11222119816"/>
    <m/>
    <m/>
  </r>
  <r>
    <n v="315"/>
    <n v="292306954590"/>
    <x v="143"/>
    <s v="Eagle Burgmann India Pvt. Ltd."/>
    <s v="O-RING,FFKM,009SHPV/60-PTA1/2.6,EAGLEBUR"/>
    <n v="2"/>
    <s v="NOS"/>
    <n v="27243.259999999951"/>
    <m/>
    <n v="54486.519999999902"/>
    <n v="84842000"/>
    <n v="7.4999999999999997E-2"/>
    <s v=" "/>
    <n v="0"/>
    <n v="0"/>
    <n v="0.1"/>
    <n v="0"/>
    <n v="0.18"/>
    <s v="001/2017-III369B"/>
    <n v="4086.4889999999923"/>
    <n v="0"/>
    <n v="408.64889999999923"/>
    <n v="10616.698421999981"/>
    <n v="15111.836321999974"/>
    <s v="DOC PENDING_INV/EXIT/INV/088"/>
    <s v="2000CH010P3034071369"/>
    <s v="0P3034071369"/>
    <n v="292306954590"/>
    <s v="6057014"/>
    <d v="2023-07-04T00:00:00"/>
    <d v="2023-06-30T00:00:00"/>
    <e v="#N/A"/>
    <e v="#N/A"/>
    <e v="#N/A"/>
    <s v="Local"/>
    <m/>
    <m/>
    <m/>
    <m/>
    <m/>
    <m/>
    <n v="2000"/>
    <s v="CH01"/>
    <s v="0P3034071369"/>
    <s v="New_Line item_ Addition"/>
    <m/>
    <n v="27108153"/>
    <n v="2"/>
    <x v="307"/>
    <s v="PHASE_2_ACT"/>
    <m/>
    <m/>
    <n v="531"/>
    <x v="2"/>
    <n v="67382.365000000005"/>
    <d v="2023-06-01T00:00:00"/>
    <s v="(R). MANUFACTURE OF MACHINERY AND EQUIPMENT"/>
    <n v="722"/>
    <n v="138"/>
    <n v="128"/>
    <n v="153"/>
    <n v="130.80000000000001"/>
    <n v="1.0218750000000001"/>
    <n v="562"/>
    <n v="137712.70846875003"/>
    <m/>
    <m/>
  </r>
  <r>
    <n v="316"/>
    <m/>
    <x v="11"/>
    <s v="Filter Concept Pvt. Ltd."/>
    <s v="FLTR,CANDLE,SS316L,63.5MM,508MM"/>
    <n v="12"/>
    <s v="NOS"/>
    <n v="11200"/>
    <m/>
    <n v="134400"/>
    <n v="84212900"/>
    <n v="7.4999999999999997E-2"/>
    <m/>
    <m/>
    <m/>
    <n v="0.1"/>
    <m/>
    <n v="0.18"/>
    <s v="001/2017-III322"/>
    <n v="10080"/>
    <n v="0"/>
    <n v="1008"/>
    <n v="26187.84"/>
    <n v="37275.839999999997"/>
    <s v="DOC PENDING_INV/EXIT/INV/163"/>
    <s v="2000GS010P3922150138"/>
    <s v="2000GS010P3922150138"/>
    <n v="291605641316"/>
    <s v="0054520"/>
    <d v="2016-12-10T00:00:00"/>
    <d v="2016-11-19T00:00:00"/>
    <e v="#N/A"/>
    <e v="#N/A"/>
    <e v="#N/A"/>
    <s v="Local"/>
    <m/>
    <m/>
    <m/>
    <m/>
    <m/>
    <m/>
    <n v="2000"/>
    <s v="GS01"/>
    <s v="0P3922150138"/>
    <s v="Verification Completed by NSS"/>
    <s v="Phaze1_Part_2"/>
    <s v="B0377"/>
    <n v="12"/>
    <x v="308"/>
    <s v="PHASE_6_ACT"/>
    <m/>
    <m/>
    <n v="2945"/>
    <x v="2"/>
    <n v="11200"/>
    <d v="2016-11-01T00:00:00"/>
    <s v="(R). MANUFACTURE OF MACHINERY AND EQUIPMENT"/>
    <n v="722"/>
    <n v="59"/>
    <n v="107.5"/>
    <n v="153"/>
    <n v="130.80000000000001"/>
    <n v="1.2167441860465118"/>
    <n v="2965"/>
    <n v="163530.41860465117"/>
    <m/>
    <m/>
  </r>
  <r>
    <n v="317"/>
    <n v="171801082633"/>
    <x v="20"/>
    <s v="Nidec ASI S.p.A"/>
    <s v="TRANSDR,CUR,1000/0.2A,ELP223424,NIDEC"/>
    <n v="3"/>
    <s v="EA"/>
    <n v="44553.279999999999"/>
    <m/>
    <n v="133659.84"/>
    <s v="85049000 / 85049090"/>
    <n v="0.15"/>
    <n v="0"/>
    <n v="0"/>
    <n v="0"/>
    <n v="0.1"/>
    <n v="0"/>
    <n v="0.18"/>
    <s v="001/2017-III375"/>
    <n v="20048.975999999999"/>
    <n v="0"/>
    <n v="2004.8976"/>
    <n v="28028.468447999996"/>
    <n v="50082.342047999991"/>
    <s v="DOC PENDING_INV/EXIT/INV/065"/>
    <s v="2000GS010P1003020238"/>
    <s v="0P1003020238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38"/>
    <s v="Verification Completed by NSS"/>
    <s v="Phaze1_Part_2"/>
    <n v="7068019"/>
    <n v="3"/>
    <x v="309"/>
    <s v="PHASE_1_ACT"/>
    <m/>
    <s v="REQUIRED ALL PAGES OF BOE."/>
    <m/>
    <x v="1"/>
    <n v="44553.279999999999"/>
    <d v="2019-09-01T00:00:00"/>
    <s v="(Q). MANUFACTURE OF ELECTRICAL EQUIPMENT"/>
    <n v="666"/>
    <n v="93"/>
    <n v="110.5"/>
    <n v="153"/>
    <n v="133.4"/>
    <n v="1.207239819004525"/>
    <n v="1931"/>
    <n v="161359.48104977378"/>
    <m/>
    <m/>
  </r>
  <r>
    <n v="318"/>
    <n v="291604241191"/>
    <x v="119"/>
    <s v="Bharat Heavy Electricals Ltd."/>
    <s v="SHIM,VARIABLE IGV,35106058,BHEL-GT"/>
    <n v="64"/>
    <s v="EA"/>
    <n v="2076.3759375"/>
    <m/>
    <n v="132888.06"/>
    <n v="84119900"/>
    <n v="0.1"/>
    <m/>
    <n v="0"/>
    <m/>
    <n v="0.1"/>
    <m/>
    <n v="0.18"/>
    <s v="001/2017-III316"/>
    <n v="13288.806"/>
    <n v="0"/>
    <n v="1328.8806000000002"/>
    <n v="26551.034388"/>
    <n v="41168.720988000001"/>
    <s v="DOC PENDING_INV/EXIT/INV/095"/>
    <s v="2000CH010P1401060044"/>
    <s v="0P1401060044"/>
    <n v="291604241191"/>
    <s v="0045095"/>
    <d v="2016-10-10T00:00:00"/>
    <d v="2016-08-30T00:00:00"/>
    <e v="#N/A"/>
    <e v="#N/A"/>
    <e v="#N/A"/>
    <s v="Local"/>
    <m/>
    <m/>
    <m/>
    <m/>
    <m/>
    <m/>
    <n v="2000"/>
    <s v="CH01"/>
    <s v="0P1401060044"/>
    <s v="Verification Completed by NSS"/>
    <m/>
    <n v="1709"/>
    <n v="64"/>
    <x v="310"/>
    <s v="PHASE_3_ACT"/>
    <m/>
    <m/>
    <n v="3026"/>
    <x v="1"/>
    <n v="2076.3759375"/>
    <d v="2016-08-01T00:00:00"/>
    <s v="(Q). MANUFACTURE OF ELECTRICAL EQUIPMENT"/>
    <n v="666"/>
    <n v="56"/>
    <n v="108"/>
    <n v="153"/>
    <n v="133.4"/>
    <n v="1.2351851851851852"/>
    <n v="3057"/>
    <n v="164141.36299999998"/>
    <m/>
    <m/>
  </r>
  <r>
    <n v="319"/>
    <n v="172002469796"/>
    <x v="11"/>
    <s v="ERIKS Pte Ltd"/>
    <s v="SEALING KIT,F SAD-BR03-35,AMG-PESCH  (2020206683)"/>
    <n v="14"/>
    <s v="ST"/>
    <n v="10173.55642857143"/>
    <n v="10173.55642857143"/>
    <n v="152603.34642857144"/>
    <m/>
    <m/>
    <m/>
    <m/>
    <m/>
    <m/>
    <m/>
    <n v="0.18"/>
    <s v="III123A"/>
    <n v="0"/>
    <m/>
    <n v="0"/>
    <n v="27468.60235714286"/>
    <n v="27468.60235714286"/>
    <s v="NA_INV/EXIT/INV/150_DOC PENDING"/>
    <s v="2000CH010P4102205077"/>
    <s v="0P4102205077"/>
    <e v="#N/A"/>
    <e v="#N/A"/>
    <e v="#N/A"/>
    <d v="2020-10-28T00:00:00"/>
    <n v="172002469796"/>
    <s v="1005083"/>
    <d v="2020-11-24T00:00:00"/>
    <s v="Import"/>
    <m/>
    <m/>
    <m/>
    <m/>
    <m/>
    <m/>
    <n v="2000"/>
    <s v="CH01"/>
    <s v="0P4102205077"/>
    <s v="Verification Completed by NSS"/>
    <s v="Phaze1_Part_1"/>
    <n v="2020206683"/>
    <n v="14"/>
    <x v="311"/>
    <s v="PHASE_3_NSS"/>
    <s v="63 LINE ITEM OF NSS"/>
    <m/>
    <n v="1506"/>
    <x v="2"/>
    <n v="9474.5442857142862"/>
    <d v="2020-10-01T00:00:00"/>
    <s v="(R). MANUFACTURE OF MACHINERY AND EQUIPMENT"/>
    <n v="722"/>
    <n v="106"/>
    <n v="114.2"/>
    <n v="153"/>
    <n v="130.80000000000001"/>
    <n v="1.1453590192644485"/>
    <n v="1535"/>
    <n v="151924.56651488619"/>
    <m/>
    <m/>
  </r>
  <r>
    <n v="320"/>
    <n v="291706381385"/>
    <x v="144"/>
    <s v="Swam Pneumatics Pvt. Ltd"/>
    <s v="PIST RING,G6122025,SWAM-PNU"/>
    <n v="20"/>
    <s v="NOS"/>
    <n v="6600"/>
    <m/>
    <n v="132000"/>
    <n v="84149040"/>
    <n v="7.4999999999999997E-2"/>
    <n v="0"/>
    <n v="0"/>
    <n v="0"/>
    <n v="0.1"/>
    <n v="0"/>
    <n v="0.18"/>
    <s v="001/2017-III317B"/>
    <n v="9900"/>
    <n v="0"/>
    <n v="990"/>
    <n v="25720.2"/>
    <n v="36610.199999999997"/>
    <s v="DOC PENDING_INV/EXIT/INV/070"/>
    <s v="2000CH010P3902040079"/>
    <s v="0P3902040079"/>
    <n v="291706381385"/>
    <s v="6054089"/>
    <d v="2017-11-04T00:00:00"/>
    <d v="2017-10-16T00:00:00"/>
    <e v="#N/A"/>
    <e v="#N/A"/>
    <e v="#N/A"/>
    <s v="Local"/>
    <m/>
    <m/>
    <m/>
    <m/>
    <m/>
    <m/>
    <n v="2000"/>
    <s v="CH01"/>
    <s v="0P3902040079"/>
    <s v="Verification Completed by NSS"/>
    <m/>
    <s v="SP/IG/217"/>
    <n v="20"/>
    <x v="312"/>
    <s v="PHASE_1_ACT"/>
    <m/>
    <s v="Documents Required for remaining quantity."/>
    <n v="2614"/>
    <x v="2"/>
    <n v="6600"/>
    <d v="2017-10-01T00:00:00"/>
    <s v="(R). MANUFACTURE OF MACHINERY AND EQUIPMENT"/>
    <n v="722"/>
    <n v="70"/>
    <n v="109"/>
    <n v="153"/>
    <n v="130.80000000000001"/>
    <n v="1.2000000000000002"/>
    <n v="2631"/>
    <n v="158400.00000000003"/>
    <m/>
    <m/>
  </r>
  <r>
    <n v="321"/>
    <n v="292211640453"/>
    <x v="145"/>
    <s v="Millstores Corporation"/>
    <s v="BRG,BALL,MET,7314 BECBJ,70MM,150MM,SKF"/>
    <n v="6"/>
    <s v="NOS"/>
    <n v="21989.070000000003"/>
    <m/>
    <n v="131934.42000000001"/>
    <s v="84820000 / 84821090"/>
    <n v="7.4999999999999997E-2"/>
    <n v="0"/>
    <n v="0"/>
    <n v="0"/>
    <n v="0.1"/>
    <n v="0"/>
    <n v="0.18"/>
    <s v="001/2017 - III369"/>
    <n v="9895.0815000000002"/>
    <n v="0"/>
    <n v="989.50815000000011"/>
    <n v="25707.421737000004"/>
    <n v="36592.011387000006"/>
    <s v="DOC PENDING_INV/EXIT/INV/083"/>
    <s v="2000CH010T3002010462"/>
    <s v="0T3002010462"/>
    <n v="292211640453"/>
    <s v="6100854"/>
    <d v="2022-11-10T00:00:00"/>
    <d v="2022-11-07T00:00:00"/>
    <e v="#N/A"/>
    <e v="#N/A"/>
    <e v="#N/A"/>
    <s v="Local"/>
    <m/>
    <m/>
    <m/>
    <m/>
    <m/>
    <m/>
    <n v="2000"/>
    <s v="CH01"/>
    <s v="0T3002010462"/>
    <s v="Verification Completed by NSS"/>
    <m/>
    <s v="BC3847"/>
    <n v="6"/>
    <x v="313"/>
    <s v="PHASE_1_ACT"/>
    <m/>
    <s v="DOCUMENTS REQUIRED FOR REMAINING QTY."/>
    <n v="766"/>
    <x v="2"/>
    <n v="21989.070000000003"/>
    <d v="2022-11-01T00:00:00"/>
    <s v="(R). MANUFACTURE OF MACHINERY AND EQUIPMENT"/>
    <n v="722"/>
    <n v="131"/>
    <n v="126.7"/>
    <n v="153"/>
    <n v="130.80000000000001"/>
    <n v="1.0323599052880821"/>
    <n v="774"/>
    <n v="136203.80533543805"/>
    <m/>
    <m/>
  </r>
  <r>
    <n v="322"/>
    <n v="171801082633"/>
    <x v="20"/>
    <s v="Nidec ASI S.p.A"/>
    <s v="MDL,AI,2CHNL,1000082868,NIDEC"/>
    <n v="3"/>
    <s v="EA"/>
    <n v="43250.823333333334"/>
    <m/>
    <n v="129752.47"/>
    <s v="85049000 / 85049090"/>
    <n v="0.15"/>
    <n v="0"/>
    <n v="0"/>
    <n v="0"/>
    <n v="0.1"/>
    <n v="0"/>
    <n v="0.18"/>
    <s v="001/2017-III375"/>
    <n v="19462.870500000001"/>
    <n v="0"/>
    <n v="1946.2870500000001"/>
    <n v="27209.092959000001"/>
    <n v="48618.250509000005"/>
    <s v="DOC PENDING_INV/EXIT/INV/065"/>
    <s v="2000GS010P1003020214"/>
    <s v="0P1003020214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14"/>
    <s v="Verification Completed by NSS"/>
    <s v="Phaze1_Part_2"/>
    <n v="7068019"/>
    <n v="3"/>
    <x v="314"/>
    <s v="PHASE_1_ACT"/>
    <m/>
    <s v="REQUIRED ALL PAGES OF BOE."/>
    <m/>
    <x v="1"/>
    <n v="43250.823333333334"/>
    <d v="2019-09-01T00:00:00"/>
    <s v="(Q). MANUFACTURE OF ELECTRICAL EQUIPMENT"/>
    <n v="666"/>
    <n v="93"/>
    <n v="110.5"/>
    <n v="153"/>
    <n v="133.4"/>
    <n v="1.207239819004525"/>
    <n v="1931"/>
    <n v="156642.34839819008"/>
    <m/>
    <m/>
  </r>
  <r>
    <n v="323"/>
    <n v="291806636494"/>
    <x v="146"/>
    <s v="Jyoti Ltd (Switchgear Division)"/>
    <s v="COIL,TRIPPING,110VDC,550W,100OHMS,JYOTI"/>
    <n v="23"/>
    <s v="EA"/>
    <n v="5545.405652173913"/>
    <m/>
    <n v="127544.33"/>
    <n v="85381090"/>
    <n v="7.4999999999999997E-2"/>
    <n v="0"/>
    <n v="0"/>
    <n v="0"/>
    <n v="0.1"/>
    <n v="0"/>
    <n v="0.18"/>
    <s v="001/2017 - III389"/>
    <n v="9565.8247499999998"/>
    <n v="0"/>
    <n v="956.58247500000004"/>
    <n v="24852.012700499996"/>
    <n v="35374.419925499998"/>
    <s v="DOC PENDING_INV/EXIT/INV/084"/>
    <s v="2000CH010T4604030002"/>
    <s v="0T4604030002"/>
    <n v="291806636494"/>
    <s v="6052532"/>
    <d v="2018-08-06T00:00:00"/>
    <d v="2018-07-31T00:00:00"/>
    <e v="#N/A"/>
    <e v="#N/A"/>
    <e v="#N/A"/>
    <s v="Local"/>
    <m/>
    <m/>
    <m/>
    <m/>
    <m/>
    <m/>
    <n v="2000"/>
    <s v="CH01"/>
    <s v="0T4604030002"/>
    <s v="Verification Completed by NSS"/>
    <m/>
    <s v="1J/8/80096/18-19"/>
    <n v="23"/>
    <x v="315"/>
    <s v="PHASE_1_ACT"/>
    <m/>
    <n v="1"/>
    <n v="2326"/>
    <x v="0"/>
    <n v="5545.405652173913"/>
    <d v="2018-07-01T00:00:00"/>
    <s v="(J). MANUFACTURE OF CHEMICALS AND CHEMICAL PRODUCTS"/>
    <n v="364"/>
    <n v="79"/>
    <n v="118.3"/>
    <n v="153"/>
    <n v="136.4"/>
    <n v="1.1530008453085376"/>
    <n v="2358"/>
    <n v="147058.72030431108"/>
    <m/>
    <m/>
  </r>
  <r>
    <n v="324"/>
    <n v="172303150961"/>
    <x v="147"/>
    <s v="Bently Nevada LLC"/>
    <s v="CBL,EXT,VELOMITOR,106765-A10,BENTLY-N"/>
    <n v="4"/>
    <s v="EA"/>
    <n v="31827.439999999751"/>
    <m/>
    <n v="127309.75999999901"/>
    <n v="85432090"/>
    <n v="7.4999999999999997E-2"/>
    <n v="0"/>
    <n v="0"/>
    <n v="0"/>
    <n v="0.1"/>
    <n v="0"/>
    <n v="0.18"/>
    <s v="001/2017-III394"/>
    <n v="9548.2319999999254"/>
    <n v="0"/>
    <n v="954.82319999999254"/>
    <n v="24806.306735999802"/>
    <n v="35309.361935999725"/>
    <s v="DOC PENDING_INV/EXIT/INV/093"/>
    <s v="2000CH010P5551870028"/>
    <s v="0P5551870028"/>
    <e v="#N/A"/>
    <e v="#N/A"/>
    <e v="#N/A"/>
    <d v="2023-09-28T00:00:00"/>
    <n v="172303150961"/>
    <s v="1003865"/>
    <d v="2023-09-29T00:00:00"/>
    <s v="Import"/>
    <m/>
    <m/>
    <m/>
    <m/>
    <m/>
    <m/>
    <n v="2000"/>
    <s v="CH01"/>
    <s v="0P5551870028"/>
    <s v="New_Line item_ Addition"/>
    <m/>
    <n v="1010809307"/>
    <n v="4"/>
    <x v="316"/>
    <s v="PHASE_2_ACT"/>
    <m/>
    <m/>
    <n v="441"/>
    <x v="1"/>
    <n v="31827.439999999751"/>
    <d v="2023-09-01T00:00:00"/>
    <s v="(Q). MANUFACTURE OF ELECTRICAL EQUIPMENT"/>
    <n v="666"/>
    <n v="141"/>
    <n v="131.30000000000001"/>
    <n v="153"/>
    <n v="133.4"/>
    <n v="1.015993907083016"/>
    <n v="470"/>
    <n v="129345.94047220005"/>
    <m/>
    <m/>
  </r>
  <r>
    <n v="325"/>
    <n v="292207781294"/>
    <x v="148"/>
    <s v="STARFLEX SEALING INDIA PVT LTD"/>
    <s v="GSKT,SPW,CL300,316,GPH,20IN"/>
    <n v="113"/>
    <s v="EA"/>
    <n v="1125.958318584062"/>
    <m/>
    <n v="127233.289999999"/>
    <n v="84841090"/>
    <n v="7.4999999999999997E-2"/>
    <n v="0"/>
    <n v="0"/>
    <n v="0"/>
    <n v="0.1"/>
    <n v="0"/>
    <n v="0.18"/>
    <s v="001/2017 - III369B"/>
    <n v="9542.4967499999257"/>
    <n v="0"/>
    <n v="954.24967499999264"/>
    <n v="24791.406556499805"/>
    <n v="35288.152981499719"/>
    <s v="DOC PENDING_INV/EXIT/INV/081"/>
    <s v="2000CH010T2541370028"/>
    <s v="0T2541370028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1370028"/>
    <s v="Verification Completed by NSS"/>
    <m/>
    <s v="A012223/LUB00013"/>
    <n v="113"/>
    <x v="317"/>
    <s v="PHASE_1_ACT"/>
    <m/>
    <m/>
    <n v="883"/>
    <x v="2"/>
    <n v="1125.958318584062"/>
    <d v="2022-07-01T00:00:00"/>
    <s v="(R). MANUFACTURE OF MACHINERY AND EQUIPMENT"/>
    <n v="722"/>
    <n v="127"/>
    <n v="125.8"/>
    <n v="153"/>
    <n v="130.80000000000001"/>
    <n v="1.0397456279809223"/>
    <n v="897"/>
    <n v="132290.25701112777"/>
    <m/>
    <m/>
  </r>
  <r>
    <n v="326"/>
    <n v="171702612222"/>
    <x v="53"/>
    <s v="Siemens Limited"/>
    <s v="FIBER OPTICS SET,LDX:L0132111,SIEMENS"/>
    <n v="4"/>
    <s v="EA"/>
    <n v="31384.172500000001"/>
    <m/>
    <n v="125536.69"/>
    <n v="85447090"/>
    <n v="0"/>
    <n v="0"/>
    <n v="0"/>
    <n v="0"/>
    <n v="0"/>
    <n v="0"/>
    <n v="0.18"/>
    <s v="001/2017-III395"/>
    <n v="0"/>
    <n v="0"/>
    <n v="0"/>
    <n v="22596.604199999998"/>
    <n v="22596.604199999998"/>
    <s v="DOC PENDING_INV/EXIT/INV/065"/>
    <s v="2000CH010P0958970152"/>
    <s v="0P0958970152"/>
    <e v="#N/A"/>
    <e v="#N/A"/>
    <e v="#N/A"/>
    <d v="2017-09-25T00:00:00"/>
    <n v="171702612222"/>
    <s v="1004015"/>
    <d v="2017-10-11T00:00:00"/>
    <s v="Import"/>
    <m/>
    <m/>
    <m/>
    <m/>
    <m/>
    <m/>
    <n v="2000"/>
    <s v="CH01"/>
    <s v="0P0958970152"/>
    <s v="Verification Completed by NSS"/>
    <s v="Phaze_2"/>
    <n v="9061707572"/>
    <n v="4"/>
    <x v="318"/>
    <s v="PHASE_1_ACT"/>
    <m/>
    <s v="INVISIBLE INVOICE AND BOE. REQUIRED CLEAR COPY"/>
    <n v="2635"/>
    <x v="1"/>
    <n v="31384.172500000001"/>
    <d v="2017-09-01T00:00:00"/>
    <s v="(Q). MANUFACTURE OF ELECTRICAL EQUIPMENT"/>
    <n v="666"/>
    <n v="69"/>
    <n v="110.7"/>
    <n v="153"/>
    <n v="133.4"/>
    <n v="1.2050587172538392"/>
    <n v="2661"/>
    <n v="151279.08261969287"/>
    <m/>
    <m/>
  </r>
  <r>
    <n v="327"/>
    <n v="171801082633"/>
    <x v="20"/>
    <s v="Nidec ASI S.p.A"/>
    <s v="RLY,BUCHHOLZ,BR25 L,SPL-TRAS"/>
    <n v="1"/>
    <s v="NOS"/>
    <n v="125447.89"/>
    <m/>
    <n v="125447.89"/>
    <n v="85049090"/>
    <n v="0.15"/>
    <n v="0"/>
    <n v="0"/>
    <n v="0"/>
    <n v="0.1"/>
    <n v="0"/>
    <n v="0.18"/>
    <s v="001/2017-III375"/>
    <n v="18817.183499999999"/>
    <n v="0"/>
    <n v="1881.7183500000001"/>
    <n v="26306.422533000001"/>
    <n v="47005.324382999999"/>
    <s v="DOC PENDING_INV/EXIT/INV/066"/>
    <s v="2000GS010P1141120240"/>
    <s v="0P1141120240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40"/>
    <s v="Verification Completed by NSS"/>
    <s v="Phaze1_Part_2"/>
    <n v="7068019"/>
    <n v="1"/>
    <x v="319"/>
    <s v="PHASE_1_ACT"/>
    <m/>
    <s v="REQUIRED COMPLETE VISIBLE COPY OF BOE."/>
    <m/>
    <x v="1"/>
    <n v="125447.89"/>
    <d v="2019-09-01T00:00:00"/>
    <s v="(Q). MANUFACTURE OF ELECTRICAL EQUIPMENT"/>
    <n v="666"/>
    <n v="93"/>
    <n v="110.5"/>
    <n v="153"/>
    <n v="133.4"/>
    <n v="1.207239819004525"/>
    <n v="1931"/>
    <n v="151445.68801809958"/>
    <m/>
    <m/>
  </r>
  <r>
    <n v="328"/>
    <n v="291808584955"/>
    <x v="149"/>
    <s v="Emerson Process Management"/>
    <s v="ST RG RET/BUSH ASSY,25A6689X152,FISH-CO"/>
    <n v="2"/>
    <s v="EA"/>
    <n v="62549.5"/>
    <m/>
    <n v="125099"/>
    <n v="84819090"/>
    <n v="7.4999999999999997E-2"/>
    <n v="0"/>
    <n v="0"/>
    <n v="0"/>
    <n v="0.1"/>
    <n v="0"/>
    <n v="0.18"/>
    <s v="001/2017-III368"/>
    <n v="9382.4249999999993"/>
    <n v="0"/>
    <n v="938.24249999999995"/>
    <n v="24375.540149999997"/>
    <n v="34696.207649999997"/>
    <s v="DOC PENDING_INV/EXIT/INV/072"/>
    <s v="2000CH010P4102201670"/>
    <s v="0P4102201670"/>
    <n v="291808584955"/>
    <s v="6067029"/>
    <d v="2018-10-03T00:00:00"/>
    <d v="2018-09-26T00:00:00"/>
    <e v="#N/A"/>
    <e v="#N/A"/>
    <e v="#N/A"/>
    <s v="Local"/>
    <m/>
    <m/>
    <m/>
    <m/>
    <m/>
    <m/>
    <n v="2000"/>
    <s v="CH01"/>
    <s v="0P4102201670"/>
    <s v="Verification Completed by NSS"/>
    <s v="Phaze_2"/>
    <n v="9318632222"/>
    <n v="2"/>
    <x v="320"/>
    <s v="PHASE_1_ACT"/>
    <m/>
    <s v="Documents required for remaining qty"/>
    <n v="2269"/>
    <x v="2"/>
    <n v="62549.5"/>
    <d v="2018-09-01T00:00:00"/>
    <s v="(R). MANUFACTURE OF MACHINERY AND EQUIPMENT"/>
    <n v="722"/>
    <n v="81"/>
    <n v="111.6"/>
    <n v="153"/>
    <n v="130.80000000000001"/>
    <n v="1.1720430107526882"/>
    <n v="2296"/>
    <n v="146621.40860215054"/>
    <m/>
    <m/>
  </r>
  <r>
    <n v="329"/>
    <n v="292008692301"/>
    <x v="150"/>
    <s v="Anderson Greenwood"/>
    <s v="NOZL,103063-R,TYCO-V&amp;C"/>
    <n v="2"/>
    <s v="NOS"/>
    <n v="62160"/>
    <m/>
    <n v="124320"/>
    <n v="84819090"/>
    <n v="7.4999999999999997E-2"/>
    <n v="0"/>
    <n v="0"/>
    <n v="0"/>
    <n v="0.1"/>
    <n v="0"/>
    <n v="0.18"/>
    <s v="001/2017-III368"/>
    <n v="9324"/>
    <n v="0"/>
    <n v="932.40000000000009"/>
    <n v="24223.751999999997"/>
    <n v="34480.151999999995"/>
    <s v="DOC PENDING_INV/EXIT/INV/079"/>
    <s v="2000CH010P5270010098"/>
    <s v="0P5270010098"/>
    <n v="292008692301"/>
    <s v="6077591"/>
    <d v="2020-11-03T00:00:00"/>
    <d v="2020-09-28T00:00:00"/>
    <e v="#N/A"/>
    <e v="#N/A"/>
    <e v="#N/A"/>
    <s v="Local"/>
    <m/>
    <m/>
    <m/>
    <m/>
    <m/>
    <m/>
    <n v="2000"/>
    <s v="CH01"/>
    <s v="0P5270010098"/>
    <s v="Verification Completed by NSS"/>
    <s v="Phaze_2"/>
    <n v="6500219482"/>
    <n v="2"/>
    <x v="321"/>
    <s v="PHASE_1_ACT"/>
    <m/>
    <s v="DOCUMENTS REQUIRED FOR REMAINING QTY."/>
    <n v="1536"/>
    <x v="2"/>
    <n v="62160"/>
    <d v="2020-09-01T00:00:00"/>
    <s v="(R). MANUFACTURE OF MACHINERY AND EQUIPMENT"/>
    <n v="722"/>
    <n v="105"/>
    <n v="113.7"/>
    <n v="153"/>
    <n v="130.80000000000001"/>
    <n v="1.1503957783641161"/>
    <n v="1565"/>
    <n v="143017.20316622691"/>
    <m/>
    <m/>
  </r>
  <r>
    <n v="330"/>
    <n v="291807691722"/>
    <x v="113"/>
    <s v="Sure Safety ( India ) Pvt Ltd"/>
    <s v="SAFETY NET,5X10M²"/>
    <n v="30"/>
    <s v="EA"/>
    <n v="4125"/>
    <m/>
    <n v="123750"/>
    <n v="56081900"/>
    <n v="0.1"/>
    <n v="0"/>
    <n v="0"/>
    <n v="0"/>
    <n v="0.1"/>
    <n v="0"/>
    <n v="0.05"/>
    <s v="001/2017 - I218C"/>
    <n v="12375"/>
    <n v="0"/>
    <n v="1237.5"/>
    <n v="6868.125"/>
    <n v="20480.625"/>
    <s v="DOC PENDING_INV/EXIT/INV/081"/>
    <s v="2000CH010T1621030001"/>
    <s v="0T1621030001"/>
    <n v="291807691722"/>
    <s v="6060391"/>
    <d v="2018-09-06T00:00:00"/>
    <d v="2018-08-31T00:00:00"/>
    <e v="#N/A"/>
    <e v="#N/A"/>
    <e v="#N/A"/>
    <s v="Local"/>
    <m/>
    <m/>
    <m/>
    <m/>
    <m/>
    <m/>
    <n v="2000"/>
    <s v="CH01"/>
    <s v="0T1621030001"/>
    <s v="Verification Completed by NSS"/>
    <s v="Phaze_2"/>
    <s v="GST18/2310"/>
    <n v="30"/>
    <x v="322"/>
    <s v="PHASE_1_ACT"/>
    <m/>
    <m/>
    <n v="2295"/>
    <x v="2"/>
    <n v="4125"/>
    <d v="2018-08-01T00:00:00"/>
    <s v="(R). MANUFACTURE OF MACHINERY AND EQUIPMENT"/>
    <n v="722"/>
    <n v="80"/>
    <n v="111.2"/>
    <n v="153"/>
    <n v="130.80000000000001"/>
    <n v="1.1762589928057554"/>
    <n v="2327"/>
    <n v="145562.05035971224"/>
    <m/>
    <m/>
  </r>
  <r>
    <n v="331"/>
    <n v="171801082633"/>
    <x v="20"/>
    <s v="Nidec ASI S.p.A"/>
    <s v="FSE,UR,6000V,250A,ELP22962801,NIDEC"/>
    <n v="1"/>
    <s v="EA"/>
    <n v="123354.13"/>
    <m/>
    <n v="123354.13"/>
    <s v="85049000 / 85049090"/>
    <n v="0.15"/>
    <n v="0"/>
    <n v="0"/>
    <n v="0"/>
    <n v="0.1"/>
    <n v="0"/>
    <n v="0.18"/>
    <s v="001/2017-III375"/>
    <n v="18503.119500000001"/>
    <n v="0"/>
    <n v="1850.3119500000003"/>
    <n v="25867.361061"/>
    <n v="46220.792511"/>
    <s v="DOC PENDING_INV/EXIT/INV/065"/>
    <s v="2000GS010P1003020259"/>
    <s v="0P1003020259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59"/>
    <s v="Verification Completed by NSS"/>
    <m/>
    <n v="7068019"/>
    <n v="1"/>
    <x v="323"/>
    <s v="PHASE_1_ACT"/>
    <m/>
    <s v="REQUIRED ALL PAGES OF BOE."/>
    <m/>
    <x v="1"/>
    <n v="123354.13"/>
    <d v="2019-09-01T00:00:00"/>
    <s v="(Q). MANUFACTURE OF ELECTRICAL EQUIPMENT"/>
    <n v="666"/>
    <n v="93"/>
    <n v="110.5"/>
    <n v="153"/>
    <n v="133.4"/>
    <n v="1.207239819004525"/>
    <n v="1931"/>
    <n v="148918.01757466065"/>
    <m/>
    <m/>
  </r>
  <r>
    <n v="332"/>
    <m/>
    <x v="11"/>
    <s v="Bently Nevada LLC"/>
    <s v="RACK,INSTR,3500/050101010001,BENTLY-N"/>
    <n v="1"/>
    <s v="NOS"/>
    <n v="123181.85"/>
    <m/>
    <n v="123181.85"/>
    <n v="73089090"/>
    <n v="0.1"/>
    <s v="050/2017-377A"/>
    <m/>
    <m/>
    <n v="0.1"/>
    <m/>
    <n v="0.18"/>
    <s v="001/2017-III222"/>
    <n v="12318.185000000001"/>
    <n v="0"/>
    <n v="1231.8185000000003"/>
    <n v="24611.733629999999"/>
    <n v="38161.737130000001"/>
    <s v="DOC PENDING_INV/EXIT/INV/163"/>
    <s v="2000GS010P3528140002"/>
    <s v="2000GS010P3528140002"/>
    <e v="#N/A"/>
    <e v="#N/A"/>
    <e v="#N/A"/>
    <d v="2017-03-21T00:00:00"/>
    <n v="171700744132"/>
    <s v="0001243"/>
    <d v="2017-03-29T00:00:00"/>
    <s v="Import"/>
    <m/>
    <m/>
    <m/>
    <m/>
    <m/>
    <m/>
    <n v="2000"/>
    <s v="GS01"/>
    <s v="0P3528140002"/>
    <s v="Zero Stock_Line Item"/>
    <m/>
    <n v="1007462052"/>
    <n v="1"/>
    <x v="324"/>
    <s v="PHASE_6_ACT"/>
    <m/>
    <m/>
    <n v="2823"/>
    <x v="3"/>
    <n v="123181.85"/>
    <d v="2017-03-01T00:00:00"/>
    <s v="(P). MANUFACTURE OF COMPUTER, ELECTRONIC AND OPTICAL PRODUCTS"/>
    <n v="639"/>
    <n v="63"/>
    <n v="108"/>
    <n v="153"/>
    <n v="121.7"/>
    <n v="1.1268518518518518"/>
    <n v="2845"/>
    <n v="138807.69578703702"/>
    <m/>
    <m/>
  </r>
  <r>
    <n v="333"/>
    <n v="291901254901"/>
    <x v="151"/>
    <s v="ROTO PUMPS LTD."/>
    <s v="STATR,MS,RLAA5912221RR,ROTOPMPS"/>
    <n v="4"/>
    <s v="NOS"/>
    <n v="30780"/>
    <m/>
    <n v="123120"/>
    <n v="84139190"/>
    <n v="7.4999999999999997E-2"/>
    <n v="0"/>
    <n v="0"/>
    <n v="0"/>
    <n v="0.1"/>
    <n v="0"/>
    <n v="0.18"/>
    <s v="001/2017-III317A"/>
    <n v="9234"/>
    <n v="0"/>
    <n v="923.40000000000009"/>
    <n v="23989.931999999997"/>
    <n v="34147.331999999995"/>
    <s v="DOC PENDING_INV/EXIT/INV/077"/>
    <s v="2000CH010P4206020104"/>
    <s v="0P4206020104"/>
    <n v="291901254901"/>
    <s v="6009487"/>
    <d v="2019-02-07T00:00:00"/>
    <d v="2019-01-21T00:00:00"/>
    <e v="#N/A"/>
    <e v="#N/A"/>
    <e v="#N/A"/>
    <s v="Local"/>
    <m/>
    <m/>
    <m/>
    <m/>
    <m/>
    <m/>
    <n v="2000"/>
    <s v="CH01"/>
    <s v="0P4206020104"/>
    <s v="Verification Completed by NSS"/>
    <m/>
    <s v="G/D/18/02389"/>
    <n v="4"/>
    <x v="325"/>
    <s v="PHASE_1_ACT"/>
    <m/>
    <n v="1"/>
    <n v="2152"/>
    <x v="2"/>
    <n v="30780"/>
    <d v="2019-01-01T00:00:00"/>
    <s v="(R). MANUFACTURE OF MACHINERY AND EQUIPMENT"/>
    <n v="722"/>
    <n v="85"/>
    <n v="111.8"/>
    <n v="153"/>
    <n v="130.80000000000001"/>
    <n v="1.1699463327370305"/>
    <n v="2174"/>
    <n v="144043.7924865832"/>
    <m/>
    <m/>
  </r>
  <r>
    <n v="334"/>
    <n v="292008114860"/>
    <x v="71"/>
    <s v="Kirloskar Ebara Pumps Limited"/>
    <s v="WEAR RING,CrSTL,KSOS051200102+107.2,KEPL"/>
    <n v="7"/>
    <s v="NOS"/>
    <n v="17507.245714285713"/>
    <m/>
    <n v="122550.72"/>
    <n v="84139120"/>
    <n v="7.4999999999999997E-2"/>
    <n v="0"/>
    <n v="0"/>
    <n v="0"/>
    <n v="0.1"/>
    <n v="0"/>
    <n v="0.18"/>
    <s v="001/2017-III308B"/>
    <n v="9191.3040000000001"/>
    <n v="0"/>
    <n v="919.13040000000001"/>
    <n v="23879.007792"/>
    <n v="33989.442192000002"/>
    <s v="DOC PENDING_INV/EXIT/INV/076"/>
    <s v="2000CH010P4205030773"/>
    <s v="0P4205030773"/>
    <n v="292008114860"/>
    <s v="6072516"/>
    <d v="2020-10-16T00:00:00"/>
    <d v="2020-08-25T00:00:00"/>
    <e v="#N/A"/>
    <e v="#N/A"/>
    <e v="#N/A"/>
    <s v="Local"/>
    <m/>
    <m/>
    <m/>
    <m/>
    <m/>
    <m/>
    <n v="2000"/>
    <s v="CH01"/>
    <s v="0P4205030773"/>
    <s v="Verification Completed by NSS"/>
    <s v="Phaze1_Part_2"/>
    <n v="7199962282"/>
    <n v="7"/>
    <x v="326"/>
    <s v="PHASE_1_ACT"/>
    <m/>
    <s v="Documents required"/>
    <n v="1570"/>
    <x v="2"/>
    <n v="17507.245714285713"/>
    <d v="2020-08-01T00:00:00"/>
    <s v="(R). MANUFACTURE OF MACHINERY AND EQUIPMENT"/>
    <n v="722"/>
    <n v="104"/>
    <n v="113.6"/>
    <n v="153"/>
    <n v="130.80000000000001"/>
    <n v="1.1514084507042255"/>
    <n v="1596"/>
    <n v="141105.93464788733"/>
    <m/>
    <m/>
  </r>
  <r>
    <n v="335"/>
    <n v="292008114860"/>
    <x v="71"/>
    <s v="Kirloskar Ebara Pumps Limited"/>
    <s v="WEAR RING,CrSTL,KSOS051200102+107.3,KEPL"/>
    <n v="7"/>
    <s v="NOS"/>
    <n v="17507.245714285713"/>
    <m/>
    <n v="122550.72"/>
    <n v="84139120"/>
    <n v="7.4999999999999997E-2"/>
    <n v="0"/>
    <n v="0"/>
    <n v="0"/>
    <n v="0.1"/>
    <n v="0"/>
    <n v="0.18"/>
    <s v="001/2017-III308B"/>
    <n v="9191.3040000000001"/>
    <n v="0"/>
    <n v="919.13040000000001"/>
    <n v="23879.007792"/>
    <n v="33989.442192000002"/>
    <s v="DOC PENDING_INV/EXIT/INV/076"/>
    <s v="2000CH010P4205030774"/>
    <s v="0P4205030774"/>
    <n v="292008114860"/>
    <s v="6072516"/>
    <d v="2020-10-16T00:00:00"/>
    <d v="2020-08-25T00:00:00"/>
    <e v="#N/A"/>
    <e v="#N/A"/>
    <e v="#N/A"/>
    <s v="Local"/>
    <m/>
    <m/>
    <m/>
    <m/>
    <m/>
    <m/>
    <n v="2000"/>
    <s v="CH01"/>
    <s v="0P4205030774"/>
    <s v="Verification Completed by NSS"/>
    <s v="Phaze1_Part_2"/>
    <n v="7199962282"/>
    <n v="7"/>
    <x v="326"/>
    <s v="PHASE_1_ACT"/>
    <m/>
    <s v="Documents required"/>
    <n v="1570"/>
    <x v="2"/>
    <n v="17507.245714285713"/>
    <d v="2020-08-01T00:00:00"/>
    <s v="(R). MANUFACTURE OF MACHINERY AND EQUIPMENT"/>
    <n v="722"/>
    <n v="104"/>
    <n v="113.6"/>
    <n v="153"/>
    <n v="130.80000000000001"/>
    <n v="1.1514084507042255"/>
    <n v="1596"/>
    <n v="141105.93464788733"/>
    <m/>
    <m/>
  </r>
  <r>
    <n v="336"/>
    <n v="291604728763"/>
    <x v="119"/>
    <s v="Emerson Process Management"/>
    <s v="PLG/RING,1/2-1.3/8IN,17B9410X022,FISH-CO"/>
    <n v="1"/>
    <s v="EA"/>
    <n v="122445"/>
    <m/>
    <n v="122445"/>
    <n v="84819090"/>
    <n v="7.4999999999999997E-2"/>
    <n v="0"/>
    <n v="0"/>
    <n v="0"/>
    <n v="0.1"/>
    <n v="0"/>
    <n v="0.18"/>
    <s v="001/2017-III368"/>
    <n v="9183.375"/>
    <n v="0"/>
    <n v="918.33750000000009"/>
    <n v="23858.408249999997"/>
    <n v="33960.120749999995"/>
    <s v="DOC PENDING_INV/EXIT/INV/072"/>
    <s v="2000GS010P4102200239"/>
    <s v="0P4102200239"/>
    <n v="291604728763"/>
    <s v="0045120"/>
    <d v="2016-10-10T00:00:00"/>
    <d v="2016-09-16T00:00:00"/>
    <e v="#N/A"/>
    <e v="#N/A"/>
    <e v="#N/A"/>
    <s v="Local"/>
    <m/>
    <m/>
    <m/>
    <m/>
    <m/>
    <m/>
    <n v="2000"/>
    <s v="GS01"/>
    <s v="0P4102200239"/>
    <s v="Verification Completed by NSS"/>
    <m/>
    <n v="6316001236"/>
    <n v="1"/>
    <x v="327"/>
    <s v="PHASE_1_ACT"/>
    <m/>
    <s v="ITEM DOES NOT MATCH WITH INVOICE"/>
    <n v="3009"/>
    <x v="2"/>
    <n v="122445"/>
    <d v="2016-09-01T00:00:00"/>
    <s v="(R). MANUFACTURE OF MACHINERY AND EQUIPMENT"/>
    <n v="722"/>
    <n v="57"/>
    <n v="107.4"/>
    <n v="153"/>
    <n v="130.80000000000001"/>
    <n v="1.217877094972067"/>
    <n v="3026"/>
    <n v="149122.96089385473"/>
    <m/>
    <m/>
  </r>
  <r>
    <n v="337"/>
    <n v="292207569813"/>
    <x v="152"/>
    <s v="EMERSON PROCESS MANAGEMENT"/>
    <s v="CAGE,QO~2,1U2869X0152,FISH-CO"/>
    <n v="3"/>
    <s v="EA"/>
    <n v="40729"/>
    <m/>
    <n v="122187"/>
    <n v="84819090"/>
    <n v="7.4999999999999997E-2"/>
    <n v="0"/>
    <n v="0"/>
    <n v="0"/>
    <n v="0.1"/>
    <n v="0"/>
    <n v="0.18"/>
    <s v="001/2017-III368"/>
    <n v="9164.0249999999996"/>
    <n v="0"/>
    <n v="916.40250000000003"/>
    <n v="23808.136949999996"/>
    <n v="33888.564449999998"/>
    <s v="DOC PENDING_INV/EXIT/INV/072"/>
    <s v="2000CH010P4102205164"/>
    <s v="0P4102205164"/>
    <n v="292207569813"/>
    <s v="6067707"/>
    <d v="2022-07-22T00:00:00"/>
    <d v="2022-06-29T00:00:00"/>
    <e v="#N/A"/>
    <e v="#N/A"/>
    <e v="#N/A"/>
    <s v="Local"/>
    <m/>
    <m/>
    <m/>
    <m/>
    <m/>
    <m/>
    <n v="2000"/>
    <s v="CH01"/>
    <s v="0P4102205164"/>
    <s v="Verification Completed by NSS"/>
    <m/>
    <s v="22RXC1505"/>
    <n v="3"/>
    <x v="328"/>
    <s v="PHASE_1_ACT"/>
    <m/>
    <s v="Documents required for remaining qty"/>
    <n v="897"/>
    <x v="2"/>
    <n v="40729"/>
    <d v="2022-06-01T00:00:00"/>
    <s v="(R). MANUFACTURE OF MACHINERY AND EQUIPMENT"/>
    <n v="722"/>
    <n v="126"/>
    <n v="125.1"/>
    <n v="153"/>
    <n v="130.80000000000001"/>
    <n v="1.0455635491606716"/>
    <n v="927"/>
    <n v="127754.27338129499"/>
    <m/>
    <m/>
  </r>
  <r>
    <n v="338"/>
    <n v="292008986231"/>
    <x v="41"/>
    <s v="Siemens Limited"/>
    <s v="PNL,CNTRL,EXT,T5000_K121/A01,LOHER"/>
    <n v="1"/>
    <s v="EA"/>
    <n v="122072.44"/>
    <m/>
    <n v="122072.44"/>
    <n v="85049090"/>
    <n v="0.15"/>
    <n v="0"/>
    <n v="0"/>
    <n v="0"/>
    <n v="0.1"/>
    <n v="0"/>
    <n v="0.18"/>
    <s v="001/2017-III375"/>
    <n v="18310.865999999998"/>
    <n v="0"/>
    <n v="1831.0865999999999"/>
    <n v="25598.590668000004"/>
    <n v="45740.543268000001"/>
    <s v="DOC PENDING_INV/EXIT/INV/065"/>
    <s v="2000GS010P1003020013"/>
    <s v="0P1003020013"/>
    <n v="292008986231"/>
    <s v="6080078"/>
    <d v="2020-11-10T00:00:00"/>
    <d v="2020-10-30T00:00:00"/>
    <e v="#N/A"/>
    <e v="#N/A"/>
    <e v="#N/A"/>
    <s v="Local"/>
    <m/>
    <m/>
    <m/>
    <m/>
    <m/>
    <m/>
    <n v="2000"/>
    <s v="GS01"/>
    <s v="0P1003020013"/>
    <s v="Verification Completed by NSS"/>
    <m/>
    <s v="MH1027085970"/>
    <n v="1"/>
    <x v="329"/>
    <s v="PHASE_1_ACT"/>
    <m/>
    <s v="ITEM NOT FOUND IN INVOICE."/>
    <n v="1504"/>
    <x v="1"/>
    <n v="122072.44"/>
    <d v="2020-10-01T00:00:00"/>
    <s v="(Q). MANUFACTURE OF ELECTRICAL EQUIPMENT"/>
    <n v="666"/>
    <n v="106"/>
    <n v="112.6"/>
    <n v="153"/>
    <n v="133.4"/>
    <n v="1.1847246891651866"/>
    <n v="1535"/>
    <n v="144622.23353463589"/>
    <m/>
    <m/>
  </r>
  <r>
    <n v="339"/>
    <n v="292305200191"/>
    <x v="153"/>
    <s v="ABB INDIA LIMITED"/>
    <s v="RLY MDL,DISPL CARD,REF630,ABB"/>
    <n v="1"/>
    <s v="EA"/>
    <n v="121500"/>
    <m/>
    <n v="121500"/>
    <n v="85389000"/>
    <n v="0.15"/>
    <n v="0"/>
    <n v="0"/>
    <n v="0"/>
    <n v="0.1"/>
    <n v="0"/>
    <n v="0.18"/>
    <s v="001/2017-III389"/>
    <n v="18225"/>
    <n v="0"/>
    <n v="1822.5"/>
    <n v="25478.55"/>
    <n v="45526.05"/>
    <s v="DOC PENDING_INV/EXIT/INV/092"/>
    <s v="2000CH010P4610170446"/>
    <s v="0P4610170446"/>
    <n v="292305200191"/>
    <s v="6042289"/>
    <d v="2023-05-19T00:00:00"/>
    <d v="2023-05-12T00:00:00"/>
    <e v="#N/A"/>
    <e v="#N/A"/>
    <e v="#N/A"/>
    <s v="Local"/>
    <m/>
    <m/>
    <m/>
    <m/>
    <m/>
    <m/>
    <n v="2000"/>
    <s v="CH01"/>
    <s v="0P4610170446"/>
    <s v="New_Line item_ Addition"/>
    <m/>
    <n v="232401000843"/>
    <n v="1"/>
    <x v="330"/>
    <s v="PHASE_2_ACT"/>
    <m/>
    <n v="1"/>
    <n v="580"/>
    <x v="3"/>
    <n v="121500"/>
    <d v="2023-05-01T00:00:00"/>
    <s v="(P). MANUFACTURE OF COMPUTER, ELECTRONIC AND OPTICAL PRODUCTS"/>
    <n v="639"/>
    <n v="137"/>
    <n v="118.3"/>
    <n v="153"/>
    <n v="121.7"/>
    <n v="1.0287404902789519"/>
    <n v="593"/>
    <n v="124991.96956889266"/>
    <m/>
    <m/>
  </r>
  <r>
    <n v="340"/>
    <n v="292312047086"/>
    <x v="67"/>
    <s v="Anderson Greenwood"/>
    <s v="BLWS,S97963,TYCO-V&amp;C"/>
    <n v="3"/>
    <s v="EA"/>
    <n v="15160"/>
    <m/>
    <n v="45480"/>
    <n v="84819090"/>
    <n v="7.4999999999999997E-2"/>
    <n v="0"/>
    <n v="0"/>
    <n v="0"/>
    <n v="0.1"/>
    <n v="0"/>
    <n v="0.18"/>
    <s v="001/2017-III368"/>
    <n v="3411"/>
    <n v="0"/>
    <n v="341.1"/>
    <n v="8861.7780000000002"/>
    <n v="12613.878000000001"/>
    <s v="DOC PENDING_INV/EXIT/INV/092"/>
    <s v="2000CH010P5270010053"/>
    <s v="0P5270010053"/>
    <n v="292312047086"/>
    <s v="6097834"/>
    <d v="2023-11-09T00:00:00"/>
    <d v="2023-10-30T00:00:00"/>
    <e v="#N/A"/>
    <e v="#N/A"/>
    <e v="#N/A"/>
    <s v="Local"/>
    <m/>
    <m/>
    <m/>
    <m/>
    <m/>
    <m/>
    <n v="2000"/>
    <s v="CH01"/>
    <s v="0P5270010053"/>
    <s v="New_Line item_ Addition"/>
    <m/>
    <n v="6500227717"/>
    <n v="3"/>
    <x v="331"/>
    <s v="PHASE_2_ACT"/>
    <m/>
    <s v="Documents required for remaining qty"/>
    <n v="409"/>
    <x v="2"/>
    <n v="40426.669999999671"/>
    <d v="2023-10-01T00:00:00"/>
    <s v="(R). MANUFACTURE OF MACHINERY AND EQUIPMENT"/>
    <n v="722"/>
    <n v="142"/>
    <n v="128.9"/>
    <n v="153"/>
    <n v="130.80000000000001"/>
    <n v="1.0147401086113266"/>
    <n v="440"/>
    <n v="123067.69051978177"/>
    <m/>
    <m/>
  </r>
  <r>
    <n v="341"/>
    <n v="291905440621"/>
    <x v="154"/>
    <s v="Siemens Limited"/>
    <s v="BUS BAR-COM,700VDC,LDX:L0133918,SIEMENS"/>
    <n v="2"/>
    <s v="PCS"/>
    <n v="60205.834999999999"/>
    <m/>
    <n v="120411.67"/>
    <n v="85444999"/>
    <n v="0.1"/>
    <s v="050/2017-491"/>
    <n v="0"/>
    <n v="0"/>
    <n v="0.1"/>
    <n v="0"/>
    <n v="0.18"/>
    <s v="001/2017-III395"/>
    <n v="12041.167000000001"/>
    <n v="0"/>
    <n v="1204.1167000000003"/>
    <n v="24058.251666"/>
    <n v="37303.535366000004"/>
    <s v="DOC PENDING_INV/EXIT/INV/079"/>
    <s v="2000CH010P4614400400"/>
    <s v="0P4614400400"/>
    <n v="291905440621"/>
    <s v="6039866"/>
    <d v="2019-06-08T00:00:00"/>
    <d v="2019-05-21T00:00:00"/>
    <e v="#N/A"/>
    <e v="#N/A"/>
    <e v="#N/A"/>
    <s v="Local"/>
    <m/>
    <m/>
    <m/>
    <m/>
    <m/>
    <m/>
    <n v="2000"/>
    <s v="CH01"/>
    <s v="0P4614400400"/>
    <s v="Verification Completed by NSS"/>
    <m/>
    <s v="MH1927031268"/>
    <n v="2"/>
    <x v="332"/>
    <s v="PHASE_1_ACT"/>
    <m/>
    <s v="DOCUMENTS REQUIRED FOR REMAINING QTY."/>
    <n v="2032"/>
    <x v="1"/>
    <n v="60205.834999999999"/>
    <d v="2019-05-01T00:00:00"/>
    <s v="(Q). MANUFACTURE OF ELECTRICAL EQUIPMENT"/>
    <n v="666"/>
    <n v="89"/>
    <n v="112"/>
    <n v="153"/>
    <n v="133.4"/>
    <n v="1.1910714285714286"/>
    <n v="2054"/>
    <n v="143418.89980357143"/>
    <m/>
    <m/>
  </r>
  <r>
    <n v="342"/>
    <n v="291802099875"/>
    <x v="110"/>
    <s v="Larsen &amp; Toubro Limited"/>
    <s v="POLE ASSY,F/DRAWOUT BRK,SL93470OOOO,L&amp;T"/>
    <n v="2"/>
    <s v="EA"/>
    <n v="59864.324999999502"/>
    <m/>
    <n v="119728.649999999"/>
    <n v="85389000"/>
    <n v="0.15"/>
    <n v="0"/>
    <n v="0"/>
    <n v="0"/>
    <n v="0.1"/>
    <n v="0"/>
    <n v="0.18"/>
    <s v="001/2017-III389"/>
    <n v="17959.297499999851"/>
    <n v="0"/>
    <n v="1795.9297499999852"/>
    <n v="25107.097904999788"/>
    <n v="44862.32515499962"/>
    <s v="DOC PENDING_INV/EXIT/INV/078"/>
    <s v="2000CH010P4610290200"/>
    <s v="0P4610290200"/>
    <n v="291802099875"/>
    <s v="6017394"/>
    <d v="2018-03-13T00:00:00"/>
    <d v="2018-02-28T00:00:00"/>
    <e v="#N/A"/>
    <e v="#N/A"/>
    <e v="#N/A"/>
    <s v="Local"/>
    <m/>
    <m/>
    <m/>
    <m/>
    <m/>
    <m/>
    <n v="2000"/>
    <s v="CH01"/>
    <s v="0P4610290200"/>
    <s v="Verification Completed by NSS"/>
    <s v="Phaze1_Part_2"/>
    <n v="1248000017"/>
    <n v="2"/>
    <x v="333"/>
    <s v="PHASE_1_ACT"/>
    <m/>
    <n v="1"/>
    <n v="2479"/>
    <x v="2"/>
    <n v="59864.324999999502"/>
    <d v="2018-02-01T00:00:00"/>
    <s v="(R). MANUFACTURE OF MACHINERY AND EQUIPMENT"/>
    <n v="722"/>
    <n v="74"/>
    <n v="109.7"/>
    <n v="153"/>
    <n v="130.80000000000001"/>
    <n v="1.1923427529626254"/>
    <n v="2508"/>
    <n v="142757.58814949746"/>
    <m/>
    <m/>
  </r>
  <r>
    <n v="343"/>
    <n v="292006739010"/>
    <x v="155"/>
    <s v="Swam Pneumatics Pvt. Ltd"/>
    <s v="OIL FLINR,G4022222,SWAM-PNU"/>
    <n v="2"/>
    <s v="NOS"/>
    <n v="59625"/>
    <m/>
    <n v="119250"/>
    <n v="84149040"/>
    <n v="7.4999999999999997E-2"/>
    <n v="0"/>
    <n v="0"/>
    <n v="0"/>
    <n v="0.1"/>
    <n v="0"/>
    <n v="0.18"/>
    <s v="001/2017-III317B"/>
    <n v="8943.75"/>
    <n v="0"/>
    <n v="894.375"/>
    <n v="23235.862499999999"/>
    <n v="33073.987500000003"/>
    <s v="DOC PENDING_INV/EXIT/INV/070"/>
    <s v="2000CH010P3902030600"/>
    <s v="0P3902030600"/>
    <n v="292006739010"/>
    <s v="6060488"/>
    <d v="2020-09-05T00:00:00"/>
    <d v="2020-08-29T00:00:00"/>
    <e v="#N/A"/>
    <e v="#N/A"/>
    <e v="#N/A"/>
    <s v="Local"/>
    <m/>
    <m/>
    <m/>
    <m/>
    <m/>
    <m/>
    <n v="2000"/>
    <s v="CH01"/>
    <s v="0P3902030600"/>
    <s v="Verification Completed by NSS"/>
    <s v="Phaze_2"/>
    <n v="205"/>
    <n v="2"/>
    <x v="334"/>
    <s v="PHASE_1_ACT"/>
    <m/>
    <s v="Documents Required for remaining quantity."/>
    <n v="1566"/>
    <x v="0"/>
    <n v="59625"/>
    <d v="2020-08-01T00:00:00"/>
    <s v="(J). MANUFACTURE OF CHEMICALS AND CHEMICAL PRODUCTS"/>
    <n v="364"/>
    <n v="104"/>
    <n v="115.8"/>
    <n v="153"/>
    <n v="136.4"/>
    <n v="1.1778929188255614"/>
    <n v="1596"/>
    <n v="140463.73056994818"/>
    <m/>
    <m/>
  </r>
  <r>
    <n v="344"/>
    <n v="291804468001"/>
    <x v="111"/>
    <s v="Pentair Valves &amp; Controls India,EMERSON PROCESS MANAGEMENT (INDIA)"/>
    <s v="SEAL KIT,F/ACTR,ALGA 6S-485,BIFFI"/>
    <n v="3"/>
    <s v="SET"/>
    <n v="39661.373333333329"/>
    <m/>
    <n v="118984.12"/>
    <n v="40169390"/>
    <n v="0.1"/>
    <n v="0"/>
    <n v="0"/>
    <m/>
    <n v="0.1"/>
    <n v="0"/>
    <n v="0.18"/>
    <s v="001/2017-III123A"/>
    <n v="11898.412"/>
    <n v="0"/>
    <n v="1189.8412000000001"/>
    <n v="23773.027176"/>
    <n v="36861.280376000002"/>
    <s v="DOC PENDING_INV/EXIT/INV/073"/>
    <s v="2000CH010P4102211695"/>
    <s v="0P4102211695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695"/>
    <s v="Verification Completed by NSS"/>
    <s v="Phaze1_Part_2"/>
    <s v="IN1/75,33200524"/>
    <n v="3"/>
    <x v="335"/>
    <s v="PHASE_1_ACT"/>
    <m/>
    <s v="Documents required for remaining qty"/>
    <n v="2423"/>
    <x v="2"/>
    <n v="39661.373333333329"/>
    <d v="2018-04-01T00:00:00"/>
    <s v="(R). MANUFACTURE OF MACHINERY AND EQUIPMENT"/>
    <n v="722"/>
    <n v="76"/>
    <n v="110.1"/>
    <n v="153"/>
    <n v="130.80000000000001"/>
    <n v="1.1880108991825615"/>
    <n v="2449"/>
    <n v="141354.43138964579"/>
    <m/>
    <m/>
  </r>
  <r>
    <n v="345"/>
    <m/>
    <x v="11"/>
    <s v="Bently Nevada LLC"/>
    <s v="VELOMITOR,330525-01,BENTLY-N, (1007534470/1007893152)"/>
    <n v="2"/>
    <s v="EA"/>
    <n v="118042.13"/>
    <m/>
    <n v="118042.13"/>
    <n v="85437099"/>
    <n v="7.4999999999999997E-2"/>
    <m/>
    <m/>
    <m/>
    <n v="0.1"/>
    <m/>
    <n v="0.18"/>
    <s v="III1161"/>
    <n v="8853.1597500000007"/>
    <m/>
    <n v="885.31597500000009"/>
    <n v="23000.509030500001"/>
    <n v="32738.984755500001"/>
    <s v="NA_INV/EXIT/INV/161_DOC PENDING"/>
    <s v="2000CH010P4119110034"/>
    <s v="0P4119110034"/>
    <e v="#N/A"/>
    <e v="#N/A"/>
    <e v="#N/A"/>
    <e v="#N/A"/>
    <e v="#N/A"/>
    <e v="#N/A"/>
    <e v="#N/A"/>
    <s v="Import"/>
    <m/>
    <m/>
    <m/>
    <m/>
    <m/>
    <m/>
    <n v="2000"/>
    <s v="CH01"/>
    <s v="0P4119110034"/>
    <s v="Verification Completed by NSS"/>
    <s v="Phaze1_Part_2"/>
    <s v="1007534470/1007893152"/>
    <n v="2"/>
    <x v="336"/>
    <s v="PHASE_5_NSS"/>
    <s v="63 LINE ITEM OF NSS"/>
    <m/>
    <m/>
    <x v="3"/>
    <n v="59021.065000000002"/>
    <d v="2019-09-01T00:00:00"/>
    <s v="(P). MANUFACTURE OF COMPUTER, ELECTRONIC AND OPTICAL PRODUCTS"/>
    <n v="639"/>
    <n v="93"/>
    <n v="110.1"/>
    <n v="153"/>
    <n v="121.7"/>
    <n v="1.1053587647593097"/>
    <n v="1931"/>
    <n v="130478.90300635787"/>
    <m/>
    <m/>
  </r>
  <r>
    <n v="346"/>
    <n v="171602006796"/>
    <x v="59"/>
    <s v="Pepperl and Fuchs (India) Pvt. Ltd."/>
    <s v="FUSE,TERM,MFT-F.1000.L,PEPPERL"/>
    <n v="30"/>
    <s v="NOS"/>
    <n v="3521.08"/>
    <m/>
    <n v="105632.4"/>
    <s v="85363090 / 85365090"/>
    <n v="0.1"/>
    <n v="0"/>
    <n v="0"/>
    <n v="0"/>
    <n v="0.1"/>
    <n v="0"/>
    <n v="0.18"/>
    <s v="001/2017 -III388A"/>
    <n v="10563.24"/>
    <n v="0"/>
    <n v="1056.3240000000001"/>
    <n v="21105.353519999997"/>
    <n v="32724.917519999995"/>
    <s v="DOC PENDING_INV/EXIT/INV/080"/>
    <s v="2000GS010P5580770013"/>
    <s v="0P5580770013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5580770013"/>
    <s v="Verification Completed by NSS"/>
    <m/>
    <n v="2016600102"/>
    <n v="30"/>
    <x v="337"/>
    <s v="PHASE_1_ACT"/>
    <m/>
    <m/>
    <n v="3053"/>
    <x v="1"/>
    <n v="3911.8813333333333"/>
    <d v="2016-08-01T00:00:00"/>
    <s v="(Q). MANUFACTURE OF ELECTRICAL EQUIPMENT"/>
    <n v="666"/>
    <n v="56"/>
    <n v="108"/>
    <n v="153"/>
    <n v="133.4"/>
    <n v="1.2351851851851852"/>
    <n v="3057"/>
    <n v="144956.93607407407"/>
    <m/>
    <m/>
  </r>
  <r>
    <n v="347"/>
    <n v="292007963855"/>
    <x v="156"/>
    <s v="Goodrich Gasket Pvt. Ltd."/>
    <s v="GSKT,JCKT,MTL,SS316,702MM,728MM,RHS,BCP"/>
    <n v="13"/>
    <s v="EA"/>
    <n v="9024.5915384615382"/>
    <m/>
    <n v="117319.69"/>
    <n v="84841010"/>
    <n v="7.4999999999999997E-2"/>
    <n v="0"/>
    <n v="0"/>
    <n v="0"/>
    <n v="0.1"/>
    <n v="0"/>
    <n v="0.18"/>
    <s v="001/2017 - III369B"/>
    <n v="8798.9767499999998"/>
    <n v="0"/>
    <n v="879.89767500000005"/>
    <n v="22859.7415965"/>
    <n v="32538.616021499998"/>
    <s v="DOC PENDING_INV/EXIT/INV/081"/>
    <s v="2000CH010T2541160038"/>
    <s v="0T2541160038"/>
    <n v="292007963855"/>
    <s v="6071324"/>
    <d v="2020-10-12T00:00:00"/>
    <d v="2020-10-05T00:00:00"/>
    <e v="#N/A"/>
    <e v="#N/A"/>
    <e v="#N/A"/>
    <s v="Local"/>
    <m/>
    <m/>
    <m/>
    <m/>
    <m/>
    <m/>
    <n v="2000"/>
    <s v="CH01"/>
    <s v="0T2541160038"/>
    <s v="Verification Completed by NSS"/>
    <s v="Phaze_2"/>
    <s v="SD/201000440"/>
    <n v="13"/>
    <x v="338"/>
    <s v="PHASE_1_ACT"/>
    <m/>
    <m/>
    <n v="1529"/>
    <x v="2"/>
    <n v="9024.5915384615382"/>
    <d v="2020-10-01T00:00:00"/>
    <s v="(R). MANUFACTURE OF MACHINERY AND EQUIPMENT"/>
    <n v="722"/>
    <n v="106"/>
    <n v="114.2"/>
    <n v="153"/>
    <n v="130.80000000000001"/>
    <n v="1.1453590192644485"/>
    <n v="1535"/>
    <n v="134373.16507880914"/>
    <m/>
    <m/>
  </r>
  <r>
    <n v="348"/>
    <m/>
    <x v="11"/>
    <s v="Bently Nevada LLC"/>
    <s v="MDL,KEYPH,3500/25-01-01-00,BENTLY-N"/>
    <n v="1"/>
    <s v="EA"/>
    <n v="116676.50999999901"/>
    <m/>
    <n v="116676.50999999901"/>
    <n v="90329000"/>
    <n v="7.4999999999999997E-2"/>
    <m/>
    <m/>
    <m/>
    <n v="0.1"/>
    <m/>
    <n v="0.18"/>
    <s v="001/2017-III422"/>
    <n v="8750.7382499999258"/>
    <n v="0"/>
    <n v="875.07382499999267"/>
    <n v="22734.417973499807"/>
    <n v="32360.230048499725"/>
    <s v="DOC PENDING_INV/EXIT/INV/164"/>
    <s v="2000GS010P4110070306"/>
    <s v="2000GS010P4110070306"/>
    <e v="#N/A"/>
    <e v="#N/A"/>
    <e v="#N/A"/>
    <d v="2017-03-21T00:00:00"/>
    <n v="171700744132"/>
    <s v="0001243"/>
    <d v="2017-03-29T00:00:00"/>
    <s v="Import"/>
    <m/>
    <m/>
    <m/>
    <m/>
    <m/>
    <m/>
    <n v="2000"/>
    <s v="GS01"/>
    <s v="0P4110070306"/>
    <s v="Verification Completed by NSS"/>
    <s v="Phaze1_Part_2"/>
    <n v="1007462052"/>
    <n v="1"/>
    <x v="339"/>
    <s v="PHASE_6_ACT"/>
    <m/>
    <m/>
    <n v="2823"/>
    <x v="3"/>
    <n v="116676.50999999901"/>
    <d v="2017-03-01T00:00:00"/>
    <s v="(P). MANUFACTURE OF COMPUTER, ELECTRONIC AND OPTICAL PRODUCTS"/>
    <n v="639"/>
    <n v="63"/>
    <n v="108"/>
    <n v="153"/>
    <n v="121.7"/>
    <n v="1.1268518518518518"/>
    <n v="2845"/>
    <n v="131477.14136110997"/>
    <m/>
    <m/>
  </r>
  <r>
    <n v="349"/>
    <n v="171801082633"/>
    <x v="20"/>
    <s v="Nidec ASI S.p.A"/>
    <s v="MDL,DI,8CHNL,1000075587,NIDEC"/>
    <n v="5"/>
    <s v="EA"/>
    <n v="23270.098000000002"/>
    <m/>
    <n v="116350.49"/>
    <s v="85049000 / 85049090"/>
    <n v="0.15"/>
    <n v="0"/>
    <n v="0"/>
    <n v="0"/>
    <n v="0.1"/>
    <n v="0"/>
    <n v="0.18"/>
    <s v="001/2017-III375"/>
    <n v="17452.573499999999"/>
    <n v="0"/>
    <n v="1745.2573499999999"/>
    <n v="24398.697752999997"/>
    <n v="43596.528602999999"/>
    <s v="DOC PENDING_INV/EXIT/INV/065"/>
    <s v="2000GS010P1003020212"/>
    <s v="0P1003020212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12"/>
    <s v="Verification Completed by NSS"/>
    <s v="Phaze1_Part_2"/>
    <n v="7068019"/>
    <n v="5"/>
    <x v="340"/>
    <s v="PHASE_1_ACT"/>
    <m/>
    <s v="REQUIRED ALL PAGES OF BOE."/>
    <m/>
    <x v="1"/>
    <n v="23270.098000000002"/>
    <d v="2019-09-01T00:00:00"/>
    <s v="(Q). MANUFACTURE OF ELECTRICAL EQUIPMENT"/>
    <n v="666"/>
    <n v="93"/>
    <n v="110.5"/>
    <n v="153"/>
    <n v="133.4"/>
    <n v="1.207239819004525"/>
    <n v="1931"/>
    <n v="140462.94448868782"/>
    <m/>
    <m/>
  </r>
  <r>
    <n v="350"/>
    <n v="291809629926"/>
    <x v="157"/>
    <s v="Amardeep Steel Centre"/>
    <s v="TUBE,MTL,CS,141.3MM,6.55MM,IBR"/>
    <n v="42.549999999999898"/>
    <s v="MTR"/>
    <n v="460.05452408930779"/>
    <m/>
    <n v="19575.32"/>
    <n v="73042990"/>
    <n v="0.1"/>
    <s v="050/2017-377"/>
    <n v="0"/>
    <m/>
    <n v="0.1"/>
    <m/>
    <n v="0.18"/>
    <s v="001/2017-III218"/>
    <n v="1957.5320000000002"/>
    <n v="0"/>
    <n v="195.75320000000002"/>
    <n v="3911.1489359999996"/>
    <n v="6064.4341359999999"/>
    <s v="DOC PENDING_INV/EXIT/INV/097"/>
    <s v="2000CH010P5112100006"/>
    <s v="0P5112100006"/>
    <n v="291809629926"/>
    <s v="6074762"/>
    <d v="2018-11-02T00:00:00"/>
    <d v="2018-09-08T00:00:00"/>
    <e v="#N/A"/>
    <e v="#N/A"/>
    <e v="#N/A"/>
    <s v="Local"/>
    <m/>
    <m/>
    <m/>
    <m/>
    <m/>
    <m/>
    <n v="2000"/>
    <s v="CH01"/>
    <s v="0P5112100006"/>
    <s v="Verification Completed by NSS"/>
    <m/>
    <s v="181/2018-19"/>
    <n v="42.549999999999898"/>
    <x v="341"/>
    <s v="PHASE_3_ACT"/>
    <m/>
    <m/>
    <n v="2287"/>
    <x v="2"/>
    <n v="2721.0000000000068"/>
    <d v="2018-09-01T00:00:00"/>
    <s v="(R). MANUFACTURE OF MACHINERY AND EQUIPMENT"/>
    <n v="722"/>
    <n v="81"/>
    <n v="111.6"/>
    <n v="153"/>
    <n v="130.80000000000001"/>
    <n v="1.1720430107526882"/>
    <n v="2296"/>
    <n v="135697.44032258066"/>
    <m/>
    <m/>
  </r>
  <r>
    <n v="351"/>
    <m/>
    <x v="11"/>
    <s v="Virgo Valves &amp; Controls Private Lim"/>
    <s v="SPR KIT,F/50F,#300,C66,2P,RF,BS,MSTMBV"/>
    <n v="2"/>
    <s v="ST"/>
    <n v="57199.79"/>
    <m/>
    <n v="114399.58"/>
    <n v="39241090"/>
    <n v="0.15"/>
    <m/>
    <m/>
    <m/>
    <n v="0.1"/>
    <m/>
    <n v="0.18"/>
    <s v="001/2017-III109"/>
    <n v="17159.936999999998"/>
    <n v="0"/>
    <n v="1715.9937"/>
    <n v="23989.591925999997"/>
    <n v="42865.522625999991"/>
    <s v="DOC PENDING_INV/EXIT/INV/164"/>
    <s v="2000GS010P4102210931"/>
    <s v="2000GS010P4102210931"/>
    <n v="291603893464"/>
    <s v="0037737"/>
    <d v="2016-08-23T00:00:00"/>
    <d v="2016-08-17T00:00:00"/>
    <e v="#N/A"/>
    <e v="#N/A"/>
    <e v="#N/A"/>
    <s v="Local"/>
    <m/>
    <m/>
    <m/>
    <m/>
    <m/>
    <m/>
    <n v="2000"/>
    <s v="GS01"/>
    <s v="0P4102210931"/>
    <s v="Verification Completed by NSS"/>
    <s v="Phaze_2"/>
    <n v="623315"/>
    <n v="2"/>
    <x v="342"/>
    <s v="PHASE_6_ACT"/>
    <m/>
    <m/>
    <n v="3039"/>
    <x v="2"/>
    <n v="57199.79"/>
    <d v="2016-08-01T00:00:00"/>
    <s v="(R). MANUFACTURE OF MACHINERY AND EQUIPMENT"/>
    <n v="722"/>
    <n v="56"/>
    <n v="107.5"/>
    <n v="153"/>
    <n v="130.80000000000001"/>
    <n v="1.2167441860465118"/>
    <n v="3057"/>
    <n v="139195.02385116281"/>
    <m/>
    <m/>
  </r>
  <r>
    <n v="352"/>
    <n v="292002021916"/>
    <x v="158"/>
    <s v="Siemens Limited"/>
    <s v="CAP,PP,LDX:L0209716,SIEMENS"/>
    <n v="60"/>
    <s v="EA"/>
    <n v="1878.96"/>
    <m/>
    <n v="112737.60000000001"/>
    <n v="85322990"/>
    <n v="0"/>
    <n v="0"/>
    <n v="0"/>
    <n v="0"/>
    <n v="0"/>
    <n v="0"/>
    <n v="0.18"/>
    <s v="001/2017-III385"/>
    <n v="0"/>
    <n v="0"/>
    <n v="0"/>
    <n v="20292.768"/>
    <n v="20292.768"/>
    <s v="DOC PENDING_INV/EXIT/INV/065"/>
    <s v="2000CH010P0958970171"/>
    <s v="0P0958970171"/>
    <n v="292002021916"/>
    <s v="6016359"/>
    <d v="2020-02-25T00:00:00"/>
    <d v="2020-02-21T00:00:00"/>
    <e v="#N/A"/>
    <e v="#N/A"/>
    <e v="#N/A"/>
    <s v="Local"/>
    <m/>
    <m/>
    <m/>
    <m/>
    <m/>
    <m/>
    <n v="2000"/>
    <s v="CH01"/>
    <s v="0P0958970171"/>
    <s v="Verification Completed by NSS"/>
    <m/>
    <s v="MH1927191503"/>
    <n v="60"/>
    <x v="343"/>
    <s v="PHASE_1_ACT"/>
    <m/>
    <s v="Documents required for remaining qty"/>
    <n v="1756"/>
    <x v="1"/>
    <n v="1878.96"/>
    <d v="2020-02-01T00:00:00"/>
    <s v="(Q). MANUFACTURE OF ELECTRICAL EQUIPMENT"/>
    <n v="666"/>
    <n v="98"/>
    <n v="110.7"/>
    <n v="153"/>
    <n v="133.4"/>
    <n v="1.2050587172538392"/>
    <n v="1778"/>
    <n v="135855.42764227642"/>
    <m/>
    <m/>
  </r>
  <r>
    <n v="353"/>
    <n v="292008692301"/>
    <x v="150"/>
    <s v="Anderson Greenwood"/>
    <s v="INSR,DISC,143767,TYCO-V&amp;C"/>
    <n v="3"/>
    <s v="EA"/>
    <n v="37100"/>
    <m/>
    <n v="111300"/>
    <n v="84819090"/>
    <n v="7.4999999999999997E-2"/>
    <n v="0"/>
    <n v="0"/>
    <n v="0"/>
    <n v="0.1"/>
    <n v="0"/>
    <n v="0.18"/>
    <s v="001/2017-III368"/>
    <n v="8347.5"/>
    <n v="0"/>
    <n v="834.75"/>
    <n v="21686.805"/>
    <n v="30869.055"/>
    <s v="DOC PENDING_INV/EXIT/INV/079"/>
    <s v="2000CH010P5270010068"/>
    <s v="0P5270010068"/>
    <n v="292008692301"/>
    <s v="6077591"/>
    <d v="2020-11-03T00:00:00"/>
    <d v="2020-09-28T00:00:00"/>
    <e v="#N/A"/>
    <e v="#N/A"/>
    <e v="#N/A"/>
    <s v="Local"/>
    <m/>
    <m/>
    <m/>
    <m/>
    <m/>
    <m/>
    <n v="2000"/>
    <s v="CH01"/>
    <s v="0P5270010068"/>
    <s v="Verification Completed by NSS"/>
    <m/>
    <n v="6500219482"/>
    <n v="3"/>
    <x v="344"/>
    <s v="PHASE_1_ACT"/>
    <m/>
    <s v="DOCUMENTS REQUIRED FOR REMAINING QTY."/>
    <n v="1536"/>
    <x v="2"/>
    <n v="37100"/>
    <d v="2020-09-01T00:00:00"/>
    <s v="(R). MANUFACTURE OF MACHINERY AND EQUIPMENT"/>
    <n v="722"/>
    <n v="105"/>
    <n v="113.7"/>
    <n v="153"/>
    <n v="130.80000000000001"/>
    <n v="1.1503957783641161"/>
    <n v="1565"/>
    <n v="128039.05013192612"/>
    <m/>
    <m/>
  </r>
  <r>
    <n v="354"/>
    <n v="292310405800"/>
    <x v="159"/>
    <s v="EMERSON PROCESS MANAGEMENT"/>
    <s v="CAGE,SS316HT,2U806748932,FISH-CO"/>
    <n v="2"/>
    <s v="EA"/>
    <n v="55645"/>
    <m/>
    <n v="111290"/>
    <n v="84819090"/>
    <n v="7.4999999999999997E-2"/>
    <n v="0"/>
    <n v="0"/>
    <m/>
    <n v="0.1"/>
    <n v="0"/>
    <n v="0.18"/>
    <s v="001/2017-III368"/>
    <n v="8346.75"/>
    <n v="0"/>
    <n v="834.67500000000007"/>
    <n v="21684.856499999998"/>
    <n v="30866.281499999997"/>
    <s v="DOC PENDING_INV/EXIT/INV/090"/>
    <s v="2000CH010P4102240113"/>
    <s v="0P4102240113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40113"/>
    <s v="New_Line item_ Addition"/>
    <m/>
    <s v="23RXC7067"/>
    <n v="2"/>
    <x v="345"/>
    <s v="PHASE_2_ACT"/>
    <m/>
    <s v="Documents Required for remaining quantity."/>
    <n v="449"/>
    <x v="2"/>
    <n v="55645"/>
    <d v="2023-09-01T00:00:00"/>
    <s v="(R). MANUFACTURE OF MACHINERY AND EQUIPMENT"/>
    <n v="722"/>
    <n v="141"/>
    <n v="129.19999999999999"/>
    <n v="153"/>
    <n v="130.80000000000001"/>
    <n v="1.0123839009287927"/>
    <n v="470"/>
    <n v="112668.20433436533"/>
    <m/>
    <m/>
  </r>
  <r>
    <n v="355"/>
    <n v="291804468001"/>
    <x v="111"/>
    <s v="Pentair Valves &amp; Controls India,EMERSON PROCESS MANAGEMENT (INDIA)"/>
    <s v="SEAL KIT,ALGAS 0.3C-0150-235-CL,BIFFI"/>
    <n v="4"/>
    <s v="SET"/>
    <n v="27741.672500000001"/>
    <m/>
    <n v="110966.69"/>
    <n v="40169390"/>
    <n v="0.1"/>
    <n v="0"/>
    <n v="0"/>
    <m/>
    <n v="0.1"/>
    <n v="0"/>
    <n v="0.18"/>
    <s v="001/2017-III123A"/>
    <n v="11096.669000000002"/>
    <n v="0"/>
    <n v="1109.6669000000002"/>
    <n v="22171.144661999999"/>
    <n v="34377.480561999997"/>
    <s v="DOC PENDING_INV/EXIT/INV/073"/>
    <s v="2000CH010P4102211698"/>
    <s v="0P4102211698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698"/>
    <s v="Verification Completed by NSS"/>
    <s v="Phaze1_Part_2"/>
    <s v="IN1/75,33200524"/>
    <n v="4"/>
    <x v="346"/>
    <s v="PHASE_1_ACT"/>
    <m/>
    <s v="Documents required for remaining qty"/>
    <n v="2423"/>
    <x v="2"/>
    <n v="27741.672500000001"/>
    <d v="2018-04-01T00:00:00"/>
    <s v="(R). MANUFACTURE OF MACHINERY AND EQUIPMENT"/>
    <n v="722"/>
    <n v="76"/>
    <n v="110.1"/>
    <n v="153"/>
    <n v="130.80000000000001"/>
    <n v="1.1880108991825615"/>
    <n v="2449"/>
    <n v="131829.63716621257"/>
    <m/>
    <m/>
  </r>
  <r>
    <n v="356"/>
    <n v="291806450655"/>
    <x v="160"/>
    <s v="Etech Appliances"/>
    <s v="PULLEY,CHAIN,F/CHAIN SAW,32,HITACHI"/>
    <n v="370"/>
    <s v="EA"/>
    <n v="299.77716216216214"/>
    <m/>
    <n v="110917.55"/>
    <n v="84835010"/>
    <n v="7.4999999999999997E-2"/>
    <n v="0"/>
    <n v="0"/>
    <n v="0"/>
    <n v="0.1"/>
    <n v="0"/>
    <n v="0.18"/>
    <s v="001/2017 - III369A"/>
    <n v="8318.8162499999999"/>
    <n v="0"/>
    <n v="831.88162499999999"/>
    <n v="21612.284617499998"/>
    <n v="30762.982492499999"/>
    <s v="DOC PENDING_INV/EXIT/INV/084"/>
    <s v="2000CH010T4003060017"/>
    <s v="0T4003060017"/>
    <n v="291806450655"/>
    <s v="6051114"/>
    <d v="2018-08-01T00:00:00"/>
    <d v="2018-07-31T00:00:00"/>
    <e v="#N/A"/>
    <e v="#N/A"/>
    <e v="#N/A"/>
    <s v="Local"/>
    <m/>
    <m/>
    <m/>
    <m/>
    <m/>
    <m/>
    <n v="2000"/>
    <s v="CH01"/>
    <s v="0T4003060017"/>
    <s v="Verification Completed by NSS"/>
    <m/>
    <n v="18199592"/>
    <n v="370"/>
    <x v="347"/>
    <s v="PHASE_1_ACT"/>
    <m/>
    <n v="1"/>
    <n v="2326"/>
    <x v="2"/>
    <n v="299.77716216216214"/>
    <d v="2018-07-01T00:00:00"/>
    <s v="(R). MANUFACTURE OF MACHINERY AND EQUIPMENT"/>
    <n v="722"/>
    <n v="79"/>
    <n v="110.9"/>
    <n v="153"/>
    <n v="130.80000000000001"/>
    <n v="1.1794409377817854"/>
    <n v="2358"/>
    <n v="130820.69918845808"/>
    <m/>
    <m/>
  </r>
  <r>
    <n v="357"/>
    <n v="292312339830"/>
    <x v="161"/>
    <s v="NORTON GASKETS PRIVATE LIMITED"/>
    <s v="GSKT,SPW,PE,1028X976MM,SS304,GPH"/>
    <n v="37"/>
    <s v="EA"/>
    <n v="2996.5135135135133"/>
    <m/>
    <n v="110871"/>
    <n v="84841010"/>
    <n v="7.4999999999999997E-2"/>
    <n v="0"/>
    <n v="0"/>
    <n v="0"/>
    <n v="0.1"/>
    <n v="0"/>
    <n v="0.18"/>
    <s v="001/2017-III369B"/>
    <n v="8315.3249999999989"/>
    <n v="0"/>
    <n v="831.53249999999991"/>
    <n v="21603.214349999998"/>
    <n v="30750.071849999997"/>
    <s v="DOC PENDING_INV/EXIT/INV/093"/>
    <s v="2000CH010T2541630039"/>
    <s v="0T2541630039"/>
    <n v="292312339830"/>
    <s v="6099834"/>
    <d v="2023-11-20T00:00:00"/>
    <d v="2023-11-18T00:00:00"/>
    <e v="#N/A"/>
    <e v="#N/A"/>
    <e v="#N/A"/>
    <s v="Local"/>
    <m/>
    <m/>
    <m/>
    <m/>
    <m/>
    <m/>
    <n v="2000"/>
    <s v="CH01"/>
    <s v="0T2541630039"/>
    <s v="New_Line item_ Addition"/>
    <m/>
    <s v="609/2023-24"/>
    <n v="37"/>
    <x v="348"/>
    <s v="PHASE_2_ACT"/>
    <m/>
    <m/>
    <n v="390"/>
    <x v="2"/>
    <n v="2996.5135135135133"/>
    <d v="2023-11-01T00:00:00"/>
    <s v="(R). MANUFACTURE OF MACHINERY AND EQUIPMENT"/>
    <n v="722"/>
    <n v="143"/>
    <n v="129.19999999999999"/>
    <n v="153"/>
    <n v="130.80000000000001"/>
    <n v="1.0123839009287927"/>
    <n v="409"/>
    <n v="112244.01547987618"/>
    <m/>
    <m/>
  </r>
  <r>
    <n v="358"/>
    <n v="291904433730"/>
    <x v="162"/>
    <s v="HYDRODYNE TEIKOKU (INDIA)PRIVATE LI"/>
    <s v="BRG,GPH,HP33-2660R3/22,HYDRDYNE"/>
    <n v="4"/>
    <s v="NOS"/>
    <n v="27200"/>
    <m/>
    <n v="108800"/>
    <n v="84139190"/>
    <n v="7.4999999999999997E-2"/>
    <n v="0"/>
    <n v="0"/>
    <n v="0"/>
    <n v="0.1"/>
    <n v="0"/>
    <n v="0.18"/>
    <s v="001/2017-III317A"/>
    <n v="8160"/>
    <n v="0"/>
    <n v="816"/>
    <n v="21199.68"/>
    <n v="30175.68"/>
    <s v="DOC PENDING_INV/EXIT/INV/075"/>
    <s v="2000CH010P4205020062"/>
    <s v="0P4205020062"/>
    <n v="291904433730"/>
    <s v="6032188"/>
    <d v="2019-05-08T00:00:00"/>
    <d v="2019-05-06T00:00:00"/>
    <e v="#N/A"/>
    <e v="#N/A"/>
    <e v="#N/A"/>
    <s v="Local"/>
    <m/>
    <m/>
    <m/>
    <m/>
    <m/>
    <m/>
    <n v="2000"/>
    <s v="CH01"/>
    <s v="0P4205020062"/>
    <s v="Verification Completed by NSS"/>
    <m/>
    <s v="06/EXP"/>
    <n v="4"/>
    <x v="349"/>
    <s v="PHASE_1_ACT"/>
    <m/>
    <s v="DOCUMENTS REQUIRED FOR REMAINING QUANTITY"/>
    <n v="2047"/>
    <x v="2"/>
    <n v="27200"/>
    <d v="2019-05-01T00:00:00"/>
    <s v="(R). MANUFACTURE OF MACHINERY AND EQUIPMENT"/>
    <n v="722"/>
    <n v="89"/>
    <n v="112.7"/>
    <n v="153"/>
    <n v="130.80000000000001"/>
    <n v="1.160603371783496"/>
    <n v="2054"/>
    <n v="126273.64685004437"/>
    <m/>
    <m/>
  </r>
  <r>
    <n v="359"/>
    <n v="291700727721"/>
    <x v="58"/>
    <s v="Flowserve sanmar Limited"/>
    <s v="STA FACE,SiC,2H-133764/14,SANMAR"/>
    <n v="4"/>
    <s v="NOS"/>
    <n v="27068"/>
    <m/>
    <n v="108272"/>
    <s v="84840000 / 84849000"/>
    <n v="7.4999999999999997E-2"/>
    <n v="0"/>
    <n v="0"/>
    <n v="0"/>
    <n v="0.1"/>
    <n v="0"/>
    <n v="0.18"/>
    <s v="001/2017-III369B"/>
    <n v="8120.4"/>
    <n v="0"/>
    <n v="812.04"/>
    <n v="21096.799199999998"/>
    <n v="30029.239199999996"/>
    <s v="DOC PENDING_INV/EXIT/INV/076"/>
    <s v="2000CH010P4205022581"/>
    <s v="0P4205022581"/>
    <n v="291700727721"/>
    <s v="0010155"/>
    <d v="2017-02-27T00:00:00"/>
    <d v="2016-09-22T00:00:00"/>
    <e v="#N/A"/>
    <e v="#N/A"/>
    <e v="#N/A"/>
    <s v="Local"/>
    <m/>
    <m/>
    <m/>
    <m/>
    <m/>
    <m/>
    <n v="2000"/>
    <s v="CH01"/>
    <s v="0P4205022581"/>
    <s v="Verification Completed by NSS"/>
    <m/>
    <n v="6100402764"/>
    <n v="4"/>
    <x v="350"/>
    <s v="PHASE_1_ACT"/>
    <m/>
    <s v="Documents required"/>
    <n v="3003"/>
    <x v="2"/>
    <n v="27068"/>
    <d v="2016-09-01T00:00:00"/>
    <s v="(R). MANUFACTURE OF MACHINERY AND EQUIPMENT"/>
    <n v="722"/>
    <n v="57"/>
    <n v="107.4"/>
    <n v="153"/>
    <n v="130.80000000000001"/>
    <n v="1.217877094972067"/>
    <n v="3026"/>
    <n v="131861.98882681565"/>
    <m/>
    <m/>
  </r>
  <r>
    <n v="360"/>
    <n v="172001293376"/>
    <x v="15"/>
    <s v="Aug. Rath jun. GmBH"/>
    <s v="REFR MAT,HTW MDL,ALSITRAMOD14200M5,RATH"/>
    <n v="36"/>
    <s v="EA"/>
    <n v="3002.8474999999726"/>
    <m/>
    <n v="108102.50999999901"/>
    <n v="68061000"/>
    <n v="0.1"/>
    <n v="0"/>
    <n v="0"/>
    <n v="0"/>
    <n v="0.1"/>
    <n v="0"/>
    <n v="0.18"/>
    <s v="001/2017 -III180"/>
    <n v="10810.250999999902"/>
    <n v="0"/>
    <n v="1081.0250999999903"/>
    <n v="21598.881497999799"/>
    <n v="33490.157597999692"/>
    <s v="DOC PENDING_INV/EXIT/INV/068"/>
    <s v="2000CH010P2574450061"/>
    <s v="0P2574450061"/>
    <e v="#N/A"/>
    <e v="#N/A"/>
    <e v="#N/A"/>
    <d v="2020-05-28T00:00:00"/>
    <n v="172001293376"/>
    <s v="1002938"/>
    <d v="2020-07-13T00:00:00"/>
    <s v="Import"/>
    <m/>
    <m/>
    <m/>
    <m/>
    <m/>
    <m/>
    <n v="2000"/>
    <s v="CH01"/>
    <s v="0P2574450061"/>
    <s v="Verification Completed by NSS"/>
    <m/>
    <n v="90492117"/>
    <n v="36"/>
    <x v="351"/>
    <s v="PHASE_1_ACT"/>
    <m/>
    <s v="Documents Required for remaining quantity."/>
    <n v="1659"/>
    <x v="2"/>
    <n v="3002.8474999999726"/>
    <d v="2020-05-01T00:00:00"/>
    <s v="(R). MANUFACTURE OF MACHINERY AND EQUIPMENT"/>
    <n v="722"/>
    <n v="101"/>
    <n v="112.9"/>
    <n v="153"/>
    <n v="130.80000000000001"/>
    <n v="1.1585473870682019"/>
    <n v="1688"/>
    <n v="125241.88049601302"/>
    <m/>
    <m/>
  </r>
  <r>
    <n v="361"/>
    <n v="292105481765"/>
    <x v="163"/>
    <s v="PHASE ELECTRICALS"/>
    <s v="ELCB,2P,63A,230VAC,30MA"/>
    <n v="86"/>
    <s v="EA"/>
    <n v="1256"/>
    <m/>
    <n v="108016"/>
    <n v="85362090"/>
    <n v="0.1"/>
    <n v="0"/>
    <n v="0"/>
    <n v="0"/>
    <n v="0.1"/>
    <n v="0"/>
    <n v="0.18"/>
    <s v="001/2017-III388A"/>
    <n v="10801.6"/>
    <n v="0"/>
    <n v="1080.1600000000001"/>
    <n v="21581.596799999999"/>
    <n v="33463.356800000001"/>
    <s v="DOC PENDING_INV/EXIT/INV/078"/>
    <s v="2000CH010P4610220017"/>
    <s v="0P4610220017"/>
    <n v="292105481765"/>
    <s v="6047988"/>
    <d v="2021-06-12T00:00:00"/>
    <d v="2021-06-11T00:00:00"/>
    <e v="#N/A"/>
    <e v="#N/A"/>
    <e v="#N/A"/>
    <s v="Local"/>
    <m/>
    <m/>
    <m/>
    <m/>
    <m/>
    <m/>
    <n v="2000"/>
    <s v="CH01"/>
    <s v="0P4610220017"/>
    <s v="Verification Completed by NSS"/>
    <m/>
    <n v="350"/>
    <n v="86"/>
    <x v="352"/>
    <s v="PHASE_1_ACT"/>
    <m/>
    <n v="1"/>
    <n v="1280"/>
    <x v="1"/>
    <n v="1256"/>
    <d v="2021-06-01T00:00:00"/>
    <s v="(Q). MANUFACTURE OF ELECTRICAL EQUIPMENT"/>
    <n v="666"/>
    <n v="114"/>
    <n v="120.2"/>
    <n v="153"/>
    <n v="133.4"/>
    <n v="1.1098169717138104"/>
    <n v="1292"/>
    <n v="119877.99001663894"/>
    <m/>
    <m/>
  </r>
  <r>
    <n v="362"/>
    <n v="292312931503"/>
    <x v="164"/>
    <s v="Indian Oil Corporation Limited"/>
    <s v="LUBE OIL,SERVO PRIME,ISO VG 46 LP,DRUM"/>
    <n v="630"/>
    <s v="LTR"/>
    <n v="171.33333333333334"/>
    <m/>
    <n v="107940"/>
    <n v="27101990"/>
    <n v="0.05"/>
    <n v="0"/>
    <n v="0"/>
    <n v="0"/>
    <n v="0.1"/>
    <n v="0"/>
    <n v="0.18"/>
    <s v="001/2017-III33"/>
    <n v="5397"/>
    <n v="0"/>
    <n v="539.70000000000005"/>
    <n v="20497.806"/>
    <n v="26434.506000000001"/>
    <s v="DOC PENDING_INV/EXIT/INV/094"/>
    <s v="2000CH010T3603010057"/>
    <s v="0T3603010057"/>
    <n v="292312931503"/>
    <s v="6104876"/>
    <d v="2023-12-06T00:00:00"/>
    <d v="2023-12-05T00:00:00"/>
    <e v="#N/A"/>
    <e v="#N/A"/>
    <e v="#N/A"/>
    <s v="Local"/>
    <m/>
    <m/>
    <m/>
    <m/>
    <m/>
    <m/>
    <n v="2000"/>
    <s v="CH01"/>
    <s v="0T3603010057"/>
    <s v="New_Line item_ Addition"/>
    <m/>
    <s v="GJ5534174745"/>
    <n v="630"/>
    <x v="353"/>
    <s v="PHASE_2_ACT"/>
    <m/>
    <s v="Documents required for remaining qty"/>
    <n v="373"/>
    <x v="0"/>
    <n v="171.33333333333334"/>
    <d v="2023-12-01T00:00:00"/>
    <s v="(J). MANUFACTURE OF CHEMICALS AND CHEMICAL PRODUCTS"/>
    <n v="364"/>
    <n v="144"/>
    <n v="135.69999999999999"/>
    <n v="153"/>
    <n v="136.4"/>
    <n v="1.0051584377302876"/>
    <n v="379"/>
    <n v="108496.80176860724"/>
    <m/>
    <m/>
  </r>
  <r>
    <n v="363"/>
    <n v="291503712264"/>
    <x v="165"/>
    <s v="Jyoti Ltd (Switchgear Division)"/>
    <s v="CLOSING COIL,110VDC,55OW,JYOTI"/>
    <n v="20"/>
    <s v="EA"/>
    <n v="5367.8184999999994"/>
    <m/>
    <n v="107356.37"/>
    <n v="85381090"/>
    <n v="7.4999999999999997E-2"/>
    <n v="0"/>
    <n v="0"/>
    <m/>
    <n v="0.1"/>
    <n v="0"/>
    <n v="0.18"/>
    <s v="001/2017 - III389"/>
    <n v="8051.7277499999991"/>
    <n v="0"/>
    <n v="805.172775"/>
    <n v="20918.388694499998"/>
    <n v="29775.289219499995"/>
    <s v="DOC PENDING_INV/EXIT/INV/084"/>
    <s v="2000CH010T4604030001"/>
    <s v="0T4604030001"/>
    <n v="291503712264"/>
    <n v="13443"/>
    <d v="2015-10-08T00:00:00"/>
    <d v="2015-08-26T00:00:00"/>
    <e v="#N/A"/>
    <e v="#N/A"/>
    <e v="#N/A"/>
    <s v="Local"/>
    <m/>
    <m/>
    <m/>
    <m/>
    <m/>
    <m/>
    <n v="2000"/>
    <s v="CH01"/>
    <s v="0T4604030001"/>
    <s v="Verification Completed by NSS"/>
    <m/>
    <s v="1J/8/80096/18-19/1J/8/80109/18-19"/>
    <n v="20"/>
    <x v="354"/>
    <s v="PHASE_1_ACT"/>
    <m/>
    <s v="QTY NOT FOUND"/>
    <n v="3396"/>
    <x v="0"/>
    <n v="5367.8184999999994"/>
    <d v="2015-08-01T00:00:00"/>
    <s v="(J). MANUFACTURE OF CHEMICALS AND CHEMICAL PRODUCTS"/>
    <n v="364"/>
    <n v="44"/>
    <n v="113.4"/>
    <n v="153"/>
    <n v="136.4"/>
    <n v="1.2028218694885362"/>
    <n v="3423"/>
    <n v="129130.589664903"/>
    <m/>
    <m/>
  </r>
  <r>
    <n v="364"/>
    <n v="171800967741"/>
    <x v="93"/>
    <s v="Bently Nevada LLC"/>
    <s v="MDL,KEYPHASOR I/O,125800-01,BENTLY-N"/>
    <n v="1"/>
    <s v="NOS"/>
    <n v="105787.05"/>
    <m/>
    <n v="105787.05"/>
    <n v="90292090"/>
    <n v="7.4999999999999997E-2"/>
    <n v="0"/>
    <n v="0"/>
    <n v="0"/>
    <n v="0.1"/>
    <n v="0"/>
    <n v="0.18"/>
    <s v="001/2017 -III419"/>
    <n v="7934.0287499999995"/>
    <n v="0"/>
    <n v="793.40287499999999"/>
    <n v="20612.606692499998"/>
    <n v="29340.038317499995"/>
    <s v="DOC PENDING_INV/EXIT/INV/074"/>
    <s v="2000CH010P4110070102"/>
    <s v="0P4110070102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10070102"/>
    <s v="Verification Completed by NSS"/>
    <s v="Phaze1_Part_2"/>
    <n v="1007534470"/>
    <n v="1"/>
    <x v="355"/>
    <s v="PHASE_1_ACT"/>
    <m/>
    <s v="REQUIRED COMPLETE BOE COPY."/>
    <n v="2460"/>
    <x v="3"/>
    <n v="105787.05"/>
    <d v="2018-03-01T00:00:00"/>
    <s v="(P). MANUFACTURE OF COMPUTER, ELECTRONIC AND OPTICAL PRODUCTS"/>
    <n v="639"/>
    <n v="75"/>
    <n v="110.6"/>
    <n v="153"/>
    <n v="121.7"/>
    <n v="1.1003616636528031"/>
    <n v="2480"/>
    <n v="116404.01433092226"/>
    <m/>
    <m/>
  </r>
  <r>
    <n v="365"/>
    <n v="291604729091"/>
    <x v="119"/>
    <s v="Emerson Process Management"/>
    <s v="PCKG,PTFE,RPACKX00032,FISH-CO"/>
    <n v="16"/>
    <s v="EA"/>
    <n v="6571"/>
    <m/>
    <n v="105136"/>
    <n v="84819090"/>
    <n v="7.4999999999999997E-2"/>
    <n v="0"/>
    <n v="0"/>
    <n v="0"/>
    <n v="0.1"/>
    <n v="0"/>
    <n v="0.18"/>
    <s v="001/2017-III368"/>
    <n v="7885.2"/>
    <n v="0"/>
    <n v="788.52"/>
    <n v="20485.749599999999"/>
    <n v="29159.469599999997"/>
    <s v="DOC PENDING_INV/EXIT/INV/072"/>
    <s v="2000CH010P4102210161"/>
    <s v="0P4102210161"/>
    <n v="291604729091"/>
    <s v="0045135"/>
    <d v="2016-10-10T00:00:00"/>
    <d v="2016-09-16T00:00:00"/>
    <e v="#N/A"/>
    <e v="#N/A"/>
    <e v="#N/A"/>
    <s v="Local"/>
    <m/>
    <m/>
    <m/>
    <m/>
    <m/>
    <m/>
    <n v="2000"/>
    <s v="CH01"/>
    <s v="0P4102210161"/>
    <s v="Verification Completed by NSS"/>
    <m/>
    <n v="6316001234"/>
    <n v="16"/>
    <x v="356"/>
    <s v="PHASE_1_ACT"/>
    <m/>
    <s v="Documents required for remaining qty"/>
    <n v="3009"/>
    <x v="2"/>
    <n v="6571"/>
    <d v="2016-09-01T00:00:00"/>
    <s v="(R). MANUFACTURE OF MACHINERY AND EQUIPMENT"/>
    <n v="722"/>
    <n v="57"/>
    <n v="107.4"/>
    <n v="153"/>
    <n v="130.80000000000001"/>
    <n v="1.217877094972067"/>
    <n v="3026"/>
    <n v="128042.72625698324"/>
    <m/>
    <m/>
  </r>
  <r>
    <n v="366"/>
    <n v="171901244045"/>
    <x v="11"/>
    <s v="DEWACO LTD"/>
    <s v="0P4204020176  BELT,LWR,BN-PD11LLV,DEWACO  (I 20190117)"/>
    <n v="2"/>
    <s v="EA"/>
    <n v="62142"/>
    <m/>
    <n v="124284"/>
    <n v="84139110"/>
    <n v="7.4999999999999997E-2"/>
    <m/>
    <m/>
    <m/>
    <n v="0.1"/>
    <m/>
    <n v="0.28000000000000003"/>
    <s v="IV117"/>
    <n v="9321.2999999999993"/>
    <m/>
    <n v="932.13"/>
    <n v="37670.4804"/>
    <n v="47923.910400000001"/>
    <s v="NA_INV/EXIT/INV/151_DOC PENDING"/>
    <s v="2000CH010P4204020176"/>
    <s v="0P4204020176"/>
    <e v="#N/A"/>
    <e v="#N/A"/>
    <e v="#N/A"/>
    <d v="2019-05-08T00:00:00"/>
    <n v="171901244045"/>
    <s v="1002253"/>
    <d v="2019-05-15T00:00:00"/>
    <s v="Import"/>
    <m/>
    <m/>
    <m/>
    <m/>
    <m/>
    <m/>
    <n v="2000"/>
    <s v="CH01"/>
    <s v="0P4204020176"/>
    <s v="Verification Completed by NSS"/>
    <s v="Phaze1_Part_1"/>
    <s v="I#20190117"/>
    <n v="2"/>
    <x v="357"/>
    <s v="PHASE_3_NSS"/>
    <s v="63 LINE ITEM OF NSS"/>
    <m/>
    <n v="2045"/>
    <x v="2"/>
    <n v="52097.019999999502"/>
    <d v="2019-05-01T00:00:00"/>
    <s v="(R). MANUFACTURE OF MACHINERY AND EQUIPMENT"/>
    <n v="722"/>
    <n v="89"/>
    <n v="112.7"/>
    <n v="153"/>
    <n v="130.80000000000001"/>
    <n v="1.160603371783496"/>
    <n v="2054"/>
    <n v="120927.95414374331"/>
    <m/>
    <m/>
  </r>
  <r>
    <n v="367"/>
    <n v="292000745466"/>
    <x v="166"/>
    <s v="Steelco Products"/>
    <s v="BRG,RLR,MET,NU2226EM1C3,130MM,230MM,64MM"/>
    <n v="6"/>
    <s v="EA"/>
    <n v="17288"/>
    <m/>
    <n v="103728"/>
    <s v="84825012 / 84822013"/>
    <n v="7.4999999999999997E-2"/>
    <n v="0"/>
    <n v="0"/>
    <n v="0"/>
    <n v="0.1"/>
    <n v="0"/>
    <n v="0.18"/>
    <s v="001/2017 -III369"/>
    <n v="7779.5999999999995"/>
    <n v="0"/>
    <n v="777.96"/>
    <n v="20211.400800000003"/>
    <n v="28768.960800000001"/>
    <s v="DOC PENDING_INV/EXIT/INV/068"/>
    <s v="2000CH010P3006010235"/>
    <s v="0P3006010235"/>
    <n v="292000745466"/>
    <s v="6006165"/>
    <d v="2020-01-22T00:00:00"/>
    <d v="2020-01-17T00:00:00"/>
    <e v="#N/A"/>
    <e v="#N/A"/>
    <e v="#N/A"/>
    <s v="Local"/>
    <m/>
    <m/>
    <m/>
    <m/>
    <m/>
    <m/>
    <n v="2000"/>
    <s v="CH01"/>
    <s v="0P3006010235"/>
    <s v="Verification Completed by NSS"/>
    <m/>
    <s v="SPV/1714/19-20"/>
    <n v="6"/>
    <x v="358"/>
    <s v="PHASE_1_ACT"/>
    <m/>
    <s v="Documents Required for remaining quantity."/>
    <n v="1791"/>
    <x v="2"/>
    <n v="17288"/>
    <d v="2020-01-01T00:00:00"/>
    <s v="(R). MANUFACTURE OF MACHINERY AND EQUIPMENT"/>
    <n v="722"/>
    <n v="97"/>
    <n v="113.2"/>
    <n v="153"/>
    <n v="130.80000000000001"/>
    <n v="1.1554770318021201"/>
    <n v="1809"/>
    <n v="119855.32155477031"/>
    <m/>
    <m/>
  </r>
  <r>
    <n v="368"/>
    <n v="172000677273"/>
    <x v="167"/>
    <s v="Rotex Global, LLC"/>
    <s v="RLR ASSY,152301,ROTEXSCR"/>
    <n v="20"/>
    <s v="EA"/>
    <n v="5178.0745000000006"/>
    <m/>
    <n v="103561.49"/>
    <n v="84749000"/>
    <n v="7.4999999999999997E-2"/>
    <n v="0"/>
    <n v="0"/>
    <n v="0"/>
    <n v="0.1"/>
    <n v="0"/>
    <n v="0.18"/>
    <s v="001/2017-III363"/>
    <n v="7767.11175"/>
    <n v="0"/>
    <n v="776.71117500000003"/>
    <n v="20178.9563265"/>
    <n v="28722.7792515"/>
    <s v="DOC PENDING_INV/EXIT/INV/064"/>
    <s v="2000CH010P0680110034"/>
    <s v="0P0680110034"/>
    <e v="#N/A"/>
    <e v="#N/A"/>
    <e v="#N/A"/>
    <d v="2020-02-24T00:00:00"/>
    <n v="172000677273"/>
    <s v="1001144"/>
    <d v="2020-03-17T00:00:00"/>
    <s v="Import"/>
    <m/>
    <m/>
    <m/>
    <m/>
    <m/>
    <m/>
    <n v="2000"/>
    <s v="CH01"/>
    <s v="0P0680110034"/>
    <s v="Verification Completed by NSS"/>
    <m/>
    <s v="SO00181734"/>
    <n v="20"/>
    <x v="359"/>
    <s v="PHASE_1_ACT"/>
    <m/>
    <s v="Documents required for remaining qty"/>
    <n v="1753"/>
    <x v="2"/>
    <n v="5178.0745000000006"/>
    <d v="2020-02-01T00:00:00"/>
    <s v="(R). MANUFACTURE OF MACHINERY AND EQUIPMENT"/>
    <n v="722"/>
    <n v="98"/>
    <n v="113.2"/>
    <n v="153"/>
    <n v="130.80000000000001"/>
    <n v="1.1554770318021201"/>
    <n v="1778"/>
    <n v="119662.92307420495"/>
    <m/>
    <m/>
  </r>
  <r>
    <n v="369"/>
    <n v="172103028031"/>
    <x v="14"/>
    <s v="The Japan Steel Works, Ltd."/>
    <s v="O-RING,1201270006-00A/15,JPSTL"/>
    <n v="8"/>
    <s v="EA"/>
    <n v="12944.42625"/>
    <m/>
    <n v="103555.41"/>
    <n v="84779000"/>
    <n v="7.4999999999999997E-2"/>
    <n v="0"/>
    <n v="0"/>
    <n v="0"/>
    <n v="0.1"/>
    <n v="0"/>
    <n v="0.18"/>
    <s v="001/2017-III365"/>
    <n v="7766.6557499999999"/>
    <n v="0"/>
    <n v="776.66557499999999"/>
    <n v="20177.771638500002"/>
    <n v="28721.092963500003"/>
    <s v="DOC PENDING_INV/EXIT/INV/085"/>
    <s v="2000CH010P0631070349"/>
    <s v="0P0631070349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70349"/>
    <s v="Verification Completed by NSS"/>
    <s v="Phaze_2"/>
    <s v="MA20-0837-1"/>
    <n v="8"/>
    <x v="360"/>
    <s v="PHASE_2_ACT"/>
    <m/>
    <m/>
    <n v="1155"/>
    <x v="2"/>
    <n v="12944.42625"/>
    <d v="2021-10-01T00:00:00"/>
    <s v="(R). MANUFACTURE OF MACHINERY AND EQUIPMENT"/>
    <n v="722"/>
    <n v="118"/>
    <n v="120.4"/>
    <n v="153"/>
    <n v="130.80000000000001"/>
    <n v="1.0863787375415284"/>
    <n v="1170"/>
    <n v="112500.39558139537"/>
    <m/>
    <m/>
  </r>
  <r>
    <n v="370"/>
    <m/>
    <x v="11"/>
    <s v="Hermetic-Pumps Singapore"/>
    <s v="BUSH,BRG,1.4571/SiC30,226923604,HERM-PMP"/>
    <n v="2"/>
    <s v="EA"/>
    <n v="51603.224999999999"/>
    <m/>
    <n v="103206.45"/>
    <n v="84833000"/>
    <n v="7.4999999999999997E-2"/>
    <m/>
    <m/>
    <m/>
    <n v="0.1"/>
    <m/>
    <n v="0.18"/>
    <s v="001/2017 -III369A"/>
    <n v="7740.4837499999994"/>
    <n v="0"/>
    <n v="774.04837499999996"/>
    <n v="20109.776782499997"/>
    <n v="28624.308907499995"/>
    <s v="DOC PENDING_INV/EXIT/INV/164"/>
    <s v="2000GS010P4205021401"/>
    <s v="2000GS010P4205021401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401"/>
    <s v="Verification Completed by NSS"/>
    <s v="Phaze1_Part_2"/>
    <s v="430CI26734/34-17"/>
    <n v="2"/>
    <x v="361"/>
    <s v="PHASE_6_ACT"/>
    <m/>
    <m/>
    <n v="2646"/>
    <x v="2"/>
    <n v="51603.224999999999"/>
    <d v="2017-09-01T00:00:00"/>
    <s v="(R). MANUFACTURE OF MACHINERY AND EQUIPMENT"/>
    <n v="722"/>
    <n v="69"/>
    <n v="108.5"/>
    <n v="153"/>
    <n v="130.80000000000001"/>
    <n v="1.2055299539170508"/>
    <n v="2661"/>
    <n v="124418.4669124424"/>
    <m/>
    <m/>
  </r>
  <r>
    <n v="371"/>
    <n v="291806639191"/>
    <x v="146"/>
    <s v="Sure Safety ( India ) Pvt Ltd"/>
    <s v="SAFETY GOGGLE,SPECTACLE"/>
    <n v="1180"/>
    <s v="EA"/>
    <n v="86.871067796610177"/>
    <m/>
    <n v="102507.86"/>
    <s v="90200060 / 90049090"/>
    <n v="0.1"/>
    <n v="0"/>
    <n v="0"/>
    <n v="0"/>
    <n v="0.1"/>
    <n v="0"/>
    <n v="0.18"/>
    <s v="001/2017 -III411"/>
    <n v="10250.786"/>
    <n v="0"/>
    <n v="1025.0786000000001"/>
    <n v="20481.070427999999"/>
    <n v="31756.935028"/>
    <s v="DOC PENDING_INV/EXIT/INV/081"/>
    <s v="2000CH010T1619010003"/>
    <s v="0T1619010003"/>
    <n v="291806639191"/>
    <s v="6052545"/>
    <d v="2018-08-06T00:00:00"/>
    <d v="2018-08-01T00:00:00"/>
    <e v="#N/A"/>
    <e v="#N/A"/>
    <e v="#N/A"/>
    <s v="Local"/>
    <m/>
    <m/>
    <m/>
    <m/>
    <m/>
    <m/>
    <n v="2000"/>
    <s v="CH01"/>
    <s v="0T1619010003"/>
    <s v="Verification Completed by NSS"/>
    <m/>
    <s v="GST18/1741"/>
    <n v="1180"/>
    <x v="362"/>
    <s v="PHASE_1_ACT"/>
    <m/>
    <m/>
    <n v="2325"/>
    <x v="2"/>
    <n v="86.871067796610177"/>
    <d v="2018-08-01T00:00:00"/>
    <s v="(R). MANUFACTURE OF MACHINERY AND EQUIPMENT"/>
    <n v="722"/>
    <n v="80"/>
    <n v="111.2"/>
    <n v="153"/>
    <n v="130.80000000000001"/>
    <n v="1.1762589928057554"/>
    <n v="2327"/>
    <n v="120575.79215827338"/>
    <m/>
    <m/>
  </r>
  <r>
    <n v="372"/>
    <n v="171800967741"/>
    <x v="93"/>
    <s v="Bently Nevada LLC"/>
    <s v="CBL,EXT,16710-XX(MOD.176243-45),BENTLY-N"/>
    <n v="2"/>
    <s v="EA"/>
    <n v="51117.199999999502"/>
    <m/>
    <n v="102234.399999999"/>
    <n v="85444299"/>
    <n v="0.1"/>
    <s v="050/2017-491"/>
    <n v="0"/>
    <n v="0"/>
    <n v="0.1"/>
    <n v="0"/>
    <n v="0.18"/>
    <s v="001/2017-III395"/>
    <n v="10223.4399999999"/>
    <n v="0"/>
    <n v="1022.34399999999"/>
    <n v="20426.433119999801"/>
    <n v="31672.217119999692"/>
    <s v="DOC PENDING_INV/EXIT/INV/080"/>
    <s v="2000CH010P5551871051"/>
    <s v="0P5551871051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51"/>
    <s v="Verification Completed by NSS"/>
    <s v="Phaze_2"/>
    <n v="1007534470"/>
    <n v="2"/>
    <x v="363"/>
    <s v="PHASE_1_ACT"/>
    <m/>
    <m/>
    <n v="2460"/>
    <x v="1"/>
    <n v="51117.199999999502"/>
    <d v="2018-03-01T00:00:00"/>
    <s v="(Q). MANUFACTURE OF ELECTRICAL EQUIPMENT"/>
    <n v="666"/>
    <n v="75"/>
    <n v="110.1"/>
    <n v="153"/>
    <n v="133.4"/>
    <n v="1.2116257947320619"/>
    <n v="2480"/>
    <n v="123869.8361489543"/>
    <m/>
    <m/>
  </r>
  <r>
    <n v="373"/>
    <n v="171801881672"/>
    <x v="65"/>
    <s v="SEW EURODRIVE INDIA PRIVATE LIMITED"/>
    <s v="GEARED MOT,27.84,R87 DRE 112M4,SEW-EURO"/>
    <n v="1"/>
    <s v="EA"/>
    <n v="102054.399999999"/>
    <m/>
    <n v="102054.399999999"/>
    <n v="85015210"/>
    <n v="0.1"/>
    <s v="050/2017-485A"/>
    <n v="0"/>
    <n v="0"/>
    <n v="0.1"/>
    <n v="0"/>
    <n v="0.18"/>
    <s v="001/2017-III372"/>
    <n v="10205.4399999999"/>
    <n v="0"/>
    <n v="1020.5439999999901"/>
    <n v="20390.469119999801"/>
    <n v="31616.453119999693"/>
    <s v="DOC PENDING_INV/EXIT/INV/065"/>
    <s v="2000CH010P1001120061"/>
    <s v="0P1001120061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1120061"/>
    <s v="Verification Completed by NSS"/>
    <m/>
    <n v="2305020206"/>
    <n v="1"/>
    <x v="364"/>
    <s v="PHASE_1_ACT"/>
    <m/>
    <s v="ITEM NOT FOUND IN INVOICE."/>
    <n v="2346"/>
    <x v="2"/>
    <n v="102054.399999999"/>
    <d v="2018-07-01T00:00:00"/>
    <s v="(R). MANUFACTURE OF MACHINERY AND EQUIPMENT"/>
    <n v="722"/>
    <n v="79"/>
    <n v="110.9"/>
    <n v="153"/>
    <n v="130.80000000000001"/>
    <n v="1.1794409377817854"/>
    <n v="2358"/>
    <n v="120367.13724075626"/>
    <m/>
    <m/>
  </r>
  <r>
    <n v="374"/>
    <n v="171801082633"/>
    <x v="20"/>
    <s v="Nidec ASI S.p.A"/>
    <s v="PRV,VSQ-I 050,F/2.3MVA,SPL-TRAS"/>
    <n v="1"/>
    <s v="NOS"/>
    <n v="102043.92"/>
    <m/>
    <n v="102043.92"/>
    <n v="85049090"/>
    <n v="0.15"/>
    <n v="0"/>
    <n v="0"/>
    <n v="0"/>
    <n v="0.1"/>
    <n v="0"/>
    <n v="0.18"/>
    <s v="001/2017-III375"/>
    <n v="15306.588"/>
    <n v="0"/>
    <n v="1530.6588000000002"/>
    <n v="21398.610024000001"/>
    <n v="38235.856824000002"/>
    <s v="DOC PENDING_INV/EXIT/INV/066"/>
    <s v="2000GS010P1141120242"/>
    <s v="0P1141120242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42"/>
    <s v="Verification Completed by NSS"/>
    <s v="Phaze1_Part_2"/>
    <n v="7068019"/>
    <n v="1"/>
    <x v="365"/>
    <s v="PHASE_1_ACT"/>
    <m/>
    <s v="REQUIRED COMPLETE VISIBLE COPY OF BOE."/>
    <m/>
    <x v="1"/>
    <n v="102043.92"/>
    <d v="2019-09-01T00:00:00"/>
    <s v="(Q). MANUFACTURE OF ELECTRICAL EQUIPMENT"/>
    <n v="666"/>
    <n v="93"/>
    <n v="110.5"/>
    <n v="153"/>
    <n v="133.4"/>
    <n v="1.207239819004525"/>
    <n v="1931"/>
    <n v="123191.48351131222"/>
    <m/>
    <m/>
  </r>
  <r>
    <n v="375"/>
    <n v="291700024313"/>
    <x v="76"/>
    <s v="Rotork Controls (India) Pvt. Ltd."/>
    <s v="SW,MECHSM,S/M BH89Z00JV,ROTORK"/>
    <n v="3"/>
    <s v="NOS"/>
    <n v="33895.51"/>
    <m/>
    <n v="101686.53"/>
    <n v="85030090"/>
    <n v="7.4999999999999997E-2"/>
    <m/>
    <n v="0"/>
    <m/>
    <n v="0.1"/>
    <m/>
    <n v="0.18"/>
    <s v="001/2017-III374"/>
    <n v="7626.4897499999997"/>
    <n v="0"/>
    <n v="762.64897500000006"/>
    <n v="19813.620370499997"/>
    <n v="28202.759095499998"/>
    <s v="DOC PENDING_INV/EXIT/INV/096"/>
    <s v="2000CH010P4102250078"/>
    <s v="0P4102250078"/>
    <n v="291700024313"/>
    <s v="0004188"/>
    <d v="2017-01-24T00:00:00"/>
    <d v="2016-12-15T00:00:00"/>
    <e v="#N/A"/>
    <e v="#N/A"/>
    <e v="#N/A"/>
    <s v="Local"/>
    <m/>
    <m/>
    <m/>
    <m/>
    <m/>
    <m/>
    <n v="2000"/>
    <s v="CH01"/>
    <s v="0P4102250078"/>
    <s v="Verification Completed by NSS"/>
    <m/>
    <s v="SI23451"/>
    <n v="3"/>
    <x v="366"/>
    <s v="PHASE_3_ACT"/>
    <m/>
    <m/>
    <n v="2919"/>
    <x v="2"/>
    <n v="33895.513333333001"/>
    <d v="2016-12-01T00:00:00"/>
    <s v="(R). MANUFACTURE OF MACHINERY AND EQUIPMENT"/>
    <n v="722"/>
    <n v="60"/>
    <n v="108.3"/>
    <n v="153"/>
    <n v="130.80000000000001"/>
    <n v="1.2077562326869808"/>
    <n v="2935"/>
    <n v="122812.55246537278"/>
    <m/>
    <m/>
  </r>
  <r>
    <n v="376"/>
    <n v="171801082633"/>
    <x v="20"/>
    <s v="Nidec ASI S.p.A"/>
    <s v="INSUL,F/TRAFO,DRY,4900107,NIDEC"/>
    <n v="3"/>
    <s v="NOS"/>
    <n v="33702.58"/>
    <m/>
    <n v="101107.74"/>
    <n v="85049090"/>
    <n v="0.15"/>
    <n v="0"/>
    <n v="0"/>
    <n v="0"/>
    <n v="0.1"/>
    <n v="0"/>
    <n v="0.18"/>
    <s v="001/2017-III375"/>
    <n v="15166.161"/>
    <n v="0"/>
    <n v="1516.6161000000002"/>
    <n v="21202.293078000002"/>
    <n v="37885.070178000002"/>
    <s v="DOC PENDING_INV/EXIT/INV/066"/>
    <s v="2000GS010P1141120390"/>
    <s v="0P1141120390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390"/>
    <s v="Verification Completed by NSS"/>
    <s v="Phaze1_Part_2"/>
    <n v="7068019"/>
    <n v="3"/>
    <x v="367"/>
    <s v="PHASE_1_ACT"/>
    <m/>
    <s v="REQUIRED COMPLETE VISIBLE COPY OF BOE."/>
    <m/>
    <x v="1"/>
    <n v="33702.58"/>
    <d v="2019-09-01T00:00:00"/>
    <s v="(Q). MANUFACTURE OF ELECTRICAL EQUIPMENT"/>
    <n v="666"/>
    <n v="93"/>
    <n v="110.5"/>
    <n v="153"/>
    <n v="133.4"/>
    <n v="1.207239819004525"/>
    <n v="1931"/>
    <n v="122061.28973755658"/>
    <m/>
    <m/>
  </r>
  <r>
    <n v="377"/>
    <n v="171801082633"/>
    <x v="20"/>
    <s v="Nidec ASI S.p.A"/>
    <s v="ARRESTORS,HV MWD12,76472,ABB"/>
    <n v="3"/>
    <s v="EA"/>
    <n v="33702.58"/>
    <m/>
    <n v="101107.74"/>
    <s v="85049000 / 85049090"/>
    <n v="0.15"/>
    <n v="0"/>
    <n v="0"/>
    <n v="0"/>
    <n v="0.1"/>
    <n v="0"/>
    <n v="0.18"/>
    <s v="001/2017-III375"/>
    <n v="15166.161"/>
    <n v="0"/>
    <n v="1516.6161000000002"/>
    <n v="21202.293078000002"/>
    <n v="37885.070178000002"/>
    <s v="DOC PENDING_INV/EXIT/INV/078"/>
    <s v="2000GS010P4612170026"/>
    <s v="0P4612170026"/>
    <e v="#N/A"/>
    <e v="#N/A"/>
    <e v="#N/A"/>
    <e v="#N/A"/>
    <n v="171801082633"/>
    <s v="1001714"/>
    <d v="2018-04-27T00:00:00"/>
    <s v="Import"/>
    <m/>
    <m/>
    <m/>
    <m/>
    <m/>
    <m/>
    <n v="2000"/>
    <s v="GS01"/>
    <s v="0P4612170026"/>
    <s v="Verification Completed by NSS"/>
    <s v="Phaze1_Part_2"/>
    <n v="7068019"/>
    <n v="3"/>
    <x v="367"/>
    <s v="PHASE_1_ACT"/>
    <m/>
    <n v="1"/>
    <m/>
    <x v="1"/>
    <n v="33702.58"/>
    <d v="2019-09-01T00:00:00"/>
    <s v="(Q). MANUFACTURE OF ELECTRICAL EQUIPMENT"/>
    <n v="666"/>
    <n v="93"/>
    <n v="110.5"/>
    <n v="153"/>
    <n v="133.4"/>
    <n v="1.207239819004525"/>
    <n v="1931"/>
    <n v="122061.28973755658"/>
    <m/>
    <m/>
  </r>
  <r>
    <n v="378"/>
    <n v="292102627062"/>
    <x v="168"/>
    <s v="Nirmal Industrial Controls Pvt. Ltd"/>
    <s v="VLV,PCV,MDH304D2044017111,NIRMAL"/>
    <n v="1"/>
    <s v="NOS"/>
    <n v="100490"/>
    <m/>
    <n v="100490"/>
    <n v="84811000"/>
    <n v="7.4999999999999997E-2"/>
    <n v="0"/>
    <n v="0"/>
    <n v="0"/>
    <n v="0.1"/>
    <n v="0"/>
    <n v="0.18"/>
    <s v="001/2017-III368"/>
    <n v="7536.75"/>
    <n v="0"/>
    <n v="753.67500000000007"/>
    <n v="19580.476500000001"/>
    <n v="27870.9015"/>
    <s v="DOC PENDING_INV/EXIT/INV/074"/>
    <s v="2000CH010P4103070031"/>
    <s v="0P4103070031"/>
    <n v="292102627062"/>
    <s v="6022851"/>
    <d v="2021-03-16T00:00:00"/>
    <d v="2021-03-06T00:00:00"/>
    <e v="#N/A"/>
    <e v="#N/A"/>
    <e v="#N/A"/>
    <s v="Local"/>
    <m/>
    <m/>
    <m/>
    <m/>
    <m/>
    <m/>
    <n v="2000"/>
    <s v="CH01"/>
    <s v="0P4103070031"/>
    <s v="Verification Completed by NSS"/>
    <m/>
    <s v="C2568"/>
    <n v="1"/>
    <x v="368"/>
    <s v="PHASE_1_ACT"/>
    <m/>
    <s v="REQUIRED COMPLETE INVOICE."/>
    <n v="1377"/>
    <x v="2"/>
    <n v="100490"/>
    <d v="2021-03-01T00:00:00"/>
    <s v="(R). MANUFACTURE OF MACHINERY AND EQUIPMENT"/>
    <n v="722"/>
    <n v="111"/>
    <n v="116.1"/>
    <n v="153"/>
    <n v="130.80000000000001"/>
    <n v="1.1266149870801034"/>
    <n v="1384"/>
    <n v="113213.54005167959"/>
    <m/>
    <m/>
  </r>
  <r>
    <n v="379"/>
    <m/>
    <x v="11"/>
    <s v="Virgo Valves &amp; Controls Private Lim"/>
    <s v="SEAT+SEAT INSR,F316L,9TBM9AAZ92,VIRGO"/>
    <n v="2"/>
    <s v="EA"/>
    <n v="49904"/>
    <m/>
    <n v="99808"/>
    <n v="84135090"/>
    <n v="7.4999999999999997E-2"/>
    <m/>
    <m/>
    <m/>
    <n v="0.1"/>
    <m/>
    <n v="0.18"/>
    <s v="001/2017-III308B"/>
    <n v="7485.5999999999995"/>
    <n v="0"/>
    <n v="748.56"/>
    <n v="19447.588800000001"/>
    <n v="27681.748800000001"/>
    <s v="DOC PENDING_INV/EXIT/INV/164"/>
    <s v="2000GS010P4102200803"/>
    <s v="2000GS010P4102200803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00803"/>
    <s v="Verification Completed by NSS"/>
    <m/>
    <n v="623086"/>
    <n v="2"/>
    <x v="369"/>
    <s v="PHASE_6_ACT"/>
    <m/>
    <m/>
    <n v="3062"/>
    <x v="2"/>
    <n v="49904"/>
    <d v="2016-07-01T00:00:00"/>
    <s v="(R). MANUFACTURE OF MACHINERY AND EQUIPMENT"/>
    <n v="722"/>
    <n v="55"/>
    <n v="107.8"/>
    <n v="153"/>
    <n v="130.80000000000001"/>
    <n v="1.2133580705009277"/>
    <n v="3088"/>
    <n v="121102.84230055659"/>
    <m/>
    <m/>
  </r>
  <r>
    <n v="380"/>
    <m/>
    <x v="11"/>
    <s v="Virgo Valves &amp; Controls Private Lim"/>
    <s v="SEAT+SEAT INSR,F316L,9TBM9AAZL0,VIRGO"/>
    <n v="2"/>
    <s v="EA"/>
    <n v="49904"/>
    <m/>
    <n v="99808"/>
    <n v="84135090"/>
    <n v="7.4999999999999997E-2"/>
    <m/>
    <m/>
    <m/>
    <n v="0.1"/>
    <m/>
    <n v="0.18"/>
    <s v="001/2017-III308B"/>
    <n v="7485.5999999999995"/>
    <n v="0"/>
    <n v="748.56"/>
    <n v="19447.588800000001"/>
    <n v="27681.748800000001"/>
    <s v="DOC PENDING_INV/EXIT/INV/164"/>
    <s v="2000GS010P4102200808"/>
    <s v="2000GS010P4102200808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00808"/>
    <s v="Verification Completed by NSS"/>
    <m/>
    <n v="623086"/>
    <n v="2"/>
    <x v="369"/>
    <s v="PHASE_6_ACT"/>
    <m/>
    <m/>
    <n v="3062"/>
    <x v="2"/>
    <n v="49904"/>
    <d v="2016-07-01T00:00:00"/>
    <s v="(R). MANUFACTURE OF MACHINERY AND EQUIPMENT"/>
    <n v="722"/>
    <n v="55"/>
    <n v="107.8"/>
    <n v="153"/>
    <n v="130.80000000000001"/>
    <n v="1.2133580705009277"/>
    <n v="3088"/>
    <n v="121102.84230055659"/>
    <m/>
    <m/>
  </r>
  <r>
    <n v="381"/>
    <n v="171602006796"/>
    <x v="59"/>
    <s v="Pepperl and Fuchs (India) Pvt. Ltd."/>
    <s v="PROT,SURGE,FLDBUS,DB-LBF-I1,PEPPERL"/>
    <n v="35"/>
    <s v="EA"/>
    <n v="2559.8437142857142"/>
    <m/>
    <n v="89594.53"/>
    <n v="85044090"/>
    <n v="0.2"/>
    <n v="0"/>
    <n v="0"/>
    <n v="0"/>
    <n v="0.1"/>
    <n v="0"/>
    <n v="0.18"/>
    <s v="001/2017-III375"/>
    <n v="17918.905999999999"/>
    <n v="0"/>
    <n v="1791.8905999999999"/>
    <n v="19674.958788"/>
    <n v="39385.755387999998"/>
    <s v="DOC PENDING_INV/EXIT/INV/078"/>
    <s v="2000GS010P4612170013"/>
    <s v="0P4612170013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612170013"/>
    <s v="Verification Completed by NSS"/>
    <s v="Phaze1_Part_2"/>
    <n v="2016600102"/>
    <n v="35"/>
    <x v="370"/>
    <s v="PHASE_1_ACT"/>
    <m/>
    <n v="1"/>
    <n v="3053"/>
    <x v="1"/>
    <n v="2843.9579999999969"/>
    <d v="2016-08-01T00:00:00"/>
    <s v="(Q). MANUFACTURE OF ELECTRICAL EQUIPMENT"/>
    <n v="666"/>
    <n v="56"/>
    <n v="108"/>
    <n v="153"/>
    <n v="133.4"/>
    <n v="1.2351851851851852"/>
    <n v="3057"/>
    <n v="122948.51761111098"/>
    <m/>
    <m/>
  </r>
  <r>
    <n v="382"/>
    <n v="171801544386"/>
    <x v="11"/>
    <s v="I.S.G. SpA"/>
    <s v="STAT,AUTO,3VA,115 230V,E5200S,ELENEWS  (I FV18 180070)"/>
    <n v="1"/>
    <s v="EA"/>
    <n v="61600.6"/>
    <n v="7928.54"/>
    <n v="69529.14"/>
    <n v="84219900"/>
    <n v="0.1"/>
    <m/>
    <m/>
    <m/>
    <n v="0.1"/>
    <m/>
    <n v="0.18"/>
    <s v="III322"/>
    <n v="6952.9140000000007"/>
    <m/>
    <n v="695.29140000000007"/>
    <n v="13891.922172000001"/>
    <n v="21540.127572000001"/>
    <s v="NA_INV/EXIT/INV/151_DOC PENDING"/>
    <s v="2000CH010P4117020005"/>
    <s v="0P4117020005"/>
    <e v="#N/A"/>
    <e v="#N/A"/>
    <e v="#N/A"/>
    <d v="2018-06-06T00:00:00"/>
    <n v="171801544386"/>
    <s v="1002429"/>
    <d v="2018-06-14T00:00:00"/>
    <s v="Import"/>
    <m/>
    <m/>
    <m/>
    <m/>
    <m/>
    <m/>
    <n v="2000"/>
    <s v="CH01"/>
    <s v="0P4117020005"/>
    <s v="Verification Completed by NSS"/>
    <s v="Phaze1_Part_1"/>
    <s v="I#FV18/180070"/>
    <n v="1"/>
    <x v="371"/>
    <s v="PHASE_3_NSS"/>
    <s v="63 LINE ITEM OF NSS"/>
    <m/>
    <n v="2381"/>
    <x v="1"/>
    <n v="97925.36"/>
    <d v="2018-06-01T00:00:00"/>
    <s v="(Q). MANUFACTURE OF ELECTRICAL EQUIPMENT"/>
    <n v="666"/>
    <n v="78"/>
    <n v="111.8"/>
    <n v="153"/>
    <n v="133.4"/>
    <n v="1.1932021466905189"/>
    <n v="2388"/>
    <n v="116844.74976744187"/>
    <m/>
    <m/>
  </r>
  <r>
    <n v="383"/>
    <n v="172002327431"/>
    <x v="169"/>
    <s v="Kobe Steel, Ltd."/>
    <s v="INSULATION RING,UC-1000G50A-14B#01,KOBE"/>
    <n v="1"/>
    <s v="EA"/>
    <n v="97885.1"/>
    <m/>
    <n v="97885.1"/>
    <n v="84779000"/>
    <n v="7.4999999999999997E-2"/>
    <n v="0"/>
    <n v="0"/>
    <n v="0"/>
    <n v="0.1"/>
    <n v="0"/>
    <n v="0.18"/>
    <s v="001/2017-III365"/>
    <n v="7341.3825000000006"/>
    <n v="0"/>
    <n v="734.13825000000008"/>
    <n v="19072.911735000001"/>
    <n v="27148.432485000001"/>
    <s v="DOC PENDING_INV/EXIT/INV/064"/>
    <s v="2000CH010P0631080020"/>
    <s v="0P0631080020"/>
    <e v="#N/A"/>
    <e v="#N/A"/>
    <e v="#N/A"/>
    <d v="2020-10-27T00:00:00"/>
    <n v="172002327431"/>
    <s v="1004836"/>
    <d v="2020-11-06T00:00:00"/>
    <s v="Import"/>
    <m/>
    <m/>
    <m/>
    <m/>
    <m/>
    <m/>
    <n v="2000"/>
    <s v="CH01"/>
    <s v="0P0631080020"/>
    <s v="Verification Completed by NSS"/>
    <m/>
    <s v="17-24385-0"/>
    <n v="1"/>
    <x v="372"/>
    <s v="PHASE_1_ACT"/>
    <m/>
    <s v="NIL"/>
    <n v="1507"/>
    <x v="1"/>
    <n v="97885.1"/>
    <d v="2020-10-01T00:00:00"/>
    <s v="(Q). MANUFACTURE OF ELECTRICAL EQUIPMENT"/>
    <n v="666"/>
    <n v="106"/>
    <n v="112.6"/>
    <n v="153"/>
    <n v="133.4"/>
    <n v="1.1847246891651866"/>
    <n v="1535"/>
    <n v="115966.89467140321"/>
    <m/>
    <m/>
  </r>
  <r>
    <n v="384"/>
    <n v="171801082633"/>
    <x v="20"/>
    <s v="Nidec ASI S.p.A"/>
    <s v="MDL,AI,2CHNL,1000111360,NIDEC"/>
    <n v="2"/>
    <s v="EA"/>
    <n v="48896.815000000002"/>
    <m/>
    <n v="97793.63"/>
    <s v="85049000 / 85049090"/>
    <n v="0.15"/>
    <n v="0"/>
    <n v="0"/>
    <n v="0"/>
    <n v="0.1"/>
    <n v="0"/>
    <n v="0.18"/>
    <s v="001/2017-III375"/>
    <n v="14669.0445"/>
    <n v="0"/>
    <n v="1466.90445"/>
    <n v="20507.324211000003"/>
    <n v="36643.273161000005"/>
    <s v="DOC PENDING_INV/EXIT/INV/065"/>
    <s v="2000GS010P1003020223"/>
    <s v="0P1003020223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23"/>
    <s v="Verification Completed by NSS"/>
    <s v="Phaze1_Part_2"/>
    <n v="7068019"/>
    <n v="2"/>
    <x v="373"/>
    <s v="PHASE_1_ACT"/>
    <m/>
    <s v="REQUIRED ALL PAGES OF BOE."/>
    <m/>
    <x v="1"/>
    <n v="48896.815000000002"/>
    <d v="2019-09-01T00:00:00"/>
    <s v="(Q). MANUFACTURE OF ELECTRICAL EQUIPMENT"/>
    <n v="666"/>
    <n v="93"/>
    <n v="110.5"/>
    <n v="153"/>
    <n v="133.4"/>
    <n v="1.207239819004525"/>
    <n v="1931"/>
    <n v="118060.3641809955"/>
    <m/>
    <m/>
  </r>
  <r>
    <n v="385"/>
    <n v="292313101301"/>
    <x v="170"/>
    <s v="Premier India Bearings Ltd"/>
    <s v="BRG,RLR,MET,NU322,110MM,240MM"/>
    <n v="7"/>
    <s v="NOS"/>
    <n v="13965"/>
    <m/>
    <n v="97755"/>
    <n v="84821090"/>
    <n v="7.4999999999999997E-2"/>
    <n v="0"/>
    <n v="0"/>
    <n v="0"/>
    <n v="0.1"/>
    <n v="0"/>
    <n v="0.18"/>
    <s v="001/2017-III369"/>
    <n v="7331.625"/>
    <n v="0"/>
    <n v="733.16250000000002"/>
    <n v="19047.561750000001"/>
    <n v="27112.349249999999"/>
    <s v="DOC PENDING_INV/EXIT/INV/094"/>
    <s v="2000CH010T3006010063"/>
    <s v="0T3006010063"/>
    <n v="292313101301"/>
    <s v="6106366"/>
    <d v="2023-12-11T00:00:00"/>
    <d v="2023-12-05T00:00:00"/>
    <e v="#N/A"/>
    <e v="#N/A"/>
    <e v="#N/A"/>
    <s v="Local"/>
    <m/>
    <m/>
    <m/>
    <m/>
    <m/>
    <m/>
    <n v="2000"/>
    <s v="CH01"/>
    <s v="0T3006010063"/>
    <s v="New_Line item_ Addition"/>
    <m/>
    <s v="SRT/23-24/2121"/>
    <n v="7"/>
    <x v="374"/>
    <s v="PHASE_2_ACT"/>
    <m/>
    <s v="Documents required for remaining qty"/>
    <n v="373"/>
    <x v="2"/>
    <n v="13965"/>
    <d v="2023-12-01T00:00:00"/>
    <s v="(R). MANUFACTURE OF MACHINERY AND EQUIPMENT"/>
    <n v="722"/>
    <n v="144"/>
    <n v="129.4"/>
    <n v="153"/>
    <n v="130.80000000000001"/>
    <n v="1.0108191653786709"/>
    <n v="379"/>
    <n v="98812.627511591971"/>
    <m/>
    <m/>
  </r>
  <r>
    <n v="386"/>
    <n v="171801881672"/>
    <x v="65"/>
    <s v="SEW EURODRIVE INDIA PRIVATE LIMITED"/>
    <s v="GEAR MOT,KA37 DRE100L4BE5,SEW-EURO"/>
    <n v="1"/>
    <s v="EA"/>
    <n v="97609.039999999906"/>
    <m/>
    <n v="97609.039999999906"/>
    <n v="85015210"/>
    <n v="0.1"/>
    <s v="050/2017-485A"/>
    <n v="0"/>
    <n v="0"/>
    <n v="0.1"/>
    <n v="0"/>
    <n v="0.18"/>
    <s v="001/2017-III372"/>
    <n v="9760.9039999999914"/>
    <n v="0"/>
    <n v="976.09039999999914"/>
    <n v="19502.286191999981"/>
    <n v="30239.280591999974"/>
    <s v="DOC PENDING_INV/EXIT/INV/065"/>
    <s v="2000CH010P1001120021"/>
    <s v="0P1001120021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1120021"/>
    <s v="Verification Completed by NSS"/>
    <m/>
    <n v="2305020206"/>
    <n v="1"/>
    <x v="375"/>
    <s v="PHASE_1_ACT"/>
    <m/>
    <s v="ITEM NOT FOUND IN INVOICE."/>
    <n v="2346"/>
    <x v="2"/>
    <n v="97609.039999999906"/>
    <d v="2018-07-01T00:00:00"/>
    <s v="(R). MANUFACTURE OF MACHINERY AND EQUIPMENT"/>
    <n v="722"/>
    <n v="79"/>
    <n v="110.9"/>
    <n v="153"/>
    <n v="130.80000000000001"/>
    <n v="1.1794409377817854"/>
    <n v="2358"/>
    <n v="115124.09767357969"/>
    <m/>
    <m/>
  </r>
  <r>
    <n v="387"/>
    <n v="171901244045"/>
    <x v="11"/>
    <s v="DEWACO LTD"/>
    <s v="0P4204020175  BELT,UPR,B-N-PD11LUV,DEWACO  (I 20190117)"/>
    <n v="2"/>
    <s v="EA"/>
    <n v="57933"/>
    <m/>
    <n v="115866"/>
    <n v="84139110"/>
    <n v="7.4999999999999997E-2"/>
    <m/>
    <m/>
    <m/>
    <n v="0.1"/>
    <m/>
    <n v="0.28000000000000003"/>
    <s v="IV117"/>
    <n v="8689.9499999999989"/>
    <m/>
    <n v="868.99499999999989"/>
    <n v="35118.984600000003"/>
    <n v="44677.929600000003"/>
    <s v="NA_INV/EXIT/INV/151_DOC PENDING"/>
    <s v="2000CH010P4204020175"/>
    <s v="0P4204020175"/>
    <e v="#N/A"/>
    <e v="#N/A"/>
    <e v="#N/A"/>
    <d v="2019-05-08T00:00:00"/>
    <n v="171901244045"/>
    <s v="1002253"/>
    <d v="2019-05-15T00:00:00"/>
    <s v="Import"/>
    <m/>
    <m/>
    <m/>
    <m/>
    <m/>
    <m/>
    <n v="2000"/>
    <s v="CH01"/>
    <s v="0P4204020175"/>
    <s v="Verification Completed by NSS"/>
    <s v="Phaze1_Part_1"/>
    <s v="I#20190117"/>
    <n v="2"/>
    <x v="376"/>
    <s v="PHASE_3_NSS"/>
    <s v="63 LINE ITEM OF NSS"/>
    <m/>
    <n v="2045"/>
    <x v="2"/>
    <n v="48667.635000000002"/>
    <d v="2019-05-01T00:00:00"/>
    <s v="(R). MANUFACTURE OF MACHINERY AND EQUIPMENT"/>
    <n v="722"/>
    <n v="89"/>
    <n v="112.7"/>
    <n v="153"/>
    <n v="130.80000000000001"/>
    <n v="1.160603371783496"/>
    <n v="2054"/>
    <n v="112967.64255545697"/>
    <m/>
    <m/>
  </r>
  <r>
    <n v="388"/>
    <n v="292106988316"/>
    <x v="171"/>
    <s v="CHINTAN TRADERS"/>
    <s v="NOSE MASK,GREY"/>
    <n v="2039"/>
    <s v="NOS"/>
    <n v="29.180971064247181"/>
    <m/>
    <n v="59500"/>
    <n v="63079090"/>
    <n v="0.1"/>
    <m/>
    <n v="0"/>
    <m/>
    <n v="0.1"/>
    <m/>
    <n v="0.05"/>
    <s v="001/2017-I224"/>
    <n v="5950"/>
    <n v="0"/>
    <n v="595"/>
    <n v="3302.25"/>
    <n v="9847.25"/>
    <s v="DOC PENDING_INV/EXIT/INV/097"/>
    <s v="2000CH010T1623010004"/>
    <s v="0T1623010004"/>
    <n v="292106988316"/>
    <s v="6060164"/>
    <d v="2021-07-20T00:00:00"/>
    <d v="2021-07-19T00:00:00"/>
    <e v="#N/A"/>
    <e v="#N/A"/>
    <e v="#N/A"/>
    <s v="Local"/>
    <m/>
    <m/>
    <m/>
    <m/>
    <m/>
    <m/>
    <n v="2000"/>
    <s v="CH01"/>
    <s v="0T1623010004"/>
    <s v="Verification Completed by NSS"/>
    <m/>
    <s v="T/473"/>
    <n v="2039"/>
    <x v="377"/>
    <s v="PHASE_3_ACT"/>
    <m/>
    <m/>
    <n v="1242"/>
    <x v="2"/>
    <n v="46.759617459538987"/>
    <d v="2021-07-01T00:00:00"/>
    <s v="(R). MANUFACTURE OF MACHINERY AND EQUIPMENT"/>
    <n v="722"/>
    <n v="115"/>
    <n v="119.2"/>
    <n v="153"/>
    <n v="130.80000000000001"/>
    <n v="1.0973154362416109"/>
    <n v="1262"/>
    <n v="104621.19201342283"/>
    <m/>
    <m/>
  </r>
  <r>
    <n v="389"/>
    <m/>
    <x v="11"/>
    <s v="ELECTRO SERVICES"/>
    <s v="RESIST,3PH,MXA,1VYN452328-011,METROSIL"/>
    <n v="1"/>
    <s v="NOS"/>
    <n v="95000"/>
    <m/>
    <n v="95000"/>
    <n v="85332929"/>
    <n v="0"/>
    <m/>
    <m/>
    <m/>
    <n v="0"/>
    <m/>
    <n v="0.18"/>
    <s v="001/2017 -III386"/>
    <n v="0"/>
    <n v="0"/>
    <n v="0"/>
    <n v="17100"/>
    <n v="17100"/>
    <s v="DOC PENDING_INV/EXIT/INV/165"/>
    <s v="2000GS010P4712210020"/>
    <s v="2000GS010P4712210020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712210020"/>
    <s v="Verification Completed by NSS"/>
    <s v="Phaze1_Part_2"/>
    <s v="R-058/16-17"/>
    <n v="1"/>
    <x v="378"/>
    <s v="PHASE_6_ACT"/>
    <m/>
    <m/>
    <n v="2813"/>
    <x v="1"/>
    <n v="95000"/>
    <d v="2017-03-01T00:00:00"/>
    <s v="(Q). MANUFACTURE OF ELECTRICAL EQUIPMENT"/>
    <n v="666"/>
    <n v="63"/>
    <n v="108"/>
    <n v="153"/>
    <n v="133.4"/>
    <n v="1.2351851851851852"/>
    <n v="2845"/>
    <n v="117342.59259259258"/>
    <m/>
    <m/>
  </r>
  <r>
    <n v="390"/>
    <n v="291700381361"/>
    <x v="172"/>
    <s v="Bharat Heavy Electricals Ltd."/>
    <s v="PLUG,PIPE,35112122,BHEL-GT"/>
    <n v="93"/>
    <s v="EA"/>
    <n v="1011.9175268817205"/>
    <m/>
    <n v="94108.33"/>
    <n v="84119900"/>
    <n v="0.1"/>
    <m/>
    <n v="0"/>
    <m/>
    <n v="0.1"/>
    <m/>
    <n v="0.18"/>
    <s v="001/2017-III316"/>
    <n v="9410.8330000000005"/>
    <n v="0"/>
    <n v="941.08330000000012"/>
    <n v="18802.844333999998"/>
    <n v="29154.760633999998"/>
    <s v="DOC PENDING_INV/EXIT/INV/095"/>
    <s v="2000CH010P1401130005"/>
    <s v="0P1401130005"/>
    <n v="291700381361"/>
    <s v="0004041"/>
    <d v="2017-01-23T00:00:00"/>
    <d v="2016-12-31T00:00:00"/>
    <e v="#N/A"/>
    <e v="#N/A"/>
    <e v="#N/A"/>
    <s v="Local"/>
    <m/>
    <m/>
    <m/>
    <m/>
    <m/>
    <m/>
    <n v="2000"/>
    <s v="CH01"/>
    <s v="0P1401130005"/>
    <s v="Verification Completed by NSS"/>
    <m/>
    <n v="3561"/>
    <n v="93"/>
    <x v="379"/>
    <s v="PHASE_3_ACT"/>
    <m/>
    <m/>
    <n v="2903"/>
    <x v="2"/>
    <n v="1011.9175268817205"/>
    <d v="2016-12-01T00:00:00"/>
    <s v="(R). MANUFACTURE OF MACHINERY AND EQUIPMENT"/>
    <n v="722"/>
    <n v="60"/>
    <n v="108.3"/>
    <n v="153"/>
    <n v="130.80000000000001"/>
    <n v="1.2077562326869808"/>
    <n v="2935"/>
    <n v="113659.92210526318"/>
    <m/>
    <m/>
  </r>
  <r>
    <n v="391"/>
    <n v="292303770824"/>
    <x v="173"/>
    <s v="Millstores Corporation"/>
    <s v="BRG,RLR,MET,CYL,BRASS,NU224C3,215MM,SKF"/>
    <n v="4"/>
    <s v="NOS"/>
    <n v="23424.5"/>
    <m/>
    <n v="93698"/>
    <n v="84821090"/>
    <n v="7.4999999999999997E-2"/>
    <n v="0"/>
    <n v="0"/>
    <n v="0"/>
    <n v="0.1"/>
    <n v="0"/>
    <n v="0.18"/>
    <s v="001/2017-III369"/>
    <n v="7027.3499999999995"/>
    <n v="0"/>
    <n v="702.73500000000001"/>
    <n v="18257.0553"/>
    <n v="25987.140299999999"/>
    <s v="DOC PENDING_INV/EXIT/INV/094"/>
    <s v="2000CH010T3006010338"/>
    <s v="0T3006010338"/>
    <n v="292303770824"/>
    <s v="6030465"/>
    <d v="2023-04-11T00:00:00"/>
    <d v="2023-04-07T00:00:00"/>
    <e v="#N/A"/>
    <e v="#N/A"/>
    <e v="#N/A"/>
    <s v="Local"/>
    <m/>
    <m/>
    <m/>
    <m/>
    <m/>
    <m/>
    <n v="2000"/>
    <s v="CH01"/>
    <s v="0T3006010338"/>
    <s v="Zero Stock_Line Item"/>
    <m/>
    <s v="BD0126"/>
    <n v="4"/>
    <x v="380"/>
    <s v="PHASE_2_ACT"/>
    <m/>
    <s v="Documents required for remaining qty"/>
    <n v="615"/>
    <x v="2"/>
    <n v="23424.5"/>
    <d v="2023-04-01T00:00:00"/>
    <s v="(R). MANUFACTURE OF MACHINERY AND EQUIPMENT"/>
    <n v="722"/>
    <n v="136"/>
    <n v="128.4"/>
    <n v="153"/>
    <n v="130.80000000000001"/>
    <n v="1.0186915887850467"/>
    <n v="623"/>
    <n v="95449.364485981307"/>
    <m/>
    <m/>
  </r>
  <r>
    <n v="392"/>
    <n v="172103028031"/>
    <x v="11"/>
    <s v="The Japan Steel Works, Ltd."/>
    <s v="0P3034050012  OIL SEAL,MET,FKM,190MM,225MM  (I MA20-0837-1)"/>
    <n v="2"/>
    <s v="EA"/>
    <n v="45267.805"/>
    <n v="45267.805"/>
    <n v="135803.41500000001"/>
    <m/>
    <m/>
    <m/>
    <m/>
    <m/>
    <m/>
    <m/>
    <n v="0.18"/>
    <s v="III123A"/>
    <n v="0"/>
    <m/>
    <n v="0"/>
    <n v="24444.614700000002"/>
    <n v="24444.614700000002"/>
    <s v="NA_INV/EXIT/INV/150_DOC PENDING"/>
    <s v="2000CH010P3034050012"/>
    <s v="0P3034050012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3034050012"/>
    <s v="Verification Completed by NSS"/>
    <s v="Phaze1_Part_1"/>
    <s v="I#MA20-0837-1"/>
    <n v="2"/>
    <x v="381"/>
    <s v="PHASE_3_NSS"/>
    <s v="63 LINE ITEM OF NSS"/>
    <m/>
    <n v="1155"/>
    <x v="2"/>
    <n v="46704.095000000001"/>
    <d v="2021-10-01T00:00:00"/>
    <s v="(R). MANUFACTURE OF MACHINERY AND EQUIPMENT"/>
    <n v="722"/>
    <n v="118"/>
    <n v="120.4"/>
    <n v="153"/>
    <n v="130.80000000000001"/>
    <n v="1.0863787375415284"/>
    <n v="1170"/>
    <n v="101476.67152823921"/>
    <m/>
    <m/>
  </r>
  <r>
    <n v="393"/>
    <n v="292102377184"/>
    <x v="174"/>
    <s v="Joseph Leslie &amp; Company LLP"/>
    <s v="NOSE MASK"/>
    <n v="4628"/>
    <s v="EA"/>
    <n v="20.177908383751081"/>
    <m/>
    <n v="93383.360000000001"/>
    <n v="63079099"/>
    <n v="0.1"/>
    <m/>
    <n v="0"/>
    <n v="0"/>
    <n v="0.1"/>
    <n v="0"/>
    <n v="0.05"/>
    <s v="001/2017 -I224"/>
    <n v="9338.3360000000011"/>
    <n v="0"/>
    <n v="933.83360000000016"/>
    <n v="5182.7764800000004"/>
    <n v="15454.946080000002"/>
    <s v="DOC PENDING_INV/EXIT/INV/093"/>
    <s v="2000CH010T1623010001"/>
    <s v="0T1623010001"/>
    <n v="292102377184"/>
    <s v="6020739"/>
    <d v="2021-03-09T00:00:00"/>
    <d v="2021-02-26T00:00:00"/>
    <e v="#N/A"/>
    <e v="#N/A"/>
    <e v="#N/A"/>
    <s v="Local"/>
    <m/>
    <m/>
    <m/>
    <m/>
    <m/>
    <m/>
    <n v="2000"/>
    <s v="CH01"/>
    <s v="0T1623010001"/>
    <s v="Verification Completed by NSS"/>
    <m/>
    <s v="P/770/2020-21"/>
    <n v="4628"/>
    <x v="382"/>
    <s v="PHASE_2_ACT"/>
    <m/>
    <m/>
    <n v="1385"/>
    <x v="2"/>
    <n v="20.177908383751081"/>
    <d v="2021-02-01T00:00:00"/>
    <s v="(R). MANUFACTURE OF MACHINERY AND EQUIPMENT"/>
    <n v="722"/>
    <n v="110"/>
    <n v="115.4"/>
    <n v="153"/>
    <n v="130.80000000000001"/>
    <n v="1.1334488734835355"/>
    <n v="1412"/>
    <n v="105845.26419410745"/>
    <m/>
    <m/>
  </r>
  <r>
    <n v="394"/>
    <n v="292201196291"/>
    <x v="175"/>
    <s v="Process Instruments"/>
    <s v="AIR FLTR,1 1/2 IN NPT,AF800-N14-2,SMC"/>
    <n v="8"/>
    <s v="NOS"/>
    <n v="11511"/>
    <m/>
    <n v="92088"/>
    <n v="84213920"/>
    <n v="7.4999999999999997E-2"/>
    <n v="0"/>
    <n v="0"/>
    <n v="0"/>
    <n v="0.1"/>
    <n v="0"/>
    <n v="0.18"/>
    <s v="001/2017-III322"/>
    <n v="6906.5999999999995"/>
    <n v="0"/>
    <n v="690.66"/>
    <n v="17943.346799999999"/>
    <n v="25540.606799999998"/>
    <s v="DOC PENDING_INV/EXIT/INV/074"/>
    <s v="2000CH010P4105120018"/>
    <s v="0P4105120018"/>
    <n v="292201196291"/>
    <s v="6011145"/>
    <d v="2022-02-03T00:00:00"/>
    <d v="2022-02-02T00:00:00"/>
    <e v="#N/A"/>
    <e v="#N/A"/>
    <e v="#N/A"/>
    <s v="Local"/>
    <m/>
    <m/>
    <m/>
    <m/>
    <m/>
    <m/>
    <n v="2000"/>
    <s v="CH01"/>
    <s v="0P4105120018"/>
    <s v="Verification Completed by NSS"/>
    <m/>
    <s v="G-1040/21-22"/>
    <n v="8"/>
    <x v="383"/>
    <s v="PHASE_1_ACT"/>
    <m/>
    <s v="Documents required for remaining qty"/>
    <n v="1044"/>
    <x v="2"/>
    <n v="11511"/>
    <d v="2022-02-01T00:00:00"/>
    <s v="(R). MANUFACTURE OF MACHINERY AND EQUIPMENT"/>
    <n v="722"/>
    <n v="122"/>
    <n v="122"/>
    <n v="153"/>
    <n v="130.80000000000001"/>
    <n v="1.0721311475409836"/>
    <n v="1047"/>
    <n v="98730.413114754105"/>
    <m/>
    <m/>
  </r>
  <r>
    <n v="395"/>
    <n v="291605150115"/>
    <x v="176"/>
    <s v="EMERSON PROCESS MANAGEMENT"/>
    <s v="STEM,UNS S31600,10A8840X622,FISH-CO"/>
    <n v="6"/>
    <s v="NOS"/>
    <n v="15264.25"/>
    <m/>
    <n v="91585.5"/>
    <n v="84819090"/>
    <n v="7.4999999999999997E-2"/>
    <n v="0"/>
    <n v="0"/>
    <n v="0"/>
    <n v="0.1"/>
    <n v="0"/>
    <n v="0.18"/>
    <s v="001/2017-III368"/>
    <n v="6868.9124999999995"/>
    <n v="0"/>
    <n v="686.89125000000001"/>
    <n v="17845.434675"/>
    <n v="25401.238425"/>
    <s v="DOC PENDING_INV/EXIT/INV/074"/>
    <s v="2000CH010P4102240389"/>
    <s v="0P4102240389"/>
    <n v="291605150115"/>
    <s v="0049549"/>
    <d v="2016-11-08T00:00:00"/>
    <d v="2016-09-29T00:00:00"/>
    <e v="#N/A"/>
    <e v="#N/A"/>
    <e v="#N/A"/>
    <s v="Local"/>
    <m/>
    <m/>
    <m/>
    <m/>
    <m/>
    <m/>
    <n v="2000"/>
    <s v="CH01"/>
    <s v="0P4102240389"/>
    <s v="Verification Completed by NSS"/>
    <m/>
    <n v="6316001450"/>
    <n v="6"/>
    <x v="384"/>
    <s v="PHASE_1_ACT"/>
    <m/>
    <s v="Documents required for remaining qty"/>
    <n v="2996"/>
    <x v="2"/>
    <n v="15264.25"/>
    <d v="2016-09-01T00:00:00"/>
    <s v="(R). MANUFACTURE OF MACHINERY AND EQUIPMENT"/>
    <n v="722"/>
    <n v="57"/>
    <n v="107.4"/>
    <n v="153"/>
    <n v="130.80000000000001"/>
    <n v="1.217877094972067"/>
    <n v="3026"/>
    <n v="111539.88268156424"/>
    <m/>
    <m/>
  </r>
  <r>
    <n v="396"/>
    <n v="292104961702"/>
    <x v="27"/>
    <s v="Eagle Burgmann India Pvt. Ltd."/>
    <s v="PROFILE SEAL,R901,204649461001,SULZ-PMP"/>
    <n v="2"/>
    <s v="NOS"/>
    <n v="47205.7"/>
    <m/>
    <n v="94411.4"/>
    <n v="84841090"/>
    <n v="7.4999999999999997E-2"/>
    <n v="0"/>
    <n v="0"/>
    <n v="0"/>
    <n v="0.1"/>
    <n v="0"/>
    <n v="0.18"/>
    <s v="001/2017-III369B"/>
    <n v="7080.8549999999996"/>
    <n v="0"/>
    <n v="708.08550000000002"/>
    <n v="18396.061289999998"/>
    <n v="26185.001789999998"/>
    <s v="DOC PENDING_INV/EXIT/INV/077"/>
    <s v="2000CH010P4205031931"/>
    <s v="0P4205031931"/>
    <n v="292104961702"/>
    <s v="6043010"/>
    <d v="2021-05-27T00:00:00"/>
    <d v="2021-05-20T00:00:00"/>
    <e v="#N/A"/>
    <e v="#N/A"/>
    <e v="#N/A"/>
    <s v="Local"/>
    <m/>
    <m/>
    <m/>
    <m/>
    <m/>
    <m/>
    <n v="2000"/>
    <s v="CH01"/>
    <s v="0P4205031931"/>
    <s v="Verification Completed by NSS"/>
    <m/>
    <n v="27300833"/>
    <n v="2"/>
    <x v="385"/>
    <s v="PHASE_1_ACT"/>
    <m/>
    <s v="Documents required for remaining qty"/>
    <n v="1302"/>
    <x v="2"/>
    <n v="45709.574999999953"/>
    <d v="2021-05-01T00:00:00"/>
    <s v="(R). MANUFACTURE OF MACHINERY AND EQUIPMENT"/>
    <n v="722"/>
    <n v="113"/>
    <n v="117.3"/>
    <n v="153"/>
    <n v="130.80000000000001"/>
    <n v="1.1150895140664963"/>
    <n v="1323"/>
    <n v="101940.53554987203"/>
    <m/>
    <m/>
  </r>
  <r>
    <n v="397"/>
    <m/>
    <x v="11"/>
    <s v="Virgo Valves &amp; Controls Private Lim"/>
    <s v="SPR KIT,KQ08736B392S0SECL,VIRGO"/>
    <n v="1"/>
    <s v="ST"/>
    <n v="91352.5"/>
    <m/>
    <n v="91352.5"/>
    <n v="39241090"/>
    <n v="0.15"/>
    <m/>
    <m/>
    <m/>
    <n v="0.1"/>
    <m/>
    <n v="0.18"/>
    <s v="001/2017-III109"/>
    <n v="13702.875"/>
    <n v="0"/>
    <n v="1370.2875000000001"/>
    <n v="19156.61925"/>
    <n v="34229.781750000002"/>
    <s v="DOC PENDING_INV/EXIT/INV/164"/>
    <s v="2000GS010P4102210957"/>
    <s v="2000GS010P4102210957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10957"/>
    <s v="Verification Completed by NSS"/>
    <m/>
    <n v="623086"/>
    <n v="1"/>
    <x v="386"/>
    <s v="PHASE_6_ACT"/>
    <m/>
    <m/>
    <n v="3062"/>
    <x v="2"/>
    <n v="91352.5"/>
    <d v="2016-07-01T00:00:00"/>
    <s v="(R). MANUFACTURE OF MACHINERY AND EQUIPMENT"/>
    <n v="722"/>
    <n v="55"/>
    <n v="107.8"/>
    <n v="153"/>
    <n v="130.80000000000001"/>
    <n v="1.2133580705009277"/>
    <n v="3088"/>
    <n v="110843.293135436"/>
    <m/>
    <m/>
  </r>
  <r>
    <n v="398"/>
    <n v="291604729091"/>
    <x v="119"/>
    <s v="Emerson Process Management (India) Pvt Ltd"/>
    <s v="GSKT,GPH,RGASKETX222,FISH-CO"/>
    <n v="5"/>
    <s v="EA"/>
    <n v="18139"/>
    <m/>
    <n v="90695"/>
    <n v="84849000"/>
    <n v="7.4999999999999997E-2"/>
    <n v="0"/>
    <n v="0"/>
    <n v="0"/>
    <n v="0.1"/>
    <n v="0"/>
    <n v="0.18"/>
    <s v="001/2017-III369B"/>
    <n v="6802.125"/>
    <n v="0"/>
    <n v="680.21250000000009"/>
    <n v="17671.920749999997"/>
    <n v="25154.258249999999"/>
    <s v="DOC PENDING_INV/EXIT/INV/072"/>
    <s v="2000CH010P4102210056"/>
    <s v="0P4102210056"/>
    <n v="291604729091"/>
    <s v="0045135"/>
    <d v="2016-10-10T00:00:00"/>
    <d v="2016-09-16T00:00:00"/>
    <e v="#N/A"/>
    <e v="#N/A"/>
    <e v="#N/A"/>
    <s v="Local"/>
    <m/>
    <m/>
    <m/>
    <m/>
    <m/>
    <m/>
    <n v="2000"/>
    <s v="CH01"/>
    <s v="0P4102210056"/>
    <s v="Verification Completed by NSS"/>
    <m/>
    <n v="6316001234"/>
    <n v="5"/>
    <x v="387"/>
    <s v="PHASE_1_ACT"/>
    <m/>
    <s v="Documents required for remaining qty"/>
    <n v="3009"/>
    <x v="2"/>
    <n v="18139"/>
    <d v="2016-09-01T00:00:00"/>
    <s v="(R). MANUFACTURE OF MACHINERY AND EQUIPMENT"/>
    <n v="722"/>
    <n v="57"/>
    <n v="107.4"/>
    <n v="153"/>
    <n v="130.80000000000001"/>
    <n v="1.217877094972067"/>
    <n v="3026"/>
    <n v="110455.36312849162"/>
    <m/>
    <m/>
  </r>
  <r>
    <n v="399"/>
    <n v="291908621104"/>
    <x v="177"/>
    <s v="GE OIL &amp; GAS India PVT LTD"/>
    <s v="PCKG,005675796-919-0000,MASON"/>
    <n v="10"/>
    <s v="NOS"/>
    <n v="9059.2949999999892"/>
    <m/>
    <n v="90592.949999999895"/>
    <n v="84819090"/>
    <n v="7.4999999999999997E-2"/>
    <n v="0"/>
    <n v="0"/>
    <m/>
    <n v="0.1"/>
    <n v="0"/>
    <n v="0.18"/>
    <s v="001/2017-III368"/>
    <n v="6794.4712499999923"/>
    <n v="0"/>
    <n v="679.44712499999923"/>
    <n v="17652.03630749998"/>
    <n v="25125.954682499971"/>
    <s v="DOC PENDING_INV/EXIT/INV/073"/>
    <s v="2000CH010P4102211919"/>
    <s v="0P4102211919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11919"/>
    <s v="Verification Completed by NSS"/>
    <s v="Phaze_2"/>
    <s v="F25511206167"/>
    <n v="10"/>
    <x v="388"/>
    <s v="PHASE_1_ACT"/>
    <m/>
    <s v="Documents required for remaining qty"/>
    <n v="1938"/>
    <x v="2"/>
    <n v="9059.2949999999892"/>
    <d v="2019-08-01T00:00:00"/>
    <s v="(R). MANUFACTURE OF MACHINERY AND EQUIPMENT"/>
    <n v="722"/>
    <n v="92"/>
    <n v="113.6"/>
    <n v="153"/>
    <n v="130.80000000000001"/>
    <n v="1.1514084507042255"/>
    <n v="1962"/>
    <n v="104309.48820422524"/>
    <m/>
    <m/>
  </r>
  <r>
    <n v="400"/>
    <n v="291809263583"/>
    <x v="134"/>
    <s v="HOWDEN THOMASSEN COMPRESSORS"/>
    <s v="GUIDE RING,5.01080.00.80.R,HWN-COMP"/>
    <n v="6"/>
    <s v="EA"/>
    <n v="14997.493333333334"/>
    <m/>
    <n v="89984.960000000006"/>
    <s v="84149000 / 84149090"/>
    <n v="7.4999999999999997E-2"/>
    <n v="0"/>
    <n v="0"/>
    <n v="0"/>
    <n v="0.1"/>
    <n v="0"/>
    <n v="0.18"/>
    <s v="001/2017-III317B"/>
    <n v="6748.8720000000003"/>
    <n v="0"/>
    <n v="674.88720000000012"/>
    <n v="17533.569456000001"/>
    <n v="24957.328656000002"/>
    <s v="DOC PENDING_INV/EXIT/INV/064"/>
    <s v="2000CH010P0801030690"/>
    <s v="0P0801030690"/>
    <n v="291809263583"/>
    <s v="6072082"/>
    <d v="2018-10-24T00:00:00"/>
    <d v="2018-09-28T00:00:00"/>
    <e v="#N/A"/>
    <e v="#N/A"/>
    <e v="#N/A"/>
    <s v="Local"/>
    <m/>
    <m/>
    <m/>
    <m/>
    <m/>
    <m/>
    <n v="2000"/>
    <s v="CH01"/>
    <s v="0P0801030690"/>
    <s v="Verification Completed by NSS"/>
    <s v="Phaze_2"/>
    <s v="GST/2018-19/87"/>
    <n v="6"/>
    <x v="389"/>
    <s v="PHASE_1_ACT"/>
    <m/>
    <s v="Documents required for remaining qty"/>
    <n v="2267"/>
    <x v="2"/>
    <n v="14997.493333333334"/>
    <d v="2018-09-01T00:00:00"/>
    <s v="(R). MANUFACTURE OF MACHINERY AND EQUIPMENT"/>
    <n v="722"/>
    <n v="81"/>
    <n v="111.6"/>
    <n v="153"/>
    <n v="130.80000000000001"/>
    <n v="1.1720430107526882"/>
    <n v="2296"/>
    <n v="105466.24344086023"/>
    <m/>
    <m/>
  </r>
  <r>
    <n v="401"/>
    <n v="351900180575"/>
    <x v="42"/>
    <s v="Mascot Dynamics Pvt. Ltd."/>
    <s v="SLV,SFT,UPR,SL01AA03DB1,SUNDYNE"/>
    <n v="2"/>
    <s v="NOS"/>
    <n v="44490.5"/>
    <m/>
    <n v="88981"/>
    <s v="84130000 / 84139190"/>
    <n v="7.4999999999999997E-2"/>
    <n v="0"/>
    <n v="0"/>
    <n v="0"/>
    <n v="0.1"/>
    <n v="0"/>
    <n v="0.18"/>
    <s v="001/2017-III317A"/>
    <n v="6673.5749999999998"/>
    <n v="0"/>
    <n v="667.35750000000007"/>
    <n v="17337.947849999997"/>
    <n v="24678.880349999996"/>
    <s v="DOC PENDING_INV/EXIT/INV/075"/>
    <s v="2000CH010P4205020461"/>
    <s v="0P4205020461"/>
    <e v="#N/A"/>
    <e v="#N/A"/>
    <e v="#N/A"/>
    <e v="#N/A"/>
    <e v="#N/A"/>
    <e v="#N/A"/>
    <e v="#N/A"/>
    <s v="Local"/>
    <n v="351900180575"/>
    <n v="3005514"/>
    <d v="2019-11-26T00:00:00"/>
    <m/>
    <m/>
    <m/>
    <n v="2000"/>
    <s v="CH01"/>
    <s v="0P4205020461"/>
    <s v="Verification Completed by NSS"/>
    <m/>
    <s v="MDPL/EXP-11/1920"/>
    <n v="2"/>
    <x v="390"/>
    <s v="PHASE_1_ACT"/>
    <m/>
    <s v="DOCUMENTS REQUIRED FOR REMAINING QUANTITY"/>
    <m/>
    <x v="2"/>
    <n v="44490.5"/>
    <d v="2019-09-01T00:00:00"/>
    <s v="(R). MANUFACTURE OF MACHINERY AND EQUIPMENT"/>
    <n v="722"/>
    <n v="93"/>
    <n v="113.9"/>
    <n v="153"/>
    <n v="130.80000000000001"/>
    <n v="1.1483757682177349"/>
    <n v="1931"/>
    <n v="102183.62423178228"/>
    <m/>
    <m/>
  </r>
  <r>
    <n v="402"/>
    <n v="291811464825"/>
    <x v="178"/>
    <s v="Ingersoll Rand India Limited"/>
    <s v="FLTR AIR ELEM,39903265IM,IR"/>
    <n v="8"/>
    <s v="EA"/>
    <n v="9096.01"/>
    <m/>
    <n v="72768.08"/>
    <n v="84213910"/>
    <n v="7.4999999999999997E-2"/>
    <n v="0"/>
    <n v="0"/>
    <n v="0"/>
    <n v="0.1"/>
    <n v="0"/>
    <n v="0.18"/>
    <s v="001/2017-III322"/>
    <n v="5457.6059999999998"/>
    <n v="0"/>
    <n v="545.76059999999995"/>
    <n v="14178.860387999999"/>
    <n v="20182.226987999999"/>
    <s v="DOC PENDING_INV/EXIT/INV/064"/>
    <s v="2000GS010P0801030405"/>
    <s v="0P0801030405"/>
    <n v="291811464825"/>
    <s v="6087855"/>
    <d v="2018-12-28T00:00:00"/>
    <d v="2018-12-07T00:00:00"/>
    <e v="#N/A"/>
    <e v="#N/A"/>
    <e v="#N/A"/>
    <s v="Local"/>
    <m/>
    <m/>
    <m/>
    <m/>
    <m/>
    <m/>
    <n v="2000"/>
    <s v="GS01"/>
    <s v="0P0801030405"/>
    <s v="Verification Completed by NSS"/>
    <m/>
    <n v="21900622"/>
    <n v="8"/>
    <x v="391"/>
    <s v="PHASE_1_ACT"/>
    <m/>
    <s v="IN INVOICE TOTAL 8 QTY SO, DEVIDE IN BOTH LINE ITEM DUE TO BOE DRAFTED."/>
    <n v="2197"/>
    <x v="2"/>
    <n v="11085.114999999987"/>
    <d v="2018-12-01T00:00:00"/>
    <s v="(R). MANUFACTURE OF MACHINERY AND EQUIPMENT"/>
    <n v="722"/>
    <n v="84"/>
    <n v="111.8"/>
    <n v="153"/>
    <n v="130.80000000000001"/>
    <n v="1.1699463327370305"/>
    <n v="2205"/>
    <n v="103751.91713774587"/>
    <m/>
    <m/>
  </r>
  <r>
    <n v="403"/>
    <n v="292103302116"/>
    <x v="179"/>
    <s v="Baliga Lighting Equipments"/>
    <s v="PLG,415V,32A,3P,EPSS-1541,BALIGA"/>
    <n v="24"/>
    <s v="EA"/>
    <n v="3669"/>
    <m/>
    <n v="88056"/>
    <n v="85366990"/>
    <n v="0.1"/>
    <n v="0"/>
    <n v="0"/>
    <n v="0"/>
    <n v="0.1"/>
    <n v="0"/>
    <n v="0.18"/>
    <s v="001/2017-III388A"/>
    <n v="8805.6"/>
    <n v="0"/>
    <n v="880.56000000000006"/>
    <n v="17593.588800000001"/>
    <n v="27279.748800000001"/>
    <s v="DOC PENDING_INV/EXIT/INV/078"/>
    <s v="2000CH010P4609010025"/>
    <s v="0P4609010025"/>
    <n v="292103302116"/>
    <s v="6028019"/>
    <d v="2021-04-02T00:00:00"/>
    <d v="2021-03-24T00:00:00"/>
    <e v="#N/A"/>
    <e v="#N/A"/>
    <e v="#N/A"/>
    <s v="Local"/>
    <m/>
    <m/>
    <m/>
    <m/>
    <m/>
    <m/>
    <n v="2000"/>
    <s v="CH01"/>
    <s v="0P4609010025"/>
    <s v="Verification Completed by NSS"/>
    <s v="Phaze1_Part_2"/>
    <n v="20211749"/>
    <n v="24"/>
    <x v="392"/>
    <s v="PHASE_1_ACT"/>
    <m/>
    <n v="1"/>
    <n v="1359"/>
    <x v="2"/>
    <n v="3679.2941666666625"/>
    <d v="2021-03-01T00:00:00"/>
    <s v="(R). MANUFACTURE OF MACHINERY AND EQUIPMENT"/>
    <n v="722"/>
    <n v="111"/>
    <n v="116.1"/>
    <n v="153"/>
    <n v="130.80000000000001"/>
    <n v="1.1266149870801034"/>
    <n v="1384"/>
    <n v="99483.550801033474"/>
    <m/>
    <m/>
  </r>
  <r>
    <n v="404"/>
    <n v="292104961702"/>
    <x v="27"/>
    <s v="Eagle Burgmann India Pvt. Ltd."/>
    <s v="PROFILE SEAL,R901,204649377001,SULZ-PMP"/>
    <n v="2"/>
    <s v="NOS"/>
    <n v="39753.599999999999"/>
    <m/>
    <n v="79507.199999999997"/>
    <n v="84841090"/>
    <n v="7.4999999999999997E-2"/>
    <n v="0"/>
    <n v="0"/>
    <n v="0"/>
    <n v="0.1"/>
    <n v="0"/>
    <n v="0.18"/>
    <s v="001/2017-III369B"/>
    <n v="5963.04"/>
    <n v="0"/>
    <n v="596.30399999999997"/>
    <n v="15491.977919999998"/>
    <n v="22051.321919999998"/>
    <s v="DOC PENDING_INV/EXIT/INV/077"/>
    <s v="2000CH010P4205031928"/>
    <s v="0P4205031928"/>
    <n v="292104961702"/>
    <s v="6043010"/>
    <d v="2021-05-27T00:00:00"/>
    <d v="2021-05-20T00:00:00"/>
    <e v="#N/A"/>
    <e v="#N/A"/>
    <e v="#N/A"/>
    <s v="Local"/>
    <m/>
    <m/>
    <m/>
    <m/>
    <m/>
    <m/>
    <n v="2000"/>
    <s v="CH01"/>
    <s v="0P4205031928"/>
    <s v="Verification Completed by NSS"/>
    <m/>
    <n v="27300833"/>
    <n v="2"/>
    <x v="393"/>
    <s v="PHASE_1_ACT"/>
    <m/>
    <s v="Documents required for remaining qty"/>
    <n v="1302"/>
    <x v="2"/>
    <n v="43516.449999999953"/>
    <d v="2021-05-01T00:00:00"/>
    <s v="(R). MANUFACTURE OF MACHINERY AND EQUIPMENT"/>
    <n v="722"/>
    <n v="113"/>
    <n v="117.3"/>
    <n v="153"/>
    <n v="130.80000000000001"/>
    <n v="1.1150895140664963"/>
    <n v="1323"/>
    <n v="97049.474168797853"/>
    <m/>
    <m/>
  </r>
  <r>
    <n v="405"/>
    <n v="291603490673"/>
    <x v="142"/>
    <s v="Virgo Valves &amp; Controls Private Lim"/>
    <s v="SEAT+SEAT INSR,F316L,9TBM9APH92,VIRGO"/>
    <n v="2"/>
    <s v="EA"/>
    <n v="43455.5"/>
    <m/>
    <n v="86911"/>
    <n v="84819090"/>
    <n v="7.4999999999999997E-2"/>
    <n v="0"/>
    <n v="0"/>
    <n v="0"/>
    <n v="0.1"/>
    <n v="0"/>
    <n v="0.18"/>
    <s v="001/2017-III368"/>
    <n v="6518.3249999999998"/>
    <n v="0"/>
    <n v="651.83249999999998"/>
    <n v="16934.608349999999"/>
    <n v="24104.765849999996"/>
    <s v="DOC PENDING_INV/EXIT/INV/072"/>
    <s v="2000GS010P4102200805"/>
    <s v="0P4102200805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00805"/>
    <s v="Verification Completed by NSS"/>
    <m/>
    <n v="623086"/>
    <n v="2"/>
    <x v="394"/>
    <s v="PHASE_1_ACT"/>
    <m/>
    <s v="Documents required for remaining qty"/>
    <n v="3062"/>
    <x v="2"/>
    <n v="43455.5"/>
    <d v="2016-07-01T00:00:00"/>
    <s v="(R). MANUFACTURE OF MACHINERY AND EQUIPMENT"/>
    <n v="722"/>
    <n v="55"/>
    <n v="107.8"/>
    <n v="153"/>
    <n v="130.80000000000001"/>
    <n v="1.2133580705009277"/>
    <n v="3088"/>
    <n v="105454.16326530612"/>
    <m/>
    <m/>
  </r>
  <r>
    <n v="406"/>
    <n v="291804634881"/>
    <x v="123"/>
    <s v="AKHIL HEALTHCARE PVT. LTD."/>
    <s v="SLS,WHITE POWDER,8.5-9.5"/>
    <n v="300"/>
    <s v="KG"/>
    <n v="289"/>
    <m/>
    <n v="86700"/>
    <s v="34021190 / 34023900"/>
    <n v="0.1"/>
    <n v="0"/>
    <n v="0"/>
    <n v="0"/>
    <n v="0.1"/>
    <n v="0"/>
    <n v="0.18"/>
    <s v="001/2017 - III61A"/>
    <n v="8670"/>
    <n v="0"/>
    <n v="867"/>
    <n v="17322.66"/>
    <n v="26859.66"/>
    <s v="DOC PENDING_INV/EXIT/INV/081"/>
    <s v="2000CH020T0768320000"/>
    <s v="0T0768320000"/>
    <n v="291804634881"/>
    <s v="6037054"/>
    <d v="2018-06-05T00:00:00"/>
    <d v="2018-05-31T00:00:00"/>
    <e v="#N/A"/>
    <e v="#N/A"/>
    <e v="#N/A"/>
    <s v="Local"/>
    <m/>
    <m/>
    <m/>
    <m/>
    <m/>
    <m/>
    <n v="2000"/>
    <s v="CH02"/>
    <s v="0T0768320000"/>
    <s v="Verification Completed by NSS"/>
    <m/>
    <s v="AHPL0358"/>
    <n v="300"/>
    <x v="395"/>
    <s v="PHASE_1_ACT"/>
    <m/>
    <m/>
    <n v="2387"/>
    <x v="0"/>
    <n v="289"/>
    <d v="2018-05-01T00:00:00"/>
    <s v="(J). MANUFACTURE OF CHEMICALS AND CHEMICAL PRODUCTS"/>
    <n v="364"/>
    <n v="77"/>
    <n v="117.4"/>
    <n v="153"/>
    <n v="136.4"/>
    <n v="1.161839863713799"/>
    <n v="2419"/>
    <n v="100731.51618398637"/>
    <m/>
    <m/>
  </r>
  <r>
    <n v="407"/>
    <n v="292010292151"/>
    <x v="180"/>
    <s v="Flowserve Sanmar Pvt. Ltd."/>
    <s v="SNAP RING,N07718,2H-133678/111,SANMAR"/>
    <n v="2"/>
    <s v="NOS"/>
    <n v="43210.074999999953"/>
    <m/>
    <n v="86420.149999999907"/>
    <n v="73182990"/>
    <n v="0.15"/>
    <s v="050/2017-377AA"/>
    <n v="0"/>
    <n v="0"/>
    <n v="0.1"/>
    <n v="0"/>
    <n v="0.18"/>
    <s v="001/2017-III232"/>
    <n v="12963.022499999986"/>
    <n v="0"/>
    <n v="1296.3022499999988"/>
    <n v="18122.30545499998"/>
    <n v="32381.630204999965"/>
    <s v="DOC PENDING_INV/EXIT/INV/076"/>
    <s v="2000CH010P4205031149"/>
    <s v="0P4205031149"/>
    <n v="292010292151"/>
    <s v="6090665"/>
    <d v="2020-12-21T00:00:00"/>
    <d v="2020-11-30T00:00:00"/>
    <e v="#N/A"/>
    <e v="#N/A"/>
    <e v="#N/A"/>
    <s v="Local"/>
    <m/>
    <m/>
    <m/>
    <m/>
    <m/>
    <m/>
    <n v="2000"/>
    <s v="CH01"/>
    <s v="0P4205031149"/>
    <s v="Verification Completed by NSS"/>
    <m/>
    <n v="6100440465"/>
    <n v="2"/>
    <x v="396"/>
    <s v="PHASE_1_ACT"/>
    <m/>
    <s v="Documents required for remaining qty"/>
    <n v="1473"/>
    <x v="2"/>
    <n v="43210.074999999953"/>
    <d v="2020-11-01T00:00:00"/>
    <s v="(R). MANUFACTURE OF MACHINERY AND EQUIPMENT"/>
    <n v="722"/>
    <n v="107"/>
    <n v="113.7"/>
    <n v="153"/>
    <n v="130.80000000000001"/>
    <n v="1.1503957783641161"/>
    <n v="1504"/>
    <n v="99417.375725593563"/>
    <m/>
    <m/>
  </r>
  <r>
    <n v="408"/>
    <n v="292210262094"/>
    <x v="181"/>
    <s v="Joseph Leslie &amp; Company LLP"/>
    <s v="COVERALL,DISPOSABLE,WHITE,EN ISO 13982-1"/>
    <n v="360"/>
    <s v="EA"/>
    <n v="240"/>
    <m/>
    <n v="86400"/>
    <n v="62102090"/>
    <n v="0.2"/>
    <m/>
    <n v="0"/>
    <n v="0"/>
    <n v="0.1"/>
    <n v="0"/>
    <n v="0.05"/>
    <s v="001/2017-I223"/>
    <n v="17280"/>
    <n v="0"/>
    <n v="1728"/>
    <n v="5270.4000000000005"/>
    <n v="24278.400000000001"/>
    <s v="DOC PENDING_INV/EXIT/INV/093"/>
    <s v="2000CH010T1622040004"/>
    <s v="0T1622040004"/>
    <n v="292210262094"/>
    <s v="6089407"/>
    <d v="2022-09-30T00:00:00"/>
    <d v="2022-09-24T00:00:00"/>
    <e v="#N/A"/>
    <e v="#N/A"/>
    <e v="#N/A"/>
    <s v="Local"/>
    <m/>
    <m/>
    <m/>
    <m/>
    <m/>
    <m/>
    <n v="2000"/>
    <s v="CH01"/>
    <s v="0T1622040004"/>
    <s v="Verification Completed by NSS"/>
    <m/>
    <s v="SI/AD/0185/22-23"/>
    <n v="360"/>
    <x v="397"/>
    <s v="PHASE_2_ACT"/>
    <m/>
    <m/>
    <n v="810"/>
    <x v="2"/>
    <n v="240"/>
    <d v="2022-09-01T00:00:00"/>
    <s v="(R). MANUFACTURE OF MACHINERY AND EQUIPMENT"/>
    <n v="722"/>
    <n v="129"/>
    <n v="126.4"/>
    <n v="153"/>
    <n v="130.80000000000001"/>
    <n v="1.0348101265822784"/>
    <n v="835"/>
    <n v="89407.594936708861"/>
    <m/>
    <m/>
  </r>
  <r>
    <n v="409"/>
    <n v="172303150961"/>
    <x v="147"/>
    <s v="Bently Nevada LLC"/>
    <s v="PROBE,VIB,330101-00-08-10-02-IN,BENTLY-N"/>
    <n v="3"/>
    <s v="NOS"/>
    <n v="28776.203333333335"/>
    <m/>
    <n v="86328.61"/>
    <n v="85432090"/>
    <n v="7.4999999999999997E-2"/>
    <n v="0"/>
    <n v="0"/>
    <n v="0"/>
    <n v="0.1"/>
    <n v="0"/>
    <n v="0.18"/>
    <s v="001/2017-III394"/>
    <n v="6474.6457499999997"/>
    <n v="0"/>
    <n v="647.46457499999997"/>
    <n v="16821.129658499998"/>
    <n v="23943.239983499996"/>
    <s v="DOC PENDING_INV/EXIT/INV/091"/>
    <s v="2000CH010P4119120014"/>
    <s v="0P4119120014"/>
    <e v="#N/A"/>
    <e v="#N/A"/>
    <e v="#N/A"/>
    <d v="2023-09-28T00:00:00"/>
    <n v="172303150961"/>
    <s v="1003865"/>
    <d v="2023-09-29T00:00:00"/>
    <s v="Import"/>
    <m/>
    <m/>
    <m/>
    <m/>
    <m/>
    <m/>
    <n v="2000"/>
    <s v="CH01"/>
    <s v="0P4119120014"/>
    <s v="New_Line item_ Addition"/>
    <m/>
    <n v="1010809307"/>
    <n v="3"/>
    <x v="398"/>
    <s v="PHASE_2_ACT"/>
    <m/>
    <m/>
    <n v="441"/>
    <x v="3"/>
    <n v="28776.203333333335"/>
    <d v="2023-09-01T00:00:00"/>
    <s v="(P). MANUFACTURE OF COMPUTER, ELECTRONIC AND OPTICAL PRODUCTS"/>
    <n v="639"/>
    <n v="141"/>
    <n v="119.8"/>
    <n v="153"/>
    <n v="121.7"/>
    <n v="1.0158597662771287"/>
    <n v="470"/>
    <n v="87697.761577629397"/>
    <m/>
    <m/>
  </r>
  <r>
    <n v="410"/>
    <n v="291802546663"/>
    <x v="182"/>
    <s v="EMERSON PROCESS MANAGEMENT"/>
    <s v="SW,LIMIT,GO,7G-23569-A2,EMER-PM"/>
    <n v="3"/>
    <s v="EA"/>
    <n v="28696.166666666668"/>
    <m/>
    <n v="86088.5"/>
    <n v="84819090"/>
    <n v="7.4999999999999997E-2"/>
    <n v="0"/>
    <n v="0"/>
    <n v="0"/>
    <n v="0.1"/>
    <n v="0"/>
    <n v="0.18"/>
    <s v="001/2017-III368"/>
    <n v="6456.6374999999998"/>
    <n v="0"/>
    <n v="645.66375000000005"/>
    <n v="16774.344225000001"/>
    <n v="23876.645475000001"/>
    <s v="DOC PENDING_INV/EXIT/INV/079"/>
    <s v="2000CH010P4614290051"/>
    <s v="0P4614290051"/>
    <n v="291802546663"/>
    <s v="6020936"/>
    <d v="2018-03-27T00:00:00"/>
    <d v="2018-03-14T00:00:00"/>
    <e v="#N/A"/>
    <e v="#N/A"/>
    <e v="#N/A"/>
    <s v="Local"/>
    <m/>
    <m/>
    <m/>
    <m/>
    <m/>
    <m/>
    <n v="2000"/>
    <s v="CH01"/>
    <s v="0P4614290051"/>
    <s v="Verification Completed by NSS"/>
    <m/>
    <n v="9317003606"/>
    <n v="3"/>
    <x v="399"/>
    <s v="PHASE_1_ACT"/>
    <m/>
    <s v="DOCUMENTS REQUIRED FOR REMAINING QTY."/>
    <n v="2465"/>
    <x v="2"/>
    <n v="28696.166666666668"/>
    <d v="2018-03-01T00:00:00"/>
    <s v="(R). MANUFACTURE OF MACHINERY AND EQUIPMENT"/>
    <n v="722"/>
    <n v="75"/>
    <n v="109.9"/>
    <n v="153"/>
    <n v="130.80000000000001"/>
    <n v="1.1901728844404005"/>
    <n v="2480"/>
    <n v="102460.19836214742"/>
    <m/>
    <m/>
  </r>
  <r>
    <n v="411"/>
    <n v="292200879504"/>
    <x v="79"/>
    <s v="President Engineering Works"/>
    <s v="STBLT+N,A193-B7/GR2H,8UN,395MM,1.7/8IN"/>
    <n v="80"/>
    <s v="EA"/>
    <n v="1074.1500000000001"/>
    <m/>
    <n v="85932"/>
    <n v="73181500"/>
    <n v="0.15"/>
    <s v="050/2017-377AA"/>
    <n v="0"/>
    <n v="0"/>
    <n v="0.1"/>
    <n v="0"/>
    <n v="0.18"/>
    <s v="001/2017-III232"/>
    <n v="12889.8"/>
    <n v="0"/>
    <n v="1288.98"/>
    <n v="18019.940399999999"/>
    <n v="32198.720399999998"/>
    <s v="DOC PENDING_INV/EXIT/INV/093"/>
    <s v="2000CH010T1538610039"/>
    <s v="0T1538610039"/>
    <n v="292200879504"/>
    <s v="6008333"/>
    <d v="2022-01-27T00:00:00"/>
    <d v="2022-01-25T00:00:00"/>
    <e v="#N/A"/>
    <e v="#N/A"/>
    <e v="#N/A"/>
    <s v="Local"/>
    <m/>
    <m/>
    <m/>
    <m/>
    <m/>
    <m/>
    <n v="2000"/>
    <s v="CH01"/>
    <s v="0T1538610039"/>
    <s v="Verification Completed by NSS"/>
    <m/>
    <n v="21002253"/>
    <n v="80"/>
    <x v="400"/>
    <s v="PHASE_2_ACT"/>
    <m/>
    <m/>
    <n v="1052"/>
    <x v="2"/>
    <n v="1074.1500000000001"/>
    <d v="2022-01-01T00:00:00"/>
    <s v="(R). MANUFACTURE OF MACHINERY AND EQUIPMENT"/>
    <n v="722"/>
    <n v="121"/>
    <n v="121.6"/>
    <n v="153"/>
    <n v="130.80000000000001"/>
    <n v="1.0756578947368423"/>
    <n v="1078"/>
    <n v="92433.434210526335"/>
    <m/>
    <m/>
  </r>
  <r>
    <n v="412"/>
    <n v="171800967741"/>
    <x v="93"/>
    <s v="Bently Nevada LLC"/>
    <s v="CBL,EXT,F/ACCLRMTR,16710-66,BENTLY-N"/>
    <n v="2"/>
    <s v="EA"/>
    <n v="42960.41"/>
    <m/>
    <n v="85920.82"/>
    <n v="85444220"/>
    <n v="0.1"/>
    <s v="050/2017 -491"/>
    <n v="0"/>
    <n v="0"/>
    <n v="0.1"/>
    <n v="0"/>
    <n v="0.18"/>
    <s v="001/2017 -III395"/>
    <n v="8592.0820000000003"/>
    <n v="0"/>
    <n v="859.20820000000003"/>
    <n v="17166.979835999999"/>
    <n v="26618.270035999998"/>
    <s v="DOC PENDING_INV/EXIT/INV/080"/>
    <s v="2000CH010P5551871050"/>
    <s v="0P5551871050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50"/>
    <s v="Verification Completed by NSS"/>
    <m/>
    <n v="1007534470"/>
    <n v="2"/>
    <x v="401"/>
    <s v="PHASE_1_ACT"/>
    <m/>
    <m/>
    <n v="2460"/>
    <x v="1"/>
    <n v="42960.41"/>
    <d v="2018-03-01T00:00:00"/>
    <s v="(Q). MANUFACTURE OF ELECTRICAL EQUIPMENT"/>
    <n v="666"/>
    <n v="75"/>
    <n v="110.1"/>
    <n v="153"/>
    <n v="133.4"/>
    <n v="1.2116257947320619"/>
    <n v="2480"/>
    <n v="104103.88181653044"/>
    <m/>
    <m/>
  </r>
  <r>
    <n v="413"/>
    <n v="171602006796"/>
    <x v="59"/>
    <s v="Pepperl and Fuchs (India) Pvt. Ltd."/>
    <s v="BARRIER,ISOLTR,KFDO-CS-EX2.51P,PEPPERL"/>
    <n v="5"/>
    <s v="NOS"/>
    <n v="15419.518"/>
    <m/>
    <n v="77097.59"/>
    <n v="85044090"/>
    <n v="0.2"/>
    <n v="0"/>
    <n v="0"/>
    <n v="0"/>
    <n v="0.1"/>
    <n v="0"/>
    <n v="0.18"/>
    <s v="001/2017-III375"/>
    <n v="15419.518"/>
    <n v="0"/>
    <n v="1541.9518"/>
    <n v="16930.630763999998"/>
    <n v="33892.100563999993"/>
    <s v="DOC PENDING_INV/EXIT/INV/074"/>
    <s v="2000GS010P4105260024"/>
    <s v="0P4105260024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05260024"/>
    <s v="Verification Completed by NSS"/>
    <s v="Phaze1_Part_2"/>
    <n v="2016600102"/>
    <n v="5"/>
    <x v="402"/>
    <s v="PHASE_1_ACT"/>
    <m/>
    <n v="1"/>
    <n v="3053"/>
    <x v="1"/>
    <n v="17130.914000000001"/>
    <d v="2016-08-01T00:00:00"/>
    <s v="(Q). MANUFACTURE OF ELECTRICAL EQUIPMENT"/>
    <n v="666"/>
    <n v="56"/>
    <n v="108"/>
    <n v="153"/>
    <n v="133.4"/>
    <n v="1.2351851851851852"/>
    <n v="3057"/>
    <n v="105799.25590740741"/>
    <m/>
    <m/>
  </r>
  <r>
    <n v="414"/>
    <n v="291908621104"/>
    <x v="177"/>
    <s v="GE OIL &amp; GAS India PVT LTD"/>
    <s v="SPRG,0200014-109-D56,MASON"/>
    <n v="13"/>
    <s v="EA"/>
    <n v="6556.0238461538383"/>
    <m/>
    <n v="85228.309999999896"/>
    <n v="73202000"/>
    <n v="0.1"/>
    <s v="050/2017-377"/>
    <n v="0"/>
    <n v="0"/>
    <n v="0.1"/>
    <n v="0"/>
    <n v="0.18"/>
    <s v="001/2017 -III234"/>
    <n v="8522.8309999999892"/>
    <n v="0"/>
    <n v="852.28309999999897"/>
    <n v="17028.616337999978"/>
    <n v="26403.730437999966"/>
    <s v="DOC PENDING_INV/EXIT/INV/072"/>
    <s v="2000CH010P4102201770"/>
    <s v="0P4102201770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01770"/>
    <s v="Verification Completed by NSS"/>
    <m/>
    <s v="F25511206167"/>
    <n v="13"/>
    <x v="403"/>
    <s v="PHASE_1_ACT"/>
    <m/>
    <s v="Documents required for remaining qty"/>
    <n v="1938"/>
    <x v="2"/>
    <n v="6556.0238461538383"/>
    <d v="2019-08-01T00:00:00"/>
    <s v="(R). MANUFACTURE OF MACHINERY AND EQUIPMENT"/>
    <n v="722"/>
    <n v="92"/>
    <n v="113.6"/>
    <n v="153"/>
    <n v="130.80000000000001"/>
    <n v="1.1514084507042255"/>
    <n v="1962"/>
    <n v="98132.596373239328"/>
    <m/>
    <m/>
  </r>
  <r>
    <n v="415"/>
    <n v="292203916465"/>
    <x v="183"/>
    <s v="Jayco Safety Products Pvt Ltd"/>
    <s v="ROPE LADDER"/>
    <n v="17"/>
    <s v="EA"/>
    <n v="5000"/>
    <m/>
    <n v="85000"/>
    <n v="76169990"/>
    <n v="0.1"/>
    <n v="0"/>
    <n v="0"/>
    <n v="0"/>
    <n v="0.1"/>
    <n v="0"/>
    <n v="0.18"/>
    <s v="001/2017-III276"/>
    <n v="8500"/>
    <n v="0"/>
    <n v="850"/>
    <n v="16983"/>
    <n v="26333"/>
    <s v="DOC PENDING_INV/EXIT/INV/093"/>
    <s v="2000CH010T1624080001"/>
    <s v="0T1624080001"/>
    <n v="292203916465"/>
    <s v="6035731"/>
    <d v="2022-04-17T00:00:00"/>
    <d v="2022-04-16T00:00:00"/>
    <e v="#N/A"/>
    <e v="#N/A"/>
    <e v="#N/A"/>
    <s v="Local"/>
    <m/>
    <m/>
    <m/>
    <m/>
    <m/>
    <m/>
    <n v="2000"/>
    <s v="CH01"/>
    <s v="0T1624080001"/>
    <s v="Verification Completed by NSS"/>
    <m/>
    <s v="JSV/22-23/193"/>
    <n v="17"/>
    <x v="404"/>
    <s v="PHASE_2_ACT"/>
    <m/>
    <m/>
    <n v="971"/>
    <x v="2"/>
    <n v="5000"/>
    <d v="2022-04-01T00:00:00"/>
    <s v="(R). MANUFACTURE OF MACHINERY AND EQUIPMENT"/>
    <n v="722"/>
    <n v="124"/>
    <n v="124.3"/>
    <n v="153"/>
    <n v="130.80000000000001"/>
    <n v="1.0522928399034595"/>
    <n v="988"/>
    <n v="89444.891391794052"/>
    <m/>
    <m/>
  </r>
  <r>
    <n v="416"/>
    <n v="292008795573"/>
    <x v="184"/>
    <s v="UNI KLINGER LTD.,"/>
    <s v="GSKT,SPW,CL300,316,GPH,12IN,33FAFC"/>
    <n v="121"/>
    <s v="EA"/>
    <n v="699.96652892561895"/>
    <m/>
    <n v="84695.949999999895"/>
    <n v="84841090"/>
    <n v="7.4999999999999997E-2"/>
    <n v="0"/>
    <n v="0"/>
    <n v="0"/>
    <n v="0.1"/>
    <n v="0"/>
    <n v="0.18"/>
    <s v="001/2017 - III369B"/>
    <n v="6352.1962499999918"/>
    <n v="0"/>
    <n v="635.21962499999927"/>
    <n v="16503.005857499978"/>
    <n v="23490.42173249997"/>
    <s v="DOC PENDING_INV/EXIT/INV/081"/>
    <s v="2000CH010T2541370056"/>
    <s v="0T2541370056"/>
    <n v="292008795573"/>
    <s v="6078482"/>
    <d v="2020-11-05T00:00:00"/>
    <d v="2020-10-29T00:00:00"/>
    <e v="#N/A"/>
    <e v="#N/A"/>
    <e v="#N/A"/>
    <s v="Local"/>
    <m/>
    <m/>
    <m/>
    <m/>
    <m/>
    <m/>
    <n v="2000"/>
    <s v="CH01"/>
    <s v="0T2541370056"/>
    <s v="Verification Completed by NSS"/>
    <m/>
    <n v="20221820"/>
    <n v="121"/>
    <x v="405"/>
    <s v="PHASE_1_ACT"/>
    <m/>
    <m/>
    <n v="1505"/>
    <x v="2"/>
    <n v="699.96652892561895"/>
    <d v="2020-10-01T00:00:00"/>
    <s v="(R). MANUFACTURE OF MACHINERY AND EQUIPMENT"/>
    <n v="722"/>
    <n v="106"/>
    <n v="114.2"/>
    <n v="153"/>
    <n v="130.80000000000001"/>
    <n v="1.1453590192644485"/>
    <n v="1535"/>
    <n v="97007.27022767064"/>
    <m/>
    <m/>
  </r>
  <r>
    <n v="417"/>
    <n v="292207579882"/>
    <x v="152"/>
    <s v="STARFLEX SEALING INDIA PVT LTD"/>
    <s v="GSKT,SPW,SS316,CL150,12IN"/>
    <n v="135"/>
    <s v="NOS"/>
    <n v="622.4541481481474"/>
    <m/>
    <n v="84031.309999999896"/>
    <n v="84841010"/>
    <n v="7.4999999999999997E-2"/>
    <n v="0"/>
    <n v="0"/>
    <n v="0"/>
    <n v="0.1"/>
    <n v="0"/>
    <n v="0.18"/>
    <s v="001/2017 - III369B"/>
    <n v="6302.3482499999918"/>
    <n v="0"/>
    <n v="630.2348249999992"/>
    <n v="16373.500753499979"/>
    <n v="23306.08382849997"/>
    <s v="DOC PENDING_INV/EXIT/INV/082"/>
    <s v="2000CH010T2541410044"/>
    <s v="0T2541410044"/>
    <n v="292207579882"/>
    <s v="6067694"/>
    <d v="2022-07-22T00:00:00"/>
    <d v="2022-06-30T00:00:00"/>
    <e v="#N/A"/>
    <e v="#N/A"/>
    <e v="#N/A"/>
    <s v="Local"/>
    <m/>
    <m/>
    <m/>
    <m/>
    <m/>
    <m/>
    <n v="2000"/>
    <s v="CH01"/>
    <s v="0T2541410044"/>
    <s v="Verification Completed by NSS"/>
    <m/>
    <s v="A012223/LUB00004"/>
    <n v="135"/>
    <x v="406"/>
    <s v="PHASE_1_ACT"/>
    <m/>
    <m/>
    <n v="896"/>
    <x v="2"/>
    <n v="622.4541481481474"/>
    <d v="2022-06-01T00:00:00"/>
    <s v="(R). MANUFACTURE OF MACHINERY AND EQUIPMENT"/>
    <n v="722"/>
    <n v="126"/>
    <n v="125.1"/>
    <n v="153"/>
    <n v="130.80000000000001"/>
    <n v="1.0455635491606716"/>
    <n v="927"/>
    <n v="87860.074724220525"/>
    <m/>
    <m/>
  </r>
  <r>
    <n v="418"/>
    <m/>
    <x v="11"/>
    <s v="Dresser-Rand India Private Limited"/>
    <s v="VLV,INL,MLH44432MH2,DRES-RAN"/>
    <n v="1"/>
    <s v="NOS"/>
    <n v="83845.639999999898"/>
    <m/>
    <n v="83845.639999999898"/>
    <n v="84818090"/>
    <n v="7.4999999999999997E-2"/>
    <m/>
    <m/>
    <m/>
    <n v="0.1"/>
    <m/>
    <n v="0.18"/>
    <s v="001/2017-III368"/>
    <n v="6288.4229999999925"/>
    <n v="0"/>
    <n v="628.84229999999934"/>
    <n v="16337.322953999981"/>
    <n v="23254.588253999973"/>
    <s v="DOC PENDING_INV/EXIT/INV/163"/>
    <s v="2000GS010P0801070016"/>
    <s v="2000GS010P0801070016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70016"/>
    <s v="Verification Completed by NSS"/>
    <m/>
    <n v="25"/>
    <n v="1"/>
    <x v="407"/>
    <s v="PHASE_6_ACT"/>
    <m/>
    <m/>
    <n v="3460"/>
    <x v="2"/>
    <n v="83845.639999999898"/>
    <d v="2015-06-01T00:00:00"/>
    <s v="(R). MANUFACTURE OF MACHINERY AND EQUIPMENT"/>
    <n v="722"/>
    <n v="42"/>
    <n v="111.1"/>
    <n v="153"/>
    <n v="130.80000000000001"/>
    <n v="1.1773177317731776"/>
    <n v="3484"/>
    <n v="98712.958703870288"/>
    <m/>
    <m/>
  </r>
  <r>
    <n v="419"/>
    <n v="172100808751"/>
    <x v="80"/>
    <s v="LEWA NIKKISO MIDDLE EAST FZE"/>
    <s v="PLGR F/BUSH,111344.0178,LEWAPUMP"/>
    <n v="2"/>
    <s v="NOS"/>
    <n v="41661.279999999948"/>
    <m/>
    <n v="83322.559999999896"/>
    <s v="84139100 / 84139110"/>
    <n v="7.4999999999999997E-2"/>
    <n v="0"/>
    <n v="0"/>
    <n v="0"/>
    <n v="0.1"/>
    <n v="0"/>
    <n v="0.18"/>
    <s v="001/2017-III317A"/>
    <n v="6249.1919999999918"/>
    <n v="0"/>
    <n v="624.91919999999925"/>
    <n v="16235.400815999981"/>
    <n v="23109.512015999971"/>
    <s v="DOC PENDING_INV/EXIT/INV/075"/>
    <s v="2000CH010P4204020397"/>
    <s v="0P4204020397"/>
    <e v="#N/A"/>
    <e v="#N/A"/>
    <e v="#N/A"/>
    <d v="2021-03-11T00:00:00"/>
    <n v="172100808751"/>
    <s v="1001423"/>
    <d v="2021-03-30T00:00:00"/>
    <s v="Import"/>
    <m/>
    <m/>
    <m/>
    <m/>
    <m/>
    <m/>
    <n v="2000"/>
    <s v="CH01"/>
    <s v="0P4204020397"/>
    <s v="Verification Completed by NSS"/>
    <s v="Phaze1_Part_2"/>
    <n v="1201416"/>
    <n v="2"/>
    <x v="408"/>
    <s v="PHASE_1_ACT"/>
    <m/>
    <s v="DOCUMENTS REQUIRED FOR REMAINING QUANTITY"/>
    <n v="1372"/>
    <x v="2"/>
    <n v="41661.279999999948"/>
    <d v="2021-03-01T00:00:00"/>
    <s v="(R). MANUFACTURE OF MACHINERY AND EQUIPMENT"/>
    <n v="722"/>
    <n v="111"/>
    <n v="116.1"/>
    <n v="153"/>
    <n v="130.80000000000001"/>
    <n v="1.1266149870801034"/>
    <n v="1384"/>
    <n v="93872.444857881026"/>
    <m/>
    <m/>
  </r>
  <r>
    <n v="420"/>
    <n v="291910385550"/>
    <x v="185"/>
    <s v="ASCO Numatics (India) Pvt. Ltd."/>
    <s v="VLV,SOLEN,110VDC,NFET8327B302+,ASCO-VLV"/>
    <n v="3"/>
    <s v="NOS"/>
    <n v="27500"/>
    <m/>
    <n v="82500"/>
    <n v="84818050"/>
    <n v="7.4999999999999997E-2"/>
    <n v="0"/>
    <n v="0"/>
    <n v="0"/>
    <n v="0.1"/>
    <n v="0"/>
    <n v="0.18"/>
    <s v="001/2017-III368"/>
    <n v="6187.5"/>
    <n v="0"/>
    <n v="618.75"/>
    <n v="16075.125"/>
    <n v="22881.375"/>
    <s v="DOC PENDING_INV/EXIT/INV/071"/>
    <s v="2000CH010P4102100115"/>
    <s v="0P4102100115"/>
    <n v="291910385550"/>
    <s v="6078283"/>
    <d v="2019-10-30T00:00:00"/>
    <d v="2019-10-21T00:00:00"/>
    <e v="#N/A"/>
    <e v="#N/A"/>
    <e v="#N/A"/>
    <s v="Local"/>
    <m/>
    <m/>
    <m/>
    <m/>
    <m/>
    <m/>
    <n v="2000"/>
    <s v="CH01"/>
    <s v="0P4102100115"/>
    <s v="Verification Completed by NSS"/>
    <s v="Phaze_2"/>
    <n v="2010007122"/>
    <n v="3"/>
    <x v="409"/>
    <s v="PHASE_1_ACT"/>
    <m/>
    <s v="Documents required for remaining qty"/>
    <n v="1879"/>
    <x v="2"/>
    <n v="27500"/>
    <d v="2019-10-01T00:00:00"/>
    <s v="(R). MANUFACTURE OF MACHINERY AND EQUIPMENT"/>
    <n v="722"/>
    <n v="94"/>
    <n v="112.8"/>
    <n v="153"/>
    <n v="130.80000000000001"/>
    <n v="1.1595744680851066"/>
    <n v="1901"/>
    <n v="95664.893617021298"/>
    <m/>
    <m/>
  </r>
  <r>
    <n v="421"/>
    <n v="171801082633"/>
    <x v="20"/>
    <s v="Nidec ASI S.p.A"/>
    <s v="PROBE,THERM,5300121,NIDEC"/>
    <n v="2"/>
    <s v="NOS"/>
    <n v="41192.29"/>
    <m/>
    <n v="82384.58"/>
    <n v="85049090"/>
    <n v="0.15"/>
    <n v="0"/>
    <n v="0"/>
    <n v="0"/>
    <n v="0.1"/>
    <n v="0"/>
    <n v="0.18"/>
    <s v="001/2017-III375"/>
    <n v="12357.687"/>
    <n v="0"/>
    <n v="1235.7687000000001"/>
    <n v="17276.046426000001"/>
    <n v="30869.502125999999"/>
    <s v="DOC PENDING_INV/EXIT/INV/066"/>
    <s v="2000GS010P1141120388"/>
    <s v="0P1141120388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388"/>
    <s v="Verification Completed by NSS"/>
    <s v="Phaze1_Part_2"/>
    <n v="7068019"/>
    <n v="2"/>
    <x v="410"/>
    <s v="PHASE_1_ACT"/>
    <m/>
    <s v="REQUIRED COMPLETE VISIBLE COPY OF BOE."/>
    <m/>
    <x v="1"/>
    <n v="41192.29"/>
    <d v="2019-09-01T00:00:00"/>
    <s v="(Q). MANUFACTURE OF ELECTRICAL EQUIPMENT"/>
    <n v="666"/>
    <n v="93"/>
    <n v="110.5"/>
    <n v="153"/>
    <n v="133.4"/>
    <n v="1.207239819004525"/>
    <n v="1931"/>
    <n v="99457.945447963823"/>
    <m/>
    <m/>
  </r>
  <r>
    <n v="422"/>
    <n v="292007003105"/>
    <x v="87"/>
    <s v="HYDRODYNE TEIKOKU (INDIA)PRIVATE LI"/>
    <s v="IMPLR,HRJ80-250/30C2/DB/C,11,HYDRDYNE"/>
    <n v="2"/>
    <s v="NOS"/>
    <n v="41128.51"/>
    <m/>
    <n v="82257.02"/>
    <n v="84139190"/>
    <n v="7.4999999999999997E-2"/>
    <n v="0"/>
    <n v="0"/>
    <n v="0"/>
    <n v="0.1"/>
    <n v="0"/>
    <n v="0.18"/>
    <s v="001/2017-III317A"/>
    <n v="6169.2764999999999"/>
    <n v="0"/>
    <n v="616.92765000000009"/>
    <n v="16027.780346999998"/>
    <n v="22813.984496999998"/>
    <s v="DOC PENDING_INV/EXIT/INV/076"/>
    <s v="2000CH010P4205024564"/>
    <s v="0P4205024564"/>
    <n v="292007003105"/>
    <s v="6062926"/>
    <d v="2020-09-14T00:00:00"/>
    <d v="2020-08-26T00:00:00"/>
    <e v="#N/A"/>
    <e v="#N/A"/>
    <e v="#N/A"/>
    <s v="Local"/>
    <m/>
    <m/>
    <m/>
    <m/>
    <m/>
    <m/>
    <n v="2000"/>
    <s v="CH01"/>
    <s v="0P4205024564"/>
    <s v="Verification Completed by NSS"/>
    <s v="Phaze1_Part_2"/>
    <s v="14/EXP"/>
    <n v="2"/>
    <x v="411"/>
    <s v="PHASE_1_ACT"/>
    <m/>
    <s v="Documents required"/>
    <n v="1569"/>
    <x v="2"/>
    <n v="41128.51"/>
    <d v="2020-08-01T00:00:00"/>
    <s v="(R). MANUFACTURE OF MACHINERY AND EQUIPMENT"/>
    <n v="722"/>
    <n v="104"/>
    <n v="113.6"/>
    <n v="153"/>
    <n v="130.80000000000001"/>
    <n v="1.1514084507042255"/>
    <n v="1596"/>
    <n v="94711.427957746491"/>
    <m/>
    <m/>
  </r>
  <r>
    <n v="423"/>
    <n v="291911030073"/>
    <x v="89"/>
    <s v="Bombay Fluid System Components"/>
    <s v="VLV,BALL,SS-45XS8,SWAGELOK"/>
    <n v="4"/>
    <s v="PCS"/>
    <n v="20554.857499999976"/>
    <m/>
    <n v="82219.429999999906"/>
    <n v="84818030"/>
    <n v="7.4999999999999997E-2"/>
    <n v="0"/>
    <n v="0"/>
    <n v="0"/>
    <n v="0.1"/>
    <n v="0"/>
    <n v="0.18"/>
    <s v="001/2017-III368"/>
    <n v="6166.4572499999931"/>
    <n v="0"/>
    <n v="616.6457249999994"/>
    <n v="16020.45593549998"/>
    <n v="22803.558910499974"/>
    <s v="DOC PENDING_INV/EXIT/INV/079"/>
    <s v="2000CH010P5261440095"/>
    <s v="0P5261440095"/>
    <n v="291911030073"/>
    <s v="6083549"/>
    <d v="2019-11-19T00:00:00"/>
    <d v="2019-11-12T00:00:00"/>
    <e v="#N/A"/>
    <e v="#N/A"/>
    <e v="#N/A"/>
    <s v="Local"/>
    <m/>
    <m/>
    <m/>
    <m/>
    <m/>
    <m/>
    <n v="2000"/>
    <s v="CH01"/>
    <s v="0P5261440095"/>
    <s v="Verification Completed by NSS"/>
    <m/>
    <n v="947051"/>
    <n v="4"/>
    <x v="412"/>
    <s v="PHASE_1_ACT"/>
    <m/>
    <s v="DOCUMENTS REQUIRED FOR REMAINING QTY."/>
    <n v="1857"/>
    <x v="2"/>
    <n v="20554.857499999976"/>
    <d v="2019-11-01T00:00:00"/>
    <s v="(R). MANUFACTURE OF MACHINERY AND EQUIPMENT"/>
    <n v="722"/>
    <n v="95"/>
    <n v="112.8"/>
    <n v="153"/>
    <n v="130.80000000000001"/>
    <n v="1.1595744680851066"/>
    <n v="1870"/>
    <n v="95339.551808510543"/>
    <m/>
    <m/>
  </r>
  <r>
    <n v="424"/>
    <n v="292212914906"/>
    <x v="186"/>
    <s v="Bharti Engineering"/>
    <s v="BRG,BALL,MET,6048MC3,240MM,360MM"/>
    <n v="2"/>
    <s v="EA"/>
    <n v="40998"/>
    <m/>
    <n v="81996"/>
    <n v="84821020"/>
    <n v="7.4999999999999997E-2"/>
    <n v="0"/>
    <n v="0"/>
    <n v="0"/>
    <n v="0.1"/>
    <n v="0"/>
    <n v="0.18"/>
    <s v="001/2017 -III369"/>
    <n v="6149.7"/>
    <n v="0"/>
    <n v="614.97"/>
    <n v="15976.920599999999"/>
    <n v="22741.5906"/>
    <s v="DOC PENDING_INV/EXIT/INV/068"/>
    <s v="2000CH010P3002010100"/>
    <s v="0P3002010100"/>
    <n v="292212914906"/>
    <s v="6110538"/>
    <d v="2022-12-12T00:00:00"/>
    <d v="2022-11-30T00:00:00"/>
    <e v="#N/A"/>
    <e v="#N/A"/>
    <e v="#N/A"/>
    <s v="Local"/>
    <m/>
    <m/>
    <m/>
    <m/>
    <m/>
    <m/>
    <n v="2000"/>
    <s v="CH01"/>
    <s v="0P3002010100"/>
    <s v="Verification Completed by NSS"/>
    <m/>
    <s v="BE/22-23/1109"/>
    <n v="2"/>
    <x v="413"/>
    <s v="PHASE_1_ACT"/>
    <m/>
    <s v="Documents Required for remaining quantity."/>
    <n v="743"/>
    <x v="2"/>
    <n v="40998"/>
    <d v="2022-11-01T00:00:00"/>
    <s v="(R). MANUFACTURE OF MACHINERY AND EQUIPMENT"/>
    <n v="722"/>
    <n v="131"/>
    <n v="126.7"/>
    <n v="153"/>
    <n v="130.80000000000001"/>
    <n v="1.0323599052880821"/>
    <n v="774"/>
    <n v="84649.382794001576"/>
    <m/>
    <m/>
  </r>
  <r>
    <n v="425"/>
    <n v="292010283375"/>
    <x v="180"/>
    <s v="Steelco Products"/>
    <s v="ADPTR SLV,BRG,260X330MM,OH 3056,SKF"/>
    <n v="3"/>
    <s v="NOS"/>
    <n v="27205"/>
    <m/>
    <n v="81615"/>
    <n v="84829900"/>
    <n v="7.4999999999999997E-2"/>
    <m/>
    <n v="0"/>
    <m/>
    <n v="0.1"/>
    <m/>
    <n v="0.18"/>
    <s v="001/2017-III369"/>
    <n v="6121.125"/>
    <n v="0"/>
    <n v="612.11250000000007"/>
    <n v="15902.68275"/>
    <n v="22635.920249999999"/>
    <s v="DOC PENDING_INV/EXIT/INV/096"/>
    <s v="2000CH010P3012300009"/>
    <s v="0P3012300009"/>
    <n v="292010283375"/>
    <s v="6090582"/>
    <d v="2020-12-21T00:00:00"/>
    <d v="2020-12-15T00:00:00"/>
    <e v="#N/A"/>
    <e v="#N/A"/>
    <e v="#N/A"/>
    <s v="Local"/>
    <m/>
    <m/>
    <m/>
    <m/>
    <m/>
    <m/>
    <n v="2000"/>
    <s v="CH01"/>
    <s v="0P3012300009"/>
    <s v="Verification Completed by NSS"/>
    <s v="Phaze_2"/>
    <s v="SPV/1824/20-21"/>
    <n v="3"/>
    <x v="414"/>
    <s v="PHASE_3_ACT"/>
    <m/>
    <m/>
    <n v="1458"/>
    <x v="2"/>
    <n v="27205"/>
    <d v="2020-12-01T00:00:00"/>
    <s v="(R). MANUFACTURE OF MACHINERY AND EQUIPMENT"/>
    <n v="722"/>
    <n v="108"/>
    <n v="114.5"/>
    <n v="153"/>
    <n v="130.80000000000001"/>
    <n v="1.1423580786026202"/>
    <n v="1474"/>
    <n v="93233.554585152844"/>
    <m/>
    <m/>
  </r>
  <r>
    <n v="426"/>
    <n v="291604241191"/>
    <x v="119"/>
    <s v="Bharat Heavy Electricals Ltd."/>
    <s v="PLG,BOROSCOPE HOLE,35112135,BHEL-GT"/>
    <n v="8"/>
    <s v="EA"/>
    <n v="10190.700000000001"/>
    <m/>
    <n v="81525.600000000006"/>
    <n v="84119900"/>
    <n v="0.1"/>
    <m/>
    <n v="0"/>
    <m/>
    <n v="0.1"/>
    <m/>
    <n v="0.18"/>
    <s v="001/2017-III316"/>
    <n v="8152.5600000000013"/>
    <n v="0"/>
    <n v="815.2560000000002"/>
    <n v="16288.814879999998"/>
    <n v="25256.630879999997"/>
    <s v="DOC PENDING_INV/EXIT/INV/095"/>
    <s v="2000CH010P1401070043"/>
    <s v="0P1401070043"/>
    <n v="291604241191"/>
    <s v="0045095"/>
    <d v="2016-10-10T00:00:00"/>
    <d v="2016-08-30T00:00:00"/>
    <e v="#N/A"/>
    <e v="#N/A"/>
    <e v="#N/A"/>
    <s v="Local"/>
    <m/>
    <m/>
    <m/>
    <m/>
    <m/>
    <m/>
    <n v="2000"/>
    <s v="CH01"/>
    <s v="0P1401070043"/>
    <s v="Verification Completed by NSS"/>
    <m/>
    <n v="1709"/>
    <n v="8"/>
    <x v="415"/>
    <s v="PHASE_3_ACT"/>
    <m/>
    <m/>
    <n v="3026"/>
    <x v="1"/>
    <n v="10190.700000000001"/>
    <d v="2016-08-01T00:00:00"/>
    <s v="(Q). MANUFACTURE OF ELECTRICAL EQUIPMENT"/>
    <n v="666"/>
    <n v="56"/>
    <n v="108"/>
    <n v="153"/>
    <n v="133.4"/>
    <n v="1.2351851851851852"/>
    <n v="3057"/>
    <n v="100699.21333333333"/>
    <m/>
    <m/>
  </r>
  <r>
    <n v="427"/>
    <n v="291910487105"/>
    <x v="187"/>
    <s v="BHEL-GE GAS TURBINE"/>
    <s v="BLT,HEX,M16X20MM,35108044,BHEL-GT"/>
    <n v="80"/>
    <s v="EA"/>
    <n v="1017.35"/>
    <m/>
    <n v="81388"/>
    <n v="84119900"/>
    <n v="0.1"/>
    <m/>
    <n v="0"/>
    <m/>
    <n v="0.1"/>
    <m/>
    <n v="0.18"/>
    <s v="001/2017-III316"/>
    <n v="8138.8"/>
    <n v="0"/>
    <n v="813.88000000000011"/>
    <n v="16261.322400000001"/>
    <n v="25214.002400000001"/>
    <s v="DOC PENDING_INV/EXIT/INV/095"/>
    <s v="2000CH010P1401080038"/>
    <s v="0P1401080038"/>
    <n v="291910487105"/>
    <s v="6078953"/>
    <d v="2019-11-02T00:00:00"/>
    <d v="2019-10-16T00:00:00"/>
    <e v="#N/A"/>
    <e v="#N/A"/>
    <e v="#N/A"/>
    <s v="Local"/>
    <m/>
    <m/>
    <m/>
    <m/>
    <m/>
    <m/>
    <n v="2000"/>
    <s v="CH01"/>
    <s v="0P1401080038"/>
    <s v="Verification Completed by NSS"/>
    <m/>
    <s v="TS-I19-0731"/>
    <n v="80"/>
    <x v="416"/>
    <s v="PHASE_3_ACT"/>
    <m/>
    <m/>
    <n v="1884"/>
    <x v="2"/>
    <n v="1017.35"/>
    <d v="2019-10-01T00:00:00"/>
    <s v="(R). MANUFACTURE OF MACHINERY AND EQUIPMENT"/>
    <n v="722"/>
    <n v="94"/>
    <n v="112.8"/>
    <n v="153"/>
    <n v="130.80000000000001"/>
    <n v="1.1595744680851066"/>
    <n v="1901"/>
    <n v="94375.446808510649"/>
    <m/>
    <m/>
  </r>
  <r>
    <n v="428"/>
    <n v="292006524865"/>
    <x v="188"/>
    <s v="Sulzer Pumps India Pvt. Ltd."/>
    <s v="PROFILE SEAL,R901,204649378001,SULZ-PMP"/>
    <n v="4"/>
    <s v="PCS"/>
    <n v="52309.13"/>
    <m/>
    <n v="209236.52"/>
    <n v="84139120"/>
    <n v="7.4999999999999997E-2"/>
    <n v="0"/>
    <n v="0"/>
    <n v="0"/>
    <n v="0.1"/>
    <n v="0"/>
    <n v="0.18"/>
    <s v="001/2017-III369B"/>
    <n v="15692.738999999998"/>
    <n v="0"/>
    <n v="1569.2738999999999"/>
    <n v="40769.735922"/>
    <n v="58031.748821999994"/>
    <s v="DOC PENDING_INV/EXIT/INV/077"/>
    <s v="2000CH010P4205031929"/>
    <s v="0P4205031929"/>
    <n v="292006524865"/>
    <s v="6058787"/>
    <d v="2020-08-31T00:00:00"/>
    <d v="2020-08-29T00:00:00"/>
    <e v="#N/A"/>
    <e v="#N/A"/>
    <e v="#N/A"/>
    <s v="Local"/>
    <m/>
    <m/>
    <m/>
    <m/>
    <m/>
    <m/>
    <n v="2000"/>
    <s v="CH01"/>
    <s v="0P4205031929"/>
    <s v="Verification Completed by NSS"/>
    <m/>
    <n v="2027000801"/>
    <n v="4"/>
    <x v="417"/>
    <s v="PHASE_1_ACT"/>
    <m/>
    <s v="Documents required for remaining qty"/>
    <n v="1566"/>
    <x v="2"/>
    <n v="20065.977500000001"/>
    <d v="2020-08-01T00:00:00"/>
    <s v="(R). MANUFACTURE OF MACHINERY AND EQUIPMENT"/>
    <n v="722"/>
    <n v="104"/>
    <n v="113.6"/>
    <n v="153"/>
    <n v="130.80000000000001"/>
    <n v="1.1514084507042255"/>
    <n v="1596"/>
    <n v="92416.544260563402"/>
    <m/>
    <m/>
  </r>
  <r>
    <n v="429"/>
    <n v="291907661360"/>
    <x v="189"/>
    <s v="Sulzer Pumps India Pvt. Ltd."/>
    <s v="IMPLR,104066850500,SULZ-PMP"/>
    <n v="2"/>
    <s v="NOS"/>
    <n v="39935.514999999948"/>
    <m/>
    <n v="79871.029999999897"/>
    <n v="84139120"/>
    <n v="7.4999999999999997E-2"/>
    <n v="0"/>
    <n v="0"/>
    <n v="0"/>
    <n v="0.1"/>
    <n v="0"/>
    <n v="0.18"/>
    <s v="001/2017-III308B"/>
    <n v="5990.3272499999921"/>
    <n v="0"/>
    <n v="599.03272499999923"/>
    <n v="15562.870195499978"/>
    <n v="22152.23017049997"/>
    <s v="DOC PENDING_INV/EXIT/INV/075"/>
    <s v="2000CH010P4205020860"/>
    <s v="0P4205020860"/>
    <n v="291907661360"/>
    <s v="6056007"/>
    <d v="2019-08-07T00:00:00"/>
    <d v="2019-08-01T00:00:00"/>
    <e v="#N/A"/>
    <e v="#N/A"/>
    <e v="#N/A"/>
    <s v="Local"/>
    <m/>
    <m/>
    <m/>
    <m/>
    <m/>
    <m/>
    <n v="2000"/>
    <s v="CH01"/>
    <s v="0P4205020860"/>
    <s v="Verification Completed by NSS"/>
    <m/>
    <n v="1927000814"/>
    <n v="2"/>
    <x v="418"/>
    <s v="PHASE_1_ACT"/>
    <m/>
    <s v="DOCUMENTS REQUIRED FOR REMAINING QUANTITY"/>
    <n v="1960"/>
    <x v="2"/>
    <n v="39935.514999999948"/>
    <d v="2019-08-01T00:00:00"/>
    <s v="(R). MANUFACTURE OF MACHINERY AND EQUIPMENT"/>
    <n v="722"/>
    <n v="92"/>
    <n v="113.6"/>
    <n v="153"/>
    <n v="130.80000000000001"/>
    <n v="1.1514084507042255"/>
    <n v="1962"/>
    <n v="91964.178908450602"/>
    <m/>
    <m/>
  </r>
  <r>
    <n v="430"/>
    <n v="291904433730"/>
    <x v="162"/>
    <s v="HYDRODYNE TEIKOKU (INDIA)PRIVATE LI"/>
    <s v="SLV,BRG,HP33-2660R3/23,HYDRDYNE"/>
    <n v="4"/>
    <s v="NOS"/>
    <n v="19900"/>
    <m/>
    <n v="79600"/>
    <n v="84139190"/>
    <n v="7.4999999999999997E-2"/>
    <n v="0"/>
    <n v="0"/>
    <n v="0"/>
    <n v="0.1"/>
    <n v="0"/>
    <n v="0.18"/>
    <s v="001/2017-III317A"/>
    <n v="5970"/>
    <n v="0"/>
    <n v="597"/>
    <n v="15510.06"/>
    <n v="22077.059999999998"/>
    <s v="DOC PENDING_INV/EXIT/INV/075"/>
    <s v="2000CH010P4205020063"/>
    <s v="0P4205020063"/>
    <n v="291904433730"/>
    <s v="6032188"/>
    <d v="2019-05-08T00:00:00"/>
    <d v="2019-05-06T00:00:00"/>
    <e v="#N/A"/>
    <e v="#N/A"/>
    <e v="#N/A"/>
    <s v="Local"/>
    <m/>
    <m/>
    <m/>
    <m/>
    <m/>
    <m/>
    <n v="2000"/>
    <s v="CH01"/>
    <s v="0P4205020063"/>
    <s v="Verification Completed by NSS"/>
    <m/>
    <s v="06/EXP"/>
    <n v="4"/>
    <x v="419"/>
    <s v="PHASE_1_ACT"/>
    <m/>
    <s v="DOCUMENTS REQUIRED FOR REMAINING QUANTITY"/>
    <n v="2047"/>
    <x v="2"/>
    <n v="19900"/>
    <d v="2019-05-01T00:00:00"/>
    <s v="(R). MANUFACTURE OF MACHINERY AND EQUIPMENT"/>
    <n v="722"/>
    <n v="89"/>
    <n v="112.7"/>
    <n v="153"/>
    <n v="130.80000000000001"/>
    <n v="1.160603371783496"/>
    <n v="2054"/>
    <n v="92384.028393966291"/>
    <m/>
    <m/>
  </r>
  <r>
    <n v="431"/>
    <n v="171601829000"/>
    <x v="190"/>
    <s v="Metso Flow Control Oy"/>
    <s v="SPARE PARTS SET,NITRILE,250515,METSO"/>
    <n v="4"/>
    <s v="NOS"/>
    <n v="19899.169999999976"/>
    <m/>
    <n v="79596.679999999906"/>
    <s v="84129080 / 84129090"/>
    <n v="7.4999999999999997E-2"/>
    <n v="0"/>
    <n v="0"/>
    <n v="0"/>
    <n v="0.1"/>
    <n v="0"/>
    <n v="0.18"/>
    <s v="001/2017-III317"/>
    <n v="5969.7509999999929"/>
    <n v="0"/>
    <n v="596.97509999999932"/>
    <n v="15509.413097999979"/>
    <n v="22076.139197999972"/>
    <s v="DOC PENDING_INV/EXIT/INV/074"/>
    <s v="2000GS010P4102240503"/>
    <s v="0P4102240503"/>
    <e v="#N/A"/>
    <e v="#N/A"/>
    <e v="#N/A"/>
    <d v="2016-05-04T00:00:00"/>
    <n v="171601829000"/>
    <s v="0002953"/>
    <d v="2016-08-05T00:00:00"/>
    <s v="Import"/>
    <m/>
    <m/>
    <m/>
    <m/>
    <m/>
    <m/>
    <n v="2000"/>
    <s v="GS01"/>
    <s v="0P4102240503"/>
    <s v="Verification Completed by NSS"/>
    <m/>
    <n v="1414774"/>
    <n v="4"/>
    <x v="420"/>
    <s v="PHASE_1_ACT"/>
    <m/>
    <s v="INVISIBLE INVOICE. REQUIRED COMPLETE VISIBLE COPY."/>
    <n v="3144"/>
    <x v="2"/>
    <n v="19899.169999999976"/>
    <d v="2016-05-01T00:00:00"/>
    <s v="(R). MANUFACTURE OF MACHINERY AND EQUIPMENT"/>
    <n v="722"/>
    <n v="53"/>
    <n v="107.7"/>
    <n v="153"/>
    <n v="130.80000000000001"/>
    <n v="1.2144846796657383"/>
    <n v="3149"/>
    <n v="96668.948412256155"/>
    <m/>
    <m/>
  </r>
  <r>
    <n v="432"/>
    <n v="292106228875"/>
    <x v="191"/>
    <s v="ASCO Numatics (India) Pvt. Ltd."/>
    <s v="VLV,SOLEN,WPT8327B002-110VDC,ASCO-VLV"/>
    <n v="4"/>
    <s v="NOS"/>
    <n v="19887.5"/>
    <m/>
    <n v="79550"/>
    <n v="84818050"/>
    <n v="7.4999999999999997E-2"/>
    <n v="0"/>
    <n v="0"/>
    <n v="0"/>
    <n v="0.1"/>
    <n v="0"/>
    <n v="0.18"/>
    <s v="001/2017-III368"/>
    <n v="5966.25"/>
    <n v="0"/>
    <n v="596.625"/>
    <n v="15500.317499999999"/>
    <n v="22063.192499999997"/>
    <s v="DOC PENDING_INV/EXIT/INV/071"/>
    <s v="2000CH010P4102100207"/>
    <s v="0P4102100207"/>
    <n v="292106228875"/>
    <s v="6054048"/>
    <d v="2021-06-30T00:00:00"/>
    <d v="2021-06-21T00:00:00"/>
    <e v="#N/A"/>
    <e v="#N/A"/>
    <e v="#N/A"/>
    <s v="Local"/>
    <m/>
    <m/>
    <m/>
    <m/>
    <m/>
    <m/>
    <n v="2000"/>
    <s v="CH01"/>
    <s v="0P4102100207"/>
    <s v="Verification Completed by NSS"/>
    <m/>
    <n v="2210002347"/>
    <n v="4"/>
    <x v="421"/>
    <s v="PHASE_1_ACT"/>
    <m/>
    <s v="DOCUMENT REQUIRED"/>
    <n v="1270"/>
    <x v="2"/>
    <n v="19887.5"/>
    <d v="2021-06-01T00:00:00"/>
    <s v="(R). MANUFACTURE OF MACHINERY AND EQUIPMENT"/>
    <n v="722"/>
    <n v="114"/>
    <n v="118.1"/>
    <n v="153"/>
    <n v="130.80000000000001"/>
    <n v="1.1075359864521592"/>
    <n v="1292"/>
    <n v="88104.487722269259"/>
    <m/>
    <m/>
  </r>
  <r>
    <n v="433"/>
    <n v="171701805402"/>
    <x v="192"/>
    <s v="Okazaki Manufacturing Company"/>
    <s v="RTD,2635MM,PT100,R 100D,OKAZAKI"/>
    <n v="1"/>
    <s v="PCS"/>
    <n v="75440.34"/>
    <m/>
    <n v="75440.34"/>
    <n v="90318000"/>
    <n v="7.4999999999999997E-2"/>
    <n v="0"/>
    <n v="0"/>
    <n v="0"/>
    <n v="0.1"/>
    <n v="0"/>
    <n v="0.18"/>
    <s v="001/2017-III415"/>
    <n v="5658.0254999999997"/>
    <n v="0"/>
    <n v="565.80255"/>
    <n v="14699.550248999998"/>
    <n v="20923.378298999996"/>
    <s v="DOC PENDING_INV/EXIT/INV/075"/>
    <s v="2000GS010P4163020361"/>
    <s v="0P4163020361"/>
    <e v="#N/A"/>
    <e v="#N/A"/>
    <e v="#N/A"/>
    <d v="2017-07-11T00:00:00"/>
    <n v="171701805402"/>
    <s v="1002733"/>
    <d v="2017-07-18T00:00:00"/>
    <s v="Import"/>
    <m/>
    <m/>
    <m/>
    <m/>
    <m/>
    <m/>
    <n v="2000"/>
    <s v="GS01"/>
    <s v="0P4163020361"/>
    <s v="Verification Completed by NSS"/>
    <m/>
    <s v="JI176744"/>
    <n v="1"/>
    <x v="422"/>
    <s v="PHASE_1_ACT"/>
    <m/>
    <n v="1"/>
    <n v="2711"/>
    <x v="2"/>
    <n v="79263.350000000006"/>
    <d v="2017-07-01T00:00:00"/>
    <s v="(R). MANUFACTURE OF MACHINERY AND EQUIPMENT"/>
    <n v="722"/>
    <n v="67"/>
    <n v="107.9"/>
    <n v="153"/>
    <n v="130.80000000000001"/>
    <n v="1.2122335495829473"/>
    <n v="2723"/>
    <n v="96085.692122335517"/>
    <m/>
    <m/>
  </r>
  <r>
    <n v="434"/>
    <n v="292313100962"/>
    <x v="170"/>
    <s v="Premier India Bearings Ltd"/>
    <s v="BRG,BALL,MET,6216,80MM,140MM"/>
    <n v="60"/>
    <s v="EA"/>
    <n v="1316"/>
    <m/>
    <n v="78960"/>
    <n v="84821020"/>
    <n v="7.4999999999999997E-2"/>
    <m/>
    <n v="0"/>
    <n v="0"/>
    <n v="0.1"/>
    <n v="0"/>
    <n v="0.18"/>
    <s v="001/2017 -III369"/>
    <n v="5922"/>
    <n v="0"/>
    <n v="592.20000000000005"/>
    <n v="15385.356"/>
    <n v="21899.556"/>
    <s v="DOC PENDING_INV/EXIT/INV/087"/>
    <s v="2000CH010P3002010006"/>
    <s v="0P3002010006"/>
    <n v="292313100962"/>
    <s v="6106367"/>
    <d v="2023-12-11T00:00:00"/>
    <d v="2023-12-05T00:00:00"/>
    <e v="#N/A"/>
    <e v="#N/A"/>
    <e v="#N/A"/>
    <s v="Local"/>
    <m/>
    <m/>
    <m/>
    <m/>
    <m/>
    <m/>
    <n v="2000"/>
    <s v="CH01"/>
    <s v="0P3002010006"/>
    <s v="New_Line item_ Addition"/>
    <m/>
    <s v="SRT/23-24/2122"/>
    <n v="60"/>
    <x v="423"/>
    <s v="PHASE_2_ACT"/>
    <m/>
    <s v="Documents required for remaining qty"/>
    <n v="373"/>
    <x v="2"/>
    <n v="1316"/>
    <d v="2023-12-01T00:00:00"/>
    <s v="(R). MANUFACTURE OF MACHINERY AND EQUIPMENT"/>
    <n v="722"/>
    <n v="144"/>
    <n v="129.4"/>
    <n v="153"/>
    <n v="130.80000000000001"/>
    <n v="1.0108191653786709"/>
    <n v="379"/>
    <n v="79814.281298299858"/>
    <m/>
    <m/>
  </r>
  <r>
    <n v="435"/>
    <n v="291603957960"/>
    <x v="193"/>
    <s v="EMERSON PROCESS MANAGEMENT"/>
    <s v="BRG,THR,1H735499012,FISH-CO"/>
    <n v="4"/>
    <s v="EA"/>
    <n v="19715.8325"/>
    <m/>
    <n v="78863.33"/>
    <n v="84819090"/>
    <n v="7.4999999999999997E-2"/>
    <n v="0"/>
    <n v="0"/>
    <n v="0"/>
    <n v="0.1"/>
    <n v="0"/>
    <n v="0.18"/>
    <s v="001/2017-III368"/>
    <n v="5914.7497499999999"/>
    <n v="0"/>
    <n v="591.47497499999997"/>
    <n v="15366.519850500001"/>
    <n v="21872.744575500001"/>
    <s v="DOC PENDING_INV/EXIT/INV/072"/>
    <s v="2000CH010P4102200668"/>
    <s v="0P4102200668"/>
    <n v="291603957960"/>
    <s v="0038573"/>
    <d v="2016-08-27T00:00:00"/>
    <d v="2016-08-12T00:00:00"/>
    <e v="#N/A"/>
    <e v="#N/A"/>
    <e v="#N/A"/>
    <s v="Local"/>
    <m/>
    <m/>
    <m/>
    <m/>
    <m/>
    <m/>
    <n v="2000"/>
    <s v="CH01"/>
    <s v="0P4102200668"/>
    <s v="Verification Completed by NSS"/>
    <m/>
    <n v="6316000948"/>
    <n v="4"/>
    <x v="424"/>
    <s v="PHASE_1_ACT"/>
    <m/>
    <s v="Documents required for remaining qty"/>
    <n v="3044"/>
    <x v="2"/>
    <n v="19715.8325"/>
    <d v="2016-08-01T00:00:00"/>
    <s v="(R). MANUFACTURE OF MACHINERY AND EQUIPMENT"/>
    <n v="722"/>
    <n v="56"/>
    <n v="107.5"/>
    <n v="153"/>
    <n v="130.80000000000001"/>
    <n v="1.2167441860465118"/>
    <n v="3057"/>
    <n v="95956.498269767457"/>
    <m/>
    <m/>
  </r>
  <r>
    <n v="436"/>
    <n v="171801082633"/>
    <x v="20"/>
    <s v="Nidec ASI S.p.A"/>
    <s v="VLV,BFLY,2.3MVA,RUZ501,SPL-TRAS"/>
    <n v="2"/>
    <s v="NOS"/>
    <n v="39319.514999999948"/>
    <m/>
    <n v="78639.029999999897"/>
    <n v="85049090"/>
    <n v="0.15"/>
    <n v="0"/>
    <n v="0"/>
    <n v="0"/>
    <n v="0.1"/>
    <n v="0"/>
    <n v="0.18"/>
    <s v="001/2017-III375"/>
    <n v="11795.854499999985"/>
    <n v="0"/>
    <n v="1179.5854499999984"/>
    <n v="16490.604590999978"/>
    <n v="29466.044540999959"/>
    <s v="DOC PENDING_INV/EXIT/INV/066"/>
    <s v="2000GS010P1141120241"/>
    <s v="0P1141120241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41"/>
    <s v="Verification Completed by NSS"/>
    <s v="Phaze1_Part_2"/>
    <n v="7068019"/>
    <n v="2"/>
    <x v="425"/>
    <s v="PHASE_1_ACT"/>
    <m/>
    <s v="REQUIRED COMPLETE VISIBLE COPY OF BOE."/>
    <m/>
    <x v="2"/>
    <n v="39319.514999999948"/>
    <d v="2019-09-01T00:00:00"/>
    <s v="(R). MANUFACTURE OF MACHINERY AND EQUIPMENT"/>
    <n v="722"/>
    <n v="93"/>
    <n v="113.9"/>
    <n v="153"/>
    <n v="130.80000000000001"/>
    <n v="1.1483757682177349"/>
    <n v="1931"/>
    <n v="90307.15648814739"/>
    <m/>
    <m/>
  </r>
  <r>
    <n v="437"/>
    <n v="291600233702"/>
    <x v="194"/>
    <s v="Emerson Process Management"/>
    <s v="SEAT RING,SS316,34B9023X012,FISH-CO"/>
    <n v="2"/>
    <s v="NOS"/>
    <n v="39067"/>
    <m/>
    <n v="78134"/>
    <n v="84819090"/>
    <n v="7.4999999999999997E-2"/>
    <n v="0"/>
    <n v="0"/>
    <n v="0"/>
    <n v="0.1"/>
    <n v="0"/>
    <n v="0.18"/>
    <s v="001/2017-III368"/>
    <n v="5860.05"/>
    <n v="0"/>
    <n v="586.005"/>
    <n v="15224.409900000001"/>
    <n v="21670.464899999999"/>
    <s v="DOC PENDING_INV/EXIT/INV/074"/>
    <s v="2000GS010P4102240127"/>
    <s v="0P4102240127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40127"/>
    <s v="Verification Completed by NSS"/>
    <m/>
    <n v="6315002660"/>
    <n v="2"/>
    <x v="426"/>
    <s v="PHASE_1_ACT"/>
    <m/>
    <s v="ITEM NOT FOUND IN INVOICE."/>
    <n v="3270"/>
    <x v="2"/>
    <n v="39067"/>
    <d v="2015-12-01T00:00:00"/>
    <s v="(R). MANUFACTURE OF MACHINERY AND EQUIPMENT"/>
    <n v="722"/>
    <n v="48"/>
    <n v="109"/>
    <n v="153"/>
    <n v="130.80000000000001"/>
    <n v="1.2000000000000002"/>
    <n v="3301"/>
    <n v="93760.800000000017"/>
    <m/>
    <m/>
  </r>
  <r>
    <n v="438"/>
    <n v="171801082633"/>
    <x v="20"/>
    <s v="Nidec ASI S.p.A"/>
    <s v="BRD,PWR INTFC,ELC452640,NIDEC"/>
    <n v="1"/>
    <s v="EA"/>
    <n v="77890.119999999893"/>
    <m/>
    <n v="77890.119999999893"/>
    <s v="85049000 / 85049090"/>
    <n v="0.15"/>
    <n v="0"/>
    <n v="0"/>
    <n v="0"/>
    <n v="0.1"/>
    <n v="0"/>
    <n v="0.18"/>
    <s v="001/2017-III375"/>
    <n v="11683.517999999984"/>
    <n v="0"/>
    <n v="1168.3517999999983"/>
    <n v="16333.558163999978"/>
    <n v="29185.427963999959"/>
    <s v="DOC PENDING_INV/EXIT/INV/065"/>
    <s v="2000GS010P1003020194"/>
    <s v="0P1003020194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194"/>
    <s v="Verification Completed by NSS"/>
    <s v="Phaze1_Part_2"/>
    <n v="7068019"/>
    <n v="1"/>
    <x v="427"/>
    <s v="PHASE_1_ACT"/>
    <m/>
    <s v="REQUIRED ALL PAGES OF BOE."/>
    <m/>
    <x v="1"/>
    <n v="77890.119999999893"/>
    <d v="2019-09-01T00:00:00"/>
    <s v="(Q). MANUFACTURE OF ELECTRICAL EQUIPMENT"/>
    <n v="666"/>
    <n v="93"/>
    <n v="110.5"/>
    <n v="153"/>
    <n v="133.4"/>
    <n v="1.207239819004525"/>
    <n v="1931"/>
    <n v="94032.054371040605"/>
    <m/>
    <m/>
  </r>
  <r>
    <n v="439"/>
    <n v="292213660583"/>
    <x v="84"/>
    <s v="Unifrax India Pvt. Ltd."/>
    <s v="REFR MAT,HTW MDL,CERAMIC,50X250X300-Z"/>
    <n v="100"/>
    <s v="EA"/>
    <n v="770"/>
    <m/>
    <n v="77000"/>
    <n v="68069000"/>
    <n v="0.1"/>
    <n v="0"/>
    <n v="0"/>
    <n v="0"/>
    <n v="0.1"/>
    <n v="0"/>
    <n v="0.18"/>
    <s v="001/2017-III180"/>
    <n v="7700"/>
    <n v="0"/>
    <n v="770"/>
    <n v="15384.599999999999"/>
    <n v="23854.6"/>
    <s v="DOC PENDING_INV/EXIT/INV/087"/>
    <s v="2000CH010P2574450083"/>
    <s v="0P2574450083"/>
    <n v="292213660583"/>
    <s v="6116386"/>
    <d v="2022-12-30T00:00:00"/>
    <d v="2022-12-29T00:00:00"/>
    <e v="#N/A"/>
    <e v="#N/A"/>
    <e v="#N/A"/>
    <s v="Local"/>
    <m/>
    <m/>
    <m/>
    <m/>
    <m/>
    <m/>
    <n v="2000"/>
    <s v="CH01"/>
    <s v="0P2574450083"/>
    <s v="New_Line item_ Addition"/>
    <m/>
    <n v="9191001892"/>
    <n v="100"/>
    <x v="428"/>
    <s v="PHASE_2_ACT"/>
    <m/>
    <s v="Documents required for remaining qty"/>
    <n v="714"/>
    <x v="2"/>
    <n v="770"/>
    <d v="2022-12-01T00:00:00"/>
    <s v="(R). MANUFACTURE OF MACHINERY AND EQUIPMENT"/>
    <n v="722"/>
    <n v="132"/>
    <n v="126.3"/>
    <n v="153"/>
    <n v="130.80000000000001"/>
    <n v="1.0356294536817103"/>
    <n v="744"/>
    <n v="79743.467933491702"/>
    <m/>
    <m/>
  </r>
  <r>
    <n v="440"/>
    <n v="292203577260"/>
    <x v="195"/>
    <s v="EMERSON PROCESS MANAGEMENT"/>
    <s v="SPRG F/ACTR,1N128727082,EMER-PM"/>
    <n v="2"/>
    <s v="SET"/>
    <n v="38483"/>
    <m/>
    <n v="76966"/>
    <n v="84819090"/>
    <n v="7.4999999999999997E-2"/>
    <n v="0"/>
    <n v="0"/>
    <m/>
    <n v="0.1"/>
    <n v="0"/>
    <n v="0.18"/>
    <s v="001/2017-III368"/>
    <n v="5772.45"/>
    <n v="0"/>
    <n v="577.245"/>
    <n v="14996.825099999998"/>
    <n v="21346.520099999998"/>
    <s v="DOC PENDING_INV/EXIT/INV/073"/>
    <s v="2000CH010P4102224938"/>
    <s v="0P4102224938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38"/>
    <s v="Verification Completed by NSS"/>
    <m/>
    <s v="2RXC21-1440"/>
    <n v="2"/>
    <x v="429"/>
    <s v="PHASE_1_ACT"/>
    <m/>
    <s v="Documents required for remaining qty"/>
    <n v="987"/>
    <x v="1"/>
    <n v="38483"/>
    <d v="2022-03-01T00:00:00"/>
    <s v="(Q). MANUFACTURE OF ELECTRICAL EQUIPMENT"/>
    <n v="666"/>
    <n v="123"/>
    <n v="126"/>
    <n v="153"/>
    <n v="133.4"/>
    <n v="1.0587301587301587"/>
    <n v="1019"/>
    <n v="81486.225396825394"/>
    <m/>
    <m/>
  </r>
  <r>
    <n v="441"/>
    <n v="171800967741"/>
    <x v="93"/>
    <s v="Bently Nevada LLC"/>
    <s v="PROBE,PROX,330104-00-04+,BENTLY-N"/>
    <n v="2"/>
    <s v="NOS"/>
    <n v="38436.160000000003"/>
    <m/>
    <n v="76872.320000000007"/>
    <n v="85437099"/>
    <n v="7.4999999999999997E-2"/>
    <n v="0"/>
    <n v="0"/>
    <n v="0"/>
    <n v="0.1"/>
    <n v="0"/>
    <n v="0.18"/>
    <s v="001/2017-III394"/>
    <n v="5765.424"/>
    <n v="0"/>
    <n v="576.54240000000004"/>
    <n v="14978.571552000001"/>
    <n v="21320.537952000002"/>
    <s v="DOC PENDING_INV/EXIT/INV/075"/>
    <s v="2000CH010P4145140026"/>
    <s v="0P4145140026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45140026"/>
    <s v="Verification Completed by NSS"/>
    <s v="Phaze_2"/>
    <n v="1007534470"/>
    <n v="2"/>
    <x v="430"/>
    <s v="PHASE_1_ACT"/>
    <m/>
    <s v="DOCUMENTS REQUIRED FOR REMAINING QUANTITY"/>
    <n v="2460"/>
    <x v="3"/>
    <n v="38436.160000000003"/>
    <d v="2018-03-01T00:00:00"/>
    <s v="(P). MANUFACTURE OF COMPUTER, ELECTRONIC AND OPTICAL PRODUCTS"/>
    <n v="639"/>
    <n v="75"/>
    <n v="110.6"/>
    <n v="153"/>
    <n v="121.7"/>
    <n v="1.1003616636528031"/>
    <n v="2480"/>
    <n v="84587.353924050651"/>
    <m/>
    <m/>
  </r>
  <r>
    <n v="442"/>
    <n v="292107414163"/>
    <x v="85"/>
    <s v="Integral Process Controls India"/>
    <s v="RPR KIT,A-20RK115100,VIRVALVE"/>
    <n v="15"/>
    <s v="EA"/>
    <n v="5118.0726666666596"/>
    <m/>
    <n v="76771.089999999895"/>
    <n v="84849000"/>
    <n v="7.4999999999999997E-2"/>
    <n v="0"/>
    <n v="0"/>
    <n v="0"/>
    <n v="0.1"/>
    <n v="0"/>
    <n v="0.18"/>
    <s v="001/2017-III369B"/>
    <n v="5757.8317499999921"/>
    <n v="0"/>
    <n v="575.78317499999923"/>
    <n v="14958.846886499981"/>
    <n v="21292.461811499972"/>
    <s v="DOC PENDING_INV/EXIT/INV/080"/>
    <s v="2000CH010P5271040101"/>
    <s v="0P5271040101"/>
    <n v="292107414163"/>
    <s v="6064240"/>
    <d v="2021-08-02T00:00:00"/>
    <d v="2021-07-15T00:00:00"/>
    <e v="#N/A"/>
    <e v="#N/A"/>
    <e v="#N/A"/>
    <s v="Local"/>
    <m/>
    <m/>
    <m/>
    <m/>
    <m/>
    <m/>
    <n v="2000"/>
    <s v="CH01"/>
    <s v="0P5271040101"/>
    <s v="Verification Completed by NSS"/>
    <m/>
    <s v="21/313811"/>
    <n v="15"/>
    <x v="431"/>
    <s v="PHASE_1_ACT"/>
    <m/>
    <m/>
    <n v="1246"/>
    <x v="2"/>
    <n v="5118.0726666666596"/>
    <d v="2021-07-01T00:00:00"/>
    <s v="(R). MANUFACTURE OF MACHINERY AND EQUIPMENT"/>
    <n v="722"/>
    <n v="115"/>
    <n v="119.2"/>
    <n v="153"/>
    <n v="130.80000000000001"/>
    <n v="1.0973154362416109"/>
    <n v="1262"/>
    <n v="84242.102114093854"/>
    <m/>
    <m/>
  </r>
  <r>
    <n v="443"/>
    <m/>
    <x v="11"/>
    <s v="Hermetic-Pumps Singapore"/>
    <s v="DISC,SLIDE,1.4404/SSiC,1534221+,HERM-PMP"/>
    <n v="1"/>
    <s v="ST"/>
    <n v="76318.529999999897"/>
    <m/>
    <n v="76318.529999999897"/>
    <n v="73262090"/>
    <n v="0.1"/>
    <s v="050/2017-377"/>
    <m/>
    <m/>
    <n v="0.1"/>
    <m/>
    <n v="0.18"/>
    <s v="001/2017-III238"/>
    <n v="7631.8529999999901"/>
    <n v="0"/>
    <n v="763.18529999999907"/>
    <n v="15248.442293999979"/>
    <n v="23643.480593999968"/>
    <s v="DOC PENDING_INV/EXIT/INV/164"/>
    <s v="2000GS010P4205021408"/>
    <s v="2000GS010P4205021408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408"/>
    <s v="Verification Completed by NSS"/>
    <s v="Phaze1_Part_2"/>
    <s v="430CI26734/34-17"/>
    <n v="1"/>
    <x v="432"/>
    <s v="PHASE_6_ACT"/>
    <m/>
    <m/>
    <n v="2646"/>
    <x v="2"/>
    <n v="76318.529999999897"/>
    <d v="2017-09-01T00:00:00"/>
    <s v="(R). MANUFACTURE OF MACHINERY AND EQUIPMENT"/>
    <n v="722"/>
    <n v="69"/>
    <n v="108.5"/>
    <n v="153"/>
    <n v="130.80000000000001"/>
    <n v="1.2055299539170508"/>
    <n v="2661"/>
    <n v="92004.273953916927"/>
    <m/>
    <m/>
  </r>
  <r>
    <n v="444"/>
    <n v="171800967741"/>
    <x v="11"/>
    <s v="Bently Nevada LLC"/>
    <s v="PROBE,PROX,330104-00-06-05+,BENTLY-N  (1007534470)"/>
    <n v="3"/>
    <s v="EA"/>
    <n v="22208"/>
    <m/>
    <n v="66624"/>
    <n v="85437099"/>
    <n v="7.4999999999999997E-2"/>
    <m/>
    <m/>
    <m/>
    <n v="0.1"/>
    <m/>
    <n v="0.18"/>
    <s v="III394"/>
    <n v="4996.8"/>
    <m/>
    <n v="499.68000000000006"/>
    <n v="12981.686399999999"/>
    <n v="18478.166399999998"/>
    <s v="NA_INV/EXIT/INV/151_DOC PENDING"/>
    <s v="2000CH010P4145140027"/>
    <s v="0P4145140027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45140027"/>
    <s v="Verification Completed by NSS"/>
    <s v="Phaze1_Part_1"/>
    <n v="1007534470"/>
    <n v="3"/>
    <x v="433"/>
    <s v="PHASE_3_NSS"/>
    <s v="63 LINE ITEM OF NSS"/>
    <m/>
    <n v="2460"/>
    <x v="3"/>
    <n v="25346.176666666634"/>
    <d v="2018-03-01T00:00:00"/>
    <s v="(P). MANUFACTURE OF COMPUTER, ELECTRONIC AND OPTICAL PRODUCTS"/>
    <n v="639"/>
    <n v="75"/>
    <n v="110.6"/>
    <n v="153"/>
    <n v="121.7"/>
    <n v="1.1003616636528031"/>
    <n v="2480"/>
    <n v="83669.883372513461"/>
    <m/>
    <m/>
  </r>
  <r>
    <n v="445"/>
    <n v="171800967741"/>
    <x v="93"/>
    <s v="Bently Nevada LLC"/>
    <s v="CBL,EXT,16710-XX(MOD.176243-33),BENTLY-N"/>
    <n v="2"/>
    <s v="EA"/>
    <n v="37956.014999999948"/>
    <m/>
    <n v="75912.029999999897"/>
    <n v="85444220"/>
    <n v="0.1"/>
    <s v="050/2017 -491"/>
    <n v="0"/>
    <n v="0"/>
    <n v="0.1"/>
    <n v="0"/>
    <n v="0.18"/>
    <s v="001/2017 -III395"/>
    <n v="7591.2029999999904"/>
    <n v="0"/>
    <n v="759.12029999999913"/>
    <n v="15167.223593999979"/>
    <n v="23517.54689399997"/>
    <s v="DOC PENDING_INV/EXIT/INV/080"/>
    <s v="2000CH010P5551871052"/>
    <s v="0P5551871052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52"/>
    <s v="Verification Completed by NSS"/>
    <s v="Phaze1_Part_2"/>
    <n v="1007534470"/>
    <n v="2"/>
    <x v="434"/>
    <s v="PHASE_1_ACT"/>
    <m/>
    <m/>
    <n v="2460"/>
    <x v="1"/>
    <n v="37956.014999999948"/>
    <d v="2018-03-01T00:00:00"/>
    <s v="(Q). MANUFACTURE OF ELECTRICAL EQUIPMENT"/>
    <n v="666"/>
    <n v="75"/>
    <n v="110.1"/>
    <n v="153"/>
    <n v="133.4"/>
    <n v="1.2116257947320619"/>
    <n v="2480"/>
    <n v="91976.973678473994"/>
    <m/>
    <m/>
  </r>
  <r>
    <n v="446"/>
    <n v="292102767784"/>
    <x v="196"/>
    <s v="Anderson Greenwood"/>
    <s v="PIST ASSY,6R844305+,065557004DP,TYCO-SAN"/>
    <n v="1"/>
    <s v="EA"/>
    <n v="75164"/>
    <m/>
    <n v="75164"/>
    <n v="84819090"/>
    <n v="7.4999999999999997E-2"/>
    <n v="0"/>
    <n v="0"/>
    <n v="0"/>
    <n v="0.1"/>
    <n v="0"/>
    <n v="0.18"/>
    <s v="001/2017-III368"/>
    <n v="5637.3"/>
    <n v="0"/>
    <n v="563.73"/>
    <n v="14645.705399999999"/>
    <n v="20846.735399999998"/>
    <s v="DOC PENDING_INV/EXIT/INV/079"/>
    <s v="2000CH010P5269300273"/>
    <s v="0P5269300273"/>
    <n v="292102767784"/>
    <s v="6024583"/>
    <d v="2021-03-22T00:00:00"/>
    <d v="2021-02-11T00:00:00"/>
    <e v="#N/A"/>
    <e v="#N/A"/>
    <e v="#N/A"/>
    <s v="Local"/>
    <m/>
    <m/>
    <m/>
    <m/>
    <m/>
    <m/>
    <n v="2000"/>
    <s v="CH01"/>
    <s v="0P5269300273"/>
    <s v="Verification Completed by NSS"/>
    <m/>
    <n v="6500220206"/>
    <n v="1"/>
    <x v="435"/>
    <s v="PHASE_1_ACT"/>
    <m/>
    <s v="REQUIRED VISIBLE DOCUMENTS."/>
    <n v="1400"/>
    <x v="2"/>
    <n v="75164"/>
    <d v="2021-02-01T00:00:00"/>
    <s v="(R). MANUFACTURE OF MACHINERY AND EQUIPMENT"/>
    <n v="722"/>
    <n v="110"/>
    <n v="115.4"/>
    <n v="153"/>
    <n v="130.80000000000001"/>
    <n v="1.1334488734835355"/>
    <n v="1412"/>
    <n v="85194.551126516468"/>
    <m/>
    <m/>
  </r>
  <r>
    <n v="447"/>
    <m/>
    <x v="11"/>
    <s v="Rotex Global, LLC"/>
    <s v="SLV,EPDM,8IN,80114,ROTEXSCR, (SO00150990,,SO00197741)"/>
    <n v="11"/>
    <s v="EA"/>
    <n v="75128.94"/>
    <m/>
    <n v="75128.94"/>
    <n v="40091100"/>
    <n v="7.4999999999999997E-2"/>
    <m/>
    <m/>
    <m/>
    <n v="0.1"/>
    <m/>
    <n v="0.18"/>
    <s v="III193"/>
    <n v="5634.6705000000002"/>
    <m/>
    <n v="563.46705000000009"/>
    <n v="14638.873959000002"/>
    <n v="20837.011509000004"/>
    <s v="NA_INV/EXIT/INV/161_DOC PENDING"/>
    <s v="2000CH010P0680110014"/>
    <s v="0P0680110014"/>
    <e v="#N/A"/>
    <e v="#N/A"/>
    <e v="#N/A"/>
    <e v="#N/A"/>
    <e v="#N/A"/>
    <e v="#N/A"/>
    <e v="#N/A"/>
    <s v="Import"/>
    <m/>
    <m/>
    <m/>
    <m/>
    <m/>
    <m/>
    <n v="2000"/>
    <s v="CH01"/>
    <s v="0P0680110014"/>
    <s v="Verification Completed by NSS"/>
    <m/>
    <s v="SO00150990,,SO00197741"/>
    <n v="11"/>
    <x v="436"/>
    <s v="PHASE_5_NSS"/>
    <s v="63 LINE ITEM OF NSS"/>
    <m/>
    <m/>
    <x v="2"/>
    <n v="6829.9036363636369"/>
    <d v="2019-09-01T00:00:00"/>
    <s v="(R). MANUFACTURE OF MACHINERY AND EQUIPMENT"/>
    <n v="722"/>
    <n v="93"/>
    <n v="113.9"/>
    <n v="153"/>
    <n v="130.80000000000001"/>
    <n v="1.1483757682177349"/>
    <n v="1931"/>
    <n v="86276.254187884115"/>
    <m/>
    <m/>
  </r>
  <r>
    <n v="448"/>
    <n v="291802546663"/>
    <x v="182"/>
    <s v="EMERSON PROCESS MANAGEMENT"/>
    <s v="RGLTR,PRESS,FS95H-20,EMER-PM"/>
    <n v="2"/>
    <s v="NOS"/>
    <n v="37359.33"/>
    <m/>
    <n v="74718.66"/>
    <n v="84819090"/>
    <n v="7.4999999999999997E-2"/>
    <n v="0"/>
    <n v="0"/>
    <n v="0"/>
    <n v="0.1"/>
    <n v="0"/>
    <n v="0.18"/>
    <s v="001/2017-III368"/>
    <n v="5603.8995000000004"/>
    <n v="0"/>
    <n v="560.38995000000011"/>
    <n v="14558.930901"/>
    <n v="20723.220351"/>
    <s v="DOC PENDING_INV/EXIT/INV/074"/>
    <s v="2000CH010P4105170033"/>
    <s v="0P4105170033"/>
    <n v="291802546663"/>
    <s v="6020936"/>
    <d v="2018-03-27T00:00:00"/>
    <d v="2018-03-14T00:00:00"/>
    <e v="#N/A"/>
    <e v="#N/A"/>
    <e v="#N/A"/>
    <s v="Local"/>
    <m/>
    <m/>
    <m/>
    <m/>
    <m/>
    <m/>
    <n v="2000"/>
    <s v="CH01"/>
    <s v="0P4105170033"/>
    <s v="Verification Completed by NSS"/>
    <m/>
    <n v="9317003606"/>
    <n v="2"/>
    <x v="437"/>
    <s v="PHASE_1_ACT"/>
    <m/>
    <s v="Documents required for remaining qty"/>
    <n v="2465"/>
    <x v="2"/>
    <n v="37359.33"/>
    <d v="2018-03-01T00:00:00"/>
    <s v="(R). MANUFACTURE OF MACHINERY AND EQUIPMENT"/>
    <n v="722"/>
    <n v="75"/>
    <n v="109.9"/>
    <n v="153"/>
    <n v="130.80000000000001"/>
    <n v="1.1901728844404005"/>
    <n v="2480"/>
    <n v="88928.123093721573"/>
    <m/>
    <m/>
  </r>
  <r>
    <n v="449"/>
    <m/>
    <x v="11"/>
    <s v="WIKA Instruments India"/>
    <s v="GAUGE,PRESS,0-400BAR,PGS21.050,WIKA"/>
    <n v="12"/>
    <s v="EA"/>
    <n v="6200"/>
    <m/>
    <n v="74400"/>
    <n v="90262000"/>
    <n v="0"/>
    <m/>
    <m/>
    <m/>
    <n v="0.1"/>
    <m/>
    <n v="0.18"/>
    <s v="001/2017-III416"/>
    <n v="0"/>
    <n v="0"/>
    <n v="0"/>
    <n v="13392"/>
    <n v="13392"/>
    <s v="DOC PENDING_INV/EXIT/INV/164"/>
    <s v="2000CH010P4156010140"/>
    <s v="2000CH010P4156010140"/>
    <n v="291900560280"/>
    <s v="6004133"/>
    <d v="2019-01-18T00:00:00"/>
    <d v="2019-01-11T00:00:00"/>
    <e v="#N/A"/>
    <e v="#N/A"/>
    <e v="#N/A"/>
    <s v="Local"/>
    <m/>
    <m/>
    <m/>
    <m/>
    <m/>
    <m/>
    <n v="2000"/>
    <s v="CH01"/>
    <s v="0P4156010140"/>
    <s v="New_Line item_ Addition"/>
    <m/>
    <s v="I#00000228"/>
    <n v="12"/>
    <x v="438"/>
    <s v="PHASE_6_ACT"/>
    <m/>
    <m/>
    <n v="2162"/>
    <x v="2"/>
    <n v="6200"/>
    <d v="2019-01-01T00:00:00"/>
    <s v="(R). MANUFACTURE OF MACHINERY AND EQUIPMENT"/>
    <n v="722"/>
    <n v="85"/>
    <n v="111.8"/>
    <n v="153"/>
    <n v="130.80000000000001"/>
    <n v="1.1699463327370305"/>
    <n v="2174"/>
    <n v="87044.007155635074"/>
    <m/>
    <m/>
  </r>
  <r>
    <n v="450"/>
    <n v="292205511242"/>
    <x v="197"/>
    <s v="Chembond Water Tehnologies limited"/>
    <s v="RO-1 CIP,LOW PH CLEANING"/>
    <n v="370"/>
    <s v="KG"/>
    <n v="201"/>
    <m/>
    <n v="74370"/>
    <s v="38249022 / 38249900"/>
    <n v="7.4999999999999997E-2"/>
    <s v="050/2017 - 250A"/>
    <n v="0"/>
    <n v="0"/>
    <n v="0.1"/>
    <n v="0"/>
    <n v="0.18"/>
    <s v="001/2017 - III97"/>
    <n v="5577.75"/>
    <n v="0"/>
    <n v="557.77499999999998"/>
    <n v="14490.994499999999"/>
    <n v="20626.519499999999"/>
    <s v="DOC PENDING_INV/EXIT/INV/081"/>
    <s v="2000ETS10T0786310309"/>
    <s v="0T0786310309"/>
    <n v="292205511242"/>
    <s v="6049660"/>
    <d v="2022-05-30T00:00:00"/>
    <d v="2022-05-28T00:00:00"/>
    <e v="#N/A"/>
    <e v="#N/A"/>
    <e v="#N/A"/>
    <s v="Local"/>
    <m/>
    <m/>
    <m/>
    <m/>
    <m/>
    <m/>
    <n v="2000"/>
    <s v="ETS1"/>
    <s v="0T0786310309"/>
    <s v="Verification Completed by NSS"/>
    <m/>
    <n v="222431000697"/>
    <n v="370"/>
    <x v="439"/>
    <s v="PHASE_1_ACT"/>
    <m/>
    <m/>
    <n v="929"/>
    <x v="0"/>
    <n v="201"/>
    <d v="2022-05-01T00:00:00"/>
    <s v="(J). MANUFACTURE OF CHEMICALS AND CHEMICAL PRODUCTS"/>
    <n v="364"/>
    <n v="125"/>
    <n v="147"/>
    <n v="153"/>
    <n v="136.4"/>
    <n v="0.92789115646258502"/>
    <n v="958"/>
    <n v="69007.265306122441"/>
    <m/>
    <m/>
  </r>
  <r>
    <n v="451"/>
    <n v="171801924210"/>
    <x v="146"/>
    <s v="Statec - Binder GmbH"/>
    <s v="BELT,LINK,PLSTC,MKU10272,STATEC"/>
    <n v="3"/>
    <s v="NOS"/>
    <n v="24730.956666666632"/>
    <m/>
    <n v="74192.869999999893"/>
    <s v="39269000 / 39269099"/>
    <n v="0.15"/>
    <n v="0"/>
    <n v="0"/>
    <n v="0"/>
    <n v="0.1"/>
    <n v="0"/>
    <n v="0.18"/>
    <s v="001/2017 -III111"/>
    <n v="11128.930499999984"/>
    <n v="0"/>
    <n v="1112.8930499999985"/>
    <n v="15558.244838999977"/>
    <n v="27800.06838899996"/>
    <s v="DOC PENDING_INV/EXIT/INV/070"/>
    <s v="2000CH010P3766620427"/>
    <s v="0P3766620427"/>
    <e v="#N/A"/>
    <e v="#N/A"/>
    <e v="#N/A"/>
    <d v="2018-06-25T00:00:00"/>
    <n v="171801924210"/>
    <s v="1003284"/>
    <d v="2018-08-06T00:00:00"/>
    <s v="Import"/>
    <m/>
    <m/>
    <m/>
    <m/>
    <m/>
    <m/>
    <n v="2000"/>
    <s v="CH01"/>
    <s v="0P3766620427"/>
    <s v="Verification Completed by NSS"/>
    <m/>
    <n v="211585"/>
    <n v="3"/>
    <x v="440"/>
    <s v="PHASE_1_ACT"/>
    <m/>
    <s v="Documents Required for remaining quantity."/>
    <n v="2362"/>
    <x v="2"/>
    <n v="24730.956666666632"/>
    <d v="2018-06-01T00:00:00"/>
    <s v="(R). MANUFACTURE OF MACHINERY AND EQUIPMENT"/>
    <n v="722"/>
    <n v="78"/>
    <n v="110.5"/>
    <n v="153"/>
    <n v="130.80000000000001"/>
    <n v="1.183710407239819"/>
    <n v="2388"/>
    <n v="87822.872361990827"/>
    <m/>
    <m/>
  </r>
  <r>
    <n v="452"/>
    <n v="171801082633"/>
    <x v="20"/>
    <s v="Nidec ASI S.p.A"/>
    <s v="BRD,SNUBBER,RECTIFIER,ELC452650,NIDEC"/>
    <n v="2"/>
    <s v="EA"/>
    <n v="36980"/>
    <m/>
    <n v="73960"/>
    <s v="85049000 / 85049090"/>
    <n v="0.15"/>
    <n v="0"/>
    <n v="0"/>
    <n v="0"/>
    <n v="0.1"/>
    <n v="0"/>
    <n v="0.18"/>
    <s v="001/2017-III375"/>
    <n v="11094"/>
    <n v="0"/>
    <n v="1109.4000000000001"/>
    <n v="15509.411999999998"/>
    <n v="27712.811999999998"/>
    <s v="DOC PENDING_INV/EXIT/INV/065"/>
    <s v="2000GS010P1003020203"/>
    <s v="0P1003020203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03"/>
    <s v="Verification Completed by NSS"/>
    <s v="Phaze1_Part_2"/>
    <n v="7068019"/>
    <n v="2"/>
    <x v="441"/>
    <s v="PHASE_1_ACT"/>
    <m/>
    <s v="REQUIRED ALL PAGES OF BOE."/>
    <m/>
    <x v="1"/>
    <n v="36980"/>
    <d v="2019-09-01T00:00:00"/>
    <s v="(Q). MANUFACTURE OF ELECTRICAL EQUIPMENT"/>
    <n v="666"/>
    <n v="93"/>
    <n v="110.5"/>
    <n v="153"/>
    <n v="133.4"/>
    <n v="1.207239819004525"/>
    <n v="1931"/>
    <n v="89287.457013574676"/>
    <m/>
    <m/>
  </r>
  <r>
    <n v="453"/>
    <n v="172100808751"/>
    <x v="80"/>
    <s v="LEWA NIKKISO MIDDLE EAST FZE"/>
    <s v="CONN ROD,112719.0002,LEWAPUMP"/>
    <n v="2"/>
    <s v="NOS"/>
    <n v="36975.910000000003"/>
    <m/>
    <n v="73951.820000000007"/>
    <s v="84839081 / 84836090"/>
    <n v="7.4999999999999997E-2"/>
    <n v="0"/>
    <n v="0"/>
    <n v="0"/>
    <n v="0.1"/>
    <n v="0"/>
    <n v="0.18"/>
    <s v="001/2017 -III369A"/>
    <n v="5546.3865000000005"/>
    <n v="0"/>
    <n v="554.6386500000001"/>
    <n v="14409.512126999998"/>
    <n v="20510.537276999999"/>
    <s v="DOC PENDING_INV/EXIT/INV/075"/>
    <s v="2000CH010P4204020391"/>
    <s v="0P4204020391"/>
    <e v="#N/A"/>
    <e v="#N/A"/>
    <e v="#N/A"/>
    <d v="2021-03-11T00:00:00"/>
    <n v="172100808751"/>
    <s v="1001423"/>
    <d v="2021-03-30T00:00:00"/>
    <s v="Import"/>
    <m/>
    <m/>
    <m/>
    <m/>
    <m/>
    <m/>
    <n v="2000"/>
    <s v="CH01"/>
    <s v="0P4204020391"/>
    <s v="Verification Completed by NSS"/>
    <s v="Phaze1_Part_2"/>
    <n v="1201416"/>
    <n v="2"/>
    <x v="442"/>
    <s v="PHASE_1_ACT"/>
    <m/>
    <s v="DOCUMENTS REQUIRED FOR REMAINING QUANTITY"/>
    <n v="1372"/>
    <x v="2"/>
    <n v="36975.910000000003"/>
    <d v="2021-03-01T00:00:00"/>
    <s v="(R). MANUFACTURE OF MACHINERY AND EQUIPMENT"/>
    <n v="722"/>
    <n v="111"/>
    <n v="116.1"/>
    <n v="153"/>
    <n v="130.80000000000001"/>
    <n v="1.1266149870801034"/>
    <n v="1384"/>
    <n v="83315.228733850148"/>
    <m/>
    <m/>
  </r>
  <r>
    <n v="454"/>
    <n v="292203577260"/>
    <x v="195"/>
    <s v="EMERSON PROCESS MANAGEMENT"/>
    <s v="SPRG F/ACTR,1N719327082,EMER-PM"/>
    <n v="2"/>
    <s v="SET"/>
    <n v="36933"/>
    <m/>
    <n v="73866"/>
    <n v="84819090"/>
    <n v="7.4999999999999997E-2"/>
    <n v="0"/>
    <n v="0"/>
    <m/>
    <n v="0.1"/>
    <n v="0"/>
    <n v="0.18"/>
    <s v="001/2017-III368"/>
    <n v="5539.95"/>
    <n v="0"/>
    <n v="553.995"/>
    <n v="14392.790099999998"/>
    <n v="20486.735099999998"/>
    <s v="DOC PENDING_INV/EXIT/INV/073"/>
    <s v="2000CH010P4102224940"/>
    <s v="0P4102224940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40"/>
    <s v="Verification Completed by NSS"/>
    <m/>
    <s v="2RXC21-1440"/>
    <n v="2"/>
    <x v="443"/>
    <s v="PHASE_1_ACT"/>
    <m/>
    <s v="Documents required for remaining qty"/>
    <n v="987"/>
    <x v="1"/>
    <n v="36933"/>
    <d v="2022-03-01T00:00:00"/>
    <s v="(Q). MANUFACTURE OF ELECTRICAL EQUIPMENT"/>
    <n v="666"/>
    <n v="123"/>
    <n v="126"/>
    <n v="153"/>
    <n v="133.4"/>
    <n v="1.0587301587301587"/>
    <n v="1019"/>
    <n v="78204.161904761902"/>
    <m/>
    <m/>
  </r>
  <r>
    <n v="455"/>
    <n v="291908815656"/>
    <x v="96"/>
    <s v="Ajay Valves Pvt. Ltd."/>
    <s v="VLV,GLOBE,2IN,CL600,FLGD,RF,A216-WCB"/>
    <n v="7"/>
    <s v="EA"/>
    <n v="10551.428571428571"/>
    <m/>
    <n v="73860"/>
    <n v="84818030"/>
    <n v="7.4999999999999997E-2"/>
    <n v="0"/>
    <n v="0"/>
    <n v="0"/>
    <n v="0.1"/>
    <n v="0"/>
    <n v="0.18"/>
    <s v="001/2017 - III368"/>
    <n v="5539.5"/>
    <n v="0"/>
    <n v="553.95000000000005"/>
    <n v="14391.620999999999"/>
    <n v="20485.071"/>
    <s v="DOC PENDING_INV/EXIT/INV/084"/>
    <s v="2000CH010T5252150149"/>
    <s v="0T5252150149"/>
    <n v="291908815656"/>
    <s v="6065016"/>
    <d v="2019-09-11T00:00:00"/>
    <d v="2019-09-10T00:00:00"/>
    <e v="#N/A"/>
    <e v="#N/A"/>
    <e v="#N/A"/>
    <s v="Local"/>
    <m/>
    <m/>
    <m/>
    <m/>
    <m/>
    <m/>
    <n v="2000"/>
    <s v="CH01"/>
    <s v="0T5252150149"/>
    <s v="Verification Completed by NSS"/>
    <m/>
    <s v="AVPL/216/19-20"/>
    <n v="7"/>
    <x v="444"/>
    <s v="PHASE_1_ACT"/>
    <m/>
    <n v="1"/>
    <n v="1920"/>
    <x v="2"/>
    <n v="10551.428571428571"/>
    <d v="2019-09-01T00:00:00"/>
    <s v="(R). MANUFACTURE OF MACHINERY AND EQUIPMENT"/>
    <n v="722"/>
    <n v="93"/>
    <n v="113.9"/>
    <n v="153"/>
    <n v="130.80000000000001"/>
    <n v="1.1483757682177349"/>
    <n v="1931"/>
    <n v="84819.034240561901"/>
    <m/>
    <m/>
  </r>
  <r>
    <n v="456"/>
    <n v="172002667944"/>
    <x v="11"/>
    <s v="ATELIERS DE FOS S.A.S."/>
    <s v="GRUB SCR,5x6MM,SS304-A2,6,ADF  (I 632)"/>
    <n v="28"/>
    <s v="EA"/>
    <n v="2459.7000000000003"/>
    <n v="2459.6999999999998"/>
    <n v="71331.3"/>
    <m/>
    <m/>
    <m/>
    <m/>
    <m/>
    <m/>
    <m/>
    <n v="0.18"/>
    <s v="III366"/>
    <n v="0"/>
    <m/>
    <n v="0"/>
    <n v="12839.634"/>
    <n v="12839.634"/>
    <s v="NA_INV/EXIT/INV/150_DOC PENDING"/>
    <s v="2000CH010P3931280004"/>
    <s v="0P3931280004"/>
    <e v="#N/A"/>
    <e v="#N/A"/>
    <e v="#N/A"/>
    <d v="2020-11-27T00:00:00"/>
    <n v="172002667944"/>
    <s v="1005469"/>
    <d v="2020-12-15T00:00:00"/>
    <s v="Import"/>
    <m/>
    <m/>
    <m/>
    <m/>
    <m/>
    <m/>
    <n v="2000"/>
    <s v="CH01"/>
    <s v="0P3931280004"/>
    <s v="Verification Completed by NSS"/>
    <s v="Phaze1_Part_1"/>
    <s v="I#632"/>
    <n v="28"/>
    <x v="445"/>
    <s v="PHASE_3_NSS"/>
    <s v="63 LINE ITEM OF NSS"/>
    <m/>
    <n v="1476"/>
    <x v="2"/>
    <n v="2614.5639285714251"/>
    <d v="2020-11-01T00:00:00"/>
    <s v="(R). MANUFACTURE OF MACHINERY AND EQUIPMENT"/>
    <n v="722"/>
    <n v="107"/>
    <n v="113.7"/>
    <n v="153"/>
    <n v="130.80000000000001"/>
    <n v="1.1503957783641161"/>
    <n v="1504"/>
    <n v="84217.932559366644"/>
    <m/>
    <m/>
  </r>
  <r>
    <n v="457"/>
    <n v="292307548654"/>
    <x v="139"/>
    <s v="EMERSON PROCESS MANAGEMENT"/>
    <s v="MOUNT KIT,GG03766X032,FISH-CO"/>
    <n v="4"/>
    <s v="EA"/>
    <n v="18184"/>
    <m/>
    <n v="72736"/>
    <n v="84842000"/>
    <n v="7.4999999999999997E-2"/>
    <n v="0"/>
    <n v="0"/>
    <m/>
    <n v="0.1"/>
    <n v="0"/>
    <n v="0.18"/>
    <s v="001/2017-III369B"/>
    <n v="5455.2"/>
    <n v="0"/>
    <n v="545.52"/>
    <n v="14172.6096"/>
    <n v="20173.329599999997"/>
    <s v="DOC PENDING_INV/EXIT/INV/090"/>
    <s v="2000CH010P4102240882"/>
    <s v="0P4102240882"/>
    <n v="292307548654"/>
    <s v="6061976"/>
    <d v="2023-07-19T00:00:00"/>
    <d v="2023-06-29T00:00:00"/>
    <e v="#N/A"/>
    <e v="#N/A"/>
    <e v="#N/A"/>
    <s v="Local"/>
    <m/>
    <m/>
    <m/>
    <m/>
    <m/>
    <m/>
    <n v="2000"/>
    <s v="CH01"/>
    <s v="0P4102240882"/>
    <s v="New_Line item_ Addition"/>
    <m/>
    <s v="23RXC3113"/>
    <n v="4"/>
    <x v="446"/>
    <s v="PHASE_2_ACT"/>
    <m/>
    <s v="Documents Required for remaining quantity."/>
    <n v="532"/>
    <x v="2"/>
    <n v="18184"/>
    <d v="2023-06-01T00:00:00"/>
    <s v="(R). MANUFACTURE OF MACHINERY AND EQUIPMENT"/>
    <n v="722"/>
    <n v="138"/>
    <n v="128"/>
    <n v="153"/>
    <n v="130.80000000000001"/>
    <n v="1.0218750000000001"/>
    <n v="562"/>
    <n v="74327.100000000006"/>
    <m/>
    <m/>
  </r>
  <r>
    <n v="458"/>
    <n v="292310676195"/>
    <x v="198"/>
    <s v="Mars Petrochem Pvt. Ltd."/>
    <s v="OIL,GLYGOYLE HE 220,MOBIL"/>
    <n v="80"/>
    <s v="LTR"/>
    <n v="908.97549999999887"/>
    <m/>
    <n v="72718.039999999906"/>
    <n v="34039900"/>
    <n v="7.4999999999999997E-2"/>
    <n v="0"/>
    <n v="0"/>
    <n v="0"/>
    <n v="0.1"/>
    <n v="0"/>
    <n v="0.18"/>
    <s v="001/2017-III61B"/>
    <n v="5453.8529999999928"/>
    <n v="0"/>
    <n v="545.38529999999935"/>
    <n v="14169.11009399998"/>
    <n v="20168.348393999971"/>
    <s v="DOC PENDING_INV/EXIT/INV/094"/>
    <s v="2000CH010T3603020048"/>
    <s v="0T3603020048"/>
    <n v="292310676195"/>
    <s v="6086194"/>
    <d v="2023-10-05T00:00:00"/>
    <d v="2023-09-29T00:00:00"/>
    <e v="#N/A"/>
    <e v="#N/A"/>
    <e v="#N/A"/>
    <s v="Local"/>
    <m/>
    <m/>
    <m/>
    <m/>
    <m/>
    <m/>
    <n v="2000"/>
    <s v="CH01"/>
    <s v="0T3603020048"/>
    <s v="New_Line item_ Addition"/>
    <m/>
    <s v="GJ/23-24/2606"/>
    <n v="80"/>
    <x v="447"/>
    <s v="PHASE_2_ACT"/>
    <m/>
    <s v="Documents required for remaining qty"/>
    <n v="440"/>
    <x v="0"/>
    <n v="908.97549999999887"/>
    <d v="2023-09-01T00:00:00"/>
    <s v="(J). MANUFACTURE OF CHEMICALS AND CHEMICAL PRODUCTS"/>
    <n v="364"/>
    <n v="141"/>
    <n v="136.30000000000001"/>
    <n v="153"/>
    <n v="136.4"/>
    <n v="1.0007336757153338"/>
    <n v="470"/>
    <n v="72771.39146001458"/>
    <m/>
    <m/>
  </r>
  <r>
    <n v="459"/>
    <n v="291907697244"/>
    <x v="199"/>
    <s v="Instrumentation Ltd."/>
    <s v="CAGE,F/VSN VA2,4IN,CL300,CV54,IL"/>
    <n v="1"/>
    <s v="EA"/>
    <n v="72600"/>
    <m/>
    <n v="72600"/>
    <n v="84819090"/>
    <n v="7.4999999999999997E-2"/>
    <n v="0"/>
    <n v="0"/>
    <n v="0"/>
    <n v="0.1"/>
    <n v="0"/>
    <n v="0.18"/>
    <s v="001/2017-III368"/>
    <n v="5445"/>
    <n v="0"/>
    <n v="544.5"/>
    <n v="14146.109999999999"/>
    <n v="20135.61"/>
    <s v="DOC PENDING_INV/EXIT/INV/072"/>
    <s v="2000CH010P4102201195"/>
    <s v="0P4102201195"/>
    <n v="291907697244"/>
    <s v="6056268"/>
    <d v="2019-08-08T00:00:00"/>
    <d v="2019-04-30T00:00:00"/>
    <e v="#N/A"/>
    <e v="#N/A"/>
    <e v="#N/A"/>
    <s v="Local"/>
    <m/>
    <m/>
    <m/>
    <m/>
    <m/>
    <m/>
    <n v="2000"/>
    <s v="CH01"/>
    <s v="0P4102201195"/>
    <s v="Verification Completed by NSS"/>
    <m/>
    <s v="ILP/2501"/>
    <n v="1"/>
    <x v="448"/>
    <s v="PHASE_1_ACT"/>
    <m/>
    <s v="ITEM DOES NOT MATCH WITH INVOICE"/>
    <n v="2053"/>
    <x v="1"/>
    <n v="72600"/>
    <d v="2019-04-01T00:00:00"/>
    <s v="(Q). MANUFACTURE OF ELECTRICAL EQUIPMENT"/>
    <n v="666"/>
    <n v="88"/>
    <n v="112.7"/>
    <n v="153"/>
    <n v="133.4"/>
    <n v="1.1836734693877551"/>
    <n v="2084"/>
    <n v="85934.693877551021"/>
    <m/>
    <m/>
  </r>
  <r>
    <n v="460"/>
    <n v="171700744132"/>
    <x v="61"/>
    <s v="Bently Nevada LLC"/>
    <s v="PROXMTR,XL,9M,330180-90-IN,BENTLY-N"/>
    <n v="2"/>
    <s v="EA"/>
    <n v="36290.959999999948"/>
    <m/>
    <n v="72581.919999999896"/>
    <n v="85437099"/>
    <n v="7.4999999999999997E-2"/>
    <n v="0"/>
    <n v="0"/>
    <n v="0"/>
    <n v="0.1"/>
    <n v="0"/>
    <n v="0.18"/>
    <s v="001/2017-III394"/>
    <n v="5443.643999999992"/>
    <n v="0"/>
    <n v="544.36439999999925"/>
    <n v="14142.587111999979"/>
    <n v="20130.595511999971"/>
    <s v="DOC PENDING_INV/EXIT/INV/080"/>
    <s v="2000CH010P5551870012"/>
    <s v="0P5551870012"/>
    <e v="#N/A"/>
    <e v="#N/A"/>
    <e v="#N/A"/>
    <d v="2017-03-21T00:00:00"/>
    <n v="171700744132"/>
    <s v="0001243"/>
    <d v="2017-03-29T00:00:00"/>
    <s v="Import"/>
    <m/>
    <m/>
    <m/>
    <m/>
    <m/>
    <m/>
    <n v="2000"/>
    <s v="CH01"/>
    <s v="0P5551870012"/>
    <s v="Verification Completed by NSS"/>
    <m/>
    <n v="1007462052"/>
    <n v="2"/>
    <x v="449"/>
    <s v="PHASE_1_ACT"/>
    <m/>
    <m/>
    <n v="2823"/>
    <x v="1"/>
    <n v="36290.959999999948"/>
    <d v="2017-03-01T00:00:00"/>
    <s v="(Q). MANUFACTURE OF ELECTRICAL EQUIPMENT"/>
    <n v="666"/>
    <n v="63"/>
    <n v="108"/>
    <n v="153"/>
    <n v="133.4"/>
    <n v="1.2351851851851852"/>
    <n v="2845"/>
    <n v="89652.112296296167"/>
    <m/>
    <m/>
  </r>
  <r>
    <n v="461"/>
    <m/>
    <x v="11"/>
    <s v="Kobe Steel, Ltd."/>
    <s v="PIPE FTG,FPM,M01204608#10,KOBE"/>
    <n v="1"/>
    <s v="NOS"/>
    <n v="72542.179999999906"/>
    <m/>
    <n v="72542.179999999906"/>
    <n v="73079990"/>
    <n v="0.1"/>
    <s v="050/2017-377A"/>
    <m/>
    <m/>
    <n v="0.1"/>
    <m/>
    <n v="0.18"/>
    <s v="001/2017-III221"/>
    <n v="7254.2179999999908"/>
    <n v="0"/>
    <n v="725.42179999999917"/>
    <n v="14493.927563999981"/>
    <n v="22473.567363999973"/>
    <s v="DOC PENDING_INV/EXIT/INV/163"/>
    <s v="2000CH010P0801060168"/>
    <s v="2000CH010P0801060168"/>
    <e v="#N/A"/>
    <e v="#N/A"/>
    <e v="#N/A"/>
    <d v="2018-11-06T00:00:00"/>
    <n v="171900062504"/>
    <s v="1000146"/>
    <d v="2019-01-10T00:00:00"/>
    <s v="Import"/>
    <m/>
    <m/>
    <m/>
    <m/>
    <m/>
    <m/>
    <n v="2000"/>
    <s v="CH01"/>
    <s v="0P0801060168"/>
    <s v="New_Line item_ Addition"/>
    <m/>
    <s v="I#18-19764,5-0"/>
    <n v="1"/>
    <x v="450"/>
    <s v="PHASE_6_ACT"/>
    <m/>
    <m/>
    <n v="2228"/>
    <x v="2"/>
    <n v="72542.179999999906"/>
    <d v="2018-11-01T00:00:00"/>
    <s v="(R). MANUFACTURE OF MACHINERY AND EQUIPMENT"/>
    <n v="722"/>
    <n v="83"/>
    <n v="111.9"/>
    <n v="153"/>
    <n v="130.80000000000001"/>
    <n v="1.1689008042895443"/>
    <n v="2235"/>
    <n v="84794.612546916789"/>
    <m/>
    <m/>
  </r>
  <r>
    <n v="462"/>
    <n v="291600233702"/>
    <x v="194"/>
    <s v="Emerson Process Management"/>
    <s v="PCKG,17D30,12B5801X012,FISH-CO"/>
    <n v="19"/>
    <s v="EA"/>
    <n v="3817"/>
    <m/>
    <n v="72523"/>
    <n v="84819090"/>
    <n v="7.4999999999999997E-2"/>
    <n v="0"/>
    <n v="0"/>
    <n v="0"/>
    <n v="0.1"/>
    <n v="0"/>
    <n v="0.18"/>
    <s v="001/2017-III368"/>
    <n v="5439.2249999999995"/>
    <n v="0"/>
    <n v="543.92250000000001"/>
    <n v="14131.10655"/>
    <n v="20114.25405"/>
    <s v="DOC PENDING_INV/EXIT/INV/072"/>
    <s v="2000GS010P4102210006"/>
    <s v="0P4102210006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06"/>
    <s v="Verification Completed by NSS"/>
    <m/>
    <n v="6315002660"/>
    <n v="19"/>
    <x v="451"/>
    <s v="PHASE_1_ACT"/>
    <m/>
    <s v="ITEM DOES NOT MATCH WITH INVOICE"/>
    <n v="3270"/>
    <x v="2"/>
    <n v="3817"/>
    <d v="2015-12-01T00:00:00"/>
    <s v="(R). MANUFACTURE OF MACHINERY AND EQUIPMENT"/>
    <n v="722"/>
    <n v="48"/>
    <n v="109"/>
    <n v="153"/>
    <n v="130.80000000000001"/>
    <n v="1.2000000000000002"/>
    <n v="3301"/>
    <n v="87027.6"/>
    <m/>
    <m/>
  </r>
  <r>
    <n v="463"/>
    <n v="292003440363"/>
    <x v="200"/>
    <s v="Klassic Klarol Filters Pvt. Ltd."/>
    <s v="FLTR SERIES,5MICRON,HFE-20-05-A,KLASSIC"/>
    <n v="14"/>
    <s v="NOS"/>
    <n v="5151.1521428571432"/>
    <m/>
    <n v="72116.13"/>
    <n v="84212190"/>
    <n v="7.4999999999999997E-2"/>
    <m/>
    <n v="0"/>
    <m/>
    <n v="0.1"/>
    <m/>
    <n v="0.18"/>
    <s v="001/2017-III322"/>
    <n v="5408.70975"/>
    <n v="0"/>
    <n v="540.87097500000004"/>
    <n v="14051.8279305"/>
    <n v="20001.408655499999"/>
    <s v="DOC PENDING_INV/EXIT/INV/096"/>
    <s v="2000CH010P3922150229"/>
    <s v="0P3922150229"/>
    <n v="292003440363"/>
    <s v="6028840"/>
    <d v="2020-05-12T00:00:00"/>
    <d v="2020-03-16T00:00:00"/>
    <e v="#N/A"/>
    <e v="#N/A"/>
    <e v="#N/A"/>
    <s v="Local"/>
    <m/>
    <m/>
    <m/>
    <m/>
    <m/>
    <m/>
    <n v="2000"/>
    <s v="CH01"/>
    <s v="0P3922150229"/>
    <s v="Verification Completed by NSS"/>
    <m/>
    <n v="771"/>
    <n v="14"/>
    <x v="452"/>
    <s v="PHASE_3_ACT"/>
    <m/>
    <m/>
    <n v="1732"/>
    <x v="2"/>
    <n v="5151.1521428571432"/>
    <d v="2020-03-01T00:00:00"/>
    <s v="(R). MANUFACTURE OF MACHINERY AND EQUIPMENT"/>
    <n v="722"/>
    <n v="99"/>
    <n v="113.3"/>
    <n v="153"/>
    <n v="130.80000000000001"/>
    <n v="1.1544571932921448"/>
    <n v="1749"/>
    <n v="83254.985030891447"/>
    <m/>
    <m/>
  </r>
  <r>
    <n v="464"/>
    <n v="171801082633"/>
    <x v="20"/>
    <s v="Nidec ASI S.p.A"/>
    <s v="MDL,RECTIFIER,1600V,ELC22140703,NIDEC"/>
    <n v="1"/>
    <s v="EA"/>
    <n v="72085.08"/>
    <m/>
    <n v="72085.08"/>
    <s v="85049000 / 85049090"/>
    <n v="0.15"/>
    <n v="0"/>
    <n v="0"/>
    <n v="0"/>
    <n v="0.1"/>
    <n v="0"/>
    <n v="0.18"/>
    <s v="001/2017-III375"/>
    <n v="10812.762000000001"/>
    <n v="0"/>
    <n v="1081.2762"/>
    <n v="15116.241275999999"/>
    <n v="27010.279476"/>
    <s v="DOC PENDING_INV/EXIT/INV/065"/>
    <s v="2000GS010P1003020210"/>
    <s v="0P1003020210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10"/>
    <s v="Verification Completed by NSS"/>
    <s v="Phaze1_Part_2"/>
    <n v="7068019"/>
    <n v="1"/>
    <x v="453"/>
    <s v="PHASE_1_ACT"/>
    <m/>
    <s v="REQUIRED ALL PAGES OF BOE."/>
    <m/>
    <x v="1"/>
    <n v="72085.08"/>
    <d v="2019-09-01T00:00:00"/>
    <s v="(Q). MANUFACTURE OF ELECTRICAL EQUIPMENT"/>
    <n v="666"/>
    <n v="93"/>
    <n v="110.5"/>
    <n v="153"/>
    <n v="133.4"/>
    <n v="1.207239819004525"/>
    <n v="1931"/>
    <n v="87023.978932126716"/>
    <m/>
    <m/>
  </r>
  <r>
    <n v="465"/>
    <n v="171801881672"/>
    <x v="65"/>
    <s v="SEW EURODRIVE INDIA PRIVATE LIMITED"/>
    <s v="GEARED MOT,0.75KW,KA47DRE80M4,SEW-EURO"/>
    <n v="1"/>
    <s v="EA"/>
    <n v="72016.509999999893"/>
    <m/>
    <n v="72016.509999999893"/>
    <n v="85015110"/>
    <n v="0.1"/>
    <s v="050/2017-485A"/>
    <n v="0"/>
    <n v="0"/>
    <n v="0.1"/>
    <n v="0"/>
    <n v="0.18"/>
    <s v="001/2017-III372"/>
    <n v="7201.6509999999898"/>
    <n v="0"/>
    <n v="720.16509999999903"/>
    <n v="14388.898697999977"/>
    <n v="22310.714797999965"/>
    <s v="DOC PENDING_INV/EXIT/INV/065"/>
    <s v="2000CH010P1001120033"/>
    <s v="0P1001120033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1120033"/>
    <s v="Verification Completed by NSS"/>
    <m/>
    <n v="2305020206"/>
    <n v="1"/>
    <x v="454"/>
    <s v="PHASE_1_ACT"/>
    <m/>
    <s v="ITEM NOT FOUND IN INVOICE."/>
    <n v="2346"/>
    <x v="2"/>
    <n v="72016.509999999893"/>
    <d v="2018-07-01T00:00:00"/>
    <s v="(R). MANUFACTURE OF MACHINERY AND EQUIPMENT"/>
    <n v="722"/>
    <n v="79"/>
    <n v="110.9"/>
    <n v="153"/>
    <n v="130.80000000000001"/>
    <n v="1.1794409377817854"/>
    <n v="2358"/>
    <n v="84939.220090171191"/>
    <m/>
    <m/>
  </r>
  <r>
    <n v="466"/>
    <n v="292303625121"/>
    <x v="201"/>
    <s v="ABB INDIA LIMITED"/>
    <s v="RLY MDL,2RCA025340A0001,ABB"/>
    <n v="5"/>
    <s v="EA"/>
    <n v="14400"/>
    <m/>
    <n v="72000"/>
    <n v="85389000"/>
    <n v="0.15"/>
    <n v="0"/>
    <n v="0"/>
    <n v="0"/>
    <n v="0.1"/>
    <n v="0"/>
    <n v="0.18"/>
    <s v="001/2017-III389"/>
    <n v="10800"/>
    <n v="0"/>
    <n v="1080"/>
    <n v="15098.4"/>
    <n v="26978.400000000001"/>
    <s v="DOC PENDING_INV/EXIT/INV/092"/>
    <s v="2000CH010P4610170411"/>
    <s v="0P4610170411"/>
    <n v="292303625121"/>
    <s v="6029202"/>
    <d v="2023-04-06T00:00:00"/>
    <d v="2023-03-29T00:00:00"/>
    <e v="#N/A"/>
    <e v="#N/A"/>
    <e v="#N/A"/>
    <s v="Local"/>
    <m/>
    <m/>
    <m/>
    <m/>
    <m/>
    <m/>
    <n v="2000"/>
    <s v="CH01"/>
    <s v="0P4610170411"/>
    <s v="New_Line item_ Addition"/>
    <m/>
    <n v="222401008544"/>
    <n v="5"/>
    <x v="455"/>
    <s v="PHASE_2_ACT"/>
    <m/>
    <n v="1"/>
    <n v="624"/>
    <x v="1"/>
    <n v="14400"/>
    <d v="2023-03-01T00:00:00"/>
    <s v="(Q). MANUFACTURE OF ELECTRICAL EQUIPMENT"/>
    <n v="666"/>
    <n v="135"/>
    <n v="129.5"/>
    <n v="153"/>
    <n v="133.4"/>
    <n v="1.0301158301158302"/>
    <n v="654"/>
    <n v="74168.339768339778"/>
    <m/>
    <m/>
  </r>
  <r>
    <n v="467"/>
    <n v="292310341002"/>
    <x v="202"/>
    <s v="DORF KETAL CHEMICALS INDIA"/>
    <s v="GASOLINE &amp; WATER,DA2104,DORF KETAL"/>
    <n v="360"/>
    <s v="KG"/>
    <n v="200"/>
    <m/>
    <n v="72000"/>
    <n v="38119000"/>
    <n v="0.1"/>
    <n v="0"/>
    <n v="0"/>
    <n v="0"/>
    <n v="0.1"/>
    <n v="0"/>
    <n v="0.18"/>
    <s v="001/2017-III89A"/>
    <n v="7200"/>
    <n v="0"/>
    <n v="720"/>
    <n v="14385.6"/>
    <n v="22305.599999999999"/>
    <s v="DOC PENDING_INV/EXIT/INV/093"/>
    <s v="2000DFS10R0740320022"/>
    <s v="0R0740320022"/>
    <n v="292310341002"/>
    <s v="6083480"/>
    <d v="2023-09-26T00:00:00"/>
    <d v="2023-09-25T00:00:00"/>
    <e v="#N/A"/>
    <e v="#N/A"/>
    <e v="#N/A"/>
    <s v="Local"/>
    <m/>
    <m/>
    <m/>
    <m/>
    <m/>
    <m/>
    <n v="2000"/>
    <s v="DFS1"/>
    <s v="0R0740320022"/>
    <s v="New_Line item_ Addition"/>
    <m/>
    <s v="DOM/23121152"/>
    <n v="360"/>
    <x v="455"/>
    <s v="PHASE_2_ACT"/>
    <m/>
    <m/>
    <n v="444"/>
    <x v="0"/>
    <n v="200"/>
    <d v="2023-09-01T00:00:00"/>
    <s v="(J). MANUFACTURE OF CHEMICALS AND CHEMICAL PRODUCTS"/>
    <n v="364"/>
    <n v="141"/>
    <n v="136.30000000000001"/>
    <n v="153"/>
    <n v="136.4"/>
    <n v="1.0007336757153338"/>
    <n v="470"/>
    <n v="72052.824651504037"/>
    <m/>
    <m/>
  </r>
  <r>
    <n v="468"/>
    <n v="291804468001"/>
    <x v="111"/>
    <s v="Pentair Valves &amp; Controls India,EMERSON PROCESS MANAGEMENT (INDIA)"/>
    <s v="SEAL KIT,F/ALGAS3C2000-585-CL,BIFFI"/>
    <n v="2"/>
    <s v="SET"/>
    <n v="35883.529999999948"/>
    <m/>
    <n v="71767.059999999896"/>
    <n v="40169390"/>
    <n v="0.1"/>
    <n v="0"/>
    <n v="0"/>
    <m/>
    <n v="0.1"/>
    <n v="0"/>
    <n v="0.18"/>
    <s v="001/2017-III123A"/>
    <n v="7176.7059999999901"/>
    <n v="0"/>
    <n v="717.67059999999901"/>
    <n v="14339.058587999978"/>
    <n v="22233.435187999967"/>
    <s v="DOC PENDING_INV/EXIT/INV/073"/>
    <s v="2000CH010P4102211718"/>
    <s v="0P4102211718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18"/>
    <s v="Verification Completed by NSS"/>
    <m/>
    <s v="IN1/75,33200524"/>
    <n v="2"/>
    <x v="456"/>
    <s v="PHASE_1_ACT"/>
    <m/>
    <s v="Documents required for remaining qty"/>
    <n v="2423"/>
    <x v="2"/>
    <n v="35883.529999999948"/>
    <d v="2018-04-01T00:00:00"/>
    <s v="(R). MANUFACTURE OF MACHINERY AND EQUIPMENT"/>
    <n v="722"/>
    <n v="76"/>
    <n v="110.1"/>
    <n v="153"/>
    <n v="130.80000000000001"/>
    <n v="1.1880108991825615"/>
    <n v="2449"/>
    <n v="85260.049482288727"/>
    <m/>
    <m/>
  </r>
  <r>
    <n v="469"/>
    <m/>
    <x v="11"/>
    <s v="Dresser-Rand India Private Limited"/>
    <s v="VLV,INL,MLH44446MH1,DRES-RAN"/>
    <n v="1"/>
    <s v="NOS"/>
    <n v="71389.179999999906"/>
    <m/>
    <n v="71389.179999999906"/>
    <n v="84818090"/>
    <n v="7.4999999999999997E-2"/>
    <m/>
    <m/>
    <m/>
    <n v="0.1"/>
    <m/>
    <n v="0.18"/>
    <s v="001/2017-III368"/>
    <n v="5354.1884999999929"/>
    <n v="0"/>
    <n v="535.41884999999934"/>
    <n v="13910.181722999982"/>
    <n v="19799.789072999974"/>
    <s v="DOC PENDING_INV/EXIT/INV/163"/>
    <s v="2000GS010P0801070017"/>
    <s v="2000GS010P0801070017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70017"/>
    <s v="Verification Completed by NSS"/>
    <m/>
    <n v="25"/>
    <n v="1"/>
    <x v="457"/>
    <s v="PHASE_6_ACT"/>
    <m/>
    <m/>
    <n v="3460"/>
    <x v="2"/>
    <n v="71389.179999999906"/>
    <d v="2015-06-01T00:00:00"/>
    <s v="(R). MANUFACTURE OF MACHINERY AND EQUIPMENT"/>
    <n v="722"/>
    <n v="42"/>
    <n v="111.1"/>
    <n v="153"/>
    <n v="130.80000000000001"/>
    <n v="1.1773177317731776"/>
    <n v="3484"/>
    <n v="84047.747470746981"/>
    <m/>
    <m/>
  </r>
  <r>
    <n v="470"/>
    <n v="292305216011"/>
    <x v="153"/>
    <s v="KRISHNA ENTERPRISE"/>
    <s v="VLV,BALL,NB50,FLG END,CPVC,FIPNET"/>
    <n v="11"/>
    <s v="EA"/>
    <n v="5790.1527272727271"/>
    <m/>
    <n v="63691.68"/>
    <n v="84818090"/>
    <n v="7.4999999999999997E-2"/>
    <n v="0"/>
    <n v="0"/>
    <n v="0"/>
    <n v="0.1"/>
    <n v="0"/>
    <n v="0.18"/>
    <s v="001/2017-III368"/>
    <n v="4776.8760000000002"/>
    <n v="0"/>
    <n v="477.68760000000003"/>
    <n v="12410.323848"/>
    <n v="17664.887448000001"/>
    <s v="DOC PENDING_INV/EXIT/INV/092"/>
    <s v="2000CH010P5262090003"/>
    <s v="0P5262090003"/>
    <n v="292305216011"/>
    <s v="6042420"/>
    <d v="2023-05-19T00:00:00"/>
    <d v="2023-05-04T00:00:00"/>
    <e v="#N/A"/>
    <e v="#N/A"/>
    <e v="#N/A"/>
    <s v="Local"/>
    <m/>
    <m/>
    <m/>
    <m/>
    <m/>
    <m/>
    <n v="2000"/>
    <s v="CH01"/>
    <s v="0P5262090003"/>
    <s v="New_Line item_ Addition"/>
    <m/>
    <s v="KE-379/23-24"/>
    <n v="11"/>
    <x v="458"/>
    <s v="PHASE_2_ACT"/>
    <m/>
    <s v="Documents required for remaining qty"/>
    <n v="588"/>
    <x v="2"/>
    <n v="6369.1681818181823"/>
    <d v="2023-05-01T00:00:00"/>
    <s v="(R). MANUFACTURE OF MACHINERY AND EQUIPMENT"/>
    <n v="722"/>
    <n v="137"/>
    <n v="128.5"/>
    <n v="153"/>
    <n v="130.80000000000001"/>
    <n v="1.0178988326848251"/>
    <n v="593"/>
    <n v="71314.857431906625"/>
    <m/>
    <m/>
  </r>
  <r>
    <n v="471"/>
    <m/>
    <x v="11"/>
    <s v="Hermetic-Pumps Singapore"/>
    <s v="SLV,BRG,265390401,HERM-PMP"/>
    <n v="1"/>
    <s v="NOS"/>
    <n v="69708.589999999895"/>
    <m/>
    <n v="69708.589999999895"/>
    <n v="84821090"/>
    <n v="7.4999999999999997E-2"/>
    <m/>
    <m/>
    <m/>
    <n v="0.1"/>
    <m/>
    <n v="0.18"/>
    <s v="001/2017-III369"/>
    <n v="5228.1442499999921"/>
    <n v="0"/>
    <n v="522.81442499999923"/>
    <n v="13582.71876149998"/>
    <n v="19333.677436499973"/>
    <s v="DOC PENDING_INV/EXIT/INV/163"/>
    <s v="2000GS010P3023020006"/>
    <s v="2000GS010P3023020006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3023020006"/>
    <s v="Verification Completed by NSS"/>
    <s v="Phaze1_Part_2"/>
    <s v="430CI26734/34-17"/>
    <n v="1"/>
    <x v="459"/>
    <s v="PHASE_6_ACT"/>
    <m/>
    <m/>
    <n v="2646"/>
    <x v="2"/>
    <n v="69708.589999999895"/>
    <d v="2017-09-01T00:00:00"/>
    <s v="(R). MANUFACTURE OF MACHINERY AND EQUIPMENT"/>
    <n v="722"/>
    <n v="69"/>
    <n v="108.5"/>
    <n v="153"/>
    <n v="130.80000000000001"/>
    <n v="1.2055299539170508"/>
    <n v="2661"/>
    <n v="84035.793290322457"/>
    <m/>
    <m/>
  </r>
  <r>
    <n v="472"/>
    <n v="291810095511"/>
    <x v="203"/>
    <s v="GMMCO Limited"/>
    <s v="SEL-PIP,2720759,CAT"/>
    <n v="32"/>
    <s v="EA"/>
    <n v="2170.5250000000001"/>
    <m/>
    <n v="69456.800000000003"/>
    <n v="40169390"/>
    <n v="0.1"/>
    <m/>
    <n v="0"/>
    <m/>
    <n v="0.1"/>
    <m/>
    <n v="0.18"/>
    <s v="001/2017-III123A"/>
    <n v="6945.68"/>
    <n v="0"/>
    <n v="694.5680000000001"/>
    <n v="13877.468640000001"/>
    <n v="21517.716640000002"/>
    <s v="DOC PENDING_INV/EXIT/INV/095"/>
    <s v="2000CH010P1117010111"/>
    <s v="0P1117010111"/>
    <n v="291810095511"/>
    <s v="6077906"/>
    <d v="2018-11-19T00:00:00"/>
    <d v="2018-11-13T00:00:00"/>
    <e v="#N/A"/>
    <e v="#N/A"/>
    <e v="#N/A"/>
    <s v="Local"/>
    <m/>
    <m/>
    <m/>
    <m/>
    <m/>
    <m/>
    <n v="2000"/>
    <s v="CH01"/>
    <s v="0P1117010111"/>
    <s v="Verification Completed by NSS"/>
    <s v="Phaze1_Part_2"/>
    <s v="PS231801452"/>
    <n v="32"/>
    <x v="460"/>
    <s v="PHASE_3_ACT"/>
    <m/>
    <m/>
    <n v="2221"/>
    <x v="2"/>
    <n v="2170.5250000000001"/>
    <d v="2018-11-01T00:00:00"/>
    <s v="(R). MANUFACTURE OF MACHINERY AND EQUIPMENT"/>
    <n v="722"/>
    <n v="83"/>
    <n v="111.9"/>
    <n v="153"/>
    <n v="130.80000000000001"/>
    <n v="1.1689008042895443"/>
    <n v="2235"/>
    <n v="81188.109383378032"/>
    <m/>
    <m/>
  </r>
  <r>
    <n v="473"/>
    <n v="291808570443"/>
    <x v="149"/>
    <s v="FX MULTITECH PVT. LTD."/>
    <s v="VLV,EXPN,034G0005,DANFOSS"/>
    <n v="2"/>
    <s v="EA"/>
    <n v="34400.404999999948"/>
    <m/>
    <n v="68800.809999999896"/>
    <n v="84818050"/>
    <n v="7.4999999999999997E-2"/>
    <n v="0"/>
    <n v="0"/>
    <n v="0"/>
    <n v="0.1"/>
    <n v="0"/>
    <n v="0.18"/>
    <s v="001/2017-III368"/>
    <n v="5160.0607499999924"/>
    <n v="0"/>
    <n v="516.00607499999921"/>
    <n v="13405.837828499978"/>
    <n v="19081.904653499969"/>
    <s v="DOC PENDING_INV/EXIT/INV/079"/>
    <s v="2000CH010P5261440083"/>
    <s v="0P5261440083"/>
    <n v="291808570443"/>
    <s v="6066936"/>
    <d v="2018-10-03T00:00:00"/>
    <d v="2018-10-01T00:00:00"/>
    <e v="#N/A"/>
    <e v="#N/A"/>
    <e v="#N/A"/>
    <s v="Local"/>
    <m/>
    <m/>
    <m/>
    <m/>
    <m/>
    <m/>
    <n v="2000"/>
    <s v="CH01"/>
    <s v="0P5261440083"/>
    <s v="Verification Completed by NSS"/>
    <m/>
    <s v="A2155"/>
    <n v="2"/>
    <x v="461"/>
    <s v="PHASE_1_ACT"/>
    <m/>
    <s v="ITEM NOT FOUND IN INVOICE."/>
    <n v="2264"/>
    <x v="2"/>
    <n v="34400.404999999948"/>
    <d v="2018-10-01T00:00:00"/>
    <s v="(R). MANUFACTURE OF MACHINERY AND EQUIPMENT"/>
    <n v="722"/>
    <n v="82"/>
    <n v="111.5"/>
    <n v="153"/>
    <n v="130.80000000000001"/>
    <n v="1.1730941704035875"/>
    <n v="2266"/>
    <n v="80709.829130044731"/>
    <m/>
    <m/>
  </r>
  <r>
    <n v="474"/>
    <n v="172002667944"/>
    <x v="11"/>
    <s v="ATELIERS DE FOS S.A.S."/>
    <s v="PIN,4X15MM,NF A35-577,2,ADF  (I 632)"/>
    <n v="12"/>
    <s v="EA"/>
    <n v="5374.9000000000005"/>
    <n v="5374.9"/>
    <n v="69873.7"/>
    <m/>
    <m/>
    <m/>
    <m/>
    <m/>
    <m/>
    <m/>
    <n v="0.18"/>
    <s v="III366"/>
    <n v="0"/>
    <m/>
    <n v="0"/>
    <n v="12577.266"/>
    <n v="12577.266"/>
    <s v="NA_INV/EXIT/INV/150_DOC PENDING"/>
    <s v="2000CH010P3931280005"/>
    <s v="0P3931280005"/>
    <e v="#N/A"/>
    <e v="#N/A"/>
    <e v="#N/A"/>
    <d v="2020-11-27T00:00:00"/>
    <n v="172002667944"/>
    <s v="1005469"/>
    <d v="2020-12-15T00:00:00"/>
    <s v="Import"/>
    <m/>
    <m/>
    <m/>
    <m/>
    <m/>
    <m/>
    <n v="2000"/>
    <s v="CH01"/>
    <s v="0P3931280005"/>
    <s v="Verification Completed by NSS"/>
    <s v="Phaze1_Part_1"/>
    <s v="I#632"/>
    <n v="12"/>
    <x v="462"/>
    <s v="PHASE_3_NSS"/>
    <s v="63 LINE ITEM OF NSS"/>
    <m/>
    <n v="1476"/>
    <x v="2"/>
    <n v="5716.2533333333258"/>
    <d v="2020-11-01T00:00:00"/>
    <s v="(R). MANUFACTURE OF MACHINERY AND EQUIPMENT"/>
    <n v="722"/>
    <n v="107"/>
    <n v="113.7"/>
    <n v="153"/>
    <n v="130.80000000000001"/>
    <n v="1.1503957783641161"/>
    <n v="1504"/>
    <n v="78911.444432717573"/>
    <m/>
    <m/>
  </r>
  <r>
    <n v="475"/>
    <m/>
    <x v="11"/>
    <s v="Bently Nevada LLC"/>
    <s v="MDL,RLY,3500/32-01-00,BENTLY-N"/>
    <n v="1"/>
    <s v="EA"/>
    <n v="68411.05"/>
    <m/>
    <n v="68411.05"/>
    <n v="90329000"/>
    <n v="7.4999999999999997E-2"/>
    <m/>
    <m/>
    <m/>
    <n v="0.1"/>
    <m/>
    <n v="0.18"/>
    <s v="001/2017-III422"/>
    <n v="5130.8287499999997"/>
    <n v="0"/>
    <n v="513.08287499999994"/>
    <n v="13329.893092499999"/>
    <n v="18973.804717499999"/>
    <s v="DOC PENDING_INV/EXIT/INV/164"/>
    <s v="2000GS010P4158130040"/>
    <s v="2000GS010P4158130040"/>
    <e v="#N/A"/>
    <e v="#N/A"/>
    <e v="#N/A"/>
    <d v="2017-03-21T00:00:00"/>
    <n v="171700744132"/>
    <s v="0001243"/>
    <d v="2017-03-29T00:00:00"/>
    <s v="Import"/>
    <m/>
    <m/>
    <m/>
    <m/>
    <m/>
    <m/>
    <n v="2000"/>
    <s v="GS01"/>
    <s v="0P4158130040"/>
    <s v="Verification Completed by NSS"/>
    <s v="Phaze1_Part_2"/>
    <n v="1007462052"/>
    <n v="1"/>
    <x v="463"/>
    <s v="PHASE_6_ACT"/>
    <m/>
    <m/>
    <n v="2823"/>
    <x v="3"/>
    <n v="68411.05"/>
    <d v="2017-03-01T00:00:00"/>
    <s v="(P). MANUFACTURE OF COMPUTER, ELECTRONIC AND OPTICAL PRODUCTS"/>
    <n v="639"/>
    <n v="63"/>
    <n v="108"/>
    <n v="153"/>
    <n v="121.7"/>
    <n v="1.1268518518518518"/>
    <n v="2845"/>
    <n v="77089.118379629625"/>
    <m/>
    <m/>
  </r>
  <r>
    <n v="476"/>
    <n v="171902044425"/>
    <x v="204"/>
    <s v="Bently Nevada LLC"/>
    <s v="TRMTR,VIB,990-04-70-01-IN,BENTLY NEVADA"/>
    <n v="2"/>
    <s v="NOS"/>
    <n v="34032.855000000003"/>
    <m/>
    <n v="68065.710000000006"/>
    <n v="85437099"/>
    <n v="7.4999999999999997E-2"/>
    <n v="0"/>
    <n v="0"/>
    <n v="0"/>
    <n v="0.1"/>
    <n v="0"/>
    <n v="0.18"/>
    <s v="001/2017-III394"/>
    <n v="5104.9282499999999"/>
    <n v="0"/>
    <n v="510.49282500000004"/>
    <n v="13262.603593499998"/>
    <n v="18878.024668499998"/>
    <s v="DOC PENDING_INV/EXIT/INV/075"/>
    <s v="2000CH010P4150020006"/>
    <s v="0P4150020006"/>
    <e v="#N/A"/>
    <e v="#N/A"/>
    <e v="#N/A"/>
    <d v="2019-07-16T00:00:00"/>
    <n v="171902044425"/>
    <s v="1003741"/>
    <d v="2019-08-14T00:00:00"/>
    <s v="Import"/>
    <m/>
    <m/>
    <m/>
    <m/>
    <m/>
    <m/>
    <n v="2000"/>
    <s v="CH01"/>
    <s v="0P4150020006"/>
    <s v="Verification Completed by NSS"/>
    <s v="Phaze_2"/>
    <n v="1007650738"/>
    <n v="2"/>
    <x v="464"/>
    <s v="PHASE_1_ACT"/>
    <m/>
    <s v="DOCUMENTS REQUIRED FOR REMAINING QUANTITY"/>
    <n v="1976"/>
    <x v="3"/>
    <n v="34032.855000000003"/>
    <d v="2019-07-01T00:00:00"/>
    <s v="(P). MANUFACTURE OF COMPUTER, ELECTRONIC AND OPTICAL PRODUCTS"/>
    <n v="639"/>
    <n v="91"/>
    <n v="111.2"/>
    <n v="153"/>
    <n v="121.7"/>
    <n v="1.0944244604316546"/>
    <n v="1993"/>
    <n v="74492.777940647487"/>
    <m/>
    <m/>
  </r>
  <r>
    <n v="477"/>
    <n v="292003954336"/>
    <x v="18"/>
    <s v="GAUTAM INDUSTRIAL CORPORATION"/>
    <s v="PIPE,MET,4IN,CS,SCH80,IBR,BE,A106-B,SMLS"/>
    <n v="33.5"/>
    <s v="M"/>
    <n v="2031.6017910447763"/>
    <m/>
    <n v="68058.66"/>
    <n v="73041190"/>
    <n v="0.1"/>
    <s v="050/2017-377"/>
    <n v="0"/>
    <m/>
    <n v="0.1"/>
    <m/>
    <n v="0.18"/>
    <s v="001/2017-III218"/>
    <n v="6805.8660000000009"/>
    <n v="0"/>
    <n v="680.58660000000009"/>
    <n v="13598.120267999999"/>
    <n v="21084.572867999999"/>
    <s v="DOC PENDING_INV/EXIT/INV/098"/>
    <s v="2000CH010T5101040185"/>
    <s v="0T5101040185"/>
    <n v="292003954336"/>
    <s v="6034581"/>
    <d v="2020-06-05T00:00:00"/>
    <d v="2020-06-02T00:00:00"/>
    <e v="#N/A"/>
    <e v="#N/A"/>
    <e v="#N/A"/>
    <s v="Local"/>
    <m/>
    <m/>
    <m/>
    <m/>
    <m/>
    <m/>
    <n v="2000"/>
    <s v="CH01"/>
    <s v="0T5101040185"/>
    <s v="Verification Completed by NSS"/>
    <m/>
    <s v="BOM/005/20-21"/>
    <n v="33.5"/>
    <x v="465"/>
    <s v="PHASE_3_ACT"/>
    <m/>
    <m/>
    <n v="1654"/>
    <x v="2"/>
    <n v="2031.6017910447763"/>
    <d v="2020-06-01T00:00:00"/>
    <s v="(R). MANUFACTURE OF MACHINERY AND EQUIPMENT"/>
    <n v="722"/>
    <n v="102"/>
    <n v="112.7"/>
    <n v="153"/>
    <n v="130.80000000000001"/>
    <n v="1.160603371783496"/>
    <n v="1657"/>
    <n v="78989.11027506656"/>
    <m/>
    <m/>
  </r>
  <r>
    <n v="478"/>
    <n v="292004238514"/>
    <x v="205"/>
    <s v="Jay Vinayak Enterprise"/>
    <s v="STBLT+N,SA193-B7,8UN,305MM,1.1/2IN"/>
    <n v="120"/>
    <s v="NOS"/>
    <n v="687"/>
    <m/>
    <n v="82440"/>
    <n v="73181190"/>
    <n v="0.1"/>
    <s v="050/2017-377"/>
    <n v="0"/>
    <m/>
    <n v="0.1"/>
    <m/>
    <n v="0.18"/>
    <s v="001/2017-III232"/>
    <n v="8244"/>
    <n v="0"/>
    <n v="824.40000000000009"/>
    <n v="16471.511999999999"/>
    <n v="25539.911999999997"/>
    <s v="DOC PENDING_INV/EXIT/INV/097"/>
    <s v="2000CH010T1538610695"/>
    <s v="0T1538610695"/>
    <n v="292004238514"/>
    <s v="6037620"/>
    <d v="2020-06-16T00:00:00"/>
    <d v="2020-06-15T00:00:00"/>
    <e v="#N/A"/>
    <e v="#N/A"/>
    <e v="#N/A"/>
    <s v="Local"/>
    <m/>
    <m/>
    <m/>
    <m/>
    <m/>
    <m/>
    <n v="2000"/>
    <s v="CH01"/>
    <s v="0T1538610695"/>
    <s v="New_Line item_ Addition"/>
    <m/>
    <n v="5"/>
    <n v="120"/>
    <x v="466"/>
    <s v="PHASE_3_ACT"/>
    <m/>
    <m/>
    <n v="1641"/>
    <x v="2"/>
    <n v="564.29999999999995"/>
    <d v="2020-06-01T00:00:00"/>
    <s v="(R). MANUFACTURE OF MACHINERY AND EQUIPMENT"/>
    <n v="722"/>
    <n v="102"/>
    <n v="112.7"/>
    <n v="153"/>
    <n v="130.80000000000001"/>
    <n v="1.160603371783496"/>
    <n v="1657"/>
    <n v="78591.417923691217"/>
    <m/>
    <m/>
  </r>
  <r>
    <n v="479"/>
    <n v="292102627062"/>
    <x v="168"/>
    <s v="Nirmal Industrial Controls Pvt. Ltd"/>
    <s v="VLV,PCV,MBP043250038053,NIRMAL"/>
    <n v="1"/>
    <s v="NOS"/>
    <n v="67690"/>
    <m/>
    <n v="67690"/>
    <n v="84811000"/>
    <n v="7.4999999999999997E-2"/>
    <n v="0"/>
    <n v="0"/>
    <n v="0"/>
    <n v="0.1"/>
    <n v="0"/>
    <n v="0.18"/>
    <s v="001/2017-III368"/>
    <n v="5076.75"/>
    <n v="0"/>
    <n v="507.67500000000001"/>
    <n v="13189.396500000001"/>
    <n v="18773.821500000002"/>
    <s v="DOC PENDING_INV/EXIT/INV/074"/>
    <s v="2000CH010P4103070030"/>
    <s v="0P4103070030"/>
    <n v="292102627062"/>
    <s v="6022851"/>
    <d v="2021-03-16T00:00:00"/>
    <d v="2021-03-06T00:00:00"/>
    <e v="#N/A"/>
    <e v="#N/A"/>
    <e v="#N/A"/>
    <s v="Local"/>
    <m/>
    <m/>
    <m/>
    <m/>
    <m/>
    <m/>
    <n v="2000"/>
    <s v="CH01"/>
    <s v="0P4103070030"/>
    <s v="Verification Completed by NSS"/>
    <s v="Phaze1_Part_2"/>
    <s v="C2568"/>
    <n v="1"/>
    <x v="467"/>
    <s v="PHASE_1_ACT"/>
    <m/>
    <s v="REQUIRED COMPLETE INVOICE."/>
    <n v="1377"/>
    <x v="2"/>
    <n v="67690"/>
    <d v="2021-03-01T00:00:00"/>
    <s v="(R). MANUFACTURE OF MACHINERY AND EQUIPMENT"/>
    <n v="722"/>
    <n v="111"/>
    <n v="116.1"/>
    <n v="153"/>
    <n v="130.80000000000001"/>
    <n v="1.1266149870801034"/>
    <n v="1384"/>
    <n v="76260.568475452208"/>
    <m/>
    <m/>
  </r>
  <r>
    <n v="480"/>
    <n v="172002469796"/>
    <x v="11"/>
    <s v="ERIKS Pte Ltd"/>
    <s v="SEALING KIT,F SAD-BR03-45,AMG-PESCH  (I 2020206683)"/>
    <n v="2"/>
    <s v="ST"/>
    <n v="33148.03"/>
    <n v="33148.03"/>
    <n v="99444.09"/>
    <m/>
    <m/>
    <m/>
    <m/>
    <m/>
    <m/>
    <m/>
    <n v="0.18"/>
    <s v="III123A"/>
    <n v="0"/>
    <m/>
    <n v="0"/>
    <n v="17899.9362"/>
    <n v="17899.9362"/>
    <s v="NA_INV/EXIT/INV/150_DOC PENDING"/>
    <s v="2000CH010P4102205078"/>
    <s v="0P4102205078"/>
    <e v="#N/A"/>
    <e v="#N/A"/>
    <e v="#N/A"/>
    <d v="2020-10-28T00:00:00"/>
    <n v="172002469796"/>
    <s v="1005083"/>
    <d v="2020-11-24T00:00:00"/>
    <s v="Import"/>
    <m/>
    <m/>
    <m/>
    <m/>
    <m/>
    <m/>
    <n v="2000"/>
    <s v="CH01"/>
    <s v="0P4102205078"/>
    <s v="Verification Completed by NSS"/>
    <s v="Phaze1_Part_1"/>
    <s v="I#2020206683"/>
    <n v="2"/>
    <x v="468"/>
    <s v="PHASE_3_NSS"/>
    <s v="63 LINE ITEM OF NSS"/>
    <m/>
    <n v="1506"/>
    <x v="2"/>
    <n v="33781.084999999948"/>
    <d v="2020-10-01T00:00:00"/>
    <s v="(R). MANUFACTURE OF MACHINERY AND EQUIPMENT"/>
    <n v="722"/>
    <n v="106"/>
    <n v="114.2"/>
    <n v="153"/>
    <n v="130.80000000000001"/>
    <n v="1.1453590192644485"/>
    <n v="1535"/>
    <n v="77382.940770577829"/>
    <m/>
    <m/>
  </r>
  <r>
    <n v="481"/>
    <m/>
    <x v="11"/>
    <s v="ELECTRO SERVICES"/>
    <s v="RLY,110VDC,1VYN401056-004,ABB"/>
    <n v="30"/>
    <s v="NOS"/>
    <n v="2231"/>
    <m/>
    <n v="66930"/>
    <n v="85364900"/>
    <n v="0.1"/>
    <s v="050/2017-516C"/>
    <m/>
    <m/>
    <n v="0.1"/>
    <m/>
    <n v="0.18"/>
    <s v="001/2017-III388A"/>
    <n v="6693"/>
    <n v="0"/>
    <n v="669.30000000000007"/>
    <n v="13372.614"/>
    <n v="20734.914000000001"/>
    <s v="DOC PENDING_INV/EXIT/INV/165"/>
    <s v="2000GS010P4610170278"/>
    <s v="2000GS010P4610170278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610170278"/>
    <s v="Verification Completed by NSS"/>
    <s v="Phaze1_Part_2"/>
    <s v="R-058/16-17"/>
    <n v="30"/>
    <x v="469"/>
    <s v="PHASE_6_ACT"/>
    <m/>
    <m/>
    <n v="2813"/>
    <x v="1"/>
    <n v="2231"/>
    <d v="2017-03-01T00:00:00"/>
    <s v="(Q). MANUFACTURE OF ELECTRICAL EQUIPMENT"/>
    <n v="666"/>
    <n v="63"/>
    <n v="108"/>
    <n v="153"/>
    <n v="133.4"/>
    <n v="1.2351851851851852"/>
    <n v="2845"/>
    <n v="82670.944444444438"/>
    <m/>
    <m/>
  </r>
  <r>
    <n v="482"/>
    <n v="291904433730"/>
    <x v="162"/>
    <s v="HYDRODYNE TEIKOKU (INDIA)PRIVATE LI"/>
    <s v="WSHR,THR,HP33-2660R3/24,HYDRDYNE"/>
    <n v="4"/>
    <s v="NOS"/>
    <n v="31272.5"/>
    <m/>
    <n v="125090"/>
    <n v="84139190"/>
    <n v="7.4999999999999997E-2"/>
    <n v="0"/>
    <n v="0"/>
    <n v="0"/>
    <n v="0.1"/>
    <n v="0"/>
    <n v="0.18"/>
    <s v="001/2017-III317A"/>
    <n v="9381.75"/>
    <n v="0"/>
    <n v="938.17500000000007"/>
    <n v="24373.786499999998"/>
    <n v="34693.711499999998"/>
    <s v="DOC PENDING_INV/EXIT/INV/077"/>
    <s v="2000CH010P4205040017"/>
    <s v="0P4205040017"/>
    <n v="291904433730"/>
    <s v="6032188"/>
    <d v="2019-05-08T00:00:00"/>
    <d v="2019-05-06T00:00:00"/>
    <e v="#N/A"/>
    <e v="#N/A"/>
    <e v="#N/A"/>
    <s v="Local"/>
    <m/>
    <m/>
    <m/>
    <m/>
    <m/>
    <m/>
    <n v="2000"/>
    <s v="CH01"/>
    <s v="0P4205040017"/>
    <s v="Verification Completed by NSS"/>
    <m/>
    <s v="06/EXP"/>
    <n v="4"/>
    <x v="470"/>
    <s v="PHASE_1_ACT"/>
    <m/>
    <s v="Documents required for remaining qty"/>
    <n v="2047"/>
    <x v="2"/>
    <n v="16600"/>
    <d v="2019-05-01T00:00:00"/>
    <s v="(R). MANUFACTURE OF MACHINERY AND EQUIPMENT"/>
    <n v="722"/>
    <n v="89"/>
    <n v="112.7"/>
    <n v="153"/>
    <n v="130.80000000000001"/>
    <n v="1.160603371783496"/>
    <n v="2054"/>
    <n v="77064.063886424134"/>
    <m/>
    <m/>
  </r>
  <r>
    <n v="483"/>
    <n v="171700744132"/>
    <x v="61"/>
    <s v="Bently Nevada LLC"/>
    <s v="PROXMTR,XL,5M,330180-50-IN,BENTLY-N"/>
    <n v="2"/>
    <s v="EA"/>
    <n v="33079.370000000003"/>
    <m/>
    <n v="66158.740000000005"/>
    <n v="85437099"/>
    <n v="7.4999999999999997E-2"/>
    <n v="0"/>
    <n v="0"/>
    <n v="0"/>
    <n v="0.1"/>
    <n v="0"/>
    <n v="0.18"/>
    <s v="001/2017-III394"/>
    <n v="4961.9054999999998"/>
    <n v="0"/>
    <n v="496.19055000000003"/>
    <n v="12891.030488999999"/>
    <n v="18349.126538999997"/>
    <s v="DOC PENDING_INV/EXIT/INV/080"/>
    <s v="2000CH010P5551870010"/>
    <s v="0P5551870010"/>
    <e v="#N/A"/>
    <e v="#N/A"/>
    <e v="#N/A"/>
    <d v="2017-03-21T00:00:00"/>
    <n v="171700744132"/>
    <s v="0001243"/>
    <d v="2017-03-29T00:00:00"/>
    <s v="Import"/>
    <m/>
    <m/>
    <m/>
    <m/>
    <m/>
    <m/>
    <n v="2000"/>
    <s v="CH01"/>
    <s v="0P5551870010"/>
    <s v="Verification Completed by NSS"/>
    <m/>
    <n v="1007462052"/>
    <n v="2"/>
    <x v="471"/>
    <s v="PHASE_1_ACT"/>
    <m/>
    <m/>
    <n v="2823"/>
    <x v="1"/>
    <n v="33079.370000000003"/>
    <d v="2017-03-01T00:00:00"/>
    <s v="(Q). MANUFACTURE OF ELECTRICAL EQUIPMENT"/>
    <n v="666"/>
    <n v="63"/>
    <n v="108"/>
    <n v="153"/>
    <n v="133.4"/>
    <n v="1.2351851851851852"/>
    <n v="2845"/>
    <n v="81718.295518518527"/>
    <m/>
    <m/>
  </r>
  <r>
    <n v="484"/>
    <n v="292311795661"/>
    <x v="206"/>
    <s v="Millstores Corporation"/>
    <s v="BRG,RLR,MET,NU 313 ECJ/C3,65MM,140MM,SKF"/>
    <n v="6"/>
    <s v="NOS"/>
    <n v="11013.925000000001"/>
    <m/>
    <n v="66083.55"/>
    <n v="84825000"/>
    <n v="7.4999999999999997E-2"/>
    <m/>
    <n v="0"/>
    <n v="0"/>
    <n v="0.1"/>
    <n v="0"/>
    <n v="0.18"/>
    <s v="001/2017 -III369"/>
    <n v="4956.2662499999997"/>
    <n v="0"/>
    <n v="495.62662499999999"/>
    <n v="12876.379717500002"/>
    <n v="18328.272592500001"/>
    <s v="DOC PENDING_INV/EXIT/INV/094"/>
    <s v="2000CH010T3006010322"/>
    <s v="0T3006010322"/>
    <n v="292311795661"/>
    <s v="6095611"/>
    <d v="2023-11-03T00:00:00"/>
    <d v="2023-10-26T00:00:00"/>
    <e v="#N/A"/>
    <e v="#N/A"/>
    <e v="#N/A"/>
    <s v="Local"/>
    <m/>
    <m/>
    <m/>
    <m/>
    <m/>
    <m/>
    <n v="2000"/>
    <s v="CH01"/>
    <s v="0T3006010322"/>
    <s v="New_Line item_ Addition"/>
    <m/>
    <s v="BD3547"/>
    <n v="6"/>
    <x v="472"/>
    <s v="PHASE_2_ACT"/>
    <m/>
    <s v="Documents required for remaining qty"/>
    <n v="413"/>
    <x v="2"/>
    <n v="11013.925000000001"/>
    <d v="2023-10-01T00:00:00"/>
    <s v="(R). MANUFACTURE OF MACHINERY AND EQUIPMENT"/>
    <n v="722"/>
    <n v="142"/>
    <n v="128.9"/>
    <n v="153"/>
    <n v="130.80000000000001"/>
    <n v="1.0147401086113266"/>
    <n v="440"/>
    <n v="67057.628704422037"/>
    <m/>
    <m/>
  </r>
  <r>
    <n v="485"/>
    <n v="291606046841"/>
    <x v="86"/>
    <s v="Emerson Process Management"/>
    <s v="SEAT RING,GG10658X012,FISH-CO"/>
    <n v="1"/>
    <s v="NOS"/>
    <n v="65894.5"/>
    <m/>
    <n v="65894.5"/>
    <n v="84819090"/>
    <n v="7.4999999999999997E-2"/>
    <n v="0"/>
    <n v="0"/>
    <m/>
    <n v="0.1"/>
    <n v="0"/>
    <n v="0.18"/>
    <s v="001/2017-III368"/>
    <n v="4942.0874999999996"/>
    <n v="0"/>
    <n v="494.20875000000001"/>
    <n v="12839.543324999999"/>
    <n v="18275.839574999998"/>
    <s v="DOC PENDING_INV/EXIT/INV/073"/>
    <s v="2000GS010P4102210634"/>
    <s v="0P4102210634"/>
    <n v="291606046841"/>
    <s v="0057284"/>
    <d v="2016-12-27T00:00:00"/>
    <d v="2016-11-18T00:00:00"/>
    <e v="#N/A"/>
    <e v="#N/A"/>
    <e v="#N/A"/>
    <s v="Local"/>
    <m/>
    <m/>
    <m/>
    <m/>
    <m/>
    <m/>
    <n v="2000"/>
    <s v="GS01"/>
    <s v="0P4102210634"/>
    <s v="Verification Completed by NSS"/>
    <m/>
    <n v="6316001915"/>
    <n v="1"/>
    <x v="473"/>
    <s v="PHASE_1_ACT"/>
    <m/>
    <s v="DUPLICATE ENTRY"/>
    <n v="2946"/>
    <x v="2"/>
    <n v="65894.5"/>
    <d v="2016-11-01T00:00:00"/>
    <s v="(R). MANUFACTURE OF MACHINERY AND EQUIPMENT"/>
    <n v="722"/>
    <n v="59"/>
    <n v="107.5"/>
    <n v="153"/>
    <n v="130.80000000000001"/>
    <n v="1.2167441860465118"/>
    <n v="2965"/>
    <n v="80176.74976744187"/>
    <m/>
    <m/>
  </r>
  <r>
    <n v="486"/>
    <n v="291807558416"/>
    <x v="92"/>
    <s v="Sulzer Pumps India Pvt. Ltd."/>
    <s v="BRG,ISOLTR,BRZ,204425011006,SULZ-PMP"/>
    <n v="2"/>
    <s v="NOS"/>
    <n v="32723.474999999951"/>
    <m/>
    <n v="65446.949999999903"/>
    <n v="84842000"/>
    <n v="7.4999999999999997E-2"/>
    <n v="0"/>
    <n v="0"/>
    <n v="0"/>
    <n v="0.1"/>
    <n v="0"/>
    <n v="0.18"/>
    <s v="001/2017-III369B"/>
    <n v="4908.5212499999925"/>
    <n v="0"/>
    <n v="490.85212499999926"/>
    <n v="12752.338207499983"/>
    <n v="18151.711582499975"/>
    <s v="DOC PENDING_INV/EXIT/INV/075"/>
    <s v="2000GS010P4205020879"/>
    <s v="0P4205020879"/>
    <n v="291807558416"/>
    <s v="6059376"/>
    <d v="2018-09-01T00:00:00"/>
    <d v="2018-08-28T00:00:00"/>
    <e v="#N/A"/>
    <e v="#N/A"/>
    <e v="#N/A"/>
    <s v="Local"/>
    <m/>
    <m/>
    <m/>
    <m/>
    <m/>
    <m/>
    <n v="2000"/>
    <s v="GS01"/>
    <s v="0P4205020879"/>
    <s v="Verification Completed by NSS"/>
    <s v="Phaze1_Part_2"/>
    <n v="1827000886"/>
    <n v="2"/>
    <x v="474"/>
    <s v="PHASE_1_ACT"/>
    <m/>
    <s v="DOCUMENTS REQUIRED FOR REMAINING QUANTITY"/>
    <n v="2298"/>
    <x v="2"/>
    <n v="32723.474999999951"/>
    <d v="2018-08-01T00:00:00"/>
    <s v="(R). MANUFACTURE OF MACHINERY AND EQUIPMENT"/>
    <n v="722"/>
    <n v="80"/>
    <n v="111.2"/>
    <n v="153"/>
    <n v="130.80000000000001"/>
    <n v="1.1762589928057554"/>
    <n v="2327"/>
    <n v="76982.563489208522"/>
    <m/>
    <m/>
  </r>
  <r>
    <n v="487"/>
    <n v="291700727721"/>
    <x v="58"/>
    <s v="Flowserve sanmar Limited"/>
    <s v="GSKT,SEAT,D0122011/13,SANMAR"/>
    <n v="5"/>
    <s v="NOS"/>
    <n v="13020.088"/>
    <m/>
    <n v="65100.44"/>
    <n v="40169340"/>
    <n v="0.1"/>
    <m/>
    <n v="0"/>
    <m/>
    <n v="0.1"/>
    <m/>
    <n v="0.18"/>
    <s v="001/2017-III123A"/>
    <n v="6510.0440000000008"/>
    <n v="0"/>
    <n v="651.00440000000015"/>
    <n v="13007.067912"/>
    <n v="20168.116312000002"/>
    <s v="DOC PENDING_INV/EXIT/INV/096"/>
    <s v="2000CH010P4205031256"/>
    <s v="0P4205031256"/>
    <n v="291700727721"/>
    <s v="0010155"/>
    <d v="2017-02-27T00:00:00"/>
    <d v="2016-09-22T00:00:00"/>
    <e v="#N/A"/>
    <e v="#N/A"/>
    <e v="#N/A"/>
    <s v="Local"/>
    <m/>
    <m/>
    <m/>
    <m/>
    <m/>
    <m/>
    <n v="2000"/>
    <s v="CH01"/>
    <s v="0P4205031256"/>
    <s v="Verification Completed by NSS"/>
    <m/>
    <n v="6100402764"/>
    <n v="5"/>
    <x v="475"/>
    <s v="PHASE_3_ACT"/>
    <m/>
    <m/>
    <n v="3003"/>
    <x v="2"/>
    <n v="13020.08999999998"/>
    <d v="2016-09-01T00:00:00"/>
    <s v="(R). MANUFACTURE OF MACHINERY AND EQUIPMENT"/>
    <n v="722"/>
    <n v="57"/>
    <n v="107.4"/>
    <n v="153"/>
    <n v="130.80000000000001"/>
    <n v="1.217877094972067"/>
    <n v="3026"/>
    <n v="79284.346927374179"/>
    <m/>
    <m/>
  </r>
  <r>
    <n v="488"/>
    <n v="291806026632"/>
    <x v="207"/>
    <s v="Metro Trading Co."/>
    <s v="BALLAST,BJOR 125W,BAJAJ"/>
    <n v="150"/>
    <s v="EA"/>
    <n v="432"/>
    <m/>
    <n v="64800"/>
    <n v="85041090"/>
    <n v="7.4999999999999997E-2"/>
    <n v="0"/>
    <n v="0"/>
    <n v="0"/>
    <n v="0.1"/>
    <n v="0"/>
    <n v="0.18"/>
    <s v="001/2017-III375"/>
    <n v="4860"/>
    <n v="0"/>
    <n v="486"/>
    <n v="12626.279999999999"/>
    <n v="17972.28"/>
    <s v="DOC PENDING_INV/EXIT/INV/068"/>
    <s v="2000CH010P2739010130"/>
    <s v="0P2739010130"/>
    <n v="291806026632"/>
    <s v="6047980"/>
    <d v="2018-07-18T00:00:00"/>
    <d v="2018-07-18T00:00:00"/>
    <e v="#N/A"/>
    <e v="#N/A"/>
    <e v="#N/A"/>
    <s v="Local"/>
    <m/>
    <m/>
    <m/>
    <m/>
    <m/>
    <m/>
    <n v="2000"/>
    <s v="CH01"/>
    <s v="0P2739010130"/>
    <s v="Verification Completed by NSS"/>
    <m/>
    <s v="T/1203"/>
    <n v="150"/>
    <x v="476"/>
    <s v="PHASE_1_ACT"/>
    <m/>
    <s v="Documents Required for remaining quantity."/>
    <n v="2339"/>
    <x v="1"/>
    <n v="432"/>
    <d v="2018-07-01T00:00:00"/>
    <s v="(Q). MANUFACTURE OF ELECTRICAL EQUIPMENT"/>
    <n v="666"/>
    <n v="79"/>
    <n v="111.5"/>
    <n v="153"/>
    <n v="133.4"/>
    <n v="1.1964125560538117"/>
    <n v="2358"/>
    <n v="77527.533632286999"/>
    <m/>
    <m/>
  </r>
  <r>
    <n v="489"/>
    <n v="171900275853"/>
    <x v="6"/>
    <s v="Elliot Ebara Singapore PTE. Ltd."/>
    <s v="SEAL RING,Cu,A837771-40,ELLIOTT"/>
    <n v="1"/>
    <s v="EA"/>
    <n v="64056.75"/>
    <m/>
    <n v="64056.75"/>
    <n v="84149011"/>
    <n v="7.4999999999999997E-2"/>
    <n v="0"/>
    <n v="0"/>
    <n v="0"/>
    <n v="0.1"/>
    <n v="0"/>
    <n v="0.18"/>
    <s v="001/2017-III317B"/>
    <n v="4804.2562499999995"/>
    <n v="0"/>
    <n v="480.42562499999997"/>
    <n v="12481.457737500001"/>
    <n v="17766.139612499999"/>
    <s v="DOC PENDING_INV/EXIT/INV/065"/>
    <s v="2000CH010P0802030415"/>
    <s v="0P0802030415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415"/>
    <s v="Verification Completed by NSS"/>
    <s v="Phaze1_Part_2"/>
    <s v="18A771F"/>
    <n v="1"/>
    <x v="477"/>
    <s v="PHASE_1_ACT"/>
    <m/>
    <s v="REQUIRED ALL PAGES OF BOE."/>
    <n v="2207"/>
    <x v="2"/>
    <n v="64056.75"/>
    <d v="2018-11-01T00:00:00"/>
    <s v="(R). MANUFACTURE OF MACHINERY AND EQUIPMENT"/>
    <n v="722"/>
    <n v="83"/>
    <n v="111.9"/>
    <n v="153"/>
    <n v="130.80000000000001"/>
    <n v="1.1689008042895443"/>
    <n v="2235"/>
    <n v="74875.986595174269"/>
    <m/>
    <m/>
  </r>
  <r>
    <n v="490"/>
    <n v="292311951794"/>
    <x v="208"/>
    <s v="Process Instruments"/>
    <s v="BOOSTR,3/8IN-NPTF,VBA20A-03,SMC"/>
    <n v="2"/>
    <s v="EA"/>
    <n v="31831"/>
    <m/>
    <n v="63662"/>
    <n v="84812000"/>
    <n v="7.4999999999999997E-2"/>
    <n v="0"/>
    <n v="0"/>
    <n v="0"/>
    <n v="0.1"/>
    <n v="0"/>
    <n v="0.18"/>
    <s v="001/2017-III368"/>
    <n v="4774.6499999999996"/>
    <n v="0"/>
    <n v="477.46499999999997"/>
    <n v="12404.540699999998"/>
    <n v="17656.655699999996"/>
    <s v="DOC PENDING_INV/EXIT/INV/087"/>
    <s v="2000CH010P2905020054"/>
    <s v="0P2905020054"/>
    <n v="292311951794"/>
    <s v="6096944"/>
    <d v="2023-11-07T00:00:00"/>
    <d v="2023-11-07T00:00:00"/>
    <e v="#N/A"/>
    <e v="#N/A"/>
    <e v="#N/A"/>
    <s v="Local"/>
    <m/>
    <m/>
    <m/>
    <m/>
    <m/>
    <m/>
    <n v="2000"/>
    <s v="CH01"/>
    <s v="0P2905020054"/>
    <s v="New_Line item_ Addition"/>
    <m/>
    <s v="G-801/23-24"/>
    <n v="2"/>
    <x v="478"/>
    <s v="PHASE_2_ACT"/>
    <m/>
    <s v="Documents required for remaining qty"/>
    <n v="401"/>
    <x v="2"/>
    <n v="31831"/>
    <d v="2023-11-01T00:00:00"/>
    <s v="(R). MANUFACTURE OF MACHINERY AND EQUIPMENT"/>
    <n v="722"/>
    <n v="143"/>
    <n v="129.19999999999999"/>
    <n v="153"/>
    <n v="130.80000000000001"/>
    <n v="1.0123839009287927"/>
    <n v="409"/>
    <n v="64450.383900928799"/>
    <m/>
    <m/>
  </r>
  <r>
    <n v="491"/>
    <n v="171801082633"/>
    <x v="20"/>
    <s v="Nidec ASI S.p.A"/>
    <s v="VLV,BFLY,F/BUCHHOLZ RLY,13.5MVA,SPL-TRAS"/>
    <n v="2"/>
    <s v="NOS"/>
    <n v="31830.25"/>
    <m/>
    <n v="63660.5"/>
    <n v="85049090"/>
    <n v="0.15"/>
    <n v="0"/>
    <n v="0"/>
    <n v="0"/>
    <n v="0.1"/>
    <n v="0"/>
    <n v="0.18"/>
    <s v="001/2017-III375"/>
    <n v="9549.0749999999989"/>
    <n v="0"/>
    <n v="954.90749999999991"/>
    <n v="13349.606849999998"/>
    <n v="23853.589349999995"/>
    <s v="DOC PENDING_INV/EXIT/INV/066"/>
    <s v="2000GS010P1141120229"/>
    <s v="0P1141120229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29"/>
    <s v="Verification Completed by NSS"/>
    <s v="Phaze1_Part_2"/>
    <n v="7068019"/>
    <n v="2"/>
    <x v="479"/>
    <s v="PHASE_1_ACT"/>
    <m/>
    <s v="REQUIRED COMPLETE VISIBLE COPY OF BOE."/>
    <m/>
    <x v="2"/>
    <n v="31830.25"/>
    <d v="2019-09-01T00:00:00"/>
    <s v="(R). MANUFACTURE OF MACHINERY AND EQUIPMENT"/>
    <n v="722"/>
    <n v="93"/>
    <n v="113.9"/>
    <n v="153"/>
    <n v="130.80000000000001"/>
    <n v="1.1483757682177349"/>
    <n v="1931"/>
    <n v="73106.175592625106"/>
    <m/>
    <m/>
  </r>
  <r>
    <n v="492"/>
    <n v="171800967741"/>
    <x v="93"/>
    <s v="Bently Nevada LLC"/>
    <s v="PROBE,PROX,330180-90-05,BENTLY-N"/>
    <n v="2"/>
    <s v="NOS"/>
    <n v="31803.895"/>
    <m/>
    <n v="63607.79"/>
    <n v="85437099"/>
    <n v="7.4999999999999997E-2"/>
    <n v="0"/>
    <n v="0"/>
    <n v="0"/>
    <n v="0.1"/>
    <n v="0"/>
    <n v="0.18"/>
    <s v="001/2017-III394"/>
    <n v="4770.5842499999999"/>
    <n v="0"/>
    <n v="477.058425"/>
    <n v="12393.977881499997"/>
    <n v="17641.620556499998"/>
    <s v="DOC PENDING_INV/EXIT/INV/075"/>
    <s v="2000CH010P4158050011"/>
    <s v="0P4158050011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58050011"/>
    <s v="Verification Completed by NSS"/>
    <s v="Phaze_2"/>
    <n v="1007534470"/>
    <n v="2"/>
    <x v="480"/>
    <s v="PHASE_1_ACT"/>
    <m/>
    <s v="DOCUMENTS REQUIRED FOR REMAINING QUANTITY"/>
    <n v="2460"/>
    <x v="3"/>
    <n v="31803.895"/>
    <d v="2018-03-01T00:00:00"/>
    <s v="(P). MANUFACTURE OF COMPUTER, ELECTRONIC AND OPTICAL PRODUCTS"/>
    <n v="639"/>
    <n v="75"/>
    <n v="110.6"/>
    <n v="153"/>
    <n v="121.7"/>
    <n v="1.1003616636528031"/>
    <n v="2480"/>
    <n v="69991.573625678138"/>
    <m/>
    <m/>
  </r>
  <r>
    <n v="493"/>
    <n v="291903457790"/>
    <x v="209"/>
    <s v="Joseph Leslie &amp; Company LLP"/>
    <s v="EAR MUFF,POLYPROPYLENE,RED/YELLOW"/>
    <n v="330"/>
    <s v="ST"/>
    <n v="192.5589696969694"/>
    <m/>
    <n v="63544.459999999897"/>
    <n v="39269099"/>
    <n v="0.15"/>
    <n v="0"/>
    <n v="0"/>
    <n v="0"/>
    <n v="0.1"/>
    <n v="0"/>
    <n v="0.18"/>
    <s v="001/2017 - III111"/>
    <n v="9531.6689999999835"/>
    <n v="0"/>
    <n v="953.16689999999835"/>
    <n v="13325.273261999979"/>
    <n v="23810.109161999961"/>
    <s v="DOC PENDING_INV/EXIT/INV/081"/>
    <s v="2000CH010T1619040002"/>
    <s v="0T1619040002"/>
    <n v="291903457790"/>
    <s v="6025240"/>
    <d v="2019-04-09T00:00:00"/>
    <d v="2019-03-22T00:00:00"/>
    <e v="#N/A"/>
    <e v="#N/A"/>
    <e v="#N/A"/>
    <s v="Local"/>
    <m/>
    <m/>
    <m/>
    <m/>
    <m/>
    <m/>
    <n v="2000"/>
    <s v="CH01"/>
    <s v="0T1619040002"/>
    <s v="Verification Completed by NSS"/>
    <m/>
    <s v="V/1306/2018-19"/>
    <n v="330"/>
    <x v="481"/>
    <s v="PHASE_1_ACT"/>
    <m/>
    <m/>
    <n v="2092"/>
    <x v="0"/>
    <n v="192.5589696969694"/>
    <d v="2019-03-01T00:00:00"/>
    <s v="(J). MANUFACTURE OF CHEMICALS AND CHEMICAL PRODUCTS"/>
    <n v="364"/>
    <n v="87"/>
    <n v="119.7"/>
    <n v="153"/>
    <n v="136.4"/>
    <n v="1.1395154553049289"/>
    <n v="2115"/>
    <n v="72409.89426900573"/>
    <m/>
    <m/>
  </r>
  <r>
    <n v="494"/>
    <n v="291804468001"/>
    <x v="111"/>
    <s v="Pentair Valves &amp; Controls India,EMERSON PROCESS MANAGEMENT (INDIA)"/>
    <s v="SEAL KIT,ALGAS 0.9S-0350-335-CL,BIFFI"/>
    <n v="2"/>
    <s v="SET"/>
    <n v="31721.919999999951"/>
    <m/>
    <n v="63443.839999999902"/>
    <n v="40169390"/>
    <n v="0.1"/>
    <n v="0"/>
    <n v="0"/>
    <m/>
    <n v="0.1"/>
    <n v="0"/>
    <n v="0.18"/>
    <s v="001/2017-III123A"/>
    <n v="6344.3839999999909"/>
    <n v="0"/>
    <n v="634.43839999999909"/>
    <n v="12676.079231999982"/>
    <n v="19654.901631999972"/>
    <s v="DOC PENDING_INV/EXIT/INV/073"/>
    <s v="2000CH010P4102211707"/>
    <s v="0P4102211707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07"/>
    <s v="Verification Completed by NSS"/>
    <s v="Phaze1_Part_2"/>
    <s v="IN1/75,33200524"/>
    <n v="2"/>
    <x v="482"/>
    <s v="PHASE_1_ACT"/>
    <m/>
    <s v="Documents required for remaining qty"/>
    <n v="2423"/>
    <x v="2"/>
    <n v="31721.919999999951"/>
    <d v="2018-04-01T00:00:00"/>
    <s v="(R). MANUFACTURE OF MACHINERY AND EQUIPMENT"/>
    <n v="722"/>
    <n v="76"/>
    <n v="110.1"/>
    <n v="153"/>
    <n v="130.80000000000001"/>
    <n v="1.1880108991825615"/>
    <n v="2449"/>
    <n v="75371.973405994446"/>
    <m/>
    <m/>
  </r>
  <r>
    <n v="495"/>
    <n v="172002469796"/>
    <x v="11"/>
    <s v="ERIKS Pte Ltd"/>
    <s v="ACTR,PNEU,SAD-BR16-40,AMG-PESCH  (I 2020206683)"/>
    <n v="1"/>
    <s v="EA"/>
    <n v="78217.59"/>
    <n v="78217.59"/>
    <n v="156435.18"/>
    <m/>
    <m/>
    <m/>
    <m/>
    <m/>
    <m/>
    <m/>
    <n v="0.18"/>
    <s v="III317"/>
    <n v="0"/>
    <m/>
    <n v="0"/>
    <n v="28158.332399999999"/>
    <n v="28158.332399999999"/>
    <s v="NA_INV/EXIT/INV/150_DOC PENDING"/>
    <s v="2000CH010P4102190044"/>
    <s v="0P4102190044"/>
    <e v="#N/A"/>
    <e v="#N/A"/>
    <e v="#N/A"/>
    <d v="2020-10-28T00:00:00"/>
    <n v="172002469796"/>
    <s v="1005083"/>
    <d v="2020-11-24T00:00:00"/>
    <s v="Import"/>
    <m/>
    <m/>
    <m/>
    <m/>
    <m/>
    <m/>
    <n v="2000"/>
    <s v="CH01"/>
    <s v="0P4102190044"/>
    <s v="Verification Completed by NSS"/>
    <s v="Phaze1_Part_1"/>
    <s v="I#2020206683"/>
    <n v="1"/>
    <x v="483"/>
    <s v="PHASE_3_NSS"/>
    <s v="63 LINE ITEM OF NSS"/>
    <m/>
    <n v="1506"/>
    <x v="1"/>
    <n v="63401.07"/>
    <d v="2020-10-01T00:00:00"/>
    <s v="(Q). MANUFACTURE OF ELECTRICAL EQUIPMENT"/>
    <n v="666"/>
    <n v="106"/>
    <n v="112.6"/>
    <n v="153"/>
    <n v="133.4"/>
    <n v="1.1847246891651866"/>
    <n v="1535"/>
    <n v="75112.812948490231"/>
    <m/>
    <m/>
  </r>
  <r>
    <n v="496"/>
    <n v="291804468001"/>
    <x v="111"/>
    <s v="Pentair Valves &amp; Controls India,EMERSON PROCESS MANAGEMENT (INDIA)"/>
    <s v="SEAL KIT,ALGAS 0.9C-0400-385-CL,BIFFI"/>
    <n v="2"/>
    <s v="SET"/>
    <n v="31528.744999999952"/>
    <m/>
    <n v="63057.489999999903"/>
    <n v="40169390"/>
    <n v="0.1"/>
    <n v="0"/>
    <n v="0"/>
    <m/>
    <n v="0.1"/>
    <n v="0"/>
    <n v="0.18"/>
    <s v="001/2017-III123A"/>
    <n v="6305.7489999999907"/>
    <n v="0"/>
    <n v="630.57489999999916"/>
    <n v="12598.886501999979"/>
    <n v="19535.210401999968"/>
    <s v="DOC PENDING_INV/EXIT/INV/073"/>
    <s v="2000CH010P4102211703"/>
    <s v="0P4102211703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03"/>
    <s v="Verification Completed by NSS"/>
    <s v="Phaze1_Part_2"/>
    <s v="IN1/75,33200524"/>
    <n v="2"/>
    <x v="484"/>
    <s v="PHASE_1_ACT"/>
    <m/>
    <s v="Documents required for remaining qty"/>
    <n v="2423"/>
    <x v="2"/>
    <n v="31528.744999999952"/>
    <d v="2018-04-01T00:00:00"/>
    <s v="(R). MANUFACTURE OF MACHINERY AND EQUIPMENT"/>
    <n v="722"/>
    <n v="76"/>
    <n v="110.1"/>
    <n v="153"/>
    <n v="130.80000000000001"/>
    <n v="1.1880108991825615"/>
    <n v="2449"/>
    <n v="74912.985395095267"/>
    <m/>
    <m/>
  </r>
  <r>
    <n v="497"/>
    <n v="291810808483"/>
    <x v="210"/>
    <s v="Parikh Sales"/>
    <s v="ELAS/MINOR KIT,ME3G035,IMOPUMP"/>
    <n v="2"/>
    <s v="NOS"/>
    <n v="31486.75"/>
    <m/>
    <n v="62973.5"/>
    <n v="84139190"/>
    <n v="7.4999999999999997E-2"/>
    <n v="0"/>
    <n v="0"/>
    <n v="0"/>
    <n v="0.1"/>
    <n v="0"/>
    <n v="0.18"/>
    <s v="001/2017-III317A"/>
    <n v="4723.0124999999998"/>
    <n v="0"/>
    <n v="472.30124999999998"/>
    <n v="12270.386474999999"/>
    <n v="17465.700225000001"/>
    <s v="DOC PENDING_INV/EXIT/INV/076"/>
    <s v="2000CH010P4205022949"/>
    <s v="0P4205022949"/>
    <n v="291810808483"/>
    <s v="6082869"/>
    <d v="2018-12-08T00:00:00"/>
    <d v="2018-11-14T00:00:00"/>
    <e v="#N/A"/>
    <e v="#N/A"/>
    <e v="#N/A"/>
    <s v="Local"/>
    <m/>
    <m/>
    <m/>
    <m/>
    <m/>
    <m/>
    <n v="2000"/>
    <s v="CH01"/>
    <s v="0P4205022949"/>
    <s v="Verification Completed by NSS"/>
    <s v="Phaze_2"/>
    <s v="PS-0228"/>
    <n v="2"/>
    <x v="485"/>
    <s v="PHASE_1_ACT"/>
    <m/>
    <s v="Documents required"/>
    <n v="2220"/>
    <x v="2"/>
    <n v="31486.75"/>
    <d v="2018-11-01T00:00:00"/>
    <s v="(R). MANUFACTURE OF MACHINERY AND EQUIPMENT"/>
    <n v="722"/>
    <n v="83"/>
    <n v="111.9"/>
    <n v="153"/>
    <n v="130.80000000000001"/>
    <n v="1.1689008042895443"/>
    <n v="2235"/>
    <n v="73609.774798927625"/>
    <m/>
    <m/>
  </r>
  <r>
    <n v="498"/>
    <n v="291804468001"/>
    <x v="111"/>
    <s v="Pentair Valves &amp; Controls India,EMERSON PROCESS MANAGEMENT (INDIA)"/>
    <s v="SEAL KIT,ALGAS 3S-2000-385-CL,BIFFI"/>
    <n v="2"/>
    <s v="SET"/>
    <n v="31347.869999999952"/>
    <m/>
    <n v="62695.739999999903"/>
    <n v="40169390"/>
    <n v="0.1"/>
    <n v="0"/>
    <n v="0"/>
    <m/>
    <n v="0.1"/>
    <n v="0"/>
    <n v="0.18"/>
    <s v="001/2017-III123A"/>
    <n v="6269.5739999999905"/>
    <n v="0"/>
    <n v="626.9573999999991"/>
    <n v="12526.608851999981"/>
    <n v="19423.140251999972"/>
    <s v="DOC PENDING_INV/EXIT/INV/073"/>
    <s v="2000CH010P4102211719"/>
    <s v="0P4102211719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19"/>
    <s v="Verification Completed by NSS"/>
    <s v="Phaze1_Part_2"/>
    <s v="IN1/75,33200524"/>
    <n v="2"/>
    <x v="486"/>
    <s v="PHASE_1_ACT"/>
    <m/>
    <s v="Documents required for remaining qty"/>
    <n v="2423"/>
    <x v="2"/>
    <n v="31347.869999999952"/>
    <d v="2018-04-01T00:00:00"/>
    <s v="(R). MANUFACTURE OF MACHINERY AND EQUIPMENT"/>
    <n v="722"/>
    <n v="76"/>
    <n v="110.1"/>
    <n v="153"/>
    <n v="130.80000000000001"/>
    <n v="1.1880108991825615"/>
    <n v="2449"/>
    <n v="74483.222452315982"/>
    <m/>
    <m/>
  </r>
  <r>
    <n v="499"/>
    <n v="172303150961"/>
    <x v="147"/>
    <s v="Bently Nevada LLC"/>
    <s v="PROBE,RVS MNT,3301050212100205,BENTLY-N"/>
    <n v="2"/>
    <s v="EA"/>
    <n v="31282.560000000001"/>
    <m/>
    <n v="62565.120000000003"/>
    <n v="85432090"/>
    <n v="7.4999999999999997E-2"/>
    <n v="0"/>
    <n v="0"/>
    <n v="0"/>
    <n v="0.1"/>
    <n v="0"/>
    <n v="0.18"/>
    <s v="001/2017-III394"/>
    <n v="4692.384"/>
    <n v="0"/>
    <n v="469.23840000000001"/>
    <n v="12190.813631999999"/>
    <n v="17352.436031999998"/>
    <s v="DOC PENDING_INV/EXIT/INV/093"/>
    <s v="2000CH010P5551870011"/>
    <s v="0P5551870011"/>
    <e v="#N/A"/>
    <e v="#N/A"/>
    <e v="#N/A"/>
    <d v="2023-09-28T00:00:00"/>
    <n v="172303150961"/>
    <s v="1003865"/>
    <d v="2023-09-29T00:00:00"/>
    <s v="Import"/>
    <m/>
    <m/>
    <m/>
    <m/>
    <m/>
    <m/>
    <n v="2000"/>
    <s v="CH01"/>
    <s v="0P5551870011"/>
    <s v="New_Line item_ Addition"/>
    <m/>
    <n v="1010809307"/>
    <n v="2"/>
    <x v="487"/>
    <s v="PHASE_2_ACT"/>
    <m/>
    <m/>
    <n v="441"/>
    <x v="3"/>
    <n v="31282.560000000001"/>
    <d v="2023-09-01T00:00:00"/>
    <s v="(P). MANUFACTURE OF COMPUTER, ELECTRONIC AND OPTICAL PRODUCTS"/>
    <n v="639"/>
    <n v="141"/>
    <n v="119.8"/>
    <n v="153"/>
    <n v="121.7"/>
    <n v="1.0158597662771287"/>
    <n v="470"/>
    <n v="63557.388180300513"/>
    <m/>
    <m/>
  </r>
  <r>
    <n v="500"/>
    <n v="292108736415"/>
    <x v="211"/>
    <s v="Pilot Gaskets And Engineers"/>
    <s v="GSKT,GRVD,MTL,24IN,SS316,CL300,KAM,GPH"/>
    <n v="12"/>
    <s v="EA"/>
    <n v="6122"/>
    <m/>
    <n v="73464"/>
    <n v="84841090"/>
    <n v="7.4999999999999997E-2"/>
    <n v="0"/>
    <n v="0"/>
    <n v="0"/>
    <n v="0.1"/>
    <n v="0"/>
    <n v="0"/>
    <s v="001/2017-III369B"/>
    <n v="5509.8"/>
    <n v="0"/>
    <n v="550.98"/>
    <n v="0"/>
    <n v="6060.7800000000007"/>
    <s v="DOC PENDING_INV/EXIT/INV/068"/>
    <s v="2000CH010P2541370010"/>
    <s v="0P2541370010"/>
    <n v="292108736415"/>
    <s v="6074788"/>
    <d v="2021-09-03T00:00:00"/>
    <d v="2021-08-30T00:00:00"/>
    <e v="#N/A"/>
    <e v="#N/A"/>
    <e v="#N/A"/>
    <s v="Local"/>
    <m/>
    <m/>
    <m/>
    <m/>
    <m/>
    <m/>
    <n v="2000"/>
    <s v="CH01"/>
    <s v="0P2541370010"/>
    <s v="Verification Completed by NSS"/>
    <m/>
    <s v="PGE/A0536/21-22"/>
    <n v="12"/>
    <x v="488"/>
    <s v="PHASE_1_ACT"/>
    <m/>
    <n v="1"/>
    <n v="1200"/>
    <x v="2"/>
    <n v="5194.1875"/>
    <d v="2021-08-01T00:00:00"/>
    <s v="(R). MANUFACTURE OF MACHINERY AND EQUIPMENT"/>
    <n v="722"/>
    <n v="116"/>
    <n v="119.4"/>
    <n v="153"/>
    <n v="130.80000000000001"/>
    <n v="1.0954773869346734"/>
    <n v="1231"/>
    <n v="68281.379396984936"/>
    <m/>
    <m/>
  </r>
  <r>
    <n v="501"/>
    <n v="171801544386"/>
    <x v="11"/>
    <s v="I.S.G. SpA"/>
    <s v="SIG ADDER,CUR,0 10V,E2004-1,ELENEWS  (I FV18 180070)"/>
    <n v="1"/>
    <s v="EA"/>
    <n v="56320.56"/>
    <n v="857.05"/>
    <n v="57177.61"/>
    <n v="84219900"/>
    <n v="0.1"/>
    <m/>
    <m/>
    <m/>
    <n v="0.1"/>
    <m/>
    <n v="0.18"/>
    <s v="III322"/>
    <n v="5717.7610000000004"/>
    <m/>
    <n v="571.77610000000004"/>
    <n v="11424.086477999999"/>
    <n v="17713.623577999999"/>
    <s v="NA_INV/EXIT/INV/151_DOC PENDING"/>
    <s v="2000CH010P4110100046"/>
    <s v="0P4110100046"/>
    <e v="#N/A"/>
    <e v="#N/A"/>
    <e v="#N/A"/>
    <d v="2018-06-06T00:00:00"/>
    <n v="171801544386"/>
    <s v="1002429"/>
    <d v="2018-06-14T00:00:00"/>
    <s v="Import"/>
    <m/>
    <m/>
    <m/>
    <m/>
    <m/>
    <m/>
    <n v="2000"/>
    <s v="CH01"/>
    <s v="0P4110100046"/>
    <s v="Verification Completed by NSS"/>
    <s v="Phaze1_Part_1"/>
    <s v="I#FV18/180070"/>
    <n v="1"/>
    <x v="489"/>
    <s v="PHASE_3_NSS"/>
    <s v="63 LINE ITEM OF NSS"/>
    <m/>
    <n v="2381"/>
    <x v="2"/>
    <n v="62296.489999999903"/>
    <d v="2018-06-01T00:00:00"/>
    <s v="(R). MANUFACTURE OF MACHINERY AND EQUIPMENT"/>
    <n v="722"/>
    <n v="78"/>
    <n v="110.5"/>
    <n v="153"/>
    <n v="130.80000000000001"/>
    <n v="1.183710407239819"/>
    <n v="2388"/>
    <n v="73741.003547511194"/>
    <m/>
    <m/>
  </r>
  <r>
    <n v="502"/>
    <n v="171700744132"/>
    <x v="61"/>
    <s v="Bently Nevada LLC"/>
    <s v="PROBE,M10X1,33010400031002IN,BENTLY-N"/>
    <n v="2"/>
    <s v="EA"/>
    <n v="31072.125"/>
    <m/>
    <n v="62144.25"/>
    <n v="85437099"/>
    <n v="7.4999999999999997E-2"/>
    <n v="0"/>
    <n v="0"/>
    <n v="0"/>
    <n v="0.1"/>
    <n v="0"/>
    <n v="0.18"/>
    <s v="001/2017-III394"/>
    <n v="4660.8187499999995"/>
    <n v="0"/>
    <n v="466.08187499999997"/>
    <n v="12108.807112500001"/>
    <n v="17235.707737500001"/>
    <s v="DOC PENDING_INV/EXIT/INV/080"/>
    <s v="2000CH010P5551870021"/>
    <s v="0P5551870021"/>
    <e v="#N/A"/>
    <e v="#N/A"/>
    <e v="#N/A"/>
    <d v="2017-03-21T00:00:00"/>
    <n v="171700744132"/>
    <s v="0001243"/>
    <d v="2017-03-29T00:00:00"/>
    <s v="Import"/>
    <m/>
    <m/>
    <m/>
    <m/>
    <m/>
    <m/>
    <n v="2000"/>
    <s v="CH01"/>
    <s v="0P5551870021"/>
    <s v="Verification Completed by NSS"/>
    <m/>
    <n v="1007462052"/>
    <n v="2"/>
    <x v="490"/>
    <s v="PHASE_1_ACT"/>
    <m/>
    <m/>
    <n v="2823"/>
    <x v="3"/>
    <n v="31072.125"/>
    <d v="2017-03-01T00:00:00"/>
    <s v="(P). MANUFACTURE OF COMPUTER, ELECTRONIC AND OPTICAL PRODUCTS"/>
    <n v="639"/>
    <n v="63"/>
    <n v="108"/>
    <n v="153"/>
    <n v="121.7"/>
    <n v="1.1268518518518518"/>
    <n v="2845"/>
    <n v="70027.363194444435"/>
    <m/>
    <m/>
  </r>
  <r>
    <n v="503"/>
    <n v="171801082633"/>
    <x v="20"/>
    <s v="Nidec ASI S.p.A"/>
    <s v="MDL,RECTIFIER,1600V,500A,ELC409614,NIDEC"/>
    <n v="1"/>
    <s v="EA"/>
    <n v="61788.209999999897"/>
    <m/>
    <n v="61788.209999999897"/>
    <s v="85049000 / 85049090"/>
    <n v="0.15"/>
    <n v="0"/>
    <n v="0"/>
    <n v="0"/>
    <n v="0.1"/>
    <n v="0"/>
    <n v="0.18"/>
    <s v="001/2017-III375"/>
    <n v="9268.2314999999835"/>
    <n v="0"/>
    <n v="926.82314999999835"/>
    <n v="12956.987636999978"/>
    <n v="23152.04228699996"/>
    <s v="DOC PENDING_INV/EXIT/INV/065"/>
    <s v="2000GS010P1003020200"/>
    <s v="0P1003020200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00"/>
    <s v="Verification Completed by NSS"/>
    <s v="Phaze1_Part_2"/>
    <n v="7068019"/>
    <n v="1"/>
    <x v="491"/>
    <s v="PHASE_1_ACT"/>
    <m/>
    <s v="REQUIRED ALL PAGES OF BOE."/>
    <m/>
    <x v="1"/>
    <n v="61788.209999999897"/>
    <d v="2019-09-01T00:00:00"/>
    <s v="(Q). MANUFACTURE OF ELECTRICAL EQUIPMENT"/>
    <n v="666"/>
    <n v="93"/>
    <n v="110.5"/>
    <n v="153"/>
    <n v="133.4"/>
    <n v="1.207239819004525"/>
    <n v="1931"/>
    <n v="74593.187457013453"/>
    <m/>
    <m/>
  </r>
  <r>
    <n v="504"/>
    <n v="292105481765"/>
    <x v="163"/>
    <s v="PHASE ELECTRICALS"/>
    <s v="RCCB,63A,100MA,4P,1C/O,SCHNE-EL"/>
    <n v="45"/>
    <s v="EA"/>
    <n v="1355"/>
    <m/>
    <n v="60975"/>
    <n v="85362040"/>
    <n v="0.1"/>
    <n v="0"/>
    <n v="0"/>
    <n v="0"/>
    <n v="0.1"/>
    <n v="0"/>
    <n v="0.18"/>
    <s v="001/2017-III388A"/>
    <n v="6097.5"/>
    <n v="0"/>
    <n v="609.75"/>
    <n v="12182.805"/>
    <n v="18890.055"/>
    <s v="DOC PENDING_INV/EXIT/INV/078"/>
    <s v="2000CH010P4610290330"/>
    <s v="0P4610290330"/>
    <n v="292105481765"/>
    <s v="6047988"/>
    <d v="2021-06-12T00:00:00"/>
    <d v="2021-06-11T00:00:00"/>
    <e v="#N/A"/>
    <e v="#N/A"/>
    <e v="#N/A"/>
    <s v="Local"/>
    <m/>
    <m/>
    <m/>
    <m/>
    <m/>
    <m/>
    <n v="2000"/>
    <s v="CH01"/>
    <s v="0P4610290330"/>
    <s v="Verification Completed by NSS"/>
    <m/>
    <n v="350"/>
    <n v="45"/>
    <x v="492"/>
    <s v="PHASE_1_ACT"/>
    <m/>
    <n v="1"/>
    <n v="1280"/>
    <x v="1"/>
    <n v="1355"/>
    <d v="2021-06-01T00:00:00"/>
    <s v="(Q). MANUFACTURE OF ELECTRICAL EQUIPMENT"/>
    <n v="666"/>
    <n v="114"/>
    <n v="120.2"/>
    <n v="153"/>
    <n v="133.4"/>
    <n v="1.1098169717138104"/>
    <n v="1292"/>
    <n v="67671.089850249598"/>
    <m/>
    <m/>
  </r>
  <r>
    <n v="505"/>
    <n v="291804468001"/>
    <x v="111"/>
    <s v="Pentair Valves &amp; Controls India,EMERSON PROCESS MANAGEMENT (INDIA)"/>
    <s v="SEAL KIT,ALGAS 1.5S-1100-385-CL,BIFFI"/>
    <n v="2"/>
    <s v="SET"/>
    <n v="30386.68"/>
    <m/>
    <n v="60773.36"/>
    <n v="40169390"/>
    <n v="0.1"/>
    <n v="0"/>
    <n v="0"/>
    <m/>
    <n v="0.1"/>
    <n v="0"/>
    <n v="0.18"/>
    <s v="001/2017-III123A"/>
    <n v="6077.3360000000002"/>
    <n v="0"/>
    <n v="607.73360000000002"/>
    <n v="12142.517328"/>
    <n v="18827.586928000001"/>
    <s v="DOC PENDING_INV/EXIT/INV/073"/>
    <s v="2000CH010P4102211715"/>
    <s v="0P4102211715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15"/>
    <s v="Verification Completed by NSS"/>
    <s v="Phaze1_Part_2"/>
    <s v="IN1/75,33200524"/>
    <n v="2"/>
    <x v="493"/>
    <s v="PHASE_1_ACT"/>
    <m/>
    <s v="Documents required for remaining qty"/>
    <n v="2423"/>
    <x v="2"/>
    <n v="30386.68"/>
    <d v="2018-04-01T00:00:00"/>
    <s v="(R). MANUFACTURE OF MACHINERY AND EQUIPMENT"/>
    <n v="722"/>
    <n v="76"/>
    <n v="110.1"/>
    <n v="153"/>
    <n v="130.80000000000001"/>
    <n v="1.1880108991825615"/>
    <n v="2449"/>
    <n v="72199.414059945513"/>
    <m/>
    <m/>
  </r>
  <r>
    <n v="506"/>
    <n v="292207580350"/>
    <x v="152"/>
    <s v="STARFLEX SEALING INDIA PVT LTD"/>
    <s v="GSKT,SPW,CL300,SS,GPH,20IN"/>
    <n v="44"/>
    <s v="NOS"/>
    <n v="1380.230227272725"/>
    <m/>
    <n v="60730.129999999903"/>
    <n v="84841010"/>
    <n v="7.4999999999999997E-2"/>
    <n v="0"/>
    <n v="0"/>
    <n v="0"/>
    <n v="0.1"/>
    <n v="0"/>
    <n v="0.18"/>
    <s v="001/2017 - III369B"/>
    <n v="4554.7597499999929"/>
    <n v="0"/>
    <n v="455.47597499999932"/>
    <n v="11833.26583049998"/>
    <n v="16843.501555499974"/>
    <s v="DOC PENDING_INV/EXIT/INV/082"/>
    <s v="2000CH010T2541370403"/>
    <s v="0T2541370403"/>
    <n v="292207580350"/>
    <s v="6067692"/>
    <d v="2022-07-22T00:00:00"/>
    <d v="2022-06-30T00:00:00"/>
    <e v="#N/A"/>
    <e v="#N/A"/>
    <e v="#N/A"/>
    <s v="Local"/>
    <m/>
    <m/>
    <m/>
    <m/>
    <m/>
    <m/>
    <n v="2000"/>
    <s v="CH01"/>
    <s v="0T2541370403"/>
    <s v="Verification Completed by NSS"/>
    <m/>
    <s v="A012223/LUB00006"/>
    <n v="44"/>
    <x v="494"/>
    <s v="PHASE_1_ACT"/>
    <m/>
    <m/>
    <n v="896"/>
    <x v="2"/>
    <n v="1380.230227272725"/>
    <d v="2022-06-01T00:00:00"/>
    <s v="(R). MANUFACTURE OF MACHINERY AND EQUIPMENT"/>
    <n v="722"/>
    <n v="126"/>
    <n v="125.1"/>
    <n v="153"/>
    <n v="130.80000000000001"/>
    <n v="1.0455635491606716"/>
    <n v="927"/>
    <n v="63497.210263788875"/>
    <m/>
    <m/>
  </r>
  <r>
    <n v="507"/>
    <n v="291908621104"/>
    <x v="177"/>
    <s v="GE OIL &amp; GAS India PVT LTD"/>
    <s v="SPRG,000042150-130-0000,MASON"/>
    <n v="4"/>
    <s v="EA"/>
    <n v="15117.895"/>
    <m/>
    <n v="60471.58"/>
    <n v="73202000"/>
    <n v="0.1"/>
    <s v="050/2017-377"/>
    <n v="0"/>
    <n v="0"/>
    <n v="0.1"/>
    <n v="0"/>
    <n v="0.18"/>
    <s v="001/2017 -III234"/>
    <n v="6047.1580000000004"/>
    <n v="0"/>
    <n v="604.71580000000006"/>
    <n v="12082.221684"/>
    <n v="18734.095484000001"/>
    <s v="DOC PENDING_INV/EXIT/INV/072"/>
    <s v="2000CH010P4102201716"/>
    <s v="0P4102201716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01716"/>
    <s v="Verification Completed by NSS"/>
    <s v="Phaze_2"/>
    <s v="F25511206167"/>
    <n v="4"/>
    <x v="495"/>
    <s v="PHASE_1_ACT"/>
    <m/>
    <s v="Documents required for remaining qty"/>
    <n v="1938"/>
    <x v="2"/>
    <n v="15117.895"/>
    <d v="2019-08-01T00:00:00"/>
    <s v="(R). MANUFACTURE OF MACHINERY AND EQUIPMENT"/>
    <n v="722"/>
    <n v="92"/>
    <n v="113.6"/>
    <n v="153"/>
    <n v="130.80000000000001"/>
    <n v="1.1514084507042255"/>
    <n v="1962"/>
    <n v="69627.488239436629"/>
    <m/>
    <m/>
  </r>
  <r>
    <n v="508"/>
    <n v="171700544190"/>
    <x v="24"/>
    <s v="Pepperl and Fuchs (India) Pvt. Ltd."/>
    <s v="PRESS RLF DEVICE,VENT,EPV-6000+,PEPPERL"/>
    <n v="1"/>
    <s v="NOS"/>
    <n v="60249.68"/>
    <m/>
    <n v="60249.68"/>
    <s v="90262030 / 90262000"/>
    <n v="0"/>
    <n v="0"/>
    <n v="0"/>
    <n v="0"/>
    <n v="0"/>
    <n v="0"/>
    <n v="0.18"/>
    <s v="001/2017 -III416"/>
    <n v="0"/>
    <n v="0"/>
    <n v="0"/>
    <n v="10844.9424"/>
    <n v="10844.9424"/>
    <s v="DOC PENDING_INV/EXIT/INV/075"/>
    <s v="2000GS010P4151060002"/>
    <s v="0P4151060002"/>
    <e v="#N/A"/>
    <e v="#N/A"/>
    <e v="#N/A"/>
    <d v="2017-02-24T00:00:00"/>
    <n v="171700544190"/>
    <s v="0000947"/>
    <d v="2017-03-08T00:00:00"/>
    <s v="Import"/>
    <m/>
    <m/>
    <m/>
    <m/>
    <m/>
    <m/>
    <n v="2000"/>
    <s v="GS01"/>
    <s v="0P4151060002"/>
    <s v="Verification Completed by NSS"/>
    <s v="Phaze1_Part_2"/>
    <n v="2016600304"/>
    <n v="1"/>
    <x v="496"/>
    <s v="PHASE_1_ACT"/>
    <m/>
    <n v="1"/>
    <n v="2848"/>
    <x v="1"/>
    <n v="60249.68"/>
    <d v="2017-02-01T00:00:00"/>
    <s v="(Q). MANUFACTURE OF ELECTRICAL EQUIPMENT"/>
    <n v="666"/>
    <n v="62"/>
    <n v="108"/>
    <n v="153"/>
    <n v="133.4"/>
    <n v="1.2351851851851852"/>
    <n v="2873"/>
    <n v="74419.512148148147"/>
    <m/>
    <m/>
  </r>
  <r>
    <n v="509"/>
    <n v="291605088880"/>
    <x v="212"/>
    <s v="Hydroflex Pipe (P) Ltd"/>
    <s v="HOSE,FLEXI,SS,CL1,6IN,GT9751317584,BHEL"/>
    <n v="2"/>
    <s v="NOS"/>
    <n v="14937.8"/>
    <m/>
    <n v="29875.599999999999"/>
    <n v="83071000"/>
    <n v="0.1"/>
    <m/>
    <n v="0"/>
    <m/>
    <n v="0.1"/>
    <m/>
    <n v="0.18"/>
    <s v="001/2017-III316"/>
    <n v="2987.56"/>
    <n v="0"/>
    <n v="298.75600000000003"/>
    <n v="5969.1448799999989"/>
    <n v="9255.4608799999987"/>
    <s v="DOC PENDING_INV/EXIT/INV/095"/>
    <s v="2000GS010P1401130014"/>
    <s v="0P1401130014"/>
    <n v="291605088880"/>
    <s v="0049628"/>
    <d v="2016-11-09T00:00:00"/>
    <d v="2016-10-18T00:00:00"/>
    <e v="#N/A"/>
    <e v="#N/A"/>
    <e v="#N/A"/>
    <s v="Local"/>
    <m/>
    <m/>
    <m/>
    <m/>
    <m/>
    <m/>
    <n v="2000"/>
    <s v="GS01"/>
    <s v="0P1401130014"/>
    <s v="Verification Completed by NSS"/>
    <m/>
    <s v="1706/16-17"/>
    <n v="2"/>
    <x v="497"/>
    <s v="PHASE_3_ACT"/>
    <m/>
    <m/>
    <n v="2977"/>
    <x v="2"/>
    <n v="29875.599999999951"/>
    <d v="2016-10-01T00:00:00"/>
    <s v="(R). MANUFACTURE OF MACHINERY AND EQUIPMENT"/>
    <n v="722"/>
    <n v="58"/>
    <n v="107.9"/>
    <n v="153"/>
    <n v="130.80000000000001"/>
    <n v="1.2122335495829473"/>
    <n v="2996"/>
    <n v="72432.409267840485"/>
    <m/>
    <m/>
  </r>
  <r>
    <n v="510"/>
    <n v="171700744132"/>
    <x v="61"/>
    <s v="Bently Nevada LLC"/>
    <s v="CBL,EXT,8.5M,330130-085-01-IN,BENTLY-N"/>
    <n v="2"/>
    <s v="EA"/>
    <n v="29707.200000000001"/>
    <m/>
    <n v="59414.400000000001"/>
    <n v="85442010"/>
    <n v="0.1"/>
    <n v="0"/>
    <n v="0"/>
    <n v="0"/>
    <n v="0.1"/>
    <n v="0"/>
    <n v="0.18"/>
    <s v="001/2017 -III395"/>
    <n v="5941.4400000000005"/>
    <n v="0"/>
    <n v="594.14400000000012"/>
    <n v="11870.997119999998"/>
    <n v="18406.581119999999"/>
    <s v="DOC PENDING_INV/EXIT/INV/080"/>
    <s v="2000CH010P5551870013"/>
    <s v="0P5551870013"/>
    <e v="#N/A"/>
    <e v="#N/A"/>
    <e v="#N/A"/>
    <d v="2017-03-21T00:00:00"/>
    <n v="171700744132"/>
    <s v="0001243"/>
    <d v="2017-03-29T00:00:00"/>
    <s v="Import"/>
    <m/>
    <m/>
    <m/>
    <m/>
    <m/>
    <m/>
    <n v="2000"/>
    <s v="CH01"/>
    <s v="0P5551870013"/>
    <s v="Verification Completed by NSS"/>
    <m/>
    <n v="1007462052"/>
    <n v="2"/>
    <x v="498"/>
    <s v="PHASE_1_ACT"/>
    <m/>
    <m/>
    <n v="2823"/>
    <x v="1"/>
    <n v="29707.200000000001"/>
    <d v="2017-03-01T00:00:00"/>
    <s v="(Q). MANUFACTURE OF ELECTRICAL EQUIPMENT"/>
    <n v="666"/>
    <n v="63"/>
    <n v="108"/>
    <n v="153"/>
    <n v="133.4"/>
    <n v="1.2351851851851852"/>
    <n v="2845"/>
    <n v="73387.786666666667"/>
    <m/>
    <m/>
  </r>
  <r>
    <n v="511"/>
    <n v="292009463653"/>
    <x v="213"/>
    <s v="Goodrich Gasket Pvt. Ltd."/>
    <s v="GSKT,FLR,PE,NVPHT SSTC,170X190MM"/>
    <n v="5"/>
    <s v="NOS"/>
    <n v="11781.5"/>
    <m/>
    <n v="58907.5"/>
    <n v="84841010"/>
    <n v="7.4999999999999997E-2"/>
    <n v="0"/>
    <n v="0"/>
    <n v="0"/>
    <n v="0.1"/>
    <n v="0"/>
    <n v="0.18"/>
    <s v="001/2017 - III369B"/>
    <n v="4418.0625"/>
    <n v="0"/>
    <n v="441.80625000000003"/>
    <n v="11478.126375"/>
    <n v="16337.995124999999"/>
    <s v="DOC PENDING_INV/EXIT/INV/083"/>
    <s v="2000CH010T2549880009"/>
    <s v="0T2549880009"/>
    <n v="292009463653"/>
    <s v="6083781"/>
    <d v="2020-11-26T00:00:00"/>
    <d v="2020-11-16T00:00:00"/>
    <e v="#N/A"/>
    <e v="#N/A"/>
    <e v="#N/A"/>
    <s v="Local"/>
    <m/>
    <m/>
    <m/>
    <m/>
    <m/>
    <m/>
    <n v="2000"/>
    <s v="CH01"/>
    <s v="0T2549880009"/>
    <s v="Verification Completed by NSS"/>
    <m/>
    <s v="SD/201000533"/>
    <n v="5"/>
    <x v="499"/>
    <s v="PHASE_1_ACT"/>
    <m/>
    <s v="DOCUMENTS REQUIRED FOR REMAINING QTY."/>
    <n v="1487"/>
    <x v="2"/>
    <n v="11781.5"/>
    <d v="2020-11-01T00:00:00"/>
    <s v="(R). MANUFACTURE OF MACHINERY AND EQUIPMENT"/>
    <n v="722"/>
    <n v="107"/>
    <n v="113.7"/>
    <n v="153"/>
    <n v="130.80000000000001"/>
    <n v="1.1503957783641161"/>
    <n v="1504"/>
    <n v="67766.93931398417"/>
    <m/>
    <m/>
  </r>
  <r>
    <n v="512"/>
    <n v="292307548654"/>
    <x v="139"/>
    <s v="EMERSON PROCESS MANAGEMENT"/>
    <s v="GSKT,SS,10A3265X112,FISH-CO"/>
    <n v="5"/>
    <s v="EA"/>
    <n v="11761"/>
    <m/>
    <n v="58805"/>
    <n v="84842000"/>
    <n v="7.4999999999999997E-2"/>
    <n v="0"/>
    <n v="0"/>
    <m/>
    <n v="0.1"/>
    <n v="0"/>
    <n v="0.18"/>
    <s v="001/2017-III369B"/>
    <n v="4410.375"/>
    <n v="0"/>
    <n v="441.03750000000002"/>
    <n v="11458.15425"/>
    <n v="16309.56675"/>
    <s v="DOC PENDING_INV/EXIT/INV/090"/>
    <s v="2000CH010P4102210001"/>
    <s v="0P4102210001"/>
    <n v="292307548654"/>
    <s v="6061976"/>
    <d v="2023-07-19T00:00:00"/>
    <d v="2023-06-29T00:00:00"/>
    <e v="#N/A"/>
    <e v="#N/A"/>
    <e v="#N/A"/>
    <s v="Local"/>
    <m/>
    <m/>
    <m/>
    <m/>
    <m/>
    <m/>
    <n v="2000"/>
    <s v="CH01"/>
    <s v="0P4102210001"/>
    <s v="New_Line item_ Addition"/>
    <m/>
    <s v="23RXC3113"/>
    <n v="5"/>
    <x v="500"/>
    <s v="PHASE_2_ACT"/>
    <m/>
    <s v="Documents Required for remaining quantity."/>
    <n v="532"/>
    <x v="2"/>
    <n v="11761"/>
    <d v="2023-06-01T00:00:00"/>
    <s v="(R). MANUFACTURE OF MACHINERY AND EQUIPMENT"/>
    <n v="722"/>
    <n v="138"/>
    <n v="128"/>
    <n v="153"/>
    <n v="130.80000000000001"/>
    <n v="1.0218750000000001"/>
    <n v="562"/>
    <n v="60091.359375000007"/>
    <m/>
    <m/>
  </r>
  <r>
    <n v="513"/>
    <n v="291604729290"/>
    <x v="119"/>
    <s v="EMERSON PROCESS MANAGEMENT"/>
    <s v="BSHG,SEAL,1H7441X0022,FISH-CO"/>
    <n v="3"/>
    <s v="EA"/>
    <n v="19547.833333333332"/>
    <m/>
    <n v="58643.5"/>
    <n v="84819090"/>
    <n v="7.4999999999999997E-2"/>
    <n v="0"/>
    <n v="0"/>
    <n v="0"/>
    <n v="0.1"/>
    <n v="0"/>
    <n v="0.18"/>
    <s v="001/2017-III368"/>
    <n v="4398.2624999999998"/>
    <n v="0"/>
    <n v="439.82625000000002"/>
    <n v="11426.685974999999"/>
    <n v="16264.774724999999"/>
    <s v="DOC PENDING_INV/EXIT/INV/072"/>
    <s v="2000CH010P4102200254"/>
    <s v="0P4102200254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00254"/>
    <s v="Verification Completed by NSS"/>
    <m/>
    <n v="6316001233"/>
    <n v="3"/>
    <x v="501"/>
    <s v="PHASE_1_ACT"/>
    <m/>
    <s v="Documents required for remaining qty"/>
    <n v="3009"/>
    <x v="2"/>
    <n v="19547.833333333332"/>
    <d v="2016-09-01T00:00:00"/>
    <s v="(R). MANUFACTURE OF MACHINERY AND EQUIPMENT"/>
    <n v="722"/>
    <n v="57"/>
    <n v="107.4"/>
    <n v="153"/>
    <n v="130.80000000000001"/>
    <n v="1.217877094972067"/>
    <n v="3026"/>
    <n v="71420.575418994413"/>
    <m/>
    <m/>
  </r>
  <r>
    <n v="514"/>
    <m/>
    <x v="11"/>
    <s v="ELECTRO SERVICES"/>
    <s v="RLY,BKR CONT MULTI,110VDC,PSU6_X,ABB"/>
    <n v="4"/>
    <s v="NOS"/>
    <n v="14550"/>
    <m/>
    <n v="58200"/>
    <n v="85364900"/>
    <n v="0.1"/>
    <s v="050/2017-516C"/>
    <m/>
    <m/>
    <n v="0.1"/>
    <m/>
    <n v="0.18"/>
    <s v="001/2017-III388A"/>
    <n v="5820"/>
    <n v="0"/>
    <n v="582"/>
    <n v="11628.359999999999"/>
    <n v="18030.36"/>
    <s v="DOC PENDING_INV/EXIT/INV/165"/>
    <s v="2000GS010P4610160007"/>
    <s v="2000GS010P4610160007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610160007"/>
    <s v="Verification Completed by NSS"/>
    <s v="Phaze1_Part_2"/>
    <s v="R-058/16-17"/>
    <n v="4"/>
    <x v="502"/>
    <s v="PHASE_6_ACT"/>
    <m/>
    <m/>
    <n v="2813"/>
    <x v="1"/>
    <n v="14550"/>
    <d v="2017-03-01T00:00:00"/>
    <s v="(Q). MANUFACTURE OF ELECTRICAL EQUIPMENT"/>
    <n v="666"/>
    <n v="63"/>
    <n v="108"/>
    <n v="153"/>
    <n v="133.4"/>
    <n v="1.2351851851851852"/>
    <n v="2845"/>
    <n v="71887.777777777781"/>
    <m/>
    <m/>
  </r>
  <r>
    <n v="515"/>
    <n v="292007297886"/>
    <x v="214"/>
    <s v="EMERSON PROCESS MANAGEMENT INDIA PV"/>
    <s v="STEM,LWR,7000045858,KTMVLV"/>
    <n v="20"/>
    <s v="SET"/>
    <n v="2889"/>
    <m/>
    <n v="57780"/>
    <n v="84819090"/>
    <n v="7.4999999999999997E-2"/>
    <m/>
    <n v="0"/>
    <m/>
    <n v="0.1"/>
    <m/>
    <n v="0.18"/>
    <s v="001/2017-III368"/>
    <n v="4333.5"/>
    <n v="0"/>
    <n v="433.35"/>
    <n v="11258.432999999999"/>
    <n v="16025.282999999999"/>
    <s v="DOC PENDING_INV/EXIT/INV/096"/>
    <s v="2000CH010P4102201912"/>
    <s v="0P4102201912"/>
    <n v="292007297886"/>
    <s v="6065896"/>
    <d v="2020-09-23T00:00:00"/>
    <d v="2020-09-07T00:00:00"/>
    <e v="#N/A"/>
    <e v="#N/A"/>
    <e v="#N/A"/>
    <s v="Local"/>
    <m/>
    <m/>
    <m/>
    <m/>
    <m/>
    <m/>
    <n v="2000"/>
    <s v="CH01"/>
    <s v="0P4102201912"/>
    <s v="Verification Completed by NSS"/>
    <s v="Phaze1_Part_2"/>
    <s v="710S2117000053"/>
    <n v="20"/>
    <x v="503"/>
    <s v="PHASE_3_ACT"/>
    <m/>
    <m/>
    <n v="1557"/>
    <x v="2"/>
    <n v="2889"/>
    <d v="2020-09-01T00:00:00"/>
    <s v="(R). MANUFACTURE OF MACHINERY AND EQUIPMENT"/>
    <n v="722"/>
    <n v="105"/>
    <n v="113.7"/>
    <n v="153"/>
    <n v="130.80000000000001"/>
    <n v="1.1503957783641161"/>
    <n v="1565"/>
    <n v="66469.868073878635"/>
    <m/>
    <m/>
  </r>
  <r>
    <n v="516"/>
    <n v="171801082633"/>
    <x v="20"/>
    <s v="Nidec ASI S.p.A"/>
    <s v="MOT,ELEC,1.5KW,415V,4P,MSHE 90L-4"/>
    <n v="1"/>
    <s v="EA"/>
    <n v="57575.48"/>
    <m/>
    <n v="57575.48"/>
    <s v="85049000 / 85049090"/>
    <n v="0.15"/>
    <n v="0"/>
    <n v="0"/>
    <n v="0"/>
    <n v="0.1"/>
    <n v="0"/>
    <n v="0.18"/>
    <s v="001/2017-III375"/>
    <n v="8636.3220000000001"/>
    <n v="0"/>
    <n v="863.63220000000001"/>
    <n v="12073.578155999998"/>
    <n v="21573.532355999996"/>
    <s v="DOC PENDING_INV/EXIT/INV/065"/>
    <s v="2000GS010P1001080565"/>
    <s v="0P1001080565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1080565"/>
    <s v="Verification Completed by NSS"/>
    <s v="Phaze1_Part_2"/>
    <n v="7068019"/>
    <n v="1"/>
    <x v="504"/>
    <s v="PHASE_1_ACT"/>
    <m/>
    <s v="REQUIRED ALL PAGES OF BOE."/>
    <m/>
    <x v="1"/>
    <n v="57575.48"/>
    <d v="2019-09-01T00:00:00"/>
    <s v="(Q). MANUFACTURE OF ELECTRICAL EQUIPMENT"/>
    <n v="666"/>
    <n v="93"/>
    <n v="110.5"/>
    <n v="153"/>
    <n v="133.4"/>
    <n v="1.207239819004525"/>
    <n v="1931"/>
    <n v="69507.412054298649"/>
    <m/>
    <m/>
  </r>
  <r>
    <n v="517"/>
    <n v="291806934300"/>
    <x v="215"/>
    <s v="Siemens Limited"/>
    <s v="CONT KIT,F/3TF54,3TY7 540-0YA,SIEMENS"/>
    <n v="6"/>
    <s v="EA"/>
    <n v="9594.9650000000001"/>
    <m/>
    <n v="57569.79"/>
    <n v="85381010"/>
    <n v="7.4999999999999997E-2"/>
    <n v="0"/>
    <n v="0"/>
    <n v="0"/>
    <n v="0.1"/>
    <n v="0"/>
    <n v="0.18"/>
    <s v="001/2017-III389"/>
    <n v="4317.7342499999995"/>
    <n v="0"/>
    <n v="431.77342499999997"/>
    <n v="11217.4735815"/>
    <n v="15966.981256499999"/>
    <s v="DOC PENDING_INV/EXIT/INV/078"/>
    <s v="2000CH010P4610310031"/>
    <s v="0P4610310031"/>
    <n v="291806934300"/>
    <s v="6054801"/>
    <d v="2018-08-14T00:00:00"/>
    <d v="2018-08-07T00:00:00"/>
    <e v="#N/A"/>
    <e v="#N/A"/>
    <e v="#N/A"/>
    <s v="Local"/>
    <m/>
    <m/>
    <m/>
    <m/>
    <m/>
    <m/>
    <n v="2000"/>
    <s v="CH01"/>
    <s v="0P4610310031"/>
    <s v="Verification Completed by NSS"/>
    <m/>
    <n v="9018115467"/>
    <n v="6"/>
    <x v="505"/>
    <s v="PHASE_1_ACT"/>
    <m/>
    <n v="1"/>
    <n v="2319"/>
    <x v="1"/>
    <n v="9594.9650000000001"/>
    <d v="2018-08-01T00:00:00"/>
    <s v="(Q). MANUFACTURE OF ELECTRICAL EQUIPMENT"/>
    <n v="666"/>
    <n v="80"/>
    <n v="111.8"/>
    <n v="153"/>
    <n v="133.4"/>
    <n v="1.1932021466905189"/>
    <n v="2327"/>
    <n v="68692.397012522371"/>
    <m/>
    <m/>
  </r>
  <r>
    <n v="518"/>
    <n v="291804468001"/>
    <x v="111"/>
    <s v="Pentair Valves &amp; Controls India,EMERSON PROCESS MANAGEMENT (INDIA)"/>
    <s v="SEAL KIT,ALGAS 0.9S-0400-335-CL,BIFFI"/>
    <n v="2"/>
    <s v="SET"/>
    <n v="28701.75"/>
    <m/>
    <n v="57403.5"/>
    <n v="40169390"/>
    <n v="0.1"/>
    <n v="0"/>
    <n v="0"/>
    <m/>
    <n v="0.1"/>
    <n v="0"/>
    <n v="0.18"/>
    <s v="001/2017-III123A"/>
    <n v="5740.35"/>
    <n v="0"/>
    <n v="574.03500000000008"/>
    <n v="11469.219300000001"/>
    <n v="17783.604299999999"/>
    <s v="DOC PENDING_INV/EXIT/INV/073"/>
    <s v="2000CH010P4102211709"/>
    <s v="0P4102211709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09"/>
    <s v="Verification Completed by NSS"/>
    <s v="Phaze1_Part_2"/>
    <s v="IN1/75,33200524"/>
    <n v="2"/>
    <x v="506"/>
    <s v="PHASE_1_ACT"/>
    <m/>
    <s v="Documents required for remaining qty"/>
    <n v="2423"/>
    <x v="2"/>
    <n v="28701.75"/>
    <d v="2018-04-01T00:00:00"/>
    <s v="(R). MANUFACTURE OF MACHINERY AND EQUIPMENT"/>
    <n v="722"/>
    <n v="76"/>
    <n v="110.1"/>
    <n v="153"/>
    <n v="130.80000000000001"/>
    <n v="1.1880108991825615"/>
    <n v="2449"/>
    <n v="68195.983651226168"/>
    <m/>
    <m/>
  </r>
  <r>
    <n v="519"/>
    <n v="291706336401"/>
    <x v="144"/>
    <s v="Swelore Engineering Pvt. Ltd."/>
    <s v="DIAPH SET,99067DDBP53,WDD1125/25,SWELORE"/>
    <n v="12"/>
    <s v="NOS"/>
    <n v="4781.8799999999919"/>
    <m/>
    <n v="57382.559999999903"/>
    <n v="84139110"/>
    <n v="7.4999999999999997E-2"/>
    <n v="0"/>
    <n v="0"/>
    <n v="0"/>
    <n v="0.1"/>
    <n v="0"/>
    <n v="0.18"/>
    <s v="001/2017-III317A"/>
    <n v="4303.6919999999927"/>
    <n v="0"/>
    <n v="430.3691999999993"/>
    <n v="11180.991815999982"/>
    <n v="15915.053015999973"/>
    <s v="DOC PENDING_INV/EXIT/INV/077"/>
    <s v="2000GS010P4207020486"/>
    <s v="0P4207020486"/>
    <n v="291706336401"/>
    <s v="6054046"/>
    <d v="2017-11-04T00:00:00"/>
    <d v="2017-10-04T00:00:00"/>
    <e v="#N/A"/>
    <e v="#N/A"/>
    <e v="#N/A"/>
    <s v="Local"/>
    <m/>
    <m/>
    <m/>
    <m/>
    <m/>
    <m/>
    <n v="2000"/>
    <s v="GS01"/>
    <s v="0P4207020486"/>
    <s v="Verification Completed by NSS"/>
    <m/>
    <n v="470"/>
    <n v="12"/>
    <x v="507"/>
    <s v="PHASE_1_ACT"/>
    <m/>
    <n v="1"/>
    <n v="2626"/>
    <x v="2"/>
    <n v="4781.8799999999919"/>
    <d v="2017-10-01T00:00:00"/>
    <s v="(R). MANUFACTURE OF MACHINERY AND EQUIPMENT"/>
    <n v="722"/>
    <n v="70"/>
    <n v="109"/>
    <n v="153"/>
    <n v="130.80000000000001"/>
    <n v="1.2000000000000002"/>
    <n v="2631"/>
    <n v="68859.071999999898"/>
    <m/>
    <m/>
  </r>
  <r>
    <n v="520"/>
    <n v="171800967741"/>
    <x v="93"/>
    <s v="Bently Nevada LLC"/>
    <s v="PROBE,PROX,330104-00-08-10+,BENTLY-N"/>
    <n v="2"/>
    <s v="NOS"/>
    <n v="28572.25"/>
    <m/>
    <n v="57144.5"/>
    <n v="85437099"/>
    <n v="7.4999999999999997E-2"/>
    <n v="0"/>
    <n v="0"/>
    <n v="0"/>
    <n v="0.1"/>
    <n v="0"/>
    <n v="0.18"/>
    <s v="001/2017-III394"/>
    <n v="4285.8374999999996"/>
    <n v="0"/>
    <n v="428.58375000000001"/>
    <n v="11134.605824999999"/>
    <n v="15849.027074999998"/>
    <s v="DOC PENDING_INV/EXIT/INV/075"/>
    <s v="2000CH010P4145140028"/>
    <s v="0P4145140028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45140028"/>
    <s v="Verification Completed by NSS"/>
    <s v="Phaze_2"/>
    <n v="1007534470"/>
    <n v="2"/>
    <x v="508"/>
    <s v="PHASE_1_ACT"/>
    <m/>
    <s v="DOCUMENTS REQUIRED FOR REMAINING QUANTITY"/>
    <n v="2460"/>
    <x v="3"/>
    <n v="28572.25"/>
    <d v="2018-03-01T00:00:00"/>
    <s v="(P). MANUFACTURE OF COMPUTER, ELECTRONIC AND OPTICAL PRODUCTS"/>
    <n v="639"/>
    <n v="75"/>
    <n v="110.6"/>
    <n v="153"/>
    <n v="121.7"/>
    <n v="1.1003616636528031"/>
    <n v="2480"/>
    <n v="62879.617088607607"/>
    <m/>
    <m/>
  </r>
  <r>
    <n v="521"/>
    <n v="292004451826"/>
    <x v="216"/>
    <s v="IGP Engineers Pvt. Ltd."/>
    <s v="GSKT,GRVD,MTL,CL300,RF,GPH,SS,12IN,51KF"/>
    <n v="72"/>
    <s v="NOS"/>
    <n v="793"/>
    <m/>
    <n v="57096"/>
    <n v="84841010"/>
    <n v="7.4999999999999997E-2"/>
    <n v="0"/>
    <n v="0"/>
    <n v="0"/>
    <n v="0.1"/>
    <n v="0"/>
    <n v="0.18"/>
    <s v="001/2017 - III369B"/>
    <n v="4282.2"/>
    <n v="0"/>
    <n v="428.22"/>
    <n v="11125.1556"/>
    <n v="15835.5756"/>
    <s v="DOC PENDING_INV/EXIT/INV/082"/>
    <s v="2000CH010T2541870029"/>
    <s v="0T2541870029"/>
    <n v="292004451826"/>
    <s v="6039624"/>
    <d v="2020-06-23T00:00:00"/>
    <d v="2020-06-02T00:00:00"/>
    <e v="#N/A"/>
    <e v="#N/A"/>
    <e v="#N/A"/>
    <s v="Local"/>
    <m/>
    <m/>
    <m/>
    <m/>
    <m/>
    <m/>
    <n v="2000"/>
    <s v="CH01"/>
    <s v="0T2541870029"/>
    <s v="Verification Completed by NSS"/>
    <m/>
    <s v="A000485/20-21"/>
    <n v="72"/>
    <x v="509"/>
    <s v="PHASE_1_ACT"/>
    <m/>
    <m/>
    <n v="1654"/>
    <x v="2"/>
    <n v="793"/>
    <d v="2020-06-01T00:00:00"/>
    <s v="(R). MANUFACTURE OF MACHINERY AND EQUIPMENT"/>
    <n v="722"/>
    <n v="102"/>
    <n v="112.7"/>
    <n v="153"/>
    <n v="130.80000000000001"/>
    <n v="1.160603371783496"/>
    <n v="1657"/>
    <n v="66265.810115350483"/>
    <m/>
    <m/>
  </r>
  <r>
    <n v="522"/>
    <n v="291911156843"/>
    <x v="217"/>
    <s v="IGP Engineers Pvt. Ltd."/>
    <s v="GSKT,GRVD,MTL,CL300,RF,GPH,SS,20IN,51KF"/>
    <n v="32"/>
    <s v="NOS"/>
    <n v="1780.9375"/>
    <m/>
    <n v="56990"/>
    <n v="84841010"/>
    <n v="7.4999999999999997E-2"/>
    <n v="0"/>
    <n v="0"/>
    <n v="0"/>
    <n v="0.1"/>
    <n v="0"/>
    <n v="0.18"/>
    <s v="001/2017 - III369B"/>
    <n v="4274.25"/>
    <n v="0"/>
    <n v="427.42500000000001"/>
    <n v="11104.5015"/>
    <n v="15806.176500000001"/>
    <s v="DOC PENDING_INV/EXIT/INV/082"/>
    <s v="2000CH010T2541870033"/>
    <s v="0T2541870033"/>
    <n v="291911156843"/>
    <s v="6084564"/>
    <d v="2019-11-21T00:00:00"/>
    <d v="2019-11-02T00:00:00"/>
    <e v="#N/A"/>
    <e v="#N/A"/>
    <e v="#N/A"/>
    <s v="Local"/>
    <m/>
    <m/>
    <m/>
    <m/>
    <m/>
    <m/>
    <n v="2000"/>
    <s v="CH01"/>
    <s v="0T2541870033"/>
    <s v="Verification Completed by NSS"/>
    <m/>
    <s v="A006787/19-20"/>
    <n v="32"/>
    <x v="510"/>
    <s v="PHASE_1_ACT"/>
    <m/>
    <m/>
    <n v="1867"/>
    <x v="2"/>
    <n v="1780.9375"/>
    <d v="2019-11-01T00:00:00"/>
    <s v="(R). MANUFACTURE OF MACHINERY AND EQUIPMENT"/>
    <n v="722"/>
    <n v="95"/>
    <n v="112.8"/>
    <n v="153"/>
    <n v="130.80000000000001"/>
    <n v="1.1595744680851066"/>
    <n v="1870"/>
    <n v="66084.148936170226"/>
    <m/>
    <m/>
  </r>
  <r>
    <n v="523"/>
    <n v="291603490673"/>
    <x v="142"/>
    <s v="Virgo Valves &amp; Controls Private Lim"/>
    <s v="SEAL KIT,WCPB065385,ROTORK"/>
    <n v="1"/>
    <s v="NOS"/>
    <n v="56880.339999999902"/>
    <m/>
    <n v="56880.339999999902"/>
    <s v="84129080 / 84129090"/>
    <n v="7.4999999999999997E-2"/>
    <n v="0"/>
    <n v="0"/>
    <m/>
    <n v="0.1"/>
    <n v="0"/>
    <n v="0.18"/>
    <s v="001/2017-III317"/>
    <n v="4266.0254999999925"/>
    <n v="0"/>
    <n v="426.60254999999927"/>
    <n v="11083.134248999981"/>
    <n v="15775.762298999973"/>
    <s v="DOC PENDING_INV/EXIT/INV/073"/>
    <s v="2000GS010P4102210993"/>
    <s v="0P4102210993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10993"/>
    <s v="Verification Completed by NSS"/>
    <m/>
    <n v="623086"/>
    <n v="1"/>
    <x v="511"/>
    <s v="PHASE_1_ACT"/>
    <m/>
    <s v="DUPLICATE ENTRY"/>
    <n v="3062"/>
    <x v="2"/>
    <n v="56880.339999999902"/>
    <d v="2016-07-01T00:00:00"/>
    <s v="(R). MANUFACTURE OF MACHINERY AND EQUIPMENT"/>
    <n v="722"/>
    <n v="55"/>
    <n v="107.8"/>
    <n v="153"/>
    <n v="130.80000000000001"/>
    <n v="1.2133580705009277"/>
    <n v="3088"/>
    <n v="69016.21959183662"/>
    <m/>
    <m/>
  </r>
  <r>
    <n v="524"/>
    <n v="292309437696"/>
    <x v="218"/>
    <s v="Millstores Corporation"/>
    <s v="BRG,BALL,MET,7315 BECBJ,75MM,160MM,SKF"/>
    <n v="2"/>
    <s v="NOS"/>
    <n v="28422.25"/>
    <m/>
    <n v="56844.5"/>
    <n v="84821013"/>
    <n v="7.4999999999999997E-2"/>
    <m/>
    <n v="0"/>
    <n v="0"/>
    <n v="0.1"/>
    <n v="0"/>
    <n v="0.18"/>
    <s v="001/2017 -III369"/>
    <n v="4263.3374999999996"/>
    <n v="0"/>
    <n v="426.33375000000001"/>
    <n v="11076.150824999999"/>
    <n v="15765.822074999998"/>
    <s v="DOC PENDING_INV/EXIT/INV/094"/>
    <s v="2000CH010T3002010463"/>
    <s v="0T3002010463"/>
    <n v="292309437696"/>
    <s v="6076675"/>
    <d v="2023-09-04T00:00:00"/>
    <d v="2023-09-01T00:00:00"/>
    <e v="#N/A"/>
    <e v="#N/A"/>
    <e v="#N/A"/>
    <s v="Local"/>
    <m/>
    <m/>
    <m/>
    <m/>
    <m/>
    <m/>
    <n v="2000"/>
    <s v="CH01"/>
    <s v="0T3002010463"/>
    <s v="Zero Stock_Line Item"/>
    <m/>
    <s v="BD2565"/>
    <n v="2"/>
    <x v="512"/>
    <s v="PHASE_2_ACT"/>
    <m/>
    <s v="Documents required for remaining qty"/>
    <n v="468"/>
    <x v="2"/>
    <n v="28422.25"/>
    <d v="2023-09-01T00:00:00"/>
    <s v="(R). MANUFACTURE OF MACHINERY AND EQUIPMENT"/>
    <n v="722"/>
    <n v="141"/>
    <n v="129.19999999999999"/>
    <n v="153"/>
    <n v="130.80000000000001"/>
    <n v="1.0123839009287927"/>
    <n v="470"/>
    <n v="57548.45665634676"/>
    <m/>
    <m/>
  </r>
  <r>
    <n v="525"/>
    <n v="292202537196"/>
    <x v="219"/>
    <s v="Emerson Process Management"/>
    <s v="MOUNT KIT,GG06236X012,FISH-CO"/>
    <n v="2"/>
    <s v="NOS"/>
    <n v="28412.599999999951"/>
    <m/>
    <n v="56825.199999999903"/>
    <n v="84819090"/>
    <n v="7.4999999999999997E-2"/>
    <n v="0"/>
    <n v="0"/>
    <n v="0"/>
    <n v="0.1"/>
    <n v="0"/>
    <n v="0.18"/>
    <s v="001/2017-III368"/>
    <n v="4261.8899999999921"/>
    <n v="0"/>
    <n v="426.18899999999923"/>
    <n v="11072.390219999981"/>
    <n v="15760.469219999974"/>
    <s v="DOC PENDING_INV/EXIT/INV/074"/>
    <s v="2000GS010P4102240888"/>
    <s v="0P4102240888"/>
    <n v="292202537196"/>
    <s v="6023044"/>
    <d v="2022-03-10T00:00:00"/>
    <d v="2021-06-29T00:00:00"/>
    <e v="#N/A"/>
    <e v="#N/A"/>
    <e v="#N/A"/>
    <s v="Local"/>
    <m/>
    <m/>
    <m/>
    <m/>
    <m/>
    <m/>
    <n v="2000"/>
    <s v="GS01"/>
    <s v="0P4102240888"/>
    <s v="Verification Completed by NSS"/>
    <m/>
    <n v="9321631028"/>
    <n v="2"/>
    <x v="513"/>
    <s v="PHASE_1_ACT"/>
    <m/>
    <s v="Documents required for remaining qty"/>
    <n v="1262"/>
    <x v="2"/>
    <n v="28412.599999999951"/>
    <d v="2021-06-01T00:00:00"/>
    <s v="(R). MANUFACTURE OF MACHINERY AND EQUIPMENT"/>
    <n v="722"/>
    <n v="114"/>
    <n v="118.1"/>
    <n v="153"/>
    <n v="130.80000000000001"/>
    <n v="1.1075359864521592"/>
    <n v="1292"/>
    <n v="62935.953937341132"/>
    <m/>
    <m/>
  </r>
  <r>
    <n v="526"/>
    <n v="291804791946"/>
    <x v="220"/>
    <s v="V V ELECTROTECH"/>
    <s v="FSE,HV,HRC,7.2KV,80A,7.2WFQMO80,BUSSMANN"/>
    <n v="9"/>
    <s v="EA"/>
    <n v="6312.4444444444443"/>
    <m/>
    <n v="56812"/>
    <n v="85351040"/>
    <n v="0.1"/>
    <n v="0"/>
    <n v="0"/>
    <n v="0"/>
    <n v="0.1"/>
    <n v="0"/>
    <n v="0.18"/>
    <s v="001/2017 -III388"/>
    <n v="5681.2000000000007"/>
    <n v="0"/>
    <n v="568.12000000000012"/>
    <n v="11351.0376"/>
    <n v="17600.357599999999"/>
    <s v="DOC PENDING_INV/EXIT/INV/067"/>
    <s v="2000CH010P2079040012"/>
    <s v="0P2079040012"/>
    <n v="291804791946"/>
    <s v="6038309"/>
    <d v="2018-06-09T00:00:00"/>
    <d v="2018-05-12T00:00:00"/>
    <e v="#N/A"/>
    <e v="#N/A"/>
    <e v="#N/A"/>
    <s v="Local"/>
    <m/>
    <m/>
    <m/>
    <m/>
    <m/>
    <m/>
    <n v="2000"/>
    <s v="CH01"/>
    <s v="0P2079040012"/>
    <s v="Verification Completed by NSS"/>
    <s v="Phaze1_Part_2"/>
    <s v="VV/1175/2018-19"/>
    <n v="9"/>
    <x v="514"/>
    <s v="PHASE_1_ACT"/>
    <m/>
    <m/>
    <n v="2406"/>
    <x v="1"/>
    <n v="6312.4444444444443"/>
    <d v="2018-05-01T00:00:00"/>
    <s v="(Q). MANUFACTURE OF ELECTRICAL EQUIPMENT"/>
    <n v="666"/>
    <n v="77"/>
    <n v="110.8"/>
    <n v="153"/>
    <n v="133.4"/>
    <n v="1.203971119133574"/>
    <n v="2419"/>
    <n v="68400.007220216605"/>
    <m/>
    <m/>
  </r>
  <r>
    <n v="527"/>
    <n v="291808144445"/>
    <x v="221"/>
    <s v="Bombay Fluid System Components"/>
    <s v="FLTR,1/4IN,SS316,SS-4F4-05,SWAGELOK"/>
    <n v="10"/>
    <s v="NOS"/>
    <n v="5660.1970000000001"/>
    <m/>
    <n v="56601.97"/>
    <n v="84212900"/>
    <n v="7.4999999999999997E-2"/>
    <n v="0"/>
    <n v="0"/>
    <n v="0"/>
    <n v="0.1"/>
    <n v="0"/>
    <n v="0.18"/>
    <s v="001/2017-III322"/>
    <n v="4245.1477500000001"/>
    <n v="0"/>
    <n v="424.51477500000004"/>
    <n v="11028.893854500002"/>
    <n v="15698.556379500002"/>
    <s v="DOC PENDING_INV/EXIT/INV/071"/>
    <s v="2000CH010P3922030011"/>
    <s v="0P3922030011"/>
    <n v="291808144445"/>
    <s v="6063879"/>
    <d v="2018-09-20T00:00:00"/>
    <d v="2018-09-17T00:00:00"/>
    <e v="#N/A"/>
    <e v="#N/A"/>
    <e v="#N/A"/>
    <s v="Local"/>
    <m/>
    <m/>
    <m/>
    <m/>
    <m/>
    <m/>
    <n v="2000"/>
    <s v="CH01"/>
    <s v="0P3922030011"/>
    <s v="Verification Completed by NSS"/>
    <m/>
    <n v="845900"/>
    <n v="10"/>
    <x v="515"/>
    <s v="PHASE_1_ACT"/>
    <m/>
    <s v="Documents required for remaining qty"/>
    <n v="2278"/>
    <x v="2"/>
    <n v="5660.1970000000001"/>
    <d v="2018-09-01T00:00:00"/>
    <s v="(R). MANUFACTURE OF MACHINERY AND EQUIPMENT"/>
    <n v="722"/>
    <n v="81"/>
    <n v="111.6"/>
    <n v="153"/>
    <n v="130.80000000000001"/>
    <n v="1.1720430107526882"/>
    <n v="2296"/>
    <n v="66339.943333333344"/>
    <m/>
    <m/>
  </r>
  <r>
    <n v="528"/>
    <n v="171901797841"/>
    <x v="222"/>
    <s v="Bently Nevada LLC"/>
    <s v="MDL,I/O,W/EXT TERMN,140482-01,BENTLY-N"/>
    <n v="2"/>
    <s v="NOS"/>
    <n v="28209.529999999952"/>
    <m/>
    <n v="56419.059999999903"/>
    <n v="90318000"/>
    <n v="7.4999999999999997E-2"/>
    <s v="050/2017-581B"/>
    <n v="0"/>
    <n v="0"/>
    <n v="0.1"/>
    <n v="0"/>
    <n v="0.18"/>
    <s v="001/2017-III421"/>
    <n v="4231.4294999999929"/>
    <n v="0"/>
    <n v="423.1429499999993"/>
    <n v="10993.253840999982"/>
    <n v="15647.826290999974"/>
    <s v="DOC PENDING_INV/EXIT/INV/074"/>
    <s v="2000CH010P4110070006"/>
    <s v="0P4110070006"/>
    <e v="#N/A"/>
    <e v="#N/A"/>
    <e v="#N/A"/>
    <d v="2019-04-30T00:00:00"/>
    <n v="171901797841"/>
    <s v="1003175"/>
    <d v="2019-07-12T00:00:00"/>
    <s v="Import"/>
    <m/>
    <m/>
    <m/>
    <m/>
    <m/>
    <m/>
    <n v="2000"/>
    <s v="CH01"/>
    <s v="0P4110070006"/>
    <s v="Verification Completed by NSS"/>
    <s v="Phaze_2"/>
    <n v="1007632527"/>
    <n v="2"/>
    <x v="516"/>
    <s v="PHASE_1_ACT"/>
    <m/>
    <s v="Documents required for remaining qty"/>
    <n v="2053"/>
    <x v="3"/>
    <n v="28209.529999999952"/>
    <d v="2019-04-01T00:00:00"/>
    <s v="(P). MANUFACTURE OF COMPUTER, ELECTRONIC AND OPTICAL PRODUCTS"/>
    <n v="639"/>
    <n v="88"/>
    <n v="111.4"/>
    <n v="153"/>
    <n v="121.7"/>
    <n v="1.09245960502693"/>
    <n v="2084"/>
    <n v="61635.544003590556"/>
    <m/>
    <m/>
  </r>
  <r>
    <n v="529"/>
    <n v="292008692301"/>
    <x v="150"/>
    <s v="Anderson Greenwood"/>
    <s v="NOZL,103137-R,TYCO-V&amp;C"/>
    <n v="2"/>
    <s v="EA"/>
    <n v="28140"/>
    <m/>
    <n v="56280"/>
    <n v="84819090"/>
    <n v="7.4999999999999997E-2"/>
    <n v="0"/>
    <n v="0"/>
    <n v="0"/>
    <n v="0.1"/>
    <n v="0"/>
    <n v="0.18"/>
    <s v="001/2017-III368"/>
    <n v="4221"/>
    <n v="0"/>
    <n v="422.1"/>
    <n v="10966.157999999999"/>
    <n v="15609.258"/>
    <s v="DOC PENDING_INV/EXIT/INV/079"/>
    <s v="2000CH010P5270010110"/>
    <s v="0P5270010110"/>
    <n v="292008692301"/>
    <s v="6077591"/>
    <d v="2020-11-03T00:00:00"/>
    <d v="2020-09-28T00:00:00"/>
    <e v="#N/A"/>
    <e v="#N/A"/>
    <e v="#N/A"/>
    <s v="Local"/>
    <m/>
    <m/>
    <m/>
    <m/>
    <m/>
    <m/>
    <n v="2000"/>
    <s v="CH01"/>
    <s v="0P5270010110"/>
    <s v="Verification Completed by NSS"/>
    <s v="Phaze_2"/>
    <n v="6500219482"/>
    <n v="2"/>
    <x v="517"/>
    <s v="PHASE_1_ACT"/>
    <m/>
    <s v="DOCUMENTS REQUIRED FOR REMAINING QTY."/>
    <n v="1536"/>
    <x v="2"/>
    <n v="28140"/>
    <d v="2020-09-01T00:00:00"/>
    <s v="(R). MANUFACTURE OF MACHINERY AND EQUIPMENT"/>
    <n v="722"/>
    <n v="105"/>
    <n v="113.7"/>
    <n v="153"/>
    <n v="130.80000000000001"/>
    <n v="1.1503957783641161"/>
    <n v="1565"/>
    <n v="64744.274406332457"/>
    <m/>
    <m/>
  </r>
  <r>
    <n v="530"/>
    <n v="171702032935"/>
    <x v="223"/>
    <s v="Siemens Limited"/>
    <s v="MDL,DO,6ES7322-1BL00-0AA0,SIEMENS"/>
    <n v="2"/>
    <s v="PCS"/>
    <n v="28131.595000000001"/>
    <m/>
    <n v="56263.19"/>
    <n v="85389000"/>
    <n v="0.15"/>
    <n v="0"/>
    <n v="0"/>
    <n v="0"/>
    <n v="0.1"/>
    <n v="0"/>
    <n v="0.18"/>
    <s v="001/2017-III389"/>
    <n v="8439.4784999999993"/>
    <n v="0"/>
    <n v="843.94785000000002"/>
    <n v="11798.390942999999"/>
    <n v="21081.817293"/>
    <s v="DOC PENDING_INV/EXIT/INV/074"/>
    <s v="2000GS010P4110070124"/>
    <s v="0P4110070124"/>
    <e v="#N/A"/>
    <e v="#N/A"/>
    <e v="#N/A"/>
    <d v="2017-06-15T00:00:00"/>
    <n v="171702032935"/>
    <s v="1003076"/>
    <d v="2017-08-08T00:00:00"/>
    <s v="Import"/>
    <m/>
    <m/>
    <m/>
    <m/>
    <m/>
    <m/>
    <n v="2000"/>
    <s v="GS01"/>
    <s v="0P4110070124"/>
    <s v="Verification Completed by NSS"/>
    <s v="Phaze1_Part_2"/>
    <n v="9111700700"/>
    <n v="2"/>
    <x v="518"/>
    <s v="PHASE_1_ACT"/>
    <m/>
    <s v="Documents required for remaining qty"/>
    <n v="2737"/>
    <x v="1"/>
    <n v="28131.595000000001"/>
    <d v="2017-06-01T00:00:00"/>
    <s v="(Q). MANUFACTURE OF ELECTRICAL EQUIPMENT"/>
    <n v="666"/>
    <n v="66"/>
    <n v="109"/>
    <n v="153"/>
    <n v="133.4"/>
    <n v="1.2238532110091744"/>
    <n v="2753"/>
    <n v="68857.885743119274"/>
    <m/>
    <m/>
  </r>
  <r>
    <n v="531"/>
    <n v="171801082633"/>
    <x v="20"/>
    <s v="Nidec ASI S.p.A"/>
    <s v="TRANSDR,CUR,750A,ELC408990,NIDEC"/>
    <n v="2"/>
    <s v="EA"/>
    <n v="28084.759999999951"/>
    <m/>
    <n v="56169.519999999902"/>
    <s v="85049000 / 85049090"/>
    <n v="0.15"/>
    <n v="0"/>
    <n v="0"/>
    <n v="0"/>
    <n v="0.1"/>
    <n v="0"/>
    <n v="0.18"/>
    <s v="001/2017-III375"/>
    <n v="8425.4279999999853"/>
    <n v="0"/>
    <n v="842.54279999999858"/>
    <n v="11778.748343999978"/>
    <n v="21046.719143999962"/>
    <s v="DOC PENDING_INV/EXIT/INV/065"/>
    <s v="2000GS010P1003020205"/>
    <s v="0P1003020205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05"/>
    <s v="Verification Completed by NSS"/>
    <s v="Phaze1_Part_2"/>
    <n v="7068019"/>
    <n v="2"/>
    <x v="519"/>
    <s v="PHASE_1_ACT"/>
    <m/>
    <s v="REQUIRED ALL PAGES OF BOE."/>
    <m/>
    <x v="1"/>
    <n v="28084.759999999951"/>
    <d v="2019-09-01T00:00:00"/>
    <s v="(Q). MANUFACTURE OF ELECTRICAL EQUIPMENT"/>
    <n v="666"/>
    <n v="93"/>
    <n v="110.5"/>
    <n v="153"/>
    <n v="133.4"/>
    <n v="1.207239819004525"/>
    <n v="1931"/>
    <n v="67810.081158370929"/>
    <m/>
    <m/>
  </r>
  <r>
    <n v="532"/>
    <n v="171800967741"/>
    <x v="93"/>
    <s v="Bently Nevada LLC"/>
    <s v="CBL,EXT,8.5M,330130-085-00-05,BENTLY-N"/>
    <n v="3"/>
    <s v="NOS"/>
    <n v="18618.573333333334"/>
    <m/>
    <n v="55855.72"/>
    <n v="85442010"/>
    <n v="0.1"/>
    <n v="0"/>
    <n v="0"/>
    <n v="0"/>
    <n v="0.1"/>
    <n v="0"/>
    <n v="0.18"/>
    <s v="001/2017 -III395"/>
    <n v="5585.5720000000001"/>
    <n v="0"/>
    <n v="558.55720000000008"/>
    <n v="11159.972856"/>
    <n v="17304.102056"/>
    <s v="DOC PENDING_INV/EXIT/INV/074"/>
    <s v="2000CH010P4119110005"/>
    <s v="0P4119110005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19110005"/>
    <s v="Verification Completed by NSS"/>
    <s v="Phaze1_Part_2"/>
    <n v="1007534470"/>
    <n v="3"/>
    <x v="520"/>
    <s v="PHASE_1_ACT"/>
    <m/>
    <s v="REQUIRED COMPLETE BOE COPY."/>
    <n v="2460"/>
    <x v="1"/>
    <n v="18618.573333333334"/>
    <d v="2018-03-01T00:00:00"/>
    <s v="(Q). MANUFACTURE OF ELECTRICAL EQUIPMENT"/>
    <n v="666"/>
    <n v="75"/>
    <n v="110.1"/>
    <n v="153"/>
    <n v="133.4"/>
    <n v="1.2116257947320619"/>
    <n v="2480"/>
    <n v="67676.231135331531"/>
    <m/>
    <m/>
  </r>
  <r>
    <n v="533"/>
    <n v="351900180575"/>
    <x v="42"/>
    <s v="Mascot Dynamics Pvt. Ltd."/>
    <s v="SLV,SFT,LWR,SL01AD18DB1,SUNDYNE"/>
    <n v="2"/>
    <s v="NOS"/>
    <n v="27758.84"/>
    <m/>
    <n v="55517.68"/>
    <s v="84130000 / 84139190"/>
    <n v="7.4999999999999997E-2"/>
    <n v="0"/>
    <n v="0"/>
    <n v="0"/>
    <n v="0.1"/>
    <n v="0"/>
    <n v="0.18"/>
    <s v="001/2017-III317A"/>
    <n v="4163.826"/>
    <n v="0"/>
    <n v="416.38260000000002"/>
    <n v="10817.619948"/>
    <n v="15397.828548"/>
    <s v="DOC PENDING_INV/EXIT/INV/075"/>
    <s v="2000CH010P4205020460"/>
    <s v="0P4205020460"/>
    <e v="#N/A"/>
    <e v="#N/A"/>
    <e v="#N/A"/>
    <e v="#N/A"/>
    <e v="#N/A"/>
    <e v="#N/A"/>
    <e v="#N/A"/>
    <s v="Local"/>
    <n v="351900180575"/>
    <n v="3005514"/>
    <d v="2019-11-26T00:00:00"/>
    <m/>
    <m/>
    <m/>
    <n v="2000"/>
    <s v="CH01"/>
    <s v="0P4205020460"/>
    <s v="Verification Completed by NSS"/>
    <m/>
    <s v="MDPL/EXP-11/1920"/>
    <n v="2"/>
    <x v="521"/>
    <s v="PHASE_1_ACT"/>
    <m/>
    <s v="DOCUMENTS REQUIRED FOR REMAINING QUANTITY"/>
    <m/>
    <x v="2"/>
    <n v="27758.84"/>
    <d v="2019-09-01T00:00:00"/>
    <s v="(R). MANUFACTURE OF MACHINERY AND EQUIPMENT"/>
    <n v="722"/>
    <n v="93"/>
    <n v="113.9"/>
    <n v="153"/>
    <n v="130.80000000000001"/>
    <n v="1.1483757682177349"/>
    <n v="1931"/>
    <n v="63755.158419666375"/>
    <m/>
    <m/>
  </r>
  <r>
    <n v="534"/>
    <n v="291804468001"/>
    <x v="111"/>
    <s v="Pentair Valves &amp; Controls India,EMERSON PROCESS MANAGEMENT (INDIA)"/>
    <s v="SEAL KIT,ALGAS 0.9C-0400-335-OP,BIFFI"/>
    <n v="2"/>
    <s v="SET"/>
    <n v="27680.080000000002"/>
    <m/>
    <n v="55360.160000000003"/>
    <n v="40169390"/>
    <n v="0.1"/>
    <n v="0"/>
    <n v="0"/>
    <m/>
    <n v="0.1"/>
    <n v="0"/>
    <n v="0.18"/>
    <s v="001/2017-III123A"/>
    <n v="5536.0160000000005"/>
    <n v="0"/>
    <n v="553.60160000000008"/>
    <n v="11060.959968000001"/>
    <n v="17150.577568000001"/>
    <s v="DOC PENDING_INV/EXIT/INV/073"/>
    <s v="2000CH010P4102211702"/>
    <s v="0P4102211702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02"/>
    <s v="Verification Completed by NSS"/>
    <s v="Phaze1_Part_2"/>
    <s v="IN1/75,33200524"/>
    <n v="2"/>
    <x v="522"/>
    <s v="PHASE_1_ACT"/>
    <m/>
    <s v="Documents required for remaining qty"/>
    <n v="2423"/>
    <x v="2"/>
    <n v="27680.080000000002"/>
    <d v="2018-04-01T00:00:00"/>
    <s v="(R). MANUFACTURE OF MACHINERY AND EQUIPMENT"/>
    <n v="722"/>
    <n v="76"/>
    <n v="110.1"/>
    <n v="153"/>
    <n v="130.80000000000001"/>
    <n v="1.1880108991825615"/>
    <n v="2449"/>
    <n v="65768.473460490481"/>
    <m/>
    <m/>
  </r>
  <r>
    <n v="535"/>
    <n v="292009885650"/>
    <x v="224"/>
    <s v="Flowserve Sanmar Pvt. Ltd."/>
    <s v="SET SCR,2H-134435/57,FLOWSERV"/>
    <n v="6"/>
    <s v="NOS"/>
    <n v="4610"/>
    <m/>
    <n v="27660"/>
    <n v="73181500"/>
    <n v="0.15"/>
    <s v="050/2017-377AA"/>
    <n v="0"/>
    <n v="0"/>
    <n v="0.1"/>
    <n v="0"/>
    <n v="0.18"/>
    <s v="001/2017-III232"/>
    <n v="4149"/>
    <n v="0"/>
    <n v="414.90000000000003"/>
    <n v="5800.3019999999997"/>
    <n v="10364.201999999999"/>
    <s v="DOC PENDING_INV/EXIT/INV/069"/>
    <s v="2000CH010P3034072320"/>
    <s v="0P3034072320"/>
    <n v="292009885650"/>
    <s v="6087349"/>
    <d v="2020-12-09T00:00:00"/>
    <d v="2020-10-21T00:00:00"/>
    <e v="#N/A"/>
    <e v="#N/A"/>
    <e v="#N/A"/>
    <s v="Local"/>
    <m/>
    <m/>
    <m/>
    <m/>
    <m/>
    <m/>
    <n v="2000"/>
    <s v="CH01"/>
    <s v="0P3034072320"/>
    <s v="Verification Completed by NSS"/>
    <m/>
    <n v="6100439328"/>
    <n v="6"/>
    <x v="523"/>
    <s v="PHASE_1_ACT"/>
    <m/>
    <m/>
    <n v="1513"/>
    <x v="2"/>
    <n v="9220.0066666666662"/>
    <d v="2020-10-01T00:00:00"/>
    <s v="(R). MANUFACTURE OF MACHINERY AND EQUIPMENT"/>
    <n v="722"/>
    <n v="106"/>
    <n v="114.2"/>
    <n v="153"/>
    <n v="130.80000000000001"/>
    <n v="1.1453590192644485"/>
    <n v="1535"/>
    <n v="63361.30676007006"/>
    <m/>
    <m/>
  </r>
  <r>
    <n v="536"/>
    <n v="291807608245"/>
    <x v="225"/>
    <s v="Pepperl &amp; Fuchs Factory Automation"/>
    <s v="SENSOR,PROX,8.2VDC,NJ15+M1K+N,PEPPERL"/>
    <n v="13"/>
    <s v="NOS"/>
    <n v="4255"/>
    <m/>
    <n v="55315"/>
    <n v="90328990"/>
    <n v="7.4999999999999997E-2"/>
    <n v="0"/>
    <n v="0"/>
    <n v="0"/>
    <n v="0.1"/>
    <n v="0"/>
    <n v="0.18"/>
    <s v="001/2017-III388A"/>
    <n v="4148.625"/>
    <n v="0"/>
    <n v="414.86250000000001"/>
    <n v="10778.12775"/>
    <n v="15341.615249999999"/>
    <s v="DOC PENDING_INV/EXIT/INV/075"/>
    <s v="2000CH010P4158090028"/>
    <s v="0P4158090028"/>
    <n v="291807608245"/>
    <s v="6059730"/>
    <d v="2018-09-04T00:00:00"/>
    <d v="2018-08-31T00:00:00"/>
    <e v="#N/A"/>
    <e v="#N/A"/>
    <e v="#N/A"/>
    <s v="Local"/>
    <m/>
    <m/>
    <m/>
    <m/>
    <m/>
    <m/>
    <n v="2000"/>
    <s v="CH01"/>
    <s v="0P4158090028"/>
    <s v="Verification Completed by NSS"/>
    <m/>
    <n v="1868400022"/>
    <n v="13"/>
    <x v="524"/>
    <s v="PHASE_1_ACT"/>
    <m/>
    <s v="1 QTY MISSING"/>
    <n v="2295"/>
    <x v="3"/>
    <n v="4255"/>
    <d v="2018-08-01T00:00:00"/>
    <s v="(P). MANUFACTURE OF COMPUTER, ELECTRONIC AND OPTICAL PRODUCTS"/>
    <n v="639"/>
    <n v="80"/>
    <n v="112.8"/>
    <n v="153"/>
    <n v="121.7"/>
    <n v="1.0789007092198581"/>
    <n v="2327"/>
    <n v="59679.392730496453"/>
    <m/>
    <m/>
  </r>
  <r>
    <n v="537"/>
    <n v="292203577260"/>
    <x v="195"/>
    <s v="EMERSON PROCESS MANAGEMENT"/>
    <s v="SPRG F/ACTR,1E792327092,EMER-PM"/>
    <n v="2"/>
    <s v="SET"/>
    <n v="27505"/>
    <m/>
    <n v="55010"/>
    <n v="84819090"/>
    <n v="7.4999999999999997E-2"/>
    <n v="0"/>
    <n v="0"/>
    <m/>
    <n v="0.1"/>
    <n v="0"/>
    <n v="0.18"/>
    <s v="001/2017-III368"/>
    <n v="4125.75"/>
    <n v="0"/>
    <n v="412.57500000000005"/>
    <n v="10718.698499999999"/>
    <n v="15257.023499999999"/>
    <s v="DOC PENDING_INV/EXIT/INV/073"/>
    <s v="2000CH010P4102224970"/>
    <s v="0P4102224970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70"/>
    <s v="Verification Completed by NSS"/>
    <m/>
    <s v="2RXC21-1440"/>
    <n v="2"/>
    <x v="525"/>
    <s v="PHASE_1_ACT"/>
    <m/>
    <s v="Documents required for remaining qty"/>
    <n v="987"/>
    <x v="1"/>
    <n v="27505"/>
    <d v="2022-03-01T00:00:00"/>
    <s v="(Q). MANUFACTURE OF ELECTRICAL EQUIPMENT"/>
    <n v="666"/>
    <n v="123"/>
    <n v="126"/>
    <n v="153"/>
    <n v="133.4"/>
    <n v="1.0587301587301587"/>
    <n v="1019"/>
    <n v="58240.746031746035"/>
    <m/>
    <m/>
  </r>
  <r>
    <n v="538"/>
    <n v="292212267900"/>
    <x v="33"/>
    <s v="Swam Pneumatics Pvt. Ltd"/>
    <s v="SEAL,LABY,G4122203,SWAM-PNU"/>
    <n v="8"/>
    <s v="NOS"/>
    <n v="6800"/>
    <m/>
    <n v="54400"/>
    <n v="84149040"/>
    <n v="7.4999999999999997E-2"/>
    <n v="0"/>
    <n v="0"/>
    <n v="0"/>
    <n v="0.1"/>
    <n v="0"/>
    <n v="0.18"/>
    <s v="001/2017-III317B"/>
    <n v="4080"/>
    <n v="0"/>
    <n v="408"/>
    <n v="10599.84"/>
    <n v="15087.84"/>
    <s v="DOC PENDING_INV/EXIT/INV/070"/>
    <s v="2000CH010P3902030609"/>
    <s v="0P3902030609"/>
    <n v="292212267900"/>
    <s v="6105709"/>
    <d v="2022-11-25T00:00:00"/>
    <d v="2022-11-18T00:00:00"/>
    <e v="#N/A"/>
    <e v="#N/A"/>
    <e v="#N/A"/>
    <s v="Local"/>
    <m/>
    <m/>
    <m/>
    <m/>
    <m/>
    <m/>
    <n v="2000"/>
    <s v="CH01"/>
    <s v="0P3902030609"/>
    <s v="Verification Completed by NSS"/>
    <m/>
    <n v="835"/>
    <n v="8"/>
    <x v="526"/>
    <s v="PHASE_1_ACT"/>
    <m/>
    <s v="Documents Required for remaining quantity."/>
    <n v="755"/>
    <x v="2"/>
    <n v="6800"/>
    <d v="2022-11-01T00:00:00"/>
    <s v="(R). MANUFACTURE OF MACHINERY AND EQUIPMENT"/>
    <n v="722"/>
    <n v="131"/>
    <n v="126.7"/>
    <n v="153"/>
    <n v="130.80000000000001"/>
    <n v="1.0323599052880821"/>
    <n v="774"/>
    <n v="56160.378847671665"/>
    <m/>
    <m/>
  </r>
  <r>
    <n v="539"/>
    <n v="171801082633"/>
    <x v="20"/>
    <s v="Nidec ASI S.p.A"/>
    <s v="CRTG,FLTR,1000113141,NIDEC"/>
    <n v="1"/>
    <s v="EA"/>
    <n v="54054.559999999903"/>
    <m/>
    <n v="54054.559999999903"/>
    <s v="85049000 / 85049090"/>
    <n v="0.15"/>
    <n v="0"/>
    <n v="0"/>
    <n v="0"/>
    <n v="0.1"/>
    <n v="0"/>
    <n v="0.18"/>
    <s v="001/2017-III375"/>
    <n v="8108.1839999999847"/>
    <n v="0"/>
    <n v="810.81839999999852"/>
    <n v="11335.241231999978"/>
    <n v="20254.243631999962"/>
    <s v="DOC PENDING_INV/EXIT/INV/065"/>
    <s v="2000GS010P1003020229"/>
    <s v="0P1003020229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29"/>
    <s v="Verification Completed by NSS"/>
    <m/>
    <n v="7068019"/>
    <n v="1"/>
    <x v="527"/>
    <s v="PHASE_1_ACT"/>
    <m/>
    <s v="REQUIRED ALL PAGES OF BOE."/>
    <m/>
    <x v="2"/>
    <n v="54054.559999999903"/>
    <d v="2019-09-01T00:00:00"/>
    <s v="(R). MANUFACTURE OF MACHINERY AND EQUIPMENT"/>
    <n v="722"/>
    <n v="93"/>
    <n v="113.9"/>
    <n v="153"/>
    <n v="130.80000000000001"/>
    <n v="1.1483757682177349"/>
    <n v="1931"/>
    <n v="62074.946865671533"/>
    <m/>
    <m/>
  </r>
  <r>
    <n v="540"/>
    <m/>
    <x v="11"/>
    <s v="Flowserve India Controls Pvt. Ltd."/>
    <s v="SFT,M734QK108,FLOW-PMP"/>
    <n v="12"/>
    <s v="EA"/>
    <n v="4499.8241666666581"/>
    <m/>
    <n v="53997.889999999898"/>
    <n v="84836090"/>
    <n v="7.4999999999999997E-2"/>
    <m/>
    <m/>
    <m/>
    <n v="0.1"/>
    <m/>
    <n v="0.18"/>
    <s v="001/2017-III369A"/>
    <n v="4049.8417499999923"/>
    <n v="0"/>
    <n v="404.98417499999925"/>
    <n v="10521.48886649998"/>
    <n v="14976.314791499972"/>
    <s v="DOC PENDING_INV/EXIT/INV/164"/>
    <s v="2000GS010P4205021073"/>
    <s v="2000GS010P4205021073"/>
    <n v="291603875205"/>
    <s v="0037494"/>
    <d v="2016-08-20T00:00:00"/>
    <d v="2016-06-29T00:00:00"/>
    <e v="#N/A"/>
    <e v="#N/A"/>
    <e v="#N/A"/>
    <s v="Local"/>
    <m/>
    <m/>
    <m/>
    <m/>
    <m/>
    <m/>
    <n v="2000"/>
    <s v="GS01"/>
    <s v="0P4205021073"/>
    <s v="Verification Completed by NSS"/>
    <m/>
    <n v="201610319"/>
    <n v="12"/>
    <x v="528"/>
    <s v="PHASE_6_ACT"/>
    <m/>
    <m/>
    <n v="3088"/>
    <x v="2"/>
    <n v="4499.8241666666581"/>
    <d v="2016-06-01T00:00:00"/>
    <s v="(R). MANUFACTURE OF MACHINERY AND EQUIPMENT"/>
    <n v="722"/>
    <n v="54"/>
    <n v="108"/>
    <n v="153"/>
    <n v="130.80000000000001"/>
    <n v="1.2111111111111112"/>
    <n v="3118"/>
    <n v="65397.444555555441"/>
    <m/>
    <m/>
  </r>
  <r>
    <n v="541"/>
    <n v="291804468001"/>
    <x v="111"/>
    <s v="Pentair Valves &amp; Controls India,EMERSON PROCESS MANAGEMENT (INDIA)"/>
    <s v="SEAL KIT,F/ALGAS0.9S0400280OP,BIFFI"/>
    <n v="2"/>
    <s v="SET"/>
    <n v="26986.854999999949"/>
    <m/>
    <n v="53973.709999999897"/>
    <n v="40169390"/>
    <n v="0.1"/>
    <n v="0"/>
    <n v="0"/>
    <m/>
    <n v="0.1"/>
    <n v="0"/>
    <n v="0.18"/>
    <s v="001/2017-III123A"/>
    <n v="5397.3709999999901"/>
    <n v="0"/>
    <n v="539.73709999999903"/>
    <n v="10783.94725799998"/>
    <n v="16721.055357999969"/>
    <s v="DOC PENDING_INV/EXIT/INV/073"/>
    <s v="2000CH010P4102211708"/>
    <s v="0P4102211708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08"/>
    <s v="Verification Completed by NSS"/>
    <s v="Phaze1_Part_2"/>
    <s v="IN1/75,33200524"/>
    <n v="2"/>
    <x v="529"/>
    <s v="PHASE_1_ACT"/>
    <m/>
    <s v="Documents required for remaining qty"/>
    <n v="2423"/>
    <x v="2"/>
    <n v="26986.854999999949"/>
    <d v="2018-04-01T00:00:00"/>
    <s v="(R). MANUFACTURE OF MACHINERY AND EQUIPMENT"/>
    <n v="722"/>
    <n v="76"/>
    <n v="110.1"/>
    <n v="153"/>
    <n v="130.80000000000001"/>
    <n v="1.1880108991825615"/>
    <n v="2449"/>
    <n v="64121.355749318689"/>
    <m/>
    <m/>
  </r>
  <r>
    <n v="542"/>
    <n v="291807300271"/>
    <x v="226"/>
    <s v="EL-O-MATIC (INDIA) PVT. LTD."/>
    <s v="ACTR REPAIR KIT,124-14-075-N,EL-O-MAT"/>
    <n v="12"/>
    <s v="EA"/>
    <n v="4472.6400000000003"/>
    <m/>
    <n v="53671.68"/>
    <n v="84129090"/>
    <n v="7.4999999999999997E-2"/>
    <n v="0"/>
    <n v="0"/>
    <n v="0"/>
    <n v="0.1"/>
    <n v="0"/>
    <n v="0.18"/>
    <s v="001/2017-III317"/>
    <n v="4025.3759999999997"/>
    <n v="0"/>
    <n v="402.5376"/>
    <n v="10457.926847999999"/>
    <n v="14885.840447999999"/>
    <s v="DOC PENDING_INV/EXIT/INV/072"/>
    <s v="2000CH010P4102201447"/>
    <s v="0P4102201447"/>
    <n v="291807300271"/>
    <s v="6057544"/>
    <d v="2018-08-25T00:00:00"/>
    <d v="2018-07-31T00:00:00"/>
    <e v="#N/A"/>
    <e v="#N/A"/>
    <e v="#N/A"/>
    <s v="Local"/>
    <m/>
    <m/>
    <m/>
    <m/>
    <m/>
    <m/>
    <n v="2000"/>
    <s v="CH01"/>
    <s v="0P4102201447"/>
    <s v="Verification Completed by NSS"/>
    <m/>
    <s v="V280746"/>
    <n v="12"/>
    <x v="530"/>
    <s v="PHASE_1_ACT"/>
    <m/>
    <s v="Documents required for remaining qty"/>
    <n v="2326"/>
    <x v="1"/>
    <n v="4472.6400000000003"/>
    <d v="2018-07-01T00:00:00"/>
    <s v="(Q). MANUFACTURE OF ELECTRICAL EQUIPMENT"/>
    <n v="666"/>
    <n v="79"/>
    <n v="111.5"/>
    <n v="153"/>
    <n v="133.4"/>
    <n v="1.1964125560538117"/>
    <n v="2358"/>
    <n v="64213.471856502241"/>
    <m/>
    <m/>
  </r>
  <r>
    <n v="543"/>
    <n v="171801082633"/>
    <x v="20"/>
    <s v="Nidec ASI S.p.A"/>
    <s v="MDL,AO,2CHNL,1000090890,NIDEC"/>
    <n v="1"/>
    <s v="EA"/>
    <n v="53268.32"/>
    <m/>
    <n v="53268.32"/>
    <s v="85049000 / 85049090"/>
    <n v="0.15"/>
    <n v="0"/>
    <n v="0"/>
    <n v="0"/>
    <n v="0.1"/>
    <n v="0"/>
    <n v="0.18"/>
    <s v="001/2017-III375"/>
    <n v="7990.2479999999996"/>
    <n v="0"/>
    <n v="799.02480000000003"/>
    <n v="11170.366704"/>
    <n v="19959.639503999999"/>
    <s v="DOC PENDING_INV/EXIT/INV/065"/>
    <s v="2000GS010P1003020264"/>
    <s v="0P1003020264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64"/>
    <s v="Verification Completed by NSS"/>
    <s v="Phaze1_Part_2"/>
    <n v="7068019"/>
    <n v="1"/>
    <x v="531"/>
    <s v="PHASE_1_ACT"/>
    <m/>
    <s v="REQUIRED ALL PAGES OF BOE."/>
    <m/>
    <x v="1"/>
    <n v="53268.32"/>
    <d v="2019-09-01T00:00:00"/>
    <s v="(Q). MANUFACTURE OF ELECTRICAL EQUIPMENT"/>
    <n v="666"/>
    <n v="93"/>
    <n v="110.5"/>
    <n v="153"/>
    <n v="133.4"/>
    <n v="1.207239819004525"/>
    <n v="1931"/>
    <n v="64307.636995475121"/>
    <m/>
    <m/>
  </r>
  <r>
    <n v="544"/>
    <n v="171801924210"/>
    <x v="146"/>
    <s v="Statec - Binder GmbH"/>
    <s v="WHEEL,TOOTHED,MRZ1007,STATEC"/>
    <n v="8"/>
    <s v="NOS"/>
    <n v="6635.2875000000004"/>
    <m/>
    <n v="53082.3"/>
    <n v="84839000"/>
    <n v="7.4999999999999997E-2"/>
    <n v="0"/>
    <n v="0"/>
    <n v="0"/>
    <n v="0.1"/>
    <n v="0"/>
    <n v="0.18"/>
    <s v="001/2017-III369A"/>
    <n v="3981.1725000000001"/>
    <n v="0"/>
    <n v="398.11725000000001"/>
    <n v="10343.086155000001"/>
    <n v="14722.375905000001"/>
    <s v="DOC PENDING_INV/EXIT/INV/070"/>
    <s v="2000CH010P3766620252"/>
    <s v="0P3766620252"/>
    <e v="#N/A"/>
    <e v="#N/A"/>
    <e v="#N/A"/>
    <d v="2018-06-25T00:00:00"/>
    <n v="171801924210"/>
    <s v="1003284"/>
    <d v="2018-08-06T00:00:00"/>
    <s v="Import"/>
    <m/>
    <m/>
    <m/>
    <m/>
    <m/>
    <m/>
    <n v="2000"/>
    <s v="CH01"/>
    <s v="0P3766620252"/>
    <s v="Verification Completed by NSS"/>
    <s v="Phaze_2"/>
    <n v="211585"/>
    <n v="8"/>
    <x v="532"/>
    <s v="PHASE_1_ACT"/>
    <m/>
    <s v="Documents Required for remaining quantity."/>
    <n v="2362"/>
    <x v="2"/>
    <n v="6635.2875000000004"/>
    <d v="2018-06-01T00:00:00"/>
    <s v="(R). MANUFACTURE OF MACHINERY AND EQUIPMENT"/>
    <n v="722"/>
    <n v="78"/>
    <n v="110.5"/>
    <n v="153"/>
    <n v="130.80000000000001"/>
    <n v="1.183710407239819"/>
    <n v="2388"/>
    <n v="62834.070950226247"/>
    <m/>
    <m/>
  </r>
  <r>
    <n v="545"/>
    <m/>
    <x v="11"/>
    <s v="Hermetic-Pumps Singapore"/>
    <s v="BUSH,BRG,226923604,HERM-PMP"/>
    <n v="1"/>
    <s v="NOS"/>
    <n v="53064.099999999897"/>
    <m/>
    <n v="53064.099999999897"/>
    <n v="84833000"/>
    <n v="7.4999999999999997E-2"/>
    <m/>
    <m/>
    <m/>
    <n v="0.1"/>
    <m/>
    <n v="0.18"/>
    <s v="001/2017 -III369A"/>
    <n v="3979.8074999999922"/>
    <n v="0"/>
    <n v="397.98074999999926"/>
    <n v="10339.53988499998"/>
    <n v="14717.328134999971"/>
    <s v="DOC PENDING_INV/EXIT/INV/163"/>
    <s v="2000GS010P3023020008"/>
    <s v="2000GS010P3023020008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3023020008"/>
    <s v="Verification Completed by NSS"/>
    <s v="Phaze1_Part_2"/>
    <s v="430CI26734/34-17"/>
    <n v="1"/>
    <x v="533"/>
    <s v="PHASE_6_ACT"/>
    <m/>
    <m/>
    <n v="2646"/>
    <x v="2"/>
    <n v="53064.099999999897"/>
    <d v="2017-09-01T00:00:00"/>
    <s v="(R). MANUFACTURE OF MACHINERY AND EQUIPMENT"/>
    <n v="722"/>
    <n v="69"/>
    <n v="108.5"/>
    <n v="153"/>
    <n v="130.80000000000001"/>
    <n v="1.2055299539170508"/>
    <n v="2661"/>
    <n v="63970.362027649651"/>
    <m/>
    <m/>
  </r>
  <r>
    <n v="546"/>
    <m/>
    <x v="11"/>
    <s v="Kobe Steel, Ltd."/>
    <s v="SCREEN PACK,BS-425E50A-60B#05,KOBE"/>
    <n v="2"/>
    <s v="NOS"/>
    <n v="26386.705000000002"/>
    <m/>
    <n v="52773.41"/>
    <n v="70200090"/>
    <n v="0.1"/>
    <m/>
    <m/>
    <m/>
    <n v="0.1"/>
    <m/>
    <n v="0.12"/>
    <s v="001/2017-II179"/>
    <n v="5277.3410000000003"/>
    <n v="0"/>
    <n v="527.73410000000001"/>
    <n v="7029.4182120000005"/>
    <n v="12834.493312000001"/>
    <s v="DOC PENDING_INV/EXIT/INV/163"/>
    <s v="2000GS010P0631090003"/>
    <s v="2000GS010P0631090003"/>
    <e v="#N/A"/>
    <e v="#N/A"/>
    <e v="#N/A"/>
    <d v="2018-04-12T00:00:00"/>
    <n v="171801085573"/>
    <s v="1001758"/>
    <d v="2018-05-02T00:00:00"/>
    <s v="Import"/>
    <m/>
    <m/>
    <m/>
    <m/>
    <m/>
    <m/>
    <n v="2000"/>
    <s v="GS01"/>
    <s v="0P0631090003"/>
    <s v="Verification Completed by NSS"/>
    <m/>
    <s v="I#17-19132-0"/>
    <n v="2"/>
    <x v="534"/>
    <s v="PHASE_6_ACT"/>
    <m/>
    <m/>
    <n v="2436"/>
    <x v="2"/>
    <n v="26386.705000000002"/>
    <d v="2018-04-01T00:00:00"/>
    <s v="(R). MANUFACTURE OF MACHINERY AND EQUIPMENT"/>
    <n v="722"/>
    <n v="76"/>
    <n v="110.1"/>
    <n v="153"/>
    <n v="130.80000000000001"/>
    <n v="1.1880108991825615"/>
    <n v="2449"/>
    <n v="62695.386267029986"/>
    <m/>
    <m/>
  </r>
  <r>
    <n v="547"/>
    <m/>
    <x v="11"/>
    <s v="Dresser-Rand India Private Limited"/>
    <s v="FLTR ELEM,WIN52125FSP2IM,DRES-RAN"/>
    <n v="1"/>
    <s v="NOS"/>
    <n v="52570.889999999898"/>
    <m/>
    <n v="52570.889999999898"/>
    <n v="84149019"/>
    <n v="7.4999999999999997E-2"/>
    <m/>
    <m/>
    <m/>
    <n v="0.1"/>
    <m/>
    <n v="0.18"/>
    <s v="001/2017-III317B"/>
    <n v="3942.8167499999922"/>
    <n v="0"/>
    <n v="394.28167499999927"/>
    <n v="10243.437916499979"/>
    <n v="14580.53634149997"/>
    <s v="DOC PENDING_INV/EXIT/INV/163"/>
    <s v="2000GS010P0801030050"/>
    <s v="2000GS010P0801030050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30050"/>
    <s v="Verification Completed by NSS"/>
    <m/>
    <n v="25"/>
    <n v="1"/>
    <x v="535"/>
    <s v="PHASE_6_ACT"/>
    <m/>
    <m/>
    <n v="3460"/>
    <x v="2"/>
    <n v="52570.889999999898"/>
    <d v="2015-06-01T00:00:00"/>
    <s v="(R). MANUFACTURE OF MACHINERY AND EQUIPMENT"/>
    <n v="722"/>
    <n v="42"/>
    <n v="111.1"/>
    <n v="153"/>
    <n v="130.80000000000001"/>
    <n v="1.1773177317731776"/>
    <n v="3484"/>
    <n v="61892.640972097099"/>
    <m/>
    <m/>
  </r>
  <r>
    <n v="548"/>
    <n v="171801082633"/>
    <x v="20"/>
    <s v="Nidec ASI S.p.A"/>
    <s v="LOCK,ELEC MECH,1VCF339752R5909,NIDEC"/>
    <n v="2"/>
    <s v="EA"/>
    <n v="26212.865000000002"/>
    <m/>
    <n v="52425.73"/>
    <s v="85049000 / 85049090"/>
    <n v="0.15"/>
    <n v="0"/>
    <n v="0"/>
    <n v="0"/>
    <n v="0.1"/>
    <n v="0"/>
    <n v="0.18"/>
    <s v="001/2017-III375"/>
    <n v="7863.8595000000005"/>
    <n v="0"/>
    <n v="786.38595000000009"/>
    <n v="10993.675581000001"/>
    <n v="19643.921031000002"/>
    <s v="DOC PENDING_INV/EXIT/INV/078"/>
    <s v="2000GS010P4610210359"/>
    <s v="0P4610210359"/>
    <e v="#N/A"/>
    <e v="#N/A"/>
    <e v="#N/A"/>
    <e v="#N/A"/>
    <n v="171801082633"/>
    <s v="1001714"/>
    <d v="2018-04-27T00:00:00"/>
    <s v="Import"/>
    <m/>
    <m/>
    <m/>
    <m/>
    <m/>
    <m/>
    <n v="2000"/>
    <s v="GS01"/>
    <s v="0P4610210359"/>
    <s v="Verification Completed by NSS"/>
    <s v="Phaze1_Part_2"/>
    <n v="7068019"/>
    <n v="2"/>
    <x v="536"/>
    <s v="PHASE_1_ACT"/>
    <m/>
    <n v="1"/>
    <m/>
    <x v="2"/>
    <n v="26212.865000000002"/>
    <d v="2019-09-01T00:00:00"/>
    <s v="(R). MANUFACTURE OF MACHINERY AND EQUIPMENT"/>
    <n v="722"/>
    <n v="93"/>
    <n v="113.9"/>
    <n v="153"/>
    <n v="130.80000000000001"/>
    <n v="1.1483757682177349"/>
    <n v="1931"/>
    <n v="60204.437963125558"/>
    <m/>
    <m/>
  </r>
  <r>
    <n v="549"/>
    <n v="171801082633"/>
    <x v="20"/>
    <s v="Nidec ASI S.p.A"/>
    <s v="BRTHR,SILICA GEL,2.3&amp;13.5MVA,SPL-TRAS"/>
    <n v="2"/>
    <s v="NOS"/>
    <n v="26212.419999999951"/>
    <m/>
    <n v="52424.839999999902"/>
    <n v="85049090"/>
    <n v="0.15"/>
    <n v="0"/>
    <n v="0"/>
    <n v="0"/>
    <n v="0.1"/>
    <n v="0"/>
    <n v="0.18"/>
    <s v="001/2017-III375"/>
    <n v="7863.7259999999851"/>
    <n v="0"/>
    <n v="786.37259999999856"/>
    <n v="10993.488947999978"/>
    <n v="19643.587547999959"/>
    <s v="DOC PENDING_INV/EXIT/INV/066"/>
    <s v="2000GS010P1141120234"/>
    <s v="0P1141120234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234"/>
    <s v="Verification Completed by NSS"/>
    <s v="Phaze1_Part_2"/>
    <n v="7068019"/>
    <n v="2"/>
    <x v="537"/>
    <s v="PHASE_1_ACT"/>
    <m/>
    <s v="REQUIRED COMPLETE VISIBLE COPY OF BOE."/>
    <m/>
    <x v="1"/>
    <n v="26212.419999999951"/>
    <d v="2019-09-01T00:00:00"/>
    <s v="(Q). MANUFACTURE OF ELECTRICAL EQUIPMENT"/>
    <n v="666"/>
    <n v="93"/>
    <n v="110.5"/>
    <n v="153"/>
    <n v="133.4"/>
    <n v="1.207239819004525"/>
    <n v="1931"/>
    <n v="63289.354352941067"/>
    <m/>
    <m/>
  </r>
  <r>
    <n v="550"/>
    <n v="291905963053"/>
    <x v="227"/>
    <s v="Emerson Process Management (India)"/>
    <s v="MEMBRANE ASSY,23502-04,EMER-PM"/>
    <n v="3"/>
    <s v="NOS"/>
    <n v="17463.766666666666"/>
    <m/>
    <n v="52391.3"/>
    <n v="90271000"/>
    <n v="0.1"/>
    <m/>
    <n v="0"/>
    <m/>
    <n v="0.1"/>
    <m/>
    <n v="0.18"/>
    <s v="001/2017-III417"/>
    <n v="5239.130000000001"/>
    <n v="0"/>
    <n v="523.91300000000012"/>
    <n v="10467.78174"/>
    <n v="16230.824740000002"/>
    <s v="DOC PENDING_INV/EXIT/INV/096"/>
    <s v="2000CH010P4100980268"/>
    <s v="0P4100980268"/>
    <n v="291905963053"/>
    <s v="6043466"/>
    <d v="2019-06-21T00:00:00"/>
    <d v="2019-06-14T00:00:00"/>
    <e v="#N/A"/>
    <e v="#N/A"/>
    <e v="#N/A"/>
    <s v="Local"/>
    <m/>
    <m/>
    <m/>
    <m/>
    <m/>
    <m/>
    <n v="2000"/>
    <s v="CH01"/>
    <s v="0P4100980268"/>
    <s v="Verification Completed by NSS"/>
    <s v="Phaze1_Part_2"/>
    <n v="80202022"/>
    <n v="3"/>
    <x v="538"/>
    <s v="PHASE_3_ACT"/>
    <m/>
    <m/>
    <n v="2008"/>
    <x v="2"/>
    <n v="17463.766666666666"/>
    <d v="2019-06-01T00:00:00"/>
    <s v="(R). MANUFACTURE OF MACHINERY AND EQUIPMENT"/>
    <n v="722"/>
    <n v="90"/>
    <n v="113.1"/>
    <n v="153"/>
    <n v="130.80000000000001"/>
    <n v="1.1564986737400531"/>
    <n v="2023"/>
    <n v="60590.468965517248"/>
    <m/>
    <m/>
  </r>
  <r>
    <n v="551"/>
    <n v="292008114860"/>
    <x v="71"/>
    <s v="Kirloskar Ebara Pumps Limited"/>
    <s v="SLV,INT STG,CrSTL,KSOS05120050+43.2,KEPL"/>
    <n v="3"/>
    <s v="PCS"/>
    <n v="48077.68"/>
    <m/>
    <n v="144233.04"/>
    <s v="8479000/84799090"/>
    <n v="7.4999999999999997E-2"/>
    <n v="0"/>
    <n v="0"/>
    <n v="0"/>
    <n v="0.1"/>
    <n v="0"/>
    <n v="0.18"/>
    <s v="001/2017-III308B"/>
    <n v="10817.478000000001"/>
    <n v="0"/>
    <n v="1081.7478000000001"/>
    <n v="28103.807844000003"/>
    <n v="40003.033644000003"/>
    <s v="DOC PENDING_INV/EXIT/INV/075"/>
    <s v="2000CH010P4205021721"/>
    <s v="0P4205021721"/>
    <n v="292008114860"/>
    <s v="6072516"/>
    <d v="2020-10-16T00:00:00"/>
    <d v="2020-08-25T00:00:00"/>
    <e v="#N/A"/>
    <e v="#N/A"/>
    <e v="#N/A"/>
    <s v="Local"/>
    <m/>
    <m/>
    <m/>
    <m/>
    <m/>
    <m/>
    <n v="2000"/>
    <s v="CH01"/>
    <s v="0P4205021721"/>
    <s v="Verification Completed by NSS"/>
    <s v="Phaze1_Part_2"/>
    <n v="7199962282"/>
    <n v="3"/>
    <x v="539"/>
    <s v="PHASE_1_ACT"/>
    <m/>
    <s v="MATERIAL CANT FIND DUE TO DISCIPTION ISSUE"/>
    <n v="1570"/>
    <x v="2"/>
    <n v="17432.61"/>
    <d v="2020-08-01T00:00:00"/>
    <s v="(R). MANUFACTURE OF MACHINERY AND EQUIPMENT"/>
    <n v="722"/>
    <n v="104"/>
    <n v="113.6"/>
    <n v="153"/>
    <n v="130.80000000000001"/>
    <n v="1.1514084507042255"/>
    <n v="1596"/>
    <n v="60216.163415492963"/>
    <m/>
    <m/>
  </r>
  <r>
    <n v="552"/>
    <n v="171900191761"/>
    <x v="82"/>
    <s v="Thermo Electron (Karlsruhe) GmbH"/>
    <s v="SSR HEATING,014-4421,THERMO"/>
    <n v="2"/>
    <s v="EA"/>
    <n v="23685.764999999999"/>
    <m/>
    <n v="47371.53"/>
    <n v="85364900"/>
    <n v="0.1"/>
    <s v="050/2017-516C"/>
    <n v="0"/>
    <n v="0"/>
    <n v="0.1"/>
    <n v="0"/>
    <n v="0.18"/>
    <s v="001/2017-III388A"/>
    <n v="4737.1530000000002"/>
    <n v="0"/>
    <n v="473.71530000000007"/>
    <n v="9464.8316940000004"/>
    <n v="14675.699994000001"/>
    <s v="DOC PENDING_INV/EXIT/INV/078"/>
    <s v="2000CH010P4610170419"/>
    <s v="0P4610170419"/>
    <e v="#N/A"/>
    <e v="#N/A"/>
    <e v="#N/A"/>
    <d v="2019-01-11T00:00:00"/>
    <n v="171900191761"/>
    <s v="1000346"/>
    <d v="2019-01-23T00:00:00"/>
    <s v="Import"/>
    <m/>
    <m/>
    <m/>
    <m/>
    <m/>
    <m/>
    <n v="2000"/>
    <s v="CH01"/>
    <s v="0P4610170419"/>
    <s v="Verification Completed by NSS"/>
    <s v="Phaze1_Part_2"/>
    <n v="995019000097"/>
    <n v="2"/>
    <x v="540"/>
    <s v="PHASE_1_ACT"/>
    <m/>
    <n v="1"/>
    <n v="2162"/>
    <x v="1"/>
    <n v="26088.79"/>
    <d v="2019-01-01T00:00:00"/>
    <s v="(Q). MANUFACTURE OF ELECTRICAL EQUIPMENT"/>
    <n v="666"/>
    <n v="85"/>
    <n v="112.1"/>
    <n v="153"/>
    <n v="133.4"/>
    <n v="1.1900089206066014"/>
    <n v="2174"/>
    <n v="62091.785655664593"/>
    <m/>
    <m/>
  </r>
  <r>
    <n v="553"/>
    <n v="291804468001"/>
    <x v="111"/>
    <s v="Pentair Valves &amp; Controls India,EMERSON PROCESS MANAGEMENT (INDIA)"/>
    <s v="SEAL KIT,F/ACTR,ALGA 1.5S-385,BIFFI"/>
    <n v="2"/>
    <s v="SET"/>
    <n v="26052.669999999951"/>
    <m/>
    <n v="52105.339999999902"/>
    <n v="40169390"/>
    <n v="0.1"/>
    <n v="0"/>
    <n v="0"/>
    <m/>
    <n v="0.1"/>
    <n v="0"/>
    <n v="0.18"/>
    <s v="001/2017-III123A"/>
    <n v="5210.5339999999906"/>
    <n v="0"/>
    <n v="521.0533999999991"/>
    <n v="10410.64693199998"/>
    <n v="16142.234331999969"/>
    <s v="DOC PENDING_INV/EXIT/INV/073"/>
    <s v="2000CH010P4102211692"/>
    <s v="0P4102211692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692"/>
    <s v="Verification Completed by NSS"/>
    <s v="Phaze1_Part_2"/>
    <s v="IN1/75,33200524"/>
    <n v="2"/>
    <x v="541"/>
    <s v="PHASE_1_ACT"/>
    <m/>
    <s v="Documents required for remaining qty"/>
    <n v="2423"/>
    <x v="2"/>
    <n v="26052.669999999951"/>
    <d v="2018-04-01T00:00:00"/>
    <s v="(R). MANUFACTURE OF MACHINERY AND EQUIPMENT"/>
    <n v="722"/>
    <n v="76"/>
    <n v="110.1"/>
    <n v="153"/>
    <n v="130.80000000000001"/>
    <n v="1.1880108991825615"/>
    <n v="2449"/>
    <n v="61901.711825612976"/>
    <m/>
    <m/>
  </r>
  <r>
    <n v="554"/>
    <n v="292100828250"/>
    <x v="32"/>
    <s v="GE OIL &amp; GAS India Pvt Limited"/>
    <s v="ALOX PROBE CBL,A4W-1.500-N4-0,GE"/>
    <n v="6"/>
    <s v="NOS"/>
    <n v="8681.24"/>
    <m/>
    <n v="52087.44"/>
    <s v="90319085 / 90319000"/>
    <n v="7.4999999999999997E-2"/>
    <n v="0"/>
    <n v="0"/>
    <n v="0"/>
    <n v="0.1"/>
    <n v="0"/>
    <n v="0.18"/>
    <s v="001/2017 -III421"/>
    <n v="3906.558"/>
    <n v="0"/>
    <n v="390.6558"/>
    <n v="10149.237684"/>
    <n v="14446.451483999999"/>
    <s v="DOC PENDING_INV/EXIT/INV/071"/>
    <s v="2000CH010P4100990584"/>
    <s v="0P4100990584"/>
    <n v="292100828250"/>
    <s v="6007516"/>
    <d v="2021-01-27T00:00:00"/>
    <d v="2021-01-19T00:00:00"/>
    <e v="#N/A"/>
    <e v="#N/A"/>
    <e v="#N/A"/>
    <s v="Local"/>
    <m/>
    <m/>
    <m/>
    <m/>
    <m/>
    <m/>
    <n v="2000"/>
    <s v="CH01"/>
    <s v="0P4100990584"/>
    <s v="Verification Completed by NSS"/>
    <s v="Phaze_2"/>
    <s v="F25211205179"/>
    <n v="6"/>
    <x v="542"/>
    <s v="PHASE_1_ACT"/>
    <m/>
    <s v="Documents required for remaining qty"/>
    <n v="1423"/>
    <x v="1"/>
    <n v="8681.24"/>
    <d v="2021-01-01T00:00:00"/>
    <s v="(Q). MANUFACTURE OF ELECTRICAL EQUIPMENT"/>
    <n v="666"/>
    <n v="109"/>
    <n v="115.7"/>
    <n v="153"/>
    <n v="133.4"/>
    <n v="1.1529818496110631"/>
    <n v="1443"/>
    <n v="60055.872912705272"/>
    <m/>
    <m/>
  </r>
  <r>
    <n v="555"/>
    <n v="292009455205"/>
    <x v="213"/>
    <s v="Jay Project"/>
    <s v="SFT,HD,SS410,16704DJ016253,KBL"/>
    <n v="3"/>
    <s v="NOS"/>
    <n v="17342.336666666666"/>
    <m/>
    <n v="52027.01"/>
    <n v="84139120"/>
    <n v="7.4999999999999997E-2"/>
    <n v="0"/>
    <n v="0"/>
    <n v="0"/>
    <n v="0.1"/>
    <n v="0"/>
    <n v="0.18"/>
    <s v="001/2017-III308B"/>
    <n v="3902.0257499999998"/>
    <n v="0"/>
    <n v="390.20257500000002"/>
    <n v="10137.4628985"/>
    <n v="14429.6912235"/>
    <s v="DOC PENDING_INV/EXIT/INV/075"/>
    <s v="2000CH010P4205021283"/>
    <s v="0P4205021283"/>
    <n v="292009455205"/>
    <s v="6083699"/>
    <d v="2020-11-26T00:00:00"/>
    <d v="2020-11-05T00:00:00"/>
    <e v="#N/A"/>
    <e v="#N/A"/>
    <e v="#N/A"/>
    <s v="Local"/>
    <m/>
    <m/>
    <m/>
    <m/>
    <m/>
    <m/>
    <n v="2000"/>
    <s v="CH01"/>
    <s v="0P4205021283"/>
    <s v="Verification Completed by NSS"/>
    <s v="Phaze_2"/>
    <s v="220095/20-21"/>
    <n v="3"/>
    <x v="543"/>
    <s v="PHASE_1_ACT"/>
    <m/>
    <s v="DOCUMENTS REQUIRED FOR REMAINING QUANTITY"/>
    <n v="1498"/>
    <x v="2"/>
    <n v="17342.336666666666"/>
    <d v="2020-11-01T00:00:00"/>
    <s v="(R). MANUFACTURE OF MACHINERY AND EQUIPMENT"/>
    <n v="722"/>
    <n v="107"/>
    <n v="113.7"/>
    <n v="153"/>
    <n v="130.80000000000001"/>
    <n v="1.1503957783641161"/>
    <n v="1504"/>
    <n v="59851.652664907655"/>
    <m/>
    <m/>
  </r>
  <r>
    <n v="556"/>
    <n v="171800967741"/>
    <x v="11"/>
    <s v="Bently Nevada LLC"/>
    <s v="PROBE,PROX,330102-02-12-05+,BENTLY-N  (I 1007534470)"/>
    <n v="2"/>
    <s v="EA"/>
    <n v="20363.099999999999"/>
    <m/>
    <n v="40726.199999999997"/>
    <n v="85437099"/>
    <n v="7.4999999999999997E-2"/>
    <m/>
    <m/>
    <m/>
    <n v="0.1"/>
    <m/>
    <n v="0.18"/>
    <s v="III394"/>
    <n v="3054.4649999999997"/>
    <m/>
    <n v="305.44649999999996"/>
    <n v="7935.5000699999991"/>
    <n v="11295.411569999998"/>
    <s v="NA_INV/EXIT/INV/151_DOC PENDING"/>
    <s v="2000CH010P4145140029"/>
    <s v="0P4145140029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45140029"/>
    <s v="Verification Completed by NSS"/>
    <s v="Phaze1_Part_1"/>
    <s v="I#1007534470"/>
    <n v="2"/>
    <x v="544"/>
    <s v="PHASE_3_NSS"/>
    <s v="63 LINE ITEM OF NSS"/>
    <m/>
    <n v="2460"/>
    <x v="3"/>
    <n v="26001.229999999949"/>
    <d v="2018-03-01T00:00:00"/>
    <s v="(P). MANUFACTURE OF COMPUTER, ELECTRONIC AND OPTICAL PRODUCTS"/>
    <n v="639"/>
    <n v="75"/>
    <n v="110.6"/>
    <n v="153"/>
    <n v="121.7"/>
    <n v="1.1003616636528031"/>
    <n v="2480"/>
    <n v="57221.513399638236"/>
    <m/>
    <m/>
  </r>
  <r>
    <n v="557"/>
    <n v="292006089045"/>
    <x v="68"/>
    <s v="TMEIC Industrial Systems India"/>
    <s v="FUSE,5P3K4529P061,TMEIC"/>
    <n v="18"/>
    <s v="EA"/>
    <n v="2871.3655555555556"/>
    <m/>
    <n v="51684.58"/>
    <n v="85361040"/>
    <n v="0.1"/>
    <n v="0"/>
    <n v="0"/>
    <n v="0"/>
    <n v="0.1"/>
    <n v="0"/>
    <n v="0.18"/>
    <s v="001/2017- III388A"/>
    <n v="5168.4580000000005"/>
    <n v="0"/>
    <n v="516.84580000000005"/>
    <n v="10326.579084000001"/>
    <n v="16011.882884000002"/>
    <s v="DOC PENDING_INV/EXIT/INV/065"/>
    <s v="2000CH010P1003020491"/>
    <s v="0P1003020491"/>
    <n v="292006089045"/>
    <s v="6054665"/>
    <d v="2020-08-17T00:00:00"/>
    <d v="2020-08-11T00:00:00"/>
    <e v="#N/A"/>
    <e v="#N/A"/>
    <e v="#N/A"/>
    <s v="Local"/>
    <m/>
    <m/>
    <m/>
    <m/>
    <m/>
    <m/>
    <n v="2000"/>
    <s v="CH01"/>
    <s v="0P1003020491"/>
    <s v="Verification Completed by NSS"/>
    <s v="Phaze_2"/>
    <n v="1020000054"/>
    <n v="18"/>
    <x v="545"/>
    <s v="PHASE_1_ACT"/>
    <m/>
    <s v="Documents required for remaining qty"/>
    <n v="1584"/>
    <x v="1"/>
    <n v="2871.3655555555556"/>
    <d v="2020-08-01T00:00:00"/>
    <s v="(Q). MANUFACTURE OF ELECTRICAL EQUIPMENT"/>
    <n v="666"/>
    <n v="104"/>
    <n v="113"/>
    <n v="153"/>
    <n v="133.4"/>
    <n v="1.1805309734513274"/>
    <n v="1596"/>
    <n v="61015.247539823009"/>
    <m/>
    <m/>
  </r>
  <r>
    <n v="558"/>
    <n v="292211000863"/>
    <x v="228"/>
    <s v="NEOSEAL ENGINEERING PVT LTD"/>
    <s v="GSKT F/WATER BOX,3178X4.78MM,NPRN RBR"/>
    <n v="4"/>
    <s v="NOS"/>
    <n v="12920"/>
    <m/>
    <n v="51680"/>
    <n v="40169340"/>
    <n v="0.1"/>
    <n v="0"/>
    <n v="0"/>
    <n v="0"/>
    <n v="0.1"/>
    <n v="0"/>
    <n v="0.18"/>
    <s v="001/2017-III123A"/>
    <n v="5168"/>
    <n v="0"/>
    <n v="516.80000000000007"/>
    <n v="10325.664000000001"/>
    <n v="16010.464"/>
    <s v="DOC PENDING_INV/EXIT/INV/071"/>
    <s v="2000CH010P3925130030"/>
    <s v="0P3925130030"/>
    <n v="292211000863"/>
    <s v="6096201"/>
    <d v="2022-10-20T00:00:00"/>
    <d v="2022-10-18T00:00:00"/>
    <e v="#N/A"/>
    <e v="#N/A"/>
    <e v="#N/A"/>
    <s v="Local"/>
    <m/>
    <m/>
    <m/>
    <m/>
    <m/>
    <m/>
    <n v="2000"/>
    <s v="CH01"/>
    <s v="0P3925130030"/>
    <s v="Verification Completed by NSS"/>
    <m/>
    <s v="NEPL/22-23/G0428"/>
    <n v="4"/>
    <x v="546"/>
    <s v="PHASE_1_ACT"/>
    <m/>
    <s v="Documents required for remaining qty"/>
    <n v="786"/>
    <x v="2"/>
    <n v="12920"/>
    <d v="2022-10-01T00:00:00"/>
    <s v="(R). MANUFACTURE OF MACHINERY AND EQUIPMENT"/>
    <n v="722"/>
    <n v="130"/>
    <n v="126.5"/>
    <n v="153"/>
    <n v="130.80000000000001"/>
    <n v="1.0339920948616601"/>
    <n v="805"/>
    <n v="53436.711462450592"/>
    <m/>
    <m/>
  </r>
  <r>
    <n v="559"/>
    <m/>
    <x v="11"/>
    <s v="Hermetic-Pumps Singapore"/>
    <s v="BUSH,BRG,90X55X52.8MM,225051701,HERM-PMP"/>
    <n v="1"/>
    <s v="EA"/>
    <n v="51603.599999999897"/>
    <m/>
    <n v="51603.599999999897"/>
    <n v="84833000"/>
    <n v="7.4999999999999997E-2"/>
    <m/>
    <m/>
    <m/>
    <n v="0.1"/>
    <m/>
    <n v="0.18"/>
    <s v="001/2017 -III369A"/>
    <n v="3870.2699999999923"/>
    <n v="0"/>
    <n v="387.02699999999925"/>
    <n v="10054.961459999979"/>
    <n v="14312.25845999997"/>
    <s v="DOC PENDING_INV/EXIT/INV/164"/>
    <s v="2000GS010P4205021414"/>
    <s v="2000GS010P4205021414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414"/>
    <s v="Verification Completed by NSS"/>
    <s v="Phaze1_Part_2"/>
    <s v="430CI26734/34-17"/>
    <n v="1"/>
    <x v="547"/>
    <s v="PHASE_6_ACT"/>
    <m/>
    <m/>
    <n v="2646"/>
    <x v="2"/>
    <n v="51603.599999999897"/>
    <d v="2017-09-01T00:00:00"/>
    <s v="(R). MANUFACTURE OF MACHINERY AND EQUIPMENT"/>
    <n v="722"/>
    <n v="69"/>
    <n v="108.5"/>
    <n v="153"/>
    <n v="130.80000000000001"/>
    <n v="1.2055299539170508"/>
    <n v="2661"/>
    <n v="62209.685529953793"/>
    <m/>
    <m/>
  </r>
  <r>
    <n v="560"/>
    <n v="291810265073"/>
    <x v="229"/>
    <s v="Emerson Process Management"/>
    <s v="DISK,LINEAR,GE23790X022,FISH-CO"/>
    <n v="2"/>
    <s v="EA"/>
    <n v="25663"/>
    <m/>
    <n v="51326"/>
    <n v="84819090"/>
    <n v="7.4999999999999997E-2"/>
    <n v="0"/>
    <n v="0"/>
    <n v="0"/>
    <n v="0.1"/>
    <n v="0"/>
    <n v="0.18"/>
    <s v="001/2017-III368"/>
    <n v="3849.45"/>
    <n v="0"/>
    <n v="384.94499999999999"/>
    <n v="10000.871099999998"/>
    <n v="14235.266099999997"/>
    <s v="DOC PENDING_INV/EXIT/INV/072"/>
    <s v="2000CH010P4102201634"/>
    <s v="0P4102201634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34"/>
    <s v="Verification Completed by NSS"/>
    <s v="Phaze_2"/>
    <n v="9318632194"/>
    <n v="2"/>
    <x v="548"/>
    <s v="PHASE_1_ACT"/>
    <m/>
    <s v="Documents required for remaining qty"/>
    <n v="2269"/>
    <x v="2"/>
    <n v="25663"/>
    <d v="2018-09-01T00:00:00"/>
    <s v="(R). MANUFACTURE OF MACHINERY AND EQUIPMENT"/>
    <n v="722"/>
    <n v="81"/>
    <n v="111.6"/>
    <n v="153"/>
    <n v="130.80000000000001"/>
    <n v="1.1720430107526882"/>
    <n v="2296"/>
    <n v="60156.279569892475"/>
    <m/>
    <m/>
  </r>
  <r>
    <n v="561"/>
    <m/>
    <x v="11"/>
    <s v="Hermetic-Pumps Singapore"/>
    <s v="SLV,BRG,266037201,HERM-PMP"/>
    <n v="1"/>
    <s v="NOS"/>
    <n v="51254.129999999903"/>
    <m/>
    <n v="51254.129999999903"/>
    <n v="84821090"/>
    <n v="7.4999999999999997E-2"/>
    <m/>
    <m/>
    <m/>
    <n v="0.1"/>
    <m/>
    <n v="0.18"/>
    <s v="001/2017-III369"/>
    <n v="3844.0597499999926"/>
    <n v="0"/>
    <n v="384.40597499999927"/>
    <n v="9986.8672304999818"/>
    <n v="14215.332955499973"/>
    <s v="DOC PENDING_INV/EXIT/INV/163"/>
    <s v="2000GS010P3023020007"/>
    <s v="2000GS010P3023020007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3023020007"/>
    <s v="Verification Completed by NSS"/>
    <s v="Phaze1_Part_2"/>
    <s v="430CI26734/34-17"/>
    <n v="1"/>
    <x v="549"/>
    <s v="PHASE_6_ACT"/>
    <m/>
    <m/>
    <n v="2646"/>
    <x v="2"/>
    <n v="51254.129999999903"/>
    <d v="2017-09-01T00:00:00"/>
    <s v="(R). MANUFACTURE OF MACHINERY AND EQUIPMENT"/>
    <n v="722"/>
    <n v="69"/>
    <n v="108.5"/>
    <n v="153"/>
    <n v="130.80000000000001"/>
    <n v="1.2055299539170508"/>
    <n v="2661"/>
    <n v="61788.388976958413"/>
    <m/>
    <m/>
  </r>
  <r>
    <n v="562"/>
    <n v="291804468001"/>
    <x v="111"/>
    <s v="Pentair Valves &amp; Controls India,EMERSON PROCESS MANAGEMENT (INDIA)"/>
    <s v="ALGAS 0.3S-0150-235-OP,BIFFI"/>
    <n v="2"/>
    <s v="SET"/>
    <n v="25624.174999999948"/>
    <m/>
    <n v="51248.349999999897"/>
    <n v="40169390"/>
    <n v="0.1"/>
    <n v="0"/>
    <n v="0"/>
    <m/>
    <n v="0.1"/>
    <n v="0"/>
    <n v="0.18"/>
    <s v="001/2017-III123A"/>
    <n v="5124.83499999999"/>
    <n v="0"/>
    <n v="512.48349999999903"/>
    <n v="10239.420329999981"/>
    <n v="15876.738829999969"/>
    <s v="DOC PENDING_INV/EXIT/INV/073"/>
    <s v="2000CH010P4102211697"/>
    <s v="0P4102211697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697"/>
    <s v="Verification Completed by NSS"/>
    <s v="Phaze1_Part_2"/>
    <s v="IN1/75,33200524"/>
    <n v="2"/>
    <x v="550"/>
    <s v="PHASE_1_ACT"/>
    <m/>
    <s v="Documents required for remaining qty"/>
    <n v="2423"/>
    <x v="2"/>
    <n v="25624.174999999948"/>
    <d v="2018-04-01T00:00:00"/>
    <s v="(R). MANUFACTURE OF MACHINERY AND EQUIPMENT"/>
    <n v="722"/>
    <n v="76"/>
    <n v="110.1"/>
    <n v="153"/>
    <n v="130.80000000000001"/>
    <n v="1.1880108991825615"/>
    <n v="2449"/>
    <n v="60883.598365122503"/>
    <m/>
    <m/>
  </r>
  <r>
    <n v="563"/>
    <n v="291810265073"/>
    <x v="229"/>
    <s v="Emerson Process Management"/>
    <s v="RING RET/BUSH ASSY,25A6685X082,FISH-CO"/>
    <n v="2"/>
    <s v="NOS"/>
    <n v="25534.5"/>
    <m/>
    <n v="51069"/>
    <n v="84819090"/>
    <n v="7.4999999999999997E-2"/>
    <n v="0"/>
    <n v="0"/>
    <m/>
    <n v="0.1"/>
    <n v="0"/>
    <n v="0.18"/>
    <s v="001/2017-III368"/>
    <n v="3830.1749999999997"/>
    <n v="0"/>
    <n v="383.01749999999998"/>
    <n v="9950.7946499999998"/>
    <n v="14163.987150000001"/>
    <s v="DOC PENDING_INV/EXIT/INV/073"/>
    <s v="2000CH010P4102211786"/>
    <s v="0P4102211786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1786"/>
    <s v="Verification Completed by NSS"/>
    <s v="Phaze_2"/>
    <n v="9318632194"/>
    <n v="2"/>
    <x v="551"/>
    <s v="PHASE_1_ACT"/>
    <m/>
    <s v="Documents required for remaining qty"/>
    <n v="2269"/>
    <x v="2"/>
    <n v="25534.5"/>
    <d v="2018-09-01T00:00:00"/>
    <s v="(R). MANUFACTURE OF MACHINERY AND EQUIPMENT"/>
    <n v="722"/>
    <n v="81"/>
    <n v="111.6"/>
    <n v="153"/>
    <n v="130.80000000000001"/>
    <n v="1.1720430107526882"/>
    <n v="2296"/>
    <n v="59855.064516129038"/>
    <m/>
    <m/>
  </r>
  <r>
    <n v="564"/>
    <n v="172102218131"/>
    <x v="128"/>
    <s v="ARCA Regler GmbH"/>
    <s v="MOUNT PARTS,2213677,ARCA"/>
    <n v="3"/>
    <s v="EA"/>
    <n v="17021.379999999965"/>
    <m/>
    <n v="51064.139999999898"/>
    <n v="84818030"/>
    <n v="7.4999999999999997E-2"/>
    <n v="0"/>
    <n v="0"/>
    <n v="0"/>
    <n v="0.1"/>
    <n v="0"/>
    <n v="0.18"/>
    <s v="001/2017-III368"/>
    <n v="3829.8104999999923"/>
    <n v="0"/>
    <n v="382.98104999999924"/>
    <n v="9949.8476789999804"/>
    <n v="14162.639228999971"/>
    <s v="DOC PENDING_INV/EXIT/INV/072"/>
    <s v="2000CH010P4102201861"/>
    <s v="0P4102201861"/>
    <e v="#N/A"/>
    <e v="#N/A"/>
    <e v="#N/A"/>
    <d v="2021-08-05T00:00:00"/>
    <n v="172102218131"/>
    <s v="1003994"/>
    <d v="2021-08-14T00:00:00"/>
    <s v="Import"/>
    <m/>
    <m/>
    <m/>
    <m/>
    <m/>
    <m/>
    <n v="2000"/>
    <s v="CH01"/>
    <s v="0P4102201861"/>
    <s v="Verification Completed by NSS"/>
    <m/>
    <n v="3620661"/>
    <n v="3"/>
    <x v="552"/>
    <s v="PHASE_1_ACT"/>
    <m/>
    <s v="Documents required for remaining qty"/>
    <n v="1225"/>
    <x v="2"/>
    <n v="17021.379999999965"/>
    <d v="2021-08-01T00:00:00"/>
    <s v="(R). MANUFACTURE OF MACHINERY AND EQUIPMENT"/>
    <n v="722"/>
    <n v="116"/>
    <n v="119.4"/>
    <n v="153"/>
    <n v="130.80000000000001"/>
    <n v="1.0954773869346734"/>
    <n v="1231"/>
    <n v="55939.610653266223"/>
    <m/>
    <m/>
  </r>
  <r>
    <n v="565"/>
    <n v="292203577260"/>
    <x v="195"/>
    <s v="EMERSON PROCESS MANAGEMENT"/>
    <s v="SPRG F/ACTR,1N128527082,EMER-PM"/>
    <n v="2"/>
    <s v="SET"/>
    <n v="25407"/>
    <m/>
    <n v="50814"/>
    <n v="84819090"/>
    <n v="7.4999999999999997E-2"/>
    <n v="0"/>
    <n v="0"/>
    <m/>
    <n v="0.1"/>
    <n v="0"/>
    <n v="0.18"/>
    <s v="001/2017-III368"/>
    <n v="3811.0499999999997"/>
    <n v="0"/>
    <n v="381.10500000000002"/>
    <n v="9901.1079000000009"/>
    <n v="14093.262900000002"/>
    <s v="DOC PENDING_INV/EXIT/INV/073"/>
    <s v="2000CH010P4102224937"/>
    <s v="0P4102224937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37"/>
    <s v="Verification Completed by NSS"/>
    <m/>
    <s v="2RXC21-1440"/>
    <n v="2"/>
    <x v="553"/>
    <s v="PHASE_1_ACT"/>
    <m/>
    <s v="Documents required for remaining qty"/>
    <n v="987"/>
    <x v="1"/>
    <n v="25407"/>
    <d v="2022-03-01T00:00:00"/>
    <s v="(Q). MANUFACTURE OF ELECTRICAL EQUIPMENT"/>
    <n v="666"/>
    <n v="123"/>
    <n v="126"/>
    <n v="153"/>
    <n v="133.4"/>
    <n v="1.0587301587301587"/>
    <n v="1019"/>
    <n v="53798.314285714288"/>
    <m/>
    <m/>
  </r>
  <r>
    <n v="566"/>
    <n v="292005177251"/>
    <x v="230"/>
    <s v="THE BOMBAY TOOLS &amp; HARDWARE MART"/>
    <s v="BRUSH,WIRE,1X12IN,SS"/>
    <n v="74"/>
    <s v="EA"/>
    <n v="685.25972972972977"/>
    <m/>
    <n v="50709.22"/>
    <n v="96039000"/>
    <n v="0.2"/>
    <n v="0"/>
    <n v="0"/>
    <n v="0"/>
    <n v="0.1"/>
    <n v="0"/>
    <n v="0.18"/>
    <s v="001/2017 -III443"/>
    <n v="10141.844000000001"/>
    <n v="0"/>
    <n v="1014.1844000000001"/>
    <n v="11135.744712"/>
    <n v="22291.773112000003"/>
    <s v="DOC PENDING_INV/EXIT/INV/081"/>
    <s v="2000CH010T0105760002"/>
    <s v="0T0105760002"/>
    <n v="292005177251"/>
    <s v="6046572"/>
    <d v="2020-07-17T00:00:00"/>
    <d v="2020-07-10T00:00:00"/>
    <e v="#N/A"/>
    <e v="#N/A"/>
    <e v="#N/A"/>
    <s v="Local"/>
    <m/>
    <m/>
    <m/>
    <m/>
    <m/>
    <m/>
    <n v="2000"/>
    <s v="CH01"/>
    <s v="0T0105760002"/>
    <s v="Verification Completed by NSS"/>
    <m/>
    <n v="26909"/>
    <n v="74"/>
    <x v="554"/>
    <s v="PHASE_1_ACT"/>
    <m/>
    <m/>
    <n v="1616"/>
    <x v="2"/>
    <n v="685.25972972972977"/>
    <d v="2020-07-01T00:00:00"/>
    <s v="(R). MANUFACTURE OF MACHINERY AND EQUIPMENT"/>
    <n v="722"/>
    <n v="103"/>
    <n v="112.9"/>
    <n v="153"/>
    <n v="130.80000000000001"/>
    <n v="1.1585473870682019"/>
    <n v="1627"/>
    <n v="58749.034331266608"/>
    <m/>
    <m/>
  </r>
  <r>
    <n v="567"/>
    <n v="171702612222"/>
    <x v="53"/>
    <s v="Siemens Limited"/>
    <s v="RESIST,LDX:L0135554,SIEMENS"/>
    <n v="10"/>
    <s v="EA"/>
    <n v="5066"/>
    <m/>
    <n v="50660"/>
    <n v="85332929"/>
    <n v="0"/>
    <n v="0"/>
    <n v="0"/>
    <n v="0"/>
    <n v="0"/>
    <n v="0"/>
    <n v="0.18"/>
    <s v="001/2017 -III386"/>
    <n v="0"/>
    <n v="0"/>
    <n v="0"/>
    <n v="9118.7999999999993"/>
    <n v="9118.7999999999993"/>
    <s v="DOC PENDING_INV/EXIT/INV/065"/>
    <s v="2000CH010P0958970141"/>
    <s v="0P0958970141"/>
    <e v="#N/A"/>
    <e v="#N/A"/>
    <e v="#N/A"/>
    <d v="2017-09-25T00:00:00"/>
    <n v="171702612222"/>
    <s v="1004015"/>
    <d v="2017-10-11T00:00:00"/>
    <s v="Import"/>
    <m/>
    <m/>
    <m/>
    <m/>
    <m/>
    <m/>
    <n v="2000"/>
    <s v="CH01"/>
    <s v="0P0958970141"/>
    <s v="Verification Completed by NSS"/>
    <m/>
    <n v="9061707572"/>
    <n v="10"/>
    <x v="555"/>
    <s v="PHASE_1_ACT"/>
    <m/>
    <s v="INVISIBLE INVOICE AND BOE. REQUIRED CLEAR COPY"/>
    <n v="2635"/>
    <x v="1"/>
    <n v="5066"/>
    <d v="2017-09-01T00:00:00"/>
    <s v="(Q). MANUFACTURE OF ELECTRICAL EQUIPMENT"/>
    <n v="666"/>
    <n v="69"/>
    <n v="110.7"/>
    <n v="153"/>
    <n v="133.4"/>
    <n v="1.2050587172538392"/>
    <n v="2661"/>
    <n v="61048.274616079492"/>
    <m/>
    <m/>
  </r>
  <r>
    <n v="568"/>
    <n v="291910385550"/>
    <x v="185"/>
    <s v="ASCO Numatics (India) Pvt. Ltd."/>
    <s v="VLV,SOLEN,NF8344A090-110DC,ASCO-VLV"/>
    <n v="2"/>
    <s v="NOS"/>
    <n v="25262.5"/>
    <m/>
    <n v="50525"/>
    <n v="84818050"/>
    <n v="7.4999999999999997E-2"/>
    <n v="0"/>
    <n v="0"/>
    <n v="0"/>
    <n v="0.1"/>
    <n v="0"/>
    <n v="0.18"/>
    <s v="001/2017-III368"/>
    <n v="3789.375"/>
    <n v="0"/>
    <n v="378.9375"/>
    <n v="9844.7962499999994"/>
    <n v="14013.108749999999"/>
    <s v="DOC PENDING_INV/EXIT/INV/071"/>
    <s v="2000CH010P4102100206"/>
    <s v="0P4102100206"/>
    <n v="291910385550"/>
    <s v="6078283"/>
    <d v="2019-10-30T00:00:00"/>
    <d v="2019-10-21T00:00:00"/>
    <e v="#N/A"/>
    <e v="#N/A"/>
    <e v="#N/A"/>
    <s v="Local"/>
    <m/>
    <m/>
    <m/>
    <m/>
    <m/>
    <m/>
    <n v="2000"/>
    <s v="CH01"/>
    <s v="0P4102100206"/>
    <s v="Verification Completed by NSS"/>
    <m/>
    <n v="2010007122"/>
    <n v="2"/>
    <x v="556"/>
    <s v="PHASE_1_ACT"/>
    <m/>
    <s v="Documents required for remaining qty"/>
    <n v="1879"/>
    <x v="2"/>
    <n v="25262.5"/>
    <d v="2019-10-01T00:00:00"/>
    <s v="(R). MANUFACTURE OF MACHINERY AND EQUIPMENT"/>
    <n v="722"/>
    <n v="94"/>
    <n v="112.8"/>
    <n v="153"/>
    <n v="130.80000000000001"/>
    <n v="1.1595744680851066"/>
    <n v="1901"/>
    <n v="58587.500000000007"/>
    <m/>
    <m/>
  </r>
  <r>
    <n v="569"/>
    <n v="291706531266"/>
    <x v="231"/>
    <s v="Pepperl &amp; Fuchs Factory Automation"/>
    <s v="SW,PROX,2MM,8.2V,NJ2-V3-N,PEPPERL"/>
    <n v="15"/>
    <s v="NOS"/>
    <n v="3345.3526666666667"/>
    <m/>
    <n v="50180.29"/>
    <n v="85365090"/>
    <n v="0.1"/>
    <n v="0"/>
    <n v="0"/>
    <n v="0"/>
    <n v="0.1"/>
    <n v="0"/>
    <n v="0.18"/>
    <s v="001/2017-III388A"/>
    <n v="5018.0290000000005"/>
    <n v="0"/>
    <n v="501.80290000000008"/>
    <n v="10026.021942000001"/>
    <n v="15545.853842"/>
    <s v="DOC PENDING_INV/EXIT/INV/071"/>
    <s v="2000CH010P4102070003"/>
    <s v="0P4102070003"/>
    <n v="291706531266"/>
    <s v="6055560"/>
    <d v="2017-11-10T00:00:00"/>
    <d v="2017-10-19T00:00:00"/>
    <e v="#N/A"/>
    <e v="#N/A"/>
    <e v="#N/A"/>
    <s v="Local"/>
    <m/>
    <m/>
    <m/>
    <m/>
    <m/>
    <m/>
    <n v="2000"/>
    <s v="CH01"/>
    <s v="0P4102070003"/>
    <s v="Verification Completed by NSS"/>
    <m/>
    <n v="1768400001"/>
    <n v="15"/>
    <x v="557"/>
    <s v="PHASE_1_ACT"/>
    <m/>
    <s v="DUPLICATE ENTRY"/>
    <n v="2611"/>
    <x v="1"/>
    <n v="3345.3526666666667"/>
    <d v="2017-10-01T00:00:00"/>
    <s v="(Q). MANUFACTURE OF ELECTRICAL EQUIPMENT"/>
    <n v="666"/>
    <n v="70"/>
    <n v="110.2"/>
    <n v="153"/>
    <n v="133.4"/>
    <n v="1.2105263157894737"/>
    <n v="2631"/>
    <n v="60744.561578947367"/>
    <m/>
    <m/>
  </r>
  <r>
    <n v="570"/>
    <n v="291907697244"/>
    <x v="199"/>
    <s v="Instrumentation Ltd."/>
    <s v="CAGE,F/VSP(M) VA3,2.5IN,CL1500,IL"/>
    <n v="1"/>
    <s v="EA"/>
    <n v="50000"/>
    <m/>
    <n v="50000"/>
    <n v="84819090"/>
    <n v="7.4999999999999997E-2"/>
    <n v="0"/>
    <n v="0"/>
    <n v="0"/>
    <n v="0.1"/>
    <n v="0"/>
    <n v="0.18"/>
    <s v="001/2017-III368"/>
    <n v="3750"/>
    <n v="0"/>
    <n v="375"/>
    <n v="9742.5"/>
    <n v="13867.5"/>
    <s v="DOC PENDING_INV/EXIT/INV/072"/>
    <s v="2000CH010P4102201202"/>
    <s v="0P4102201202"/>
    <n v="291907697244"/>
    <s v="6056268"/>
    <d v="2019-08-08T00:00:00"/>
    <d v="2019-04-30T00:00:00"/>
    <e v="#N/A"/>
    <e v="#N/A"/>
    <e v="#N/A"/>
    <s v="Local"/>
    <m/>
    <m/>
    <m/>
    <m/>
    <m/>
    <m/>
    <n v="2000"/>
    <s v="CH01"/>
    <s v="0P4102201202"/>
    <s v="Verification Completed by NSS"/>
    <m/>
    <s v="ILP/2501"/>
    <n v="1"/>
    <x v="558"/>
    <s v="PHASE_1_ACT"/>
    <m/>
    <s v="ITEM DOES NOT MATCH WITH INVOICE"/>
    <n v="2053"/>
    <x v="1"/>
    <n v="50000"/>
    <d v="2019-04-01T00:00:00"/>
    <s v="(Q). MANUFACTURE OF ELECTRICAL EQUIPMENT"/>
    <n v="666"/>
    <n v="88"/>
    <n v="112.7"/>
    <n v="153"/>
    <n v="133.4"/>
    <n v="1.1836734693877551"/>
    <n v="2084"/>
    <n v="59183.673469387752"/>
    <m/>
    <m/>
  </r>
  <r>
    <n v="571"/>
    <n v="292010394045"/>
    <x v="232"/>
    <s v="UNI KLINGER LTD.,"/>
    <s v="GSKT,SPW,CL300,SS,GPH,42IN"/>
    <n v="15"/>
    <s v="NOS"/>
    <n v="3332.7039999999934"/>
    <m/>
    <n v="49990.559999999903"/>
    <n v="84841010"/>
    <n v="7.4999999999999997E-2"/>
    <n v="0"/>
    <n v="0"/>
    <n v="0"/>
    <n v="0.1"/>
    <n v="0"/>
    <n v="0.18"/>
    <s v="001/2017 - III369B"/>
    <n v="3749.2919999999926"/>
    <n v="0"/>
    <n v="374.9291999999993"/>
    <n v="9740.660615999981"/>
    <n v="13864.881815999972"/>
    <s v="DOC PENDING_INV/EXIT/INV/082"/>
    <s v="2000CH010T2541370444"/>
    <s v="0T2541370444"/>
    <n v="292010394045"/>
    <s v="6091458"/>
    <d v="2020-12-23T00:00:00"/>
    <d v="2020-12-17T00:00:00"/>
    <e v="#N/A"/>
    <e v="#N/A"/>
    <e v="#N/A"/>
    <s v="Local"/>
    <m/>
    <m/>
    <m/>
    <m/>
    <m/>
    <m/>
    <n v="2000"/>
    <s v="CH01"/>
    <s v="0T2541370444"/>
    <s v="Verification Completed by NSS"/>
    <m/>
    <n v="20222437"/>
    <n v="15"/>
    <x v="559"/>
    <s v="PHASE_1_ACT"/>
    <m/>
    <m/>
    <n v="1456"/>
    <x v="2"/>
    <n v="3332.7039999999934"/>
    <d v="2020-12-01T00:00:00"/>
    <s v="(R). MANUFACTURE OF MACHINERY AND EQUIPMENT"/>
    <n v="722"/>
    <n v="108"/>
    <n v="114.5"/>
    <n v="153"/>
    <n v="130.80000000000001"/>
    <n v="1.1423580786026202"/>
    <n v="1474"/>
    <n v="57107.120069868892"/>
    <m/>
    <m/>
  </r>
  <r>
    <n v="572"/>
    <m/>
    <x v="11"/>
    <s v="Hermetic-Pumps Singapore"/>
    <s v="SLV,BRG,75X25X52MM,266037201,HERM-PMP"/>
    <n v="1"/>
    <s v="EA"/>
    <n v="49844.29"/>
    <m/>
    <n v="49844.29"/>
    <n v="84821090"/>
    <n v="7.4999999999999997E-2"/>
    <m/>
    <m/>
    <m/>
    <n v="0.1"/>
    <m/>
    <n v="0.18"/>
    <s v="001/2017-III369"/>
    <n v="3738.3217500000001"/>
    <n v="0"/>
    <n v="373.83217500000001"/>
    <n v="9712.1599065000009"/>
    <n v="13824.313831500001"/>
    <s v="DOC PENDING_INV/EXIT/INV/164"/>
    <s v="2000GS010P4205021413"/>
    <s v="2000GS010P4205021413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413"/>
    <s v="Verification Completed by NSS"/>
    <s v="Phaze1_Part_2"/>
    <s v="430CI26734/34-17"/>
    <n v="1"/>
    <x v="560"/>
    <s v="PHASE_6_ACT"/>
    <m/>
    <m/>
    <n v="2646"/>
    <x v="2"/>
    <n v="49844.29"/>
    <d v="2017-09-01T00:00:00"/>
    <s v="(R). MANUFACTURE OF MACHINERY AND EQUIPMENT"/>
    <n v="722"/>
    <n v="69"/>
    <n v="108.5"/>
    <n v="153"/>
    <n v="130.80000000000001"/>
    <n v="1.2055299539170508"/>
    <n v="2661"/>
    <n v="60088.784626728113"/>
    <m/>
    <m/>
  </r>
  <r>
    <n v="573"/>
    <n v="171801082633"/>
    <x v="20"/>
    <s v="Nidec ASI S.p.A"/>
    <s v="TRANSDR,CUR,TA-LEM,ELP224763,NIDEC"/>
    <n v="1"/>
    <s v="EA"/>
    <n v="49720.529999999897"/>
    <m/>
    <n v="49720.529999999897"/>
    <s v="85049000 / 85049090"/>
    <n v="0.15"/>
    <n v="0"/>
    <n v="0"/>
    <n v="0"/>
    <n v="0.1"/>
    <n v="0"/>
    <n v="0.18"/>
    <s v="001/2017-III375"/>
    <n v="7458.0794999999844"/>
    <n v="0"/>
    <n v="745.80794999999853"/>
    <n v="10426.395140999977"/>
    <n v="18630.282590999959"/>
    <s v="DOC PENDING_INV/EXIT/INV/065"/>
    <s v="2000GS010P1003020284"/>
    <s v="0P1003020284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84"/>
    <s v="Verification Completed by NSS"/>
    <s v="Phaze1_Part_2"/>
    <n v="7068019"/>
    <n v="1"/>
    <x v="561"/>
    <s v="PHASE_1_ACT"/>
    <m/>
    <s v="REQUIRED ALL PAGES OF BOE."/>
    <m/>
    <x v="1"/>
    <n v="49720.529999999897"/>
    <d v="2019-09-01T00:00:00"/>
    <s v="(Q). MANUFACTURE OF ELECTRICAL EQUIPMENT"/>
    <n v="666"/>
    <n v="93"/>
    <n v="110.5"/>
    <n v="153"/>
    <n v="133.4"/>
    <n v="1.207239819004525"/>
    <n v="1931"/>
    <n v="60024.603638008935"/>
    <m/>
    <m/>
  </r>
  <r>
    <n v="574"/>
    <n v="292109474134"/>
    <x v="233"/>
    <s v="Jay Vinayak Enterprise"/>
    <s v="PIPE,MET,12.7MM,219.1MM,A106-B"/>
    <n v="8"/>
    <s v="NOS"/>
    <n v="6191"/>
    <m/>
    <n v="49528"/>
    <s v="73040000 / 73045920"/>
    <n v="0.1"/>
    <s v="050/2017-377"/>
    <n v="0"/>
    <n v="0"/>
    <n v="0.1"/>
    <n v="0"/>
    <n v="0.18"/>
    <s v="001/2017 -III218"/>
    <n v="4952.8"/>
    <n v="0"/>
    <n v="495.28000000000003"/>
    <n v="9895.6944000000003"/>
    <n v="15343.7744"/>
    <s v="DOC PENDING_INV/EXIT/INV/079"/>
    <s v="2000CH010P5101040176"/>
    <s v="0P5101040176"/>
    <n v="292109474134"/>
    <s v="6081551"/>
    <d v="2021-09-24T00:00:00"/>
    <d v="2021-09-23T00:00:00"/>
    <e v="#N/A"/>
    <e v="#N/A"/>
    <e v="#N/A"/>
    <s v="Local"/>
    <m/>
    <m/>
    <m/>
    <m/>
    <m/>
    <m/>
    <n v="2000"/>
    <s v="CH01"/>
    <s v="0P5101040176"/>
    <s v="Verification Completed by NSS"/>
    <m/>
    <n v="14"/>
    <n v="8"/>
    <x v="562"/>
    <s v="PHASE_1_ACT"/>
    <m/>
    <s v="DOCUMENTS REQUIRED FOR REMAINING QTY. REQ ID AND DTAP DETAIL IS INCORRECT. CORRECT DETAIL IS REQ ID 291908115656, DTAP 6059691"/>
    <n v="1176"/>
    <x v="2"/>
    <n v="6191"/>
    <d v="2021-09-01T00:00:00"/>
    <s v="(R). MANUFACTURE OF MACHINERY AND EQUIPMENT"/>
    <n v="722"/>
    <n v="117"/>
    <n v="120.7"/>
    <n v="153"/>
    <n v="130.80000000000001"/>
    <n v="1.0836785418392709"/>
    <n v="1200"/>
    <n v="53672.430820215413"/>
    <m/>
    <m/>
  </r>
  <r>
    <n v="575"/>
    <n v="171800967741"/>
    <x v="93"/>
    <s v="Bently Nevada LLC"/>
    <s v="CBL,EXTE,PROBE,330130-085-01-05,BENTLY-N"/>
    <n v="2"/>
    <s v="NOS"/>
    <n v="24730.035"/>
    <m/>
    <n v="49460.07"/>
    <n v="85442010"/>
    <n v="0.1"/>
    <n v="0"/>
    <n v="0"/>
    <n v="0"/>
    <n v="0.1"/>
    <n v="0"/>
    <n v="0.18"/>
    <s v="001/2017 -III395"/>
    <n v="4946.0070000000005"/>
    <n v="0"/>
    <n v="494.60070000000007"/>
    <n v="9882.1219860000001"/>
    <n v="15322.729686000001"/>
    <s v="DOC PENDING_INV/EXIT/INV/075"/>
    <s v="2000CH010P4145140013"/>
    <s v="0P4145140013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45140013"/>
    <s v="Verification Completed by NSS"/>
    <s v="Phaze_2"/>
    <n v="1007534470"/>
    <n v="2"/>
    <x v="563"/>
    <s v="PHASE_1_ACT"/>
    <m/>
    <s v="DOCUMENTS REQUIRED FOR REMAINING QUANTITY"/>
    <n v="2460"/>
    <x v="1"/>
    <n v="24730.035"/>
    <d v="2018-03-01T00:00:00"/>
    <s v="(Q). MANUFACTURE OF ELECTRICAL EQUIPMENT"/>
    <n v="666"/>
    <n v="75"/>
    <n v="110.1"/>
    <n v="153"/>
    <n v="133.4"/>
    <n v="1.2116257947320619"/>
    <n v="2480"/>
    <n v="59927.096621253411"/>
    <m/>
    <m/>
  </r>
  <r>
    <n v="576"/>
    <n v="292200663016"/>
    <x v="234"/>
    <s v="IMI Norgen Herion Pvt. Ltd"/>
    <s v="RGLTR,PRESS,DIE CAST AI,7BAR,3/4IN,3/4IN"/>
    <n v="5"/>
    <s v="NOS"/>
    <n v="9741.1740000000009"/>
    <m/>
    <n v="48705.87"/>
    <n v="84213990"/>
    <n v="7.4999999999999997E-2"/>
    <n v="0"/>
    <n v="0"/>
    <n v="0"/>
    <n v="0.1"/>
    <n v="0"/>
    <n v="0.18"/>
    <s v="001/2017-III322"/>
    <n v="3652.9402500000001"/>
    <n v="0"/>
    <n v="365.29402500000003"/>
    <n v="9490.3387695000001"/>
    <n v="13508.573044500001"/>
    <s v="DOC PENDING_INV/EXIT/INV/075"/>
    <s v="2000CH010P4151060009"/>
    <s v="0P4151060009"/>
    <n v="292200663016"/>
    <s v="6006231"/>
    <d v="2022-01-20T00:00:00"/>
    <d v="2021-10-29T00:00:00"/>
    <e v="#N/A"/>
    <e v="#N/A"/>
    <e v="#N/A"/>
    <s v="Local"/>
    <m/>
    <m/>
    <m/>
    <m/>
    <m/>
    <m/>
    <n v="2000"/>
    <s v="CH01"/>
    <s v="0P4151060009"/>
    <s v="Verification Completed by NSS"/>
    <m/>
    <s v="NI202105432"/>
    <n v="5"/>
    <x v="564"/>
    <s v="PHASE_1_ACT"/>
    <m/>
    <n v="1"/>
    <n v="1140"/>
    <x v="2"/>
    <n v="9741.1740000000009"/>
    <d v="2021-10-01T00:00:00"/>
    <s v="(R). MANUFACTURE OF MACHINERY AND EQUIPMENT"/>
    <n v="722"/>
    <n v="118"/>
    <n v="120.4"/>
    <n v="153"/>
    <n v="130.80000000000001"/>
    <n v="1.0863787375415284"/>
    <n v="1170"/>
    <n v="52913.021561461806"/>
    <m/>
    <m/>
  </r>
  <r>
    <n v="577"/>
    <n v="292300778943"/>
    <x v="235"/>
    <s v="SIEMENS ENERGY INDUSTRIAL"/>
    <s v="COIL SPRG,WIN51250FM1IM-4,DRES-RAN"/>
    <n v="24"/>
    <s v="PCS"/>
    <n v="6423.7641666666668"/>
    <m/>
    <n v="154170.34"/>
    <n v="84149090"/>
    <n v="7.4999999999999997E-2"/>
    <n v="0"/>
    <n v="0"/>
    <m/>
    <n v="0.1"/>
    <n v="0"/>
    <n v="0.18"/>
    <s v="001/2017-III317B"/>
    <n v="11562.7755"/>
    <n v="0"/>
    <n v="1156.27755"/>
    <n v="30040.090748999995"/>
    <n v="42759.143798999998"/>
    <s v="DOC PENDING_INV/EXIT/INV/086"/>
    <s v="2000CH010P0801051057"/>
    <s v="0P0801051057"/>
    <n v="292300778943"/>
    <s v="6006608"/>
    <d v="2023-01-23T00:00:00"/>
    <d v="2022-08-24T00:00:00"/>
    <e v="#N/A"/>
    <e v="#N/A"/>
    <e v="#N/A"/>
    <s v="Local"/>
    <m/>
    <m/>
    <m/>
    <m/>
    <m/>
    <m/>
    <n v="2000"/>
    <s v="CH01"/>
    <s v="0P0801051057"/>
    <s v="New_Line item_ Addition"/>
    <m/>
    <s v="GJ6224000908"/>
    <n v="24"/>
    <x v="565"/>
    <s v="PHASE_2_ACT"/>
    <m/>
    <n v="1"/>
    <n v="841"/>
    <x v="0"/>
    <n v="2008.4279166666627"/>
    <d v="2022-08-01T00:00:00"/>
    <s v="(J). MANUFACTURE OF CHEMICALS AND CHEMICAL PRODUCTS"/>
    <n v="364"/>
    <n v="128"/>
    <n v="146.6"/>
    <n v="153"/>
    <n v="136.4"/>
    <n v="0.9304229195088678"/>
    <n v="866"/>
    <n v="44848.496780354624"/>
    <m/>
    <m/>
  </r>
  <r>
    <n v="578"/>
    <n v="292004451826"/>
    <x v="216"/>
    <s v="IGP Engineers Pvt. Ltd."/>
    <s v="GSKT,GRVD,MTL,CL150,RF,GPH,SS,18IN,51KF"/>
    <n v="40"/>
    <s v="NOS"/>
    <n v="1203"/>
    <m/>
    <n v="48120"/>
    <n v="84841010"/>
    <n v="7.4999999999999997E-2"/>
    <n v="0"/>
    <n v="0"/>
    <n v="0"/>
    <n v="0.1"/>
    <n v="0"/>
    <n v="0.18"/>
    <s v="001/2017 - III369B"/>
    <n v="3609"/>
    <n v="0"/>
    <n v="360.90000000000003"/>
    <n v="9376.1820000000007"/>
    <n v="13346.082"/>
    <s v="DOC PENDING_INV/EXIT/INV/082"/>
    <s v="2000CH010T2541870016"/>
    <s v="0T2541870016"/>
    <n v="292004451826"/>
    <s v="6039624"/>
    <d v="2020-06-23T00:00:00"/>
    <d v="2020-06-02T00:00:00"/>
    <e v="#N/A"/>
    <e v="#N/A"/>
    <e v="#N/A"/>
    <s v="Local"/>
    <m/>
    <m/>
    <m/>
    <m/>
    <m/>
    <m/>
    <n v="2000"/>
    <s v="CH01"/>
    <s v="0T2541870016"/>
    <s v="Verification Completed by NSS"/>
    <m/>
    <s v="A000485/20-21"/>
    <n v="40"/>
    <x v="566"/>
    <s v="PHASE_1_ACT"/>
    <m/>
    <m/>
    <n v="1654"/>
    <x v="2"/>
    <n v="1203"/>
    <d v="2020-06-01T00:00:00"/>
    <s v="(R). MANUFACTURE OF MACHINERY AND EQUIPMENT"/>
    <n v="722"/>
    <n v="102"/>
    <n v="112.7"/>
    <n v="153"/>
    <n v="130.80000000000001"/>
    <n v="1.160603371783496"/>
    <n v="1657"/>
    <n v="55848.234250221831"/>
    <m/>
    <m/>
  </r>
  <r>
    <n v="579"/>
    <n v="292313193314"/>
    <x v="236"/>
    <s v="FLEXOL MANUFACTURING COMPANY"/>
    <s v="BLWS,NON-MTL,Si,8IN,110MM"/>
    <n v="22"/>
    <s v="NOS"/>
    <n v="2180.25"/>
    <m/>
    <n v="47965.5"/>
    <n v="40169390"/>
    <n v="0.1"/>
    <n v="0"/>
    <n v="0"/>
    <n v="0"/>
    <n v="0.1"/>
    <n v="0"/>
    <n v="0.18"/>
    <s v="001/2017-III123A"/>
    <n v="4796.55"/>
    <n v="0"/>
    <n v="479.65500000000003"/>
    <n v="9583.5069000000003"/>
    <n v="14859.7119"/>
    <s v="DOC PENDING_INV/EXIT/INV/094"/>
    <s v="2000CH010T3907010126"/>
    <s v="0T3907010126"/>
    <n v="292313193314"/>
    <s v="6107154"/>
    <d v="2023-12-13T00:00:00"/>
    <d v="2023-12-11T00:00:00"/>
    <e v="#N/A"/>
    <e v="#N/A"/>
    <e v="#N/A"/>
    <s v="Local"/>
    <m/>
    <m/>
    <m/>
    <m/>
    <m/>
    <m/>
    <n v="2000"/>
    <s v="CH01"/>
    <s v="0T3907010126"/>
    <s v="New_Line item_ Addition"/>
    <m/>
    <s v="FMC/23-24/2270"/>
    <n v="22"/>
    <x v="567"/>
    <s v="PHASE_2_ACT"/>
    <m/>
    <s v="Documents required for remaining qty"/>
    <n v="367"/>
    <x v="2"/>
    <n v="2180.25"/>
    <d v="2023-12-01T00:00:00"/>
    <s v="(R). MANUFACTURE OF MACHINERY AND EQUIPMENT"/>
    <n v="722"/>
    <n v="144"/>
    <n v="129.4"/>
    <n v="153"/>
    <n v="130.80000000000001"/>
    <n v="1.0108191653786709"/>
    <n v="379"/>
    <n v="48484.446676970641"/>
    <m/>
    <m/>
  </r>
  <r>
    <n v="580"/>
    <n v="292312411985"/>
    <x v="237"/>
    <s v="Premier India Co."/>
    <s v="BRG,RLR,MET,NU320ECP,100MM,215MM"/>
    <n v="4"/>
    <s v="NOS"/>
    <n v="11990"/>
    <m/>
    <n v="47960"/>
    <n v="84821090"/>
    <n v="7.4999999999999997E-2"/>
    <n v="0"/>
    <n v="0"/>
    <n v="0"/>
    <n v="0.1"/>
    <n v="0"/>
    <n v="0.18"/>
    <s v="001/2017-III369"/>
    <n v="3597"/>
    <n v="0"/>
    <n v="359.70000000000005"/>
    <n v="9345.0059999999994"/>
    <n v="13301.705999999998"/>
    <s v="DOC PENDING_INV/EXIT/INV/094"/>
    <s v="2000CH010T3006010207"/>
    <s v="0T3006010207"/>
    <n v="292312411985"/>
    <s v="6100408"/>
    <d v="2023-11-22T00:00:00"/>
    <d v="2023-11-20T00:00:00"/>
    <e v="#N/A"/>
    <e v="#N/A"/>
    <e v="#N/A"/>
    <s v="Local"/>
    <m/>
    <m/>
    <m/>
    <m/>
    <m/>
    <m/>
    <n v="2000"/>
    <s v="CH01"/>
    <s v="0T3006010207"/>
    <s v="New_Line item_ Addition"/>
    <m/>
    <s v="PI/793/23-24"/>
    <n v="4"/>
    <x v="568"/>
    <s v="PHASE_2_ACT"/>
    <m/>
    <s v="Documents required for remaining qty"/>
    <n v="388"/>
    <x v="2"/>
    <n v="11990"/>
    <d v="2023-11-01T00:00:00"/>
    <s v="(R). MANUFACTURE OF MACHINERY AND EQUIPMENT"/>
    <n v="722"/>
    <n v="143"/>
    <n v="129.19999999999999"/>
    <n v="153"/>
    <n v="130.80000000000001"/>
    <n v="1.0123839009287927"/>
    <n v="409"/>
    <n v="48553.931888544896"/>
    <m/>
    <m/>
  </r>
  <r>
    <n v="581"/>
    <n v="291810265073"/>
    <x v="229"/>
    <s v="Emerson Process Management"/>
    <s v="DISK,LINEAR,GE21960X022,FISH-CO"/>
    <n v="2"/>
    <s v="EA"/>
    <n v="23964"/>
    <m/>
    <n v="47928"/>
    <n v="84819090"/>
    <n v="7.4999999999999997E-2"/>
    <n v="0"/>
    <n v="0"/>
    <n v="0"/>
    <n v="0.1"/>
    <n v="0"/>
    <n v="0.18"/>
    <s v="001/2017-III368"/>
    <n v="3594.6"/>
    <n v="0"/>
    <n v="359.46000000000004"/>
    <n v="9338.7707999999984"/>
    <n v="13292.830799999998"/>
    <s v="DOC PENDING_INV/EXIT/INV/072"/>
    <s v="2000CH010P4102201619"/>
    <s v="0P4102201619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19"/>
    <s v="Verification Completed by NSS"/>
    <s v="Phaze_2"/>
    <n v="9318632194"/>
    <n v="2"/>
    <x v="569"/>
    <s v="PHASE_1_ACT"/>
    <m/>
    <s v="Documents required for remaining qty"/>
    <n v="2269"/>
    <x v="2"/>
    <n v="23964"/>
    <d v="2018-09-01T00:00:00"/>
    <s v="(R). MANUFACTURE OF MACHINERY AND EQUIPMENT"/>
    <n v="722"/>
    <n v="81"/>
    <n v="111.6"/>
    <n v="153"/>
    <n v="130.80000000000001"/>
    <n v="1.1720430107526882"/>
    <n v="2296"/>
    <n v="56173.677419354841"/>
    <m/>
    <m/>
  </r>
  <r>
    <n v="582"/>
    <n v="292000979771"/>
    <x v="238"/>
    <s v="Festo India Private Limited"/>
    <s v="SEAL KIT,8037154,FESTO"/>
    <n v="3"/>
    <s v="EA"/>
    <n v="15936.399999999967"/>
    <m/>
    <n v="47809.199999999903"/>
    <n v="40169390"/>
    <n v="0.1"/>
    <n v="0"/>
    <n v="0"/>
    <n v="0"/>
    <n v="0.1"/>
    <n v="0"/>
    <n v="0.18"/>
    <s v="001/2017-III123A"/>
    <n v="4780.9199999999901"/>
    <n v="0"/>
    <n v="478.09199999999902"/>
    <n v="9552.2781599999798"/>
    <n v="14811.290159999968"/>
    <s v="DOC PENDING_INV/EXIT/INV/068"/>
    <s v="2000CH010P3028430027"/>
    <s v="0P3028430027"/>
    <n v="292000979771"/>
    <s v="6008007"/>
    <d v="2020-01-28T00:00:00"/>
    <d v="2020-01-20T00:00:00"/>
    <e v="#N/A"/>
    <e v="#N/A"/>
    <e v="#N/A"/>
    <s v="Local"/>
    <m/>
    <m/>
    <m/>
    <m/>
    <m/>
    <m/>
    <n v="2000"/>
    <s v="CH01"/>
    <s v="0P3028430027"/>
    <s v="Verification Completed by NSS"/>
    <m/>
    <s v="KA19146921"/>
    <n v="3"/>
    <x v="570"/>
    <s v="PHASE_1_ACT"/>
    <m/>
    <n v="1"/>
    <n v="1788"/>
    <x v="2"/>
    <n v="15936.399999999967"/>
    <d v="2020-01-01T00:00:00"/>
    <s v="(R). MANUFACTURE OF MACHINERY AND EQUIPMENT"/>
    <n v="722"/>
    <n v="97"/>
    <n v="113.2"/>
    <n v="153"/>
    <n v="130.80000000000001"/>
    <n v="1.1554770318021201"/>
    <n v="1809"/>
    <n v="55242.432508833808"/>
    <m/>
    <m/>
  </r>
  <r>
    <n v="583"/>
    <m/>
    <x v="11"/>
    <s v="Kobe Steel, Ltd."/>
    <s v="PIPE FTG,FPM,M01204602#11,KOBE"/>
    <n v="1"/>
    <s v="NOS"/>
    <n v="47757.62"/>
    <m/>
    <n v="47757.62"/>
    <n v="73079990"/>
    <n v="0.1"/>
    <s v="050/2017-377A"/>
    <m/>
    <m/>
    <n v="0.1"/>
    <m/>
    <n v="0.18"/>
    <s v="001/2017-III221"/>
    <n v="4775.7620000000006"/>
    <n v="0"/>
    <n v="477.57620000000009"/>
    <n v="9541.9724760000008"/>
    <n v="14795.310676000001"/>
    <s v="DOC PENDING_INV/EXIT/INV/163"/>
    <s v="2000CH010P0801060170"/>
    <s v="2000CH010P0801060170"/>
    <e v="#N/A"/>
    <e v="#N/A"/>
    <e v="#N/A"/>
    <d v="2018-11-06T00:00:00"/>
    <n v="171900062504"/>
    <s v="1000146"/>
    <d v="2019-01-10T00:00:00"/>
    <s v="Import"/>
    <m/>
    <m/>
    <m/>
    <m/>
    <m/>
    <m/>
    <n v="2000"/>
    <s v="CH01"/>
    <s v="0P0801060170"/>
    <s v="New_Line item_ Addition"/>
    <m/>
    <s v="I#18-19764,5-0"/>
    <n v="1"/>
    <x v="571"/>
    <s v="PHASE_6_ACT"/>
    <m/>
    <m/>
    <n v="2228"/>
    <x v="2"/>
    <n v="47757.62"/>
    <d v="2018-11-01T00:00:00"/>
    <s v="(R). MANUFACTURE OF MACHINERY AND EQUIPMENT"/>
    <n v="722"/>
    <n v="83"/>
    <n v="111.9"/>
    <n v="153"/>
    <n v="130.80000000000001"/>
    <n v="1.1689008042895443"/>
    <n v="2235"/>
    <n v="55823.920428954429"/>
    <m/>
    <m/>
  </r>
  <r>
    <n v="584"/>
    <n v="292312033576"/>
    <x v="67"/>
    <s v="Ideal Electrical corporation"/>
    <s v="SILICA GEL BEAD,1KG,ORANGE,3/8IN"/>
    <n v="200"/>
    <s v="EA"/>
    <n v="236.88"/>
    <m/>
    <n v="47376"/>
    <n v="38244090"/>
    <n v="7.4999999999999997E-2"/>
    <n v="0"/>
    <n v="0"/>
    <n v="0"/>
    <n v="0.1"/>
    <n v="0"/>
    <n v="0.18"/>
    <s v="001/2017-III97"/>
    <n v="3553.2"/>
    <n v="0"/>
    <n v="355.32"/>
    <n v="9231.2135999999991"/>
    <n v="13139.7336"/>
    <s v="DOC PENDING_INV/EXIT/INV/093"/>
    <s v="2000CH010T0765600003"/>
    <s v="0T0765600003"/>
    <n v="292312033576"/>
    <s v="6097722"/>
    <d v="2023-11-09T00:00:00"/>
    <d v="2023-11-08T00:00:00"/>
    <e v="#N/A"/>
    <e v="#N/A"/>
    <e v="#N/A"/>
    <s v="Local"/>
    <m/>
    <m/>
    <m/>
    <m/>
    <m/>
    <m/>
    <n v="2000"/>
    <s v="CH01"/>
    <s v="0T0765600003"/>
    <s v="New_Line item_ Addition"/>
    <m/>
    <s v="GST/23-24/5717"/>
    <n v="200"/>
    <x v="572"/>
    <s v="PHASE_2_ACT"/>
    <m/>
    <m/>
    <n v="400"/>
    <x v="1"/>
    <n v="236.88"/>
    <d v="2023-11-01T00:00:00"/>
    <s v="(Q). MANUFACTURE OF ELECTRICAL EQUIPMENT"/>
    <n v="666"/>
    <n v="143"/>
    <n v="131.19999999999999"/>
    <n v="153"/>
    <n v="133.4"/>
    <n v="1.0167682926829269"/>
    <n v="409"/>
    <n v="48170.414634146342"/>
    <m/>
    <m/>
  </r>
  <r>
    <n v="585"/>
    <n v="291903222052"/>
    <x v="239"/>
    <s v="Eagle Burgmann India Pvt. Ltd."/>
    <s v="SLV,A11163AB/0A,400.00,EAGLEBUR"/>
    <n v="3"/>
    <s v="NOS"/>
    <n v="15754.199999999966"/>
    <m/>
    <n v="47262.599999999897"/>
    <n v="84842000"/>
    <n v="7.4999999999999997E-2"/>
    <n v="0"/>
    <n v="0"/>
    <n v="0"/>
    <n v="0.1"/>
    <n v="0"/>
    <n v="0.18"/>
    <s v="001/2017-III369B"/>
    <n v="3544.694999999992"/>
    <n v="0"/>
    <n v="354.46949999999924"/>
    <n v="9209.1176099999793"/>
    <n v="13108.282109999971"/>
    <s v="DOC PENDING_INV/EXIT/INV/069"/>
    <s v="2000CH010P3034071951"/>
    <s v="0P3034071951"/>
    <n v="291903222052"/>
    <s v="6023641"/>
    <d v="2019-04-02T00:00:00"/>
    <d v="2019-03-29T00:00:00"/>
    <e v="#N/A"/>
    <e v="#N/A"/>
    <e v="#N/A"/>
    <s v="Local"/>
    <m/>
    <m/>
    <m/>
    <m/>
    <m/>
    <m/>
    <n v="2000"/>
    <s v="CH01"/>
    <s v="0P3034071951"/>
    <s v="Verification Completed by NSS"/>
    <s v="Phaze1_Part_2"/>
    <s v="27108588/27106408"/>
    <n v="3"/>
    <x v="573"/>
    <s v="PHASE_1_ACT"/>
    <m/>
    <m/>
    <n v="2085"/>
    <x v="2"/>
    <n v="15754.199999999966"/>
    <d v="2019-03-01T00:00:00"/>
    <s v="(R). MANUFACTURE OF MACHINERY AND EQUIPMENT"/>
    <n v="722"/>
    <n v="87"/>
    <n v="112.3"/>
    <n v="153"/>
    <n v="130.80000000000001"/>
    <n v="1.1647373107747108"/>
    <n v="2115"/>
    <n v="55048.513624220723"/>
    <m/>
    <m/>
  </r>
  <r>
    <n v="586"/>
    <m/>
    <x v="11"/>
    <s v="Nidec ASI S.p.A"/>
    <s v="0P4207050003, CRTG,FLTR,F/PMP,LDB1,JO,1000153277-06, (317001864)"/>
    <n v="4"/>
    <s v="EA"/>
    <n v="47056.419999999896"/>
    <m/>
    <n v="47056.419999999896"/>
    <n v="850300"/>
    <n v="7.4999999999999997E-2"/>
    <m/>
    <m/>
    <m/>
    <n v="0.1"/>
    <m/>
    <n v="0.18"/>
    <s v="III1484"/>
    <n v="3529.2314999999921"/>
    <m/>
    <n v="352.92314999999923"/>
    <n v="9168.9434369999799"/>
    <n v="13051.098086999971"/>
    <s v="NA_INV/EXIT/INV/161_DOC PENDING"/>
    <s v="2000CH010P4207050003"/>
    <s v="0P4207050003"/>
    <e v="#N/A"/>
    <e v="#N/A"/>
    <e v="#N/A"/>
    <e v="#N/A"/>
    <e v="#N/A"/>
    <e v="#N/A"/>
    <e v="#N/A"/>
    <s v="Import"/>
    <m/>
    <m/>
    <m/>
    <m/>
    <m/>
    <m/>
    <n v="2000"/>
    <s v="CH01"/>
    <s v="0P4207050003"/>
    <s v="Verification Completed by NSS"/>
    <m/>
    <n v="317001864"/>
    <n v="4"/>
    <x v="574"/>
    <s v="PHASE_5_NSS"/>
    <s v="63 LINE ITEM OF NSS"/>
    <m/>
    <m/>
    <x v="2"/>
    <n v="11764.104999999974"/>
    <d v="2019-09-01T00:00:00"/>
    <s v="(R). MANUFACTURE OF MACHINERY AND EQUIPMENT"/>
    <n v="722"/>
    <n v="93"/>
    <n v="113.9"/>
    <n v="153"/>
    <n v="130.80000000000001"/>
    <n v="1.1483757682177349"/>
    <n v="1931"/>
    <n v="54038.452467076269"/>
    <m/>
    <m/>
  </r>
  <r>
    <n v="587"/>
    <n v="291911030073"/>
    <x v="89"/>
    <s v="Bombay Fluid System Components"/>
    <s v="TUBE,NON-MTL,PTFE,1/4IN,1.6MM"/>
    <n v="60"/>
    <s v="M"/>
    <n v="783.61999999999841"/>
    <m/>
    <n v="47017.199999999903"/>
    <n v="39173290"/>
    <n v="0.1"/>
    <n v="0"/>
    <n v="0"/>
    <n v="0"/>
    <n v="0.1"/>
    <n v="0"/>
    <n v="0.18"/>
    <s v="001/2017 - III104"/>
    <n v="4701.7199999999903"/>
    <n v="0"/>
    <n v="470.17199999999906"/>
    <n v="9394.0365599999805"/>
    <n v="14565.928559999969"/>
    <s v="DOC PENDING_INV/EXIT/INV/079"/>
    <s v="2000CH010P5112120008"/>
    <s v="0P5112120008"/>
    <n v="291911030073"/>
    <s v="6083549"/>
    <d v="2019-11-19T00:00:00"/>
    <d v="2019-11-12T00:00:00"/>
    <e v="#N/A"/>
    <e v="#N/A"/>
    <e v="#N/A"/>
    <s v="Local"/>
    <m/>
    <m/>
    <m/>
    <m/>
    <m/>
    <m/>
    <n v="2000"/>
    <s v="CH01"/>
    <s v="0P5112120008"/>
    <s v="Verification Completed by NSS"/>
    <m/>
    <n v="947051"/>
    <n v="60"/>
    <x v="575"/>
    <s v="PHASE_1_ACT"/>
    <m/>
    <s v="DOCUMENTS REQUIRED FOR REMAINING QTY."/>
    <n v="1857"/>
    <x v="2"/>
    <n v="783.61999999999841"/>
    <d v="2019-11-01T00:00:00"/>
    <s v="(R). MANUFACTURE OF MACHINERY AND EQUIPMENT"/>
    <n v="722"/>
    <n v="95"/>
    <n v="112.8"/>
    <n v="153"/>
    <n v="130.80000000000001"/>
    <n v="1.1595744680851066"/>
    <n v="1870"/>
    <n v="54519.94468085096"/>
    <m/>
    <m/>
  </r>
  <r>
    <n v="588"/>
    <n v="292202636924"/>
    <x v="240"/>
    <s v="Simplex Metal &amp; Alloys"/>
    <s v="PIPE,MET,2IN,SS,40S,A312-TP316L,SMLS"/>
    <n v="18.18"/>
    <s v="EA"/>
    <n v="2576"/>
    <m/>
    <n v="46831.68"/>
    <n v="73042990"/>
    <n v="0.1"/>
    <s v="050/2017-377"/>
    <n v="0"/>
    <m/>
    <n v="0.1"/>
    <m/>
    <n v="0.18"/>
    <s v="001/2017-III218"/>
    <n v="4683.1680000000006"/>
    <n v="0"/>
    <n v="468.31680000000006"/>
    <n v="9356.9696640000002"/>
    <n v="14508.454464"/>
    <s v="DOC PENDING_INV/EXIT/INV/098"/>
    <s v="2000CH010T5101090008"/>
    <s v="0T5101090008"/>
    <n v="292202636924"/>
    <s v="6024146"/>
    <d v="2022-03-14T00:00:00"/>
    <d v="2022-03-12T00:00:00"/>
    <e v="#N/A"/>
    <e v="#N/A"/>
    <e v="#N/A"/>
    <s v="Local"/>
    <m/>
    <m/>
    <m/>
    <m/>
    <m/>
    <m/>
    <n v="2000"/>
    <s v="CH01"/>
    <s v="0T5101090008"/>
    <s v="Zero Stock_Line Item"/>
    <m/>
    <n v="14711"/>
    <n v="18.18"/>
    <x v="576"/>
    <s v="PHASE_3_ACT"/>
    <m/>
    <m/>
    <n v="1006"/>
    <x v="2"/>
    <n v="2576"/>
    <d v="2022-03-01T00:00:00"/>
    <s v="(R). MANUFACTURE OF MACHINERY AND EQUIPMENT"/>
    <n v="722"/>
    <n v="123"/>
    <n v="122.7"/>
    <n v="153"/>
    <n v="130.80000000000001"/>
    <n v="1.0660146699266504"/>
    <n v="1019"/>
    <n v="49923.257897310512"/>
    <m/>
    <m/>
  </r>
  <r>
    <n v="589"/>
    <n v="292105257695"/>
    <x v="241"/>
    <s v="NORTON GASKETS PVT. LTD."/>
    <s v="GSKT,FLR,PE,VITON,852X950X5MM"/>
    <n v="3"/>
    <s v="NOS"/>
    <n v="15600"/>
    <m/>
    <n v="46800"/>
    <n v="84841010"/>
    <n v="7.4999999999999997E-2"/>
    <n v="0"/>
    <n v="0"/>
    <n v="0"/>
    <n v="0.1"/>
    <n v="0"/>
    <n v="0.18"/>
    <s v="001/2017 - III369B"/>
    <n v="3510"/>
    <n v="0"/>
    <n v="351"/>
    <n v="9118.98"/>
    <n v="12979.98"/>
    <s v="DOC PENDING_INV/EXIT/INV/083"/>
    <s v="2000CH010T2548790002"/>
    <s v="0T2548790002"/>
    <n v="292105257695"/>
    <s v="6045793"/>
    <d v="2021-06-05T00:00:00"/>
    <d v="2021-05-17T00:00:00"/>
    <e v="#N/A"/>
    <e v="#N/A"/>
    <e v="#N/A"/>
    <s v="Local"/>
    <m/>
    <m/>
    <m/>
    <m/>
    <m/>
    <m/>
    <n v="2000"/>
    <s v="CH01"/>
    <s v="0T2548790002"/>
    <s v="Verification Completed by NSS"/>
    <m/>
    <s v="2021-22/091"/>
    <n v="3"/>
    <x v="577"/>
    <s v="PHASE_1_ACT"/>
    <m/>
    <s v="DOCUMENTS REQUIRED FOR REMAINING QTY."/>
    <n v="1305"/>
    <x v="2"/>
    <n v="15600"/>
    <d v="2021-05-01T00:00:00"/>
    <s v="(R). MANUFACTURE OF MACHINERY AND EQUIPMENT"/>
    <n v="722"/>
    <n v="113"/>
    <n v="117.3"/>
    <n v="153"/>
    <n v="130.80000000000001"/>
    <n v="1.1150895140664963"/>
    <n v="1323"/>
    <n v="52186.189258312028"/>
    <m/>
    <m/>
  </r>
  <r>
    <n v="590"/>
    <n v="172002469796"/>
    <x v="11"/>
    <s v="ERIKS Pte Ltd"/>
    <s v="ACTR,PNEU,SAD-BR16-35,AMG-PESCH  (I 2020206683)"/>
    <n v="1"/>
    <s v="EA"/>
    <n v="57689.4"/>
    <n v="57689.4"/>
    <n v="115378.8"/>
    <m/>
    <m/>
    <m/>
    <m/>
    <m/>
    <m/>
    <m/>
    <n v="0.18"/>
    <s v="III317"/>
    <n v="0"/>
    <m/>
    <n v="0"/>
    <n v="20768.184000000001"/>
    <n v="20768.184000000001"/>
    <s v="NA_INV/EXIT/INV/150_DOC PENDING"/>
    <s v="2000CH010P4102190043"/>
    <s v="0P4102190043"/>
    <e v="#N/A"/>
    <e v="#N/A"/>
    <e v="#N/A"/>
    <d v="2020-10-28T00:00:00"/>
    <n v="172002469796"/>
    <s v="1005083"/>
    <d v="2020-11-24T00:00:00"/>
    <s v="Import"/>
    <m/>
    <m/>
    <m/>
    <m/>
    <m/>
    <m/>
    <n v="2000"/>
    <s v="CH01"/>
    <s v="0P4102190043"/>
    <s v="Verification Completed by NSS"/>
    <s v="Phaze1_Part_1"/>
    <s v="I#2020206683"/>
    <n v="1"/>
    <x v="578"/>
    <s v="PHASE_3_NSS"/>
    <s v="63 LINE ITEM OF NSS"/>
    <m/>
    <n v="1506"/>
    <x v="1"/>
    <n v="46761.36"/>
    <d v="2020-10-01T00:00:00"/>
    <s v="(Q). MANUFACTURE OF ELECTRICAL EQUIPMENT"/>
    <n v="666"/>
    <n v="106"/>
    <n v="112.6"/>
    <n v="153"/>
    <n v="133.4"/>
    <n v="1.1847246891651866"/>
    <n v="1535"/>
    <n v="55399.337690941393"/>
    <m/>
    <m/>
  </r>
  <r>
    <n v="591"/>
    <n v="171800967741"/>
    <x v="93"/>
    <s v="Bently Nevada LLC"/>
    <s v="PROBE,PROX,330103-03-06+,BENTLY-N"/>
    <n v="2"/>
    <s v="NOS"/>
    <n v="23275.955000000002"/>
    <m/>
    <n v="46551.91"/>
    <n v="85437099"/>
    <n v="7.4999999999999997E-2"/>
    <n v="0"/>
    <n v="0"/>
    <n v="0"/>
    <n v="0.1"/>
    <n v="0"/>
    <n v="0.18"/>
    <s v="001/2017-III394"/>
    <n v="3491.3932500000001"/>
    <n v="0"/>
    <n v="349.13932500000004"/>
    <n v="9070.6396635000001"/>
    <n v="12911.172238499999"/>
    <s v="DOC PENDING_INV/EXIT/INV/075"/>
    <s v="2000CH010P4145140022"/>
    <s v="0P4145140022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45140022"/>
    <s v="Verification Completed by NSS"/>
    <s v="Phaze_2"/>
    <n v="1007534470"/>
    <n v="2"/>
    <x v="579"/>
    <s v="PHASE_1_ACT"/>
    <m/>
    <s v="DOCUMENTS REQUIRED FOR REMAINING QUANTITY"/>
    <n v="2460"/>
    <x v="3"/>
    <n v="23275.955000000002"/>
    <d v="2018-03-01T00:00:00"/>
    <s v="(P). MANUFACTURE OF COMPUTER, ELECTRONIC AND OPTICAL PRODUCTS"/>
    <n v="639"/>
    <n v="75"/>
    <n v="110.6"/>
    <n v="153"/>
    <n v="121.7"/>
    <n v="1.1003616636528031"/>
    <n v="2480"/>
    <n v="51223.937133815562"/>
    <m/>
    <m/>
  </r>
  <r>
    <n v="592"/>
    <n v="292313250482"/>
    <x v="48"/>
    <s v="BHEL-GE Gas Turbine Services Pvt Lt"/>
    <s v="DRESSER CPLG,GT9754245029,BGGTS"/>
    <n v="3"/>
    <s v="EA"/>
    <n v="15500"/>
    <m/>
    <n v="46500"/>
    <n v="84119900"/>
    <n v="0.1"/>
    <n v="0"/>
    <n v="0"/>
    <n v="0"/>
    <n v="0.1"/>
    <n v="0"/>
    <n v="0.18"/>
    <s v="001/2017-III316"/>
    <n v="4650"/>
    <n v="0"/>
    <n v="465"/>
    <n v="9290.6999999999989"/>
    <n v="14405.699999999999"/>
    <s v="DOC PENDING_INV/EXIT/INV/087"/>
    <s v="2000CH010P1401061214"/>
    <s v="0P1401061214"/>
    <n v="292313250482"/>
    <s v="6107646"/>
    <d v="2023-12-14T00:00:00"/>
    <d v="2023-11-30T00:00:00"/>
    <e v="#N/A"/>
    <e v="#N/A"/>
    <e v="#N/A"/>
    <s v="Local"/>
    <m/>
    <m/>
    <m/>
    <m/>
    <m/>
    <m/>
    <n v="2000"/>
    <s v="CH01"/>
    <s v="0P1401061214"/>
    <s v="New_Line item_ Addition"/>
    <m/>
    <s v="TS-I23-1144"/>
    <n v="3"/>
    <x v="580"/>
    <s v="PHASE_2_ACT"/>
    <m/>
    <s v="Documents required for remaining qty"/>
    <n v="378"/>
    <x v="2"/>
    <n v="15500"/>
    <d v="2023-11-01T00:00:00"/>
    <s v="(R). MANUFACTURE OF MACHINERY AND EQUIPMENT"/>
    <n v="722"/>
    <n v="143"/>
    <n v="129.19999999999999"/>
    <n v="153"/>
    <n v="130.80000000000001"/>
    <n v="1.0123839009287927"/>
    <n v="409"/>
    <n v="47075.851393188859"/>
    <m/>
    <m/>
  </r>
  <r>
    <n v="593"/>
    <m/>
    <x v="11"/>
    <s v="Siemens Limited"/>
    <s v="RESIST,H-PRF,300W,LDX:L0256309,SIEMENS"/>
    <n v="3"/>
    <s v="NOS"/>
    <n v="15472.226666666667"/>
    <m/>
    <n v="46416.68"/>
    <n v="85332929"/>
    <n v="0"/>
    <m/>
    <m/>
    <m/>
    <n v="0"/>
    <m/>
    <n v="0.18"/>
    <s v="001/2017 -III386"/>
    <n v="0"/>
    <n v="0"/>
    <n v="0"/>
    <n v="8355.0023999999994"/>
    <n v="8355.0023999999994"/>
    <s v="DOC PENDING_INV/EXIT/INV/163"/>
    <s v="2000GS010P0958970173"/>
    <s v="2000GS010P0958970173"/>
    <e v="#N/A"/>
    <e v="#N/A"/>
    <e v="#N/A"/>
    <d v="2017-09-25T00:00:00"/>
    <n v="171702612222"/>
    <s v="1004015"/>
    <d v="2017-10-11T00:00:00"/>
    <s v="Import"/>
    <m/>
    <m/>
    <m/>
    <m/>
    <m/>
    <m/>
    <n v="2000"/>
    <s v="GS01"/>
    <s v="0P0958970173"/>
    <s v="Verification Completed by NSS"/>
    <s v="Phaze1_Part_2"/>
    <n v="9061707572"/>
    <n v="3"/>
    <x v="581"/>
    <s v="PHASE_6_ACT"/>
    <m/>
    <m/>
    <n v="2635"/>
    <x v="1"/>
    <n v="15472.226666666667"/>
    <d v="2017-09-01T00:00:00"/>
    <s v="(Q). MANUFACTURE OF ELECTRICAL EQUIPMENT"/>
    <n v="666"/>
    <n v="69"/>
    <n v="110.7"/>
    <n v="153"/>
    <n v="133.4"/>
    <n v="1.2050587172538392"/>
    <n v="2661"/>
    <n v="55934.824859981934"/>
    <m/>
    <m/>
  </r>
  <r>
    <n v="594"/>
    <n v="292111109080"/>
    <x v="242"/>
    <s v="Kirloskar Chillers Pvt Ltd"/>
    <s v="PRESS TRANSDR,56.103.50.013,KCPL"/>
    <n v="3"/>
    <s v="NOS"/>
    <n v="15309.446666666665"/>
    <m/>
    <n v="45928.34"/>
    <n v="85043100"/>
    <n v="0.1"/>
    <m/>
    <n v="0"/>
    <m/>
    <n v="0.1"/>
    <m/>
    <n v="0.18"/>
    <s v="001/2017-III375"/>
    <n v="4592.8339999999998"/>
    <n v="0"/>
    <n v="459.28340000000003"/>
    <n v="9176.4823319999996"/>
    <n v="14228.599731999999"/>
    <s v="DOC PENDING_INV/EXIT/INV/096"/>
    <s v="2000CH010P3904050204"/>
    <s v="0P3904050204"/>
    <n v="292111109080"/>
    <s v="6096698"/>
    <d v="2021-11-12T00:00:00"/>
    <d v="2021-10-26T00:00:00"/>
    <e v="#N/A"/>
    <e v="#N/A"/>
    <e v="#N/A"/>
    <s v="Local"/>
    <m/>
    <m/>
    <m/>
    <m/>
    <m/>
    <m/>
    <n v="2000"/>
    <s v="CH01"/>
    <s v="0P3904050204"/>
    <s v="Verification Completed by NSS"/>
    <m/>
    <n v="1204892"/>
    <n v="3"/>
    <x v="582"/>
    <s v="PHASE_3_ACT"/>
    <m/>
    <m/>
    <n v="1143"/>
    <x v="2"/>
    <n v="15309.449999999966"/>
    <d v="2021-10-01T00:00:00"/>
    <s v="(R). MANUFACTURE OF MACHINERY AND EQUIPMENT"/>
    <n v="722"/>
    <n v="118"/>
    <n v="120.4"/>
    <n v="153"/>
    <n v="130.80000000000001"/>
    <n v="1.0863787375415284"/>
    <n v="1170"/>
    <n v="49895.582890365338"/>
    <m/>
    <m/>
  </r>
  <r>
    <n v="595"/>
    <n v="292311795661"/>
    <x v="206"/>
    <s v="Millstores Corporation"/>
    <s v="BRG,BALL,MET,7311 BECBJ,55MM,120MM,SKF"/>
    <n v="4"/>
    <s v="NOS"/>
    <n v="11459.284999999974"/>
    <m/>
    <n v="45837.139999999898"/>
    <n v="84821030"/>
    <n v="7.4999999999999997E-2"/>
    <m/>
    <n v="0"/>
    <n v="0"/>
    <n v="0.1"/>
    <n v="0"/>
    <n v="0.18"/>
    <s v="001/2017 -III369"/>
    <n v="3437.7854999999922"/>
    <n v="0"/>
    <n v="343.77854999999926"/>
    <n v="8931.3667289999794"/>
    <n v="12712.930778999971"/>
    <s v="DOC PENDING_INV/EXIT/INV/094"/>
    <s v="2000CH010T3002010532"/>
    <s v="0T3002010532"/>
    <n v="292311795661"/>
    <s v="6095611"/>
    <d v="2023-11-03T00:00:00"/>
    <d v="2023-10-26T00:00:00"/>
    <e v="#N/A"/>
    <e v="#N/A"/>
    <e v="#N/A"/>
    <s v="Local"/>
    <m/>
    <m/>
    <m/>
    <m/>
    <m/>
    <m/>
    <n v="2000"/>
    <s v="CH01"/>
    <s v="0T3002010532"/>
    <s v="New_Line item_ Addition"/>
    <m/>
    <s v="BD3547"/>
    <n v="4"/>
    <x v="583"/>
    <s v="PHASE_2_ACT"/>
    <m/>
    <s v="Documents required for remaining qty"/>
    <n v="413"/>
    <x v="2"/>
    <n v="11459.284999999974"/>
    <d v="2023-10-01T00:00:00"/>
    <s v="(R). MANUFACTURE OF MACHINERY AND EQUIPMENT"/>
    <n v="722"/>
    <n v="142"/>
    <n v="128.9"/>
    <n v="153"/>
    <n v="130.80000000000001"/>
    <n v="1.0147401086113266"/>
    <n v="440"/>
    <n v="46512.784422032477"/>
    <m/>
    <m/>
  </r>
  <r>
    <n v="596"/>
    <n v="292207569813"/>
    <x v="152"/>
    <s v="EMERSON PROCESS MANAGEMENT"/>
    <s v="STEM,PLG,1U389135162,FISH-CO"/>
    <n v="3"/>
    <s v="EA"/>
    <n v="15278.006666666633"/>
    <m/>
    <n v="45834.019999999902"/>
    <n v="84819090"/>
    <n v="7.4999999999999997E-2"/>
    <n v="0"/>
    <n v="0"/>
    <n v="0"/>
    <n v="0.1"/>
    <n v="0"/>
    <n v="0.18"/>
    <s v="001/2017-III368"/>
    <n v="3437.5514999999928"/>
    <n v="0"/>
    <n v="343.75514999999928"/>
    <n v="8930.7587969999804"/>
    <n v="12712.065446999972"/>
    <s v="DOC PENDING_INV/EXIT/INV/072"/>
    <s v="2000CH010P4102205494"/>
    <s v="0P4102205494"/>
    <n v="292207569813"/>
    <s v="6067707"/>
    <d v="2022-07-22T00:00:00"/>
    <d v="2022-06-29T00:00:00"/>
    <e v="#N/A"/>
    <e v="#N/A"/>
    <e v="#N/A"/>
    <s v="Local"/>
    <m/>
    <m/>
    <m/>
    <m/>
    <m/>
    <m/>
    <n v="2000"/>
    <s v="CH01"/>
    <s v="0P4102205494"/>
    <s v="Verification Completed by NSS"/>
    <m/>
    <s v="22RXC1505"/>
    <n v="3"/>
    <x v="584"/>
    <s v="PHASE_1_ACT"/>
    <m/>
    <s v="Documents required for remaining qty"/>
    <n v="897"/>
    <x v="2"/>
    <n v="15278.006666666633"/>
    <d v="2022-06-01T00:00:00"/>
    <s v="(R). MANUFACTURE OF MACHINERY AND EQUIPMENT"/>
    <n v="722"/>
    <n v="126"/>
    <n v="125.1"/>
    <n v="153"/>
    <n v="130.80000000000001"/>
    <n v="1.0455635491606716"/>
    <n v="927"/>
    <n v="47922.380623501107"/>
    <m/>
    <m/>
  </r>
  <r>
    <n v="597"/>
    <n v="292008114860"/>
    <x v="71"/>
    <s v="Kirloskar Ebara Pumps Limited"/>
    <s v="SLV,INT STG,CrSTL,KSOS05120010+43.3,KEPL"/>
    <n v="1"/>
    <s v="PCS"/>
    <n v="48077.68"/>
    <m/>
    <n v="48077.68"/>
    <n v="84139120"/>
    <n v="7.4999999999999997E-2"/>
    <n v="0"/>
    <n v="0"/>
    <n v="0"/>
    <n v="0.1"/>
    <n v="0"/>
    <n v="0.18"/>
    <s v="001/2017-III308B"/>
    <n v="3605.826"/>
    <n v="0"/>
    <n v="360.58260000000001"/>
    <n v="9367.9359480000003"/>
    <n v="13334.344548000001"/>
    <s v="DOC PENDING_INV/EXIT/INV/075"/>
    <s v="2000GS010P4205021471"/>
    <s v="0P4205021471"/>
    <n v="292008114860"/>
    <s v="6072516"/>
    <d v="2020-10-16T00:00:00"/>
    <d v="2020-08-25T00:00:00"/>
    <e v="#N/A"/>
    <e v="#N/A"/>
    <e v="#N/A"/>
    <s v="Local"/>
    <m/>
    <m/>
    <m/>
    <m/>
    <m/>
    <m/>
    <n v="2000"/>
    <s v="GS01"/>
    <s v="0P4205021471"/>
    <s v="Verification Completed by NSS"/>
    <s v="Phaze1_Part_2"/>
    <n v="7199962282"/>
    <n v="1"/>
    <x v="585"/>
    <s v="PHASE_1_ACT"/>
    <m/>
    <s v="MATERIAL CANT FIND DUE TO DISCIPTION ISSUE"/>
    <n v="1570"/>
    <x v="2"/>
    <n v="45635.779999999897"/>
    <d v="2020-08-01T00:00:00"/>
    <s v="(R). MANUFACTURE OF MACHINERY AND EQUIPMENT"/>
    <n v="722"/>
    <n v="104"/>
    <n v="113.6"/>
    <n v="153"/>
    <n v="130.80000000000001"/>
    <n v="1.1514084507042255"/>
    <n v="1596"/>
    <n v="52545.422746478762"/>
    <m/>
    <m/>
  </r>
  <r>
    <n v="598"/>
    <n v="171801082633"/>
    <x v="20"/>
    <s v="Nidec ASI S.p.A"/>
    <s v="FSE,INP,690V,450A,1000155220,NIDEC"/>
    <n v="6"/>
    <s v="EA"/>
    <n v="7564.3683333333165"/>
    <m/>
    <n v="45386.209999999897"/>
    <s v="85049000 / 85049090"/>
    <n v="0.15"/>
    <n v="0"/>
    <n v="0"/>
    <n v="0"/>
    <n v="0.1"/>
    <n v="0"/>
    <n v="0.18"/>
    <s v="001/2017-III375"/>
    <n v="6807.9314999999842"/>
    <n v="0"/>
    <n v="680.79314999999849"/>
    <n v="9517.4882369999777"/>
    <n v="17006.212886999961"/>
    <s v="DOC PENDING_INV/EXIT/INV/065"/>
    <s v="2000GS010P1003020281"/>
    <s v="0P1003020281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81"/>
    <s v="Verification Completed by NSS"/>
    <s v="Phaze1_Part_2"/>
    <n v="7068019"/>
    <n v="6"/>
    <x v="586"/>
    <s v="PHASE_1_ACT"/>
    <m/>
    <s v="REQUIRED ALL PAGES OF BOE."/>
    <m/>
    <x v="1"/>
    <n v="7564.3683333333165"/>
    <d v="2019-09-01T00:00:00"/>
    <s v="(Q). MANUFACTURE OF ELECTRICAL EQUIPMENT"/>
    <n v="666"/>
    <n v="93"/>
    <n v="110.5"/>
    <n v="153"/>
    <n v="133.4"/>
    <n v="1.207239819004525"/>
    <n v="1931"/>
    <n v="54792.039945701239"/>
    <m/>
    <m/>
  </r>
  <r>
    <n v="599"/>
    <m/>
    <x v="11"/>
    <s v="Nidec ASI S.p.A"/>
    <s v="SPACE HTR,EMR504141,NIDEC, (317001864)"/>
    <n v="2"/>
    <s v="EA"/>
    <n v="45247.44"/>
    <m/>
    <n v="45247.44"/>
    <n v="850300"/>
    <n v="7.4999999999999997E-2"/>
    <m/>
    <m/>
    <m/>
    <n v="0.1"/>
    <m/>
    <n v="0.18"/>
    <s v="III339"/>
    <n v="3393.558"/>
    <m/>
    <n v="339.35580000000004"/>
    <n v="8816.4636839999985"/>
    <n v="12549.377483999999"/>
    <s v="NA_INV/EXIT/INV/161_DOC PENDING"/>
    <s v="2000CH010P1005010041"/>
    <s v="0P1005010041"/>
    <e v="#N/A"/>
    <e v="#N/A"/>
    <e v="#N/A"/>
    <e v="#N/A"/>
    <e v="#N/A"/>
    <e v="#N/A"/>
    <e v="#N/A"/>
    <s v="Import"/>
    <m/>
    <m/>
    <m/>
    <m/>
    <m/>
    <m/>
    <n v="2000"/>
    <s v="CH01"/>
    <s v="0P1005010041"/>
    <s v="Verification Completed by NSS"/>
    <s v="Phaze1_Part_2"/>
    <n v="317001864"/>
    <n v="2"/>
    <x v="587"/>
    <s v="PHASE_5_NSS"/>
    <s v="63 LINE ITEM OF NSS"/>
    <m/>
    <m/>
    <x v="1"/>
    <n v="22623.72"/>
    <d v="2019-09-01T00:00:00"/>
    <s v="(Q). MANUFACTURE OF ELECTRICAL EQUIPMENT"/>
    <n v="666"/>
    <n v="93"/>
    <n v="110.5"/>
    <n v="153"/>
    <n v="133.4"/>
    <n v="1.207239819004525"/>
    <n v="1931"/>
    <n v="54624.511276018107"/>
    <m/>
    <m/>
  </r>
  <r>
    <n v="600"/>
    <n v="172002103313"/>
    <x v="156"/>
    <s v="COEK Engineering N.V."/>
    <s v="STUD,AS,004R17198 CI,FLOWSERV"/>
    <n v="24"/>
    <s v="EA"/>
    <n v="1877.65625"/>
    <m/>
    <n v="45063.75"/>
    <n v="84799090"/>
    <n v="7.4999999999999997E-2"/>
    <n v="0"/>
    <n v="0"/>
    <n v="0"/>
    <n v="0.1"/>
    <n v="0"/>
    <n v="0.18"/>
    <s v="001/2017-III366"/>
    <n v="3379.78125"/>
    <n v="0"/>
    <n v="337.97812500000003"/>
    <n v="8780.6716875000002"/>
    <n v="12498.4310625"/>
    <s v="DOC PENDING_INV/EXIT/INV/085"/>
    <s v="2000CH010P0670280037"/>
    <s v="0P0670280037"/>
    <e v="#N/A"/>
    <e v="#N/A"/>
    <e v="#N/A"/>
    <d v="2020-09-13T00:00:00"/>
    <n v="172002103313"/>
    <s v="1004440"/>
    <d v="2020-10-12T00:00:00"/>
    <s v="Import"/>
    <m/>
    <m/>
    <m/>
    <m/>
    <m/>
    <m/>
    <n v="2000"/>
    <s v="CH01"/>
    <s v="0P0670280037"/>
    <s v="New_Line item_ Addition"/>
    <m/>
    <s v="20-205"/>
    <n v="24"/>
    <x v="588"/>
    <s v="PHASE_2_ACT"/>
    <m/>
    <m/>
    <n v="1551"/>
    <x v="2"/>
    <n v="1877.65625"/>
    <d v="2020-09-01T00:00:00"/>
    <s v="(R). MANUFACTURE OF MACHINERY AND EQUIPMENT"/>
    <n v="722"/>
    <n v="105"/>
    <n v="113.7"/>
    <n v="153"/>
    <n v="130.80000000000001"/>
    <n v="1.1503957783641161"/>
    <n v="1565"/>
    <n v="51841.147757255938"/>
    <m/>
    <m/>
  </r>
  <r>
    <n v="601"/>
    <n v="292006739010"/>
    <x v="155"/>
    <s v="Swam Pneumatics Pvt. Ltd"/>
    <s v="OIL FLINR,G4122222,SWAM-PNU"/>
    <n v="2"/>
    <s v="NOS"/>
    <n v="22495.200000000001"/>
    <m/>
    <n v="44990.400000000001"/>
    <n v="84149040"/>
    <n v="7.4999999999999997E-2"/>
    <n v="0"/>
    <n v="0"/>
    <n v="0"/>
    <n v="0.1"/>
    <n v="0"/>
    <n v="0.18"/>
    <s v="001/2017-III317B"/>
    <n v="3374.28"/>
    <n v="0"/>
    <n v="337.42800000000005"/>
    <n v="8766.3794400000006"/>
    <n v="12478.087440000001"/>
    <s v="DOC PENDING_INV/EXIT/INV/070"/>
    <s v="2000CH010P3902030617"/>
    <s v="0P3902030617"/>
    <n v="292006739010"/>
    <s v="6060488"/>
    <d v="2020-09-05T00:00:00"/>
    <d v="2020-08-29T00:00:00"/>
    <e v="#N/A"/>
    <e v="#N/A"/>
    <e v="#N/A"/>
    <s v="Local"/>
    <m/>
    <m/>
    <m/>
    <m/>
    <m/>
    <m/>
    <n v="2000"/>
    <s v="CH01"/>
    <s v="0P3902030617"/>
    <s v="Verification Completed by NSS"/>
    <s v="Phaze_2"/>
    <n v="205"/>
    <n v="2"/>
    <x v="589"/>
    <s v="PHASE_1_ACT"/>
    <m/>
    <s v="Documents Required for remaining quantity."/>
    <n v="1566"/>
    <x v="0"/>
    <n v="22495.200000000001"/>
    <d v="2020-08-01T00:00:00"/>
    <s v="(J). MANUFACTURE OF CHEMICALS AND CHEMICAL PRODUCTS"/>
    <n v="364"/>
    <n v="104"/>
    <n v="115.8"/>
    <n v="153"/>
    <n v="136.4"/>
    <n v="1.1778929188255614"/>
    <n v="1596"/>
    <n v="52993.873575129539"/>
    <m/>
    <m/>
  </r>
  <r>
    <n v="602"/>
    <n v="292313704432"/>
    <x v="28"/>
    <s v="Process Instruments"/>
    <s v="VLV,AIR OPERATED,VPA3145-04-N,SMC"/>
    <n v="6"/>
    <s v="EA"/>
    <n v="3748.9500000000003"/>
    <m/>
    <n v="22493.7"/>
    <n v="84812000"/>
    <n v="7.4999999999999997E-2"/>
    <n v="0"/>
    <n v="0"/>
    <n v="0"/>
    <n v="0.1"/>
    <n v="0"/>
    <n v="0.18"/>
    <s v="001/2017-III368"/>
    <n v="1687.0274999999999"/>
    <n v="0"/>
    <n v="168.70275000000001"/>
    <n v="4382.8974450000005"/>
    <n v="6238.6276950000001"/>
    <s v="DOC PENDING_INV/EXIT/INV/092"/>
    <s v="2000CH010P5261440181"/>
    <s v="0P5261440181"/>
    <n v="292313704432"/>
    <s v="6111545"/>
    <d v="2023-12-26T00:00:00"/>
    <d v="2023-12-25T00:00:00"/>
    <e v="#N/A"/>
    <e v="#N/A"/>
    <e v="#N/A"/>
    <s v="Local"/>
    <m/>
    <m/>
    <m/>
    <m/>
    <m/>
    <m/>
    <n v="2000"/>
    <s v="CH01"/>
    <s v="0P5261440181"/>
    <s v="New_Line item_ Addition"/>
    <m/>
    <s v="G-979/23-24"/>
    <n v="6"/>
    <x v="590"/>
    <s v="PHASE_2_ACT"/>
    <m/>
    <s v="Documents required for remaining qty"/>
    <n v="353"/>
    <x v="2"/>
    <n v="7497.9000000000005"/>
    <d v="2023-12-01T00:00:00"/>
    <s v="(R). MANUFACTURE OF MACHINERY AND EQUIPMENT"/>
    <n v="722"/>
    <n v="144"/>
    <n v="129.4"/>
    <n v="153"/>
    <n v="130.80000000000001"/>
    <n v="1.0108191653786709"/>
    <n v="379"/>
    <n v="45474.126120556422"/>
    <m/>
    <m/>
  </r>
  <r>
    <n v="603"/>
    <n v="351900180575"/>
    <x v="42"/>
    <s v="Mascot Dynamics Pvt. Ltd."/>
    <s v="SFT,INP,BRG,LWR,21-008,SUNDYNE"/>
    <n v="3"/>
    <s v="NOS"/>
    <n v="14991.43"/>
    <m/>
    <n v="44974.29"/>
    <s v="84830000 / 84831099"/>
    <n v="7.4999999999999997E-2"/>
    <n v="0"/>
    <n v="0"/>
    <n v="0"/>
    <n v="0.1"/>
    <n v="0"/>
    <n v="0.18"/>
    <s v="001/2017-III369A"/>
    <n v="3373.0717500000001"/>
    <n v="0"/>
    <n v="337.30717500000003"/>
    <n v="8763.240406500001"/>
    <n v="12473.619331500002"/>
    <s v="DOC PENDING_INV/EXIT/INV/075"/>
    <s v="2000CH010P4205020465"/>
    <s v="0P4205020465"/>
    <e v="#N/A"/>
    <e v="#N/A"/>
    <e v="#N/A"/>
    <e v="#N/A"/>
    <e v="#N/A"/>
    <e v="#N/A"/>
    <e v="#N/A"/>
    <s v="Local"/>
    <n v="351900180575"/>
    <n v="3005514"/>
    <d v="2019-11-26T00:00:00"/>
    <m/>
    <m/>
    <m/>
    <n v="2000"/>
    <s v="CH01"/>
    <s v="0P4205020465"/>
    <s v="Verification Completed by NSS"/>
    <m/>
    <s v="MDPL/EXP-11/1920"/>
    <n v="3"/>
    <x v="591"/>
    <s v="PHASE_1_ACT"/>
    <m/>
    <s v="DOCUMENTS REQUIRED FOR REMAINING QUANTITY"/>
    <m/>
    <x v="2"/>
    <n v="14991.43"/>
    <d v="2019-09-01T00:00:00"/>
    <s v="(R). MANUFACTURE OF MACHINERY AND EQUIPMENT"/>
    <n v="722"/>
    <n v="93"/>
    <n v="113.9"/>
    <n v="153"/>
    <n v="130.80000000000001"/>
    <n v="1.1483757682177349"/>
    <n v="1931"/>
    <n v="51647.384828797192"/>
    <m/>
    <m/>
  </r>
  <r>
    <n v="604"/>
    <n v="292007570352"/>
    <x v="243"/>
    <s v="Sure Safety (India) Limited"/>
    <s v="GLOVES,NITRILE RUBBER,16IN"/>
    <n v="897"/>
    <s v="EA"/>
    <n v="50.000490523968786"/>
    <m/>
    <n v="44850.44"/>
    <n v="40151900"/>
    <n v="0.1"/>
    <n v="0"/>
    <n v="0"/>
    <n v="0"/>
    <n v="0.1"/>
    <n v="0"/>
    <n v="0.12"/>
    <s v="001/2017 - II85"/>
    <n v="4485.0440000000008"/>
    <n v="0"/>
    <n v="448.50440000000009"/>
    <n v="5974.0786079999998"/>
    <n v="10907.627007999999"/>
    <s v="DOC PENDING_INV/EXIT/INV/081"/>
    <s v="2000CH010T1622020011"/>
    <s v="0T1622020011"/>
    <n v="292007570352"/>
    <s v="6067902"/>
    <d v="2020-09-30T00:00:00"/>
    <d v="2020-09-22T00:00:00"/>
    <e v="#N/A"/>
    <e v="#N/A"/>
    <e v="#N/A"/>
    <s v="Local"/>
    <m/>
    <m/>
    <m/>
    <m/>
    <m/>
    <m/>
    <n v="2000"/>
    <s v="CH01"/>
    <s v="0T1622020011"/>
    <s v="Verification Completed by NSS"/>
    <m/>
    <s v="EXM20-21/50052"/>
    <n v="897"/>
    <x v="592"/>
    <s v="PHASE_1_ACT"/>
    <m/>
    <m/>
    <n v="1542"/>
    <x v="2"/>
    <n v="50.000490523968786"/>
    <d v="2020-09-01T00:00:00"/>
    <s v="(R). MANUFACTURE OF MACHINERY AND EQUIPMENT"/>
    <n v="722"/>
    <n v="105"/>
    <n v="113.7"/>
    <n v="153"/>
    <n v="130.80000000000001"/>
    <n v="1.1503957783641161"/>
    <n v="1565"/>
    <n v="51595.756833773092"/>
    <m/>
    <m/>
  </r>
  <r>
    <n v="605"/>
    <n v="291911156843"/>
    <x v="217"/>
    <s v="IGP Engineers Pvt. Ltd."/>
    <s v="GSKT,GRVD,MTL,CL300,RF,GPH,SS,18IN,51KF"/>
    <n v="27"/>
    <s v="NOS"/>
    <n v="1652"/>
    <m/>
    <n v="44604"/>
    <n v="84841010"/>
    <n v="7.4999999999999997E-2"/>
    <n v="0"/>
    <n v="0"/>
    <n v="0"/>
    <n v="0.1"/>
    <n v="0"/>
    <n v="0.18"/>
    <s v="001/2017 - III369B"/>
    <n v="3345.2999999999997"/>
    <n v="0"/>
    <n v="334.53"/>
    <n v="8691.0894000000008"/>
    <n v="12370.919400000001"/>
    <s v="DOC PENDING_INV/EXIT/INV/082"/>
    <s v="2000CH010T2541870032"/>
    <s v="0T2541870032"/>
    <n v="291911156843"/>
    <s v="6084564"/>
    <d v="2019-11-21T00:00:00"/>
    <d v="2019-11-02T00:00:00"/>
    <e v="#N/A"/>
    <e v="#N/A"/>
    <e v="#N/A"/>
    <s v="Local"/>
    <m/>
    <m/>
    <m/>
    <m/>
    <m/>
    <m/>
    <n v="2000"/>
    <s v="CH01"/>
    <s v="0T2541870032"/>
    <s v="Verification Completed by NSS"/>
    <m/>
    <s v="A006787/19-20"/>
    <n v="27"/>
    <x v="593"/>
    <s v="PHASE_1_ACT"/>
    <m/>
    <m/>
    <n v="1867"/>
    <x v="2"/>
    <n v="1652"/>
    <d v="2019-11-01T00:00:00"/>
    <s v="(R). MANUFACTURE OF MACHINERY AND EQUIPMENT"/>
    <n v="722"/>
    <n v="95"/>
    <n v="112.8"/>
    <n v="153"/>
    <n v="130.80000000000001"/>
    <n v="1.1595744680851066"/>
    <n v="1870"/>
    <n v="51721.659574468096"/>
    <m/>
    <m/>
  </r>
  <r>
    <n v="606"/>
    <n v="292207564471"/>
    <x v="152"/>
    <s v="EMERSON PROCESS MANAGEMENT"/>
    <s v="BSHG,SEAL,EHD-NS,23A1073X012,FISH-CO"/>
    <n v="2"/>
    <s v="EA"/>
    <n v="22216"/>
    <m/>
    <n v="44432"/>
    <n v="84819090"/>
    <n v="7.4999999999999997E-2"/>
    <n v="0"/>
    <n v="0"/>
    <n v="0"/>
    <n v="0.1"/>
    <n v="0"/>
    <n v="0.18"/>
    <s v="001/2017-III368"/>
    <n v="3332.4"/>
    <n v="0"/>
    <n v="333.24"/>
    <n v="8657.5751999999993"/>
    <n v="12323.215199999999"/>
    <s v="DOC PENDING_INV/EXIT/INV/072"/>
    <s v="2000CH010P4102200988"/>
    <s v="0P4102200988"/>
    <n v="292207564471"/>
    <s v="6067714"/>
    <d v="2022-07-22T00:00:00"/>
    <d v="2022-06-30T00:00:00"/>
    <e v="#N/A"/>
    <e v="#N/A"/>
    <e v="#N/A"/>
    <s v="Local"/>
    <m/>
    <m/>
    <m/>
    <m/>
    <m/>
    <m/>
    <n v="2000"/>
    <s v="CH01"/>
    <s v="0P4102200988"/>
    <s v="Verification Completed by NSS"/>
    <m/>
    <s v="22RXC1525"/>
    <n v="2"/>
    <x v="594"/>
    <s v="PHASE_1_ACT"/>
    <m/>
    <s v="Documents required for remaining qty"/>
    <n v="896"/>
    <x v="2"/>
    <n v="22216"/>
    <d v="2022-06-01T00:00:00"/>
    <s v="(R). MANUFACTURE OF MACHINERY AND EQUIPMENT"/>
    <n v="722"/>
    <n v="126"/>
    <n v="125.1"/>
    <n v="153"/>
    <n v="130.80000000000001"/>
    <n v="1.0455635491606716"/>
    <n v="927"/>
    <n v="46456.479616306962"/>
    <m/>
    <m/>
  </r>
  <r>
    <n v="607"/>
    <n v="292008114860"/>
    <x v="71"/>
    <s v="Kirloskar Ebara Pumps Limited"/>
    <s v="BSHG,CSG,BOT,CS,KSOS0512001020+81.1,KEPL"/>
    <n v="1"/>
    <s v="PCS"/>
    <n v="46677.36"/>
    <m/>
    <n v="46677.36"/>
    <n v="84139120"/>
    <n v="7.4999999999999997E-2"/>
    <n v="0"/>
    <n v="0"/>
    <n v="0"/>
    <n v="0.1"/>
    <n v="0"/>
    <n v="0.18"/>
    <s v="001/2017-III308B"/>
    <n v="3500.8020000000001"/>
    <n v="0"/>
    <n v="350.08020000000005"/>
    <n v="9095.0835960000004"/>
    <n v="12945.965796"/>
    <s v="DOC PENDING_INV/EXIT/INV/075"/>
    <s v="2000GS010P4205021483"/>
    <s v="0P4205021483"/>
    <n v="292008114860"/>
    <s v="6072516"/>
    <d v="2020-10-16T00:00:00"/>
    <d v="2020-08-25T00:00:00"/>
    <e v="#N/A"/>
    <e v="#N/A"/>
    <e v="#N/A"/>
    <s v="Local"/>
    <m/>
    <m/>
    <m/>
    <m/>
    <m/>
    <m/>
    <n v="2000"/>
    <s v="GS01"/>
    <s v="0P4205021483"/>
    <s v="Verification Completed by NSS"/>
    <s v="Phaze1_Part_2"/>
    <n v="7199962282"/>
    <n v="1"/>
    <x v="595"/>
    <s v="PHASE_1_ACT"/>
    <m/>
    <s v="MATERIAL CANT FIND DUE TO DISCIPTION ISSUE"/>
    <n v="1570"/>
    <x v="2"/>
    <n v="44306.58"/>
    <d v="2020-08-01T00:00:00"/>
    <s v="(R). MANUFACTURE OF MACHINERY AND EQUIPMENT"/>
    <n v="722"/>
    <n v="104"/>
    <n v="113.6"/>
    <n v="153"/>
    <n v="130.80000000000001"/>
    <n v="1.1514084507042255"/>
    <n v="1596"/>
    <n v="51014.970633802826"/>
    <m/>
    <m/>
  </r>
  <r>
    <n v="608"/>
    <n v="291606045986"/>
    <x v="86"/>
    <s v="Flowserve India Controls Pvt. Ltd."/>
    <s v="GSKT,SPW,A182-321/GPH,04001438,FLOW-PMP"/>
    <n v="15"/>
    <s v="NOS"/>
    <n v="2952.1546666666668"/>
    <m/>
    <n v="44282.32"/>
    <n v="84841090"/>
    <n v="7.4999999999999997E-2"/>
    <n v="0"/>
    <n v="0"/>
    <n v="0"/>
    <n v="0.1"/>
    <n v="0"/>
    <n v="0.18"/>
    <s v="001/2017-III369B"/>
    <n v="3321.174"/>
    <n v="0"/>
    <n v="332.11740000000003"/>
    <n v="8628.4100519999993"/>
    <n v="12281.701451999999"/>
    <s v="DOC PENDING_INV/EXIT/INV/076"/>
    <s v="2000CH010P4205030403"/>
    <s v="0P4205030403"/>
    <n v="291606045986"/>
    <s v="0057277"/>
    <d v="2016-12-27T00:00:00"/>
    <d v="2016-09-30T00:00:00"/>
    <e v="#N/A"/>
    <e v="#N/A"/>
    <e v="#N/A"/>
    <s v="Local"/>
    <m/>
    <m/>
    <m/>
    <m/>
    <m/>
    <m/>
    <n v="2000"/>
    <s v="CH01"/>
    <s v="0P4205030403"/>
    <s v="Verification Completed by NSS"/>
    <m/>
    <n v="201610693"/>
    <n v="15"/>
    <x v="596"/>
    <s v="PHASE_1_ACT"/>
    <m/>
    <s v="Documents required for remaining qty"/>
    <n v="2995"/>
    <x v="2"/>
    <n v="2952.1546666666668"/>
    <d v="2016-09-01T00:00:00"/>
    <s v="(R). MANUFACTURE OF MACHINERY AND EQUIPMENT"/>
    <n v="722"/>
    <n v="57"/>
    <n v="107.4"/>
    <n v="153"/>
    <n v="130.80000000000001"/>
    <n v="1.217877094972067"/>
    <n v="3026"/>
    <n v="53930.423240223463"/>
    <m/>
    <m/>
  </r>
  <r>
    <n v="609"/>
    <n v="291905068114"/>
    <x v="244"/>
    <s v="Samson Controls Pvt. Ltd."/>
    <s v="DIAPH,NBR,0520-0499,SAMSON"/>
    <n v="2"/>
    <s v="NOS"/>
    <n v="22043.474999999951"/>
    <m/>
    <n v="44086.949999999903"/>
    <n v="84819090"/>
    <n v="7.4999999999999997E-2"/>
    <n v="0"/>
    <n v="0"/>
    <n v="0"/>
    <n v="0.1"/>
    <n v="0"/>
    <n v="0.18"/>
    <s v="001/2017-III368"/>
    <n v="3306.5212499999925"/>
    <n v="0"/>
    <n v="330.65212499999927"/>
    <n v="8590.3422074999798"/>
    <n v="12227.515582499971"/>
    <s v="DOC PENDING_INV/EXIT/INV/074"/>
    <s v="2000CH010P4119180013"/>
    <s v="0P4119180013"/>
    <n v="291905068114"/>
    <s v="6036714"/>
    <d v="2019-05-27T00:00:00"/>
    <d v="2019-05-16T00:00:00"/>
    <e v="#N/A"/>
    <e v="#N/A"/>
    <e v="#N/A"/>
    <s v="Local"/>
    <m/>
    <m/>
    <m/>
    <m/>
    <m/>
    <m/>
    <n v="2000"/>
    <s v="CH01"/>
    <s v="0P4119180013"/>
    <s v="Verification Completed by NSS"/>
    <m/>
    <s v="18-19/OA/02796"/>
    <n v="2"/>
    <x v="597"/>
    <s v="PHASE_1_ACT"/>
    <m/>
    <s v="DOCUMENT REQUIRED."/>
    <n v="2037"/>
    <x v="2"/>
    <n v="22043.474999999951"/>
    <d v="2019-05-01T00:00:00"/>
    <s v="(R). MANUFACTURE OF MACHINERY AND EQUIPMENT"/>
    <n v="722"/>
    <n v="89"/>
    <n v="112.7"/>
    <n v="153"/>
    <n v="130.80000000000001"/>
    <n v="1.160603371783496"/>
    <n v="2054"/>
    <n v="51167.46282165029"/>
    <m/>
    <m/>
  </r>
  <r>
    <n v="610"/>
    <m/>
    <x v="11"/>
    <s v="Gutor Electronic LLC"/>
    <s v="PLC LOGO,12/24V,8IN/4OUT,12/24RC,SIEMENS"/>
    <n v="1"/>
    <s v="EA"/>
    <n v="43773.089999999902"/>
    <m/>
    <n v="43773.089999999902"/>
    <n v="85371000"/>
    <n v="7.4999999999999997E-2"/>
    <s v="050/2017-490"/>
    <m/>
    <m/>
    <n v="0.1"/>
    <m/>
    <n v="0.18"/>
    <s v="001/2017-III388B"/>
    <n v="3282.9817499999926"/>
    <n v="0"/>
    <n v="328.29817499999928"/>
    <n v="8529.18658649998"/>
    <n v="12140.466511499972"/>
    <s v="DOC PENDING_INV/EXIT/INV/164"/>
    <s v="2000CH010P4102160001"/>
    <s v="2000CH010P4102160001"/>
    <e v="#N/A"/>
    <e v="#N/A"/>
    <e v="#N/A"/>
    <d v="2017-08-23T00:00:00"/>
    <n v="171702494036"/>
    <s v="1003782"/>
    <d v="2017-09-27T00:00:00"/>
    <s v="Import"/>
    <m/>
    <m/>
    <m/>
    <m/>
    <m/>
    <m/>
    <n v="2000"/>
    <s v="CH01"/>
    <s v="0P4102160001"/>
    <s v="Verification Completed by NSS"/>
    <s v="Phaze1_Part_2"/>
    <n v="99008862"/>
    <n v="1"/>
    <x v="598"/>
    <s v="PHASE_6_ACT"/>
    <m/>
    <m/>
    <n v="2668"/>
    <x v="3"/>
    <n v="43773.089999999902"/>
    <d v="2017-08-01T00:00:00"/>
    <s v="(P). MANUFACTURE OF COMPUTER, ELECTRONIC AND OPTICAL PRODUCTS"/>
    <n v="639"/>
    <n v="68"/>
    <n v="109.5"/>
    <n v="153"/>
    <n v="121.7"/>
    <n v="1.1114155251141553"/>
    <n v="2692"/>
    <n v="48650.091808219069"/>
    <m/>
    <m/>
  </r>
  <r>
    <n v="611"/>
    <m/>
    <x v="11"/>
    <s v="Gutor Electronic LLC"/>
    <s v="PLC LOGO,12/24V,8IN/4OUT,12/24RC,SIEMENS"/>
    <n v="1"/>
    <s v="EA"/>
    <n v="43773.089999999902"/>
    <m/>
    <n v="43773.089999999902"/>
    <n v="85371000"/>
    <n v="7.4999999999999997E-2"/>
    <s v="050/2017-490"/>
    <m/>
    <m/>
    <n v="0.1"/>
    <m/>
    <n v="0.18"/>
    <s v="001/2017-III388B"/>
    <n v="3282.9817499999926"/>
    <n v="0"/>
    <n v="328.29817499999928"/>
    <n v="8529.18658649998"/>
    <n v="12140.466511499972"/>
    <s v="DOC PENDING_INV/EXIT/INV/164"/>
    <s v="2000GS010P4102160001"/>
    <s v="2000GS010P4102160001"/>
    <e v="#N/A"/>
    <e v="#N/A"/>
    <e v="#N/A"/>
    <d v="2017-08-23T00:00:00"/>
    <n v="171702494036"/>
    <s v="1003782"/>
    <d v="2017-09-27T00:00:00"/>
    <s v="Import"/>
    <m/>
    <m/>
    <m/>
    <m/>
    <m/>
    <m/>
    <n v="2000"/>
    <s v="GS01"/>
    <s v="0P4102160001"/>
    <s v="Verification Completed by NSS"/>
    <s v="Phaze1_Part_2"/>
    <n v="99008862"/>
    <n v="1"/>
    <x v="598"/>
    <s v="PHASE_6_ACT"/>
    <m/>
    <m/>
    <n v="2668"/>
    <x v="3"/>
    <n v="43773.089999999902"/>
    <d v="2017-08-01T00:00:00"/>
    <s v="(P). MANUFACTURE OF COMPUTER, ELECTRONIC AND OPTICAL PRODUCTS"/>
    <n v="639"/>
    <n v="68"/>
    <n v="109.5"/>
    <n v="153"/>
    <n v="121.7"/>
    <n v="1.1114155251141553"/>
    <n v="2692"/>
    <n v="48650.091808219069"/>
    <m/>
    <m/>
  </r>
  <r>
    <n v="612"/>
    <n v="291600233702"/>
    <x v="194"/>
    <s v="Emerson Process Management"/>
    <s v="PCKG,17D29,1V5666X0022,FISH-CO"/>
    <n v="11"/>
    <s v="EA"/>
    <n v="3979"/>
    <m/>
    <n v="43769"/>
    <n v="84819090"/>
    <n v="7.4999999999999997E-2"/>
    <n v="0"/>
    <n v="0"/>
    <n v="0"/>
    <n v="0.1"/>
    <n v="0"/>
    <n v="0.18"/>
    <s v="001/2017-III368"/>
    <n v="3282.6749999999997"/>
    <n v="0"/>
    <n v="328.26749999999998"/>
    <n v="8528.389650000001"/>
    <n v="12139.33215"/>
    <s v="DOC PENDING_INV/EXIT/INV/072"/>
    <s v="2000GS010P4102210048"/>
    <s v="0P4102210048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48"/>
    <s v="Verification Completed by NSS"/>
    <m/>
    <n v="6315002660"/>
    <n v="11"/>
    <x v="599"/>
    <s v="PHASE_1_ACT"/>
    <m/>
    <s v="ITEM DOES NOT MATCH WITH INVOICE"/>
    <n v="3270"/>
    <x v="2"/>
    <n v="3979"/>
    <d v="2015-12-01T00:00:00"/>
    <s v="(R). MANUFACTURE OF MACHINERY AND EQUIPMENT"/>
    <n v="722"/>
    <n v="48"/>
    <n v="109"/>
    <n v="153"/>
    <n v="130.80000000000001"/>
    <n v="1.2000000000000002"/>
    <n v="3301"/>
    <n v="52522.80000000001"/>
    <m/>
    <m/>
  </r>
  <r>
    <n v="613"/>
    <n v="292007497025"/>
    <x v="13"/>
    <s v="EMERSON PROCESS MANAGEMENT INDIA PV"/>
    <s v="SEAL KIT,SK-SSFBV40MM300CLFB+,VIRVALVE"/>
    <n v="5"/>
    <s v="ST"/>
    <n v="8744"/>
    <m/>
    <n v="43720"/>
    <s v="84841000 / 84841090"/>
    <n v="7.4999999999999997E-2"/>
    <n v="0"/>
    <n v="0"/>
    <n v="0"/>
    <n v="0.1"/>
    <n v="0"/>
    <n v="0.18"/>
    <s v="001/2017-III369B"/>
    <n v="3279"/>
    <n v="0"/>
    <n v="327.90000000000003"/>
    <n v="8518.8420000000006"/>
    <n v="12125.742"/>
    <s v="DOC PENDING_INV/EXIT/INV/080"/>
    <s v="2000CH010P5270021900"/>
    <s v="0P5270021900"/>
    <n v="292007497025"/>
    <s v="6067293"/>
    <d v="2020-09-28T00:00:00"/>
    <d v="2020-09-25T00:00:00"/>
    <e v="#N/A"/>
    <e v="#N/A"/>
    <e v="#N/A"/>
    <s v="Local"/>
    <m/>
    <m/>
    <m/>
    <m/>
    <m/>
    <m/>
    <n v="2000"/>
    <s v="CH01"/>
    <s v="0P5270021900"/>
    <s v="Verification Completed by NSS"/>
    <m/>
    <s v="600S2117004327"/>
    <n v="5"/>
    <x v="600"/>
    <s v="PHASE_1_ACT"/>
    <m/>
    <m/>
    <n v="1539"/>
    <x v="2"/>
    <n v="8744"/>
    <d v="2020-09-01T00:00:00"/>
    <s v="(R). MANUFACTURE OF MACHINERY AND EQUIPMENT"/>
    <n v="722"/>
    <n v="105"/>
    <n v="113.7"/>
    <n v="153"/>
    <n v="130.80000000000001"/>
    <n v="1.1503957783641161"/>
    <n v="1565"/>
    <n v="50295.303430079155"/>
    <m/>
    <m/>
  </r>
  <r>
    <n v="614"/>
    <n v="292202645641"/>
    <x v="240"/>
    <s v="UNI KLINGER LTD.,"/>
    <s v="GSKT,JCKT,MTL,PE,GPH,316,442X462MM,4PASS"/>
    <n v="5"/>
    <s v="EA"/>
    <n v="8708.25"/>
    <m/>
    <n v="43541.25"/>
    <n v="84841090"/>
    <n v="7.4999999999999997E-2"/>
    <n v="0"/>
    <n v="0"/>
    <n v="0"/>
    <n v="0.1"/>
    <n v="0"/>
    <n v="0.18"/>
    <s v="001/2017 - III369B"/>
    <n v="3265.59375"/>
    <n v="0"/>
    <n v="326.55937500000005"/>
    <n v="8484.0125625000001"/>
    <n v="12076.165687500001"/>
    <s v="DOC PENDING_INV/EXIT/INV/081"/>
    <s v="2000CH010T2541160036"/>
    <s v="0T2541160036"/>
    <n v="292202645641"/>
    <s v="6024158"/>
    <d v="2022-03-14T00:00:00"/>
    <d v="2022-03-12T00:00:00"/>
    <e v="#N/A"/>
    <e v="#N/A"/>
    <e v="#N/A"/>
    <s v="Local"/>
    <m/>
    <m/>
    <m/>
    <m/>
    <m/>
    <m/>
    <n v="2000"/>
    <s v="CH01"/>
    <s v="0T2541160036"/>
    <s v="Verification Completed by NSS"/>
    <m/>
    <n v="21223919"/>
    <n v="5"/>
    <x v="601"/>
    <s v="PHASE_1_ACT"/>
    <m/>
    <m/>
    <n v="1006"/>
    <x v="2"/>
    <n v="8708.25"/>
    <d v="2022-03-01T00:00:00"/>
    <s v="(R). MANUFACTURE OF MACHINERY AND EQUIPMENT"/>
    <n v="722"/>
    <n v="123"/>
    <n v="122.7"/>
    <n v="153"/>
    <n v="130.80000000000001"/>
    <n v="1.0660146699266504"/>
    <n v="1019"/>
    <n v="46415.611246943765"/>
    <m/>
    <m/>
  </r>
  <r>
    <n v="615"/>
    <n v="172101438154"/>
    <x v="131"/>
    <s v="Rotex Global, LLC"/>
    <s v="SPRG,TENSION,SS,160402,ROTEXSCR"/>
    <n v="78"/>
    <s v="EA"/>
    <n v="552.06205128204999"/>
    <m/>
    <n v="43060.839999999902"/>
    <s v="73209000 / 73209090"/>
    <n v="0.1"/>
    <s v="050/2017-377"/>
    <n v="0"/>
    <n v="0"/>
    <n v="0.1"/>
    <n v="0"/>
    <n v="0.18"/>
    <s v="001/2017-III234"/>
    <n v="4306.0839999999907"/>
    <n v="0"/>
    <n v="430.60839999999911"/>
    <n v="8603.55583199998"/>
    <n v="13340.248231999969"/>
    <s v="DOC PENDING_INV/EXIT/INV/064"/>
    <s v="2000GS010P0680130002"/>
    <s v="0P0680130002"/>
    <e v="#N/A"/>
    <e v="#N/A"/>
    <e v="#N/A"/>
    <d v="2021-02-10T00:00:00"/>
    <n v="172101438154"/>
    <s v="1002670"/>
    <d v="2021-06-03T00:00:00"/>
    <s v="Import"/>
    <m/>
    <m/>
    <m/>
    <m/>
    <m/>
    <m/>
    <n v="2000"/>
    <s v="GS01"/>
    <s v="0P0680130002"/>
    <s v="Verification Completed by NSS"/>
    <m/>
    <s v="SO00197741"/>
    <n v="78"/>
    <x v="602"/>
    <s v="PHASE_1_ACT"/>
    <m/>
    <s v="DOCUMENTS REQUIRED FOR REMAINING QTY"/>
    <n v="1401"/>
    <x v="2"/>
    <n v="552.06205128204999"/>
    <d v="2021-02-01T00:00:00"/>
    <s v="(R). MANUFACTURE OF MACHINERY AND EQUIPMENT"/>
    <n v="722"/>
    <n v="110"/>
    <n v="115.4"/>
    <n v="153"/>
    <n v="130.80000000000001"/>
    <n v="1.1334488734835355"/>
    <n v="1412"/>
    <n v="48807.260589254656"/>
    <m/>
    <m/>
  </r>
  <r>
    <n v="616"/>
    <n v="292104124126"/>
    <x v="245"/>
    <s v="SAPS POWER EQUIPMENTS PVT. LTD."/>
    <s v="GLND FLG,200654230-34310000,BA-HU"/>
    <n v="1"/>
    <s v="EA"/>
    <n v="43032.779999999897"/>
    <m/>
    <n v="43032.779999999897"/>
    <n v="73072100"/>
    <n v="0.1"/>
    <s v="050/2017-377"/>
    <n v="0"/>
    <n v="0"/>
    <n v="0.1"/>
    <n v="0"/>
    <n v="0.18"/>
    <s v="001/2017-III221"/>
    <n v="4303.2779999999902"/>
    <n v="0"/>
    <n v="430.32779999999906"/>
    <n v="8597.9494439999798"/>
    <n v="13331.55524399997"/>
    <s v="DOC PENDING_INV/EXIT/INV/072"/>
    <s v="2000CH010P4102205111"/>
    <s v="0P4102205111"/>
    <n v="292104124126"/>
    <s v="6035270"/>
    <d v="2021-04-29T00:00:00"/>
    <d v="2021-04-20T00:00:00"/>
    <e v="#N/A"/>
    <e v="#N/A"/>
    <e v="#N/A"/>
    <s v="Local"/>
    <m/>
    <m/>
    <m/>
    <m/>
    <m/>
    <m/>
    <n v="2000"/>
    <s v="CH01"/>
    <s v="0P4102205111"/>
    <s v="Verification Completed by NSS"/>
    <m/>
    <s v="SAPS/028/21-22"/>
    <n v="1"/>
    <x v="603"/>
    <s v="PHASE_1_ACT"/>
    <m/>
    <s v="REQIRED ALL PAGES OF INVOICE"/>
    <n v="1332"/>
    <x v="2"/>
    <n v="43032.779999999897"/>
    <d v="2021-04-01T00:00:00"/>
    <s v="(R). MANUFACTURE OF MACHINERY AND EQUIPMENT"/>
    <n v="722"/>
    <n v="112"/>
    <n v="116.7"/>
    <n v="153"/>
    <n v="130.80000000000001"/>
    <n v="1.1208226221079691"/>
    <n v="1353"/>
    <n v="48232.113316195253"/>
    <m/>
    <m/>
  </r>
  <r>
    <n v="617"/>
    <n v="292307000381"/>
    <x v="246"/>
    <s v="EKON ABRASIVES"/>
    <s v="CMPD,ANTI-SEIZE,500G,BOSTIK"/>
    <n v="25"/>
    <s v="EA"/>
    <n v="1719.7348000000002"/>
    <m/>
    <n v="42993.37"/>
    <n v="34031900"/>
    <n v="7.4999999999999997E-2"/>
    <n v="0"/>
    <n v="0"/>
    <n v="0"/>
    <n v="0.1"/>
    <n v="0"/>
    <n v="0.18"/>
    <s v="001/2017-III61B"/>
    <n v="3224.5027500000001"/>
    <n v="0"/>
    <n v="322.45027500000003"/>
    <n v="8377.2581445000014"/>
    <n v="11924.211169500002"/>
    <s v="DOC PENDING_INV/EXIT/INV/093"/>
    <s v="2000CH010T0102170001"/>
    <s v="0T0102170001"/>
    <n v="292307000381"/>
    <s v="6057385"/>
    <d v="2023-07-05T00:00:00"/>
    <d v="2023-07-03T00:00:00"/>
    <e v="#N/A"/>
    <e v="#N/A"/>
    <e v="#N/A"/>
    <s v="Local"/>
    <m/>
    <m/>
    <m/>
    <m/>
    <m/>
    <m/>
    <n v="2000"/>
    <s v="CH01"/>
    <s v="0T0102170001"/>
    <s v="New_Line item_ Addition"/>
    <m/>
    <s v="23-24/02691"/>
    <n v="25"/>
    <x v="604"/>
    <s v="PHASE_2_ACT"/>
    <m/>
    <m/>
    <n v="528"/>
    <x v="2"/>
    <n v="1719.7348000000002"/>
    <d v="2023-07-01T00:00:00"/>
    <s v="(R). MANUFACTURE OF MACHINERY AND EQUIPMENT"/>
    <n v="722"/>
    <n v="139"/>
    <n v="128.6"/>
    <n v="153"/>
    <n v="130.80000000000001"/>
    <n v="1.0171073094867809"/>
    <n v="532"/>
    <n v="43728.870886469682"/>
    <m/>
    <m/>
  </r>
  <r>
    <n v="618"/>
    <n v="171801082633"/>
    <x v="20"/>
    <s v="Nidec ASI S.p.A"/>
    <s v="FLTR,PNL,230V,250MM,ELP22964001,NIDEC"/>
    <n v="2"/>
    <s v="EA"/>
    <n v="21424.9"/>
    <m/>
    <n v="42849.8"/>
    <s v="85049000 / 85049090"/>
    <n v="0.15"/>
    <n v="0"/>
    <n v="0"/>
    <n v="0"/>
    <n v="0.1"/>
    <n v="0"/>
    <n v="0.18"/>
    <s v="001/2017-III375"/>
    <n v="6427.47"/>
    <n v="0"/>
    <n v="642.74700000000007"/>
    <n v="8985.6030600000013"/>
    <n v="16055.820060000002"/>
    <s v="DOC PENDING_INV/EXIT/INV/065"/>
    <s v="2000GS010P1003020249"/>
    <s v="0P1003020249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49"/>
    <s v="Verification Completed by NSS"/>
    <s v="Phaze1_Part_2"/>
    <n v="7068019"/>
    <n v="2"/>
    <x v="605"/>
    <s v="PHASE_1_ACT"/>
    <m/>
    <s v="REQUIRED ALL PAGES OF BOE."/>
    <m/>
    <x v="2"/>
    <n v="21424.9"/>
    <d v="2019-09-01T00:00:00"/>
    <s v="(R). MANUFACTURE OF MACHINERY AND EQUIPMENT"/>
    <n v="722"/>
    <n v="93"/>
    <n v="113.9"/>
    <n v="153"/>
    <n v="130.80000000000001"/>
    <n v="1.1483757682177349"/>
    <n v="1931"/>
    <n v="49207.671992976298"/>
    <m/>
    <m/>
  </r>
  <r>
    <n v="619"/>
    <n v="291802065144"/>
    <x v="247"/>
    <s v="Larsen &amp; Toubro Limited"/>
    <s v="TERM,VERTI,SL93288OOOO,L&amp;T"/>
    <n v="4"/>
    <s v="EA"/>
    <n v="10675.2425"/>
    <m/>
    <n v="42700.97"/>
    <n v="85389000"/>
    <n v="0.15"/>
    <n v="0"/>
    <n v="0"/>
    <n v="0"/>
    <n v="0.1"/>
    <n v="0"/>
    <n v="0.18"/>
    <s v="001/2017-III389"/>
    <n v="6405.1454999999996"/>
    <n v="0"/>
    <n v="640.51454999999999"/>
    <n v="8954.3934090000002"/>
    <n v="16000.053458999999"/>
    <s v="DOC PENDING_INV/EXIT/INV/078"/>
    <s v="2000GS010P4610260062"/>
    <s v="0P4610260062"/>
    <n v="291802065144"/>
    <s v="6017113"/>
    <d v="2018-03-12T00:00:00"/>
    <d v="2018-02-24T00:00:00"/>
    <e v="#N/A"/>
    <e v="#N/A"/>
    <e v="#N/A"/>
    <s v="Local"/>
    <m/>
    <m/>
    <m/>
    <m/>
    <m/>
    <m/>
    <n v="2000"/>
    <s v="GS01"/>
    <s v="0P4610260062"/>
    <s v="Verification Completed by NSS"/>
    <m/>
    <n v="1248000012"/>
    <n v="4"/>
    <x v="606"/>
    <s v="PHASE_1_ACT"/>
    <m/>
    <n v="1"/>
    <n v="2483"/>
    <x v="2"/>
    <n v="10675.2425"/>
    <d v="2018-02-01T00:00:00"/>
    <s v="(R). MANUFACTURE OF MACHINERY AND EQUIPMENT"/>
    <n v="722"/>
    <n v="74"/>
    <n v="109.7"/>
    <n v="153"/>
    <n v="130.80000000000001"/>
    <n v="1.1923427529626254"/>
    <n v="2508"/>
    <n v="50914.192123974477"/>
    <m/>
    <m/>
  </r>
  <r>
    <n v="620"/>
    <n v="291908621104"/>
    <x v="177"/>
    <s v="GE OIL &amp; GAS India PVT LTD"/>
    <s v="DIAPH,010271023-686-0000,MASON"/>
    <n v="4"/>
    <s v="EA"/>
    <n v="10666.995000000001"/>
    <m/>
    <n v="42667.98"/>
    <n v="84129090"/>
    <n v="7.4999999999999997E-2"/>
    <n v="0"/>
    <n v="0"/>
    <n v="0"/>
    <n v="0.1"/>
    <n v="0"/>
    <n v="0.18"/>
    <s v="001/2017-III317"/>
    <n v="3200.0985000000001"/>
    <n v="0"/>
    <n v="320.00985000000003"/>
    <n v="8313.8559030000015"/>
    <n v="11833.964253000002"/>
    <s v="DOC PENDING_INV/EXIT/INV/072"/>
    <s v="2000CH010P4102201742"/>
    <s v="0P4102201742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01742"/>
    <s v="Verification Completed by NSS"/>
    <s v="Phaze_2"/>
    <s v="F25511206167"/>
    <n v="4"/>
    <x v="607"/>
    <s v="PHASE_1_ACT"/>
    <m/>
    <s v="DOCUMENTS REQUIRED FOR REMAINING QTY"/>
    <n v="1938"/>
    <x v="2"/>
    <n v="10666.995000000001"/>
    <d v="2019-08-01T00:00:00"/>
    <s v="(R). MANUFACTURE OF MACHINERY AND EQUIPMENT"/>
    <n v="722"/>
    <n v="92"/>
    <n v="113.6"/>
    <n v="153"/>
    <n v="130.80000000000001"/>
    <n v="1.1514084507042255"/>
    <n v="1962"/>
    <n v="49128.272746478884"/>
    <m/>
    <m/>
  </r>
  <r>
    <n v="621"/>
    <n v="291604012755"/>
    <x v="248"/>
    <s v="K.P. Rubber Industries"/>
    <s v="V-BELT,SPC-4500 PB,4500MM"/>
    <n v="37"/>
    <s v="NOS"/>
    <n v="1147.4778378378378"/>
    <m/>
    <n v="42456.68"/>
    <n v="40103999"/>
    <n v="0.1"/>
    <n v="0"/>
    <n v="0"/>
    <n v="0"/>
    <n v="0.1"/>
    <n v="0"/>
    <n v="0.18"/>
    <s v="001/2017 - III120"/>
    <n v="4245.6680000000006"/>
    <n v="0"/>
    <n v="424.56680000000006"/>
    <n v="8482.8446640000002"/>
    <n v="13153.079464"/>
    <s v="DOC PENDING_INV/EXIT/INV/083"/>
    <s v="2000CH010T3048010046"/>
    <s v="0T3048010046"/>
    <n v="291604012755"/>
    <s v="0038799"/>
    <d v="2016-08-30T00:00:00"/>
    <d v="2016-08-24T00:00:00"/>
    <e v="#N/A"/>
    <e v="#N/A"/>
    <e v="#N/A"/>
    <s v="Local"/>
    <m/>
    <m/>
    <m/>
    <m/>
    <m/>
    <m/>
    <n v="2000"/>
    <s v="CH01"/>
    <s v="0T3048010046"/>
    <s v="Verification Completed by NSS"/>
    <m/>
    <s v="SH/11"/>
    <n v="37"/>
    <x v="608"/>
    <s v="PHASE_1_ACT"/>
    <m/>
    <s v="DOCUMENTS REQUIRED FOR REMAINING QTY."/>
    <n v="3032"/>
    <x v="2"/>
    <n v="1147.4778378378378"/>
    <d v="2016-08-01T00:00:00"/>
    <s v="(R). MANUFACTURE OF MACHINERY AND EQUIPMENT"/>
    <n v="722"/>
    <n v="56"/>
    <n v="107.5"/>
    <n v="153"/>
    <n v="130.80000000000001"/>
    <n v="1.2167441860465118"/>
    <n v="3057"/>
    <n v="51658.918548837217"/>
    <m/>
    <m/>
  </r>
  <r>
    <n v="622"/>
    <n v="291905229114"/>
    <x v="249"/>
    <s v="KNF Pumps+Systems (India) Pvt Ltd"/>
    <s v="SPARE KIT,044067,KNF"/>
    <n v="3"/>
    <s v="SET"/>
    <n v="14115.8633333333"/>
    <m/>
    <n v="42347.589999999902"/>
    <n v="84149090"/>
    <n v="7.4999999999999997E-2"/>
    <n v="0"/>
    <n v="0"/>
    <n v="0"/>
    <n v="0.1"/>
    <n v="0"/>
    <n v="0.18"/>
    <s v="001/2017-III317B"/>
    <n v="3176.0692499999927"/>
    <n v="0"/>
    <n v="317.60692499999931"/>
    <n v="8251.4279114999808"/>
    <n v="11745.104086499972"/>
    <s v="DOC PENDING_INV/EXIT/INV/071"/>
    <s v="2000CH010P4100990281"/>
    <s v="0P4100990281"/>
    <n v="291905229114"/>
    <s v="6037840"/>
    <d v="2019-05-31T00:00:00"/>
    <d v="2019-05-31T00:00:00"/>
    <e v="#N/A"/>
    <e v="#N/A"/>
    <e v="#N/A"/>
    <s v="Local"/>
    <m/>
    <m/>
    <m/>
    <m/>
    <m/>
    <m/>
    <n v="2000"/>
    <s v="CH01"/>
    <s v="0P4100990281"/>
    <s v="Verification Completed by NSS"/>
    <m/>
    <n v="2519003472"/>
    <n v="3"/>
    <x v="609"/>
    <s v="PHASE_1_ACT"/>
    <m/>
    <s v="DOCUMENT REQUIRED"/>
    <n v="2022"/>
    <x v="2"/>
    <n v="14115.8633333333"/>
    <d v="2019-05-01T00:00:00"/>
    <s v="(R). MANUFACTURE OF MACHINERY AND EQUIPMENT"/>
    <n v="722"/>
    <n v="89"/>
    <n v="112.7"/>
    <n v="153"/>
    <n v="130.80000000000001"/>
    <n v="1.160603371783496"/>
    <n v="2054"/>
    <n v="49148.755740904948"/>
    <m/>
    <m/>
  </r>
  <r>
    <n v="623"/>
    <n v="292107314085"/>
    <x v="250"/>
    <s v="John Crane sealing systems India"/>
    <s v="DRV CLLR,SS316,89228249,CRANE.J"/>
    <n v="2"/>
    <s v="EA"/>
    <n v="21093.444999999949"/>
    <m/>
    <n v="42186.889999999898"/>
    <n v="73182990"/>
    <n v="0.15"/>
    <s v="050/2017-377AA"/>
    <n v="0"/>
    <n v="0"/>
    <n v="0.1"/>
    <n v="0"/>
    <n v="0.18"/>
    <s v="001/2017-III232"/>
    <n v="6328.0334999999841"/>
    <n v="0"/>
    <n v="632.80334999999843"/>
    <n v="8846.5908329999784"/>
    <n v="15807.427682999962"/>
    <s v="DOC PENDING_INV/EXIT/INV/068"/>
    <s v="2000CH010P3034070678"/>
    <s v="0P3034070678"/>
    <n v="292107314085"/>
    <s v="6062726"/>
    <d v="2021-07-28T00:00:00"/>
    <d v="2021-07-22T00:00:00"/>
    <e v="#N/A"/>
    <e v="#N/A"/>
    <e v="#N/A"/>
    <s v="Local"/>
    <m/>
    <m/>
    <m/>
    <m/>
    <m/>
    <m/>
    <n v="2000"/>
    <s v="CH01"/>
    <s v="0P3034070678"/>
    <s v="Verification Completed by NSS"/>
    <s v="Phaze_2"/>
    <n v="9611018657"/>
    <n v="2"/>
    <x v="610"/>
    <s v="PHASE_1_ACT"/>
    <m/>
    <s v="Documents required for remaining quantity."/>
    <n v="1239"/>
    <x v="1"/>
    <n v="21093.444999999949"/>
    <d v="2021-07-01T00:00:00"/>
    <s v="(Q). MANUFACTURE OF ELECTRICAL EQUIPMENT"/>
    <n v="666"/>
    <n v="115"/>
    <n v="118.9"/>
    <n v="153"/>
    <n v="133.4"/>
    <n v="1.121951219512195"/>
    <n v="1262"/>
    <n v="47331.632682926713"/>
    <m/>
    <m/>
  </r>
  <r>
    <n v="624"/>
    <n v="291603490393"/>
    <x v="62"/>
    <s v="Dresser-Rand India Private Limited"/>
    <s v="O-RING,20A11TM435IM,DRES-RAN"/>
    <n v="6"/>
    <s v="EA"/>
    <n v="6990.84"/>
    <m/>
    <n v="41945.04"/>
    <n v="39269099"/>
    <n v="0.15"/>
    <m/>
    <n v="0"/>
    <m/>
    <n v="0.1"/>
    <m/>
    <n v="0.18"/>
    <s v="001/2017-III111"/>
    <n v="6291.7560000000003"/>
    <n v="0"/>
    <n v="629.17560000000003"/>
    <n v="8795.8748880000003"/>
    <n v="15716.806488"/>
    <s v="DOC PENDING_INV/EXIT/INV/095"/>
    <s v="2000CH010P0801040527"/>
    <s v="0P0801040527"/>
    <n v="291603490393"/>
    <s v="0034800"/>
    <d v="2016-08-03T00:00:00"/>
    <d v="2016-06-15T00:00:00"/>
    <e v="#N/A"/>
    <e v="#N/A"/>
    <e v="#N/A"/>
    <s v="Local"/>
    <m/>
    <m/>
    <m/>
    <m/>
    <m/>
    <m/>
    <n v="2000"/>
    <s v="CH01"/>
    <s v="0P0801040527"/>
    <s v="Verification Completed by NSS"/>
    <m/>
    <n v="1118"/>
    <n v="6"/>
    <x v="611"/>
    <s v="PHASE_3_ACT"/>
    <m/>
    <m/>
    <n v="3102"/>
    <x v="2"/>
    <n v="6990.84"/>
    <d v="2016-06-01T00:00:00"/>
    <s v="(R). MANUFACTURE OF MACHINERY AND EQUIPMENT"/>
    <n v="722"/>
    <n v="54"/>
    <n v="108"/>
    <n v="153"/>
    <n v="130.80000000000001"/>
    <n v="1.2111111111111112"/>
    <n v="3118"/>
    <n v="50800.104000000007"/>
    <m/>
    <m/>
  </r>
  <r>
    <n v="625"/>
    <m/>
    <x v="11"/>
    <s v="Gutor Electronic LLC"/>
    <s v="PCB ASSY,0P0530,GUTOR"/>
    <n v="1"/>
    <s v="NOS"/>
    <n v="41884.559999999903"/>
    <m/>
    <n v="41884.559999999903"/>
    <n v="85423900"/>
    <n v="7.4999999999999997E-2"/>
    <m/>
    <m/>
    <m/>
    <n v="0.1"/>
    <m/>
    <n v="0.18"/>
    <s v="001/2017-III393"/>
    <n v="3141.3419999999928"/>
    <n v="0"/>
    <n v="314.13419999999928"/>
    <n v="8161.2065159999802"/>
    <n v="11616.682715999972"/>
    <s v="DOC PENDING_INV/EXIT/INV/163"/>
    <s v="2000CH010P1147010333"/>
    <s v="2000CH010P1147010333"/>
    <e v="#N/A"/>
    <e v="#N/A"/>
    <e v="#N/A"/>
    <d v="2017-08-23T00:00:00"/>
    <n v="171702494036"/>
    <s v="1003782"/>
    <d v="2017-09-27T00:00:00"/>
    <s v="Import"/>
    <m/>
    <m/>
    <m/>
    <m/>
    <m/>
    <m/>
    <n v="2000"/>
    <s v="CH01"/>
    <s v="0P1147010333"/>
    <s v="Verification Completed by NSS"/>
    <s v="Phaze1_Part_2"/>
    <n v="99008862"/>
    <n v="1"/>
    <x v="612"/>
    <s v="PHASE_6_ACT"/>
    <m/>
    <m/>
    <n v="2668"/>
    <x v="3"/>
    <n v="41884.559999999903"/>
    <d v="2017-08-01T00:00:00"/>
    <s v="(P). MANUFACTURE OF COMPUTER, ELECTRONIC AND OPTICAL PRODUCTS"/>
    <n v="639"/>
    <n v="68"/>
    <n v="109.5"/>
    <n v="153"/>
    <n v="121.7"/>
    <n v="1.1114155251141553"/>
    <n v="2692"/>
    <n v="46551.150246575235"/>
    <m/>
    <m/>
  </r>
  <r>
    <n v="626"/>
    <m/>
    <x v="11"/>
    <s v="Hermetic-Pumps Singapore"/>
    <s v="BUSH,BRG,226923504,HERM-PMP"/>
    <n v="1"/>
    <s v="NOS"/>
    <n v="41666.519999999902"/>
    <m/>
    <n v="41666.519999999902"/>
    <n v="84833000"/>
    <n v="7.4999999999999997E-2"/>
    <m/>
    <m/>
    <m/>
    <n v="0.1"/>
    <m/>
    <n v="0.18"/>
    <s v="001/2017 -III369A"/>
    <n v="3124.9889999999928"/>
    <n v="0"/>
    <n v="312.49889999999931"/>
    <n v="8118.7214219999805"/>
    <n v="11556.209321999973"/>
    <s v="DOC PENDING_INV/EXIT/INV/163"/>
    <s v="2000GS010P3023020009"/>
    <s v="2000GS010P3023020009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3023020009"/>
    <s v="Verification Completed by NSS"/>
    <s v="Phaze1_Part_2"/>
    <s v="430CI26734/34-17"/>
    <n v="1"/>
    <x v="613"/>
    <s v="PHASE_6_ACT"/>
    <m/>
    <m/>
    <n v="2646"/>
    <x v="2"/>
    <n v="41666.519999999902"/>
    <d v="2017-09-01T00:00:00"/>
    <s v="(R). MANUFACTURE OF MACHINERY AND EQUIPMENT"/>
    <n v="722"/>
    <n v="69"/>
    <n v="108.5"/>
    <n v="153"/>
    <n v="130.80000000000001"/>
    <n v="1.2055299539170508"/>
    <n v="2661"/>
    <n v="50230.237935483754"/>
    <m/>
    <m/>
  </r>
  <r>
    <n v="627"/>
    <n v="292109582251"/>
    <x v="251"/>
    <s v="CHINTAN TRADERS"/>
    <s v="HAND GLOVE,250TO260MM,PVC"/>
    <n v="3461"/>
    <s v="PAA"/>
    <n v="12"/>
    <m/>
    <n v="41532"/>
    <n v="61169200"/>
    <n v="0.2"/>
    <n v="0"/>
    <n v="0"/>
    <n v="0"/>
    <n v="0.1"/>
    <n v="0"/>
    <n v="0.12"/>
    <s v="001/2017 - I222"/>
    <n v="8306.4"/>
    <n v="0"/>
    <n v="830.64"/>
    <n v="6080.2847999999994"/>
    <n v="15217.324799999999"/>
    <s v="DOC PENDING_INV/EXIT/INV/081"/>
    <s v="2000CH010T1622020014"/>
    <s v="0T1622020014"/>
    <n v="292109582251"/>
    <s v="6082461"/>
    <d v="2021-09-27T00:00:00"/>
    <d v="2021-09-27T00:00:00"/>
    <e v="#N/A"/>
    <e v="#N/A"/>
    <e v="#N/A"/>
    <s v="Local"/>
    <m/>
    <m/>
    <m/>
    <m/>
    <m/>
    <m/>
    <n v="2000"/>
    <s v="CH01"/>
    <s v="0T1622020014"/>
    <s v="Verification Completed by NSS"/>
    <m/>
    <s v="T/818"/>
    <n v="3461"/>
    <x v="614"/>
    <s v="PHASE_1_ACT"/>
    <m/>
    <m/>
    <n v="1172"/>
    <x v="2"/>
    <n v="12"/>
    <d v="2021-09-01T00:00:00"/>
    <s v="(R). MANUFACTURE OF MACHINERY AND EQUIPMENT"/>
    <n v="722"/>
    <n v="117"/>
    <n v="120.7"/>
    <n v="153"/>
    <n v="130.80000000000001"/>
    <n v="1.0836785418392709"/>
    <n v="1200"/>
    <n v="45007.337199668604"/>
    <m/>
    <m/>
  </r>
  <r>
    <n v="628"/>
    <n v="171801082633"/>
    <x v="20"/>
    <s v="Nidec ASI S.p.A"/>
    <s v="THERMOST,TR0074521102524,NIDEC"/>
    <n v="1"/>
    <s v="NOS"/>
    <n v="41192.730000000003"/>
    <m/>
    <n v="41192.730000000003"/>
    <n v="85049090"/>
    <n v="0.15"/>
    <n v="0"/>
    <n v="0"/>
    <n v="0"/>
    <n v="0.1"/>
    <n v="0"/>
    <n v="0.18"/>
    <s v="001/2017-III375"/>
    <n v="6178.9095000000007"/>
    <n v="0"/>
    <n v="617.89095000000009"/>
    <n v="8638.1154810000007"/>
    <n v="15434.915931000001"/>
    <s v="DOC PENDING_INV/EXIT/INV/066"/>
    <s v="2000GS010P1141120387"/>
    <s v="0P1141120387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387"/>
    <s v="Verification Completed by NSS"/>
    <s v="Phaze1_Part_2"/>
    <n v="7068019"/>
    <n v="1"/>
    <x v="615"/>
    <s v="PHASE_1_ACT"/>
    <m/>
    <s v="REQUIRED COMPLETE VISIBLE COPY OF BOE."/>
    <m/>
    <x v="1"/>
    <n v="41192.730000000003"/>
    <d v="2019-09-01T00:00:00"/>
    <s v="(Q). MANUFACTURE OF ELECTRICAL EQUIPMENT"/>
    <n v="666"/>
    <n v="93"/>
    <n v="110.5"/>
    <n v="153"/>
    <n v="133.4"/>
    <n v="1.207239819004525"/>
    <n v="1931"/>
    <n v="49729.503909502273"/>
    <m/>
    <m/>
  </r>
  <r>
    <n v="629"/>
    <n v="292300778943"/>
    <x v="235"/>
    <s v="SIEMENS ENERGY INDUSTRIAL"/>
    <s v="BLT,WIN51250FM1IM-5,DRES-RAN"/>
    <n v="1"/>
    <s v="PCS"/>
    <n v="47308.32"/>
    <m/>
    <n v="47308.32"/>
    <n v="84149090"/>
    <n v="7.4999999999999997E-2"/>
    <n v="0"/>
    <n v="0"/>
    <m/>
    <n v="0.1"/>
    <n v="0"/>
    <n v="0.18"/>
    <s v="001/2017-III317B"/>
    <n v="3548.1239999999998"/>
    <n v="0"/>
    <n v="354.81240000000003"/>
    <n v="9218.0261520000004"/>
    <n v="13120.962552000001"/>
    <s v="DOC PENDING_INV/EXIT/INV/086"/>
    <s v="2000CH010P0801051058"/>
    <s v="0P0801051058"/>
    <n v="292300778943"/>
    <s v="6006608"/>
    <d v="2023-01-23T00:00:00"/>
    <d v="2022-08-24T00:00:00"/>
    <e v="#N/A"/>
    <e v="#N/A"/>
    <e v="#N/A"/>
    <s v="Local"/>
    <m/>
    <m/>
    <m/>
    <m/>
    <m/>
    <m/>
    <n v="2000"/>
    <s v="CH01"/>
    <s v="0P0801051058"/>
    <s v="New_Line item_ Addition"/>
    <m/>
    <s v="GJ6224000908"/>
    <n v="1"/>
    <x v="616"/>
    <s v="PHASE_2_ACT"/>
    <m/>
    <n v="1"/>
    <n v="841"/>
    <x v="1"/>
    <n v="41153.15"/>
    <d v="2022-08-01T00:00:00"/>
    <s v="(Q). MANUFACTURE OF ELECTRICAL EQUIPMENT"/>
    <n v="666"/>
    <n v="128"/>
    <n v="128.6"/>
    <n v="153"/>
    <n v="133.4"/>
    <n v="1.0373250388802489"/>
    <n v="866"/>
    <n v="42689.192923794712"/>
    <m/>
    <m/>
  </r>
  <r>
    <n v="630"/>
    <n v="171601690842"/>
    <x v="11"/>
    <s v="SIMPEX ENGINEERING INC"/>
    <s v="0P3038050009  PIPING KIT,250008-98-00,MARLAND  (100001537)"/>
    <n v="1"/>
    <s v="EA"/>
    <n v="40793.910000000003"/>
    <n v="40793.908500000005"/>
    <n v="81587.818500000008"/>
    <m/>
    <m/>
    <m/>
    <m/>
    <m/>
    <m/>
    <m/>
    <n v="0.18"/>
    <s v="III298"/>
    <n v="0"/>
    <m/>
    <n v="0"/>
    <n v="14685.807330000001"/>
    <n v="14685.807330000001"/>
    <s v="NA_INV/EXIT/INV/150_DOC PENDING"/>
    <s v="2000GS010P3038050009"/>
    <s v="0P3038050009"/>
    <e v="#N/A"/>
    <e v="#N/A"/>
    <e v="#N/A"/>
    <d v="2016-05-25T00:00:00"/>
    <n v="171601690842"/>
    <s v="0002893"/>
    <d v="2016-08-01T00:00:00"/>
    <s v="Import"/>
    <m/>
    <m/>
    <m/>
    <m/>
    <m/>
    <m/>
    <n v="2000"/>
    <s v="GS01"/>
    <s v="0P3038050009"/>
    <s v="Verification Completed by NSS"/>
    <s v="Phaze1_Part_1"/>
    <n v="100001537"/>
    <n v="1"/>
    <x v="617"/>
    <s v="PHASE_3_NSS"/>
    <s v="63 LINE ITEM OF NSS"/>
    <m/>
    <n v="3123"/>
    <x v="2"/>
    <n v="41091.739999999903"/>
    <d v="2016-05-01T00:00:00"/>
    <s v="(R). MANUFACTURE OF MACHINERY AND EQUIPMENT"/>
    <n v="722"/>
    <n v="53"/>
    <n v="107.7"/>
    <n v="153"/>
    <n v="130.80000000000001"/>
    <n v="1.2144846796657383"/>
    <n v="3149"/>
    <n v="49905.288690807683"/>
    <m/>
    <m/>
  </r>
  <r>
    <n v="631"/>
    <n v="171601690842"/>
    <x v="11"/>
    <s v="SIMPEX ENGINEERING INC"/>
    <s v="0P3038050014  PIPING KIT,250005-98-00,MARLAND  (100001537)"/>
    <n v="1"/>
    <s v="EA"/>
    <n v="40793.910000000003"/>
    <n v="40793.910000000003"/>
    <n v="81587.820000000007"/>
    <m/>
    <m/>
    <m/>
    <m/>
    <m/>
    <m/>
    <m/>
    <n v="0.18"/>
    <s v="III298"/>
    <n v="0"/>
    <m/>
    <n v="0"/>
    <n v="14685.8076"/>
    <n v="14685.8076"/>
    <s v="NA_INV/EXIT/INV/150_DOC PENDING"/>
    <s v="2000GS010P3038050014"/>
    <s v="0P3038050014"/>
    <e v="#N/A"/>
    <e v="#N/A"/>
    <e v="#N/A"/>
    <d v="2016-05-25T00:00:00"/>
    <n v="171601690842"/>
    <s v="0002893"/>
    <d v="2016-08-01T00:00:00"/>
    <s v="Import"/>
    <m/>
    <m/>
    <m/>
    <m/>
    <m/>
    <m/>
    <n v="2000"/>
    <s v="GS01"/>
    <s v="0P3038050014"/>
    <s v="Verification Completed by NSS"/>
    <s v="Phaze1_Part_1"/>
    <n v="100001537"/>
    <n v="1"/>
    <x v="617"/>
    <s v="PHASE_3_NSS"/>
    <s v="63 LINE ITEM OF NSS"/>
    <m/>
    <n v="3123"/>
    <x v="2"/>
    <n v="41091.739999999903"/>
    <d v="2016-05-01T00:00:00"/>
    <s v="(R). MANUFACTURE OF MACHINERY AND EQUIPMENT"/>
    <n v="722"/>
    <n v="53"/>
    <n v="107.7"/>
    <n v="153"/>
    <n v="130.80000000000001"/>
    <n v="1.2144846796657383"/>
    <n v="3149"/>
    <n v="49905.288690807683"/>
    <m/>
    <m/>
  </r>
  <r>
    <n v="632"/>
    <n v="292106152376"/>
    <x v="252"/>
    <s v="Metro Trading Co."/>
    <s v="LUMIN,IND,PLL,LED,2G11,AL,9-11W,240VAC"/>
    <n v="130"/>
    <s v="EA"/>
    <n v="315"/>
    <m/>
    <n v="40950"/>
    <s v="94054090 / 94054900"/>
    <n v="0.25"/>
    <m/>
    <n v="0"/>
    <m/>
    <n v="0.1"/>
    <m/>
    <n v="0.18"/>
    <s v="001/2017- III438A"/>
    <n v="10237.5"/>
    <n v="0"/>
    <n v="1023.75"/>
    <n v="9398.0249999999996"/>
    <n v="20659.275000000001"/>
    <s v="DOC PENDING_INV/EXIT/INV/098"/>
    <s v="2000CH010T2739020070"/>
    <s v="0T2739020070"/>
    <n v="292106152376"/>
    <s v="6053479"/>
    <d v="2021-06-29T00:00:00"/>
    <d v="2021-06-28T00:00:00"/>
    <e v="#N/A"/>
    <e v="#N/A"/>
    <e v="#N/A"/>
    <s v="Local"/>
    <m/>
    <m/>
    <m/>
    <m/>
    <m/>
    <m/>
    <n v="2000"/>
    <s v="CH01"/>
    <s v="0T2739020070"/>
    <s v="Verification Completed by NSS"/>
    <m/>
    <s v="T/729"/>
    <n v="130"/>
    <x v="618"/>
    <s v="PHASE_3_ACT"/>
    <m/>
    <m/>
    <n v="1263"/>
    <x v="1"/>
    <n v="315"/>
    <d v="2021-06-01T00:00:00"/>
    <s v="(Q). MANUFACTURE OF ELECTRICAL EQUIPMENT"/>
    <n v="666"/>
    <n v="114"/>
    <n v="120.2"/>
    <n v="153"/>
    <n v="133.4"/>
    <n v="1.1098169717138104"/>
    <n v="1292"/>
    <n v="45447.004991680536"/>
    <m/>
    <m/>
  </r>
  <r>
    <n v="633"/>
    <n v="292312411985"/>
    <x v="237"/>
    <s v="Premier India Co."/>
    <s v="BRG,RLR,MET,NU2220-E-TVP2,100MM,180MM"/>
    <n v="4"/>
    <s v="NOS"/>
    <n v="10200"/>
    <m/>
    <n v="40800"/>
    <n v="84821090"/>
    <n v="7.4999999999999997E-2"/>
    <n v="0"/>
    <n v="0"/>
    <n v="0"/>
    <n v="0.1"/>
    <n v="0"/>
    <n v="0.18"/>
    <s v="001/2017-III369"/>
    <n v="3060"/>
    <n v="0"/>
    <n v="306"/>
    <n v="7949.88"/>
    <n v="11315.880000000001"/>
    <s v="DOC PENDING_INV/EXIT/INV/094"/>
    <s v="2000CH010T3006010203"/>
    <s v="0T3006010203"/>
    <n v="292312411985"/>
    <s v="6100408"/>
    <d v="2023-11-22T00:00:00"/>
    <d v="2023-11-20T00:00:00"/>
    <e v="#N/A"/>
    <e v="#N/A"/>
    <e v="#N/A"/>
    <s v="Local"/>
    <m/>
    <m/>
    <m/>
    <m/>
    <m/>
    <m/>
    <n v="2000"/>
    <s v="CH01"/>
    <s v="0T3006010203"/>
    <s v="New_Line item_ Addition"/>
    <m/>
    <s v="PI/793/23-24"/>
    <n v="4"/>
    <x v="619"/>
    <s v="PHASE_2_ACT"/>
    <m/>
    <s v="Documents required for remaining qty"/>
    <n v="388"/>
    <x v="2"/>
    <n v="10200"/>
    <d v="2023-11-01T00:00:00"/>
    <s v="(R). MANUFACTURE OF MACHINERY AND EQUIPMENT"/>
    <n v="722"/>
    <n v="143"/>
    <n v="129.19999999999999"/>
    <n v="153"/>
    <n v="130.80000000000001"/>
    <n v="1.0123839009287927"/>
    <n v="409"/>
    <n v="41305.26315789474"/>
    <m/>
    <m/>
  </r>
  <r>
    <n v="634"/>
    <n v="292007297886"/>
    <x v="214"/>
    <s v="EMERSON PROCESS MANAGEMENT INDIA PV"/>
    <s v="STEM,UPR,VALVE,7000043564,KTMVLV"/>
    <n v="20"/>
    <s v="SET"/>
    <n v="2037"/>
    <m/>
    <n v="40740"/>
    <n v="84819090"/>
    <n v="7.4999999999999997E-2"/>
    <m/>
    <n v="0"/>
    <m/>
    <n v="0.1"/>
    <m/>
    <n v="0.18"/>
    <s v="001/2017-III368"/>
    <n v="3055.5"/>
    <n v="0"/>
    <n v="305.55"/>
    <n v="7938.1890000000003"/>
    <n v="11299.239000000001"/>
    <s v="DOC PENDING_INV/EXIT/INV/096"/>
    <s v="2000CH010P4102201911"/>
    <s v="0P4102201911"/>
    <n v="292007297886"/>
    <s v="6065896"/>
    <d v="2020-09-23T00:00:00"/>
    <d v="2020-09-07T00:00:00"/>
    <e v="#N/A"/>
    <e v="#N/A"/>
    <e v="#N/A"/>
    <s v="Local"/>
    <m/>
    <m/>
    <m/>
    <m/>
    <m/>
    <m/>
    <n v="2000"/>
    <s v="CH01"/>
    <s v="0P4102201911"/>
    <s v="Verification Completed by NSS"/>
    <s v="Phaze1_Part_2"/>
    <s v="710S2117000053"/>
    <n v="20"/>
    <x v="620"/>
    <s v="PHASE_3_ACT"/>
    <m/>
    <m/>
    <n v="1557"/>
    <x v="2"/>
    <n v="2037"/>
    <d v="2020-09-01T00:00:00"/>
    <s v="(R). MANUFACTURE OF MACHINERY AND EQUIPMENT"/>
    <n v="722"/>
    <n v="105"/>
    <n v="113.7"/>
    <n v="153"/>
    <n v="130.80000000000001"/>
    <n v="1.1503957783641161"/>
    <n v="1565"/>
    <n v="46867.124010554093"/>
    <m/>
    <m/>
  </r>
  <r>
    <n v="635"/>
    <n v="292200882654"/>
    <x v="79"/>
    <s v="President Engineering Works"/>
    <s v="STBLT+N,A320-B8/GR8A,8UN,250MM,1.3/8IN"/>
    <n v="40"/>
    <s v="EA"/>
    <n v="1016.7299999999975"/>
    <m/>
    <n v="40669.199999999903"/>
    <n v="73181500"/>
    <n v="0.15"/>
    <s v="050/2017-377AA"/>
    <n v="0"/>
    <n v="0"/>
    <n v="0.1"/>
    <n v="0"/>
    <n v="0.18"/>
    <s v="001/2017-III232"/>
    <n v="6100.3799999999856"/>
    <n v="0"/>
    <n v="610.03799999999853"/>
    <n v="8528.3312399999795"/>
    <n v="15238.749239999965"/>
    <s v="DOC PENDING_INV/EXIT/INV/093"/>
    <s v="2000CH010T1538470007"/>
    <s v="0T1538470007"/>
    <n v="292200882654"/>
    <s v="6008322"/>
    <d v="2022-01-27T00:00:00"/>
    <d v="2022-01-25T00:00:00"/>
    <e v="#N/A"/>
    <e v="#N/A"/>
    <e v="#N/A"/>
    <s v="Local"/>
    <m/>
    <m/>
    <m/>
    <m/>
    <m/>
    <m/>
    <n v="2000"/>
    <s v="CH01"/>
    <s v="0T1538470007"/>
    <s v="Verification Completed by NSS"/>
    <m/>
    <n v="21002259"/>
    <n v="40"/>
    <x v="621"/>
    <s v="PHASE_2_ACT"/>
    <m/>
    <m/>
    <n v="1052"/>
    <x v="2"/>
    <n v="1016.7299999999975"/>
    <d v="2022-01-01T00:00:00"/>
    <s v="(R). MANUFACTURE OF MACHINERY AND EQUIPMENT"/>
    <n v="722"/>
    <n v="121"/>
    <n v="121.6"/>
    <n v="153"/>
    <n v="130.80000000000001"/>
    <n v="1.0756578947368423"/>
    <n v="1078"/>
    <n v="43746.146052631477"/>
    <m/>
    <m/>
  </r>
  <r>
    <n v="636"/>
    <m/>
    <x v="11"/>
    <s v="SEW EURODRIVE INDIA PRIVATE LIMITED"/>
    <s v="MOT,GEAR,0.37KW,WF30-DRS71S4TH,SEW-EURO"/>
    <n v="1"/>
    <s v="NOS"/>
    <n v="40559.19"/>
    <m/>
    <n v="40559.19"/>
    <n v="85015110"/>
    <n v="0.1"/>
    <s v="050/2017-485A"/>
    <m/>
    <m/>
    <n v="0.1"/>
    <m/>
    <n v="0.18"/>
    <s v="001/2017-III372"/>
    <n v="4055.9190000000003"/>
    <n v="0"/>
    <n v="405.59190000000007"/>
    <n v="8103.7261619999999"/>
    <n v="12565.237062"/>
    <s v="DOC PENDING_INV/EXIT/INV/163"/>
    <s v="2000CH010P1001120001"/>
    <s v="2000CH010P1001120001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1120001"/>
    <s v="New_Line item_ Addition"/>
    <s v="Phaze_2"/>
    <s v="I#2305020206"/>
    <n v="1"/>
    <x v="622"/>
    <s v="PHASE_6_ACT"/>
    <m/>
    <m/>
    <n v="2346"/>
    <x v="2"/>
    <n v="40559.19"/>
    <d v="2018-07-01T00:00:00"/>
    <s v="(R). MANUFACTURE OF MACHINERY AND EQUIPMENT"/>
    <n v="722"/>
    <n v="79"/>
    <n v="110.9"/>
    <n v="153"/>
    <n v="130.80000000000001"/>
    <n v="1.1794409377817854"/>
    <n v="2358"/>
    <n v="47837.169089269613"/>
    <m/>
    <m/>
  </r>
  <r>
    <n v="637"/>
    <m/>
    <x v="11"/>
    <s v="Hermetic-Pumps Singapore"/>
    <s v="BUSH,BRG,77X42X39.8MM,225051601,HERM-PMP"/>
    <n v="1"/>
    <s v="EA"/>
    <n v="40519.11"/>
    <m/>
    <n v="40519.11"/>
    <n v="84833000"/>
    <n v="7.4999999999999997E-2"/>
    <m/>
    <m/>
    <m/>
    <n v="0.1"/>
    <m/>
    <n v="0.18"/>
    <s v="001/2017 -III369A"/>
    <n v="3038.93325"/>
    <n v="0"/>
    <n v="303.893325"/>
    <n v="7895.1485834999994"/>
    <n v="11237.975158499999"/>
    <s v="DOC PENDING_INV/EXIT/INV/164"/>
    <s v="2000GS010P4205021415"/>
    <s v="2000GS010P4205021415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21415"/>
    <s v="Verification Completed by NSS"/>
    <s v="Phaze1_Part_2"/>
    <s v="430CI26734/34-17"/>
    <n v="1"/>
    <x v="623"/>
    <s v="PHASE_6_ACT"/>
    <m/>
    <m/>
    <n v="2646"/>
    <x v="2"/>
    <n v="40519.11"/>
    <d v="2017-09-01T00:00:00"/>
    <s v="(R). MANUFACTURE OF MACHINERY AND EQUIPMENT"/>
    <n v="722"/>
    <n v="69"/>
    <n v="108.5"/>
    <n v="153"/>
    <n v="130.80000000000001"/>
    <n v="1.2055299539170508"/>
    <n v="2661"/>
    <n v="48847.000811059908"/>
    <m/>
    <m/>
  </r>
  <r>
    <n v="638"/>
    <n v="292104124126"/>
    <x v="245"/>
    <s v="SAPS POWER EQUIPMENTS PVT. LTD."/>
    <s v="GUIDE BSHG,0010110-260-M06,BA-HU"/>
    <n v="1"/>
    <s v="EA"/>
    <n v="40241.11"/>
    <m/>
    <n v="40241.11"/>
    <n v="84819090"/>
    <n v="7.4999999999999997E-2"/>
    <n v="0"/>
    <n v="0"/>
    <n v="0"/>
    <n v="0.1"/>
    <n v="0"/>
    <n v="0.18"/>
    <s v="001/2017-III368"/>
    <n v="3018.0832500000001"/>
    <n v="0"/>
    <n v="301.80832500000002"/>
    <n v="7840.9802835"/>
    <n v="11160.871858500001"/>
    <s v="DOC PENDING_INV/EXIT/INV/072"/>
    <s v="2000CH010P4102205083"/>
    <s v="0P4102205083"/>
    <n v="292104124126"/>
    <s v="6035270"/>
    <d v="2021-04-29T00:00:00"/>
    <d v="2021-04-20T00:00:00"/>
    <e v="#N/A"/>
    <e v="#N/A"/>
    <e v="#N/A"/>
    <s v="Local"/>
    <m/>
    <m/>
    <m/>
    <m/>
    <m/>
    <m/>
    <n v="2000"/>
    <s v="CH01"/>
    <s v="0P4102205083"/>
    <s v="Verification Completed by NSS"/>
    <m/>
    <s v="SAPS/028/21-22"/>
    <n v="1"/>
    <x v="624"/>
    <s v="PHASE_1_ACT"/>
    <m/>
    <s v="REQIRED ALL PAGES OF INVOICE"/>
    <n v="1332"/>
    <x v="2"/>
    <n v="40241.11"/>
    <d v="2021-04-01T00:00:00"/>
    <s v="(R). MANUFACTURE OF MACHINERY AND EQUIPMENT"/>
    <n v="722"/>
    <n v="112"/>
    <n v="116.7"/>
    <n v="153"/>
    <n v="130.80000000000001"/>
    <n v="1.1208226221079691"/>
    <n v="1353"/>
    <n v="45103.14642673522"/>
    <m/>
    <m/>
  </r>
  <r>
    <n v="639"/>
    <m/>
    <x v="11"/>
    <s v="Burckhardt Compression (India) Pvt."/>
    <s v="GSKT,122.000.914.552,BURCKHR"/>
    <n v="14"/>
    <s v="NOS"/>
    <n v="2871.0357142857142"/>
    <m/>
    <n v="40194.5"/>
    <n v="84849000"/>
    <n v="7.4999999999999997E-2"/>
    <m/>
    <m/>
    <m/>
    <n v="0.1"/>
    <m/>
    <n v="0.18"/>
    <s v="001/2017-III369B"/>
    <n v="3014.5875000000001"/>
    <n v="0"/>
    <n v="301.45875000000001"/>
    <n v="7831.8983249999992"/>
    <n v="11147.944575"/>
    <s v="DOC PENDING_INV/EXIT/INV/163"/>
    <s v="2000GS010P0801040298"/>
    <s v="2000GS010P0801040298"/>
    <n v="291707857394"/>
    <s v="6066268"/>
    <d v="2017-12-22T00:00:00"/>
    <d v="2017-12-20T00:00:00"/>
    <e v="#N/A"/>
    <e v="#N/A"/>
    <e v="#N/A"/>
    <s v="Local"/>
    <m/>
    <m/>
    <m/>
    <m/>
    <m/>
    <m/>
    <n v="2000"/>
    <s v="GS01"/>
    <s v="0P0801040298"/>
    <s v="Verification Completed by NSS"/>
    <m/>
    <n v="11710382"/>
    <n v="14"/>
    <x v="625"/>
    <s v="PHASE_6_ACT"/>
    <m/>
    <m/>
    <n v="2549"/>
    <x v="2"/>
    <n v="2871.0357142857142"/>
    <d v="2017-12-01T00:00:00"/>
    <s v="(R). MANUFACTURE OF MACHINERY AND EQUIPMENT"/>
    <n v="722"/>
    <n v="72"/>
    <n v="108.9"/>
    <n v="153"/>
    <n v="130.80000000000001"/>
    <n v="1.2011019283746558"/>
    <n v="2570"/>
    <n v="48277.691460055103"/>
    <m/>
    <m/>
  </r>
  <r>
    <n v="640"/>
    <n v="291703054252"/>
    <x v="253"/>
    <s v="Rotex Automation Limited"/>
    <s v="VLV,SOLEN,3/4IN,2TO8BAR,31119206R+,ROTEX"/>
    <n v="2"/>
    <s v="NOS"/>
    <n v="20059.400000000001"/>
    <m/>
    <n v="40118.800000000003"/>
    <n v="84818090"/>
    <n v="7.4999999999999997E-2"/>
    <n v="0"/>
    <n v="0"/>
    <n v="0"/>
    <n v="0.1"/>
    <n v="0"/>
    <n v="0.18"/>
    <s v="001/2017-III368"/>
    <n v="3008.9100000000003"/>
    <n v="0"/>
    <n v="300.89100000000002"/>
    <n v="7817.148180000001"/>
    <n v="11126.949180000001"/>
    <s v="DOC PENDING_INV/EXIT/INV/071"/>
    <s v="2000GS010P4102100088"/>
    <s v="0P4102100088"/>
    <n v="291703054252"/>
    <s v="0029868"/>
    <d v="2017-06-12T00:00:00"/>
    <d v="2017-05-30T00:00:00"/>
    <e v="#N/A"/>
    <e v="#N/A"/>
    <e v="#N/A"/>
    <s v="Local"/>
    <m/>
    <m/>
    <m/>
    <m/>
    <m/>
    <m/>
    <n v="2000"/>
    <s v="GS01"/>
    <s v="0P4102100088"/>
    <s v="Verification Completed by NSS"/>
    <s v="Phaze1_Part_2"/>
    <s v="MI11700802"/>
    <n v="2"/>
    <x v="626"/>
    <s v="PHASE_1_ACT"/>
    <m/>
    <s v="DUPLICATE ENTRY"/>
    <n v="2753"/>
    <x v="2"/>
    <n v="20059.400000000001"/>
    <d v="2017-05-01T00:00:00"/>
    <s v="(R). MANUFACTURE OF MACHINERY AND EQUIPMENT"/>
    <n v="722"/>
    <n v="65"/>
    <n v="108.1"/>
    <n v="153"/>
    <n v="130.80000000000001"/>
    <n v="1.2099907493061981"/>
    <n v="2784"/>
    <n v="48543.376873265501"/>
    <m/>
    <m/>
  </r>
  <r>
    <n v="641"/>
    <n v="292210654341"/>
    <x v="254"/>
    <s v="DANFOSS INDUSTRIES PVT LTD"/>
    <s v="FLTR,SINE,8A,130B2408,DANFOSS"/>
    <n v="2"/>
    <s v="EA"/>
    <n v="19640"/>
    <m/>
    <n v="39280"/>
    <n v="85045010"/>
    <n v="7.4999999999999997E-2"/>
    <n v="0"/>
    <n v="0"/>
    <n v="0"/>
    <n v="0.1"/>
    <n v="0"/>
    <n v="0.18"/>
    <s v="001/2017-III375"/>
    <n v="2946"/>
    <n v="0"/>
    <n v="294.60000000000002"/>
    <n v="7653.7079999999996"/>
    <n v="10894.307999999999"/>
    <s v="DOC PENDING_INV/EXIT/INV/092"/>
    <s v="2000CH010P4722210001"/>
    <s v="0P4722210001"/>
    <n v="292210654341"/>
    <s v="6093140"/>
    <d v="2022-10-12T00:00:00"/>
    <d v="2022-09-30T00:00:00"/>
    <e v="#N/A"/>
    <e v="#N/A"/>
    <e v="#N/A"/>
    <s v="Local"/>
    <m/>
    <m/>
    <m/>
    <m/>
    <m/>
    <m/>
    <n v="2000"/>
    <s v="CH01"/>
    <s v="0P4722210001"/>
    <s v="Verification Completed by NSS"/>
    <m/>
    <s v="TN3300033570"/>
    <n v="2"/>
    <x v="627"/>
    <s v="PHASE_2_ACT"/>
    <m/>
    <s v="DOCUMENTS REQUIRED FOR REMAINING QTY"/>
    <n v="804"/>
    <x v="2"/>
    <n v="19954.240000000002"/>
    <d v="2022-09-01T00:00:00"/>
    <s v="(R). MANUFACTURE OF MACHINERY AND EQUIPMENT"/>
    <n v="722"/>
    <n v="129"/>
    <n v="126.4"/>
    <n v="153"/>
    <n v="130.80000000000001"/>
    <n v="1.0348101265822784"/>
    <n v="835"/>
    <n v="41297.699240506328"/>
    <m/>
    <m/>
  </r>
  <r>
    <n v="642"/>
    <n v="291808584955"/>
    <x v="149"/>
    <s v="EMERSON PROCESS MANAGEMENT"/>
    <s v="DIAPH,NITRILE,2E670002202,FISH-CO"/>
    <n v="8"/>
    <s v="NOS"/>
    <n v="4981.1175000000003"/>
    <m/>
    <n v="39848.94"/>
    <n v="84819090"/>
    <n v="7.4999999999999997E-2"/>
    <n v="0"/>
    <n v="0"/>
    <n v="0"/>
    <n v="0.1"/>
    <n v="0"/>
    <n v="0.18"/>
    <s v="001/2017-III368"/>
    <n v="2988.6705000000002"/>
    <n v="0"/>
    <n v="298.86705000000001"/>
    <n v="7764.5659590000005"/>
    <n v="11052.103509"/>
    <s v="DOC PENDING_INV/EXIT/INV/074"/>
    <s v="2000CH010P4102240099"/>
    <s v="0P4102240099"/>
    <n v="291808584955"/>
    <s v="6067029"/>
    <d v="2018-10-03T00:00:00"/>
    <d v="2018-09-26T00:00:00"/>
    <e v="#N/A"/>
    <e v="#N/A"/>
    <e v="#N/A"/>
    <s v="Local"/>
    <m/>
    <m/>
    <m/>
    <m/>
    <m/>
    <m/>
    <n v="2000"/>
    <s v="CH01"/>
    <s v="0P4102240099"/>
    <s v="Verification Completed by NSS"/>
    <m/>
    <n v="9318632222"/>
    <n v="8"/>
    <x v="628"/>
    <s v="PHASE_1_ACT"/>
    <m/>
    <s v="documents required for remaining qty"/>
    <n v="2269"/>
    <x v="2"/>
    <n v="4981.1175000000003"/>
    <d v="2018-09-01T00:00:00"/>
    <s v="(R). MANUFACTURE OF MACHINERY AND EQUIPMENT"/>
    <n v="722"/>
    <n v="81"/>
    <n v="111.6"/>
    <n v="153"/>
    <n v="130.80000000000001"/>
    <n v="1.1720430107526882"/>
    <n v="2296"/>
    <n v="46704.671612903228"/>
    <m/>
    <m/>
  </r>
  <r>
    <n v="643"/>
    <n v="292104357171"/>
    <x v="127"/>
    <s v="Bharat Heavy Electricals Limited"/>
    <s v="DISK CLLR-9440,930759000000,BHEL"/>
    <n v="4"/>
    <s v="NOS"/>
    <n v="4950"/>
    <m/>
    <n v="19800"/>
    <n v="84819090"/>
    <n v="7.4999999999999997E-2"/>
    <m/>
    <n v="0"/>
    <m/>
    <n v="0.1"/>
    <m/>
    <n v="0.18"/>
    <s v="001/2017-III368"/>
    <n v="1485"/>
    <n v="0"/>
    <n v="148.5"/>
    <n v="3858.0299999999997"/>
    <n v="5491.53"/>
    <s v="DOC PENDING_INV/EXIT/INV/097"/>
    <s v="2000CH010P5269320438"/>
    <s v="0P5269320438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20438"/>
    <s v="Verification Completed by NSS"/>
    <s v="Phaze_2"/>
    <n v="7620000778"/>
    <n v="4"/>
    <x v="629"/>
    <s v="PHASE_3_ACT"/>
    <m/>
    <m/>
    <n v="1364"/>
    <x v="1"/>
    <n v="9900"/>
    <d v="2021-03-01T00:00:00"/>
    <s v="(Q). MANUFACTURE OF ELECTRICAL EQUIPMENT"/>
    <n v="666"/>
    <n v="111"/>
    <n v="118.9"/>
    <n v="153"/>
    <n v="133.4"/>
    <n v="1.121951219512195"/>
    <n v="1384"/>
    <n v="44429.268292682922"/>
    <m/>
    <m/>
  </r>
  <r>
    <n v="644"/>
    <n v="291504358073"/>
    <x v="255"/>
    <s v="Swam Pneumatics Pvt. Ltd"/>
    <s v="FLTR,SUCT,23110101,SWAM-PNU"/>
    <n v="2"/>
    <s v="NOS"/>
    <n v="19740"/>
    <m/>
    <n v="39480"/>
    <n v="84149040"/>
    <n v="7.4999999999999997E-2"/>
    <n v="0"/>
    <n v="0"/>
    <n v="0"/>
    <n v="0.1"/>
    <n v="0"/>
    <n v="0.18"/>
    <s v="001/2017-III317B"/>
    <n v="2961"/>
    <n v="0"/>
    <n v="296.10000000000002"/>
    <n v="7692.6779999999999"/>
    <n v="10949.778"/>
    <s v="DOC PENDING_INV/EXIT/INV/070"/>
    <s v="2000GS010P3902030588"/>
    <s v="0P3902030588"/>
    <n v="291504358073"/>
    <n v="16901"/>
    <d v="2015-10-31T00:00:00"/>
    <d v="2015-09-16T00:00:00"/>
    <e v="#N/A"/>
    <e v="#N/A"/>
    <e v="#N/A"/>
    <s v="Local"/>
    <m/>
    <m/>
    <m/>
    <m/>
    <m/>
    <m/>
    <n v="2000"/>
    <s v="GS01"/>
    <s v="0P3902030588"/>
    <s v="Verification Completed by NSS"/>
    <m/>
    <n v="328"/>
    <n v="2"/>
    <x v="630"/>
    <s v="PHASE_1_ACT"/>
    <m/>
    <s v="Documents Required for remaining quantity."/>
    <n v="3375"/>
    <x v="2"/>
    <n v="19740"/>
    <d v="2015-09-01T00:00:00"/>
    <s v="(R). MANUFACTURE OF MACHINERY AND EQUIPMENT"/>
    <n v="722"/>
    <n v="45"/>
    <n v="108.3"/>
    <n v="153"/>
    <n v="130.80000000000001"/>
    <n v="1.2077562326869808"/>
    <n v="3392"/>
    <n v="47682.216066482004"/>
    <m/>
    <m/>
  </r>
  <r>
    <n v="645"/>
    <n v="171601690842"/>
    <x v="11"/>
    <s v="SIMPEX ENGINEERING INC"/>
    <s v="0P3038050011  OIL SEAL,250001-07-000,MARLAND  (100001537)"/>
    <n v="1"/>
    <s v="EA"/>
    <n v="39162.400000000001"/>
    <n v="39162.400000000001"/>
    <n v="78324.800000000003"/>
    <m/>
    <m/>
    <m/>
    <m/>
    <m/>
    <m/>
    <m/>
    <n v="0.18"/>
    <s v="III298"/>
    <n v="0"/>
    <m/>
    <n v="0"/>
    <n v="14098.464"/>
    <n v="14098.464"/>
    <s v="NA_INV/EXIT/INV/150_DOC PENDING"/>
    <s v="2000GS010P3038050011"/>
    <s v="0P3038050011"/>
    <e v="#N/A"/>
    <e v="#N/A"/>
    <e v="#N/A"/>
    <d v="2016-05-25T00:00:00"/>
    <n v="171601690842"/>
    <s v="0002893"/>
    <d v="2016-08-01T00:00:00"/>
    <s v="Import"/>
    <m/>
    <m/>
    <m/>
    <m/>
    <m/>
    <m/>
    <n v="2000"/>
    <s v="GS01"/>
    <s v="0P3038050011"/>
    <s v="Verification Completed by NSS"/>
    <s v="Phaze1_Part_1"/>
    <n v="100001537"/>
    <n v="1"/>
    <x v="631"/>
    <s v="PHASE_3_NSS"/>
    <s v="63 LINE ITEM OF NSS"/>
    <m/>
    <n v="3123"/>
    <x v="2"/>
    <n v="39447.57"/>
    <d v="2016-05-01T00:00:00"/>
    <s v="(R). MANUFACTURE OF MACHINERY AND EQUIPMENT"/>
    <n v="722"/>
    <n v="53"/>
    <n v="107.7"/>
    <n v="153"/>
    <n v="130.80000000000001"/>
    <n v="1.2144846796657383"/>
    <n v="3149"/>
    <n v="47908.469415041785"/>
    <m/>
    <m/>
  </r>
  <r>
    <n v="646"/>
    <n v="292207569474"/>
    <x v="152"/>
    <s v="EMERSON PROCESS MANAGEMENT"/>
    <s v="DIAPH,NITRILE,2N130902202,FISH-CO"/>
    <n v="2"/>
    <s v="NOS"/>
    <n v="19670"/>
    <m/>
    <n v="39340"/>
    <n v="84819090"/>
    <n v="7.4999999999999997E-2"/>
    <n v="0"/>
    <n v="0"/>
    <n v="0"/>
    <n v="0.1"/>
    <n v="0"/>
    <n v="0.18"/>
    <s v="001/2017-III368"/>
    <n v="2950.5"/>
    <n v="0"/>
    <n v="295.05"/>
    <n v="7665.3990000000003"/>
    <n v="10910.949000000001"/>
    <s v="DOC PENDING_INV/EXIT/INV/074"/>
    <s v="2000CH010P4102240106"/>
    <s v="0P4102240106"/>
    <n v="292207569474"/>
    <s v="6067708"/>
    <d v="2022-07-22T00:00:00"/>
    <d v="2022-06-30T00:00:00"/>
    <e v="#N/A"/>
    <e v="#N/A"/>
    <e v="#N/A"/>
    <s v="Local"/>
    <m/>
    <m/>
    <m/>
    <m/>
    <m/>
    <m/>
    <n v="2000"/>
    <s v="CH01"/>
    <s v="0P4102240106"/>
    <s v="Verification Completed by NSS"/>
    <m/>
    <s v="22RXC1523"/>
    <n v="2"/>
    <x v="632"/>
    <s v="PHASE_1_ACT"/>
    <m/>
    <s v="documents required for remaining qty"/>
    <n v="896"/>
    <x v="2"/>
    <n v="19670"/>
    <d v="2022-06-01T00:00:00"/>
    <s v="(R). MANUFACTURE OF MACHINERY AND EQUIPMENT"/>
    <n v="722"/>
    <n v="126"/>
    <n v="125.1"/>
    <n v="153"/>
    <n v="130.80000000000001"/>
    <n v="1.0455635491606716"/>
    <n v="927"/>
    <n v="41132.470023980823"/>
    <m/>
    <m/>
  </r>
  <r>
    <n v="647"/>
    <n v="291602660366"/>
    <x v="256"/>
    <s v="Kalindi Enterprise"/>
    <s v="SAW,CHAIN,14IN,3/8IN"/>
    <n v="4"/>
    <s v="EA"/>
    <n v="9800"/>
    <m/>
    <n v="39200"/>
    <n v="82029990"/>
    <n v="0.1"/>
    <n v="0"/>
    <n v="0"/>
    <n v="0"/>
    <n v="0.1"/>
    <n v="0"/>
    <n v="0.18"/>
    <s v="001/2017 - III293"/>
    <n v="3920"/>
    <n v="0"/>
    <n v="392"/>
    <n v="7832.16"/>
    <n v="12144.16"/>
    <s v="DOC PENDING_INV/EXIT/INV/084"/>
    <s v="2000CH010T4520140001"/>
    <s v="0T4520140001"/>
    <n v="291602660366"/>
    <s v="0026086"/>
    <d v="2016-06-13T00:00:00"/>
    <d v="2016-06-04T00:00:00"/>
    <e v="#N/A"/>
    <e v="#N/A"/>
    <e v="#N/A"/>
    <s v="Local"/>
    <m/>
    <m/>
    <m/>
    <m/>
    <m/>
    <m/>
    <n v="2000"/>
    <s v="CH01"/>
    <s v="0T4520140001"/>
    <s v="Verification Completed by NSS"/>
    <s v="Phaze_2"/>
    <n v="136"/>
    <n v="4"/>
    <x v="633"/>
    <s v="PHASE_1_ACT"/>
    <m/>
    <n v="1"/>
    <n v="3113"/>
    <x v="2"/>
    <n v="9800"/>
    <d v="2016-06-01T00:00:00"/>
    <s v="(R). MANUFACTURE OF MACHINERY AND EQUIPMENT"/>
    <n v="722"/>
    <n v="54"/>
    <n v="108"/>
    <n v="153"/>
    <n v="130.80000000000001"/>
    <n v="1.2111111111111112"/>
    <n v="3118"/>
    <n v="47475.555555555562"/>
    <m/>
    <m/>
  </r>
  <r>
    <n v="648"/>
    <n v="291700727721"/>
    <x v="58"/>
    <s v="Flowserve sanmar Limited"/>
    <s v="BSHG,FLG,CARBON,2H-133678/24,SANMAR"/>
    <n v="2"/>
    <s v="NOS"/>
    <n v="19594.814999999951"/>
    <m/>
    <n v="39189.629999999903"/>
    <n v="84842000"/>
    <n v="7.4999999999999997E-2"/>
    <n v="0"/>
    <n v="0"/>
    <n v="0"/>
    <n v="0.1"/>
    <n v="0"/>
    <n v="0.18"/>
    <s v="001/2017-III369B"/>
    <n v="2939.2222499999925"/>
    <n v="0"/>
    <n v="293.92222499999929"/>
    <n v="7636.099405499981"/>
    <n v="10869.243880499973"/>
    <s v="DOC PENDING_INV/EXIT/INV/076"/>
    <s v="2000CH010P4205022558"/>
    <s v="0P4205022558"/>
    <n v="291700727721"/>
    <s v="0010155"/>
    <d v="2017-02-27T00:00:00"/>
    <d v="2016-09-22T00:00:00"/>
    <e v="#N/A"/>
    <e v="#N/A"/>
    <e v="#N/A"/>
    <s v="Local"/>
    <m/>
    <m/>
    <m/>
    <m/>
    <m/>
    <m/>
    <n v="2000"/>
    <s v="CH01"/>
    <s v="0P4205022558"/>
    <s v="Verification Completed by NSS"/>
    <m/>
    <n v="6100402764"/>
    <n v="2"/>
    <x v="634"/>
    <s v="PHASE_1_ACT"/>
    <m/>
    <s v="Documents required"/>
    <n v="3003"/>
    <x v="2"/>
    <n v="19594.814999999951"/>
    <d v="2016-09-01T00:00:00"/>
    <s v="(R). MANUFACTURE OF MACHINERY AND EQUIPMENT"/>
    <n v="722"/>
    <n v="57"/>
    <n v="107.4"/>
    <n v="153"/>
    <n v="130.80000000000001"/>
    <n v="1.217877094972067"/>
    <n v="3026"/>
    <n v="47728.152737430049"/>
    <m/>
    <m/>
  </r>
  <r>
    <n v="649"/>
    <n v="292209179080"/>
    <x v="118"/>
    <s v="EMERSON PROCESS MANAGEMENT"/>
    <s v="MOUNT KIT,GG03708X042,FISH-CO"/>
    <n v="3"/>
    <s v="NOS"/>
    <n v="13030.266666666668"/>
    <m/>
    <n v="39090.800000000003"/>
    <n v="84819090"/>
    <n v="7.4999999999999997E-2"/>
    <n v="0"/>
    <n v="0"/>
    <n v="0"/>
    <n v="0.1"/>
    <n v="0"/>
    <n v="0.18"/>
    <s v="001/2017-III368"/>
    <n v="2931.81"/>
    <n v="0"/>
    <n v="293.18099999999998"/>
    <n v="7616.8423799999991"/>
    <n v="10841.83338"/>
    <s v="DOC PENDING_INV/EXIT/INV/074"/>
    <s v="2000CH010P4102240889"/>
    <s v="0P4102240889"/>
    <n v="292209179080"/>
    <s v="6080667"/>
    <d v="2022-09-02T00:00:00"/>
    <d v="2022-04-29T00:00:00"/>
    <e v="#N/A"/>
    <e v="#N/A"/>
    <e v="#N/A"/>
    <s v="Local"/>
    <m/>
    <m/>
    <m/>
    <m/>
    <m/>
    <m/>
    <n v="2000"/>
    <s v="CH01"/>
    <s v="0P4102240889"/>
    <s v="Verification Completed by NSS"/>
    <m/>
    <s v="22RXC368"/>
    <n v="3"/>
    <x v="635"/>
    <s v="PHASE_1_ACT"/>
    <m/>
    <s v="documents required for remaining qty"/>
    <n v="958"/>
    <x v="2"/>
    <n v="13030.266666666668"/>
    <d v="2022-04-01T00:00:00"/>
    <s v="(R). MANUFACTURE OF MACHINERY AND EQUIPMENT"/>
    <n v="722"/>
    <n v="124"/>
    <n v="124.3"/>
    <n v="153"/>
    <n v="130.80000000000001"/>
    <n v="1.0522928399034595"/>
    <n v="988"/>
    <n v="41134.968946098154"/>
    <m/>
    <m/>
  </r>
  <r>
    <n v="650"/>
    <n v="291907251985"/>
    <x v="257"/>
    <s v="GAUTAM INDUSTRIAL CORPORATION"/>
    <s v="FLG,PIPE,LAP JT,10IN,CL150,A105"/>
    <n v="14"/>
    <s v="EA"/>
    <n v="2789.7992857142858"/>
    <m/>
    <n v="39057.19"/>
    <n v="73079990"/>
    <n v="0.1"/>
    <s v="050/2017-377A"/>
    <n v="0"/>
    <m/>
    <n v="0.1"/>
    <m/>
    <n v="0.18"/>
    <s v="001/2017-III221"/>
    <n v="3905.7190000000005"/>
    <n v="0"/>
    <n v="390.57190000000008"/>
    <n v="7803.6265620000004"/>
    <n v="12099.917462000001"/>
    <s v="DOC PENDING_INV/EXIT/INV/098"/>
    <s v="2000CH010T1762200006"/>
    <s v="0T1762200006"/>
    <n v="291907251985"/>
    <s v="6053361"/>
    <d v="2019-07-27T00:00:00"/>
    <d v="2019-07-23T00:00:00"/>
    <e v="#N/A"/>
    <e v="#N/A"/>
    <e v="#N/A"/>
    <s v="Local"/>
    <m/>
    <m/>
    <m/>
    <m/>
    <m/>
    <m/>
    <n v="2000"/>
    <s v="CH01"/>
    <s v="0T1762200006"/>
    <s v="Verification Completed by NSS"/>
    <m/>
    <s v="BOM/093/19-20"/>
    <n v="14"/>
    <x v="636"/>
    <s v="PHASE_3_ACT"/>
    <m/>
    <m/>
    <n v="1969"/>
    <x v="2"/>
    <n v="2789.7992857142858"/>
    <d v="2019-07-01T00:00:00"/>
    <s v="(R). MANUFACTURE OF MACHINERY AND EQUIPMENT"/>
    <n v="722"/>
    <n v="91"/>
    <n v="113.2"/>
    <n v="153"/>
    <n v="130.80000000000001"/>
    <n v="1.1554770318021201"/>
    <n v="1993"/>
    <n v="45129.685971731451"/>
    <m/>
    <m/>
  </r>
  <r>
    <n v="651"/>
    <n v="292107361033"/>
    <x v="77"/>
    <s v="THE GENERAL ELECTRIC AGENCY"/>
    <s v="MOT,ELEC,2900RPM,7.5KW,415VAC,E132M,B3"/>
    <n v="1"/>
    <s v="EA"/>
    <n v="39000"/>
    <m/>
    <n v="39000"/>
    <n v="85015210"/>
    <n v="0.1"/>
    <s v="050/2017-485A"/>
    <n v="0"/>
    <m/>
    <n v="0.1"/>
    <m/>
    <n v="0.18"/>
    <s v="001/2017-III372"/>
    <n v="3900"/>
    <n v="0"/>
    <n v="390"/>
    <n v="7792.2"/>
    <n v="12082.2"/>
    <s v="DOC PENDING_INV/EXIT/INV/095"/>
    <s v="2000CH010P1001080220"/>
    <s v="0P1001080220"/>
    <n v="292107361033"/>
    <s v="6063058"/>
    <d v="2021-07-29T00:00:00"/>
    <d v="2021-07-27T00:00:00"/>
    <e v="#N/A"/>
    <e v="#N/A"/>
    <e v="#N/A"/>
    <s v="Local"/>
    <m/>
    <m/>
    <m/>
    <m/>
    <m/>
    <m/>
    <n v="2000"/>
    <s v="CH01"/>
    <s v="0P1001080220"/>
    <s v="New_Line item_ Addition"/>
    <m/>
    <s v="GEA1055"/>
    <n v="1"/>
    <x v="637"/>
    <s v="PHASE_3_ACT"/>
    <m/>
    <m/>
    <n v="1234"/>
    <x v="1"/>
    <n v="39000"/>
    <d v="2021-07-01T00:00:00"/>
    <s v="(Q). MANUFACTURE OF ELECTRICAL EQUIPMENT"/>
    <n v="666"/>
    <n v="115"/>
    <n v="118.9"/>
    <n v="153"/>
    <n v="133.4"/>
    <n v="1.121951219512195"/>
    <n v="1262"/>
    <n v="43756.097560975606"/>
    <m/>
    <m/>
  </r>
  <r>
    <n v="652"/>
    <n v="172303281264"/>
    <x v="133"/>
    <s v="The Japan Steel Works, Ltd."/>
    <s v="HOSE,OIL,1/4IN,600MM,JSW,KPA4300061240/3"/>
    <n v="8"/>
    <s v="ST"/>
    <n v="4862.1999999999871"/>
    <m/>
    <n v="38897.599999999897"/>
    <n v="84779000"/>
    <n v="7.4999999999999997E-2"/>
    <n v="0"/>
    <n v="0"/>
    <n v="0"/>
    <n v="0.1"/>
    <n v="0"/>
    <n v="0.18"/>
    <s v="001/2017-III365"/>
    <n v="2917.319999999992"/>
    <n v="0"/>
    <n v="291.73199999999923"/>
    <n v="7579.1973599999792"/>
    <n v="10788.249359999971"/>
    <s v="DOC PENDING_INV/EXIT/INV/087"/>
    <s v="2000CH010P2418700060"/>
    <s v="0P2418700060"/>
    <e v="#N/A"/>
    <e v="#N/A"/>
    <e v="#N/A"/>
    <d v="2023-09-19T00:00:00"/>
    <n v="172303281264"/>
    <s v="1004395"/>
    <d v="2023-10-31T00:00:00"/>
    <s v="Import"/>
    <m/>
    <m/>
    <m/>
    <m/>
    <m/>
    <m/>
    <n v="2000"/>
    <s v="CH01"/>
    <s v="0P2418700060"/>
    <s v="New_Line item_ Addition"/>
    <m/>
    <s v="MA22-0912-2/0913"/>
    <n v="8"/>
    <x v="638"/>
    <s v="PHASE_2_ACT"/>
    <m/>
    <s v="DOCUMENTS REQUIRED FOR REMAINING QTY"/>
    <n v="450"/>
    <x v="0"/>
    <n v="4862.1999999999871"/>
    <d v="2023-09-01T00:00:00"/>
    <s v="(J). MANUFACTURE OF CHEMICALS AND CHEMICAL PRODUCTS"/>
    <n v="364"/>
    <n v="141"/>
    <n v="136.30000000000001"/>
    <n v="153"/>
    <n v="136.4"/>
    <n v="1.0007336757153338"/>
    <n v="470"/>
    <n v="38926.138224504663"/>
    <m/>
    <m/>
  </r>
  <r>
    <n v="653"/>
    <n v="291604729091"/>
    <x v="119"/>
    <s v="Emerson Process Management"/>
    <s v="SEAT RING,8IN,CF8M,20A3260X022,FISH-CO"/>
    <n v="1"/>
    <s v="EA"/>
    <n v="38755"/>
    <m/>
    <n v="38755"/>
    <n v="84819090"/>
    <n v="7.4999999999999997E-2"/>
    <n v="0"/>
    <n v="0"/>
    <n v="0"/>
    <n v="0.1"/>
    <n v="0"/>
    <n v="0.18"/>
    <s v="001/2017-III368"/>
    <n v="2906.625"/>
    <n v="0"/>
    <n v="290.66250000000002"/>
    <n v="7551.4117499999993"/>
    <n v="10748.69925"/>
    <s v="DOC PENDING_INV/EXIT/INV/072"/>
    <s v="2000GS010P4102210562"/>
    <s v="0P4102210562"/>
    <n v="291604729091"/>
    <s v="0045135"/>
    <d v="2016-10-10T00:00:00"/>
    <d v="2016-09-16T00:00:00"/>
    <e v="#N/A"/>
    <e v="#N/A"/>
    <e v="#N/A"/>
    <s v="Local"/>
    <m/>
    <m/>
    <m/>
    <m/>
    <m/>
    <m/>
    <n v="2000"/>
    <s v="GS01"/>
    <s v="0P4102210562"/>
    <s v="Verification Completed by NSS"/>
    <m/>
    <n v="6316001234"/>
    <n v="1"/>
    <x v="639"/>
    <s v="PHASE_1_ACT"/>
    <m/>
    <s v="ITEM DOES NOT MATCH WITH INVOICE"/>
    <n v="3009"/>
    <x v="2"/>
    <n v="38755"/>
    <d v="2016-09-01T00:00:00"/>
    <s v="(R). MANUFACTURE OF MACHINERY AND EQUIPMENT"/>
    <n v="722"/>
    <n v="57"/>
    <n v="107.4"/>
    <n v="153"/>
    <n v="130.80000000000001"/>
    <n v="1.217877094972067"/>
    <n v="3026"/>
    <n v="47198.826815642453"/>
    <m/>
    <m/>
  </r>
  <r>
    <n v="654"/>
    <n v="292109474134"/>
    <x v="233"/>
    <s v="Jay Vinayak Enterprise"/>
    <s v="PIPE,MET,12.7MM,323.9MM,A106-C,IBR"/>
    <n v="3"/>
    <s v="M"/>
    <n v="12825"/>
    <m/>
    <n v="38475"/>
    <s v="73040000  /  73045930"/>
    <n v="0.1"/>
    <s v="050/2017 - 377"/>
    <n v="0"/>
    <n v="0"/>
    <n v="0.1"/>
    <n v="0"/>
    <n v="0.18"/>
    <s v="001/2017 - III218"/>
    <n v="3847.5"/>
    <n v="0"/>
    <n v="384.75"/>
    <n v="7687.3049999999994"/>
    <n v="11919.555"/>
    <s v="DOC PENDING_INV/EXIT/INV/084"/>
    <s v="2000CH010T5101040171"/>
    <s v="0T5101040171"/>
    <n v="292109474134"/>
    <s v="6081551"/>
    <d v="2021-09-24T00:00:00"/>
    <d v="2021-09-23T00:00:00"/>
    <e v="#N/A"/>
    <e v="#N/A"/>
    <e v="#N/A"/>
    <s v="Local"/>
    <m/>
    <m/>
    <m/>
    <m/>
    <m/>
    <m/>
    <n v="2000"/>
    <s v="CH01"/>
    <s v="0T5101040171"/>
    <s v="Verification Completed by NSS"/>
    <m/>
    <n v="14"/>
    <n v="3"/>
    <x v="640"/>
    <s v="PHASE_1_ACT"/>
    <m/>
    <s v="INCORRECT DTAP DETAIL, ITEM FOUND IN ANOTHER DTAP WITH SAME INV NO. 14 DTD 21-08-2019. CORRECT DETAIL IS REQ. ID 291908115656 AND DTAP NO. 6059691 DTD 21-08-2019"/>
    <n v="1176"/>
    <x v="2"/>
    <n v="12825"/>
    <d v="2021-09-01T00:00:00"/>
    <s v="(R). MANUFACTURE OF MACHINERY AND EQUIPMENT"/>
    <n v="722"/>
    <n v="117"/>
    <n v="120.7"/>
    <n v="153"/>
    <n v="130.80000000000001"/>
    <n v="1.0836785418392709"/>
    <n v="1200"/>
    <n v="41694.531897265952"/>
    <m/>
    <m/>
  </r>
  <r>
    <n v="655"/>
    <n v="291805222553"/>
    <x v="258"/>
    <s v="Amardeep Steel India"/>
    <s v="ROUND BAR,SS316,40MM"/>
    <n v="12"/>
    <s v="M"/>
    <n v="3205"/>
    <m/>
    <n v="38460"/>
    <n v="72224020"/>
    <n v="7.4999999999999997E-2"/>
    <s v="050/2017-376E"/>
    <n v="0"/>
    <m/>
    <n v="0.1"/>
    <m/>
    <n v="0.18"/>
    <s v="001/2017-III209"/>
    <n v="2884.5"/>
    <n v="0"/>
    <n v="288.45"/>
    <n v="7493.9309999999996"/>
    <n v="10666.880999999999"/>
    <s v="DOC PENDING_INV/EXIT/INV/098"/>
    <s v="2000CH010T3301070010"/>
    <s v="0T3301070010"/>
    <n v="291805222553"/>
    <s v="6041816"/>
    <d v="2018-06-23T00:00:00"/>
    <d v="2018-06-22T00:00:00"/>
    <e v="#N/A"/>
    <e v="#N/A"/>
    <e v="#N/A"/>
    <s v="Local"/>
    <m/>
    <m/>
    <m/>
    <m/>
    <m/>
    <m/>
    <n v="2000"/>
    <s v="CH01"/>
    <s v="0T3301070010"/>
    <s v="Verification Completed by NSS"/>
    <m/>
    <s v="076/2018-19"/>
    <n v="12"/>
    <x v="641"/>
    <s v="PHASE_3_ACT"/>
    <m/>
    <m/>
    <n v="2365"/>
    <x v="2"/>
    <n v="3205"/>
    <d v="2018-06-01T00:00:00"/>
    <s v="(R). MANUFACTURE OF MACHINERY AND EQUIPMENT"/>
    <n v="722"/>
    <n v="78"/>
    <n v="110.5"/>
    <n v="153"/>
    <n v="130.80000000000001"/>
    <n v="1.183710407239819"/>
    <n v="2388"/>
    <n v="45525.502262443442"/>
    <m/>
    <m/>
  </r>
  <r>
    <n v="656"/>
    <n v="292203577260"/>
    <x v="195"/>
    <s v="EMERSON PROCESS MANAGEMENT"/>
    <s v="SPRG F/ACTR,1E805427082,EMER-PM"/>
    <n v="3"/>
    <s v="SET"/>
    <n v="12800"/>
    <m/>
    <n v="38400"/>
    <n v="84819090"/>
    <n v="7.4999999999999997E-2"/>
    <n v="0"/>
    <n v="0"/>
    <m/>
    <n v="0.1"/>
    <n v="0"/>
    <n v="0.18"/>
    <s v="001/2017-III368"/>
    <n v="2880"/>
    <n v="0"/>
    <n v="288"/>
    <n v="7482.24"/>
    <n v="10650.24"/>
    <s v="DOC PENDING_INV/EXIT/INV/073"/>
    <s v="2000CH010P4102224961"/>
    <s v="0P4102224961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61"/>
    <s v="Verification Completed by NSS"/>
    <m/>
    <s v="2RXC21-1440"/>
    <n v="3"/>
    <x v="642"/>
    <s v="PHASE_1_ACT"/>
    <m/>
    <s v="Documents required for remaining qty"/>
    <n v="987"/>
    <x v="1"/>
    <n v="12800"/>
    <d v="2022-03-01T00:00:00"/>
    <s v="(Q). MANUFACTURE OF ELECTRICAL EQUIPMENT"/>
    <n v="666"/>
    <n v="123"/>
    <n v="126"/>
    <n v="153"/>
    <n v="133.4"/>
    <n v="1.0587301587301587"/>
    <n v="1019"/>
    <n v="40655.238095238099"/>
    <m/>
    <m/>
  </r>
  <r>
    <n v="657"/>
    <n v="292104563446"/>
    <x v="259"/>
    <s v="Fluid Controls Private Limited"/>
    <s v="ELB,TUBE,COMPR,MALE,1X1/2IN,SS316"/>
    <n v="40"/>
    <s v="EA"/>
    <n v="959"/>
    <m/>
    <n v="38360"/>
    <n v="73072200"/>
    <n v="0.1"/>
    <s v="050/2017-377"/>
    <n v="0"/>
    <m/>
    <n v="0.1"/>
    <m/>
    <n v="0.18"/>
    <s v="001/2017-III221"/>
    <n v="3836"/>
    <n v="0"/>
    <n v="383.6"/>
    <n v="7664.3279999999995"/>
    <n v="11883.928"/>
    <s v="DOC PENDING_INV/EXIT/INV/098"/>
    <s v="2000CH010T1739400036"/>
    <s v="0T1739400036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400036"/>
    <s v="Verification Completed by NSS"/>
    <m/>
    <s v="FCP/48/SI/0108"/>
    <n v="40"/>
    <x v="643"/>
    <s v="PHASE_3_ACT"/>
    <m/>
    <m/>
    <n v="1335"/>
    <x v="2"/>
    <n v="959"/>
    <d v="2021-04-01T00:00:00"/>
    <s v="(R). MANUFACTURE OF MACHINERY AND EQUIPMENT"/>
    <n v="722"/>
    <n v="112"/>
    <n v="116.7"/>
    <n v="153"/>
    <n v="130.80000000000001"/>
    <n v="1.1208226221079691"/>
    <n v="1353"/>
    <n v="42994.755784061694"/>
    <m/>
    <m/>
  </r>
  <r>
    <n v="658"/>
    <n v="291601626061"/>
    <x v="260"/>
    <s v="Spectrum Filtration Pvt Ltd"/>
    <s v="FLTR,PRIM,592X592X50MM,NON WOVEN FABRIC"/>
    <n v="26"/>
    <s v="NOS"/>
    <n v="1458"/>
    <m/>
    <n v="37908"/>
    <n v="84219900"/>
    <n v="0.1"/>
    <n v="0"/>
    <n v="0"/>
    <n v="0"/>
    <n v="0.1"/>
    <n v="0"/>
    <n v="0.18"/>
    <s v="001/2017-III322"/>
    <n v="3790.8"/>
    <n v="0"/>
    <n v="379.08000000000004"/>
    <n v="7574.0184000000008"/>
    <n v="11743.898400000002"/>
    <s v="DOC PENDING_INV/EXIT/INV/070"/>
    <s v="2000CH010P3922010002"/>
    <s v="0P3922010002"/>
    <n v="291601626061"/>
    <s v="0015930"/>
    <d v="2016-04-11T00:00:00"/>
    <d v="2016-03-31T00:00:00"/>
    <e v="#N/A"/>
    <e v="#N/A"/>
    <e v="#N/A"/>
    <s v="Local"/>
    <m/>
    <m/>
    <m/>
    <m/>
    <m/>
    <m/>
    <n v="2000"/>
    <s v="CH01"/>
    <s v="0P3922010002"/>
    <s v="Verification Completed by NSS"/>
    <m/>
    <n v="1034"/>
    <n v="26"/>
    <x v="644"/>
    <s v="PHASE_1_ACT"/>
    <m/>
    <s v="Documents Required for remaining quantity."/>
    <n v="3178"/>
    <x v="2"/>
    <n v="1458"/>
    <d v="2016-03-01T00:00:00"/>
    <s v="(R). MANUFACTURE OF MACHINERY AND EQUIPMENT"/>
    <n v="722"/>
    <n v="51"/>
    <n v="108.5"/>
    <n v="153"/>
    <n v="130.80000000000001"/>
    <n v="1.2055299539170508"/>
    <n v="3210"/>
    <n v="45699.229493087558"/>
    <m/>
    <m/>
  </r>
  <r>
    <n v="659"/>
    <n v="171801082633"/>
    <x v="20"/>
    <s v="Nidec ASI S.p.A"/>
    <s v="RLY,DO,2CHNL,1000112177,NIDEC"/>
    <n v="3"/>
    <s v="EA"/>
    <n v="12603.736666666633"/>
    <m/>
    <n v="37811.209999999897"/>
    <s v="85049000 / 85049090"/>
    <n v="0.15"/>
    <n v="0"/>
    <n v="0"/>
    <n v="0"/>
    <n v="0.1"/>
    <n v="0"/>
    <n v="0.18"/>
    <s v="001/2017-III375"/>
    <n v="5671.6814999999842"/>
    <n v="0"/>
    <n v="567.16814999999849"/>
    <n v="7929.0107369999778"/>
    <n v="14167.860386999961"/>
    <s v="DOC PENDING_INV/EXIT/INV/065"/>
    <s v="2000GS010P1003020224"/>
    <s v="0P1003020224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24"/>
    <s v="Verification Completed by NSS"/>
    <s v="Phaze1_Part_2"/>
    <n v="7068019"/>
    <n v="3"/>
    <x v="645"/>
    <s v="PHASE_1_ACT"/>
    <m/>
    <s v="REQUIRED ALL PAGES OF BOE."/>
    <m/>
    <x v="1"/>
    <n v="12603.736666666633"/>
    <d v="2019-09-01T00:00:00"/>
    <s v="(Q). MANUFACTURE OF ELECTRICAL EQUIPMENT"/>
    <n v="666"/>
    <n v="93"/>
    <n v="110.5"/>
    <n v="153"/>
    <n v="133.4"/>
    <n v="1.207239819004525"/>
    <n v="1931"/>
    <n v="45647.19831674196"/>
    <m/>
    <m/>
  </r>
  <r>
    <n v="660"/>
    <n v="171800967741"/>
    <x v="93"/>
    <s v="Bently Nevada LLC"/>
    <s v="CBL,EXT,PROBE,330130-045-02-05,BENTLY-N"/>
    <n v="2"/>
    <s v="NOS"/>
    <n v="18894.59"/>
    <m/>
    <n v="37789.18"/>
    <n v="85442010"/>
    <n v="0.1"/>
    <n v="0"/>
    <n v="0"/>
    <n v="0"/>
    <n v="0.1"/>
    <n v="0"/>
    <n v="0.18"/>
    <s v="001/2017 -III395"/>
    <n v="3778.9180000000001"/>
    <n v="0"/>
    <n v="377.89180000000005"/>
    <n v="7550.2781639999994"/>
    <n v="11707.087963999998"/>
    <s v="DOC PENDING_INV/EXIT/INV/075"/>
    <s v="2000CH010P4145140015"/>
    <s v="0P4145140015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45140015"/>
    <s v="Verification Completed by NSS"/>
    <s v="Phaze_2"/>
    <n v="1007534470"/>
    <n v="2"/>
    <x v="646"/>
    <s v="PHASE_1_ACT"/>
    <m/>
    <s v="DOCUMENTS REQUIRED FOR REMAINING QUANTITY"/>
    <n v="2460"/>
    <x v="1"/>
    <n v="18894.59"/>
    <d v="2018-03-01T00:00:00"/>
    <s v="(Q). MANUFACTURE OF ELECTRICAL EQUIPMENT"/>
    <n v="666"/>
    <n v="75"/>
    <n v="110.1"/>
    <n v="153"/>
    <n v="133.4"/>
    <n v="1.2116257947320619"/>
    <n v="2480"/>
    <n v="45786.345249772938"/>
    <m/>
    <m/>
  </r>
  <r>
    <n v="661"/>
    <n v="171801924210"/>
    <x v="146"/>
    <s v="Statec - Binder GmbH"/>
    <s v="CHAIN,RLR,1INX17.02MM,MSD1043,STATEC"/>
    <n v="10"/>
    <s v="NOS"/>
    <n v="3764.8099999999895"/>
    <m/>
    <n v="37648.099999999897"/>
    <n v="73151100"/>
    <n v="0.1"/>
    <s v="050/2017-377"/>
    <n v="0"/>
    <n v="0"/>
    <n v="0.1"/>
    <n v="0"/>
    <n v="0.18"/>
    <s v="001/2017-III229"/>
    <n v="3764.8099999999899"/>
    <n v="0"/>
    <n v="376.48099999999903"/>
    <n v="7522.0903799999796"/>
    <n v="11663.38137999997"/>
    <s v="DOC PENDING_INV/EXIT/INV/070"/>
    <s v="2000CH010P3766620214"/>
    <s v="0P3766620214"/>
    <e v="#N/A"/>
    <e v="#N/A"/>
    <e v="#N/A"/>
    <d v="2018-06-25T00:00:00"/>
    <n v="171801924210"/>
    <s v="1003284"/>
    <d v="2018-08-06T00:00:00"/>
    <s v="Import"/>
    <m/>
    <m/>
    <m/>
    <m/>
    <m/>
    <m/>
    <n v="2000"/>
    <s v="CH01"/>
    <s v="0P3766620214"/>
    <s v="Verification Completed by NSS"/>
    <m/>
    <n v="211585"/>
    <n v="10"/>
    <x v="647"/>
    <s v="PHASE_1_ACT"/>
    <m/>
    <s v="Documents Required for remaining quantity."/>
    <n v="2362"/>
    <x v="2"/>
    <n v="3764.8099999999895"/>
    <d v="2018-06-01T00:00:00"/>
    <s v="(R). MANUFACTURE OF MACHINERY AND EQUIPMENT"/>
    <n v="722"/>
    <n v="78"/>
    <n v="110.5"/>
    <n v="153"/>
    <n v="130.80000000000001"/>
    <n v="1.183710407239819"/>
    <n v="2388"/>
    <n v="44564.447782805306"/>
    <m/>
    <m/>
  </r>
  <r>
    <n v="662"/>
    <n v="171801082633"/>
    <x v="20"/>
    <s v="Nidec ASI S.p.A"/>
    <s v="SURGE ARRESTER,F/TRAFO,DRY,5000155,NIDEC"/>
    <n v="1"/>
    <s v="NOS"/>
    <n v="37446.36"/>
    <m/>
    <n v="37446.36"/>
    <n v="85049090"/>
    <n v="0.15"/>
    <n v="0"/>
    <n v="0"/>
    <n v="0"/>
    <n v="0.1"/>
    <n v="0"/>
    <n v="0.18"/>
    <s v="001/2017-III375"/>
    <n v="5616.9539999999997"/>
    <n v="0"/>
    <n v="561.69539999999995"/>
    <n v="7852.5016919999989"/>
    <n v="14031.151091999998"/>
    <s v="DOC PENDING_INV/EXIT/INV/066"/>
    <s v="2000GS010P1141120389"/>
    <s v="0P1141120389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389"/>
    <s v="Verification Completed by NSS"/>
    <s v="Phaze1_Part_2"/>
    <n v="7068019"/>
    <n v="1"/>
    <x v="648"/>
    <s v="PHASE_1_ACT"/>
    <m/>
    <s v="REQUIRED COMPLETE VISIBLE COPY OF BOE."/>
    <m/>
    <x v="1"/>
    <n v="37446.36"/>
    <d v="2019-09-01T00:00:00"/>
    <s v="(Q). MANUFACTURE OF ELECTRICAL EQUIPMENT"/>
    <n v="666"/>
    <n v="93"/>
    <n v="110.5"/>
    <n v="153"/>
    <n v="133.4"/>
    <n v="1.207239819004525"/>
    <n v="1931"/>
    <n v="45206.736868778287"/>
    <m/>
    <m/>
  </r>
  <r>
    <n v="663"/>
    <n v="292103626603"/>
    <x v="261"/>
    <s v="Goodrich Gasket Pvt. Ltd."/>
    <s v="GSKT,FLR,805X860MM,3MM"/>
    <n v="4"/>
    <s v="NOS"/>
    <n v="9313.6674999999741"/>
    <m/>
    <n v="37254.669999999896"/>
    <n v="84841010"/>
    <n v="7.4999999999999997E-2"/>
    <n v="0"/>
    <n v="0"/>
    <n v="0"/>
    <n v="0.1"/>
    <n v="0"/>
    <n v="0.18"/>
    <s v="001/2017 - III369B"/>
    <n v="2794.1002499999922"/>
    <n v="0"/>
    <n v="279.41002499999922"/>
    <n v="7259.0724494999786"/>
    <n v="10332.582724499971"/>
    <s v="DOC PENDING_INV/EXIT/INV/082"/>
    <s v="2000CH010T2543980010"/>
    <s v="0T2543980010"/>
    <n v="292103626603"/>
    <s v="6030832"/>
    <d v="2021-04-13T00:00:00"/>
    <d v="2021-03-27T00:00:00"/>
    <e v="#N/A"/>
    <e v="#N/A"/>
    <e v="#N/A"/>
    <s v="Local"/>
    <m/>
    <m/>
    <m/>
    <m/>
    <m/>
    <m/>
    <n v="2000"/>
    <s v="CH01"/>
    <s v="0T2543980010"/>
    <s v="Verification Completed by NSS"/>
    <s v="Phaze_2"/>
    <s v="SD/201000895"/>
    <n v="4"/>
    <x v="649"/>
    <s v="PHASE_1_ACT"/>
    <m/>
    <m/>
    <n v="1356"/>
    <x v="2"/>
    <n v="9313.6674999999741"/>
    <d v="2021-03-01T00:00:00"/>
    <s v="(R). MANUFACTURE OF MACHINERY AND EQUIPMENT"/>
    <n v="722"/>
    <n v="111"/>
    <n v="116.1"/>
    <n v="153"/>
    <n v="130.80000000000001"/>
    <n v="1.1266149870801034"/>
    <n v="1384"/>
    <n v="41971.6695607234"/>
    <m/>
    <m/>
  </r>
  <r>
    <n v="664"/>
    <n v="291604728763"/>
    <x v="119"/>
    <s v="Emerson Process Management"/>
    <s v="SEAL RING,PTFE/CARB,11A9729X012,FISH-CO"/>
    <n v="5"/>
    <s v="NOS"/>
    <n v="7443"/>
    <m/>
    <n v="37215"/>
    <n v="84819090"/>
    <n v="7.4999999999999997E-2"/>
    <n v="0"/>
    <n v="0"/>
    <m/>
    <n v="0.1"/>
    <n v="0"/>
    <n v="0.18"/>
    <s v="001/2017-III368"/>
    <n v="2791.125"/>
    <n v="0"/>
    <n v="279.11250000000001"/>
    <n v="7251.3427500000007"/>
    <n v="10321.580250000001"/>
    <s v="DOC PENDING_INV/EXIT/INV/073"/>
    <s v="2000CH010P4102210620"/>
    <s v="0P4102210620"/>
    <n v="291604728763"/>
    <s v="0045120"/>
    <d v="2016-10-10T00:00:00"/>
    <d v="2016-09-16T00:00:00"/>
    <e v="#N/A"/>
    <e v="#N/A"/>
    <e v="#N/A"/>
    <s v="Local"/>
    <m/>
    <m/>
    <m/>
    <m/>
    <m/>
    <m/>
    <n v="2000"/>
    <s v="CH01"/>
    <s v="0P4102210620"/>
    <s v="Verification Completed by NSS"/>
    <m/>
    <n v="6316001236"/>
    <n v="5"/>
    <x v="650"/>
    <s v="PHASE_1_ACT"/>
    <m/>
    <s v="Documents required for remaining qty"/>
    <n v="3009"/>
    <x v="2"/>
    <n v="7443"/>
    <d v="2016-09-01T00:00:00"/>
    <s v="(R). MANUFACTURE OF MACHINERY AND EQUIPMENT"/>
    <n v="722"/>
    <n v="57"/>
    <n v="107.4"/>
    <n v="153"/>
    <n v="130.80000000000001"/>
    <n v="1.217877094972067"/>
    <n v="3026"/>
    <n v="45323.296089385476"/>
    <m/>
    <m/>
  </r>
  <r>
    <n v="665"/>
    <n v="172200770302"/>
    <x v="140"/>
    <s v="The Japan Steel Works, Ltd."/>
    <s v="KEY,S25C,K4A4301510130,JPSTL"/>
    <n v="2"/>
    <s v="EA"/>
    <n v="18545.224999999951"/>
    <m/>
    <n v="37090.449999999903"/>
    <n v="84779000"/>
    <n v="7.4999999999999997E-2"/>
    <n v="0"/>
    <n v="0"/>
    <n v="0"/>
    <n v="0.1"/>
    <n v="0"/>
    <n v="0.18"/>
    <s v="001/2017-III365"/>
    <n v="2781.7837499999928"/>
    <n v="0"/>
    <n v="278.17837499999928"/>
    <n v="7227.0741824999805"/>
    <n v="10287.036307499973"/>
    <s v="DOC PENDING_INV/EXIT/INV/085"/>
    <s v="2000CH010P0631080192"/>
    <s v="0P0631080192"/>
    <e v="#N/A"/>
    <e v="#N/A"/>
    <e v="#N/A"/>
    <d v="2022-02-17T00:00:00"/>
    <n v="172200770302"/>
    <s v="1001232"/>
    <d v="2022-03-15T00:00:00"/>
    <s v="Import"/>
    <m/>
    <m/>
    <m/>
    <m/>
    <m/>
    <m/>
    <n v="2000"/>
    <s v="CH01"/>
    <s v="0P0631080192"/>
    <s v="Verification Completed by NSS"/>
    <m/>
    <s v="MA20-0957-3"/>
    <n v="2"/>
    <x v="651"/>
    <s v="PHASE_2_ACT"/>
    <m/>
    <m/>
    <n v="1029"/>
    <x v="2"/>
    <n v="18545.224999999951"/>
    <d v="2022-02-01T00:00:00"/>
    <s v="(R). MANUFACTURE OF MACHINERY AND EQUIPMENT"/>
    <n v="722"/>
    <n v="122"/>
    <n v="122"/>
    <n v="153"/>
    <n v="130.80000000000001"/>
    <n v="1.0721311475409836"/>
    <n v="1047"/>
    <n v="39765.826721311372"/>
    <m/>
    <m/>
  </r>
  <r>
    <n v="666"/>
    <n v="292007495544"/>
    <x v="13"/>
    <s v="EMERSON PROCESS MANAGEMENT INDIA PV"/>
    <s v="SEAL KIT,SK-MUM100683S6133+,VIRVALVE"/>
    <n v="3"/>
    <s v="ST"/>
    <n v="12355"/>
    <m/>
    <n v="37065"/>
    <s v="84841000 / 84841090"/>
    <n v="7.4999999999999997E-2"/>
    <n v="0"/>
    <n v="0"/>
    <n v="0"/>
    <n v="0.1"/>
    <n v="0"/>
    <n v="0.18"/>
    <s v="001/2017-III369B"/>
    <n v="2779.875"/>
    <n v="0"/>
    <n v="277.98750000000001"/>
    <n v="7222.1152499999998"/>
    <n v="10279.97775"/>
    <s v="DOC PENDING_INV/EXIT/INV/080"/>
    <s v="2000CH010P5270021954"/>
    <s v="0P5270021954"/>
    <n v="292007495544"/>
    <s v="6067282"/>
    <d v="2020-09-28T00:00:00"/>
    <d v="2020-09-25T00:00:00"/>
    <e v="#N/A"/>
    <e v="#N/A"/>
    <e v="#N/A"/>
    <s v="Local"/>
    <m/>
    <m/>
    <m/>
    <m/>
    <m/>
    <m/>
    <n v="2000"/>
    <s v="CH01"/>
    <s v="0P5270021954"/>
    <s v="Verification Completed by NSS"/>
    <m/>
    <s v="600S2117004329"/>
    <n v="3"/>
    <x v="652"/>
    <s v="PHASE_1_ACT"/>
    <m/>
    <m/>
    <n v="1539"/>
    <x v="2"/>
    <n v="12355"/>
    <d v="2020-09-01T00:00:00"/>
    <s v="(R). MANUFACTURE OF MACHINERY AND EQUIPMENT"/>
    <n v="722"/>
    <n v="105"/>
    <n v="113.7"/>
    <n v="153"/>
    <n v="130.80000000000001"/>
    <n v="1.1503957783641161"/>
    <n v="1565"/>
    <n v="42639.419525065961"/>
    <m/>
    <m/>
  </r>
  <r>
    <n v="667"/>
    <n v="172101438154"/>
    <x v="131"/>
    <s v="Rotex Global, LLC"/>
    <s v="CRANK SFT KEY,8044,ROTEXSCR"/>
    <n v="3"/>
    <s v="EA"/>
    <n v="12337.836666666668"/>
    <m/>
    <n v="37013.51"/>
    <n v="84749000"/>
    <n v="7.4999999999999997E-2"/>
    <n v="0"/>
    <n v="0"/>
    <n v="0"/>
    <n v="0.1"/>
    <n v="0"/>
    <n v="0.18"/>
    <s v="001/2017-III363"/>
    <n v="2776.01325"/>
    <n v="0"/>
    <n v="277.60132500000003"/>
    <n v="7212.0824235"/>
    <n v="10265.6969985"/>
    <s v="DOC PENDING_INV/EXIT/INV/064"/>
    <s v="2000CH010P0680130009"/>
    <s v="0P0680130009"/>
    <e v="#N/A"/>
    <e v="#N/A"/>
    <e v="#N/A"/>
    <d v="2021-02-10T00:00:00"/>
    <n v="172101438154"/>
    <s v="1002670"/>
    <d v="2021-06-03T00:00:00"/>
    <s v="Import"/>
    <m/>
    <m/>
    <m/>
    <m/>
    <m/>
    <m/>
    <n v="2000"/>
    <s v="CH01"/>
    <s v="0P0680130009"/>
    <s v="Verification Completed by NSS"/>
    <s v="Phaze_2"/>
    <s v="SO00197741"/>
    <n v="3"/>
    <x v="653"/>
    <s v="PHASE_1_ACT"/>
    <m/>
    <s v="DOCUMENTS REQUIRED FOR REMAINING QTY"/>
    <n v="1401"/>
    <x v="2"/>
    <n v="12337.836666666668"/>
    <d v="2021-02-01T00:00:00"/>
    <s v="(R). MANUFACTURE OF MACHINERY AND EQUIPMENT"/>
    <n v="722"/>
    <n v="110"/>
    <n v="115.4"/>
    <n v="153"/>
    <n v="130.80000000000001"/>
    <n v="1.1334488734835355"/>
    <n v="1412"/>
    <n v="41952.921213171576"/>
    <m/>
    <m/>
  </r>
  <r>
    <n v="668"/>
    <n v="292106843851"/>
    <x v="262"/>
    <s v="Sundeep Associates"/>
    <s v="SHEET,GSKT,3MM,NON-ABS,STYLE 59"/>
    <n v="11"/>
    <s v="NOS"/>
    <n v="3345.2736363636363"/>
    <m/>
    <n v="36798.01"/>
    <n v="39201019"/>
    <n v="0.1"/>
    <n v="0"/>
    <n v="0"/>
    <n v="0"/>
    <n v="0.1"/>
    <n v="0"/>
    <n v="0.18"/>
    <s v="001/2017 - III106"/>
    <n v="3679.8010000000004"/>
    <n v="0"/>
    <n v="367.98010000000005"/>
    <n v="7352.2423980000003"/>
    <n v="11400.023498"/>
    <s v="DOC PENDING_INV/EXIT/INV/083"/>
    <s v="2000CH010T2548690032"/>
    <s v="0T2548690032"/>
    <n v="292106843851"/>
    <s v="6058859"/>
    <d v="2021-07-16T00:00:00"/>
    <d v="2021-07-15T00:00:00"/>
    <e v="#N/A"/>
    <e v="#N/A"/>
    <e v="#N/A"/>
    <s v="Local"/>
    <m/>
    <m/>
    <m/>
    <m/>
    <m/>
    <m/>
    <n v="2000"/>
    <s v="CH01"/>
    <s v="0T2548690032"/>
    <s v="Verification Completed by NSS"/>
    <m/>
    <s v="SG-887"/>
    <n v="11"/>
    <x v="654"/>
    <s v="PHASE_1_ACT"/>
    <m/>
    <s v="DOCUMENTS REQUIRED FOR REMAINING QTY."/>
    <n v="1246"/>
    <x v="2"/>
    <n v="3345.2736363636363"/>
    <d v="2021-07-01T00:00:00"/>
    <s v="(R). MANUFACTURE OF MACHINERY AND EQUIPMENT"/>
    <n v="722"/>
    <n v="115"/>
    <n v="119.2"/>
    <n v="153"/>
    <n v="130.80000000000001"/>
    <n v="1.0973154362416109"/>
    <n v="1262"/>
    <n v="40379.02439597316"/>
    <m/>
    <m/>
  </r>
  <r>
    <n v="669"/>
    <n v="171901244045"/>
    <x v="11"/>
    <s v="DEWACO LTD"/>
    <s v="0P4204020179  RLR,STEERING,110235-PE1000,DEWACO  (20190117)"/>
    <n v="12"/>
    <s v="EA"/>
    <n v="3654.62"/>
    <m/>
    <n v="43855.44"/>
    <n v="84139110"/>
    <n v="7.4999999999999997E-2"/>
    <m/>
    <m/>
    <m/>
    <n v="0.1"/>
    <m/>
    <n v="0.28000000000000003"/>
    <s v="IV117"/>
    <n v="3289.1579999999999"/>
    <m/>
    <n v="328.91579999999999"/>
    <n v="13292.583864000002"/>
    <n v="16910.657664000002"/>
    <s v="NA_INV/EXIT/INV/151_DOC PENDING"/>
    <s v="2000CH010P4204020179"/>
    <s v="0P4204020179"/>
    <e v="#N/A"/>
    <e v="#N/A"/>
    <e v="#N/A"/>
    <d v="2019-05-08T00:00:00"/>
    <n v="171901244045"/>
    <s v="1002253"/>
    <d v="2019-05-15T00:00:00"/>
    <s v="Import"/>
    <m/>
    <m/>
    <m/>
    <m/>
    <m/>
    <m/>
    <n v="2000"/>
    <s v="CH01"/>
    <s v="0P4204020179"/>
    <s v="Verification Completed by NSS"/>
    <s v="Phaze1_Part_1"/>
    <n v="20190117"/>
    <n v="12"/>
    <x v="655"/>
    <s v="PHASE_3_NSS"/>
    <s v="63 LINE ITEM OF NSS"/>
    <m/>
    <n v="2045"/>
    <x v="2"/>
    <n v="3064.59"/>
    <d v="2019-05-01T00:00:00"/>
    <s v="(R). MANUFACTURE OF MACHINERY AND EQUIPMENT"/>
    <n v="722"/>
    <n v="89"/>
    <n v="112.7"/>
    <n v="153"/>
    <n v="130.80000000000001"/>
    <n v="1.160603371783496"/>
    <n v="2054"/>
    <n v="42681.281845607809"/>
    <m/>
    <m/>
  </r>
  <r>
    <n v="670"/>
    <n v="292008114860"/>
    <x v="71"/>
    <s v="Kirloskar Ebara Pumps Limited"/>
    <s v="ADPTR,BRG,CS,KSOS05120010200/44,KEPL"/>
    <n v="1"/>
    <s v="PCS"/>
    <n v="38531.629999999997"/>
    <m/>
    <n v="38531.629999999997"/>
    <n v="84139120"/>
    <n v="7.4999999999999997E-2"/>
    <n v="0"/>
    <n v="0"/>
    <n v="0"/>
    <n v="0.1"/>
    <n v="0"/>
    <n v="0.18"/>
    <s v="001/2017-III308B"/>
    <n v="2889.8722499999999"/>
    <n v="0"/>
    <n v="288.98722500000002"/>
    <n v="7507.8881054999983"/>
    <n v="10686.747580499998"/>
    <s v="DOC PENDING_INV/EXIT/INV/075"/>
    <s v="2000GS010P4205021474"/>
    <s v="0P4205021474"/>
    <n v="292008114860"/>
    <s v="6072516"/>
    <d v="2020-10-16T00:00:00"/>
    <d v="2020-08-25T00:00:00"/>
    <e v="#N/A"/>
    <e v="#N/A"/>
    <e v="#N/A"/>
    <s v="Local"/>
    <m/>
    <m/>
    <m/>
    <m/>
    <m/>
    <m/>
    <n v="2000"/>
    <s v="GS01"/>
    <s v="0P4205021474"/>
    <s v="Verification Completed by NSS"/>
    <s v="Phaze1_Part_2"/>
    <n v="7199962282"/>
    <n v="1"/>
    <x v="656"/>
    <s v="PHASE_1_ACT"/>
    <m/>
    <s v="MATERIAL CANT FIND DUE TO DISCIPTION ISSUE"/>
    <n v="1570"/>
    <x v="2"/>
    <n v="36574.589999999902"/>
    <d v="2020-08-01T00:00:00"/>
    <s v="(R). MANUFACTURE OF MACHINERY AND EQUIPMENT"/>
    <n v="722"/>
    <n v="104"/>
    <n v="113.6"/>
    <n v="153"/>
    <n v="130.80000000000001"/>
    <n v="1.1514084507042255"/>
    <n v="1596"/>
    <n v="42112.292007042146"/>
    <m/>
    <m/>
  </r>
  <r>
    <n v="671"/>
    <n v="292007003105"/>
    <x v="87"/>
    <s v="HYDRODYNE TEIKOKU (INDIA)PRIVATE LI"/>
    <s v="SPCR,SLV,HRJ100-315/55C2/DB+,25,HYDRDYNE"/>
    <n v="1"/>
    <s v="NOS"/>
    <n v="36533.980000000003"/>
    <m/>
    <n v="36533.980000000003"/>
    <n v="84139190"/>
    <n v="7.4999999999999997E-2"/>
    <n v="0"/>
    <n v="0"/>
    <n v="0"/>
    <n v="0.1"/>
    <n v="0"/>
    <n v="0.18"/>
    <s v="001/2017-III317A"/>
    <n v="2740.0485000000003"/>
    <n v="0"/>
    <n v="274.00485000000003"/>
    <n v="7118.6460029999989"/>
    <n v="10132.699353"/>
    <s v="DOC PENDING_INV/EXIT/INV/076"/>
    <s v="2000CH010P4205024560"/>
    <s v="0P4205024560"/>
    <n v="292007003105"/>
    <s v="6062926"/>
    <d v="2020-09-14T00:00:00"/>
    <d v="2020-08-26T00:00:00"/>
    <e v="#N/A"/>
    <e v="#N/A"/>
    <e v="#N/A"/>
    <s v="Local"/>
    <m/>
    <m/>
    <m/>
    <m/>
    <m/>
    <m/>
    <n v="2000"/>
    <s v="CH01"/>
    <s v="0P4205024560"/>
    <s v="Verification Completed by NSS"/>
    <s v="Phaze1_Part_2"/>
    <s v="14/EXP"/>
    <n v="1"/>
    <x v="657"/>
    <s v="PHASE_1_ACT"/>
    <m/>
    <s v="Documents required"/>
    <n v="1569"/>
    <x v="2"/>
    <n v="36533.980000000003"/>
    <d v="2020-08-01T00:00:00"/>
    <s v="(R). MANUFACTURE OF MACHINERY AND EQUIPMENT"/>
    <n v="722"/>
    <n v="104"/>
    <n v="113.6"/>
    <n v="153"/>
    <n v="130.80000000000001"/>
    <n v="1.1514084507042255"/>
    <n v="1596"/>
    <n v="42065.533309859165"/>
    <m/>
    <m/>
  </r>
  <r>
    <n v="672"/>
    <n v="172001156751"/>
    <x v="263"/>
    <s v="Coperion K-Tron (Switzerland) LLC"/>
    <s v="NT-SEALS,9324-40101,K-TRON"/>
    <n v="23"/>
    <s v="EA"/>
    <n v="1583.6073913043479"/>
    <m/>
    <n v="36422.97"/>
    <n v="84799090"/>
    <n v="7.4999999999999997E-2"/>
    <m/>
    <n v="0"/>
    <n v="0"/>
    <n v="0.1"/>
    <n v="0"/>
    <n v="0.18"/>
    <s v="001/2017-III371"/>
    <n v="2731.7227499999999"/>
    <n v="0"/>
    <n v="273.17227500000001"/>
    <n v="7097.0157044999996"/>
    <n v="10101.910729499999"/>
    <s v="DOC PENDING_INV/EXIT/INV/085"/>
    <s v="2000CH010P0655810165"/>
    <s v="0P0655810165"/>
    <e v="#N/A"/>
    <e v="#N/A"/>
    <e v="#N/A"/>
    <d v="2020-06-09T00:00:00"/>
    <n v="172001156751"/>
    <s v="1002378"/>
    <d v="2020-06-15T00:00:00"/>
    <s v="Import"/>
    <m/>
    <m/>
    <m/>
    <m/>
    <m/>
    <m/>
    <n v="2000"/>
    <s v="CH01"/>
    <s v="0P0655810165"/>
    <s v="Verification Completed by NSS"/>
    <m/>
    <n v="30194902"/>
    <n v="23"/>
    <x v="658"/>
    <s v="PHASE_2_ACT"/>
    <m/>
    <m/>
    <n v="1647"/>
    <x v="2"/>
    <n v="1583.6073913043479"/>
    <d v="2020-06-01T00:00:00"/>
    <s v="(R). MANUFACTURE OF MACHINERY AND EQUIPMENT"/>
    <n v="722"/>
    <n v="102"/>
    <n v="112.7"/>
    <n v="153"/>
    <n v="130.80000000000001"/>
    <n v="1.160603371783496"/>
    <n v="1657"/>
    <n v="42272.621792369122"/>
    <m/>
    <m/>
  </r>
  <r>
    <n v="673"/>
    <n v="291804825023"/>
    <x v="264"/>
    <s v="Real Fasteners Pvt. Ltd."/>
    <s v="STBLT+N,A193-B16,8UN,225MM,1.1/8IN"/>
    <n v="124"/>
    <s v="EA"/>
    <n v="101.03225806451613"/>
    <m/>
    <n v="12528"/>
    <n v="73181500"/>
    <n v="0.15"/>
    <s v="050/2017-377AA"/>
    <n v="0"/>
    <n v="0"/>
    <n v="0.1"/>
    <n v="0"/>
    <n v="0.18"/>
    <s v="001/2017 - III232"/>
    <n v="1879.1999999999998"/>
    <n v="0"/>
    <n v="187.92"/>
    <n v="2627.1215999999999"/>
    <n v="4694.2415999999994"/>
    <s v="DOC PENDING_INV/EXIT/INV/064"/>
    <s v="2000CH010T1538950049"/>
    <s v="0T1538950049"/>
    <n v="291804825023"/>
    <s v="6038645"/>
    <d v="2018-06-11T00:00:00"/>
    <d v="2018-06-11T00:00:00"/>
    <e v="#N/A"/>
    <e v="#N/A"/>
    <e v="#N/A"/>
    <s v="Local"/>
    <m/>
    <m/>
    <m/>
    <m/>
    <m/>
    <m/>
    <n v="2000"/>
    <s v="CH01"/>
    <s v="0T1538950049"/>
    <s v="Verification Completed by NSS"/>
    <m/>
    <n v="43"/>
    <n v="124"/>
    <x v="659"/>
    <s v="PHASE_1_ACT"/>
    <m/>
    <s v="NIL"/>
    <n v="2376"/>
    <x v="2"/>
    <n v="292.935"/>
    <d v="2018-06-01T00:00:00"/>
    <s v="(R). MANUFACTURE OF MACHINERY AND EQUIPMENT"/>
    <n v="722"/>
    <n v="78"/>
    <n v="110.5"/>
    <n v="153"/>
    <n v="130.80000000000001"/>
    <n v="1.183710407239819"/>
    <n v="2388"/>
    <n v="42997.025809954757"/>
    <m/>
    <m/>
  </r>
  <r>
    <n v="674"/>
    <m/>
    <x v="11"/>
    <s v="REFTECK SOLUTIONS EUROPE GMBH"/>
    <s v="SPARE KIT,F/M40TS7A110-HC,MVA, (12432023)"/>
    <n v="1"/>
    <s v="ST"/>
    <n v="36210.919999999896"/>
    <m/>
    <n v="36210.919999999896"/>
    <n v="85389000"/>
    <n v="7.4999999999999997E-2"/>
    <m/>
    <m/>
    <m/>
    <n v="0.1"/>
    <m/>
    <n v="0.18"/>
    <s v="III1023"/>
    <n v="2715.8189999999922"/>
    <m/>
    <n v="271.58189999999922"/>
    <n v="7055.6977619999789"/>
    <n v="10043.098661999971"/>
    <s v="NA_INV/EXIT/INV/161_DOC PENDING"/>
    <s v="2000CH010P4102206449"/>
    <s v="0P4102206449"/>
    <e v="#N/A"/>
    <e v="#N/A"/>
    <e v="#N/A"/>
    <e v="#N/A"/>
    <e v="#N/A"/>
    <e v="#N/A"/>
    <e v="#N/A"/>
    <s v="Import"/>
    <m/>
    <m/>
    <m/>
    <m/>
    <m/>
    <m/>
    <n v="2000"/>
    <s v="CH01"/>
    <s v="0P4102206449"/>
    <s v="New_Line item_ Addition"/>
    <m/>
    <n v="12432023"/>
    <n v="1"/>
    <x v="660"/>
    <s v="PHASE_5_NSS"/>
    <s v="63 LINE ITEM OF NSS"/>
    <m/>
    <m/>
    <x v="1"/>
    <n v="36210.919999999896"/>
    <d v="2019-09-01T00:00:00"/>
    <s v="(Q). MANUFACTURE OF ELECTRICAL EQUIPMENT"/>
    <n v="666"/>
    <n v="93"/>
    <n v="110.5"/>
    <n v="153"/>
    <n v="133.4"/>
    <n v="1.207239819004525"/>
    <n v="1931"/>
    <n v="43715.264506787207"/>
    <m/>
    <m/>
  </r>
  <r>
    <n v="675"/>
    <m/>
    <x v="11"/>
    <s v="Nidec ASI S.p.A"/>
    <s v="SW,PRESS,1/4IN BSP,30TO300BAR,K57,FOX, (317001864)"/>
    <n v="1"/>
    <s v="EA"/>
    <n v="36196.61"/>
    <m/>
    <n v="36196.61"/>
    <n v="850300"/>
    <n v="7.4999999999999997E-2"/>
    <m/>
    <m/>
    <m/>
    <n v="0.1"/>
    <m/>
    <n v="0.18"/>
    <s v="III1177"/>
    <n v="2714.74575"/>
    <m/>
    <n v="271.47457500000002"/>
    <n v="7052.9094585000003"/>
    <n v="10039.1297835"/>
    <s v="NA_INV/EXIT/INV/161_DOC PENDING"/>
    <s v="2000CH010P4151070017"/>
    <s v="0P4151070017"/>
    <e v="#N/A"/>
    <e v="#N/A"/>
    <e v="#N/A"/>
    <e v="#N/A"/>
    <e v="#N/A"/>
    <e v="#N/A"/>
    <e v="#N/A"/>
    <s v="Import"/>
    <m/>
    <m/>
    <m/>
    <m/>
    <m/>
    <m/>
    <n v="2000"/>
    <s v="CH01"/>
    <s v="0P4151070017"/>
    <s v="Verification Completed by NSS"/>
    <s v="Phaze1_Part_2"/>
    <n v="317001864"/>
    <n v="1"/>
    <x v="661"/>
    <s v="PHASE_5_NSS"/>
    <s v="63 LINE ITEM OF NSS"/>
    <m/>
    <m/>
    <x v="1"/>
    <n v="36196.61"/>
    <d v="2019-09-01T00:00:00"/>
    <s v="(Q). MANUFACTURE OF ELECTRICAL EQUIPMENT"/>
    <n v="666"/>
    <n v="93"/>
    <n v="110.5"/>
    <n v="153"/>
    <n v="133.4"/>
    <n v="1.207239819004525"/>
    <n v="1931"/>
    <n v="43697.988904977385"/>
    <m/>
    <m/>
  </r>
  <r>
    <n v="676"/>
    <n v="291603957595"/>
    <x v="193"/>
    <s v="EMERSON PROCESS MANAGEMENT"/>
    <s v="BSHG,SEAL,EZ-NS,1E845714012,FISH-CO"/>
    <n v="7"/>
    <s v="EA"/>
    <n v="5166.6228571428574"/>
    <m/>
    <n v="36166.36"/>
    <n v="84819090"/>
    <n v="7.4999999999999997E-2"/>
    <n v="0"/>
    <n v="0"/>
    <n v="0"/>
    <n v="0.1"/>
    <n v="0"/>
    <n v="0.18"/>
    <s v="001/2017-III368"/>
    <n v="2712.4769999999999"/>
    <n v="0"/>
    <n v="271.24770000000001"/>
    <n v="7047.0152459999999"/>
    <n v="10030.739946"/>
    <s v="DOC PENDING_INV/EXIT/INV/072"/>
    <s v="2000CH010P4102201010"/>
    <s v="0P4102201010"/>
    <n v="291603957595"/>
    <n v="38574"/>
    <d v="2016-08-27T00:00:00"/>
    <d v="2016-08-12T00:00:00"/>
    <e v="#N/A"/>
    <e v="#N/A"/>
    <e v="#N/A"/>
    <s v="Local"/>
    <m/>
    <m/>
    <m/>
    <m/>
    <m/>
    <m/>
    <n v="2000"/>
    <s v="CH01"/>
    <s v="0P4102201010"/>
    <s v="Verification Completed by NSS"/>
    <m/>
    <s v="6316000949/9320633413"/>
    <n v="7"/>
    <x v="662"/>
    <s v="PHASE_1_ACT"/>
    <m/>
    <s v="DOCUMENTS REQUIRED FOR REMAINING QTY"/>
    <n v="3044"/>
    <x v="2"/>
    <n v="5166.6228571428574"/>
    <d v="2016-08-01T00:00:00"/>
    <s v="(R). MANUFACTURE OF MACHINERY AND EQUIPMENT"/>
    <n v="722"/>
    <n v="56"/>
    <n v="107.5"/>
    <n v="153"/>
    <n v="130.80000000000001"/>
    <n v="1.2167441860465118"/>
    <n v="3057"/>
    <n v="44005.208260465122"/>
    <m/>
    <m/>
  </r>
  <r>
    <n v="677"/>
    <n v="172103028031"/>
    <x v="14"/>
    <s v="The Japan Steel Works, Ltd."/>
    <s v="GSKT,V-N520-27C,AC-5017-00,SHOWA"/>
    <n v="10"/>
    <s v="EA"/>
    <n v="3606.5320000000002"/>
    <m/>
    <n v="36065.32"/>
    <n v="84779000"/>
    <n v="7.4999999999999997E-2"/>
    <n v="0"/>
    <n v="0"/>
    <n v="0"/>
    <n v="0.1"/>
    <n v="0"/>
    <n v="0.18"/>
    <s v="001/2017-III365"/>
    <n v="2704.8989999999999"/>
    <n v="0"/>
    <n v="270.48989999999998"/>
    <n v="7027.3276019999994"/>
    <n v="10002.716501999999"/>
    <s v="DOC PENDING_INV/EXIT/INV/085"/>
    <s v="2000CH010P0631070169"/>
    <s v="0P0631070169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70169"/>
    <s v="Verification Completed by NSS"/>
    <m/>
    <s v="MA20-0837-1"/>
    <n v="10"/>
    <x v="663"/>
    <s v="PHASE_2_ACT"/>
    <m/>
    <m/>
    <n v="1155"/>
    <x v="2"/>
    <n v="3606.5320000000002"/>
    <d v="2021-10-01T00:00:00"/>
    <s v="(R). MANUFACTURE OF MACHINERY AND EQUIPMENT"/>
    <n v="722"/>
    <n v="118"/>
    <n v="120.4"/>
    <n v="153"/>
    <n v="130.80000000000001"/>
    <n v="1.0863787375415284"/>
    <n v="1170"/>
    <n v="39180.596810631236"/>
    <m/>
    <m/>
  </r>
  <r>
    <n v="678"/>
    <n v="292203577260"/>
    <x v="195"/>
    <s v="EMERSON PROCESS MANAGEMENT"/>
    <s v="SEAT RING,SS316,26A3351X012,FISH-CO"/>
    <n v="2"/>
    <s v="NOS"/>
    <n v="18031"/>
    <m/>
    <n v="36062"/>
    <n v="84819090"/>
    <n v="7.4999999999999997E-2"/>
    <n v="0"/>
    <n v="0"/>
    <n v="0"/>
    <n v="0.1"/>
    <n v="0"/>
    <n v="0.18"/>
    <s v="001/2017-III368"/>
    <n v="2704.65"/>
    <n v="0"/>
    <n v="270.46500000000003"/>
    <n v="7026.680699999999"/>
    <n v="10001.795699999999"/>
    <s v="DOC PENDING_INV/EXIT/INV/074"/>
    <s v="2000CH010P4102240089"/>
    <s v="0P4102240089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40089"/>
    <s v="Verification Completed by NSS"/>
    <m/>
    <s v="2RXC21-1440"/>
    <n v="2"/>
    <x v="664"/>
    <s v="PHASE_1_ACT"/>
    <m/>
    <s v="documents required for remaining qty"/>
    <n v="987"/>
    <x v="2"/>
    <n v="18031"/>
    <d v="2022-03-01T00:00:00"/>
    <s v="(R). MANUFACTURE OF MACHINERY AND EQUIPMENT"/>
    <n v="722"/>
    <n v="123"/>
    <n v="122.7"/>
    <n v="153"/>
    <n v="130.80000000000001"/>
    <n v="1.0660146699266504"/>
    <n v="1019"/>
    <n v="38442.621026894863"/>
    <m/>
    <m/>
  </r>
  <r>
    <n v="679"/>
    <n v="291904040164"/>
    <x v="265"/>
    <s v="Process Instruments"/>
    <s v="VLV,VPA542-1-02A,SMC"/>
    <n v="11"/>
    <s v="PCS"/>
    <n v="3277.181818181818"/>
    <m/>
    <n v="36049"/>
    <n v="84812000"/>
    <n v="7.4999999999999997E-2"/>
    <n v="0"/>
    <n v="0"/>
    <n v="0"/>
    <n v="0.1"/>
    <n v="0"/>
    <n v="0.18"/>
    <s v="001/2017-III368"/>
    <n v="2703.6749999999997"/>
    <n v="0"/>
    <n v="270.36750000000001"/>
    <n v="7024.1476499999999"/>
    <n v="9998.1901499999985"/>
    <s v="DOC PENDING_INV/EXIT/INV/079"/>
    <s v="2000CH010P5261440104"/>
    <s v="0P5261440104"/>
    <n v="291904040164"/>
    <s v="6029390"/>
    <d v="2019-04-26T00:00:00"/>
    <d v="2019-04-26T00:00:00"/>
    <e v="#N/A"/>
    <e v="#N/A"/>
    <e v="#N/A"/>
    <s v="Local"/>
    <m/>
    <m/>
    <m/>
    <m/>
    <m/>
    <m/>
    <n v="2000"/>
    <s v="CH01"/>
    <s v="0P5261440104"/>
    <s v="Verification Completed by NSS"/>
    <s v="Phaze_2"/>
    <s v="G-071/19-20"/>
    <n v="11"/>
    <x v="665"/>
    <s v="PHASE_1_ACT"/>
    <m/>
    <s v="DOCUMENTS REQUIRED FOR REMAINING QTY."/>
    <n v="2057"/>
    <x v="2"/>
    <n v="3277.181818181818"/>
    <d v="2019-04-01T00:00:00"/>
    <s v="(R). MANUFACTURE OF MACHINERY AND EQUIPMENT"/>
    <n v="722"/>
    <n v="88"/>
    <n v="112.5"/>
    <n v="153"/>
    <n v="130.80000000000001"/>
    <n v="1.1626666666666667"/>
    <n v="2084"/>
    <n v="41912.970666666668"/>
    <m/>
    <m/>
  </r>
  <r>
    <n v="680"/>
    <n v="171800967741"/>
    <x v="93"/>
    <s v="Bently Nevada LLC"/>
    <s v="CBL,EXT,F/ACCLRMTR,9571-20,BENTLY-N"/>
    <n v="2"/>
    <s v="EA"/>
    <n v="17809.705000000002"/>
    <m/>
    <n v="35619.410000000003"/>
    <n v="85444220"/>
    <n v="0.1"/>
    <s v="050/2017 -491"/>
    <n v="0"/>
    <n v="0"/>
    <n v="0.1"/>
    <n v="0"/>
    <n v="0.18"/>
    <s v="001/2017 -III395"/>
    <n v="3561.9410000000007"/>
    <n v="0"/>
    <n v="356.19410000000011"/>
    <n v="7116.7581180000006"/>
    <n v="11034.893218000001"/>
    <s v="DOC PENDING_INV/EXIT/INV/080"/>
    <s v="2000CH010P5551871055"/>
    <s v="0P5551871055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55"/>
    <s v="Verification Completed by NSS"/>
    <s v="Phaze_2"/>
    <n v="1007534470"/>
    <n v="2"/>
    <x v="666"/>
    <s v="PHASE_1_ACT"/>
    <m/>
    <m/>
    <n v="2460"/>
    <x v="1"/>
    <n v="17809.705000000002"/>
    <d v="2018-03-01T00:00:00"/>
    <s v="(Q). MANUFACTURE OF ELECTRICAL EQUIPMENT"/>
    <n v="666"/>
    <n v="75"/>
    <n v="110.1"/>
    <n v="153"/>
    <n v="133.4"/>
    <n v="1.2116257947320619"/>
    <n v="2480"/>
    <n v="43157.395949137157"/>
    <m/>
    <m/>
  </r>
  <r>
    <n v="681"/>
    <n v="292102379940"/>
    <x v="174"/>
    <s v="EMERSON PROCESS MANAGEMENT"/>
    <s v="PCKG BOX RING,EHD-NS,1J873535072,FISH-CO"/>
    <n v="8"/>
    <s v="NOS"/>
    <n v="4448.75"/>
    <m/>
    <n v="35590"/>
    <n v="84819090"/>
    <n v="7.4999999999999997E-2"/>
    <n v="0"/>
    <n v="0"/>
    <m/>
    <n v="0.1"/>
    <n v="0"/>
    <n v="0.18"/>
    <s v="001/2017-III368"/>
    <n v="2669.25"/>
    <n v="0"/>
    <n v="266.92500000000001"/>
    <n v="6934.7115000000003"/>
    <n v="9870.8865000000005"/>
    <s v="DOC PENDING_INV/EXIT/INV/073"/>
    <s v="2000CH010P4102211151"/>
    <s v="0P4102211151"/>
    <n v="292102379940"/>
    <s v="6020736"/>
    <d v="2021-03-09T00:00:00"/>
    <d v="2021-02-24T00:00:00"/>
    <e v="#N/A"/>
    <e v="#N/A"/>
    <e v="#N/A"/>
    <s v="Local"/>
    <m/>
    <m/>
    <m/>
    <m/>
    <m/>
    <m/>
    <n v="2000"/>
    <s v="CH01"/>
    <s v="0P4102211151"/>
    <s v="Verification Completed by NSS"/>
    <m/>
    <n v="9320633414"/>
    <n v="8"/>
    <x v="667"/>
    <s v="PHASE_1_ACT"/>
    <m/>
    <s v="Documents required for remaining qty"/>
    <n v="1387"/>
    <x v="2"/>
    <n v="4448.75"/>
    <d v="2021-02-01T00:00:00"/>
    <s v="(R). MANUFACTURE OF MACHINERY AND EQUIPMENT"/>
    <n v="722"/>
    <n v="110"/>
    <n v="115.4"/>
    <n v="153"/>
    <n v="130.80000000000001"/>
    <n v="1.1334488734835355"/>
    <n v="1412"/>
    <n v="40339.445407279032"/>
    <m/>
    <m/>
  </r>
  <r>
    <n v="682"/>
    <m/>
    <x v="11"/>
    <s v="Emerson Process Management"/>
    <s v="GSKT,GPH,RGASKETX212,FISH-CO"/>
    <n v="6"/>
    <s v="EA"/>
    <n v="5924"/>
    <m/>
    <n v="35544"/>
    <n v="68151900"/>
    <n v="0.1"/>
    <m/>
    <m/>
    <m/>
    <n v="0.1"/>
    <m/>
    <n v="0.18"/>
    <s v="001/2017 -III182D"/>
    <n v="3554.4"/>
    <n v="0"/>
    <n v="355.44000000000005"/>
    <n v="7101.6912000000002"/>
    <n v="11011.531200000001"/>
    <s v="DOC PENDING_INV/EXIT/INV/164"/>
    <s v="2000GS010P4102210055"/>
    <s v="2000GS010P4102210055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55"/>
    <s v="Verification Completed by NSS"/>
    <m/>
    <s v="6315002660"/>
    <n v="6"/>
    <x v="668"/>
    <s v="PHASE_6_ACT"/>
    <m/>
    <m/>
    <n v="3270"/>
    <x v="2"/>
    <n v="5924"/>
    <d v="2015-12-01T00:00:00"/>
    <s v="(R). MANUFACTURE OF MACHINERY AND EQUIPMENT"/>
    <n v="722"/>
    <n v="48"/>
    <n v="109"/>
    <n v="153"/>
    <n v="130.80000000000001"/>
    <n v="1.2000000000000002"/>
    <n v="3301"/>
    <n v="42652.800000000003"/>
    <m/>
    <m/>
  </r>
  <r>
    <n v="683"/>
    <n v="292008547375"/>
    <x v="266"/>
    <s v="PILOT Gaskets And Engineers"/>
    <s v="GSKT,GRVD,MTL,KAMM,GPH,3MM,508X540MM"/>
    <n v="6"/>
    <s v="NOS"/>
    <n v="5911.0049999999828"/>
    <m/>
    <n v="35466.029999999897"/>
    <n v="84841010"/>
    <n v="7.4999999999999997E-2"/>
    <n v="0"/>
    <n v="0"/>
    <n v="0"/>
    <n v="0.1"/>
    <n v="0"/>
    <n v="0.18"/>
    <s v="001/2017 - III369B"/>
    <n v="2659.9522499999921"/>
    <n v="0"/>
    <n v="265.99522499999921"/>
    <n v="6910.5559454999802"/>
    <n v="9836.503420499972"/>
    <s v="DOC PENDING_INV/EXIT/INV/082"/>
    <s v="2000CH010T2541870059"/>
    <s v="0T2541870059"/>
    <n v="292008547375"/>
    <s v="6076213"/>
    <d v="2020-10-29T00:00:00"/>
    <d v="2020-10-15T00:00:00"/>
    <e v="#N/A"/>
    <e v="#N/A"/>
    <e v="#N/A"/>
    <s v="Local"/>
    <m/>
    <m/>
    <m/>
    <m/>
    <m/>
    <m/>
    <n v="2000"/>
    <s v="CH01"/>
    <s v="0T2541870059"/>
    <s v="Verification Completed by NSS"/>
    <m/>
    <s v="PGE/A0387/20-21"/>
    <n v="6"/>
    <x v="669"/>
    <s v="PHASE_1_ACT"/>
    <m/>
    <m/>
    <n v="1519"/>
    <x v="2"/>
    <n v="5911.0049999999828"/>
    <d v="2020-10-01T00:00:00"/>
    <s v="(R). MANUFACTURE OF MACHINERY AND EQUIPMENT"/>
    <n v="722"/>
    <n v="106"/>
    <n v="114.2"/>
    <n v="153"/>
    <n v="130.80000000000001"/>
    <n v="1.1453590192644485"/>
    <n v="1535"/>
    <n v="40621.337338003388"/>
    <m/>
    <m/>
  </r>
  <r>
    <n v="684"/>
    <n v="171700744132"/>
    <x v="61"/>
    <s v="Bently Nevada LLC"/>
    <s v="PROBE,M10X1,33010403151001IN,BENTLY-N"/>
    <n v="1"/>
    <s v="EA"/>
    <n v="35391.83"/>
    <m/>
    <n v="35391.83"/>
    <n v="85437099"/>
    <n v="7.4999999999999997E-2"/>
    <n v="0"/>
    <n v="0"/>
    <n v="0"/>
    <n v="0.1"/>
    <n v="0"/>
    <n v="0.18"/>
    <s v="001/2017-III394"/>
    <n v="2654.3872500000002"/>
    <n v="0"/>
    <n v="265.43872500000003"/>
    <n v="6896.0980755"/>
    <n v="9815.9240504999998"/>
    <s v="DOC PENDING_INV/EXIT/INV/080"/>
    <s v="2000CH010P5551870018"/>
    <s v="0P5551870018"/>
    <e v="#N/A"/>
    <e v="#N/A"/>
    <e v="#N/A"/>
    <d v="2017-03-21T00:00:00"/>
    <n v="171700744132"/>
    <s v="0001243"/>
    <d v="2017-03-29T00:00:00"/>
    <s v="Import"/>
    <m/>
    <m/>
    <m/>
    <m/>
    <m/>
    <m/>
    <n v="2000"/>
    <s v="CH01"/>
    <s v="0P5551870018"/>
    <s v="Verification Completed by NSS"/>
    <m/>
    <n v="1007462052"/>
    <n v="1"/>
    <x v="670"/>
    <s v="PHASE_1_ACT"/>
    <m/>
    <m/>
    <n v="2823"/>
    <x v="3"/>
    <n v="35391.83"/>
    <d v="2017-03-01T00:00:00"/>
    <s v="(P). MANUFACTURE OF COMPUTER, ELECTRONIC AND OPTICAL PRODUCTS"/>
    <n v="639"/>
    <n v="63"/>
    <n v="108"/>
    <n v="153"/>
    <n v="121.7"/>
    <n v="1.1268518518518518"/>
    <n v="2845"/>
    <n v="39881.349175925927"/>
    <m/>
    <m/>
  </r>
  <r>
    <n v="685"/>
    <n v="291604729290"/>
    <x v="119"/>
    <s v="EMERSON PROCESS MANAGEMENT"/>
    <s v="STEM,UNS S31600,1U230635162,FISH-CO"/>
    <n v="3"/>
    <s v="NOS"/>
    <n v="11686"/>
    <m/>
    <n v="35058"/>
    <n v="84819090"/>
    <n v="7.4999999999999997E-2"/>
    <n v="0"/>
    <n v="0"/>
    <n v="0"/>
    <n v="0.1"/>
    <n v="0"/>
    <n v="0.18"/>
    <s v="001/2017-III368"/>
    <n v="2629.35"/>
    <n v="0"/>
    <n v="262.935"/>
    <n v="6831.0512999999992"/>
    <n v="9723.336299999999"/>
    <s v="DOC PENDING_INV/EXIT/INV/074"/>
    <s v="2000CH010P4102240052"/>
    <s v="0P4102240052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40052"/>
    <s v="Verification Completed by NSS"/>
    <m/>
    <n v="6316001233"/>
    <n v="3"/>
    <x v="671"/>
    <s v="PHASE_1_ACT"/>
    <m/>
    <s v="documents required for remaining qty"/>
    <n v="3009"/>
    <x v="2"/>
    <n v="11686"/>
    <d v="2016-09-01T00:00:00"/>
    <s v="(R). MANUFACTURE OF MACHINERY AND EQUIPMENT"/>
    <n v="722"/>
    <n v="57"/>
    <n v="107.4"/>
    <n v="153"/>
    <n v="130.80000000000001"/>
    <n v="1.217877094972067"/>
    <n v="3026"/>
    <n v="42696.335195530723"/>
    <m/>
    <m/>
  </r>
  <r>
    <n v="686"/>
    <m/>
    <x v="11"/>
    <s v="ELECTRO SERVICES"/>
    <s v="RESIST,1PH,MXA,1VYN452328-010,METROSIL"/>
    <n v="1"/>
    <s v="NOS"/>
    <n v="35000"/>
    <m/>
    <n v="35000"/>
    <n v="85332929"/>
    <n v="0"/>
    <m/>
    <m/>
    <m/>
    <n v="0"/>
    <m/>
    <n v="0.18"/>
    <s v="001/2017 -III386"/>
    <n v="0"/>
    <n v="0"/>
    <n v="0"/>
    <n v="6300"/>
    <n v="6300"/>
    <s v="DOC PENDING_INV/EXIT/INV/165"/>
    <s v="2000GS010P4712210019"/>
    <s v="2000GS010P4712210019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712210019"/>
    <s v="Verification Completed by NSS"/>
    <s v="Phaze1_Part_2"/>
    <s v="R-058/16-17"/>
    <n v="1"/>
    <x v="672"/>
    <s v="PHASE_6_ACT"/>
    <m/>
    <m/>
    <n v="2813"/>
    <x v="1"/>
    <n v="35000"/>
    <d v="2017-03-01T00:00:00"/>
    <s v="(Q). MANUFACTURE OF ELECTRICAL EQUIPMENT"/>
    <n v="666"/>
    <n v="63"/>
    <n v="108"/>
    <n v="153"/>
    <n v="133.4"/>
    <n v="1.2351851851851852"/>
    <n v="2845"/>
    <n v="43231.481481481482"/>
    <m/>
    <m/>
  </r>
  <r>
    <n v="687"/>
    <n v="171800967741"/>
    <x v="93"/>
    <s v="Bently Nevada LLC"/>
    <s v="CBL,EXT,F/ACCLRMTR,16925-33,BENTLY-N"/>
    <n v="2"/>
    <s v="EA"/>
    <n v="17391.965"/>
    <m/>
    <n v="34783.93"/>
    <n v="85444220"/>
    <n v="0.1"/>
    <s v="050/2017 -491"/>
    <n v="0"/>
    <n v="0"/>
    <n v="0.1"/>
    <n v="0"/>
    <n v="0.18"/>
    <s v="001/2017 -III395"/>
    <n v="3478.393"/>
    <n v="0"/>
    <n v="347.83930000000004"/>
    <n v="6949.8292140000003"/>
    <n v="10776.061514000001"/>
    <s v="DOC PENDING_INV/EXIT/INV/080"/>
    <s v="2000CH010P5551871046"/>
    <s v="0P5551871046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46"/>
    <s v="Verification Completed by NSS"/>
    <s v="Phaze_2"/>
    <n v="1007534470"/>
    <n v="2"/>
    <x v="673"/>
    <s v="PHASE_1_ACT"/>
    <m/>
    <m/>
    <n v="2460"/>
    <x v="1"/>
    <n v="17391.965"/>
    <d v="2018-03-01T00:00:00"/>
    <s v="(Q). MANUFACTURE OF ELECTRICAL EQUIPMENT"/>
    <n v="666"/>
    <n v="75"/>
    <n v="110.1"/>
    <n v="153"/>
    <n v="133.4"/>
    <n v="1.2116257947320619"/>
    <n v="2480"/>
    <n v="42145.106830154407"/>
    <m/>
    <m/>
  </r>
  <r>
    <n v="688"/>
    <n v="292108715953"/>
    <x v="267"/>
    <s v="BHEL-GE Gas Turbine Services Pvt Lt"/>
    <s v="TUBING THERMOCPL,43511961014-01,BHEL"/>
    <n v="5"/>
    <s v="EA"/>
    <n v="6936.6940000000004"/>
    <m/>
    <n v="34683.47"/>
    <n v="73064000"/>
    <n v="0.1"/>
    <s v="050/2017-377"/>
    <n v="0"/>
    <m/>
    <n v="0.1"/>
    <m/>
    <n v="0.18"/>
    <s v="001/2017-III220"/>
    <n v="3468.3470000000002"/>
    <n v="0"/>
    <n v="346.83470000000005"/>
    <n v="6929.7573060000004"/>
    <n v="10744.939006000001"/>
    <s v="DOC PENDING_INV/EXIT/INV/095"/>
    <s v="2000CH010P1401130062"/>
    <s v="0P1401130062"/>
    <n v="292108715953"/>
    <s v="6074615"/>
    <d v="2021-09-02T00:00:00"/>
    <d v="2021-08-19T00:00:00"/>
    <e v="#N/A"/>
    <e v="#N/A"/>
    <e v="#N/A"/>
    <s v="Local"/>
    <m/>
    <m/>
    <m/>
    <m/>
    <m/>
    <m/>
    <n v="2000"/>
    <s v="CH01"/>
    <s v="0P1401130062"/>
    <s v="Verification Completed by NSS"/>
    <m/>
    <s v="TS-I21-0526"/>
    <n v="5"/>
    <x v="674"/>
    <s v="PHASE_3_ACT"/>
    <m/>
    <m/>
    <n v="1211"/>
    <x v="2"/>
    <n v="6936.6940000000004"/>
    <d v="2021-08-01T00:00:00"/>
    <s v="(R). MANUFACTURE OF MACHINERY AND EQUIPMENT"/>
    <n v="722"/>
    <n v="116"/>
    <n v="119.4"/>
    <n v="153"/>
    <n v="130.80000000000001"/>
    <n v="1.0954773869346734"/>
    <n v="1231"/>
    <n v="37994.957085427137"/>
    <m/>
    <m/>
  </r>
  <r>
    <n v="689"/>
    <n v="291800101880"/>
    <x v="268"/>
    <s v="BHEL-GE GAS TURBINE"/>
    <s v="GSKT,SPW,35108001,BHEL-GT"/>
    <n v="40"/>
    <s v="EA"/>
    <n v="865.23824999999738"/>
    <m/>
    <n v="34609.529999999897"/>
    <n v="84119900"/>
    <n v="0.1"/>
    <m/>
    <n v="0"/>
    <m/>
    <n v="0.1"/>
    <m/>
    <n v="0.18"/>
    <s v="001/2017-III316"/>
    <n v="3460.95299999999"/>
    <n v="0"/>
    <n v="346.09529999999904"/>
    <n v="6914.9840939999785"/>
    <n v="10722.032393999967"/>
    <s v="DOC PENDING_INV/EXIT/INV/095"/>
    <s v="2000CH010P1401070023"/>
    <s v="0P1401070023"/>
    <n v="291800101880"/>
    <s v="6000948"/>
    <d v="2018-01-04T00:00:00"/>
    <d v="2017-12-26T00:00:00"/>
    <e v="#N/A"/>
    <e v="#N/A"/>
    <e v="#N/A"/>
    <s v="Local"/>
    <m/>
    <m/>
    <m/>
    <m/>
    <m/>
    <m/>
    <n v="2000"/>
    <s v="CH01"/>
    <s v="0P1401070023"/>
    <s v="Verification Completed by NSS"/>
    <m/>
    <s v="TS-I17-0521"/>
    <n v="40"/>
    <x v="675"/>
    <s v="PHASE_3_ACT"/>
    <m/>
    <m/>
    <n v="2543"/>
    <x v="2"/>
    <n v="865.23824999999738"/>
    <d v="2017-12-01T00:00:00"/>
    <s v="(R). MANUFACTURE OF MACHINERY AND EQUIPMENT"/>
    <n v="722"/>
    <n v="72"/>
    <n v="108.9"/>
    <n v="153"/>
    <n v="130.80000000000001"/>
    <n v="1.2011019283746558"/>
    <n v="2570"/>
    <n v="41569.573223140374"/>
    <m/>
    <m/>
  </r>
  <r>
    <n v="690"/>
    <m/>
    <x v="11"/>
    <s v="Virgo Valves &amp; Controls Private Lim"/>
    <s v="SEAT,F316,9MP3K3RM90,VIRGO"/>
    <n v="2"/>
    <s v="EA"/>
    <n v="17284"/>
    <m/>
    <n v="34568"/>
    <n v="84135090"/>
    <n v="7.4999999999999997E-2"/>
    <m/>
    <m/>
    <m/>
    <n v="0.1"/>
    <m/>
    <n v="0.18"/>
    <s v="001/2017-III308B"/>
    <n v="2592.6"/>
    <n v="0"/>
    <n v="259.26"/>
    <n v="6735.5747999999994"/>
    <n v="9587.4347999999991"/>
    <s v="DOC PENDING_INV/EXIT/INV/164"/>
    <s v="2000GS010P4102200752"/>
    <s v="2000GS010P4102200752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00752"/>
    <s v="Verification Completed by NSS"/>
    <m/>
    <n v="623086"/>
    <n v="2"/>
    <x v="676"/>
    <s v="PHASE_6_ACT"/>
    <m/>
    <m/>
    <n v="3062"/>
    <x v="2"/>
    <n v="17284"/>
    <d v="2016-07-01T00:00:00"/>
    <s v="(R). MANUFACTURE OF MACHINERY AND EQUIPMENT"/>
    <n v="722"/>
    <n v="55"/>
    <n v="107.8"/>
    <n v="153"/>
    <n v="130.80000000000001"/>
    <n v="1.2133580705009277"/>
    <n v="3088"/>
    <n v="41943.36178107607"/>
    <m/>
    <m/>
  </r>
  <r>
    <n v="691"/>
    <n v="291700727721"/>
    <x v="58"/>
    <s v="Flowserve sanmar Limited"/>
    <s v="GSKT,SEAT,D0113222/13,SANMAR"/>
    <n v="24"/>
    <s v="NOS"/>
    <n v="1440.0033333333333"/>
    <m/>
    <n v="34560.080000000002"/>
    <n v="40169320"/>
    <n v="0.1"/>
    <n v="0"/>
    <n v="0"/>
    <n v="0"/>
    <n v="0.1"/>
    <n v="0"/>
    <n v="0.18"/>
    <s v="001/2017-III123A"/>
    <n v="3456.0080000000003"/>
    <n v="0"/>
    <n v="345.60080000000005"/>
    <n v="6905.1039840000003"/>
    <n v="10706.712784000001"/>
    <s v="DOC PENDING_INV/EXIT/INV/076"/>
    <s v="2000CH010P4205031235"/>
    <s v="0P4205031235"/>
    <n v="291700727721"/>
    <s v="0010155"/>
    <d v="2017-02-27T00:00:00"/>
    <d v="2016-09-22T00:00:00"/>
    <e v="#N/A"/>
    <e v="#N/A"/>
    <e v="#N/A"/>
    <s v="Local"/>
    <m/>
    <m/>
    <m/>
    <m/>
    <m/>
    <m/>
    <n v="2000"/>
    <s v="CH01"/>
    <s v="0P4205031235"/>
    <s v="Verification Completed by NSS"/>
    <m/>
    <n v="6100402764"/>
    <n v="24"/>
    <x v="677"/>
    <s v="PHASE_1_ACT"/>
    <m/>
    <s v="Documents required"/>
    <n v="3003"/>
    <x v="2"/>
    <n v="1440.0033333333333"/>
    <d v="2016-09-01T00:00:00"/>
    <s v="(R). MANUFACTURE OF MACHINERY AND EQUIPMENT"/>
    <n v="722"/>
    <n v="57"/>
    <n v="107.4"/>
    <n v="153"/>
    <n v="130.80000000000001"/>
    <n v="1.217877094972067"/>
    <n v="3026"/>
    <n v="42089.929832402231"/>
    <m/>
    <m/>
  </r>
  <r>
    <n v="692"/>
    <n v="291910538835"/>
    <x v="136"/>
    <s v="DILIP ENTERPRISES"/>
    <s v="WSHR,STL,2.5,NL16,BLT,M16"/>
    <n v="746"/>
    <s v="ST"/>
    <n v="46.220000000000006"/>
    <m/>
    <n v="34480.120000000003"/>
    <n v="73182100"/>
    <n v="0.15"/>
    <n v="0"/>
    <n v="0"/>
    <n v="0"/>
    <n v="0.1"/>
    <n v="0"/>
    <n v="0.18"/>
    <s v="001/2017 - III232"/>
    <n v="5172.018"/>
    <n v="0"/>
    <n v="517.20180000000005"/>
    <n v="7230.4811640000016"/>
    <n v="12919.700964000001"/>
    <s v="DOC PENDING_INV/EXIT/INV/081"/>
    <s v="2000CH010T1578990019"/>
    <s v="0T1578990019"/>
    <n v="291910538835"/>
    <s v="6079448"/>
    <d v="2019-11-05T00:00:00"/>
    <d v="2019-10-21T00:00:00"/>
    <e v="#N/A"/>
    <e v="#N/A"/>
    <e v="#N/A"/>
    <s v="Local"/>
    <m/>
    <m/>
    <m/>
    <m/>
    <m/>
    <m/>
    <n v="2000"/>
    <s v="CH01"/>
    <s v="0T1578990019"/>
    <s v="Verification Completed by NSS"/>
    <m/>
    <s v="002497/19-20"/>
    <n v="746"/>
    <x v="678"/>
    <s v="PHASE_1_ACT"/>
    <m/>
    <m/>
    <n v="1879"/>
    <x v="2"/>
    <n v="46.220000000000006"/>
    <d v="2019-10-01T00:00:00"/>
    <s v="(R). MANUFACTURE OF MACHINERY AND EQUIPMENT"/>
    <n v="722"/>
    <n v="94"/>
    <n v="112.8"/>
    <n v="153"/>
    <n v="130.80000000000001"/>
    <n v="1.1595744680851066"/>
    <n v="1901"/>
    <n v="39982.266808510649"/>
    <m/>
    <m/>
  </r>
  <r>
    <n v="693"/>
    <m/>
    <x v="11"/>
    <s v="Hermetic-Pumps Singapore"/>
    <s v="SLIDE RING,264720088,HERM-PMP"/>
    <n v="5"/>
    <s v="NOS"/>
    <n v="6870.0399999999809"/>
    <m/>
    <n v="34350.19"/>
    <n v="84799090"/>
    <n v="7.4999999999999997E-2"/>
    <m/>
    <m/>
    <m/>
    <n v="0.1"/>
    <m/>
    <n v="0.18"/>
    <s v="001/2017-III366"/>
    <n v="2576.2642500000002"/>
    <n v="0"/>
    <n v="257.62642500000004"/>
    <n v="6693.134521500001"/>
    <n v="9527.0251965000007"/>
    <s v="DOC PENDING_INV/EXIT/INV/165"/>
    <s v="2000GS010P4205030573"/>
    <s v="2000GS010P4205030573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30573"/>
    <s v="Verification Completed by NSS"/>
    <s v="Phaze1_Part_2"/>
    <s v="430CI26734/34-17"/>
    <n v="5"/>
    <x v="679"/>
    <s v="PHASE_6_ACT"/>
    <m/>
    <m/>
    <n v="2646"/>
    <x v="2"/>
    <n v="6870.0399999999809"/>
    <d v="2017-09-01T00:00:00"/>
    <s v="(R). MANUFACTURE OF MACHINERY AND EQUIPMENT"/>
    <n v="722"/>
    <n v="69"/>
    <n v="108.5"/>
    <n v="153"/>
    <n v="130.80000000000001"/>
    <n v="1.2055299539170508"/>
    <n v="2661"/>
    <n v="41410.195023041357"/>
    <m/>
    <m/>
  </r>
  <r>
    <n v="694"/>
    <n v="292104530572"/>
    <x v="269"/>
    <s v="INDUSTRIAL BEARING CORPORATION"/>
    <s v="BRG,BALL,MET,6005-2RS,25MM,47MM"/>
    <n v="306"/>
    <s v="NOS"/>
    <n v="112"/>
    <m/>
    <n v="34272"/>
    <n v="84821020"/>
    <n v="7.4999999999999997E-2"/>
    <n v="0"/>
    <n v="0"/>
    <n v="0"/>
    <n v="0.1"/>
    <n v="0"/>
    <n v="0.18"/>
    <s v="001/2017 - III369"/>
    <n v="2570.4"/>
    <n v="0"/>
    <n v="257.04000000000002"/>
    <n v="6677.8991999999998"/>
    <n v="9505.3392000000003"/>
    <s v="DOC PENDING_INV/EXIT/INV/083"/>
    <s v="2000CH010T3002010260"/>
    <s v="0T3002010260"/>
    <n v="292104530572"/>
    <s v="6039084"/>
    <d v="2021-05-13T00:00:00"/>
    <d v="2021-05-12T00:00:00"/>
    <e v="#N/A"/>
    <e v="#N/A"/>
    <e v="#N/A"/>
    <s v="Local"/>
    <m/>
    <m/>
    <m/>
    <m/>
    <m/>
    <m/>
    <n v="2000"/>
    <s v="CH01"/>
    <s v="0T3002010260"/>
    <s v="Verification Completed by NSS"/>
    <m/>
    <s v="1129/21-22"/>
    <n v="306"/>
    <x v="680"/>
    <s v="PHASE_1_ACT"/>
    <m/>
    <s v="DOCUMENTS REQUIRED FOR REMAINING QTY."/>
    <n v="1310"/>
    <x v="2"/>
    <n v="112"/>
    <d v="2021-05-01T00:00:00"/>
    <s v="(R). MANUFACTURE OF MACHINERY AND EQUIPMENT"/>
    <n v="722"/>
    <n v="113"/>
    <n v="117.3"/>
    <n v="153"/>
    <n v="130.80000000000001"/>
    <n v="1.1150895140664963"/>
    <n v="1323"/>
    <n v="38216.34782608696"/>
    <m/>
    <m/>
  </r>
  <r>
    <n v="695"/>
    <m/>
    <x v="11"/>
    <s v="Metso Flow Control Oy"/>
    <s v="PIN,17-4PH,648062,METSO"/>
    <n v="6"/>
    <s v="EA"/>
    <n v="4886.49"/>
    <m/>
    <n v="29318.94"/>
    <m/>
    <m/>
    <m/>
    <m/>
    <m/>
    <m/>
    <m/>
    <m/>
    <m/>
    <m/>
    <m/>
    <m/>
    <m/>
    <m/>
    <s v="DOC PENDING_INV/EXIT/SEP/012"/>
    <s v="2000GS010P4102220040"/>
    <s v="0P4102220040"/>
    <m/>
    <m/>
    <m/>
    <m/>
    <m/>
    <m/>
    <m/>
    <m/>
    <m/>
    <m/>
    <m/>
    <m/>
    <m/>
    <m/>
    <m/>
    <m/>
    <m/>
    <m/>
    <m/>
    <m/>
    <n v="7"/>
    <x v="681"/>
    <s v="PHASE_3_SEP_NSS"/>
    <m/>
    <m/>
    <n v="45638"/>
    <x v="2"/>
    <n v="4886.49"/>
    <d v="2019-09-01T00:00:00"/>
    <s v="(R). MANUFACTURE OF MACHINERY AND EQUIPMENT"/>
    <n v="722"/>
    <n v="93"/>
    <n v="113.9"/>
    <n v="153"/>
    <n v="130.80000000000001"/>
    <n v="1.1483757682177349"/>
    <n v="1931"/>
    <n v="39280.686953467957"/>
    <m/>
    <m/>
  </r>
  <r>
    <n v="696"/>
    <n v="291705900231"/>
    <x v="144"/>
    <s v="Severn Glocon India Pvt Ltd."/>
    <s v="ACTR RPR KIT,2P6202/005-Z0082,SEVRN-GL"/>
    <n v="3"/>
    <s v="NOS"/>
    <n v="11378.446666666634"/>
    <m/>
    <n v="34135.339999999902"/>
    <n v="84819090"/>
    <n v="7.4999999999999997E-2"/>
    <n v="0"/>
    <n v="0"/>
    <n v="0"/>
    <n v="0.1"/>
    <n v="0"/>
    <n v="0.18"/>
    <s v="001/2017-III368"/>
    <n v="2560.1504999999925"/>
    <n v="0"/>
    <n v="256.01504999999923"/>
    <n v="6651.2709989999821"/>
    <n v="9467.4365489999727"/>
    <s v="DOC PENDING_INV/EXIT/INV/074"/>
    <s v="2000GS010P4102260028"/>
    <s v="0P4102260028"/>
    <n v="291705900231"/>
    <s v="6054041"/>
    <d v="2017-11-04T00:00:00"/>
    <d v="2017-08-28T00:00:00"/>
    <e v="#N/A"/>
    <e v="#N/A"/>
    <e v="#N/A"/>
    <s v="Local"/>
    <m/>
    <m/>
    <m/>
    <m/>
    <m/>
    <m/>
    <n v="2000"/>
    <s v="GS01"/>
    <s v="0P4102260028"/>
    <s v="Verification Completed by NSS"/>
    <m/>
    <s v="SGL/0092/17-18"/>
    <n v="3"/>
    <x v="682"/>
    <s v="PHASE_1_ACT"/>
    <m/>
    <s v="ITEM NOT FOUND IN INVOICE."/>
    <n v="2663"/>
    <x v="1"/>
    <n v="11378.446666666634"/>
    <d v="2017-08-01T00:00:00"/>
    <s v="(Q). MANUFACTURE OF ELECTRICAL EQUIPMENT"/>
    <n v="666"/>
    <n v="68"/>
    <n v="109.9"/>
    <n v="153"/>
    <n v="133.4"/>
    <n v="1.2138307552320291"/>
    <n v="2692"/>
    <n v="41434.525532301974"/>
    <m/>
    <m/>
  </r>
  <r>
    <n v="697"/>
    <n v="291705900231"/>
    <x v="144"/>
    <s v="Severn Glocon India Pvt Ltd."/>
    <s v="ACTR RPR KIT,2P6202/005-Z0082,SEVRN-GL"/>
    <n v="3"/>
    <s v="NOS"/>
    <n v="11378.443333333335"/>
    <m/>
    <n v="34135.33"/>
    <n v="84819090"/>
    <n v="7.4999999999999997E-2"/>
    <n v="0"/>
    <n v="0"/>
    <n v="0"/>
    <n v="0.1"/>
    <n v="0"/>
    <n v="0.18"/>
    <s v="001/2017-III368"/>
    <n v="2560.14975"/>
    <n v="0"/>
    <n v="256.01497499999999"/>
    <n v="6651.2690504999991"/>
    <n v="9467.4337754999997"/>
    <s v="DOC PENDING_INV/EXIT/INV/074"/>
    <s v="2000CH010P4102260028"/>
    <s v="0P4102260028"/>
    <n v="291705900231"/>
    <s v="6054041"/>
    <d v="2017-11-04T00:00:00"/>
    <d v="2017-08-28T00:00:00"/>
    <e v="#N/A"/>
    <e v="#N/A"/>
    <e v="#N/A"/>
    <s v="Local"/>
    <m/>
    <m/>
    <m/>
    <m/>
    <m/>
    <m/>
    <n v="2000"/>
    <s v="CH01"/>
    <s v="0P4102260028"/>
    <s v="Verification Completed by NSS"/>
    <m/>
    <s v="SGL/0092/17-18"/>
    <n v="3"/>
    <x v="683"/>
    <s v="PHASE_1_ACT"/>
    <m/>
    <s v="ITEM NOT FOUND IN INVOICE."/>
    <n v="2663"/>
    <x v="1"/>
    <n v="11378.443333333335"/>
    <d v="2017-08-01T00:00:00"/>
    <s v="(Q). MANUFACTURE OF ELECTRICAL EQUIPMENT"/>
    <n v="666"/>
    <n v="68"/>
    <n v="109.9"/>
    <n v="153"/>
    <n v="133.4"/>
    <n v="1.2138307552320291"/>
    <n v="2692"/>
    <n v="41434.513393994544"/>
    <m/>
    <m/>
  </r>
  <r>
    <n v="698"/>
    <n v="292212691632"/>
    <x v="270"/>
    <s v="Eagle Burgmann India Pvt. Ltd."/>
    <s v="PACKING,B02902AB0B/555.21,EAGLEBUR"/>
    <n v="2"/>
    <s v="EA"/>
    <n v="17021.494999999952"/>
    <m/>
    <n v="34042.989999999903"/>
    <n v="84842000"/>
    <n v="7.4999999999999997E-2"/>
    <n v="0"/>
    <n v="0"/>
    <n v="0"/>
    <n v="0.1"/>
    <n v="0"/>
    <n v="0.18"/>
    <s v="001/2017-III369B"/>
    <n v="2553.2242499999925"/>
    <n v="0"/>
    <n v="255.32242499999927"/>
    <n v="6633.2766014999806"/>
    <n v="9441.8232764999721"/>
    <s v="DOC PENDING_INV/EXIT/INV/068"/>
    <s v="2000CH010P3034070866"/>
    <s v="0P3034070866"/>
    <n v="292212691632"/>
    <s v="6108753"/>
    <d v="2022-12-06T00:00:00"/>
    <d v="2022-11-30T00:00:00"/>
    <e v="#N/A"/>
    <e v="#N/A"/>
    <e v="#N/A"/>
    <s v="Local"/>
    <m/>
    <m/>
    <m/>
    <m/>
    <m/>
    <m/>
    <n v="2000"/>
    <s v="CH01"/>
    <s v="0P3034070866"/>
    <s v="Verification Completed by NSS"/>
    <m/>
    <n v="27105747"/>
    <n v="2"/>
    <x v="684"/>
    <s v="PHASE_1_ACT"/>
    <m/>
    <s v="Documents required for remaining quantity."/>
    <n v="743"/>
    <x v="2"/>
    <n v="17021.494999999952"/>
    <d v="2022-11-01T00:00:00"/>
    <s v="(R). MANUFACTURE OF MACHINERY AND EQUIPMENT"/>
    <n v="722"/>
    <n v="131"/>
    <n v="126.7"/>
    <n v="153"/>
    <n v="130.80000000000001"/>
    <n v="1.0323599052880821"/>
    <n v="774"/>
    <n v="35144.617932123023"/>
    <m/>
    <m/>
  </r>
  <r>
    <n v="699"/>
    <n v="292008692301"/>
    <x v="150"/>
    <s v="Anderson Greenwood"/>
    <s v="BASE ASSY,S78756,TYCO-V&amp;C"/>
    <n v="3"/>
    <s v="EA"/>
    <n v="11200"/>
    <m/>
    <n v="33600"/>
    <n v="84819090"/>
    <n v="7.4999999999999997E-2"/>
    <n v="0"/>
    <n v="0"/>
    <n v="0"/>
    <n v="0.1"/>
    <n v="0"/>
    <n v="0.18"/>
    <s v="001/2017-III368"/>
    <n v="2520"/>
    <n v="0"/>
    <n v="252"/>
    <n v="6546.96"/>
    <n v="9318.9599999999991"/>
    <s v="DOC PENDING_INV/EXIT/INV/079"/>
    <s v="2000CH010P5270010090"/>
    <s v="0P5270010090"/>
    <n v="292008692301"/>
    <s v="6077591"/>
    <d v="2020-11-03T00:00:00"/>
    <d v="2020-09-28T00:00:00"/>
    <e v="#N/A"/>
    <e v="#N/A"/>
    <e v="#N/A"/>
    <s v="Local"/>
    <m/>
    <m/>
    <m/>
    <m/>
    <m/>
    <m/>
    <n v="2000"/>
    <s v="CH01"/>
    <s v="0P5270010090"/>
    <s v="Verification Completed by NSS"/>
    <s v="Phaze_2"/>
    <n v="6500219482"/>
    <n v="3"/>
    <x v="685"/>
    <s v="PHASE_1_ACT"/>
    <m/>
    <s v="DOCUMENTS REQUIRED FOR REMAINING QTY."/>
    <n v="1536"/>
    <x v="2"/>
    <n v="11200"/>
    <d v="2020-09-01T00:00:00"/>
    <s v="(R). MANUFACTURE OF MACHINERY AND EQUIPMENT"/>
    <n v="722"/>
    <n v="105"/>
    <n v="113.7"/>
    <n v="153"/>
    <n v="130.80000000000001"/>
    <n v="1.1503957783641161"/>
    <n v="1565"/>
    <n v="38653.298153034302"/>
    <m/>
    <m/>
  </r>
  <r>
    <n v="700"/>
    <n v="291702786631"/>
    <x v="271"/>
    <s v="ALIKRAFT ENGINEERS PVT LTD./'MEKASTER ENGINEERING"/>
    <s v="GSKT,PTFE,15GG370,MEKASTER"/>
    <n v="32"/>
    <s v="NOS"/>
    <n v="150"/>
    <m/>
    <n v="4800"/>
    <n v="39209999"/>
    <n v="0.15"/>
    <m/>
    <n v="0"/>
    <m/>
    <n v="0.1"/>
    <m/>
    <n v="0.18"/>
    <s v="001/2017-III106"/>
    <n v="720"/>
    <n v="0"/>
    <n v="72"/>
    <n v="1006.56"/>
    <n v="1798.56"/>
    <s v="DOC PENDING_INV/EXIT/INV/097"/>
    <s v="2000CH010P5269310185"/>
    <s v="0P5269310185"/>
    <n v="291702786631"/>
    <s v="0028015"/>
    <d v="2017-06-02T00:00:00"/>
    <d v="2017-05-17T00:00:00"/>
    <e v="#N/A"/>
    <e v="#N/A"/>
    <e v="#N/A"/>
    <s v="Local"/>
    <m/>
    <m/>
    <m/>
    <m/>
    <m/>
    <m/>
    <n v="2000"/>
    <s v="CH01"/>
    <s v="0P5269310185"/>
    <s v="Verification Completed by NSS"/>
    <m/>
    <s v="INV/2017-18/088,MESPL/20-21/309,MESPL/20-21/297"/>
    <n v="32"/>
    <x v="686"/>
    <s v="PHASE_3_ACT"/>
    <m/>
    <m/>
    <n v="2766"/>
    <x v="2"/>
    <n v="1049.944999999997"/>
    <d v="2017-05-01T00:00:00"/>
    <s v="(R). MANUFACTURE OF MACHINERY AND EQUIPMENT"/>
    <n v="722"/>
    <n v="65"/>
    <n v="108.1"/>
    <n v="153"/>
    <n v="130.80000000000001"/>
    <n v="1.2099907493061981"/>
    <n v="2784"/>
    <n v="40653.559592969359"/>
    <m/>
    <m/>
  </r>
  <r>
    <n v="701"/>
    <n v="291706917412"/>
    <x v="272"/>
    <s v="KSB Ltd."/>
    <s v="GSKT&amp;O-RING SET,F9972182362-2A,KSB"/>
    <n v="3"/>
    <s v="SET"/>
    <n v="11163.953333333333"/>
    <m/>
    <n v="33491.86"/>
    <n v="84139120"/>
    <n v="7.4999999999999997E-2"/>
    <n v="0"/>
    <n v="0"/>
    <n v="0"/>
    <n v="0.1"/>
    <n v="0"/>
    <n v="0.18"/>
    <s v="001/2017-III308B"/>
    <n v="2511.8894999999998"/>
    <n v="0"/>
    <n v="251.18894999999998"/>
    <n v="6525.8889209999998"/>
    <n v="9288.9673709999988"/>
    <s v="DOC PENDING_INV/EXIT/INV/076"/>
    <s v="2000CH010P4205030240"/>
    <s v="0P4205030240"/>
    <n v="291706917412"/>
    <s v="6058122"/>
    <d v="2017-11-22T00:00:00"/>
    <d v="2017-10-31T00:00:00"/>
    <e v="#N/A"/>
    <e v="#N/A"/>
    <e v="#N/A"/>
    <s v="Local"/>
    <m/>
    <m/>
    <m/>
    <m/>
    <m/>
    <m/>
    <n v="2000"/>
    <s v="CH01"/>
    <s v="0P4205030240"/>
    <s v="Verification Completed by NSS"/>
    <s v="Phaze1_Part_2"/>
    <s v="MH1701007427"/>
    <n v="3"/>
    <x v="687"/>
    <s v="PHASE_1_ACT"/>
    <m/>
    <s v="Documents required"/>
    <n v="2599"/>
    <x v="2"/>
    <n v="11163.953333333333"/>
    <d v="2017-10-01T00:00:00"/>
    <s v="(R). MANUFACTURE OF MACHINERY AND EQUIPMENT"/>
    <n v="722"/>
    <n v="70"/>
    <n v="109"/>
    <n v="153"/>
    <n v="130.80000000000001"/>
    <n v="1.2000000000000002"/>
    <n v="2631"/>
    <n v="40190.232000000004"/>
    <m/>
    <m/>
  </r>
  <r>
    <n v="702"/>
    <n v="291804876974"/>
    <x v="273"/>
    <s v="Siemens Ltd"/>
    <s v="RESTRICTOR,GWK-AAIR7-15-40,SIEMENS"/>
    <n v="2"/>
    <s v="NOS"/>
    <n v="16743.22"/>
    <m/>
    <n v="33486.44"/>
    <n v="85045090"/>
    <n v="7.4999999999999997E-2"/>
    <n v="0"/>
    <n v="0"/>
    <n v="0"/>
    <n v="0.1"/>
    <n v="0"/>
    <n v="0.18"/>
    <s v="001/2017-III375"/>
    <n v="2511.4830000000002"/>
    <n v="0"/>
    <n v="251.14830000000003"/>
    <n v="6524.8328340000007"/>
    <n v="9287.4641340000016"/>
    <s v="DOC PENDING_INV/EXIT/INV/071"/>
    <s v="2000CH010P4100980063"/>
    <s v="0P4100980063"/>
    <n v="291804876974"/>
    <s v="6039044"/>
    <d v="2018-06-12T00:00:00"/>
    <d v="2018-06-09T00:00:00"/>
    <e v="#N/A"/>
    <e v="#N/A"/>
    <e v="#N/A"/>
    <s v="Local"/>
    <m/>
    <m/>
    <m/>
    <m/>
    <m/>
    <m/>
    <n v="2000"/>
    <s v="CH01"/>
    <s v="0P4100980063"/>
    <s v="Verification Completed by NSS"/>
    <s v="Phaze_2"/>
    <n v="9018064535"/>
    <n v="2"/>
    <x v="688"/>
    <s v="PHASE_1_ACT"/>
    <m/>
    <s v="DOCUMENTS REQUIRED FOR REMAINING QTY"/>
    <n v="2378"/>
    <x v="1"/>
    <n v="16743.22"/>
    <d v="2018-06-01T00:00:00"/>
    <s v="(Q). MANUFACTURE OF ELECTRICAL EQUIPMENT"/>
    <n v="666"/>
    <n v="78"/>
    <n v="111.8"/>
    <n v="153"/>
    <n v="133.4"/>
    <n v="1.1932021466905189"/>
    <n v="2388"/>
    <n v="39956.092093023261"/>
    <m/>
    <m/>
  </r>
  <r>
    <n v="703"/>
    <m/>
    <x v="11"/>
    <s v="ELECTRO SERVICES"/>
    <s v="RLY,BKR CONT MULTI,110VDC,PSU14_2X,ABB"/>
    <n v="2"/>
    <s v="NOS"/>
    <n v="16490"/>
    <m/>
    <n v="32980"/>
    <n v="85364900"/>
    <n v="0.1"/>
    <s v="050/2017-516C"/>
    <m/>
    <m/>
    <n v="0.1"/>
    <m/>
    <n v="0.18"/>
    <s v="001/2017-III388A"/>
    <n v="3298"/>
    <n v="0"/>
    <n v="329.8"/>
    <n v="6589.4040000000005"/>
    <n v="10217.204000000002"/>
    <s v="DOC PENDING_INV/EXIT/INV/165"/>
    <s v="2000GS010P4610160006"/>
    <s v="2000GS010P4610160006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610160006"/>
    <s v="Verification Completed by NSS"/>
    <s v="Phaze1_Part_2"/>
    <s v="R-058/16-17"/>
    <n v="2"/>
    <x v="689"/>
    <s v="PHASE_6_ACT"/>
    <m/>
    <m/>
    <n v="2813"/>
    <x v="1"/>
    <n v="16490"/>
    <d v="2017-03-01T00:00:00"/>
    <s v="(Q). MANUFACTURE OF ELECTRICAL EQUIPMENT"/>
    <n v="666"/>
    <n v="63"/>
    <n v="108"/>
    <n v="153"/>
    <n v="133.4"/>
    <n v="1.2351851851851852"/>
    <n v="2845"/>
    <n v="40736.407407407409"/>
    <m/>
    <m/>
  </r>
  <r>
    <n v="704"/>
    <n v="292104124126"/>
    <x v="245"/>
    <s v="SAPS POWER EQUIPMENTS PVT. LTD."/>
    <s v="GLND FLG,0200658-058-CE2,BA-HU"/>
    <n v="1"/>
    <s v="EA"/>
    <n v="32742.779999999901"/>
    <m/>
    <n v="32742.779999999901"/>
    <n v="73072100"/>
    <n v="0.1"/>
    <s v="050/2017-377"/>
    <n v="0"/>
    <n v="0"/>
    <n v="0.1"/>
    <n v="0"/>
    <n v="0.18"/>
    <s v="001/2017-III221"/>
    <n v="3274.2779999999902"/>
    <n v="0"/>
    <n v="327.42779999999902"/>
    <n v="6542.0074439999789"/>
    <n v="10143.713243999968"/>
    <s v="DOC PENDING_INV/EXIT/INV/072"/>
    <s v="2000CH010P4102205096"/>
    <s v="0P4102205096"/>
    <n v="292104124126"/>
    <s v="6035270"/>
    <d v="2021-04-29T00:00:00"/>
    <d v="2021-04-20T00:00:00"/>
    <e v="#N/A"/>
    <e v="#N/A"/>
    <e v="#N/A"/>
    <s v="Local"/>
    <m/>
    <m/>
    <m/>
    <m/>
    <m/>
    <m/>
    <n v="2000"/>
    <s v="CH01"/>
    <s v="0P4102205096"/>
    <s v="Verification Completed by NSS"/>
    <m/>
    <s v="SAPS/028/21-22"/>
    <n v="1"/>
    <x v="690"/>
    <s v="PHASE_1_ACT"/>
    <m/>
    <s v="REQIRED ALL PAGES OF INVOICE"/>
    <n v="1332"/>
    <x v="2"/>
    <n v="32742.779999999901"/>
    <d v="2021-04-01T00:00:00"/>
    <s v="(R). MANUFACTURE OF MACHINERY AND EQUIPMENT"/>
    <n v="722"/>
    <n v="112"/>
    <n v="116.7"/>
    <n v="153"/>
    <n v="130.80000000000001"/>
    <n v="1.1208226221079691"/>
    <n v="1353"/>
    <n v="36698.848534704259"/>
    <m/>
    <m/>
  </r>
  <r>
    <n v="705"/>
    <n v="292008111850"/>
    <x v="71"/>
    <s v="Flowserve sanmar Limited"/>
    <s v="GSKT,SS,2H-134268/18,FS-SEALS"/>
    <n v="4"/>
    <s v="NOS"/>
    <n v="8184.0749999999753"/>
    <m/>
    <n v="32736.299999999901"/>
    <n v="84849000"/>
    <n v="7.4999999999999997E-2"/>
    <n v="0"/>
    <n v="0"/>
    <n v="0"/>
    <n v="0.1"/>
    <n v="0"/>
    <n v="0.18"/>
    <s v="001/2017-III369B"/>
    <n v="2455.2224999999926"/>
    <n v="0"/>
    <n v="245.52224999999927"/>
    <n v="6378.6680549999801"/>
    <n v="9079.4128049999708"/>
    <s v="DOC PENDING_INV/EXIT/INV/076"/>
    <s v="2000CH010P4205031096"/>
    <s v="0P4205031096"/>
    <n v="292008111850"/>
    <s v="6072496"/>
    <d v="2020-10-16T00:00:00"/>
    <d v="2020-08-07T00:00:00"/>
    <e v="#N/A"/>
    <e v="#N/A"/>
    <e v="#N/A"/>
    <s v="Local"/>
    <m/>
    <m/>
    <m/>
    <m/>
    <m/>
    <m/>
    <n v="2000"/>
    <s v="CH01"/>
    <s v="0P4205031096"/>
    <s v="Verification Completed by NSS"/>
    <m/>
    <n v="6100436884"/>
    <n v="4"/>
    <x v="691"/>
    <s v="PHASE_1_ACT"/>
    <m/>
    <s v="documents required for remaining qty"/>
    <n v="1588"/>
    <x v="2"/>
    <n v="8184.0749999999753"/>
    <d v="2020-08-01T00:00:00"/>
    <s v="(R). MANUFACTURE OF MACHINERY AND EQUIPMENT"/>
    <n v="722"/>
    <n v="104"/>
    <n v="113.6"/>
    <n v="153"/>
    <n v="130.80000000000001"/>
    <n v="1.1514084507042255"/>
    <n v="1596"/>
    <n v="37692.852464788622"/>
    <m/>
    <m/>
  </r>
  <r>
    <n v="706"/>
    <n v="291909613306"/>
    <x v="274"/>
    <s v="ASCO Numatics (India) Pvt. Ltd."/>
    <s v="VLV,PILOT,554PA43A0000000,ASCO-VLV"/>
    <n v="2"/>
    <s v="NOS"/>
    <n v="16343.16"/>
    <m/>
    <n v="32686.32"/>
    <n v="84818050"/>
    <n v="7.4999999999999997E-2"/>
    <n v="0"/>
    <n v="0"/>
    <n v="0"/>
    <n v="0.1"/>
    <n v="0"/>
    <n v="0.18"/>
    <s v="001/2017-III368"/>
    <n v="2451.4739999999997"/>
    <n v="0"/>
    <n v="245.14739999999998"/>
    <n v="6368.9294520000003"/>
    <n v="9065.5508520000003"/>
    <s v="DOC PENDING_INV/EXIT/INV/074"/>
    <s v="2000CH010P4103070017"/>
    <s v="0P4103070017"/>
    <n v="291909613306"/>
    <s v="6071608"/>
    <d v="2019-10-04T00:00:00"/>
    <d v="2019-09-30T00:00:00"/>
    <e v="#N/A"/>
    <e v="#N/A"/>
    <e v="#N/A"/>
    <s v="Local"/>
    <m/>
    <m/>
    <m/>
    <m/>
    <m/>
    <m/>
    <n v="2000"/>
    <s v="CH01"/>
    <s v="0P4103070017"/>
    <s v="Verification Completed by NSS"/>
    <m/>
    <n v="2010006682"/>
    <n v="2"/>
    <x v="692"/>
    <s v="PHASE_1_ACT"/>
    <m/>
    <s v="documents required for remaining qty"/>
    <n v="1900"/>
    <x v="2"/>
    <n v="16343.16"/>
    <d v="2019-09-01T00:00:00"/>
    <s v="(R). MANUFACTURE OF MACHINERY AND EQUIPMENT"/>
    <n v="722"/>
    <n v="93"/>
    <n v="113.9"/>
    <n v="153"/>
    <n v="130.80000000000001"/>
    <n v="1.1483757682177349"/>
    <n v="1931"/>
    <n v="37536.177840210716"/>
    <m/>
    <m/>
  </r>
  <r>
    <n v="707"/>
    <n v="292003440363"/>
    <x v="200"/>
    <s v="Klassic Klarol Filters Pvt. Ltd."/>
    <s v="FLTR SERIES,10MICRON,KKF-48,KLASSIC"/>
    <n v="11"/>
    <s v="NOS"/>
    <n v="2966.7045454545455"/>
    <m/>
    <n v="32633.75"/>
    <n v="84212190"/>
    <n v="7.4999999999999997E-2"/>
    <m/>
    <n v="0"/>
    <m/>
    <n v="0.1"/>
    <m/>
    <n v="0.18"/>
    <s v="001/2017-III322"/>
    <n v="2447.53125"/>
    <n v="0"/>
    <n v="244.75312500000001"/>
    <n v="6358.6861875000004"/>
    <n v="9050.9705625000006"/>
    <s v="DOC PENDING_INV/EXIT/INV/096"/>
    <s v="2000CH010P3922150228"/>
    <s v="0P3922150228"/>
    <n v="292003440363"/>
    <s v="6028840"/>
    <d v="2020-05-12T00:00:00"/>
    <d v="2020-03-16T00:00:00"/>
    <e v="#N/A"/>
    <e v="#N/A"/>
    <e v="#N/A"/>
    <s v="Local"/>
    <m/>
    <m/>
    <m/>
    <m/>
    <m/>
    <m/>
    <n v="2000"/>
    <s v="CH01"/>
    <s v="0P3922150228"/>
    <s v="Verification Completed by NSS"/>
    <m/>
    <n v="771"/>
    <n v="11"/>
    <x v="693"/>
    <s v="PHASE_3_ACT"/>
    <m/>
    <m/>
    <n v="1732"/>
    <x v="2"/>
    <n v="2966.7045454545455"/>
    <d v="2020-03-01T00:00:00"/>
    <s v="(R). MANUFACTURE OF MACHINERY AND EQUIPMENT"/>
    <n v="722"/>
    <n v="99"/>
    <n v="113.3"/>
    <n v="153"/>
    <n v="130.80000000000001"/>
    <n v="1.1544571932921448"/>
    <n v="1749"/>
    <n v="37674.267431597531"/>
    <m/>
    <m/>
  </r>
  <r>
    <n v="708"/>
    <n v="292312675793"/>
    <x v="275"/>
    <s v="Premier India Bearings Ltd"/>
    <s v="BRG,BALL,MET,3313C3,65MM,140MM"/>
    <n v="3"/>
    <s v="NOS"/>
    <n v="10817"/>
    <m/>
    <n v="32451"/>
    <n v="84821030"/>
    <n v="7.4999999999999997E-2"/>
    <m/>
    <n v="0"/>
    <n v="0"/>
    <n v="0.1"/>
    <n v="0"/>
    <n v="0.18"/>
    <s v="001/2017 -III369"/>
    <n v="2433.8249999999998"/>
    <n v="0"/>
    <n v="243.38249999999999"/>
    <n v="6323.0773499999996"/>
    <n v="9000.28485"/>
    <s v="DOC PENDING_INV/EXIT/INV/094"/>
    <s v="2000CH010T3002010207"/>
    <s v="0T3002010207"/>
    <n v="292312675793"/>
    <s v="6102598"/>
    <d v="2023-11-29T00:00:00"/>
    <d v="2023-11-21T00:00:00"/>
    <e v="#N/A"/>
    <e v="#N/A"/>
    <e v="#N/A"/>
    <s v="Local"/>
    <m/>
    <m/>
    <m/>
    <m/>
    <m/>
    <m/>
    <n v="2000"/>
    <s v="CH01"/>
    <s v="0T3002010207"/>
    <s v="New_Line item_ Addition"/>
    <m/>
    <s v="SRT/23-24/1992"/>
    <n v="3"/>
    <x v="694"/>
    <s v="PHASE_2_ACT"/>
    <m/>
    <s v="Documents required for remaining qty"/>
    <n v="387"/>
    <x v="2"/>
    <n v="10817"/>
    <d v="2023-11-01T00:00:00"/>
    <s v="(R). MANUFACTURE OF MACHINERY AND EQUIPMENT"/>
    <n v="722"/>
    <n v="143"/>
    <n v="129.19999999999999"/>
    <n v="153"/>
    <n v="130.80000000000001"/>
    <n v="1.0123839009287927"/>
    <n v="409"/>
    <n v="32852.86996904025"/>
    <m/>
    <m/>
  </r>
  <r>
    <n v="709"/>
    <n v="171700544190"/>
    <x v="24"/>
    <s v="Pepperl and Fuchs (India) Pvt. Ltd."/>
    <s v="BACK PLANE,AI,FI-PFH-TR-AI-370X+,PEPPERL"/>
    <n v="1"/>
    <s v="EA"/>
    <n v="32306.209999999901"/>
    <m/>
    <n v="32306.209999999901"/>
    <n v="85381010"/>
    <n v="7.4999999999999997E-2"/>
    <n v="0"/>
    <n v="0"/>
    <n v="0"/>
    <n v="0.1"/>
    <n v="0"/>
    <n v="0.18"/>
    <s v="001/2017-III389"/>
    <n v="2422.9657499999926"/>
    <n v="0"/>
    <n v="242.29657499999928"/>
    <n v="6294.8650184999806"/>
    <n v="8960.127343499973"/>
    <s v="DOC PENDING_INV/EXIT/INV/065"/>
    <s v="2000GS010P0958970134"/>
    <s v="0P0958970134"/>
    <e v="#N/A"/>
    <e v="#N/A"/>
    <e v="#N/A"/>
    <d v="2017-02-24T00:00:00"/>
    <n v="171700544190"/>
    <s v="0000947"/>
    <d v="2017-03-08T00:00:00"/>
    <s v="Import"/>
    <m/>
    <m/>
    <m/>
    <m/>
    <m/>
    <m/>
    <n v="2000"/>
    <s v="GS01"/>
    <s v="0P0958970134"/>
    <s v="Verification Completed by NSS"/>
    <s v="Phaze1_Part_2"/>
    <n v="2016600304"/>
    <n v="1"/>
    <x v="695"/>
    <s v="PHASE_1_ACT"/>
    <m/>
    <s v="REQUIRED ALL PAGES OF BOE."/>
    <n v="2848"/>
    <x v="1"/>
    <n v="32306.209999999901"/>
    <d v="2017-02-01T00:00:00"/>
    <s v="(Q). MANUFACTURE OF ELECTRICAL EQUIPMENT"/>
    <n v="666"/>
    <n v="62"/>
    <n v="108"/>
    <n v="153"/>
    <n v="133.4"/>
    <n v="1.2351851851851852"/>
    <n v="2873"/>
    <n v="39904.151981481358"/>
    <m/>
    <m/>
  </r>
  <r>
    <n v="710"/>
    <n v="171700544190"/>
    <x v="24"/>
    <s v="Pepperl and Fuchs (India) Pvt. Ltd."/>
    <s v="BACK PLANE,AO,FI-PFH-TR-AO-380X,PEPPERL"/>
    <n v="1"/>
    <s v="NOS"/>
    <n v="32306.209999999901"/>
    <m/>
    <n v="32306.209999999901"/>
    <s v="85381019 / 85381010"/>
    <n v="7.4999999999999997E-2"/>
    <n v="0"/>
    <n v="0"/>
    <n v="0"/>
    <n v="0.1"/>
    <n v="0"/>
    <n v="0.18"/>
    <s v="001/2017-III389"/>
    <n v="2422.9657499999926"/>
    <n v="0"/>
    <n v="242.29657499999928"/>
    <n v="6294.8650184999806"/>
    <n v="8960.127343499973"/>
    <s v="DOC PENDING_INV/EXIT/INV/075"/>
    <s v="2000GS010P4165010320"/>
    <s v="0P4165010320"/>
    <e v="#N/A"/>
    <e v="#N/A"/>
    <e v="#N/A"/>
    <d v="2017-02-24T00:00:00"/>
    <n v="171700544190"/>
    <s v="0000947"/>
    <d v="2017-03-08T00:00:00"/>
    <s v="Import"/>
    <m/>
    <m/>
    <m/>
    <m/>
    <m/>
    <m/>
    <n v="2000"/>
    <s v="GS01"/>
    <s v="0P4165010320"/>
    <s v="Verification Completed by NSS"/>
    <s v="Phaze1_Part_2"/>
    <n v="2016600304"/>
    <n v="1"/>
    <x v="695"/>
    <s v="PHASE_1_ACT"/>
    <m/>
    <n v="1"/>
    <n v="2848"/>
    <x v="1"/>
    <n v="32306.209999999901"/>
    <d v="2017-02-01T00:00:00"/>
    <s v="(Q). MANUFACTURE OF ELECTRICAL EQUIPMENT"/>
    <n v="666"/>
    <n v="62"/>
    <n v="108"/>
    <n v="153"/>
    <n v="133.4"/>
    <n v="1.2351851851851852"/>
    <n v="2873"/>
    <n v="39904.151981481358"/>
    <m/>
    <m/>
  </r>
  <r>
    <n v="711"/>
    <m/>
    <x v="11"/>
    <s v="Virgo Valves &amp; Controls Private Lim"/>
    <s v="SPR KIT,KN08656B392S0SECL,VIRGO"/>
    <n v="1"/>
    <s v="ST"/>
    <n v="32208"/>
    <m/>
    <n v="32208"/>
    <n v="39241090"/>
    <n v="0.15"/>
    <m/>
    <m/>
    <m/>
    <n v="0.1"/>
    <m/>
    <n v="0.18"/>
    <s v="001/2017-III109"/>
    <n v="4831.2"/>
    <n v="0"/>
    <n v="483.12"/>
    <n v="6754.0176000000001"/>
    <n v="12068.337599999999"/>
    <s v="DOC PENDING_INV/EXIT/INV/164"/>
    <s v="2000GS010P4102210980"/>
    <s v="2000GS010P4102210980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10980"/>
    <s v="Verification Completed by NSS"/>
    <m/>
    <n v="623086"/>
    <n v="1"/>
    <x v="696"/>
    <s v="PHASE_6_ACT"/>
    <m/>
    <m/>
    <n v="3062"/>
    <x v="2"/>
    <n v="32208"/>
    <d v="2016-07-01T00:00:00"/>
    <s v="(R). MANUFACTURE OF MACHINERY AND EQUIPMENT"/>
    <n v="722"/>
    <n v="55"/>
    <n v="107.8"/>
    <n v="153"/>
    <n v="130.80000000000001"/>
    <n v="1.2133580705009277"/>
    <n v="3088"/>
    <n v="39079.836734693876"/>
    <m/>
    <m/>
  </r>
  <r>
    <n v="712"/>
    <n v="292110178286"/>
    <x v="276"/>
    <s v="IGP Engineers Pvt. Ltd."/>
    <s v="GSKT,GRVD,MTL,CL150,RF,GPH,SS,6IN,51KF"/>
    <n v="100"/>
    <s v="NOS"/>
    <n v="321"/>
    <m/>
    <n v="32100"/>
    <n v="84841010"/>
    <n v="7.4999999999999997E-2"/>
    <n v="0"/>
    <n v="0"/>
    <n v="0"/>
    <n v="0.1"/>
    <n v="0"/>
    <n v="0.18"/>
    <s v="001/2017 - III369B"/>
    <n v="2407.5"/>
    <n v="0"/>
    <n v="240.75"/>
    <n v="6254.6849999999995"/>
    <n v="8902.9349999999995"/>
    <s v="DOC PENDING_INV/EXIT/INV/082"/>
    <s v="2000CH010T2541870010"/>
    <s v="0T2541870010"/>
    <n v="292110178286"/>
    <s v="6088129"/>
    <d v="2021-10-14T00:00:00"/>
    <d v="2021-09-22T00:00:00"/>
    <e v="#N/A"/>
    <e v="#N/A"/>
    <e v="#N/A"/>
    <s v="Local"/>
    <m/>
    <m/>
    <m/>
    <m/>
    <m/>
    <m/>
    <n v="2000"/>
    <s v="CH01"/>
    <s v="0T2541870010"/>
    <s v="Verification Completed by NSS"/>
    <m/>
    <s v="IGP06577/21-22"/>
    <n v="100"/>
    <x v="697"/>
    <s v="PHASE_1_ACT"/>
    <m/>
    <m/>
    <n v="1177"/>
    <x v="2"/>
    <n v="321"/>
    <d v="2021-09-01T00:00:00"/>
    <s v="(R). MANUFACTURE OF MACHINERY AND EQUIPMENT"/>
    <n v="722"/>
    <n v="117"/>
    <n v="120.7"/>
    <n v="153"/>
    <n v="130.80000000000001"/>
    <n v="1.0836785418392709"/>
    <n v="1200"/>
    <n v="34786.081193040598"/>
    <m/>
    <m/>
  </r>
  <r>
    <n v="713"/>
    <n v="292111112296"/>
    <x v="242"/>
    <s v="AUMA INDIA PRIVATE LIMITED"/>
    <s v="MOT,Z251.008,AUMA"/>
    <n v="2"/>
    <s v="NOS"/>
    <n v="15960.075000000001"/>
    <m/>
    <n v="31920.15"/>
    <n v="85015220"/>
    <n v="0.1"/>
    <s v="050/2017-485A"/>
    <n v="0"/>
    <n v="0"/>
    <n v="0.1"/>
    <n v="0"/>
    <n v="0.18"/>
    <s v="001/2017- III372"/>
    <n v="3192.0150000000003"/>
    <n v="0"/>
    <n v="319.20150000000007"/>
    <n v="6377.6459700000005"/>
    <n v="9888.86247"/>
    <s v="DOC PENDING_INV/EXIT/INV/074"/>
    <s v="2000CH010P4102250041"/>
    <s v="0P4102250041"/>
    <n v="292111112296"/>
    <s v="6096718"/>
    <d v="2021-11-12T00:00:00"/>
    <d v="2021-08-27T00:00:00"/>
    <e v="#N/A"/>
    <e v="#N/A"/>
    <e v="#N/A"/>
    <s v="Local"/>
    <m/>
    <m/>
    <m/>
    <m/>
    <m/>
    <m/>
    <n v="2000"/>
    <s v="CH01"/>
    <s v="0P4102250041"/>
    <s v="Verification Completed by NSS"/>
    <m/>
    <n v="9332014"/>
    <n v="2"/>
    <x v="698"/>
    <s v="PHASE_1_ACT"/>
    <m/>
    <s v="documents required for remaining qty"/>
    <n v="1203"/>
    <x v="2"/>
    <n v="15960.075000000001"/>
    <d v="2021-08-01T00:00:00"/>
    <s v="(R). MANUFACTURE OF MACHINERY AND EQUIPMENT"/>
    <n v="722"/>
    <n v="116"/>
    <n v="119.4"/>
    <n v="153"/>
    <n v="130.80000000000001"/>
    <n v="1.0954773869346734"/>
    <n v="1231"/>
    <n v="34967.802512562819"/>
    <m/>
    <m/>
  </r>
  <r>
    <n v="714"/>
    <n v="291806543022"/>
    <x v="43"/>
    <s v="AUMA INDIA PRIVATE LIMITED"/>
    <s v="O-RING KIT,K200.365,AUMA"/>
    <n v="14"/>
    <s v="KIT"/>
    <n v="2269.6142857142786"/>
    <m/>
    <n v="31774.5999999999"/>
    <n v="40169320"/>
    <n v="0.1"/>
    <n v="0"/>
    <n v="0"/>
    <n v="0"/>
    <n v="0.1"/>
    <n v="0"/>
    <n v="0.18"/>
    <s v="001/2017-III123A"/>
    <n v="3177.45999999999"/>
    <n v="0"/>
    <n v="317.74599999999901"/>
    <n v="6348.5650799999794"/>
    <n v="9843.7710799999695"/>
    <s v="DOC PENDING_INV/EXIT/INV/080"/>
    <s v="2000CH010P5271110249"/>
    <s v="0P5271110249"/>
    <n v="291806543022"/>
    <s v="6051993"/>
    <d v="2018-08-04T00:00:00"/>
    <d v="2018-06-09T00:00:00"/>
    <e v="#N/A"/>
    <e v="#N/A"/>
    <e v="#N/A"/>
    <s v="Local"/>
    <m/>
    <m/>
    <m/>
    <m/>
    <m/>
    <m/>
    <n v="2000"/>
    <s v="CH01"/>
    <s v="0P5271110249"/>
    <s v="Verification Completed by NSS"/>
    <m/>
    <n v="98700024"/>
    <n v="14"/>
    <x v="699"/>
    <s v="PHASE_1_ACT"/>
    <m/>
    <m/>
    <n v="2378"/>
    <x v="2"/>
    <n v="2269.6142857142786"/>
    <d v="2018-06-01T00:00:00"/>
    <s v="(R). MANUFACTURE OF MACHINERY AND EQUIPMENT"/>
    <n v="722"/>
    <n v="78"/>
    <n v="110.5"/>
    <n v="153"/>
    <n v="130.80000000000001"/>
    <n v="1.183710407239819"/>
    <n v="2388"/>
    <n v="37611.924705882237"/>
    <m/>
    <m/>
  </r>
  <r>
    <n v="715"/>
    <n v="171702612222"/>
    <x v="53"/>
    <s v="Siemens Limited"/>
    <s v="BRD,OUT,FLTR,400V,2T160EK080,LOHER"/>
    <n v="1"/>
    <s v="EA"/>
    <n v="31716.02"/>
    <m/>
    <n v="31716.02"/>
    <n v="85044090"/>
    <n v="0.2"/>
    <n v="0"/>
    <n v="0"/>
    <n v="0"/>
    <n v="0.1"/>
    <n v="0"/>
    <n v="0.18"/>
    <s v="001/2017-III375"/>
    <n v="6343.2040000000006"/>
    <n v="0"/>
    <n v="634.32040000000006"/>
    <n v="6964.8379919999998"/>
    <n v="13942.362391999999"/>
    <s v="DOC PENDING_INV/EXIT/INV/065"/>
    <s v="2000GS010P1003020010"/>
    <s v="0P1003020010"/>
    <e v="#N/A"/>
    <e v="#N/A"/>
    <e v="#N/A"/>
    <d v="2017-09-25T00:00:00"/>
    <n v="171702612222"/>
    <s v="1004015"/>
    <d v="2017-10-11T00:00:00"/>
    <s v="Import"/>
    <m/>
    <m/>
    <m/>
    <m/>
    <m/>
    <m/>
    <n v="2000"/>
    <s v="GS01"/>
    <s v="0P1003020010"/>
    <s v="Verification Completed by NSS"/>
    <s v="Phaze1_Part_2"/>
    <n v="9061707572"/>
    <n v="1"/>
    <x v="700"/>
    <s v="PHASE_1_ACT"/>
    <m/>
    <s v="INVISIBLE INVOICE AND BOE. REQUIRED CLEAR COPY"/>
    <n v="2635"/>
    <x v="2"/>
    <n v="31716.02"/>
    <d v="2017-09-01T00:00:00"/>
    <s v="(R). MANUFACTURE OF MACHINERY AND EQUIPMENT"/>
    <n v="722"/>
    <n v="69"/>
    <n v="108.5"/>
    <n v="153"/>
    <n v="130.80000000000001"/>
    <n v="1.2055299539170508"/>
    <n v="2661"/>
    <n v="38234.612129032263"/>
    <m/>
    <m/>
  </r>
  <r>
    <n v="716"/>
    <n v="292003440363"/>
    <x v="200"/>
    <s v="Klassic Klarol Filters Pvt. Ltd."/>
    <s v="FLTR ELEM,KKF-23-0017/HTOF,KLASSIC"/>
    <n v="38"/>
    <s v="NOS"/>
    <n v="831.86394736842112"/>
    <m/>
    <n v="31610.83"/>
    <n v="84212190"/>
    <n v="7.4999999999999997E-2"/>
    <m/>
    <n v="0"/>
    <m/>
    <n v="0.1"/>
    <m/>
    <n v="0.18"/>
    <s v="001/2017-III322"/>
    <n v="2370.8122499999999"/>
    <n v="0"/>
    <n v="237.08122500000002"/>
    <n v="6159.3702255000007"/>
    <n v="8767.2637004999997"/>
    <s v="DOC PENDING_INV/EXIT/INV/096"/>
    <s v="2000CH010P3922070005"/>
    <s v="0P3922070005"/>
    <n v="292003440363"/>
    <s v="6028840"/>
    <d v="2020-05-12T00:00:00"/>
    <d v="2020-03-16T00:00:00"/>
    <e v="#N/A"/>
    <e v="#N/A"/>
    <e v="#N/A"/>
    <s v="Local"/>
    <m/>
    <m/>
    <m/>
    <m/>
    <m/>
    <m/>
    <n v="2000"/>
    <s v="CH01"/>
    <s v="0P3922070005"/>
    <s v="Verification Completed by NSS"/>
    <m/>
    <n v="771"/>
    <n v="38"/>
    <x v="701"/>
    <s v="PHASE_3_ACT"/>
    <m/>
    <m/>
    <n v="1732"/>
    <x v="2"/>
    <n v="831.86394736842112"/>
    <d v="2020-03-01T00:00:00"/>
    <s v="(R). MANUFACTURE OF MACHINERY AND EQUIPMENT"/>
    <n v="722"/>
    <n v="99"/>
    <n v="113.3"/>
    <n v="153"/>
    <n v="130.80000000000001"/>
    <n v="1.1544571932921448"/>
    <n v="1749"/>
    <n v="36493.350079435135"/>
    <m/>
    <m/>
  </r>
  <r>
    <n v="717"/>
    <n v="292009463653"/>
    <x v="213"/>
    <s v="Goodrich Gasket Pvt. Ltd."/>
    <s v="GSKT,MTL GRVD,W/O RIB,381MM,342.9MM,3MM"/>
    <n v="6"/>
    <s v="NOS"/>
    <n v="5254.08"/>
    <m/>
    <n v="31524.48"/>
    <n v="84841010"/>
    <n v="7.4999999999999997E-2"/>
    <n v="0"/>
    <n v="0"/>
    <n v="0"/>
    <n v="0.1"/>
    <n v="0"/>
    <n v="0.18"/>
    <s v="001/2017 - III369B"/>
    <n v="2364.3359999999998"/>
    <n v="0"/>
    <n v="236.43359999999998"/>
    <n v="6142.5449279999993"/>
    <n v="8743.314527999999"/>
    <s v="DOC PENDING_INV/EXIT/INV/082"/>
    <s v="2000CH010T2541870058"/>
    <s v="0T2541870058"/>
    <n v="292009463653"/>
    <s v="6083781"/>
    <d v="2020-11-26T00:00:00"/>
    <d v="2020-11-16T00:00:00"/>
    <e v="#N/A"/>
    <e v="#N/A"/>
    <e v="#N/A"/>
    <s v="Local"/>
    <m/>
    <m/>
    <m/>
    <m/>
    <m/>
    <m/>
    <n v="2000"/>
    <s v="CH01"/>
    <s v="0T2541870058"/>
    <s v="Verification Completed by NSS"/>
    <m/>
    <s v="SD/201000533"/>
    <n v="6"/>
    <x v="702"/>
    <s v="PHASE_1_ACT"/>
    <m/>
    <m/>
    <n v="1487"/>
    <x v="2"/>
    <n v="5254.08"/>
    <d v="2020-11-01T00:00:00"/>
    <s v="(R). MANUFACTURE OF MACHINERY AND EQUIPMENT"/>
    <n v="722"/>
    <n v="107"/>
    <n v="113.7"/>
    <n v="153"/>
    <n v="130.80000000000001"/>
    <n v="1.1503957783641161"/>
    <n v="1504"/>
    <n v="36265.628707124008"/>
    <m/>
    <m/>
  </r>
  <r>
    <n v="718"/>
    <n v="291604484242"/>
    <x v="277"/>
    <s v="EKON ABRASIVES"/>
    <s v="BRUSH,WIRE,3/8IN,SS,FLAT"/>
    <n v="47"/>
    <s v="EA"/>
    <n v="668.31808510638302"/>
    <m/>
    <n v="31410.95"/>
    <n v="96035000"/>
    <n v="0.2"/>
    <n v="0"/>
    <n v="0"/>
    <n v="0"/>
    <n v="0.1"/>
    <n v="0"/>
    <n v="0.18"/>
    <s v="001/2017 -III443"/>
    <n v="6282.1900000000005"/>
    <n v="0"/>
    <n v="628.21900000000005"/>
    <n v="6897.8446199999989"/>
    <n v="13808.25362"/>
    <s v="DOC PENDING_INV/EXIT/INV/081"/>
    <s v="2000CH010T0105760010"/>
    <s v="0T0105760010"/>
    <n v="291604484242"/>
    <s v="0043072"/>
    <d v="2016-09-26T00:00:00"/>
    <d v="2016-09-20T00:00:00"/>
    <e v="#N/A"/>
    <e v="#N/A"/>
    <e v="#N/A"/>
    <s v="Local"/>
    <m/>
    <m/>
    <m/>
    <m/>
    <m/>
    <m/>
    <n v="2000"/>
    <s v="CH01"/>
    <s v="0T0105760010"/>
    <s v="Verification Completed by NSS"/>
    <m/>
    <n v="1714936"/>
    <n v="47"/>
    <x v="703"/>
    <s v="PHASE_1_ACT"/>
    <m/>
    <m/>
    <n v="3005"/>
    <x v="2"/>
    <n v="668.31808510638302"/>
    <d v="2016-09-01T00:00:00"/>
    <s v="(R). MANUFACTURE OF MACHINERY AND EQUIPMENT"/>
    <n v="722"/>
    <n v="57"/>
    <n v="107.4"/>
    <n v="153"/>
    <n v="130.80000000000001"/>
    <n v="1.217877094972067"/>
    <n v="3026"/>
    <n v="38254.676536312851"/>
    <m/>
    <m/>
  </r>
  <r>
    <n v="719"/>
    <n v="291603957595"/>
    <x v="193"/>
    <s v="EMERSON PROCESS MANAGEMENT"/>
    <s v="RTNR,SEAT RING,EZ-NS,25A6685X022,FISH-CO"/>
    <n v="5"/>
    <s v="EA"/>
    <n v="6275.9"/>
    <m/>
    <n v="31379.5"/>
    <n v="84819090"/>
    <n v="7.4999999999999997E-2"/>
    <n v="0"/>
    <n v="0"/>
    <n v="0"/>
    <n v="0.1"/>
    <n v="0"/>
    <n v="0.18"/>
    <s v="001/2017-III368"/>
    <n v="2353.4625000000001"/>
    <n v="0"/>
    <n v="235.34625000000003"/>
    <n v="6114.2955750000001"/>
    <n v="8703.1043250000002"/>
    <s v="DOC PENDING_INV/EXIT/INV/072"/>
    <s v="2000CH010P4102201005"/>
    <s v="0P4102201005"/>
    <n v="291603957595"/>
    <n v="38574"/>
    <d v="2016-08-27T00:00:00"/>
    <d v="2016-08-12T00:00:00"/>
    <e v="#N/A"/>
    <e v="#N/A"/>
    <e v="#N/A"/>
    <s v="Local"/>
    <m/>
    <m/>
    <m/>
    <m/>
    <m/>
    <m/>
    <n v="2000"/>
    <s v="CH01"/>
    <s v="0P4102201005"/>
    <s v="Verification Completed by NSS"/>
    <m/>
    <n v="6316000949"/>
    <n v="5"/>
    <x v="704"/>
    <s v="PHASE_1_ACT"/>
    <m/>
    <s v="DOCUMENTS REQUIRED FOR REMAINING QTY"/>
    <n v="3044"/>
    <x v="2"/>
    <n v="6275.9"/>
    <d v="2016-08-01T00:00:00"/>
    <s v="(R). MANUFACTURE OF MACHINERY AND EQUIPMENT"/>
    <n v="722"/>
    <n v="56"/>
    <n v="107.5"/>
    <n v="153"/>
    <n v="130.80000000000001"/>
    <n v="1.2167441860465118"/>
    <n v="3057"/>
    <n v="38180.82418604652"/>
    <m/>
    <m/>
  </r>
  <r>
    <n v="720"/>
    <n v="292008114860"/>
    <x v="71"/>
    <s v="Kirloskar Ebara Pumps Limited"/>
    <s v="WEAR RING,CrSTL,KSOS0512005020+25.2,KEPL"/>
    <n v="3"/>
    <s v="NOS"/>
    <n v="10448.216666666667"/>
    <m/>
    <n v="31344.65"/>
    <n v="84139120"/>
    <n v="7.4999999999999997E-2"/>
    <n v="0"/>
    <n v="0"/>
    <n v="0"/>
    <n v="0.1"/>
    <n v="0"/>
    <n v="0.18"/>
    <s v="001/2017-III308B"/>
    <n v="2350.8487500000001"/>
    <n v="0"/>
    <n v="235.08487500000001"/>
    <n v="6107.5050524999997"/>
    <n v="8693.4386775000003"/>
    <s v="DOC PENDING_INV/EXIT/INV/076"/>
    <s v="2000CH010P4205030846"/>
    <s v="0P4205030846"/>
    <n v="292008114860"/>
    <s v="6072516"/>
    <d v="2020-10-16T00:00:00"/>
    <d v="2020-08-25T00:00:00"/>
    <e v="#N/A"/>
    <e v="#N/A"/>
    <e v="#N/A"/>
    <s v="Local"/>
    <m/>
    <m/>
    <m/>
    <m/>
    <m/>
    <m/>
    <n v="2000"/>
    <s v="CH01"/>
    <s v="0P4205030846"/>
    <s v="Verification Completed by NSS"/>
    <s v="Phaze1_Part_2"/>
    <n v="7199962282"/>
    <n v="3"/>
    <x v="705"/>
    <s v="PHASE_1_ACT"/>
    <m/>
    <s v="Documents required"/>
    <n v="1570"/>
    <x v="2"/>
    <n v="10448.216666666667"/>
    <d v="2020-08-01T00:00:00"/>
    <s v="(R). MANUFACTURE OF MACHINERY AND EQUIPMENT"/>
    <n v="722"/>
    <n v="104"/>
    <n v="113.6"/>
    <n v="153"/>
    <n v="130.80000000000001"/>
    <n v="1.1514084507042255"/>
    <n v="1596"/>
    <n v="36090.494894366202"/>
    <m/>
    <m/>
  </r>
  <r>
    <n v="721"/>
    <n v="292203577260"/>
    <x v="195"/>
    <s v="EMERSON PROCESS MANAGEMENT"/>
    <s v="SPRG F/ACTR,1F714327092,EMER-PM"/>
    <n v="2"/>
    <s v="SET"/>
    <n v="15635"/>
    <m/>
    <n v="31270"/>
    <n v="84819090"/>
    <n v="7.4999999999999997E-2"/>
    <n v="0"/>
    <n v="0"/>
    <m/>
    <n v="0.1"/>
    <n v="0"/>
    <n v="0.18"/>
    <s v="001/2017-III368"/>
    <n v="2345.25"/>
    <n v="0"/>
    <n v="234.52500000000001"/>
    <n v="6092.9594999999999"/>
    <n v="8672.7345000000005"/>
    <s v="DOC PENDING_INV/EXIT/INV/073"/>
    <s v="2000CH010P4102224955"/>
    <s v="0P4102224955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55"/>
    <s v="Verification Completed by NSS"/>
    <m/>
    <s v="2RXC21-1440"/>
    <n v="2"/>
    <x v="706"/>
    <s v="PHASE_1_ACT"/>
    <m/>
    <s v="Documents required for remaining qty"/>
    <n v="987"/>
    <x v="1"/>
    <n v="15635"/>
    <d v="2022-03-01T00:00:00"/>
    <s v="(Q). MANUFACTURE OF ELECTRICAL EQUIPMENT"/>
    <n v="666"/>
    <n v="123"/>
    <n v="126"/>
    <n v="153"/>
    <n v="133.4"/>
    <n v="1.0587301587301587"/>
    <n v="1019"/>
    <n v="33106.492063492064"/>
    <m/>
    <m/>
  </r>
  <r>
    <n v="722"/>
    <n v="292203925834"/>
    <x v="278"/>
    <s v="GURUKUL FITTINGS PVT. LTD"/>
    <s v="FLG,WN,2IN,CS,A105,RTJ,CL1500,IBR"/>
    <n v="8"/>
    <s v="EA"/>
    <n v="3895"/>
    <m/>
    <n v="31160"/>
    <n v="73079990"/>
    <n v="0.1"/>
    <s v="050/2017-377A"/>
    <n v="0"/>
    <n v="0"/>
    <n v="0.1"/>
    <n v="0"/>
    <n v="0.18"/>
    <s v="001/2017-III221"/>
    <n v="3116"/>
    <n v="0"/>
    <n v="311.60000000000002"/>
    <n v="6225.7679999999991"/>
    <n v="9653.3679999999986"/>
    <s v="DOC PENDING_INV/EXIT/INV/087"/>
    <s v="2000CH010P1761630493"/>
    <s v="0P1761630493"/>
    <n v="292203925834"/>
    <s v="6035876"/>
    <d v="2022-04-18T00:00:00"/>
    <d v="2022-04-16T00:00:00"/>
    <e v="#N/A"/>
    <e v="#N/A"/>
    <e v="#N/A"/>
    <s v="Local"/>
    <m/>
    <m/>
    <m/>
    <m/>
    <m/>
    <m/>
    <n v="2000"/>
    <s v="CH01"/>
    <s v="0P1761630493"/>
    <s v="Verification Completed by NSS"/>
    <m/>
    <s v="GFPL/01/22-23"/>
    <n v="8"/>
    <x v="707"/>
    <s v="PHASE_2_ACT"/>
    <m/>
    <s v="DOCUMENTS REQUIRED FOR REMAINING QTY"/>
    <n v="971"/>
    <x v="2"/>
    <n v="3895"/>
    <d v="2022-04-01T00:00:00"/>
    <s v="(R). MANUFACTURE OF MACHINERY AND EQUIPMENT"/>
    <n v="722"/>
    <n v="124"/>
    <n v="124.3"/>
    <n v="153"/>
    <n v="130.80000000000001"/>
    <n v="1.0522928399034595"/>
    <n v="988"/>
    <n v="32789.444891391795"/>
    <m/>
    <m/>
  </r>
  <r>
    <n v="723"/>
    <n v="292109341005"/>
    <x v="279"/>
    <s v="IGP Engineers Pvt. Ltd."/>
    <s v="GSKT,SPW,PE,1642X1590MM,SS304,GRAPH"/>
    <n v="9"/>
    <s v="NOS"/>
    <n v="3452.758888888889"/>
    <m/>
    <n v="31074.83"/>
    <n v="84841010"/>
    <n v="7.4999999999999997E-2"/>
    <n v="0"/>
    <n v="0"/>
    <n v="0"/>
    <n v="0.1"/>
    <n v="0"/>
    <n v="0.18"/>
    <s v="001/2017 - III369B"/>
    <n v="2330.6122500000001"/>
    <n v="0"/>
    <n v="233.06122500000004"/>
    <n v="6054.9306254999992"/>
    <n v="8618.6041004999988"/>
    <s v="DOC PENDING_INV/EXIT/INV/082"/>
    <s v="2000CH010T2544480002"/>
    <s v="0T2544480002"/>
    <n v="292109341005"/>
    <s v="6080415"/>
    <d v="2021-09-21T00:00:00"/>
    <d v="2021-09-06T00:00:00"/>
    <e v="#N/A"/>
    <e v="#N/A"/>
    <e v="#N/A"/>
    <s v="Local"/>
    <m/>
    <m/>
    <m/>
    <m/>
    <m/>
    <m/>
    <n v="2000"/>
    <s v="CH01"/>
    <s v="0T2544480002"/>
    <s v="Verification Completed by NSS"/>
    <m/>
    <s v="IGP05890/21-22"/>
    <n v="9"/>
    <x v="708"/>
    <s v="PHASE_1_ACT"/>
    <m/>
    <m/>
    <n v="1193"/>
    <x v="2"/>
    <n v="3452.758888888889"/>
    <d v="2021-09-01T00:00:00"/>
    <s v="(R). MANUFACTURE OF MACHINERY AND EQUIPMENT"/>
    <n v="722"/>
    <n v="117"/>
    <n v="120.7"/>
    <n v="153"/>
    <n v="130.80000000000001"/>
    <n v="1.0836785418392709"/>
    <n v="1200"/>
    <n v="33675.126462303233"/>
    <m/>
    <m/>
  </r>
  <r>
    <n v="724"/>
    <n v="292109341005"/>
    <x v="279"/>
    <s v="IGP Engineers Pvt. Ltd."/>
    <s v="GSKT,SPW,PE,1642X1590MM,SS304,6.35MM"/>
    <n v="9"/>
    <s v="NOS"/>
    <n v="3452.758888888889"/>
    <m/>
    <n v="31074.83"/>
    <n v="84841010"/>
    <n v="7.4999999999999997E-2"/>
    <n v="0"/>
    <n v="0"/>
    <n v="0"/>
    <n v="0.1"/>
    <n v="0"/>
    <n v="0.18"/>
    <s v="001/2017 - III369B"/>
    <n v="2330.6122500000001"/>
    <n v="0"/>
    <n v="233.06122500000004"/>
    <n v="6054.9306254999992"/>
    <n v="8618.6041004999988"/>
    <s v="DOC PENDING_INV/EXIT/INV/082"/>
    <s v="2000CH010T2544480003"/>
    <s v="0T2544480003"/>
    <n v="292109341005"/>
    <s v="6080415"/>
    <d v="2021-09-21T00:00:00"/>
    <d v="2021-09-06T00:00:00"/>
    <e v="#N/A"/>
    <e v="#N/A"/>
    <e v="#N/A"/>
    <s v="Local"/>
    <m/>
    <m/>
    <m/>
    <m/>
    <m/>
    <m/>
    <n v="2000"/>
    <s v="CH01"/>
    <s v="0T2544480003"/>
    <s v="Verification Completed by NSS"/>
    <m/>
    <s v="IGP05890/21-22"/>
    <n v="9"/>
    <x v="708"/>
    <s v="PHASE_1_ACT"/>
    <m/>
    <m/>
    <n v="1193"/>
    <x v="2"/>
    <n v="3452.758888888889"/>
    <d v="2021-09-01T00:00:00"/>
    <s v="(R). MANUFACTURE OF MACHINERY AND EQUIPMENT"/>
    <n v="722"/>
    <n v="117"/>
    <n v="120.7"/>
    <n v="153"/>
    <n v="130.80000000000001"/>
    <n v="1.0836785418392709"/>
    <n v="1200"/>
    <n v="33675.126462303233"/>
    <m/>
    <m/>
  </r>
  <r>
    <n v="725"/>
    <n v="292207569813"/>
    <x v="152"/>
    <s v="EMERSON PROCESS MANAGEMENT"/>
    <s v="SEAT RING,SS316,25A5710X012,FISH-CO"/>
    <n v="3"/>
    <s v="NOS"/>
    <n v="10330.800000000001"/>
    <m/>
    <n v="30992.400000000001"/>
    <n v="84819090"/>
    <n v="7.4999999999999997E-2"/>
    <n v="0"/>
    <n v="0"/>
    <n v="0"/>
    <n v="0.1"/>
    <n v="0"/>
    <n v="0.18"/>
    <s v="001/2017-III368"/>
    <n v="2324.4299999999998"/>
    <n v="0"/>
    <n v="232.44299999999998"/>
    <n v="6038.8691399999998"/>
    <n v="8595.7421399999985"/>
    <s v="DOC PENDING_INV/EXIT/INV/074"/>
    <s v="2000CH010P4102240309"/>
    <s v="0P4102240309"/>
    <n v="292207569813"/>
    <s v="6067707"/>
    <d v="2022-07-22T00:00:00"/>
    <d v="2022-06-29T00:00:00"/>
    <e v="#N/A"/>
    <e v="#N/A"/>
    <e v="#N/A"/>
    <s v="Local"/>
    <m/>
    <m/>
    <m/>
    <m/>
    <m/>
    <m/>
    <n v="2000"/>
    <s v="CH01"/>
    <s v="0P4102240309"/>
    <s v="Verification Completed by NSS"/>
    <m/>
    <s v="22RXC1505"/>
    <n v="3"/>
    <x v="709"/>
    <s v="PHASE_1_ACT"/>
    <m/>
    <s v="documents required for remaining qty"/>
    <n v="897"/>
    <x v="2"/>
    <n v="10330.800000000001"/>
    <d v="2022-06-01T00:00:00"/>
    <s v="(R). MANUFACTURE OF MACHINERY AND EQUIPMENT"/>
    <n v="722"/>
    <n v="126"/>
    <n v="125.1"/>
    <n v="153"/>
    <n v="130.80000000000001"/>
    <n v="1.0455635491606716"/>
    <n v="927"/>
    <n v="32404.5237410072"/>
    <m/>
    <m/>
  </r>
  <r>
    <n v="726"/>
    <n v="292104563446"/>
    <x v="259"/>
    <s v="Fluid Controls Private Limited"/>
    <s v="ELB,TUBE,COMPR,MALE,1X1/4IN,SS316"/>
    <n v="40"/>
    <s v="EA"/>
    <n v="773"/>
    <m/>
    <n v="30920"/>
    <n v="73072200"/>
    <n v="0.1"/>
    <s v="050/2017-377"/>
    <n v="0"/>
    <m/>
    <n v="0.1"/>
    <m/>
    <n v="0.18"/>
    <s v="001/2017-III221"/>
    <n v="3092"/>
    <n v="0"/>
    <n v="309.20000000000005"/>
    <n v="6177.8159999999989"/>
    <n v="9579.0159999999996"/>
    <s v="DOC PENDING_INV/EXIT/INV/098"/>
    <s v="2000CH010T1739400034"/>
    <s v="0T1739400034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400034"/>
    <s v="Verification Completed by NSS"/>
    <m/>
    <s v="FCP/48/SI/0108"/>
    <n v="40"/>
    <x v="710"/>
    <s v="PHASE_3_ACT"/>
    <m/>
    <m/>
    <n v="1335"/>
    <x v="2"/>
    <n v="773"/>
    <d v="2021-04-01T00:00:00"/>
    <s v="(R). MANUFACTURE OF MACHINERY AND EQUIPMENT"/>
    <n v="722"/>
    <n v="112"/>
    <n v="116.7"/>
    <n v="153"/>
    <n v="130.80000000000001"/>
    <n v="1.1208226221079691"/>
    <n v="1353"/>
    <n v="34655.835475578402"/>
    <m/>
    <m/>
  </r>
  <r>
    <n v="727"/>
    <n v="292104124126"/>
    <x v="245"/>
    <s v="SAPS POWER EQUIPMENTS PVT. LTD."/>
    <s v="GUIDE BSHG,010110268-220-0000,BA-HU"/>
    <n v="1"/>
    <s v="EA"/>
    <n v="30839.13"/>
    <m/>
    <n v="30839.13"/>
    <n v="84819090"/>
    <n v="7.4999999999999997E-2"/>
    <n v="0"/>
    <n v="0"/>
    <n v="0"/>
    <n v="0.1"/>
    <n v="0"/>
    <n v="0.18"/>
    <s v="001/2017-III368"/>
    <n v="2312.9347499999999"/>
    <n v="0"/>
    <n v="231.293475"/>
    <n v="6009.0044804999989"/>
    <n v="8553.2327054999987"/>
    <s v="DOC PENDING_INV/EXIT/INV/072"/>
    <s v="2000CH010P4102205086"/>
    <s v="0P4102205086"/>
    <n v="292104124126"/>
    <s v="6035270"/>
    <d v="2021-04-29T00:00:00"/>
    <d v="2021-04-20T00:00:00"/>
    <e v="#N/A"/>
    <e v="#N/A"/>
    <e v="#N/A"/>
    <s v="Local"/>
    <m/>
    <m/>
    <m/>
    <m/>
    <m/>
    <m/>
    <n v="2000"/>
    <s v="CH01"/>
    <s v="0P4102205086"/>
    <s v="Verification Completed by NSS"/>
    <m/>
    <s v="SAPS/028/21-22"/>
    <n v="1"/>
    <x v="711"/>
    <s v="PHASE_1_ACT"/>
    <m/>
    <s v="REQIRED ALL PAGES OF INVOICE"/>
    <n v="1332"/>
    <x v="2"/>
    <n v="30839.13"/>
    <d v="2021-04-01T00:00:00"/>
    <s v="(R). MANUFACTURE OF MACHINERY AND EQUIPMENT"/>
    <n v="722"/>
    <n v="112"/>
    <n v="116.7"/>
    <n v="153"/>
    <n v="130.80000000000001"/>
    <n v="1.1208226221079691"/>
    <n v="1353"/>
    <n v="34565.194550128537"/>
    <m/>
    <m/>
  </r>
  <r>
    <n v="728"/>
    <m/>
    <x v="11"/>
    <s v="Flowserve India Controls Pvt. Ltd."/>
    <s v="SLV,SFT,N101GZ308,FLOW-PMP"/>
    <n v="5"/>
    <s v="EA"/>
    <n v="6156.5279999999802"/>
    <m/>
    <n v="30782.639999999901"/>
    <n v="84839000"/>
    <n v="7.4999999999999997E-2"/>
    <m/>
    <m/>
    <m/>
    <n v="0.1"/>
    <m/>
    <n v="0.18"/>
    <s v="001/2017-III369A"/>
    <n v="2308.6979999999926"/>
    <n v="0"/>
    <n v="230.86979999999926"/>
    <n v="5997.9974039999806"/>
    <n v="8537.5652039999732"/>
    <s v="DOC PENDING_INV/EXIT/INV/164"/>
    <s v="2000GS010P4205022197"/>
    <s v="2000GS010P4205022197"/>
    <n v="291603875205"/>
    <s v="0037494"/>
    <d v="2016-08-20T00:00:00"/>
    <d v="2016-06-29T00:00:00"/>
    <e v="#N/A"/>
    <e v="#N/A"/>
    <e v="#N/A"/>
    <s v="Local"/>
    <m/>
    <m/>
    <m/>
    <m/>
    <m/>
    <m/>
    <n v="2000"/>
    <s v="GS01"/>
    <s v="0P4205022197"/>
    <s v="Verification Completed by NSS"/>
    <m/>
    <n v="201610319"/>
    <n v="5"/>
    <x v="712"/>
    <s v="PHASE_6_ACT"/>
    <m/>
    <m/>
    <n v="3088"/>
    <x v="2"/>
    <n v="6156.5279999999802"/>
    <d v="2016-06-01T00:00:00"/>
    <s v="(R). MANUFACTURE OF MACHINERY AND EQUIPMENT"/>
    <n v="722"/>
    <n v="54"/>
    <n v="108"/>
    <n v="153"/>
    <n v="130.80000000000001"/>
    <n v="1.2111111111111112"/>
    <n v="3118"/>
    <n v="37281.197333333221"/>
    <m/>
    <m/>
  </r>
  <r>
    <n v="729"/>
    <n v="292312041486"/>
    <x v="67"/>
    <s v="Millstores Corporation"/>
    <s v="BRG,BALL,MET,NA4910,50MM,72MM,SKF"/>
    <n v="8"/>
    <s v="SET"/>
    <n v="3825.0825"/>
    <m/>
    <n v="30600.66"/>
    <n v="84822090"/>
    <n v="7.4999999999999997E-2"/>
    <n v="0"/>
    <n v="0"/>
    <n v="0"/>
    <n v="0.1"/>
    <n v="0"/>
    <n v="0.18"/>
    <s v="001/2017-III369"/>
    <n v="2295.0495000000001"/>
    <n v="0"/>
    <n v="229.50495000000001"/>
    <n v="5962.5386009999993"/>
    <n v="8487.0930509999998"/>
    <s v="DOC PENDING_INV/EXIT/INV/094"/>
    <s v="2000CH010T3002010590"/>
    <s v="0T3002010590"/>
    <n v="292312041486"/>
    <s v="6097788"/>
    <d v="2023-11-09T00:00:00"/>
    <d v="2023-11-06T00:00:00"/>
    <e v="#N/A"/>
    <e v="#N/A"/>
    <e v="#N/A"/>
    <s v="Local"/>
    <m/>
    <m/>
    <m/>
    <m/>
    <m/>
    <m/>
    <n v="2000"/>
    <s v="CH01"/>
    <s v="0T3002010590"/>
    <s v="New_Line item_ Addition"/>
    <m/>
    <s v="BD3764"/>
    <n v="8"/>
    <x v="713"/>
    <s v="PHASE_2_ACT"/>
    <m/>
    <s v="Documents required for remaining qty"/>
    <n v="402"/>
    <x v="2"/>
    <n v="3825.0825"/>
    <d v="2023-11-01T00:00:00"/>
    <s v="(R). MANUFACTURE OF MACHINERY AND EQUIPMENT"/>
    <n v="722"/>
    <n v="143"/>
    <n v="129.19999999999999"/>
    <n v="153"/>
    <n v="130.80000000000001"/>
    <n v="1.0123839009287927"/>
    <n v="409"/>
    <n v="30979.615541795669"/>
    <m/>
    <m/>
  </r>
  <r>
    <n v="730"/>
    <n v="292102642451"/>
    <x v="168"/>
    <s v="Aerzen Machines India Pvt. Ltd."/>
    <s v="CPLG,123234 000,AERZEN"/>
    <n v="2"/>
    <s v="EA"/>
    <n v="15239"/>
    <m/>
    <n v="30478"/>
    <n v="84149019"/>
    <n v="7.4999999999999997E-2"/>
    <n v="0"/>
    <n v="0"/>
    <n v="0"/>
    <n v="0.1"/>
    <n v="0"/>
    <n v="0.18"/>
    <s v="001/2017-III317B"/>
    <n v="2285.85"/>
    <n v="0"/>
    <n v="228.58500000000001"/>
    <n v="5938.6382999999996"/>
    <n v="8453.0733"/>
    <s v="DOC PENDING_INV/EXIT/INV/065"/>
    <s v="2000CH010P0802030640"/>
    <s v="0P0802030640"/>
    <n v="292102642451"/>
    <s v="6022938"/>
    <d v="2021-03-16T00:00:00"/>
    <d v="2021-03-11T00:00:00"/>
    <e v="#N/A"/>
    <e v="#N/A"/>
    <e v="#N/A"/>
    <s v="Local"/>
    <m/>
    <m/>
    <m/>
    <m/>
    <m/>
    <m/>
    <n v="2000"/>
    <s v="CH01"/>
    <s v="0P0802030640"/>
    <s v="Verification Completed by NSS"/>
    <s v="Phaze_2"/>
    <s v="EI20210048"/>
    <n v="2"/>
    <x v="714"/>
    <s v="PHASE_1_ACT"/>
    <m/>
    <s v="REQUIRED ALL PAGES OF BOE."/>
    <n v="1372"/>
    <x v="2"/>
    <n v="15239"/>
    <d v="2021-03-01T00:00:00"/>
    <s v="(R). MANUFACTURE OF MACHINERY AND EQUIPMENT"/>
    <n v="722"/>
    <n v="111"/>
    <n v="116.1"/>
    <n v="153"/>
    <n v="130.80000000000001"/>
    <n v="1.1266149870801034"/>
    <n v="1384"/>
    <n v="34336.971576227392"/>
    <m/>
    <m/>
  </r>
  <r>
    <n v="731"/>
    <n v="292203577260"/>
    <x v="195"/>
    <s v="EMERSON PROCESS MANAGEMENT"/>
    <s v="SEAL RING/SPRG,PTFE,10A3261X012,FISH-CO"/>
    <n v="2"/>
    <s v="NOS"/>
    <n v="15182.125"/>
    <m/>
    <n v="30364.25"/>
    <n v="84819090"/>
    <n v="7.4999999999999997E-2"/>
    <n v="0"/>
    <n v="0"/>
    <m/>
    <n v="0.1"/>
    <n v="0"/>
    <n v="0.18"/>
    <s v="001/2017-III368"/>
    <n v="2277.3187499999999"/>
    <n v="0"/>
    <n v="227.731875"/>
    <n v="5916.4741124999991"/>
    <n v="8421.5247374999999"/>
    <s v="DOC PENDING_INV/EXIT/INV/073"/>
    <s v="2000CH010P4102210623"/>
    <s v="0P4102210623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10623"/>
    <s v="Verification Completed by NSS"/>
    <m/>
    <s v="2RXC21-1440"/>
    <n v="2"/>
    <x v="715"/>
    <s v="PHASE_1_ACT"/>
    <m/>
    <s v="Documents required for remaining qty"/>
    <n v="987"/>
    <x v="2"/>
    <n v="15182.125"/>
    <d v="2022-03-01T00:00:00"/>
    <s v="(R). MANUFACTURE OF MACHINERY AND EQUIPMENT"/>
    <n v="722"/>
    <n v="123"/>
    <n v="122.7"/>
    <n v="153"/>
    <n v="130.80000000000001"/>
    <n v="1.0660146699266504"/>
    <n v="1019"/>
    <n v="32368.735941320294"/>
    <m/>
    <m/>
  </r>
  <r>
    <n v="732"/>
    <n v="292102088132"/>
    <x v="280"/>
    <s v="EMERSON PROCESS MANAGEMENT"/>
    <s v="SEAL RING/SPRG,PTFE,10A3261X012,FISH-CO"/>
    <n v="2"/>
    <s v="NOS"/>
    <n v="15182.125"/>
    <m/>
    <n v="30364.25"/>
    <n v="84819090"/>
    <n v="7.4999999999999997E-2"/>
    <n v="0"/>
    <n v="0"/>
    <m/>
    <n v="0.1"/>
    <n v="0"/>
    <n v="0.18"/>
    <s v="001/2017-III368"/>
    <n v="2277.3187499999999"/>
    <n v="0"/>
    <n v="227.731875"/>
    <n v="5916.4741124999991"/>
    <n v="8421.5247374999999"/>
    <s v="DOC PENDING_INV/EXIT/INV/073"/>
    <s v="2000GS010P4102210623"/>
    <s v="0P4102210623"/>
    <n v="292102088132"/>
    <s v="6018188"/>
    <d v="2021-03-02T00:00:00"/>
    <d v="2021-02-23T00:00:00"/>
    <e v="#N/A"/>
    <e v="#N/A"/>
    <e v="#N/A"/>
    <s v="Local"/>
    <m/>
    <m/>
    <m/>
    <m/>
    <m/>
    <m/>
    <n v="2000"/>
    <s v="GS01"/>
    <s v="0P4102210623"/>
    <s v="Verification Completed by NSS"/>
    <m/>
    <n v="9320633410"/>
    <n v="2"/>
    <x v="715"/>
    <s v="PHASE_1_ACT"/>
    <m/>
    <s v="Documents required for remaining qty"/>
    <n v="1388"/>
    <x v="2"/>
    <n v="15182.125"/>
    <d v="2021-02-01T00:00:00"/>
    <s v="(R). MANUFACTURE OF MACHINERY AND EQUIPMENT"/>
    <n v="722"/>
    <n v="110"/>
    <n v="115.4"/>
    <n v="153"/>
    <n v="130.80000000000001"/>
    <n v="1.1334488734835355"/>
    <n v="1412"/>
    <n v="34416.324956672441"/>
    <m/>
    <m/>
  </r>
  <r>
    <n v="733"/>
    <n v="171901244045"/>
    <x v="11"/>
    <s v="DEWACO LTD"/>
    <s v="NOZL,SPRAY,652.484.5E,DEWACO  (I 20190117)"/>
    <n v="52"/>
    <s v="EA"/>
    <n v="693"/>
    <m/>
    <n v="36036"/>
    <n v="84139110"/>
    <n v="7.4999999999999997E-2"/>
    <m/>
    <m/>
    <m/>
    <n v="0.1"/>
    <m/>
    <n v="0.28000000000000003"/>
    <s v="IV117"/>
    <n v="2702.7"/>
    <m/>
    <n v="270.27"/>
    <n v="10922.511600000002"/>
    <n v="13895.481600000001"/>
    <s v="NA_INV/EXIT/INV/151_DOC PENDING"/>
    <s v="2000CH010P4204020183"/>
    <s v="0P4204020183"/>
    <e v="#N/A"/>
    <e v="#N/A"/>
    <e v="#N/A"/>
    <d v="2019-05-08T00:00:00"/>
    <n v="171901244045"/>
    <s v="1002253"/>
    <d v="2019-05-15T00:00:00"/>
    <s v="Import"/>
    <m/>
    <m/>
    <m/>
    <m/>
    <m/>
    <m/>
    <n v="2000"/>
    <s v="CH01"/>
    <s v="0P4204020183"/>
    <s v="Verification Completed by NSS"/>
    <s v="Phaze1_Part_1"/>
    <s v="I#20190117"/>
    <n v="52"/>
    <x v="716"/>
    <s v="PHASE_3_NSS"/>
    <s v="63 LINE ITEM OF NSS"/>
    <m/>
    <n v="2045"/>
    <x v="2"/>
    <n v="580.86461538461344"/>
    <d v="2019-05-01T00:00:00"/>
    <s v="(R). MANUFACTURE OF MACHINERY AND EQUIPMENT"/>
    <n v="722"/>
    <n v="89"/>
    <n v="112.7"/>
    <n v="153"/>
    <n v="130.80000000000001"/>
    <n v="1.160603371783496"/>
    <n v="2054"/>
    <n v="35055.97842058551"/>
    <m/>
    <m/>
  </r>
  <r>
    <n v="734"/>
    <n v="292210654341"/>
    <x v="254"/>
    <s v="DANFOSS INDUSTRIES PVT LTD"/>
    <s v="FLTR,SINEWAVE,2.5A,130B2404,DANFOSS"/>
    <n v="2"/>
    <s v="EA"/>
    <n v="14788"/>
    <m/>
    <n v="29576"/>
    <n v="85045010"/>
    <n v="7.4999999999999997E-2"/>
    <n v="0"/>
    <n v="0"/>
    <n v="0"/>
    <n v="0.1"/>
    <n v="0"/>
    <n v="0.18"/>
    <s v="001/2017-III375"/>
    <n v="2218.1999999999998"/>
    <n v="0"/>
    <n v="221.82"/>
    <n v="5762.8836000000001"/>
    <n v="8202.9035999999996"/>
    <s v="DOC PENDING_INV/EXIT/INV/092"/>
    <s v="2000CH010P4722210003"/>
    <s v="0P4722210003"/>
    <n v="292210654341"/>
    <s v="6093140"/>
    <d v="2022-10-12T00:00:00"/>
    <d v="2022-09-30T00:00:00"/>
    <e v="#N/A"/>
    <e v="#N/A"/>
    <e v="#N/A"/>
    <s v="Local"/>
    <m/>
    <m/>
    <m/>
    <m/>
    <m/>
    <m/>
    <n v="2000"/>
    <s v="CH01"/>
    <s v="0P4722210003"/>
    <s v="Verification Completed by NSS"/>
    <m/>
    <s v="TN3300033570"/>
    <n v="2"/>
    <x v="717"/>
    <s v="PHASE_2_ACT"/>
    <m/>
    <s v="DOCUMENTS REQUIRED FOR REMAINING QTY"/>
    <n v="804"/>
    <x v="2"/>
    <n v="15024.61"/>
    <d v="2022-09-01T00:00:00"/>
    <s v="(R). MANUFACTURE OF MACHINERY AND EQUIPMENT"/>
    <n v="722"/>
    <n v="129"/>
    <n v="126.4"/>
    <n v="153"/>
    <n v="130.80000000000001"/>
    <n v="1.0348101265822784"/>
    <n v="835"/>
    <n v="31095.237151898735"/>
    <m/>
    <m/>
  </r>
  <r>
    <n v="735"/>
    <n v="291802542813"/>
    <x v="182"/>
    <s v="Emerson Process Management"/>
    <s v="CAGE,37B3224X052,FISH-CO"/>
    <n v="1"/>
    <s v="EA"/>
    <n v="29887.7"/>
    <m/>
    <n v="29887.7"/>
    <n v="84819090"/>
    <n v="7.4999999999999997E-2"/>
    <n v="0"/>
    <n v="0"/>
    <n v="0"/>
    <n v="0.1"/>
    <n v="0"/>
    <n v="0.18"/>
    <s v="001/2017-III368"/>
    <n v="2241.5774999999999"/>
    <n v="0"/>
    <n v="224.15774999999999"/>
    <n v="5823.6183449999999"/>
    <n v="8289.3535950000005"/>
    <s v="DOC PENDING_INV/EXIT/INV/072"/>
    <s v="2000GS010P4102200205"/>
    <s v="0P4102200205"/>
    <n v="291802542813"/>
    <s v="6020940"/>
    <d v="2018-03-27T00:00:00"/>
    <d v="2018-03-19T00:00:00"/>
    <e v="#N/A"/>
    <e v="#N/A"/>
    <e v="#N/A"/>
    <s v="Local"/>
    <m/>
    <m/>
    <m/>
    <m/>
    <m/>
    <m/>
    <n v="2000"/>
    <s v="GS01"/>
    <s v="0P4102200205"/>
    <s v="Verification Completed by NSS"/>
    <m/>
    <n v="9317003680"/>
    <n v="1"/>
    <x v="718"/>
    <s v="PHASE_1_ACT"/>
    <m/>
    <s v="REQ ID INCORRECT"/>
    <n v="2460"/>
    <x v="2"/>
    <n v="29887.7"/>
    <d v="2018-03-01T00:00:00"/>
    <s v="(R). MANUFACTURE OF MACHINERY AND EQUIPMENT"/>
    <n v="722"/>
    <n v="75"/>
    <n v="109.9"/>
    <n v="153"/>
    <n v="130.80000000000001"/>
    <n v="1.1901728844404005"/>
    <n v="2480"/>
    <n v="35571.53011828936"/>
    <m/>
    <m/>
  </r>
  <r>
    <n v="736"/>
    <n v="351700027836"/>
    <x v="24"/>
    <s v="Mascot Dynamics Pvt. Ltd."/>
    <s v="GSKT,THERM BARRIER,09-GK01AA02,SUNDYNE"/>
    <n v="8"/>
    <s v="NOS"/>
    <n v="3724.2150000000001"/>
    <m/>
    <n v="29793.72"/>
    <s v="40160000 / 40169340"/>
    <n v="0.1"/>
    <n v="0"/>
    <n v="0"/>
    <n v="0"/>
    <n v="0.1"/>
    <n v="0"/>
    <n v="0.18"/>
    <s v="001/2017 - III123A"/>
    <n v="2979.3720000000003"/>
    <n v="0"/>
    <n v="297.93720000000002"/>
    <n v="5952.785256000001"/>
    <n v="9230.0944560000007"/>
    <s v="DOC PENDING_INV/EXIT/INV/076"/>
    <s v="2000CH010P4205030178"/>
    <s v="0P4205030178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CH01"/>
    <s v="0P4205030178"/>
    <s v="Verification Completed by NSS"/>
    <m/>
    <s v="EXP-0010/16-17/MDPL/EXP-11/1920"/>
    <n v="8"/>
    <x v="719"/>
    <s v="PHASE_1_ACT"/>
    <m/>
    <s v="Documents required"/>
    <m/>
    <x v="2"/>
    <n v="3724.2150000000001"/>
    <d v="2019-09-01T00:00:00"/>
    <s v="(R). MANUFACTURE OF MACHINERY AND EQUIPMENT"/>
    <n v="722"/>
    <n v="93"/>
    <n v="113.9"/>
    <n v="153"/>
    <n v="130.80000000000001"/>
    <n v="1.1483757682177349"/>
    <n v="1931"/>
    <n v="34214.386093064095"/>
    <m/>
    <m/>
  </r>
  <r>
    <n v="737"/>
    <n v="171702020803"/>
    <x v="223"/>
    <s v="Siemens Limited"/>
    <s v="CARD,MEMORY,6ES7952-1KL00-0AA0,SIEMENS"/>
    <n v="1"/>
    <s v="EA"/>
    <n v="29740.2"/>
    <m/>
    <n v="29740.2"/>
    <n v="85389000"/>
    <n v="0.15"/>
    <n v="0"/>
    <n v="0"/>
    <n v="0"/>
    <n v="0.1"/>
    <n v="0"/>
    <n v="0.18"/>
    <s v="001/2017-III389"/>
    <n v="4461.03"/>
    <n v="0"/>
    <n v="446.10300000000001"/>
    <n v="6236.519940000001"/>
    <n v="11143.65294"/>
    <s v="DOC PENDING_INV/EXIT/INV/065"/>
    <s v="2000GS010P0925500003"/>
    <s v="0P0925500003"/>
    <e v="#N/A"/>
    <e v="#N/A"/>
    <e v="#N/A"/>
    <d v="2017-06-15T00:00:00"/>
    <n v="171702020803"/>
    <s v="1003074"/>
    <d v="2017-08-08T00:00:00"/>
    <s v="Import"/>
    <m/>
    <m/>
    <m/>
    <m/>
    <m/>
    <m/>
    <n v="2000"/>
    <s v="GS01"/>
    <s v="0P0925500003"/>
    <s v="Verification Completed by NSS"/>
    <s v="Phaze1_Part_2"/>
    <n v="9111700691"/>
    <n v="1"/>
    <x v="720"/>
    <s v="PHASE_1_ACT"/>
    <m/>
    <s v="INVISIBLE INVOICE AND BOE. REQUIRED CLEAR COPY"/>
    <n v="2737"/>
    <x v="3"/>
    <n v="29740.2"/>
    <d v="2017-06-01T00:00:00"/>
    <s v="(P). MANUFACTURE OF COMPUTER, ELECTRONIC AND OPTICAL PRODUCTS"/>
    <n v="639"/>
    <n v="66"/>
    <n v="109.1"/>
    <n v="153"/>
    <n v="121.7"/>
    <n v="1.1154903758020165"/>
    <n v="2753"/>
    <n v="33174.906874427128"/>
    <m/>
    <m/>
  </r>
  <r>
    <n v="738"/>
    <n v="292203577260"/>
    <x v="195"/>
    <s v="EMERSON PROCESS MANAGEMENT"/>
    <s v="SPRG F/ACTR,1E826727082,EMER-PM"/>
    <n v="3"/>
    <s v="SET"/>
    <n v="9893"/>
    <m/>
    <n v="29679"/>
    <n v="84819090"/>
    <n v="7.4999999999999997E-2"/>
    <n v="0"/>
    <n v="0"/>
    <m/>
    <n v="0.1"/>
    <n v="0"/>
    <n v="0.18"/>
    <s v="001/2017-III368"/>
    <n v="2225.9249999999997"/>
    <n v="0"/>
    <n v="222.59249999999997"/>
    <n v="5782.9531499999994"/>
    <n v="8231.4706499999993"/>
    <s v="DOC PENDING_INV/EXIT/INV/073"/>
    <s v="2000CH010P4102224948"/>
    <s v="0P4102224948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48"/>
    <s v="Verification Completed by NSS"/>
    <m/>
    <s v="2RXC21-1440"/>
    <n v="3"/>
    <x v="721"/>
    <s v="PHASE_1_ACT"/>
    <m/>
    <s v="Documents required for remaining qty"/>
    <n v="987"/>
    <x v="1"/>
    <n v="9893"/>
    <d v="2022-03-01T00:00:00"/>
    <s v="(Q). MANUFACTURE OF ELECTRICAL EQUIPMENT"/>
    <n v="666"/>
    <n v="123"/>
    <n v="126"/>
    <n v="153"/>
    <n v="133.4"/>
    <n v="1.0587301587301587"/>
    <n v="1019"/>
    <n v="31422.05238095238"/>
    <m/>
    <m/>
  </r>
  <r>
    <n v="739"/>
    <n v="171900275853"/>
    <x v="6"/>
    <s v="Elliot Ebara Singapore PTE. Ltd."/>
    <s v="SEAL RING,Cu,A837771-38,ELLIOTT"/>
    <n v="1"/>
    <s v="EA"/>
    <n v="29466.209999999901"/>
    <m/>
    <n v="29466.209999999901"/>
    <n v="84149011"/>
    <n v="7.4999999999999997E-2"/>
    <n v="0"/>
    <n v="0"/>
    <n v="0"/>
    <n v="0.1"/>
    <n v="0"/>
    <n v="0.18"/>
    <s v="001/2017-III317B"/>
    <n v="2209.9657499999926"/>
    <n v="0"/>
    <n v="220.99657499999927"/>
    <n v="5741.4910184999808"/>
    <n v="8172.4533434999721"/>
    <s v="DOC PENDING_INV/EXIT/INV/065"/>
    <s v="2000CH010P0802030412"/>
    <s v="0P0802030412"/>
    <e v="#N/A"/>
    <e v="#N/A"/>
    <e v="#N/A"/>
    <d v="2018-11-27T00:00:00"/>
    <n v="171900275853"/>
    <s v="1000479"/>
    <d v="2019-02-01T00:00:00"/>
    <s v="Import"/>
    <m/>
    <m/>
    <m/>
    <m/>
    <m/>
    <m/>
    <n v="2000"/>
    <s v="CH01"/>
    <s v="0P0802030412"/>
    <s v="Verification Completed by NSS"/>
    <s v="Phaze1_Part_2"/>
    <s v="18A771F"/>
    <n v="1"/>
    <x v="722"/>
    <s v="PHASE_1_ACT"/>
    <m/>
    <s v="REQUIRED ALL PAGES OF BOE."/>
    <n v="2207"/>
    <x v="2"/>
    <n v="29466.209999999901"/>
    <d v="2018-11-01T00:00:00"/>
    <s v="(R). MANUFACTURE OF MACHINERY AND EQUIPMENT"/>
    <n v="722"/>
    <n v="83"/>
    <n v="111.9"/>
    <n v="153"/>
    <n v="130.80000000000001"/>
    <n v="1.1689008042895443"/>
    <n v="2235"/>
    <n v="34443.0765683645"/>
    <m/>
    <m/>
  </r>
  <r>
    <n v="740"/>
    <n v="291806543022"/>
    <x v="43"/>
    <s v="AUMA INDIA PRIVATE LIMITED"/>
    <s v="CLUTCH FORK ASSY,Z230.019,AUMA"/>
    <n v="6"/>
    <s v="EA"/>
    <n v="4892.333333333333"/>
    <m/>
    <n v="29354"/>
    <n v="85030010"/>
    <n v="7.4999999999999997E-2"/>
    <n v="0"/>
    <n v="0"/>
    <n v="0"/>
    <n v="0.1"/>
    <n v="0"/>
    <n v="0.18"/>
    <s v="001/2017-III374"/>
    <n v="2201.5499999999997"/>
    <n v="0"/>
    <n v="220.15499999999997"/>
    <n v="5719.6268999999993"/>
    <n v="8141.3318999999992"/>
    <s v="DOC PENDING_INV/EXIT/INV/080"/>
    <s v="2000CH010P5271110258"/>
    <s v="0P5271110258"/>
    <n v="291806543022"/>
    <s v="6051993"/>
    <d v="2018-08-04T00:00:00"/>
    <d v="2018-06-09T00:00:00"/>
    <e v="#N/A"/>
    <e v="#N/A"/>
    <e v="#N/A"/>
    <s v="Local"/>
    <m/>
    <m/>
    <m/>
    <m/>
    <m/>
    <m/>
    <n v="2000"/>
    <s v="CH01"/>
    <s v="0P5271110258"/>
    <s v="Verification Completed by NSS"/>
    <m/>
    <n v="98700024"/>
    <n v="6"/>
    <x v="723"/>
    <s v="PHASE_1_ACT"/>
    <m/>
    <m/>
    <n v="2378"/>
    <x v="2"/>
    <n v="4892.333333333333"/>
    <d v="2018-06-01T00:00:00"/>
    <s v="(R). MANUFACTURE OF MACHINERY AND EQUIPMENT"/>
    <n v="722"/>
    <n v="78"/>
    <n v="110.5"/>
    <n v="153"/>
    <n v="130.80000000000001"/>
    <n v="1.183710407239819"/>
    <n v="2388"/>
    <n v="34746.635294117645"/>
    <m/>
    <m/>
  </r>
  <r>
    <n v="741"/>
    <n v="292200663016"/>
    <x v="234"/>
    <s v="IMI Norgen Herion Pvt. Ltd"/>
    <s v="FLTR UNIT,3/4IN,F74G-6GN-QP3,NORGREN"/>
    <n v="4"/>
    <s v="NOS"/>
    <n v="7329.75"/>
    <m/>
    <n v="29319"/>
    <n v="84213990"/>
    <n v="7.4999999999999997E-2"/>
    <n v="0"/>
    <n v="0"/>
    <n v="0"/>
    <n v="0.1"/>
    <n v="0"/>
    <n v="0.18"/>
    <s v="001/2017-III322"/>
    <n v="2198.9249999999997"/>
    <n v="0"/>
    <n v="219.89249999999998"/>
    <n v="5712.8071499999996"/>
    <n v="8131.6246499999997"/>
    <s v="DOC PENDING_INV/EXIT/INV/071"/>
    <s v="2000CH010P3922010083"/>
    <s v="0P3922010083"/>
    <n v="292200663016"/>
    <s v="6006231"/>
    <d v="2022-01-20T00:00:00"/>
    <d v="2021-10-29T00:00:00"/>
    <e v="#N/A"/>
    <e v="#N/A"/>
    <e v="#N/A"/>
    <s v="Local"/>
    <m/>
    <m/>
    <m/>
    <m/>
    <m/>
    <m/>
    <n v="2000"/>
    <s v="CH01"/>
    <s v="0P3922010083"/>
    <s v="Verification Completed by NSS"/>
    <m/>
    <s v="NI202105432"/>
    <n v="4"/>
    <x v="724"/>
    <s v="PHASE_1_ACT"/>
    <m/>
    <s v="item does not match with invoice"/>
    <n v="1140"/>
    <x v="2"/>
    <n v="7329.75"/>
    <d v="2021-10-01T00:00:00"/>
    <s v="(R). MANUFACTURE OF MACHINERY AND EQUIPMENT"/>
    <n v="722"/>
    <n v="118"/>
    <n v="120.4"/>
    <n v="153"/>
    <n v="130.80000000000001"/>
    <n v="1.0863787375415284"/>
    <n v="1170"/>
    <n v="31851.538205980069"/>
    <m/>
    <m/>
  </r>
  <r>
    <n v="742"/>
    <n v="171801082633"/>
    <x v="20"/>
    <s v="Nidec ASI S.p.A"/>
    <s v="TRAFO,ELC452648,NIDEC"/>
    <n v="1"/>
    <s v="EA"/>
    <n v="29303.5"/>
    <m/>
    <n v="29303.5"/>
    <s v="85049000 / 85049090"/>
    <n v="0.15"/>
    <n v="0"/>
    <n v="0"/>
    <n v="0"/>
    <n v="0.1"/>
    <n v="0"/>
    <n v="0.18"/>
    <s v="001/2017-III375"/>
    <n v="4395.5249999999996"/>
    <n v="0"/>
    <n v="439.55250000000001"/>
    <n v="6144.9439499999999"/>
    <n v="10980.02145"/>
    <s v="DOC PENDING_INV/EXIT/INV/065"/>
    <s v="2000GS010P1003020204"/>
    <s v="0P1003020204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04"/>
    <s v="Verification Completed by NSS"/>
    <s v="Phaze1_Part_2"/>
    <n v="7068019"/>
    <n v="1"/>
    <x v="725"/>
    <s v="PHASE_1_ACT"/>
    <m/>
    <s v="REQUIRED ALL PAGES OF BOE."/>
    <m/>
    <x v="1"/>
    <n v="29303.5"/>
    <d v="2019-09-01T00:00:00"/>
    <s v="(Q). MANUFACTURE OF ELECTRICAL EQUIPMENT"/>
    <n v="666"/>
    <n v="93"/>
    <n v="110.5"/>
    <n v="153"/>
    <n v="133.4"/>
    <n v="1.207239819004525"/>
    <n v="1931"/>
    <n v="35376.352036199096"/>
    <m/>
    <m/>
  </r>
  <r>
    <n v="743"/>
    <m/>
    <x v="11"/>
    <s v="Unifrax India Private Limited"/>
    <s v="TAPE,CERAMIC,3MM,1260°C,400-500KG/M3"/>
    <n v="250"/>
    <s v="MTR"/>
    <n v="117"/>
    <m/>
    <n v="29250"/>
    <n v="68069000"/>
    <n v="0.1"/>
    <m/>
    <m/>
    <m/>
    <n v="0.1"/>
    <m/>
    <n v="0.18"/>
    <s v="001/2017-III180"/>
    <n v="2925"/>
    <n v="0"/>
    <n v="292.5"/>
    <n v="5844.15"/>
    <n v="9061.65"/>
    <s v="DOC PENDING_INV/EXIT/INV/163"/>
    <s v="2000GS010P2522080001"/>
    <s v="2000GS010P2522080001"/>
    <n v="291701945500"/>
    <s v="0020027"/>
    <d v="2017-04-21T00:00:00"/>
    <d v="2017-03-28T00:00:00"/>
    <e v="#N/A"/>
    <e v="#N/A"/>
    <e v="#N/A"/>
    <s v="Local"/>
    <m/>
    <m/>
    <m/>
    <m/>
    <m/>
    <m/>
    <n v="2000"/>
    <s v="GS01"/>
    <s v="0P2522080001"/>
    <s v="Verification Completed by NSS"/>
    <m/>
    <s v="T-063"/>
    <n v="250"/>
    <x v="726"/>
    <s v="PHASE_6_ACT"/>
    <m/>
    <m/>
    <n v="2816"/>
    <x v="2"/>
    <n v="117"/>
    <d v="2017-03-01T00:00:00"/>
    <s v="(R). MANUFACTURE OF MACHINERY AND EQUIPMENT"/>
    <n v="722"/>
    <n v="63"/>
    <n v="108.3"/>
    <n v="153"/>
    <n v="130.80000000000001"/>
    <n v="1.2077562326869808"/>
    <n v="2845"/>
    <n v="35326.86980609419"/>
    <m/>
    <m/>
  </r>
  <r>
    <n v="744"/>
    <n v="171602006796"/>
    <x v="59"/>
    <s v="Pepperl and Fuchs (India) Pvt. Ltd."/>
    <s v="TERM BRD,HICTB16-SCT-44C-SC-RA,PEPPERL"/>
    <n v="1"/>
    <s v="NOS"/>
    <n v="29184.15"/>
    <m/>
    <n v="29184.15"/>
    <n v="85389000"/>
    <n v="7.4999999999999997E-2"/>
    <n v="0"/>
    <n v="0"/>
    <n v="0"/>
    <n v="0.1"/>
    <n v="0"/>
    <n v="0.18"/>
    <s v="001/2017-III389"/>
    <n v="2188.8112500000002"/>
    <n v="0"/>
    <n v="218.88112500000003"/>
    <n v="5686.5316274999996"/>
    <n v="8094.2240024999992"/>
    <s v="DOC PENDING_INV/EXIT/INV/075"/>
    <s v="2000GS010P4165010225"/>
    <s v="0P4165010225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65010225"/>
    <s v="Verification Completed by NSS"/>
    <s v="Phaze1_Part_2"/>
    <n v="2016600102"/>
    <n v="1"/>
    <x v="727"/>
    <s v="PHASE_1_ACT"/>
    <m/>
    <n v="1"/>
    <n v="3053"/>
    <x v="1"/>
    <n v="29184.15"/>
    <d v="2016-08-01T00:00:00"/>
    <s v="(Q). MANUFACTURE OF ELECTRICAL EQUIPMENT"/>
    <n v="666"/>
    <n v="56"/>
    <n v="108"/>
    <n v="153"/>
    <n v="133.4"/>
    <n v="1.2351851851851852"/>
    <n v="3057"/>
    <n v="36047.829722222225"/>
    <m/>
    <m/>
  </r>
  <r>
    <n v="745"/>
    <n v="292202193463"/>
    <x v="281"/>
    <s v="UNI KLINGER LTD.,"/>
    <s v="GSKT,NON-ASBESTOS,CL150,16IN"/>
    <n v="101"/>
    <s v="NOS"/>
    <n v="287.80445544554453"/>
    <m/>
    <n v="29068.25"/>
    <n v="84841010"/>
    <n v="7.4999999999999997E-2"/>
    <n v="0"/>
    <n v="0"/>
    <n v="0"/>
    <n v="0.1"/>
    <n v="0"/>
    <n v="0.18"/>
    <s v="001/2017 - III369B"/>
    <n v="2180.1187500000001"/>
    <n v="0"/>
    <n v="218.01187500000003"/>
    <n v="5663.9485125000001"/>
    <n v="8062.0791375000008"/>
    <s v="DOC PENDING_INV/EXIT/INV/082"/>
    <s v="2000CH010T2548160016"/>
    <s v="0T2548160016"/>
    <n v="292202193463"/>
    <s v="6020084"/>
    <d v="2022-03-02T00:00:00"/>
    <d v="2022-02-28T00:00:00"/>
    <e v="#N/A"/>
    <e v="#N/A"/>
    <e v="#N/A"/>
    <s v="Local"/>
    <m/>
    <m/>
    <m/>
    <m/>
    <m/>
    <m/>
    <n v="2000"/>
    <s v="CH01"/>
    <s v="0T2548160016"/>
    <s v="Verification Completed by NSS"/>
    <m/>
    <n v="21223783"/>
    <n v="101"/>
    <x v="728"/>
    <s v="PHASE_1_ACT"/>
    <m/>
    <m/>
    <n v="1018"/>
    <x v="2"/>
    <n v="287.80445544554453"/>
    <d v="2022-02-01T00:00:00"/>
    <s v="(R). MANUFACTURE OF MACHINERY AND EQUIPMENT"/>
    <n v="722"/>
    <n v="122"/>
    <n v="122"/>
    <n v="153"/>
    <n v="130.80000000000001"/>
    <n v="1.0721311475409836"/>
    <n v="1047"/>
    <n v="31164.976229508196"/>
    <m/>
    <m/>
  </r>
  <r>
    <n v="746"/>
    <n v="292007003105"/>
    <x v="87"/>
    <s v="HYDRODYNE TEIKOKU (INDIA)PRIVATE LI"/>
    <s v="SPCR,SLV,HRJ80-250/30C2/DB/C,25,HYDRDYNE"/>
    <n v="1"/>
    <s v="NOS"/>
    <n v="29049.33"/>
    <m/>
    <n v="29049.33"/>
    <n v="84139190"/>
    <n v="7.4999999999999997E-2"/>
    <n v="0"/>
    <n v="0"/>
    <n v="0"/>
    <n v="0.1"/>
    <n v="0"/>
    <n v="0.18"/>
    <s v="001/2017-III317A"/>
    <n v="2178.6997500000002"/>
    <n v="0"/>
    <n v="217.86997500000004"/>
    <n v="5660.2619505000002"/>
    <n v="8056.8316755000005"/>
    <s v="DOC PENDING_INV/EXIT/INV/076"/>
    <s v="2000CH010P4205024565"/>
    <s v="0P4205024565"/>
    <n v="292007003105"/>
    <s v="6062926"/>
    <d v="2020-09-14T00:00:00"/>
    <d v="2020-08-26T00:00:00"/>
    <e v="#N/A"/>
    <e v="#N/A"/>
    <e v="#N/A"/>
    <s v="Local"/>
    <m/>
    <m/>
    <m/>
    <m/>
    <m/>
    <m/>
    <n v="2000"/>
    <s v="CH01"/>
    <s v="0P4205024565"/>
    <s v="Verification Completed by NSS"/>
    <m/>
    <s v="14/EXP"/>
    <n v="1"/>
    <x v="729"/>
    <s v="PHASE_1_ACT"/>
    <m/>
    <s v="Documents required"/>
    <n v="1569"/>
    <x v="2"/>
    <n v="29049.33"/>
    <d v="2020-08-01T00:00:00"/>
    <s v="(R). MANUFACTURE OF MACHINERY AND EQUIPMENT"/>
    <n v="722"/>
    <n v="104"/>
    <n v="113.6"/>
    <n v="153"/>
    <n v="130.80000000000001"/>
    <n v="1.1514084507042255"/>
    <n v="1596"/>
    <n v="33447.644049295777"/>
    <m/>
    <m/>
  </r>
  <r>
    <n v="747"/>
    <n v="292312047086"/>
    <x v="67"/>
    <s v="Anderson Greenwood"/>
    <s v="INSR,DISC,145871,TYCO-V&amp;C"/>
    <n v="2"/>
    <s v="EA"/>
    <n v="7808"/>
    <m/>
    <n v="15616"/>
    <n v="84819090"/>
    <n v="7.4999999999999997E-2"/>
    <n v="0"/>
    <n v="0"/>
    <n v="0"/>
    <n v="0.1"/>
    <n v="0"/>
    <n v="0.18"/>
    <s v="001/2017-III368"/>
    <n v="1171.2"/>
    <n v="0"/>
    <n v="117.12"/>
    <n v="3042.7775999999999"/>
    <n v="4331.0976000000001"/>
    <s v="DOC PENDING_INV/EXIT/INV/092"/>
    <s v="2000CH010P5270010078"/>
    <s v="0P5270010078"/>
    <n v="292312047086"/>
    <s v="6097834"/>
    <d v="2023-11-09T00:00:00"/>
    <d v="2023-10-30T00:00:00"/>
    <e v="#N/A"/>
    <e v="#N/A"/>
    <e v="#N/A"/>
    <s v="Local"/>
    <m/>
    <m/>
    <m/>
    <m/>
    <m/>
    <m/>
    <n v="2000"/>
    <s v="CH01"/>
    <s v="0P5270010078"/>
    <s v="New_Line item_ Addition"/>
    <m/>
    <n v="6500227717"/>
    <n v="2"/>
    <x v="730"/>
    <s v="PHASE_2_ACT"/>
    <m/>
    <s v="DOCUMENTS REQUIRED FOR REMAINING QTY"/>
    <n v="409"/>
    <x v="2"/>
    <n v="14518"/>
    <d v="2023-10-01T00:00:00"/>
    <s v="(R). MANUFACTURE OF MACHINERY AND EQUIPMENT"/>
    <n v="722"/>
    <n v="142"/>
    <n v="128.9"/>
    <n v="153"/>
    <n v="130.80000000000001"/>
    <n v="1.0147401086113266"/>
    <n v="440"/>
    <n v="29463.993793638478"/>
    <m/>
    <m/>
  </r>
  <r>
    <n v="748"/>
    <n v="291804546423"/>
    <x v="282"/>
    <s v="Voltas Limited"/>
    <s v="PLG,FUSIBLE,AC927100402,VOLTAS"/>
    <n v="23"/>
    <s v="EA"/>
    <n v="1261.4000000000001"/>
    <m/>
    <n v="29012.2"/>
    <n v="84149011"/>
    <n v="7.4999999999999997E-2"/>
    <n v="0"/>
    <n v="0"/>
    <n v="0"/>
    <n v="0.1"/>
    <n v="0"/>
    <n v="0.18"/>
    <s v="001/2017-III317B"/>
    <n v="2175.915"/>
    <n v="0"/>
    <n v="217.5915"/>
    <n v="5653.0271699999994"/>
    <n v="8046.5336699999989"/>
    <s v="DOC PENDING_INV/EXIT/INV/064"/>
    <s v="2000CH010P0207020086"/>
    <s v="0P0207020086"/>
    <n v="291804546423"/>
    <s v="6036271"/>
    <d v="2018-06-01T00:00:00"/>
    <d v="2018-05-02T00:00:00"/>
    <e v="#N/A"/>
    <e v="#N/A"/>
    <e v="#N/A"/>
    <s v="Local"/>
    <m/>
    <m/>
    <m/>
    <m/>
    <m/>
    <m/>
    <n v="2000"/>
    <s v="CH01"/>
    <s v="0P0207020086"/>
    <s v="Verification Completed by NSS"/>
    <m/>
    <s v="I18061002348"/>
    <n v="23"/>
    <x v="731"/>
    <s v="PHASE_1_ACT"/>
    <m/>
    <s v="DOCUMENTS REQUIRED FOR REMAINING QTY"/>
    <n v="2416"/>
    <x v="2"/>
    <n v="1261.4000000000001"/>
    <d v="2018-05-01T00:00:00"/>
    <s v="(R). MANUFACTURE OF MACHINERY AND EQUIPMENT"/>
    <n v="722"/>
    <n v="77"/>
    <n v="109.9"/>
    <n v="153"/>
    <n v="130.80000000000001"/>
    <n v="1.1901728844404005"/>
    <n v="2419"/>
    <n v="34529.533757961784"/>
    <m/>
    <m/>
  </r>
  <r>
    <n v="749"/>
    <n v="292212267900"/>
    <x v="33"/>
    <s v="Swam Pneumatics Pvt. Ltd"/>
    <s v="OIL SPLASR,G4122225,SWAM-PNU"/>
    <n v="2"/>
    <s v="NOS"/>
    <n v="14502.399999999951"/>
    <m/>
    <n v="29004.799999999901"/>
    <n v="84149040"/>
    <n v="7.4999999999999997E-2"/>
    <n v="0"/>
    <n v="0"/>
    <n v="0"/>
    <n v="0.1"/>
    <n v="0"/>
    <n v="0.18"/>
    <s v="001/2017-III317B"/>
    <n v="2175.3599999999924"/>
    <n v="0"/>
    <n v="217.53599999999926"/>
    <n v="5651.5852799999811"/>
    <n v="8044.4812799999727"/>
    <s v="DOC PENDING_INV/EXIT/INV/070"/>
    <s v="2000CH010P3902030618"/>
    <s v="0P3902030618"/>
    <n v="292212267900"/>
    <s v="6105709"/>
    <d v="2022-11-25T00:00:00"/>
    <d v="2022-11-18T00:00:00"/>
    <e v="#N/A"/>
    <e v="#N/A"/>
    <e v="#N/A"/>
    <s v="Local"/>
    <m/>
    <m/>
    <m/>
    <m/>
    <m/>
    <m/>
    <n v="2000"/>
    <s v="CH01"/>
    <s v="0P3902030618"/>
    <s v="Verification Completed by NSS"/>
    <m/>
    <n v="835"/>
    <n v="2"/>
    <x v="732"/>
    <s v="PHASE_1_ACT"/>
    <m/>
    <s v="Documents Required for remaining quantity."/>
    <n v="755"/>
    <x v="0"/>
    <n v="14502.399999999951"/>
    <d v="2022-11-01T00:00:00"/>
    <s v="(J). MANUFACTURE OF CHEMICALS AND CHEMICAL PRODUCTS"/>
    <n v="364"/>
    <n v="131"/>
    <n v="145.19999999999999"/>
    <n v="153"/>
    <n v="136.4"/>
    <n v="0.93939393939393956"/>
    <n v="774"/>
    <n v="27246.933333333243"/>
    <m/>
    <m/>
  </r>
  <r>
    <n v="750"/>
    <n v="171801082633"/>
    <x v="20"/>
    <s v="Nidec ASI S.p.A"/>
    <s v="MDL,SUPPLY,INTL SYST,1000089688,NIDEC"/>
    <n v="1"/>
    <s v="EA"/>
    <n v="29002.529999999901"/>
    <m/>
    <n v="29002.529999999901"/>
    <s v="85049000 / 85049090"/>
    <n v="0.15"/>
    <n v="0"/>
    <n v="0"/>
    <n v="0"/>
    <n v="0.1"/>
    <n v="0"/>
    <n v="0.18"/>
    <s v="001/2017-III375"/>
    <n v="4350.3794999999845"/>
    <n v="0"/>
    <n v="435.03794999999849"/>
    <n v="6081.8305409999784"/>
    <n v="10867.24799099996"/>
    <s v="DOC PENDING_INV/EXIT/INV/065"/>
    <s v="2000GS010P1003020260"/>
    <s v="0P1003020260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60"/>
    <s v="Verification Completed by NSS"/>
    <s v="Phaze1_Part_2"/>
    <n v="7068019"/>
    <n v="1"/>
    <x v="733"/>
    <s v="PHASE_1_ACT"/>
    <m/>
    <s v="REQUIRED ALL PAGES OF BOE."/>
    <m/>
    <x v="1"/>
    <n v="29002.529999999901"/>
    <d v="2019-09-01T00:00:00"/>
    <s v="(Q). MANUFACTURE OF ELECTRICAL EQUIPMENT"/>
    <n v="666"/>
    <n v="93"/>
    <n v="110.5"/>
    <n v="153"/>
    <n v="133.4"/>
    <n v="1.207239819004525"/>
    <n v="1931"/>
    <n v="35013.009067873187"/>
    <m/>
    <m/>
  </r>
  <r>
    <n v="751"/>
    <n v="291810265073"/>
    <x v="229"/>
    <s v="Emerson Process Management"/>
    <s v="SPRG,12A8991X012,FISH-CO"/>
    <n v="2"/>
    <s v="EA"/>
    <n v="14465"/>
    <m/>
    <n v="28930"/>
    <n v="84819090"/>
    <n v="7.4999999999999997E-2"/>
    <n v="0"/>
    <n v="0"/>
    <n v="0"/>
    <n v="0.1"/>
    <n v="0"/>
    <n v="0.18"/>
    <s v="001/2017-III368"/>
    <n v="2169.75"/>
    <n v="0"/>
    <n v="216.97500000000002"/>
    <n v="5637.0104999999994"/>
    <n v="8023.7354999999989"/>
    <s v="DOC PENDING_INV/EXIT/INV/072"/>
    <s v="2000CH010P4102201646"/>
    <s v="0P4102201646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46"/>
    <s v="Verification Completed by NSS"/>
    <s v="Phaze_2"/>
    <n v="9318632194"/>
    <n v="2"/>
    <x v="734"/>
    <s v="PHASE_1_ACT"/>
    <m/>
    <s v="DOCUMENTS REQUIRED FOR REMAINING QTY"/>
    <n v="2269"/>
    <x v="2"/>
    <n v="14465"/>
    <d v="2018-09-01T00:00:00"/>
    <s v="(R). MANUFACTURE OF MACHINERY AND EQUIPMENT"/>
    <n v="722"/>
    <n v="81"/>
    <n v="111.6"/>
    <n v="153"/>
    <n v="130.80000000000001"/>
    <n v="1.1720430107526882"/>
    <n v="2296"/>
    <n v="33907.204301075268"/>
    <m/>
    <m/>
  </r>
  <r>
    <n v="752"/>
    <n v="291701189345"/>
    <x v="283"/>
    <s v="Bliss Anand Pvt. Ltd."/>
    <s v="NOZL,SS316,302555X27-010,BLISS"/>
    <n v="3"/>
    <s v="NO"/>
    <n v="9632.8233333333337"/>
    <m/>
    <n v="28898.47"/>
    <n v="84819090"/>
    <n v="7.4999999999999997E-2"/>
    <n v="0"/>
    <n v="0"/>
    <n v="0"/>
    <n v="0.1"/>
    <n v="0"/>
    <n v="0.18"/>
    <s v="001/2017-III368"/>
    <n v="2167.3852499999998"/>
    <n v="0"/>
    <n v="216.73852499999998"/>
    <n v="5630.8668795000003"/>
    <n v="8014.9906545000003"/>
    <s v="DOC PENDING_INV/EXIT/INV/079"/>
    <s v="2000CH010P5269300220"/>
    <s v="0P5269300220"/>
    <n v="291701189345"/>
    <s v="0011977"/>
    <d v="2017-03-10T00:00:00"/>
    <d v="2017-02-22T00:00:00"/>
    <e v="#N/A"/>
    <e v="#N/A"/>
    <e v="#N/A"/>
    <s v="Local"/>
    <m/>
    <m/>
    <m/>
    <m/>
    <m/>
    <m/>
    <n v="2000"/>
    <s v="CH01"/>
    <s v="0P5269300220"/>
    <s v="Verification Completed by NSS"/>
    <m/>
    <s v="SRV-000620"/>
    <n v="3"/>
    <x v="735"/>
    <s v="PHASE_1_ACT"/>
    <m/>
    <s v="DOCUMENTS REQUIRED FOR REMAINING QTY."/>
    <n v="2850"/>
    <x v="2"/>
    <n v="9632.8233333333337"/>
    <d v="2017-02-01T00:00:00"/>
    <s v="(R). MANUFACTURE OF MACHINERY AND EQUIPMENT"/>
    <n v="722"/>
    <n v="62"/>
    <n v="108.2"/>
    <n v="153"/>
    <n v="130.80000000000001"/>
    <n v="1.2088724584103512"/>
    <n v="2873"/>
    <n v="34934.564473197781"/>
    <m/>
    <m/>
  </r>
  <r>
    <n v="753"/>
    <n v="291604729290"/>
    <x v="119"/>
    <s v="Emerson Process Management"/>
    <s v="PCKG SET,3/4X1.3/8IN,1R290401012,FISH-CO"/>
    <n v="5"/>
    <s v="EA"/>
    <n v="5779"/>
    <m/>
    <n v="28895"/>
    <n v="84819090"/>
    <n v="7.4999999999999997E-2"/>
    <n v="0"/>
    <n v="0"/>
    <n v="0"/>
    <n v="0.1"/>
    <n v="0"/>
    <n v="0.18"/>
    <s v="001/2017-III368"/>
    <n v="2167.125"/>
    <n v="0"/>
    <n v="216.71250000000001"/>
    <n v="5630.1907499999998"/>
    <n v="8014.0282499999994"/>
    <s v="DOC PENDING_INV/EXIT/INV/072"/>
    <s v="2000CH010P4102210591"/>
    <s v="0P4102210591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10591"/>
    <s v="Verification Completed by NSS"/>
    <m/>
    <n v="6316001233"/>
    <n v="5"/>
    <x v="736"/>
    <s v="PHASE_1_ACT"/>
    <m/>
    <s v="DOCUMENTS REQUIRED FOR REMAINING QTY"/>
    <n v="3009"/>
    <x v="2"/>
    <n v="5779"/>
    <d v="2016-09-01T00:00:00"/>
    <s v="(R). MANUFACTURE OF MACHINERY AND EQUIPMENT"/>
    <n v="722"/>
    <n v="57"/>
    <n v="107.4"/>
    <n v="153"/>
    <n v="130.80000000000001"/>
    <n v="1.217877094972067"/>
    <n v="3026"/>
    <n v="35190.558659217873"/>
    <m/>
    <m/>
  </r>
  <r>
    <n v="754"/>
    <n v="171602006796"/>
    <x v="59"/>
    <s v="Pepperl and Fuchs (India) Pvt. Ltd."/>
    <s v="BARRIER,AI,HIC2025,PEPPERL"/>
    <n v="2"/>
    <s v="NOS"/>
    <n v="13001.31"/>
    <m/>
    <n v="26002.62"/>
    <n v="85044010"/>
    <n v="0.2"/>
    <n v="0"/>
    <n v="0"/>
    <n v="0"/>
    <n v="0.1"/>
    <n v="0"/>
    <n v="0.18"/>
    <s v="001/2017-III375"/>
    <n v="5200.5240000000003"/>
    <n v="0"/>
    <n v="520.05240000000003"/>
    <n v="5710.1753520000002"/>
    <n v="11430.751752"/>
    <s v="DOC PENDING_INV/EXIT/INV/074"/>
    <s v="2000GS010P4105260025"/>
    <s v="0P4105260025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05260025"/>
    <s v="Verification Completed by NSS"/>
    <s v="Phaze1_Part_2"/>
    <n v="2016600102"/>
    <n v="2"/>
    <x v="737"/>
    <s v="PHASE_1_ACT"/>
    <m/>
    <n v="1"/>
    <n v="3053"/>
    <x v="1"/>
    <n v="14444.315000000001"/>
    <d v="2016-08-01T00:00:00"/>
    <s v="(Q). MANUFACTURE OF ELECTRICAL EQUIPMENT"/>
    <n v="666"/>
    <n v="56"/>
    <n v="108"/>
    <n v="153"/>
    <n v="133.4"/>
    <n v="1.2351851851851852"/>
    <n v="3057"/>
    <n v="35682.8077962963"/>
    <m/>
    <m/>
  </r>
  <r>
    <n v="755"/>
    <n v="171602006796"/>
    <x v="59"/>
    <s v="Pepperl and Fuchs (India) Pvt. Ltd."/>
    <s v="BARRIER,AO,HIC2031,PEPPERL"/>
    <n v="2"/>
    <s v="NOS"/>
    <n v="12945.174999999999"/>
    <m/>
    <n v="25890.35"/>
    <n v="85044010"/>
    <n v="0.2"/>
    <n v="0"/>
    <n v="0"/>
    <n v="0"/>
    <n v="0.1"/>
    <n v="0"/>
    <n v="0.18"/>
    <s v="001/2017-III375"/>
    <n v="5178.07"/>
    <n v="0"/>
    <n v="517.80700000000002"/>
    <n v="5685.5208599999996"/>
    <n v="11381.397859999999"/>
    <s v="DOC PENDING_INV/EXIT/INV/074"/>
    <s v="2000GS010P4105260026"/>
    <s v="0P4105260026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05260026"/>
    <s v="Verification Completed by NSS"/>
    <s v="Phaze1_Part_2"/>
    <n v="2016600102"/>
    <n v="2"/>
    <x v="738"/>
    <s v="PHASE_1_ACT"/>
    <m/>
    <n v="1"/>
    <n v="3053"/>
    <x v="1"/>
    <n v="14381.944999999951"/>
    <d v="2016-08-01T00:00:00"/>
    <s v="(Q). MANUFACTURE OF ELECTRICAL EQUIPMENT"/>
    <n v="666"/>
    <n v="56"/>
    <n v="108"/>
    <n v="153"/>
    <n v="133.4"/>
    <n v="1.2351851851851852"/>
    <n v="3057"/>
    <n v="35528.730796296171"/>
    <m/>
    <m/>
  </r>
  <r>
    <n v="756"/>
    <m/>
    <x v="11"/>
    <s v="Burckhardt Compression (India) Pvt."/>
    <s v="GSKT,122.000.914.552,BURCKHR"/>
    <n v="10"/>
    <s v="NOS"/>
    <n v="2871.0360000000001"/>
    <m/>
    <n v="28710.36"/>
    <n v="84849000"/>
    <n v="7.4999999999999997E-2"/>
    <m/>
    <m/>
    <m/>
    <n v="0.1"/>
    <m/>
    <n v="0.18"/>
    <s v="001/2017-III369B"/>
    <n v="2153.277"/>
    <n v="0"/>
    <n v="215.32770000000002"/>
    <n v="5594.2136460000002"/>
    <n v="7962.818346"/>
    <s v="DOC PENDING_INV/EXIT/INV/163"/>
    <s v="2000CH010P0801040298"/>
    <s v="2000CH010P0801040298"/>
    <n v="291707857394"/>
    <s v="6066268"/>
    <d v="2017-12-22T00:00:00"/>
    <d v="2017-12-20T00:00:00"/>
    <e v="#N/A"/>
    <e v="#N/A"/>
    <e v="#N/A"/>
    <s v="Local"/>
    <m/>
    <m/>
    <m/>
    <m/>
    <m/>
    <m/>
    <n v="2000"/>
    <s v="CH01"/>
    <s v="0P0801040298"/>
    <s v="Verification Completed by NSS"/>
    <m/>
    <n v="11710382"/>
    <n v="10"/>
    <x v="739"/>
    <s v="PHASE_6_ACT"/>
    <m/>
    <m/>
    <n v="2549"/>
    <x v="2"/>
    <n v="2871.0360000000001"/>
    <d v="2017-12-01T00:00:00"/>
    <s v="(R). MANUFACTURE OF MACHINERY AND EQUIPMENT"/>
    <n v="722"/>
    <n v="72"/>
    <n v="108.9"/>
    <n v="153"/>
    <n v="130.80000000000001"/>
    <n v="1.2011019283746558"/>
    <n v="2570"/>
    <n v="34484.068760330585"/>
    <m/>
    <m/>
  </r>
  <r>
    <n v="757"/>
    <n v="292009840220"/>
    <x v="284"/>
    <s v="INDUSTRIAL BEARING CORPORATION"/>
    <s v="BRG,RLR,MET,23024CC/W33,120MM,180MM"/>
    <n v="5"/>
    <s v="EA"/>
    <n v="5733"/>
    <m/>
    <n v="28665"/>
    <s v="84825012 / 84822013"/>
    <n v="7.4999999999999997E-2"/>
    <n v="0"/>
    <n v="0"/>
    <n v="0"/>
    <n v="0.1"/>
    <n v="0"/>
    <n v="0.18"/>
    <s v="001/2017 -III369"/>
    <n v="2149.875"/>
    <n v="0"/>
    <n v="214.98750000000001"/>
    <n v="5585.3752500000001"/>
    <n v="7950.2377500000002"/>
    <s v="DOC PENDING_INV/EXIT/INV/068"/>
    <s v="2000CH010P3006010074"/>
    <s v="0P3006010074"/>
    <n v="292009840220"/>
    <s v="6086911"/>
    <d v="2020-12-08T00:00:00"/>
    <d v="2020-12-07T00:00:00"/>
    <e v="#N/A"/>
    <e v="#N/A"/>
    <e v="#N/A"/>
    <s v="Local"/>
    <m/>
    <m/>
    <m/>
    <m/>
    <m/>
    <m/>
    <n v="2000"/>
    <s v="CH01"/>
    <s v="0P3006010074"/>
    <s v="Verification Completed by NSS"/>
    <m/>
    <s v="6316/20-21"/>
    <n v="5"/>
    <x v="740"/>
    <s v="PHASE_1_ACT"/>
    <m/>
    <s v="Documents required for remaining quantity."/>
    <n v="1466"/>
    <x v="2"/>
    <n v="5733"/>
    <d v="2020-12-01T00:00:00"/>
    <s v="(R). MANUFACTURE OF MACHINERY AND EQUIPMENT"/>
    <n v="722"/>
    <n v="108"/>
    <n v="114.5"/>
    <n v="153"/>
    <n v="130.80000000000001"/>
    <n v="1.1423580786026202"/>
    <n v="1474"/>
    <n v="32745.694323144107"/>
    <m/>
    <m/>
  </r>
  <r>
    <n v="758"/>
    <n v="291810265073"/>
    <x v="229"/>
    <s v="EMERSON PROCESS MANAGEMENT"/>
    <s v="GSKT,GE00052X012,EMER-PM"/>
    <n v="6"/>
    <s v="SET"/>
    <n v="4773.3649999999834"/>
    <m/>
    <n v="28640.1899999999"/>
    <n v="84819090"/>
    <n v="7.4999999999999997E-2"/>
    <n v="0"/>
    <n v="0"/>
    <m/>
    <n v="0.1"/>
    <n v="0"/>
    <n v="0.18"/>
    <s v="001/2017-III368"/>
    <n v="2148.0142499999924"/>
    <n v="0"/>
    <n v="214.80142499999926"/>
    <n v="5580.5410214999802"/>
    <n v="7943.3566964999718"/>
    <s v="DOC PENDING_INV/EXIT/INV/073"/>
    <s v="2000CH010P4102210850"/>
    <s v="0P4102210850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0850"/>
    <s v="Verification Completed by NSS"/>
    <s v="Phaze_2"/>
    <n v="9318632194"/>
    <n v="6"/>
    <x v="741"/>
    <s v="PHASE_1_ACT"/>
    <m/>
    <s v="Documents required for remaining qty"/>
    <n v="2269"/>
    <x v="2"/>
    <n v="4773.3649999999834"/>
    <d v="2018-09-01T00:00:00"/>
    <s v="(R). MANUFACTURE OF MACHINERY AND EQUIPMENT"/>
    <n v="722"/>
    <n v="81"/>
    <n v="111.6"/>
    <n v="153"/>
    <n v="130.80000000000001"/>
    <n v="1.1720430107526882"/>
    <n v="2296"/>
    <n v="33567.534516128915"/>
    <m/>
    <m/>
  </r>
  <r>
    <n v="759"/>
    <m/>
    <x v="11"/>
    <s v="SEW EURODRIVE INDIA PRIVATE LIMITED"/>
    <s v="GEAR MOT,0.37KW,WAF20 DRS71S4,SEW-EURO"/>
    <n v="1"/>
    <s v="NOS"/>
    <n v="28606.75"/>
    <m/>
    <n v="28606.75"/>
    <n v="85012000"/>
    <n v="0.1"/>
    <s v="050/2017-485A"/>
    <m/>
    <m/>
    <n v="0.1"/>
    <m/>
    <n v="0.18"/>
    <s v="001/2017-III372"/>
    <n v="2860.6750000000002"/>
    <n v="0"/>
    <n v="286.06750000000005"/>
    <n v="5715.6286499999997"/>
    <n v="8862.371149999999"/>
    <s v="DOC PENDING_INV/EXIT/INV/163"/>
    <s v="2000CH010P1001120028"/>
    <s v="2000CH010P1001120028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1120028"/>
    <s v="New_Line item_ Addition"/>
    <m/>
    <s v="I#2305020206"/>
    <n v="1"/>
    <x v="742"/>
    <s v="PHASE_6_ACT"/>
    <m/>
    <m/>
    <n v="2346"/>
    <x v="2"/>
    <n v="28606.75"/>
    <d v="2018-07-01T00:00:00"/>
    <s v="(R). MANUFACTURE OF MACHINERY AND EQUIPMENT"/>
    <n v="722"/>
    <n v="79"/>
    <n v="110.9"/>
    <n v="153"/>
    <n v="130.80000000000001"/>
    <n v="1.1794409377817854"/>
    <n v="2358"/>
    <n v="33739.972046889088"/>
    <m/>
    <m/>
  </r>
  <r>
    <n v="760"/>
    <n v="291907697244"/>
    <x v="199"/>
    <s v="Instrumentation Ltd."/>
    <s v="PLG,F/VSN VA2,4IN,CL300,CV54,IL"/>
    <n v="1"/>
    <s v="EA"/>
    <n v="28600"/>
    <m/>
    <n v="28600"/>
    <n v="84819090"/>
    <n v="7.4999999999999997E-2"/>
    <n v="0"/>
    <n v="0"/>
    <n v="0"/>
    <n v="0.1"/>
    <n v="0"/>
    <n v="0.18"/>
    <s v="001/2017-III368"/>
    <n v="2145"/>
    <n v="0"/>
    <n v="214.5"/>
    <n v="5572.71"/>
    <n v="7932.21"/>
    <s v="DOC PENDING_INV/EXIT/INV/072"/>
    <s v="2000CH010P4102201194"/>
    <s v="0P4102201194"/>
    <n v="291907697244"/>
    <s v="6056268"/>
    <d v="2019-08-08T00:00:00"/>
    <d v="2019-04-30T00:00:00"/>
    <e v="#N/A"/>
    <e v="#N/A"/>
    <e v="#N/A"/>
    <s v="Local"/>
    <m/>
    <m/>
    <m/>
    <m/>
    <m/>
    <m/>
    <n v="2000"/>
    <s v="CH01"/>
    <s v="0P4102201194"/>
    <s v="Verification Completed by NSS"/>
    <m/>
    <s v="ILP/2501"/>
    <n v="1"/>
    <x v="743"/>
    <s v="PHASE_1_ACT"/>
    <m/>
    <s v="ITEM DOES NOT MATCH WITH INVOICE"/>
    <n v="2053"/>
    <x v="1"/>
    <n v="28600"/>
    <d v="2019-04-01T00:00:00"/>
    <s v="(Q). MANUFACTURE OF ELECTRICAL EQUIPMENT"/>
    <n v="666"/>
    <n v="88"/>
    <n v="112.7"/>
    <n v="153"/>
    <n v="133.4"/>
    <n v="1.1836734693877551"/>
    <n v="2084"/>
    <n v="33853.061224489793"/>
    <m/>
    <m/>
  </r>
  <r>
    <n v="761"/>
    <n v="292107384166"/>
    <x v="77"/>
    <s v="STARFLEX SEALING INDIA PVT LTD"/>
    <s v="GSKT,SPW,CL600,SS,GPH,20IN"/>
    <n v="20"/>
    <s v="NOS"/>
    <n v="1427"/>
    <m/>
    <n v="28540"/>
    <n v="84841010"/>
    <n v="7.4999999999999997E-2"/>
    <n v="0"/>
    <n v="0"/>
    <n v="0"/>
    <n v="0.1"/>
    <n v="0"/>
    <n v="0.18"/>
    <s v="001/2017 - III369B"/>
    <n v="2140.5"/>
    <n v="0"/>
    <n v="214.05"/>
    <n v="5561.0189999999993"/>
    <n v="7915.5689999999995"/>
    <s v="DOC PENDING_INV/EXIT/INV/082"/>
    <s v="2000CH010T2541370418"/>
    <s v="0T2541370418"/>
    <n v="292107384166"/>
    <s v="6063263"/>
    <d v="2021-07-29T00:00:00"/>
    <d v="2021-07-14T00:00:00"/>
    <e v="#N/A"/>
    <e v="#N/A"/>
    <e v="#N/A"/>
    <s v="Local"/>
    <m/>
    <m/>
    <m/>
    <m/>
    <m/>
    <m/>
    <n v="2000"/>
    <s v="CH01"/>
    <s v="0T2541370418"/>
    <s v="Verification Completed by NSS"/>
    <s v="Phaze_2"/>
    <s v="A012122/LUB00009"/>
    <n v="20"/>
    <x v="744"/>
    <s v="PHASE_1_ACT"/>
    <m/>
    <m/>
    <n v="1247"/>
    <x v="2"/>
    <n v="1427"/>
    <d v="2021-07-01T00:00:00"/>
    <s v="(R). MANUFACTURE OF MACHINERY AND EQUIPMENT"/>
    <n v="722"/>
    <n v="115"/>
    <n v="119.2"/>
    <n v="153"/>
    <n v="130.80000000000001"/>
    <n v="1.0973154362416109"/>
    <n v="1262"/>
    <n v="31317.382550335573"/>
    <m/>
    <m/>
  </r>
  <r>
    <n v="762"/>
    <n v="291804724514"/>
    <x v="285"/>
    <s v="INDUSTRIAL BEARING CORPORATION"/>
    <s v="BRG,RLR,MET,22211EK+H311,50MM,100MM"/>
    <n v="5"/>
    <s v="EA"/>
    <n v="5697.0680000000002"/>
    <m/>
    <n v="28485.34"/>
    <n v="84823000"/>
    <n v="7.4999999999999997E-2"/>
    <n v="0"/>
    <n v="0"/>
    <n v="0"/>
    <n v="0.1"/>
    <n v="0"/>
    <n v="0.18"/>
    <s v="001/2017 -III369"/>
    <n v="2136.4004999999997"/>
    <n v="0"/>
    <n v="213.64004999999997"/>
    <n v="5550.3684990000002"/>
    <n v="7900.4090489999999"/>
    <s v="DOC PENDING_INV/EXIT/INV/068"/>
    <s v="2000CH010P3006010084"/>
    <s v="0P3006010084"/>
    <n v="291804724514"/>
    <s v="6037777"/>
    <d v="2018-06-07T00:00:00"/>
    <d v="2018-06-05T00:00:00"/>
    <e v="#N/A"/>
    <e v="#N/A"/>
    <e v="#N/A"/>
    <s v="Local"/>
    <m/>
    <m/>
    <m/>
    <m/>
    <m/>
    <m/>
    <n v="2000"/>
    <s v="CH01"/>
    <s v="0P3006010084"/>
    <s v="Verification Completed by NSS"/>
    <m/>
    <s v="1845/18-19"/>
    <n v="5"/>
    <x v="745"/>
    <s v="PHASE_1_ACT"/>
    <m/>
    <s v="Documents required for remaining quantity."/>
    <n v="2382"/>
    <x v="2"/>
    <n v="5697.0680000000002"/>
    <d v="2018-06-01T00:00:00"/>
    <s v="(R). MANUFACTURE OF MACHINERY AND EQUIPMENT"/>
    <n v="722"/>
    <n v="78"/>
    <n v="110.5"/>
    <n v="153"/>
    <n v="130.80000000000001"/>
    <n v="1.183710407239819"/>
    <n v="2388"/>
    <n v="33718.393411764708"/>
    <m/>
    <m/>
  </r>
  <r>
    <n v="763"/>
    <n v="291810265073"/>
    <x v="229"/>
    <s v="EMERSON PROCESS MANAGEMENT"/>
    <s v="SEAT RING,1-1/2IN,2U856146052,FISH-CO"/>
    <n v="2"/>
    <s v="EA"/>
    <n v="14158"/>
    <m/>
    <n v="28316"/>
    <n v="84819090"/>
    <n v="7.4999999999999997E-2"/>
    <n v="0"/>
    <n v="0"/>
    <n v="0"/>
    <n v="0.1"/>
    <n v="0"/>
    <n v="0.18"/>
    <s v="001/2017-III368"/>
    <n v="2123.6999999999998"/>
    <n v="0"/>
    <n v="212.37"/>
    <n v="5517.3725999999997"/>
    <n v="7853.4425999999994"/>
    <s v="DOC PENDING_INV/EXIT/INV/072"/>
    <s v="2000CH010P4102210528"/>
    <s v="0P4102210528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0528"/>
    <s v="Verification Completed by NSS"/>
    <m/>
    <n v="9318632194"/>
    <n v="2"/>
    <x v="746"/>
    <s v="PHASE_1_ACT"/>
    <m/>
    <s v="DOCUMENTS REQUIRED FOR REMAINING QTY"/>
    <n v="2269"/>
    <x v="2"/>
    <n v="14158"/>
    <d v="2018-09-01T00:00:00"/>
    <s v="(R). MANUFACTURE OF MACHINERY AND EQUIPMENT"/>
    <n v="722"/>
    <n v="81"/>
    <n v="111.6"/>
    <n v="153"/>
    <n v="130.80000000000001"/>
    <n v="1.1720430107526882"/>
    <n v="2296"/>
    <n v="33187.569892473119"/>
    <m/>
    <m/>
  </r>
  <r>
    <n v="764"/>
    <n v="291908621104"/>
    <x v="177"/>
    <s v="GE OIL &amp; GAS India PVT LTD"/>
    <s v="GSKT,BODY,009291549-826-0000,MASON"/>
    <n v="22"/>
    <s v="NOS"/>
    <n v="1282.8418181818181"/>
    <m/>
    <n v="28222.52"/>
    <n v="84841090"/>
    <n v="7.4999999999999997E-2"/>
    <n v="0"/>
    <n v="0"/>
    <m/>
    <n v="0.1"/>
    <n v="0"/>
    <n v="0.18"/>
    <s v="001/2017-III369B"/>
    <n v="2116.6889999999999"/>
    <n v="0"/>
    <n v="211.66890000000001"/>
    <n v="5499.1580219999996"/>
    <n v="7827.5159219999996"/>
    <s v="DOC PENDING_INV/EXIT/INV/073"/>
    <s v="2000CH010P4102211947"/>
    <s v="0P4102211947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11947"/>
    <s v="Verification Completed by NSS"/>
    <s v="Phaze_2"/>
    <s v="F25511206167"/>
    <n v="22"/>
    <x v="747"/>
    <s v="PHASE_1_ACT"/>
    <m/>
    <s v="Documents required for remaining qty"/>
    <n v="1938"/>
    <x v="2"/>
    <n v="1282.8418181818181"/>
    <d v="2019-08-01T00:00:00"/>
    <s v="(R). MANUFACTURE OF MACHINERY AND EQUIPMENT"/>
    <n v="722"/>
    <n v="92"/>
    <n v="113.6"/>
    <n v="153"/>
    <n v="130.80000000000001"/>
    <n v="1.1514084507042255"/>
    <n v="1962"/>
    <n v="32495.64802816902"/>
    <m/>
    <m/>
  </r>
  <r>
    <n v="765"/>
    <n v="171801082633"/>
    <x v="20"/>
    <s v="Nidec ASI S.p.A"/>
    <s v="SPRT.TERM,LV,F/TRAFO,DRY,1000844,NIDEC"/>
    <n v="2"/>
    <s v="NOS"/>
    <n v="14043.26"/>
    <m/>
    <n v="28086.52"/>
    <n v="85049090"/>
    <n v="0.15"/>
    <n v="0"/>
    <n v="0"/>
    <n v="0"/>
    <n v="0.1"/>
    <n v="0"/>
    <n v="0.18"/>
    <s v="001/2017-III375"/>
    <n v="4212.9780000000001"/>
    <n v="0"/>
    <n v="421.29780000000005"/>
    <n v="5889.7432439999993"/>
    <n v="10524.019044000001"/>
    <s v="DOC PENDING_INV/EXIT/INV/066"/>
    <s v="2000GS010P1141120386"/>
    <s v="0P1141120386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386"/>
    <s v="Verification Completed by NSS"/>
    <s v="Phaze1_Part_2"/>
    <n v="7068019"/>
    <n v="2"/>
    <x v="748"/>
    <s v="PHASE_1_ACT"/>
    <m/>
    <s v="REQUIRED COMPLETE VISIBLE COPY OF BOE."/>
    <m/>
    <x v="1"/>
    <n v="14043.26"/>
    <d v="2019-09-01T00:00:00"/>
    <s v="(Q). MANUFACTURE OF ELECTRICAL EQUIPMENT"/>
    <n v="666"/>
    <n v="93"/>
    <n v="110.5"/>
    <n v="153"/>
    <n v="133.4"/>
    <n v="1.207239819004525"/>
    <n v="1931"/>
    <n v="33907.16532126697"/>
    <m/>
    <m/>
  </r>
  <r>
    <n v="766"/>
    <n v="292212697560"/>
    <x v="270"/>
    <s v="Ideal Electrical corporation"/>
    <s v="LMP,DISCH,SON-E,ES-40,250W,230VAC"/>
    <n v="117"/>
    <s v="NOS"/>
    <n v="240"/>
    <m/>
    <n v="28080"/>
    <n v="85393210"/>
    <n v="0.1"/>
    <n v="0"/>
    <n v="0"/>
    <n v="0"/>
    <n v="0.1"/>
    <n v="0"/>
    <n v="0.18"/>
    <s v="001/2017 -III390"/>
    <n v="2808"/>
    <n v="0"/>
    <n v="280.8"/>
    <n v="5610.384"/>
    <n v="8699.1840000000011"/>
    <s v="DOC PENDING_INV/EXIT/INV/083"/>
    <s v="2000CH010T2714080001"/>
    <s v="0T2714080001"/>
    <n v="292212697560"/>
    <s v="6108748"/>
    <d v="2022-12-06T00:00:00"/>
    <d v="2022-12-02T00:00:00"/>
    <e v="#N/A"/>
    <e v="#N/A"/>
    <e v="#N/A"/>
    <s v="Local"/>
    <m/>
    <m/>
    <m/>
    <m/>
    <m/>
    <m/>
    <n v="2000"/>
    <s v="CH01"/>
    <s v="0T2714080001"/>
    <s v="Verification Completed by NSS"/>
    <m/>
    <s v="GST/22-23/06007"/>
    <n v="117"/>
    <x v="749"/>
    <s v="PHASE_1_ACT"/>
    <m/>
    <s v="DOCUMENTS REQUIRED FOR REMAINING QTY."/>
    <n v="741"/>
    <x v="1"/>
    <n v="240"/>
    <d v="2022-12-01T00:00:00"/>
    <s v="(Q). MANUFACTURE OF ELECTRICAL EQUIPMENT"/>
    <n v="666"/>
    <n v="132"/>
    <n v="129.5"/>
    <n v="153"/>
    <n v="133.4"/>
    <n v="1.0301158301158302"/>
    <n v="744"/>
    <n v="28925.652509652511"/>
    <m/>
    <m/>
  </r>
  <r>
    <n v="767"/>
    <n v="292009081652"/>
    <x v="286"/>
    <s v="Jay Vinayak Enterprise"/>
    <s v="STBLT+N,SA193-B7,UNC,175MM,1.1/4IN"/>
    <n v="107"/>
    <s v="EA"/>
    <n v="261.85317757009346"/>
    <m/>
    <n v="28018.29"/>
    <s v="73180000 / 73181190"/>
    <n v="0.15"/>
    <n v="0"/>
    <n v="0"/>
    <n v="0"/>
    <n v="0.1"/>
    <n v="0"/>
    <n v="0.18"/>
    <s v="001/2017 - III232"/>
    <n v="4202.7434999999996"/>
    <n v="0"/>
    <n v="420.27434999999997"/>
    <n v="5875.4354130000002"/>
    <n v="10498.453262999999"/>
    <s v="DOC PENDING_INV/EXIT/INV/081"/>
    <s v="2000CH010T1538610577"/>
    <s v="0T1538610577"/>
    <n v="292009081652"/>
    <s v="6080992"/>
    <d v="2020-11-13T00:00:00"/>
    <d v="2020-11-12T00:00:00"/>
    <e v="#N/A"/>
    <e v="#N/A"/>
    <e v="#N/A"/>
    <s v="Local"/>
    <m/>
    <m/>
    <m/>
    <m/>
    <m/>
    <m/>
    <n v="2000"/>
    <s v="CH01"/>
    <s v="0T1538610577"/>
    <s v="Verification Completed by NSS"/>
    <m/>
    <n v="11"/>
    <n v="107"/>
    <x v="750"/>
    <s v="PHASE_1_ACT"/>
    <m/>
    <m/>
    <n v="1491"/>
    <x v="2"/>
    <n v="261.85317757009346"/>
    <d v="2020-11-01T00:00:00"/>
    <s v="(R). MANUFACTURE OF MACHINERY AND EQUIPMENT"/>
    <n v="722"/>
    <n v="107"/>
    <n v="113.7"/>
    <n v="153"/>
    <n v="130.80000000000001"/>
    <n v="1.1503957783641161"/>
    <n v="1504"/>
    <n v="32232.122532981532"/>
    <m/>
    <m/>
  </r>
  <r>
    <n v="768"/>
    <n v="291810265073"/>
    <x v="229"/>
    <s v="EMERSON PROCESS MANAGEMENT"/>
    <s v="GSKT,GE00079X012,EMER-PM"/>
    <n v="11"/>
    <s v="SET"/>
    <n v="2545.7136363636273"/>
    <m/>
    <n v="28002.8499999999"/>
    <n v="84819090"/>
    <n v="7.4999999999999997E-2"/>
    <n v="0"/>
    <n v="0"/>
    <m/>
    <n v="0.1"/>
    <n v="0"/>
    <n v="0.18"/>
    <s v="001/2017-III368"/>
    <n v="2100.2137499999926"/>
    <n v="0"/>
    <n v="210.02137499999927"/>
    <n v="5456.3553224999805"/>
    <n v="7766.5904474999725"/>
    <s v="DOC PENDING_INV/EXIT/INV/073"/>
    <s v="2000CH010P4102210848"/>
    <s v="0P4102210848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0848"/>
    <s v="Verification Completed by NSS"/>
    <s v="Phaze_2"/>
    <n v="9318632194"/>
    <n v="11"/>
    <x v="751"/>
    <s v="PHASE_1_ACT"/>
    <m/>
    <s v="Documents required for remaining qty"/>
    <n v="2269"/>
    <x v="2"/>
    <n v="2545.7136363636273"/>
    <d v="2018-09-01T00:00:00"/>
    <s v="(R). MANUFACTURE OF MACHINERY AND EQUIPMENT"/>
    <n v="722"/>
    <n v="81"/>
    <n v="111.6"/>
    <n v="153"/>
    <n v="130.80000000000001"/>
    <n v="1.1720430107526882"/>
    <n v="2296"/>
    <n v="32820.544623655798"/>
    <m/>
    <m/>
  </r>
  <r>
    <n v="769"/>
    <n v="292007432242"/>
    <x v="287"/>
    <s v="Jay Vinayak Enterprise"/>
    <s v="STBLT+N,SS304L,UNC,70MM,1/2IN"/>
    <n v="600"/>
    <s v="NOS"/>
    <n v="46.52"/>
    <m/>
    <n v="27912"/>
    <n v="73182990"/>
    <n v="0.15"/>
    <s v="050/2017-377AA"/>
    <n v="0"/>
    <m/>
    <n v="0.1"/>
    <m/>
    <n v="0.18"/>
    <s v="001/2017-III232"/>
    <n v="4186.8"/>
    <n v="0"/>
    <n v="418.68000000000006"/>
    <n v="5853.1463999999996"/>
    <n v="10458.626400000001"/>
    <s v="DOC PENDING_INV/EXIT/INV/097"/>
    <s v="2000CH010T1537020019"/>
    <s v="0T1537020019"/>
    <n v="292007432242"/>
    <s v="6066638"/>
    <d v="2020-09-25T00:00:00"/>
    <d v="2020-09-25T00:00:00"/>
    <e v="#N/A"/>
    <e v="#N/A"/>
    <e v="#N/A"/>
    <s v="Local"/>
    <m/>
    <m/>
    <m/>
    <m/>
    <m/>
    <m/>
    <n v="2000"/>
    <s v="CH01"/>
    <s v="0T1537020019"/>
    <s v="New_Line item_ Addition"/>
    <m/>
    <n v="8"/>
    <n v="600"/>
    <x v="752"/>
    <s v="PHASE_3_ACT"/>
    <m/>
    <m/>
    <n v="1539"/>
    <x v="2"/>
    <n v="46.528516666666668"/>
    <d v="2020-09-01T00:00:00"/>
    <s v="(R). MANUFACTURE OF MACHINERY AND EQUIPMENT"/>
    <n v="722"/>
    <n v="105"/>
    <n v="113.7"/>
    <n v="153"/>
    <n v="130.80000000000001"/>
    <n v="1.1503957783641161"/>
    <n v="1565"/>
    <n v="32115.725488126649"/>
    <m/>
    <m/>
  </r>
  <r>
    <n v="770"/>
    <n v="292306153554"/>
    <x v="288"/>
    <s v="DANFOSS INDUSTRIES PVT LTD"/>
    <s v="CHOKE,O/P,5.6A,1.313mH,T5328-6,PRAGATI"/>
    <n v="3"/>
    <s v="EA"/>
    <n v="12353.333333333334"/>
    <m/>
    <n v="37060"/>
    <n v="85361010"/>
    <n v="0.1"/>
    <n v="0"/>
    <n v="0"/>
    <n v="0"/>
    <n v="0.1"/>
    <n v="0"/>
    <n v="0.18"/>
    <s v="001/2017-III388A"/>
    <n v="3706"/>
    <n v="0"/>
    <n v="370.6"/>
    <n v="7404.5879999999997"/>
    <n v="11481.188"/>
    <s v="DOC PENDING_INV/EXIT/INV/092"/>
    <s v="2000CH010P4614400037"/>
    <s v="0P4614400037"/>
    <n v="292306153554"/>
    <s v="6050371"/>
    <d v="2023-06-13T00:00:00"/>
    <d v="2023-05-26T00:00:00"/>
    <e v="#N/A"/>
    <e v="#N/A"/>
    <e v="#N/A"/>
    <s v="Local"/>
    <m/>
    <m/>
    <m/>
    <m/>
    <m/>
    <m/>
    <n v="2000"/>
    <s v="CH01"/>
    <s v="0P4614400037"/>
    <s v="New_Line item_ Addition"/>
    <m/>
    <s v="TN3300071470"/>
    <n v="3"/>
    <x v="753"/>
    <s v="PHASE_2_ACT"/>
    <m/>
    <s v="DOCUMENTS REQUIRED FOR REMAINING QTY"/>
    <n v="566"/>
    <x v="2"/>
    <n v="9265"/>
    <d v="2023-05-01T00:00:00"/>
    <s v="(R). MANUFACTURE OF MACHINERY AND EQUIPMENT"/>
    <n v="722"/>
    <n v="137"/>
    <n v="128.5"/>
    <n v="153"/>
    <n v="130.80000000000001"/>
    <n v="1.0178988326848251"/>
    <n v="593"/>
    <n v="28292.498054474712"/>
    <m/>
    <m/>
  </r>
  <r>
    <n v="771"/>
    <n v="291706336401"/>
    <x v="144"/>
    <s v="Swelore Engineering Pvt. Ltd."/>
    <s v="CONN ROD ASSY,SB103+,WDD-1750/44,SWELORE"/>
    <n v="3"/>
    <s v="NOS"/>
    <n v="9235.6299999999665"/>
    <m/>
    <n v="27706.889999999901"/>
    <n v="84139110"/>
    <n v="7.4999999999999997E-2"/>
    <n v="0"/>
    <n v="0"/>
    <n v="0"/>
    <n v="0.1"/>
    <n v="0"/>
    <n v="0.18"/>
    <s v="001/2017-III317A"/>
    <n v="2078.0167499999925"/>
    <n v="0"/>
    <n v="207.80167499999925"/>
    <n v="5398.6875164999801"/>
    <n v="7684.5059414999723"/>
    <s v="DOC PENDING_INV/EXIT/INV/077"/>
    <s v="2000GS010P4207020497"/>
    <s v="0P4207020497"/>
    <n v="291706336401"/>
    <s v="6054046"/>
    <d v="2017-11-04T00:00:00"/>
    <d v="2017-10-04T00:00:00"/>
    <e v="#N/A"/>
    <e v="#N/A"/>
    <e v="#N/A"/>
    <s v="Local"/>
    <m/>
    <m/>
    <m/>
    <m/>
    <m/>
    <m/>
    <n v="2000"/>
    <s v="GS01"/>
    <s v="0P4207020497"/>
    <s v="Verification Completed by NSS"/>
    <m/>
    <n v="470"/>
    <n v="3"/>
    <x v="754"/>
    <s v="PHASE_1_ACT"/>
    <m/>
    <n v="1"/>
    <n v="2626"/>
    <x v="2"/>
    <n v="9235.6299999999665"/>
    <d v="2017-10-01T00:00:00"/>
    <s v="(R). MANUFACTURE OF MACHINERY AND EQUIPMENT"/>
    <n v="722"/>
    <n v="70"/>
    <n v="109"/>
    <n v="153"/>
    <n v="130.80000000000001"/>
    <n v="1.2000000000000002"/>
    <n v="2631"/>
    <n v="33248.267999999887"/>
    <m/>
    <m/>
  </r>
  <r>
    <n v="772"/>
    <n v="291902199886"/>
    <x v="289"/>
    <s v="SM INDUSTRIAL STORES"/>
    <s v="SPLIT RING,VERSA EV32-200,518,KISHOR"/>
    <n v="10"/>
    <s v="NOS"/>
    <n v="5914.8"/>
    <m/>
    <n v="59148"/>
    <n v="84836090"/>
    <n v="7.4999999999999997E-2"/>
    <n v="0"/>
    <n v="0"/>
    <n v="0"/>
    <n v="0.1"/>
    <n v="0"/>
    <n v="0.18"/>
    <s v="001/2017-III308B"/>
    <n v="4436.0999999999995"/>
    <n v="0"/>
    <n v="443.60999999999996"/>
    <n v="11524.987799999999"/>
    <n v="16404.697799999998"/>
    <s v="DOC PENDING_INV/EXIT/INV/077"/>
    <s v="2000CH010P4205032114"/>
    <s v="0P4205032114"/>
    <n v="291902199886"/>
    <s v="6016643"/>
    <d v="2019-03-06T00:00:00"/>
    <d v="2019-03-04T00:00:00"/>
    <e v="#N/A"/>
    <e v="#N/A"/>
    <e v="#N/A"/>
    <s v="Local"/>
    <m/>
    <m/>
    <m/>
    <m/>
    <m/>
    <m/>
    <n v="2000"/>
    <s v="CH01"/>
    <s v="0P4205032114"/>
    <s v="Verification Completed by NSS"/>
    <m/>
    <s v="S0001731/18-19"/>
    <n v="10"/>
    <x v="755"/>
    <s v="PHASE_1_ACT"/>
    <m/>
    <s v="documents required for remaining qty"/>
    <n v="2110"/>
    <x v="2"/>
    <n v="2746"/>
    <d v="2019-03-01T00:00:00"/>
    <s v="(R). MANUFACTURE OF MACHINERY AND EQUIPMENT"/>
    <n v="722"/>
    <n v="87"/>
    <n v="112.3"/>
    <n v="153"/>
    <n v="130.80000000000001"/>
    <n v="1.1647373107747108"/>
    <n v="2115"/>
    <n v="31983.686553873558"/>
    <m/>
    <m/>
  </r>
  <r>
    <n v="773"/>
    <m/>
    <x v="11"/>
    <s v="Virgo Valves &amp; Controls Private Lim"/>
    <s v="SPR KIT,F/50F,#300,L616,2P,RF,BS+EXT,S/F"/>
    <n v="2"/>
    <s v="ST"/>
    <n v="13727.95"/>
    <m/>
    <n v="27455.9"/>
    <n v="39241090"/>
    <n v="0.15"/>
    <m/>
    <m/>
    <m/>
    <n v="0.1"/>
    <m/>
    <n v="0.18"/>
    <s v="001/2017-III109"/>
    <n v="4118.3850000000002"/>
    <n v="0"/>
    <n v="411.83850000000007"/>
    <n v="5757.502230000001"/>
    <n v="10287.725730000002"/>
    <s v="DOC PENDING_INV/EXIT/INV/164"/>
    <s v="2000GS010P4102200688"/>
    <s v="2000GS010P4102200688"/>
    <n v="291603893464"/>
    <s v="0037737"/>
    <d v="2016-08-23T00:00:00"/>
    <d v="2016-08-17T00:00:00"/>
    <e v="#N/A"/>
    <e v="#N/A"/>
    <e v="#N/A"/>
    <s v="Local"/>
    <m/>
    <m/>
    <m/>
    <m/>
    <m/>
    <m/>
    <n v="2000"/>
    <s v="GS01"/>
    <s v="0P4102200688"/>
    <s v="Verification Completed by NSS"/>
    <s v="Phaze_2"/>
    <n v="623315"/>
    <n v="2"/>
    <x v="756"/>
    <s v="PHASE_6_ACT"/>
    <m/>
    <m/>
    <n v="3039"/>
    <x v="2"/>
    <n v="13727.95"/>
    <d v="2016-08-01T00:00:00"/>
    <s v="(R). MANUFACTURE OF MACHINERY AND EQUIPMENT"/>
    <n v="722"/>
    <n v="56"/>
    <n v="107.5"/>
    <n v="153"/>
    <n v="130.80000000000001"/>
    <n v="1.2167441860465118"/>
    <n v="3057"/>
    <n v="33406.806697674423"/>
    <m/>
    <m/>
  </r>
  <r>
    <n v="774"/>
    <m/>
    <x v="11"/>
    <s v="Siemens Limited"/>
    <s v="CT,10VA,500/1A,CL.1,ASK31.4,MBS"/>
    <n v="3"/>
    <s v="NOS"/>
    <n v="9147.0766666666659"/>
    <m/>
    <n v="27441.23"/>
    <n v="85043100"/>
    <n v="0.1"/>
    <m/>
    <m/>
    <m/>
    <n v="0.1"/>
    <m/>
    <n v="0.18"/>
    <s v="001/2017-III375"/>
    <n v="2744.123"/>
    <n v="0"/>
    <n v="274.41230000000002"/>
    <n v="5482.7577539999993"/>
    <n v="8501.2930539999998"/>
    <s v="DOC PENDING_INV/EXIT/INV/163"/>
    <s v="2000GS010P1149010141"/>
    <s v="2000GS010P1149010141"/>
    <e v="#N/A"/>
    <e v="#N/A"/>
    <e v="#N/A"/>
    <d v="2017-09-25T00:00:00"/>
    <n v="171702612222"/>
    <s v="1004015"/>
    <d v="2017-10-11T00:00:00"/>
    <s v="Import"/>
    <m/>
    <m/>
    <m/>
    <m/>
    <m/>
    <m/>
    <n v="2000"/>
    <s v="GS01"/>
    <s v="0P1149010141"/>
    <s v="Verification Completed by NSS"/>
    <s v="Phaze1_Part_2"/>
    <n v="9061707572"/>
    <n v="3"/>
    <x v="757"/>
    <s v="PHASE_6_ACT"/>
    <m/>
    <m/>
    <n v="2635"/>
    <x v="1"/>
    <n v="9147.0766666666659"/>
    <d v="2017-09-01T00:00:00"/>
    <s v="(Q). MANUFACTURE OF ELECTRICAL EQUIPMENT"/>
    <n v="666"/>
    <n v="69"/>
    <n v="110.7"/>
    <n v="153"/>
    <n v="133.4"/>
    <n v="1.2050587172538392"/>
    <n v="2661"/>
    <n v="33068.293423667572"/>
    <m/>
    <m/>
  </r>
  <r>
    <n v="775"/>
    <n v="291906825792"/>
    <x v="290"/>
    <s v="Shasan Piping Solution"/>
    <s v="NIP,THD,AISI 304,BSP,SCH80,150MM,1.1/2IN"/>
    <n v="40"/>
    <s v="NOS"/>
    <n v="212.5"/>
    <m/>
    <n v="8500"/>
    <n v="73079990"/>
    <n v="0.1"/>
    <s v="050/2017-377A"/>
    <n v="0"/>
    <m/>
    <n v="0.1"/>
    <m/>
    <n v="0.18"/>
    <s v="001/2017-III221"/>
    <n v="850"/>
    <n v="0"/>
    <n v="85"/>
    <n v="1698.3"/>
    <n v="2633.3"/>
    <s v="DOC PENDING_INV/EXIT/INV/097"/>
    <s v="2000CH010T1710560021"/>
    <s v="0T1710560021"/>
    <n v="291906825792"/>
    <s v="6050127"/>
    <d v="2019-07-16T00:00:00"/>
    <d v="2019-07-03T00:00:00"/>
    <e v="#N/A"/>
    <e v="#N/A"/>
    <e v="#N/A"/>
    <s v="Local"/>
    <m/>
    <m/>
    <m/>
    <m/>
    <m/>
    <m/>
    <n v="2000"/>
    <s v="CH01"/>
    <s v="0T1710560021"/>
    <s v="Verification Completed by NSS"/>
    <s v="Phaze_2"/>
    <s v="SPS-050/19-20"/>
    <n v="40"/>
    <x v="758"/>
    <s v="PHASE_3_ACT"/>
    <m/>
    <m/>
    <n v="1989"/>
    <x v="2"/>
    <n v="682.90100000000007"/>
    <d v="2019-07-01T00:00:00"/>
    <s v="(R). MANUFACTURE OF MACHINERY AND EQUIPMENT"/>
    <n v="722"/>
    <n v="91"/>
    <n v="113.2"/>
    <n v="153"/>
    <n v="130.80000000000001"/>
    <n v="1.1554770318021201"/>
    <n v="1993"/>
    <n v="31563.056819787987"/>
    <m/>
    <m/>
  </r>
  <r>
    <n v="776"/>
    <n v="291808420562"/>
    <x v="291"/>
    <s v="Premier India Co."/>
    <s v="BRG,BALL,MET,6216C3VL0241,80MM,140MM"/>
    <n v="4"/>
    <s v="NOS"/>
    <n v="6788.25"/>
    <m/>
    <n v="27153"/>
    <n v="84821020"/>
    <n v="7.4999999999999997E-2"/>
    <n v="0"/>
    <n v="0"/>
    <n v="0"/>
    <n v="0.1"/>
    <n v="0"/>
    <n v="0.18"/>
    <s v="001/2017 - III369"/>
    <n v="2036.4749999999999"/>
    <n v="0"/>
    <n v="203.64750000000001"/>
    <n v="5290.7620499999994"/>
    <n v="7530.8845499999989"/>
    <s v="DOC PENDING_INV/EXIT/INV/083"/>
    <s v="2000CH010T3002010269"/>
    <s v="0T3002010269"/>
    <n v="291808420562"/>
    <s v="6065801"/>
    <d v="2018-09-28T00:00:00"/>
    <d v="2018-09-22T00:00:00"/>
    <e v="#N/A"/>
    <e v="#N/A"/>
    <e v="#N/A"/>
    <s v="Local"/>
    <m/>
    <m/>
    <m/>
    <m/>
    <m/>
    <m/>
    <n v="2000"/>
    <s v="CH01"/>
    <s v="0T3002010269"/>
    <s v="Verification Completed by NSS"/>
    <s v="Phaze_2"/>
    <s v="PI/610/18-19"/>
    <n v="4"/>
    <x v="759"/>
    <s v="PHASE_1_ACT"/>
    <m/>
    <s v="DOCUMENTS REQUIRED FOR REMAINING QTY."/>
    <n v="2273"/>
    <x v="2"/>
    <n v="6788.25"/>
    <d v="2018-09-01T00:00:00"/>
    <s v="(R). MANUFACTURE OF MACHINERY AND EQUIPMENT"/>
    <n v="722"/>
    <n v="81"/>
    <n v="111.6"/>
    <n v="153"/>
    <n v="130.80000000000001"/>
    <n v="1.1720430107526882"/>
    <n v="2296"/>
    <n v="31824.483870967742"/>
    <m/>
    <m/>
  </r>
  <r>
    <n v="777"/>
    <n v="292205305313"/>
    <x v="292"/>
    <s v="PRIME STEEL CORPORATION"/>
    <s v="BL,LINE,SPCT,12IN,CL150,CS,A105,FF"/>
    <n v="4"/>
    <s v="EA"/>
    <n v="6754.05"/>
    <m/>
    <n v="27016.2"/>
    <n v="73079990"/>
    <n v="0.1"/>
    <s v="050/2017-377A"/>
    <n v="0"/>
    <m/>
    <n v="0.1"/>
    <m/>
    <n v="0.18"/>
    <s v="001/2017-III221"/>
    <n v="2701.6200000000003"/>
    <n v="0"/>
    <n v="270.16200000000003"/>
    <n v="5397.8367600000001"/>
    <n v="8369.6187600000012"/>
    <s v="DOC PENDING_INV/EXIT/INV/098"/>
    <s v="2000CH010T1788030126"/>
    <s v="0T1788030126"/>
    <n v="292205305313"/>
    <s v="6047871"/>
    <d v="2022-05-24T00:00:00"/>
    <d v="2022-05-03T00:00:00"/>
    <e v="#N/A"/>
    <e v="#N/A"/>
    <e v="#N/A"/>
    <s v="Local"/>
    <m/>
    <m/>
    <m/>
    <m/>
    <m/>
    <m/>
    <n v="2000"/>
    <s v="CH01"/>
    <s v="0T1788030126"/>
    <s v="Verification Completed by NSS"/>
    <m/>
    <n v="1351"/>
    <n v="4"/>
    <x v="760"/>
    <s v="PHASE_3_ACT"/>
    <m/>
    <m/>
    <n v="954"/>
    <x v="2"/>
    <n v="6754.05"/>
    <d v="2022-05-01T00:00:00"/>
    <s v="(R). MANUFACTURE OF MACHINERY AND EQUIPMENT"/>
    <n v="722"/>
    <n v="125"/>
    <n v="124.9"/>
    <n v="153"/>
    <n v="130.80000000000001"/>
    <n v="1.0472377902321859"/>
    <n v="958"/>
    <n v="28292.385588470781"/>
    <m/>
    <m/>
  </r>
  <r>
    <n v="778"/>
    <n v="292006758831"/>
    <x v="293"/>
    <s v="EDDYCRANES ENGINEERS PVT. LTD."/>
    <s v="SW,LIMIT,RTRY,5A,500V,FLS-2110,BALIGA"/>
    <n v="2"/>
    <s v="NOS"/>
    <n v="13467.34499999995"/>
    <m/>
    <n v="26934.6899999999"/>
    <n v="84311010"/>
    <n v="7.4999999999999997E-2"/>
    <n v="0"/>
    <n v="0"/>
    <n v="0"/>
    <n v="0.1"/>
    <n v="0"/>
    <n v="0.18"/>
    <s v="001/2017-III328"/>
    <n v="2020.1017499999925"/>
    <n v="0"/>
    <n v="202.01017499999926"/>
    <n v="5248.224346499981"/>
    <n v="7470.336271499973"/>
    <s v="DOC PENDING_INV/EXIT/INV/074"/>
    <s v="2000CH010P4108010091"/>
    <s v="0P4108010091"/>
    <n v="292006758831"/>
    <s v="6060716"/>
    <d v="2020-09-07T00:00:00"/>
    <d v="2020-07-21T00:00:00"/>
    <e v="#N/A"/>
    <e v="#N/A"/>
    <e v="#N/A"/>
    <s v="Local"/>
    <m/>
    <m/>
    <m/>
    <m/>
    <m/>
    <m/>
    <n v="2000"/>
    <s v="CH01"/>
    <s v="0P4108010091"/>
    <s v="Verification Completed by NSS"/>
    <s v="Phaze1_Part_2"/>
    <s v="EC/20-21/15"/>
    <n v="2"/>
    <x v="761"/>
    <s v="PHASE_1_ACT"/>
    <m/>
    <s v="REQUIRED COMPLETE INVOICE WITH ANNEXURE."/>
    <n v="1605"/>
    <x v="2"/>
    <n v="13467.34499999995"/>
    <d v="2020-07-01T00:00:00"/>
    <s v="(R). MANUFACTURE OF MACHINERY AND EQUIPMENT"/>
    <n v="722"/>
    <n v="103"/>
    <n v="112.9"/>
    <n v="153"/>
    <n v="130.80000000000001"/>
    <n v="1.1585473870682019"/>
    <n v="1627"/>
    <n v="31205.114720991911"/>
    <m/>
    <m/>
  </r>
  <r>
    <n v="779"/>
    <n v="171800967741"/>
    <x v="93"/>
    <s v="Bently Nevada LLC"/>
    <s v="CBL,EXT,F/ACCLRMTR,16925-18,BENTLY-N"/>
    <n v="2"/>
    <s v="EA"/>
    <n v="13458.725"/>
    <m/>
    <n v="26917.45"/>
    <n v="85444220"/>
    <n v="0.1"/>
    <s v="050/2017 -491"/>
    <n v="0"/>
    <n v="0"/>
    <n v="0.1"/>
    <n v="0"/>
    <n v="0.18"/>
    <s v="001/2017 -III395"/>
    <n v="2691.7450000000003"/>
    <n v="0"/>
    <n v="269.17450000000002"/>
    <n v="5378.1065099999996"/>
    <n v="8339.0260099999996"/>
    <s v="DOC PENDING_INV/EXIT/INV/080"/>
    <s v="2000CH010P5551871047"/>
    <s v="0P5551871047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47"/>
    <s v="Verification Completed by NSS"/>
    <s v="Phaze_2"/>
    <n v="1007534470"/>
    <n v="2"/>
    <x v="762"/>
    <s v="PHASE_1_ACT"/>
    <m/>
    <m/>
    <n v="2460"/>
    <x v="1"/>
    <n v="13458.725"/>
    <d v="2018-03-01T00:00:00"/>
    <s v="(Q). MANUFACTURE OF ELECTRICAL EQUIPMENT"/>
    <n v="666"/>
    <n v="75"/>
    <n v="110.1"/>
    <n v="153"/>
    <n v="133.4"/>
    <n v="1.2116257947320619"/>
    <n v="2480"/>
    <n v="32613.876748410541"/>
    <m/>
    <m/>
  </r>
  <r>
    <n v="780"/>
    <n v="291811378493"/>
    <x v="294"/>
    <s v="IGP Engineers Pvt. Ltd."/>
    <s v="GSKT,SPW,CL600,SS,GPH,22IN"/>
    <n v="12"/>
    <s v="NOS"/>
    <n v="2235.7725"/>
    <m/>
    <n v="26829.27"/>
    <n v="84841010"/>
    <n v="7.4999999999999997E-2"/>
    <n v="0"/>
    <n v="0"/>
    <n v="0"/>
    <n v="0.1"/>
    <n v="0"/>
    <n v="0.18"/>
    <s v="001/2017 - III369B"/>
    <n v="2012.19525"/>
    <n v="0"/>
    <n v="201.219525"/>
    <n v="5227.6832595000005"/>
    <n v="7441.0980345000007"/>
    <s v="DOC PENDING_INV/EXIT/INV/082"/>
    <s v="2000CH010T2541370419"/>
    <s v="0T2541370419"/>
    <n v="291811378493"/>
    <s v="6087161"/>
    <d v="2018-12-26T00:00:00"/>
    <d v="2018-12-03T00:00:00"/>
    <e v="#N/A"/>
    <e v="#N/A"/>
    <e v="#N/A"/>
    <s v="Local"/>
    <m/>
    <m/>
    <m/>
    <m/>
    <m/>
    <m/>
    <n v="2000"/>
    <s v="CH01"/>
    <s v="0T2541370419"/>
    <s v="Verification Completed by NSS"/>
    <s v="Phaze_2"/>
    <s v="A07343/18-19"/>
    <n v="12"/>
    <x v="763"/>
    <s v="PHASE_1_ACT"/>
    <m/>
    <m/>
    <n v="2201"/>
    <x v="2"/>
    <n v="2235.7725"/>
    <d v="2018-12-01T00:00:00"/>
    <s v="(R). MANUFACTURE OF MACHINERY AND EQUIPMENT"/>
    <n v="722"/>
    <n v="84"/>
    <n v="111.8"/>
    <n v="153"/>
    <n v="130.80000000000001"/>
    <n v="1.1699463327370305"/>
    <n v="2205"/>
    <n v="31388.806046511632"/>
    <m/>
    <m/>
  </r>
  <r>
    <n v="781"/>
    <n v="291606046093"/>
    <x v="295"/>
    <s v="Eagle Burgmann India Pvt. Ltd."/>
    <s v="SPRG,09-H75VKP-D1/50-E2/1.1.7,EAGLEBUR"/>
    <n v="56"/>
    <s v="NOS"/>
    <n v="126.575"/>
    <m/>
    <n v="7088.2"/>
    <n v="84842000"/>
    <n v="7.4999999999999997E-2"/>
    <n v="0"/>
    <n v="0"/>
    <n v="0"/>
    <n v="0.1"/>
    <n v="0"/>
    <n v="0.18"/>
    <s v="001/2017-III369B"/>
    <n v="531.61500000000001"/>
    <n v="0"/>
    <n v="53.161500000000004"/>
    <n v="1381.1357699999999"/>
    <n v="1965.9122699999998"/>
    <s v="DOC PENDING_INV/EXIT/INV/069"/>
    <s v="2000CH010P3034071223"/>
    <s v="0P3034071223"/>
    <n v="291606046093"/>
    <s v="0056972"/>
    <d v="2016-12-26T00:00:00"/>
    <d v="2016-11-30T00:00:00"/>
    <e v="#N/A"/>
    <e v="#N/A"/>
    <e v="#N/A"/>
    <s v="Local"/>
    <m/>
    <m/>
    <m/>
    <m/>
    <m/>
    <m/>
    <n v="2000"/>
    <s v="CH01"/>
    <s v="0P3034071223"/>
    <s v="Verification Completed by NSS"/>
    <m/>
    <n v="2946"/>
    <n v="56"/>
    <x v="764"/>
    <s v="PHASE_1_ACT"/>
    <m/>
    <m/>
    <n v="2934"/>
    <x v="2"/>
    <n v="478.98607142857145"/>
    <d v="2016-11-01T00:00:00"/>
    <s v="(R). MANUFACTURE OF MACHINERY AND EQUIPMENT"/>
    <n v="722"/>
    <n v="59"/>
    <n v="107.5"/>
    <n v="153"/>
    <n v="130.80000000000001"/>
    <n v="1.2167441860465118"/>
    <n v="2965"/>
    <n v="32636.996986046517"/>
    <m/>
    <m/>
  </r>
  <r>
    <n v="782"/>
    <n v="171800967741"/>
    <x v="93"/>
    <s v="Bently Nevada LLC"/>
    <s v="CBL,EXT,VELOMITOR,106765-10,BENTLY-N"/>
    <n v="1"/>
    <s v="NOS"/>
    <n v="26680.73"/>
    <m/>
    <n v="26680.73"/>
    <n v="85444220"/>
    <n v="0.1"/>
    <s v="050/2017 -491"/>
    <n v="0"/>
    <n v="0"/>
    <n v="0.1"/>
    <n v="0"/>
    <n v="0.18"/>
    <s v="001/2017 -III395"/>
    <n v="2668.0730000000003"/>
    <n v="0"/>
    <n v="266.80730000000005"/>
    <n v="5330.8098540000001"/>
    <n v="8265.6901539999999"/>
    <s v="DOC PENDING_INV/EXIT/INV/074"/>
    <s v="2000CH010P4119110035"/>
    <s v="0P4119110035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4119110035"/>
    <s v="Verification Completed by NSS"/>
    <m/>
    <n v="1007534470"/>
    <n v="1"/>
    <x v="765"/>
    <s v="PHASE_1_ACT"/>
    <m/>
    <s v="REQUIRED COMPLETE BOE COPY."/>
    <n v="2460"/>
    <x v="1"/>
    <n v="26680.73"/>
    <d v="2018-03-01T00:00:00"/>
    <s v="(Q). MANUFACTURE OF ELECTRICAL EQUIPMENT"/>
    <n v="666"/>
    <n v="75"/>
    <n v="110.1"/>
    <n v="153"/>
    <n v="133.4"/>
    <n v="1.2116257947320619"/>
    <n v="2480"/>
    <n v="32327.060690281563"/>
    <m/>
    <m/>
  </r>
  <r>
    <n v="783"/>
    <n v="291604729290"/>
    <x v="119"/>
    <s v="EMERSON PROCESS MANAGEMENT"/>
    <s v="FLG,PCKG,STEM,1/2IN,1F380335072,FISH-CO"/>
    <n v="5"/>
    <s v="NOS"/>
    <n v="5326.4800000000005"/>
    <m/>
    <n v="26632.400000000001"/>
    <n v="84819090"/>
    <n v="7.4999999999999997E-2"/>
    <n v="0"/>
    <n v="0"/>
    <n v="0"/>
    <n v="0.1"/>
    <n v="0"/>
    <n v="0.18"/>
    <s v="001/2017-III368"/>
    <n v="1997.43"/>
    <n v="0"/>
    <n v="199.74300000000002"/>
    <n v="5189.3231399999995"/>
    <n v="7386.4961399999993"/>
    <s v="DOC PENDING_INV/EXIT/INV/074"/>
    <s v="2000CH010P4102230003"/>
    <s v="0P4102230003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30003"/>
    <s v="Verification Completed by NSS"/>
    <m/>
    <n v="6316001233"/>
    <n v="5"/>
    <x v="766"/>
    <s v="PHASE_1_ACT"/>
    <m/>
    <s v="documents required for remaining qty"/>
    <n v="3009"/>
    <x v="2"/>
    <n v="5326.4800000000005"/>
    <d v="2016-09-01T00:00:00"/>
    <s v="(R). MANUFACTURE OF MACHINERY AND EQUIPMENT"/>
    <n v="722"/>
    <n v="57"/>
    <n v="107.4"/>
    <n v="153"/>
    <n v="130.80000000000001"/>
    <n v="1.217877094972067"/>
    <n v="3026"/>
    <n v="32434.989944134079"/>
    <m/>
    <m/>
  </r>
  <r>
    <n v="784"/>
    <n v="172200918396"/>
    <x v="296"/>
    <s v="Bently Nevada LLC"/>
    <s v="CBL,EXT,F/ACCLRMTR,16925-17,BENTLY-N"/>
    <n v="2"/>
    <s v="EA"/>
    <n v="13230.465"/>
    <m/>
    <n v="26460.93"/>
    <n v="85444220"/>
    <n v="0.1"/>
    <s v="050/2017 -491"/>
    <n v="0"/>
    <n v="0"/>
    <n v="0.1"/>
    <n v="0"/>
    <n v="0.18"/>
    <s v="001/2017 -III395"/>
    <n v="2646.0930000000003"/>
    <n v="0"/>
    <n v="264.60930000000002"/>
    <n v="5286.893814"/>
    <n v="8197.5961139999999"/>
    <s v="DOC PENDING_INV/EXIT/INV/080"/>
    <s v="2000CH010P5551871054"/>
    <s v="0P5551871054"/>
    <e v="#N/A"/>
    <e v="#N/A"/>
    <e v="#N/A"/>
    <d v="2022-03-03T00:00:00"/>
    <n v="172200918396"/>
    <s v="1001479"/>
    <d v="2022-04-01T00:00:00"/>
    <s v="Import"/>
    <m/>
    <m/>
    <m/>
    <m/>
    <m/>
    <m/>
    <n v="2000"/>
    <s v="CH01"/>
    <s v="0P5551871054"/>
    <s v="Verification Completed by NSS"/>
    <s v="Phaze_2"/>
    <n v="1007876460"/>
    <n v="2"/>
    <x v="767"/>
    <s v="PHASE_1_ACT"/>
    <m/>
    <m/>
    <n v="1015"/>
    <x v="1"/>
    <n v="13230.465"/>
    <d v="2022-03-01T00:00:00"/>
    <s v="(Q). MANUFACTURE OF ELECTRICAL EQUIPMENT"/>
    <n v="666"/>
    <n v="123"/>
    <n v="126"/>
    <n v="153"/>
    <n v="133.4"/>
    <n v="1.0587301587301587"/>
    <n v="1019"/>
    <n v="28014.98461904762"/>
    <m/>
    <m/>
  </r>
  <r>
    <n v="785"/>
    <n v="292204732466"/>
    <x v="297"/>
    <s v="ELECTRO SALES CORPORATION"/>
    <s v="GLND,CBL,DBL COMPR,BRASS,EP,MC,M16"/>
    <n v="160"/>
    <s v="EA"/>
    <n v="164.99974999999938"/>
    <m/>
    <n v="26399.959999999901"/>
    <n v="85369090"/>
    <n v="0.1"/>
    <n v="0"/>
    <n v="0"/>
    <n v="0"/>
    <n v="0.1"/>
    <n v="0"/>
    <n v="0.18"/>
    <s v="001/2017 - III388A"/>
    <n v="2639.9959999999901"/>
    <n v="0"/>
    <n v="263.99959999999902"/>
    <n v="5274.7120079999795"/>
    <n v="8178.7076079999688"/>
    <s v="DOC PENDING_INV/EXIT/INV/084"/>
    <s v="2000CH010T5580560198"/>
    <s v="0T5580560198"/>
    <n v="292204732466"/>
    <s v="6042904"/>
    <d v="2022-05-09T00:00:00"/>
    <d v="2022-05-05T00:00:00"/>
    <e v="#N/A"/>
    <e v="#N/A"/>
    <e v="#N/A"/>
    <s v="Local"/>
    <m/>
    <m/>
    <m/>
    <m/>
    <m/>
    <m/>
    <n v="2000"/>
    <s v="CH01"/>
    <s v="0T5580560198"/>
    <s v="Verification Completed by NSS"/>
    <m/>
    <n v="329"/>
    <n v="160"/>
    <x v="768"/>
    <s v="PHASE_1_ACT"/>
    <m/>
    <n v="1"/>
    <n v="952"/>
    <x v="1"/>
    <n v="164.99974999999938"/>
    <d v="2022-05-01T00:00:00"/>
    <s v="(Q). MANUFACTURE OF ELECTRICAL EQUIPMENT"/>
    <n v="666"/>
    <n v="125"/>
    <n v="127.2"/>
    <n v="153"/>
    <n v="133.4"/>
    <n v="1.0487421383647799"/>
    <n v="958"/>
    <n v="27686.750503144551"/>
    <m/>
    <m/>
  </r>
  <r>
    <n v="786"/>
    <n v="292004116843"/>
    <x v="298"/>
    <s v="Flowserve Sanmar Private Limited"/>
    <s v="SETTING DEVICE,SS,D0113222/103,SANMAR"/>
    <n v="15"/>
    <s v="NOS"/>
    <n v="1754.1786666666667"/>
    <m/>
    <n v="26312.68"/>
    <n v="84799090"/>
    <n v="7.4999999999999997E-2"/>
    <n v="0"/>
    <n v="0"/>
    <n v="0"/>
    <n v="0.1"/>
    <n v="0"/>
    <n v="0.18"/>
    <s v="001/2017-III366"/>
    <n v="1973.451"/>
    <n v="0"/>
    <n v="197.3451"/>
    <n v="5127.0256979999995"/>
    <n v="7297.821797999999"/>
    <s v="DOC PENDING_INV/EXIT/INV/076"/>
    <s v="2000CH010P4205022693"/>
    <s v="0P4205022693"/>
    <n v="292004116843"/>
    <s v="6036273"/>
    <d v="2020-06-11T00:00:00"/>
    <d v="2020-05-29T00:00:00"/>
    <e v="#N/A"/>
    <e v="#N/A"/>
    <e v="#N/A"/>
    <s v="Local"/>
    <m/>
    <m/>
    <m/>
    <m/>
    <m/>
    <m/>
    <n v="2000"/>
    <s v="CH01"/>
    <s v="0P4205022693"/>
    <s v="Verification Completed by NSS"/>
    <m/>
    <n v="6100434478"/>
    <n v="15"/>
    <x v="769"/>
    <s v="PHASE_1_ACT"/>
    <m/>
    <s v="documents required for remaining qty"/>
    <n v="1658"/>
    <x v="1"/>
    <n v="1754.1786666666667"/>
    <d v="2020-05-01T00:00:00"/>
    <s v="(Q). MANUFACTURE OF ELECTRICAL EQUIPMENT"/>
    <n v="666"/>
    <n v="101"/>
    <n v="111.1"/>
    <n v="153"/>
    <n v="133.4"/>
    <n v="1.2007200720072009"/>
    <n v="1688"/>
    <n v="31594.163024302434"/>
    <m/>
    <m/>
  </r>
  <r>
    <n v="787"/>
    <m/>
    <x v="11"/>
    <s v="Siemens Limited"/>
    <s v="CT,5VA,800/1A,CL.1,ASK41.4,MBS"/>
    <n v="3"/>
    <s v="NOS"/>
    <n v="8758.0500000000011"/>
    <m/>
    <n v="26274.15"/>
    <n v="85043100"/>
    <n v="0.1"/>
    <m/>
    <m/>
    <m/>
    <n v="0.1"/>
    <m/>
    <n v="0.18"/>
    <s v="001/2017-III375"/>
    <n v="2627.4150000000004"/>
    <n v="0"/>
    <n v="262.74150000000003"/>
    <n v="5249.5751700000001"/>
    <n v="8139.731670000001"/>
    <s v="DOC PENDING_INV/EXIT/INV/163"/>
    <s v="2000GS010P1149010142"/>
    <s v="2000GS010P1149010142"/>
    <e v="#N/A"/>
    <e v="#N/A"/>
    <e v="#N/A"/>
    <d v="2017-09-25T00:00:00"/>
    <n v="171702612222"/>
    <s v="1004015"/>
    <d v="2017-10-11T00:00:00"/>
    <s v="Import"/>
    <m/>
    <m/>
    <m/>
    <m/>
    <m/>
    <m/>
    <n v="2000"/>
    <s v="GS01"/>
    <s v="0P1149010142"/>
    <s v="Verification Completed by NSS"/>
    <s v="Phaze1_Part_2"/>
    <n v="9061707572"/>
    <n v="3"/>
    <x v="770"/>
    <s v="PHASE_6_ACT"/>
    <m/>
    <m/>
    <n v="2635"/>
    <x v="1"/>
    <n v="8758.0500000000011"/>
    <d v="2017-09-01T00:00:00"/>
    <s v="(Q). MANUFACTURE OF ELECTRICAL EQUIPMENT"/>
    <n v="666"/>
    <n v="69"/>
    <n v="110.7"/>
    <n v="153"/>
    <n v="133.4"/>
    <n v="1.2050587172538392"/>
    <n v="2661"/>
    <n v="31661.893495934961"/>
    <m/>
    <m/>
  </r>
  <r>
    <n v="788"/>
    <n v="291810265073"/>
    <x v="229"/>
    <s v="EMERSON PROCESS MANAGEMENT"/>
    <s v="GSKT,GE00080X012,EMER-PM"/>
    <n v="6"/>
    <s v="SET"/>
    <n v="4356.6516666666666"/>
    <m/>
    <n v="26139.91"/>
    <n v="84819090"/>
    <n v="7.4999999999999997E-2"/>
    <n v="0"/>
    <n v="0"/>
    <m/>
    <n v="0.1"/>
    <n v="0"/>
    <n v="0.18"/>
    <s v="001/2017-III368"/>
    <n v="1960.49325"/>
    <n v="0"/>
    <n v="196.04932500000001"/>
    <n v="5093.3614634999994"/>
    <n v="7249.9040384999989"/>
    <s v="DOC PENDING_INV/EXIT/INV/073"/>
    <s v="2000CH010P4102210849"/>
    <s v="0P4102210849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0849"/>
    <s v="Verification Completed by NSS"/>
    <s v="Phaze_2"/>
    <n v="9318632194"/>
    <n v="6"/>
    <x v="771"/>
    <s v="PHASE_1_ACT"/>
    <m/>
    <s v="Documents required for remaining qty"/>
    <n v="2269"/>
    <x v="2"/>
    <n v="4356.6516666666666"/>
    <d v="2018-09-01T00:00:00"/>
    <s v="(R). MANUFACTURE OF MACHINERY AND EQUIPMENT"/>
    <n v="722"/>
    <n v="81"/>
    <n v="111.6"/>
    <n v="153"/>
    <n v="130.80000000000001"/>
    <n v="1.1720430107526882"/>
    <n v="2296"/>
    <n v="30637.098817204303"/>
    <m/>
    <m/>
  </r>
  <r>
    <n v="789"/>
    <n v="291604729290"/>
    <x v="119"/>
    <s v="EMERSON PROCESS MANAGEMENT"/>
    <s v="STEM,UNS S31600,1U294135162,FISH-CO"/>
    <n v="2"/>
    <s v="NOS"/>
    <n v="13027"/>
    <m/>
    <n v="26054"/>
    <n v="84819090"/>
    <n v="7.4999999999999997E-2"/>
    <n v="0"/>
    <n v="0"/>
    <n v="0"/>
    <n v="0.1"/>
    <n v="0"/>
    <n v="0.18"/>
    <s v="001/2017-III368"/>
    <n v="1954.05"/>
    <n v="0"/>
    <n v="195.405"/>
    <n v="5076.6218999999992"/>
    <n v="7226.0768999999991"/>
    <s v="DOC PENDING_INV/EXIT/INV/074"/>
    <s v="2000CH010P4102240054"/>
    <s v="0P4102240054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40054"/>
    <s v="Verification Completed by NSS"/>
    <m/>
    <n v="6316001233"/>
    <n v="2"/>
    <x v="772"/>
    <s v="PHASE_1_ACT"/>
    <m/>
    <s v="documents required for remaining qty"/>
    <n v="3009"/>
    <x v="2"/>
    <n v="13027"/>
    <d v="2016-09-01T00:00:00"/>
    <s v="(R). MANUFACTURE OF MACHINERY AND EQUIPMENT"/>
    <n v="722"/>
    <n v="57"/>
    <n v="107.4"/>
    <n v="153"/>
    <n v="130.80000000000001"/>
    <n v="1.217877094972067"/>
    <n v="3026"/>
    <n v="31730.569832402234"/>
    <m/>
    <m/>
  </r>
  <r>
    <n v="790"/>
    <n v="292106809411"/>
    <x v="299"/>
    <s v="TESCO ENGINEERING"/>
    <s v="THREAD LOCKER,BLUE,242,LOCTITE"/>
    <n v="68"/>
    <s v="EA"/>
    <n v="382.00014705882205"/>
    <m/>
    <n v="25976.0099999999"/>
    <n v="35061000"/>
    <n v="0.1"/>
    <n v="0"/>
    <n v="0"/>
    <n v="0"/>
    <n v="0.1"/>
    <n v="0"/>
    <n v="0.18"/>
    <s v="001/2017-III69"/>
    <n v="2597.6009999999901"/>
    <n v="0"/>
    <n v="259.760099999999"/>
    <n v="5190.0067979999803"/>
    <n v="8047.3678979999695"/>
    <s v="DOC PENDING_INV/EXIT/INV/081"/>
    <s v="2000CH010T0105450001"/>
    <s v="0T0105450001"/>
    <n v="292106809411"/>
    <s v="6058587"/>
    <d v="2021-07-15T00:00:00"/>
    <d v="2021-07-14T00:00:00"/>
    <e v="#N/A"/>
    <e v="#N/A"/>
    <e v="#N/A"/>
    <s v="Local"/>
    <m/>
    <m/>
    <m/>
    <m/>
    <m/>
    <m/>
    <n v="2000"/>
    <s v="CH01"/>
    <s v="0T0105450001"/>
    <s v="Verification Completed by NSS"/>
    <m/>
    <s v="TE/21-22/106"/>
    <n v="68"/>
    <x v="773"/>
    <s v="PHASE_1_ACT"/>
    <m/>
    <m/>
    <n v="1247"/>
    <x v="2"/>
    <n v="382.00014705882205"/>
    <d v="2021-07-01T00:00:00"/>
    <s v="(R). MANUFACTURE OF MACHINERY AND EQUIPMENT"/>
    <n v="722"/>
    <n v="115"/>
    <n v="119.2"/>
    <n v="153"/>
    <n v="130.80000000000001"/>
    <n v="1.0973154362416109"/>
    <n v="1262"/>
    <n v="28503.876744966336"/>
    <m/>
    <m/>
  </r>
  <r>
    <n v="791"/>
    <n v="292006739010"/>
    <x v="155"/>
    <s v="Swam Pneumatics Pvt. Ltd"/>
    <s v="OIL SPLASR,G4022225,SWAM-PNU"/>
    <n v="2"/>
    <s v="NOS"/>
    <n v="12978"/>
    <m/>
    <n v="25956"/>
    <n v="84149040"/>
    <n v="7.4999999999999997E-2"/>
    <n v="0"/>
    <n v="0"/>
    <n v="0"/>
    <n v="0.1"/>
    <n v="0"/>
    <n v="0.18"/>
    <s v="001/2017-III317B"/>
    <n v="1946.6999999999998"/>
    <n v="0"/>
    <n v="194.67"/>
    <n v="5057.5265999999992"/>
    <n v="7198.8965999999991"/>
    <s v="DOC PENDING_INV/EXIT/INV/070"/>
    <s v="2000CH010P3902030601"/>
    <s v="0P3902030601"/>
    <n v="292006739010"/>
    <s v="6060488"/>
    <d v="2020-09-05T00:00:00"/>
    <d v="2020-08-29T00:00:00"/>
    <e v="#N/A"/>
    <e v="#N/A"/>
    <e v="#N/A"/>
    <s v="Local"/>
    <m/>
    <m/>
    <m/>
    <m/>
    <m/>
    <m/>
    <n v="2000"/>
    <s v="CH01"/>
    <s v="0P3902030601"/>
    <s v="Verification Completed by NSS"/>
    <s v="Phaze_2"/>
    <n v="205"/>
    <n v="2"/>
    <x v="774"/>
    <s v="PHASE_1_ACT"/>
    <m/>
    <s v="Documents Required for remaining quantity."/>
    <n v="1566"/>
    <x v="0"/>
    <n v="12978"/>
    <d v="2020-08-01T00:00:00"/>
    <s v="(J). MANUFACTURE OF CHEMICALS AND CHEMICAL PRODUCTS"/>
    <n v="364"/>
    <n v="104"/>
    <n v="115.8"/>
    <n v="153"/>
    <n v="136.4"/>
    <n v="1.1778929188255614"/>
    <n v="1596"/>
    <n v="30573.388601036269"/>
    <m/>
    <m/>
  </r>
  <r>
    <n v="792"/>
    <n v="291811378493"/>
    <x v="294"/>
    <s v="IGP Engineers Pvt. Ltd."/>
    <s v="GSKT,SPW,CL600,SS,GPH,24IN"/>
    <n v="7"/>
    <s v="NOS"/>
    <n v="3696.6857142857002"/>
    <m/>
    <n v="25876.799999999901"/>
    <n v="84841010"/>
    <n v="7.4999999999999997E-2"/>
    <n v="0"/>
    <n v="0"/>
    <n v="0"/>
    <n v="0.1"/>
    <n v="0"/>
    <n v="0.18"/>
    <s v="001/2017 - III369B"/>
    <n v="1940.7599999999925"/>
    <n v="0"/>
    <n v="194.07599999999925"/>
    <n v="5042.0944799999806"/>
    <n v="7176.9304799999718"/>
    <s v="DOC PENDING_INV/EXIT/INV/082"/>
    <s v="2000GS010T2541370420"/>
    <s v="0T2541370420"/>
    <n v="291811378493"/>
    <s v="6087161"/>
    <d v="2018-12-26T00:00:00"/>
    <d v="2018-12-03T00:00:00"/>
    <e v="#N/A"/>
    <e v="#N/A"/>
    <e v="#N/A"/>
    <s v="Local"/>
    <m/>
    <m/>
    <m/>
    <m/>
    <m/>
    <m/>
    <n v="2000"/>
    <s v="GS01"/>
    <s v="0T2541370420"/>
    <s v="Verification Completed by NSS"/>
    <m/>
    <s v="A07343/18-19"/>
    <n v="7"/>
    <x v="775"/>
    <s v="PHASE_1_ACT"/>
    <m/>
    <m/>
    <n v="2201"/>
    <x v="2"/>
    <n v="3696.6857142857002"/>
    <d v="2018-12-01T00:00:00"/>
    <s v="(R). MANUFACTURE OF MACHINERY AND EQUIPMENT"/>
    <n v="722"/>
    <n v="84"/>
    <n v="111.8"/>
    <n v="153"/>
    <n v="130.80000000000001"/>
    <n v="1.1699463327370305"/>
    <n v="2205"/>
    <n v="30274.467262969476"/>
    <m/>
    <m/>
  </r>
  <r>
    <n v="793"/>
    <n v="291705063005"/>
    <x v="300"/>
    <s v="Nison Consultants Private Limited"/>
    <s v="VLV,PILOT,1/4INNPT,CSP-3301-316,VERSA"/>
    <n v="2"/>
    <s v="NOS"/>
    <n v="12927.715"/>
    <m/>
    <n v="25855.43"/>
    <n v="84818030"/>
    <n v="7.4999999999999997E-2"/>
    <n v="0"/>
    <n v="0"/>
    <n v="0"/>
    <n v="0.1"/>
    <n v="0"/>
    <n v="0.18"/>
    <s v="001/2017-III368"/>
    <n v="1939.15725"/>
    <n v="0"/>
    <n v="193.91572500000001"/>
    <n v="5037.9305354999997"/>
    <n v="7171.0035104999997"/>
    <s v="DOC PENDING_INV/EXIT/INV/074"/>
    <s v="2000GS010P4103070001"/>
    <s v="0P4103070001"/>
    <n v="291705063005"/>
    <s v="6044271"/>
    <d v="2017-09-18T00:00:00"/>
    <d v="2017-08-25T00:00:00"/>
    <e v="#N/A"/>
    <e v="#N/A"/>
    <e v="#N/A"/>
    <s v="Local"/>
    <m/>
    <m/>
    <m/>
    <m/>
    <m/>
    <m/>
    <n v="2000"/>
    <s v="GS01"/>
    <s v="0P4103070001"/>
    <s v="Verification Completed by NSS"/>
    <m/>
    <s v="NCPL/OPAL/025/17"/>
    <n v="2"/>
    <x v="776"/>
    <s v="PHASE_1_ACT"/>
    <m/>
    <s v="DOCUMENT REQUIRED."/>
    <n v="2666"/>
    <x v="2"/>
    <n v="12927.715"/>
    <d v="2017-08-01T00:00:00"/>
    <s v="(R). MANUFACTURE OF MACHINERY AND EQUIPMENT"/>
    <n v="722"/>
    <n v="68"/>
    <n v="108.5"/>
    <n v="153"/>
    <n v="130.80000000000001"/>
    <n v="1.2055299539170508"/>
    <n v="2692"/>
    <n v="31169.495336405533"/>
    <m/>
    <m/>
  </r>
  <r>
    <n v="794"/>
    <n v="171801082633"/>
    <x v="20"/>
    <s v="Nidec ASI S.p.A"/>
    <s v="CAP,DC,4700MF,450V,ELC409402,NIDEC"/>
    <n v="2"/>
    <s v="EA"/>
    <n v="12918.99"/>
    <m/>
    <n v="25837.98"/>
    <s v="85049000 / 85049090"/>
    <n v="0.15"/>
    <n v="0"/>
    <n v="0"/>
    <n v="0"/>
    <n v="0.1"/>
    <n v="0"/>
    <n v="0.18"/>
    <s v="001/2017-III375"/>
    <n v="3875.6969999999997"/>
    <n v="0"/>
    <n v="387.56970000000001"/>
    <n v="5418.2244059999994"/>
    <n v="9681.4911059999995"/>
    <s v="DOC PENDING_INV/EXIT/INV/065"/>
    <s v="2000GS010P1003020195"/>
    <s v="0P1003020195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195"/>
    <s v="Verification Completed by NSS"/>
    <s v="Phaze1_Part_2"/>
    <n v="7068019"/>
    <n v="2"/>
    <x v="777"/>
    <s v="PHASE_1_ACT"/>
    <m/>
    <s v="REQUIRED ALL PAGES OF BOE."/>
    <m/>
    <x v="1"/>
    <n v="12918.99"/>
    <d v="2019-09-01T00:00:00"/>
    <s v="(Q). MANUFACTURE OF ELECTRICAL EQUIPMENT"/>
    <n v="666"/>
    <n v="93"/>
    <n v="110.5"/>
    <n v="153"/>
    <n v="133.4"/>
    <n v="1.207239819004525"/>
    <n v="1931"/>
    <n v="31192.638298642538"/>
    <m/>
    <m/>
  </r>
  <r>
    <n v="795"/>
    <n v="292203577260"/>
    <x v="195"/>
    <s v="EMERSON PROCESS MANAGEMENT"/>
    <s v="SPRG F/ACTR,1E805227082,EMER-PM"/>
    <n v="2"/>
    <s v="SET"/>
    <n v="12879"/>
    <m/>
    <n v="25758"/>
    <n v="84819090"/>
    <n v="7.4999999999999997E-2"/>
    <n v="0"/>
    <n v="0"/>
    <m/>
    <n v="0.1"/>
    <n v="0"/>
    <n v="0.18"/>
    <s v="001/2017-III368"/>
    <n v="1931.85"/>
    <n v="0"/>
    <n v="193.185"/>
    <n v="5018.9462999999996"/>
    <n v="7143.9812999999995"/>
    <s v="DOC PENDING_INV/EXIT/INV/073"/>
    <s v="2000CH010P4102224965"/>
    <s v="0P4102224965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65"/>
    <s v="Verification Completed by NSS"/>
    <m/>
    <s v="2RXC21-1440"/>
    <n v="2"/>
    <x v="778"/>
    <s v="PHASE_1_ACT"/>
    <m/>
    <s v="Documents required for remaining qty"/>
    <n v="987"/>
    <x v="1"/>
    <n v="12879"/>
    <d v="2022-03-01T00:00:00"/>
    <s v="(Q). MANUFACTURE OF ELECTRICAL EQUIPMENT"/>
    <n v="666"/>
    <n v="123"/>
    <n v="126"/>
    <n v="153"/>
    <n v="133.4"/>
    <n v="1.0587301587301587"/>
    <n v="1019"/>
    <n v="27270.771428571428"/>
    <m/>
    <m/>
  </r>
  <r>
    <n v="796"/>
    <n v="291911028161"/>
    <x v="89"/>
    <s v="EIBC Private Limited"/>
    <s v="BRG,BALL,MET,7312BEGAM,60MM,130MM"/>
    <n v="10"/>
    <s v="NOS"/>
    <n v="2575"/>
    <m/>
    <n v="25750"/>
    <n v="84821020"/>
    <n v="7.4999999999999997E-2"/>
    <n v="0"/>
    <n v="0"/>
    <n v="0"/>
    <n v="0.1"/>
    <n v="0"/>
    <n v="0.18"/>
    <s v="001/2017 - III369"/>
    <n v="1931.25"/>
    <n v="0"/>
    <n v="193.125"/>
    <n v="5017.3874999999998"/>
    <n v="7141.7624999999998"/>
    <s v="DOC PENDING_INV/EXIT/INV/083"/>
    <s v="2000GS010T3002010286"/>
    <s v="0T3002010286"/>
    <n v="291911028161"/>
    <s v="6083557"/>
    <d v="2019-11-19T00:00:00"/>
    <d v="2019-11-15T00:00:00"/>
    <e v="#N/A"/>
    <e v="#N/A"/>
    <e v="#N/A"/>
    <s v="Local"/>
    <m/>
    <m/>
    <m/>
    <m/>
    <m/>
    <m/>
    <n v="2000"/>
    <s v="GS01"/>
    <s v="0T3002010286"/>
    <s v="Verification Completed by NSS"/>
    <m/>
    <n v="1920105389"/>
    <n v="10"/>
    <x v="779"/>
    <s v="PHASE_1_ACT"/>
    <m/>
    <s v="DOCUMENTS REQUIRED FOR REMAINING QTY."/>
    <n v="1854"/>
    <x v="2"/>
    <n v="2575"/>
    <d v="2019-11-01T00:00:00"/>
    <s v="(R). MANUFACTURE OF MACHINERY AND EQUIPMENT"/>
    <n v="722"/>
    <n v="95"/>
    <n v="112.8"/>
    <n v="153"/>
    <n v="130.80000000000001"/>
    <n v="1.1595744680851066"/>
    <n v="1870"/>
    <n v="29859.042553191495"/>
    <m/>
    <m/>
  </r>
  <r>
    <n v="797"/>
    <n v="291604484570"/>
    <x v="277"/>
    <s v="EKON ABRASIVES"/>
    <s v="BIRKOSIT,SEALING CMPD,520°C,1KG"/>
    <n v="4"/>
    <s v="EA"/>
    <n v="6409.2124999999751"/>
    <m/>
    <n v="25636.8499999999"/>
    <n v="32141000"/>
    <n v="0.1"/>
    <n v="0"/>
    <n v="0"/>
    <n v="0"/>
    <n v="0.1"/>
    <n v="0"/>
    <n v="0.18"/>
    <s v="001/2017-III54B"/>
    <n v="2563.6849999999904"/>
    <n v="0"/>
    <n v="256.36849999999907"/>
    <n v="5122.2426299999806"/>
    <n v="7942.2961299999697"/>
    <s v="DOC PENDING_INV/EXIT/INV/081"/>
    <s v="2000CH010T0105200012"/>
    <s v="0T0105200012"/>
    <n v="291604484570"/>
    <s v="0043069"/>
    <d v="2016-09-26T00:00:00"/>
    <d v="2016-09-20T00:00:00"/>
    <e v="#N/A"/>
    <e v="#N/A"/>
    <e v="#N/A"/>
    <s v="Local"/>
    <m/>
    <m/>
    <m/>
    <m/>
    <m/>
    <m/>
    <n v="2000"/>
    <s v="CH01"/>
    <s v="0T0105200012"/>
    <s v="Verification Completed by NSS"/>
    <m/>
    <n v="1714938"/>
    <n v="4"/>
    <x v="780"/>
    <s v="PHASE_1_ACT"/>
    <m/>
    <m/>
    <n v="3005"/>
    <x v="2"/>
    <n v="6409.2124999999751"/>
    <d v="2016-09-01T00:00:00"/>
    <s v="(R). MANUFACTURE OF MACHINERY AND EQUIPMENT"/>
    <n v="722"/>
    <n v="57"/>
    <n v="107.4"/>
    <n v="153"/>
    <n v="130.80000000000001"/>
    <n v="1.217877094972067"/>
    <n v="3026"/>
    <n v="31222.532402234512"/>
    <m/>
    <m/>
  </r>
  <r>
    <n v="798"/>
    <n v="292203577260"/>
    <x v="195"/>
    <s v="EMERSON PROCESS MANAGEMENT"/>
    <s v="SPRG F/ACTR,1E805127082,EMER-PM"/>
    <n v="2"/>
    <s v="SET"/>
    <n v="12800"/>
    <m/>
    <n v="25600"/>
    <n v="84819090"/>
    <n v="7.4999999999999997E-2"/>
    <n v="0"/>
    <n v="0"/>
    <m/>
    <n v="0.1"/>
    <n v="0"/>
    <n v="0.18"/>
    <s v="001/2017-III368"/>
    <n v="1920"/>
    <n v="0"/>
    <n v="192"/>
    <n v="4988.16"/>
    <n v="7100.16"/>
    <s v="DOC PENDING_INV/EXIT/INV/073"/>
    <s v="2000CH010P4102224967"/>
    <s v="0P4102224967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67"/>
    <s v="Verification Completed by NSS"/>
    <m/>
    <s v="2RXC21-1440"/>
    <n v="2"/>
    <x v="781"/>
    <s v="PHASE_1_ACT"/>
    <m/>
    <s v="Documents required for remaining qty"/>
    <n v="987"/>
    <x v="1"/>
    <n v="12800"/>
    <d v="2022-03-01T00:00:00"/>
    <s v="(Q). MANUFACTURE OF ELECTRICAL EQUIPMENT"/>
    <n v="666"/>
    <n v="123"/>
    <n v="126"/>
    <n v="153"/>
    <n v="133.4"/>
    <n v="1.0587301587301587"/>
    <n v="1019"/>
    <n v="27103.492063492064"/>
    <m/>
    <m/>
  </r>
  <r>
    <n v="799"/>
    <n v="291800791645"/>
    <x v="301"/>
    <s v="John Crane sealing systems India"/>
    <s v="CPLNG BOLT SET,87101822,CRANE.J"/>
    <n v="2"/>
    <s v="SET"/>
    <n v="12744"/>
    <m/>
    <n v="25488"/>
    <n v="73181900"/>
    <n v="0.15"/>
    <n v="0"/>
    <n v="0"/>
    <n v="0"/>
    <n v="0.1"/>
    <n v="0"/>
    <n v="0.18"/>
    <s v="001/2017-III232"/>
    <n v="3823.2"/>
    <n v="0"/>
    <n v="382.32"/>
    <n v="5344.8335999999999"/>
    <n v="9550.3535999999986"/>
    <s v="DOC PENDING_INV/EXIT/INV/076"/>
    <s v="2000CH010P4205024240"/>
    <s v="0P4205024240"/>
    <n v="291800791645"/>
    <s v="6006929"/>
    <d v="2018-01-29T00:00:00"/>
    <d v="2018-01-16T00:00:00"/>
    <e v="#N/A"/>
    <e v="#N/A"/>
    <e v="#N/A"/>
    <s v="Local"/>
    <m/>
    <m/>
    <m/>
    <m/>
    <m/>
    <m/>
    <n v="2000"/>
    <s v="CH01"/>
    <s v="0P4205024240"/>
    <s v="Verification Completed by NSS"/>
    <m/>
    <n v="9611011929"/>
    <n v="2"/>
    <x v="782"/>
    <s v="PHASE_1_ACT"/>
    <m/>
    <s v="documents required for remaining qty"/>
    <n v="2522"/>
    <x v="2"/>
    <n v="12744"/>
    <d v="2018-01-01T00:00:00"/>
    <s v="(R). MANUFACTURE OF MACHINERY AND EQUIPMENT"/>
    <n v="722"/>
    <n v="73"/>
    <n v="110"/>
    <n v="153"/>
    <n v="130.80000000000001"/>
    <n v="1.1890909090909092"/>
    <n v="2539"/>
    <n v="30307.549090909095"/>
    <m/>
    <m/>
  </r>
  <r>
    <n v="800"/>
    <n v="291804468001"/>
    <x v="111"/>
    <s v="Pentair Valves &amp; Controls India,EMERSON PROCESS MANAGEMENT (INDIA)"/>
    <s v="SEAL KIT,F/ACTR,RPS 120-S2-C1-CL,BIFFI"/>
    <n v="2"/>
    <s v="SET"/>
    <n v="12734.24"/>
    <m/>
    <n v="25468.48"/>
    <n v="40169390"/>
    <n v="0.1"/>
    <n v="0"/>
    <n v="0"/>
    <m/>
    <n v="0.1"/>
    <n v="0"/>
    <n v="0.18"/>
    <s v="001/2017-III123A"/>
    <n v="2546.848"/>
    <n v="0"/>
    <n v="254.6848"/>
    <n v="5088.602304"/>
    <n v="7890.135104"/>
    <s v="DOC PENDING_INV/EXIT/INV/073"/>
    <s v="2000CH010P4102211724"/>
    <s v="0P4102211724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24"/>
    <s v="Verification Completed by NSS"/>
    <s v="Phaze1_Part_2"/>
    <s v="IN1/75,33200524"/>
    <n v="2"/>
    <x v="783"/>
    <s v="PHASE_1_ACT"/>
    <m/>
    <s v="Documents required for remaining qty"/>
    <n v="2423"/>
    <x v="2"/>
    <n v="12734.24"/>
    <d v="2018-04-01T00:00:00"/>
    <s v="(R). MANUFACTURE OF MACHINERY AND EQUIPMENT"/>
    <n v="722"/>
    <n v="76"/>
    <n v="110.1"/>
    <n v="153"/>
    <n v="130.80000000000001"/>
    <n v="1.1880108991825615"/>
    <n v="2449"/>
    <n v="30256.831825613084"/>
    <m/>
    <m/>
  </r>
  <r>
    <n v="801"/>
    <n v="291707727334"/>
    <x v="302"/>
    <s v="Hitachi Hi-Rel Power Electronics"/>
    <s v="CARD,41173326100000000G0L,HITHIREL"/>
    <n v="1"/>
    <s v="NOS"/>
    <n v="25372.25"/>
    <m/>
    <n v="25372.25"/>
    <n v="85049090"/>
    <n v="0.15"/>
    <n v="0"/>
    <n v="0"/>
    <n v="0"/>
    <n v="0.1"/>
    <n v="0"/>
    <n v="0.18"/>
    <s v="001/2017-III375"/>
    <n v="3805.8374999999996"/>
    <n v="0"/>
    <n v="380.58375000000001"/>
    <n v="5320.5608250000005"/>
    <n v="9506.9820749999999"/>
    <s v="DOC PENDING_INV/EXIT/INV/066"/>
    <s v="2000GS010P1147010060"/>
    <s v="0P1147010060"/>
    <n v="291707727334"/>
    <s v="6065338"/>
    <d v="2017-12-18T00:00:00"/>
    <d v="2017-12-08T00:00:00"/>
    <e v="#N/A"/>
    <e v="#N/A"/>
    <e v="#N/A"/>
    <s v="Local"/>
    <m/>
    <m/>
    <m/>
    <m/>
    <m/>
    <m/>
    <n v="2000"/>
    <s v="GS01"/>
    <s v="0P1147010060"/>
    <s v="Verification Completed by NSS"/>
    <m/>
    <s v="SINV1718GCSD1708"/>
    <n v="1"/>
    <x v="784"/>
    <s v="PHASE_1_ACT"/>
    <m/>
    <s v="ITEM NOT FOUND IN INVOICE."/>
    <n v="2561"/>
    <x v="3"/>
    <n v="25372.25"/>
    <d v="2017-12-01T00:00:00"/>
    <s v="(P). MANUFACTURE OF COMPUTER, ELECTRONIC AND OPTICAL PRODUCTS"/>
    <n v="639"/>
    <n v="72"/>
    <n v="110.5"/>
    <n v="153"/>
    <n v="121.7"/>
    <n v="1.1013574660633485"/>
    <n v="2570"/>
    <n v="27943.916968325793"/>
    <m/>
    <m/>
  </r>
  <r>
    <n v="802"/>
    <n v="292102087885"/>
    <x v="280"/>
    <s v="Emerson Process Management"/>
    <s v="STEM,UNS S31600,1K586935162,FISH-CO"/>
    <n v="3"/>
    <s v="NOS"/>
    <n v="8403"/>
    <m/>
    <n v="25209"/>
    <n v="84819090"/>
    <n v="7.4999999999999997E-2"/>
    <n v="0"/>
    <n v="0"/>
    <n v="0"/>
    <n v="0.1"/>
    <n v="0"/>
    <n v="0.18"/>
    <s v="001/2017-III368"/>
    <n v="1890.675"/>
    <n v="0"/>
    <n v="189.0675"/>
    <n v="4911.9736499999999"/>
    <n v="6991.7161500000002"/>
    <s v="DOC PENDING_INV/EXIT/INV/074"/>
    <s v="2000CH010P4102240047"/>
    <s v="0P4102240047"/>
    <n v="292102087885"/>
    <s v="6018185"/>
    <d v="2021-03-02T00:00:00"/>
    <d v="2021-02-23T00:00:00"/>
    <e v="#N/A"/>
    <e v="#N/A"/>
    <e v="#N/A"/>
    <s v="Local"/>
    <m/>
    <m/>
    <m/>
    <m/>
    <m/>
    <m/>
    <n v="2000"/>
    <s v="CH01"/>
    <s v="0P4102240047"/>
    <s v="Verification Completed by NSS"/>
    <m/>
    <n v="9320633413"/>
    <n v="3"/>
    <x v="785"/>
    <s v="PHASE_1_ACT"/>
    <m/>
    <s v="documents required for remaining qty"/>
    <n v="1388"/>
    <x v="2"/>
    <n v="8403"/>
    <d v="2021-02-01T00:00:00"/>
    <s v="(R). MANUFACTURE OF MACHINERY AND EQUIPMENT"/>
    <n v="722"/>
    <n v="110"/>
    <n v="115.4"/>
    <n v="153"/>
    <n v="130.80000000000001"/>
    <n v="1.1334488734835355"/>
    <n v="1412"/>
    <n v="28573.112651646446"/>
    <m/>
    <m/>
  </r>
  <r>
    <n v="803"/>
    <n v="292102644201"/>
    <x v="168"/>
    <s v="Super Industries"/>
    <s v="MOT,ELEC,2935RPM,EXNA,5.5KW,415V,132SB"/>
    <n v="1"/>
    <s v="EA"/>
    <n v="24982"/>
    <m/>
    <n v="24982"/>
    <n v="85015210"/>
    <n v="0.1"/>
    <s v="050/2017-485A"/>
    <n v="0"/>
    <n v="0"/>
    <n v="0.1"/>
    <n v="0"/>
    <n v="0.18"/>
    <s v="001/2017-III372"/>
    <n v="2498.2000000000003"/>
    <n v="0"/>
    <n v="249.82000000000005"/>
    <n v="4991.4035999999996"/>
    <n v="7739.4236000000001"/>
    <s v="DOC PENDING_INV/EXIT/INV/085"/>
    <s v="2000CG010C1001081134"/>
    <s v="0C1001081134"/>
    <n v="292102644201"/>
    <s v="6022936"/>
    <d v="2021-03-16T00:00:00"/>
    <d v="2021-03-15T00:00:00"/>
    <e v="#N/A"/>
    <e v="#N/A"/>
    <e v="#N/A"/>
    <s v="Local"/>
    <m/>
    <m/>
    <m/>
    <m/>
    <m/>
    <m/>
    <n v="2000"/>
    <s v="CG01"/>
    <s v="0C1001081134"/>
    <s v="New_Line item_ Addition"/>
    <s v="Phaze_2"/>
    <n v="199"/>
    <n v="1"/>
    <x v="786"/>
    <s v="PHASE_2_ACT"/>
    <m/>
    <m/>
    <n v="1368"/>
    <x v="2"/>
    <n v="24982"/>
    <d v="2021-03-01T00:00:00"/>
    <s v="(R). MANUFACTURE OF MACHINERY AND EQUIPMENT"/>
    <n v="722"/>
    <n v="111"/>
    <n v="116.1"/>
    <n v="153"/>
    <n v="130.80000000000001"/>
    <n v="1.1266149870801034"/>
    <n v="1384"/>
    <n v="28145.095607235144"/>
    <m/>
    <m/>
  </r>
  <r>
    <n v="804"/>
    <n v="292111112296"/>
    <x v="242"/>
    <s v="AUMA INDIA PRIVATE LIMITED"/>
    <s v="REVERSING CONT,K210.258,AUMA"/>
    <n v="10"/>
    <s v="NOS"/>
    <n v="2493.759"/>
    <m/>
    <n v="24937.59"/>
    <n v="85369090"/>
    <n v="0.1"/>
    <n v="0"/>
    <n v="0"/>
    <n v="0"/>
    <n v="0.1"/>
    <n v="0"/>
    <n v="0.18"/>
    <s v="001/2017-III388A"/>
    <n v="2493.759"/>
    <n v="0"/>
    <n v="249.3759"/>
    <n v="4982.5304820000001"/>
    <n v="7725.6653820000001"/>
    <s v="DOC PENDING_INV/EXIT/INV/074"/>
    <s v="2000CH010P4102250135"/>
    <s v="0P4102250135"/>
    <n v="292111112296"/>
    <s v="6096718"/>
    <d v="2021-11-12T00:00:00"/>
    <d v="2021-08-27T00:00:00"/>
    <e v="#N/A"/>
    <e v="#N/A"/>
    <e v="#N/A"/>
    <s v="Local"/>
    <m/>
    <m/>
    <m/>
    <m/>
    <m/>
    <m/>
    <n v="2000"/>
    <s v="CH01"/>
    <s v="0P4102250135"/>
    <s v="Verification Completed by NSS"/>
    <m/>
    <n v="9332014"/>
    <n v="10"/>
    <x v="787"/>
    <s v="PHASE_1_ACT"/>
    <m/>
    <s v="documents required for remaining qty"/>
    <n v="1203"/>
    <x v="2"/>
    <n v="2493.759"/>
    <d v="2021-08-01T00:00:00"/>
    <s v="(R). MANUFACTURE OF MACHINERY AND EQUIPMENT"/>
    <n v="722"/>
    <n v="116"/>
    <n v="119.4"/>
    <n v="153"/>
    <n v="130.80000000000001"/>
    <n v="1.0954773869346734"/>
    <n v="1231"/>
    <n v="27318.565929648244"/>
    <m/>
    <m/>
  </r>
  <r>
    <n v="805"/>
    <n v="292102992005"/>
    <x v="303"/>
    <s v="Global Adsorbents Pvt. Ltd."/>
    <s v="PEBBLES,6TO12MM"/>
    <n v="8.3000000000000007"/>
    <s v="MT"/>
    <n v="2999.9999999999995"/>
    <m/>
    <n v="24900"/>
    <n v="25171090"/>
    <n v="0.05"/>
    <m/>
    <n v="0"/>
    <n v="0"/>
    <n v="0.1"/>
    <n v="0"/>
    <n v="0.05"/>
    <s v="001/2017 -I126"/>
    <n v="1245"/>
    <n v="0"/>
    <n v="124.5"/>
    <n v="1313.4750000000001"/>
    <n v="2682.9750000000004"/>
    <s v="DOC PENDING_INV/EXIT/INV/093"/>
    <s v="2000ETS10T0756710005"/>
    <s v="0T0756710005"/>
    <n v="292102992005"/>
    <s v="6025625"/>
    <d v="2021-03-25T00:00:00"/>
    <d v="2021-03-24T00:00:00"/>
    <e v="#N/A"/>
    <e v="#N/A"/>
    <e v="#N/A"/>
    <s v="Local"/>
    <m/>
    <m/>
    <m/>
    <m/>
    <m/>
    <m/>
    <n v="2000"/>
    <s v="ETS1"/>
    <s v="0T0756710005"/>
    <s v="Verification Completed by NSS"/>
    <m/>
    <s v="GAA/116/20-21"/>
    <n v="8.3000000000000007"/>
    <x v="788"/>
    <s v="PHASE_2_ACT"/>
    <m/>
    <m/>
    <n v="1359"/>
    <x v="2"/>
    <n v="2999.9999999999995"/>
    <d v="2021-03-01T00:00:00"/>
    <s v="(R). MANUFACTURE OF MACHINERY AND EQUIPMENT"/>
    <n v="722"/>
    <n v="111"/>
    <n v="116.1"/>
    <n v="153"/>
    <n v="130.80000000000001"/>
    <n v="1.1266149870801034"/>
    <n v="1384"/>
    <n v="28052.713178294576"/>
    <m/>
    <m/>
  </r>
  <r>
    <n v="806"/>
    <m/>
    <x v="11"/>
    <s v="Flowserve India Controls Pvt. Ltd."/>
    <s v="OIL THROWER,G070B50AX2,FLOW-PMP"/>
    <n v="3"/>
    <s v="EA"/>
    <n v="8280.7333333333336"/>
    <m/>
    <n v="24842.2"/>
    <n v="84139190"/>
    <n v="7.4999999999999997E-2"/>
    <m/>
    <m/>
    <m/>
    <n v="0.1"/>
    <m/>
    <n v="0.18"/>
    <s v="001/2017-III317A"/>
    <n v="1863.165"/>
    <n v="0"/>
    <n v="186.31650000000002"/>
    <n v="4840.5026699999999"/>
    <n v="6889.9841699999997"/>
    <s v="DOC PENDING_INV/EXIT/INV/164"/>
    <s v="2000GS010P4205022236"/>
    <s v="2000GS010P4205022236"/>
    <n v="291603875091"/>
    <s v="0037492"/>
    <d v="2016-08-20T00:00:00"/>
    <d v="2016-06-29T00:00:00"/>
    <e v="#N/A"/>
    <e v="#N/A"/>
    <e v="#N/A"/>
    <s v="Local"/>
    <m/>
    <m/>
    <m/>
    <m/>
    <m/>
    <m/>
    <n v="2000"/>
    <s v="GS01"/>
    <s v="0P4205022236"/>
    <s v="Verification Completed by NSS"/>
    <s v="Phaze_2"/>
    <n v="201610318"/>
    <n v="3"/>
    <x v="789"/>
    <s v="PHASE_6_ACT"/>
    <m/>
    <m/>
    <n v="3088"/>
    <x v="0"/>
    <n v="8280.7333333333336"/>
    <d v="2016-06-01T00:00:00"/>
    <s v="(J). MANUFACTURE OF CHEMICALS AND CHEMICAL PRODUCTS"/>
    <n v="364"/>
    <n v="54"/>
    <n v="111.3"/>
    <n v="153"/>
    <n v="136.4"/>
    <n v="1.2255166217430369"/>
    <n v="3118"/>
    <n v="30444.529020664871"/>
    <m/>
    <m/>
  </r>
  <r>
    <n v="807"/>
    <n v="171702612222"/>
    <x v="53"/>
    <s v="Siemens Limited"/>
    <s v="THERMSTR,LDX:L0132383,SIEMENS"/>
    <n v="8"/>
    <s v="EA"/>
    <n v="3093.8575000000001"/>
    <m/>
    <n v="24750.86"/>
    <n v="90259000"/>
    <n v="7.4999999999999997E-2"/>
    <n v="0"/>
    <n v="0"/>
    <n v="0"/>
    <n v="0.1"/>
    <n v="0"/>
    <n v="0.18"/>
    <s v="001/2017-III415"/>
    <n v="1856.3145"/>
    <n v="0"/>
    <n v="185.63145"/>
    <n v="4822.7050710000003"/>
    <n v="6864.6510210000006"/>
    <s v="DOC PENDING_INV/EXIT/INV/065"/>
    <s v="2000CH010P0958970139"/>
    <s v="0P0958970139"/>
    <e v="#N/A"/>
    <e v="#N/A"/>
    <e v="#N/A"/>
    <d v="2017-09-25T00:00:00"/>
    <n v="171702612222"/>
    <s v="1004015"/>
    <d v="2017-10-11T00:00:00"/>
    <s v="Import"/>
    <m/>
    <m/>
    <m/>
    <m/>
    <m/>
    <m/>
    <n v="2000"/>
    <s v="CH01"/>
    <s v="0P0958970139"/>
    <s v="Verification Completed by NSS"/>
    <m/>
    <n v="9061707572"/>
    <n v="8"/>
    <x v="790"/>
    <s v="PHASE_1_ACT"/>
    <m/>
    <s v="INVISIBLE INVOICE AND BOE. REQUIRED CLEAR COPY"/>
    <n v="2635"/>
    <x v="1"/>
    <n v="3093.8575000000001"/>
    <d v="2017-09-01T00:00:00"/>
    <s v="(Q). MANUFACTURE OF ELECTRICAL EQUIPMENT"/>
    <n v="666"/>
    <n v="69"/>
    <n v="110.7"/>
    <n v="153"/>
    <n v="133.4"/>
    <n v="1.2050587172538392"/>
    <n v="2661"/>
    <n v="29826.23960252936"/>
    <m/>
    <m/>
  </r>
  <r>
    <n v="808"/>
    <n v="171602006796"/>
    <x v="59"/>
    <s v="Pepperl and Fuchs (India) Pvt. Ltd."/>
    <s v="BARRIER,HIC2871A,PEPPERL"/>
    <n v="2"/>
    <s v="NOS"/>
    <n v="11115.11"/>
    <m/>
    <n v="22230.22"/>
    <n v="85365090"/>
    <n v="0.1"/>
    <n v="0"/>
    <n v="0"/>
    <n v="0"/>
    <n v="0.1"/>
    <n v="0"/>
    <n v="0.18"/>
    <s v="001/2017-III388A"/>
    <n v="2223.0220000000004"/>
    <n v="0"/>
    <n v="222.30220000000006"/>
    <n v="4441.5979559999996"/>
    <n v="6886.9221560000005"/>
    <s v="DOC PENDING_INV/EXIT/INV/074"/>
    <s v="2000GS010P4105260027"/>
    <s v="0P4105260027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05260027"/>
    <s v="Verification Completed by NSS"/>
    <s v="Phaze1_Part_2"/>
    <n v="2016600102"/>
    <n v="2"/>
    <x v="791"/>
    <s v="PHASE_1_ACT"/>
    <m/>
    <n v="1"/>
    <n v="3053"/>
    <x v="1"/>
    <n v="12348.76499999995"/>
    <d v="2016-08-01T00:00:00"/>
    <s v="(Q). MANUFACTURE OF ELECTRICAL EQUIPMENT"/>
    <n v="666"/>
    <n v="56"/>
    <n v="108"/>
    <n v="153"/>
    <n v="133.4"/>
    <n v="1.2351851851851852"/>
    <n v="3057"/>
    <n v="30506.023166666542"/>
    <m/>
    <m/>
  </r>
  <r>
    <n v="809"/>
    <n v="291809629926"/>
    <x v="157"/>
    <s v="Amardeep Steel Centre"/>
    <s v="TUBE,MTL,CS,101.6MM,5.74MM,IBR"/>
    <n v="16.8599999999999"/>
    <s v="MTR"/>
    <n v="753.45195729537818"/>
    <m/>
    <n v="12703.2"/>
    <n v="73042990"/>
    <n v="0.1"/>
    <s v="050/2017-377"/>
    <n v="0"/>
    <m/>
    <n v="0.1"/>
    <m/>
    <n v="0.18"/>
    <s v="001/2017-III218"/>
    <n v="1270.3200000000002"/>
    <n v="0"/>
    <n v="127.03200000000002"/>
    <n v="2538.0993599999997"/>
    <n v="3935.45136"/>
    <s v="DOC PENDING_INV/EXIT/INV/097"/>
    <s v="2000CH010P5112100008"/>
    <s v="0P5112100008"/>
    <n v="291809629926"/>
    <s v="6074762"/>
    <d v="2018-11-02T00:00:00"/>
    <d v="2018-09-08T00:00:00"/>
    <e v="#N/A"/>
    <e v="#N/A"/>
    <e v="#N/A"/>
    <s v="Local"/>
    <m/>
    <m/>
    <m/>
    <m/>
    <m/>
    <m/>
    <n v="2000"/>
    <s v="CH01"/>
    <s v="0P5112100008"/>
    <s v="Verification Completed by NSS"/>
    <m/>
    <s v="181/2018-19"/>
    <n v="16.8599999999999"/>
    <x v="792"/>
    <s v="PHASE_3_ACT"/>
    <m/>
    <m/>
    <n v="2287"/>
    <x v="2"/>
    <n v="1461.8784104389174"/>
    <d v="2018-09-01T00:00:00"/>
    <s v="(R). MANUFACTURE OF MACHINERY AND EQUIPMENT"/>
    <n v="722"/>
    <n v="81"/>
    <n v="111.6"/>
    <n v="153"/>
    <n v="130.80000000000001"/>
    <n v="1.1720430107526882"/>
    <n v="2296"/>
    <n v="28887.660537634412"/>
    <m/>
    <m/>
  </r>
  <r>
    <n v="810"/>
    <n v="292203526646"/>
    <x v="105"/>
    <s v="Joseph Leslie &amp; Company LLP"/>
    <s v="MNL RESPIRATOR,AMBU BAG,SILICON RUBBER"/>
    <n v="10"/>
    <s v="EA"/>
    <n v="2464"/>
    <m/>
    <n v="24640"/>
    <n v="90192090"/>
    <n v="7.4999999999999997E-2"/>
    <n v="0"/>
    <n v="0.05"/>
    <n v="0"/>
    <n v="0.1"/>
    <n v="0"/>
    <n v="0.12"/>
    <s v="001/2017 -II219"/>
    <n v="1848"/>
    <n v="1232"/>
    <n v="308"/>
    <n v="3363.3599999999997"/>
    <n v="6751.36"/>
    <s v="DOC PENDING_INV/EXIT/INV/081"/>
    <s v="2000CH010T1623020006"/>
    <s v="0T1623020006"/>
    <n v="292203526646"/>
    <s v="6031894"/>
    <d v="2022-04-06T00:00:00"/>
    <d v="2022-03-30T00:00:00"/>
    <e v="#N/A"/>
    <e v="#N/A"/>
    <e v="#N/A"/>
    <s v="Local"/>
    <m/>
    <m/>
    <m/>
    <m/>
    <m/>
    <m/>
    <n v="2000"/>
    <s v="CH01"/>
    <s v="0T1623020006"/>
    <s v="Verification Completed by NSS"/>
    <m/>
    <s v="VT/1654/2021-22"/>
    <n v="10"/>
    <x v="793"/>
    <s v="PHASE_1_ACT"/>
    <m/>
    <m/>
    <n v="988"/>
    <x v="2"/>
    <n v="2464"/>
    <d v="2022-03-01T00:00:00"/>
    <s v="(R). MANUFACTURE OF MACHINERY AND EQUIPMENT"/>
    <n v="722"/>
    <n v="123"/>
    <n v="122.7"/>
    <n v="153"/>
    <n v="130.80000000000001"/>
    <n v="1.0660146699266504"/>
    <n v="1019"/>
    <n v="26266.601466992666"/>
    <m/>
    <m/>
  </r>
  <r>
    <n v="811"/>
    <n v="171800967741"/>
    <x v="93"/>
    <s v="Bently Nevada LLC"/>
    <s v="CBL,EXT,F/ACCLRMTR,16925-15,BENTLY-N"/>
    <n v="2"/>
    <s v="EA"/>
    <n v="12296.399999999951"/>
    <m/>
    <n v="24592.799999999901"/>
    <n v="85444220"/>
    <n v="0.1"/>
    <s v="050/2017 -491"/>
    <n v="0"/>
    <n v="0"/>
    <n v="0.1"/>
    <n v="0"/>
    <n v="0.18"/>
    <s v="001/2017 -III395"/>
    <n v="2459.2799999999902"/>
    <n v="0"/>
    <n v="245.92799999999903"/>
    <n v="4913.6414399999803"/>
    <n v="7618.849439999969"/>
    <s v="DOC PENDING_INV/EXIT/INV/080"/>
    <s v="2000CH010P5551871053"/>
    <s v="0P5551871053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53"/>
    <s v="Verification Completed by NSS"/>
    <s v="Phaze_2"/>
    <n v="1007534470"/>
    <n v="2"/>
    <x v="794"/>
    <s v="PHASE_1_ACT"/>
    <m/>
    <m/>
    <n v="2460"/>
    <x v="1"/>
    <n v="12296.399999999951"/>
    <d v="2018-03-01T00:00:00"/>
    <s v="(Q). MANUFACTURE OF ELECTRICAL EQUIPMENT"/>
    <n v="666"/>
    <n v="75"/>
    <n v="110.1"/>
    <n v="153"/>
    <n v="133.4"/>
    <n v="1.2116257947320619"/>
    <n v="2480"/>
    <n v="29797.270844686533"/>
    <m/>
    <m/>
  </r>
  <r>
    <n v="812"/>
    <n v="291604729091"/>
    <x v="119"/>
    <s v="Emerson Process Management"/>
    <s v="PCKG,PTFE,RPACKX00022,FISH-CO"/>
    <n v="8"/>
    <s v="EA"/>
    <n v="3073.1587500000001"/>
    <m/>
    <n v="24585.27"/>
    <n v="84819090"/>
    <n v="7.4999999999999997E-2"/>
    <n v="0"/>
    <n v="0"/>
    <n v="0"/>
    <n v="0.1"/>
    <n v="0"/>
    <n v="0.18"/>
    <s v="001/2017-III368"/>
    <n v="1843.89525"/>
    <n v="0"/>
    <n v="184.38952500000002"/>
    <n v="4790.4398595000002"/>
    <n v="6818.7246345000003"/>
    <s v="DOC PENDING_INV/EXIT/INV/072"/>
    <s v="2000CH010P4102210160"/>
    <s v="0P4102210160"/>
    <n v="291604729091"/>
    <s v="0045135"/>
    <d v="2016-10-10T00:00:00"/>
    <d v="2016-09-16T00:00:00"/>
    <e v="#N/A"/>
    <e v="#N/A"/>
    <e v="#N/A"/>
    <s v="Local"/>
    <m/>
    <m/>
    <m/>
    <m/>
    <m/>
    <m/>
    <n v="2000"/>
    <s v="CH01"/>
    <s v="0P4102210160"/>
    <s v="Verification Completed by NSS"/>
    <m/>
    <n v="6316001234"/>
    <n v="8"/>
    <x v="795"/>
    <s v="PHASE_1_ACT"/>
    <m/>
    <s v="DOCUMENTS REQUIRED FOR REMAINING QTY"/>
    <n v="3009"/>
    <x v="2"/>
    <n v="3073.1587500000001"/>
    <d v="2016-09-01T00:00:00"/>
    <s v="(R). MANUFACTURE OF MACHINERY AND EQUIPMENT"/>
    <n v="722"/>
    <n v="57"/>
    <n v="107.4"/>
    <n v="153"/>
    <n v="130.80000000000001"/>
    <n v="1.217877094972067"/>
    <n v="3026"/>
    <n v="29941.837206703909"/>
    <m/>
    <m/>
  </r>
  <r>
    <n v="813"/>
    <n v="291707727334"/>
    <x v="302"/>
    <s v="Hitachi Hi-Rel Power Electronics"/>
    <s v="CARD,41283406A00000111H1L,HITHIREL"/>
    <n v="1"/>
    <s v="NOS"/>
    <n v="24552.5"/>
    <m/>
    <n v="24552.5"/>
    <n v="85049090"/>
    <n v="0.15"/>
    <n v="0"/>
    <n v="0"/>
    <n v="0"/>
    <n v="0.1"/>
    <n v="0"/>
    <n v="0.18"/>
    <s v="001/2017-III375"/>
    <n v="3682.875"/>
    <n v="0"/>
    <n v="368.28750000000002"/>
    <n v="5148.6592499999997"/>
    <n v="9199.8217499999992"/>
    <s v="DOC PENDING_INV/EXIT/INV/066"/>
    <s v="2000GS010P1147010058"/>
    <s v="0P1147010058"/>
    <n v="291707727334"/>
    <s v="6065338"/>
    <d v="2017-12-18T00:00:00"/>
    <d v="2017-12-08T00:00:00"/>
    <e v="#N/A"/>
    <e v="#N/A"/>
    <e v="#N/A"/>
    <s v="Local"/>
    <m/>
    <m/>
    <m/>
    <m/>
    <m/>
    <m/>
    <n v="2000"/>
    <s v="GS01"/>
    <s v="0P1147010058"/>
    <s v="Verification Completed by NSS"/>
    <m/>
    <s v="SINV1718GCSD1708"/>
    <n v="1"/>
    <x v="796"/>
    <s v="PHASE_1_ACT"/>
    <m/>
    <s v="ITEM NOT FOUND IN INVOICE."/>
    <n v="2561"/>
    <x v="3"/>
    <n v="24552.5"/>
    <d v="2017-12-01T00:00:00"/>
    <s v="(P). MANUFACTURE OF COMPUTER, ELECTRONIC AND OPTICAL PRODUCTS"/>
    <n v="639"/>
    <n v="72"/>
    <n v="110.5"/>
    <n v="153"/>
    <n v="121.7"/>
    <n v="1.1013574660633485"/>
    <n v="2570"/>
    <n v="27041.079185520364"/>
    <m/>
    <m/>
  </r>
  <r>
    <n v="814"/>
    <n v="291911030073"/>
    <x v="89"/>
    <s v="Bombay Fluid System Components"/>
    <s v="CONNR,TUBE,COMPR,MALE,NPTM,1/4X1/8IN"/>
    <n v="46"/>
    <s v="EA"/>
    <n v="533.29913043478041"/>
    <m/>
    <n v="24531.7599999999"/>
    <n v="73072200"/>
    <n v="0.1"/>
    <s v="050/2017-377"/>
    <n v="0"/>
    <n v="0"/>
    <n v="0.1"/>
    <n v="0"/>
    <n v="0.18"/>
    <s v="001/2017-III221"/>
    <n v="2453.1759999999899"/>
    <n v="0"/>
    <n v="245.317599999999"/>
    <n v="4901.4456479999799"/>
    <n v="7599.9392479999688"/>
    <s v="DOC PENDING_INV/EXIT/INV/067"/>
    <s v="2000CH010P1739270079"/>
    <s v="0P1739270079"/>
    <n v="291911030073"/>
    <s v="6083549"/>
    <d v="2019-11-19T00:00:00"/>
    <d v="2019-11-12T00:00:00"/>
    <e v="#N/A"/>
    <e v="#N/A"/>
    <e v="#N/A"/>
    <s v="Local"/>
    <m/>
    <m/>
    <m/>
    <m/>
    <m/>
    <m/>
    <n v="2000"/>
    <s v="CH01"/>
    <s v="0P1739270079"/>
    <s v="Verification Completed by NSS"/>
    <m/>
    <n v="947051"/>
    <n v="46"/>
    <x v="797"/>
    <s v="PHASE_1_ACT"/>
    <m/>
    <m/>
    <n v="1857"/>
    <x v="2"/>
    <n v="533.29913043478041"/>
    <d v="2019-11-01T00:00:00"/>
    <s v="(R). MANUFACTURE OF MACHINERY AND EQUIPMENT"/>
    <n v="722"/>
    <n v="95"/>
    <n v="112.8"/>
    <n v="153"/>
    <n v="130.80000000000001"/>
    <n v="1.1595744680851066"/>
    <n v="1870"/>
    <n v="28446.402553191379"/>
    <m/>
    <m/>
  </r>
  <r>
    <n v="815"/>
    <n v="291603957595"/>
    <x v="193"/>
    <s v="Emerson Process Management"/>
    <s v="STEM,PLG,EZ-NS,1U388935162,FISH-CO"/>
    <n v="4"/>
    <s v="EA"/>
    <n v="6099"/>
    <m/>
    <n v="24396"/>
    <n v="84819090"/>
    <n v="7.4999999999999997E-2"/>
    <n v="0"/>
    <n v="0"/>
    <n v="0"/>
    <n v="0.1"/>
    <n v="0"/>
    <n v="0.18"/>
    <s v="001/2017-III368"/>
    <n v="1829.7"/>
    <n v="0"/>
    <n v="182.97000000000003"/>
    <n v="4753.5605999999998"/>
    <n v="6766.2305999999999"/>
    <s v="DOC PENDING_INV/EXIT/INV/072"/>
    <s v="2000CH010P4102201008"/>
    <s v="0P4102201008"/>
    <n v="291603957595"/>
    <n v="38574"/>
    <d v="2016-08-27T00:00:00"/>
    <d v="2016-08-12T00:00:00"/>
    <e v="#N/A"/>
    <e v="#N/A"/>
    <e v="#N/A"/>
    <s v="Local"/>
    <m/>
    <m/>
    <m/>
    <m/>
    <m/>
    <m/>
    <n v="2000"/>
    <s v="CH01"/>
    <s v="0P4102201008"/>
    <s v="Verification Completed by NSS"/>
    <m/>
    <n v="6316000949"/>
    <n v="4"/>
    <x v="798"/>
    <s v="PHASE_1_ACT"/>
    <m/>
    <s v="DOCUMENTS REQUIRED FOR REMAINING QTY"/>
    <n v="3044"/>
    <x v="2"/>
    <n v="6099"/>
    <d v="2016-08-01T00:00:00"/>
    <s v="(R). MANUFACTURE OF MACHINERY AND EQUIPMENT"/>
    <n v="722"/>
    <n v="56"/>
    <n v="107.5"/>
    <n v="153"/>
    <n v="130.80000000000001"/>
    <n v="1.2167441860465118"/>
    <n v="3057"/>
    <n v="29683.691162790703"/>
    <m/>
    <m/>
  </r>
  <r>
    <n v="816"/>
    <n v="292207569813"/>
    <x v="152"/>
    <s v="EMERSON PROCESS MANAGEMENT"/>
    <s v="STEM CONNR ASSY,3/8,18A1243X012,FISH-CO"/>
    <n v="10"/>
    <s v="EA"/>
    <n v="2439.058"/>
    <m/>
    <n v="24390.58"/>
    <n v="84819090"/>
    <n v="7.4999999999999997E-2"/>
    <n v="0"/>
    <n v="0"/>
    <n v="0"/>
    <n v="0.1"/>
    <n v="0"/>
    <n v="0.18"/>
    <s v="001/2017-III368"/>
    <n v="1829.2935"/>
    <n v="0"/>
    <n v="182.92935"/>
    <n v="4752.5045129999999"/>
    <n v="6764.727363"/>
    <s v="DOC PENDING_INV/EXIT/INV/072"/>
    <s v="2000CH010P4102200263"/>
    <s v="0P4102200263"/>
    <n v="292207569813"/>
    <s v="6067707"/>
    <d v="2022-07-22T00:00:00"/>
    <d v="2022-06-29T00:00:00"/>
    <e v="#N/A"/>
    <e v="#N/A"/>
    <e v="#N/A"/>
    <s v="Local"/>
    <m/>
    <m/>
    <m/>
    <m/>
    <m/>
    <m/>
    <n v="2000"/>
    <s v="CH01"/>
    <s v="0P4102200263"/>
    <s v="Verification Completed by NSS"/>
    <m/>
    <s v="22RXC1505"/>
    <n v="10"/>
    <x v="799"/>
    <s v="PHASE_1_ACT"/>
    <m/>
    <s v="DOCUMENTS REQUIRED FOR REMAINING QTY"/>
    <n v="897"/>
    <x v="2"/>
    <n v="2439.058"/>
    <d v="2022-06-01T00:00:00"/>
    <s v="(R). MANUFACTURE OF MACHINERY AND EQUIPMENT"/>
    <n v="722"/>
    <n v="126"/>
    <n v="125.1"/>
    <n v="153"/>
    <n v="130.80000000000001"/>
    <n v="1.0455635491606716"/>
    <n v="927"/>
    <n v="25501.901390887295"/>
    <m/>
    <m/>
  </r>
  <r>
    <n v="817"/>
    <n v="291908621104"/>
    <x v="177"/>
    <s v="GE OIL &amp; GAS India PVT LTD"/>
    <s v="SPRG,000042149-130-0000,MASON"/>
    <n v="4"/>
    <s v="EA"/>
    <n v="6050.08"/>
    <m/>
    <n v="24200.32"/>
    <n v="73202000"/>
    <n v="0.1"/>
    <s v="050/2017-377"/>
    <n v="0"/>
    <n v="0"/>
    <n v="0.1"/>
    <n v="0"/>
    <n v="0.18"/>
    <s v="001/2017 -III234"/>
    <n v="2420.0320000000002"/>
    <n v="0"/>
    <n v="242.00320000000002"/>
    <n v="4835.2239359999994"/>
    <n v="7497.2591359999997"/>
    <s v="DOC PENDING_INV/EXIT/INV/072"/>
    <s v="2000CH010P4102201715"/>
    <s v="0P4102201715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01715"/>
    <s v="Verification Completed by NSS"/>
    <s v="Phaze_2"/>
    <s v="F25511206167"/>
    <n v="4"/>
    <x v="800"/>
    <s v="PHASE_1_ACT"/>
    <m/>
    <s v="DOCUMENTS REQUIRED FOR REMAINING QTY"/>
    <n v="1938"/>
    <x v="2"/>
    <n v="6050.08"/>
    <d v="2019-08-01T00:00:00"/>
    <s v="(R). MANUFACTURE OF MACHINERY AND EQUIPMENT"/>
    <n v="722"/>
    <n v="92"/>
    <n v="113.6"/>
    <n v="153"/>
    <n v="130.80000000000001"/>
    <n v="1.1514084507042255"/>
    <n v="1962"/>
    <n v="27864.452957746482"/>
    <m/>
    <m/>
  </r>
  <r>
    <n v="818"/>
    <n v="171702032935"/>
    <x v="223"/>
    <s v="Siemens Limited"/>
    <s v="REPETR,6ES7 972-0AA02-0XA0,SIEM-A&amp;D"/>
    <n v="1"/>
    <s v="NOS"/>
    <n v="24190.34"/>
    <m/>
    <n v="24190.34"/>
    <n v="85389000"/>
    <n v="0.15"/>
    <n v="0"/>
    <n v="0"/>
    <n v="0"/>
    <n v="0.1"/>
    <n v="0"/>
    <n v="0.18"/>
    <s v="001/2017-III389"/>
    <n v="3628.5509999999999"/>
    <n v="0"/>
    <n v="362.85509999999999"/>
    <n v="5072.7142979999999"/>
    <n v="9064.1203979999991"/>
    <s v="DOC PENDING_INV/EXIT/INV/079"/>
    <s v="2000GS010P4730070002"/>
    <s v="0P4730070002"/>
    <e v="#N/A"/>
    <e v="#N/A"/>
    <e v="#N/A"/>
    <d v="2017-06-15T00:00:00"/>
    <n v="171702032935"/>
    <s v="1003076"/>
    <d v="2017-08-08T00:00:00"/>
    <s v="Import"/>
    <m/>
    <m/>
    <m/>
    <m/>
    <m/>
    <m/>
    <n v="2000"/>
    <s v="GS01"/>
    <s v="0P4730070002"/>
    <s v="Verification Completed by NSS"/>
    <s v="Phaze1_Part_2"/>
    <n v="9111700700"/>
    <n v="1"/>
    <x v="801"/>
    <s v="PHASE_1_ACT"/>
    <m/>
    <s v="REQUIRED VISIBLE DOCUMENTS."/>
    <n v="2737"/>
    <x v="1"/>
    <n v="24190.34"/>
    <d v="2017-06-01T00:00:00"/>
    <s v="(Q). MANUFACTURE OF ELECTRICAL EQUIPMENT"/>
    <n v="666"/>
    <n v="66"/>
    <n v="109"/>
    <n v="153"/>
    <n v="133.4"/>
    <n v="1.2238532110091744"/>
    <n v="2753"/>
    <n v="29605.425284403675"/>
    <m/>
    <m/>
  </r>
  <r>
    <n v="819"/>
    <n v="292204592971"/>
    <x v="304"/>
    <s v="INDIA FLEX INDUSTRIES PVT. LTD."/>
    <s v="HOSE,8IN,100MM,SS316,NG SERVICE"/>
    <n v="2"/>
    <s v="EA"/>
    <n v="12075"/>
    <m/>
    <n v="24150"/>
    <n v="83071000"/>
    <n v="0.1"/>
    <n v="0"/>
    <n v="0"/>
    <n v="0"/>
    <n v="0.1"/>
    <n v="0"/>
    <n v="0.18"/>
    <s v="001/2017-III305"/>
    <n v="2415"/>
    <n v="0"/>
    <n v="241.5"/>
    <n v="4825.17"/>
    <n v="7481.67"/>
    <s v="DOC PENDING_INV/EXIT/INV/068"/>
    <s v="2000CH010P2419740228"/>
    <s v="0P2419740228"/>
    <n v="292204592971"/>
    <s v="6041713"/>
    <d v="2022-05-05T00:00:00"/>
    <d v="2022-04-05T00:00:00"/>
    <e v="#N/A"/>
    <e v="#N/A"/>
    <e v="#N/A"/>
    <s v="Local"/>
    <m/>
    <m/>
    <m/>
    <m/>
    <m/>
    <m/>
    <n v="2000"/>
    <s v="CH01"/>
    <s v="0P2419740228"/>
    <s v="Verification Completed by NSS"/>
    <m/>
    <n v="5"/>
    <n v="2"/>
    <x v="802"/>
    <s v="PHASE_1_ACT"/>
    <m/>
    <n v="1"/>
    <n v="982"/>
    <x v="2"/>
    <n v="12075"/>
    <d v="2022-04-01T00:00:00"/>
    <s v="(R). MANUFACTURE OF MACHINERY AND EQUIPMENT"/>
    <n v="722"/>
    <n v="124"/>
    <n v="124.3"/>
    <n v="153"/>
    <n v="130.80000000000001"/>
    <n v="1.0522928399034595"/>
    <n v="988"/>
    <n v="25412.872083668546"/>
    <m/>
    <m/>
  </r>
  <r>
    <n v="820"/>
    <n v="292312723625"/>
    <x v="305"/>
    <s v="BHARAT PETROLEUM CORPORATION LTD"/>
    <s v="OIL,MAK HYDROL-HLP-46,BART-PET"/>
    <n v="210"/>
    <s v="LTR"/>
    <n v="115"/>
    <m/>
    <n v="24150"/>
    <n v="27101990"/>
    <n v="0.05"/>
    <n v="0"/>
    <n v="0"/>
    <n v="0"/>
    <n v="0.1"/>
    <n v="0"/>
    <n v="0.18"/>
    <s v="001/2017-III33"/>
    <n v="1207.5"/>
    <n v="0"/>
    <n v="120.75"/>
    <n v="4586.085"/>
    <n v="5914.335"/>
    <s v="DOC PENDING_INV/EXIT/INV/094"/>
    <s v="2000CH010T3603020075"/>
    <s v="0T3603020075"/>
    <n v="292312723625"/>
    <s v="6102948"/>
    <d v="2023-11-30T00:00:00"/>
    <d v="2023-11-28T00:00:00"/>
    <e v="#N/A"/>
    <e v="#N/A"/>
    <e v="#N/A"/>
    <s v="Local"/>
    <m/>
    <m/>
    <m/>
    <m/>
    <m/>
    <m/>
    <n v="2000"/>
    <s v="CH01"/>
    <s v="0T3603020075"/>
    <s v="New_Line item_ Addition"/>
    <m/>
    <n v="4540933831"/>
    <n v="210"/>
    <x v="802"/>
    <s v="PHASE_2_ACT"/>
    <m/>
    <n v="1"/>
    <n v="380"/>
    <x v="0"/>
    <n v="115"/>
    <d v="2023-11-01T00:00:00"/>
    <s v="(J). MANUFACTURE OF CHEMICALS AND CHEMICAL PRODUCTS"/>
    <n v="364"/>
    <n v="143"/>
    <n v="136"/>
    <n v="153"/>
    <n v="136.4"/>
    <n v="1.0029411764705882"/>
    <n v="409"/>
    <n v="24221.029411764706"/>
    <m/>
    <m/>
  </r>
  <r>
    <n v="821"/>
    <n v="291606045986"/>
    <x v="86"/>
    <s v="Flowserve India Controls Pvt. Ltd."/>
    <s v="GSKT,SPW,A182-321/GPH,04001896,FLOW-PMP"/>
    <n v="18"/>
    <s v="NOS"/>
    <n v="1334.8549999999946"/>
    <m/>
    <n v="24027.389999999901"/>
    <n v="84841090"/>
    <n v="7.4999999999999997E-2"/>
    <n v="0"/>
    <n v="0"/>
    <n v="0"/>
    <n v="0.1"/>
    <n v="0"/>
    <n v="0.18"/>
    <s v="001/2017-III369B"/>
    <n v="1802.0542499999926"/>
    <n v="0"/>
    <n v="180.20542499999928"/>
    <n v="4681.7369414999812"/>
    <n v="6663.9966164999732"/>
    <s v="DOC PENDING_INV/EXIT/INV/076"/>
    <s v="2000CH010P4205030404"/>
    <s v="0P4205030404"/>
    <n v="291606045986"/>
    <s v="0057277"/>
    <d v="2016-12-27T00:00:00"/>
    <d v="2016-09-30T00:00:00"/>
    <e v="#N/A"/>
    <e v="#N/A"/>
    <e v="#N/A"/>
    <s v="Local"/>
    <m/>
    <m/>
    <m/>
    <m/>
    <m/>
    <m/>
    <n v="2000"/>
    <s v="CH01"/>
    <s v="0P4205030404"/>
    <s v="Verification Completed by NSS"/>
    <m/>
    <n v="201610693"/>
    <n v="18"/>
    <x v="803"/>
    <s v="PHASE_1_ACT"/>
    <m/>
    <s v="documents required for remaining qty"/>
    <n v="2995"/>
    <x v="2"/>
    <n v="1334.8549999999946"/>
    <d v="2016-09-01T00:00:00"/>
    <s v="(R). MANUFACTURE OF MACHINERY AND EQUIPMENT"/>
    <n v="722"/>
    <n v="57"/>
    <n v="107.4"/>
    <n v="153"/>
    <n v="130.80000000000001"/>
    <n v="1.217877094972067"/>
    <n v="3026"/>
    <n v="29262.40793296077"/>
    <m/>
    <m/>
  </r>
  <r>
    <n v="822"/>
    <n v="171601829000"/>
    <x v="190"/>
    <s v="Metso Flow Control Oy"/>
    <s v="SPARE PART SET,GRAPHITE,250394,METSO"/>
    <n v="1"/>
    <s v="SET"/>
    <n v="24020.38"/>
    <m/>
    <n v="24020.38"/>
    <s v="84819000 / 84819090"/>
    <n v="7.4999999999999997E-2"/>
    <n v="0"/>
    <n v="0"/>
    <n v="0"/>
    <n v="0.1"/>
    <n v="0"/>
    <n v="0.18"/>
    <s v="001/2017/III368"/>
    <n v="1801.5285000000001"/>
    <n v="0"/>
    <n v="180.15285000000003"/>
    <n v="4680.3710430000001"/>
    <n v="6662.0523929999999"/>
    <s v="DOC PENDING_INV/EXIT/INV/074"/>
    <s v="2000GS010P4102240842"/>
    <s v="0P4102240842"/>
    <e v="#N/A"/>
    <e v="#N/A"/>
    <e v="#N/A"/>
    <d v="2016-05-04T00:00:00"/>
    <n v="171601829000"/>
    <s v="0002953"/>
    <d v="2016-08-05T00:00:00"/>
    <s v="Import"/>
    <m/>
    <m/>
    <m/>
    <m/>
    <m/>
    <m/>
    <n v="2000"/>
    <s v="GS01"/>
    <s v="0P4102240842"/>
    <s v="Verification Completed by NSS"/>
    <m/>
    <n v="1414774"/>
    <n v="1"/>
    <x v="804"/>
    <s v="PHASE_1_ACT"/>
    <m/>
    <s v="INVISIBLE INVOICE. REQUIRED COMPLETE VISIBLE COPY."/>
    <n v="3144"/>
    <x v="2"/>
    <n v="24020.38"/>
    <d v="2016-05-01T00:00:00"/>
    <s v="(R). MANUFACTURE OF MACHINERY AND EQUIPMENT"/>
    <n v="722"/>
    <n v="53"/>
    <n v="107.7"/>
    <n v="153"/>
    <n v="130.80000000000001"/>
    <n v="1.2144846796657383"/>
    <n v="3149"/>
    <n v="29172.383509749307"/>
    <m/>
    <m/>
  </r>
  <r>
    <n v="823"/>
    <n v="291907697244"/>
    <x v="199"/>
    <s v="Instrumentation Ltd."/>
    <s v="CAGE,F/VSC(HT)VA2,2IN,CL600,CV44,IL"/>
    <n v="1"/>
    <s v="EA"/>
    <n v="24000"/>
    <m/>
    <n v="24000"/>
    <n v="84819090"/>
    <n v="7.4999999999999997E-2"/>
    <n v="0"/>
    <n v="0"/>
    <n v="0"/>
    <n v="0.1"/>
    <n v="0"/>
    <n v="0.18"/>
    <s v="001/2017-III368"/>
    <n v="1800"/>
    <n v="0"/>
    <n v="180"/>
    <n v="4676.3999999999996"/>
    <n v="6656.4"/>
    <s v="DOC PENDING_INV/EXIT/INV/072"/>
    <s v="2000CH010P4102201127"/>
    <s v="0P4102201127"/>
    <n v="291907697244"/>
    <s v="6056268"/>
    <d v="2019-08-08T00:00:00"/>
    <d v="2019-04-30T00:00:00"/>
    <e v="#N/A"/>
    <e v="#N/A"/>
    <e v="#N/A"/>
    <s v="Local"/>
    <m/>
    <m/>
    <m/>
    <m/>
    <m/>
    <m/>
    <n v="2000"/>
    <s v="CH01"/>
    <s v="0P4102201127"/>
    <s v="Verification Completed by NSS"/>
    <m/>
    <s v="ILP/2501"/>
    <n v="1"/>
    <x v="805"/>
    <s v="PHASE_1_ACT"/>
    <m/>
    <s v="ITEM DOES NOT MATCH WITH INVOICE"/>
    <n v="2053"/>
    <x v="1"/>
    <n v="24000"/>
    <d v="2019-04-01T00:00:00"/>
    <s v="(Q). MANUFACTURE OF ELECTRICAL EQUIPMENT"/>
    <n v="666"/>
    <n v="88"/>
    <n v="112.7"/>
    <n v="153"/>
    <n v="133.4"/>
    <n v="1.1836734693877551"/>
    <n v="2084"/>
    <n v="28408.163265306121"/>
    <m/>
    <m/>
  </r>
  <r>
    <n v="824"/>
    <n v="291604614556"/>
    <x v="119"/>
    <s v="EKON ABRASIVES"/>
    <s v="CLOTH,EMERY,50MM,50M/ROLL,MEDIUM"/>
    <n v="14"/>
    <s v="NOS"/>
    <n v="40.714285714285715"/>
    <m/>
    <n v="570"/>
    <n v="68052090"/>
    <n v="0.1"/>
    <m/>
    <n v="0"/>
    <m/>
    <n v="0.1"/>
    <m/>
    <n v="0.18"/>
    <s v="001/2017-III179"/>
    <n v="57"/>
    <n v="0"/>
    <n v="5.7"/>
    <n v="113.88600000000001"/>
    <n v="176.58600000000001"/>
    <s v="DOC PENDING_INV/EXIT/INV/097"/>
    <s v="2000CH010T0116100017"/>
    <s v="0T0116100017"/>
    <n v="291604614556"/>
    <s v="0045099"/>
    <d v="2016-10-10T00:00:00"/>
    <d v="2016-09-24T00:00:00"/>
    <e v="#N/A"/>
    <e v="#N/A"/>
    <e v="#N/A"/>
    <s v="Local"/>
    <m/>
    <m/>
    <m/>
    <m/>
    <m/>
    <m/>
    <n v="2000"/>
    <s v="CH01"/>
    <s v="0T0116100017"/>
    <s v="Verification Completed by NSS"/>
    <m/>
    <n v="1714990"/>
    <n v="14"/>
    <x v="806"/>
    <s v="PHASE_3_ACT"/>
    <m/>
    <m/>
    <n v="3001"/>
    <x v="2"/>
    <n v="1711.9385714285643"/>
    <d v="2016-09-01T00:00:00"/>
    <s v="(R). MANUFACTURE OF MACHINERY AND EQUIPMENT"/>
    <n v="722"/>
    <n v="57"/>
    <n v="107.4"/>
    <n v="153"/>
    <n v="130.80000000000001"/>
    <n v="1.217877094972067"/>
    <n v="3026"/>
    <n v="29189.030837988706"/>
    <m/>
    <m/>
  </r>
  <r>
    <n v="825"/>
    <n v="291902160502"/>
    <x v="306"/>
    <s v="Perfect Tradelink Pvt. Ltd."/>
    <s v="CPLR,FIELDBUS,ETHERNET,750-363,WAGO"/>
    <n v="1"/>
    <s v="NOS"/>
    <n v="23933"/>
    <m/>
    <n v="23933"/>
    <n v="85176290"/>
    <n v="0.2"/>
    <n v="0"/>
    <n v="0"/>
    <n v="0"/>
    <n v="0.1"/>
    <n v="0"/>
    <n v="0.18"/>
    <s v="001/2017-III379"/>
    <n v="4786.6000000000004"/>
    <n v="0"/>
    <n v="478.66000000000008"/>
    <n v="5255.6867999999995"/>
    <n v="10520.9468"/>
    <s v="DOC PENDING_INV/EXIT/INV/074"/>
    <s v="2000CH010P4110070385"/>
    <s v="0P4110070385"/>
    <n v="291902160502"/>
    <s v="6016319"/>
    <d v="2019-03-05T00:00:00"/>
    <d v="2019-03-04T00:00:00"/>
    <e v="#N/A"/>
    <e v="#N/A"/>
    <e v="#N/A"/>
    <s v="Local"/>
    <m/>
    <m/>
    <m/>
    <m/>
    <m/>
    <m/>
    <n v="2000"/>
    <s v="CH01"/>
    <s v="0P4110070385"/>
    <s v="Verification Completed by NSS"/>
    <m/>
    <s v="08031/18-19"/>
    <n v="1"/>
    <x v="807"/>
    <s v="PHASE_1_ACT"/>
    <m/>
    <s v="ITEM NOT FOUND IN INVOICE."/>
    <n v="2110"/>
    <x v="2"/>
    <n v="23933"/>
    <d v="2019-03-01T00:00:00"/>
    <s v="(R). MANUFACTURE OF MACHINERY AND EQUIPMENT"/>
    <n v="722"/>
    <n v="87"/>
    <n v="112.3"/>
    <n v="153"/>
    <n v="130.80000000000001"/>
    <n v="1.1647373107747108"/>
    <n v="2115"/>
    <n v="27875.658058771154"/>
    <m/>
    <m/>
  </r>
  <r>
    <n v="826"/>
    <n v="291900146532"/>
    <x v="307"/>
    <s v="IEC ENGINEERING PVT. LTD."/>
    <s v="DISC PK SET,EM -125/180 I/II,RATHI-TP"/>
    <n v="2"/>
    <s v="SET"/>
    <n v="5719.5"/>
    <m/>
    <n v="11439"/>
    <n v="84836090"/>
    <n v="7.4999999999999997E-2"/>
    <n v="0"/>
    <n v="0"/>
    <n v="0"/>
    <n v="0.1"/>
    <n v="0"/>
    <n v="0.18"/>
    <s v="001/2017-III369A"/>
    <n v="857.92499999999995"/>
    <n v="0"/>
    <n v="85.792500000000004"/>
    <n v="2228.8891499999995"/>
    <n v="3172.6066499999997"/>
    <s v="DOC PENDING_INV/EXIT/INV/069"/>
    <s v="2000CH010P3037220168"/>
    <s v="0P3037220168"/>
    <n v="291900146532"/>
    <s v="6001022"/>
    <d v="2019-01-04T00:00:00"/>
    <d v="2019-01-03T00:00:00"/>
    <e v="#N/A"/>
    <e v="#N/A"/>
    <e v="#N/A"/>
    <s v="Local"/>
    <m/>
    <m/>
    <m/>
    <m/>
    <m/>
    <m/>
    <n v="2000"/>
    <s v="CH01"/>
    <s v="0P3037220168"/>
    <s v="Verification Completed by NSS"/>
    <s v="Phaze_2"/>
    <s v="TI/18-19/1193"/>
    <n v="2"/>
    <x v="808"/>
    <s v="PHASE_1_ACT"/>
    <m/>
    <m/>
    <n v="2170"/>
    <x v="2"/>
    <n v="11896.63999999995"/>
    <d v="2019-01-01T00:00:00"/>
    <s v="(R). MANUFACTURE OF MACHINERY AND EQUIPMENT"/>
    <n v="722"/>
    <n v="85"/>
    <n v="111.8"/>
    <n v="153"/>
    <n v="130.80000000000001"/>
    <n v="1.1699463327370305"/>
    <n v="2174"/>
    <n v="27836.860679785219"/>
    <m/>
    <m/>
  </r>
  <r>
    <n v="827"/>
    <n v="171800967741"/>
    <x v="93"/>
    <s v="Bently Nevada LLC"/>
    <s v="CBL,EXT,F/ACCLRMTR,9571-10,BENTLY-N"/>
    <n v="2"/>
    <s v="EA"/>
    <n v="11717.485000000001"/>
    <m/>
    <n v="23434.97"/>
    <n v="85444220"/>
    <n v="0.1"/>
    <s v="050/2017 -491"/>
    <n v="0"/>
    <n v="0"/>
    <n v="0.1"/>
    <n v="0"/>
    <n v="0.18"/>
    <s v="001/2017 -III395"/>
    <n v="2343.4970000000003"/>
    <n v="0"/>
    <n v="234.34970000000004"/>
    <n v="4682.307006"/>
    <n v="7260.153706000001"/>
    <s v="DOC PENDING_INV/EXIT/INV/080"/>
    <s v="2000CH010P5551871049"/>
    <s v="0P5551871049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49"/>
    <s v="Verification Completed by NSS"/>
    <s v="Phaze1_Part_2"/>
    <n v="1007534470"/>
    <n v="2"/>
    <x v="809"/>
    <s v="PHASE_1_ACT"/>
    <m/>
    <m/>
    <n v="2460"/>
    <x v="1"/>
    <n v="11717.485000000001"/>
    <d v="2018-03-01T00:00:00"/>
    <s v="(Q). MANUFACTURE OF ELECTRICAL EQUIPMENT"/>
    <n v="666"/>
    <n v="75"/>
    <n v="110.1"/>
    <n v="153"/>
    <n v="133.4"/>
    <n v="1.2116257947320619"/>
    <n v="2480"/>
    <n v="28394.414150772031"/>
    <m/>
    <m/>
  </r>
  <r>
    <n v="828"/>
    <n v="291605150115"/>
    <x v="176"/>
    <s v="Emerson Process Management"/>
    <s v="SEAT RING,4.3/8IN,1U222933092,FISH-CO"/>
    <n v="1"/>
    <s v="EA"/>
    <n v="23399"/>
    <m/>
    <n v="23399"/>
    <n v="84819090"/>
    <n v="7.4999999999999997E-2"/>
    <n v="0"/>
    <n v="0"/>
    <n v="0"/>
    <n v="0.1"/>
    <n v="0"/>
    <n v="0.18"/>
    <s v="001/2017-III368"/>
    <n v="1754.925"/>
    <n v="0"/>
    <n v="175.49250000000001"/>
    <n v="4559.2951499999999"/>
    <n v="6489.7126499999995"/>
    <s v="DOC PENDING_INV/EXIT/INV/072"/>
    <s v="2000GS010P4102210556"/>
    <s v="0P4102210556"/>
    <n v="291605150115"/>
    <s v="0049549"/>
    <d v="2016-11-08T00:00:00"/>
    <d v="2016-09-29T00:00:00"/>
    <e v="#N/A"/>
    <e v="#N/A"/>
    <e v="#N/A"/>
    <s v="Local"/>
    <m/>
    <m/>
    <m/>
    <m/>
    <m/>
    <m/>
    <n v="2000"/>
    <s v="GS01"/>
    <s v="0P4102210556"/>
    <s v="Verification Completed by NSS"/>
    <m/>
    <n v="6316001450"/>
    <n v="1"/>
    <x v="810"/>
    <s v="PHASE_1_ACT"/>
    <m/>
    <s v="ITEM DOES NOT MATCH WITH INVOICE"/>
    <n v="2996"/>
    <x v="2"/>
    <n v="23399"/>
    <d v="2016-09-01T00:00:00"/>
    <s v="(R). MANUFACTURE OF MACHINERY AND EQUIPMENT"/>
    <n v="722"/>
    <n v="57"/>
    <n v="107.4"/>
    <n v="153"/>
    <n v="130.80000000000001"/>
    <n v="1.217877094972067"/>
    <n v="3026"/>
    <n v="28497.106145251397"/>
    <m/>
    <m/>
  </r>
  <r>
    <n v="829"/>
    <n v="292308602202"/>
    <x v="308"/>
    <s v="EMERSON PROCESS MANAGEMENT"/>
    <s v="O-RING,6IN,EHD-NS,1J453806992,FISH-CO"/>
    <n v="4"/>
    <s v="EA"/>
    <n v="5844"/>
    <m/>
    <n v="23376"/>
    <n v="84842000"/>
    <n v="7.4999999999999997E-2"/>
    <n v="0"/>
    <n v="0"/>
    <m/>
    <n v="0.1"/>
    <n v="0"/>
    <n v="0.18"/>
    <s v="001/2017-III369B"/>
    <n v="1753.2"/>
    <n v="0"/>
    <n v="175.32000000000002"/>
    <n v="4554.8135999999995"/>
    <n v="6483.3335999999999"/>
    <s v="DOC PENDING_INV/EXIT/INV/090"/>
    <s v="2000CH010P4102211140"/>
    <s v="0P4102211140"/>
    <n v="292308602202"/>
    <s v="6070350"/>
    <d v="2023-08-14T00:00:00"/>
    <d v="2023-08-04T00:00:00"/>
    <e v="#N/A"/>
    <e v="#N/A"/>
    <e v="#N/A"/>
    <s v="Local"/>
    <m/>
    <m/>
    <m/>
    <m/>
    <m/>
    <m/>
    <n v="2000"/>
    <s v="CH01"/>
    <s v="0P4102211140"/>
    <s v="New_Line item_ Addition"/>
    <m/>
    <s v="23RXC4700"/>
    <n v="4"/>
    <x v="811"/>
    <s v="PHASE_2_ACT"/>
    <m/>
    <s v="documents required for remaining quantity."/>
    <n v="496"/>
    <x v="2"/>
    <n v="5844"/>
    <d v="2023-08-01T00:00:00"/>
    <s v="(R). MANUFACTURE OF MACHINERY AND EQUIPMENT"/>
    <n v="722"/>
    <n v="140"/>
    <n v="128.5"/>
    <n v="153"/>
    <n v="130.80000000000001"/>
    <n v="1.0178988326848251"/>
    <n v="501"/>
    <n v="23794.403112840471"/>
    <m/>
    <m/>
  </r>
  <r>
    <n v="830"/>
    <m/>
    <x v="11"/>
    <s v="ELECTRO SERVICES"/>
    <s v="BASE,F/CR-M RLY"/>
    <n v="30"/>
    <s v="NOS"/>
    <n v="776"/>
    <m/>
    <n v="23280"/>
    <n v="85479090"/>
    <n v="7.4999999999999997E-2"/>
    <m/>
    <m/>
    <m/>
    <n v="0.1"/>
    <m/>
    <n v="0.18"/>
    <s v="001/2017-III397A"/>
    <n v="1746"/>
    <n v="0"/>
    <n v="174.60000000000002"/>
    <n v="4536.1079999999993"/>
    <n v="6456.7079999999987"/>
    <s v="DOC PENDING_INV/EXIT/INV/165"/>
    <s v="2000GS010P4610300015"/>
    <s v="2000GS010P4610300015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610300015"/>
    <s v="Verification Completed by NSS"/>
    <s v="Phaze1_Part_2"/>
    <s v="R-058/16-17"/>
    <n v="30"/>
    <x v="812"/>
    <s v="PHASE_6_ACT"/>
    <m/>
    <m/>
    <n v="2813"/>
    <x v="1"/>
    <n v="776"/>
    <d v="2017-03-01T00:00:00"/>
    <s v="(Q). MANUFACTURE OF ELECTRICAL EQUIPMENT"/>
    <n v="666"/>
    <n v="63"/>
    <n v="108"/>
    <n v="153"/>
    <n v="133.4"/>
    <n v="1.2351851851851852"/>
    <n v="2845"/>
    <n v="28755.111111111109"/>
    <m/>
    <m/>
  </r>
  <r>
    <n v="831"/>
    <n v="291908621104"/>
    <x v="177"/>
    <s v="GE OIL &amp; GAS India PVT LTD"/>
    <s v="DIAPH,035107040-716-0000,MASON"/>
    <n v="2"/>
    <s v="EA"/>
    <n v="11631.649999999951"/>
    <m/>
    <n v="23263.299999999901"/>
    <n v="84129090"/>
    <n v="7.4999999999999997E-2"/>
    <n v="0"/>
    <n v="0"/>
    <n v="0"/>
    <n v="0.1"/>
    <n v="0"/>
    <n v="0.18"/>
    <s v="001/2017-III317"/>
    <n v="1744.7474999999924"/>
    <n v="0"/>
    <n v="174.47474999999926"/>
    <n v="4532.8540049999801"/>
    <n v="6452.0762549999718"/>
    <s v="DOC PENDING_INV/EXIT/INV/072"/>
    <s v="2000CH010P4102201759"/>
    <s v="0P4102201759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01759"/>
    <s v="Verification Completed by NSS"/>
    <s v="Phaze_2"/>
    <s v="F25511206167"/>
    <n v="2"/>
    <x v="813"/>
    <s v="PHASE_1_ACT"/>
    <m/>
    <s v="DOCUMENTS REQUIRED FOR REMAINING QTY"/>
    <n v="1938"/>
    <x v="2"/>
    <n v="11631.649999999951"/>
    <d v="2019-08-01T00:00:00"/>
    <s v="(R). MANUFACTURE OF MACHINERY AND EQUIPMENT"/>
    <n v="722"/>
    <n v="92"/>
    <n v="113.6"/>
    <n v="153"/>
    <n v="130.80000000000001"/>
    <n v="1.1514084507042255"/>
    <n v="1962"/>
    <n v="26785.560211267493"/>
    <m/>
    <m/>
  </r>
  <r>
    <n v="832"/>
    <n v="291604729091"/>
    <x v="119"/>
    <s v="EMERSON PROCESS MANAGEMENT"/>
    <s v="BACK-UP RING,ELAST,1V659805292,FISH-CO"/>
    <n v="4"/>
    <s v="EA"/>
    <n v="5773.665"/>
    <m/>
    <n v="23094.66"/>
    <n v="84819090"/>
    <n v="7.4999999999999997E-2"/>
    <n v="0"/>
    <n v="0"/>
    <n v="0"/>
    <n v="0.1"/>
    <n v="0"/>
    <n v="0.18"/>
    <s v="001/2017-III368"/>
    <n v="1732.0995"/>
    <n v="0"/>
    <n v="173.20995000000002"/>
    <n v="4499.9945010000001"/>
    <n v="6405.3039509999999"/>
    <s v="DOC PENDING_INV/EXIT/INV/072"/>
    <s v="2000CH010P4102210553"/>
    <s v="0P4102210553"/>
    <n v="291604729091"/>
    <s v="0045135"/>
    <d v="2016-10-10T00:00:00"/>
    <d v="2016-09-16T00:00:00"/>
    <e v="#N/A"/>
    <e v="#N/A"/>
    <e v="#N/A"/>
    <s v="Local"/>
    <m/>
    <m/>
    <m/>
    <m/>
    <m/>
    <m/>
    <n v="2000"/>
    <s v="CH01"/>
    <s v="0P4102210553"/>
    <s v="Verification Completed by NSS"/>
    <m/>
    <n v="6316001234"/>
    <n v="4"/>
    <x v="814"/>
    <s v="PHASE_1_ACT"/>
    <m/>
    <s v="DOCUMENTS REQUIRED FOR REMAINING QTY"/>
    <n v="3009"/>
    <x v="2"/>
    <n v="5773.665"/>
    <d v="2016-09-01T00:00:00"/>
    <s v="(R). MANUFACTURE OF MACHINERY AND EQUIPMENT"/>
    <n v="722"/>
    <n v="57"/>
    <n v="107.4"/>
    <n v="153"/>
    <n v="130.80000000000001"/>
    <n v="1.217877094972067"/>
    <n v="3026"/>
    <n v="28126.457430167597"/>
    <m/>
    <m/>
  </r>
  <r>
    <n v="833"/>
    <n v="292100235125"/>
    <x v="309"/>
    <s v="Real Fasteners Pvt. Ltd."/>
    <s v="ALLEN BLT,HEX,MET,ISO 4762,MC,200MM,M22"/>
    <n v="75"/>
    <s v="EA"/>
    <n v="307.92679999999865"/>
    <m/>
    <n v="23094.5099999999"/>
    <n v="73181500"/>
    <n v="0.15"/>
    <n v="0"/>
    <n v="0"/>
    <n v="0"/>
    <n v="0.1"/>
    <n v="0"/>
    <n v="0.18"/>
    <s v="001/2017 - III232"/>
    <n v="3464.176499999985"/>
    <n v="0"/>
    <n v="346.4176499999985"/>
    <n v="4842.9187469999797"/>
    <n v="8653.5128969999641"/>
    <s v="DOC PENDING_INV/EXIT/INV/081"/>
    <s v="2000CH010T1502990068"/>
    <s v="0T1502990068"/>
    <n v="292100235125"/>
    <s v="6002162"/>
    <d v="2021-01-08T00:00:00"/>
    <d v="2021-01-01T00:00:00"/>
    <e v="#N/A"/>
    <e v="#N/A"/>
    <e v="#N/A"/>
    <s v="Local"/>
    <m/>
    <m/>
    <m/>
    <m/>
    <m/>
    <m/>
    <n v="2000"/>
    <s v="CH01"/>
    <s v="0T1502990068"/>
    <s v="Verification Completed by NSS"/>
    <m/>
    <s v="RF/234/20-21"/>
    <n v="75"/>
    <x v="815"/>
    <s v="PHASE_1_ACT"/>
    <m/>
    <m/>
    <n v="1441"/>
    <x v="2"/>
    <n v="307.92679999999865"/>
    <d v="2021-01-01T00:00:00"/>
    <s v="(R). MANUFACTURE OF MACHINERY AND EQUIPMENT"/>
    <n v="722"/>
    <n v="109"/>
    <n v="115.3"/>
    <n v="153"/>
    <n v="130.80000000000001"/>
    <n v="1.1344319167389421"/>
    <n v="1443"/>
    <n v="26199.149245446552"/>
    <m/>
    <m/>
  </r>
  <r>
    <n v="834"/>
    <n v="291810265073"/>
    <x v="229"/>
    <s v="Emerson Process Management"/>
    <s v="SFT,DRV,SPLINE,GE25680X022,FISH-CO"/>
    <n v="2"/>
    <s v="EA"/>
    <n v="11532.5"/>
    <m/>
    <n v="23065"/>
    <n v="84819090"/>
    <n v="7.4999999999999997E-2"/>
    <n v="0"/>
    <n v="0"/>
    <n v="0"/>
    <n v="0.1"/>
    <n v="0"/>
    <n v="0.18"/>
    <s v="001/2017-III368"/>
    <n v="1729.875"/>
    <n v="0"/>
    <n v="172.98750000000001"/>
    <n v="4494.2152499999993"/>
    <n v="6397.0777499999995"/>
    <s v="DOC PENDING_INV/EXIT/INV/072"/>
    <s v="2000CH010P4102201623"/>
    <s v="0P4102201623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23"/>
    <s v="Verification Completed by NSS"/>
    <s v="Phaze_2"/>
    <n v="9318632194"/>
    <n v="2"/>
    <x v="816"/>
    <s v="PHASE_1_ACT"/>
    <m/>
    <s v="DOCUMENTS REQUIRED FOR REMAINING QTY"/>
    <n v="2269"/>
    <x v="1"/>
    <n v="11532.5"/>
    <d v="2018-09-01T00:00:00"/>
    <s v="(Q). MANUFACTURE OF ELECTRICAL EQUIPMENT"/>
    <n v="666"/>
    <n v="81"/>
    <n v="111.5"/>
    <n v="153"/>
    <n v="133.4"/>
    <n v="1.1964125560538117"/>
    <n v="2296"/>
    <n v="27595.255605381168"/>
    <m/>
    <m/>
  </r>
  <r>
    <n v="835"/>
    <n v="171800967741"/>
    <x v="93"/>
    <s v="Bently Nevada LLC"/>
    <s v="CBL,EXT,F/ACCLRMTR,18622-15+,BENTLY-N"/>
    <n v="2"/>
    <s v="EA"/>
    <n v="11532.235000000001"/>
    <m/>
    <n v="23064.47"/>
    <n v="85444220"/>
    <n v="0.1"/>
    <s v="050/2017 -491"/>
    <n v="0"/>
    <n v="0"/>
    <n v="0.1"/>
    <n v="0"/>
    <n v="0.18"/>
    <s v="001/2017 -III395"/>
    <n v="2306.4470000000001"/>
    <n v="0"/>
    <n v="230.64470000000003"/>
    <n v="4608.2811060000004"/>
    <n v="7145.3728060000003"/>
    <s v="DOC PENDING_INV/EXIT/INV/080"/>
    <s v="2000CH010P5551871048"/>
    <s v="0P5551871048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48"/>
    <s v="Verification Completed by NSS"/>
    <s v="Phaze_2"/>
    <n v="1007534470"/>
    <n v="2"/>
    <x v="817"/>
    <s v="PHASE_1_ACT"/>
    <m/>
    <m/>
    <n v="2460"/>
    <x v="1"/>
    <n v="11532.235000000001"/>
    <d v="2018-03-01T00:00:00"/>
    <s v="(Q). MANUFACTURE OF ELECTRICAL EQUIPMENT"/>
    <n v="666"/>
    <n v="75"/>
    <n v="110.1"/>
    <n v="153"/>
    <n v="133.4"/>
    <n v="1.2116257947320619"/>
    <n v="2480"/>
    <n v="27945.506793823803"/>
    <m/>
    <m/>
  </r>
  <r>
    <n v="836"/>
    <n v="292102379940"/>
    <x v="174"/>
    <s v="Emerson Process Management"/>
    <s v="BACK-UP RING,2.5/16,1V550705292,FISH-CO"/>
    <n v="4"/>
    <s v="EA"/>
    <n v="5765"/>
    <m/>
    <n v="23060"/>
    <n v="84819090"/>
    <n v="7.4999999999999997E-2"/>
    <n v="0"/>
    <n v="0"/>
    <n v="0"/>
    <n v="0.1"/>
    <n v="0"/>
    <n v="0.18"/>
    <s v="001/2017-III368"/>
    <n v="1729.5"/>
    <n v="0"/>
    <n v="172.95000000000002"/>
    <n v="4493.241"/>
    <n v="6395.6909999999998"/>
    <s v="DOC PENDING_INV/EXIT/INV/072"/>
    <s v="2000CH010P4102210535"/>
    <s v="0P4102210535"/>
    <n v="292102379940"/>
    <s v="6020736"/>
    <d v="2021-03-09T00:00:00"/>
    <d v="2021-02-24T00:00:00"/>
    <e v="#N/A"/>
    <e v="#N/A"/>
    <e v="#N/A"/>
    <s v="Local"/>
    <m/>
    <m/>
    <m/>
    <m/>
    <m/>
    <m/>
    <n v="2000"/>
    <s v="CH01"/>
    <s v="0P4102210535"/>
    <s v="Verification Completed by NSS"/>
    <m/>
    <n v="9320633414"/>
    <n v="4"/>
    <x v="818"/>
    <s v="PHASE_1_ACT"/>
    <m/>
    <s v="DOCUMENTS REQUIRED FOR REMAINING QTY"/>
    <n v="1387"/>
    <x v="2"/>
    <n v="5765"/>
    <d v="2021-02-01T00:00:00"/>
    <s v="(R). MANUFACTURE OF MACHINERY AND EQUIPMENT"/>
    <n v="722"/>
    <n v="110"/>
    <n v="115.4"/>
    <n v="153"/>
    <n v="130.80000000000001"/>
    <n v="1.1334488734835355"/>
    <n v="1412"/>
    <n v="26137.331022530328"/>
    <m/>
    <m/>
  </r>
  <r>
    <n v="837"/>
    <n v="292203577260"/>
    <x v="195"/>
    <s v="EMERSON PROCESS MANAGEMENT"/>
    <s v="SPRG F/ACTR,1E826327082,EMER-PM"/>
    <n v="2"/>
    <s v="SET"/>
    <n v="11518"/>
    <m/>
    <n v="23036"/>
    <n v="84819090"/>
    <n v="7.4999999999999997E-2"/>
    <n v="0"/>
    <n v="0"/>
    <m/>
    <n v="0.1"/>
    <n v="0"/>
    <n v="0.18"/>
    <s v="001/2017-III368"/>
    <n v="1727.7"/>
    <n v="0"/>
    <n v="172.77"/>
    <n v="4488.5645999999997"/>
    <n v="6389.0346"/>
    <s v="DOC PENDING_INV/EXIT/INV/073"/>
    <s v="2000CH010P4102224957"/>
    <s v="0P4102224957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57"/>
    <s v="Verification Completed by NSS"/>
    <m/>
    <s v="2RXC21-1440"/>
    <n v="2"/>
    <x v="819"/>
    <s v="PHASE_1_ACT"/>
    <m/>
    <s v="Documents required for remaining qty"/>
    <n v="987"/>
    <x v="1"/>
    <n v="11518"/>
    <d v="2022-03-01T00:00:00"/>
    <s v="(Q). MANUFACTURE OF ELECTRICAL EQUIPMENT"/>
    <n v="666"/>
    <n v="123"/>
    <n v="126"/>
    <n v="153"/>
    <n v="133.4"/>
    <n v="1.0587301587301587"/>
    <n v="1019"/>
    <n v="24388.907936507938"/>
    <m/>
    <m/>
  </r>
  <r>
    <n v="838"/>
    <n v="292203577260"/>
    <x v="195"/>
    <s v="EMERSON PROCESS MANAGEMENT"/>
    <s v="SPRG F/ACTR,1E826227082,EMER-PM"/>
    <n v="2"/>
    <s v="SET"/>
    <n v="11518"/>
    <m/>
    <n v="23036"/>
    <n v="84819090"/>
    <n v="7.4999999999999997E-2"/>
    <n v="0"/>
    <n v="0"/>
    <m/>
    <n v="0.1"/>
    <n v="0"/>
    <n v="0.18"/>
    <s v="001/2017-III368"/>
    <n v="1727.7"/>
    <n v="0"/>
    <n v="172.77"/>
    <n v="4488.5645999999997"/>
    <n v="6389.0346"/>
    <s v="DOC PENDING_INV/EXIT/INV/073"/>
    <s v="2000CH010P4102224959"/>
    <s v="0P4102224959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59"/>
    <s v="Verification Completed by NSS"/>
    <m/>
    <s v="2RXC21-1440"/>
    <n v="2"/>
    <x v="819"/>
    <s v="PHASE_1_ACT"/>
    <m/>
    <s v="Documents required for remaining qty"/>
    <n v="987"/>
    <x v="1"/>
    <n v="11518"/>
    <d v="2022-03-01T00:00:00"/>
    <s v="(Q). MANUFACTURE OF ELECTRICAL EQUIPMENT"/>
    <n v="666"/>
    <n v="123"/>
    <n v="126"/>
    <n v="153"/>
    <n v="133.4"/>
    <n v="1.0587301587301587"/>
    <n v="1019"/>
    <n v="24388.907936507938"/>
    <m/>
    <m/>
  </r>
  <r>
    <n v="839"/>
    <n v="291905068114"/>
    <x v="244"/>
    <s v="Samson Controls Pvt. Ltd."/>
    <s v="BELLOW,1690-5488,SAMSON"/>
    <n v="1"/>
    <s v="NOS"/>
    <n v="22996.29"/>
    <m/>
    <n v="22996.29"/>
    <n v="84819090"/>
    <n v="7.4999999999999997E-2"/>
    <n v="0"/>
    <n v="0"/>
    <m/>
    <n v="0.1"/>
    <n v="0"/>
    <n v="0.18"/>
    <s v="001/2017-III368"/>
    <n v="1724.7217499999999"/>
    <n v="0"/>
    <n v="172.47217499999999"/>
    <n v="4480.8271064999999"/>
    <n v="6378.0210315000004"/>
    <s v="DOC PENDING_INV/EXIT/INV/073"/>
    <s v="2000CH010P4102211872"/>
    <s v="0P4102211872"/>
    <n v="291905068114"/>
    <s v="6036714"/>
    <d v="2019-05-27T00:00:00"/>
    <d v="2019-05-16T00:00:00"/>
    <e v="#N/A"/>
    <e v="#N/A"/>
    <e v="#N/A"/>
    <s v="Local"/>
    <m/>
    <m/>
    <m/>
    <m/>
    <m/>
    <m/>
    <n v="2000"/>
    <s v="CH01"/>
    <s v="0P4102211872"/>
    <s v="Verification Completed by NSS"/>
    <m/>
    <s v="18-19/OA/02796"/>
    <n v="1"/>
    <x v="820"/>
    <s v="PHASE_1_ACT"/>
    <m/>
    <s v="Documents not found"/>
    <n v="2037"/>
    <x v="2"/>
    <n v="22996.29"/>
    <d v="2019-05-01T00:00:00"/>
    <s v="(R). MANUFACTURE OF MACHINERY AND EQUIPMENT"/>
    <n v="722"/>
    <n v="89"/>
    <n v="112.7"/>
    <n v="153"/>
    <n v="130.80000000000001"/>
    <n v="1.160603371783496"/>
    <n v="2054"/>
    <n v="26689.571712511093"/>
    <m/>
    <m/>
  </r>
  <r>
    <n v="840"/>
    <n v="292008933440"/>
    <x v="310"/>
    <s v="Eagle Burgmann India Pvt. Ltd."/>
    <s v="SEAL RING,A12006AB0A/111.3,EAGLEBUR"/>
    <n v="1"/>
    <s v="NOS"/>
    <n v="22849.49"/>
    <m/>
    <n v="22849.49"/>
    <n v="84842000"/>
    <n v="7.4999999999999997E-2"/>
    <n v="0"/>
    <n v="0"/>
    <n v="0"/>
    <n v="0.1"/>
    <n v="0"/>
    <n v="0.18"/>
    <s v="001/2017-III369B"/>
    <n v="1713.7117500000002"/>
    <n v="0"/>
    <n v="171.37117500000002"/>
    <n v="4452.2231265"/>
    <n v="6337.3060514999997"/>
    <s v="DOC PENDING_INV/EXIT/INV/069"/>
    <s v="2000CH010P3034073267"/>
    <s v="0P3034073267"/>
    <n v="292008933440"/>
    <s v="6079590"/>
    <d v="2020-11-09T00:00:00"/>
    <d v="2020-11-02T00:00:00"/>
    <e v="#N/A"/>
    <e v="#N/A"/>
    <e v="#N/A"/>
    <s v="Local"/>
    <m/>
    <m/>
    <m/>
    <m/>
    <m/>
    <m/>
    <n v="2000"/>
    <s v="CH01"/>
    <s v="0P3034073267"/>
    <s v="Verification Completed by NSS"/>
    <m/>
    <n v="27103167"/>
    <n v="1"/>
    <x v="821"/>
    <s v="PHASE_1_ACT"/>
    <m/>
    <m/>
    <n v="1501"/>
    <x v="2"/>
    <n v="22849.49"/>
    <d v="2020-11-01T00:00:00"/>
    <s v="(R). MANUFACTURE OF MACHINERY AND EQUIPMENT"/>
    <n v="722"/>
    <n v="107"/>
    <n v="113.7"/>
    <n v="153"/>
    <n v="130.80000000000001"/>
    <n v="1.1503957783641161"/>
    <n v="1504"/>
    <n v="26285.956833773089"/>
    <m/>
    <m/>
  </r>
  <r>
    <n v="841"/>
    <n v="291800499583"/>
    <x v="311"/>
    <s v="Flowserve sanmar Limited"/>
    <s v="GSKT,VITON,2H-133229/18,FS-SEALS"/>
    <n v="2"/>
    <s v="NOS"/>
    <n v="11397"/>
    <m/>
    <n v="22794"/>
    <n v="40169320"/>
    <n v="0.1"/>
    <n v="0"/>
    <n v="0"/>
    <n v="0"/>
    <n v="0.1"/>
    <n v="0"/>
    <n v="0.18"/>
    <s v="001/2017-III123A"/>
    <n v="2279.4"/>
    <n v="0"/>
    <n v="227.94000000000003"/>
    <n v="4554.2411999999995"/>
    <n v="7061.5811999999996"/>
    <s v="DOC PENDING_INV/EXIT/INV/076"/>
    <s v="2000CH010P4205031104"/>
    <s v="0P4205031104"/>
    <n v="291800499583"/>
    <s v="6004358"/>
    <d v="2018-01-17T00:00:00"/>
    <d v="2017-12-31T00:00:00"/>
    <e v="#N/A"/>
    <e v="#N/A"/>
    <e v="#N/A"/>
    <s v="Local"/>
    <m/>
    <m/>
    <m/>
    <m/>
    <m/>
    <m/>
    <n v="2000"/>
    <s v="CH01"/>
    <s v="0P4205031104"/>
    <s v="Verification Completed by NSS"/>
    <m/>
    <n v="6100416254"/>
    <n v="2"/>
    <x v="822"/>
    <s v="PHASE_1_ACT"/>
    <m/>
    <s v="documents required for remaining qty"/>
    <n v="2538"/>
    <x v="2"/>
    <n v="11397"/>
    <d v="2017-12-01T00:00:00"/>
    <s v="(R). MANUFACTURE OF MACHINERY AND EQUIPMENT"/>
    <n v="722"/>
    <n v="72"/>
    <n v="108.9"/>
    <n v="153"/>
    <n v="130.80000000000001"/>
    <n v="1.2011019283746558"/>
    <n v="2570"/>
    <n v="27377.917355371905"/>
    <m/>
    <m/>
  </r>
  <r>
    <n v="842"/>
    <m/>
    <x v="11"/>
    <s v="Nidec ASI S.p.A"/>
    <s v="SPACE HTR,1000156658,NIDEC, (317001864)"/>
    <n v="1"/>
    <s v="EA"/>
    <n v="22623.72"/>
    <m/>
    <n v="22623.72"/>
    <n v="850300"/>
    <n v="7.4999999999999997E-2"/>
    <m/>
    <m/>
    <m/>
    <n v="0.1"/>
    <m/>
    <n v="0.18"/>
    <s v="III341"/>
    <n v="1696.779"/>
    <m/>
    <n v="169.67790000000002"/>
    <n v="4408.2318419999992"/>
    <n v="6274.6887419999994"/>
    <s v="NA_INV/EXIT/INV/161_DOC PENDING"/>
    <s v="2000CH010P1005010074"/>
    <s v="0P1005010074"/>
    <e v="#N/A"/>
    <e v="#N/A"/>
    <e v="#N/A"/>
    <e v="#N/A"/>
    <e v="#N/A"/>
    <e v="#N/A"/>
    <e v="#N/A"/>
    <s v="Import"/>
    <m/>
    <m/>
    <m/>
    <m/>
    <m/>
    <m/>
    <n v="2000"/>
    <s v="CH01"/>
    <s v="0P1005010074"/>
    <s v="Verification Completed by NSS"/>
    <s v="Phaze1_Part_2"/>
    <n v="317001864"/>
    <n v="1"/>
    <x v="823"/>
    <s v="PHASE_5_NSS"/>
    <s v="63 LINE ITEM OF NSS"/>
    <m/>
    <m/>
    <x v="1"/>
    <n v="22623.72"/>
    <d v="2019-09-01T00:00:00"/>
    <s v="(Q). MANUFACTURE OF ELECTRICAL EQUIPMENT"/>
    <n v="666"/>
    <n v="93"/>
    <n v="110.5"/>
    <n v="153"/>
    <n v="133.4"/>
    <n v="1.207239819004525"/>
    <n v="1931"/>
    <n v="27312.255638009054"/>
    <m/>
    <m/>
  </r>
  <r>
    <n v="843"/>
    <n v="291800499583"/>
    <x v="311"/>
    <s v="Flowserve sanmar Limited"/>
    <s v="GSKT,VITON,2H-133229/18.1,FS-SEALS"/>
    <n v="2"/>
    <s v="NOS"/>
    <n v="11289"/>
    <m/>
    <n v="22578"/>
    <n v="40169320"/>
    <n v="0.1"/>
    <n v="0"/>
    <n v="0"/>
    <n v="0"/>
    <n v="0.1"/>
    <n v="0"/>
    <n v="0.18"/>
    <s v="001/2017-III123A"/>
    <n v="2257.8000000000002"/>
    <n v="0"/>
    <n v="225.78000000000003"/>
    <n v="4511.0843999999997"/>
    <n v="6994.6643999999997"/>
    <s v="DOC PENDING_INV/EXIT/INV/076"/>
    <s v="2000CH010P4205031105"/>
    <s v="0P4205031105"/>
    <n v="291800499583"/>
    <s v="6004358"/>
    <d v="2018-01-17T00:00:00"/>
    <d v="2017-12-31T00:00:00"/>
    <e v="#N/A"/>
    <e v="#N/A"/>
    <e v="#N/A"/>
    <s v="Local"/>
    <m/>
    <m/>
    <m/>
    <m/>
    <m/>
    <m/>
    <n v="2000"/>
    <s v="CH01"/>
    <s v="0P4205031105"/>
    <s v="Verification Completed by NSS"/>
    <m/>
    <n v="6100416254"/>
    <n v="2"/>
    <x v="824"/>
    <s v="PHASE_1_ACT"/>
    <m/>
    <s v="documents required for remaining qty"/>
    <n v="2538"/>
    <x v="2"/>
    <n v="11289"/>
    <d v="2017-12-01T00:00:00"/>
    <s v="(R). MANUFACTURE OF MACHINERY AND EQUIPMENT"/>
    <n v="722"/>
    <n v="72"/>
    <n v="108.9"/>
    <n v="153"/>
    <n v="130.80000000000001"/>
    <n v="1.2011019283746558"/>
    <n v="2570"/>
    <n v="27118.479338842979"/>
    <m/>
    <m/>
  </r>
  <r>
    <n v="844"/>
    <n v="292312601081"/>
    <x v="312"/>
    <s v="Process Instruments"/>
    <s v="AIR GUN,VMG11W-02-04,SMC"/>
    <n v="16"/>
    <s v="EA"/>
    <n v="134.24250000000001"/>
    <m/>
    <n v="2147.88"/>
    <n v="84529099"/>
    <n v="7.4999999999999997E-2"/>
    <s v=" "/>
    <n v="0"/>
    <n v="0"/>
    <n v="0.1"/>
    <n v="0"/>
    <n v="0.18"/>
    <s v="001/2017-III368"/>
    <n v="161.09100000000001"/>
    <n v="0"/>
    <n v="16.109100000000002"/>
    <n v="418.51441800000003"/>
    <n v="595.714518"/>
    <s v="DOC PENDING_INV/EXIT/INV/088"/>
    <s v="2000CH010P3766620902"/>
    <s v="0P3766620902"/>
    <n v="292312601081"/>
    <s v="6101999"/>
    <d v="2023-11-27T00:00:00"/>
    <d v="2023-11-09T00:00:00"/>
    <e v="#N/A"/>
    <e v="#N/A"/>
    <e v="#N/A"/>
    <s v="Local"/>
    <m/>
    <m/>
    <m/>
    <m/>
    <m/>
    <m/>
    <n v="2000"/>
    <s v="CH01"/>
    <s v="0P3766620902"/>
    <s v="New_Line item_ Addition"/>
    <m/>
    <s v="22NP178"/>
    <n v="16"/>
    <x v="825"/>
    <s v="PHASE_2_ACT"/>
    <m/>
    <m/>
    <n v="399"/>
    <x v="1"/>
    <n v="1407.5999999999938"/>
    <d v="2023-11-01T00:00:00"/>
    <s v="(Q). MANUFACTURE OF ELECTRICAL EQUIPMENT"/>
    <n v="666"/>
    <n v="143"/>
    <n v="131.19999999999999"/>
    <n v="153"/>
    <n v="133.4"/>
    <n v="1.0167682926829269"/>
    <n v="409"/>
    <n v="22899.248780487706"/>
    <m/>
    <m/>
  </r>
  <r>
    <n v="845"/>
    <m/>
    <x v="11"/>
    <s v="DEL PD PUMPS &amp; GEARS (P) LTD"/>
    <s v="PMP,GEAR,4GPM,RDRN 050M,DELPD"/>
    <n v="1"/>
    <s v="NOS"/>
    <n v="22500"/>
    <m/>
    <n v="22500"/>
    <n v="84834000"/>
    <n v="7.4999999999999997E-2"/>
    <m/>
    <m/>
    <m/>
    <n v="0.1"/>
    <m/>
    <n v="0.18"/>
    <s v="001/2017-III369A"/>
    <n v="1687.5"/>
    <n v="0"/>
    <n v="168.75"/>
    <n v="4384.125"/>
    <n v="6240.375"/>
    <s v="DOC PENDING_INV/EXIT/INV/165"/>
    <s v="2000GS010P4206010017"/>
    <s v="2000GS010P4206010017"/>
    <n v="291702952682"/>
    <s v="0029886"/>
    <d v="2017-06-12T00:00:00"/>
    <d v="2017-03-20T00:00:00"/>
    <e v="#N/A"/>
    <e v="#N/A"/>
    <e v="#N/A"/>
    <s v="Local"/>
    <m/>
    <m/>
    <m/>
    <m/>
    <m/>
    <m/>
    <n v="2000"/>
    <s v="GS01"/>
    <s v="0P4206010017"/>
    <s v="Verification Completed by NSS"/>
    <s v="Phaze1_Part_2"/>
    <n v="2342"/>
    <n v="1"/>
    <x v="826"/>
    <s v="PHASE_6_ACT"/>
    <m/>
    <m/>
    <n v="2824"/>
    <x v="2"/>
    <n v="22500"/>
    <d v="2017-03-01T00:00:00"/>
    <s v="(R). MANUFACTURE OF MACHINERY AND EQUIPMENT"/>
    <n v="722"/>
    <n v="63"/>
    <n v="108.3"/>
    <n v="153"/>
    <n v="130.80000000000001"/>
    <n v="1.2077562326869808"/>
    <n v="2845"/>
    <n v="27174.515235457067"/>
    <m/>
    <m/>
  </r>
  <r>
    <n v="846"/>
    <n v="171801082633"/>
    <x v="20"/>
    <s v="Nidec ASI S.p.A"/>
    <s v="INDIC,VOLTAGE,VIS T38152,751002801,ABB"/>
    <n v="1"/>
    <s v="EA"/>
    <n v="22467.82"/>
    <m/>
    <n v="22467.82"/>
    <s v="85049000 / 85049090"/>
    <n v="0.15"/>
    <n v="0"/>
    <n v="0"/>
    <n v="0"/>
    <n v="0.1"/>
    <n v="0"/>
    <n v="0.18"/>
    <s v="001/2017-III375"/>
    <n v="3370.1729999999998"/>
    <n v="0"/>
    <n v="337.01729999999998"/>
    <n v="4711.5018539999992"/>
    <n v="8418.6921539999985"/>
    <s v="DOC PENDING_INV/EXIT/INV/078"/>
    <s v="2000GS010P4607050001"/>
    <s v="0P4607050001"/>
    <e v="#N/A"/>
    <e v="#N/A"/>
    <e v="#N/A"/>
    <e v="#N/A"/>
    <n v="171801082633"/>
    <s v="1001714"/>
    <d v="2018-04-27T00:00:00"/>
    <s v="Import"/>
    <m/>
    <m/>
    <m/>
    <m/>
    <m/>
    <m/>
    <n v="2000"/>
    <s v="GS01"/>
    <s v="0P4607050001"/>
    <s v="Verification Completed by NSS"/>
    <s v="Phaze1_Part_2"/>
    <n v="7068019"/>
    <n v="1"/>
    <x v="827"/>
    <s v="PHASE_1_ACT"/>
    <m/>
    <n v="1"/>
    <m/>
    <x v="1"/>
    <n v="22467.82"/>
    <d v="2019-09-01T00:00:00"/>
    <s v="(Q). MANUFACTURE OF ELECTRICAL EQUIPMENT"/>
    <n v="666"/>
    <n v="93"/>
    <n v="110.5"/>
    <n v="153"/>
    <n v="133.4"/>
    <n v="1.207239819004525"/>
    <n v="1931"/>
    <n v="27124.046950226246"/>
    <m/>
    <m/>
  </r>
  <r>
    <n v="847"/>
    <n v="291903951883"/>
    <x v="313"/>
    <s v="Pall India Pvt. Ltd."/>
    <s v="FLTR,ELEM,PP,6IN,40IN,E604Y400,PALL"/>
    <n v="1"/>
    <s v="NOS"/>
    <n v="22401"/>
    <m/>
    <n v="22401"/>
    <n v="59119090"/>
    <n v="0.1"/>
    <n v="0"/>
    <n v="0"/>
    <n v="0"/>
    <n v="0.1"/>
    <n v="0"/>
    <n v="0.12"/>
    <s v="001/2017 -II168"/>
    <n v="2240.1"/>
    <n v="0"/>
    <n v="224.01"/>
    <n v="2983.8131999999996"/>
    <n v="5447.9231999999993"/>
    <s v="DOC PENDING_INV/EXIT/INV/071"/>
    <s v="2000CH010P3922150301"/>
    <s v="0P3922150301"/>
    <n v="291903951883"/>
    <s v="6028797"/>
    <d v="2019-04-24T00:00:00"/>
    <d v="2019-04-17T00:00:00"/>
    <e v="#N/A"/>
    <e v="#N/A"/>
    <e v="#N/A"/>
    <s v="Local"/>
    <m/>
    <m/>
    <m/>
    <m/>
    <m/>
    <m/>
    <n v="2000"/>
    <s v="CH01"/>
    <s v="0P3922150301"/>
    <s v="Verification Completed by NSS"/>
    <m/>
    <n v="9719000579"/>
    <n v="1"/>
    <x v="828"/>
    <s v="PHASE_1_ACT"/>
    <m/>
    <s v="DOCUMENT REQUIRED"/>
    <n v="2066"/>
    <x v="2"/>
    <n v="22401"/>
    <d v="2019-04-01T00:00:00"/>
    <s v="(R). MANUFACTURE OF MACHINERY AND EQUIPMENT"/>
    <n v="722"/>
    <n v="88"/>
    <n v="112.5"/>
    <n v="153"/>
    <n v="130.80000000000001"/>
    <n v="1.1626666666666667"/>
    <n v="2084"/>
    <n v="26044.896000000001"/>
    <m/>
    <m/>
  </r>
  <r>
    <n v="848"/>
    <n v="171801924210"/>
    <x v="146"/>
    <s v="Statec - Binder GmbH"/>
    <s v="FLG MOUNT,MPZZ1100,STATEC"/>
    <n v="3"/>
    <s v="NOS"/>
    <n v="7441.916666666667"/>
    <m/>
    <n v="22325.75"/>
    <n v="83024900"/>
    <n v="0.15"/>
    <n v="0"/>
    <n v="0"/>
    <n v="0"/>
    <n v="0.1"/>
    <n v="0"/>
    <n v="0.18"/>
    <s v="001/2017-III303A"/>
    <n v="3348.8624999999997"/>
    <n v="0"/>
    <n v="334.88625000000002"/>
    <n v="4681.7097749999994"/>
    <n v="8365.4585249999982"/>
    <s v="DOC PENDING_INV/EXIT/INV/070"/>
    <s v="2000CH010P3766620578"/>
    <s v="0P3766620578"/>
    <e v="#N/A"/>
    <e v="#N/A"/>
    <e v="#N/A"/>
    <d v="2018-06-25T00:00:00"/>
    <n v="171801924210"/>
    <s v="1003284"/>
    <d v="2018-08-06T00:00:00"/>
    <s v="Import"/>
    <m/>
    <m/>
    <m/>
    <m/>
    <m/>
    <m/>
    <n v="2000"/>
    <s v="CH01"/>
    <s v="0P3766620578"/>
    <s v="Verification Completed by NSS"/>
    <m/>
    <n v="211585"/>
    <n v="3"/>
    <x v="829"/>
    <s v="PHASE_1_ACT"/>
    <m/>
    <s v="Documents Required for remaining quantity."/>
    <n v="2362"/>
    <x v="2"/>
    <n v="7441.916666666667"/>
    <d v="2018-06-01T00:00:00"/>
    <s v="(R). MANUFACTURE OF MACHINERY AND EQUIPMENT"/>
    <n v="722"/>
    <n v="78"/>
    <n v="110.5"/>
    <n v="153"/>
    <n v="130.80000000000001"/>
    <n v="1.183710407239819"/>
    <n v="2388"/>
    <n v="26427.222624434391"/>
    <m/>
    <m/>
  </r>
  <r>
    <n v="849"/>
    <n v="291806543022"/>
    <x v="43"/>
    <s v="AUMA INDIA PRIVATE LIMITED"/>
    <s v="O-RING KIT,K200.367,AUMA"/>
    <n v="7"/>
    <s v="KIT"/>
    <n v="3171.6685714285713"/>
    <m/>
    <n v="22201.68"/>
    <n v="40169320"/>
    <n v="0.1"/>
    <n v="0"/>
    <n v="0"/>
    <n v="0"/>
    <n v="0.1"/>
    <n v="0"/>
    <n v="0.18"/>
    <s v="001/2017-III123A"/>
    <n v="2220.1680000000001"/>
    <n v="0"/>
    <n v="222.01680000000002"/>
    <n v="4435.8956640000006"/>
    <n v="6878.0804640000006"/>
    <s v="DOC PENDING_INV/EXIT/INV/080"/>
    <s v="2000CH010P5271110261"/>
    <s v="0P5271110261"/>
    <n v="291806543022"/>
    <s v="6051993"/>
    <d v="2018-08-04T00:00:00"/>
    <d v="2018-06-09T00:00:00"/>
    <e v="#N/A"/>
    <e v="#N/A"/>
    <e v="#N/A"/>
    <s v="Local"/>
    <m/>
    <m/>
    <m/>
    <m/>
    <m/>
    <m/>
    <n v="2000"/>
    <s v="CH01"/>
    <s v="0P5271110261"/>
    <s v="Verification Completed by NSS"/>
    <m/>
    <n v="98700024"/>
    <n v="7"/>
    <x v="830"/>
    <s v="PHASE_1_ACT"/>
    <m/>
    <m/>
    <n v="2378"/>
    <x v="2"/>
    <n v="3171.6685714285713"/>
    <d v="2018-06-01T00:00:00"/>
    <s v="(R). MANUFACTURE OF MACHINERY AND EQUIPMENT"/>
    <n v="722"/>
    <n v="78"/>
    <n v="110.5"/>
    <n v="153"/>
    <n v="130.80000000000001"/>
    <n v="1.183710407239819"/>
    <n v="2388"/>
    <n v="26280.359674208146"/>
    <m/>
    <m/>
  </r>
  <r>
    <n v="850"/>
    <n v="292207569474"/>
    <x v="152"/>
    <s v="EMERSON PROCESS MANAGEMENT"/>
    <s v="BACK-UP RING,7IN,1V660005292,FISH-CO"/>
    <n v="2"/>
    <s v="EA"/>
    <n v="11080"/>
    <m/>
    <n v="22160"/>
    <n v="84819090"/>
    <n v="7.4999999999999997E-2"/>
    <n v="0"/>
    <n v="0"/>
    <n v="0"/>
    <n v="0.1"/>
    <n v="0"/>
    <n v="0.18"/>
    <s v="001/2017-III368"/>
    <n v="1662"/>
    <n v="0"/>
    <n v="166.20000000000002"/>
    <n v="4317.8760000000002"/>
    <n v="6146.076"/>
    <s v="DOC PENDING_INV/EXIT/INV/072"/>
    <s v="2000CH010P4102210559"/>
    <s v="0P4102210559"/>
    <n v="292207569474"/>
    <s v="6067708"/>
    <d v="2022-07-22T00:00:00"/>
    <d v="2022-06-30T00:00:00"/>
    <e v="#N/A"/>
    <e v="#N/A"/>
    <e v="#N/A"/>
    <s v="Local"/>
    <m/>
    <m/>
    <m/>
    <m/>
    <m/>
    <m/>
    <n v="2000"/>
    <s v="CH01"/>
    <s v="0P4102210559"/>
    <s v="Verification Completed by NSS"/>
    <m/>
    <s v="22RXC1523"/>
    <n v="2"/>
    <x v="831"/>
    <s v="PHASE_1_ACT"/>
    <m/>
    <s v="DOCUMENTS REQUIRED FOR REMAINING QTY"/>
    <n v="896"/>
    <x v="2"/>
    <n v="11080"/>
    <d v="2022-06-01T00:00:00"/>
    <s v="(R). MANUFACTURE OF MACHINERY AND EQUIPMENT"/>
    <n v="722"/>
    <n v="126"/>
    <n v="125.1"/>
    <n v="153"/>
    <n v="130.80000000000001"/>
    <n v="1.0455635491606716"/>
    <n v="927"/>
    <n v="23169.688249400482"/>
    <m/>
    <m/>
  </r>
  <r>
    <n v="851"/>
    <n v="291809738614"/>
    <x v="314"/>
    <s v="Etech Appliances"/>
    <s v="SCR,TENSION,F/CHAIN SAW,CS40Y,9,HITACHI"/>
    <n v="65"/>
    <s v="NOS"/>
    <n v="340.38969230769231"/>
    <m/>
    <n v="22125.33"/>
    <n v="84679900"/>
    <n v="7.4999999999999997E-2"/>
    <n v="0"/>
    <n v="0"/>
    <n v="0"/>
    <n v="0.1"/>
    <n v="0"/>
    <n v="0.18"/>
    <s v="001/2017 -III357"/>
    <n v="1659.39975"/>
    <n v="0"/>
    <n v="165.939975"/>
    <n v="4311.1205505000007"/>
    <n v="6136.4602755000005"/>
    <s v="DOC PENDING_INV/EXIT/INV/071"/>
    <s v="2000CH010P4003060015"/>
    <s v="0P4003060015"/>
    <n v="291809738614"/>
    <s v="6075724"/>
    <d v="2018-11-06T00:00:00"/>
    <d v="2018-11-01T00:00:00"/>
    <e v="#N/A"/>
    <e v="#N/A"/>
    <e v="#N/A"/>
    <s v="Local"/>
    <m/>
    <m/>
    <m/>
    <m/>
    <m/>
    <m/>
    <n v="2000"/>
    <s v="CH01"/>
    <s v="0P4003060015"/>
    <s v="Verification Completed by NSS"/>
    <m/>
    <n v="18199632"/>
    <n v="65"/>
    <x v="832"/>
    <s v="PHASE_1_ACT"/>
    <m/>
    <s v="DOCUMENTS REQUIRED FOR REMAINING QTY"/>
    <n v="2233"/>
    <x v="2"/>
    <n v="340.38969230769231"/>
    <d v="2018-11-01T00:00:00"/>
    <s v="(R). MANUFACTURE OF MACHINERY AND EQUIPMENT"/>
    <n v="722"/>
    <n v="83"/>
    <n v="111.9"/>
    <n v="153"/>
    <n v="130.80000000000001"/>
    <n v="1.1689008042895443"/>
    <n v="2235"/>
    <n v="25862.316032171588"/>
    <m/>
    <m/>
  </r>
  <r>
    <n v="852"/>
    <n v="171801082633"/>
    <x v="20"/>
    <s v="Nidec ASI S.p.A"/>
    <s v="FSE,TERM,ELP221617,NIDEC"/>
    <n v="5"/>
    <s v="EA"/>
    <n v="4400.3019999999797"/>
    <m/>
    <n v="22001.5099999999"/>
    <s v="85049000 / 85049090"/>
    <n v="0.15"/>
    <n v="0"/>
    <n v="0"/>
    <n v="0"/>
    <n v="0.1"/>
    <n v="0"/>
    <n v="0.18"/>
    <s v="001/2017-III375"/>
    <n v="3300.2264999999848"/>
    <n v="0"/>
    <n v="330.02264999999852"/>
    <n v="4613.7166469999793"/>
    <n v="8243.9657969999625"/>
    <s v="DOC PENDING_INV/EXIT/INV/065"/>
    <s v="2000GS010P1003020257"/>
    <s v="0P1003020257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57"/>
    <s v="Verification Completed by NSS"/>
    <s v="Phaze1_Part_2"/>
    <n v="7068019"/>
    <n v="5"/>
    <x v="833"/>
    <s v="PHASE_1_ACT"/>
    <m/>
    <s v="REQUIRED ALL PAGES OF BOE."/>
    <m/>
    <x v="1"/>
    <n v="4400.3019999999797"/>
    <d v="2019-09-01T00:00:00"/>
    <s v="(Q). MANUFACTURE OF ELECTRICAL EQUIPMENT"/>
    <n v="666"/>
    <n v="93"/>
    <n v="110.5"/>
    <n v="153"/>
    <n v="133.4"/>
    <n v="1.207239819004525"/>
    <n v="1931"/>
    <n v="26561.098950226125"/>
    <m/>
    <m/>
  </r>
  <r>
    <n v="853"/>
    <n v="292100235125"/>
    <x v="309"/>
    <s v="Real Fasteners Pvt. Ltd."/>
    <s v="ALLEN BLT,HEX,MET,ISO 4762,MC,180MM,M22"/>
    <n v="75"/>
    <s v="EA"/>
    <n v="293.26"/>
    <m/>
    <n v="21994.5"/>
    <n v="73181500"/>
    <n v="0.15"/>
    <n v="0"/>
    <n v="0"/>
    <n v="0"/>
    <n v="0.1"/>
    <n v="0"/>
    <n v="0.18"/>
    <s v="001/2017 - III232"/>
    <n v="3299.1749999999997"/>
    <n v="0"/>
    <n v="329.91750000000002"/>
    <n v="4612.24665"/>
    <n v="8241.3391499999998"/>
    <s v="DOC PENDING_INV/EXIT/INV/081"/>
    <s v="2000CH010T1502990067"/>
    <s v="0T1502990067"/>
    <n v="292100235125"/>
    <s v="6002162"/>
    <d v="2021-01-08T00:00:00"/>
    <d v="2021-01-01T00:00:00"/>
    <e v="#N/A"/>
    <e v="#N/A"/>
    <e v="#N/A"/>
    <s v="Local"/>
    <m/>
    <m/>
    <m/>
    <m/>
    <m/>
    <m/>
    <n v="2000"/>
    <s v="CH01"/>
    <s v="0T1502990067"/>
    <s v="Verification Completed by NSS"/>
    <m/>
    <s v="RF/234/20-21"/>
    <n v="75"/>
    <x v="834"/>
    <s v="PHASE_1_ACT"/>
    <m/>
    <m/>
    <n v="1441"/>
    <x v="2"/>
    <n v="293.26"/>
    <d v="2021-01-01T00:00:00"/>
    <s v="(R). MANUFACTURE OF MACHINERY AND EQUIPMENT"/>
    <n v="722"/>
    <n v="109"/>
    <n v="115.3"/>
    <n v="153"/>
    <n v="130.80000000000001"/>
    <n v="1.1344319167389421"/>
    <n v="1443"/>
    <n v="24951.26279271466"/>
    <m/>
    <m/>
  </r>
  <r>
    <n v="854"/>
    <n v="171801924210"/>
    <x v="146"/>
    <s v="Statec - Binder GmbH"/>
    <s v="BLCK,BRG,MPZZ10005,STATEC"/>
    <n v="15"/>
    <s v="NOS"/>
    <n v="1458.9559999999999"/>
    <m/>
    <n v="21884.34"/>
    <n v="83024900"/>
    <n v="0.15"/>
    <n v="0"/>
    <n v="0"/>
    <n v="0"/>
    <n v="0.1"/>
    <n v="0"/>
    <n v="0.18"/>
    <s v="001/2017-III303A"/>
    <n v="3282.6509999999998"/>
    <n v="0"/>
    <n v="328.26510000000002"/>
    <n v="4589.1460980000002"/>
    <n v="8200.0621979999996"/>
    <s v="DOC PENDING_INV/EXIT/INV/070"/>
    <s v="2000CH010P3766620359"/>
    <s v="0P3766620359"/>
    <e v="#N/A"/>
    <e v="#N/A"/>
    <e v="#N/A"/>
    <d v="2018-06-25T00:00:00"/>
    <n v="171801924210"/>
    <s v="1003284"/>
    <d v="2018-08-06T00:00:00"/>
    <s v="Import"/>
    <m/>
    <m/>
    <m/>
    <m/>
    <m/>
    <m/>
    <n v="2000"/>
    <s v="CH01"/>
    <s v="0P3766620359"/>
    <s v="Verification Completed by NSS"/>
    <m/>
    <n v="211585"/>
    <n v="15"/>
    <x v="835"/>
    <s v="PHASE_1_ACT"/>
    <m/>
    <s v="Documents Required for remaining quantity."/>
    <n v="2362"/>
    <x v="2"/>
    <n v="1458.9559999999999"/>
    <d v="2018-06-01T00:00:00"/>
    <s v="(R). MANUFACTURE OF MACHINERY AND EQUIPMENT"/>
    <n v="722"/>
    <n v="78"/>
    <n v="110.5"/>
    <n v="153"/>
    <n v="130.80000000000001"/>
    <n v="1.183710407239819"/>
    <n v="2388"/>
    <n v="25904.721013574661"/>
    <m/>
    <m/>
  </r>
  <r>
    <n v="855"/>
    <n v="171801924210"/>
    <x v="146"/>
    <s v="Statec - Binder GmbH"/>
    <s v="BRG BLCK,32MM,MPZZ10013,STATEC"/>
    <n v="15"/>
    <s v="NOS"/>
    <n v="1455.8473333333268"/>
    <m/>
    <n v="21837.709999999901"/>
    <n v="83024900"/>
    <n v="0.15"/>
    <n v="0"/>
    <n v="0"/>
    <n v="0"/>
    <n v="0.1"/>
    <n v="0"/>
    <n v="0.18"/>
    <s v="001/2017-III303A"/>
    <n v="3275.656499999985"/>
    <n v="0"/>
    <n v="327.56564999999853"/>
    <n v="4579.3677869999792"/>
    <n v="8182.5899369999624"/>
    <s v="DOC PENDING_INV/EXIT/INV/070"/>
    <s v="2000CH010P3766620372"/>
    <s v="0P3766620372"/>
    <e v="#N/A"/>
    <e v="#N/A"/>
    <e v="#N/A"/>
    <d v="2018-06-25T00:00:00"/>
    <n v="171801924210"/>
    <s v="1003284"/>
    <d v="2018-08-06T00:00:00"/>
    <s v="Import"/>
    <m/>
    <m/>
    <m/>
    <m/>
    <m/>
    <m/>
    <n v="2000"/>
    <s v="CH01"/>
    <s v="0P3766620372"/>
    <s v="Verification Completed by NSS"/>
    <m/>
    <n v="211585"/>
    <n v="15"/>
    <x v="836"/>
    <s v="PHASE_1_ACT"/>
    <m/>
    <s v="Documents Required for remaining quantity."/>
    <n v="2362"/>
    <x v="2"/>
    <n v="1455.8473333333268"/>
    <d v="2018-06-01T00:00:00"/>
    <s v="(R). MANUFACTURE OF MACHINERY AND EQUIPMENT"/>
    <n v="722"/>
    <n v="78"/>
    <n v="110.5"/>
    <n v="153"/>
    <n v="130.80000000000001"/>
    <n v="1.183710407239819"/>
    <n v="2388"/>
    <n v="25849.524597284952"/>
    <m/>
    <m/>
  </r>
  <r>
    <n v="856"/>
    <m/>
    <x v="11"/>
    <s v="ELECTRO SERVICES"/>
    <s v="RLY,110VDC,1MYN563613-DAD,ABB"/>
    <n v="3"/>
    <s v="NOS"/>
    <n v="7275"/>
    <m/>
    <n v="21825"/>
    <n v="85364900"/>
    <n v="0.1"/>
    <s v="050/2017-516C"/>
    <m/>
    <m/>
    <n v="0.1"/>
    <m/>
    <n v="0.18"/>
    <s v="001/2017-III388A"/>
    <n v="2182.5"/>
    <n v="0"/>
    <n v="218.25"/>
    <n v="4360.6350000000002"/>
    <n v="6761.3850000000002"/>
    <s v="DOC PENDING_INV/EXIT/INV/165"/>
    <s v="2000GS010P4610170198"/>
    <s v="2000GS010P4610170198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610170198"/>
    <s v="Verification Completed by NSS"/>
    <s v="Phaze1_Part_2"/>
    <s v="R-058/16-17"/>
    <n v="3"/>
    <x v="837"/>
    <s v="PHASE_6_ACT"/>
    <m/>
    <m/>
    <n v="2813"/>
    <x v="1"/>
    <n v="7275"/>
    <d v="2017-03-01T00:00:00"/>
    <s v="(Q). MANUFACTURE OF ELECTRICAL EQUIPMENT"/>
    <n v="666"/>
    <n v="63"/>
    <n v="108"/>
    <n v="153"/>
    <n v="133.4"/>
    <n v="1.2351851851851852"/>
    <n v="2845"/>
    <n v="26957.916666666668"/>
    <m/>
    <m/>
  </r>
  <r>
    <n v="857"/>
    <n v="292003709955"/>
    <x v="315"/>
    <s v="Swelore Engineering Pvt. Ltd."/>
    <s v="ECCNTR+SEAT,SD2005,WDD3000/95VX,SWELORE"/>
    <n v="8"/>
    <s v="NOS"/>
    <n v="2724.3499999999876"/>
    <m/>
    <n v="21794.799999999901"/>
    <n v="84139110"/>
    <n v="7.4999999999999997E-2"/>
    <n v="0"/>
    <n v="0"/>
    <n v="0"/>
    <n v="0.1"/>
    <n v="0"/>
    <n v="0.18"/>
    <s v="001/2017-III317A"/>
    <n v="1634.6099999999926"/>
    <n v="0"/>
    <n v="163.46099999999927"/>
    <n v="4246.7167799999806"/>
    <n v="6044.7877799999724"/>
    <s v="DOC PENDING_INV/EXIT/INV/077"/>
    <s v="2000CH010P4207020172"/>
    <s v="0P4207020172"/>
    <n v="292003709955"/>
    <s v="6031917"/>
    <d v="2020-05-26T00:00:00"/>
    <d v="2020-02-28T00:00:00"/>
    <e v="#N/A"/>
    <e v="#N/A"/>
    <e v="#N/A"/>
    <s v="Local"/>
    <m/>
    <m/>
    <m/>
    <m/>
    <m/>
    <m/>
    <n v="2000"/>
    <s v="CH01"/>
    <s v="0P4207020172"/>
    <s v="Verification Completed by NSS"/>
    <m/>
    <s v="SEPL/1228/19-20,SEPL/0159/20-21"/>
    <n v="8"/>
    <x v="838"/>
    <s v="PHASE_1_ACT"/>
    <m/>
    <n v="1"/>
    <n v="1749"/>
    <x v="2"/>
    <n v="2724.3499999999876"/>
    <d v="2020-02-01T00:00:00"/>
    <s v="(R). MANUFACTURE OF MACHINERY AND EQUIPMENT"/>
    <n v="722"/>
    <n v="98"/>
    <n v="113.2"/>
    <n v="153"/>
    <n v="130.80000000000001"/>
    <n v="1.1554770318021201"/>
    <n v="1778"/>
    <n v="25183.390812720732"/>
    <m/>
    <m/>
  </r>
  <r>
    <n v="858"/>
    <n v="172100808751"/>
    <x v="80"/>
    <s v="LEWA NIKKISO MIDDLE EAST FZE"/>
    <s v="SLIPPER,109245.0158,LEWAPUMP"/>
    <n v="2"/>
    <s v="NOS"/>
    <n v="10881.29"/>
    <m/>
    <n v="21762.58"/>
    <s v="84839081 / 84836090"/>
    <n v="7.4999999999999997E-2"/>
    <n v="0"/>
    <n v="0"/>
    <n v="0"/>
    <n v="0.1"/>
    <n v="0"/>
    <n v="0.18"/>
    <s v="001/2017 -III369A"/>
    <n v="1632.1935000000001"/>
    <n v="0"/>
    <n v="163.21935000000002"/>
    <n v="4240.4387130000005"/>
    <n v="6035.8515630000002"/>
    <s v="DOC PENDING_INV/EXIT/INV/075"/>
    <s v="2000CH010P4204020395"/>
    <s v="0P4204020395"/>
    <e v="#N/A"/>
    <e v="#N/A"/>
    <e v="#N/A"/>
    <d v="2021-03-11T00:00:00"/>
    <n v="172100808751"/>
    <s v="1001423"/>
    <d v="2021-03-30T00:00:00"/>
    <s v="Import"/>
    <m/>
    <m/>
    <m/>
    <m/>
    <m/>
    <m/>
    <n v="2000"/>
    <s v="CH01"/>
    <s v="0P4204020395"/>
    <s v="Verification Completed by NSS"/>
    <s v="Phaze1_Part_2"/>
    <n v="1201416"/>
    <n v="2"/>
    <x v="839"/>
    <s v="PHASE_1_ACT"/>
    <m/>
    <s v="DOCUMENTS REQUIRED FOR REMAINING QUANTITY"/>
    <n v="1372"/>
    <x v="2"/>
    <n v="10881.29"/>
    <d v="2021-03-01T00:00:00"/>
    <s v="(R). MANUFACTURE OF MACHINERY AND EQUIPMENT"/>
    <n v="722"/>
    <n v="111"/>
    <n v="116.1"/>
    <n v="153"/>
    <n v="130.80000000000001"/>
    <n v="1.1266149870801034"/>
    <n v="1384"/>
    <n v="24518.048785529718"/>
    <m/>
    <m/>
  </r>
  <r>
    <n v="859"/>
    <n v="291907717905"/>
    <x v="199"/>
    <s v="Shasan Piping Solution"/>
    <s v="TEE,EQ,SW,A105,CL6000,1/2IN,IBR"/>
    <n v="107"/>
    <s v="EA"/>
    <n v="202.15607476635515"/>
    <m/>
    <n v="21630.7"/>
    <n v="73079990"/>
    <n v="0.1"/>
    <s v="050/2017-377A"/>
    <n v="0"/>
    <m/>
    <n v="0.1"/>
    <m/>
    <n v="0.18"/>
    <s v="001/2017-III221"/>
    <n v="2163.0700000000002"/>
    <n v="0"/>
    <n v="216.30700000000002"/>
    <n v="4321.8138600000002"/>
    <n v="6701.1908600000006"/>
    <s v="DOC PENDING_INV/EXIT/INV/095"/>
    <s v="2000CH010P1734800039"/>
    <s v="0P1734800039"/>
    <n v="291907717905"/>
    <s v="6056408"/>
    <d v="2019-08-08T00:00:00"/>
    <d v="2019-08-07T00:00:00"/>
    <e v="#N/A"/>
    <e v="#N/A"/>
    <e v="#N/A"/>
    <s v="Local"/>
    <m/>
    <m/>
    <m/>
    <m/>
    <m/>
    <m/>
    <n v="2000"/>
    <s v="CH01"/>
    <s v="0P1734800039"/>
    <s v="Verification Completed by NSS"/>
    <m/>
    <s v="SPS-067/19-20"/>
    <n v="107"/>
    <x v="840"/>
    <s v="PHASE_3_ACT"/>
    <m/>
    <m/>
    <n v="1954"/>
    <x v="2"/>
    <n v="202.15607476635515"/>
    <d v="2019-08-01T00:00:00"/>
    <s v="(R). MANUFACTURE OF MACHINERY AND EQUIPMENT"/>
    <n v="722"/>
    <n v="92"/>
    <n v="113.6"/>
    <n v="153"/>
    <n v="130.80000000000001"/>
    <n v="1.1514084507042255"/>
    <n v="1962"/>
    <n v="24905.770774647892"/>
    <m/>
    <m/>
  </r>
  <r>
    <n v="860"/>
    <n v="292306451931"/>
    <x v="316"/>
    <s v="STARFLEX SEALING INDIA PVT LTD"/>
    <s v="GSKT,SPW,SS316,CL300,16IN"/>
    <n v="25"/>
    <s v="EA"/>
    <n v="855"/>
    <m/>
    <n v="21375"/>
    <n v="84819090"/>
    <n v="7.4999999999999997E-2"/>
    <n v="0"/>
    <n v="0"/>
    <n v="0"/>
    <n v="0.1"/>
    <n v="0"/>
    <n v="0.18"/>
    <s v="001/2017-III368"/>
    <n v="1603.125"/>
    <n v="0"/>
    <n v="160.3125"/>
    <n v="4164.9187499999998"/>
    <n v="5928.3562499999998"/>
    <s v="DOC PENDING_INV/EXIT/INV/093"/>
    <s v="2000CH010T2541410121"/>
    <s v="0T2541410121"/>
    <n v="292306451931"/>
    <s v="6052965"/>
    <d v="2023-06-21T00:00:00"/>
    <d v="2023-06-12T00:00:00"/>
    <e v="#N/A"/>
    <e v="#N/A"/>
    <e v="#N/A"/>
    <s v="Local"/>
    <m/>
    <m/>
    <m/>
    <m/>
    <m/>
    <m/>
    <n v="2000"/>
    <s v="CH01"/>
    <s v="0T2541410121"/>
    <s v="New_Line item_ Addition"/>
    <m/>
    <s v="A012324/SEZ00018"/>
    <n v="25"/>
    <x v="841"/>
    <s v="PHASE_2_ACT"/>
    <m/>
    <m/>
    <n v="549"/>
    <x v="2"/>
    <n v="855"/>
    <d v="2023-06-01T00:00:00"/>
    <s v="(R). MANUFACTURE OF MACHINERY AND EQUIPMENT"/>
    <n v="722"/>
    <n v="138"/>
    <n v="128"/>
    <n v="153"/>
    <n v="130.80000000000001"/>
    <n v="1.0218750000000001"/>
    <n v="562"/>
    <n v="21842.578125000004"/>
    <m/>
    <m/>
  </r>
  <r>
    <n v="861"/>
    <n v="171801082633"/>
    <x v="20"/>
    <s v="Nidec ASI S.p.A"/>
    <s v="RESIST,ATTENUATOR,7.2KV,1000154610,NIDEC"/>
    <n v="1"/>
    <s v="EA"/>
    <n v="21345.279999999901"/>
    <m/>
    <n v="21345.279999999901"/>
    <s v="85049000 / 85049090"/>
    <n v="0.15"/>
    <n v="0"/>
    <n v="0"/>
    <n v="0"/>
    <n v="0.1"/>
    <n v="0"/>
    <n v="0.18"/>
    <s v="001/2017-III375"/>
    <n v="3201.7919999999849"/>
    <n v="0"/>
    <n v="320.1791999999985"/>
    <n v="4476.105215999979"/>
    <n v="7998.0764159999626"/>
    <s v="DOC PENDING_INV/EXIT/INV/065"/>
    <s v="2000GS010P1003020279"/>
    <s v="0P1003020279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79"/>
    <s v="Verification Completed by NSS"/>
    <s v="Phaze1_Part_2"/>
    <n v="7068019"/>
    <n v="1"/>
    <x v="842"/>
    <s v="PHASE_1_ACT"/>
    <m/>
    <s v="REQUIRED ALL PAGES OF BOE."/>
    <m/>
    <x v="1"/>
    <n v="21345.279999999901"/>
    <d v="2019-09-01T00:00:00"/>
    <s v="(Q). MANUFACTURE OF ELECTRICAL EQUIPMENT"/>
    <n v="666"/>
    <n v="93"/>
    <n v="110.5"/>
    <n v="153"/>
    <n v="133.4"/>
    <n v="1.207239819004525"/>
    <n v="1931"/>
    <n v="25768.87196380079"/>
    <m/>
    <m/>
  </r>
  <r>
    <n v="862"/>
    <n v="292000684931"/>
    <x v="108"/>
    <s v="ROTO PUMPS LTD."/>
    <s v="UNIV JNT RING,SS,RLAA5914210SF,ROTOPMPS"/>
    <n v="5"/>
    <s v="NOS"/>
    <n v="3208"/>
    <m/>
    <n v="16040"/>
    <n v="84139190"/>
    <n v="7.4999999999999997E-2"/>
    <n v="0"/>
    <n v="0"/>
    <n v="0"/>
    <n v="0.1"/>
    <n v="0"/>
    <n v="0.18"/>
    <s v="001/2017-III317A"/>
    <n v="1203"/>
    <n v="0"/>
    <n v="120.30000000000001"/>
    <n v="3125.3939999999998"/>
    <n v="4448.6939999999995"/>
    <s v="DOC PENDING_INV/EXIT/INV/077"/>
    <s v="2000CH010P4206030059"/>
    <s v="0P4206030059"/>
    <n v="292000684931"/>
    <s v="6005724"/>
    <d v="2020-01-21T00:00:00"/>
    <d v="2020-01-14T00:00:00"/>
    <e v="#N/A"/>
    <e v="#N/A"/>
    <e v="#N/A"/>
    <s v="Local"/>
    <m/>
    <m/>
    <m/>
    <m/>
    <m/>
    <m/>
    <n v="2000"/>
    <s v="CH01"/>
    <s v="0P4206030059"/>
    <s v="Verification Completed by NSS"/>
    <m/>
    <s v="G/D/19/02359"/>
    <n v="5"/>
    <x v="843"/>
    <s v="PHASE_1_ACT"/>
    <m/>
    <s v="documents required for remaining qty"/>
    <n v="1794"/>
    <x v="2"/>
    <n v="4250.8"/>
    <d v="2020-01-01T00:00:00"/>
    <s v="(R). MANUFACTURE OF MACHINERY AND EQUIPMENT"/>
    <n v="722"/>
    <n v="97"/>
    <n v="113.2"/>
    <n v="153"/>
    <n v="130.80000000000001"/>
    <n v="1.1554770318021201"/>
    <n v="1809"/>
    <n v="24558.50883392226"/>
    <m/>
    <m/>
  </r>
  <r>
    <n v="863"/>
    <n v="291803744105"/>
    <x v="317"/>
    <s v="KM Fasteners Pvt. Ltd."/>
    <s v="STBLT+N,A193-B7,8UN,325MM,1.1/2IN"/>
    <n v="40"/>
    <s v="EA"/>
    <n v="530.61249999999995"/>
    <m/>
    <n v="21224.5"/>
    <n v="73181500"/>
    <n v="0.15"/>
    <s v="050/2017-377AA"/>
    <n v="0"/>
    <n v="0"/>
    <n v="0.1"/>
    <n v="0"/>
    <n v="0.18"/>
    <s v="001/2017 - III232"/>
    <n v="3183.6749999999997"/>
    <n v="0"/>
    <n v="318.36750000000001"/>
    <n v="4450.77765"/>
    <n v="7952.8201499999996"/>
    <s v="DOC PENDING_INV/EXIT/INV/064"/>
    <s v="2000CH010T1538610472"/>
    <s v="0T1538610472"/>
    <n v="291803744105"/>
    <s v="6030063"/>
    <d v="2018-05-08T00:00:00"/>
    <d v="2018-05-07T00:00:00"/>
    <e v="#N/A"/>
    <e v="#N/A"/>
    <e v="#N/A"/>
    <s v="Local"/>
    <m/>
    <m/>
    <m/>
    <m/>
    <m/>
    <m/>
    <n v="2000"/>
    <s v="CH01"/>
    <s v="0T1538610472"/>
    <s v="Verification Completed by NSS"/>
    <m/>
    <n v="495"/>
    <n v="40"/>
    <x v="844"/>
    <s v="PHASE_1_ACT"/>
    <m/>
    <s v="DOCUMENTS REQUIRED FOR REMAINING QTY"/>
    <n v="2411"/>
    <x v="2"/>
    <n v="530.61249999999995"/>
    <d v="2018-05-01T00:00:00"/>
    <s v="(R). MANUFACTURE OF MACHINERY AND EQUIPMENT"/>
    <n v="722"/>
    <n v="77"/>
    <n v="109.9"/>
    <n v="153"/>
    <n v="130.80000000000001"/>
    <n v="1.1901728844404005"/>
    <n v="2419"/>
    <n v="25260.824385805281"/>
    <m/>
    <m/>
  </r>
  <r>
    <n v="864"/>
    <n v="291907251985"/>
    <x v="257"/>
    <s v="GAUTAM INDUSTRIAL CORPORATION"/>
    <s v="FLG,PIPE,WN,RF,A105,CL600,3/4IN,DAAR61"/>
    <n v="75"/>
    <s v="EA"/>
    <n v="282.81853333333203"/>
    <m/>
    <n v="21211.389999999901"/>
    <n v="73079990"/>
    <n v="0.1"/>
    <s v="050/2017-377A"/>
    <n v="0"/>
    <m/>
    <n v="0.1"/>
    <m/>
    <n v="0.18"/>
    <s v="001/2017-III221"/>
    <n v="2121.1389999999901"/>
    <n v="0"/>
    <n v="212.11389999999903"/>
    <n v="4238.0357219999805"/>
    <n v="6571.2886219999691"/>
    <s v="DOC PENDING_INV/EXIT/INV/098"/>
    <s v="2000CH010T1761630136"/>
    <s v="0T1761630136"/>
    <n v="291907251985"/>
    <s v="6053361"/>
    <d v="2019-07-27T00:00:00"/>
    <d v="2019-07-23T00:00:00"/>
    <e v="#N/A"/>
    <e v="#N/A"/>
    <e v="#N/A"/>
    <s v="Local"/>
    <m/>
    <m/>
    <m/>
    <m/>
    <m/>
    <m/>
    <n v="2000"/>
    <s v="CH01"/>
    <s v="0T1761630136"/>
    <s v="Verification Completed by NSS"/>
    <m/>
    <s v="BOM/093/19-20"/>
    <n v="75"/>
    <x v="845"/>
    <s v="PHASE_3_ACT"/>
    <m/>
    <m/>
    <n v="1969"/>
    <x v="2"/>
    <n v="282.81853333333203"/>
    <d v="2019-07-01T00:00:00"/>
    <s v="(R). MANUFACTURE OF MACHINERY AND EQUIPMENT"/>
    <n v="722"/>
    <n v="91"/>
    <n v="113.2"/>
    <n v="153"/>
    <n v="130.80000000000001"/>
    <n v="1.1554770318021201"/>
    <n v="1993"/>
    <n v="24509.273957597059"/>
    <m/>
    <m/>
  </r>
  <r>
    <n v="865"/>
    <n v="171901244045"/>
    <x v="11"/>
    <s v="DEWACO LTD"/>
    <s v="REPAIR KIT,CYL,63NBRAVS,DEWACO  (I 20190117)"/>
    <n v="4"/>
    <s v="EA"/>
    <n v="6324"/>
    <m/>
    <n v="25296"/>
    <n v="84139110"/>
    <n v="7.4999999999999997E-2"/>
    <m/>
    <m/>
    <m/>
    <n v="0.1"/>
    <m/>
    <n v="0.28000000000000003"/>
    <s v="IV117"/>
    <n v="1897.1999999999998"/>
    <m/>
    <n v="189.72"/>
    <n v="7667.2175999999999"/>
    <n v="9754.1376"/>
    <s v="NA_INV/EXIT/INV/151_DOC PENDING"/>
    <s v="2000CH010P4204020182"/>
    <s v="0P4204020182"/>
    <e v="#N/A"/>
    <e v="#N/A"/>
    <e v="#N/A"/>
    <d v="2019-05-08T00:00:00"/>
    <n v="171901244045"/>
    <s v="1002253"/>
    <d v="2019-05-15T00:00:00"/>
    <s v="Import"/>
    <m/>
    <m/>
    <m/>
    <m/>
    <m/>
    <m/>
    <n v="2000"/>
    <s v="CH01"/>
    <s v="0P4204020182"/>
    <s v="Verification Completed by NSS"/>
    <s v="Phaze1_Part_1"/>
    <s v="I#20190117"/>
    <n v="4"/>
    <x v="846"/>
    <s v="PHASE_3_NSS"/>
    <s v="63 LINE ITEM OF NSS"/>
    <m/>
    <n v="2045"/>
    <x v="2"/>
    <n v="5301.564999999975"/>
    <d v="2019-05-01T00:00:00"/>
    <s v="(R). MANUFACTURE OF MACHINERY AND EQUIPMENT"/>
    <n v="722"/>
    <n v="89"/>
    <n v="112.7"/>
    <n v="153"/>
    <n v="130.80000000000001"/>
    <n v="1.160603371783496"/>
    <n v="2054"/>
    <n v="24612.056858917364"/>
    <m/>
    <m/>
  </r>
  <r>
    <n v="866"/>
    <n v="292203577260"/>
    <x v="195"/>
    <s v="EMERSON PROCESS MANAGEMENT"/>
    <s v="SPRG F/ACTR,1J258127092,EMER-PM"/>
    <n v="3"/>
    <s v="SET"/>
    <n v="7039"/>
    <m/>
    <n v="21117"/>
    <n v="84819090"/>
    <n v="7.4999999999999997E-2"/>
    <n v="0"/>
    <n v="0"/>
    <m/>
    <n v="0.1"/>
    <n v="0"/>
    <n v="0.18"/>
    <s v="001/2017-III368"/>
    <n v="1583.7749999999999"/>
    <n v="0"/>
    <n v="158.3775"/>
    <n v="4114.6474499999995"/>
    <n v="5856.7999499999996"/>
    <s v="DOC PENDING_INV/EXIT/INV/073"/>
    <s v="2000CH010P4102224949"/>
    <s v="0P4102224949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49"/>
    <s v="Verification Completed by NSS"/>
    <m/>
    <s v="2RXC21-1440"/>
    <n v="3"/>
    <x v="847"/>
    <s v="PHASE_1_ACT"/>
    <m/>
    <s v="Documents required for remaining qty"/>
    <n v="987"/>
    <x v="1"/>
    <n v="7039"/>
    <d v="2022-03-01T00:00:00"/>
    <s v="(Q). MANUFACTURE OF ELECTRICAL EQUIPMENT"/>
    <n v="666"/>
    <n v="123"/>
    <n v="126"/>
    <n v="153"/>
    <n v="133.4"/>
    <n v="1.0587301587301587"/>
    <n v="1019"/>
    <n v="22357.204761904763"/>
    <m/>
    <m/>
  </r>
  <r>
    <n v="867"/>
    <n v="291810265073"/>
    <x v="229"/>
    <s v="EMERSON PROCESS MANAGEMENT"/>
    <s v="GSKT,GE00077X012,EMER-PM"/>
    <n v="2"/>
    <s v="SET"/>
    <n v="10530.52"/>
    <m/>
    <n v="21061.040000000001"/>
    <n v="84819090"/>
    <n v="7.4999999999999997E-2"/>
    <n v="0"/>
    <n v="0"/>
    <m/>
    <n v="0.1"/>
    <n v="0"/>
    <n v="0.18"/>
    <s v="001/2017-III368"/>
    <n v="1579.578"/>
    <n v="0"/>
    <n v="157.95780000000002"/>
    <n v="4103.7436440000001"/>
    <n v="5841.2794439999998"/>
    <s v="DOC PENDING_INV/EXIT/INV/073"/>
    <s v="2000CH010P4102210847"/>
    <s v="0P4102210847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0847"/>
    <s v="Verification Completed by NSS"/>
    <s v="Phaze_2"/>
    <n v="9318632194"/>
    <n v="2"/>
    <x v="848"/>
    <s v="PHASE_1_ACT"/>
    <m/>
    <s v="Documents required for remaining qty"/>
    <n v="2269"/>
    <x v="2"/>
    <n v="10530.52"/>
    <d v="2018-09-01T00:00:00"/>
    <s v="(R). MANUFACTURE OF MACHINERY AND EQUIPMENT"/>
    <n v="722"/>
    <n v="81"/>
    <n v="111.6"/>
    <n v="153"/>
    <n v="130.80000000000001"/>
    <n v="1.1720430107526882"/>
    <n v="2296"/>
    <n v="24684.444731182797"/>
    <m/>
    <m/>
  </r>
  <r>
    <n v="868"/>
    <n v="292006231285"/>
    <x v="318"/>
    <s v="Pepperl &amp; Fuchs Factory Automation"/>
    <s v="SW,LIMIT,8VDC,NJ5-30GK-S1N,PEPPERL"/>
    <n v="4"/>
    <s v="EA"/>
    <n v="5250"/>
    <m/>
    <n v="21000"/>
    <n v="85365090"/>
    <n v="0.1"/>
    <n v="0"/>
    <n v="0"/>
    <n v="0"/>
    <n v="0.1"/>
    <n v="0"/>
    <n v="0.18"/>
    <s v="001/2017 - III388A"/>
    <n v="2100"/>
    <n v="0"/>
    <n v="210"/>
    <n v="4195.8"/>
    <n v="6505.8"/>
    <s v="DOC PENDING_INV/EXIT/INV/084"/>
    <s v="2000CH010T4614290001"/>
    <s v="0T4614290001"/>
    <n v="292006231285"/>
    <s v="6056021"/>
    <d v="2020-08-20T00:00:00"/>
    <d v="2020-08-17T00:00:00"/>
    <e v="#N/A"/>
    <e v="#N/A"/>
    <e v="#N/A"/>
    <s v="Local"/>
    <m/>
    <m/>
    <m/>
    <m/>
    <m/>
    <m/>
    <n v="2000"/>
    <s v="CH01"/>
    <s v="0T4614290001"/>
    <s v="Verification Completed by NSS"/>
    <s v="Phaze1_Part_2"/>
    <n v="2068400043"/>
    <n v="4"/>
    <x v="849"/>
    <s v="PHASE_1_ACT"/>
    <m/>
    <n v="1"/>
    <n v="1578"/>
    <x v="1"/>
    <n v="5250"/>
    <d v="2020-08-01T00:00:00"/>
    <s v="(Q). MANUFACTURE OF ELECTRICAL EQUIPMENT"/>
    <n v="666"/>
    <n v="104"/>
    <n v="113"/>
    <n v="153"/>
    <n v="133.4"/>
    <n v="1.1805309734513274"/>
    <n v="1596"/>
    <n v="24791.150442477876"/>
    <m/>
    <m/>
  </r>
  <r>
    <n v="869"/>
    <n v="292006842050"/>
    <x v="319"/>
    <s v="IGP Engineers Pvt. Ltd."/>
    <s v="GSKT,SPW,CL600,SS,GPH,1IN"/>
    <n v="403"/>
    <s v="NOS"/>
    <n v="52.105434243176184"/>
    <m/>
    <n v="20998.49"/>
    <n v="84841010"/>
    <n v="7.4999999999999997E-2"/>
    <n v="0"/>
    <n v="0"/>
    <n v="0"/>
    <n v="0.1"/>
    <n v="0"/>
    <n v="0.18"/>
    <s v="001/2017 - III369B"/>
    <n v="1574.8867500000001"/>
    <n v="0"/>
    <n v="157.48867500000003"/>
    <n v="4091.5557765000003"/>
    <n v="5823.9312015000005"/>
    <s v="DOC PENDING_INV/EXIT/INV/082"/>
    <s v="2000CH010T2541370406"/>
    <s v="0T2541370406"/>
    <n v="292006842050"/>
    <s v="6061507"/>
    <d v="2020-09-09T00:00:00"/>
    <d v="2020-08-28T00:00:00"/>
    <e v="#N/A"/>
    <e v="#N/A"/>
    <e v="#N/A"/>
    <s v="Local"/>
    <m/>
    <m/>
    <m/>
    <m/>
    <m/>
    <m/>
    <n v="2000"/>
    <s v="CH01"/>
    <s v="0T2541370406"/>
    <s v="Verification Completed by NSS"/>
    <m/>
    <s v="A002738/20-21"/>
    <n v="403"/>
    <x v="850"/>
    <s v="PHASE_1_ACT"/>
    <m/>
    <m/>
    <n v="1567"/>
    <x v="2"/>
    <n v="52.105434243176184"/>
    <d v="2020-08-01T00:00:00"/>
    <s v="(R). MANUFACTURE OF MACHINERY AND EQUIPMENT"/>
    <n v="722"/>
    <n v="104"/>
    <n v="113.6"/>
    <n v="153"/>
    <n v="130.80000000000001"/>
    <n v="1.1514084507042255"/>
    <n v="1596"/>
    <n v="24177.838838028172"/>
    <m/>
    <m/>
  </r>
  <r>
    <n v="870"/>
    <n v="291804468001"/>
    <x v="111"/>
    <s v="Pentair Valves &amp; Controls India,EMERSON PROCESS MANAGEMENT (INDIA)"/>
    <s v="SEAL KIT,F/ACTR,RPS 60-S2-D1-CL,BIFFI"/>
    <n v="2"/>
    <s v="SET"/>
    <n v="10426.535"/>
    <m/>
    <n v="20853.07"/>
    <n v="40169390"/>
    <n v="0.1"/>
    <n v="0"/>
    <n v="0"/>
    <m/>
    <n v="0.1"/>
    <n v="0"/>
    <n v="0.18"/>
    <s v="001/2017-III123A"/>
    <n v="2085.3070000000002"/>
    <n v="0"/>
    <n v="208.53070000000002"/>
    <n v="4166.4433859999999"/>
    <n v="6460.281086"/>
    <s v="DOC PENDING_INV/EXIT/INV/073"/>
    <s v="2000CH010P4102211726"/>
    <s v="0P4102211726"/>
    <n v="291804468001"/>
    <s v="6035615"/>
    <d v="2018-05-30T00:00:00"/>
    <d v="2018-04-25T00:00:00"/>
    <e v="#N/A"/>
    <e v="#N/A"/>
    <e v="#N/A"/>
    <s v="Local"/>
    <m/>
    <m/>
    <m/>
    <m/>
    <m/>
    <m/>
    <n v="2000"/>
    <s v="CH01"/>
    <s v="0P4102211726"/>
    <s v="Verification Completed by NSS"/>
    <s v="Phaze1_Part_2"/>
    <s v="IN1/75,33200524"/>
    <n v="2"/>
    <x v="851"/>
    <s v="PHASE_1_ACT"/>
    <m/>
    <s v="Documents required for remaining qty"/>
    <n v="2423"/>
    <x v="2"/>
    <n v="10426.535"/>
    <d v="2018-04-01T00:00:00"/>
    <s v="(R). MANUFACTURE OF MACHINERY AND EQUIPMENT"/>
    <n v="722"/>
    <n v="76"/>
    <n v="110.1"/>
    <n v="153"/>
    <n v="130.80000000000001"/>
    <n v="1.1880108991825615"/>
    <n v="2449"/>
    <n v="24773.674441416897"/>
    <m/>
    <m/>
  </r>
  <r>
    <n v="871"/>
    <n v="292203577260"/>
    <x v="195"/>
    <s v="EMERSON PROCESS MANAGEMENT"/>
    <s v="SEAL RING/SPRG,PTFE,10A4206X012,FISH-CO"/>
    <n v="5"/>
    <s v="NOS"/>
    <n v="4152"/>
    <m/>
    <n v="20760"/>
    <n v="84819090"/>
    <n v="7.4999999999999997E-2"/>
    <n v="0"/>
    <n v="0"/>
    <m/>
    <n v="0.1"/>
    <n v="0"/>
    <n v="0.18"/>
    <s v="001/2017-III368"/>
    <n v="1557"/>
    <n v="0"/>
    <n v="155.70000000000002"/>
    <n v="4045.0859999999998"/>
    <n v="5757.7860000000001"/>
    <s v="DOC PENDING_INV/EXIT/INV/073"/>
    <s v="2000CH010P4102210625"/>
    <s v="0P4102210625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10625"/>
    <s v="Verification Completed by NSS"/>
    <m/>
    <s v="2RXC21-1440"/>
    <n v="5"/>
    <x v="852"/>
    <s v="PHASE_1_ACT"/>
    <m/>
    <s v="Documents required for remaining qty"/>
    <n v="987"/>
    <x v="2"/>
    <n v="4152"/>
    <d v="2022-03-01T00:00:00"/>
    <s v="(R). MANUFACTURE OF MACHINERY AND EQUIPMENT"/>
    <n v="722"/>
    <n v="123"/>
    <n v="122.7"/>
    <n v="153"/>
    <n v="130.80000000000001"/>
    <n v="1.0660146699266504"/>
    <n v="1019"/>
    <n v="22130.464547677264"/>
    <m/>
    <m/>
  </r>
  <r>
    <n v="872"/>
    <n v="292007501785"/>
    <x v="13"/>
    <s v="UNI KLINGER LTD.,"/>
    <s v="GSKT,SPW,CL300,316,GPH,38IN,33FABB"/>
    <n v="13"/>
    <s v="NOS"/>
    <n v="1588.7061538461539"/>
    <m/>
    <n v="20653.18"/>
    <n v="84841010"/>
    <n v="7.4999999999999997E-2"/>
    <n v="0"/>
    <n v="0"/>
    <n v="0"/>
    <n v="0.1"/>
    <n v="0"/>
    <n v="0.18"/>
    <s v="001/2017 - III369B"/>
    <n v="1548.9884999999999"/>
    <n v="0"/>
    <n v="154.89885000000001"/>
    <n v="4024.2721230000002"/>
    <n v="5728.1594729999997"/>
    <s v="DOC PENDING_INV/EXIT/INV/082"/>
    <s v="2000CH010T2541370144"/>
    <s v="0T2541370144"/>
    <n v="292007501785"/>
    <s v="6067336"/>
    <d v="2020-09-28T00:00:00"/>
    <d v="2020-09-16T00:00:00"/>
    <e v="#N/A"/>
    <e v="#N/A"/>
    <e v="#N/A"/>
    <s v="Local"/>
    <m/>
    <m/>
    <m/>
    <m/>
    <m/>
    <m/>
    <n v="2000"/>
    <s v="CH01"/>
    <s v="0T2541370144"/>
    <s v="Verification Completed by NSS"/>
    <m/>
    <n v="20221215"/>
    <n v="13"/>
    <x v="853"/>
    <s v="PHASE_1_ACT"/>
    <m/>
    <m/>
    <n v="1548"/>
    <x v="2"/>
    <n v="1588.7061538461539"/>
    <d v="2020-09-01T00:00:00"/>
    <s v="(R). MANUFACTURE OF MACHINERY AND EQUIPMENT"/>
    <n v="722"/>
    <n v="105"/>
    <n v="113.7"/>
    <n v="153"/>
    <n v="130.80000000000001"/>
    <n v="1.1503957783641161"/>
    <n v="1565"/>
    <n v="23759.331081794197"/>
    <m/>
    <m/>
  </r>
  <r>
    <n v="873"/>
    <m/>
    <x v="11"/>
    <s v="Hermetic-Pumps Singapore"/>
    <s v="SLIDE RING,264720104,HERM-PMP"/>
    <n v="3"/>
    <s v="NOS"/>
    <n v="6870.3033333333333"/>
    <m/>
    <n v="20610.91"/>
    <n v="84799090"/>
    <n v="7.4999999999999997E-2"/>
    <m/>
    <m/>
    <m/>
    <n v="0.1"/>
    <m/>
    <n v="0.18"/>
    <s v="001/2017-III366"/>
    <n v="1545.81825"/>
    <n v="0"/>
    <n v="154.58182500000001"/>
    <n v="4016.0358135000001"/>
    <n v="5716.4358885000001"/>
    <s v="DOC PENDING_INV/EXIT/INV/165"/>
    <s v="2000GS010P4205030557"/>
    <s v="2000GS010P4205030557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30557"/>
    <s v="Verification Completed by NSS"/>
    <s v="Phaze1_Part_2"/>
    <s v="430CI26734/34-17"/>
    <n v="3"/>
    <x v="854"/>
    <s v="PHASE_6_ACT"/>
    <m/>
    <m/>
    <n v="2646"/>
    <x v="2"/>
    <n v="6870.3033333333333"/>
    <d v="2017-09-01T00:00:00"/>
    <s v="(R). MANUFACTURE OF MACHINERY AND EQUIPMENT"/>
    <n v="722"/>
    <n v="69"/>
    <n v="108.5"/>
    <n v="153"/>
    <n v="130.80000000000001"/>
    <n v="1.2055299539170508"/>
    <n v="2661"/>
    <n v="24847.06938248848"/>
    <m/>
    <m/>
  </r>
  <r>
    <n v="874"/>
    <n v="292304490715"/>
    <x v="320"/>
    <s v="INDIA FLEX INDUSTRIES PVT. LTD."/>
    <s v="HOSE,FLEXI MT,SS304,1IN,1000MM"/>
    <n v="32"/>
    <s v="EA"/>
    <n v="643.5"/>
    <m/>
    <n v="20592"/>
    <n v="83071000"/>
    <n v="0.1"/>
    <n v="0"/>
    <n v="0"/>
    <n v="0"/>
    <n v="0.1"/>
    <n v="0"/>
    <n v="0.18"/>
    <s v="001/2017-III305"/>
    <n v="2059.2000000000003"/>
    <n v="0"/>
    <n v="205.92000000000004"/>
    <n v="4114.2815999999993"/>
    <n v="6379.4015999999992"/>
    <s v="DOC PENDING_INV/EXIT/INV/093"/>
    <s v="2000CH010T2419740184"/>
    <s v="0T2419740184"/>
    <n v="292304490715"/>
    <s v="6036237"/>
    <d v="2023-04-29T00:00:00"/>
    <d v="2023-04-20T00:00:00"/>
    <e v="#N/A"/>
    <e v="#N/A"/>
    <e v="#N/A"/>
    <s v="Local"/>
    <m/>
    <m/>
    <m/>
    <m/>
    <m/>
    <m/>
    <n v="2000"/>
    <s v="CH01"/>
    <s v="0T2419740184"/>
    <s v="New_Line item_ Addition"/>
    <m/>
    <n v="41"/>
    <n v="32"/>
    <x v="855"/>
    <s v="PHASE_2_ACT"/>
    <m/>
    <m/>
    <n v="602"/>
    <x v="2"/>
    <n v="643.5"/>
    <d v="2023-04-01T00:00:00"/>
    <s v="(R). MANUFACTURE OF MACHINERY AND EQUIPMENT"/>
    <n v="722"/>
    <n v="136"/>
    <n v="128.4"/>
    <n v="153"/>
    <n v="130.80000000000001"/>
    <n v="1.0186915887850467"/>
    <n v="623"/>
    <n v="20976.897196261682"/>
    <m/>
    <m/>
  </r>
  <r>
    <n v="875"/>
    <n v="292008111850"/>
    <x v="71"/>
    <s v="Flowserve sanmar Limited"/>
    <s v="GSKT,VITON,2H-134268/13,FS-SEALS"/>
    <n v="4"/>
    <s v="NOS"/>
    <n v="5058"/>
    <m/>
    <n v="20232"/>
    <n v="40169320"/>
    <n v="0.1"/>
    <n v="0"/>
    <n v="0"/>
    <n v="0"/>
    <n v="0.1"/>
    <n v="0"/>
    <n v="0.18"/>
    <s v="001/2017-III123A"/>
    <n v="2023.2"/>
    <n v="0"/>
    <n v="202.32000000000002"/>
    <n v="4042.3535999999999"/>
    <n v="6267.8735999999999"/>
    <s v="DOC PENDING_INV/EXIT/INV/076"/>
    <s v="2000CH010P4205031094"/>
    <s v="0P4205031094"/>
    <n v="292008111850"/>
    <s v="6072496"/>
    <d v="2020-10-16T00:00:00"/>
    <d v="2020-08-07T00:00:00"/>
    <e v="#N/A"/>
    <e v="#N/A"/>
    <e v="#N/A"/>
    <s v="Local"/>
    <m/>
    <m/>
    <m/>
    <m/>
    <m/>
    <m/>
    <n v="2000"/>
    <s v="CH01"/>
    <s v="0P4205031094"/>
    <s v="Verification Completed by NSS"/>
    <m/>
    <n v="6100436884"/>
    <n v="4"/>
    <x v="856"/>
    <s v="PHASE_1_ACT"/>
    <m/>
    <s v="documents required for remaining qty"/>
    <n v="1588"/>
    <x v="2"/>
    <n v="5058"/>
    <d v="2020-08-01T00:00:00"/>
    <s v="(R). MANUFACTURE OF MACHINERY AND EQUIPMENT"/>
    <n v="722"/>
    <n v="104"/>
    <n v="113.6"/>
    <n v="153"/>
    <n v="130.80000000000001"/>
    <n v="1.1514084507042255"/>
    <n v="1596"/>
    <n v="23295.29577464789"/>
    <m/>
    <m/>
  </r>
  <r>
    <n v="876"/>
    <n v="292009294732"/>
    <x v="321"/>
    <s v="Flowserve Sanmar Pvt. Ltd."/>
    <s v="O-RING,FFKM,2H-133748/71.2,SANMAR"/>
    <n v="2"/>
    <s v="NOS"/>
    <n v="10115"/>
    <m/>
    <n v="20230"/>
    <n v="40169320"/>
    <n v="0.1"/>
    <n v="0"/>
    <n v="0"/>
    <n v="0"/>
    <n v="0.1"/>
    <n v="0"/>
    <n v="0.18"/>
    <s v="001/2017-III123A"/>
    <n v="2023"/>
    <n v="0"/>
    <n v="202.3"/>
    <n v="4041.9539999999997"/>
    <n v="6267.2539999999999"/>
    <s v="DOC PENDING_INV/EXIT/INV/076"/>
    <s v="2000CH010P4205031178"/>
    <s v="0P4205031178"/>
    <n v="292009294732"/>
    <s v="6082254"/>
    <d v="2020-11-21T00:00:00"/>
    <d v="2020-10-09T00:00:00"/>
    <e v="#N/A"/>
    <e v="#N/A"/>
    <e v="#N/A"/>
    <s v="Local"/>
    <m/>
    <m/>
    <m/>
    <m/>
    <m/>
    <m/>
    <n v="2000"/>
    <s v="CH01"/>
    <s v="0P4205031178"/>
    <s v="Verification Completed by NSS"/>
    <m/>
    <n v="6100438996"/>
    <n v="2"/>
    <x v="857"/>
    <s v="PHASE_1_ACT"/>
    <m/>
    <s v="Documents required"/>
    <n v="1525"/>
    <x v="2"/>
    <n v="10115"/>
    <d v="2020-10-01T00:00:00"/>
    <s v="(R). MANUFACTURE OF MACHINERY AND EQUIPMENT"/>
    <n v="722"/>
    <n v="106"/>
    <n v="114.2"/>
    <n v="153"/>
    <n v="130.80000000000001"/>
    <n v="1.1453590192644485"/>
    <n v="1535"/>
    <n v="23170.612959719794"/>
    <m/>
    <m/>
  </r>
  <r>
    <n v="877"/>
    <m/>
    <x v="11"/>
    <s v="Pepperl and Fuchs (India) Pvt. Ltd."/>
    <s v="ISOLTR,VIB,KFD2-VR4-Ex1.26,PEPPERL"/>
    <n v="1"/>
    <s v="EA"/>
    <n v="20138.560000000001"/>
    <m/>
    <n v="20138.560000000001"/>
    <n v="84145990"/>
    <n v="0.1"/>
    <m/>
    <m/>
    <m/>
    <n v="0.1"/>
    <m/>
    <n v="0.18"/>
    <s v="001/2017-III317B"/>
    <n v="2013.8560000000002"/>
    <n v="0"/>
    <n v="201.38560000000004"/>
    <n v="4023.6842880000004"/>
    <n v="6238.9258880000007"/>
    <s v="DOC PENDING_INV/EXIT/INV/164"/>
    <s v="2000GS010P4110060022"/>
    <s v="2000GS010P4110060022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10060022"/>
    <s v="Verification Completed by NSS"/>
    <s v="Phaze1_Part_2"/>
    <n v="2016600102"/>
    <n v="1"/>
    <x v="858"/>
    <s v="PHASE_6_ACT"/>
    <m/>
    <m/>
    <n v="3053"/>
    <x v="1"/>
    <n v="20138.560000000001"/>
    <d v="2016-08-01T00:00:00"/>
    <s v="(Q). MANUFACTURE OF ELECTRICAL EQUIPMENT"/>
    <n v="666"/>
    <n v="56"/>
    <n v="108"/>
    <n v="153"/>
    <n v="133.4"/>
    <n v="1.2351851851851852"/>
    <n v="3057"/>
    <n v="24874.850962962963"/>
    <m/>
    <m/>
  </r>
  <r>
    <n v="878"/>
    <n v="291603877320"/>
    <x v="322"/>
    <s v="Larsen &amp; Toubro Limited"/>
    <s v="FSE,HRC,415VAC,100A,100KA,HN,L&amp;T"/>
    <n v="85"/>
    <s v="EA"/>
    <n v="236.7390588235294"/>
    <m/>
    <n v="20122.82"/>
    <n v="85369090"/>
    <n v="0.1"/>
    <m/>
    <n v="0"/>
    <m/>
    <n v="0.1"/>
    <m/>
    <n v="0.18"/>
    <s v="001/2017-III388A"/>
    <n v="2012.2820000000002"/>
    <n v="0"/>
    <n v="201.22820000000002"/>
    <n v="4020.539436"/>
    <n v="6234.0496359999997"/>
    <s v="DOC PENDING_INV/EXIT/INV/098"/>
    <s v="2000CH010T2062320082"/>
    <s v="0T2062320082"/>
    <n v="291603877320"/>
    <s v="0037503"/>
    <d v="2016-08-20T00:00:00"/>
    <d v="2016-08-05T00:00:00"/>
    <e v="#N/A"/>
    <e v="#N/A"/>
    <e v="#N/A"/>
    <s v="Local"/>
    <m/>
    <m/>
    <m/>
    <m/>
    <m/>
    <m/>
    <n v="2000"/>
    <s v="CH01"/>
    <s v="0T2062320082"/>
    <s v="Zero Stock_Line Item"/>
    <m/>
    <n v="1150006013"/>
    <n v="85"/>
    <x v="859"/>
    <s v="PHASE_3_ACT"/>
    <m/>
    <m/>
    <n v="3051"/>
    <x v="1"/>
    <n v="236.7390588235294"/>
    <d v="2016-08-01T00:00:00"/>
    <s v="(Q). MANUFACTURE OF ELECTRICAL EQUIPMENT"/>
    <n v="666"/>
    <n v="56"/>
    <n v="108"/>
    <n v="153"/>
    <n v="133.4"/>
    <n v="1.2351851851851852"/>
    <n v="3057"/>
    <n v="24855.409148148148"/>
    <m/>
    <m/>
  </r>
  <r>
    <n v="879"/>
    <n v="292103162422"/>
    <x v="80"/>
    <s v="BHEL-GE Gas Turbine Services Pvt Lt"/>
    <s v="INSR WIRE LOCKING,HY7157198835,BHEL"/>
    <n v="32"/>
    <s v="NOS"/>
    <n v="590.625"/>
    <m/>
    <n v="18900"/>
    <n v="84119900"/>
    <n v="0.1"/>
    <n v="0"/>
    <n v="0"/>
    <m/>
    <n v="0.1"/>
    <n v="0"/>
    <n v="0.18"/>
    <s v="001/2017-III316"/>
    <n v="1890"/>
    <n v="0"/>
    <n v="189"/>
    <n v="3776.22"/>
    <n v="5855.2199999999993"/>
    <s v="DOC PENDING_INV/EXIT/INV/086"/>
    <s v="2000CH010P0802030786"/>
    <s v="0P0802030786"/>
    <n v="292103162422"/>
    <s v="6026925"/>
    <d v="2021-03-30T00:00:00"/>
    <d v="2021-03-26T00:00:00"/>
    <e v="#N/A"/>
    <e v="#N/A"/>
    <e v="#N/A"/>
    <s v="Local"/>
    <m/>
    <m/>
    <m/>
    <m/>
    <m/>
    <m/>
    <n v="2000"/>
    <s v="CH01"/>
    <s v="0P0802030786"/>
    <s v="Verification Completed by NSS"/>
    <s v="Phaze_2"/>
    <s v="TS-I20-1448"/>
    <n v="32"/>
    <x v="860"/>
    <s v="PHASE_2_ACT"/>
    <m/>
    <s v="DOCUMENTS REQUIRED FOR REMAINING QTY"/>
    <n v="1357"/>
    <x v="2"/>
    <n v="628.63312499999688"/>
    <d v="2021-03-01T00:00:00"/>
    <s v="(R). MANUFACTURE OF MACHINERY AND EQUIPMENT"/>
    <n v="722"/>
    <n v="111"/>
    <n v="116.1"/>
    <n v="153"/>
    <n v="130.80000000000001"/>
    <n v="1.1266149870801034"/>
    <n v="1384"/>
    <n v="22663.27999999989"/>
    <m/>
    <m/>
  </r>
  <r>
    <n v="880"/>
    <n v="291906825792"/>
    <x v="290"/>
    <s v="Shasan Piping Solution"/>
    <s v="NIP,THD,AISI 304,BSP,SCH160,150MM,1/2IN"/>
    <n v="58"/>
    <s v="NOS"/>
    <n v="150"/>
    <m/>
    <n v="8700"/>
    <n v="73079990"/>
    <n v="0.1"/>
    <s v="050/2017-377A"/>
    <n v="0"/>
    <m/>
    <n v="0.1"/>
    <m/>
    <n v="0.18"/>
    <s v="001/2017-III221"/>
    <n v="870"/>
    <n v="0"/>
    <n v="87"/>
    <n v="1738.26"/>
    <n v="2695.26"/>
    <s v="DOC PENDING_INV/EXIT/INV/097"/>
    <s v="2000CH010T1710560022"/>
    <s v="0T1710560022"/>
    <n v="291906825792"/>
    <s v="6050127"/>
    <d v="2019-07-16T00:00:00"/>
    <d v="2019-07-03T00:00:00"/>
    <e v="#N/A"/>
    <e v="#N/A"/>
    <e v="#N/A"/>
    <s v="Local"/>
    <m/>
    <m/>
    <m/>
    <m/>
    <m/>
    <m/>
    <n v="2000"/>
    <s v="CH01"/>
    <s v="0T1710560022"/>
    <s v="Verification Completed by NSS"/>
    <m/>
    <s v="SPS-050/19-20"/>
    <n v="58"/>
    <x v="861"/>
    <s v="PHASE_3_ACT"/>
    <m/>
    <m/>
    <n v="1989"/>
    <x v="2"/>
    <n v="346.60051724137935"/>
    <d v="2019-07-01T00:00:00"/>
    <s v="(R). MANUFACTURE OF MACHINERY AND EQUIPMENT"/>
    <n v="722"/>
    <n v="91"/>
    <n v="113.2"/>
    <n v="153"/>
    <n v="130.80000000000001"/>
    <n v="1.1554770318021201"/>
    <n v="1993"/>
    <n v="23228.358339222617"/>
    <m/>
    <m/>
  </r>
  <r>
    <n v="881"/>
    <n v="292104124126"/>
    <x v="245"/>
    <s v="SAPS POWER EQUIPMENTS PVT. LTD."/>
    <s v="STEM CONNR,0010866-014-AM4,BA-HU"/>
    <n v="1"/>
    <s v="EA"/>
    <n v="20065.5"/>
    <m/>
    <n v="20065.5"/>
    <n v="84836090"/>
    <n v="7.4999999999999997E-2"/>
    <n v="0"/>
    <n v="0"/>
    <n v="0"/>
    <n v="0.1"/>
    <n v="0"/>
    <n v="0.18"/>
    <s v="001/2017-III369A"/>
    <n v="1504.9124999999999"/>
    <n v="0"/>
    <n v="150.49125000000001"/>
    <n v="3909.7626749999995"/>
    <n v="5565.1664249999994"/>
    <s v="DOC PENDING_INV/EXIT/INV/072"/>
    <s v="2000CH010P4102205084"/>
    <s v="0P4102205084"/>
    <n v="292104124126"/>
    <s v="6035270"/>
    <d v="2021-04-29T00:00:00"/>
    <d v="2021-04-20T00:00:00"/>
    <e v="#N/A"/>
    <e v="#N/A"/>
    <e v="#N/A"/>
    <s v="Local"/>
    <m/>
    <m/>
    <m/>
    <m/>
    <m/>
    <m/>
    <n v="2000"/>
    <s v="CH01"/>
    <s v="0P4102205084"/>
    <s v="Verification Completed by NSS"/>
    <m/>
    <s v="SAPS/028/21-22"/>
    <n v="1"/>
    <x v="862"/>
    <s v="PHASE_1_ACT"/>
    <m/>
    <s v="REQIRED ALL PAGES OF INVOICE"/>
    <n v="1332"/>
    <x v="2"/>
    <n v="20065.5"/>
    <d v="2021-04-01T00:00:00"/>
    <s v="(R). MANUFACTURE OF MACHINERY AND EQUIPMENT"/>
    <n v="722"/>
    <n v="112"/>
    <n v="116.7"/>
    <n v="153"/>
    <n v="130.80000000000001"/>
    <n v="1.1208226221079691"/>
    <n v="1353"/>
    <n v="22489.866323907456"/>
    <m/>
    <m/>
  </r>
  <r>
    <n v="882"/>
    <m/>
    <x v="11"/>
    <s v="Virgo Valves &amp; Controls Private Lim"/>
    <s v="SEAT+SEAT INSR,F316,9NBJAAAZ93,VIRGO"/>
    <n v="2"/>
    <s v="EA"/>
    <n v="10023"/>
    <m/>
    <n v="20046"/>
    <n v="84135090"/>
    <n v="7.4999999999999997E-2"/>
    <m/>
    <m/>
    <m/>
    <n v="0.1"/>
    <m/>
    <n v="0.18"/>
    <s v="001/2017-III308B"/>
    <n v="1503.45"/>
    <n v="0"/>
    <n v="150.345"/>
    <n v="3905.9631000000004"/>
    <n v="5559.7581000000009"/>
    <s v="DOC PENDING_INV/EXIT/INV/164"/>
    <s v="2000GS010P4102200858"/>
    <s v="2000GS010P4102200858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00858"/>
    <s v="Verification Completed by NSS"/>
    <m/>
    <n v="623086"/>
    <n v="2"/>
    <x v="863"/>
    <s v="PHASE_6_ACT"/>
    <m/>
    <m/>
    <n v="3062"/>
    <x v="2"/>
    <n v="10023"/>
    <d v="2016-07-01T00:00:00"/>
    <s v="(R). MANUFACTURE OF MACHINERY AND EQUIPMENT"/>
    <n v="722"/>
    <n v="55"/>
    <n v="107.8"/>
    <n v="153"/>
    <n v="130.80000000000001"/>
    <n v="1.2133580705009277"/>
    <n v="3088"/>
    <n v="24322.975881261598"/>
    <m/>
    <m/>
  </r>
  <r>
    <n v="883"/>
    <n v="292311900506"/>
    <x v="323"/>
    <s v="Bharti Engineering"/>
    <s v="BRG,BALL,MET,7316 BEP,80MM,170MM"/>
    <n v="4"/>
    <s v="NOS"/>
    <n v="4992"/>
    <m/>
    <n v="19968"/>
    <n v="84821011"/>
    <n v="7.4999999999999997E-2"/>
    <n v="0"/>
    <n v="0"/>
    <n v="0"/>
    <n v="0.1"/>
    <n v="0"/>
    <n v="0.18"/>
    <s v="001/2017-III369"/>
    <n v="1497.6"/>
    <n v="0"/>
    <n v="149.76"/>
    <n v="3890.7647999999995"/>
    <n v="5538.1247999999996"/>
    <s v="DOC PENDING_INV/EXIT/INV/094"/>
    <s v="2000CH010T3002010074"/>
    <s v="0T3002010074"/>
    <n v="292311900506"/>
    <s v="6096518"/>
    <d v="2023-11-06T00:00:00"/>
    <d v="2023-10-07T00:00:00"/>
    <e v="#N/A"/>
    <e v="#N/A"/>
    <e v="#N/A"/>
    <s v="Local"/>
    <m/>
    <m/>
    <m/>
    <m/>
    <m/>
    <m/>
    <n v="2000"/>
    <s v="CH01"/>
    <s v="0T3002010074"/>
    <s v="New_Line item_ Addition"/>
    <m/>
    <s v="BE/23-24/411"/>
    <n v="4"/>
    <x v="864"/>
    <s v="PHASE_2_ACT"/>
    <m/>
    <n v="1"/>
    <n v="432"/>
    <x v="2"/>
    <n v="4992"/>
    <d v="2023-10-01T00:00:00"/>
    <s v="(R). MANUFACTURE OF MACHINERY AND EQUIPMENT"/>
    <n v="722"/>
    <n v="142"/>
    <n v="128.9"/>
    <n v="153"/>
    <n v="130.80000000000001"/>
    <n v="1.0147401086113266"/>
    <n v="440"/>
    <n v="20262.330488750969"/>
    <m/>
    <m/>
  </r>
  <r>
    <n v="884"/>
    <n v="291805111721"/>
    <x v="324"/>
    <s v="ASCO Numatics (India) Pvt. Ltd."/>
    <s v="COIL,222-184-026-D,110VDC,ASCO-VLV"/>
    <n v="3"/>
    <s v="NOS"/>
    <n v="6620.69"/>
    <m/>
    <n v="19862.07"/>
    <n v="84819090"/>
    <n v="7.4999999999999997E-2"/>
    <n v="0"/>
    <n v="0"/>
    <n v="0"/>
    <n v="0.1"/>
    <n v="0"/>
    <n v="0.18"/>
    <s v="001/2017-III368"/>
    <n v="1489.65525"/>
    <n v="0"/>
    <n v="148.96552500000001"/>
    <n v="3870.1243394999997"/>
    <n v="5508.7451144999995"/>
    <s v="DOC PENDING_INV/EXIT/INV/074"/>
    <s v="2000CH010P4102250088"/>
    <s v="0P4102250088"/>
    <n v="291805111721"/>
    <s v="6041014"/>
    <d v="2018-06-20T00:00:00"/>
    <d v="2018-06-05T00:00:00"/>
    <e v="#N/A"/>
    <e v="#N/A"/>
    <e v="#N/A"/>
    <s v="Local"/>
    <m/>
    <m/>
    <m/>
    <m/>
    <m/>
    <m/>
    <n v="2000"/>
    <s v="CH01"/>
    <s v="0P4102250088"/>
    <s v="Verification Completed by NSS"/>
    <m/>
    <n v="1910002207"/>
    <n v="3"/>
    <x v="865"/>
    <s v="PHASE_1_ACT"/>
    <m/>
    <s v="documents required for remaining qty"/>
    <n v="2382"/>
    <x v="2"/>
    <n v="6620.69"/>
    <d v="2018-06-01T00:00:00"/>
    <s v="(R). MANUFACTURE OF MACHINERY AND EQUIPMENT"/>
    <n v="722"/>
    <n v="78"/>
    <n v="110.5"/>
    <n v="153"/>
    <n v="130.80000000000001"/>
    <n v="1.183710407239819"/>
    <n v="2388"/>
    <n v="23510.93896832579"/>
    <m/>
    <m/>
  </r>
  <r>
    <n v="885"/>
    <n v="292207565031"/>
    <x v="152"/>
    <s v="EMERSON PROCESS MANAGEMENT"/>
    <s v="SEAL RING/SPRG,10A5351X022,FISH-CO"/>
    <n v="2"/>
    <s v="NOS"/>
    <n v="9779"/>
    <m/>
    <n v="19558"/>
    <n v="84819090"/>
    <n v="7.4999999999999997E-2"/>
    <n v="0"/>
    <n v="0"/>
    <m/>
    <n v="0.1"/>
    <n v="0"/>
    <n v="0.18"/>
    <s v="001/2017-III368"/>
    <n v="1466.85"/>
    <n v="0"/>
    <n v="146.685"/>
    <n v="3810.8762999999999"/>
    <n v="5424.4112999999998"/>
    <s v="DOC PENDING_INV/EXIT/INV/073"/>
    <s v="2000CH010P4102210627"/>
    <s v="0P4102210627"/>
    <n v="292207565031"/>
    <s v="6067709"/>
    <d v="2022-07-22T00:00:00"/>
    <d v="2022-06-30T00:00:00"/>
    <e v="#N/A"/>
    <e v="#N/A"/>
    <e v="#N/A"/>
    <s v="Local"/>
    <m/>
    <m/>
    <m/>
    <m/>
    <m/>
    <m/>
    <n v="2000"/>
    <s v="CH01"/>
    <s v="0P4102210627"/>
    <s v="Verification Completed by NSS"/>
    <m/>
    <s v="22RXC1526"/>
    <n v="2"/>
    <x v="866"/>
    <s v="PHASE_1_ACT"/>
    <m/>
    <s v="Documents required for remaining qty"/>
    <n v="896"/>
    <x v="2"/>
    <n v="9779"/>
    <d v="2022-06-01T00:00:00"/>
    <s v="(R). MANUFACTURE OF MACHINERY AND EQUIPMENT"/>
    <n v="722"/>
    <n v="126"/>
    <n v="125.1"/>
    <n v="153"/>
    <n v="130.80000000000001"/>
    <n v="1.0455635491606716"/>
    <n v="927"/>
    <n v="20449.131894484417"/>
    <m/>
    <m/>
  </r>
  <r>
    <n v="886"/>
    <n v="171800967741"/>
    <x v="93"/>
    <s v="Bently Nevada LLC"/>
    <s v="CBL,EXT,F/ACCLRMTR,130539-10,BENTLY-N"/>
    <n v="2"/>
    <s v="EA"/>
    <n v="9776.5499999999502"/>
    <m/>
    <n v="19553.0999999999"/>
    <n v="85367000"/>
    <n v="7.4999999999999997E-2"/>
    <n v="0"/>
    <n v="0"/>
    <n v="0"/>
    <n v="0.1"/>
    <n v="0"/>
    <n v="0.18"/>
    <s v="001/2017-III388A"/>
    <n v="1466.4824999999926"/>
    <n v="0"/>
    <n v="146.64824999999925"/>
    <n v="3809.9215349999799"/>
    <n v="5423.0522849999716"/>
    <s v="DOC PENDING_INV/EXIT/INV/080"/>
    <s v="2000CH010P5551871056"/>
    <s v="0P5551871056"/>
    <e v="#N/A"/>
    <e v="#N/A"/>
    <e v="#N/A"/>
    <d v="2018-03-19T00:00:00"/>
    <n v="171800967741"/>
    <s v="1001514"/>
    <d v="2018-04-16T00:00:00"/>
    <s v="Import"/>
    <m/>
    <m/>
    <m/>
    <m/>
    <m/>
    <m/>
    <n v="2000"/>
    <s v="CH01"/>
    <s v="0P5551871056"/>
    <s v="Verification Completed by NSS"/>
    <s v="Phaze1_Part_2"/>
    <n v="1007534470"/>
    <n v="2"/>
    <x v="867"/>
    <s v="PHASE_1_ACT"/>
    <m/>
    <m/>
    <n v="2460"/>
    <x v="1"/>
    <n v="9776.5499999999502"/>
    <d v="2018-03-01T00:00:00"/>
    <s v="(Q). MANUFACTURE OF ELECTRICAL EQUIPMENT"/>
    <n v="666"/>
    <n v="75"/>
    <n v="110.1"/>
    <n v="153"/>
    <n v="133.4"/>
    <n v="1.2116257947320619"/>
    <n v="2480"/>
    <n v="23691.040326975359"/>
    <m/>
    <m/>
  </r>
  <r>
    <n v="887"/>
    <n v="292008794943"/>
    <x v="184"/>
    <s v="Real Fasteners Pvt. Ltd."/>
    <s v="ALLEN BLT,HEX,MET,ISO 4762,MC,200MM,M16"/>
    <n v="104"/>
    <s v="EA"/>
    <n v="187.31355769230771"/>
    <m/>
    <n v="19480.61"/>
    <n v="73181500"/>
    <n v="0.15"/>
    <n v="0"/>
    <n v="0"/>
    <n v="0"/>
    <n v="0.1"/>
    <n v="0"/>
    <n v="0.18"/>
    <s v="001/2017 - III232"/>
    <n v="2922.0915"/>
    <n v="0"/>
    <n v="292.20915000000002"/>
    <n v="4085.0839169999995"/>
    <n v="7299.3845669999992"/>
    <s v="DOC PENDING_INV/EXIT/INV/081"/>
    <s v="2000CH010T1502990047"/>
    <s v="0T1502990047"/>
    <n v="292008794943"/>
    <s v="6078312"/>
    <d v="2020-11-05T00:00:00"/>
    <d v="2020-10-31T00:00:00"/>
    <e v="#N/A"/>
    <e v="#N/A"/>
    <e v="#N/A"/>
    <s v="Local"/>
    <m/>
    <m/>
    <m/>
    <m/>
    <m/>
    <m/>
    <n v="2000"/>
    <s v="CH01"/>
    <s v="0T1502990047"/>
    <s v="Verification Completed by NSS"/>
    <m/>
    <s v="RF/185/20-21"/>
    <n v="104"/>
    <x v="868"/>
    <s v="PHASE_1_ACT"/>
    <m/>
    <m/>
    <n v="1503"/>
    <x v="2"/>
    <n v="187.31355769230771"/>
    <d v="2020-10-01T00:00:00"/>
    <s v="(R). MANUFACTURE OF MACHINERY AND EQUIPMENT"/>
    <n v="722"/>
    <n v="106"/>
    <n v="114.2"/>
    <n v="153"/>
    <n v="130.80000000000001"/>
    <n v="1.1453590192644485"/>
    <n v="1535"/>
    <n v="22312.292364273209"/>
    <m/>
    <m/>
  </r>
  <r>
    <n v="888"/>
    <n v="292207569813"/>
    <x v="152"/>
    <s v="EMERSON PROCESS MANAGEMENT"/>
    <s v="SEAT RING,SS316,11B8739X012,FISH-CO"/>
    <n v="2"/>
    <s v="NOS"/>
    <n v="9721.25"/>
    <m/>
    <n v="19442.5"/>
    <n v="84819090"/>
    <n v="7.4999999999999997E-2"/>
    <n v="0"/>
    <n v="0"/>
    <n v="0"/>
    <n v="0.1"/>
    <n v="0"/>
    <n v="0.18"/>
    <s v="001/2017-III368"/>
    <n v="1458.1875"/>
    <n v="0"/>
    <n v="145.81874999999999"/>
    <n v="3788.3711249999997"/>
    <n v="5392.377375"/>
    <s v="DOC PENDING_INV/EXIT/INV/074"/>
    <s v="2000CH010P4102240235"/>
    <s v="0P4102240235"/>
    <n v="292207569813"/>
    <s v="6067707"/>
    <d v="2022-07-22T00:00:00"/>
    <d v="2022-06-29T00:00:00"/>
    <e v="#N/A"/>
    <e v="#N/A"/>
    <e v="#N/A"/>
    <s v="Local"/>
    <m/>
    <m/>
    <m/>
    <m/>
    <m/>
    <m/>
    <n v="2000"/>
    <s v="CH01"/>
    <s v="0P4102240235"/>
    <s v="Verification Completed by NSS"/>
    <m/>
    <s v="22RXC1505"/>
    <n v="2"/>
    <x v="869"/>
    <s v="PHASE_1_ACT"/>
    <m/>
    <s v="documents required for remaining qty"/>
    <n v="897"/>
    <x v="2"/>
    <n v="9721.25"/>
    <d v="2022-06-01T00:00:00"/>
    <s v="(R). MANUFACTURE OF MACHINERY AND EQUIPMENT"/>
    <n v="722"/>
    <n v="126"/>
    <n v="125.1"/>
    <n v="153"/>
    <n v="130.80000000000001"/>
    <n v="1.0455635491606716"/>
    <n v="927"/>
    <n v="20328.36930455636"/>
    <m/>
    <m/>
  </r>
  <r>
    <n v="889"/>
    <n v="291604728763"/>
    <x v="119"/>
    <s v="EMERSON PROCESS MANAGEMENT"/>
    <s v="SEAT RING,SS316,11B8739X012,FISH-CO"/>
    <n v="2"/>
    <s v="NOS"/>
    <n v="9721.25"/>
    <m/>
    <n v="19442.5"/>
    <n v="84819090"/>
    <n v="7.4999999999999997E-2"/>
    <n v="0"/>
    <n v="0"/>
    <n v="0"/>
    <n v="0.1"/>
    <n v="0"/>
    <n v="0.18"/>
    <s v="001/2017-III368"/>
    <n v="1458.1875"/>
    <n v="0"/>
    <n v="145.81874999999999"/>
    <n v="3788.3711249999997"/>
    <n v="5392.377375"/>
    <s v="DOC PENDING_INV/EXIT/INV/074"/>
    <s v="2000GS010P4102240235"/>
    <s v="0P4102240235"/>
    <n v="291604728763"/>
    <s v="0045120"/>
    <d v="2016-10-10T00:00:00"/>
    <d v="2016-09-16T00:00:00"/>
    <e v="#N/A"/>
    <e v="#N/A"/>
    <e v="#N/A"/>
    <s v="Local"/>
    <m/>
    <m/>
    <m/>
    <m/>
    <m/>
    <m/>
    <n v="2000"/>
    <s v="GS01"/>
    <s v="0P4102240235"/>
    <s v="Verification Completed by NSS"/>
    <m/>
    <n v="6316001236"/>
    <n v="2"/>
    <x v="869"/>
    <s v="PHASE_1_ACT"/>
    <m/>
    <s v="documents required for remaining qty"/>
    <n v="3009"/>
    <x v="2"/>
    <n v="9721.25"/>
    <d v="2016-09-01T00:00:00"/>
    <s v="(R). MANUFACTURE OF MACHINERY AND EQUIPMENT"/>
    <n v="722"/>
    <n v="57"/>
    <n v="107.4"/>
    <n v="153"/>
    <n v="130.80000000000001"/>
    <n v="1.217877094972067"/>
    <n v="3026"/>
    <n v="23678.575418994413"/>
    <m/>
    <m/>
  </r>
  <r>
    <n v="890"/>
    <n v="172002103313"/>
    <x v="156"/>
    <s v="COEK Engineering N.V."/>
    <s v="NUT,AS,004R4819 CI,FLOWSERV"/>
    <n v="72"/>
    <s v="EA"/>
    <n v="268.23819444444445"/>
    <m/>
    <n v="19313.150000000001"/>
    <n v="84799090"/>
    <n v="7.4999999999999997E-2"/>
    <n v="0"/>
    <n v="0"/>
    <n v="0"/>
    <n v="0.1"/>
    <n v="0"/>
    <n v="0.18"/>
    <s v="001/2017-III366"/>
    <n v="1448.4862500000002"/>
    <n v="0"/>
    <n v="144.84862500000003"/>
    <n v="3763.1672775000002"/>
    <n v="5356.5021525000002"/>
    <s v="DOC PENDING_INV/EXIT/INV/085"/>
    <s v="2000CH010P0670280036"/>
    <s v="0P0670280036"/>
    <e v="#N/A"/>
    <e v="#N/A"/>
    <e v="#N/A"/>
    <d v="2020-09-13T00:00:00"/>
    <n v="172002103313"/>
    <s v="1004440"/>
    <d v="2020-10-12T00:00:00"/>
    <s v="Import"/>
    <m/>
    <m/>
    <m/>
    <m/>
    <m/>
    <m/>
    <n v="2000"/>
    <s v="CH01"/>
    <s v="0P0670280036"/>
    <s v="New_Line item_ Addition"/>
    <m/>
    <s v="20-205"/>
    <n v="72"/>
    <x v="870"/>
    <s v="PHASE_2_ACT"/>
    <m/>
    <m/>
    <n v="1551"/>
    <x v="2"/>
    <n v="268.23819444444445"/>
    <d v="2020-09-01T00:00:00"/>
    <s v="(R). MANUFACTURE OF MACHINERY AND EQUIPMENT"/>
    <n v="722"/>
    <n v="105"/>
    <n v="113.7"/>
    <n v="153"/>
    <n v="130.80000000000001"/>
    <n v="1.1503957783641161"/>
    <n v="1565"/>
    <n v="22217.766226912932"/>
    <m/>
    <m/>
  </r>
  <r>
    <n v="891"/>
    <n v="291804726640"/>
    <x v="285"/>
    <s v="INDUSTRIAL BEARING CORPORATION"/>
    <s v="BRG,BALL,MET,UK217,FYH"/>
    <n v="4"/>
    <s v="EA"/>
    <n v="4769.5550000000003"/>
    <m/>
    <n v="19078.22"/>
    <n v="84821013"/>
    <n v="7.4999999999999997E-2"/>
    <m/>
    <n v="0"/>
    <m/>
    <n v="0.1"/>
    <m/>
    <n v="0.18"/>
    <s v="001/2017-III369"/>
    <n v="1430.8665000000001"/>
    <n v="0"/>
    <n v="143.08665000000002"/>
    <n v="3717.3911670000002"/>
    <n v="5291.344317"/>
    <s v="DOC PENDING_INV/EXIT/INV/098"/>
    <s v="2000CH010T3002010296"/>
    <s v="0T3002010296"/>
    <n v="291804726640"/>
    <s v="6037795"/>
    <d v="2018-06-07T00:00:00"/>
    <d v="2018-06-05T00:00:00"/>
    <e v="#N/A"/>
    <e v="#N/A"/>
    <e v="#N/A"/>
    <s v="Local"/>
    <m/>
    <m/>
    <m/>
    <m/>
    <m/>
    <m/>
    <n v="2000"/>
    <s v="CH01"/>
    <s v="0T3002010296"/>
    <s v="Verification Completed by NSS"/>
    <m/>
    <s v="1844/18-19"/>
    <n v="4"/>
    <x v="871"/>
    <s v="PHASE_3_ACT"/>
    <m/>
    <m/>
    <n v="2382"/>
    <x v="2"/>
    <n v="4769.5550000000003"/>
    <d v="2018-06-01T00:00:00"/>
    <s v="(R). MANUFACTURE OF MACHINERY AND EQUIPMENT"/>
    <n v="722"/>
    <n v="78"/>
    <n v="110.5"/>
    <n v="153"/>
    <n v="130.80000000000001"/>
    <n v="1.183710407239819"/>
    <n v="2388"/>
    <n v="22583.087565610862"/>
    <m/>
    <m/>
  </r>
  <r>
    <n v="892"/>
    <n v="172100808751"/>
    <x v="80"/>
    <s v="LEWA NIKKISO MIDDLE EAST FZE"/>
    <s v="SEALING TAPE,087718.0064,LEWAPUMP"/>
    <n v="9"/>
    <s v="NOS"/>
    <n v="2115.8533333333335"/>
    <m/>
    <n v="19042.68"/>
    <s v="39209990 / 39209999"/>
    <n v="0.15"/>
    <n v="0"/>
    <n v="0"/>
    <n v="0"/>
    <n v="0.1"/>
    <n v="0"/>
    <n v="0.18"/>
    <s v="001/2017 - III106"/>
    <n v="2856.402"/>
    <n v="0"/>
    <n v="285.64019999999999"/>
    <n v="3993.2499960000005"/>
    <n v="7135.2921960000003"/>
    <s v="DOC PENDING_INV/EXIT/INV/075"/>
    <s v="2000CH010P4204030163"/>
    <s v="0P4204030163"/>
    <e v="#N/A"/>
    <e v="#N/A"/>
    <e v="#N/A"/>
    <d v="2021-03-11T00:00:00"/>
    <n v="172100808751"/>
    <s v="1001423"/>
    <d v="2021-03-30T00:00:00"/>
    <s v="Import"/>
    <m/>
    <m/>
    <m/>
    <m/>
    <m/>
    <m/>
    <n v="2000"/>
    <s v="CH01"/>
    <s v="0P4204030163"/>
    <s v="Verification Completed by NSS"/>
    <m/>
    <n v="1201416"/>
    <n v="9"/>
    <x v="872"/>
    <s v="PHASE_1_ACT"/>
    <m/>
    <s v="DOCUMENTS REQUIRED FOR REMAINING QUANTITY"/>
    <n v="1372"/>
    <x v="2"/>
    <n v="2115.8533333333335"/>
    <d v="2021-03-01T00:00:00"/>
    <s v="(R). MANUFACTURE OF MACHINERY AND EQUIPMENT"/>
    <n v="722"/>
    <n v="111"/>
    <n v="116.1"/>
    <n v="153"/>
    <n v="130.80000000000001"/>
    <n v="1.1266149870801034"/>
    <n v="1384"/>
    <n v="21453.768682170543"/>
    <m/>
    <m/>
  </r>
  <r>
    <n v="893"/>
    <n v="291810265073"/>
    <x v="229"/>
    <s v="Emerson Process Management"/>
    <s v="SFT,DRV,SPLINE,GE29227X022,FISH-CO"/>
    <n v="2"/>
    <s v="NOS"/>
    <n v="9487.5"/>
    <m/>
    <n v="18975"/>
    <n v="84819090"/>
    <n v="7.4999999999999997E-2"/>
    <n v="0"/>
    <n v="0"/>
    <n v="0"/>
    <n v="0.1"/>
    <n v="0"/>
    <n v="0.18"/>
    <s v="001/2017-III368"/>
    <n v="1423.125"/>
    <n v="0"/>
    <n v="142.3125"/>
    <n v="3697.2787499999999"/>
    <n v="5262.7162499999995"/>
    <s v="DOC PENDING_INV/EXIT/INV/076"/>
    <s v="2000CH010P4205024476"/>
    <s v="0P4205024476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205024476"/>
    <s v="Verification Completed by NSS"/>
    <s v="Phaze_2"/>
    <n v="9318632194"/>
    <n v="2"/>
    <x v="873"/>
    <s v="PHASE_1_ACT"/>
    <m/>
    <s v="documents required for remaining qty"/>
    <n v="2269"/>
    <x v="1"/>
    <n v="9487.5"/>
    <d v="2018-09-01T00:00:00"/>
    <s v="(Q). MANUFACTURE OF ELECTRICAL EQUIPMENT"/>
    <n v="666"/>
    <n v="81"/>
    <n v="111.5"/>
    <n v="153"/>
    <n v="133.4"/>
    <n v="1.1964125560538117"/>
    <n v="2296"/>
    <n v="22701.928251121077"/>
    <m/>
    <m/>
  </r>
  <r>
    <n v="894"/>
    <n v="291503606354"/>
    <x v="325"/>
    <s v="Sulzer Pumps India Pvt. Ltd."/>
    <s v="WEAR RING,104064376500,SULZ-PMP"/>
    <n v="1"/>
    <s v="NOS"/>
    <n v="18919.57"/>
    <m/>
    <n v="18919.57"/>
    <n v="84139120"/>
    <n v="7.4999999999999997E-2"/>
    <n v="0"/>
    <n v="0"/>
    <n v="0"/>
    <n v="0.1"/>
    <n v="0"/>
    <n v="0.18"/>
    <s v="001/2017-III308B"/>
    <n v="1418.96775"/>
    <n v="0"/>
    <n v="141.89677500000002"/>
    <n v="3686.4782144999999"/>
    <n v="5247.3427394999999"/>
    <s v="DOC PENDING_INV/EXIT/INV/075"/>
    <s v="2000GS010P4205020934"/>
    <s v="0P4205020934"/>
    <n v="291503606354"/>
    <n v="12128"/>
    <d v="2015-09-29T00:00:00"/>
    <d v="2015-07-27T00:00:00"/>
    <e v="#N/A"/>
    <e v="#N/A"/>
    <e v="#N/A"/>
    <s v="Local"/>
    <m/>
    <m/>
    <m/>
    <m/>
    <m/>
    <m/>
    <n v="2000"/>
    <s v="GS01"/>
    <s v="0P4205020934"/>
    <s v="Verification Completed by NSS"/>
    <s v="Phaze1_Part_2"/>
    <n v="800015025"/>
    <n v="1"/>
    <x v="874"/>
    <s v="PHASE_1_ACT"/>
    <m/>
    <s v="ITEM DOES NOT MATCH WITH INVOICE"/>
    <n v="3426"/>
    <x v="2"/>
    <n v="18919.57"/>
    <d v="2015-07-01T00:00:00"/>
    <s v="(R). MANUFACTURE OF MACHINERY AND EQUIPMENT"/>
    <n v="722"/>
    <n v="43"/>
    <n v="110.2"/>
    <n v="153"/>
    <n v="130.80000000000001"/>
    <n v="1.1869328493647913"/>
    <n v="3454"/>
    <n v="22456.259128856622"/>
    <m/>
    <m/>
  </r>
  <r>
    <n v="895"/>
    <n v="292105004435"/>
    <x v="1"/>
    <s v="Premier India Co."/>
    <s v="BRG,BALL,MET,GRAE60-NPP-B,110MM"/>
    <n v="8"/>
    <s v="EA"/>
    <n v="2350"/>
    <m/>
    <n v="18800"/>
    <s v="84825012 / 84821013"/>
    <n v="7.4999999999999997E-2"/>
    <n v="0"/>
    <n v="0"/>
    <n v="0"/>
    <n v="0.1"/>
    <n v="0"/>
    <n v="0.18"/>
    <s v="001/2017 -III369"/>
    <n v="1410"/>
    <n v="0"/>
    <n v="141"/>
    <n v="3663.18"/>
    <n v="5214.18"/>
    <s v="DOC PENDING_INV/EXIT/INV/068"/>
    <s v="2000CH010P3002010406"/>
    <s v="0P3002010406"/>
    <n v="292105004435"/>
    <s v="6043445"/>
    <d v="2021-05-28T00:00:00"/>
    <d v="2021-05-25T00:00:00"/>
    <e v="#N/A"/>
    <e v="#N/A"/>
    <e v="#N/A"/>
    <s v="Local"/>
    <m/>
    <m/>
    <m/>
    <m/>
    <m/>
    <m/>
    <n v="2000"/>
    <s v="CH01"/>
    <s v="0P3002010406"/>
    <s v="Verification Completed by NSS"/>
    <m/>
    <s v="PI/164/21-22"/>
    <n v="8"/>
    <x v="875"/>
    <s v="PHASE_1_ACT"/>
    <m/>
    <s v="Documents required for remaining quantity."/>
    <n v="1297"/>
    <x v="2"/>
    <n v="2350"/>
    <d v="2021-05-01T00:00:00"/>
    <s v="(R). MANUFACTURE OF MACHINERY AND EQUIPMENT"/>
    <n v="722"/>
    <n v="113"/>
    <n v="117.3"/>
    <n v="153"/>
    <n v="130.80000000000001"/>
    <n v="1.1150895140664963"/>
    <n v="1323"/>
    <n v="20963.682864450129"/>
    <m/>
    <m/>
  </r>
  <r>
    <n v="896"/>
    <n v="171801082633"/>
    <x v="20"/>
    <s v="Nidec ASI S.p.A"/>
    <s v="PROBE,PT-100,1000633,NIDEC"/>
    <n v="1"/>
    <s v="NOS"/>
    <n v="18724.04"/>
    <m/>
    <n v="18724.04"/>
    <n v="85049090"/>
    <n v="0.15"/>
    <n v="0"/>
    <n v="0"/>
    <n v="0"/>
    <n v="0.1"/>
    <n v="0"/>
    <n v="0.18"/>
    <s v="001/2017-III375"/>
    <n v="2808.6060000000002"/>
    <n v="0"/>
    <n v="280.86060000000003"/>
    <n v="3926.431188"/>
    <n v="7015.8977880000002"/>
    <s v="DOC PENDING_INV/EXIT/INV/066"/>
    <s v="2000GS010P1141120385"/>
    <s v="0P1141120385"/>
    <e v="#N/A"/>
    <e v="#N/A"/>
    <e v="#N/A"/>
    <e v="#N/A"/>
    <n v="171801082633"/>
    <s v="1001714"/>
    <d v="2018-04-27T00:00:00"/>
    <s v="Import"/>
    <m/>
    <m/>
    <m/>
    <m/>
    <m/>
    <m/>
    <n v="2000"/>
    <s v="GS01"/>
    <s v="0P1141120385"/>
    <s v="Verification Completed by NSS"/>
    <s v="Phaze1_Part_2"/>
    <n v="7068019"/>
    <n v="1"/>
    <x v="876"/>
    <s v="PHASE_1_ACT"/>
    <m/>
    <s v="REQUIRED COMPLETE VISIBLE COPY OF BOE."/>
    <m/>
    <x v="1"/>
    <n v="18724.04"/>
    <d v="2019-09-01T00:00:00"/>
    <s v="(Q). MANUFACTURE OF ELECTRICAL EQUIPMENT"/>
    <n v="666"/>
    <n v="93"/>
    <n v="110.5"/>
    <n v="153"/>
    <n v="133.4"/>
    <n v="1.207239819004525"/>
    <n v="1931"/>
    <n v="22604.406660633489"/>
    <m/>
    <m/>
  </r>
  <r>
    <n v="897"/>
    <n v="171801082633"/>
    <x v="20"/>
    <s v="Nidec ASI S.p.A"/>
    <s v="BRD,INTFC,IGBT,ELC452603,NIDEC"/>
    <n v="2"/>
    <s v="EA"/>
    <n v="9361.6"/>
    <m/>
    <n v="18723.2"/>
    <s v="85049000 / 85049090"/>
    <n v="0.15"/>
    <n v="0"/>
    <n v="0"/>
    <n v="0"/>
    <n v="0.1"/>
    <n v="0"/>
    <n v="0.18"/>
    <s v="001/2017-III375"/>
    <n v="2808.48"/>
    <n v="0"/>
    <n v="280.84800000000001"/>
    <n v="3926.25504"/>
    <n v="7015.5830399999995"/>
    <s v="DOC PENDING_INV/EXIT/INV/065"/>
    <s v="2000GS010P1003020199"/>
    <s v="0P1003020199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199"/>
    <s v="Verification Completed by NSS"/>
    <s v="Phaze1_Part_2"/>
    <n v="7068019"/>
    <n v="2"/>
    <x v="877"/>
    <s v="PHASE_1_ACT"/>
    <m/>
    <s v="REQUIRED ALL PAGES OF BOE."/>
    <m/>
    <x v="1"/>
    <n v="9361.6"/>
    <d v="2019-09-01T00:00:00"/>
    <s v="(Q). MANUFACTURE OF ELECTRICAL EQUIPMENT"/>
    <n v="666"/>
    <n v="93"/>
    <n v="110.5"/>
    <n v="153"/>
    <n v="133.4"/>
    <n v="1.207239819004525"/>
    <n v="1931"/>
    <n v="22603.392579185525"/>
    <m/>
    <m/>
  </r>
  <r>
    <n v="898"/>
    <n v="292202555993"/>
    <x v="326"/>
    <s v="Bharat Heavy Electricals Limited"/>
    <s v="NOZL-9408,931751460000,BHEL"/>
    <n v="2"/>
    <s v="NOS"/>
    <n v="4680"/>
    <m/>
    <n v="9360"/>
    <n v="84819090"/>
    <n v="7.4999999999999997E-2"/>
    <m/>
    <n v="0"/>
    <m/>
    <n v="0.1"/>
    <m/>
    <n v="0.18"/>
    <s v="001/2017-III368"/>
    <n v="702"/>
    <n v="0"/>
    <n v="70.2"/>
    <n v="1823.796"/>
    <n v="2595.9960000000001"/>
    <s v="DOC PENDING_INV/EXIT/INV/097"/>
    <s v="2000CH010P5269300946"/>
    <s v="0P5269300946"/>
    <n v="292202555993"/>
    <s v="6023261"/>
    <d v="2022-03-11T00:00:00"/>
    <d v="2022-02-24T00:00:00"/>
    <e v="#N/A"/>
    <e v="#N/A"/>
    <e v="#N/A"/>
    <s v="Local"/>
    <m/>
    <m/>
    <m/>
    <m/>
    <m/>
    <m/>
    <n v="2000"/>
    <s v="CH01"/>
    <s v="0P5269300946"/>
    <s v="Verification Completed by NSS"/>
    <m/>
    <n v="7621000643"/>
    <n v="2"/>
    <x v="878"/>
    <s v="PHASE_3_ACT"/>
    <m/>
    <m/>
    <n v="1022"/>
    <x v="2"/>
    <n v="9360"/>
    <d v="2022-02-01T00:00:00"/>
    <s v="(R). MANUFACTURE OF MACHINERY AND EQUIPMENT"/>
    <n v="722"/>
    <n v="122"/>
    <n v="122"/>
    <n v="153"/>
    <n v="130.80000000000001"/>
    <n v="1.0721311475409836"/>
    <n v="1047"/>
    <n v="20070.295081967211"/>
    <m/>
    <m/>
  </r>
  <r>
    <n v="899"/>
    <n v="291806543022"/>
    <x v="43"/>
    <s v="AUMA INDIA PRIVATE LIMITED"/>
    <s v="OIL SEAL KIT,K200.369,AUMA"/>
    <n v="14"/>
    <s v="KIT"/>
    <n v="1332.5514285714287"/>
    <m/>
    <n v="18655.72"/>
    <n v="40169320"/>
    <n v="0.1"/>
    <n v="0"/>
    <n v="0"/>
    <n v="0"/>
    <n v="0.1"/>
    <n v="0"/>
    <n v="0.18"/>
    <s v="001/2017-III123A"/>
    <n v="1865.5720000000001"/>
    <n v="0"/>
    <n v="186.55720000000002"/>
    <n v="3727.4128559999999"/>
    <n v="5779.5420560000002"/>
    <s v="DOC PENDING_INV/EXIT/INV/080"/>
    <s v="2000CH010P5271110250"/>
    <s v="0P5271110250"/>
    <n v="291806543022"/>
    <s v="6051993"/>
    <d v="2018-08-04T00:00:00"/>
    <d v="2018-06-09T00:00:00"/>
    <e v="#N/A"/>
    <e v="#N/A"/>
    <e v="#N/A"/>
    <s v="Local"/>
    <m/>
    <m/>
    <m/>
    <m/>
    <m/>
    <m/>
    <n v="2000"/>
    <s v="CH01"/>
    <s v="0P5271110250"/>
    <s v="Verification Completed by NSS"/>
    <m/>
    <n v="98700024"/>
    <n v="14"/>
    <x v="879"/>
    <s v="PHASE_1_ACT"/>
    <m/>
    <m/>
    <n v="2378"/>
    <x v="2"/>
    <n v="1332.5514285714287"/>
    <d v="2018-06-01T00:00:00"/>
    <s v="(R). MANUFACTURE OF MACHINERY AND EQUIPMENT"/>
    <n v="722"/>
    <n v="78"/>
    <n v="110.5"/>
    <n v="153"/>
    <n v="130.80000000000001"/>
    <n v="1.183710407239819"/>
    <n v="2388"/>
    <n v="22082.969918552037"/>
    <m/>
    <m/>
  </r>
  <r>
    <n v="900"/>
    <n v="292104563446"/>
    <x v="259"/>
    <s v="Fluid Controls Private Limited"/>
    <s v="TEE,TUBE,COMPR,UNION,1X1X1IN,SS316"/>
    <n v="12"/>
    <s v="EA"/>
    <n v="1552"/>
    <m/>
    <n v="18624"/>
    <n v="73072200"/>
    <n v="0.1"/>
    <s v="050/2017-377"/>
    <n v="0"/>
    <m/>
    <n v="0.1"/>
    <m/>
    <n v="0.18"/>
    <s v="001/2017-III221"/>
    <n v="1862.4"/>
    <n v="0"/>
    <n v="186.24"/>
    <n v="3721.0752000000002"/>
    <n v="5769.7152000000006"/>
    <s v="DOC PENDING_INV/EXIT/INV/098"/>
    <s v="2000CH010T1739850028"/>
    <s v="0T1739850028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850028"/>
    <s v="Verification Completed by NSS"/>
    <m/>
    <s v="FCP/48/SI/0108"/>
    <n v="12"/>
    <x v="880"/>
    <s v="PHASE_3_ACT"/>
    <m/>
    <m/>
    <n v="1335"/>
    <x v="2"/>
    <n v="1552"/>
    <d v="2021-04-01T00:00:00"/>
    <s v="(R). MANUFACTURE OF MACHINERY AND EQUIPMENT"/>
    <n v="722"/>
    <n v="112"/>
    <n v="116.7"/>
    <n v="153"/>
    <n v="130.80000000000001"/>
    <n v="1.1208226221079691"/>
    <n v="1353"/>
    <n v="20874.200514138818"/>
    <m/>
    <m/>
  </r>
  <r>
    <n v="901"/>
    <n v="291706381385"/>
    <x v="144"/>
    <s v="Swam Pneumatics Pvt. Ltd"/>
    <s v="O-RING,G6122030,SWAM-PNU"/>
    <n v="3"/>
    <s v="NOS"/>
    <n v="6200"/>
    <m/>
    <n v="18600"/>
    <n v="84149040"/>
    <n v="7.4999999999999997E-2"/>
    <n v="0"/>
    <n v="0"/>
    <n v="0"/>
    <n v="0.1"/>
    <n v="0"/>
    <n v="0.18"/>
    <s v="001/2017-III317B"/>
    <n v="1395"/>
    <n v="0"/>
    <n v="139.5"/>
    <n v="3624.21"/>
    <n v="5158.71"/>
    <s v="DOC PENDING_INV/EXIT/INV/070"/>
    <s v="2000CH010P3902040080"/>
    <s v="0P3902040080"/>
    <n v="291706381385"/>
    <s v="6054089"/>
    <d v="2017-11-04T00:00:00"/>
    <d v="2017-10-16T00:00:00"/>
    <e v="#N/A"/>
    <e v="#N/A"/>
    <e v="#N/A"/>
    <s v="Local"/>
    <m/>
    <m/>
    <m/>
    <m/>
    <m/>
    <m/>
    <n v="2000"/>
    <s v="CH01"/>
    <s v="0P3902040080"/>
    <s v="Verification Completed by NSS"/>
    <m/>
    <s v="SP/IG/217"/>
    <n v="3"/>
    <x v="881"/>
    <s v="PHASE_1_ACT"/>
    <m/>
    <s v="Documents Required for remaining quantity."/>
    <n v="2614"/>
    <x v="2"/>
    <n v="6200"/>
    <d v="2017-10-01T00:00:00"/>
    <s v="(R). MANUFACTURE OF MACHINERY AND EQUIPMENT"/>
    <n v="722"/>
    <n v="70"/>
    <n v="109"/>
    <n v="153"/>
    <n v="130.80000000000001"/>
    <n v="1.2000000000000002"/>
    <n v="2631"/>
    <n v="22320.000000000004"/>
    <m/>
    <m/>
  </r>
  <r>
    <n v="902"/>
    <n v="292213011112"/>
    <x v="327"/>
    <s v="IGP Engineers Pvt. Ltd."/>
    <s v="GSKT,SPW,CL300,SS,GPH,CR:SS316,4IN"/>
    <n v="99"/>
    <s v="NOS"/>
    <n v="187.71222222222121"/>
    <m/>
    <n v="18583.5099999999"/>
    <n v="84841010"/>
    <n v="7.4999999999999997E-2"/>
    <n v="0"/>
    <n v="0"/>
    <n v="0"/>
    <n v="0.1"/>
    <n v="0"/>
    <n v="0.18"/>
    <s v="001/2017 - III369B"/>
    <n v="1393.7632499999925"/>
    <n v="0"/>
    <n v="139.37632499999924"/>
    <n v="3620.9969234999803"/>
    <n v="5154.1364984999718"/>
    <s v="DOC PENDING_INV/EXIT/INV/082"/>
    <s v="2000CH010T2541370395"/>
    <s v="0T2541370395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370395"/>
    <s v="Verification Completed by NSS"/>
    <m/>
    <s v="IGP09023/22-23"/>
    <n v="99"/>
    <x v="882"/>
    <s v="PHASE_1_ACT"/>
    <m/>
    <m/>
    <n v="741"/>
    <x v="2"/>
    <n v="187.71222222222121"/>
    <d v="2022-12-01T00:00:00"/>
    <s v="(R). MANUFACTURE OF MACHINERY AND EQUIPMENT"/>
    <n v="722"/>
    <n v="132"/>
    <n v="126.3"/>
    <n v="153"/>
    <n v="130.80000000000001"/>
    <n v="1.0356294536817103"/>
    <n v="744"/>
    <n v="19245.630308788499"/>
    <m/>
    <m/>
  </r>
  <r>
    <n v="903"/>
    <n v="291803563586"/>
    <x v="328"/>
    <s v="Radix Electrosystems Pvt. Ltd."/>
    <s v="SW,DP,1910-5,DWYER"/>
    <n v="4"/>
    <s v="NOS"/>
    <n v="4620.7849999999753"/>
    <m/>
    <n v="18483.139999999901"/>
    <n v="85365090"/>
    <n v="0.1"/>
    <n v="0"/>
    <n v="0"/>
    <n v="0"/>
    <n v="0.1"/>
    <n v="0"/>
    <n v="0.18"/>
    <s v="001/2017-III388A"/>
    <n v="1848.3139999999903"/>
    <n v="0"/>
    <n v="184.83139999999904"/>
    <n v="3692.9313719999805"/>
    <n v="5726.0767719999694"/>
    <s v="DOC PENDING_INV/EXIT/INV/075"/>
    <s v="2000CH010P4120070012"/>
    <s v="0P4120070012"/>
    <n v="291803563586"/>
    <s v="6028588"/>
    <d v="2018-05-01T00:00:00"/>
    <d v="2018-04-30T00:00:00"/>
    <e v="#N/A"/>
    <e v="#N/A"/>
    <e v="#N/A"/>
    <s v="Local"/>
    <m/>
    <m/>
    <m/>
    <m/>
    <m/>
    <m/>
    <n v="2000"/>
    <s v="CH01"/>
    <s v="0P4120070012"/>
    <s v="Verification Completed by NSS"/>
    <m/>
    <s v="T-135-18-0024"/>
    <n v="4"/>
    <x v="883"/>
    <s v="PHASE_1_ACT"/>
    <m/>
    <s v="DOCUMENTS REQUIRED FOR REMAINING QUANTITY"/>
    <n v="2418"/>
    <x v="1"/>
    <n v="4620.7849999999753"/>
    <d v="2018-04-01T00:00:00"/>
    <s v="(Q). MANUFACTURE OF ELECTRICAL EQUIPMENT"/>
    <n v="666"/>
    <n v="76"/>
    <n v="110.9"/>
    <n v="153"/>
    <n v="133.4"/>
    <n v="1.2028854824165915"/>
    <n v="2449"/>
    <n v="22233.100775473282"/>
    <m/>
    <m/>
  </r>
  <r>
    <n v="904"/>
    <n v="292003709955"/>
    <x v="315"/>
    <s v="Swelore Engineering Pvt. Ltd."/>
    <s v="CROSS HEAD,SD2003,WDD3000/95VX,SWELORE"/>
    <n v="2"/>
    <s v="NOS"/>
    <n v="9218.4950000000008"/>
    <m/>
    <n v="18436.990000000002"/>
    <n v="84139110"/>
    <n v="7.4999999999999997E-2"/>
    <n v="0"/>
    <n v="0"/>
    <n v="0"/>
    <n v="0.1"/>
    <n v="0"/>
    <n v="0.18"/>
    <s v="001/2017-III317A"/>
    <n v="1382.7742500000002"/>
    <n v="0"/>
    <n v="138.27742500000002"/>
    <n v="3592.4475014999998"/>
    <n v="5113.4991764999995"/>
    <s v="DOC PENDING_INV/EXIT/INV/077"/>
    <s v="2000CH010P4207020170"/>
    <s v="0P4207020170"/>
    <n v="292003709955"/>
    <s v="6031917"/>
    <d v="2020-05-26T00:00:00"/>
    <d v="2020-02-28T00:00:00"/>
    <e v="#N/A"/>
    <e v="#N/A"/>
    <e v="#N/A"/>
    <s v="Local"/>
    <m/>
    <m/>
    <m/>
    <m/>
    <m/>
    <m/>
    <n v="2000"/>
    <s v="CH01"/>
    <s v="0P4207020170"/>
    <s v="Verification Completed by NSS"/>
    <m/>
    <s v="SEPL/1228/19-20,SEPL/0159/20-21"/>
    <n v="2"/>
    <x v="884"/>
    <s v="PHASE_1_ACT"/>
    <m/>
    <n v="1"/>
    <n v="1749"/>
    <x v="2"/>
    <n v="9218.4950000000008"/>
    <d v="2020-02-01T00:00:00"/>
    <s v="(R). MANUFACTURE OF MACHINERY AND EQUIPMENT"/>
    <n v="722"/>
    <n v="98"/>
    <n v="113.2"/>
    <n v="153"/>
    <n v="130.80000000000001"/>
    <n v="1.1554770318021201"/>
    <n v="1778"/>
    <n v="21303.518480565373"/>
    <m/>
    <m/>
  </r>
  <r>
    <n v="905"/>
    <n v="292207781294"/>
    <x v="148"/>
    <s v="STARFLEX SEALING INDIA PVT LTD"/>
    <s v="GSKT,NON-ASBESTOS,FF,CL150,24IN"/>
    <n v="30"/>
    <s v="NOS"/>
    <n v="613.73333333333335"/>
    <m/>
    <n v="18412"/>
    <n v="84841010"/>
    <n v="7.4999999999999997E-2"/>
    <n v="0"/>
    <n v="0"/>
    <n v="0"/>
    <n v="0.1"/>
    <n v="0"/>
    <n v="0.18"/>
    <s v="001/2017 - III369B"/>
    <n v="1380.8999999999999"/>
    <n v="0"/>
    <n v="138.09"/>
    <n v="3587.5782000000004"/>
    <n v="5106.5681999999997"/>
    <s v="DOC PENDING_INV/EXIT/INV/083"/>
    <s v="2000CH010T2548160043"/>
    <s v="0T2548160043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8160043"/>
    <s v="Verification Completed by NSS"/>
    <m/>
    <s v="A012223/LUB00013"/>
    <n v="30"/>
    <x v="885"/>
    <s v="PHASE_1_ACT"/>
    <m/>
    <s v="ITEM DOES NOT MATCH WITH INVOICE."/>
    <n v="883"/>
    <x v="2"/>
    <n v="613.73333333333335"/>
    <d v="2022-07-01T00:00:00"/>
    <s v="(R). MANUFACTURE OF MACHINERY AND EQUIPMENT"/>
    <n v="722"/>
    <n v="127"/>
    <n v="125.8"/>
    <n v="153"/>
    <n v="130.80000000000001"/>
    <n v="1.0397456279809223"/>
    <n v="897"/>
    <n v="19143.796502384743"/>
    <m/>
    <m/>
  </r>
  <r>
    <n v="906"/>
    <n v="292310405800"/>
    <x v="159"/>
    <s v="EMERSON PROCESS MANAGEMENT"/>
    <s v="SEAL RING,ET-NS,11A3407X042,FISH-CO"/>
    <n v="4"/>
    <s v="NOS"/>
    <n v="4599"/>
    <m/>
    <n v="18396"/>
    <n v="84819090"/>
    <n v="7.4999999999999997E-2"/>
    <n v="0"/>
    <n v="0"/>
    <n v="0"/>
    <n v="0.1"/>
    <n v="0"/>
    <n v="0.18"/>
    <s v="001/2017-III368"/>
    <n v="1379.7"/>
    <n v="0"/>
    <n v="137.97"/>
    <n v="3584.4606000000003"/>
    <n v="5102.1306000000004"/>
    <s v="DOC PENDING_INV/EXIT/INV/089"/>
    <s v="2000CH010P4102201047"/>
    <s v="0P4102201047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01047"/>
    <s v="New_Line item_ Addition"/>
    <m/>
    <s v="23RXC7067"/>
    <n v="4"/>
    <x v="886"/>
    <s v="PHASE_2_ACT"/>
    <m/>
    <m/>
    <n v="449"/>
    <x v="2"/>
    <n v="4599"/>
    <d v="2023-09-01T00:00:00"/>
    <s v="(R). MANUFACTURE OF MACHINERY AND EQUIPMENT"/>
    <n v="722"/>
    <n v="141"/>
    <n v="129.19999999999999"/>
    <n v="153"/>
    <n v="130.80000000000001"/>
    <n v="1.0123839009287927"/>
    <n v="470"/>
    <n v="18623.81424148607"/>
    <m/>
    <m/>
  </r>
  <r>
    <n v="907"/>
    <n v="291803387293"/>
    <x v="329"/>
    <s v="Swelore Engineering Pvt. Ltd."/>
    <s v="WHEEL,WORM,F/WDD1750/50VX,SWELORE"/>
    <n v="1"/>
    <s v="NOS"/>
    <n v="18377.049999999901"/>
    <m/>
    <n v="18377.049999999901"/>
    <n v="84139110"/>
    <n v="7.4999999999999997E-2"/>
    <n v="0"/>
    <n v="0"/>
    <n v="0"/>
    <n v="0.1"/>
    <n v="0"/>
    <n v="0.18"/>
    <s v="001/2017-III317A"/>
    <n v="1378.2787499999924"/>
    <n v="0"/>
    <n v="137.82787499999924"/>
    <n v="3580.7681924999806"/>
    <n v="5096.8748174999728"/>
    <s v="DOC PENDING_INV/EXIT/INV/077"/>
    <s v="2000CH010P4207020837"/>
    <s v="0P4207020837"/>
    <n v="291803387293"/>
    <s v="6027125"/>
    <d v="2018-04-25T00:00:00"/>
    <d v="2018-02-28T00:00:00"/>
    <e v="#N/A"/>
    <e v="#N/A"/>
    <e v="#N/A"/>
    <s v="Local"/>
    <m/>
    <m/>
    <m/>
    <m/>
    <m/>
    <m/>
    <n v="2000"/>
    <s v="CH01"/>
    <s v="0P4207020837"/>
    <s v="Verification Completed by NSS"/>
    <s v="Phaze1_Part_2"/>
    <s v="SEPL/1020/1718"/>
    <n v="1"/>
    <x v="887"/>
    <s v="PHASE_1_ACT"/>
    <m/>
    <n v="1"/>
    <n v="2479"/>
    <x v="2"/>
    <n v="18377.049999999901"/>
    <d v="2018-02-01T00:00:00"/>
    <s v="(R). MANUFACTURE OF MACHINERY AND EQUIPMENT"/>
    <n v="722"/>
    <n v="74"/>
    <n v="109.7"/>
    <n v="153"/>
    <n v="130.80000000000001"/>
    <n v="1.1923427529626254"/>
    <n v="2508"/>
    <n v="21911.742388331695"/>
    <m/>
    <m/>
  </r>
  <r>
    <n v="908"/>
    <n v="291701189345"/>
    <x v="283"/>
    <s v="Bliss Anand Pvt. Ltd."/>
    <s v="DISC,SS316,308482X5-010,BLISS"/>
    <n v="4"/>
    <s v="EA"/>
    <n v="4584.2624999999753"/>
    <m/>
    <n v="18337.049999999901"/>
    <n v="84819090"/>
    <n v="7.4999999999999997E-2"/>
    <n v="0"/>
    <n v="0"/>
    <n v="0"/>
    <n v="0.1"/>
    <n v="0"/>
    <n v="0.18"/>
    <s v="001/2017-III368"/>
    <n v="1375.2787499999924"/>
    <n v="0"/>
    <n v="137.52787499999926"/>
    <n v="3572.9741924999807"/>
    <n v="5085.7808174999727"/>
    <s v="DOC PENDING_INV/EXIT/INV/079"/>
    <s v="2000GS010P5269300235"/>
    <s v="0P5269300235"/>
    <n v="291701189345"/>
    <s v="0011977"/>
    <d v="2017-03-10T00:00:00"/>
    <d v="2017-02-22T00:00:00"/>
    <e v="#N/A"/>
    <e v="#N/A"/>
    <e v="#N/A"/>
    <s v="Local"/>
    <m/>
    <m/>
    <m/>
    <m/>
    <m/>
    <m/>
    <n v="2000"/>
    <s v="GS01"/>
    <s v="0P5269300235"/>
    <s v="Verification Completed by NSS"/>
    <m/>
    <s v="SRV-000620"/>
    <n v="4"/>
    <x v="888"/>
    <s v="PHASE_1_ACT"/>
    <m/>
    <s v="DOCUMENTS REQUIRED FOR REMAINING QTY."/>
    <n v="2850"/>
    <x v="2"/>
    <n v="4584.2624999999753"/>
    <d v="2017-02-01T00:00:00"/>
    <s v="(R). MANUFACTURE OF MACHINERY AND EQUIPMENT"/>
    <n v="722"/>
    <n v="62"/>
    <n v="108.2"/>
    <n v="153"/>
    <n v="130.80000000000001"/>
    <n v="1.2088724584103512"/>
    <n v="2873"/>
    <n v="22167.154713493412"/>
    <m/>
    <m/>
  </r>
  <r>
    <n v="909"/>
    <n v="292311953183"/>
    <x v="208"/>
    <s v="SUNDEEP ASSOCIATES"/>
    <s v="STRIPPER,PAINT,CHISEL,LOCTITE"/>
    <n v="43"/>
    <s v="EA"/>
    <n v="425.63976744185817"/>
    <m/>
    <n v="18302.5099999999"/>
    <n v="34029092"/>
    <n v="0.1"/>
    <m/>
    <n v="0"/>
    <n v="0"/>
    <n v="0.1"/>
    <n v="0"/>
    <n v="0.18"/>
    <s v="001/2017 -III61A"/>
    <n v="1830.2509999999902"/>
    <n v="0"/>
    <n v="183.02509999999904"/>
    <n v="3656.8414979999798"/>
    <n v="5670.1175979999689"/>
    <s v="DOC PENDING_INV/EXIT/INV/093"/>
    <s v="2000CH010T0105150005"/>
    <s v="0T0105150005"/>
    <n v="292311953183"/>
    <s v="6096963"/>
    <d v="2023-11-07T00:00:00"/>
    <d v="2023-11-06T00:00:00"/>
    <e v="#N/A"/>
    <e v="#N/A"/>
    <e v="#N/A"/>
    <s v="Local"/>
    <m/>
    <m/>
    <m/>
    <m/>
    <m/>
    <m/>
    <n v="2000"/>
    <s v="CH01"/>
    <s v="0T0105150005"/>
    <s v="New_Line item_ Addition"/>
    <m/>
    <s v="SUN/2519/23-24"/>
    <n v="43"/>
    <x v="889"/>
    <s v="PHASE_2_ACT"/>
    <m/>
    <m/>
    <n v="402"/>
    <x v="2"/>
    <n v="425.63976744185817"/>
    <d v="2023-11-01T00:00:00"/>
    <s v="(R). MANUFACTURE OF MACHINERY AND EQUIPMENT"/>
    <n v="722"/>
    <n v="143"/>
    <n v="129.19999999999999"/>
    <n v="153"/>
    <n v="130.80000000000001"/>
    <n v="1.0123839009287927"/>
    <n v="409"/>
    <n v="18529.166470588138"/>
    <m/>
    <m/>
  </r>
  <r>
    <n v="910"/>
    <n v="291800692761"/>
    <x v="330"/>
    <s v="GMMCO Limited"/>
    <s v="SENSOR,GPSP,SPD/TIMING,2735041,CAT"/>
    <n v="1"/>
    <s v="EA"/>
    <n v="18272.279999999901"/>
    <m/>
    <n v="18272.279999999901"/>
    <n v="90318000"/>
    <n v="7.4999999999999997E-2"/>
    <s v="050/2017-581B"/>
    <n v="0"/>
    <m/>
    <n v="0.1"/>
    <m/>
    <n v="0.18"/>
    <s v="001/2017-III421"/>
    <n v="1370.4209999999925"/>
    <n v="0"/>
    <n v="137.04209999999927"/>
    <n v="3560.3537579999802"/>
    <n v="5067.8168579999719"/>
    <s v="DOC PENDING_INV/EXIT/INV/095"/>
    <s v="2000GS010P1117010027"/>
    <s v="0P1117010027"/>
    <n v="291800692761"/>
    <s v="6005880"/>
    <d v="2018-01-24T00:00:00"/>
    <d v="2018-01-12T00:00:00"/>
    <e v="#N/A"/>
    <e v="#N/A"/>
    <e v="#N/A"/>
    <s v="Local"/>
    <m/>
    <m/>
    <m/>
    <m/>
    <m/>
    <m/>
    <n v="2000"/>
    <s v="GS01"/>
    <s v="0P1117010027"/>
    <s v="Verification Completed by NSS"/>
    <s v="Phaze1_Part_2"/>
    <s v="PS231701060"/>
    <n v="1"/>
    <x v="890"/>
    <s v="PHASE_3_ACT"/>
    <m/>
    <m/>
    <n v="2526"/>
    <x v="3"/>
    <n v="18272.279999999901"/>
    <d v="2018-01-01T00:00:00"/>
    <s v="(P). MANUFACTURE OF COMPUTER, ELECTRONIC AND OPTICAL PRODUCTS"/>
    <n v="639"/>
    <n v="73"/>
    <n v="110.7"/>
    <n v="153"/>
    <n v="121.7"/>
    <n v="1.09936766034327"/>
    <n v="2539"/>
    <n v="20087.953712737017"/>
    <m/>
    <m/>
  </r>
  <r>
    <n v="911"/>
    <n v="292310405800"/>
    <x v="159"/>
    <s v="EMERSON PROCESS MANAGEMENT"/>
    <s v="BACK-UP RING,ELAST,11A9728X012,FISH-CO"/>
    <n v="2"/>
    <s v="EA"/>
    <n v="9115"/>
    <m/>
    <n v="18230"/>
    <n v="84819090"/>
    <n v="7.4999999999999997E-2"/>
    <n v="0"/>
    <n v="0"/>
    <m/>
    <n v="0.1"/>
    <n v="0"/>
    <n v="0.18"/>
    <s v="001/2017-III368"/>
    <n v="1367.25"/>
    <n v="0"/>
    <n v="136.72499999999999"/>
    <n v="3552.1154999999994"/>
    <n v="5056.0904999999993"/>
    <s v="DOC PENDING_INV/EXIT/INV/090"/>
    <s v="2000CH010P4102210558"/>
    <s v="0P4102210558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10558"/>
    <s v="New_Line item_ Addition"/>
    <m/>
    <s v="23RXC7067"/>
    <n v="2"/>
    <x v="891"/>
    <s v="PHASE_2_ACT"/>
    <m/>
    <s v="documents required for remaining quantity."/>
    <n v="449"/>
    <x v="2"/>
    <n v="9115"/>
    <d v="2023-09-01T00:00:00"/>
    <s v="(R). MANUFACTURE OF MACHINERY AND EQUIPMENT"/>
    <n v="722"/>
    <n v="141"/>
    <n v="129.19999999999999"/>
    <n v="153"/>
    <n v="130.80000000000001"/>
    <n v="1.0123839009287927"/>
    <n v="470"/>
    <n v="18455.758513931891"/>
    <m/>
    <m/>
  </r>
  <r>
    <n v="912"/>
    <m/>
    <x v="11"/>
    <s v="Mascot Dynamics Pvt. Ltd."/>
    <s v="WSHR,TAB,155A,WA05AA13B,SUNDYNE"/>
    <n v="1"/>
    <s v="NOS"/>
    <n v="18165.369999999901"/>
    <m/>
    <n v="18165.36"/>
    <n v="73182200"/>
    <n v="0.15"/>
    <m/>
    <m/>
    <m/>
    <n v="0.1"/>
    <m/>
    <n v="0.18"/>
    <s v="001/2017-III232"/>
    <n v="2724.8040000000001"/>
    <n v="0"/>
    <n v="272.48040000000003"/>
    <n v="3809.2759919999999"/>
    <n v="6806.5603919999994"/>
    <s v="DOC PENDING_INV/EXIT/INV/165"/>
    <s v="2000GS010P4205041628"/>
    <s v="2000GS010P4205041628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GS01"/>
    <s v="0P4205041628"/>
    <s v="Verification Completed by NSS"/>
    <m/>
    <s v="EXP-0010/16-17"/>
    <n v="1"/>
    <x v="892"/>
    <s v="PHASE_6_ACT"/>
    <m/>
    <m/>
    <m/>
    <x v="2"/>
    <n v="18165.369999999901"/>
    <d v="2019-09-01T00:00:00"/>
    <s v="(R). MANUFACTURE OF MACHINERY AND EQUIPMENT"/>
    <n v="722"/>
    <n v="93"/>
    <n v="113.9"/>
    <n v="153"/>
    <n v="130.80000000000001"/>
    <n v="1.1483757682177349"/>
    <n v="1931"/>
    <n v="20860.67072870928"/>
    <m/>
    <m/>
  </r>
  <r>
    <n v="913"/>
    <n v="291603875205"/>
    <x v="322"/>
    <s v="Flowserve India Controls Pvt. Ltd."/>
    <s v="GSKT,CSG,H455JG111,FLOW-PMP"/>
    <n v="11"/>
    <s v="NOS"/>
    <n v="1639.6736363636364"/>
    <m/>
    <n v="18036.41"/>
    <n v="84841090"/>
    <n v="7.4999999999999997E-2"/>
    <n v="0"/>
    <n v="0"/>
    <n v="0"/>
    <n v="0.1"/>
    <n v="0"/>
    <n v="0.18"/>
    <s v="001/2017-III369B"/>
    <n v="1352.7307499999999"/>
    <n v="0"/>
    <n v="135.27307500000001"/>
    <n v="3514.3944884999996"/>
    <n v="5002.3983134999999"/>
    <s v="DOC PENDING_INV/EXIT/INV/076"/>
    <s v="2000GS010P4205030981"/>
    <s v="0P4205030981"/>
    <n v="291603875205"/>
    <s v="0037494"/>
    <d v="2016-08-20T00:00:00"/>
    <d v="2016-06-29T00:00:00"/>
    <e v="#N/A"/>
    <e v="#N/A"/>
    <e v="#N/A"/>
    <s v="Local"/>
    <m/>
    <m/>
    <m/>
    <m/>
    <m/>
    <m/>
    <n v="2000"/>
    <s v="GS01"/>
    <s v="0P4205030981"/>
    <s v="Verification Completed by NSS"/>
    <s v="Phaze_2"/>
    <n v="201610319"/>
    <n v="11"/>
    <x v="893"/>
    <s v="PHASE_1_ACT"/>
    <m/>
    <s v="documents required for remaining qty"/>
    <n v="3088"/>
    <x v="2"/>
    <n v="1639.6736363636364"/>
    <d v="2016-06-01T00:00:00"/>
    <s v="(R). MANUFACTURE OF MACHINERY AND EQUIPMENT"/>
    <n v="722"/>
    <n v="54"/>
    <n v="108"/>
    <n v="153"/>
    <n v="130.80000000000001"/>
    <n v="1.2111111111111112"/>
    <n v="3118"/>
    <n v="21844.096555555559"/>
    <m/>
    <m/>
  </r>
  <r>
    <n v="914"/>
    <n v="292208875221"/>
    <x v="331"/>
    <s v="PILOT Gaskets And Engineers"/>
    <s v="GSKT,GRVD,MTL,CL150,RF,GPH,SS,32IN,51KF"/>
    <n v="7"/>
    <s v="NOS"/>
    <n v="2559.4285714285716"/>
    <m/>
    <n v="17916"/>
    <n v="84841010"/>
    <n v="7.4999999999999997E-2"/>
    <n v="0"/>
    <n v="0"/>
    <n v="0"/>
    <n v="0.1"/>
    <n v="0"/>
    <n v="0.18"/>
    <s v="001/2017 - III369B"/>
    <n v="1343.7"/>
    <n v="0"/>
    <n v="134.37"/>
    <n v="3490.9325999999996"/>
    <n v="4969.0025999999998"/>
    <s v="DOC PENDING_INV/EXIT/INV/082"/>
    <s v="2000CH010T2541870038"/>
    <s v="0T2541870038"/>
    <n v="292208875221"/>
    <s v="6078172"/>
    <d v="2022-08-25T00:00:00"/>
    <d v="2022-02-06T00:00:00"/>
    <e v="#N/A"/>
    <e v="#N/A"/>
    <e v="#N/A"/>
    <s v="Local"/>
    <m/>
    <m/>
    <m/>
    <m/>
    <m/>
    <m/>
    <n v="2000"/>
    <s v="CH01"/>
    <s v="0T2541870038"/>
    <s v="Verification Completed by NSS"/>
    <m/>
    <s v="PGE/A0163/22-23"/>
    <n v="7"/>
    <x v="894"/>
    <s v="PHASE_1_ACT"/>
    <m/>
    <m/>
    <n v="1040"/>
    <x v="2"/>
    <n v="2559.4285714285716"/>
    <d v="2022-02-01T00:00:00"/>
    <s v="(R). MANUFACTURE OF MACHINERY AND EQUIPMENT"/>
    <n v="722"/>
    <n v="122"/>
    <n v="122"/>
    <n v="153"/>
    <n v="130.80000000000001"/>
    <n v="1.0721311475409836"/>
    <n v="1047"/>
    <n v="19208.301639344263"/>
    <m/>
    <m/>
  </r>
  <r>
    <n v="915"/>
    <n v="172100808751"/>
    <x v="80"/>
    <s v="LEWA NIKKISO MIDDLE EAST FZE"/>
    <s v="SPRG,114243.0223,LEWAPUMP"/>
    <n v="3"/>
    <s v="NOS"/>
    <n v="5944.4666666666672"/>
    <m/>
    <n v="17833.400000000001"/>
    <s v="73202081 / 73209090"/>
    <n v="0.1"/>
    <s v="050/2017-377"/>
    <n v="0"/>
    <n v="0"/>
    <n v="0.1"/>
    <n v="0"/>
    <n v="0.18"/>
    <s v="001/2017-III234"/>
    <n v="1783.3400000000001"/>
    <n v="0"/>
    <n v="178.33400000000003"/>
    <n v="3563.1133199999999"/>
    <n v="5524.7873200000004"/>
    <s v="DOC PENDING_INV/EXIT/INV/075"/>
    <s v="2000CH010P4204040070"/>
    <s v="0P4204040070"/>
    <e v="#N/A"/>
    <e v="#N/A"/>
    <e v="#N/A"/>
    <d v="2021-03-11T00:00:00"/>
    <n v="172100808751"/>
    <s v="1001423"/>
    <d v="2021-03-30T00:00:00"/>
    <s v="Import"/>
    <m/>
    <m/>
    <m/>
    <m/>
    <m/>
    <m/>
    <n v="2000"/>
    <s v="CH01"/>
    <s v="0P4204040070"/>
    <s v="Verification Completed by NSS"/>
    <s v="Phaze1_Part_2"/>
    <n v="1201416"/>
    <n v="3"/>
    <x v="895"/>
    <s v="PHASE_1_ACT"/>
    <m/>
    <s v="DOCUMENTS REQUIRED FOR REMAINING QUANTITY"/>
    <n v="1372"/>
    <x v="2"/>
    <n v="5944.4666666666672"/>
    <d v="2021-03-01T00:00:00"/>
    <s v="(R). MANUFACTURE OF MACHINERY AND EQUIPMENT"/>
    <n v="722"/>
    <n v="111"/>
    <n v="116.1"/>
    <n v="153"/>
    <n v="130.80000000000001"/>
    <n v="1.1266149870801034"/>
    <n v="1384"/>
    <n v="20091.375710594319"/>
    <m/>
    <m/>
  </r>
  <r>
    <n v="916"/>
    <m/>
    <x v="11"/>
    <s v="Jay Project"/>
    <s v="HSG,BRG,CI,KPD 80/20,2400001,KBL"/>
    <n v="3"/>
    <s v="NOS"/>
    <n v="5910.3933333333334"/>
    <m/>
    <n v="17731.18"/>
    <n v="84832000"/>
    <n v="7.4999999999999997E-2"/>
    <m/>
    <m/>
    <m/>
    <n v="0.1"/>
    <m/>
    <n v="0.18"/>
    <s v="001/2017-III369A"/>
    <n v="1329.8385000000001"/>
    <n v="0"/>
    <n v="132.98385000000002"/>
    <n v="3454.9204230000005"/>
    <n v="4917.7427730000009"/>
    <s v="DOC PENDING_INV/EXIT/INV/165"/>
    <s v="2000GS010P4205023390"/>
    <s v="2000GS010P4205023390"/>
    <n v="291605235563"/>
    <s v="0048982"/>
    <d v="2016-11-05T00:00:00"/>
    <d v="2016-09-29T00:00:00"/>
    <e v="#N/A"/>
    <e v="#N/A"/>
    <e v="#N/A"/>
    <s v="Local"/>
    <m/>
    <m/>
    <m/>
    <m/>
    <m/>
    <m/>
    <n v="2000"/>
    <s v="GS01"/>
    <s v="0P4205023390"/>
    <s v="Verification Completed by NSS"/>
    <s v="Phaze_2"/>
    <s v="16183/16-17"/>
    <n v="3"/>
    <x v="896"/>
    <s v="PHASE_6_ACT"/>
    <m/>
    <m/>
    <n v="2996"/>
    <x v="2"/>
    <n v="5910.3933333333334"/>
    <d v="2016-09-01T00:00:00"/>
    <s v="(R). MANUFACTURE OF MACHINERY AND EQUIPMENT"/>
    <n v="722"/>
    <n v="57"/>
    <n v="107.4"/>
    <n v="153"/>
    <n v="130.80000000000001"/>
    <n v="1.217877094972067"/>
    <n v="3026"/>
    <n v="21594.397988826815"/>
    <m/>
    <m/>
  </r>
  <r>
    <n v="917"/>
    <m/>
    <x v="11"/>
    <s v="Vraj Electricals"/>
    <s v="CONT AUX,1NO+1NC,CSSDFZX46,C&amp;S"/>
    <n v="60"/>
    <s v="NOS"/>
    <n v="295"/>
    <m/>
    <n v="17700"/>
    <n v="85369090"/>
    <n v="0.1"/>
    <m/>
    <m/>
    <m/>
    <n v="0.1"/>
    <m/>
    <n v="0.18"/>
    <s v="001/2017-III388A"/>
    <n v="1770"/>
    <n v="0"/>
    <n v="177"/>
    <n v="3536.46"/>
    <n v="5483.46"/>
    <s v="DOC PENDING_INV/EXIT/INV/165"/>
    <s v="2000GS010P4608030046"/>
    <s v="2000GS010P4608030046"/>
    <n v="291605234664"/>
    <s v="0048989"/>
    <d v="2016-11-05T00:00:00"/>
    <d v="2016-10-27T00:00:00"/>
    <e v="#N/A"/>
    <e v="#N/A"/>
    <e v="#N/A"/>
    <s v="Local"/>
    <m/>
    <m/>
    <m/>
    <m/>
    <m/>
    <m/>
    <n v="2000"/>
    <s v="GS01"/>
    <s v="0P4608030046"/>
    <s v="Verification Completed by NSS"/>
    <s v="Phaze_2"/>
    <s v="T-1195-1617"/>
    <n v="60"/>
    <x v="897"/>
    <s v="PHASE_6_ACT"/>
    <m/>
    <m/>
    <n v="2968"/>
    <x v="1"/>
    <n v="295"/>
    <d v="2016-10-01T00:00:00"/>
    <s v="(Q). MANUFACTURE OF ELECTRICAL EQUIPMENT"/>
    <n v="666"/>
    <n v="58"/>
    <n v="107.9"/>
    <n v="153"/>
    <n v="133.4"/>
    <n v="1.2363299351251158"/>
    <n v="2996"/>
    <n v="21883.039851714551"/>
    <m/>
    <m/>
  </r>
  <r>
    <n v="918"/>
    <n v="292010283375"/>
    <x v="180"/>
    <s v="Steelco Products"/>
    <s v="PLMMR BLCK,UCP-216,CI,80MM"/>
    <n v="3"/>
    <s v="EA"/>
    <n v="5893.333333333333"/>
    <m/>
    <n v="17680"/>
    <n v="84323900"/>
    <n v="7.4999999999999997E-2"/>
    <m/>
    <n v="0"/>
    <m/>
    <n v="0.1"/>
    <m/>
    <n v="0.12"/>
    <s v="001/2017-II196"/>
    <n v="1326"/>
    <n v="0"/>
    <n v="132.6"/>
    <n v="2296.6319999999996"/>
    <n v="3755.2319999999995"/>
    <s v="DOC PENDING_INV/EXIT/INV/098"/>
    <s v="2000CH010T3012070011"/>
    <s v="0T3012070011"/>
    <n v="292010283375"/>
    <s v="6090582"/>
    <d v="2020-12-21T00:00:00"/>
    <d v="2020-12-15T00:00:00"/>
    <e v="#N/A"/>
    <e v="#N/A"/>
    <e v="#N/A"/>
    <s v="Local"/>
    <m/>
    <m/>
    <m/>
    <m/>
    <m/>
    <m/>
    <n v="2000"/>
    <s v="CH01"/>
    <s v="0T3012070011"/>
    <s v="Verification Completed by NSS"/>
    <m/>
    <s v="SPV/1824/20-21"/>
    <n v="3"/>
    <x v="898"/>
    <s v="PHASE_3_ACT"/>
    <m/>
    <m/>
    <n v="1458"/>
    <x v="2"/>
    <n v="5893.333333333333"/>
    <d v="2020-12-01T00:00:00"/>
    <s v="(R). MANUFACTURE OF MACHINERY AND EQUIPMENT"/>
    <n v="722"/>
    <n v="108"/>
    <n v="114.5"/>
    <n v="153"/>
    <n v="130.80000000000001"/>
    <n v="1.1423580786026202"/>
    <n v="1474"/>
    <n v="20196.890829694326"/>
    <m/>
    <m/>
  </r>
  <r>
    <n v="919"/>
    <n v="292209179080"/>
    <x v="118"/>
    <s v="EMERSON PROCESS MANAGEMENT"/>
    <s v="RTNR,SEAT RING,2IN,25A6687X022,FISH-CO"/>
    <n v="2"/>
    <s v="NOS"/>
    <n v="8835"/>
    <m/>
    <n v="17670"/>
    <n v="84819090"/>
    <n v="7.4999999999999997E-2"/>
    <n v="0"/>
    <n v="0"/>
    <m/>
    <n v="0.1"/>
    <n v="0"/>
    <n v="0.18"/>
    <s v="001/2017-III368"/>
    <n v="1325.25"/>
    <n v="0"/>
    <n v="132.52500000000001"/>
    <n v="3442.9995000000004"/>
    <n v="4900.7745000000004"/>
    <s v="DOC PENDING_INV/EXIT/INV/073"/>
    <s v="2000CH010P4102220019"/>
    <s v="0P4102220019"/>
    <n v="292209179080"/>
    <s v="6080667"/>
    <d v="2022-09-02T00:00:00"/>
    <d v="2022-04-29T00:00:00"/>
    <e v="#N/A"/>
    <e v="#N/A"/>
    <e v="#N/A"/>
    <s v="Local"/>
    <m/>
    <m/>
    <m/>
    <m/>
    <m/>
    <m/>
    <n v="2000"/>
    <s v="CH01"/>
    <s v="0P4102220019"/>
    <s v="Verification Completed by NSS"/>
    <m/>
    <s v="22RXC368"/>
    <n v="2"/>
    <x v="899"/>
    <s v="PHASE_1_ACT"/>
    <m/>
    <s v="Documents required for remaining qty"/>
    <n v="958"/>
    <x v="2"/>
    <n v="8835"/>
    <d v="2022-04-01T00:00:00"/>
    <s v="(R). MANUFACTURE OF MACHINERY AND EQUIPMENT"/>
    <n v="722"/>
    <n v="124"/>
    <n v="124.3"/>
    <n v="153"/>
    <n v="130.80000000000001"/>
    <n v="1.0522928399034595"/>
    <n v="988"/>
    <n v="18594.014481094127"/>
    <m/>
    <m/>
  </r>
  <r>
    <n v="920"/>
    <n v="292203577260"/>
    <x v="195"/>
    <s v="EMERSON PROCESS MANAGEMENT"/>
    <s v="SPRG F/ACTR,1E827127082,EMER-PM"/>
    <n v="2"/>
    <s v="SET"/>
    <n v="8810"/>
    <m/>
    <n v="17620"/>
    <n v="84819090"/>
    <n v="7.4999999999999997E-2"/>
    <n v="0"/>
    <n v="0"/>
    <m/>
    <n v="0.1"/>
    <n v="0"/>
    <n v="0.18"/>
    <s v="001/2017-III368"/>
    <n v="1321.5"/>
    <n v="0"/>
    <n v="132.15"/>
    <n v="3433.2570000000001"/>
    <n v="4886.9070000000002"/>
    <s v="DOC PENDING_INV/EXIT/INV/073"/>
    <s v="2000CH010P4102224928"/>
    <s v="0P4102224928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28"/>
    <s v="Verification Completed by NSS"/>
    <m/>
    <s v="2RXC21-1440"/>
    <n v="2"/>
    <x v="900"/>
    <s v="PHASE_1_ACT"/>
    <m/>
    <s v="Documents required for remaining qty"/>
    <n v="987"/>
    <x v="1"/>
    <n v="8810"/>
    <d v="2022-03-01T00:00:00"/>
    <s v="(Q). MANUFACTURE OF ELECTRICAL EQUIPMENT"/>
    <n v="666"/>
    <n v="123"/>
    <n v="126"/>
    <n v="153"/>
    <n v="133.4"/>
    <n v="1.0587301587301587"/>
    <n v="1019"/>
    <n v="18654.825396825396"/>
    <m/>
    <m/>
  </r>
  <r>
    <n v="921"/>
    <n v="291908621104"/>
    <x v="177"/>
    <s v="GE OIL &amp; GAS India PVT LTD"/>
    <s v="PCKG,005675795-919-0000,MASON"/>
    <n v="10"/>
    <s v="NOS"/>
    <n v="1758.652"/>
    <m/>
    <n v="17586.52"/>
    <n v="84819090"/>
    <n v="7.4999999999999997E-2"/>
    <n v="0"/>
    <n v="0"/>
    <m/>
    <n v="0.1"/>
    <n v="0"/>
    <n v="0.18"/>
    <s v="001/2017-III368"/>
    <n v="1318.989"/>
    <n v="0"/>
    <n v="131.8989"/>
    <n v="3426.7334220000002"/>
    <n v="4877.621322"/>
    <s v="DOC PENDING_INV/EXIT/INV/073"/>
    <s v="2000CH010P4102211918"/>
    <s v="0P4102211918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11918"/>
    <s v="Verification Completed by NSS"/>
    <s v="Phaze_2"/>
    <s v="F25511206167"/>
    <n v="10"/>
    <x v="901"/>
    <s v="PHASE_1_ACT"/>
    <m/>
    <s v="Documents required for remaining qty"/>
    <n v="1938"/>
    <x v="2"/>
    <n v="1758.652"/>
    <d v="2019-08-01T00:00:00"/>
    <s v="(R). MANUFACTURE OF MACHINERY AND EQUIPMENT"/>
    <n v="722"/>
    <n v="92"/>
    <n v="113.6"/>
    <n v="153"/>
    <n v="130.80000000000001"/>
    <n v="1.1514084507042255"/>
    <n v="1962"/>
    <n v="20249.267746478876"/>
    <m/>
    <m/>
  </r>
  <r>
    <n v="922"/>
    <n v="292203577260"/>
    <x v="195"/>
    <s v="EMERSON PROCESS MANAGEMENT"/>
    <s v="SPRG F/ACTR,1E827227082,EMER-PM"/>
    <n v="2"/>
    <s v="SET"/>
    <n v="8753"/>
    <m/>
    <n v="17506"/>
    <n v="84819090"/>
    <n v="7.4999999999999997E-2"/>
    <n v="0"/>
    <n v="0"/>
    <m/>
    <n v="0.1"/>
    <n v="0"/>
    <n v="0.18"/>
    <s v="001/2017-III368"/>
    <n v="1312.95"/>
    <n v="0"/>
    <n v="131.29500000000002"/>
    <n v="3411.0440999999996"/>
    <n v="4855.2891"/>
    <s v="DOC PENDING_INV/EXIT/INV/073"/>
    <s v="2000CH010P4102224939"/>
    <s v="0P4102224939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39"/>
    <s v="Verification Completed by NSS"/>
    <m/>
    <s v="2RXC21-1440"/>
    <n v="2"/>
    <x v="902"/>
    <s v="PHASE_1_ACT"/>
    <m/>
    <s v="Documents required for remaining qty"/>
    <n v="987"/>
    <x v="1"/>
    <n v="8753"/>
    <d v="2022-03-01T00:00:00"/>
    <s v="(Q). MANUFACTURE OF ELECTRICAL EQUIPMENT"/>
    <n v="666"/>
    <n v="123"/>
    <n v="126"/>
    <n v="153"/>
    <n v="133.4"/>
    <n v="1.0587301587301587"/>
    <n v="1019"/>
    <n v="18534.13015873016"/>
    <m/>
    <m/>
  </r>
  <r>
    <n v="923"/>
    <n v="291805806305"/>
    <x v="332"/>
    <s v="Flowserve sanmar Limited"/>
    <s v="GSKT,VITON,2H-134268/76,FS-SEALS"/>
    <n v="2"/>
    <s v="NOS"/>
    <n v="8709"/>
    <m/>
    <n v="17418"/>
    <n v="40169320"/>
    <n v="0.1"/>
    <n v="0"/>
    <n v="0"/>
    <n v="0"/>
    <n v="0.1"/>
    <n v="0"/>
    <n v="0.18"/>
    <s v="001/2017-III123A"/>
    <n v="1741.8000000000002"/>
    <n v="0"/>
    <n v="174.18000000000004"/>
    <n v="3480.1163999999999"/>
    <n v="5396.0964000000004"/>
    <s v="DOC PENDING_INV/EXIT/INV/076"/>
    <s v="2000CH010P4205031099"/>
    <s v="0P4205031099"/>
    <n v="291805806305"/>
    <s v="6046319"/>
    <d v="2018-07-11T00:00:00"/>
    <d v="2018-01-12T00:00:00"/>
    <e v="#N/A"/>
    <e v="#N/A"/>
    <e v="#N/A"/>
    <s v="Local"/>
    <m/>
    <m/>
    <m/>
    <m/>
    <m/>
    <m/>
    <n v="2000"/>
    <s v="CH01"/>
    <s v="0P4205031099"/>
    <s v="Verification Completed by NSS"/>
    <m/>
    <n v="6100416423"/>
    <n v="2"/>
    <x v="903"/>
    <s v="PHASE_1_ACT"/>
    <m/>
    <s v="documents required for remaining qty"/>
    <n v="2526"/>
    <x v="2"/>
    <n v="8709"/>
    <d v="2018-01-01T00:00:00"/>
    <s v="(R). MANUFACTURE OF MACHINERY AND EQUIPMENT"/>
    <n v="722"/>
    <n v="73"/>
    <n v="110"/>
    <n v="153"/>
    <n v="130.80000000000001"/>
    <n v="1.1890909090909092"/>
    <n v="2539"/>
    <n v="20711.585454545457"/>
    <m/>
    <m/>
  </r>
  <r>
    <n v="924"/>
    <n v="291600332100"/>
    <x v="333"/>
    <s v="Jain Traders"/>
    <s v="CONT PWR,230VAC,140A,3TF51020AP0,SIEMENS"/>
    <n v="1"/>
    <s v="EA"/>
    <n v="12705.3"/>
    <m/>
    <n v="12705.3"/>
    <n v="85365010"/>
    <n v="0.1"/>
    <n v="0"/>
    <n v="0"/>
    <n v="0"/>
    <n v="0.1"/>
    <n v="0"/>
    <n v="0.18"/>
    <s v="001/2017-III388A"/>
    <n v="1270.53"/>
    <n v="0"/>
    <n v="127.053"/>
    <n v="2538.5189399999999"/>
    <n v="3936.10194"/>
    <s v="DOC PENDING_INV/EXIT/INV/078"/>
    <s v="2000GS010P4610210031"/>
    <s v="0P4610210031"/>
    <n v="291600332100"/>
    <n v="3954"/>
    <d v="2016-01-30T00:00:00"/>
    <d v="2015-10-17T00:00:00"/>
    <e v="#N/A"/>
    <e v="#N/A"/>
    <e v="#N/A"/>
    <s v="Local"/>
    <m/>
    <m/>
    <m/>
    <m/>
    <m/>
    <m/>
    <n v="2000"/>
    <s v="GS01"/>
    <s v="0P4610210031"/>
    <s v="Verification Completed by NSS"/>
    <s v="Phaze1_Part_2"/>
    <s v="866/15-16"/>
    <n v="1"/>
    <x v="904"/>
    <s v="PHASE_1_ACT"/>
    <m/>
    <n v="1"/>
    <n v="3344"/>
    <x v="1"/>
    <n v="17405.43"/>
    <d v="2015-10-01T00:00:00"/>
    <s v="(Q). MANUFACTURE OF ELECTRICAL EQUIPMENT"/>
    <n v="666"/>
    <n v="46"/>
    <n v="108.4"/>
    <n v="153"/>
    <n v="133.4"/>
    <n v="1.2306273062730628"/>
    <n v="3362"/>
    <n v="21419.597435424355"/>
    <m/>
    <m/>
  </r>
  <r>
    <n v="925"/>
    <m/>
    <x v="11"/>
    <s v="Virgo Valves &amp; Controls Private Lim"/>
    <s v="SPR KIT,KN08616B392S0SECL,VIRGO"/>
    <n v="1"/>
    <s v="ST"/>
    <n v="17316"/>
    <m/>
    <n v="17316"/>
    <n v="39241090"/>
    <n v="0.15"/>
    <m/>
    <m/>
    <m/>
    <n v="0.1"/>
    <m/>
    <n v="0.18"/>
    <s v="001/2017-III109"/>
    <n v="2597.4"/>
    <n v="0"/>
    <n v="259.74"/>
    <n v="3631.1652000000004"/>
    <n v="6488.3052000000007"/>
    <s v="DOC PENDING_INV/EXIT/INV/164"/>
    <s v="2000CH010P4102210966"/>
    <s v="2000CH010P4102210966"/>
    <n v="291603490673"/>
    <s v="0037260"/>
    <d v="2016-08-19T00:00:00"/>
    <d v="2016-07-25T00:00:00"/>
    <e v="#N/A"/>
    <e v="#N/A"/>
    <e v="#N/A"/>
    <s v="Local"/>
    <m/>
    <m/>
    <m/>
    <m/>
    <m/>
    <m/>
    <n v="2000"/>
    <s v="CH01"/>
    <s v="0P4102210966"/>
    <s v="Verification Completed by NSS"/>
    <m/>
    <n v="623086"/>
    <n v="1"/>
    <x v="905"/>
    <s v="PHASE_6_ACT"/>
    <m/>
    <m/>
    <n v="3062"/>
    <x v="2"/>
    <n v="17316"/>
    <d v="2016-07-01T00:00:00"/>
    <s v="(R). MANUFACTURE OF MACHINERY AND EQUIPMENT"/>
    <n v="722"/>
    <n v="55"/>
    <n v="107.8"/>
    <n v="153"/>
    <n v="130.80000000000001"/>
    <n v="1.2133580705009277"/>
    <n v="3088"/>
    <n v="21010.508348794065"/>
    <m/>
    <m/>
  </r>
  <r>
    <n v="926"/>
    <n v="292104357171"/>
    <x v="127"/>
    <s v="Bharat Heavy Electricals Limited"/>
    <s v="DISK HLDR-9408,930756750000,BHEL"/>
    <n v="3"/>
    <s v="NOS"/>
    <n v="3840"/>
    <m/>
    <n v="11520"/>
    <n v="84819090"/>
    <n v="7.4999999999999997E-2"/>
    <m/>
    <n v="0"/>
    <m/>
    <n v="0.1"/>
    <m/>
    <n v="0.18"/>
    <s v="001/2017-III368"/>
    <n v="864"/>
    <n v="0"/>
    <n v="86.4"/>
    <n v="2244.672"/>
    <n v="3195.0720000000001"/>
    <s v="DOC PENDING_INV/EXIT/INV/097"/>
    <s v="2000CH010P5269300944"/>
    <s v="0P5269300944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00944"/>
    <s v="Verification Completed by NSS"/>
    <s v="Phaze_2"/>
    <n v="7620000778"/>
    <n v="3"/>
    <x v="906"/>
    <s v="PHASE_3_ACT"/>
    <m/>
    <m/>
    <n v="1364"/>
    <x v="1"/>
    <n v="5760"/>
    <d v="2021-03-01T00:00:00"/>
    <s v="(Q). MANUFACTURE OF ELECTRICAL EQUIPMENT"/>
    <n v="666"/>
    <n v="111"/>
    <n v="118.9"/>
    <n v="153"/>
    <n v="133.4"/>
    <n v="1.121951219512195"/>
    <n v="1384"/>
    <n v="19387.317073170729"/>
    <m/>
    <m/>
  </r>
  <r>
    <n v="927"/>
    <n v="291603877320"/>
    <x v="322"/>
    <s v="Larsen &amp; Toubro Limited"/>
    <s v="FSE,HRC,415VAC,80A,100KA,HN,L&amp;T"/>
    <n v="75"/>
    <s v="EA"/>
    <n v="229.28559999999868"/>
    <m/>
    <n v="17196.4199999999"/>
    <n v="85369090"/>
    <n v="0.1"/>
    <m/>
    <n v="0"/>
    <m/>
    <n v="0.1"/>
    <m/>
    <n v="0.18"/>
    <s v="001/2017-III388A"/>
    <n v="1719.64199999999"/>
    <n v="0"/>
    <n v="171.96419999999901"/>
    <n v="3435.8447159999796"/>
    <n v="5327.4509159999689"/>
    <s v="DOC PENDING_INV/EXIT/INV/098"/>
    <s v="2000CH010T2062320081"/>
    <s v="0T2062320081"/>
    <n v="291603877320"/>
    <s v="0037503"/>
    <d v="2016-08-20T00:00:00"/>
    <d v="2016-08-05T00:00:00"/>
    <e v="#N/A"/>
    <e v="#N/A"/>
    <e v="#N/A"/>
    <s v="Local"/>
    <m/>
    <m/>
    <m/>
    <m/>
    <m/>
    <m/>
    <n v="2000"/>
    <s v="CH01"/>
    <s v="0T2062320081"/>
    <s v="Verification Completed by NSS"/>
    <m/>
    <n v="1150006013"/>
    <n v="75"/>
    <x v="907"/>
    <s v="PHASE_3_ACT"/>
    <m/>
    <m/>
    <n v="3051"/>
    <x v="1"/>
    <n v="229.28559999999868"/>
    <d v="2016-08-01T00:00:00"/>
    <s v="(Q). MANUFACTURE OF ELECTRICAL EQUIPMENT"/>
    <n v="666"/>
    <n v="56"/>
    <n v="108"/>
    <n v="153"/>
    <n v="133.4"/>
    <n v="1.2351851851851852"/>
    <n v="3057"/>
    <n v="21240.7632222221"/>
    <m/>
    <m/>
  </r>
  <r>
    <n v="928"/>
    <n v="292213345222"/>
    <x v="334"/>
    <s v="Kalindi Enterprise"/>
    <s v="SHEET,SHIM,SS,1MM"/>
    <n v="7"/>
    <s v="EA"/>
    <n v="2450"/>
    <m/>
    <n v="17150"/>
    <n v="39269099"/>
    <n v="0.15"/>
    <n v="0"/>
    <n v="0"/>
    <n v="0"/>
    <n v="0.1"/>
    <n v="0"/>
    <n v="0.18"/>
    <s v="001/2017-III111"/>
    <n v="2572.5"/>
    <n v="0"/>
    <n v="257.25"/>
    <n v="3596.355"/>
    <n v="6426.1049999999996"/>
    <s v="DOC PENDING_INV/EXIT/INV/093"/>
    <s v="2000CH010T1586730007"/>
    <s v="0T1586730007"/>
    <n v="292213345222"/>
    <s v="6114013"/>
    <d v="2022-12-22T00:00:00"/>
    <d v="2022-12-21T00:00:00"/>
    <e v="#N/A"/>
    <e v="#N/A"/>
    <e v="#N/A"/>
    <s v="Local"/>
    <m/>
    <m/>
    <m/>
    <m/>
    <m/>
    <m/>
    <n v="2000"/>
    <s v="CH01"/>
    <s v="0T1586730007"/>
    <s v="Zero Stock_Line Item"/>
    <m/>
    <s v="KE-430-2223"/>
    <n v="7"/>
    <x v="908"/>
    <s v="PHASE_2_ACT"/>
    <m/>
    <m/>
    <n v="722"/>
    <x v="2"/>
    <n v="2450"/>
    <d v="2022-12-01T00:00:00"/>
    <s v="(R). MANUFACTURE OF MACHINERY AND EQUIPMENT"/>
    <n v="722"/>
    <n v="132"/>
    <n v="126.3"/>
    <n v="153"/>
    <n v="130.80000000000001"/>
    <n v="1.0356294536817103"/>
    <n v="744"/>
    <n v="17761.045130641331"/>
    <m/>
    <m/>
  </r>
  <r>
    <n v="929"/>
    <n v="292202555540"/>
    <x v="326"/>
    <s v="Bharat Heavy Electricals Limited"/>
    <s v="ADJ RING PIN,930700410000,BHEL"/>
    <n v="2"/>
    <s v="NOS"/>
    <n v="8550"/>
    <m/>
    <n v="17100"/>
    <n v="84819090"/>
    <n v="7.4999999999999997E-2"/>
    <m/>
    <n v="0"/>
    <m/>
    <n v="0.1"/>
    <m/>
    <n v="0.18"/>
    <s v="001/2017-III368"/>
    <n v="1282.5"/>
    <n v="0"/>
    <n v="128.25"/>
    <n v="3331.9349999999999"/>
    <n v="4742.6849999999995"/>
    <s v="DOC PENDING_INV/EXIT/INV/097"/>
    <s v="2000CH010P5269320428"/>
    <s v="0P5269320428"/>
    <n v="292202555540"/>
    <s v="6023264"/>
    <d v="2022-03-11T00:00:00"/>
    <d v="2022-02-24T00:00:00"/>
    <e v="#N/A"/>
    <e v="#N/A"/>
    <e v="#N/A"/>
    <s v="Local"/>
    <m/>
    <m/>
    <m/>
    <m/>
    <m/>
    <m/>
    <n v="2000"/>
    <s v="CH01"/>
    <s v="0P5269320428"/>
    <s v="Verification Completed by NSS"/>
    <m/>
    <n v="7621000642"/>
    <n v="2"/>
    <x v="909"/>
    <s v="PHASE_3_ACT"/>
    <m/>
    <m/>
    <n v="1022"/>
    <x v="1"/>
    <n v="8550"/>
    <d v="2022-02-01T00:00:00"/>
    <s v="(Q). MANUFACTURE OF ELECTRICAL EQUIPMENT"/>
    <n v="666"/>
    <n v="122"/>
    <n v="124.8"/>
    <n v="153"/>
    <n v="133.4"/>
    <n v="1.0689102564102564"/>
    <n v="1047"/>
    <n v="18278.365384615383"/>
    <m/>
    <m/>
  </r>
  <r>
    <n v="930"/>
    <n v="292104357171"/>
    <x v="127"/>
    <s v="Bharat Heavy Electricals Limited"/>
    <s v="ADJ RING PIN,930700890000,BHEL"/>
    <n v="2"/>
    <s v="NOS"/>
    <n v="8550"/>
    <m/>
    <n v="17100"/>
    <n v="84819090"/>
    <n v="7.4999999999999997E-2"/>
    <m/>
    <n v="0"/>
    <m/>
    <n v="0.1"/>
    <m/>
    <n v="0.18"/>
    <s v="001/2017-III368"/>
    <n v="1282.5"/>
    <n v="0"/>
    <n v="128.25"/>
    <n v="3331.9349999999999"/>
    <n v="4742.6849999999995"/>
    <s v="DOC PENDING_INV/EXIT/INV/097"/>
    <s v="2000CH010P5269320430"/>
    <s v="0P5269320430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20430"/>
    <s v="Verification Completed by NSS"/>
    <s v="Phaze1_Part_2"/>
    <n v="7620000778"/>
    <n v="2"/>
    <x v="909"/>
    <s v="PHASE_3_ACT"/>
    <m/>
    <m/>
    <n v="1364"/>
    <x v="1"/>
    <n v="8550"/>
    <d v="2021-03-01T00:00:00"/>
    <s v="(Q). MANUFACTURE OF ELECTRICAL EQUIPMENT"/>
    <n v="666"/>
    <n v="111"/>
    <n v="118.9"/>
    <n v="153"/>
    <n v="133.4"/>
    <n v="1.121951219512195"/>
    <n v="1384"/>
    <n v="19185.365853658535"/>
    <m/>
    <m/>
  </r>
  <r>
    <n v="931"/>
    <n v="292000666134"/>
    <x v="335"/>
    <s v="Vipal Enterprises Pvt. Ltd."/>
    <s v="ELB,TUBE,COMPR,MALE,SS316,NPTM,3/8X3/8IN"/>
    <n v="59"/>
    <s v="EA"/>
    <n v="289.68966101694747"/>
    <m/>
    <n v="17091.6899999999"/>
    <n v="73079990"/>
    <n v="0.1"/>
    <s v="050/2017-377A"/>
    <n v="0"/>
    <m/>
    <n v="0.1"/>
    <m/>
    <n v="0.18"/>
    <s v="001/2017-III221"/>
    <n v="1709.1689999999901"/>
    <n v="0"/>
    <n v="170.91689999999903"/>
    <n v="3414.9196619999802"/>
    <n v="5295.0055619999694"/>
    <s v="DOC PENDING_INV/EXIT/INV/098"/>
    <s v="2000CH010T1739400020"/>
    <s v="0T1739400020"/>
    <n v="292000666134"/>
    <s v="6005599"/>
    <d v="2020-01-20T00:00:00"/>
    <d v="2020-01-06T00:00:00"/>
    <e v="#N/A"/>
    <e v="#N/A"/>
    <e v="#N/A"/>
    <s v="Local"/>
    <m/>
    <m/>
    <m/>
    <m/>
    <m/>
    <m/>
    <n v="2000"/>
    <s v="CH01"/>
    <s v="0T1739400020"/>
    <s v="Verification Completed by NSS"/>
    <m/>
    <s v="DOM-0116/19-20"/>
    <n v="59"/>
    <x v="910"/>
    <s v="PHASE_3_ACT"/>
    <m/>
    <m/>
    <n v="1802"/>
    <x v="2"/>
    <n v="289.68966101694747"/>
    <d v="2020-01-01T00:00:00"/>
    <s v="(R). MANUFACTURE OF MACHINERY AND EQUIPMENT"/>
    <n v="722"/>
    <n v="97"/>
    <n v="113.2"/>
    <n v="153"/>
    <n v="130.80000000000001"/>
    <n v="1.1554770318021201"/>
    <n v="1809"/>
    <n v="19749.055229681864"/>
    <m/>
    <m/>
  </r>
  <r>
    <n v="932"/>
    <n v="291906825792"/>
    <x v="290"/>
    <s v="Shasan Piping Solution"/>
    <s v="NIP,THD,AISI 304,BSP,SCH80,150MM,1IN"/>
    <n v="38"/>
    <s v="NOS"/>
    <n v="200"/>
    <m/>
    <n v="7600"/>
    <n v="73079990"/>
    <n v="0.1"/>
    <s v="050/2017-377A"/>
    <n v="0"/>
    <m/>
    <n v="0.1"/>
    <m/>
    <n v="0.18"/>
    <s v="001/2017-III221"/>
    <n v="760"/>
    <n v="0"/>
    <n v="76"/>
    <n v="1518.48"/>
    <n v="2354.48"/>
    <s v="DOC PENDING_INV/EXIT/INV/097"/>
    <s v="2000CH010T1710560020"/>
    <s v="0T1710560020"/>
    <n v="291906825792"/>
    <s v="6050127"/>
    <d v="2019-07-16T00:00:00"/>
    <d v="2019-07-03T00:00:00"/>
    <e v="#N/A"/>
    <e v="#N/A"/>
    <e v="#N/A"/>
    <s v="Local"/>
    <m/>
    <m/>
    <m/>
    <m/>
    <m/>
    <m/>
    <n v="2000"/>
    <s v="CH01"/>
    <s v="0T1710560020"/>
    <s v="Verification Completed by NSS"/>
    <m/>
    <s v="SPS-050/19-20"/>
    <n v="38"/>
    <x v="911"/>
    <s v="PHASE_3_ACT"/>
    <m/>
    <m/>
    <n v="1989"/>
    <x v="2"/>
    <n v="449.20052631578687"/>
    <d v="2019-07-01T00:00:00"/>
    <s v="(R). MANUFACTURE OF MACHINERY AND EQUIPMENT"/>
    <n v="722"/>
    <n v="91"/>
    <n v="113.2"/>
    <n v="153"/>
    <n v="130.80000000000001"/>
    <n v="1.1554770318021201"/>
    <n v="1993"/>
    <n v="19723.55385158999"/>
    <m/>
    <m/>
  </r>
  <r>
    <n v="933"/>
    <n v="291700024372"/>
    <x v="336"/>
    <s v="Eagle Burgmann India Pvt. Ltd."/>
    <s v="PACKING,B02902AB0B/555.21,EAGLEBUR"/>
    <n v="1"/>
    <s v="EA"/>
    <n v="16546.18"/>
    <m/>
    <n v="16546.18"/>
    <n v="84842000"/>
    <n v="7.4999999999999997E-2"/>
    <n v="0"/>
    <n v="0"/>
    <n v="0"/>
    <n v="0.1"/>
    <n v="0"/>
    <n v="0.18"/>
    <s v="001/2017-III369B"/>
    <n v="1240.9635000000001"/>
    <n v="0"/>
    <n v="124.09635000000002"/>
    <n v="3224.023173"/>
    <n v="4589.0830230000001"/>
    <s v="DOC PENDING_INV/EXIT/INV/068"/>
    <s v="2000GS010P3034070866"/>
    <s v="0P3034070866"/>
    <n v="291700024372"/>
    <s v="0001022"/>
    <d v="2017-01-07T00:00:00"/>
    <d v="2016-12-22T00:00:00"/>
    <e v="#N/A"/>
    <e v="#N/A"/>
    <e v="#N/A"/>
    <s v="Local"/>
    <m/>
    <m/>
    <m/>
    <m/>
    <m/>
    <m/>
    <n v="2000"/>
    <s v="GS01"/>
    <s v="0P3034070866"/>
    <s v="Verification Completed by NSS"/>
    <m/>
    <n v="5158"/>
    <n v="1"/>
    <x v="912"/>
    <s v="PHASE_1_ACT"/>
    <m/>
    <n v="1"/>
    <n v="2912"/>
    <x v="2"/>
    <n v="17021.490000000002"/>
    <d v="2016-12-01T00:00:00"/>
    <s v="(R). MANUFACTURE OF MACHINERY AND EQUIPMENT"/>
    <n v="722"/>
    <n v="60"/>
    <n v="108.3"/>
    <n v="153"/>
    <n v="130.80000000000001"/>
    <n v="1.2077562326869808"/>
    <n v="2935"/>
    <n v="20557.810637119121"/>
    <m/>
    <m/>
  </r>
  <r>
    <n v="934"/>
    <n v="291706294051"/>
    <x v="144"/>
    <s v="Bombay Fluid System Components"/>
    <s v="LINE FLTR,F/FLTR,SS-4F-K4-7,SWAGELOK"/>
    <n v="27"/>
    <s v="EA"/>
    <n v="626.98074074074077"/>
    <m/>
    <n v="16928.48"/>
    <n v="84219900"/>
    <n v="7.4999999999999997E-2"/>
    <s v="050/2017 - 454"/>
    <n v="0"/>
    <n v="0"/>
    <n v="0.1"/>
    <n v="0"/>
    <n v="0.18"/>
    <s v="001/2017 - III322"/>
    <n v="1269.636"/>
    <n v="0"/>
    <n v="126.9636"/>
    <n v="3298.5143279999993"/>
    <n v="4695.1139279999989"/>
    <s v="DOC PENDING_INV/EXIT/INV/081"/>
    <s v="2000GS010T1782450004"/>
    <s v="0T1782450004"/>
    <n v="291706294051"/>
    <s v="6054012"/>
    <d v="2017-11-04T00:00:00"/>
    <d v="2017-10-12T00:00:00"/>
    <e v="#N/A"/>
    <e v="#N/A"/>
    <e v="#N/A"/>
    <s v="Local"/>
    <m/>
    <m/>
    <m/>
    <m/>
    <m/>
    <m/>
    <n v="2000"/>
    <s v="GS01"/>
    <s v="0T1782450004"/>
    <s v="Verification Completed by NSS"/>
    <m/>
    <n v="745480"/>
    <n v="27"/>
    <x v="913"/>
    <s v="PHASE_1_ACT"/>
    <m/>
    <m/>
    <n v="2618"/>
    <x v="2"/>
    <n v="626.98074074074077"/>
    <d v="2017-10-01T00:00:00"/>
    <s v="(R). MANUFACTURE OF MACHINERY AND EQUIPMENT"/>
    <n v="722"/>
    <n v="70"/>
    <n v="109"/>
    <n v="153"/>
    <n v="130.80000000000001"/>
    <n v="1.2000000000000002"/>
    <n v="2631"/>
    <n v="20314.176000000003"/>
    <m/>
    <m/>
  </r>
  <r>
    <n v="935"/>
    <n v="171601690842"/>
    <x v="11"/>
    <s v="SIMPEX ENGINEERING INC"/>
    <s v="0P3038050013  GAUGE,OIL LVL,250005-21-010,MARLAND  (100001537)"/>
    <n v="1"/>
    <s v="EA"/>
    <n v="16725.37"/>
    <n v="16725.37"/>
    <n v="33450.74"/>
    <m/>
    <m/>
    <m/>
    <m/>
    <m/>
    <m/>
    <m/>
    <n v="0.18"/>
    <s v="III421"/>
    <n v="0"/>
    <m/>
    <n v="0"/>
    <n v="6021.1331999999993"/>
    <n v="6021.1331999999993"/>
    <s v="NA_INV/EXIT/INV/150_DOC PENDING"/>
    <s v="2000GS010P3038050013"/>
    <s v="0P3038050013"/>
    <e v="#N/A"/>
    <e v="#N/A"/>
    <e v="#N/A"/>
    <d v="2016-05-25T00:00:00"/>
    <n v="171601690842"/>
    <s v="0002893"/>
    <d v="2016-08-01T00:00:00"/>
    <s v="Import"/>
    <m/>
    <m/>
    <m/>
    <m/>
    <m/>
    <m/>
    <n v="2000"/>
    <s v="GS01"/>
    <s v="0P3038050013"/>
    <s v="Verification Completed by NSS"/>
    <s v="Phaze1_Part_1"/>
    <n v="100001537"/>
    <n v="1"/>
    <x v="914"/>
    <s v="PHASE_3_NSS"/>
    <s v="63 LINE ITEM OF NSS"/>
    <m/>
    <n v="3123"/>
    <x v="0"/>
    <n v="16847.61"/>
    <d v="2016-05-01T00:00:00"/>
    <s v="(J). MANUFACTURE OF CHEMICALS AND CHEMICAL PRODUCTS"/>
    <n v="364"/>
    <n v="53"/>
    <n v="111.7"/>
    <n v="153"/>
    <n v="136.4"/>
    <n v="1.2211280214861235"/>
    <n v="3149"/>
    <n v="20573.088666069831"/>
    <m/>
    <m/>
  </r>
  <r>
    <n v="936"/>
    <n v="291800801375"/>
    <x v="301"/>
    <s v="EIBC Private Limited"/>
    <s v="BRG,BALL,MET,7314,70MM,150MM"/>
    <n v="4"/>
    <s v="EA"/>
    <n v="4199.5200000000004"/>
    <m/>
    <n v="16798.080000000002"/>
    <n v="84821020"/>
    <n v="7.4999999999999997E-2"/>
    <n v="0"/>
    <n v="0"/>
    <n v="0"/>
    <n v="0.1"/>
    <n v="0"/>
    <n v="0.18"/>
    <s v="001/2017 -III369"/>
    <n v="1259.856"/>
    <n v="0"/>
    <n v="125.98560000000001"/>
    <n v="3273.105888"/>
    <n v="4658.9474879999998"/>
    <s v="DOC PENDING_INV/EXIT/INV/068"/>
    <s v="2000CH010P3002010005"/>
    <s v="0P3002010005"/>
    <n v="291800801375"/>
    <s v="6006982"/>
    <d v="2018-01-29T00:00:00"/>
    <d v="2018-01-20T00:00:00"/>
    <e v="#N/A"/>
    <e v="#N/A"/>
    <e v="#N/A"/>
    <s v="Local"/>
    <m/>
    <m/>
    <m/>
    <m/>
    <m/>
    <m/>
    <n v="2000"/>
    <s v="CH01"/>
    <s v="0P3002010005"/>
    <s v="Verification Completed by NSS"/>
    <m/>
    <s v="ABD/G3608/1718"/>
    <n v="4"/>
    <x v="915"/>
    <s v="PHASE_1_ACT"/>
    <m/>
    <s v="Documents required for remaining quantity."/>
    <n v="2518"/>
    <x v="2"/>
    <n v="4199.5200000000004"/>
    <d v="2018-01-01T00:00:00"/>
    <s v="(R). MANUFACTURE OF MACHINERY AND EQUIPMENT"/>
    <n v="722"/>
    <n v="73"/>
    <n v="110"/>
    <n v="153"/>
    <n v="130.80000000000001"/>
    <n v="1.1890909090909092"/>
    <n v="2539"/>
    <n v="19974.444218181823"/>
    <m/>
    <m/>
  </r>
  <r>
    <n v="937"/>
    <n v="292104830640"/>
    <x v="337"/>
    <s v="Kirloskar Ebara Pumps Limited"/>
    <s v="GUARD,BRG,93.4,50X40 DCS7M,KEPL"/>
    <n v="1"/>
    <s v="NOS"/>
    <n v="16739"/>
    <m/>
    <n v="16739"/>
    <n v="84799090"/>
    <n v="7.4999999999999997E-2"/>
    <n v="0"/>
    <n v="0"/>
    <n v="0"/>
    <n v="0.1"/>
    <n v="0"/>
    <n v="0.18"/>
    <s v="001/2017-III366"/>
    <n v="1255.425"/>
    <n v="0"/>
    <n v="125.5425"/>
    <n v="3261.5941499999994"/>
    <n v="4642.5616499999996"/>
    <s v="DOC PENDING_INV/EXIT/INV/076"/>
    <s v="2000CH010P4205023451"/>
    <s v="0P4205023451"/>
    <n v="292104830640"/>
    <s v="6041718"/>
    <d v="2021-05-24T00:00:00"/>
    <d v="2021-03-27T00:00:00"/>
    <e v="#N/A"/>
    <e v="#N/A"/>
    <e v="#N/A"/>
    <s v="Local"/>
    <m/>
    <m/>
    <m/>
    <m/>
    <m/>
    <m/>
    <n v="2000"/>
    <s v="CH01"/>
    <s v="0P4205023451"/>
    <s v="Verification Completed by NSS"/>
    <m/>
    <n v="7199963116"/>
    <n v="1"/>
    <x v="916"/>
    <s v="PHASE_1_ACT"/>
    <m/>
    <s v="Documents required"/>
    <n v="1356"/>
    <x v="2"/>
    <n v="16739"/>
    <d v="2021-03-01T00:00:00"/>
    <s v="(R). MANUFACTURE OF MACHINERY AND EQUIPMENT"/>
    <n v="722"/>
    <n v="111"/>
    <n v="116.1"/>
    <n v="153"/>
    <n v="130.80000000000001"/>
    <n v="1.1266149870801034"/>
    <n v="1384"/>
    <n v="18858.408268733852"/>
    <m/>
    <m/>
  </r>
  <r>
    <n v="938"/>
    <n v="291604728763"/>
    <x v="119"/>
    <s v="Emerson Process Management"/>
    <s v="SEAT RING,3,3IN PORT,15A6506X012,FISH-CO"/>
    <n v="1"/>
    <s v="NOS"/>
    <n v="16734"/>
    <m/>
    <n v="16734"/>
    <n v="84819090"/>
    <n v="7.4999999999999997E-2"/>
    <n v="0"/>
    <n v="0"/>
    <m/>
    <n v="0.1"/>
    <n v="0"/>
    <n v="0.18"/>
    <s v="001/2017-III368"/>
    <n v="1255.05"/>
    <n v="0"/>
    <n v="125.505"/>
    <n v="3260.6199000000001"/>
    <n v="4641.1749"/>
    <s v="DOC PENDING_INV/EXIT/INV/073"/>
    <s v="2000CH010P4102210638"/>
    <s v="0P4102210638"/>
    <n v="291604728763"/>
    <s v="0045120"/>
    <d v="2016-10-10T00:00:00"/>
    <d v="2016-09-16T00:00:00"/>
    <e v="#N/A"/>
    <e v="#N/A"/>
    <e v="#N/A"/>
    <s v="Local"/>
    <m/>
    <m/>
    <m/>
    <m/>
    <m/>
    <m/>
    <n v="2000"/>
    <s v="CH01"/>
    <s v="0P4102210638"/>
    <s v="Verification Completed by NSS"/>
    <m/>
    <n v="6316001236"/>
    <n v="1"/>
    <x v="917"/>
    <s v="PHASE_1_ACT"/>
    <m/>
    <s v="Duplicate Entry"/>
    <n v="3009"/>
    <x v="2"/>
    <n v="16734"/>
    <d v="2016-09-01T00:00:00"/>
    <s v="(R). MANUFACTURE OF MACHINERY AND EQUIPMENT"/>
    <n v="722"/>
    <n v="57"/>
    <n v="107.4"/>
    <n v="153"/>
    <n v="130.80000000000001"/>
    <n v="1.217877094972067"/>
    <n v="3026"/>
    <n v="20379.955307262568"/>
    <m/>
    <m/>
  </r>
  <r>
    <n v="939"/>
    <n v="292310405800"/>
    <x v="159"/>
    <s v="EMERSON PROCESS MANAGEMENT"/>
    <s v="LNTRN RING,STEM,1/2,1J962335072,FISH-CO"/>
    <n v="9"/>
    <s v="EA"/>
    <n v="1852"/>
    <m/>
    <n v="16668"/>
    <n v="84819090"/>
    <n v="7.4999999999999997E-2"/>
    <n v="0"/>
    <n v="0"/>
    <m/>
    <n v="0.1"/>
    <n v="0"/>
    <n v="0.18"/>
    <s v="001/2017-III368"/>
    <n v="1250.0999999999999"/>
    <n v="0"/>
    <n v="125.00999999999999"/>
    <n v="3247.7597999999994"/>
    <n v="4622.8697999999995"/>
    <s v="DOC PENDING_INV/EXIT/INV/090"/>
    <s v="2000CH010P4102210522"/>
    <s v="0P4102210522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10522"/>
    <s v="New_Line item_ Addition"/>
    <m/>
    <s v="23RXC7067"/>
    <n v="9"/>
    <x v="918"/>
    <s v="PHASE_2_ACT"/>
    <m/>
    <s v="documents required for remaining quantity."/>
    <n v="449"/>
    <x v="2"/>
    <n v="1852"/>
    <d v="2023-09-01T00:00:00"/>
    <s v="(R). MANUFACTURE OF MACHINERY AND EQUIPMENT"/>
    <n v="722"/>
    <n v="141"/>
    <n v="129.19999999999999"/>
    <n v="153"/>
    <n v="130.80000000000001"/>
    <n v="1.0123839009287927"/>
    <n v="470"/>
    <n v="16874.414860681118"/>
    <m/>
    <m/>
  </r>
  <r>
    <n v="940"/>
    <n v="292203577260"/>
    <x v="195"/>
    <s v="EMERSON PROCESS MANAGEMENT"/>
    <s v="SPRG F/ACTR,1E805527082,EMER-PM"/>
    <n v="3"/>
    <s v="SET"/>
    <n v="5543"/>
    <m/>
    <n v="16629"/>
    <n v="84819090"/>
    <n v="7.4999999999999997E-2"/>
    <n v="0"/>
    <n v="0"/>
    <m/>
    <n v="0.1"/>
    <n v="0"/>
    <n v="0.18"/>
    <s v="001/2017-III368"/>
    <n v="1247.175"/>
    <n v="0"/>
    <n v="124.7175"/>
    <n v="3240.1606499999994"/>
    <n v="4612.0531499999997"/>
    <s v="DOC PENDING_INV/EXIT/INV/073"/>
    <s v="2000CH010P4102224944"/>
    <s v="0P4102224944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44"/>
    <s v="Verification Completed by NSS"/>
    <m/>
    <s v="2RXC21-1440"/>
    <n v="3"/>
    <x v="919"/>
    <s v="PHASE_1_ACT"/>
    <m/>
    <s v="Documents required for remaining qty"/>
    <n v="987"/>
    <x v="1"/>
    <n v="5543"/>
    <d v="2022-03-01T00:00:00"/>
    <s v="(Q). MANUFACTURE OF ELECTRICAL EQUIPMENT"/>
    <n v="666"/>
    <n v="123"/>
    <n v="126"/>
    <n v="153"/>
    <n v="133.4"/>
    <n v="1.0587301587301587"/>
    <n v="1019"/>
    <n v="17605.623809523811"/>
    <m/>
    <m/>
  </r>
  <r>
    <n v="941"/>
    <n v="291606045986"/>
    <x v="86"/>
    <s v="Flowserve India Controls Pvt. Ltd."/>
    <s v="O-RING,NBR,04002818,FLOW-PMP"/>
    <n v="4"/>
    <s v="NOS"/>
    <n v="4137.8874999999753"/>
    <m/>
    <n v="16551.549999999901"/>
    <n v="84841090"/>
    <n v="7.4999999999999997E-2"/>
    <n v="0"/>
    <n v="0"/>
    <n v="0"/>
    <n v="0.1"/>
    <n v="0"/>
    <n v="0.18"/>
    <s v="001/2017-III369B"/>
    <n v="1241.3662499999925"/>
    <n v="0"/>
    <n v="124.13662499999926"/>
    <n v="3225.0695174999805"/>
    <n v="4590.572392499972"/>
    <s v="DOC PENDING_INV/EXIT/INV/076"/>
    <s v="2000CH010P4205030406"/>
    <s v="0P4205030406"/>
    <n v="291606045986"/>
    <s v="0057277"/>
    <d v="2016-12-27T00:00:00"/>
    <d v="2016-09-30T00:00:00"/>
    <e v="#N/A"/>
    <e v="#N/A"/>
    <e v="#N/A"/>
    <s v="Local"/>
    <m/>
    <m/>
    <m/>
    <m/>
    <m/>
    <m/>
    <n v="2000"/>
    <s v="CH01"/>
    <s v="0P4205030406"/>
    <s v="Verification Completed by NSS"/>
    <m/>
    <n v="201610693"/>
    <n v="4"/>
    <x v="920"/>
    <s v="PHASE_1_ACT"/>
    <m/>
    <s v="documents required for remaining qty"/>
    <n v="2995"/>
    <x v="2"/>
    <n v="4137.8874999999753"/>
    <d v="2016-09-01T00:00:00"/>
    <s v="(R). MANUFACTURE OF MACHINERY AND EQUIPMENT"/>
    <n v="722"/>
    <n v="57"/>
    <n v="107.4"/>
    <n v="153"/>
    <n v="130.80000000000001"/>
    <n v="1.217877094972067"/>
    <n v="3026"/>
    <n v="20157.753631284795"/>
    <m/>
    <m/>
  </r>
  <r>
    <n v="942"/>
    <n v="291907697244"/>
    <x v="199"/>
    <s v="Instrumentation Ltd."/>
    <s v="PLG,W/STEM,F/VSC(HT)/VA2,2IN,CL600,IL"/>
    <n v="1"/>
    <s v="EA"/>
    <n v="16500"/>
    <m/>
    <n v="16500"/>
    <n v="84819090"/>
    <n v="7.4999999999999997E-2"/>
    <n v="0"/>
    <n v="0"/>
    <n v="0"/>
    <n v="0.1"/>
    <n v="0"/>
    <n v="0.18"/>
    <s v="001/2017-III368"/>
    <n v="1237.5"/>
    <n v="0"/>
    <n v="123.75"/>
    <n v="3215.0250000000001"/>
    <n v="4576.2749999999996"/>
    <s v="DOC PENDING_INV/EXIT/INV/072"/>
    <s v="2000CH010P4102201126"/>
    <s v="0P4102201126"/>
    <n v="291907697244"/>
    <s v="6056268"/>
    <d v="2019-08-08T00:00:00"/>
    <d v="2019-04-30T00:00:00"/>
    <e v="#N/A"/>
    <e v="#N/A"/>
    <e v="#N/A"/>
    <s v="Local"/>
    <m/>
    <m/>
    <m/>
    <m/>
    <m/>
    <m/>
    <n v="2000"/>
    <s v="CH01"/>
    <s v="0P4102201126"/>
    <s v="Verification Completed by NSS"/>
    <m/>
    <s v="ILP/2501"/>
    <n v="1"/>
    <x v="921"/>
    <s v="PHASE_1_ACT"/>
    <m/>
    <s v="ITEM DOES NOT MATCH WITH INVOICE"/>
    <n v="2053"/>
    <x v="1"/>
    <n v="16500"/>
    <d v="2019-04-01T00:00:00"/>
    <s v="(Q). MANUFACTURE OF ELECTRICAL EQUIPMENT"/>
    <n v="666"/>
    <n v="88"/>
    <n v="112.7"/>
    <n v="153"/>
    <n v="133.4"/>
    <n v="1.1836734693877551"/>
    <n v="2084"/>
    <n v="19530.612244897959"/>
    <m/>
    <m/>
  </r>
  <r>
    <n v="943"/>
    <n v="292103007512"/>
    <x v="303"/>
    <s v="ABB India Limited"/>
    <s v="FLTR ELEM,SS,6737-10,CPC"/>
    <n v="8"/>
    <s v="NOS"/>
    <n v="2060"/>
    <m/>
    <n v="16480"/>
    <n v="90279090"/>
    <n v="7.4999999999999997E-2"/>
    <n v="0"/>
    <n v="0"/>
    <n v="0"/>
    <n v="0.1"/>
    <n v="0"/>
    <n v="0.18"/>
    <s v="001/2017-III417"/>
    <n v="1236"/>
    <n v="0"/>
    <n v="123.60000000000001"/>
    <n v="3211.1279999999997"/>
    <n v="4570.7279999999992"/>
    <s v="DOC PENDING_INV/EXIT/INV/071"/>
    <s v="2000CH010P4100990263"/>
    <s v="0P4100990263"/>
    <n v="292103007512"/>
    <s v="6025755"/>
    <d v="2021-03-25T00:00:00"/>
    <d v="2021-03-16T00:00:00"/>
    <e v="#N/A"/>
    <e v="#N/A"/>
    <e v="#N/A"/>
    <s v="Local"/>
    <m/>
    <m/>
    <m/>
    <m/>
    <m/>
    <m/>
    <n v="2000"/>
    <s v="CH01"/>
    <s v="0P4100990263"/>
    <s v="Verification Completed by NSS"/>
    <m/>
    <n v="202901097058"/>
    <n v="8"/>
    <x v="922"/>
    <s v="PHASE_1_ACT"/>
    <m/>
    <s v="DOCUMENT REQUIRED"/>
    <n v="1367"/>
    <x v="2"/>
    <n v="2060"/>
    <d v="2021-03-01T00:00:00"/>
    <s v="(R). MANUFACTURE OF MACHINERY AND EQUIPMENT"/>
    <n v="722"/>
    <n v="111"/>
    <n v="116.1"/>
    <n v="153"/>
    <n v="130.80000000000001"/>
    <n v="1.1266149870801034"/>
    <n v="1384"/>
    <n v="18566.614987080105"/>
    <m/>
    <m/>
  </r>
  <r>
    <n v="944"/>
    <n v="292008114860"/>
    <x v="71"/>
    <s v="Kirloskar Ebara Pumps Limited"/>
    <s v="WEAR RING,CrSTL,KSOS051200102+107.1,KEPL"/>
    <n v="1"/>
    <s v="NOS"/>
    <n v="16456.73"/>
    <m/>
    <n v="16456.73"/>
    <n v="84139120"/>
    <n v="7.4999999999999997E-2"/>
    <n v="0"/>
    <n v="0"/>
    <n v="0"/>
    <n v="0.1"/>
    <n v="0"/>
    <n v="0.18"/>
    <s v="001/2017-III308B"/>
    <n v="1234.2547499999998"/>
    <n v="0"/>
    <n v="123.42547499999999"/>
    <n v="3206.5938404999997"/>
    <n v="4564.2740654999998"/>
    <s v="DOC PENDING_INV/EXIT/INV/076"/>
    <s v="2000GS010P4205030772"/>
    <s v="0P4205030772"/>
    <n v="292008114860"/>
    <s v="6072516"/>
    <d v="2020-10-16T00:00:00"/>
    <d v="2020-08-25T00:00:00"/>
    <e v="#N/A"/>
    <e v="#N/A"/>
    <e v="#N/A"/>
    <s v="Local"/>
    <m/>
    <m/>
    <m/>
    <m/>
    <m/>
    <m/>
    <n v="2000"/>
    <s v="GS01"/>
    <s v="0P4205030772"/>
    <s v="Verification Completed by NSS"/>
    <s v="Phaze1_Part_2"/>
    <n v="7199962282"/>
    <n v="1"/>
    <x v="923"/>
    <s v="PHASE_1_ACT"/>
    <m/>
    <s v="Documents required"/>
    <n v="1570"/>
    <x v="2"/>
    <n v="16456.73"/>
    <d v="2020-08-01T00:00:00"/>
    <s v="(R). MANUFACTURE OF MACHINERY AND EQUIPMENT"/>
    <n v="722"/>
    <n v="104"/>
    <n v="113.6"/>
    <n v="153"/>
    <n v="130.80000000000001"/>
    <n v="1.1514084507042255"/>
    <n v="1596"/>
    <n v="18948.417992957748"/>
    <m/>
    <m/>
  </r>
  <r>
    <n v="945"/>
    <n v="172102367673"/>
    <x v="233"/>
    <s v="Elliot Ebara Singapore PTE. Ltd."/>
    <s v="GSKT,NASB,P80M1577,ELLIOTT"/>
    <n v="3"/>
    <s v="EA"/>
    <n v="5482.47"/>
    <m/>
    <n v="16447.41"/>
    <n v="84149011"/>
    <n v="7.4999999999999997E-2"/>
    <n v="0"/>
    <n v="0"/>
    <n v="0"/>
    <n v="0.1"/>
    <n v="0"/>
    <n v="0.18"/>
    <s v="001/2017-III317B"/>
    <n v="1233.55575"/>
    <n v="0"/>
    <n v="123.355575"/>
    <n v="3204.7778385000001"/>
    <n v="4561.6891635000002"/>
    <s v="DOC PENDING_INV/EXIT/INV/065"/>
    <s v="2000GS010P0802040264"/>
    <s v="0P0802040264"/>
    <e v="#N/A"/>
    <e v="#N/A"/>
    <e v="#N/A"/>
    <d v="2021-07-19T00:00:00"/>
    <n v="172102367673"/>
    <s v="1004745"/>
    <d v="2021-09-24T00:00:00"/>
    <s v="Import"/>
    <m/>
    <m/>
    <m/>
    <m/>
    <m/>
    <m/>
    <n v="2000"/>
    <s v="GS01"/>
    <s v="0P0802040264"/>
    <s v="Verification Completed by NSS"/>
    <m/>
    <s v="N21A279-01"/>
    <n v="3"/>
    <x v="924"/>
    <s v="PHASE_1_ACT"/>
    <m/>
    <s v="ITEM NOT FOUND IN BOE"/>
    <n v="1242"/>
    <x v="2"/>
    <n v="5482.47"/>
    <d v="2021-07-01T00:00:00"/>
    <s v="(R). MANUFACTURE OF MACHINERY AND EQUIPMENT"/>
    <n v="722"/>
    <n v="115"/>
    <n v="119.2"/>
    <n v="153"/>
    <n v="130.80000000000001"/>
    <n v="1.0973154362416109"/>
    <n v="1262"/>
    <n v="18047.996879194634"/>
    <m/>
    <m/>
  </r>
  <r>
    <n v="946"/>
    <n v="292200828776"/>
    <x v="338"/>
    <s v="Process Instruments"/>
    <s v="QUICK EXCAUST VLV,1/2IN,AQ5000-04,SMC"/>
    <n v="8"/>
    <s v="PCS"/>
    <n v="2055"/>
    <m/>
    <n v="16440"/>
    <n v="84818090"/>
    <n v="7.4999999999999997E-2"/>
    <n v="0"/>
    <n v="0"/>
    <n v="0"/>
    <n v="0.1"/>
    <n v="0"/>
    <n v="0.18"/>
    <s v="001/2017-III368"/>
    <n v="1233"/>
    <n v="0"/>
    <n v="123.30000000000001"/>
    <n v="3203.3339999999998"/>
    <n v="4559.634"/>
    <s v="DOC PENDING_INV/EXIT/INV/079"/>
    <s v="2000CH010P5261440152"/>
    <s v="0P5261440152"/>
    <n v="292200828776"/>
    <s v="6007766"/>
    <d v="2022-01-25T00:00:00"/>
    <d v="2022-01-24T00:00:00"/>
    <e v="#N/A"/>
    <e v="#N/A"/>
    <e v="#N/A"/>
    <s v="Local"/>
    <m/>
    <m/>
    <m/>
    <m/>
    <m/>
    <m/>
    <n v="2000"/>
    <s v="CH01"/>
    <s v="0P5261440152"/>
    <s v="Verification Completed by NSS"/>
    <m/>
    <s v="G-998/21-22"/>
    <n v="8"/>
    <x v="925"/>
    <s v="PHASE_1_ACT"/>
    <m/>
    <s v="DOCUMENTS REQUIRED FOR REMAINING QTY."/>
    <n v="1053"/>
    <x v="2"/>
    <n v="2055"/>
    <d v="2022-01-01T00:00:00"/>
    <s v="(R). MANUFACTURE OF MACHINERY AND EQUIPMENT"/>
    <n v="722"/>
    <n v="121"/>
    <n v="121.6"/>
    <n v="153"/>
    <n v="130.80000000000001"/>
    <n v="1.0756578947368423"/>
    <n v="1078"/>
    <n v="17683.815789473687"/>
    <m/>
    <m/>
  </r>
  <r>
    <n v="947"/>
    <n v="292200828776"/>
    <x v="338"/>
    <s v="Process Instruments"/>
    <s v="HFV,VGA342-04NA,SMC"/>
    <n v="2"/>
    <s v="NOS"/>
    <n v="8217"/>
    <m/>
    <n v="16434"/>
    <n v="84812000"/>
    <n v="7.4999999999999997E-2"/>
    <n v="0"/>
    <n v="0"/>
    <n v="0"/>
    <n v="0.1"/>
    <n v="0"/>
    <n v="0.18"/>
    <s v="001/2017-III368"/>
    <n v="1232.55"/>
    <n v="0"/>
    <n v="123.255"/>
    <n v="3202.1648999999998"/>
    <n v="4557.9699000000001"/>
    <s v="DOC PENDING_INV/EXIT/INV/074"/>
    <s v="2000CH010P4103100008"/>
    <s v="0P4103100008"/>
    <n v="292200828776"/>
    <s v="6007766"/>
    <d v="2022-01-25T00:00:00"/>
    <d v="2022-01-24T00:00:00"/>
    <e v="#N/A"/>
    <e v="#N/A"/>
    <e v="#N/A"/>
    <s v="Local"/>
    <m/>
    <m/>
    <m/>
    <m/>
    <m/>
    <m/>
    <n v="2000"/>
    <s v="CH01"/>
    <s v="0P4103100008"/>
    <s v="Verification Completed by NSS"/>
    <m/>
    <s v="G-998/21-22"/>
    <n v="2"/>
    <x v="926"/>
    <s v="PHASE_1_ACT"/>
    <m/>
    <s v="documents required for remaining qty"/>
    <n v="1053"/>
    <x v="2"/>
    <n v="8217"/>
    <d v="2022-01-01T00:00:00"/>
    <s v="(R). MANUFACTURE OF MACHINERY AND EQUIPMENT"/>
    <n v="722"/>
    <n v="121"/>
    <n v="121.6"/>
    <n v="153"/>
    <n v="130.80000000000001"/>
    <n v="1.0756578947368423"/>
    <n v="1078"/>
    <n v="17677.361842105267"/>
    <m/>
    <m/>
  </r>
  <r>
    <n v="948"/>
    <n v="292213010224"/>
    <x v="327"/>
    <s v="IGP Engineers Pvt. Ltd."/>
    <s v="GSKT,SPW,PE,1342X1290MM,GRAPH,6.35MM"/>
    <n v="6"/>
    <s v="NOS"/>
    <n v="2739"/>
    <m/>
    <n v="16434"/>
    <n v="84841010"/>
    <n v="7.4999999999999997E-2"/>
    <n v="0"/>
    <n v="0"/>
    <n v="0"/>
    <n v="0.1"/>
    <n v="0"/>
    <n v="0.18"/>
    <s v="001/2017 - III369B"/>
    <n v="1232.55"/>
    <n v="0"/>
    <n v="123.255"/>
    <n v="3202.1648999999998"/>
    <n v="4557.9699000000001"/>
    <s v="DOC PENDING_INV/EXIT/INV/082"/>
    <s v="2000CH010T2544480008"/>
    <s v="0T2544480008"/>
    <n v="292213010224"/>
    <s v="6111354"/>
    <d v="2022-12-14T00:00:00"/>
    <d v="2022-12-02T00:00:00"/>
    <e v="#N/A"/>
    <e v="#N/A"/>
    <e v="#N/A"/>
    <s v="Local"/>
    <m/>
    <m/>
    <m/>
    <m/>
    <m/>
    <m/>
    <n v="2000"/>
    <s v="CH01"/>
    <s v="0T2544480008"/>
    <s v="Verification Completed by NSS"/>
    <m/>
    <s v="IGP09018/22-23"/>
    <n v="6"/>
    <x v="926"/>
    <s v="PHASE_1_ACT"/>
    <m/>
    <m/>
    <n v="741"/>
    <x v="2"/>
    <n v="2739"/>
    <d v="2022-12-01T00:00:00"/>
    <s v="(R). MANUFACTURE OF MACHINERY AND EQUIPMENT"/>
    <n v="722"/>
    <n v="132"/>
    <n v="126.3"/>
    <n v="153"/>
    <n v="130.80000000000001"/>
    <n v="1.0356294536817103"/>
    <n v="744"/>
    <n v="17019.534441805226"/>
    <m/>
    <m/>
  </r>
  <r>
    <n v="949"/>
    <n v="172102367673"/>
    <x v="233"/>
    <s v="Elliot Ebara Singapore PTE. Ltd."/>
    <s v="GSKT,NASB,P80M1574,ELLIOTT"/>
    <n v="3"/>
    <s v="EA"/>
    <n v="5477.1299999999674"/>
    <m/>
    <n v="16431.389999999901"/>
    <n v="84149011"/>
    <n v="7.4999999999999997E-2"/>
    <n v="0"/>
    <n v="0"/>
    <n v="0"/>
    <n v="0.1"/>
    <n v="0"/>
    <n v="0.18"/>
    <s v="001/2017-III317B"/>
    <n v="1232.3542499999926"/>
    <n v="0"/>
    <n v="123.23542499999927"/>
    <n v="3201.6563414999805"/>
    <n v="4557.246016499972"/>
    <s v="DOC PENDING_INV/EXIT/INV/065"/>
    <s v="2000GS010P0802040263"/>
    <s v="0P0802040263"/>
    <e v="#N/A"/>
    <e v="#N/A"/>
    <e v="#N/A"/>
    <d v="2021-07-19T00:00:00"/>
    <n v="172102367673"/>
    <s v="1004745"/>
    <d v="2021-09-24T00:00:00"/>
    <s v="Import"/>
    <m/>
    <m/>
    <m/>
    <m/>
    <m/>
    <m/>
    <n v="2000"/>
    <s v="GS01"/>
    <s v="0P0802040263"/>
    <s v="Verification Completed by NSS"/>
    <m/>
    <s v="N21A279-01"/>
    <n v="3"/>
    <x v="927"/>
    <s v="PHASE_1_ACT"/>
    <m/>
    <s v="ITEM NOT FOUND IN BOE"/>
    <n v="1242"/>
    <x v="2"/>
    <n v="5477.1299999999674"/>
    <d v="2021-07-01T00:00:00"/>
    <s v="(R). MANUFACTURE OF MACHINERY AND EQUIPMENT"/>
    <n v="722"/>
    <n v="115"/>
    <n v="119.2"/>
    <n v="153"/>
    <n v="130.80000000000001"/>
    <n v="1.0973154362416109"/>
    <n v="1262"/>
    <n v="18030.417885905936"/>
    <m/>
    <m/>
  </r>
  <r>
    <n v="950"/>
    <n v="291911030073"/>
    <x v="89"/>
    <s v="Bombay Fluid System Components"/>
    <s v="VLV,CHECK,1/2IN,SS316,SS-8C-1,SWAGELOK"/>
    <n v="2"/>
    <s v="NOS"/>
    <n v="8113.2250000000004"/>
    <m/>
    <n v="16226.45"/>
    <n v="84813000"/>
    <n v="7.4999999999999997E-2"/>
    <n v="0"/>
    <n v="0"/>
    <n v="0"/>
    <n v="0.1"/>
    <n v="0"/>
    <n v="0.18"/>
    <s v="001/2017-III368"/>
    <n v="1216.9837500000001"/>
    <n v="0"/>
    <n v="121.69837500000001"/>
    <n v="3161.7237824999997"/>
    <n v="4500.4059074999996"/>
    <s v="DOC PENDING_INV/EXIT/INV/079"/>
    <s v="2000CH010P5224300008"/>
    <s v="0P5224300008"/>
    <n v="291911030073"/>
    <s v="6083549"/>
    <d v="2019-11-19T00:00:00"/>
    <d v="2019-11-12T00:00:00"/>
    <e v="#N/A"/>
    <e v="#N/A"/>
    <e v="#N/A"/>
    <s v="Local"/>
    <m/>
    <m/>
    <m/>
    <m/>
    <m/>
    <m/>
    <n v="2000"/>
    <s v="CH01"/>
    <s v="0P5224300008"/>
    <s v="Verification Completed by NSS"/>
    <m/>
    <n v="947051"/>
    <n v="2"/>
    <x v="928"/>
    <s v="PHASE_1_ACT"/>
    <m/>
    <s v="DOCUMENTS REQUIRED FOR REMAINING QTY."/>
    <n v="1857"/>
    <x v="2"/>
    <n v="8113.2250000000004"/>
    <d v="2019-11-01T00:00:00"/>
    <s v="(R). MANUFACTURE OF MACHINERY AND EQUIPMENT"/>
    <n v="722"/>
    <n v="95"/>
    <n v="112.8"/>
    <n v="153"/>
    <n v="130.80000000000001"/>
    <n v="1.1595744680851066"/>
    <n v="1870"/>
    <n v="18815.777127659578"/>
    <m/>
    <m/>
  </r>
  <r>
    <n v="951"/>
    <n v="291606046093"/>
    <x v="295"/>
    <s v="Eagle Burgmann India Pvt. Ltd."/>
    <s v="SPRG,09-H75VKP-D20/110-E1/1.1.7,EAGLEBUR"/>
    <n v="24"/>
    <s v="NOS"/>
    <n v="253.15"/>
    <m/>
    <n v="6075.6"/>
    <n v="84842000"/>
    <n v="7.4999999999999997E-2"/>
    <n v="0"/>
    <n v="0"/>
    <n v="0"/>
    <n v="0.1"/>
    <n v="0"/>
    <n v="0.18"/>
    <s v="001/2017-III369B"/>
    <n v="455.67"/>
    <n v="0"/>
    <n v="45.567000000000007"/>
    <n v="1183.8306600000001"/>
    <n v="1685.0676600000002"/>
    <s v="DOC PENDING_INV/EXIT/INV/069"/>
    <s v="2000CH010P3034071345"/>
    <s v="0P3034071345"/>
    <n v="291606046093"/>
    <s v="0056972"/>
    <d v="2016-12-26T00:00:00"/>
    <d v="2016-11-30T00:00:00"/>
    <e v="#N/A"/>
    <e v="#N/A"/>
    <e v="#N/A"/>
    <s v="Local"/>
    <m/>
    <m/>
    <m/>
    <m/>
    <m/>
    <m/>
    <n v="2000"/>
    <s v="CH01"/>
    <s v="0P3034071345"/>
    <s v="Verification Completed by NSS"/>
    <m/>
    <n v="2946"/>
    <n v="24"/>
    <x v="929"/>
    <s v="PHASE_1_ACT"/>
    <m/>
    <m/>
    <n v="2934"/>
    <x v="2"/>
    <n v="672.42"/>
    <d v="2016-11-01T00:00:00"/>
    <s v="(R). MANUFACTURE OF MACHINERY AND EQUIPMENT"/>
    <n v="722"/>
    <n v="59"/>
    <n v="107.5"/>
    <n v="153"/>
    <n v="130.80000000000001"/>
    <n v="1.2167441860465118"/>
    <n v="2965"/>
    <n v="19635.91501395349"/>
    <m/>
    <m/>
  </r>
  <r>
    <n v="952"/>
    <m/>
    <x v="11"/>
    <s v="Mascot Dynamics Pvt. Ltd."/>
    <s v="FLTR,OIL,100MM,09-22-053,SUNDYNE"/>
    <n v="2"/>
    <s v="EA"/>
    <n v="8060.81"/>
    <m/>
    <n v="16121.62"/>
    <n v="87089900"/>
    <n v="0.15"/>
    <m/>
    <m/>
    <m/>
    <n v="0.1"/>
    <m/>
    <n v="0.28000000000000003"/>
    <s v="001/2017-IV170"/>
    <n v="2418.2429999999999"/>
    <n v="0"/>
    <n v="241.82429999999999"/>
    <n v="5258.8724440000005"/>
    <n v="7918.9397440000002"/>
    <s v="DOC PENDING_INV/EXIT/INV/164"/>
    <s v="2000GS010P4204020112"/>
    <s v="2000GS010P4204020112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GS01"/>
    <s v="0P4204020112"/>
    <s v="Verification Completed by NSS"/>
    <m/>
    <s v="EXP-0010/16-17"/>
    <n v="2"/>
    <x v="930"/>
    <s v="PHASE_6_ACT"/>
    <m/>
    <m/>
    <m/>
    <x v="2"/>
    <n v="8060.81"/>
    <d v="2019-09-01T00:00:00"/>
    <s v="(R). MANUFACTURE OF MACHINERY AND EQUIPMENT"/>
    <n v="722"/>
    <n v="93"/>
    <n v="113.9"/>
    <n v="153"/>
    <n v="130.80000000000001"/>
    <n v="1.1483757682177349"/>
    <n v="1931"/>
    <n v="18513.677752414402"/>
    <m/>
    <m/>
  </r>
  <r>
    <n v="953"/>
    <n v="291604729290"/>
    <x v="119"/>
    <s v="Emerson Process Management"/>
    <s v="STEM,UNS S31600,1U388835162,FISH-CO"/>
    <n v="9"/>
    <s v="NOS"/>
    <n v="1789"/>
    <m/>
    <n v="16101"/>
    <n v="84819090"/>
    <n v="7.4999999999999997E-2"/>
    <n v="0"/>
    <n v="0"/>
    <n v="0"/>
    <n v="0.1"/>
    <n v="0"/>
    <n v="0.18"/>
    <s v="001/2017-III368"/>
    <n v="1207.575"/>
    <n v="0"/>
    <n v="120.75750000000001"/>
    <n v="3137.2798499999999"/>
    <n v="4465.6123499999994"/>
    <s v="DOC PENDING_INV/EXIT/INV/074"/>
    <s v="2000CH010P4102240055"/>
    <s v="0P4102240055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40055"/>
    <s v="Verification Completed by NSS"/>
    <m/>
    <n v="6316001233"/>
    <n v="9"/>
    <x v="931"/>
    <s v="PHASE_1_ACT"/>
    <m/>
    <s v="documents required for remaining qty"/>
    <n v="3009"/>
    <x v="2"/>
    <n v="1789"/>
    <d v="2016-09-01T00:00:00"/>
    <s v="(R). MANUFACTURE OF MACHINERY AND EQUIPMENT"/>
    <n v="722"/>
    <n v="57"/>
    <n v="107.4"/>
    <n v="153"/>
    <n v="130.80000000000001"/>
    <n v="1.217877094972067"/>
    <n v="3026"/>
    <n v="19609.03910614525"/>
    <m/>
    <m/>
  </r>
  <r>
    <n v="954"/>
    <n v="291810265073"/>
    <x v="229"/>
    <s v="EMERSON PROCESS MANAGEMENT"/>
    <s v="SEAT RING,1-3/4IN,2U856246052,FISH-CO"/>
    <n v="2"/>
    <s v="EA"/>
    <n v="8045.5"/>
    <m/>
    <n v="16091"/>
    <n v="84819090"/>
    <n v="7.4999999999999997E-2"/>
    <n v="0"/>
    <n v="0"/>
    <n v="0"/>
    <n v="0.1"/>
    <n v="0"/>
    <n v="0.18"/>
    <s v="001/2017-III368"/>
    <n v="1206.825"/>
    <n v="0"/>
    <n v="120.6825"/>
    <n v="3135.3313499999999"/>
    <n v="4462.8388500000001"/>
    <s v="DOC PENDING_INV/EXIT/INV/072"/>
    <s v="2000CH010P4102210532"/>
    <s v="0P4102210532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0532"/>
    <s v="Verification Completed by NSS"/>
    <m/>
    <n v="9318632194"/>
    <n v="2"/>
    <x v="932"/>
    <s v="PHASE_1_ACT"/>
    <m/>
    <s v="DOCUMENTS REQUIRED FOR REMAINING QTY"/>
    <n v="2269"/>
    <x v="2"/>
    <n v="8045.5"/>
    <d v="2018-09-01T00:00:00"/>
    <s v="(R). MANUFACTURE OF MACHINERY AND EQUIPMENT"/>
    <n v="722"/>
    <n v="81"/>
    <n v="111.6"/>
    <n v="153"/>
    <n v="130.80000000000001"/>
    <n v="1.1720430107526882"/>
    <n v="2296"/>
    <n v="18859.344086021505"/>
    <m/>
    <m/>
  </r>
  <r>
    <n v="955"/>
    <n v="171801082633"/>
    <x v="20"/>
    <s v="Nidec ASI S.p.A"/>
    <s v="MDL,FLTR,1000089694,NIDEC"/>
    <n v="1"/>
    <s v="EA"/>
    <n v="16074.82"/>
    <m/>
    <n v="16074.82"/>
    <s v="85049000 / 85049090"/>
    <n v="0.15"/>
    <n v="0"/>
    <n v="0"/>
    <n v="0"/>
    <n v="0.1"/>
    <n v="0"/>
    <n v="0.18"/>
    <s v="001/2017-III375"/>
    <n v="2411.223"/>
    <n v="0"/>
    <n v="241.1223"/>
    <n v="3370.8897539999994"/>
    <n v="6023.2350539999989"/>
    <s v="DOC PENDING_INV/EXIT/INV/065"/>
    <s v="2000GS010P1003020261"/>
    <s v="0P1003020261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61"/>
    <s v="Verification Completed by NSS"/>
    <s v="Phaze1_Part_2"/>
    <n v="7068019"/>
    <n v="1"/>
    <x v="933"/>
    <s v="PHASE_1_ACT"/>
    <m/>
    <s v="REQUIRED ALL PAGES OF BOE."/>
    <m/>
    <x v="2"/>
    <n v="16074.82"/>
    <d v="2019-09-01T00:00:00"/>
    <s v="(R). MANUFACTURE OF MACHINERY AND EQUIPMENT"/>
    <n v="722"/>
    <n v="93"/>
    <n v="113.9"/>
    <n v="153"/>
    <n v="130.80000000000001"/>
    <n v="1.1483757682177349"/>
    <n v="1931"/>
    <n v="18459.933766461811"/>
    <m/>
    <m/>
  </r>
  <r>
    <n v="956"/>
    <n v="292310405800"/>
    <x v="159"/>
    <s v="EMERSON PROCESS MANAGEMENT"/>
    <s v="PCKG,PTFE,1R290001012,FISH-CO"/>
    <n v="14"/>
    <s v="EA"/>
    <n v="1142.7750000000001"/>
    <m/>
    <n v="15998.85"/>
    <n v="84819090"/>
    <n v="7.4999999999999997E-2"/>
    <n v="0"/>
    <n v="0"/>
    <m/>
    <n v="0.1"/>
    <n v="0"/>
    <n v="0.18"/>
    <s v="001/2017-III368"/>
    <n v="1199.9137499999999"/>
    <n v="0"/>
    <n v="119.99137500000001"/>
    <n v="3117.3759225000003"/>
    <n v="4437.2810475000006"/>
    <s v="DOC PENDING_INV/EXIT/INV/090"/>
    <s v="2000CH010P4102210042"/>
    <s v="0P4102210042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10042"/>
    <s v="New_Line item_ Addition"/>
    <m/>
    <s v="23RXC7067"/>
    <n v="14"/>
    <x v="934"/>
    <s v="PHASE_2_ACT"/>
    <m/>
    <s v="documents required for remaining quantity."/>
    <n v="449"/>
    <x v="2"/>
    <n v="1142.7750000000001"/>
    <d v="2023-09-01T00:00:00"/>
    <s v="(R). MANUFACTURE OF MACHINERY AND EQUIPMENT"/>
    <n v="722"/>
    <n v="141"/>
    <n v="129.19999999999999"/>
    <n v="153"/>
    <n v="130.80000000000001"/>
    <n v="1.0123839009287927"/>
    <n v="470"/>
    <n v="16196.978173374615"/>
    <m/>
    <m/>
  </r>
  <r>
    <n v="957"/>
    <m/>
    <x v="11"/>
    <s v="Hermetic-Pumps Singapore"/>
    <s v="SLIDE RING,90X55X5MM,264720167,HERM-PMP"/>
    <n v="3"/>
    <s v="NOS"/>
    <n v="5327.8066666666664"/>
    <m/>
    <n v="15983.42"/>
    <n v="84799090"/>
    <n v="7.4999999999999997E-2"/>
    <m/>
    <m/>
    <m/>
    <n v="0.1"/>
    <m/>
    <n v="0.18"/>
    <s v="001/2017-III366"/>
    <n v="1198.7565"/>
    <n v="0"/>
    <n v="119.87565000000001"/>
    <n v="3114.3693870000006"/>
    <n v="4433.0015370000001"/>
    <s v="DOC PENDING_INV/EXIT/INV/165"/>
    <s v="2000GS010P4205030590"/>
    <s v="2000GS010P4205030590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30590"/>
    <s v="Verification Completed by NSS"/>
    <s v="Phaze1_Part_2"/>
    <s v="430CI26734/34-17"/>
    <n v="3"/>
    <x v="935"/>
    <s v="PHASE_6_ACT"/>
    <m/>
    <m/>
    <n v="2646"/>
    <x v="2"/>
    <n v="5327.8066666666664"/>
    <d v="2017-09-01T00:00:00"/>
    <s v="(R). MANUFACTURE OF MACHINERY AND EQUIPMENT"/>
    <n v="722"/>
    <n v="69"/>
    <n v="108.5"/>
    <n v="153"/>
    <n v="130.80000000000001"/>
    <n v="1.2055299539170508"/>
    <n v="2661"/>
    <n v="19268.491576036868"/>
    <m/>
    <m/>
  </r>
  <r>
    <n v="958"/>
    <n v="291906825792"/>
    <x v="290"/>
    <s v="Shasan Piping Solution"/>
    <s v="NIP,THD,AISI 304,SCH160,150MM,3/4IN"/>
    <n v="38"/>
    <s v="NOS"/>
    <n v="189.47368421052633"/>
    <m/>
    <n v="7200"/>
    <n v="73079990"/>
    <n v="0.1"/>
    <s v="050/2017-377A"/>
    <n v="0"/>
    <m/>
    <n v="0.1"/>
    <m/>
    <n v="0.18"/>
    <s v="001/2017-III221"/>
    <n v="720"/>
    <n v="0"/>
    <n v="72"/>
    <n v="1438.56"/>
    <n v="2230.56"/>
    <s v="DOC PENDING_INV/EXIT/INV/097"/>
    <s v="2000CH010T1710560019"/>
    <s v="0T1710560019"/>
    <n v="291906825792"/>
    <s v="6050127"/>
    <d v="2019-07-16T00:00:00"/>
    <d v="2019-07-03T00:00:00"/>
    <e v="#N/A"/>
    <e v="#N/A"/>
    <e v="#N/A"/>
    <s v="Local"/>
    <m/>
    <m/>
    <m/>
    <m/>
    <m/>
    <m/>
    <n v="2000"/>
    <s v="CH01"/>
    <s v="0T1710560019"/>
    <s v="Verification Completed by NSS"/>
    <m/>
    <s v="SPS-050/19-20"/>
    <n v="38"/>
    <x v="936"/>
    <s v="PHASE_3_ACT"/>
    <m/>
    <m/>
    <n v="1989"/>
    <x v="2"/>
    <n v="420.0005263157895"/>
    <d v="2019-07-01T00:00:00"/>
    <s v="(R). MANUFACTURE OF MACHINERY AND EQUIPMENT"/>
    <n v="722"/>
    <n v="91"/>
    <n v="113.2"/>
    <n v="153"/>
    <n v="130.80000000000001"/>
    <n v="1.1554770318021201"/>
    <n v="1993"/>
    <n v="18441.436537102472"/>
    <m/>
    <m/>
  </r>
  <r>
    <n v="959"/>
    <m/>
    <x v="11"/>
    <s v="Nidec ASI S.p.A"/>
    <s v="NRV,F/PMP,LDB1,JO,1000153277-07, (317001864)"/>
    <n v="1"/>
    <s v="EA"/>
    <n v="15836.85"/>
    <m/>
    <n v="15836.85"/>
    <n v="850300"/>
    <n v="7.4999999999999997E-2"/>
    <m/>
    <m/>
    <m/>
    <n v="0.1"/>
    <m/>
    <n v="0.18"/>
    <s v="III1490"/>
    <n v="1187.7637500000001"/>
    <m/>
    <n v="118.77637500000002"/>
    <n v="3085.8102225000002"/>
    <n v="4392.3503474999998"/>
    <s v="NA_INV/EXIT/INV/161_DOC PENDING"/>
    <s v="2000CH010P4207060022"/>
    <s v="0P4207060022"/>
    <e v="#N/A"/>
    <e v="#N/A"/>
    <e v="#N/A"/>
    <e v="#N/A"/>
    <e v="#N/A"/>
    <e v="#N/A"/>
    <e v="#N/A"/>
    <s v="Import"/>
    <m/>
    <m/>
    <m/>
    <m/>
    <m/>
    <m/>
    <n v="2000"/>
    <s v="CH01"/>
    <s v="0P4207060022"/>
    <s v="Verification Completed by NSS"/>
    <s v="Phaze1_Part_2"/>
    <n v="317001864"/>
    <n v="1"/>
    <x v="937"/>
    <s v="PHASE_5_NSS"/>
    <s v="63 LINE ITEM OF NSS"/>
    <m/>
    <m/>
    <x v="1"/>
    <n v="15836.85"/>
    <d v="2019-09-01T00:00:00"/>
    <s v="(Q). MANUFACTURE OF ELECTRICAL EQUIPMENT"/>
    <n v="666"/>
    <n v="93"/>
    <n v="110.5"/>
    <n v="153"/>
    <n v="133.4"/>
    <n v="1.207239819004525"/>
    <n v="1931"/>
    <n v="19118.875927601814"/>
    <m/>
    <m/>
  </r>
  <r>
    <n v="960"/>
    <n v="291809278600"/>
    <x v="134"/>
    <s v="THE  BOMBAY  TOOLS  &amp;  HARDWARE  MART"/>
    <s v="GLND PCKG,GPH,14X14MM,98.3%C,W/1TO2%ZN"/>
    <n v="12"/>
    <s v="KG"/>
    <n v="1318.2941666666668"/>
    <m/>
    <n v="15819.53"/>
    <s v="68151090 / 68151900"/>
    <n v="0.1"/>
    <n v="0"/>
    <n v="0"/>
    <n v="0"/>
    <n v="0.1"/>
    <n v="0"/>
    <n v="0.18"/>
    <s v="001/2017 - III182D"/>
    <n v="1581.9530000000002"/>
    <n v="0"/>
    <n v="158.19530000000003"/>
    <n v="3160.7420939999997"/>
    <n v="4900.890394"/>
    <s v="DOC PENDING_INV/EXIT/INV/081"/>
    <s v="2000CH010T2515100085"/>
    <s v="0T2515100085"/>
    <n v="291809278600"/>
    <s v="6072198"/>
    <d v="2018-10-24T00:00:00"/>
    <d v="2018-10-15T00:00:00"/>
    <e v="#N/A"/>
    <e v="#N/A"/>
    <e v="#N/A"/>
    <s v="Local"/>
    <m/>
    <m/>
    <m/>
    <m/>
    <m/>
    <m/>
    <n v="2000"/>
    <s v="CH01"/>
    <s v="0T2515100085"/>
    <s v="Verification Completed by NSS"/>
    <m/>
    <n v="26827"/>
    <n v="12"/>
    <x v="938"/>
    <s v="PHASE_1_ACT"/>
    <m/>
    <m/>
    <n v="2250"/>
    <x v="2"/>
    <n v="1318.2941666666668"/>
    <d v="2018-10-01T00:00:00"/>
    <s v="(R). MANUFACTURE OF MACHINERY AND EQUIPMENT"/>
    <n v="722"/>
    <n v="82"/>
    <n v="111.5"/>
    <n v="153"/>
    <n v="130.80000000000001"/>
    <n v="1.1730941704035875"/>
    <n v="2266"/>
    <n v="18557.798421524665"/>
    <m/>
    <m/>
  </r>
  <r>
    <n v="961"/>
    <n v="291702786631"/>
    <x v="271"/>
    <s v="ALIKRAFT ENGINEERS PVT LTD./'MEKASTER ENGINEERING"/>
    <s v="DISC,SS316+ST,151611S,MEKASTER"/>
    <n v="10"/>
    <s v="NOS"/>
    <n v="117"/>
    <m/>
    <n v="1170"/>
    <n v="84819090"/>
    <n v="7.4999999999999997E-2"/>
    <m/>
    <n v="0"/>
    <m/>
    <n v="0.1"/>
    <m/>
    <n v="0.18"/>
    <s v="001/2017-III368"/>
    <n v="87.75"/>
    <n v="0"/>
    <n v="8.7750000000000004"/>
    <n v="227.97450000000001"/>
    <n v="324.49950000000001"/>
    <s v="DOC PENDING_INV/EXIT/INV/097"/>
    <s v="2000CH010P5269300584"/>
    <s v="0P5269300584"/>
    <n v="291702786631"/>
    <s v="0028015"/>
    <d v="2017-06-02T00:00:00"/>
    <d v="2017-05-17T00:00:00"/>
    <e v="#N/A"/>
    <e v="#N/A"/>
    <e v="#N/A"/>
    <s v="Local"/>
    <m/>
    <m/>
    <m/>
    <m/>
    <m/>
    <m/>
    <n v="2000"/>
    <s v="CH01"/>
    <s v="0P5269300584"/>
    <s v="Verification Completed by NSS"/>
    <m/>
    <s v="INV/2017-18/088,MESPL/20-21/293,MESPL/20-21/297"/>
    <n v="10"/>
    <x v="939"/>
    <s v="PHASE_3_ACT"/>
    <m/>
    <m/>
    <n v="2766"/>
    <x v="2"/>
    <n v="1568.1590000000001"/>
    <d v="2017-05-01T00:00:00"/>
    <s v="(R). MANUFACTURE OF MACHINERY AND EQUIPMENT"/>
    <n v="722"/>
    <n v="65"/>
    <n v="108.1"/>
    <n v="153"/>
    <n v="130.80000000000001"/>
    <n v="1.2099907493061981"/>
    <n v="2784"/>
    <n v="18974.578834412583"/>
    <m/>
    <m/>
  </r>
  <r>
    <n v="962"/>
    <n v="292204825006"/>
    <x v="339"/>
    <s v="NORTON GASKETS PVT. LTD."/>
    <s v="GSKT,SPW,CL150,316,GPH,34IN"/>
    <n v="14"/>
    <s v="EA"/>
    <n v="1115.5457142857072"/>
    <m/>
    <n v="15617.639999999899"/>
    <n v="84841010"/>
    <n v="7.4999999999999997E-2"/>
    <n v="0"/>
    <n v="0"/>
    <n v="0"/>
    <n v="0.1"/>
    <n v="0"/>
    <n v="0.18"/>
    <s v="001/2017 - III369B"/>
    <n v="1171.3229999999924"/>
    <n v="0"/>
    <n v="117.13229999999925"/>
    <n v="3043.0971539999796"/>
    <n v="4331.5524539999715"/>
    <s v="DOC PENDING_INV/EXIT/INV/081"/>
    <s v="2000CH010T2541370024"/>
    <s v="0T2541370024"/>
    <n v="292204825006"/>
    <s v="6043812"/>
    <d v="2022-05-11T00:00:00"/>
    <d v="2022-05-09T00:00:00"/>
    <e v="#N/A"/>
    <e v="#N/A"/>
    <e v="#N/A"/>
    <s v="Local"/>
    <m/>
    <m/>
    <m/>
    <m/>
    <m/>
    <m/>
    <n v="2000"/>
    <s v="CH01"/>
    <s v="0T2541370024"/>
    <s v="Verification Completed by NSS"/>
    <m/>
    <s v="2022-23/067"/>
    <n v="14"/>
    <x v="940"/>
    <s v="PHASE_1_ACT"/>
    <m/>
    <m/>
    <n v="948"/>
    <x v="2"/>
    <n v="1115.5457142857072"/>
    <d v="2022-05-01T00:00:00"/>
    <s v="(R). MANUFACTURE OF MACHINERY AND EQUIPMENT"/>
    <n v="722"/>
    <n v="125"/>
    <n v="124.9"/>
    <n v="153"/>
    <n v="130.80000000000001"/>
    <n v="1.0472377902321859"/>
    <n v="958"/>
    <n v="16355.382802241691"/>
    <m/>
    <m/>
  </r>
  <r>
    <n v="963"/>
    <n v="292311900506"/>
    <x v="323"/>
    <s v="Bharti Engineering"/>
    <s v="BRG,BALL,MET,6316M/C3VL0241,80MM,170MM"/>
    <n v="2"/>
    <s v="EA"/>
    <n v="7771.91"/>
    <m/>
    <n v="15543.82"/>
    <n v="84821011"/>
    <n v="7.4999999999999997E-2"/>
    <n v="0"/>
    <n v="0"/>
    <n v="0"/>
    <n v="0.1"/>
    <n v="0"/>
    <n v="0.18"/>
    <s v="001/2017-III369"/>
    <n v="1165.7864999999999"/>
    <n v="0"/>
    <n v="116.57865"/>
    <n v="3028.7133269999995"/>
    <n v="4311.0784769999991"/>
    <s v="DOC PENDING_INV/EXIT/INV/087"/>
    <s v="2000CH010P3002010058"/>
    <s v="0P3002010058"/>
    <n v="292311900506"/>
    <s v="6096518"/>
    <d v="2023-11-06T00:00:00"/>
    <d v="2023-10-07T00:00:00"/>
    <e v="#N/A"/>
    <e v="#N/A"/>
    <e v="#N/A"/>
    <s v="Local"/>
    <m/>
    <m/>
    <m/>
    <m/>
    <m/>
    <m/>
    <n v="2000"/>
    <s v="CH01"/>
    <s v="0P3002010058"/>
    <s v="New_Line item_ Addition"/>
    <m/>
    <s v="BE/23-24/411"/>
    <n v="2"/>
    <x v="941"/>
    <s v="PHASE_2_ACT"/>
    <m/>
    <s v="DOCUMENTS REQUIRED FOR REMAINING QTY"/>
    <n v="432"/>
    <x v="2"/>
    <n v="7771.91"/>
    <d v="2023-10-01T00:00:00"/>
    <s v="(R). MANUFACTURE OF MACHINERY AND EQUIPMENT"/>
    <n v="722"/>
    <n v="142"/>
    <n v="128.9"/>
    <n v="153"/>
    <n v="130.80000000000001"/>
    <n v="1.0147401086113266"/>
    <n v="440"/>
    <n v="15772.937595034909"/>
    <m/>
    <m/>
  </r>
  <r>
    <n v="964"/>
    <n v="292309146102"/>
    <x v="340"/>
    <s v="Ideal Electrical corporation"/>
    <s v="LUG,RING,CU,16MM²,8MM"/>
    <n v="1642"/>
    <s v="NOS"/>
    <n v="9.4499269183922046"/>
    <m/>
    <n v="15516.78"/>
    <n v="85369090"/>
    <n v="0.1"/>
    <n v="0"/>
    <n v="0"/>
    <n v="0"/>
    <n v="0.1"/>
    <n v="0"/>
    <n v="0.18"/>
    <s v="001/2017-III388A"/>
    <n v="1551.6780000000001"/>
    <n v="0"/>
    <n v="155.16780000000003"/>
    <n v="3100.2526440000001"/>
    <n v="4807.0984440000002"/>
    <s v="DOC PENDING_INV/EXIT/INV/094"/>
    <s v="2000CH010T5578900012"/>
    <s v="0T5578900012"/>
    <n v="292309146102"/>
    <s v="6074619"/>
    <d v="2023-08-28T00:00:00"/>
    <d v="2023-08-26T00:00:00"/>
    <e v="#N/A"/>
    <e v="#N/A"/>
    <e v="#N/A"/>
    <s v="Local"/>
    <m/>
    <m/>
    <m/>
    <m/>
    <m/>
    <m/>
    <n v="2000"/>
    <s v="CH01"/>
    <s v="0T5578900012"/>
    <s v="New_Line item_ Addition"/>
    <m/>
    <s v="GST/23-24/3679"/>
    <n v="1642"/>
    <x v="942"/>
    <s v="PHASE_2_ACT"/>
    <m/>
    <s v="Documents required for remaining qty"/>
    <n v="474"/>
    <x v="1"/>
    <n v="9.4499269183922046"/>
    <d v="2023-08-01T00:00:00"/>
    <s v="(Q). MANUFACTURE OF ELECTRICAL EQUIPMENT"/>
    <n v="666"/>
    <n v="140"/>
    <n v="132.1"/>
    <n v="153"/>
    <n v="133.4"/>
    <n v="1.0098410295230886"/>
    <n v="501"/>
    <n v="15669.481090083273"/>
    <m/>
    <m/>
  </r>
  <r>
    <n v="965"/>
    <n v="291703264554"/>
    <x v="341"/>
    <s v="Jay Project"/>
    <s v="BUSH,STUFF BOX,KPD 40/20A,3500001,KBL"/>
    <n v="4"/>
    <s v="NOS"/>
    <n v="3874.8899999999749"/>
    <m/>
    <n v="15499.559999999899"/>
    <n v="84139120"/>
    <n v="7.4999999999999997E-2"/>
    <n v="0"/>
    <n v="0"/>
    <n v="0"/>
    <n v="0.1"/>
    <n v="0"/>
    <n v="0.18"/>
    <s v="001/2017-III308B"/>
    <n v="1162.4669999999924"/>
    <n v="0"/>
    <n v="116.24669999999924"/>
    <n v="3020.0892659999804"/>
    <n v="4298.802965999972"/>
    <s v="DOC PENDING_INV/EXIT/INV/076"/>
    <s v="2000GS010P4205023109"/>
    <s v="0P4205023109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23109"/>
    <s v="Verification Completed by NSS"/>
    <m/>
    <n v="17018"/>
    <n v="4"/>
    <x v="943"/>
    <s v="PHASE_1_ACT"/>
    <m/>
    <s v="documents required for remaining qty"/>
    <n v="2791"/>
    <x v="2"/>
    <n v="3874.8899999999749"/>
    <d v="2017-04-01T00:00:00"/>
    <s v="(R). MANUFACTURE OF MACHINERY AND EQUIPMENT"/>
    <n v="722"/>
    <n v="64"/>
    <n v="108.3"/>
    <n v="153"/>
    <n v="130.80000000000001"/>
    <n v="1.2077562326869808"/>
    <n v="2814"/>
    <n v="18719.690193905699"/>
    <m/>
    <m/>
  </r>
  <r>
    <n v="966"/>
    <n v="291805677741"/>
    <x v="342"/>
    <s v="KM Fasteners Pvt. Ltd."/>
    <s v="STBLT+N,A320-B8,110MM,3/4IN"/>
    <n v="100"/>
    <s v="EA"/>
    <n v="153.5001"/>
    <m/>
    <n v="15350.01"/>
    <n v="73181500"/>
    <n v="0.15"/>
    <s v="050/2017-377AA"/>
    <n v="0"/>
    <n v="0"/>
    <n v="0.1"/>
    <n v="0"/>
    <n v="0.18"/>
    <s v="001/2017 - III232"/>
    <n v="2302.5014999999999"/>
    <n v="0"/>
    <n v="230.25014999999999"/>
    <n v="3218.897097"/>
    <n v="5751.6487469999993"/>
    <s v="DOC PENDING_INV/EXIT/INV/064"/>
    <s v="2000CH010T1533650019"/>
    <s v="0T1533650019"/>
    <n v="291805677741"/>
    <s v="6045231"/>
    <d v="2018-07-07T00:00:00"/>
    <d v="2018-07-06T00:00:00"/>
    <e v="#N/A"/>
    <e v="#N/A"/>
    <e v="#N/A"/>
    <s v="Local"/>
    <m/>
    <m/>
    <m/>
    <m/>
    <m/>
    <m/>
    <n v="2000"/>
    <s v="CH01"/>
    <s v="0T1533650019"/>
    <s v="Verification Completed by NSS"/>
    <s v="Phaze1_Part_2"/>
    <n v="1402"/>
    <n v="100"/>
    <x v="944"/>
    <s v="PHASE_1_ACT"/>
    <m/>
    <s v="DOCUMENTS REQUIRED FOR REMAINING QTY"/>
    <n v="2351"/>
    <x v="2"/>
    <n v="153.5001"/>
    <d v="2018-07-01T00:00:00"/>
    <s v="(R). MANUFACTURE OF MACHINERY AND EQUIPMENT"/>
    <n v="722"/>
    <n v="79"/>
    <n v="110.9"/>
    <n v="153"/>
    <n v="130.80000000000001"/>
    <n v="1.1794409377817854"/>
    <n v="2358"/>
    <n v="18104.430189359784"/>
    <m/>
    <m/>
  </r>
  <r>
    <n v="967"/>
    <n v="291602313925"/>
    <x v="343"/>
    <s v="Sulzer Pumps India Pvt. Ltd."/>
    <s v="BUSH,THROAT,104062741500,SULZ-PMP"/>
    <n v="1"/>
    <s v="NOS"/>
    <n v="16327"/>
    <m/>
    <n v="16327"/>
    <n v="84139120"/>
    <n v="7.4999999999999997E-2"/>
    <n v="0"/>
    <n v="0"/>
    <n v="0"/>
    <n v="0.1"/>
    <n v="0"/>
    <n v="0.18"/>
    <s v="001/2017-III308B"/>
    <n v="1224.5249999999999"/>
    <n v="0"/>
    <n v="122.45249999999999"/>
    <n v="3181.3159500000002"/>
    <n v="4528.2934500000001"/>
    <s v="DOC PENDING_INV/EXIT/INV/075"/>
    <s v="2000GS010P4205020185"/>
    <s v="0P4205020185"/>
    <n v="291602313925"/>
    <s v="0022284"/>
    <d v="2016-05-21T00:00:00"/>
    <d v="2016-03-29T00:00:00"/>
    <e v="#N/A"/>
    <e v="#N/A"/>
    <e v="#N/A"/>
    <s v="Local"/>
    <m/>
    <m/>
    <m/>
    <m/>
    <m/>
    <m/>
    <n v="2000"/>
    <s v="GS01"/>
    <s v="0P4205020185"/>
    <s v="Verification Completed by NSS"/>
    <s v="Phaze1_Part_2"/>
    <n v="800016281"/>
    <n v="1"/>
    <x v="945"/>
    <s v="PHASE_1_ACT"/>
    <m/>
    <s v="INCORRECT DOC DETAIL. REQ ID IS 292004975275, THOKA NO. 6044687 AND DTD 10-07-2020,BOE DRAFT FILED"/>
    <n v="3180"/>
    <x v="2"/>
    <n v="15203.16"/>
    <d v="2016-03-01T00:00:00"/>
    <s v="(R). MANUFACTURE OF MACHINERY AND EQUIPMENT"/>
    <n v="722"/>
    <n v="51"/>
    <n v="108.5"/>
    <n v="153"/>
    <n v="130.80000000000001"/>
    <n v="1.2055299539170508"/>
    <n v="3210"/>
    <n v="18327.864774193549"/>
    <m/>
    <m/>
  </r>
  <r>
    <n v="968"/>
    <n v="292007270634"/>
    <x v="344"/>
    <s v="Eagle Burgmann India Pvt. Ltd."/>
    <s v="PCKG,GRAFOIL,B02686AB/555.06,EAGLEBUR"/>
    <n v="2"/>
    <s v="EA"/>
    <n v="7550.9399999999496"/>
    <m/>
    <n v="15101.879999999899"/>
    <n v="84842000"/>
    <n v="7.4999999999999997E-2"/>
    <n v="0"/>
    <n v="0"/>
    <n v="0"/>
    <n v="0.1"/>
    <n v="0"/>
    <n v="0.18"/>
    <s v="001/2017-III369B"/>
    <n v="1132.6409999999923"/>
    <n v="0"/>
    <n v="113.26409999999925"/>
    <n v="2942.60131799998"/>
    <n v="4188.5064179999717"/>
    <s v="DOC PENDING_INV/EXIT/INV/068"/>
    <s v="2000CH010P3034070972"/>
    <s v="0P3034070972"/>
    <n v="292007270634"/>
    <s v="6065194"/>
    <d v="2020-09-21T00:00:00"/>
    <d v="2020-09-15T00:00:00"/>
    <e v="#N/A"/>
    <e v="#N/A"/>
    <e v="#N/A"/>
    <s v="Local"/>
    <m/>
    <m/>
    <m/>
    <m/>
    <m/>
    <m/>
    <n v="2000"/>
    <s v="CH01"/>
    <s v="0P3034070972"/>
    <s v="Verification Completed by NSS"/>
    <m/>
    <n v="27102001"/>
    <n v="2"/>
    <x v="946"/>
    <s v="PHASE_1_ACT"/>
    <m/>
    <s v="Documents required for remaining quantity."/>
    <n v="1549"/>
    <x v="0"/>
    <n v="7550.9399999999496"/>
    <d v="2020-09-01T00:00:00"/>
    <s v="(J). MANUFACTURE OF CHEMICALS AND CHEMICAL PRODUCTS"/>
    <n v="364"/>
    <n v="105"/>
    <n v="116"/>
    <n v="153"/>
    <n v="136.4"/>
    <n v="1.1758620689655173"/>
    <n v="1565"/>
    <n v="17757.727862068848"/>
    <m/>
    <m/>
  </r>
  <r>
    <n v="969"/>
    <n v="292300778943"/>
    <x v="235"/>
    <s v="SIEMENS ENERGY INDUSTRIAL"/>
    <s v="GSKT,WIN51250FM1IM-7,DRES-RAN"/>
    <n v="2"/>
    <s v="PCS"/>
    <n v="6157"/>
    <m/>
    <n v="12314"/>
    <n v="84149090"/>
    <n v="7.4999999999999997E-2"/>
    <n v="0"/>
    <n v="0"/>
    <m/>
    <n v="0.1"/>
    <n v="0"/>
    <n v="0.18"/>
    <s v="001/2017-III317B"/>
    <n v="923.55"/>
    <n v="0"/>
    <n v="92.355000000000004"/>
    <n v="2399.3828999999996"/>
    <n v="3415.2878999999994"/>
    <s v="DOC PENDING_INV/EXIT/INV/086"/>
    <s v="2000CH010P0801041069"/>
    <s v="0P0801041069"/>
    <n v="292300778943"/>
    <s v="6006608"/>
    <d v="2023-01-23T00:00:00"/>
    <d v="2022-08-24T00:00:00"/>
    <e v="#N/A"/>
    <e v="#N/A"/>
    <e v="#N/A"/>
    <s v="Local"/>
    <m/>
    <m/>
    <m/>
    <m/>
    <m/>
    <m/>
    <n v="2000"/>
    <s v="CH01"/>
    <s v="0P0801041069"/>
    <s v="New_Line item_ Addition"/>
    <m/>
    <s v="GJ6224000908"/>
    <n v="2"/>
    <x v="947"/>
    <s v="PHASE_2_ACT"/>
    <m/>
    <s v="QTY NOT FOUND"/>
    <n v="841"/>
    <x v="2"/>
    <n v="7528.9650000000001"/>
    <d v="2022-08-01T00:00:00"/>
    <s v="(R). MANUFACTURE OF MACHINERY AND EQUIPMENT"/>
    <n v="722"/>
    <n v="128"/>
    <n v="126.1"/>
    <n v="153"/>
    <n v="130.80000000000001"/>
    <n v="1.0372720063441714"/>
    <n v="866"/>
    <n v="15619.16926249009"/>
    <m/>
    <m/>
  </r>
  <r>
    <n v="970"/>
    <n v="292009081652"/>
    <x v="286"/>
    <s v="Jay Vinayak Enterprise"/>
    <s v="STBLT+N,SA193-B7,9UNC,185MM,7/8IN"/>
    <n v="80"/>
    <s v="EA"/>
    <n v="188.11987500000001"/>
    <m/>
    <n v="15049.59"/>
    <s v="73180000 / 73181190"/>
    <n v="0.15"/>
    <n v="0"/>
    <n v="0"/>
    <n v="0"/>
    <n v="0.1"/>
    <n v="0"/>
    <n v="0.18"/>
    <s v="001/2017 - III232"/>
    <n v="2257.4384999999997"/>
    <n v="0"/>
    <n v="225.74384999999998"/>
    <n v="3155.8990229999999"/>
    <n v="5639.0813729999991"/>
    <s v="DOC PENDING_INV/EXIT/INV/081"/>
    <s v="2000CH010T1538610005"/>
    <s v="0T1538610005"/>
    <n v="292009081652"/>
    <s v="6080992"/>
    <d v="2020-11-13T00:00:00"/>
    <d v="2020-11-12T00:00:00"/>
    <e v="#N/A"/>
    <e v="#N/A"/>
    <e v="#N/A"/>
    <s v="Local"/>
    <m/>
    <m/>
    <m/>
    <m/>
    <m/>
    <m/>
    <n v="2000"/>
    <s v="CH01"/>
    <s v="0T1538610005"/>
    <s v="Verification Completed by NSS"/>
    <m/>
    <n v="11"/>
    <n v="80"/>
    <x v="948"/>
    <s v="PHASE_1_ACT"/>
    <m/>
    <m/>
    <n v="1491"/>
    <x v="2"/>
    <n v="188.11987500000001"/>
    <d v="2020-11-01T00:00:00"/>
    <s v="(R). MANUFACTURE OF MACHINERY AND EQUIPMENT"/>
    <n v="722"/>
    <n v="107"/>
    <n v="113.7"/>
    <n v="153"/>
    <n v="130.80000000000001"/>
    <n v="1.1503957783641161"/>
    <n v="1504"/>
    <n v="17312.984802110819"/>
    <m/>
    <m/>
  </r>
  <r>
    <n v="971"/>
    <n v="292009463653"/>
    <x v="213"/>
    <s v="Goodrich Gasket Pvt. Ltd."/>
    <s v="GSKT,MTL GRVD,W/O RIB,508MM,540MM,3MM"/>
    <n v="7"/>
    <s v="NOS"/>
    <n v="2149"/>
    <m/>
    <n v="15043"/>
    <n v="84841010"/>
    <n v="7.4999999999999997E-2"/>
    <n v="0"/>
    <n v="0"/>
    <n v="0"/>
    <n v="0.1"/>
    <n v="0"/>
    <n v="0.18"/>
    <s v="001/2017 - III369B"/>
    <n v="1128.2249999999999"/>
    <n v="0"/>
    <n v="112.82249999999999"/>
    <n v="2931.1285499999999"/>
    <n v="4172.17605"/>
    <s v="DOC PENDING_INV/EXIT/INV/082"/>
    <s v="2000CH010T2541870060"/>
    <s v="0T2541870060"/>
    <n v="292009463653"/>
    <s v="6083781"/>
    <d v="2020-11-26T00:00:00"/>
    <d v="2020-11-16T00:00:00"/>
    <e v="#N/A"/>
    <e v="#N/A"/>
    <e v="#N/A"/>
    <s v="Local"/>
    <m/>
    <m/>
    <m/>
    <m/>
    <m/>
    <m/>
    <n v="2000"/>
    <s v="CH01"/>
    <s v="0T2541870060"/>
    <s v="Verification Completed by NSS"/>
    <m/>
    <s v="SD/201000533"/>
    <n v="7"/>
    <x v="949"/>
    <s v="PHASE_1_ACT"/>
    <m/>
    <m/>
    <n v="1487"/>
    <x v="2"/>
    <n v="2149"/>
    <d v="2020-11-01T00:00:00"/>
    <s v="(R). MANUFACTURE OF MACHINERY AND EQUIPMENT"/>
    <n v="722"/>
    <n v="107"/>
    <n v="113.7"/>
    <n v="153"/>
    <n v="130.80000000000001"/>
    <n v="1.1503957783641161"/>
    <n v="1504"/>
    <n v="17305.403693931399"/>
    <m/>
    <m/>
  </r>
  <r>
    <n v="972"/>
    <n v="292101568216"/>
    <x v="345"/>
    <s v="IGP Engineers Pvt. Ltd."/>
    <s v="GSKT,GRVD,MTL,PE,CS,1878X1918MM,5MM,7"/>
    <n v="3"/>
    <s v="NOS"/>
    <n v="5007"/>
    <m/>
    <n v="15021"/>
    <n v="84841090"/>
    <n v="7.4999999999999997E-2"/>
    <n v="0"/>
    <n v="0"/>
    <n v="0"/>
    <n v="0.1"/>
    <n v="0"/>
    <n v="0.18"/>
    <s v="001/2017 - III369B"/>
    <n v="1126.575"/>
    <n v="0"/>
    <n v="112.65750000000001"/>
    <n v="2926.8418499999998"/>
    <n v="4166.0743499999999"/>
    <s v="DOC PENDING_INV/EXIT/INV/082"/>
    <s v="2000CH010T2543750028"/>
    <s v="0T2543750028"/>
    <n v="292101568216"/>
    <s v="6013771"/>
    <d v="2021-02-16T00:00:00"/>
    <d v="2021-02-05T00:00:00"/>
    <e v="#N/A"/>
    <e v="#N/A"/>
    <e v="#N/A"/>
    <s v="Local"/>
    <m/>
    <m/>
    <m/>
    <m/>
    <m/>
    <m/>
    <n v="2000"/>
    <s v="CH01"/>
    <s v="0T2543750028"/>
    <s v="Verification Completed by NSS"/>
    <m/>
    <s v="IGP04127/20-21"/>
    <n v="3"/>
    <x v="950"/>
    <s v="PHASE_1_ACT"/>
    <m/>
    <m/>
    <n v="1406"/>
    <x v="2"/>
    <n v="5007"/>
    <d v="2021-02-01T00:00:00"/>
    <s v="(R). MANUFACTURE OF MACHINERY AND EQUIPMENT"/>
    <n v="722"/>
    <n v="110"/>
    <n v="115.4"/>
    <n v="153"/>
    <n v="130.80000000000001"/>
    <n v="1.1334488734835355"/>
    <n v="1412"/>
    <n v="17025.535528596189"/>
    <m/>
    <m/>
  </r>
  <r>
    <n v="973"/>
    <n v="292212267900"/>
    <x v="33"/>
    <s v="Swam Pneumatics Pvt. Ltd"/>
    <s v="O-RING,G4122205,SWAM-PNU"/>
    <n v="16"/>
    <s v="NOS"/>
    <n v="935"/>
    <m/>
    <n v="14960"/>
    <n v="84149040"/>
    <n v="7.4999999999999997E-2"/>
    <n v="0"/>
    <n v="0"/>
    <n v="0"/>
    <n v="0.1"/>
    <n v="0"/>
    <n v="0.18"/>
    <s v="001/2017-III317B"/>
    <n v="1122"/>
    <n v="0"/>
    <n v="112.2"/>
    <n v="2914.9560000000001"/>
    <n v="4149.1559999999999"/>
    <s v="DOC PENDING_INV/EXIT/INV/070"/>
    <s v="2000CH010P3902040134"/>
    <s v="0P3902040134"/>
    <n v="292212267900"/>
    <s v="6105709"/>
    <d v="2022-11-25T00:00:00"/>
    <d v="2022-11-18T00:00:00"/>
    <e v="#N/A"/>
    <e v="#N/A"/>
    <e v="#N/A"/>
    <s v="Local"/>
    <m/>
    <m/>
    <m/>
    <m/>
    <m/>
    <m/>
    <n v="2000"/>
    <s v="CH01"/>
    <s v="0P3902040134"/>
    <s v="Verification Completed by NSS"/>
    <m/>
    <n v="835"/>
    <n v="16"/>
    <x v="951"/>
    <s v="PHASE_1_ACT"/>
    <m/>
    <s v="Documents Required for remaining quantity."/>
    <n v="755"/>
    <x v="2"/>
    <n v="935"/>
    <d v="2022-11-01T00:00:00"/>
    <s v="(R). MANUFACTURE OF MACHINERY AND EQUIPMENT"/>
    <n v="722"/>
    <n v="131"/>
    <n v="126.7"/>
    <n v="153"/>
    <n v="130.80000000000001"/>
    <n v="1.0323599052880821"/>
    <n v="774"/>
    <n v="15444.104183109708"/>
    <m/>
    <m/>
  </r>
  <r>
    <n v="974"/>
    <n v="171900062504"/>
    <x v="346"/>
    <s v="Kobe Steel, Ltd."/>
    <s v="O-RING,M01219126#05,KOBE"/>
    <n v="72"/>
    <s v="EA"/>
    <n v="207.58749999999861"/>
    <m/>
    <n v="14946.299999999899"/>
    <s v="84149000 / 84149090"/>
    <n v="7.4999999999999997E-2"/>
    <n v="0"/>
    <n v="0"/>
    <n v="0"/>
    <n v="0.1"/>
    <n v="0"/>
    <n v="0.18"/>
    <s v="001/2017-III317B"/>
    <n v="1120.9724999999924"/>
    <n v="0"/>
    <n v="112.09724999999924"/>
    <n v="2912.2865549999801"/>
    <n v="4145.3563049999721"/>
    <s v="DOC PENDING_INV/EXIT/INV/064"/>
    <s v="2000CH010P0801040400"/>
    <s v="0P0801040400"/>
    <e v="#N/A"/>
    <e v="#N/A"/>
    <e v="#N/A"/>
    <d v="2018-11-06T00:00:00"/>
    <n v="171900062504"/>
    <s v="1000146"/>
    <d v="2019-01-10T00:00:00"/>
    <s v="Import"/>
    <m/>
    <m/>
    <m/>
    <m/>
    <m/>
    <m/>
    <n v="2000"/>
    <s v="CH01"/>
    <s v="0P0801040400"/>
    <s v="Verification Completed by NSS"/>
    <m/>
    <s v="18-19764,5-0"/>
    <n v="72"/>
    <x v="952"/>
    <s v="PHASE_1_ACT"/>
    <m/>
    <s v="DOCUMENTS REQUIRED FOR REMAINING QTY"/>
    <n v="2228"/>
    <x v="2"/>
    <n v="207.58749999999861"/>
    <d v="2018-11-01T00:00:00"/>
    <s v="(R). MANUFACTURE OF MACHINERY AND EQUIPMENT"/>
    <n v="722"/>
    <n v="83"/>
    <n v="111.9"/>
    <n v="153"/>
    <n v="130.80000000000001"/>
    <n v="1.1689008042895443"/>
    <n v="2235"/>
    <n v="17470.742091152701"/>
    <m/>
    <m/>
  </r>
  <r>
    <n v="975"/>
    <n v="292003708216"/>
    <x v="315"/>
    <s v="INDUSTRIAL BEARING CORPORATION"/>
    <s v="BLCK,BRG,UKP213J+H313X,60MM"/>
    <n v="4"/>
    <s v="NOS"/>
    <n v="3725"/>
    <m/>
    <n v="14900"/>
    <n v="84821030"/>
    <n v="7.4999999999999997E-2"/>
    <m/>
    <n v="0"/>
    <m/>
    <n v="0.1"/>
    <m/>
    <n v="0.18"/>
    <s v="001/2017 -III369"/>
    <n v="1117.5"/>
    <n v="0"/>
    <n v="111.75"/>
    <n v="2903.2649999999999"/>
    <n v="4132.5149999999994"/>
    <s v="DOC PENDING_INV/EXIT/INV/096"/>
    <s v="2000CH010P3012240018"/>
    <s v="0P3012240018"/>
    <n v="292003708216"/>
    <s v="6031915"/>
    <d v="2020-05-26T00:00:00"/>
    <d v="2020-05-25T00:00:00"/>
    <e v="#N/A"/>
    <e v="#N/A"/>
    <e v="#N/A"/>
    <s v="Local"/>
    <m/>
    <m/>
    <m/>
    <m/>
    <m/>
    <m/>
    <n v="2000"/>
    <s v="CH01"/>
    <s v="0P3012240018"/>
    <s v="Verification Completed by NSS"/>
    <m/>
    <s v="230/20-21"/>
    <n v="4"/>
    <x v="953"/>
    <s v="PHASE_3_ACT"/>
    <m/>
    <m/>
    <n v="1662"/>
    <x v="2"/>
    <n v="3725"/>
    <d v="2020-05-01T00:00:00"/>
    <s v="(R). MANUFACTURE OF MACHINERY AND EQUIPMENT"/>
    <n v="722"/>
    <n v="101"/>
    <n v="112.9"/>
    <n v="153"/>
    <n v="130.80000000000001"/>
    <n v="1.1585473870682019"/>
    <n v="1688"/>
    <n v="17262.35606731621"/>
    <m/>
    <m/>
  </r>
  <r>
    <n v="976"/>
    <m/>
    <x v="11"/>
    <s v="Dresser-Rand India Private Limited"/>
    <s v="PIN,DOWEL,17A13A135IM,DRES-RAN"/>
    <n v="64"/>
    <s v="NOS"/>
    <n v="232.50031250000001"/>
    <m/>
    <n v="14880.02"/>
    <n v="82059090"/>
    <n v="0.1"/>
    <m/>
    <m/>
    <m/>
    <n v="0.1"/>
    <m/>
    <n v="0.18"/>
    <s v="001/2017-III296"/>
    <n v="1488.0020000000002"/>
    <n v="0"/>
    <n v="148.80020000000002"/>
    <n v="2973.0279960000003"/>
    <n v="4609.8301960000008"/>
    <s v="DOC PENDING_INV/EXIT/INV/163"/>
    <s v="2000GS010P0801050073"/>
    <s v="2000GS010P0801050073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50073"/>
    <s v="Verification Completed by NSS"/>
    <s v="Phaze_2"/>
    <n v="25"/>
    <n v="64"/>
    <x v="954"/>
    <s v="PHASE_6_ACT"/>
    <m/>
    <m/>
    <n v="3460"/>
    <x v="2"/>
    <n v="232.50031250000001"/>
    <d v="2015-06-01T00:00:00"/>
    <s v="(R). MANUFACTURE OF MACHINERY AND EQUIPMENT"/>
    <n v="722"/>
    <n v="42"/>
    <n v="111.1"/>
    <n v="153"/>
    <n v="130.80000000000001"/>
    <n v="1.1773177317731776"/>
    <n v="3484"/>
    <n v="17518.511395139518"/>
    <m/>
    <m/>
  </r>
  <r>
    <n v="977"/>
    <n v="291604729290"/>
    <x v="119"/>
    <s v="EMERSON PROCESS MANAGEMENT"/>
    <s v="PCKG,PTFE,1R290201012,FISH-CO"/>
    <n v="8"/>
    <s v="EA"/>
    <n v="1846.61625"/>
    <m/>
    <n v="14772.93"/>
    <n v="84819090"/>
    <n v="7.4999999999999997E-2"/>
    <n v="0"/>
    <n v="0"/>
    <n v="0"/>
    <n v="0.1"/>
    <n v="0"/>
    <n v="0.18"/>
    <s v="001/2017-III368"/>
    <n v="1107.96975"/>
    <n v="0"/>
    <n v="110.796975"/>
    <n v="2878.5054104999999"/>
    <n v="4097.2721354999994"/>
    <s v="DOC PENDING_INV/EXIT/INV/072"/>
    <s v="2000CH010P4102210043"/>
    <s v="0P4102210043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10043"/>
    <s v="Verification Completed by NSS"/>
    <m/>
    <n v="6316001233"/>
    <n v="8"/>
    <x v="955"/>
    <s v="PHASE_1_ACT"/>
    <m/>
    <s v="DOCUMENTS REQUIRED FOR REMAINING QTY"/>
    <n v="3009"/>
    <x v="2"/>
    <n v="1846.61625"/>
    <d v="2016-09-01T00:00:00"/>
    <s v="(R). MANUFACTURE OF MACHINERY AND EQUIPMENT"/>
    <n v="722"/>
    <n v="57"/>
    <n v="107.4"/>
    <n v="153"/>
    <n v="130.80000000000001"/>
    <n v="1.217877094972067"/>
    <n v="3026"/>
    <n v="17991.613072625696"/>
    <m/>
    <m/>
  </r>
  <r>
    <n v="978"/>
    <n v="292104563446"/>
    <x v="259"/>
    <s v="Fluid Controls Private Limited"/>
    <s v="CONNR,TUBE,COMPR,MALE,1X1IN,SS316"/>
    <n v="25"/>
    <s v="EA"/>
    <n v="590"/>
    <m/>
    <n v="14750"/>
    <n v="73072200"/>
    <n v="0.1"/>
    <s v="050/2017-377"/>
    <n v="0"/>
    <m/>
    <n v="0.1"/>
    <m/>
    <n v="0.18"/>
    <s v="001/2017-III221"/>
    <n v="1475"/>
    <n v="0"/>
    <n v="147.5"/>
    <n v="2947.0499999999997"/>
    <n v="4569.5499999999993"/>
    <s v="DOC PENDING_INV/EXIT/INV/098"/>
    <s v="2000CH010T1739270135"/>
    <s v="0T1739270135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270135"/>
    <s v="Verification Completed by NSS"/>
    <m/>
    <s v="FCP/48/SI/0108"/>
    <n v="25"/>
    <x v="956"/>
    <s v="PHASE_3_ACT"/>
    <m/>
    <m/>
    <n v="1335"/>
    <x v="2"/>
    <n v="590"/>
    <d v="2021-04-01T00:00:00"/>
    <s v="(R). MANUFACTURE OF MACHINERY AND EQUIPMENT"/>
    <n v="722"/>
    <n v="112"/>
    <n v="116.7"/>
    <n v="153"/>
    <n v="130.80000000000001"/>
    <n v="1.1208226221079691"/>
    <n v="1353"/>
    <n v="16532.133676092544"/>
    <m/>
    <m/>
  </r>
  <r>
    <n v="979"/>
    <n v="292204732466"/>
    <x v="297"/>
    <s v="ELECTRO SALES CORPORATION"/>
    <s v="GLND,CBL,DBL,M16X1.5P,WPG-2515,BALIGA"/>
    <n v="89"/>
    <s v="EA"/>
    <n v="164.99977528089886"/>
    <m/>
    <n v="14684.98"/>
    <n v="85369090"/>
    <n v="0.1"/>
    <n v="0"/>
    <n v="0"/>
    <n v="0"/>
    <n v="0.1"/>
    <n v="0"/>
    <n v="0.18"/>
    <s v="001/2017 - III388A"/>
    <n v="1468.498"/>
    <n v="0"/>
    <n v="146.84980000000002"/>
    <n v="2934.0590039999997"/>
    <n v="4549.4068040000002"/>
    <s v="DOC PENDING_INV/EXIT/INV/084"/>
    <s v="2000CH010T5580560081"/>
    <s v="0T5580560081"/>
    <n v="292204732466"/>
    <s v="6042904"/>
    <d v="2022-05-09T00:00:00"/>
    <d v="2022-05-05T00:00:00"/>
    <e v="#N/A"/>
    <e v="#N/A"/>
    <e v="#N/A"/>
    <s v="Local"/>
    <m/>
    <m/>
    <m/>
    <m/>
    <m/>
    <m/>
    <n v="2000"/>
    <s v="CH01"/>
    <s v="0T5580560081"/>
    <s v="Verification Completed by NSS"/>
    <m/>
    <n v="329"/>
    <n v="89"/>
    <x v="957"/>
    <s v="PHASE_1_ACT"/>
    <m/>
    <n v="1"/>
    <n v="952"/>
    <x v="1"/>
    <n v="164.99977528089886"/>
    <d v="2022-05-01T00:00:00"/>
    <s v="(Q). MANUFACTURE OF ELECTRICAL EQUIPMENT"/>
    <n v="666"/>
    <n v="125"/>
    <n v="127.2"/>
    <n v="153"/>
    <n v="133.4"/>
    <n v="1.0487421383647799"/>
    <n v="958"/>
    <n v="15400.757327044026"/>
    <m/>
    <m/>
  </r>
  <r>
    <n v="980"/>
    <n v="292301859850"/>
    <x v="347"/>
    <s v="ABB INDIA LIMITED"/>
    <s v="RLY,PLUGGABLE INTFC,1SVR405613R3100,ABB"/>
    <n v="20"/>
    <s v="EA"/>
    <n v="733.91499999999496"/>
    <m/>
    <n v="14678.299999999899"/>
    <n v="85049090"/>
    <n v="0.15"/>
    <n v="0"/>
    <n v="0"/>
    <n v="0"/>
    <n v="0.1"/>
    <n v="0"/>
    <n v="0.18"/>
    <s v="001/2017-III375"/>
    <n v="2201.7449999999849"/>
    <n v="0"/>
    <n v="220.17449999999849"/>
    <n v="3078.0395099999787"/>
    <n v="5499.9590099999623"/>
    <s v="DOC PENDING_INV/EXIT/INV/078"/>
    <s v="2000CH010P4610170008"/>
    <s v="0P4610170008"/>
    <n v="292301859850"/>
    <s v="6015539"/>
    <d v="2023-02-21T00:00:00"/>
    <d v="2023-02-17T00:00:00"/>
    <e v="#N/A"/>
    <e v="#N/A"/>
    <e v="#N/A"/>
    <s v="Local"/>
    <m/>
    <m/>
    <m/>
    <m/>
    <m/>
    <m/>
    <n v="2000"/>
    <s v="CH01"/>
    <s v="0P4610170008"/>
    <s v="Verification Completed by NSS"/>
    <m/>
    <n v="222901140013"/>
    <n v="20"/>
    <x v="958"/>
    <s v="PHASE_1_ACT"/>
    <m/>
    <n v="1"/>
    <n v="664"/>
    <x v="1"/>
    <n v="733.91499999999496"/>
    <d v="2023-02-01T00:00:00"/>
    <s v="(Q). MANUFACTURE OF ELECTRICAL EQUIPMENT"/>
    <n v="666"/>
    <n v="134"/>
    <n v="129.9"/>
    <n v="153"/>
    <n v="133.4"/>
    <n v="1.0269438029253273"/>
    <n v="682"/>
    <n v="15073.789222478728"/>
    <m/>
    <m/>
  </r>
  <r>
    <n v="981"/>
    <n v="292111106711"/>
    <x v="242"/>
    <s v="Flowserve Sanmar Pvt. Ltd."/>
    <s v="SPRG,C-276,2H-131867/16,SANMAR"/>
    <n v="24"/>
    <s v="NOS"/>
    <n v="280"/>
    <m/>
    <n v="6720"/>
    <n v="73209090"/>
    <n v="0.1"/>
    <s v="050/2017-377A"/>
    <n v="0"/>
    <n v="0"/>
    <n v="0.1"/>
    <n v="0"/>
    <n v="0.18"/>
    <s v="001/2017-III234"/>
    <n v="672"/>
    <n v="0"/>
    <n v="67.2"/>
    <n v="1342.6559999999999"/>
    <n v="2081.8559999999998"/>
    <s v="DOC PENDING_INV/EXIT/INV/077"/>
    <s v="2000CH010P4205041032"/>
    <s v="0P4205041032"/>
    <n v="292111106711"/>
    <s v="6096688"/>
    <d v="2021-11-12T00:00:00"/>
    <d v="2021-09-27T00:00:00"/>
    <e v="#N/A"/>
    <e v="#N/A"/>
    <e v="#N/A"/>
    <s v="Local"/>
    <m/>
    <m/>
    <m/>
    <m/>
    <m/>
    <m/>
    <n v="2000"/>
    <s v="CH01"/>
    <s v="0P4205041032"/>
    <s v="Verification Completed by NSS"/>
    <m/>
    <n v="6100448516"/>
    <n v="24"/>
    <x v="959"/>
    <s v="PHASE_1_ACT"/>
    <m/>
    <s v="documents required for remaining qty"/>
    <n v="1172"/>
    <x v="2"/>
    <n v="608"/>
    <d v="2021-09-01T00:00:00"/>
    <s v="(R). MANUFACTURE OF MACHINERY AND EQUIPMENT"/>
    <n v="722"/>
    <n v="117"/>
    <n v="120.7"/>
    <n v="153"/>
    <n v="130.80000000000001"/>
    <n v="1.0836785418392709"/>
    <n v="1200"/>
    <n v="15813.03728251864"/>
    <m/>
    <m/>
  </r>
  <r>
    <n v="982"/>
    <n v="291703264554"/>
    <x v="341"/>
    <s v="Jay Project"/>
    <s v="HSG,BRG,CI,KPD 40/20A,2400001,KBL"/>
    <n v="3"/>
    <s v="NOS"/>
    <n v="4855.87"/>
    <m/>
    <n v="14567.61"/>
    <n v="84139120"/>
    <n v="7.4999999999999997E-2"/>
    <n v="0"/>
    <n v="0"/>
    <n v="0"/>
    <n v="0.1"/>
    <n v="0"/>
    <n v="0.18"/>
    <s v="001/2017-III308B"/>
    <n v="1092.5707500000001"/>
    <n v="0"/>
    <n v="109.25707500000001"/>
    <n v="2838.4988085"/>
    <n v="4040.3266334999998"/>
    <s v="DOC PENDING_INV/EXIT/INV/076"/>
    <s v="2000GS010P4205023102"/>
    <s v="0P4205023102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23102"/>
    <s v="Verification Completed by NSS"/>
    <m/>
    <n v="17018"/>
    <n v="3"/>
    <x v="960"/>
    <s v="PHASE_1_ACT"/>
    <m/>
    <s v="documents required for remaining qty"/>
    <n v="2791"/>
    <x v="2"/>
    <n v="4855.87"/>
    <d v="2017-04-01T00:00:00"/>
    <s v="(R). MANUFACTURE OF MACHINERY AND EQUIPMENT"/>
    <n v="722"/>
    <n v="64"/>
    <n v="108.3"/>
    <n v="153"/>
    <n v="130.80000000000001"/>
    <n v="1.2077562326869808"/>
    <n v="2814"/>
    <n v="17594.121772853188"/>
    <m/>
    <m/>
  </r>
  <r>
    <n v="983"/>
    <n v="292202244062"/>
    <x v="348"/>
    <s v="Eagle Burgmann India Pvt. Ltd."/>
    <s v="O-RING,CARTEX-DN32/3+SE1/10,EAGLEBUR"/>
    <n v="4"/>
    <s v="NOS"/>
    <n v="3628.8"/>
    <m/>
    <n v="14515.2"/>
    <n v="84842000"/>
    <n v="7.4999999999999997E-2"/>
    <n v="0"/>
    <n v="0"/>
    <n v="0"/>
    <n v="0.1"/>
    <n v="0"/>
    <n v="0.18"/>
    <s v="001/2017-III369B"/>
    <n v="1088.6400000000001"/>
    <n v="0"/>
    <n v="108.86400000000002"/>
    <n v="2828.2867200000001"/>
    <n v="4025.79072"/>
    <s v="DOC PENDING_INV/EXIT/INV/069"/>
    <s v="2000CH010P3034074207"/>
    <s v="0P3034074207"/>
    <n v="292202244062"/>
    <s v="6020452"/>
    <d v="2022-03-03T00:00:00"/>
    <d v="2022-02-24T00:00:00"/>
    <e v="#N/A"/>
    <e v="#N/A"/>
    <e v="#N/A"/>
    <s v="Local"/>
    <m/>
    <m/>
    <m/>
    <m/>
    <m/>
    <m/>
    <n v="2000"/>
    <s v="CH01"/>
    <s v="0P3034074207"/>
    <s v="Verification Completed by NSS"/>
    <m/>
    <n v="27304945"/>
    <n v="4"/>
    <x v="961"/>
    <s v="PHASE_1_ACT"/>
    <m/>
    <m/>
    <n v="1022"/>
    <x v="2"/>
    <n v="3628.8"/>
    <d v="2022-02-01T00:00:00"/>
    <s v="(R). MANUFACTURE OF MACHINERY AND EQUIPMENT"/>
    <n v="722"/>
    <n v="122"/>
    <n v="122"/>
    <n v="153"/>
    <n v="130.80000000000001"/>
    <n v="1.0721311475409836"/>
    <n v="1047"/>
    <n v="15562.198032786886"/>
    <m/>
    <m/>
  </r>
  <r>
    <n v="984"/>
    <n v="171602006796"/>
    <x v="59"/>
    <s v="Pepperl and Fuchs (India) Pvt. Ltd."/>
    <s v="BARRIER,ISOLTR,KFD0-CS-1.50,PEPPERL"/>
    <n v="2"/>
    <s v="NOS"/>
    <n v="6517.0649999999996"/>
    <m/>
    <n v="13034.13"/>
    <n v="85044090"/>
    <n v="0.2"/>
    <n v="0"/>
    <n v="0"/>
    <n v="0"/>
    <n v="0.1"/>
    <n v="0"/>
    <n v="0.18"/>
    <s v="001/2017-III375"/>
    <n v="2606.826"/>
    <n v="0"/>
    <n v="260.68260000000004"/>
    <n v="2862.2949479999997"/>
    <n v="5729.8035479999999"/>
    <s v="DOC PENDING_INV/EXIT/INV/074"/>
    <s v="2000GS010P4110060032"/>
    <s v="0P4110060032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10060032"/>
    <s v="Verification Completed by NSS"/>
    <s v="Phaze1_Part_2"/>
    <n v="2016600102"/>
    <n v="2"/>
    <x v="962"/>
    <s v="PHASE_1_ACT"/>
    <m/>
    <n v="1"/>
    <n v="3053"/>
    <x v="1"/>
    <n v="7240.3850000000002"/>
    <d v="2016-08-01T00:00:00"/>
    <s v="(Q). MANUFACTURE OF ELECTRICAL EQUIPMENT"/>
    <n v="666"/>
    <n v="56"/>
    <n v="108"/>
    <n v="153"/>
    <n v="133.4"/>
    <n v="1.2351851851851852"/>
    <n v="3057"/>
    <n v="17886.432574074075"/>
    <m/>
    <m/>
  </r>
  <r>
    <n v="985"/>
    <n v="291910386073"/>
    <x v="185"/>
    <s v="ASCO Numatics (India) Pvt. Ltd."/>
    <s v="RPR KIT,NFC292546,ASCO-VLV"/>
    <n v="2"/>
    <s v="EA"/>
    <n v="7237.76"/>
    <m/>
    <n v="14475.52"/>
    <n v="84819090"/>
    <n v="7.4999999999999997E-2"/>
    <n v="0"/>
    <n v="0"/>
    <n v="0"/>
    <n v="0.1"/>
    <n v="0"/>
    <n v="0.18"/>
    <s v="001/2017-III368"/>
    <n v="1085.664"/>
    <n v="0"/>
    <n v="108.5664"/>
    <n v="2820.5550720000001"/>
    <n v="4014.785472"/>
    <s v="DOC PENDING_INV/EXIT/INV/080"/>
    <s v="2000CH010P5270012435"/>
    <s v="0P5270012435"/>
    <n v="291910386073"/>
    <s v="6078282"/>
    <d v="2019-10-30T00:00:00"/>
    <d v="2019-10-24T00:00:00"/>
    <e v="#N/A"/>
    <e v="#N/A"/>
    <e v="#N/A"/>
    <s v="Local"/>
    <m/>
    <m/>
    <m/>
    <m/>
    <m/>
    <m/>
    <n v="2000"/>
    <s v="CH01"/>
    <s v="0P5270012435"/>
    <s v="Verification Completed by NSS"/>
    <m/>
    <n v="2010007272"/>
    <n v="2"/>
    <x v="963"/>
    <s v="PHASE_1_ACT"/>
    <m/>
    <m/>
    <n v="1876"/>
    <x v="2"/>
    <n v="7237.76"/>
    <d v="2019-10-01T00:00:00"/>
    <s v="(R). MANUFACTURE OF MACHINERY AND EQUIPMENT"/>
    <n v="722"/>
    <n v="94"/>
    <n v="112.8"/>
    <n v="153"/>
    <n v="130.80000000000001"/>
    <n v="1.1595744680851066"/>
    <n v="1901"/>
    <n v="16785.443404255322"/>
    <m/>
    <m/>
  </r>
  <r>
    <n v="986"/>
    <n v="292103162422"/>
    <x v="80"/>
    <s v="BHEL  GE  GAS  TURBINS  SERVICES  PVT  LTD"/>
    <s v="O-RING,GT9751060222,BHEL"/>
    <n v="17"/>
    <s v="EA"/>
    <n v="848.75"/>
    <m/>
    <n v="14428.75"/>
    <n v="84119900"/>
    <n v="0.1"/>
    <n v="0"/>
    <n v="0"/>
    <n v="0"/>
    <n v="0.1"/>
    <n v="0"/>
    <n v="0.18"/>
    <s v="001/2017-III316"/>
    <n v="1442.875"/>
    <n v="0"/>
    <n v="144.28749999999999"/>
    <n v="2882.8642500000001"/>
    <n v="4470.02675"/>
    <s v="DOC PENDING_INV/EXIT/INV/087"/>
    <s v="2000CH010P1401070242"/>
    <s v="0P1401070242"/>
    <n v="292103162422"/>
    <s v="6026925"/>
    <d v="2021-03-30T00:00:00"/>
    <d v="2021-03-26T00:00:00"/>
    <e v="#N/A"/>
    <e v="#N/A"/>
    <e v="#N/A"/>
    <s v="Local"/>
    <m/>
    <m/>
    <m/>
    <m/>
    <m/>
    <m/>
    <n v="2000"/>
    <s v="CH01"/>
    <s v="0P1401070242"/>
    <s v="Verification Completed by NSS"/>
    <m/>
    <s v="TS-I20-1448"/>
    <n v="17"/>
    <x v="964"/>
    <s v="PHASE_2_ACT"/>
    <m/>
    <s v="DOCUMENTS REQUIRED FOR REMAINING QTY"/>
    <n v="1357"/>
    <x v="2"/>
    <n v="848.75"/>
    <d v="2021-03-01T00:00:00"/>
    <s v="(R). MANUFACTURE OF MACHINERY AND EQUIPMENT"/>
    <n v="722"/>
    <n v="111"/>
    <n v="116.1"/>
    <n v="153"/>
    <n v="130.80000000000001"/>
    <n v="1.1266149870801034"/>
    <n v="1384"/>
    <n v="16255.645994832043"/>
    <m/>
    <m/>
  </r>
  <r>
    <n v="987"/>
    <n v="291809287044"/>
    <x v="349"/>
    <s v="GLOBAL ADSORBENTS PVT.LTD."/>
    <s v="PSF SAND,0.4TO0.6MM,1400TO1600KG/M3"/>
    <n v="4.8"/>
    <s v="MTS"/>
    <n v="1004.0625"/>
    <m/>
    <n v="4819.5"/>
    <n v="25059000"/>
    <n v="0.05"/>
    <m/>
    <n v="0"/>
    <m/>
    <n v="0.1"/>
    <m/>
    <n v="0.05"/>
    <s v="001/2017-I113"/>
    <n v="240.97500000000002"/>
    <n v="0"/>
    <n v="24.097500000000004"/>
    <n v="254.22862500000002"/>
    <n v="519.30112500000007"/>
    <s v="DOC PENDING_INV/EXIT/INV/097"/>
    <s v="2000ETS10T0729750005"/>
    <s v="0T0729750005"/>
    <n v="291809287044"/>
    <s v="6072399"/>
    <d v="2018-10-25T00:00:00"/>
    <d v="2018-10-22T00:00:00"/>
    <e v="#N/A"/>
    <e v="#N/A"/>
    <e v="#N/A"/>
    <s v="Local"/>
    <m/>
    <m/>
    <m/>
    <m/>
    <m/>
    <m/>
    <n v="2000"/>
    <s v="ETS1"/>
    <s v="0T0729750005"/>
    <s v="Verification Completed by NSS"/>
    <m/>
    <s v="GAA/35/18-19"/>
    <n v="4.7999999999999901"/>
    <x v="965"/>
    <s v="PHASE_3_ACT"/>
    <m/>
    <m/>
    <n v="2243"/>
    <x v="2"/>
    <n v="3000.0000000000064"/>
    <d v="2018-10-01T00:00:00"/>
    <s v="(R). MANUFACTURE OF MACHINERY AND EQUIPMENT"/>
    <n v="722"/>
    <n v="82"/>
    <n v="111.5"/>
    <n v="153"/>
    <n v="130.80000000000001"/>
    <n v="1.1730941704035875"/>
    <n v="2266"/>
    <n v="16892.556053811662"/>
    <m/>
    <m/>
  </r>
  <r>
    <n v="988"/>
    <n v="292311954572"/>
    <x v="208"/>
    <s v="SUNDEEP ASSOCIATES"/>
    <s v="SHEET,GSKT,3MM,NON-ASB,AF-159,MET"/>
    <n v="3"/>
    <s v="EA"/>
    <n v="4655"/>
    <m/>
    <n v="13965"/>
    <s v="68129300/68129922"/>
    <n v="0.1"/>
    <m/>
    <n v="0"/>
    <n v="0"/>
    <n v="0.1"/>
    <n v="0"/>
    <n v="0.18"/>
    <s v="001/2017-III182A"/>
    <n v="1396.5"/>
    <n v="0"/>
    <n v="139.65"/>
    <n v="2790.2069999999999"/>
    <n v="4326.357"/>
    <s v="DOC PENDING_INV/EXIT/INV/093"/>
    <s v="2000CH010T2548690014"/>
    <s v="0T2548690014"/>
    <n v="292311954572"/>
    <s v="6096961"/>
    <d v="2023-11-07T00:00:00"/>
    <d v="2023-11-06T00:00:00"/>
    <e v="#N/A"/>
    <e v="#N/A"/>
    <e v="#N/A"/>
    <s v="Local"/>
    <m/>
    <m/>
    <m/>
    <m/>
    <m/>
    <m/>
    <n v="2000"/>
    <s v="CH01"/>
    <s v="0T2548690014"/>
    <s v="New_Line item_ Addition"/>
    <m/>
    <s v="SUN/2518/23-24"/>
    <n v="3"/>
    <x v="966"/>
    <s v="PHASE_2_ACT"/>
    <m/>
    <m/>
    <n v="402"/>
    <x v="2"/>
    <n v="4655"/>
    <d v="2023-11-01T00:00:00"/>
    <s v="(R). MANUFACTURE OF MACHINERY AND EQUIPMENT"/>
    <n v="722"/>
    <n v="143"/>
    <n v="129.19999999999999"/>
    <n v="153"/>
    <n v="130.80000000000001"/>
    <n v="1.0123839009287927"/>
    <n v="409"/>
    <n v="14137.941176470591"/>
    <m/>
    <m/>
  </r>
  <r>
    <n v="989"/>
    <n v="291800692761"/>
    <x v="330"/>
    <s v="GMMCO Limited"/>
    <s v="SENSOR,GP-PR,274-6719,CAT"/>
    <n v="1"/>
    <s v="EA"/>
    <n v="13938.309999999899"/>
    <m/>
    <n v="13938.309999999899"/>
    <n v="90318000"/>
    <n v="7.4999999999999997E-2"/>
    <s v="050/2017-581B"/>
    <n v="0"/>
    <m/>
    <n v="0.1"/>
    <m/>
    <n v="0.18"/>
    <s v="001/2017-III421"/>
    <n v="1045.3732499999924"/>
    <n v="0"/>
    <n v="104.53732499999924"/>
    <n v="2715.8797034999807"/>
    <n v="3865.7902784999724"/>
    <s v="DOC PENDING_INV/EXIT/INV/095"/>
    <s v="2000GS010P1117010065"/>
    <s v="0P1117010065"/>
    <n v="291800692761"/>
    <s v="6005880"/>
    <d v="2018-01-24T00:00:00"/>
    <d v="2018-01-12T00:00:00"/>
    <e v="#N/A"/>
    <e v="#N/A"/>
    <e v="#N/A"/>
    <s v="Local"/>
    <m/>
    <m/>
    <m/>
    <m/>
    <m/>
    <m/>
    <n v="2000"/>
    <s v="GS01"/>
    <s v="0P1117010065"/>
    <s v="Verification Completed by NSS"/>
    <s v="Phaze1_Part_2"/>
    <s v="PS231701060"/>
    <n v="1"/>
    <x v="967"/>
    <s v="PHASE_3_ACT"/>
    <m/>
    <m/>
    <n v="2526"/>
    <x v="3"/>
    <n v="13938.309999999899"/>
    <d v="2018-01-01T00:00:00"/>
    <s v="(P). MANUFACTURE OF COMPUTER, ELECTRONIC AND OPTICAL PRODUCTS"/>
    <n v="639"/>
    <n v="73"/>
    <n v="110.7"/>
    <n v="153"/>
    <n v="121.7"/>
    <n v="1.09936766034327"/>
    <n v="2539"/>
    <n v="15323.327253839094"/>
    <m/>
    <m/>
  </r>
  <r>
    <n v="990"/>
    <n v="291603957960"/>
    <x v="193"/>
    <s v="EMERSON PROCESS MANAGEMENT"/>
    <s v="SEAL,BSHG,1E682814012,FISH-CO"/>
    <n v="3"/>
    <s v="NOS"/>
    <n v="4644"/>
    <m/>
    <n v="13932"/>
    <n v="84819090"/>
    <n v="7.4999999999999997E-2"/>
    <n v="0"/>
    <n v="0"/>
    <m/>
    <n v="0.1"/>
    <n v="0"/>
    <n v="0.18"/>
    <s v="001/2017-III368"/>
    <n v="1044.8999999999999"/>
    <n v="0"/>
    <n v="104.49"/>
    <n v="2714.6501999999996"/>
    <n v="3864.0401999999995"/>
    <s v="DOC PENDING_INV/EXIT/INV/073"/>
    <s v="2000CH010P4102210879"/>
    <s v="0P4102210879"/>
    <n v="291603957960"/>
    <s v="0038573"/>
    <d v="2016-08-27T00:00:00"/>
    <d v="2016-08-12T00:00:00"/>
    <e v="#N/A"/>
    <e v="#N/A"/>
    <e v="#N/A"/>
    <s v="Local"/>
    <m/>
    <m/>
    <m/>
    <m/>
    <m/>
    <m/>
    <n v="2000"/>
    <s v="CH01"/>
    <s v="0P4102210879"/>
    <s v="Verification Completed by NSS"/>
    <m/>
    <n v="6316000948"/>
    <n v="3"/>
    <x v="968"/>
    <s v="PHASE_1_ACT"/>
    <m/>
    <s v="Documents required for remaining qty"/>
    <n v="3044"/>
    <x v="2"/>
    <n v="4644"/>
    <d v="2016-08-01T00:00:00"/>
    <s v="(R). MANUFACTURE OF MACHINERY AND EQUIPMENT"/>
    <n v="722"/>
    <n v="56"/>
    <n v="107.5"/>
    <n v="153"/>
    <n v="130.80000000000001"/>
    <n v="1.2167441860465118"/>
    <n v="3057"/>
    <n v="16951.680000000004"/>
    <m/>
    <m/>
  </r>
  <r>
    <n v="991"/>
    <n v="292311795661"/>
    <x v="206"/>
    <s v="Millstores Corporation"/>
    <s v="BRG,RLR,MET,NU 308 ECJ,40MM,90MM,SKF"/>
    <n v="3"/>
    <s v="NOS"/>
    <n v="39380.666666666664"/>
    <m/>
    <n v="118142"/>
    <n v="84825000"/>
    <n v="7.4999999999999997E-2"/>
    <n v="0"/>
    <n v="0"/>
    <n v="0"/>
    <n v="0.1"/>
    <n v="0"/>
    <n v="0.18"/>
    <s v="001/2017-III369B"/>
    <n v="8860.65"/>
    <n v="0"/>
    <n v="886.06500000000005"/>
    <n v="23019.968699999998"/>
    <n v="32766.683699999998"/>
    <s v="DOC PENDING_INV/EXIT/INV/088"/>
    <s v="2000CH010P3006010292"/>
    <s v="0P3006010292"/>
    <n v="292311795661"/>
    <s v="6095611"/>
    <d v="2023-11-03T00:00:00"/>
    <d v="2023-10-26T00:00:00"/>
    <e v="#N/A"/>
    <e v="#N/A"/>
    <e v="#N/A"/>
    <s v="Local"/>
    <m/>
    <m/>
    <m/>
    <m/>
    <m/>
    <m/>
    <n v="2000"/>
    <s v="CH01"/>
    <s v="0P3006010292"/>
    <s v="New_Line item_ Addition"/>
    <m/>
    <s v="BD0536"/>
    <n v="3"/>
    <x v="969"/>
    <s v="PHASE_2_ACT"/>
    <m/>
    <m/>
    <n v="413"/>
    <x v="2"/>
    <n v="4639.0433333332994"/>
    <d v="2023-10-01T00:00:00"/>
    <s v="(R). MANUFACTURE OF MACHINERY AND EQUIPMENT"/>
    <n v="722"/>
    <n v="142"/>
    <n v="128.9"/>
    <n v="153"/>
    <n v="130.80000000000001"/>
    <n v="1.0147401086113266"/>
    <n v="440"/>
    <n v="14122.270007757848"/>
    <m/>
    <m/>
  </r>
  <r>
    <n v="992"/>
    <n v="291811498020"/>
    <x v="350"/>
    <s v="Metro Trading Co."/>
    <s v="LUG,RING,CU,6MM²,8MM"/>
    <n v="2925"/>
    <s v="EA"/>
    <n v="4.7299658119658119"/>
    <m/>
    <n v="13835.15"/>
    <n v="85361090"/>
    <n v="0.1"/>
    <n v="0"/>
    <n v="0"/>
    <n v="0"/>
    <n v="0.1"/>
    <n v="0"/>
    <n v="0.18"/>
    <s v="001/2017 - III388A"/>
    <n v="1383.5150000000001"/>
    <n v="0"/>
    <n v="138.35150000000002"/>
    <n v="2764.2629699999998"/>
    <n v="4286.1294699999999"/>
    <s v="DOC PENDING_INV/EXIT/INV/084"/>
    <s v="2000CH010T5578900010"/>
    <s v="0T5578900010"/>
    <n v="291811498020"/>
    <s v="6088122"/>
    <d v="2018-12-29T00:00:00"/>
    <d v="2018-12-28T00:00:00"/>
    <e v="#N/A"/>
    <e v="#N/A"/>
    <e v="#N/A"/>
    <s v="Local"/>
    <m/>
    <m/>
    <m/>
    <m/>
    <m/>
    <m/>
    <n v="2000"/>
    <s v="CH01"/>
    <s v="0T5578900010"/>
    <s v="Verification Completed by NSS"/>
    <m/>
    <s v="T/3075"/>
    <n v="2925"/>
    <x v="970"/>
    <s v="PHASE_1_ACT"/>
    <m/>
    <n v="1"/>
    <n v="2176"/>
    <x v="2"/>
    <n v="4.7299658119658119"/>
    <d v="2018-12-01T00:00:00"/>
    <s v="(R). MANUFACTURE OF MACHINERY AND EQUIPMENT"/>
    <n v="722"/>
    <n v="84"/>
    <n v="111.8"/>
    <n v="153"/>
    <n v="130.80000000000001"/>
    <n v="1.1699463327370305"/>
    <n v="2205"/>
    <n v="16186.383005366728"/>
    <m/>
    <m/>
  </r>
  <r>
    <n v="993"/>
    <n v="292009815300"/>
    <x v="351"/>
    <s v="TEMPSENS INSTRUMENTS (I) PVT. LTD."/>
    <s v="ELEM,TEMP,6000MM,400°C,SINGLE,PT100"/>
    <n v="1"/>
    <s v="NOS"/>
    <n v="13780"/>
    <m/>
    <n v="13780"/>
    <n v="90258090"/>
    <n v="7.4999999999999997E-2"/>
    <n v="0"/>
    <n v="0"/>
    <n v="0"/>
    <n v="0.1"/>
    <n v="0"/>
    <n v="0.18"/>
    <s v="001/2017-III415"/>
    <n v="1033.5"/>
    <n v="0"/>
    <n v="103.35000000000001"/>
    <n v="2685.0329999999999"/>
    <n v="3821.8829999999998"/>
    <s v="DOC PENDING_INV/EXIT/INV/075"/>
    <s v="2000CH010P4163020120"/>
    <s v="0P4163020120"/>
    <n v="292009815300"/>
    <s v="6086663"/>
    <d v="2020-12-07T00:00:00"/>
    <d v="2020-10-30T00:00:00"/>
    <e v="#N/A"/>
    <e v="#N/A"/>
    <e v="#N/A"/>
    <s v="Local"/>
    <m/>
    <m/>
    <m/>
    <m/>
    <m/>
    <m/>
    <n v="2000"/>
    <s v="CH01"/>
    <s v="0P4163020120"/>
    <s v="Verification Completed by NSS"/>
    <s v="Phaze1_Part_2"/>
    <n v="2116103394"/>
    <n v="1"/>
    <x v="971"/>
    <s v="PHASE_1_ACT"/>
    <m/>
    <s v="ITEM DOES NOT MATCH WITH INVOICE"/>
    <n v="1504"/>
    <x v="2"/>
    <n v="13780"/>
    <d v="2020-10-01T00:00:00"/>
    <s v="(R). MANUFACTURE OF MACHINERY AND EQUIPMENT"/>
    <n v="722"/>
    <n v="106"/>
    <n v="114.2"/>
    <n v="153"/>
    <n v="130.80000000000001"/>
    <n v="1.1453590192644485"/>
    <n v="1535"/>
    <n v="15783.047285464101"/>
    <m/>
    <m/>
  </r>
  <r>
    <n v="994"/>
    <n v="291701189345"/>
    <x v="283"/>
    <s v="Bliss Anand Pvt. Ltd."/>
    <s v="DISC,SS316,308482X5-010,BLISS"/>
    <n v="3"/>
    <s v="EA"/>
    <n v="4584.26"/>
    <m/>
    <n v="13752.78"/>
    <n v="84819090"/>
    <n v="7.4999999999999997E-2"/>
    <n v="0"/>
    <n v="0"/>
    <n v="0"/>
    <n v="0.1"/>
    <n v="0"/>
    <n v="0.18"/>
    <s v="001/2017-III368"/>
    <n v="1031.4585"/>
    <n v="0"/>
    <n v="103.14585"/>
    <n v="2679.7291830000004"/>
    <n v="3814.3335330000004"/>
    <s v="DOC PENDING_INV/EXIT/INV/079"/>
    <s v="2000CH010P5269300235"/>
    <s v="0P5269300235"/>
    <n v="291701189345"/>
    <s v="0011977"/>
    <d v="2017-03-10T00:00:00"/>
    <d v="2017-02-22T00:00:00"/>
    <e v="#N/A"/>
    <e v="#N/A"/>
    <e v="#N/A"/>
    <s v="Local"/>
    <m/>
    <m/>
    <m/>
    <m/>
    <m/>
    <m/>
    <n v="2000"/>
    <s v="CH01"/>
    <s v="0P5269300235"/>
    <s v="Verification Completed by NSS"/>
    <m/>
    <s v="SRV-000620,SRV-000341"/>
    <n v="3"/>
    <x v="972"/>
    <s v="PHASE_1_ACT"/>
    <m/>
    <s v="DUPLICATE ENTRY"/>
    <n v="2850"/>
    <x v="2"/>
    <n v="4584.26"/>
    <d v="2017-02-01T00:00:00"/>
    <s v="(R). MANUFACTURE OF MACHINERY AND EQUIPMENT"/>
    <n v="722"/>
    <n v="62"/>
    <n v="108.2"/>
    <n v="153"/>
    <n v="130.80000000000001"/>
    <n v="1.2088724584103512"/>
    <n v="2873"/>
    <n v="16625.356968576711"/>
    <m/>
    <m/>
  </r>
  <r>
    <n v="995"/>
    <n v="292101568216"/>
    <x v="345"/>
    <s v="IGP Engineers Pvt. Ltd."/>
    <s v="GSKT,GRVD,MTL,PE,CS,1878X1918MM,5MM,6"/>
    <n v="3"/>
    <s v="NOS"/>
    <n v="4557"/>
    <m/>
    <n v="13671"/>
    <n v="84841090"/>
    <n v="7.4999999999999997E-2"/>
    <n v="0"/>
    <n v="0"/>
    <n v="0"/>
    <n v="0.1"/>
    <n v="0"/>
    <n v="0.18"/>
    <s v="001/2017 - III369B"/>
    <n v="1025.325"/>
    <n v="0"/>
    <n v="102.53250000000001"/>
    <n v="2663.7943500000001"/>
    <n v="3791.6518500000002"/>
    <s v="DOC PENDING_INV/EXIT/INV/082"/>
    <s v="2000CH010T2543750029"/>
    <s v="0T2543750029"/>
    <n v="292101568216"/>
    <s v="6013771"/>
    <d v="2021-02-16T00:00:00"/>
    <d v="2021-02-05T00:00:00"/>
    <e v="#N/A"/>
    <e v="#N/A"/>
    <e v="#N/A"/>
    <s v="Local"/>
    <m/>
    <m/>
    <m/>
    <m/>
    <m/>
    <m/>
    <n v="2000"/>
    <s v="CH01"/>
    <s v="0T2543750029"/>
    <s v="Verification Completed by NSS"/>
    <m/>
    <s v="IGP04127/20-21"/>
    <n v="3"/>
    <x v="973"/>
    <s v="PHASE_1_ACT"/>
    <m/>
    <m/>
    <n v="1406"/>
    <x v="2"/>
    <n v="4557"/>
    <d v="2021-02-01T00:00:00"/>
    <s v="(R). MANUFACTURE OF MACHINERY AND EQUIPMENT"/>
    <n v="722"/>
    <n v="110"/>
    <n v="115.4"/>
    <n v="153"/>
    <n v="130.80000000000001"/>
    <n v="1.1334488734835355"/>
    <n v="1412"/>
    <n v="15495.379549393414"/>
    <m/>
    <m/>
  </r>
  <r>
    <n v="996"/>
    <n v="292202193463"/>
    <x v="281"/>
    <s v="UNI KLINGER LTD.,"/>
    <s v="GSKT,NON-ASBESTOS,CL150,42IN"/>
    <n v="11"/>
    <s v="NOS"/>
    <n v="1231.3672727272728"/>
    <m/>
    <n v="13545.04"/>
    <n v="84841010"/>
    <n v="7.4999999999999997E-2"/>
    <n v="0"/>
    <n v="0"/>
    <n v="0"/>
    <n v="0.1"/>
    <n v="0"/>
    <n v="0.18"/>
    <s v="001/2017 - III369B"/>
    <n v="1015.878"/>
    <n v="0"/>
    <n v="101.58780000000002"/>
    <n v="2639.2510440000001"/>
    <n v="3756.716844"/>
    <s v="DOC PENDING_INV/EXIT/INV/082"/>
    <s v="2000CH010T2548160025"/>
    <s v="0T2548160025"/>
    <n v="292202193463"/>
    <s v="6020084"/>
    <d v="2022-03-02T00:00:00"/>
    <d v="2022-02-28T00:00:00"/>
    <e v="#N/A"/>
    <e v="#N/A"/>
    <e v="#N/A"/>
    <s v="Local"/>
    <m/>
    <m/>
    <m/>
    <m/>
    <m/>
    <m/>
    <n v="2000"/>
    <s v="CH01"/>
    <s v="0T2548160025"/>
    <s v="Verification Completed by NSS"/>
    <m/>
    <n v="21223783"/>
    <n v="11"/>
    <x v="974"/>
    <s v="PHASE_1_ACT"/>
    <m/>
    <m/>
    <n v="1018"/>
    <x v="2"/>
    <n v="1231.3672727272728"/>
    <d v="2022-02-01T00:00:00"/>
    <s v="(R). MANUFACTURE OF MACHINERY AND EQUIPMENT"/>
    <n v="722"/>
    <n v="122"/>
    <n v="122"/>
    <n v="153"/>
    <n v="130.80000000000001"/>
    <n v="1.0721311475409836"/>
    <n v="1047"/>
    <n v="14522.059278688525"/>
    <m/>
    <m/>
  </r>
  <r>
    <n v="997"/>
    <m/>
    <x v="11"/>
    <s v="Bliss Anand Pvt. Ltd."/>
    <s v="DISC,SS316,325741-010,BLISS"/>
    <n v="5"/>
    <s v="NOS"/>
    <n v="2705.8879999999999"/>
    <m/>
    <n v="13529.44"/>
    <n v="73262090"/>
    <n v="0.1"/>
    <s v="050/2017-377"/>
    <m/>
    <m/>
    <n v="0.1"/>
    <m/>
    <n v="0.18"/>
    <s v="001/2017-III238"/>
    <n v="1352.9440000000002"/>
    <n v="0"/>
    <n v="135.29440000000002"/>
    <n v="2703.182112"/>
    <n v="4191.4205120000006"/>
    <s v="DOC PENDING_INV/EXIT/INV/165"/>
    <s v="2000GS010P5269300256"/>
    <s v="2000GS010P5269300256"/>
    <n v="291701189345"/>
    <s v="0011977"/>
    <d v="2017-03-10T00:00:00"/>
    <d v="2017-02-22T00:00:00"/>
    <e v="#N/A"/>
    <e v="#N/A"/>
    <e v="#N/A"/>
    <s v="Local"/>
    <m/>
    <m/>
    <m/>
    <m/>
    <m/>
    <m/>
    <n v="2000"/>
    <s v="GS01"/>
    <s v="0P5269300256"/>
    <s v="Verification Completed by NSS"/>
    <m/>
    <s v="SRV-000620,SRV-000341"/>
    <n v="5"/>
    <x v="975"/>
    <s v="PHASE_6_ACT"/>
    <m/>
    <m/>
    <n v="2850"/>
    <x v="2"/>
    <n v="2705.8879999999999"/>
    <d v="2017-02-01T00:00:00"/>
    <s v="(R). MANUFACTURE OF MACHINERY AND EQUIPMENT"/>
    <n v="722"/>
    <n v="62"/>
    <n v="108.2"/>
    <n v="153"/>
    <n v="130.80000000000001"/>
    <n v="1.2088724584103512"/>
    <n v="2873"/>
    <n v="16355.367393715342"/>
    <m/>
    <m/>
  </r>
  <r>
    <n v="998"/>
    <n v="291604729091"/>
    <x v="119"/>
    <s v="EMERSON PROCESS MANAGEMENT"/>
    <s v="BACK-UP RING,4.3/8IN,1V6598X0022,FISH-CO"/>
    <n v="2"/>
    <s v="EA"/>
    <n v="6754.665"/>
    <m/>
    <n v="13509.33"/>
    <n v="84819090"/>
    <n v="7.4999999999999997E-2"/>
    <n v="0"/>
    <n v="0"/>
    <n v="0"/>
    <n v="0.1"/>
    <n v="0"/>
    <n v="0.18"/>
    <s v="001/2017-III368"/>
    <n v="1013.19975"/>
    <n v="0"/>
    <n v="101.319975"/>
    <n v="2632.2929504999997"/>
    <n v="3746.8126754999998"/>
    <s v="DOC PENDING_INV/EXIT/INV/072"/>
    <s v="2000CH010P4102210555"/>
    <s v="0P4102210555"/>
    <n v="291604729091"/>
    <s v="0045135"/>
    <d v="2016-10-10T00:00:00"/>
    <d v="2016-09-16T00:00:00"/>
    <e v="#N/A"/>
    <e v="#N/A"/>
    <e v="#N/A"/>
    <s v="Local"/>
    <m/>
    <m/>
    <m/>
    <m/>
    <m/>
    <m/>
    <n v="2000"/>
    <s v="CH01"/>
    <s v="0P4102210555"/>
    <s v="Verification Completed by NSS"/>
    <s v="Phaze_2"/>
    <n v="6316001234"/>
    <n v="2"/>
    <x v="976"/>
    <s v="PHASE_1_ACT"/>
    <m/>
    <s v="DOCUMENTS REQUIRED FOR REMAINING QTY"/>
    <n v="3009"/>
    <x v="2"/>
    <n v="6754.665"/>
    <d v="2016-09-01T00:00:00"/>
    <s v="(R). MANUFACTURE OF MACHINERY AND EQUIPMENT"/>
    <n v="722"/>
    <n v="57"/>
    <n v="107.4"/>
    <n v="153"/>
    <n v="130.80000000000001"/>
    <n v="1.217877094972067"/>
    <n v="3026"/>
    <n v="16452.703575418993"/>
    <m/>
    <m/>
  </r>
  <r>
    <n v="999"/>
    <n v="292203872704"/>
    <x v="352"/>
    <s v="MESTA INC"/>
    <s v="FLG,WN,0.5IN,F22,RTJ,XXS,STD,CL2500,IBR"/>
    <n v="6"/>
    <s v="EA"/>
    <n v="2249"/>
    <m/>
    <n v="13494"/>
    <n v="73071190"/>
    <n v="0.1"/>
    <s v="050/2017-377"/>
    <n v="0"/>
    <n v="0"/>
    <n v="0.1"/>
    <n v="0"/>
    <n v="0.18"/>
    <s v="001/2017-III221"/>
    <n v="1349.4"/>
    <n v="0"/>
    <n v="134.94000000000003"/>
    <n v="2696.1012000000001"/>
    <n v="4180.4412000000002"/>
    <s v="DOC PENDING_INV/EXIT/INV/093"/>
    <s v="2000CH010T1765730070"/>
    <s v="0T1765730070"/>
    <n v="292203872704"/>
    <s v="6035240"/>
    <d v="2022-04-15T00:00:00"/>
    <d v="2022-04-13T00:00:00"/>
    <e v="#N/A"/>
    <e v="#N/A"/>
    <e v="#N/A"/>
    <s v="Local"/>
    <m/>
    <m/>
    <m/>
    <m/>
    <m/>
    <m/>
    <n v="2000"/>
    <s v="CH01"/>
    <s v="0T1765730070"/>
    <s v="Verification Completed by NSS"/>
    <m/>
    <n v="5"/>
    <n v="6"/>
    <x v="977"/>
    <s v="PHASE_2_ACT"/>
    <m/>
    <m/>
    <n v="974"/>
    <x v="2"/>
    <n v="2249"/>
    <d v="2022-04-01T00:00:00"/>
    <s v="(R). MANUFACTURE OF MACHINERY AND EQUIPMENT"/>
    <n v="722"/>
    <n v="124"/>
    <n v="124.3"/>
    <n v="153"/>
    <n v="130.80000000000001"/>
    <n v="1.0522928399034595"/>
    <n v="988"/>
    <n v="14199.639581657282"/>
    <m/>
    <m/>
  </r>
  <r>
    <n v="1000"/>
    <n v="291604729290"/>
    <x v="119"/>
    <s v="Emerson Process Management"/>
    <s v="STEM,1P669335162,FISH-CO"/>
    <n v="1"/>
    <s v="NOS"/>
    <n v="13485"/>
    <m/>
    <n v="13485"/>
    <n v="84819090"/>
    <n v="7.4999999999999997E-2"/>
    <n v="0"/>
    <n v="0"/>
    <n v="0"/>
    <n v="0.1"/>
    <n v="0"/>
    <n v="0.18"/>
    <s v="001/2017-III368"/>
    <n v="1011.375"/>
    <n v="0"/>
    <n v="101.1375"/>
    <n v="2627.5522500000002"/>
    <n v="3740.0647500000005"/>
    <s v="DOC PENDING_INV/EXIT/INV/074"/>
    <s v="2000GS010P4102240266"/>
    <s v="0P4102240266"/>
    <n v="291604729290"/>
    <s v="0045136"/>
    <d v="2016-10-10T00:00:00"/>
    <d v="2016-09-16T00:00:00"/>
    <e v="#N/A"/>
    <e v="#N/A"/>
    <e v="#N/A"/>
    <s v="Local"/>
    <m/>
    <m/>
    <m/>
    <m/>
    <m/>
    <m/>
    <n v="2000"/>
    <s v="GS01"/>
    <s v="0P4102240266"/>
    <s v="Verification Completed by NSS"/>
    <m/>
    <n v="6316001233"/>
    <n v="1"/>
    <x v="978"/>
    <s v="PHASE_1_ACT"/>
    <m/>
    <s v="DUPLICATE ENTRY."/>
    <n v="3009"/>
    <x v="2"/>
    <n v="13485"/>
    <d v="2016-09-01T00:00:00"/>
    <s v="(R). MANUFACTURE OF MACHINERY AND EQUIPMENT"/>
    <n v="722"/>
    <n v="57"/>
    <n v="107.4"/>
    <n v="153"/>
    <n v="130.80000000000001"/>
    <n v="1.217877094972067"/>
    <n v="3026"/>
    <n v="16423.072625698322"/>
    <m/>
    <m/>
  </r>
  <r>
    <n v="1001"/>
    <n v="292104357171"/>
    <x v="127"/>
    <s v="Bharat Heavy Electricals Limited"/>
    <s v="ADJ RING PIN,930700420000,BHEL"/>
    <n v="1"/>
    <s v="NOS"/>
    <n v="13410"/>
    <m/>
    <n v="13410"/>
    <n v="84819090"/>
    <n v="7.4999999999999997E-2"/>
    <m/>
    <n v="0"/>
    <m/>
    <n v="0.1"/>
    <m/>
    <n v="0.18"/>
    <s v="001/2017-III368"/>
    <n v="1005.75"/>
    <n v="0"/>
    <n v="100.575"/>
    <n v="2612.9385000000002"/>
    <n v="3719.2635"/>
    <s v="DOC PENDING_INV/EXIT/INV/097"/>
    <s v="2000CH010P5269320429"/>
    <s v="0P5269320429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20429"/>
    <s v="Verification Completed by NSS"/>
    <s v="Phaze1_Part_2"/>
    <n v="7620000778"/>
    <n v="1"/>
    <x v="979"/>
    <s v="PHASE_3_ACT"/>
    <m/>
    <m/>
    <n v="1364"/>
    <x v="1"/>
    <n v="13410"/>
    <d v="2021-03-01T00:00:00"/>
    <s v="(Q). MANUFACTURE OF ELECTRICAL EQUIPMENT"/>
    <n v="666"/>
    <n v="111"/>
    <n v="118.9"/>
    <n v="153"/>
    <n v="133.4"/>
    <n v="1.121951219512195"/>
    <n v="1384"/>
    <n v="15045.365853658535"/>
    <m/>
    <m/>
  </r>
  <r>
    <n v="1002"/>
    <n v="291703264554"/>
    <x v="341"/>
    <s v="Jay Project"/>
    <s v="IMPLR RING,CF3,KPD 50/20A,1920001,KBL"/>
    <n v="2"/>
    <s v="NOS"/>
    <n v="6698.87"/>
    <m/>
    <n v="13397.74"/>
    <n v="84139120"/>
    <n v="7.4999999999999997E-2"/>
    <n v="0"/>
    <n v="0"/>
    <n v="0"/>
    <n v="0.1"/>
    <n v="0"/>
    <n v="0.18"/>
    <s v="001/2017-III308B"/>
    <n v="1004.8304999999999"/>
    <n v="0"/>
    <n v="100.48304999999999"/>
    <n v="2610.5496389999998"/>
    <n v="3715.8631889999997"/>
    <s v="DOC PENDING_INV/EXIT/INV/076"/>
    <s v="2000GS010P4205023132"/>
    <s v="0P4205023132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23132"/>
    <s v="Verification Completed by NSS"/>
    <m/>
    <n v="17018"/>
    <n v="2"/>
    <x v="980"/>
    <s v="PHASE_1_ACT"/>
    <m/>
    <s v="documents required for remaining qty"/>
    <n v="2791"/>
    <x v="2"/>
    <n v="6698.87"/>
    <d v="2017-04-01T00:00:00"/>
    <s v="(R). MANUFACTURE OF MACHINERY AND EQUIPMENT"/>
    <n v="722"/>
    <n v="64"/>
    <n v="108.3"/>
    <n v="153"/>
    <n v="130.80000000000001"/>
    <n v="1.2077562326869808"/>
    <n v="2814"/>
    <n v="16181.203988919671"/>
    <m/>
    <m/>
  </r>
  <r>
    <n v="1003"/>
    <n v="292207781294"/>
    <x v="148"/>
    <s v="STARFLEX SEALING INDIA PVT LTD"/>
    <s v="GSKT,SPW,CL150,SS316,GPH,16IN"/>
    <n v="24"/>
    <s v="NOS"/>
    <n v="557"/>
    <m/>
    <n v="13368"/>
    <n v="84841010"/>
    <n v="7.4999999999999997E-2"/>
    <n v="0"/>
    <n v="0"/>
    <n v="0"/>
    <n v="0.1"/>
    <n v="0"/>
    <n v="0.18"/>
    <s v="001/2017 - III369B"/>
    <n v="1002.5999999999999"/>
    <n v="0"/>
    <n v="100.25999999999999"/>
    <n v="2604.7548000000002"/>
    <n v="3707.6148000000003"/>
    <s v="DOC PENDING_INV/EXIT/INV/082"/>
    <s v="2000CH010T2541370319"/>
    <s v="0T2541370319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1370319"/>
    <s v="Verification Completed by NSS"/>
    <m/>
    <s v="A012223/LUB00013"/>
    <n v="24"/>
    <x v="981"/>
    <s v="PHASE_1_ACT"/>
    <m/>
    <m/>
    <n v="883"/>
    <x v="2"/>
    <n v="557"/>
    <d v="2022-07-01T00:00:00"/>
    <s v="(R). MANUFACTURE OF MACHINERY AND EQUIPMENT"/>
    <n v="722"/>
    <n v="127"/>
    <n v="125.8"/>
    <n v="153"/>
    <n v="130.80000000000001"/>
    <n v="1.0397456279809223"/>
    <n v="897"/>
    <n v="13899.319554848969"/>
    <m/>
    <m/>
  </r>
  <r>
    <n v="1004"/>
    <n v="171900089082"/>
    <x v="346"/>
    <s v="Kobe Steel, Ltd."/>
    <s v="PCKG,M24221089#01,KOBE"/>
    <n v="4"/>
    <s v="PCS"/>
    <n v="3679.5"/>
    <m/>
    <n v="14718"/>
    <n v="59111000"/>
    <n v="0.1"/>
    <m/>
    <n v="0"/>
    <m/>
    <n v="0.1"/>
    <n v="0"/>
    <n v="0.12"/>
    <m/>
    <n v="1471.8000000000002"/>
    <n v="0"/>
    <n v="147.18000000000004"/>
    <n v="1960.4376"/>
    <n v="3579.4176000000002"/>
    <s v="DOC PENDING_INV/EXIT/INV/086"/>
    <s v="2000CH010P0801040395"/>
    <s v="0P0801040395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40395"/>
    <s v="Verification Completed by NSS"/>
    <m/>
    <s v="18-19764,5-0"/>
    <n v="4"/>
    <x v="982"/>
    <s v="PHASE_2_ACT"/>
    <m/>
    <s v="DOCUMENTS REQUIRED FOR REMAINING QTY"/>
    <n v="2228"/>
    <x v="2"/>
    <n v="3341.7775000000001"/>
    <d v="2018-11-01T00:00:00"/>
    <s v="(R). MANUFACTURE OF MACHINERY AND EQUIPMENT"/>
    <n v="722"/>
    <n v="83"/>
    <n v="111.9"/>
    <n v="153"/>
    <n v="130.80000000000001"/>
    <n v="1.1689008042895443"/>
    <n v="2235"/>
    <n v="15624.825630026811"/>
    <m/>
    <m/>
  </r>
  <r>
    <n v="1005"/>
    <n v="291604729290"/>
    <x v="119"/>
    <s v="Emerson Process Management"/>
    <s v="SEAT RING,3.7/16IN,1U222835072,FISH-CO"/>
    <n v="1"/>
    <s v="EA"/>
    <n v="13352"/>
    <m/>
    <n v="13352"/>
    <n v="84819090"/>
    <n v="7.4999999999999997E-2"/>
    <n v="0"/>
    <n v="0"/>
    <n v="0"/>
    <n v="0.1"/>
    <n v="0"/>
    <n v="0.18"/>
    <s v="001/2017-III368"/>
    <n v="1001.4"/>
    <n v="0"/>
    <n v="100.14"/>
    <n v="2601.6371999999997"/>
    <n v="3703.1771999999996"/>
    <s v="DOC PENDING_INV/EXIT/INV/072"/>
    <s v="2000GS010P4102210543"/>
    <s v="0P4102210543"/>
    <n v="291604729290"/>
    <s v="0045136"/>
    <d v="2016-10-10T00:00:00"/>
    <d v="2016-09-16T00:00:00"/>
    <e v="#N/A"/>
    <e v="#N/A"/>
    <e v="#N/A"/>
    <s v="Local"/>
    <m/>
    <m/>
    <m/>
    <m/>
    <m/>
    <m/>
    <n v="2000"/>
    <s v="GS01"/>
    <s v="0P4102210543"/>
    <s v="Verification Completed by NSS"/>
    <m/>
    <n v="6316001233"/>
    <n v="1"/>
    <x v="983"/>
    <s v="PHASE_1_ACT"/>
    <m/>
    <s v="ITEM DOES NOT MATCH WITH INVOICE"/>
    <n v="3009"/>
    <x v="2"/>
    <n v="13352"/>
    <d v="2016-09-01T00:00:00"/>
    <s v="(R). MANUFACTURE OF MACHINERY AND EQUIPMENT"/>
    <n v="722"/>
    <n v="57"/>
    <n v="107.4"/>
    <n v="153"/>
    <n v="130.80000000000001"/>
    <n v="1.217877094972067"/>
    <n v="3026"/>
    <n v="16261.094972067038"/>
    <m/>
    <m/>
  </r>
  <r>
    <n v="1006"/>
    <n v="291911030073"/>
    <x v="89"/>
    <s v="Bombay Fluid System Components"/>
    <s v="TUBE,MTL,THT-3R60-6.35-0.71,SWAGELOK"/>
    <n v="30"/>
    <s v="NOS"/>
    <n v="445.05"/>
    <m/>
    <n v="13351.5"/>
    <n v="73044100"/>
    <n v="0.1"/>
    <s v="050/2017-377"/>
    <n v="0"/>
    <n v="0"/>
    <n v="0.1"/>
    <n v="0"/>
    <n v="0.18"/>
    <s v="001/2017-III218"/>
    <n v="1335.15"/>
    <n v="0"/>
    <n v="133.51500000000001"/>
    <n v="2667.6297"/>
    <n v="4136.2947000000004"/>
    <s v="DOC PENDING_INV/EXIT/INV/079"/>
    <s v="2000CH010P5112090020"/>
    <s v="0P5112090020"/>
    <n v="291911030073"/>
    <s v="6083549"/>
    <d v="2019-11-19T00:00:00"/>
    <d v="2019-11-12T00:00:00"/>
    <e v="#N/A"/>
    <e v="#N/A"/>
    <e v="#N/A"/>
    <s v="Local"/>
    <m/>
    <m/>
    <m/>
    <m/>
    <m/>
    <m/>
    <n v="2000"/>
    <s v="CH01"/>
    <s v="0P5112090020"/>
    <s v="Verification Completed by NSS"/>
    <m/>
    <n v="947051"/>
    <n v="30"/>
    <x v="984"/>
    <s v="PHASE_1_ACT"/>
    <m/>
    <s v="DOCUMENTS REQUIRED FOR REMAINING QTY."/>
    <n v="1857"/>
    <x v="2"/>
    <n v="445.05"/>
    <d v="2019-11-01T00:00:00"/>
    <s v="(R). MANUFACTURE OF MACHINERY AND EQUIPMENT"/>
    <n v="722"/>
    <n v="95"/>
    <n v="112.8"/>
    <n v="153"/>
    <n v="130.80000000000001"/>
    <n v="1.1595744680851066"/>
    <n v="1870"/>
    <n v="15482.058510638301"/>
    <m/>
    <m/>
  </r>
  <r>
    <n v="1007"/>
    <n v="292309833314"/>
    <x v="353"/>
    <s v="Millstores Corporation"/>
    <s v="BRG,BALL,MET,6002 2RS1,32MM,SKF"/>
    <n v="67"/>
    <s v="EA"/>
    <n v="199.12029850746117"/>
    <m/>
    <n v="13341.059999999899"/>
    <n v="84821011"/>
    <n v="7.4999999999999997E-2"/>
    <n v="0"/>
    <n v="0"/>
    <n v="0"/>
    <n v="0.1"/>
    <n v="0"/>
    <n v="0.18"/>
    <s v="001/2017-III369"/>
    <n v="1000.5794999999924"/>
    <n v="0"/>
    <n v="100.05794999999925"/>
    <n v="2599.50554099998"/>
    <n v="3700.1429909999715"/>
    <s v="DOC PENDING_INV/EXIT/INV/087"/>
    <s v="2000CH010P3002010611"/>
    <s v="0P3002010611"/>
    <n v="292309833314"/>
    <s v="6079590"/>
    <d v="2023-09-13T00:00:00"/>
    <d v="2023-09-12T00:00:00"/>
    <e v="#N/A"/>
    <e v="#N/A"/>
    <e v="#N/A"/>
    <s v="Local"/>
    <m/>
    <m/>
    <m/>
    <m/>
    <m/>
    <m/>
    <n v="2000"/>
    <s v="CH01"/>
    <s v="0P3002010611"/>
    <s v="New_Line item_ Addition"/>
    <m/>
    <s v="BD2764"/>
    <n v="67"/>
    <x v="985"/>
    <s v="PHASE_2_ACT"/>
    <m/>
    <s v="DOCUMENTS REQUIRED FOR REMAINING QTY"/>
    <n v="457"/>
    <x v="2"/>
    <n v="199.12029850746117"/>
    <d v="2023-09-01T00:00:00"/>
    <s v="(R). MANUFACTURE OF MACHINERY AND EQUIPMENT"/>
    <n v="722"/>
    <n v="141"/>
    <n v="129.19999999999999"/>
    <n v="153"/>
    <n v="130.80000000000001"/>
    <n v="1.0123839009287927"/>
    <n v="470"/>
    <n v="13506.274365324978"/>
    <m/>
    <m/>
  </r>
  <r>
    <n v="1008"/>
    <m/>
    <x v="11"/>
    <s v="Jay Project"/>
    <s v="GSKT SET,NAM 37,KPD 80/26,SOG,KBL"/>
    <n v="10"/>
    <s v="SET"/>
    <n v="1326.42"/>
    <m/>
    <n v="13264.2"/>
    <n v="84849000"/>
    <n v="7.4999999999999997E-2"/>
    <m/>
    <m/>
    <m/>
    <n v="0.1"/>
    <m/>
    <n v="0.18"/>
    <s v="001/2017-III369B"/>
    <n v="994.81500000000005"/>
    <n v="0"/>
    <n v="99.481500000000011"/>
    <n v="2584.5293700000002"/>
    <n v="3678.8258700000006"/>
    <s v="DOC PENDING_INV/EXIT/INV/165"/>
    <s v="2000GS010P4205031584"/>
    <s v="2000GS010P4205031584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31584"/>
    <s v="Verification Completed by NSS"/>
    <s v="Phaze1_Part_2"/>
    <s v="17018"/>
    <n v="10"/>
    <x v="986"/>
    <s v="PHASE_6_ACT"/>
    <m/>
    <m/>
    <n v="2791"/>
    <x v="2"/>
    <n v="1326.42"/>
    <d v="2017-04-01T00:00:00"/>
    <s v="(R). MANUFACTURE OF MACHINERY AND EQUIPMENT"/>
    <n v="722"/>
    <n v="64"/>
    <n v="108.3"/>
    <n v="153"/>
    <n v="130.80000000000001"/>
    <n v="1.2077562326869808"/>
    <n v="2814"/>
    <n v="16019.920221606651"/>
    <m/>
    <m/>
  </r>
  <r>
    <n v="1009"/>
    <n v="292203577260"/>
    <x v="195"/>
    <s v="EMERSON PROCESS MANAGEMENT"/>
    <s v="SPRG F/ACTR,1E826127082,EMER-PM"/>
    <n v="2"/>
    <s v="SET"/>
    <n v="6603"/>
    <m/>
    <n v="13206"/>
    <n v="84819090"/>
    <n v="7.4999999999999997E-2"/>
    <n v="0"/>
    <n v="0"/>
    <m/>
    <n v="0.1"/>
    <n v="0"/>
    <n v="0.18"/>
    <s v="001/2017-III368"/>
    <n v="990.44999999999993"/>
    <n v="0"/>
    <n v="99.045000000000002"/>
    <n v="2573.1891000000001"/>
    <n v="3662.6840999999999"/>
    <s v="DOC PENDING_INV/EXIT/INV/073"/>
    <s v="2000CH010P4102224943"/>
    <s v="0P4102224943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43"/>
    <s v="Verification Completed by NSS"/>
    <m/>
    <s v="2RXC21-1440"/>
    <n v="2"/>
    <x v="987"/>
    <s v="PHASE_1_ACT"/>
    <m/>
    <s v="Documents required for remaining qty"/>
    <n v="987"/>
    <x v="1"/>
    <n v="6603"/>
    <d v="2022-03-01T00:00:00"/>
    <s v="(Q). MANUFACTURE OF ELECTRICAL EQUIPMENT"/>
    <n v="666"/>
    <n v="123"/>
    <n v="126"/>
    <n v="153"/>
    <n v="133.4"/>
    <n v="1.0587301587301587"/>
    <n v="1019"/>
    <n v="13981.590476190477"/>
    <m/>
    <m/>
  </r>
  <r>
    <n v="1010"/>
    <n v="291903222052"/>
    <x v="239"/>
    <s v="Eagle Burgmann India Pvt. Ltd."/>
    <s v="SPRG,A09637AC/0C/700.00,EAGLEBUR"/>
    <n v="24"/>
    <s v="NOS"/>
    <n v="469.7"/>
    <m/>
    <n v="11272.8"/>
    <n v="84842000"/>
    <n v="7.4999999999999997E-2"/>
    <n v="0"/>
    <n v="0"/>
    <n v="0"/>
    <n v="0.1"/>
    <n v="0"/>
    <n v="0.18"/>
    <s v="001/2017-III369B"/>
    <n v="845.45999999999992"/>
    <n v="0"/>
    <n v="84.545999999999992"/>
    <n v="2196.5050799999999"/>
    <n v="3126.5110799999998"/>
    <s v="DOC PENDING_INV/EXIT/INV/069"/>
    <s v="2000CH010P3034073566"/>
    <s v="0P3034073566"/>
    <n v="291903222052"/>
    <s v="6023641"/>
    <d v="2019-04-02T00:00:00"/>
    <d v="2019-03-29T00:00:00"/>
    <e v="#N/A"/>
    <e v="#N/A"/>
    <e v="#N/A"/>
    <s v="Local"/>
    <m/>
    <m/>
    <m/>
    <m/>
    <m/>
    <m/>
    <n v="2000"/>
    <s v="CH01"/>
    <s v="0P3034073566"/>
    <s v="Verification Completed by NSS"/>
    <m/>
    <n v="27108588"/>
    <n v="24"/>
    <x v="988"/>
    <s v="PHASE_1_ACT"/>
    <m/>
    <m/>
    <n v="2085"/>
    <x v="2"/>
    <n v="549.48333333333335"/>
    <d v="2019-03-01T00:00:00"/>
    <s v="(R). MANUFACTURE OF MACHINERY AND EQUIPMENT"/>
    <n v="722"/>
    <n v="87"/>
    <n v="112.3"/>
    <n v="153"/>
    <n v="130.80000000000001"/>
    <n v="1.1647373107747108"/>
    <n v="2115"/>
    <n v="15360.089759572576"/>
    <m/>
    <m/>
  </r>
  <r>
    <n v="1011"/>
    <n v="171801082633"/>
    <x v="20"/>
    <s v="Nidec ASI S.p.A"/>
    <s v="SW,REM SLCTR,CA10 A223-600+FT2,72349,ABB"/>
    <n v="1"/>
    <s v="NOS"/>
    <n v="13107.09"/>
    <m/>
    <n v="13107.09"/>
    <s v="85049000 / 85049090"/>
    <n v="0.15"/>
    <n v="0"/>
    <n v="0"/>
    <n v="0"/>
    <n v="0.1"/>
    <n v="0"/>
    <n v="0.18"/>
    <s v="001/2017-III375"/>
    <n v="1966.0635"/>
    <n v="0"/>
    <n v="196.60635000000002"/>
    <n v="2748.5567729999998"/>
    <n v="4911.2266230000005"/>
    <s v="DOC PENDING_INV/EXIT/INV/075"/>
    <s v="2000GS010P4160020369"/>
    <s v="0P4160020369"/>
    <e v="#N/A"/>
    <e v="#N/A"/>
    <e v="#N/A"/>
    <e v="#N/A"/>
    <n v="171801082633"/>
    <s v="1001714"/>
    <d v="2018-04-27T00:00:00"/>
    <s v="Import"/>
    <m/>
    <m/>
    <m/>
    <m/>
    <m/>
    <m/>
    <n v="2000"/>
    <s v="GS01"/>
    <s v="0P4160020369"/>
    <s v="Verification Completed by NSS"/>
    <s v="Phaze1_Part_2"/>
    <n v="7068019"/>
    <n v="1"/>
    <x v="989"/>
    <s v="PHASE_1_ACT"/>
    <m/>
    <s v="Required all pages of BoE to check correct HS Code"/>
    <m/>
    <x v="1"/>
    <n v="13107.09"/>
    <d v="2019-09-01T00:00:00"/>
    <s v="(Q). MANUFACTURE OF ELECTRICAL EQUIPMENT"/>
    <n v="666"/>
    <n v="93"/>
    <n v="110.5"/>
    <n v="153"/>
    <n v="133.4"/>
    <n v="1.207239819004525"/>
    <n v="1931"/>
    <n v="15823.400959276019"/>
    <m/>
    <m/>
  </r>
  <r>
    <n v="1012"/>
    <n v="291805977606"/>
    <x v="354"/>
    <s v="Leak-Proof Engineering(I) Pvt. Ltd"/>
    <s v="THR RING,B428761/422,LEAKPRF"/>
    <n v="2"/>
    <s v="NOS"/>
    <n v="2868.5"/>
    <m/>
    <n v="5737"/>
    <n v="84842000"/>
    <n v="7.4999999999999997E-2"/>
    <n v="0"/>
    <n v="0"/>
    <n v="0"/>
    <n v="0.1"/>
    <n v="0"/>
    <n v="0.18"/>
    <s v="001/2017-III369B"/>
    <n v="430.27499999999998"/>
    <n v="0"/>
    <n v="43.027500000000003"/>
    <n v="1117.8544499999998"/>
    <n v="1591.1569499999998"/>
    <s v="DOC PENDING_INV/EXIT/INV/069"/>
    <s v="2000CH010P3034073982"/>
    <s v="0P3034073982"/>
    <n v="291805977606"/>
    <s v="6047608"/>
    <d v="2018-07-17T00:00:00"/>
    <d v="2018-07-14T00:00:00"/>
    <e v="#N/A"/>
    <e v="#N/A"/>
    <e v="#N/A"/>
    <s v="Local"/>
    <m/>
    <m/>
    <m/>
    <m/>
    <m/>
    <m/>
    <n v="2000"/>
    <s v="CH01"/>
    <s v="0P3034073982"/>
    <s v="Verification Completed by NSS"/>
    <m/>
    <s v="GST/1161/1819"/>
    <n v="2"/>
    <x v="990"/>
    <s v="PHASE_1_ACT"/>
    <m/>
    <m/>
    <n v="2343"/>
    <x v="2"/>
    <n v="6545.34"/>
    <d v="2018-07-01T00:00:00"/>
    <s v="(R). MANUFACTURE OF MACHINERY AND EQUIPMENT"/>
    <n v="722"/>
    <n v="79"/>
    <n v="110.9"/>
    <n v="153"/>
    <n v="130.80000000000001"/>
    <n v="1.1794409377817854"/>
    <n v="2358"/>
    <n v="15439.683895401262"/>
    <m/>
    <m/>
  </r>
  <r>
    <n v="1013"/>
    <n v="291703264554"/>
    <x v="341"/>
    <s v="Jay Project"/>
    <s v="BRKT,LNTRN,CI,KPD 80/20,2480001,KBL"/>
    <n v="2"/>
    <s v="NOS"/>
    <n v="6524.3649999999998"/>
    <m/>
    <n v="13048.73"/>
    <n v="84139120"/>
    <n v="7.4999999999999997E-2"/>
    <n v="0"/>
    <n v="0"/>
    <n v="0"/>
    <n v="0.1"/>
    <n v="0"/>
    <n v="0.18"/>
    <s v="001/2017-III308B"/>
    <n v="978.65474999999992"/>
    <n v="0"/>
    <n v="97.865475000000004"/>
    <n v="2542.5450404999997"/>
    <n v="3619.0652654999994"/>
    <s v="DOC PENDING_INV/EXIT/INV/076"/>
    <s v="2000GS010P4205023063"/>
    <s v="0P4205023063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23063"/>
    <s v="Verification Completed by NSS"/>
    <m/>
    <n v="17018"/>
    <n v="2"/>
    <x v="991"/>
    <s v="PHASE_1_ACT"/>
    <m/>
    <s v="documents required for remaining qty"/>
    <n v="2791"/>
    <x v="2"/>
    <n v="6524.3649999999998"/>
    <d v="2017-04-01T00:00:00"/>
    <s v="(R). MANUFACTURE OF MACHINERY AND EQUIPMENT"/>
    <n v="722"/>
    <n v="64"/>
    <n v="108.3"/>
    <n v="153"/>
    <n v="130.80000000000001"/>
    <n v="1.2077562326869808"/>
    <n v="2814"/>
    <n v="15759.684986149587"/>
    <m/>
    <m/>
  </r>
  <r>
    <n v="1014"/>
    <n v="292007432242"/>
    <x v="287"/>
    <s v="Jay Vinayak Enterprise"/>
    <s v="STBLT+N,SA193-B8,100MM,M16"/>
    <n v="123"/>
    <s v="NOS"/>
    <n v="106.92"/>
    <m/>
    <n v="13151.16"/>
    <n v="73182990"/>
    <n v="0.15"/>
    <s v="050/2017-377AA"/>
    <n v="0"/>
    <m/>
    <n v="0.1"/>
    <m/>
    <n v="0.18"/>
    <s v="001/2017-III232"/>
    <n v="1972.674"/>
    <n v="0"/>
    <n v="197.26740000000001"/>
    <n v="2757.7982519999996"/>
    <n v="4927.7396520000002"/>
    <s v="DOC PENDING_INV/EXIT/INV/097"/>
    <s v="2000CH010T1538610519"/>
    <s v="0T1538610519"/>
    <n v="292007432242"/>
    <s v="6066638"/>
    <d v="2020-09-25T00:00:00"/>
    <d v="2020-09-25T00:00:00"/>
    <e v="#N/A"/>
    <e v="#N/A"/>
    <e v="#N/A"/>
    <s v="Local"/>
    <m/>
    <m/>
    <m/>
    <m/>
    <m/>
    <m/>
    <n v="2000"/>
    <s v="CH01"/>
    <s v="0T1538610519"/>
    <s v="New_Line item_ Addition"/>
    <m/>
    <n v="8"/>
    <n v="123"/>
    <x v="992"/>
    <s v="PHASE_3_ACT"/>
    <m/>
    <m/>
    <n v="1539"/>
    <x v="2"/>
    <n v="105.99666666666667"/>
    <d v="2020-09-01T00:00:00"/>
    <s v="(R). MANUFACTURE OF MACHINERY AND EQUIPMENT"/>
    <n v="722"/>
    <n v="105"/>
    <n v="113.7"/>
    <n v="153"/>
    <n v="130.80000000000001"/>
    <n v="1.1503957783641161"/>
    <n v="1565"/>
    <n v="14998.388496042217"/>
    <m/>
    <m/>
  </r>
  <r>
    <n v="1015"/>
    <n v="291811498020"/>
    <x v="350"/>
    <s v="Metro Trading Co."/>
    <s v="LUG,RING,CU,4MM²,8MM"/>
    <n v="2853"/>
    <s v="EA"/>
    <n v="4.5213109008061334"/>
    <m/>
    <n v="12899.299999999899"/>
    <n v="85361090"/>
    <n v="0.1"/>
    <n v="0"/>
    <n v="0"/>
    <n v="0"/>
    <n v="0.1"/>
    <n v="0"/>
    <n v="0.18"/>
    <s v="001/2017 - III388A"/>
    <n v="1289.9299999999901"/>
    <n v="0"/>
    <n v="128.992999999999"/>
    <n v="2577.2801399999794"/>
    <n v="3996.2031399999687"/>
    <s v="DOC PENDING_INV/EXIT/INV/084"/>
    <s v="2000CH010T5578900009"/>
    <s v="0T5578900009"/>
    <n v="291811498020"/>
    <s v="6088122"/>
    <d v="2018-12-29T00:00:00"/>
    <d v="2018-12-28T00:00:00"/>
    <e v="#N/A"/>
    <e v="#N/A"/>
    <e v="#N/A"/>
    <s v="Local"/>
    <m/>
    <m/>
    <m/>
    <m/>
    <m/>
    <m/>
    <n v="2000"/>
    <s v="CH01"/>
    <s v="0T5578900009"/>
    <s v="Verification Completed by NSS"/>
    <m/>
    <s v="T/3075"/>
    <n v="2853"/>
    <x v="993"/>
    <s v="PHASE_1_ACT"/>
    <m/>
    <n v="1"/>
    <n v="2176"/>
    <x v="2"/>
    <n v="4.5213109008061334"/>
    <d v="2018-12-01T00:00:00"/>
    <s v="(R). MANUFACTURE OF MACHINERY AND EQUIPMENT"/>
    <n v="722"/>
    <n v="84"/>
    <n v="111.8"/>
    <n v="153"/>
    <n v="130.80000000000001"/>
    <n v="1.1699463327370305"/>
    <n v="2205"/>
    <n v="15091.48872987466"/>
    <m/>
    <m/>
  </r>
  <r>
    <n v="1016"/>
    <n v="291604729290"/>
    <x v="119"/>
    <s v="Emerson Process Management"/>
    <s v="STEM,1/2X13.5-3.38IN,1V1213X0012,FISH-CO"/>
    <n v="1"/>
    <s v="EA"/>
    <n v="12893"/>
    <m/>
    <n v="12893"/>
    <n v="84819090"/>
    <n v="7.4999999999999997E-2"/>
    <n v="0"/>
    <n v="0"/>
    <n v="0"/>
    <n v="0.1"/>
    <n v="0"/>
    <n v="0.18"/>
    <s v="001/2017-III368"/>
    <n v="966.97499999999991"/>
    <n v="0"/>
    <n v="96.697499999999991"/>
    <n v="2512.2010500000001"/>
    <n v="3575.8735500000003"/>
    <s v="DOC PENDING_INV/EXIT/INV/072"/>
    <s v="2000GS010P4102200259"/>
    <s v="0P4102200259"/>
    <n v="291604729290"/>
    <s v="0045136"/>
    <d v="2016-10-10T00:00:00"/>
    <d v="2016-09-16T00:00:00"/>
    <e v="#N/A"/>
    <e v="#N/A"/>
    <e v="#N/A"/>
    <s v="Local"/>
    <m/>
    <m/>
    <m/>
    <m/>
    <m/>
    <m/>
    <n v="2000"/>
    <s v="GS01"/>
    <s v="0P4102200259"/>
    <s v="Verification Completed by NSS"/>
    <m/>
    <n v="6316001233"/>
    <n v="1"/>
    <x v="994"/>
    <s v="PHASE_1_ACT"/>
    <m/>
    <s v="ITEM DOES NOT MATCH WITH INVOICE"/>
    <n v="3009"/>
    <x v="2"/>
    <n v="12893"/>
    <d v="2016-09-01T00:00:00"/>
    <s v="(R). MANUFACTURE OF MACHINERY AND EQUIPMENT"/>
    <n v="722"/>
    <n v="57"/>
    <n v="107.4"/>
    <n v="153"/>
    <n v="130.80000000000001"/>
    <n v="1.217877094972067"/>
    <n v="3026"/>
    <n v="15702.089385474859"/>
    <m/>
    <m/>
  </r>
  <r>
    <n v="1017"/>
    <n v="291604729290"/>
    <x v="119"/>
    <s v="Emerson Process Management"/>
    <s v="LNTRN RING,STEM,13/8,1F364135072,FISH-CO"/>
    <n v="9"/>
    <s v="EA"/>
    <n v="1426"/>
    <m/>
    <n v="12834"/>
    <n v="84819090"/>
    <n v="7.4999999999999997E-2"/>
    <n v="0"/>
    <n v="0"/>
    <n v="0"/>
    <n v="0.1"/>
    <n v="0"/>
    <n v="0.18"/>
    <s v="001/2017-III368"/>
    <n v="962.55"/>
    <n v="0"/>
    <n v="96.254999999999995"/>
    <n v="2500.7048999999997"/>
    <n v="3559.5098999999996"/>
    <s v="DOC PENDING_INV/EXIT/INV/072"/>
    <s v="2000CH010P4102210517"/>
    <s v="0P4102210517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10517"/>
    <s v="Verification Completed by NSS"/>
    <m/>
    <n v="6316001233"/>
    <n v="9"/>
    <x v="995"/>
    <s v="PHASE_1_ACT"/>
    <m/>
    <s v="DOCUMENTS REQUIRED FOR REMAINING QTY"/>
    <n v="3009"/>
    <x v="2"/>
    <n v="1426"/>
    <d v="2016-09-01T00:00:00"/>
    <s v="(R). MANUFACTURE OF MACHINERY AND EQUIPMENT"/>
    <n v="722"/>
    <n v="57"/>
    <n v="107.4"/>
    <n v="153"/>
    <n v="130.80000000000001"/>
    <n v="1.217877094972067"/>
    <n v="3026"/>
    <n v="15630.234636871508"/>
    <m/>
    <m/>
  </r>
  <r>
    <n v="1018"/>
    <n v="291811384756"/>
    <x v="294"/>
    <s v="Rotork Controls (India) Pvt. Ltd."/>
    <s v="BRG,THR,71037,ROTORK"/>
    <n v="5"/>
    <s v="SET"/>
    <n v="2560.6040000000003"/>
    <m/>
    <n v="12803.02"/>
    <n v="85030090"/>
    <n v="7.4999999999999997E-2"/>
    <m/>
    <n v="0"/>
    <m/>
    <n v="0.1"/>
    <m/>
    <n v="0.18"/>
    <s v="001/2017-III374"/>
    <n v="960.22649999999999"/>
    <n v="0"/>
    <n v="96.022649999999999"/>
    <n v="2494.6684470000005"/>
    <n v="3550.9175970000006"/>
    <s v="DOC PENDING_INV/EXIT/INV/096"/>
    <s v="2000CH010P4102201782"/>
    <s v="0P4102201782"/>
    <n v="291811384756"/>
    <s v="6087234"/>
    <d v="2018-12-26T00:00:00"/>
    <d v="2018-11-26T00:00:00"/>
    <e v="#N/A"/>
    <e v="#N/A"/>
    <e v="#N/A"/>
    <s v="Local"/>
    <m/>
    <m/>
    <m/>
    <m/>
    <m/>
    <m/>
    <n v="2000"/>
    <s v="CH01"/>
    <s v="0P4102201782"/>
    <s v="Verification Completed by NSS"/>
    <m/>
    <s v="SI33634"/>
    <n v="5"/>
    <x v="996"/>
    <s v="PHASE_3_ACT"/>
    <m/>
    <m/>
    <n v="2208"/>
    <x v="2"/>
    <n v="2560.6040000000003"/>
    <d v="2018-11-01T00:00:00"/>
    <s v="(R). MANUFACTURE OF MACHINERY AND EQUIPMENT"/>
    <n v="722"/>
    <n v="83"/>
    <n v="111.9"/>
    <n v="153"/>
    <n v="130.80000000000001"/>
    <n v="1.1689008042895443"/>
    <n v="2235"/>
    <n v="14965.460375335122"/>
    <m/>
    <m/>
  </r>
  <r>
    <n v="1019"/>
    <n v="292104563446"/>
    <x v="259"/>
    <s v="Fluid Controls Private Limited"/>
    <s v="CAP,TUBE,COMPR,1IN,SS316"/>
    <n v="30"/>
    <s v="EA"/>
    <n v="421"/>
    <m/>
    <n v="12630"/>
    <n v="73072200"/>
    <n v="0.1"/>
    <s v="050/2017-377"/>
    <n v="0"/>
    <m/>
    <n v="0.1"/>
    <m/>
    <n v="0.18"/>
    <s v="001/2017-III221"/>
    <n v="1263"/>
    <n v="0"/>
    <n v="126.30000000000001"/>
    <n v="2523.4739999999997"/>
    <n v="3912.7739999999994"/>
    <s v="DOC PENDING_INV/EXIT/INV/098"/>
    <s v="2000CH010T1739190019"/>
    <s v="0T1739190019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190019"/>
    <s v="Verification Completed by NSS"/>
    <m/>
    <s v="FCP/48/SI/0108"/>
    <n v="30"/>
    <x v="997"/>
    <s v="PHASE_3_ACT"/>
    <m/>
    <m/>
    <n v="1335"/>
    <x v="2"/>
    <n v="421"/>
    <d v="2021-04-01T00:00:00"/>
    <s v="(R). MANUFACTURE OF MACHINERY AND EQUIPMENT"/>
    <n v="722"/>
    <n v="112"/>
    <n v="116.7"/>
    <n v="153"/>
    <n v="130.80000000000001"/>
    <n v="1.1208226221079691"/>
    <n v="1353"/>
    <n v="14155.989717223651"/>
    <m/>
    <m/>
  </r>
  <r>
    <n v="1020"/>
    <n v="291604729290"/>
    <x v="119"/>
    <s v="Emerson Process Management"/>
    <s v="FLG,PCKG,STEM,3/4IN,1F380435072,FISH-CO"/>
    <n v="3"/>
    <s v="NOS"/>
    <n v="4197.2633333333333"/>
    <m/>
    <n v="12591.79"/>
    <n v="84819090"/>
    <n v="7.4999999999999997E-2"/>
    <n v="0"/>
    <n v="0"/>
    <n v="0"/>
    <n v="0.1"/>
    <n v="0"/>
    <n v="0.18"/>
    <s v="001/2017-III368"/>
    <n v="944.38425000000007"/>
    <n v="0"/>
    <n v="94.438425000000009"/>
    <n v="2453.5102815"/>
    <n v="3492.3329565000004"/>
    <s v="DOC PENDING_INV/EXIT/INV/074"/>
    <s v="2000CH010P4102230001"/>
    <s v="0P4102230001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30001"/>
    <s v="Verification Completed by NSS"/>
    <m/>
    <n v="6316001233"/>
    <n v="3"/>
    <x v="998"/>
    <s v="PHASE_1_ACT"/>
    <m/>
    <s v="documents required for remaining qty"/>
    <n v="3009"/>
    <x v="2"/>
    <n v="4197.2633333333333"/>
    <d v="2016-09-01T00:00:00"/>
    <s v="(R). MANUFACTURE OF MACHINERY AND EQUIPMENT"/>
    <n v="722"/>
    <n v="57"/>
    <n v="107.4"/>
    <n v="153"/>
    <n v="130.80000000000001"/>
    <n v="1.217877094972067"/>
    <n v="3026"/>
    <n v="15335.252625698324"/>
    <m/>
    <m/>
  </r>
  <r>
    <n v="1021"/>
    <n v="171802669975"/>
    <x v="11"/>
    <s v="Coperion K-Tron (Switzerland) LLC"/>
    <s v="0P4165010377  O-RING,ID126.37X6.99,9324-40607,K-TRON  (30175312)"/>
    <n v="4"/>
    <s v="EA"/>
    <n v="3989.75"/>
    <m/>
    <n v="15959"/>
    <n v="84834000"/>
    <n v="7.4999999999999997E-2"/>
    <m/>
    <m/>
    <m/>
    <n v="0.1"/>
    <m/>
    <n v="0.18"/>
    <s v="III369A"/>
    <n v="1196.925"/>
    <m/>
    <n v="119.6925"/>
    <n v="3109.6111499999997"/>
    <n v="4426.2286499999991"/>
    <s v="NA_INV/EXIT/INV/151_DOC PENDING"/>
    <s v="2000CH010P4165010377"/>
    <s v="0P4165010377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65010377"/>
    <s v="Verification Completed by NSS"/>
    <s v="Phaze1_Part_1"/>
    <n v="30175312"/>
    <n v="4"/>
    <x v="999"/>
    <s v="PHASE_3_NSS"/>
    <s v="63 LINE ITEM OF NSS"/>
    <m/>
    <n v="2264"/>
    <x v="2"/>
    <n v="3137.915"/>
    <d v="2018-10-01T00:00:00"/>
    <s v="(R). MANUFACTURE OF MACHINERY AND EQUIPMENT"/>
    <n v="722"/>
    <n v="82"/>
    <n v="111.5"/>
    <n v="153"/>
    <n v="130.80000000000001"/>
    <n v="1.1730941704035875"/>
    <n v="2266"/>
    <n v="14724.279174887894"/>
    <m/>
    <m/>
  </r>
  <r>
    <n v="1022"/>
    <m/>
    <x v="11"/>
    <m/>
    <s v="INDIC,LVL,XABA-1ELR-5A0/040,MAGNETRL"/>
    <n v="1"/>
    <s v="EA"/>
    <n v="12500"/>
    <m/>
    <n v="12500"/>
    <n v="85389000"/>
    <n v="7.4999999999999997E-2"/>
    <m/>
    <m/>
    <m/>
    <n v="0.1"/>
    <m/>
    <n v="0.18"/>
    <s v="III1173"/>
    <n v="937.5"/>
    <m/>
    <n v="93.75"/>
    <n v="2435.625"/>
    <n v="3466.875"/>
    <s v="NA_INV/EXIT/INV/162_LSTK"/>
    <s v="2000GS010P4143010009"/>
    <s v="0P4143010009"/>
    <e v="#N/A"/>
    <e v="#N/A"/>
    <e v="#N/A"/>
    <e v="#N/A"/>
    <e v="#N/A"/>
    <e v="#N/A"/>
    <e v="#N/A"/>
    <m/>
    <m/>
    <m/>
    <m/>
    <m/>
    <m/>
    <m/>
    <n v="2000"/>
    <s v="GS01"/>
    <s v="0P4143010009"/>
    <s v="Code to Code Stock Transfer"/>
    <m/>
    <e v="#N/A"/>
    <n v="1"/>
    <x v="1000"/>
    <s v="PHASE_6_NSS"/>
    <m/>
    <m/>
    <m/>
    <x v="2"/>
    <n v="12500"/>
    <d v="2019-09-01T00:00:00"/>
    <s v="(R). MANUFACTURE OF MACHINERY AND EQUIPMENT"/>
    <n v="722"/>
    <n v="93"/>
    <n v="113.9"/>
    <n v="153"/>
    <n v="130.80000000000001"/>
    <n v="1.1483757682177349"/>
    <n v="1931"/>
    <n v="14354.697102721686"/>
    <m/>
    <m/>
  </r>
  <r>
    <n v="1023"/>
    <m/>
    <x v="11"/>
    <s v="ELECTRICAL CONTROLS &amp; SYSTEMS"/>
    <s v="RLY,INTERPOSING,0.875/0.7,120V,30mA,ECS"/>
    <n v="5"/>
    <s v="NOS"/>
    <n v="2493.7539999999999"/>
    <m/>
    <n v="12468.77"/>
    <n v="85364900"/>
    <n v="0.1"/>
    <s v="050/2017-516C"/>
    <m/>
    <m/>
    <n v="0.1"/>
    <m/>
    <n v="0.18"/>
    <s v="001/2017-III388A"/>
    <n v="1246.8770000000002"/>
    <n v="0"/>
    <n v="124.68770000000002"/>
    <n v="2491.2602460000003"/>
    <n v="3862.8249460000006"/>
    <s v="DOC PENDING_INV/EXIT/INV/165"/>
    <s v="2000GS010P4610170313"/>
    <s v="2000GS010P4610170313"/>
    <n v="291603545100"/>
    <s v="0035695"/>
    <d v="2016-08-08T00:00:00"/>
    <d v="2016-07-28T00:00:00"/>
    <e v="#N/A"/>
    <e v="#N/A"/>
    <e v="#N/A"/>
    <s v="Local"/>
    <m/>
    <m/>
    <m/>
    <m/>
    <m/>
    <m/>
    <n v="2000"/>
    <s v="GS01"/>
    <s v="0P4610170313"/>
    <s v="Verification Completed by NSS"/>
    <s v="Phaze1_Part_2"/>
    <n v="1505"/>
    <n v="5"/>
    <x v="1001"/>
    <s v="PHASE_6_ACT"/>
    <m/>
    <m/>
    <n v="3059"/>
    <x v="1"/>
    <n v="2493.7539999999999"/>
    <d v="2016-07-01T00:00:00"/>
    <s v="(Q). MANUFACTURE OF ELECTRICAL EQUIPMENT"/>
    <n v="666"/>
    <n v="55"/>
    <n v="108.8"/>
    <n v="153"/>
    <n v="133.4"/>
    <n v="1.2261029411764706"/>
    <n v="3088"/>
    <n v="15287.995569852941"/>
    <m/>
    <m/>
  </r>
  <r>
    <n v="1024"/>
    <m/>
    <x v="11"/>
    <s v="Virgo Valves &amp; Controls Private Lim"/>
    <s v="SEAT+SEAT INSR,9NBGAA2X92,VIRGO"/>
    <n v="2"/>
    <s v="EA"/>
    <n v="6219"/>
    <m/>
    <n v="12438"/>
    <n v="84135090"/>
    <n v="7.4999999999999997E-2"/>
    <m/>
    <m/>
    <m/>
    <n v="0.1"/>
    <m/>
    <n v="0.18"/>
    <s v="001/2017-III308B"/>
    <n v="932.84999999999991"/>
    <n v="0"/>
    <n v="93.284999999999997"/>
    <n v="2423.5443"/>
    <n v="3449.6792999999998"/>
    <s v="DOC PENDING_INV/EXIT/INV/164"/>
    <s v="2000GS010P4102200822"/>
    <s v="2000GS010P4102200822"/>
    <n v="291603490673"/>
    <s v="0037260"/>
    <d v="2016-08-19T00:00:00"/>
    <d v="2016-07-25T00:00:00"/>
    <e v="#N/A"/>
    <e v="#N/A"/>
    <e v="#N/A"/>
    <s v="Local"/>
    <m/>
    <m/>
    <m/>
    <m/>
    <m/>
    <m/>
    <n v="2000"/>
    <s v="GS01"/>
    <s v="0P4102200822"/>
    <s v="Verification Completed by NSS"/>
    <m/>
    <n v="623086"/>
    <n v="2"/>
    <x v="1002"/>
    <s v="PHASE_6_ACT"/>
    <m/>
    <m/>
    <n v="3062"/>
    <x v="2"/>
    <n v="6219"/>
    <d v="2016-07-01T00:00:00"/>
    <s v="(R). MANUFACTURE OF MACHINERY AND EQUIPMENT"/>
    <n v="722"/>
    <n v="55"/>
    <n v="107.8"/>
    <n v="153"/>
    <n v="130.80000000000001"/>
    <n v="1.2133580705009277"/>
    <n v="3088"/>
    <n v="15091.747680890539"/>
    <m/>
    <m/>
  </r>
  <r>
    <n v="1025"/>
    <n v="291808584955"/>
    <x v="149"/>
    <s v="EMERSON PROCESS MANAGEMENT"/>
    <s v="GSKT,SPW,1R286099442,FISH-CO"/>
    <n v="7"/>
    <s v="EA"/>
    <n v="1775.3471428571429"/>
    <m/>
    <n v="12427.43"/>
    <n v="84819090"/>
    <n v="7.4999999999999997E-2"/>
    <n v="0"/>
    <n v="0"/>
    <n v="0"/>
    <n v="0.1"/>
    <n v="0"/>
    <n v="0.18"/>
    <s v="001/2017-III368"/>
    <n v="932.05724999999995"/>
    <n v="0"/>
    <n v="93.205725000000001"/>
    <n v="2421.4847354999997"/>
    <n v="3446.7477104999998"/>
    <s v="DOC PENDING_INV/EXIT/INV/072"/>
    <s v="2000CH010P4102210489"/>
    <s v="0P4102210489"/>
    <n v="291808584955"/>
    <s v="6067029"/>
    <d v="2018-10-03T00:00:00"/>
    <d v="2018-09-26T00:00:00"/>
    <e v="#N/A"/>
    <e v="#N/A"/>
    <e v="#N/A"/>
    <s v="Local"/>
    <m/>
    <m/>
    <m/>
    <m/>
    <m/>
    <m/>
    <n v="2000"/>
    <s v="CH01"/>
    <s v="0P4102210489"/>
    <s v="Verification Completed by NSS"/>
    <m/>
    <n v="9318632222"/>
    <n v="7"/>
    <x v="1003"/>
    <s v="PHASE_1_ACT"/>
    <m/>
    <s v="DOCUMENTS REQUIRED FOR REMAINING QTY"/>
    <n v="2269"/>
    <x v="2"/>
    <n v="1775.3471428571429"/>
    <d v="2018-09-01T00:00:00"/>
    <s v="(R). MANUFACTURE OF MACHINERY AND EQUIPMENT"/>
    <n v="722"/>
    <n v="81"/>
    <n v="111.6"/>
    <n v="153"/>
    <n v="130.80000000000001"/>
    <n v="1.1720430107526882"/>
    <n v="2296"/>
    <n v="14565.482473118282"/>
    <m/>
    <m/>
  </r>
  <r>
    <n v="1026"/>
    <n v="291706381385"/>
    <x v="144"/>
    <s v="Swam Pneumatics Pvt. Ltd"/>
    <s v="O-RING,G6122014,SWAM-PNU"/>
    <n v="2"/>
    <s v="NOS"/>
    <n v="6200"/>
    <m/>
    <n v="12400"/>
    <n v="84149040"/>
    <n v="7.4999999999999997E-2"/>
    <n v="0"/>
    <n v="0"/>
    <n v="0"/>
    <n v="0.1"/>
    <n v="0"/>
    <n v="0.18"/>
    <s v="001/2017-III317B"/>
    <n v="930"/>
    <n v="0"/>
    <n v="93"/>
    <n v="2416.14"/>
    <n v="3439.14"/>
    <s v="DOC PENDING_INV/EXIT/INV/070"/>
    <s v="2000CH010P3902040077"/>
    <s v="0P3902040077"/>
    <n v="291706381385"/>
    <s v="6054089"/>
    <d v="2017-11-04T00:00:00"/>
    <d v="2017-10-16T00:00:00"/>
    <e v="#N/A"/>
    <e v="#N/A"/>
    <e v="#N/A"/>
    <s v="Local"/>
    <m/>
    <m/>
    <m/>
    <m/>
    <m/>
    <m/>
    <n v="2000"/>
    <s v="CH01"/>
    <s v="0P3902040077"/>
    <s v="Verification Completed by NSS"/>
    <m/>
    <s v="SP/IG/217"/>
    <n v="2"/>
    <x v="1004"/>
    <s v="PHASE_1_ACT"/>
    <m/>
    <s v="Documents Required for remaining quantity."/>
    <n v="2614"/>
    <x v="2"/>
    <n v="6200"/>
    <d v="2017-10-01T00:00:00"/>
    <s v="(R). MANUFACTURE OF MACHINERY AND EQUIPMENT"/>
    <n v="722"/>
    <n v="70"/>
    <n v="109"/>
    <n v="153"/>
    <n v="130.80000000000001"/>
    <n v="1.2000000000000002"/>
    <n v="2631"/>
    <n v="14880.000000000002"/>
    <m/>
    <m/>
  </r>
  <r>
    <n v="1027"/>
    <n v="171900089082"/>
    <x v="346"/>
    <s v="Kobe Steel, Ltd."/>
    <s v="GSKT,M24221090#01,KOBE"/>
    <n v="4"/>
    <s v="PCS"/>
    <n v="3411.9"/>
    <m/>
    <n v="13647.6"/>
    <n v="59111000"/>
    <n v="0.1"/>
    <m/>
    <n v="0"/>
    <m/>
    <n v="0.1"/>
    <n v="0"/>
    <n v="0.12"/>
    <m/>
    <n v="1364.7600000000002"/>
    <n v="0"/>
    <n v="136.47600000000003"/>
    <n v="1817.86032"/>
    <n v="3319.0963200000006"/>
    <s v="DOC PENDING_INV/EXIT/INV/086"/>
    <s v="2000CH010P0801040396"/>
    <s v="0P0801040396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40396"/>
    <s v="Verification Completed by NSS"/>
    <m/>
    <s v="18-19764,5-0"/>
    <n v="4"/>
    <x v="1005"/>
    <s v="PHASE_2_ACT"/>
    <m/>
    <s v="DOCUMENTS REQUIRED FOR REMAINING QTY"/>
    <n v="2228"/>
    <x v="2"/>
    <n v="3099.2849999999748"/>
    <d v="2018-11-01T00:00:00"/>
    <s v="(R). MANUFACTURE OF MACHINERY AND EQUIPMENT"/>
    <n v="722"/>
    <n v="83"/>
    <n v="111.9"/>
    <n v="153"/>
    <n v="130.80000000000001"/>
    <n v="1.1689008042895443"/>
    <n v="2235"/>
    <n v="14491.026916889965"/>
    <m/>
    <m/>
  </r>
  <r>
    <n v="1028"/>
    <n v="292400924023"/>
    <x v="355"/>
    <s v="EMERSON PROCESS MANAGEMENT"/>
    <s v="O-RING,1E5914X0052,FISH-CO"/>
    <n v="8"/>
    <s v="EA"/>
    <n v="1546"/>
    <m/>
    <n v="12368"/>
    <n v="84819090"/>
    <n v="7.4999999999999997E-2"/>
    <n v="0"/>
    <n v="0"/>
    <m/>
    <n v="0.1"/>
    <n v="0"/>
    <n v="0.18"/>
    <s v="001/2017-III368"/>
    <n v="927.59999999999991"/>
    <n v="0"/>
    <n v="92.759999999999991"/>
    <n v="2409.9047999999998"/>
    <n v="3430.2647999999999"/>
    <s v="DOC PENDING_INV/EXIT/INV/090"/>
    <s v="2000CH010P4102215232"/>
    <s v="0P4102215232"/>
    <n v="292400924023"/>
    <s v="6007909"/>
    <d v="2024-01-25T00:00:00"/>
    <d v="2024-01-12T00:00:00"/>
    <e v="#N/A"/>
    <e v="#N/A"/>
    <e v="#N/A"/>
    <s v="Local"/>
    <m/>
    <m/>
    <m/>
    <m/>
    <m/>
    <m/>
    <n v="2000"/>
    <s v="CH01"/>
    <s v="0P4102215232"/>
    <s v="New_Line item_ Addition"/>
    <m/>
    <s v="23RXC9953"/>
    <n v="8"/>
    <x v="1006"/>
    <s v="PHASE_2_ACT"/>
    <m/>
    <s v="documents required for remaining quantity."/>
    <n v="335"/>
    <x v="2"/>
    <n v="1546"/>
    <d v="2024-01-01T00:00:00"/>
    <s v="(R). MANUFACTURE OF MACHINERY AND EQUIPMENT"/>
    <n v="722"/>
    <n v="145"/>
    <n v="129.80000000000001"/>
    <n v="153"/>
    <n v="130.80000000000001"/>
    <n v="1.0077041602465331"/>
    <n v="348"/>
    <n v="12463.285053929121"/>
    <m/>
    <m/>
  </r>
  <r>
    <n v="1029"/>
    <n v="292207569813"/>
    <x v="152"/>
    <s v="EMERSON PROCESS MANAGEMENT"/>
    <s v="O-RING,GE29751X032,FISH-CO"/>
    <n v="4"/>
    <s v="EA"/>
    <n v="3040.5"/>
    <m/>
    <n v="12162"/>
    <n v="84819090"/>
    <n v="7.4999999999999997E-2"/>
    <n v="0"/>
    <n v="0"/>
    <n v="0"/>
    <n v="0.1"/>
    <n v="0"/>
    <n v="0.18"/>
    <s v="001/2017-III368"/>
    <n v="912.15"/>
    <n v="0"/>
    <n v="91.215000000000003"/>
    <n v="2369.7656999999999"/>
    <n v="3373.1306999999997"/>
    <s v="DOC PENDING_INV/EXIT/INV/080"/>
    <s v="2000CH010P5270022154"/>
    <s v="0P5270022154"/>
    <n v="292207569813"/>
    <s v="6067707"/>
    <d v="2022-07-22T00:00:00"/>
    <d v="2022-06-29T00:00:00"/>
    <e v="#N/A"/>
    <e v="#N/A"/>
    <e v="#N/A"/>
    <s v="Local"/>
    <m/>
    <m/>
    <m/>
    <m/>
    <m/>
    <m/>
    <n v="2000"/>
    <s v="CH01"/>
    <s v="0P5270022154"/>
    <s v="Verification Completed by NSS"/>
    <m/>
    <s v="22RXC1505"/>
    <n v="4"/>
    <x v="1007"/>
    <s v="PHASE_1_ACT"/>
    <m/>
    <m/>
    <n v="897"/>
    <x v="2"/>
    <n v="3040.5"/>
    <d v="2022-06-01T00:00:00"/>
    <s v="(R). MANUFACTURE OF MACHINERY AND EQUIPMENT"/>
    <n v="722"/>
    <n v="126"/>
    <n v="125.1"/>
    <n v="153"/>
    <n v="130.80000000000001"/>
    <n v="1.0455635491606716"/>
    <n v="927"/>
    <n v="12716.143884892088"/>
    <m/>
    <m/>
  </r>
  <r>
    <n v="1030"/>
    <n v="292101568216"/>
    <x v="345"/>
    <s v="IGP Engineers Pvt. Ltd."/>
    <s v="GSKT,GRVD,MTL,PE,CAMPRO,CS,2209X2251X5MM"/>
    <n v="2"/>
    <s v="NOS"/>
    <n v="6056"/>
    <m/>
    <n v="12112"/>
    <n v="84841090"/>
    <n v="7.4999999999999997E-2"/>
    <n v="0"/>
    <n v="0"/>
    <n v="0"/>
    <n v="0.1"/>
    <n v="0"/>
    <n v="0.18"/>
    <s v="001/2017 - III369B"/>
    <n v="908.4"/>
    <n v="0"/>
    <n v="90.84"/>
    <n v="2360.0232000000001"/>
    <n v="3359.2632000000003"/>
    <s v="DOC PENDING_INV/EXIT/INV/082"/>
    <s v="2000CH010T2541870042"/>
    <s v="0T2541870042"/>
    <n v="292101568216"/>
    <s v="6013771"/>
    <d v="2021-02-16T00:00:00"/>
    <d v="2021-02-05T00:00:00"/>
    <e v="#N/A"/>
    <e v="#N/A"/>
    <e v="#N/A"/>
    <s v="Local"/>
    <m/>
    <m/>
    <m/>
    <m/>
    <m/>
    <m/>
    <n v="2000"/>
    <s v="CH01"/>
    <s v="0T2541870042"/>
    <s v="Verification Completed by NSS"/>
    <m/>
    <s v="IGP04127/20-21"/>
    <n v="2"/>
    <x v="1008"/>
    <s v="PHASE_1_ACT"/>
    <m/>
    <m/>
    <n v="1406"/>
    <x v="2"/>
    <n v="6056"/>
    <d v="2021-02-01T00:00:00"/>
    <s v="(R). MANUFACTURE OF MACHINERY AND EQUIPMENT"/>
    <n v="722"/>
    <n v="110"/>
    <n v="115.4"/>
    <n v="153"/>
    <n v="130.80000000000001"/>
    <n v="1.1334488734835355"/>
    <n v="1412"/>
    <n v="13728.332755632582"/>
    <m/>
    <m/>
  </r>
  <r>
    <n v="1031"/>
    <n v="292200828102"/>
    <x v="338"/>
    <s v="Swam Pneumatics Pvt. Ltd"/>
    <s v="O-RING,6222030,SWAM-PNU"/>
    <n v="3"/>
    <s v="NOS"/>
    <n v="4000"/>
    <m/>
    <n v="12000"/>
    <n v="84149040"/>
    <n v="7.4999999999999997E-2"/>
    <n v="0"/>
    <n v="0"/>
    <n v="0"/>
    <n v="0.1"/>
    <n v="0"/>
    <n v="0.18"/>
    <s v="001/2017-III317B"/>
    <n v="900"/>
    <n v="0"/>
    <n v="90"/>
    <n v="2338.1999999999998"/>
    <n v="3328.2"/>
    <s v="DOC PENDING_INV/EXIT/INV/070"/>
    <s v="2000CH010P3902040098"/>
    <s v="0P3902040098"/>
    <n v="292200828102"/>
    <s v="6007768"/>
    <d v="2022-01-25T00:00:00"/>
    <d v="2022-01-11T00:00:00"/>
    <e v="#N/A"/>
    <e v="#N/A"/>
    <e v="#N/A"/>
    <s v="Local"/>
    <m/>
    <m/>
    <m/>
    <m/>
    <m/>
    <m/>
    <n v="2000"/>
    <s v="CH01"/>
    <s v="0P3902040098"/>
    <s v="Verification Completed by NSS"/>
    <m/>
    <n v="834"/>
    <n v="3"/>
    <x v="1009"/>
    <s v="PHASE_1_ACT"/>
    <m/>
    <s v="Documents Required for remaining quantity."/>
    <n v="1066"/>
    <x v="2"/>
    <n v="4000"/>
    <d v="2022-01-01T00:00:00"/>
    <s v="(R). MANUFACTURE OF MACHINERY AND EQUIPMENT"/>
    <n v="722"/>
    <n v="121"/>
    <n v="121.6"/>
    <n v="153"/>
    <n v="130.80000000000001"/>
    <n v="1.0756578947368423"/>
    <n v="1078"/>
    <n v="12907.894736842107"/>
    <m/>
    <m/>
  </r>
  <r>
    <n v="1032"/>
    <m/>
    <x v="11"/>
    <s v="EPE Process Filters &amp; Accumulators"/>
    <s v="ELEM,FLTR,2.0004-H10XLA-0V-0-V"/>
    <n v="2"/>
    <s v="NOS"/>
    <n v="6000"/>
    <m/>
    <n v="12000"/>
    <n v="84212900"/>
    <n v="7.4999999999999997E-2"/>
    <m/>
    <m/>
    <m/>
    <n v="0.1"/>
    <m/>
    <n v="0.18"/>
    <s v="001/2017-III322"/>
    <n v="900"/>
    <n v="0"/>
    <n v="90"/>
    <n v="2338.1999999999998"/>
    <n v="3328.2"/>
    <s v="DOC PENDING_INV/EXIT/INV/165"/>
    <s v="2000GS010P4206020234"/>
    <s v="2000GS010P4206020234"/>
    <n v="291901877584"/>
    <s v="6014116"/>
    <d v="2019-02-25T00:00:00"/>
    <d v="2019-02-12T00:00:00"/>
    <e v="#N/A"/>
    <e v="#N/A"/>
    <e v="#N/A"/>
    <s v="Local"/>
    <m/>
    <m/>
    <m/>
    <m/>
    <m/>
    <m/>
    <n v="2000"/>
    <s v="GS01"/>
    <s v="0P4206020234"/>
    <s v="Verification Completed by NSS"/>
    <m/>
    <s v="I#G18-19/2087"/>
    <n v="2"/>
    <x v="1009"/>
    <s v="PHASE_6_ACT"/>
    <m/>
    <m/>
    <n v="2130"/>
    <x v="2"/>
    <n v="6000"/>
    <d v="2019-02-01T00:00:00"/>
    <s v="(R). MANUFACTURE OF MACHINERY AND EQUIPMENT"/>
    <n v="722"/>
    <n v="86"/>
    <n v="111.5"/>
    <n v="153"/>
    <n v="130.80000000000001"/>
    <n v="1.1730941704035875"/>
    <n v="2143"/>
    <n v="14077.13004484305"/>
    <m/>
    <m/>
  </r>
  <r>
    <n v="1033"/>
    <m/>
    <x v="11"/>
    <s v="HBL Power Systems Limited"/>
    <s v="DIODE,600V,250A,S6HNS250,HIRECT"/>
    <n v="3"/>
    <s v="NOS"/>
    <n v="3990"/>
    <m/>
    <n v="11970"/>
    <n v="85411000"/>
    <n v="0"/>
    <m/>
    <m/>
    <m/>
    <n v="0"/>
    <m/>
    <n v="0.18"/>
    <s v="001/2017- III392"/>
    <n v="0"/>
    <n v="0"/>
    <n v="0"/>
    <n v="2154.6"/>
    <n v="2154.6"/>
    <s v="DOC PENDING_INV/EXIT/INV/165"/>
    <s v="2000CH010P4705200023"/>
    <s v="2000CH010P4705200023"/>
    <n v="291700426931"/>
    <s v="0005116"/>
    <d v="2017-01-30T00:00:00"/>
    <d v="2016-12-31T00:00:00"/>
    <e v="#N/A"/>
    <e v="#N/A"/>
    <e v="#N/A"/>
    <s v="Local"/>
    <m/>
    <m/>
    <m/>
    <m/>
    <m/>
    <m/>
    <n v="2000"/>
    <s v="CH01"/>
    <s v="0P4705200023"/>
    <s v="Verification Completed by NSS"/>
    <s v="Phaze1_Part_2"/>
    <n v="110001331"/>
    <n v="3"/>
    <x v="1010"/>
    <s v="PHASE_6_ACT"/>
    <m/>
    <m/>
    <n v="2903"/>
    <x v="3"/>
    <n v="3990"/>
    <d v="2016-12-01T00:00:00"/>
    <s v="(P). MANUFACTURE OF COMPUTER, ELECTRONIC AND OPTICAL PRODUCTS"/>
    <n v="639"/>
    <n v="60"/>
    <n v="108.2"/>
    <n v="153"/>
    <n v="121.7"/>
    <n v="1.1247689463955637"/>
    <n v="2935"/>
    <n v="13463.484288354897"/>
    <m/>
    <m/>
  </r>
  <r>
    <n v="1034"/>
    <n v="171900089082"/>
    <x v="346"/>
    <s v="Kobe Steel, Ltd."/>
    <s v="LOCK WSHR,P-AA13-007#18,KOBE"/>
    <n v="4"/>
    <s v="PCS"/>
    <n v="3278.1"/>
    <m/>
    <n v="13112.4"/>
    <n v="73182100"/>
    <n v="0.15"/>
    <m/>
    <n v="0"/>
    <m/>
    <n v="0.1"/>
    <n v="0"/>
    <n v="0.18"/>
    <m/>
    <n v="1966.86"/>
    <n v="0"/>
    <n v="196.68600000000001"/>
    <n v="2749.6702799999998"/>
    <n v="4913.2162799999996"/>
    <s v="DOC PENDING_INV/EXIT/INV/086"/>
    <s v="2000CH010P0801050337"/>
    <s v="0P0801050337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50337"/>
    <s v="Verification Completed by NSS"/>
    <m/>
    <s v="18-19764,5-0"/>
    <n v="4"/>
    <x v="1011"/>
    <s v="PHASE_2_ACT"/>
    <m/>
    <s v="DOCUMENTS REQUIRED FOR REMAINING QTY"/>
    <n v="2228"/>
    <x v="2"/>
    <n v="2982.9"/>
    <d v="2018-11-01T00:00:00"/>
    <s v="(R). MANUFACTURE OF MACHINERY AND EQUIPMENT"/>
    <n v="722"/>
    <n v="83"/>
    <n v="111.9"/>
    <n v="153"/>
    <n v="130.80000000000001"/>
    <n v="1.1689008042895443"/>
    <n v="2235"/>
    <n v="13946.856836461127"/>
    <m/>
    <m/>
  </r>
  <r>
    <n v="1035"/>
    <n v="292104357171"/>
    <x v="127"/>
    <s v="Bharat Heavy Electricals Limited"/>
    <s v="RTNR RING-9406,964150610000,BHEL"/>
    <n v="4"/>
    <s v="NOS"/>
    <n v="1485"/>
    <m/>
    <n v="5940"/>
    <n v="84819090"/>
    <n v="7.4999999999999997E-2"/>
    <m/>
    <n v="0"/>
    <m/>
    <n v="0.1"/>
    <m/>
    <n v="0.18"/>
    <s v="001/2017-III368"/>
    <n v="445.5"/>
    <n v="0"/>
    <n v="44.550000000000004"/>
    <n v="1157.4089999999999"/>
    <n v="1647.4589999999998"/>
    <s v="DOC PENDING_INV/EXIT/INV/097"/>
    <s v="2000CH010P5269310245"/>
    <s v="0P5269310245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10245"/>
    <s v="Verification Completed by NSS"/>
    <s v="Phaze_2"/>
    <n v="7620000778"/>
    <n v="4"/>
    <x v="1012"/>
    <s v="PHASE_3_ACT"/>
    <m/>
    <m/>
    <n v="1364"/>
    <x v="1"/>
    <n v="2970"/>
    <d v="2021-03-01T00:00:00"/>
    <s v="(Q). MANUFACTURE OF ELECTRICAL EQUIPMENT"/>
    <n v="666"/>
    <n v="111"/>
    <n v="118.9"/>
    <n v="153"/>
    <n v="133.4"/>
    <n v="1.121951219512195"/>
    <n v="1384"/>
    <n v="13328.780487804877"/>
    <m/>
    <m/>
  </r>
  <r>
    <n v="1036"/>
    <n v="291903683643"/>
    <x v="356"/>
    <s v="Process Instruments"/>
    <s v="RPR KIT,CS1W-250A-PS,SMC"/>
    <n v="2"/>
    <s v="EA"/>
    <n v="5938"/>
    <m/>
    <n v="11876"/>
    <n v="84123100"/>
    <n v="7.4999999999999997E-2"/>
    <n v="0"/>
    <n v="0"/>
    <n v="0"/>
    <n v="0.1"/>
    <n v="0"/>
    <n v="0.18"/>
    <s v="001/2017-III317"/>
    <n v="890.69999999999993"/>
    <n v="0"/>
    <n v="89.07"/>
    <n v="2314.0385999999999"/>
    <n v="3293.8085999999998"/>
    <s v="DOC PENDING_INV/EXIT/INV/068"/>
    <s v="2000CH010P3028440055"/>
    <s v="0P3028440055"/>
    <n v="291903683643"/>
    <s v="6027335"/>
    <d v="2019-04-17T00:00:00"/>
    <d v="2019-04-13T00:00:00"/>
    <e v="#N/A"/>
    <e v="#N/A"/>
    <e v="#N/A"/>
    <s v="Local"/>
    <m/>
    <m/>
    <m/>
    <m/>
    <m/>
    <m/>
    <n v="2000"/>
    <s v="CH01"/>
    <s v="0P3028440055"/>
    <s v="Verification Completed by NSS"/>
    <m/>
    <s v="G-045/19-20"/>
    <n v="2"/>
    <x v="1013"/>
    <s v="PHASE_1_ACT"/>
    <m/>
    <s v="PLS.CHECK HS CODE"/>
    <n v="2070"/>
    <x v="2"/>
    <n v="5938"/>
    <d v="2019-04-01T00:00:00"/>
    <s v="(R). MANUFACTURE OF MACHINERY AND EQUIPMENT"/>
    <n v="722"/>
    <n v="88"/>
    <n v="112.5"/>
    <n v="153"/>
    <n v="130.80000000000001"/>
    <n v="1.1626666666666667"/>
    <n v="2084"/>
    <n v="13807.829333333335"/>
    <m/>
    <m/>
  </r>
  <r>
    <n v="1037"/>
    <n v="291706294051"/>
    <x v="144"/>
    <s v="Bombay Fluid System Components"/>
    <s v="CONNR,MALE,SS,1/8X1/8"/>
    <n v="20"/>
    <s v="EA"/>
    <n v="588.55899999999997"/>
    <m/>
    <n v="11771.18"/>
    <n v="73072200"/>
    <n v="0.1"/>
    <s v="050/2017-377"/>
    <n v="0"/>
    <n v="0"/>
    <n v="0.1"/>
    <n v="0"/>
    <n v="0.18"/>
    <s v="001/2017-III221"/>
    <n v="1177.1180000000002"/>
    <n v="0"/>
    <n v="117.71180000000003"/>
    <n v="2351.8817639999997"/>
    <n v="3646.7115640000002"/>
    <s v="DOC PENDING_INV/EXIT/INV/067"/>
    <s v="2000GS010P1739270004"/>
    <s v="0P1739270004"/>
    <n v="291706294051"/>
    <s v="6054012"/>
    <d v="2017-11-04T00:00:00"/>
    <d v="2017-10-12T00:00:00"/>
    <e v="#N/A"/>
    <e v="#N/A"/>
    <e v="#N/A"/>
    <s v="Local"/>
    <m/>
    <m/>
    <m/>
    <m/>
    <m/>
    <m/>
    <n v="2000"/>
    <s v="GS01"/>
    <s v="0P1739270004"/>
    <s v="Verification Completed by NSS"/>
    <m/>
    <n v="745480"/>
    <n v="20"/>
    <x v="1014"/>
    <s v="PHASE_1_ACT"/>
    <m/>
    <m/>
    <n v="2618"/>
    <x v="2"/>
    <n v="588.55899999999997"/>
    <d v="2017-10-01T00:00:00"/>
    <s v="(R). MANUFACTURE OF MACHINERY AND EQUIPMENT"/>
    <n v="722"/>
    <n v="70"/>
    <n v="109"/>
    <n v="153"/>
    <n v="130.80000000000001"/>
    <n v="1.2000000000000002"/>
    <n v="2631"/>
    <n v="14125.416000000003"/>
    <m/>
    <m/>
  </r>
  <r>
    <n v="1038"/>
    <n v="292001385351"/>
    <x v="357"/>
    <s v="NLI Packaging Machines Pvt. Ltd."/>
    <s v="KNIFE,UPR,106053,DS-9C,NEWLONG"/>
    <n v="25"/>
    <s v="NOS"/>
    <n v="186.80799999999999"/>
    <m/>
    <n v="4670.2"/>
    <n v="85030029"/>
    <n v="7.4999999999999997E-2"/>
    <n v="0"/>
    <n v="0"/>
    <n v="0"/>
    <n v="0.1"/>
    <n v="0"/>
    <n v="0.18"/>
    <s v="001/2017-III374"/>
    <n v="350.26499999999999"/>
    <n v="0"/>
    <n v="35.026499999999999"/>
    <n v="909.98847000000001"/>
    <n v="1295.27997"/>
    <s v="DOC PENDING_INV/EXIT/INV/070"/>
    <s v="2000CH010P3766100008"/>
    <s v="0P3766100008"/>
    <n v="292001385351"/>
    <s v="6011252"/>
    <d v="2020-02-07T00:00:00"/>
    <d v="2020-01-27T00:00:00"/>
    <e v="#N/A"/>
    <e v="#N/A"/>
    <e v="#N/A"/>
    <s v="Local"/>
    <m/>
    <m/>
    <m/>
    <m/>
    <m/>
    <m/>
    <n v="2000"/>
    <s v="CH01"/>
    <s v="0P3766100008"/>
    <s v="Verification Completed by NSS"/>
    <m/>
    <s v="20NP03"/>
    <n v="25"/>
    <x v="1015"/>
    <s v="PHASE_1_ACT"/>
    <m/>
    <s v="Documents Required for remaining quantity."/>
    <n v="1781"/>
    <x v="2"/>
    <n v="469.00440000000003"/>
    <d v="2020-01-01T00:00:00"/>
    <s v="(R). MANUFACTURE OF MACHINERY AND EQUIPMENT"/>
    <n v="722"/>
    <n v="97"/>
    <n v="113.2"/>
    <n v="153"/>
    <n v="130.80000000000001"/>
    <n v="1.1554770318021201"/>
    <n v="1809"/>
    <n v="13548.095300353358"/>
    <m/>
    <m/>
  </r>
  <r>
    <n v="1039"/>
    <n v="171802669975"/>
    <x v="11"/>
    <s v="Coperion K-Tron (Switzerland) LLC"/>
    <s v="0P4165010383  VLV,BALL,SS,G1 4IN,0000014343,K-TRON  (30175312)"/>
    <n v="2"/>
    <s v="EA"/>
    <n v="7453.8"/>
    <m/>
    <n v="14907.6"/>
    <n v="84834000"/>
    <n v="7.4999999999999997E-2"/>
    <m/>
    <m/>
    <m/>
    <n v="0.1"/>
    <m/>
    <n v="0.18"/>
    <s v="III369A"/>
    <n v="1118.07"/>
    <m/>
    <n v="111.807"/>
    <n v="2904.74586"/>
    <n v="4134.6228599999995"/>
    <s v="NA_INV/EXIT/INV/151_DOC PENDING"/>
    <s v="2000CH010P4165010383"/>
    <s v="0P4165010383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65010383"/>
    <s v="Verification Completed by NSS"/>
    <s v="Phaze1_Part_1"/>
    <n v="30175312"/>
    <n v="2"/>
    <x v="1016"/>
    <s v="PHASE_3_NSS"/>
    <s v="63 LINE ITEM OF NSS"/>
    <m/>
    <n v="2264"/>
    <x v="2"/>
    <n v="5861.75"/>
    <d v="2018-10-01T00:00:00"/>
    <s v="(R). MANUFACTURE OF MACHINERY AND EQUIPMENT"/>
    <n v="722"/>
    <n v="82"/>
    <n v="111.5"/>
    <n v="153"/>
    <n v="130.80000000000001"/>
    <n v="1.1730941704035875"/>
    <n v="2266"/>
    <n v="13752.769506726459"/>
    <m/>
    <m/>
  </r>
  <r>
    <n v="1040"/>
    <n v="292309437696"/>
    <x v="218"/>
    <s v="Millstores Corporation"/>
    <s v="BRG,BALL,MET,6004 2Z,20MM,42MM,SKF"/>
    <n v="52"/>
    <s v="SET"/>
    <n v="224.96019230769232"/>
    <m/>
    <n v="11697.93"/>
    <n v="84821013"/>
    <n v="7.4999999999999997E-2"/>
    <m/>
    <n v="0"/>
    <n v="0"/>
    <n v="0.1"/>
    <n v="0"/>
    <n v="0.18"/>
    <s v="001/2017 -III369"/>
    <n v="877.34474999999998"/>
    <n v="0"/>
    <n v="87.734475000000003"/>
    <n v="2279.3416604999998"/>
    <n v="3244.4208854999997"/>
    <s v="DOC PENDING_INV/EXIT/INV/094"/>
    <s v="2000CH010T3002010591"/>
    <s v="0T3002010591"/>
    <n v="292309437696"/>
    <s v="6076675"/>
    <d v="2023-09-04T00:00:00"/>
    <d v="2023-09-01T00:00:00"/>
    <e v="#N/A"/>
    <e v="#N/A"/>
    <e v="#N/A"/>
    <s v="Local"/>
    <m/>
    <m/>
    <m/>
    <m/>
    <m/>
    <m/>
    <n v="2000"/>
    <s v="CH01"/>
    <s v="0T3002010591"/>
    <s v="New_Line item_ Addition"/>
    <m/>
    <s v="BD2565"/>
    <n v="52"/>
    <x v="1017"/>
    <s v="PHASE_2_ACT"/>
    <m/>
    <s v="Documents required for remaining qty"/>
    <n v="468"/>
    <x v="2"/>
    <n v="224.96019230769232"/>
    <d v="2023-09-01T00:00:00"/>
    <s v="(R). MANUFACTURE OF MACHINERY AND EQUIPMENT"/>
    <n v="722"/>
    <n v="141"/>
    <n v="129.19999999999999"/>
    <n v="153"/>
    <n v="130.80000000000001"/>
    <n v="1.0123839009287927"/>
    <n v="470"/>
    <n v="11842.796006191953"/>
    <m/>
    <m/>
  </r>
  <r>
    <n v="1041"/>
    <n v="171801544386"/>
    <x v="11"/>
    <s v="I.S.G. SpA"/>
    <s v="PWR SPLY,24VDC,1.2A,XCSD30C,CABUR  (I FV18 180070)"/>
    <n v="1"/>
    <s v="EA"/>
    <n v="10560.11"/>
    <n v="1358.88"/>
    <n v="11918.990000000002"/>
    <n v="84219900"/>
    <n v="0.1"/>
    <m/>
    <m/>
    <m/>
    <n v="0.1"/>
    <m/>
    <n v="0.18"/>
    <s v="III322"/>
    <n v="1191.8990000000001"/>
    <m/>
    <n v="119.18990000000002"/>
    <n v="2381.4142020000004"/>
    <n v="3692.5031020000006"/>
    <s v="NA_INV/EXIT/INV/151_DOC PENDING"/>
    <s v="2000CH010P4110100047"/>
    <s v="0P4110100047"/>
    <e v="#N/A"/>
    <e v="#N/A"/>
    <e v="#N/A"/>
    <d v="2018-06-06T00:00:00"/>
    <n v="171801544386"/>
    <s v="1002429"/>
    <d v="2018-06-14T00:00:00"/>
    <s v="Import"/>
    <m/>
    <m/>
    <m/>
    <m/>
    <m/>
    <m/>
    <n v="2000"/>
    <s v="CH01"/>
    <s v="0P4110100047"/>
    <s v="Verification Completed by NSS"/>
    <s v="Phaze1_Part_1"/>
    <s v="I#FV18/180070"/>
    <n v="1"/>
    <x v="1018"/>
    <s v="PHASE_3_NSS"/>
    <s v="63 LINE ITEM OF NSS"/>
    <m/>
    <n v="2381"/>
    <x v="1"/>
    <n v="11679.98"/>
    <d v="2018-06-01T00:00:00"/>
    <s v="(Q). MANUFACTURE OF ELECTRICAL EQUIPMENT"/>
    <n v="666"/>
    <n v="78"/>
    <n v="111.8"/>
    <n v="153"/>
    <n v="133.4"/>
    <n v="1.1932021466905189"/>
    <n v="2388"/>
    <n v="13936.577209302326"/>
    <m/>
    <m/>
  </r>
  <r>
    <n v="1042"/>
    <n v="171800717303"/>
    <x v="83"/>
    <s v="ANDRITZ Separation GmbH"/>
    <s v="O-RING,152X5MM,TA-1106-0672+13,ANDRITZ"/>
    <n v="3"/>
    <s v="EA"/>
    <n v="3880.6333333333332"/>
    <m/>
    <n v="11641.9"/>
    <n v="84219100"/>
    <n v="7.4999999999999997E-2"/>
    <n v="0"/>
    <n v="0"/>
    <n v="0"/>
    <n v="0.1"/>
    <n v="0"/>
    <n v="0.18"/>
    <s v="001/2017-III322"/>
    <n v="873.14249999999993"/>
    <n v="0"/>
    <n v="87.314250000000001"/>
    <n v="2268.4242149999995"/>
    <n v="3228.8809649999994"/>
    <s v="DOC PENDING_INV/EXIT/INV/064"/>
    <s v="2000CH010P0680420028"/>
    <s v="0P0680420028"/>
    <e v="#N/A"/>
    <e v="#N/A"/>
    <e v="#N/A"/>
    <d v="2017-12-11T00:00:00"/>
    <n v="171800717303"/>
    <s v="1001131"/>
    <d v="2018-03-20T00:00:00"/>
    <s v="Import"/>
    <m/>
    <m/>
    <m/>
    <m/>
    <m/>
    <m/>
    <n v="2000"/>
    <s v="CH01"/>
    <s v="0P0680420028"/>
    <s v="Verification Completed by NSS"/>
    <s v="Phaze_2"/>
    <n v="30120317"/>
    <n v="3"/>
    <x v="1019"/>
    <s v="PHASE_1_ACT"/>
    <m/>
    <s v="DOCUMENTS REQUIRED FOR REMAINING QTY"/>
    <n v="2558"/>
    <x v="2"/>
    <n v="3880.6333333333332"/>
    <d v="2017-12-01T00:00:00"/>
    <s v="(R). MANUFACTURE OF MACHINERY AND EQUIPMENT"/>
    <n v="722"/>
    <n v="72"/>
    <n v="108.9"/>
    <n v="153"/>
    <n v="130.80000000000001"/>
    <n v="1.2011019283746558"/>
    <n v="2570"/>
    <n v="13983.108539944906"/>
    <m/>
    <m/>
  </r>
  <r>
    <n v="1043"/>
    <n v="291604729091"/>
    <x v="119"/>
    <s v="EMERSON PROCESS MANAGEMENT"/>
    <s v="GSKT,GPH,RGASKETX272,FISH-CO"/>
    <n v="2"/>
    <s v="EA"/>
    <n v="5816"/>
    <m/>
    <n v="11632"/>
    <n v="84819090"/>
    <n v="7.4999999999999997E-2"/>
    <n v="0"/>
    <n v="0"/>
    <n v="0"/>
    <n v="0.1"/>
    <n v="0"/>
    <n v="0.18"/>
    <s v="001/2017-III368"/>
    <n v="872.4"/>
    <n v="0"/>
    <n v="87.240000000000009"/>
    <n v="2266.4951999999998"/>
    <n v="3226.1351999999997"/>
    <s v="DOC PENDING_INV/EXIT/INV/072"/>
    <s v="2000GS010P4102210058"/>
    <s v="0P4102210058"/>
    <n v="291604729091"/>
    <s v="0045135"/>
    <d v="2016-10-10T00:00:00"/>
    <d v="2016-09-16T00:00:00"/>
    <e v="#N/A"/>
    <e v="#N/A"/>
    <e v="#N/A"/>
    <s v="Local"/>
    <m/>
    <m/>
    <m/>
    <m/>
    <m/>
    <m/>
    <n v="2000"/>
    <s v="GS01"/>
    <s v="0P4102210058"/>
    <s v="Verification Completed by NSS"/>
    <m/>
    <n v="6316001234"/>
    <n v="2"/>
    <x v="1020"/>
    <s v="PHASE_1_ACT"/>
    <m/>
    <s v="DOCUMENTS REQUIRED FOR REMAINING QTY"/>
    <n v="3009"/>
    <x v="2"/>
    <n v="5816"/>
    <d v="2016-09-01T00:00:00"/>
    <s v="(R). MANUFACTURE OF MACHINERY AND EQUIPMENT"/>
    <n v="722"/>
    <n v="57"/>
    <n v="107.4"/>
    <n v="153"/>
    <n v="130.80000000000001"/>
    <n v="1.217877094972067"/>
    <n v="3026"/>
    <n v="14166.346368715083"/>
    <m/>
    <m/>
  </r>
  <r>
    <n v="1044"/>
    <m/>
    <x v="11"/>
    <s v="Kirloskar Ebara Pumps Limited"/>
    <s v="RTNR,KSO SO562 002 0200/84,KEPL"/>
    <n v="1"/>
    <s v="NOS"/>
    <n v="11582"/>
    <m/>
    <n v="11582"/>
    <n v="84314990"/>
    <n v="7.4999999999999997E-2"/>
    <m/>
    <m/>
    <m/>
    <n v="0.1"/>
    <m/>
    <n v="0.18"/>
    <s v="001/2017-III328"/>
    <n v="868.65"/>
    <n v="0"/>
    <n v="86.865000000000009"/>
    <n v="2256.7527"/>
    <n v="3212.2676999999999"/>
    <s v="DOC PENDING_INV/EXIT/INV/165"/>
    <s v="2000GS010P4205040851"/>
    <s v="2000GS010P4205040851"/>
    <n v="291504595841"/>
    <n v="19061"/>
    <d v="2015-11-19T00:00:00"/>
    <d v="2015-09-30T00:00:00"/>
    <e v="#N/A"/>
    <e v="#N/A"/>
    <e v="#N/A"/>
    <s v="Local"/>
    <m/>
    <m/>
    <m/>
    <m/>
    <m/>
    <m/>
    <n v="2000"/>
    <s v="GS01"/>
    <s v="0P4205040851"/>
    <s v="Verification Completed by NSS"/>
    <m/>
    <s v="1500000298"/>
    <n v="1"/>
    <x v="1021"/>
    <s v="PHASE_6_ACT"/>
    <m/>
    <m/>
    <n v="3361"/>
    <x v="2"/>
    <n v="11582"/>
    <d v="2015-09-01T00:00:00"/>
    <s v="(R). MANUFACTURE OF MACHINERY AND EQUIPMENT"/>
    <n v="722"/>
    <n v="45"/>
    <n v="108.3"/>
    <n v="153"/>
    <n v="130.80000000000001"/>
    <n v="1.2077562326869808"/>
    <n v="3392"/>
    <n v="13988.232686980613"/>
    <m/>
    <m/>
  </r>
  <r>
    <n v="1045"/>
    <n v="292000684931"/>
    <x v="108"/>
    <s v="ROTO PUMPS LTD."/>
    <s v="BOOT SEAL,RLAA5911510RR,ROTOPMPS"/>
    <n v="5"/>
    <s v="NOS"/>
    <n v="920"/>
    <m/>
    <n v="4600"/>
    <n v="84139190"/>
    <n v="7.4999999999999997E-2"/>
    <n v="0"/>
    <n v="0"/>
    <n v="0"/>
    <n v="0.1"/>
    <n v="0"/>
    <n v="0.18"/>
    <s v="001/2017-III317A"/>
    <n v="345"/>
    <n v="0"/>
    <n v="34.5"/>
    <n v="896.31"/>
    <n v="1275.81"/>
    <s v="DOC PENDING_INV/EXIT/INV/077"/>
    <s v="2000CH010P4206020103"/>
    <s v="0P4206020103"/>
    <n v="292000684931"/>
    <s v="6005724"/>
    <d v="2020-01-21T00:00:00"/>
    <d v="2020-01-14T00:00:00"/>
    <e v="#N/A"/>
    <e v="#N/A"/>
    <e v="#N/A"/>
    <s v="Local"/>
    <m/>
    <m/>
    <m/>
    <m/>
    <m/>
    <m/>
    <n v="2000"/>
    <s v="CH01"/>
    <s v="0P4206020103"/>
    <s v="Verification Completed by NSS"/>
    <m/>
    <s v="G/D/19/02359"/>
    <n v="5"/>
    <x v="1022"/>
    <s v="PHASE_1_ACT"/>
    <m/>
    <n v="1"/>
    <n v="1794"/>
    <x v="2"/>
    <n v="2300"/>
    <d v="2020-01-01T00:00:00"/>
    <s v="(R). MANUFACTURE OF MACHINERY AND EQUIPMENT"/>
    <n v="722"/>
    <n v="97"/>
    <n v="113.2"/>
    <n v="153"/>
    <n v="130.80000000000001"/>
    <n v="1.1554770318021201"/>
    <n v="1809"/>
    <n v="13287.985865724382"/>
    <m/>
    <m/>
  </r>
  <r>
    <n v="1046"/>
    <n v="291606046093"/>
    <x v="295"/>
    <s v="Eagle Burgmann India Pvt. Ltd."/>
    <s v="SPRG,09-H75VKP-D1/50-E2/1.1.7,EAGLEBUR"/>
    <n v="24"/>
    <s v="NOS"/>
    <n v="210.95833333333334"/>
    <m/>
    <n v="5063"/>
    <n v="84842000"/>
    <n v="7.4999999999999997E-2"/>
    <n v="0"/>
    <n v="0"/>
    <n v="0"/>
    <n v="0.1"/>
    <n v="0"/>
    <n v="0.18"/>
    <s v="001/2017-III369B"/>
    <n v="379.72499999999997"/>
    <n v="0"/>
    <n v="37.972499999999997"/>
    <n v="986.52554999999995"/>
    <n v="1404.2230500000001"/>
    <s v="DOC PENDING_INV/EXIT/INV/069"/>
    <s v="2000GS010P3034071223"/>
    <s v="0P3034071223"/>
    <n v="291606046093"/>
    <s v="0056972"/>
    <d v="2016-12-26T00:00:00"/>
    <d v="2016-11-30T00:00:00"/>
    <e v="#N/A"/>
    <e v="#N/A"/>
    <e v="#N/A"/>
    <s v="Local"/>
    <m/>
    <m/>
    <m/>
    <m/>
    <m/>
    <m/>
    <n v="2000"/>
    <s v="GS01"/>
    <s v="0P3034071223"/>
    <s v="Verification Completed by NSS"/>
    <m/>
    <n v="2946"/>
    <n v="24"/>
    <x v="1023"/>
    <s v="PHASE_1_ACT"/>
    <m/>
    <m/>
    <n v="2934"/>
    <x v="2"/>
    <n v="478.98624999999998"/>
    <d v="2016-11-01T00:00:00"/>
    <s v="(R). MANUFACTURE OF MACHINERY AND EQUIPMENT"/>
    <n v="722"/>
    <n v="59"/>
    <n v="107.5"/>
    <n v="153"/>
    <n v="130.80000000000001"/>
    <n v="1.2167441860465118"/>
    <n v="2965"/>
    <n v="13987.289637209304"/>
    <m/>
    <m/>
  </r>
  <r>
    <n v="1047"/>
    <n v="292104563446"/>
    <x v="259"/>
    <s v="Fluid Controls Private Limited"/>
    <s v="CONNR,TUBE,COMPR,MALE,1X3/4IN,SS316,BSPM"/>
    <n v="22"/>
    <s v="EA"/>
    <n v="521"/>
    <m/>
    <n v="11462"/>
    <n v="73072200"/>
    <n v="0.1"/>
    <s v="050/2017-377"/>
    <n v="0"/>
    <m/>
    <n v="0.1"/>
    <m/>
    <n v="0.18"/>
    <s v="001/2017-III221"/>
    <n v="1146.2"/>
    <n v="0"/>
    <n v="114.62"/>
    <n v="2290.1076000000003"/>
    <n v="3550.9276000000004"/>
    <s v="DOC PENDING_INV/EXIT/INV/098"/>
    <s v="2000CH010T1739270136"/>
    <s v="0T1739270136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270136"/>
    <s v="Verification Completed by NSS"/>
    <m/>
    <s v="FCP/48/SI/0108"/>
    <n v="22"/>
    <x v="1024"/>
    <s v="PHASE_3_ACT"/>
    <m/>
    <m/>
    <n v="1335"/>
    <x v="2"/>
    <n v="521"/>
    <d v="2021-04-01T00:00:00"/>
    <s v="(R). MANUFACTURE OF MACHINERY AND EQUIPMENT"/>
    <n v="722"/>
    <n v="112"/>
    <n v="116.7"/>
    <n v="153"/>
    <n v="130.80000000000001"/>
    <n v="1.1208226221079691"/>
    <n v="1353"/>
    <n v="12846.868894601543"/>
    <m/>
    <m/>
  </r>
  <r>
    <n v="1048"/>
    <n v="291810265073"/>
    <x v="229"/>
    <s v="Emerson Process Management"/>
    <s v="REPL DIAPH,GE31917X012,FISH-CO"/>
    <n v="2"/>
    <s v="EA"/>
    <n v="5727.5"/>
    <m/>
    <n v="11455"/>
    <n v="84819090"/>
    <n v="7.4999999999999997E-2"/>
    <n v="0"/>
    <n v="0"/>
    <n v="0"/>
    <n v="0.1"/>
    <n v="0"/>
    <n v="0.18"/>
    <s v="001/2017-III368"/>
    <n v="859.125"/>
    <n v="0"/>
    <n v="85.912500000000009"/>
    <n v="2232.00675"/>
    <n v="3177.0442499999999"/>
    <s v="DOC PENDING_INV/EXIT/INV/065"/>
    <s v="2000CH010P0802030146"/>
    <s v="0P0802030146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0802030146"/>
    <s v="Verification Completed by NSS"/>
    <s v="Phaze_2"/>
    <n v="9318632194"/>
    <n v="2"/>
    <x v="1025"/>
    <s v="PHASE_1_ACT"/>
    <m/>
    <s v="Documents required for remaining qty"/>
    <n v="2269"/>
    <x v="2"/>
    <n v="5727.5"/>
    <d v="2018-09-01T00:00:00"/>
    <s v="(R). MANUFACTURE OF MACHINERY AND EQUIPMENT"/>
    <n v="722"/>
    <n v="81"/>
    <n v="111.6"/>
    <n v="153"/>
    <n v="130.80000000000001"/>
    <n v="1.1720430107526882"/>
    <n v="2296"/>
    <n v="13425.752688172044"/>
    <m/>
    <m/>
  </r>
  <r>
    <n v="1049"/>
    <n v="291701866875"/>
    <x v="358"/>
    <s v="ELECTRO SERVICES"/>
    <s v="COIL,TRIPPING,110VDC,F/BKR VD4"/>
    <n v="2"/>
    <s v="PCS"/>
    <n v="5699.2950000000001"/>
    <m/>
    <n v="11398.59"/>
    <n v="85389000"/>
    <n v="0.15"/>
    <n v="0"/>
    <n v="0"/>
    <n v="0"/>
    <n v="0.1"/>
    <n v="0"/>
    <n v="0.18"/>
    <s v="001/2017-III389"/>
    <n v="1709.7884999999999"/>
    <n v="0"/>
    <n v="170.97884999999999"/>
    <n v="2390.2843229999999"/>
    <n v="4271.0516729999999"/>
    <s v="DOC PENDING_INV/EXIT/INV/079"/>
    <s v="2000CH010P4614400024"/>
    <s v="0P4614400024"/>
    <n v="291701866875"/>
    <s v="0022546"/>
    <d v="2017-05-06T00:00:00"/>
    <d v="2017-03-31T00:00:00"/>
    <e v="#N/A"/>
    <e v="#N/A"/>
    <e v="#N/A"/>
    <s v="Local"/>
    <m/>
    <m/>
    <m/>
    <m/>
    <m/>
    <m/>
    <n v="2000"/>
    <s v="CH01"/>
    <s v="0P4614400024"/>
    <s v="Verification Completed by NSS"/>
    <s v="Phaze1_Part_2"/>
    <s v="R-058/16-17"/>
    <n v="2"/>
    <x v="1026"/>
    <s v="PHASE_1_ACT"/>
    <m/>
    <s v="DOCUMENTS REQUIRED FOR REMAINING QTY."/>
    <n v="2813"/>
    <x v="0"/>
    <n v="5699.2950000000001"/>
    <d v="2017-03-01T00:00:00"/>
    <s v="(J). MANUFACTURE OF CHEMICALS AND CHEMICAL PRODUCTS"/>
    <n v="364"/>
    <n v="63"/>
    <n v="111.7"/>
    <n v="153"/>
    <n v="136.4"/>
    <n v="1.2211280214861235"/>
    <n v="2845"/>
    <n v="13919.137654431514"/>
    <m/>
    <m/>
  </r>
  <r>
    <n v="1050"/>
    <n v="291811498020"/>
    <x v="350"/>
    <s v="Metro Trading Co."/>
    <s v="LUG,RING,CU,10MM²,8MM"/>
    <n v="1851"/>
    <s v="EA"/>
    <n v="6.1499513776336574"/>
    <m/>
    <n v="11383.559999999899"/>
    <n v="85361090"/>
    <n v="0.1"/>
    <n v="0"/>
    <n v="0"/>
    <n v="0"/>
    <n v="0.1"/>
    <n v="0"/>
    <n v="0.18"/>
    <s v="001/2017 - III388A"/>
    <n v="1138.35599999999"/>
    <n v="0"/>
    <n v="113.835599999999"/>
    <n v="2274.4352879999797"/>
    <n v="3526.6268879999689"/>
    <s v="DOC PENDING_INV/EXIT/INV/084"/>
    <s v="2000CH010T5578900011"/>
    <s v="0T5578900011"/>
    <n v="291811498020"/>
    <s v="6088122"/>
    <d v="2018-12-29T00:00:00"/>
    <d v="2018-12-28T00:00:00"/>
    <e v="#N/A"/>
    <e v="#N/A"/>
    <e v="#N/A"/>
    <s v="Local"/>
    <m/>
    <m/>
    <m/>
    <m/>
    <m/>
    <m/>
    <n v="2000"/>
    <s v="CH01"/>
    <s v="0T5578900011"/>
    <s v="Verification Completed by NSS"/>
    <m/>
    <s v="T/3075"/>
    <n v="1851"/>
    <x v="1027"/>
    <s v="PHASE_1_ACT"/>
    <m/>
    <n v="1"/>
    <n v="2176"/>
    <x v="2"/>
    <n v="6.1499513776336574"/>
    <d v="2018-12-01T00:00:00"/>
    <s v="(R). MANUFACTURE OF MACHINERY AND EQUIPMENT"/>
    <n v="722"/>
    <n v="84"/>
    <n v="111.8"/>
    <n v="153"/>
    <n v="130.80000000000001"/>
    <n v="1.1699463327370305"/>
    <n v="2205"/>
    <n v="13318.154275491834"/>
    <m/>
    <m/>
  </r>
  <r>
    <n v="1051"/>
    <n v="171900062504"/>
    <x v="346"/>
    <s v="Kobe Steel, Ltd."/>
    <s v="O-RING,M01219126#06,KOBE"/>
    <n v="50"/>
    <s v="EA"/>
    <n v="227.31080000000003"/>
    <m/>
    <n v="11365.54"/>
    <s v="84149000 / 84149090"/>
    <n v="7.4999999999999997E-2"/>
    <n v="0"/>
    <n v="0"/>
    <n v="0"/>
    <n v="0.1"/>
    <n v="0"/>
    <n v="0.18"/>
    <s v="001/2017-III317B"/>
    <n v="852.41550000000007"/>
    <n v="0"/>
    <n v="85.241550000000018"/>
    <n v="2214.5754689999999"/>
    <n v="3152.2325190000001"/>
    <s v="DOC PENDING_INV/EXIT/INV/064"/>
    <s v="2000CH010P0801040401"/>
    <s v="0P0801040401"/>
    <e v="#N/A"/>
    <e v="#N/A"/>
    <e v="#N/A"/>
    <d v="2018-11-06T00:00:00"/>
    <n v="171900062504"/>
    <s v="1000146"/>
    <d v="2019-01-10T00:00:00"/>
    <s v="Import"/>
    <m/>
    <m/>
    <m/>
    <m/>
    <m/>
    <m/>
    <n v="2000"/>
    <s v="CH01"/>
    <s v="0P0801040401"/>
    <s v="Verification Completed by NSS"/>
    <m/>
    <s v="18-19764,5-0"/>
    <n v="50"/>
    <x v="1028"/>
    <s v="PHASE_1_ACT"/>
    <m/>
    <s v="DOCUMENTS REQUIRED FOR REMAINING QTY"/>
    <n v="2228"/>
    <x v="2"/>
    <n v="227.31080000000003"/>
    <d v="2018-11-01T00:00:00"/>
    <s v="(R). MANUFACTURE OF MACHINERY AND EQUIPMENT"/>
    <n v="722"/>
    <n v="83"/>
    <n v="111.9"/>
    <n v="153"/>
    <n v="130.80000000000001"/>
    <n v="1.1689008042895443"/>
    <n v="2235"/>
    <n v="13285.188847184989"/>
    <m/>
    <m/>
  </r>
  <r>
    <n v="1052"/>
    <n v="291701866875"/>
    <x v="358"/>
    <s v="ELECTRO SERVICES"/>
    <s v="COIL,CLOSING,110VDC,F/BKR VD4"/>
    <n v="2"/>
    <s v="EA"/>
    <n v="5675.2449999999999"/>
    <m/>
    <n v="11350.49"/>
    <n v="85389000"/>
    <n v="0.15"/>
    <n v="0"/>
    <n v="0"/>
    <n v="0"/>
    <n v="0.1"/>
    <n v="0"/>
    <n v="0.18"/>
    <s v="001/2017-III389"/>
    <n v="1702.5735"/>
    <n v="0"/>
    <n v="170.25735"/>
    <n v="2380.1977529999999"/>
    <n v="4253.0286029999997"/>
    <s v="DOC PENDING_INV/EXIT/INV/079"/>
    <s v="2000CH010P4614400023"/>
    <s v="0P4614400023"/>
    <n v="291701866875"/>
    <s v="0022546"/>
    <d v="2017-05-06T00:00:00"/>
    <d v="2017-03-31T00:00:00"/>
    <e v="#N/A"/>
    <e v="#N/A"/>
    <e v="#N/A"/>
    <s v="Local"/>
    <m/>
    <m/>
    <m/>
    <m/>
    <m/>
    <m/>
    <n v="2000"/>
    <s v="CH01"/>
    <s v="0P4614400023"/>
    <s v="Verification Completed by NSS"/>
    <s v="Phaze1_Part_2"/>
    <s v="R-058/16-17"/>
    <n v="2"/>
    <x v="1029"/>
    <s v="PHASE_1_ACT"/>
    <m/>
    <s v="DOCUMENTS REQUIRED FOR REMAINING QTY."/>
    <n v="2813"/>
    <x v="0"/>
    <n v="5675.2449999999999"/>
    <d v="2017-03-01T00:00:00"/>
    <s v="(J). MANUFACTURE OF CHEMICALS AND CHEMICAL PRODUCTS"/>
    <n v="364"/>
    <n v="63"/>
    <n v="111.7"/>
    <n v="153"/>
    <n v="136.4"/>
    <n v="1.2211280214861235"/>
    <n v="2845"/>
    <n v="13860.40139659803"/>
    <m/>
    <m/>
  </r>
  <r>
    <n v="1053"/>
    <n v="291604728763"/>
    <x v="119"/>
    <s v="EMERSON PROCESS MANAGEMENT"/>
    <s v="PIST RING,13B9199X012,FISH-CO"/>
    <n v="2"/>
    <s v="EA"/>
    <n v="5674"/>
    <m/>
    <n v="11348"/>
    <n v="84819090"/>
    <n v="7.4999999999999997E-2"/>
    <n v="0"/>
    <n v="0"/>
    <n v="0"/>
    <n v="0.1"/>
    <n v="0"/>
    <n v="0.18"/>
    <s v="001/2017-III368"/>
    <n v="851.1"/>
    <n v="0"/>
    <n v="85.110000000000014"/>
    <n v="2211.1578"/>
    <n v="3147.3678"/>
    <s v="DOC PENDING_INV/EXIT/INV/072"/>
    <s v="2000CH010P4102210609"/>
    <s v="0P4102210609"/>
    <n v="291604728763"/>
    <s v="0045120"/>
    <d v="2016-10-10T00:00:00"/>
    <d v="2016-09-16T00:00:00"/>
    <e v="#N/A"/>
    <e v="#N/A"/>
    <e v="#N/A"/>
    <s v="Local"/>
    <m/>
    <m/>
    <m/>
    <m/>
    <m/>
    <m/>
    <n v="2000"/>
    <s v="CH01"/>
    <s v="0P4102210609"/>
    <s v="Verification Completed by NSS"/>
    <m/>
    <n v="6316001236"/>
    <n v="2"/>
    <x v="1030"/>
    <s v="PHASE_1_ACT"/>
    <m/>
    <s v="DOCUMENTS REQUIRED FOR REMAINING QTY"/>
    <n v="3009"/>
    <x v="2"/>
    <n v="5674"/>
    <d v="2016-09-01T00:00:00"/>
    <s v="(R). MANUFACTURE OF MACHINERY AND EQUIPMENT"/>
    <n v="722"/>
    <n v="57"/>
    <n v="107.4"/>
    <n v="153"/>
    <n v="130.80000000000001"/>
    <n v="1.217877094972067"/>
    <n v="3026"/>
    <n v="13820.469273743016"/>
    <m/>
    <m/>
  </r>
  <r>
    <n v="1054"/>
    <n v="292203928354"/>
    <x v="278"/>
    <s v="GAUTAM INDUSTRIAL CORPORATION"/>
    <s v="RDCR,CON,BW,A234-WPB,80/80,1X3/4IN"/>
    <n v="183"/>
    <s v="EA"/>
    <n v="61.923661202185798"/>
    <m/>
    <n v="11332.03"/>
    <n v="73072300"/>
    <n v="0.1"/>
    <s v="050/2017-377"/>
    <n v="0"/>
    <n v="0"/>
    <n v="0.1"/>
    <n v="0"/>
    <n v="0.18"/>
    <s v="001/2017-III221"/>
    <n v="1133.2030000000002"/>
    <n v="0"/>
    <n v="113.32030000000003"/>
    <n v="2264.1395939999998"/>
    <n v="3510.6628940000001"/>
    <s v="DOC PENDING_INV/EXIT/INV/093"/>
    <s v="2000CH010T1729460024"/>
    <s v="0T1729460024"/>
    <n v="292203928354"/>
    <s v="6035906"/>
    <d v="2022-04-18T00:00:00"/>
    <d v="2022-04-12T00:00:00"/>
    <e v="#N/A"/>
    <e v="#N/A"/>
    <e v="#N/A"/>
    <s v="Local"/>
    <m/>
    <m/>
    <m/>
    <m/>
    <m/>
    <m/>
    <n v="2000"/>
    <s v="CH01"/>
    <s v="0T1729460024"/>
    <s v="Verification Completed by NSS"/>
    <m/>
    <s v="BOM/037/22-23"/>
    <n v="183"/>
    <x v="1031"/>
    <s v="PHASE_2_ACT"/>
    <m/>
    <m/>
    <n v="975"/>
    <x v="2"/>
    <n v="61.923661202185798"/>
    <d v="2022-04-01T00:00:00"/>
    <s v="(R). MANUFACTURE OF MACHINERY AND EQUIPMENT"/>
    <n v="722"/>
    <n v="124"/>
    <n v="124.3"/>
    <n v="153"/>
    <n v="130.80000000000001"/>
    <n v="1.0522928399034595"/>
    <n v="988"/>
    <n v="11924.6140305712"/>
    <m/>
    <m/>
  </r>
  <r>
    <n v="1055"/>
    <n v="291701984136"/>
    <x v="359"/>
    <s v="ASCO Numatics (India) Pvt. Ltd."/>
    <s v="COIL,400-405-148,ASCO-VLV"/>
    <n v="3"/>
    <s v="NOS"/>
    <n v="3770"/>
    <m/>
    <n v="11310"/>
    <n v="84819090"/>
    <n v="7.4999999999999997E-2"/>
    <n v="0"/>
    <n v="0"/>
    <n v="0"/>
    <n v="0.1"/>
    <n v="0"/>
    <n v="0.18"/>
    <s v="001/2017-III368"/>
    <n v="848.25"/>
    <n v="0"/>
    <n v="84.825000000000003"/>
    <n v="2203.7535000000003"/>
    <n v="3136.8285000000005"/>
    <s v="DOC PENDING_INV/EXIT/INV/071"/>
    <s v="2000CH010P4102090003"/>
    <s v="0P4102090003"/>
    <n v="291701984136"/>
    <s v="0019883"/>
    <d v="2017-04-21T00:00:00"/>
    <d v="2017-02-10T00:00:00"/>
    <e v="#N/A"/>
    <e v="#N/A"/>
    <e v="#N/A"/>
    <s v="Local"/>
    <m/>
    <m/>
    <m/>
    <m/>
    <m/>
    <m/>
    <n v="2000"/>
    <s v="CH01"/>
    <s v="0P4102090003"/>
    <s v="Verification Completed by NSS"/>
    <m/>
    <n v="1610007282"/>
    <n v="3"/>
    <x v="1032"/>
    <s v="PHASE_1_ACT"/>
    <m/>
    <s v="DOCUMENTS REQUIRED FOR REMAINING QTY"/>
    <n v="2862"/>
    <x v="2"/>
    <n v="3770"/>
    <d v="2017-02-01T00:00:00"/>
    <s v="(R). MANUFACTURE OF MACHINERY AND EQUIPMENT"/>
    <n v="722"/>
    <n v="62"/>
    <n v="108.2"/>
    <n v="153"/>
    <n v="130.80000000000001"/>
    <n v="1.2088724584103512"/>
    <n v="2873"/>
    <n v="13672.347504621071"/>
    <m/>
    <m/>
  </r>
  <r>
    <n v="1056"/>
    <n v="291807695605"/>
    <x v="113"/>
    <s v="Kalindi Enterprise"/>
    <s v="COTTON WASTE,JUTE"/>
    <n v="145"/>
    <s v="KG"/>
    <n v="78"/>
    <m/>
    <n v="11310"/>
    <n v="52021000"/>
    <n v="0.1"/>
    <m/>
    <n v="0"/>
    <m/>
    <n v="0.1"/>
    <m/>
    <n v="0.05"/>
    <s v="001/2017-I208"/>
    <n v="1131"/>
    <n v="0"/>
    <n v="113.10000000000001"/>
    <n v="627.70500000000004"/>
    <n v="1871.8049999999998"/>
    <s v="DOC PENDING_INV/EXIT/INV/098"/>
    <s v="2000CH010T3517160003"/>
    <s v="0T3517160003"/>
    <n v="291807695605"/>
    <s v="6060460"/>
    <d v="2018-09-06T00:00:00"/>
    <d v="2018-09-05T00:00:00"/>
    <e v="#N/A"/>
    <e v="#N/A"/>
    <e v="#N/A"/>
    <s v="Local"/>
    <m/>
    <m/>
    <m/>
    <m/>
    <m/>
    <m/>
    <n v="2000"/>
    <s v="CH01"/>
    <s v="0T3517160003"/>
    <s v="Verification Completed by NSS"/>
    <m/>
    <s v="KE-378"/>
    <n v="145"/>
    <x v="1032"/>
    <s v="PHASE_3_ACT"/>
    <m/>
    <m/>
    <n v="2290"/>
    <x v="0"/>
    <n v="78"/>
    <d v="2018-09-01T00:00:00"/>
    <s v="(J). MANUFACTURE OF CHEMICALS AND CHEMICAL PRODUCTS"/>
    <n v="364"/>
    <n v="81"/>
    <n v="119.6"/>
    <n v="153"/>
    <n v="136.4"/>
    <n v="1.1404682274247493"/>
    <n v="2296"/>
    <n v="12898.695652173914"/>
    <m/>
    <m/>
  </r>
  <r>
    <n v="1057"/>
    <n v="292200882411"/>
    <x v="79"/>
    <s v="President Engineering Works"/>
    <s v="STBLT+N,SA193-B7M,MC,400MM,M24"/>
    <n v="48"/>
    <s v="EA"/>
    <n v="234.80479166666456"/>
    <m/>
    <n v="11270.629999999899"/>
    <n v="73181500"/>
    <n v="0.15"/>
    <n v="0"/>
    <n v="0"/>
    <n v="0"/>
    <n v="0.1"/>
    <n v="0"/>
    <n v="0.18"/>
    <s v="001/2017 - III232"/>
    <n v="1690.5944999999849"/>
    <n v="0"/>
    <n v="169.05944999999849"/>
    <n v="2363.4511109999789"/>
    <n v="4223.105060999962"/>
    <s v="DOC PENDING_INV/EXIT/INV/081"/>
    <s v="2000CH010T1538570010"/>
    <s v="0T1538570010"/>
    <n v="292200882411"/>
    <s v="6008326"/>
    <d v="2022-01-27T00:00:00"/>
    <d v="2022-01-25T00:00:00"/>
    <e v="#N/A"/>
    <e v="#N/A"/>
    <e v="#N/A"/>
    <s v="Local"/>
    <m/>
    <m/>
    <m/>
    <m/>
    <m/>
    <m/>
    <n v="2000"/>
    <s v="CH01"/>
    <s v="0T1538570010"/>
    <s v="Verification Completed by NSS"/>
    <m/>
    <n v="21002258"/>
    <n v="48"/>
    <x v="1033"/>
    <s v="PHASE_1_ACT"/>
    <m/>
    <m/>
    <n v="1052"/>
    <x v="2"/>
    <n v="234.80479166666456"/>
    <d v="2022-01-01T00:00:00"/>
    <s v="(R). MANUFACTURE OF MACHINERY AND EQUIPMENT"/>
    <n v="722"/>
    <n v="121"/>
    <n v="121.6"/>
    <n v="153"/>
    <n v="130.80000000000001"/>
    <n v="1.0756578947368423"/>
    <n v="1078"/>
    <n v="12123.342138157788"/>
    <m/>
    <m/>
  </r>
  <r>
    <n v="1058"/>
    <n v="171801544386"/>
    <x v="11"/>
    <s v="I.S.G. SpA"/>
    <s v="SIG DUPLICATOR,CUR,KFD2-STC4.1.2O,CDAUTO  (I FV18 180070)"/>
    <n v="1"/>
    <s v="EA"/>
    <n v="36960.370000000003"/>
    <n v="4757.28"/>
    <n v="41717.65"/>
    <n v="84219900"/>
    <n v="0.1"/>
    <m/>
    <m/>
    <m/>
    <n v="0.1"/>
    <m/>
    <n v="0.18"/>
    <s v="III322"/>
    <n v="4171.7650000000003"/>
    <m/>
    <n v="417.17650000000003"/>
    <n v="8335.1864700000006"/>
    <n v="12924.127970000001"/>
    <s v="NA_INV/EXIT/INV/151_DOC PENDING"/>
    <s v="2000CH010P4110100045"/>
    <s v="0P4110100045"/>
    <e v="#N/A"/>
    <e v="#N/A"/>
    <e v="#N/A"/>
    <d v="2018-06-06T00:00:00"/>
    <n v="171801544386"/>
    <s v="1002429"/>
    <d v="2018-06-14T00:00:00"/>
    <s v="Import"/>
    <m/>
    <m/>
    <m/>
    <m/>
    <m/>
    <m/>
    <n v="2000"/>
    <s v="CH01"/>
    <s v="0P4110100045"/>
    <s v="Verification Completed by NSS"/>
    <s v="Phaze1_Part_1"/>
    <s v="I#FV18/180070"/>
    <n v="1"/>
    <x v="1034"/>
    <s v="PHASE_3_NSS"/>
    <s v="63 LINE ITEM OF NSS"/>
    <m/>
    <n v="2381"/>
    <x v="2"/>
    <n v="11183.98"/>
    <d v="2018-06-01T00:00:00"/>
    <s v="(R). MANUFACTURE OF MACHINERY AND EQUIPMENT"/>
    <n v="722"/>
    <n v="78"/>
    <n v="110.5"/>
    <n v="153"/>
    <n v="130.80000000000001"/>
    <n v="1.183710407239819"/>
    <n v="2388"/>
    <n v="13238.59352036199"/>
    <m/>
    <m/>
  </r>
  <r>
    <n v="1059"/>
    <n v="291808996161"/>
    <x v="360"/>
    <s v="BHEL-GE Gas Turbine Services Pvt Lt"/>
    <s v="BLT,HEX,M12X75MM,35509056,BHEL-GT"/>
    <n v="10"/>
    <s v="EA"/>
    <n v="1118"/>
    <m/>
    <n v="11180"/>
    <n v="84119900"/>
    <n v="0.1"/>
    <m/>
    <n v="0"/>
    <m/>
    <n v="0.1"/>
    <m/>
    <n v="0.18"/>
    <s v="001/2017-III316"/>
    <n v="1118"/>
    <n v="0"/>
    <n v="111.80000000000001"/>
    <n v="2233.7639999999997"/>
    <n v="3463.5639999999994"/>
    <s v="DOC PENDING_INV/EXIT/INV/095"/>
    <s v="2000CH010P1401080094"/>
    <s v="0P1401080094"/>
    <n v="291808996161"/>
    <s v="6069891"/>
    <d v="2018-10-15T00:00:00"/>
    <d v="2018-09-21T00:00:00"/>
    <e v="#N/A"/>
    <e v="#N/A"/>
    <e v="#N/A"/>
    <s v="Local"/>
    <m/>
    <m/>
    <m/>
    <m/>
    <m/>
    <m/>
    <n v="2000"/>
    <s v="CH01"/>
    <s v="0P1401080094"/>
    <s v="Verification Completed by NSS"/>
    <m/>
    <s v="TS-I18-0553"/>
    <n v="10"/>
    <x v="1035"/>
    <s v="PHASE_3_ACT"/>
    <m/>
    <m/>
    <n v="2274"/>
    <x v="2"/>
    <n v="1118"/>
    <d v="2018-09-01T00:00:00"/>
    <s v="(R). MANUFACTURE OF MACHINERY AND EQUIPMENT"/>
    <n v="722"/>
    <n v="81"/>
    <n v="111.6"/>
    <n v="153"/>
    <n v="130.80000000000001"/>
    <n v="1.1720430107526882"/>
    <n v="2296"/>
    <n v="13103.440860215054"/>
    <m/>
    <m/>
  </r>
  <r>
    <n v="1060"/>
    <n v="292313100962"/>
    <x v="170"/>
    <s v="Premier India Bearings Ltd"/>
    <s v="BRG,RLR,MET,32220D720S+,100MM,180MM,SKF"/>
    <n v="3"/>
    <s v="NOS"/>
    <n v="3722"/>
    <m/>
    <n v="11166"/>
    <n v="84821020"/>
    <n v="7.4999999999999997E-2"/>
    <m/>
    <n v="0"/>
    <n v="0"/>
    <n v="0.1"/>
    <n v="0"/>
    <n v="0.18"/>
    <s v="001/2017 -III369"/>
    <n v="837.44999999999993"/>
    <n v="0"/>
    <n v="83.745000000000005"/>
    <n v="2175.6951000000004"/>
    <n v="3096.8901000000005"/>
    <s v="DOC PENDING_INV/EXIT/INV/094"/>
    <s v="2000CH010T3006010007"/>
    <s v="0T3006010007"/>
    <n v="292313100962"/>
    <s v="6106367"/>
    <d v="2023-12-11T00:00:00"/>
    <d v="2023-12-05T00:00:00"/>
    <e v="#N/A"/>
    <e v="#N/A"/>
    <e v="#N/A"/>
    <s v="Local"/>
    <m/>
    <m/>
    <m/>
    <m/>
    <m/>
    <m/>
    <n v="2000"/>
    <s v="CH01"/>
    <s v="0T3006010007"/>
    <s v="New_Line item_ Addition"/>
    <m/>
    <s v="SRT/23-24/2122"/>
    <n v="3"/>
    <x v="1036"/>
    <s v="PHASE_2_ACT"/>
    <m/>
    <s v="Documents required for remaining qty"/>
    <n v="373"/>
    <x v="2"/>
    <n v="3722"/>
    <d v="2023-12-01T00:00:00"/>
    <s v="(R). MANUFACTURE OF MACHINERY AND EQUIPMENT"/>
    <n v="722"/>
    <n v="144"/>
    <n v="129.4"/>
    <n v="153"/>
    <n v="130.80000000000001"/>
    <n v="1.0108191653786709"/>
    <n v="379"/>
    <n v="11286.806800618238"/>
    <m/>
    <m/>
  </r>
  <r>
    <n v="1061"/>
    <n v="292108298624"/>
    <x v="361"/>
    <s v="Emerson Process Management"/>
    <s v="PCKG,V-RING,1C752901012,FISH-CO"/>
    <n v="7"/>
    <s v="NOS"/>
    <n v="1595"/>
    <m/>
    <n v="11165"/>
    <n v="84819090"/>
    <n v="7.4999999999999997E-2"/>
    <n v="0"/>
    <n v="0"/>
    <m/>
    <n v="0.1"/>
    <n v="0"/>
    <n v="0.18"/>
    <s v="001/2017-III368"/>
    <n v="837.375"/>
    <n v="0"/>
    <n v="83.737500000000011"/>
    <n v="2175.5002499999996"/>
    <n v="3096.6127499999993"/>
    <s v="DOC PENDING_INV/EXIT/INV/073"/>
    <s v="2000CH010P4102215206"/>
    <s v="0P4102215206"/>
    <n v="292108298624"/>
    <s v="6071101"/>
    <d v="2021-08-23T00:00:00"/>
    <d v="2021-06-29T00:00:00"/>
    <e v="#N/A"/>
    <e v="#N/A"/>
    <e v="#N/A"/>
    <s v="Local"/>
    <m/>
    <m/>
    <m/>
    <m/>
    <m/>
    <m/>
    <n v="2000"/>
    <s v="CH01"/>
    <s v="0P4102215206"/>
    <s v="Verification Completed by NSS"/>
    <m/>
    <n v="9321631035"/>
    <n v="7"/>
    <x v="1037"/>
    <s v="PHASE_1_ACT"/>
    <m/>
    <s v="Documents required for remaining qty"/>
    <n v="1262"/>
    <x v="2"/>
    <n v="1595"/>
    <d v="2021-06-01T00:00:00"/>
    <s v="(R). MANUFACTURE OF MACHINERY AND EQUIPMENT"/>
    <n v="722"/>
    <n v="114"/>
    <n v="118.1"/>
    <n v="153"/>
    <n v="130.80000000000001"/>
    <n v="1.1075359864521592"/>
    <n v="1292"/>
    <n v="12365.639288738357"/>
    <m/>
    <m/>
  </r>
  <r>
    <n v="1062"/>
    <n v="292313116546"/>
    <x v="170"/>
    <s v="SARVESH ANALYTICS PVT LTD"/>
    <s v="ELEM FLTR,12-57-50C,SARVESH"/>
    <n v="5"/>
    <s v="NOS"/>
    <n v="2220"/>
    <m/>
    <n v="11100"/>
    <n v="90279090"/>
    <n v="7.4999999999999997E-2"/>
    <n v="0"/>
    <n v="0"/>
    <n v="0"/>
    <n v="0.1"/>
    <n v="0"/>
    <n v="0.18"/>
    <s v="001/2017-III417"/>
    <n v="832.5"/>
    <n v="0"/>
    <n v="83.25"/>
    <n v="2162.835"/>
    <n v="3078.585"/>
    <s v="DOC PENDING_INV/EXIT/INV/089"/>
    <s v="2000CH010P4100991339"/>
    <s v="0P4100991339"/>
    <n v="292313116546"/>
    <s v="6106470"/>
    <d v="2023-12-11T00:00:00"/>
    <d v="2023-12-08T00:00:00"/>
    <e v="#N/A"/>
    <e v="#N/A"/>
    <e v="#N/A"/>
    <s v="Local"/>
    <m/>
    <m/>
    <m/>
    <m/>
    <m/>
    <m/>
    <n v="2000"/>
    <s v="CH01"/>
    <s v="0P4100991339"/>
    <s v="New_Line item_ Addition"/>
    <m/>
    <s v="GI/2324/079"/>
    <n v="5"/>
    <x v="1038"/>
    <s v="PHASE_2_ACT"/>
    <m/>
    <m/>
    <n v="370"/>
    <x v="2"/>
    <n v="2220"/>
    <d v="2023-12-01T00:00:00"/>
    <s v="(R). MANUFACTURE OF MACHINERY AND EQUIPMENT"/>
    <n v="722"/>
    <n v="144"/>
    <n v="129.4"/>
    <n v="153"/>
    <n v="130.80000000000001"/>
    <n v="1.0108191653786709"/>
    <n v="379"/>
    <n v="11220.092735703247"/>
    <m/>
    <m/>
  </r>
  <r>
    <n v="1063"/>
    <n v="292211347960"/>
    <x v="362"/>
    <s v="IGP Engineers Pvt. Ltd."/>
    <s v="GSKT,SPW,SS316,CL300,1IN"/>
    <n v="258"/>
    <s v="NOS"/>
    <n v="43"/>
    <m/>
    <n v="11094"/>
    <n v="84841010"/>
    <n v="7.4999999999999997E-2"/>
    <n v="0"/>
    <n v="0"/>
    <n v="0"/>
    <n v="0.1"/>
    <n v="0"/>
    <n v="0.18"/>
    <s v="001/2017 - III369B"/>
    <n v="832.05"/>
    <n v="0"/>
    <n v="83.204999999999998"/>
    <n v="2161.6659"/>
    <n v="3076.9209000000001"/>
    <s v="DOC PENDING_INV/EXIT/INV/082"/>
    <s v="2000CH010T2541410110"/>
    <s v="0T2541410110"/>
    <n v="292211347960"/>
    <s v="6098547"/>
    <d v="2022-11-02T00:00:00"/>
    <d v="2022-10-07T00:00:00"/>
    <e v="#N/A"/>
    <e v="#N/A"/>
    <e v="#N/A"/>
    <s v="Local"/>
    <m/>
    <m/>
    <m/>
    <m/>
    <m/>
    <m/>
    <n v="2000"/>
    <s v="CH01"/>
    <s v="0T2541410110"/>
    <s v="Verification Completed by NSS"/>
    <m/>
    <s v="IGP06790/22-23"/>
    <n v="258"/>
    <x v="1039"/>
    <s v="PHASE_1_ACT"/>
    <m/>
    <m/>
    <n v="797"/>
    <x v="2"/>
    <n v="43"/>
    <d v="2022-10-01T00:00:00"/>
    <s v="(R). MANUFACTURE OF MACHINERY AND EQUIPMENT"/>
    <n v="722"/>
    <n v="130"/>
    <n v="126.5"/>
    <n v="153"/>
    <n v="130.80000000000001"/>
    <n v="1.0339920948616601"/>
    <n v="805"/>
    <n v="11471.108300395257"/>
    <m/>
    <m/>
  </r>
  <r>
    <n v="1064"/>
    <n v="292309833314"/>
    <x v="353"/>
    <s v="Millstores Corporation"/>
    <s v="BRG,BALL,MET,6001-2RS1,12MM,28MM,8MM,SKF"/>
    <n v="60"/>
    <s v="SET"/>
    <n v="184.68133333333165"/>
    <m/>
    <n v="11080.879999999899"/>
    <n v="84821011"/>
    <n v="7.4999999999999997E-2"/>
    <n v="0"/>
    <n v="0"/>
    <n v="0"/>
    <n v="0.1"/>
    <n v="0"/>
    <n v="0.18"/>
    <s v="001/2017-III369"/>
    <n v="831.06599999999241"/>
    <n v="0"/>
    <n v="83.106599999999247"/>
    <n v="2159.1094679999801"/>
    <n v="3073.2820679999718"/>
    <s v="DOC PENDING_INV/EXIT/INV/094"/>
    <s v="2000CH010T3002010589"/>
    <s v="0T3002010589"/>
    <n v="292309833314"/>
    <s v="6079590"/>
    <d v="2023-09-13T00:00:00"/>
    <d v="2023-09-12T00:00:00"/>
    <e v="#N/A"/>
    <e v="#N/A"/>
    <e v="#N/A"/>
    <s v="Local"/>
    <m/>
    <m/>
    <m/>
    <m/>
    <m/>
    <m/>
    <n v="2000"/>
    <s v="CH01"/>
    <s v="0T3002010589"/>
    <s v="New_Line item_ Addition"/>
    <m/>
    <s v="BD2764"/>
    <n v="60"/>
    <x v="1040"/>
    <s v="PHASE_2_ACT"/>
    <m/>
    <s v="Documents required for remaining qty"/>
    <n v="457"/>
    <x v="2"/>
    <n v="184.68133333333165"/>
    <d v="2023-09-01T00:00:00"/>
    <s v="(R). MANUFACTURE OF MACHINERY AND EQUIPMENT"/>
    <n v="722"/>
    <n v="141"/>
    <n v="129.19999999999999"/>
    <n v="153"/>
    <n v="130.80000000000001"/>
    <n v="1.0123839009287927"/>
    <n v="470"/>
    <n v="11218.104520123739"/>
    <m/>
    <m/>
  </r>
  <r>
    <n v="1065"/>
    <n v="292302490594"/>
    <x v="363"/>
    <s v="Pepperl &amp; Fuchs Factory Automation"/>
    <s v="CBL,2M,V1-G-2M-PUR,PEPPERL"/>
    <n v="21"/>
    <s v="EA"/>
    <n v="525"/>
    <m/>
    <n v="11025"/>
    <n v="85365090"/>
    <n v="0.1"/>
    <n v="0"/>
    <n v="0"/>
    <n v="0"/>
    <n v="0.1"/>
    <n v="0"/>
    <n v="0.18"/>
    <s v="001/2017-III388A"/>
    <n v="1102.5"/>
    <n v="0"/>
    <n v="110.25"/>
    <n v="2202.7950000000001"/>
    <n v="3415.5450000000001"/>
    <s v="DOC PENDING_INV/EXIT/INV/093"/>
    <s v="2000CH010P5578900184"/>
    <s v="0P5578900184"/>
    <n v="292302490594"/>
    <s v="6020315"/>
    <d v="2023-03-09T00:00:00"/>
    <d v="2023-03-06T00:00:00"/>
    <e v="#N/A"/>
    <e v="#N/A"/>
    <e v="#N/A"/>
    <s v="Local"/>
    <m/>
    <m/>
    <m/>
    <m/>
    <m/>
    <m/>
    <n v="2000"/>
    <s v="CH01"/>
    <s v="0P5578900184"/>
    <s v="New_Line item_ Addition"/>
    <m/>
    <n v="2368400050"/>
    <n v="21"/>
    <x v="1041"/>
    <s v="PHASE_2_ACT"/>
    <m/>
    <m/>
    <n v="647"/>
    <x v="1"/>
    <n v="525"/>
    <d v="2023-03-01T00:00:00"/>
    <s v="(Q). MANUFACTURE OF ELECTRICAL EQUIPMENT"/>
    <n v="666"/>
    <n v="135"/>
    <n v="129.5"/>
    <n v="153"/>
    <n v="133.4"/>
    <n v="1.0301158301158302"/>
    <n v="654"/>
    <n v="11357.027027027028"/>
    <m/>
    <m/>
  </r>
  <r>
    <n v="1066"/>
    <n v="292111526534"/>
    <x v="364"/>
    <s v="Siemens Ltd"/>
    <s v="SAMPLE LOOP TUBE,US2:2021105-001,SIEMENS"/>
    <n v="2"/>
    <s v="NOS"/>
    <n v="5472.0050000000001"/>
    <m/>
    <n v="10944.01"/>
    <n v="90279090"/>
    <n v="7.4999999999999997E-2"/>
    <n v="0"/>
    <n v="0"/>
    <n v="0"/>
    <n v="0.1"/>
    <n v="0"/>
    <n v="0.18"/>
    <s v="001/2017-III417"/>
    <n v="820.80074999999999"/>
    <n v="0"/>
    <n v="82.080075000000008"/>
    <n v="2132.4403484999998"/>
    <n v="3035.3211734999995"/>
    <s v="DOC PENDING_INV/EXIT/INV/071"/>
    <s v="2000CH010P4100990412"/>
    <s v="0P4100990412"/>
    <n v="292111526534"/>
    <s v="6100067"/>
    <d v="2021-11-23T00:00:00"/>
    <d v="2021-11-19T00:00:00"/>
    <e v="#N/A"/>
    <e v="#N/A"/>
    <e v="#N/A"/>
    <s v="Local"/>
    <m/>
    <m/>
    <m/>
    <m/>
    <m/>
    <m/>
    <n v="2000"/>
    <s v="CH01"/>
    <s v="0P4100990412"/>
    <s v="Verification Completed by NSS"/>
    <m/>
    <s v="MH1127165920"/>
    <n v="2"/>
    <x v="1042"/>
    <s v="PHASE_1_ACT"/>
    <m/>
    <s v="DUPLICATE ENTRY"/>
    <n v="1119"/>
    <x v="2"/>
    <n v="5472.0050000000001"/>
    <d v="2021-11-01T00:00:00"/>
    <s v="(R). MANUFACTURE OF MACHINERY AND EQUIPMENT"/>
    <n v="722"/>
    <n v="119"/>
    <n v="120.8"/>
    <n v="153"/>
    <n v="130.80000000000001"/>
    <n v="1.0827814569536425"/>
    <n v="1139"/>
    <n v="11849.971092715234"/>
    <m/>
    <m/>
  </r>
  <r>
    <n v="1067"/>
    <n v="291600233702"/>
    <x v="194"/>
    <s v="Emerson Process Management"/>
    <s v="PCKG,12B6945X012,FISH-CO"/>
    <n v="8"/>
    <s v="EA"/>
    <n v="1368"/>
    <m/>
    <n v="10944"/>
    <n v="84819090"/>
    <n v="7.4999999999999997E-2"/>
    <n v="0"/>
    <n v="0"/>
    <n v="0"/>
    <n v="0.1"/>
    <n v="0"/>
    <n v="0.18"/>
    <s v="001/2017-III368"/>
    <n v="820.8"/>
    <n v="0"/>
    <n v="82.08"/>
    <n v="2132.4384"/>
    <n v="3035.3184000000001"/>
    <s v="DOC PENDING_INV/EXIT/INV/072"/>
    <s v="2000GS010P4102210016"/>
    <s v="0P4102210016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16"/>
    <s v="Verification Completed by NSS"/>
    <m/>
    <n v="6315002660"/>
    <n v="8"/>
    <x v="1043"/>
    <s v="PHASE_1_ACT"/>
    <m/>
    <s v="ITEM DOES NOT MATCH WITH INVOICE"/>
    <n v="3270"/>
    <x v="2"/>
    <n v="1368"/>
    <d v="2015-12-01T00:00:00"/>
    <s v="(R). MANUFACTURE OF MACHINERY AND EQUIPMENT"/>
    <n v="722"/>
    <n v="48"/>
    <n v="109"/>
    <n v="153"/>
    <n v="130.80000000000001"/>
    <n v="1.2000000000000002"/>
    <n v="3301"/>
    <n v="13132.800000000001"/>
    <m/>
    <m/>
  </r>
  <r>
    <n v="1068"/>
    <n v="171801924210"/>
    <x v="146"/>
    <s v="Statec - Binder GmbH"/>
    <s v="BUSH,BRG,23X30,MLB020030F,STATEC"/>
    <n v="28"/>
    <s v="NOS"/>
    <n v="386.93928571428211"/>
    <m/>
    <n v="10834.299999999899"/>
    <s v="84833080 / 84833000"/>
    <n v="7.4999999999999997E-2"/>
    <n v="0"/>
    <n v="0"/>
    <n v="0"/>
    <n v="0.1"/>
    <n v="0"/>
    <n v="0.18"/>
    <s v="001/2017 -III369A"/>
    <n v="812.57249999999237"/>
    <n v="0"/>
    <n v="81.257249999999246"/>
    <n v="2111.0633549999802"/>
    <n v="3004.8931049999719"/>
    <s v="DOC PENDING_INV/EXIT/INV/070"/>
    <s v="2000CH010P3766620448"/>
    <s v="0P3766620448"/>
    <e v="#N/A"/>
    <e v="#N/A"/>
    <e v="#N/A"/>
    <d v="2018-06-25T00:00:00"/>
    <n v="171801924210"/>
    <s v="1003284"/>
    <d v="2018-08-06T00:00:00"/>
    <s v="Import"/>
    <m/>
    <m/>
    <m/>
    <m/>
    <m/>
    <m/>
    <n v="2000"/>
    <s v="CH01"/>
    <s v="0P3766620448"/>
    <s v="Verification Completed by NSS"/>
    <m/>
    <n v="211585"/>
    <n v="28"/>
    <x v="1044"/>
    <s v="PHASE_1_ACT"/>
    <m/>
    <s v="Documents Required for remaining quantity."/>
    <n v="2362"/>
    <x v="2"/>
    <n v="386.93928571428211"/>
    <d v="2018-06-01T00:00:00"/>
    <s v="(R). MANUFACTURE OF MACHINERY AND EQUIPMENT"/>
    <n v="722"/>
    <n v="78"/>
    <n v="110.5"/>
    <n v="153"/>
    <n v="130.80000000000001"/>
    <n v="1.183710407239819"/>
    <n v="2388"/>
    <n v="12824.673665158252"/>
    <m/>
    <m/>
  </r>
  <r>
    <n v="1069"/>
    <n v="291604615584"/>
    <x v="365"/>
    <s v="EKON ABRASIVES"/>
    <s v="CLOTH,EMERY,9X11IN/SHEET,FINE"/>
    <n v="215"/>
    <s v="EA"/>
    <n v="50.351348837209308"/>
    <m/>
    <n v="10825.54"/>
    <s v="68052010 / 68051090"/>
    <n v="0.1"/>
    <n v="0"/>
    <n v="0"/>
    <n v="0"/>
    <n v="0.1"/>
    <n v="0"/>
    <n v="0.18"/>
    <s v="001/2017 -III179"/>
    <n v="1082.5540000000001"/>
    <n v="0"/>
    <n v="108.25540000000001"/>
    <n v="2162.942892"/>
    <n v="3353.7522920000001"/>
    <s v="DOC PENDING_INV/EXIT/INV/081"/>
    <s v="2000CH010T0116100022"/>
    <s v="0T0116100022"/>
    <n v="291604615584"/>
    <s v="0044227"/>
    <d v="2016-10-03T00:00:00"/>
    <d v="2016-09-24T00:00:00"/>
    <e v="#N/A"/>
    <e v="#N/A"/>
    <e v="#N/A"/>
    <s v="Local"/>
    <m/>
    <m/>
    <m/>
    <m/>
    <m/>
    <m/>
    <n v="2000"/>
    <s v="CH01"/>
    <s v="0T0116100022"/>
    <s v="Verification Completed by NSS"/>
    <m/>
    <n v="1714991"/>
    <n v="215"/>
    <x v="1045"/>
    <s v="PHASE_1_ACT"/>
    <m/>
    <m/>
    <n v="3001"/>
    <x v="2"/>
    <n v="50.351348837209308"/>
    <d v="2016-09-01T00:00:00"/>
    <s v="(R). MANUFACTURE OF MACHINERY AND EQUIPMENT"/>
    <n v="722"/>
    <n v="57"/>
    <n v="107.4"/>
    <n v="153"/>
    <n v="130.80000000000001"/>
    <n v="1.217877094972067"/>
    <n v="3026"/>
    <n v="13184.177206703911"/>
    <m/>
    <m/>
  </r>
  <r>
    <n v="1070"/>
    <n v="291604729091"/>
    <x v="119"/>
    <s v="EMERSON PROCESS MANAGEMENT"/>
    <s v="SEAL RING,4IN,PTFE,1V659905092,FISH-CO"/>
    <n v="10"/>
    <s v="EA"/>
    <n v="1082.1799999999898"/>
    <m/>
    <n v="10821.799999999899"/>
    <n v="84819090"/>
    <n v="7.4999999999999997E-2"/>
    <n v="0"/>
    <n v="0"/>
    <n v="0"/>
    <n v="0.1"/>
    <n v="0"/>
    <n v="0.18"/>
    <s v="001/2017-III368"/>
    <n v="811.63499999999237"/>
    <n v="0"/>
    <n v="81.163499999999246"/>
    <n v="2108.6277299999801"/>
    <n v="3001.4262299999718"/>
    <s v="DOC PENDING_INV/EXIT/INV/072"/>
    <s v="2000CH010P4102210618"/>
    <s v="0P4102210618"/>
    <n v="291604729091"/>
    <s v="0045135"/>
    <d v="2016-10-10T00:00:00"/>
    <d v="2016-09-16T00:00:00"/>
    <e v="#N/A"/>
    <e v="#N/A"/>
    <e v="#N/A"/>
    <s v="Local"/>
    <m/>
    <m/>
    <m/>
    <m/>
    <m/>
    <m/>
    <n v="2000"/>
    <s v="CH01"/>
    <s v="0P4102210618"/>
    <s v="Verification Completed by NSS"/>
    <m/>
    <n v="6316001234"/>
    <n v="10"/>
    <x v="1046"/>
    <s v="PHASE_1_ACT"/>
    <m/>
    <s v="DOCUMENTS REQUIRED FOR REMAINING QTY"/>
    <n v="3009"/>
    <x v="2"/>
    <n v="1082.1799999999898"/>
    <d v="2016-09-01T00:00:00"/>
    <s v="(R). MANUFACTURE OF MACHINERY AND EQUIPMENT"/>
    <n v="722"/>
    <n v="57"/>
    <n v="107.4"/>
    <n v="153"/>
    <n v="130.80000000000001"/>
    <n v="1.217877094972067"/>
    <n v="3026"/>
    <n v="13179.622346368591"/>
    <m/>
    <m/>
  </r>
  <r>
    <n v="1071"/>
    <n v="292102087491"/>
    <x v="280"/>
    <s v="EMERSON PROCESS MANAGEMENT"/>
    <s v="PIN,KNURLED,12B3951X012,EMER-PM"/>
    <n v="4"/>
    <s v="NOS"/>
    <n v="2690"/>
    <m/>
    <n v="10760"/>
    <n v="84819090"/>
    <n v="7.4999999999999997E-2"/>
    <n v="0"/>
    <n v="0"/>
    <m/>
    <n v="0.1"/>
    <n v="0"/>
    <n v="0.18"/>
    <s v="001/2017-III368"/>
    <n v="807"/>
    <n v="0"/>
    <n v="80.7"/>
    <n v="2096.5860000000002"/>
    <n v="2984.2860000000001"/>
    <s v="DOC PENDING_INV/EXIT/INV/073"/>
    <s v="2000CH010P4102225021"/>
    <s v="0P4102225021"/>
    <n v="292102087491"/>
    <s v="6018182"/>
    <d v="2021-03-02T00:00:00"/>
    <d v="2021-02-23T00:00:00"/>
    <e v="#N/A"/>
    <e v="#N/A"/>
    <e v="#N/A"/>
    <s v="Local"/>
    <m/>
    <m/>
    <m/>
    <m/>
    <m/>
    <m/>
    <n v="2000"/>
    <s v="CH01"/>
    <s v="0P4102225021"/>
    <s v="Verification Completed by NSS"/>
    <m/>
    <n v="9320633412"/>
    <n v="4"/>
    <x v="1047"/>
    <s v="PHASE_1_ACT"/>
    <m/>
    <s v="Documents required for remaining qty"/>
    <n v="1388"/>
    <x v="2"/>
    <n v="2690"/>
    <d v="2021-02-01T00:00:00"/>
    <s v="(R). MANUFACTURE OF MACHINERY AND EQUIPMENT"/>
    <n v="722"/>
    <n v="110"/>
    <n v="115.4"/>
    <n v="153"/>
    <n v="130.80000000000001"/>
    <n v="1.1334488734835355"/>
    <n v="1412"/>
    <n v="12195.909878682842"/>
    <m/>
    <m/>
  </r>
  <r>
    <n v="1072"/>
    <n v="292203577260"/>
    <x v="195"/>
    <s v="EMERSON PROCESS MANAGEMENT"/>
    <s v="SPRG F/ACTR,1E805827082,EMER-PM"/>
    <n v="2"/>
    <s v="SET"/>
    <n v="5376"/>
    <m/>
    <n v="10752"/>
    <n v="84819090"/>
    <n v="7.4999999999999997E-2"/>
    <n v="0"/>
    <n v="0"/>
    <m/>
    <n v="0.1"/>
    <n v="0"/>
    <n v="0.18"/>
    <s v="001/2017-III368"/>
    <n v="806.4"/>
    <n v="0"/>
    <n v="80.64"/>
    <n v="2095.0271999999995"/>
    <n v="2982.0671999999995"/>
    <s v="DOC PENDING_INV/EXIT/INV/073"/>
    <s v="2000CH010P4102224953"/>
    <s v="0P4102224953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24953"/>
    <s v="Verification Completed by NSS"/>
    <m/>
    <s v="2RXC21-1440"/>
    <n v="2"/>
    <x v="1048"/>
    <s v="PHASE_1_ACT"/>
    <m/>
    <s v="Documents required for remaining qty"/>
    <n v="987"/>
    <x v="1"/>
    <n v="5376"/>
    <d v="2022-03-01T00:00:00"/>
    <s v="(Q). MANUFACTURE OF ELECTRICAL EQUIPMENT"/>
    <n v="666"/>
    <n v="123"/>
    <n v="126"/>
    <n v="153"/>
    <n v="133.4"/>
    <n v="1.0587301587301587"/>
    <n v="1019"/>
    <n v="11383.466666666667"/>
    <m/>
    <m/>
  </r>
  <r>
    <n v="1073"/>
    <n v="291603875205"/>
    <x v="322"/>
    <s v="Flowserve India Controls Pvt. Ltd."/>
    <s v="NUT,BRG,J616QK010,FLOW-PMP"/>
    <n v="10"/>
    <s v="NOS"/>
    <n v="1075.143"/>
    <m/>
    <n v="10751.43"/>
    <n v="84139120"/>
    <n v="7.4999999999999997E-2"/>
    <n v="0"/>
    <n v="0"/>
    <n v="0"/>
    <n v="0.1"/>
    <n v="0"/>
    <n v="0.18"/>
    <s v="001/2017-III308B"/>
    <n v="806.35725000000002"/>
    <n v="0"/>
    <n v="80.635725000000008"/>
    <n v="2094.9161355000001"/>
    <n v="2981.9091105000002"/>
    <s v="DOC PENDING_INV/EXIT/INV/077"/>
    <s v="2000GS010P4205040684"/>
    <s v="0P4205040684"/>
    <n v="291603875205"/>
    <s v="0037494"/>
    <d v="2016-08-20T00:00:00"/>
    <d v="2016-06-29T00:00:00"/>
    <e v="#N/A"/>
    <e v="#N/A"/>
    <e v="#N/A"/>
    <s v="Local"/>
    <m/>
    <m/>
    <m/>
    <m/>
    <m/>
    <m/>
    <n v="2000"/>
    <s v="GS01"/>
    <s v="0P4205040684"/>
    <s v="Verification Completed by NSS"/>
    <s v="Phaze_2"/>
    <n v="201610319"/>
    <n v="10"/>
    <x v="1049"/>
    <s v="PHASE_1_ACT"/>
    <m/>
    <n v="1"/>
    <n v="3088"/>
    <x v="2"/>
    <n v="1075.143"/>
    <d v="2016-06-01T00:00:00"/>
    <s v="(R). MANUFACTURE OF MACHINERY AND EQUIPMENT"/>
    <n v="722"/>
    <n v="54"/>
    <n v="108"/>
    <n v="153"/>
    <n v="130.80000000000001"/>
    <n v="1.2111111111111112"/>
    <n v="3118"/>
    <n v="13021.176333333335"/>
    <m/>
    <m/>
  </r>
  <r>
    <n v="1074"/>
    <n v="292204831505"/>
    <x v="339"/>
    <s v="Fluid Controls Private Limited"/>
    <s v="UNION,TUBE,COMPR,SS316,3/4X3/4IN"/>
    <n v="26"/>
    <s v="EA"/>
    <n v="412"/>
    <m/>
    <n v="10712"/>
    <n v="73079990"/>
    <n v="0.1"/>
    <s v="050/2017-377A"/>
    <n v="0"/>
    <m/>
    <n v="0.1"/>
    <m/>
    <n v="0.18"/>
    <s v="001/2017-III221"/>
    <n v="1071.2"/>
    <n v="0"/>
    <n v="107.12"/>
    <n v="2140.2576000000004"/>
    <n v="3318.5776000000005"/>
    <s v="DOC PENDING_INV/EXIT/INV/098"/>
    <s v="2000CH010T1739910004"/>
    <s v="0T1739910004"/>
    <n v="292204831505"/>
    <s v="6043801"/>
    <d v="2022-05-11T00:00:00"/>
    <d v="2022-05-04T00:00:00"/>
    <e v="#N/A"/>
    <e v="#N/A"/>
    <e v="#N/A"/>
    <s v="Local"/>
    <m/>
    <m/>
    <m/>
    <m/>
    <m/>
    <m/>
    <n v="2000"/>
    <s v="CH01"/>
    <s v="0T1739910004"/>
    <s v="Verification Completed by NSS"/>
    <m/>
    <s v="FCP/49/SI/0295"/>
    <n v="26"/>
    <x v="1050"/>
    <s v="PHASE_3_ACT"/>
    <m/>
    <m/>
    <n v="953"/>
    <x v="2"/>
    <n v="412"/>
    <d v="2022-05-01T00:00:00"/>
    <s v="(R). MANUFACTURE OF MACHINERY AND EQUIPMENT"/>
    <n v="722"/>
    <n v="125"/>
    <n v="124.9"/>
    <n v="153"/>
    <n v="130.80000000000001"/>
    <n v="1.0472377902321859"/>
    <n v="958"/>
    <n v="11218.011208967175"/>
    <m/>
    <m/>
  </r>
  <r>
    <n v="1075"/>
    <n v="291703504466"/>
    <x v="55"/>
    <s v="P J ENTERPRISE"/>
    <s v="GREASE,SHELL GADUS S2 V100 2,SHELL"/>
    <n v="18"/>
    <s v="KG"/>
    <n v="592.51055555555558"/>
    <m/>
    <n v="10665.19"/>
    <n v="27101990"/>
    <n v="0.05"/>
    <n v="0"/>
    <n v="0"/>
    <n v="0"/>
    <n v="0.1"/>
    <n v="0"/>
    <n v="0.18"/>
    <s v="001/2017 - III33"/>
    <n v="533.2595"/>
    <n v="0"/>
    <n v="53.325950000000006"/>
    <n v="2025.3195810000002"/>
    <n v="2611.9050310000002"/>
    <s v="DOC PENDING_INV/EXIT/INV/084"/>
    <s v="2000CH010T3643950042"/>
    <s v="0T3643950042"/>
    <n v="291703504466"/>
    <s v="6034044"/>
    <d v="2017-07-04T00:00:00"/>
    <d v="2017-06-26T00:00:00"/>
    <e v="#N/A"/>
    <e v="#N/A"/>
    <e v="#N/A"/>
    <s v="Local"/>
    <m/>
    <m/>
    <m/>
    <m/>
    <m/>
    <m/>
    <n v="2000"/>
    <s v="CH01"/>
    <s v="0T3643950042"/>
    <s v="Verification Completed by NSS"/>
    <m/>
    <n v="1700339"/>
    <n v="18"/>
    <x v="1051"/>
    <s v="PHASE_1_ACT"/>
    <m/>
    <s v="DOC NOT FOUND"/>
    <n v="2726"/>
    <x v="0"/>
    <n v="592.51055555555558"/>
    <d v="2017-06-01T00:00:00"/>
    <s v="(J). MANUFACTURE OF CHEMICALS AND CHEMICAL PRODUCTS"/>
    <n v="364"/>
    <n v="66"/>
    <n v="111.5"/>
    <n v="153"/>
    <n v="136.4"/>
    <n v="1.2233183856502243"/>
    <n v="2753"/>
    <n v="13046.923013452917"/>
    <m/>
    <m/>
  </r>
  <r>
    <n v="1076"/>
    <n v="291905083982"/>
    <x v="244"/>
    <s v="John Crane sealing systems India"/>
    <s v="SNAP RING,SS316,81020726,CRANE.J"/>
    <n v="2"/>
    <s v="EA"/>
    <n v="5323.58"/>
    <m/>
    <n v="10647.16"/>
    <n v="73182990"/>
    <n v="0.15"/>
    <s v="050/2017-377AA"/>
    <n v="0"/>
    <n v="0"/>
    <n v="0.1"/>
    <n v="0"/>
    <n v="0.18"/>
    <s v="001/2017-III232"/>
    <n v="1597.0739999999998"/>
    <n v="0"/>
    <n v="159.70740000000001"/>
    <n v="2232.7094520000001"/>
    <n v="3989.4908519999999"/>
    <s v="DOC PENDING_INV/EXIT/INV/068"/>
    <s v="2000CH010P3034070610"/>
    <s v="0P3034070610"/>
    <n v="291905083982"/>
    <s v="6036811"/>
    <d v="2019-05-27T00:00:00"/>
    <d v="2019-05-07T00:00:00"/>
    <e v="#N/A"/>
    <e v="#N/A"/>
    <e v="#N/A"/>
    <s v="Local"/>
    <m/>
    <m/>
    <m/>
    <m/>
    <m/>
    <m/>
    <n v="2000"/>
    <s v="CH01"/>
    <s v="0P3034070610"/>
    <s v="Verification Completed by NSS"/>
    <m/>
    <n v="9611014336"/>
    <n v="2"/>
    <x v="1052"/>
    <s v="PHASE_1_ACT"/>
    <m/>
    <s v="Documents required for remaining quantity."/>
    <n v="2046"/>
    <x v="2"/>
    <n v="5323.58"/>
    <d v="2019-05-01T00:00:00"/>
    <s v="(R). MANUFACTURE OF MACHINERY AND EQUIPMENT"/>
    <n v="722"/>
    <n v="89"/>
    <n v="112.7"/>
    <n v="153"/>
    <n v="130.80000000000001"/>
    <n v="1.160603371783496"/>
    <n v="2054"/>
    <n v="12357.129795918367"/>
    <m/>
    <m/>
  </r>
  <r>
    <n v="1077"/>
    <n v="291604729290"/>
    <x v="119"/>
    <s v="Emerson Process Management"/>
    <s v="SEAT RING,1-3/16IN,1V108335072,FISH-CO"/>
    <n v="1"/>
    <s v="EA"/>
    <n v="10640"/>
    <m/>
    <n v="10640"/>
    <n v="84819090"/>
    <n v="7.4999999999999997E-2"/>
    <n v="0"/>
    <n v="0"/>
    <n v="0"/>
    <n v="0.1"/>
    <n v="0"/>
    <n v="0.18"/>
    <s v="001/2017-III368"/>
    <n v="798"/>
    <n v="0"/>
    <n v="79.800000000000011"/>
    <n v="2073.2039999999997"/>
    <n v="2951.0039999999999"/>
    <s v="DOC PENDING_INV/EXIT/INV/072"/>
    <s v="2000GS010P4102210530"/>
    <s v="0P4102210530"/>
    <n v="291604729290"/>
    <s v="0045136"/>
    <d v="2016-10-10T00:00:00"/>
    <d v="2016-09-16T00:00:00"/>
    <e v="#N/A"/>
    <e v="#N/A"/>
    <e v="#N/A"/>
    <s v="Local"/>
    <m/>
    <m/>
    <m/>
    <m/>
    <m/>
    <m/>
    <n v="2000"/>
    <s v="GS01"/>
    <s v="0P4102210530"/>
    <s v="Verification Completed by NSS"/>
    <m/>
    <n v="6316001233"/>
    <n v="1"/>
    <x v="1053"/>
    <s v="PHASE_1_ACT"/>
    <m/>
    <s v="ITEM DOES NOT MATCH WITH INVOICE"/>
    <n v="3009"/>
    <x v="2"/>
    <n v="10640"/>
    <d v="2016-09-01T00:00:00"/>
    <s v="(R). MANUFACTURE OF MACHINERY AND EQUIPMENT"/>
    <n v="722"/>
    <n v="57"/>
    <n v="107.4"/>
    <n v="153"/>
    <n v="130.80000000000001"/>
    <n v="1.217877094972067"/>
    <n v="3026"/>
    <n v="12958.212290502792"/>
    <m/>
    <m/>
  </r>
  <r>
    <n v="1078"/>
    <n v="291805222553"/>
    <x v="258"/>
    <s v="Amardeep Steel India"/>
    <s v="BAR,FLAT,SS304,50X5MM"/>
    <n v="24"/>
    <s v="M"/>
    <n v="442.11333333332914"/>
    <m/>
    <n v="10610.719999999899"/>
    <n v="72209090"/>
    <n v="7.4999999999999997E-2"/>
    <s v="050/2017-376E"/>
    <n v="0"/>
    <m/>
    <n v="0.1"/>
    <m/>
    <n v="0.18"/>
    <s v="001/2017-III208"/>
    <n v="795.80399999999247"/>
    <n v="0"/>
    <n v="79.580399999999258"/>
    <n v="2067.4987919999803"/>
    <n v="2942.883191999972"/>
    <s v="DOC PENDING_INV/EXIT/INV/098"/>
    <s v="2000CH010T3301010001"/>
    <s v="0T3301010001"/>
    <n v="291805222553"/>
    <s v="6041816"/>
    <d v="2018-06-23T00:00:00"/>
    <d v="2018-06-22T00:00:00"/>
    <e v="#N/A"/>
    <e v="#N/A"/>
    <e v="#N/A"/>
    <s v="Local"/>
    <m/>
    <m/>
    <m/>
    <m/>
    <m/>
    <m/>
    <n v="2000"/>
    <s v="CH01"/>
    <s v="0T3301010001"/>
    <s v="Verification Completed by NSS"/>
    <m/>
    <s v="076/2018-19"/>
    <n v="24"/>
    <x v="1054"/>
    <s v="PHASE_3_ACT"/>
    <m/>
    <m/>
    <n v="2365"/>
    <x v="2"/>
    <n v="442.11333333332914"/>
    <d v="2018-06-01T00:00:00"/>
    <s v="(R). MANUFACTURE OF MACHINERY AND EQUIPMENT"/>
    <n v="722"/>
    <n v="78"/>
    <n v="110.5"/>
    <n v="153"/>
    <n v="130.80000000000001"/>
    <n v="1.183710407239819"/>
    <n v="2388"/>
    <n v="12560.019692307573"/>
    <m/>
    <m/>
  </r>
  <r>
    <n v="1079"/>
    <n v="292102088331"/>
    <x v="280"/>
    <s v="EMERSON PROCESS MANAGEMENT"/>
    <s v="GSKT SHIM,16A1941X012,FISH-CO"/>
    <n v="3"/>
    <s v="NOS"/>
    <n v="3525"/>
    <m/>
    <n v="10575"/>
    <n v="84819090"/>
    <n v="7.4999999999999997E-2"/>
    <n v="0"/>
    <n v="0"/>
    <m/>
    <n v="0.1"/>
    <n v="0"/>
    <n v="0.18"/>
    <s v="001/2017-III368"/>
    <n v="793.125"/>
    <n v="0"/>
    <n v="79.3125"/>
    <n v="2060.5387499999997"/>
    <n v="2932.9762499999997"/>
    <s v="DOC PENDING_INV/EXIT/INV/073"/>
    <s v="2000CH010P4102214917"/>
    <s v="0P4102214917"/>
    <n v="292102088331"/>
    <s v="6018193"/>
    <d v="2021-03-02T00:00:00"/>
    <d v="2021-02-23T00:00:00"/>
    <e v="#N/A"/>
    <e v="#N/A"/>
    <e v="#N/A"/>
    <s v="Local"/>
    <m/>
    <m/>
    <m/>
    <m/>
    <m/>
    <m/>
    <n v="2000"/>
    <s v="CH01"/>
    <s v="0P4102214917"/>
    <s v="Verification Completed by NSS"/>
    <m/>
    <n v="9320633409"/>
    <n v="3"/>
    <x v="1055"/>
    <s v="PHASE_1_ACT"/>
    <m/>
    <s v="Documents required for remaining qty"/>
    <n v="1388"/>
    <x v="2"/>
    <n v="3525"/>
    <d v="2021-02-01T00:00:00"/>
    <s v="(R). MANUFACTURE OF MACHINERY AND EQUIPMENT"/>
    <n v="722"/>
    <n v="110"/>
    <n v="115.4"/>
    <n v="153"/>
    <n v="130.80000000000001"/>
    <n v="1.1334488734835355"/>
    <n v="1412"/>
    <n v="11986.221837088387"/>
    <m/>
    <m/>
  </r>
  <r>
    <n v="1080"/>
    <n v="291603957960"/>
    <x v="193"/>
    <s v="EMERSON PROCESS MANAGEMENT"/>
    <s v="PCKG BOX RING,1J873235072,FISH-CO"/>
    <n v="13"/>
    <s v="NOS"/>
    <n v="811"/>
    <m/>
    <n v="10543"/>
    <n v="84819090"/>
    <n v="7.4999999999999997E-2"/>
    <n v="0"/>
    <n v="0"/>
    <m/>
    <n v="0.1"/>
    <n v="0"/>
    <n v="0.18"/>
    <s v="001/2017-III368"/>
    <n v="790.72500000000002"/>
    <n v="0"/>
    <n v="79.072500000000005"/>
    <n v="2054.3035500000001"/>
    <n v="2924.1010500000002"/>
    <s v="DOC PENDING_INV/EXIT/INV/073"/>
    <s v="2000CH010P4102210888"/>
    <s v="0P4102210888"/>
    <n v="291603957960"/>
    <s v="0038573"/>
    <d v="2016-08-27T00:00:00"/>
    <d v="2016-08-12T00:00:00"/>
    <e v="#N/A"/>
    <e v="#N/A"/>
    <e v="#N/A"/>
    <s v="Local"/>
    <m/>
    <m/>
    <m/>
    <m/>
    <m/>
    <m/>
    <n v="2000"/>
    <s v="CH01"/>
    <s v="0P4102210888"/>
    <s v="Verification Completed by NSS"/>
    <m/>
    <n v="6316000948"/>
    <n v="13"/>
    <x v="1056"/>
    <s v="PHASE_1_ACT"/>
    <m/>
    <s v="Documents required for remaining qty"/>
    <n v="3044"/>
    <x v="2"/>
    <n v="811"/>
    <d v="2016-08-01T00:00:00"/>
    <s v="(R). MANUFACTURE OF MACHINERY AND EQUIPMENT"/>
    <n v="722"/>
    <n v="56"/>
    <n v="107.5"/>
    <n v="153"/>
    <n v="130.80000000000001"/>
    <n v="1.2167441860465118"/>
    <n v="3057"/>
    <n v="12828.133953488374"/>
    <m/>
    <m/>
  </r>
  <r>
    <n v="1081"/>
    <n v="291903222052"/>
    <x v="239"/>
    <s v="Eagle Burgmann India Pvt. Ltd."/>
    <s v="O-RING,GLND,A11163AB/0A,111.05,EAGLEBUR"/>
    <n v="3"/>
    <s v="NOS"/>
    <n v="3511.2000000000003"/>
    <m/>
    <n v="10533.6"/>
    <n v="84842000"/>
    <n v="7.4999999999999997E-2"/>
    <n v="0"/>
    <n v="0"/>
    <n v="0"/>
    <n v="0.1"/>
    <n v="0"/>
    <n v="0.18"/>
    <s v="001/2017-III369B"/>
    <n v="790.02"/>
    <n v="0"/>
    <n v="79.00200000000001"/>
    <n v="2052.4719600000003"/>
    <n v="2921.4939600000002"/>
    <s v="DOC PENDING_INV/EXIT/INV/069"/>
    <s v="2000CH010P3034071939"/>
    <s v="0P3034071939"/>
    <n v="291903222052"/>
    <s v="6023641"/>
    <d v="2019-04-02T00:00:00"/>
    <d v="2019-03-29T00:00:00"/>
    <e v="#N/A"/>
    <e v="#N/A"/>
    <e v="#N/A"/>
    <s v="Local"/>
    <m/>
    <m/>
    <m/>
    <m/>
    <m/>
    <m/>
    <n v="2000"/>
    <s v="CH01"/>
    <s v="0P3034071939"/>
    <s v="Verification Completed by NSS"/>
    <s v="Phaze1_Part_2"/>
    <s v="27108588/27106408"/>
    <n v="3"/>
    <x v="1057"/>
    <s v="PHASE_1_ACT"/>
    <m/>
    <m/>
    <n v="2085"/>
    <x v="2"/>
    <n v="3511.2000000000003"/>
    <d v="2019-03-01T00:00:00"/>
    <s v="(R). MANUFACTURE OF MACHINERY AND EQUIPMENT"/>
    <n v="722"/>
    <n v="87"/>
    <n v="112.3"/>
    <n v="153"/>
    <n v="130.80000000000001"/>
    <n v="1.1647373107747108"/>
    <n v="2115"/>
    <n v="12268.876936776494"/>
    <m/>
    <m/>
  </r>
  <r>
    <n v="1082"/>
    <n v="292008114860"/>
    <x v="71"/>
    <s v="Kirloskar Ebara Pumps Limited"/>
    <s v="NUT,CS,KSOS05120010200/93,KEPL"/>
    <n v="1"/>
    <s v="NOS"/>
    <n v="10443.69"/>
    <m/>
    <n v="10443.69"/>
    <n v="84139120"/>
    <n v="7.4999999999999997E-2"/>
    <n v="0"/>
    <n v="0"/>
    <n v="0"/>
    <n v="0.1"/>
    <n v="0"/>
    <n v="0.18"/>
    <s v="001/2017-III308B"/>
    <n v="783.27674999999999"/>
    <n v="0"/>
    <n v="78.327674999999999"/>
    <n v="2034.9529964999999"/>
    <n v="2896.5574214999997"/>
    <s v="DOC PENDING_INV/EXIT/INV/077"/>
    <s v="2000GS010P4205040406"/>
    <s v="0P4205040406"/>
    <n v="292008114860"/>
    <s v="6072516"/>
    <d v="2020-10-16T00:00:00"/>
    <d v="2020-08-25T00:00:00"/>
    <e v="#N/A"/>
    <e v="#N/A"/>
    <e v="#N/A"/>
    <s v="Local"/>
    <m/>
    <m/>
    <m/>
    <m/>
    <m/>
    <m/>
    <n v="2000"/>
    <s v="GS01"/>
    <s v="0P4205040406"/>
    <s v="Verification Completed by NSS"/>
    <s v="Phaze1_Part_2"/>
    <n v="7199962282"/>
    <n v="1"/>
    <x v="1058"/>
    <s v="PHASE_1_ACT"/>
    <m/>
    <n v="1"/>
    <n v="1570"/>
    <x v="2"/>
    <n v="10443.69"/>
    <d v="2020-08-01T00:00:00"/>
    <s v="(R). MANUFACTURE OF MACHINERY AND EQUIPMENT"/>
    <n v="722"/>
    <n v="104"/>
    <n v="113.6"/>
    <n v="153"/>
    <n v="130.80000000000001"/>
    <n v="1.1514084507042255"/>
    <n v="1596"/>
    <n v="12024.952922535213"/>
    <m/>
    <m/>
  </r>
  <r>
    <n v="1083"/>
    <n v="171802669975"/>
    <x v="11"/>
    <s v="Coperion K-Tron (Switzerland) LLC"/>
    <s v="0P4165010373  FLTR,PSS,G1 4IN,0000019363,K-TRON  (30175312)"/>
    <n v="4"/>
    <s v="EA"/>
    <n v="3312.55"/>
    <m/>
    <n v="13250.2"/>
    <n v="84834000"/>
    <n v="7.4999999999999997E-2"/>
    <m/>
    <m/>
    <m/>
    <n v="0.1"/>
    <m/>
    <n v="0.18"/>
    <s v="III369A"/>
    <n v="993.76499999999999"/>
    <m/>
    <n v="99.376500000000007"/>
    <n v="2581.8014699999999"/>
    <n v="3674.9429700000001"/>
    <s v="NA_INV/EXIT/INV/151_DOC PENDING"/>
    <s v="2000CH010P4165010373"/>
    <s v="0P4165010373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65010373"/>
    <s v="Verification Completed by NSS"/>
    <s v="Phaze1_Part_1"/>
    <n v="30175312"/>
    <n v="4"/>
    <x v="1059"/>
    <s v="PHASE_3_NSS"/>
    <s v="63 LINE ITEM OF NSS"/>
    <m/>
    <n v="2264"/>
    <x v="2"/>
    <n v="2605.1350000000002"/>
    <d v="2018-10-01T00:00:00"/>
    <s v="(R). MANUFACTURE OF MACHINERY AND EQUIPMENT"/>
    <n v="722"/>
    <n v="82"/>
    <n v="111.5"/>
    <n v="153"/>
    <n v="130.80000000000001"/>
    <n v="1.1730941704035875"/>
    <n v="2266"/>
    <n v="12224.274726457401"/>
    <m/>
    <m/>
  </r>
  <r>
    <n v="1084"/>
    <n v="291906366754"/>
    <x v="366"/>
    <s v="John Crane sealing systems India"/>
    <s v="O-RING,00001319549,CRANE.J"/>
    <n v="3"/>
    <s v="NOS"/>
    <n v="1080"/>
    <m/>
    <n v="3240"/>
    <n v="40169320"/>
    <n v="0.1"/>
    <n v="0"/>
    <n v="0"/>
    <n v="0"/>
    <n v="0.1"/>
    <n v="0"/>
    <n v="0.18"/>
    <s v="001/2017-III123A"/>
    <n v="324"/>
    <n v="0"/>
    <n v="32.4"/>
    <n v="647.35199999999998"/>
    <n v="1003.752"/>
    <s v="DOC PENDING_INV/EXIT/INV/069"/>
    <s v="2000CH010P3034073903"/>
    <s v="0P3034073903"/>
    <n v="291906366754"/>
    <s v="6046654"/>
    <d v="2019-07-03T00:00:00"/>
    <d v="2019-06-20T00:00:00"/>
    <e v="#N/A"/>
    <e v="#N/A"/>
    <e v="#N/A"/>
    <s v="Local"/>
    <m/>
    <m/>
    <m/>
    <m/>
    <m/>
    <m/>
    <n v="2000"/>
    <s v="CH01"/>
    <s v="0P3034073903"/>
    <s v="Verification Completed by NSS"/>
    <m/>
    <n v="9611014635"/>
    <n v="3"/>
    <x v="1060"/>
    <s v="PHASE_1_ACT"/>
    <m/>
    <m/>
    <n v="2002"/>
    <x v="2"/>
    <n v="3448.1733333333336"/>
    <d v="2019-06-01T00:00:00"/>
    <s v="(R). MANUFACTURE OF MACHINERY AND EQUIPMENT"/>
    <n v="722"/>
    <n v="90"/>
    <n v="113.1"/>
    <n v="153"/>
    <n v="130.80000000000001"/>
    <n v="1.1564986737400531"/>
    <n v="2023"/>
    <n v="11963.423660477454"/>
    <m/>
    <m/>
  </r>
  <r>
    <n v="1085"/>
    <n v="292207058463"/>
    <x v="367"/>
    <s v="Deccan Sales &amp; Service Pvt. Ltd"/>
    <s v="CLAMP,V-BEND,3002991,CUMMINS"/>
    <n v="4"/>
    <s v="EA"/>
    <n v="2585.8000000000002"/>
    <m/>
    <n v="10343.200000000001"/>
    <n v="73269099"/>
    <n v="0.1"/>
    <s v="050/2017-377A"/>
    <n v="0"/>
    <n v="0"/>
    <n v="0.1"/>
    <n v="0"/>
    <n v="0.18"/>
    <s v="001/2017-III238"/>
    <n v="1034.3200000000002"/>
    <n v="0"/>
    <n v="103.43200000000002"/>
    <n v="2066.5713599999999"/>
    <n v="3204.3233600000003"/>
    <s v="DOC PENDING_INV/EXIT/INV/067"/>
    <s v="2000GS010P1201070046"/>
    <s v="0P1201070046"/>
    <n v="292207058463"/>
    <s v="6063228"/>
    <d v="2022-07-08T00:00:00"/>
    <d v="2022-07-08T00:00:00"/>
    <e v="#N/A"/>
    <e v="#N/A"/>
    <e v="#N/A"/>
    <s v="Local"/>
    <m/>
    <m/>
    <m/>
    <m/>
    <m/>
    <m/>
    <n v="2000"/>
    <s v="GS01"/>
    <s v="0P1201070046"/>
    <s v="Verification Completed by NSS"/>
    <m/>
    <n v="242103055"/>
    <n v="4"/>
    <x v="1061"/>
    <s v="PHASE_1_ACT"/>
    <m/>
    <m/>
    <n v="888"/>
    <x v="2"/>
    <n v="2585.8000000000002"/>
    <d v="2022-07-01T00:00:00"/>
    <s v="(R). MANUFACTURE OF MACHINERY AND EQUIPMENT"/>
    <n v="722"/>
    <n v="127"/>
    <n v="125.8"/>
    <n v="153"/>
    <n v="130.80000000000001"/>
    <n v="1.0397456279809223"/>
    <n v="897"/>
    <n v="10754.296979332275"/>
    <m/>
    <m/>
  </r>
  <r>
    <n v="1086"/>
    <n v="291600233702"/>
    <x v="194"/>
    <s v="Emerson Process Management"/>
    <s v="PCKG,17D29,1V3802X0022,FISH-CO"/>
    <n v="7"/>
    <s v="EA"/>
    <n v="1476"/>
    <m/>
    <n v="10332"/>
    <n v="84819090"/>
    <n v="7.4999999999999997E-2"/>
    <n v="0"/>
    <n v="0"/>
    <n v="0"/>
    <n v="0.1"/>
    <n v="0"/>
    <n v="0.18"/>
    <s v="001/2017-III368"/>
    <n v="774.9"/>
    <n v="0"/>
    <n v="77.490000000000009"/>
    <n v="2013.1901999999998"/>
    <n v="2865.5801999999999"/>
    <s v="DOC PENDING_INV/EXIT/INV/072"/>
    <s v="2000GS010P4102210047"/>
    <s v="0P4102210047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47"/>
    <s v="Verification Completed by NSS"/>
    <m/>
    <n v="6315002660"/>
    <n v="7"/>
    <x v="1062"/>
    <s v="PHASE_1_ACT"/>
    <m/>
    <s v="ITEM DOES NOT MATCH WITH INVOICE"/>
    <n v="3270"/>
    <x v="2"/>
    <n v="1476"/>
    <d v="2015-12-01T00:00:00"/>
    <s v="(R). MANUFACTURE OF MACHINERY AND EQUIPMENT"/>
    <n v="722"/>
    <n v="48"/>
    <n v="109"/>
    <n v="153"/>
    <n v="130.80000000000001"/>
    <n v="1.2000000000000002"/>
    <n v="3301"/>
    <n v="12398.400000000001"/>
    <m/>
    <m/>
  </r>
  <r>
    <n v="1087"/>
    <n v="291907824073"/>
    <x v="368"/>
    <s v="IGP Engineers Pvt. Ltd."/>
    <s v="GSKT,RJ,5Cr-0.5Mo,OVAL,CL2500,2IN,52EA"/>
    <n v="25"/>
    <s v="NOS"/>
    <n v="411.13839999999601"/>
    <m/>
    <n v="10278.459999999901"/>
    <n v="84841010"/>
    <n v="7.4999999999999997E-2"/>
    <n v="0"/>
    <n v="0"/>
    <n v="0"/>
    <n v="0.1"/>
    <n v="0"/>
    <n v="0.18"/>
    <s v="001/2017 - III369B"/>
    <n v="770.8844999999925"/>
    <n v="0"/>
    <n v="77.088449999999256"/>
    <n v="2002.7579309999808"/>
    <n v="2850.7308809999727"/>
    <s v="DOC PENDING_INV/EXIT/INV/083"/>
    <s v="2000CH010T2548800023"/>
    <s v="0T2548800023"/>
    <n v="291907824073"/>
    <s v="6057309"/>
    <d v="2019-08-12T00:00:00"/>
    <d v="2019-07-29T00:00:00"/>
    <e v="#N/A"/>
    <e v="#N/A"/>
    <e v="#N/A"/>
    <s v="Local"/>
    <m/>
    <m/>
    <m/>
    <m/>
    <m/>
    <m/>
    <n v="2000"/>
    <s v="CH01"/>
    <s v="0T2548800023"/>
    <s v="Verification Completed by NSS"/>
    <m/>
    <s v="A003770/19-20"/>
    <n v="25"/>
    <x v="1063"/>
    <s v="PHASE_1_ACT"/>
    <m/>
    <s v="DOCUMENTS REQUIRED FOR REMAINING QTY."/>
    <n v="1963"/>
    <x v="2"/>
    <n v="411.13839999999601"/>
    <d v="2019-07-01T00:00:00"/>
    <s v="(R). MANUFACTURE OF MACHINERY AND EQUIPMENT"/>
    <n v="722"/>
    <n v="91"/>
    <n v="113.2"/>
    <n v="153"/>
    <n v="130.80000000000001"/>
    <n v="1.1554770318021201"/>
    <n v="1993"/>
    <n v="11876.524452296706"/>
    <m/>
    <m/>
  </r>
  <r>
    <n v="1088"/>
    <n v="291907717905"/>
    <x v="199"/>
    <s v="Shasan Piping Solution"/>
    <s v="RDCR,CON,SW,A234-WPB,CL3000,1.1/2X1IN"/>
    <n v="100"/>
    <s v="NOS"/>
    <n v="52.5"/>
    <m/>
    <n v="5250"/>
    <n v="73079990"/>
    <n v="0.1"/>
    <s v="050/2017-377A"/>
    <n v="0"/>
    <m/>
    <n v="0.1"/>
    <m/>
    <n v="0.18"/>
    <s v="001/2017-III221"/>
    <n v="525"/>
    <n v="0"/>
    <n v="52.5"/>
    <n v="1048.95"/>
    <n v="1626.45"/>
    <s v="DOC PENDING_INV/EXIT/INV/097"/>
    <s v="2000CH010T1737700052"/>
    <s v="0T1737700052"/>
    <n v="291907717905"/>
    <s v="6056408"/>
    <d v="2019-08-08T00:00:00"/>
    <d v="2019-08-07T00:00:00"/>
    <e v="#N/A"/>
    <e v="#N/A"/>
    <e v="#N/A"/>
    <s v="Local"/>
    <m/>
    <m/>
    <m/>
    <m/>
    <m/>
    <m/>
    <n v="2000"/>
    <s v="CH01"/>
    <s v="0T1737700052"/>
    <s v="Verification Completed by NSS"/>
    <s v="Phaze_2"/>
    <s v="SPS-067/19-20"/>
    <n v="100"/>
    <x v="1064"/>
    <s v="PHASE_3_ACT"/>
    <m/>
    <m/>
    <n v="1954"/>
    <x v="2"/>
    <n v="102.42010000000001"/>
    <d v="2019-08-01T00:00:00"/>
    <s v="(R). MANUFACTURE OF MACHINERY AND EQUIPMENT"/>
    <n v="722"/>
    <n v="92"/>
    <n v="113.6"/>
    <n v="153"/>
    <n v="130.80000000000001"/>
    <n v="1.1514084507042255"/>
    <n v="1962"/>
    <n v="11792.736866197185"/>
    <m/>
    <m/>
  </r>
  <r>
    <n v="1089"/>
    <n v="291805838096"/>
    <x v="369"/>
    <s v="UNIVERSAL CABLES LTD."/>
    <s v="INSUL,BUS SPRT,12KV,CAP/+12KV/H-3507,ABI"/>
    <n v="9"/>
    <s v="PCS"/>
    <n v="1134.2322222222222"/>
    <m/>
    <n v="10208.09"/>
    <n v="85462023"/>
    <n v="7.4999999999999997E-2"/>
    <n v="0"/>
    <n v="0"/>
    <n v="0"/>
    <n v="0.1"/>
    <n v="0"/>
    <n v="0.18"/>
    <s v="001/2017-III397"/>
    <n v="765.60675000000003"/>
    <n v="0"/>
    <n v="76.560675000000003"/>
    <n v="1989.0463365000003"/>
    <n v="2831.2137615000001"/>
    <s v="DOC PENDING_INV/EXIT/INV/079"/>
    <s v="2000CH010P4614400132"/>
    <s v="0P4614400132"/>
    <n v="291805838096"/>
    <s v="6046572"/>
    <d v="2018-07-12T00:00:00"/>
    <d v="2018-06-27T00:00:00"/>
    <e v="#N/A"/>
    <e v="#N/A"/>
    <e v="#N/A"/>
    <s v="Local"/>
    <m/>
    <m/>
    <m/>
    <m/>
    <m/>
    <m/>
    <n v="2000"/>
    <s v="CH01"/>
    <s v="0P4614400132"/>
    <s v="Verification Completed by NSS"/>
    <m/>
    <n v="91800955"/>
    <n v="9"/>
    <x v="1065"/>
    <s v="PHASE_1_ACT"/>
    <m/>
    <s v="ITEM NOT FOUND IN INVOICE."/>
    <n v="2360"/>
    <x v="1"/>
    <n v="1134.2322222222222"/>
    <d v="2018-06-01T00:00:00"/>
    <s v="(Q). MANUFACTURE OF ELECTRICAL EQUIPMENT"/>
    <n v="666"/>
    <n v="78"/>
    <n v="111.8"/>
    <n v="153"/>
    <n v="133.4"/>
    <n v="1.1932021466905189"/>
    <n v="2388"/>
    <n v="12180.31490161002"/>
    <m/>
    <m/>
  </r>
  <r>
    <n v="1090"/>
    <n v="291706381385"/>
    <x v="144"/>
    <s v="Swam Pneumatics Pvt. Ltd"/>
    <s v="O-RING,G6222030,SWAM-PNU"/>
    <n v="3"/>
    <s v="NOS"/>
    <n v="3400"/>
    <m/>
    <n v="10200"/>
    <n v="84149040"/>
    <n v="7.4999999999999997E-2"/>
    <n v="0"/>
    <n v="0"/>
    <n v="0"/>
    <n v="0.1"/>
    <n v="0"/>
    <n v="0.18"/>
    <s v="001/2017-III317B"/>
    <n v="765"/>
    <n v="0"/>
    <n v="76.5"/>
    <n v="1987.47"/>
    <n v="2828.9700000000003"/>
    <s v="DOC PENDING_INV/EXIT/INV/070"/>
    <s v="2000CH010P3902040088"/>
    <s v="0P3902040088"/>
    <n v="291706381385"/>
    <s v="6054089"/>
    <d v="2017-11-04T00:00:00"/>
    <d v="2017-10-16T00:00:00"/>
    <e v="#N/A"/>
    <e v="#N/A"/>
    <e v="#N/A"/>
    <s v="Local"/>
    <m/>
    <m/>
    <m/>
    <m/>
    <m/>
    <m/>
    <n v="2000"/>
    <s v="CH01"/>
    <s v="0P3902040088"/>
    <s v="Verification Completed by NSS"/>
    <m/>
    <s v="SP/IG/217"/>
    <n v="3"/>
    <x v="1066"/>
    <s v="PHASE_1_ACT"/>
    <m/>
    <s v="Documents Required for remaining quantity."/>
    <n v="2614"/>
    <x v="2"/>
    <n v="3400"/>
    <d v="2017-10-01T00:00:00"/>
    <s v="(R). MANUFACTURE OF MACHINERY AND EQUIPMENT"/>
    <n v="722"/>
    <n v="70"/>
    <n v="109"/>
    <n v="153"/>
    <n v="130.80000000000001"/>
    <n v="1.2000000000000002"/>
    <n v="2631"/>
    <n v="12240.000000000002"/>
    <m/>
    <m/>
  </r>
  <r>
    <n v="1091"/>
    <n v="172200117806"/>
    <x v="370"/>
    <s v="Elliot Ebara Singapore PTE. Ltd."/>
    <s v="O-RING,FPM,OAS-RD363,ELLIOTT"/>
    <n v="2"/>
    <s v="EA"/>
    <n v="5093.5649999999496"/>
    <m/>
    <n v="10187.129999999899"/>
    <n v="84149011"/>
    <n v="7.4999999999999997E-2"/>
    <n v="0"/>
    <n v="0"/>
    <n v="0"/>
    <n v="0.1"/>
    <n v="0"/>
    <n v="0.18"/>
    <s v="001/2017-III317B"/>
    <n v="764.03474999999241"/>
    <n v="0"/>
    <n v="76.403474999999247"/>
    <n v="1984.9622804999801"/>
    <n v="2825.4005054999716"/>
    <s v="DOC PENDING_INV/EXIT/INV/065"/>
    <s v="2000CH010P0802040228"/>
    <s v="0P0802040228"/>
    <e v="#N/A"/>
    <e v="#N/A"/>
    <e v="#N/A"/>
    <d v="2021-11-03T00:00:00"/>
    <n v="172200117806"/>
    <s v="1000222"/>
    <d v="2022-01-13T00:00:00"/>
    <s v="Import"/>
    <m/>
    <m/>
    <m/>
    <m/>
    <m/>
    <m/>
    <n v="2000"/>
    <s v="CH01"/>
    <s v="0P0802040228"/>
    <s v="Verification Completed by NSS"/>
    <s v="Phaze1_Part_2"/>
    <s v="N21A629-01"/>
    <n v="2"/>
    <x v="1067"/>
    <s v="PHASE_1_ACT"/>
    <m/>
    <s v="ITEM NOT FOUND IN INVOICE"/>
    <n v="1135"/>
    <x v="2"/>
    <n v="5093.5649999999496"/>
    <d v="2021-11-01T00:00:00"/>
    <s v="(R). MANUFACTURE OF MACHINERY AND EQUIPMENT"/>
    <n v="722"/>
    <n v="119"/>
    <n v="120.8"/>
    <n v="153"/>
    <n v="130.80000000000001"/>
    <n v="1.0827814569536425"/>
    <n v="1139"/>
    <n v="11030.43546357605"/>
    <m/>
    <m/>
  </r>
  <r>
    <n v="1092"/>
    <n v="291808584955"/>
    <x v="149"/>
    <s v="EMERSON PROCESS MANAGEMENT"/>
    <s v="WSHR,12B6336X022,FISH-CO"/>
    <n v="28"/>
    <s v="NOS"/>
    <n v="362.5"/>
    <m/>
    <n v="10150"/>
    <n v="84819090"/>
    <n v="7.4999999999999997E-2"/>
    <n v="0"/>
    <n v="0"/>
    <m/>
    <n v="0.1"/>
    <n v="0"/>
    <n v="0.18"/>
    <s v="001/2017-III368"/>
    <n v="761.25"/>
    <n v="0"/>
    <n v="76.125"/>
    <n v="1977.7275"/>
    <n v="2815.1025"/>
    <s v="DOC PENDING_INV/EXIT/INV/073"/>
    <s v="2000CH010P4102220005"/>
    <s v="0P4102220005"/>
    <n v="291808584955"/>
    <s v="6067029"/>
    <d v="2018-10-03T00:00:00"/>
    <d v="2018-09-26T00:00:00"/>
    <e v="#N/A"/>
    <e v="#N/A"/>
    <e v="#N/A"/>
    <s v="Local"/>
    <m/>
    <m/>
    <m/>
    <m/>
    <m/>
    <m/>
    <n v="2000"/>
    <s v="CH01"/>
    <s v="0P4102220005"/>
    <s v="Verification Completed by NSS"/>
    <m/>
    <n v="9318632222"/>
    <n v="28"/>
    <x v="1068"/>
    <s v="PHASE_1_ACT"/>
    <m/>
    <s v="Documents required for remaining qty"/>
    <n v="2269"/>
    <x v="2"/>
    <n v="362.5"/>
    <d v="2018-09-01T00:00:00"/>
    <s v="(R). MANUFACTURE OF MACHINERY AND EQUIPMENT"/>
    <n v="722"/>
    <n v="81"/>
    <n v="111.6"/>
    <n v="153"/>
    <n v="130.80000000000001"/>
    <n v="1.1720430107526882"/>
    <n v="2296"/>
    <n v="11896.236559139787"/>
    <m/>
    <m/>
  </r>
  <r>
    <n v="1093"/>
    <n v="291605522165"/>
    <x v="371"/>
    <s v="EMERSON PROCESS MANAGEMENT"/>
    <s v="GSKT,SPW,1R309999442,FISH-CO"/>
    <n v="6"/>
    <s v="NOS"/>
    <n v="1691.0600000000002"/>
    <m/>
    <n v="10146.36"/>
    <n v="84819090"/>
    <n v="7.4999999999999997E-2"/>
    <n v="0"/>
    <n v="0"/>
    <m/>
    <n v="0.1"/>
    <n v="0"/>
    <n v="0.18"/>
    <s v="001/2017-III368"/>
    <n v="760.97699999999998"/>
    <n v="0"/>
    <n v="76.097700000000003"/>
    <n v="1977.0182460000003"/>
    <n v="2814.0929460000002"/>
    <s v="DOC PENDING_INV/EXIT/INV/073"/>
    <s v="2000CH010P4102210894"/>
    <s v="0P4102210894"/>
    <n v="291605522165"/>
    <s v="0051591"/>
    <d v="2016-11-21T00:00:00"/>
    <d v="2016-10-21T00:00:00"/>
    <e v="#N/A"/>
    <e v="#N/A"/>
    <e v="#N/A"/>
    <s v="Local"/>
    <m/>
    <m/>
    <m/>
    <m/>
    <m/>
    <m/>
    <n v="2000"/>
    <s v="CH01"/>
    <s v="0P4102210894"/>
    <s v="Verification Completed by NSS"/>
    <m/>
    <n v="6316001673"/>
    <n v="6"/>
    <x v="1069"/>
    <s v="PHASE_1_ACT"/>
    <m/>
    <s v="Duplicate Entry"/>
    <n v="2974"/>
    <x v="2"/>
    <n v="1691.0600000000002"/>
    <d v="2016-10-01T00:00:00"/>
    <s v="(R). MANUFACTURE OF MACHINERY AND EQUIPMENT"/>
    <n v="722"/>
    <n v="58"/>
    <n v="107.9"/>
    <n v="153"/>
    <n v="130.80000000000001"/>
    <n v="1.2122335495829473"/>
    <n v="2996"/>
    <n v="12299.757998146433"/>
    <m/>
    <m/>
  </r>
  <r>
    <n v="1094"/>
    <m/>
    <x v="11"/>
    <s v="STARFLEX SEALING INDIA PVT LTD"/>
    <s v="GSKT,SPW,CL300,316,GPH,1.1/2IN,33FAFC"/>
    <n v="125"/>
    <s v="EA"/>
    <n v="56"/>
    <n v="0"/>
    <n v="7000"/>
    <m/>
    <m/>
    <m/>
    <m/>
    <m/>
    <m/>
    <m/>
    <m/>
    <m/>
    <m/>
    <n v="0"/>
    <m/>
    <m/>
    <m/>
    <s v="DOC PENDING_INV/EXIT/SEP/011"/>
    <s v="2000CH010T2541370064"/>
    <s v="0T2541370064"/>
    <m/>
    <m/>
    <m/>
    <m/>
    <m/>
    <m/>
    <m/>
    <s v="Local"/>
    <m/>
    <m/>
    <m/>
    <m/>
    <m/>
    <m/>
    <n v="2000"/>
    <s v="CH01"/>
    <s v="0T2541370064"/>
    <m/>
    <m/>
    <s v="I#A012324/SEZ004"/>
    <n v="181"/>
    <x v="1070"/>
    <s v="PHASE_2_SEP_NSS"/>
    <m/>
    <m/>
    <n v="45638"/>
    <x v="2"/>
    <n v="56"/>
    <d v="2019-09-01T00:00:00"/>
    <s v="(R). MANUFACTURE OF MACHINERY AND EQUIPMENT"/>
    <n v="722"/>
    <n v="93"/>
    <n v="113.9"/>
    <n v="153"/>
    <n v="130.80000000000001"/>
    <n v="1.1483757682177349"/>
    <n v="1931"/>
    <n v="11639.93678665496"/>
    <m/>
    <m/>
  </r>
  <r>
    <n v="1095"/>
    <n v="291904255145"/>
    <x v="372"/>
    <s v="Fainger Leser Valves (P) Ltd/'Rotac Corporation"/>
    <s v="GSKT,500.2407.0000,LESER"/>
    <n v="21"/>
    <s v="EA"/>
    <n v="480.5"/>
    <m/>
    <n v="10090.5"/>
    <n v="68159990"/>
    <n v="0.1"/>
    <n v="0"/>
    <n v="0"/>
    <n v="0"/>
    <n v="0.1"/>
    <n v="0"/>
    <n v="0.18"/>
    <s v="001/2017-III182D"/>
    <n v="1009.0500000000001"/>
    <n v="0"/>
    <n v="100.90500000000002"/>
    <n v="2016.0818999999999"/>
    <n v="3126.0369000000001"/>
    <s v="DOC PENDING_INV/EXIT/INV/079"/>
    <s v="2000CH010P5269310191"/>
    <s v="0P5269310191"/>
    <n v="291904255145"/>
    <s v="6031163"/>
    <d v="2019-05-03T00:00:00"/>
    <d v="2019-04-26T00:00:00"/>
    <e v="#N/A"/>
    <e v="#N/A"/>
    <e v="#N/A"/>
    <s v="Local"/>
    <m/>
    <m/>
    <m/>
    <m/>
    <m/>
    <m/>
    <n v="2000"/>
    <s v="CH01"/>
    <s v="0P5269310191"/>
    <s v="Verification Completed by NSS"/>
    <m/>
    <s v="6500025066/22"/>
    <n v="21"/>
    <x v="1071"/>
    <s v="PHASE_1_ACT"/>
    <m/>
    <s v="DOCUMENTS REQUIRED FOR REMAINING QTY."/>
    <n v="2057"/>
    <x v="2"/>
    <n v="480.5"/>
    <d v="2019-04-01T00:00:00"/>
    <s v="(R). MANUFACTURE OF MACHINERY AND EQUIPMENT"/>
    <n v="722"/>
    <n v="88"/>
    <n v="112.5"/>
    <n v="153"/>
    <n v="130.80000000000001"/>
    <n v="1.1626666666666667"/>
    <n v="2084"/>
    <n v="11731.888000000001"/>
    <m/>
    <m/>
  </r>
  <r>
    <n v="1096"/>
    <n v="292306457774"/>
    <x v="316"/>
    <s v="SUNDEEP ASSOCIATES"/>
    <s v="GLND PCKG,GPH,12X12MM,98.3%C,W/1TO2%ZN"/>
    <n v="8"/>
    <s v="KG"/>
    <n v="1254.3512499999874"/>
    <m/>
    <n v="10034.809999999899"/>
    <n v="68129919"/>
    <n v="0.1"/>
    <m/>
    <n v="0"/>
    <n v="0"/>
    <n v="0.1"/>
    <n v="0"/>
    <n v="0.18"/>
    <s v="001/2017-III182A"/>
    <n v="1003.48099999999"/>
    <n v="0"/>
    <n v="100.34809999999901"/>
    <n v="2004.95503799998"/>
    <n v="3108.7841379999691"/>
    <s v="DOC PENDING_INV/EXIT/INV/093"/>
    <s v="2000CH010T2515100084"/>
    <s v="0T2515100084"/>
    <n v="292306457774"/>
    <s v="6053017"/>
    <d v="2023-06-21T00:00:00"/>
    <d v="2023-06-19T00:00:00"/>
    <e v="#N/A"/>
    <e v="#N/A"/>
    <e v="#N/A"/>
    <s v="Local"/>
    <m/>
    <m/>
    <m/>
    <m/>
    <m/>
    <m/>
    <n v="2000"/>
    <s v="CH01"/>
    <s v="0T2515100084"/>
    <s v="New_Line item_ Addition"/>
    <m/>
    <s v="SUN/887/23-24"/>
    <n v="8"/>
    <x v="1072"/>
    <s v="PHASE_2_ACT"/>
    <m/>
    <m/>
    <n v="542"/>
    <x v="2"/>
    <n v="1254.3512499999874"/>
    <d v="2023-06-01T00:00:00"/>
    <s v="(R). MANUFACTURE OF MACHINERY AND EQUIPMENT"/>
    <n v="722"/>
    <n v="138"/>
    <n v="128"/>
    <n v="153"/>
    <n v="130.80000000000001"/>
    <n v="1.0218750000000001"/>
    <n v="562"/>
    <n v="10254.321468749898"/>
    <m/>
    <m/>
  </r>
  <r>
    <n v="1097"/>
    <n v="291707727334"/>
    <x v="302"/>
    <s v="Hitachi Hi-Rel Power Electronics"/>
    <s v="CARD,41093373000000000G0L,HITHIREL"/>
    <n v="1"/>
    <s v="NOS"/>
    <n v="10031.309999999899"/>
    <m/>
    <n v="10031.309999999899"/>
    <n v="85049090"/>
    <n v="0.15"/>
    <n v="0"/>
    <n v="0"/>
    <n v="0"/>
    <n v="0.1"/>
    <n v="0"/>
    <n v="0.18"/>
    <s v="001/2017-III375"/>
    <n v="1504.6964999999848"/>
    <n v="0"/>
    <n v="150.4696499999985"/>
    <n v="2103.5657069999788"/>
    <n v="3758.731856999962"/>
    <s v="DOC PENDING_INV/EXIT/INV/066"/>
    <s v="2000GS010P1147010054"/>
    <s v="0P1147010054"/>
    <n v="291707727334"/>
    <s v="6065338"/>
    <d v="2017-12-18T00:00:00"/>
    <d v="2017-12-08T00:00:00"/>
    <e v="#N/A"/>
    <e v="#N/A"/>
    <e v="#N/A"/>
    <s v="Local"/>
    <m/>
    <m/>
    <m/>
    <m/>
    <m/>
    <m/>
    <n v="2000"/>
    <s v="GS01"/>
    <s v="0P1147010054"/>
    <s v="Verification Completed by NSS"/>
    <m/>
    <s v="SINV1718GCSD1708"/>
    <n v="1"/>
    <x v="1073"/>
    <s v="PHASE_1_ACT"/>
    <m/>
    <s v="ITEM NOT FOUND IN INVOICE."/>
    <n v="2561"/>
    <x v="3"/>
    <n v="10031.309999999899"/>
    <d v="2017-12-01T00:00:00"/>
    <s v="(P). MANUFACTURE OF COMPUTER, ELECTRONIC AND OPTICAL PRODUCTS"/>
    <n v="639"/>
    <n v="72"/>
    <n v="110.5"/>
    <n v="153"/>
    <n v="121.7"/>
    <n v="1.1013574660633485"/>
    <n v="2570"/>
    <n v="11048.058162895817"/>
    <m/>
    <m/>
  </r>
  <r>
    <n v="1098"/>
    <n v="291605318690"/>
    <x v="373"/>
    <s v="ALIKRAFT ENGINEERS PVT LTD./'Rajarshi Engineering"/>
    <s v="NOZL,SS316,6D8M36A,MEKASTER"/>
    <n v="3"/>
    <s v="NOS"/>
    <n v="1283.3333333333333"/>
    <m/>
    <n v="3850"/>
    <n v="84819090"/>
    <n v="7.4999999999999997E-2"/>
    <m/>
    <n v="0"/>
    <m/>
    <n v="0.1"/>
    <m/>
    <n v="0.18"/>
    <s v="001/2017-III368"/>
    <n v="288.75"/>
    <n v="0"/>
    <n v="28.875"/>
    <n v="750.17250000000001"/>
    <n v="1067.7975000000001"/>
    <s v="DOC PENDING_INV/EXIT/INV/097"/>
    <s v="2000CH010P5269300509"/>
    <s v="0P5269300509"/>
    <n v="291605318690"/>
    <s v="0050061"/>
    <d v="2016-11-11T00:00:00"/>
    <d v="2016-11-04T00:00:00"/>
    <e v="#N/A"/>
    <e v="#N/A"/>
    <e v="#N/A"/>
    <s v="Local"/>
    <m/>
    <m/>
    <m/>
    <m/>
    <m/>
    <m/>
    <n v="2000"/>
    <s v="CH01"/>
    <s v="0P5269300509"/>
    <s v="Verification Completed by NSS"/>
    <m/>
    <s v="2016-17/407/037/2018-19"/>
    <n v="3"/>
    <x v="1074"/>
    <s v="PHASE_3_ACT"/>
    <m/>
    <m/>
    <n v="2960"/>
    <x v="2"/>
    <n v="3337.6633333333334"/>
    <d v="2016-11-01T00:00:00"/>
    <s v="(R). MANUFACTURE OF MACHINERY AND EQUIPMENT"/>
    <n v="722"/>
    <n v="59"/>
    <n v="107.5"/>
    <n v="153"/>
    <n v="130.80000000000001"/>
    <n v="1.2167441860465118"/>
    <n v="2965"/>
    <n v="12183.247367441862"/>
    <m/>
    <m/>
  </r>
  <r>
    <n v="1099"/>
    <n v="292006563881"/>
    <x v="374"/>
    <s v="THE EARTH INDIA COMPANY"/>
    <s v="BELT,DR,SLIDE,PVC,30MM,1714MM"/>
    <n v="18"/>
    <s v="NOS"/>
    <n v="555.60833333333335"/>
    <m/>
    <n v="10000.950000000001"/>
    <n v="59100090"/>
    <n v="0.2"/>
    <m/>
    <n v="0"/>
    <m/>
    <n v="0.1"/>
    <m/>
    <n v="0.12"/>
    <s v="001/2017-II167"/>
    <n v="2000.1900000000003"/>
    <n v="0"/>
    <n v="200.01900000000003"/>
    <n v="1464.1390800000001"/>
    <n v="3664.3480800000007"/>
    <s v="DOC PENDING_INV/EXIT/INV/096"/>
    <s v="2000CH010P3014190002"/>
    <s v="0P3014190002"/>
    <n v="292006563881"/>
    <s v="6059161"/>
    <d v="2020-09-01T00:00:00"/>
    <d v="2020-08-29T00:00:00"/>
    <e v="#N/A"/>
    <e v="#N/A"/>
    <e v="#N/A"/>
    <s v="Local"/>
    <m/>
    <m/>
    <m/>
    <m/>
    <m/>
    <m/>
    <n v="2000"/>
    <s v="CH01"/>
    <s v="0P3014190002"/>
    <s v="Verification Completed by NSS"/>
    <m/>
    <s v="TEIC20351/2021"/>
    <n v="18"/>
    <x v="1075"/>
    <s v="PHASE_3_ACT"/>
    <m/>
    <m/>
    <n v="1566"/>
    <x v="2"/>
    <n v="555.60833333333335"/>
    <d v="2020-08-01T00:00:00"/>
    <s v="(R). MANUFACTURE OF MACHINERY AND EQUIPMENT"/>
    <n v="722"/>
    <n v="104"/>
    <n v="113.6"/>
    <n v="153"/>
    <n v="130.80000000000001"/>
    <n v="1.1514084507042255"/>
    <n v="1596"/>
    <n v="11515.178345070424"/>
    <m/>
    <m/>
  </r>
  <r>
    <n v="1100"/>
    <n v="292313116546"/>
    <x v="170"/>
    <s v="SARVESH ANALYTICS PVT LTD"/>
    <s v="ELEM FLTR,12-32-50C,SARVESH"/>
    <n v="5"/>
    <s v="NOS"/>
    <n v="1998"/>
    <m/>
    <n v="9990"/>
    <n v="90279090"/>
    <n v="7.4999999999999997E-2"/>
    <n v="0"/>
    <n v="0"/>
    <n v="0"/>
    <n v="0.1"/>
    <n v="0"/>
    <n v="0.18"/>
    <s v="001/2017-III417"/>
    <n v="749.25"/>
    <n v="0"/>
    <n v="74.924999999999997"/>
    <n v="1946.5514999999998"/>
    <n v="2770.7264999999998"/>
    <s v="DOC PENDING_INV/EXIT/INV/089"/>
    <s v="2000CH010P4100991338"/>
    <s v="0P4100991338"/>
    <n v="292313116546"/>
    <s v="6106470"/>
    <d v="2023-12-11T00:00:00"/>
    <d v="2023-12-08T00:00:00"/>
    <e v="#N/A"/>
    <e v="#N/A"/>
    <e v="#N/A"/>
    <s v="Local"/>
    <m/>
    <m/>
    <m/>
    <m/>
    <m/>
    <m/>
    <n v="2000"/>
    <s v="CH01"/>
    <s v="0P4100991338"/>
    <s v="New_Line item_ Addition"/>
    <m/>
    <s v="GI/2324/079"/>
    <n v="5"/>
    <x v="1076"/>
    <s v="PHASE_2_ACT"/>
    <m/>
    <m/>
    <n v="370"/>
    <x v="2"/>
    <n v="1998"/>
    <d v="2023-12-01T00:00:00"/>
    <s v="(R). MANUFACTURE OF MACHINERY AND EQUIPMENT"/>
    <n v="722"/>
    <n v="144"/>
    <n v="129.4"/>
    <n v="153"/>
    <n v="130.80000000000001"/>
    <n v="1.0108191653786709"/>
    <n v="379"/>
    <n v="10098.083462132921"/>
    <m/>
    <m/>
  </r>
  <r>
    <n v="1101"/>
    <n v="292207560470"/>
    <x v="152"/>
    <s v="John Crane sealing systems India"/>
    <s v="BUSH,FLT,87006685,CRANE.J"/>
    <n v="2"/>
    <s v="EA"/>
    <n v="4983.6499999999951"/>
    <m/>
    <n v="9967.2999999999902"/>
    <s v="68151090 / 68151900"/>
    <n v="0.1"/>
    <n v="0"/>
    <n v="0"/>
    <n v="0"/>
    <n v="0.1"/>
    <n v="0"/>
    <n v="0.18"/>
    <s v="001/2017 -III182D"/>
    <n v="996.72999999999911"/>
    <n v="0"/>
    <n v="99.672999999999917"/>
    <n v="1991.4665399999983"/>
    <n v="3087.8695399999974"/>
    <s v="DOC PENDING_INV/EXIT/INV/068"/>
    <s v="2000CH010P3034070839"/>
    <s v="0P3034070839"/>
    <n v="292207560470"/>
    <s v="6067730"/>
    <d v="2022-07-22T00:00:00"/>
    <d v="2022-07-04T00:00:00"/>
    <e v="#N/A"/>
    <e v="#N/A"/>
    <e v="#N/A"/>
    <s v="Local"/>
    <m/>
    <m/>
    <m/>
    <m/>
    <m/>
    <m/>
    <n v="2000"/>
    <s v="CH01"/>
    <s v="0P3034070839"/>
    <s v="Verification Completed by NSS"/>
    <m/>
    <n v="9611020283"/>
    <n v="2"/>
    <x v="1077"/>
    <s v="PHASE_1_ACT"/>
    <m/>
    <s v="Documents required for remaining quantity."/>
    <n v="892"/>
    <x v="2"/>
    <n v="4983.6499999999951"/>
    <d v="2022-07-01T00:00:00"/>
    <s v="(R). MANUFACTURE OF MACHINERY AND EQUIPMENT"/>
    <n v="722"/>
    <n v="127"/>
    <n v="125.8"/>
    <n v="153"/>
    <n v="130.80000000000001"/>
    <n v="1.0397456279809223"/>
    <n v="897"/>
    <n v="10363.456597774237"/>
    <m/>
    <m/>
  </r>
  <r>
    <n v="1102"/>
    <n v="291804726640"/>
    <x v="285"/>
    <s v="INDUSTRIAL BEARING CORPORATION"/>
    <s v="BRG,RLR,MET,22220BK,100MM,180MM,NTN"/>
    <n v="2"/>
    <s v="EA"/>
    <n v="4951.335"/>
    <m/>
    <n v="9902.67"/>
    <n v="84822013"/>
    <n v="7.4999999999999997E-2"/>
    <m/>
    <n v="0"/>
    <m/>
    <n v="0.1"/>
    <m/>
    <n v="0.18"/>
    <s v="001/2017-III369"/>
    <n v="742.70024999999998"/>
    <n v="0"/>
    <n v="74.270025000000004"/>
    <n v="1929.5352495"/>
    <n v="2746.5055244999999"/>
    <s v="DOC PENDING_INV/EXIT/INV/098"/>
    <s v="2000CH010T3006010162"/>
    <s v="0T3006010162"/>
    <n v="291804726640"/>
    <s v="6037795"/>
    <d v="2018-06-07T00:00:00"/>
    <d v="2018-06-05T00:00:00"/>
    <e v="#N/A"/>
    <e v="#N/A"/>
    <e v="#N/A"/>
    <s v="Local"/>
    <m/>
    <m/>
    <m/>
    <m/>
    <m/>
    <m/>
    <n v="2000"/>
    <s v="CH01"/>
    <s v="0T3006010162"/>
    <s v="Verification Completed by NSS"/>
    <m/>
    <s v="1844/18-19"/>
    <n v="2"/>
    <x v="1078"/>
    <s v="PHASE_3_ACT"/>
    <m/>
    <m/>
    <n v="2382"/>
    <x v="2"/>
    <n v="4951.335"/>
    <d v="2018-06-01T00:00:00"/>
    <s v="(R). MANUFACTURE OF MACHINERY AND EQUIPMENT"/>
    <n v="722"/>
    <n v="78"/>
    <n v="110.5"/>
    <n v="153"/>
    <n v="130.80000000000001"/>
    <n v="1.183710407239819"/>
    <n v="2388"/>
    <n v="11721.893538461538"/>
    <m/>
    <m/>
  </r>
  <r>
    <n v="1103"/>
    <n v="292110178286"/>
    <x v="276"/>
    <s v="IGP Engineers Pvt. Ltd."/>
    <s v="GSKT,GRVD,MTL,CL150,RF,GPH,SS,1.1/2,51KF"/>
    <n v="150"/>
    <s v="NOS"/>
    <n v="66"/>
    <m/>
    <n v="9900"/>
    <n v="84841010"/>
    <n v="7.4999999999999997E-2"/>
    <n v="0"/>
    <n v="0"/>
    <n v="0"/>
    <n v="0.1"/>
    <n v="0"/>
    <n v="0.18"/>
    <s v="001/2017 - III369B"/>
    <n v="742.5"/>
    <n v="0"/>
    <n v="74.25"/>
    <n v="1929.0149999999999"/>
    <n v="2745.7649999999999"/>
    <s v="DOC PENDING_INV/EXIT/INV/082"/>
    <s v="2000CH010T2541870021"/>
    <s v="0T2541870021"/>
    <n v="292110178286"/>
    <s v="6088129"/>
    <d v="2021-10-14T00:00:00"/>
    <d v="2021-09-22T00:00:00"/>
    <e v="#N/A"/>
    <e v="#N/A"/>
    <e v="#N/A"/>
    <s v="Local"/>
    <m/>
    <m/>
    <m/>
    <m/>
    <m/>
    <m/>
    <n v="2000"/>
    <s v="CH01"/>
    <s v="0T2541870021"/>
    <s v="Verification Completed by NSS"/>
    <m/>
    <s v="IGP06577/21-22"/>
    <n v="150"/>
    <x v="1079"/>
    <s v="PHASE_1_ACT"/>
    <m/>
    <m/>
    <n v="1177"/>
    <x v="2"/>
    <n v="66"/>
    <d v="2021-09-01T00:00:00"/>
    <s v="(R). MANUFACTURE OF MACHINERY AND EQUIPMENT"/>
    <n v="722"/>
    <n v="117"/>
    <n v="120.7"/>
    <n v="153"/>
    <n v="130.80000000000001"/>
    <n v="1.0836785418392709"/>
    <n v="1200"/>
    <n v="10728.417564208783"/>
    <m/>
    <m/>
  </r>
  <r>
    <n v="1104"/>
    <n v="292103007512"/>
    <x v="303"/>
    <s v="ABB India Limited"/>
    <s v="O-RING,VITON,6704,CPC"/>
    <n v="8"/>
    <s v="NOS"/>
    <n v="1236"/>
    <m/>
    <n v="9888"/>
    <n v="73182100"/>
    <n v="0.15"/>
    <n v="0"/>
    <n v="0"/>
    <n v="0"/>
    <n v="0.1"/>
    <n v="0"/>
    <n v="0.18"/>
    <s v="001/2017-III232"/>
    <n v="1483.2"/>
    <n v="0"/>
    <n v="148.32000000000002"/>
    <n v="2073.5136000000002"/>
    <n v="3705.0336000000002"/>
    <s v="DOC PENDING_INV/EXIT/INV/071"/>
    <s v="2000CH010P4100990264"/>
    <s v="0P4100990264"/>
    <n v="292103007512"/>
    <s v="6025755"/>
    <d v="2021-03-25T00:00:00"/>
    <d v="2021-03-16T00:00:00"/>
    <e v="#N/A"/>
    <e v="#N/A"/>
    <e v="#N/A"/>
    <s v="Local"/>
    <m/>
    <m/>
    <m/>
    <m/>
    <m/>
    <m/>
    <n v="2000"/>
    <s v="CH01"/>
    <s v="0P4100990264"/>
    <s v="Verification Completed by NSS"/>
    <m/>
    <n v="202901097058"/>
    <n v="8"/>
    <x v="1080"/>
    <s v="PHASE_1_ACT"/>
    <m/>
    <s v="DOCUMENT REQUIRED"/>
    <n v="1367"/>
    <x v="2"/>
    <n v="1236"/>
    <d v="2021-03-01T00:00:00"/>
    <s v="(R). MANUFACTURE OF MACHINERY AND EQUIPMENT"/>
    <n v="722"/>
    <n v="111"/>
    <n v="116.1"/>
    <n v="153"/>
    <n v="130.80000000000001"/>
    <n v="1.1266149870801034"/>
    <n v="1384"/>
    <n v="11139.968992248063"/>
    <m/>
    <m/>
  </r>
  <r>
    <n v="1105"/>
    <n v="292202282853"/>
    <x v="375"/>
    <s v="ELECTRO SALES CORPORATION"/>
    <s v="GLND,CBL,DBL COMPR,WP,1IN,12MM,18MM"/>
    <n v="61"/>
    <s v="EA"/>
    <n v="159.85377049180312"/>
    <m/>
    <n v="9751.0799999999908"/>
    <n v="85389000"/>
    <n v="7.4999999999999997E-2"/>
    <s v="57/2017-19"/>
    <n v="0"/>
    <n v="0"/>
    <n v="0.1"/>
    <n v="0"/>
    <n v="0.18"/>
    <s v="001/2017 - III389"/>
    <n v="731.33099999999934"/>
    <n v="0"/>
    <n v="73.133099999999942"/>
    <n v="1899.9979379999982"/>
    <n v="2704.4620379999974"/>
    <s v="DOC PENDING_INV/EXIT/INV/084"/>
    <s v="2000CH010T5580560137"/>
    <s v="0T5580560137"/>
    <n v="292202282853"/>
    <s v="6020748"/>
    <d v="2022-03-04T00:00:00"/>
    <d v="2022-03-02T00:00:00"/>
    <e v="#N/A"/>
    <e v="#N/A"/>
    <e v="#N/A"/>
    <s v="Local"/>
    <m/>
    <m/>
    <m/>
    <m/>
    <m/>
    <m/>
    <n v="2000"/>
    <s v="CH01"/>
    <s v="0T5580560137"/>
    <s v="Verification Completed by NSS"/>
    <m/>
    <n v="2597"/>
    <n v="61"/>
    <x v="1081"/>
    <s v="PHASE_1_ACT"/>
    <m/>
    <n v="1"/>
    <n v="1016"/>
    <x v="1"/>
    <n v="159.85377049180312"/>
    <d v="2022-03-01T00:00:00"/>
    <s v="(Q). MANUFACTURE OF ELECTRICAL EQUIPMENT"/>
    <n v="666"/>
    <n v="123"/>
    <n v="126"/>
    <n v="153"/>
    <n v="133.4"/>
    <n v="1.0587301587301587"/>
    <n v="1019"/>
    <n v="10323.762476190466"/>
    <m/>
    <m/>
  </r>
  <r>
    <n v="1106"/>
    <m/>
    <x v="11"/>
    <s v="Jay Project"/>
    <s v="DEFLR,LIQ,SS 316,KPD 32/20A,2360001,KBL"/>
    <n v="5"/>
    <s v="EA"/>
    <n v="1946.3099999999981"/>
    <m/>
    <n v="9731.5499999999902"/>
    <n v="87089100"/>
    <n v="0.15"/>
    <m/>
    <m/>
    <m/>
    <n v="0.1"/>
    <m/>
    <n v="0.28000000000000003"/>
    <s v="001/2017-IV170"/>
    <n v="1459.7324999999985"/>
    <n v="0"/>
    <n v="145.97324999999987"/>
    <n v="3174.4316099999969"/>
    <n v="4780.1373599999952"/>
    <s v="DOC PENDING_INV/EXIT/INV/164"/>
    <s v="2000GS010P4205023118"/>
    <s v="2000GS010P4205023118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23118"/>
    <s v="Verification Completed by NSS"/>
    <s v="Phaze1_Part_2"/>
    <s v="17018"/>
    <n v="5"/>
    <x v="1082"/>
    <s v="PHASE_6_ACT"/>
    <m/>
    <m/>
    <n v="2791"/>
    <x v="2"/>
    <n v="1946.3099999999981"/>
    <d v="2017-04-01T00:00:00"/>
    <s v="(R). MANUFACTURE OF MACHINERY AND EQUIPMENT"/>
    <n v="722"/>
    <n v="64"/>
    <n v="108.3"/>
    <n v="153"/>
    <n v="130.80000000000001"/>
    <n v="1.2077562326869808"/>
    <n v="2814"/>
    <n v="11753.340166204976"/>
    <m/>
    <m/>
  </r>
  <r>
    <n v="1107"/>
    <n v="171900089082"/>
    <x v="346"/>
    <s v="Kobe Steel, Ltd."/>
    <s v="GSKT,M24221140#01,KOBE"/>
    <n v="8"/>
    <s v="PCS"/>
    <n v="1338"/>
    <m/>
    <n v="10704"/>
    <n v="59111000"/>
    <n v="0.1"/>
    <m/>
    <n v="0"/>
    <m/>
    <n v="0.1"/>
    <n v="0"/>
    <n v="0.12"/>
    <m/>
    <n v="1070.4000000000001"/>
    <n v="0"/>
    <n v="107.04000000000002"/>
    <n v="1425.7728"/>
    <n v="2603.2128000000002"/>
    <s v="DOC PENDING_INV/EXIT/INV/086"/>
    <s v="2000CH010P0801040392"/>
    <s v="0P0801040392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40392"/>
    <s v="Verification Completed by NSS"/>
    <m/>
    <s v="18-19764,5-0"/>
    <n v="8"/>
    <x v="1083"/>
    <s v="PHASE_2_ACT"/>
    <m/>
    <s v="DOCUMENTS REQUIRED FOR REMAINING QTY"/>
    <n v="2228"/>
    <x v="2"/>
    <n v="1215.2650000000001"/>
    <d v="2018-11-01T00:00:00"/>
    <s v="(R). MANUFACTURE OF MACHINERY AND EQUIPMENT"/>
    <n v="722"/>
    <n v="83"/>
    <n v="111.9"/>
    <n v="153"/>
    <n v="130.80000000000001"/>
    <n v="1.1689008042895443"/>
    <n v="2235"/>
    <n v="11364.193887399466"/>
    <m/>
    <m/>
  </r>
  <r>
    <n v="1108"/>
    <n v="171802669975"/>
    <x v="11"/>
    <s v="Coperion K-Tron (Switzerland) LLC"/>
    <s v="0P4165010434  CBL ASSY,M16,JACK,0000009438  (30175312)"/>
    <n v="2"/>
    <s v="EA"/>
    <n v="6173.63"/>
    <m/>
    <n v="12347.26"/>
    <n v="84834000"/>
    <n v="7.4999999999999997E-2"/>
    <m/>
    <m/>
    <m/>
    <n v="0.1"/>
    <m/>
    <n v="0.18"/>
    <s v="III369A"/>
    <n v="926.04449999999997"/>
    <m/>
    <n v="92.60445"/>
    <n v="2405.8636110000002"/>
    <n v="3424.5125610000005"/>
    <s v="NA_INV/EXIT/INV/151_DOC PENDING"/>
    <s v="2000CH010P4165010434"/>
    <s v="0P4165010434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65010434"/>
    <s v="Verification Completed by NSS"/>
    <s v="Phaze1_Part_1"/>
    <n v="30175312"/>
    <n v="2"/>
    <x v="1084"/>
    <s v="PHASE_3_NSS"/>
    <s v="63 LINE ITEM OF NSS"/>
    <m/>
    <n v="2264"/>
    <x v="1"/>
    <n v="4855.25"/>
    <d v="2018-10-01T00:00:00"/>
    <s v="(Q). MANUFACTURE OF ELECTRICAL EQUIPMENT"/>
    <n v="666"/>
    <n v="82"/>
    <n v="111.7"/>
    <n v="153"/>
    <n v="133.4"/>
    <n v="1.1942703670546106"/>
    <n v="2266"/>
    <n v="11596.962399283797"/>
    <m/>
    <m/>
  </r>
  <r>
    <n v="1109"/>
    <n v="291901454773"/>
    <x v="376"/>
    <s v="Arihant Belting Pvt. Ltd."/>
    <s v="V-BELT,SPB 3800"/>
    <n v="16"/>
    <s v="NOS"/>
    <n v="606.05999999999938"/>
    <m/>
    <n v="9696.95999999999"/>
    <n v="40103999"/>
    <n v="0.1"/>
    <n v="0"/>
    <n v="0"/>
    <n v="0"/>
    <n v="0.1"/>
    <n v="0"/>
    <n v="0.18"/>
    <s v="001/2017-III120"/>
    <n v="969.695999999999"/>
    <n v="0"/>
    <n v="96.9695999999999"/>
    <n v="1937.4526079999978"/>
    <n v="3004.1182079999967"/>
    <s v="DOC PENDING_INV/EXIT/INV/070"/>
    <s v="2000CH010P3048010134"/>
    <s v="0P3048010134"/>
    <n v="291901454773"/>
    <s v="6011003"/>
    <d v="2019-02-13T00:00:00"/>
    <d v="2019-02-07T00:00:00"/>
    <e v="#N/A"/>
    <e v="#N/A"/>
    <e v="#N/A"/>
    <s v="Local"/>
    <m/>
    <m/>
    <m/>
    <m/>
    <m/>
    <m/>
    <n v="2000"/>
    <s v="CH01"/>
    <s v="0P3048010134"/>
    <s v="Verification Completed by NSS"/>
    <m/>
    <n v="6611"/>
    <n v="16"/>
    <x v="1085"/>
    <s v="PHASE_1_ACT"/>
    <m/>
    <s v="Documents Required for remaining quantity."/>
    <n v="2135"/>
    <x v="2"/>
    <n v="606.05999999999938"/>
    <d v="2019-02-01T00:00:00"/>
    <s v="(R). MANUFACTURE OF MACHINERY AND EQUIPMENT"/>
    <n v="722"/>
    <n v="86"/>
    <n v="111.5"/>
    <n v="153"/>
    <n v="130.80000000000001"/>
    <n v="1.1730941704035875"/>
    <n v="2143"/>
    <n v="11375.447246636761"/>
    <m/>
    <m/>
  </r>
  <r>
    <n v="1110"/>
    <n v="291805800650"/>
    <x v="332"/>
    <s v="Ingersoll Rand India Limited"/>
    <s v="O-RING,28.56X0.210MM,67677955,IR"/>
    <n v="2"/>
    <s v="EA"/>
    <n v="4838"/>
    <m/>
    <n v="9676"/>
    <n v="40169990"/>
    <n v="0.2"/>
    <n v="0"/>
    <n v="0"/>
    <n v="0"/>
    <n v="0.1"/>
    <n v="0"/>
    <n v="0.18"/>
    <s v="001/2017-III123A"/>
    <n v="1935.2"/>
    <n v="0"/>
    <n v="193.52"/>
    <n v="2124.8496"/>
    <n v="4253.5696000000007"/>
    <s v="DOC PENDING_INV/EXIT/INV/065"/>
    <s v="2000CH010P0802041809"/>
    <s v="0P0802041809"/>
    <n v="291805800650"/>
    <s v="6046276"/>
    <d v="2018-07-11T00:00:00"/>
    <d v="2018-05-16T00:00:00"/>
    <e v="#N/A"/>
    <e v="#N/A"/>
    <e v="#N/A"/>
    <s v="Local"/>
    <m/>
    <m/>
    <m/>
    <m/>
    <m/>
    <m/>
    <n v="2000"/>
    <s v="CH01"/>
    <s v="0P0802041809"/>
    <s v="Verification Completed by NSS"/>
    <m/>
    <n v="21900095"/>
    <n v="2"/>
    <x v="1086"/>
    <s v="PHASE_1_ACT"/>
    <m/>
    <s v="Documents required for remaining qty"/>
    <n v="2402"/>
    <x v="2"/>
    <n v="4838"/>
    <d v="2018-05-01T00:00:00"/>
    <s v="(R). MANUFACTURE OF MACHINERY AND EQUIPMENT"/>
    <n v="722"/>
    <n v="77"/>
    <n v="109.9"/>
    <n v="153"/>
    <n v="130.80000000000001"/>
    <n v="1.1901728844404005"/>
    <n v="2419"/>
    <n v="11516.112829845315"/>
    <m/>
    <m/>
  </r>
  <r>
    <n v="1111"/>
    <n v="292203928354"/>
    <x v="278"/>
    <s v="GAUTAM INDUSTRIAL CORPORATION"/>
    <s v="RDCR,CON,BW,A234-WPB,80,3X1IN"/>
    <n v="24"/>
    <s v="EA"/>
    <n v="400.87541666666669"/>
    <m/>
    <n v="9621.01"/>
    <n v="73072300"/>
    <n v="0.1"/>
    <s v="050/2017-377"/>
    <n v="0"/>
    <n v="0"/>
    <n v="0.1"/>
    <n v="0"/>
    <n v="0.18"/>
    <s v="001/2017-III221"/>
    <n v="962.10100000000011"/>
    <n v="0"/>
    <n v="96.210100000000011"/>
    <n v="1922.2777980000001"/>
    <n v="2980.588898"/>
    <s v="DOC PENDING_INV/EXIT/INV/093"/>
    <s v="2000CH010T1729460233"/>
    <s v="0T1729460233"/>
    <n v="292203928354"/>
    <s v="6035906"/>
    <d v="2022-04-18T00:00:00"/>
    <d v="2022-04-12T00:00:00"/>
    <e v="#N/A"/>
    <e v="#N/A"/>
    <e v="#N/A"/>
    <s v="Local"/>
    <m/>
    <m/>
    <m/>
    <m/>
    <m/>
    <m/>
    <n v="2000"/>
    <s v="CH01"/>
    <s v="0T1729460233"/>
    <s v="Verification Completed by NSS"/>
    <m/>
    <s v="BOM/037/22-23"/>
    <n v="24"/>
    <x v="1087"/>
    <s v="PHASE_2_ACT"/>
    <m/>
    <m/>
    <n v="975"/>
    <x v="2"/>
    <n v="400.87541666666669"/>
    <d v="2022-04-01T00:00:00"/>
    <s v="(R). MANUFACTURE OF MACHINERY AND EQUIPMENT"/>
    <n v="722"/>
    <n v="124"/>
    <n v="124.3"/>
    <n v="153"/>
    <n v="130.80000000000001"/>
    <n v="1.0522928399034595"/>
    <n v="988"/>
    <n v="10124.119935639583"/>
    <m/>
    <m/>
  </r>
  <r>
    <n v="1112"/>
    <n v="292401016106"/>
    <x v="377"/>
    <s v="EMERSON PROCESS MANAGEMENT"/>
    <s v="SEAT RING,ET-NS,24A5239X012,FISH-CO"/>
    <n v="2"/>
    <s v="NOS"/>
    <n v="4803"/>
    <m/>
    <n v="9606"/>
    <n v="84819090"/>
    <n v="7.4999999999999997E-2"/>
    <n v="0"/>
    <n v="0"/>
    <n v="0"/>
    <n v="0.1"/>
    <n v="0"/>
    <n v="0.18"/>
    <s v="001/2017-III368"/>
    <n v="720.44999999999993"/>
    <n v="0"/>
    <n v="72.045000000000002"/>
    <n v="1871.7291"/>
    <n v="2664.2240999999999"/>
    <s v="DOC PENDING_INV/EXIT/INV/089"/>
    <s v="2000CH010P4102201042"/>
    <s v="0P4102201042"/>
    <n v="292401016106"/>
    <s v="6008839"/>
    <d v="2024-01-29T00:00:00"/>
    <d v="2024-01-18T00:00:00"/>
    <e v="#N/A"/>
    <e v="#N/A"/>
    <e v="#N/A"/>
    <s v="Local"/>
    <m/>
    <m/>
    <m/>
    <m/>
    <m/>
    <m/>
    <n v="2000"/>
    <s v="CH01"/>
    <s v="0P4102201042"/>
    <s v="New_Line item_ Addition"/>
    <m/>
    <s v="23RXC10027"/>
    <n v="2"/>
    <x v="1088"/>
    <s v="PHASE_2_ACT"/>
    <m/>
    <m/>
    <n v="329"/>
    <x v="2"/>
    <n v="4803"/>
    <d v="2024-01-01T00:00:00"/>
    <s v="(R). MANUFACTURE OF MACHINERY AND EQUIPMENT"/>
    <n v="722"/>
    <n v="145"/>
    <n v="129.80000000000001"/>
    <n v="153"/>
    <n v="130.80000000000001"/>
    <n v="1.0077041602465331"/>
    <n v="348"/>
    <n v="9680.0061633281966"/>
    <m/>
    <m/>
  </r>
  <r>
    <n v="1113"/>
    <n v="291703264554"/>
    <x v="341"/>
    <s v="Jay Project"/>
    <s v="GLND,SPLIT,CS,KPD 80/20,2290001,KBL"/>
    <n v="4"/>
    <s v="NOS"/>
    <n v="2397.6649999999977"/>
    <m/>
    <n v="9590.6599999999908"/>
    <n v="84139120"/>
    <n v="7.4999999999999997E-2"/>
    <n v="0"/>
    <n v="0"/>
    <n v="0"/>
    <n v="0.1"/>
    <n v="0"/>
    <n v="0.18"/>
    <s v="001/2017-III308B"/>
    <n v="719.29949999999928"/>
    <n v="0"/>
    <n v="71.929949999999934"/>
    <n v="1868.740100999998"/>
    <n v="2659.9695509999974"/>
    <s v="DOC PENDING_INV/EXIT/INV/076"/>
    <s v="2000GS010P4205023060"/>
    <s v="0P4205023060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23060"/>
    <s v="Verification Completed by NSS"/>
    <m/>
    <s v="17018/17077-17-18"/>
    <n v="4"/>
    <x v="1089"/>
    <s v="PHASE_1_ACT"/>
    <m/>
    <s v="documents required for remaining qty"/>
    <n v="2791"/>
    <x v="2"/>
    <n v="2397.6649999999977"/>
    <d v="2017-04-01T00:00:00"/>
    <s v="(R). MANUFACTURE OF MACHINERY AND EQUIPMENT"/>
    <n v="722"/>
    <n v="64"/>
    <n v="108.3"/>
    <n v="153"/>
    <n v="130.80000000000001"/>
    <n v="1.2077562326869808"/>
    <n v="2814"/>
    <n v="11583.179390581709"/>
    <m/>
    <m/>
  </r>
  <r>
    <n v="1114"/>
    <n v="291907717905"/>
    <x v="199"/>
    <s v="Shasan Piping Solution"/>
    <s v="RDCR,CON,BW,A234-WPB,80/80,1X1/2IN"/>
    <n v="145"/>
    <s v="NOS"/>
    <n v="27.586206896551722"/>
    <m/>
    <n v="4000"/>
    <n v="73079990"/>
    <n v="0.1"/>
    <s v="050/2017-377A"/>
    <n v="0"/>
    <m/>
    <n v="0.1"/>
    <m/>
    <n v="0.18"/>
    <s v="001/2017-III221"/>
    <n v="400"/>
    <n v="0"/>
    <n v="40"/>
    <n v="799.19999999999993"/>
    <n v="1239.1999999999998"/>
    <s v="DOC PENDING_INV/EXIT/INV/097"/>
    <s v="2000CH010T1729460023"/>
    <s v="0T1729460023"/>
    <n v="291907717905"/>
    <s v="6056408"/>
    <d v="2019-08-08T00:00:00"/>
    <d v="2019-08-07T00:00:00"/>
    <e v="#N/A"/>
    <e v="#N/A"/>
    <e v="#N/A"/>
    <s v="Local"/>
    <m/>
    <m/>
    <m/>
    <m/>
    <m/>
    <m/>
    <n v="2000"/>
    <s v="CH01"/>
    <s v="0T1729460023"/>
    <s v="Verification Completed by NSS"/>
    <m/>
    <s v="SPS-067/19-20"/>
    <n v="145"/>
    <x v="1090"/>
    <s v="PHASE_3_ACT"/>
    <m/>
    <m/>
    <n v="1954"/>
    <x v="2"/>
    <n v="66.066275862068963"/>
    <d v="2019-08-01T00:00:00"/>
    <s v="(R). MANUFACTURE OF MACHINERY AND EQUIPMENT"/>
    <n v="722"/>
    <n v="92"/>
    <n v="113.6"/>
    <n v="153"/>
    <n v="130.80000000000001"/>
    <n v="1.1514084507042255"/>
    <n v="1962"/>
    <n v="11030.043908450707"/>
    <m/>
    <m/>
  </r>
  <r>
    <n v="1115"/>
    <n v="292107665592"/>
    <x v="378"/>
    <s v="Real Fasteners Pvt. Ltd."/>
    <s v="STBLT+N,SA193-B7,METRIC,170MM,M20"/>
    <n v="112"/>
    <s v="EA"/>
    <n v="85.457499999999911"/>
    <m/>
    <n v="9571.2399999999907"/>
    <n v="73181500"/>
    <n v="0.15"/>
    <n v="0"/>
    <n v="0"/>
    <n v="0"/>
    <n v="0.1"/>
    <n v="0"/>
    <n v="0.18"/>
    <s v="001/2017 - III232"/>
    <n v="1435.6859999999986"/>
    <n v="0"/>
    <n v="143.56859999999986"/>
    <n v="2007.0890279999981"/>
    <n v="3586.3436279999964"/>
    <s v="DOC PENDING_INV/EXIT/INV/081"/>
    <s v="2000CH010T1538570040"/>
    <s v="0T1538570040"/>
    <n v="292107665592"/>
    <s v="6065608"/>
    <d v="2021-08-05T00:00:00"/>
    <d v="2021-07-30T00:00:00"/>
    <e v="#N/A"/>
    <e v="#N/A"/>
    <e v="#N/A"/>
    <s v="Local"/>
    <m/>
    <m/>
    <m/>
    <m/>
    <m/>
    <m/>
    <n v="2000"/>
    <s v="CH01"/>
    <s v="0T1538570040"/>
    <s v="Verification Completed by NSS"/>
    <m/>
    <s v="RF/41/21-22"/>
    <n v="112"/>
    <x v="1091"/>
    <s v="PHASE_1_ACT"/>
    <m/>
    <m/>
    <n v="1231"/>
    <x v="2"/>
    <n v="85.457499999999911"/>
    <d v="2021-07-01T00:00:00"/>
    <s v="(R). MANUFACTURE OF MACHINERY AND EQUIPMENT"/>
    <n v="722"/>
    <n v="115"/>
    <n v="119.2"/>
    <n v="153"/>
    <n v="130.80000000000001"/>
    <n v="1.0973154362416109"/>
    <n v="1262"/>
    <n v="10502.669395973146"/>
    <m/>
    <m/>
  </r>
  <r>
    <n v="1116"/>
    <n v="171801082633"/>
    <x v="20"/>
    <s v="Nidec ASI S.p.A"/>
    <s v="RESIST,CHG,ELC40862802,NIDEC"/>
    <n v="2"/>
    <s v="EA"/>
    <n v="4774.42"/>
    <m/>
    <n v="9548.84"/>
    <s v="85049000 / 85049090"/>
    <n v="0.15"/>
    <n v="0"/>
    <n v="0"/>
    <n v="0"/>
    <n v="0.1"/>
    <n v="0"/>
    <n v="0.18"/>
    <s v="001/2017-III375"/>
    <n v="1432.326"/>
    <n v="0"/>
    <n v="143.23260000000002"/>
    <n v="2002.391748"/>
    <n v="3577.9503480000003"/>
    <s v="DOC PENDING_INV/EXIT/INV/065"/>
    <s v="2000GS010P1003020202"/>
    <s v="0P1003020202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02"/>
    <s v="Verification Completed by NSS"/>
    <s v="Phaze1_Part_2"/>
    <n v="7068019"/>
    <n v="2"/>
    <x v="1092"/>
    <s v="PHASE_1_ACT"/>
    <m/>
    <s v="REQUIRED ALL PAGES OF BOE."/>
    <m/>
    <x v="1"/>
    <n v="4774.42"/>
    <d v="2019-09-01T00:00:00"/>
    <s v="(Q). MANUFACTURE OF ELECTRICAL EQUIPMENT"/>
    <n v="666"/>
    <n v="93"/>
    <n v="110.5"/>
    <n v="153"/>
    <n v="133.4"/>
    <n v="1.207239819004525"/>
    <n v="1931"/>
    <n v="11527.73987330317"/>
    <m/>
    <m/>
  </r>
  <r>
    <n v="1117"/>
    <n v="291604728763"/>
    <x v="119"/>
    <s v="Emerson Process Management"/>
    <s v="SEAT RING,2,2IN PORT,15A6505X012,FISH-CO"/>
    <n v="1"/>
    <s v="NOS"/>
    <n v="9529.5"/>
    <m/>
    <n v="9529.5"/>
    <n v="84819090"/>
    <n v="7.4999999999999997E-2"/>
    <n v="0"/>
    <n v="0"/>
    <m/>
    <n v="0.1"/>
    <n v="0"/>
    <n v="0.18"/>
    <s v="001/2017-III368"/>
    <n v="714.71249999999998"/>
    <n v="0"/>
    <n v="71.471249999999998"/>
    <n v="1856.823075"/>
    <n v="2643.0068249999999"/>
    <s v="DOC PENDING_INV/EXIT/INV/073"/>
    <s v="2000CH010P4102210635"/>
    <s v="0P4102210635"/>
    <n v="291604728763"/>
    <s v="0045120"/>
    <d v="2016-10-10T00:00:00"/>
    <d v="2016-09-16T00:00:00"/>
    <e v="#N/A"/>
    <e v="#N/A"/>
    <e v="#N/A"/>
    <s v="Local"/>
    <m/>
    <m/>
    <m/>
    <m/>
    <m/>
    <m/>
    <n v="2000"/>
    <s v="CH01"/>
    <s v="0P4102210635"/>
    <s v="Verification Completed by NSS"/>
    <m/>
    <n v="6316001236"/>
    <n v="1"/>
    <x v="1093"/>
    <s v="PHASE_1_ACT"/>
    <m/>
    <s v="Duplicate Entry"/>
    <n v="3009"/>
    <x v="2"/>
    <n v="9529.5"/>
    <d v="2016-09-01T00:00:00"/>
    <s v="(R). MANUFACTURE OF MACHINERY AND EQUIPMENT"/>
    <n v="722"/>
    <n v="57"/>
    <n v="107.4"/>
    <n v="153"/>
    <n v="130.80000000000001"/>
    <n v="1.217877094972067"/>
    <n v="3026"/>
    <n v="11605.759776536312"/>
    <m/>
    <m/>
  </r>
  <r>
    <n v="1118"/>
    <n v="291906599681"/>
    <x v="379"/>
    <s v="Eagle Burgmann India Pvt. Ltd."/>
    <s v="O-RING,FKM,09H75VKP770PTA2/2.3,EAGLEBUR"/>
    <n v="3"/>
    <s v="NOS"/>
    <n v="1642.6666666666667"/>
    <m/>
    <n v="4928"/>
    <n v="84842000"/>
    <n v="7.4999999999999997E-2"/>
    <n v="0"/>
    <n v="0"/>
    <n v="0"/>
    <n v="0.1"/>
    <n v="0"/>
    <n v="0.18"/>
    <s v="001/2017-III369B"/>
    <n v="369.59999999999997"/>
    <n v="0"/>
    <n v="36.96"/>
    <n v="960.22080000000005"/>
    <n v="1366.7808"/>
    <s v="DOC PENDING_INV/EXIT/INV/069"/>
    <s v="2000CH010P3034071318"/>
    <s v="0P3034071318"/>
    <n v="291906599681"/>
    <s v="6048453"/>
    <d v="2019-07-10T00:00:00"/>
    <d v="2019-06-29T00:00:00"/>
    <e v="#N/A"/>
    <e v="#N/A"/>
    <e v="#N/A"/>
    <s v="Local"/>
    <m/>
    <m/>
    <m/>
    <m/>
    <m/>
    <m/>
    <n v="2000"/>
    <s v="CH01"/>
    <s v="0P3034071318"/>
    <s v="Verification Completed by NSS"/>
    <s v="Phaze_2"/>
    <n v="27301211"/>
    <n v="3"/>
    <x v="1094"/>
    <s v="PHASE_1_ACT"/>
    <m/>
    <m/>
    <n v="1993"/>
    <x v="2"/>
    <n v="3153.3233333333301"/>
    <d v="2019-06-01T00:00:00"/>
    <s v="(R). MANUFACTURE OF MACHINERY AND EQUIPMENT"/>
    <n v="722"/>
    <n v="90"/>
    <n v="113.1"/>
    <n v="153"/>
    <n v="130.80000000000001"/>
    <n v="1.1564986737400531"/>
    <n v="2023"/>
    <n v="10940.442758620678"/>
    <m/>
    <m/>
  </r>
  <r>
    <n v="1119"/>
    <n v="292203928354"/>
    <x v="278"/>
    <s v="GAUTAM INDUSTRIAL CORPORATION"/>
    <s v="RDCR,CON,SW,A234-WPB,CL3000,1.1/2X1/2IN"/>
    <n v="92"/>
    <s v="EA"/>
    <n v="102.31260869565217"/>
    <m/>
    <n v="9412.76"/>
    <n v="73072300"/>
    <n v="0.1"/>
    <s v="050/2017-377"/>
    <n v="0"/>
    <n v="0"/>
    <n v="0.1"/>
    <n v="0"/>
    <n v="0.18"/>
    <s v="001/2017-III221"/>
    <n v="941.27600000000007"/>
    <n v="0"/>
    <n v="94.127600000000015"/>
    <n v="1880.6694479999999"/>
    <n v="2916.0730480000002"/>
    <s v="DOC PENDING_INV/EXIT/INV/093"/>
    <s v="2000CH010T1737700051"/>
    <s v="0T1737700051"/>
    <n v="292203928354"/>
    <s v="6035906"/>
    <d v="2022-04-18T00:00:00"/>
    <d v="2022-04-12T00:00:00"/>
    <e v="#N/A"/>
    <e v="#N/A"/>
    <e v="#N/A"/>
    <s v="Local"/>
    <m/>
    <m/>
    <m/>
    <m/>
    <m/>
    <m/>
    <n v="2000"/>
    <s v="CH01"/>
    <s v="0T1737700051"/>
    <s v="Verification Completed by NSS"/>
    <m/>
    <s v="BOM/037/22-23"/>
    <n v="92"/>
    <x v="1095"/>
    <s v="PHASE_2_ACT"/>
    <m/>
    <m/>
    <n v="975"/>
    <x v="2"/>
    <n v="102.31260869565217"/>
    <d v="2022-04-01T00:00:00"/>
    <s v="(R). MANUFACTURE OF MACHINERY AND EQUIPMENT"/>
    <n v="722"/>
    <n v="124"/>
    <n v="124.3"/>
    <n v="153"/>
    <n v="130.80000000000001"/>
    <n v="1.0522928399034595"/>
    <n v="988"/>
    <n v="9904.9799517296869"/>
    <m/>
    <m/>
  </r>
  <r>
    <n v="1120"/>
    <n v="291604615584"/>
    <x v="365"/>
    <s v="EKON ABRASIVES"/>
    <s v="PAPER,EMERY,9X11IN,320GR"/>
    <n v="213"/>
    <s v="EA"/>
    <n v="44.067699530516435"/>
    <m/>
    <n v="9386.42"/>
    <n v="68052010"/>
    <n v="0.1"/>
    <n v="0"/>
    <n v="0"/>
    <n v="0"/>
    <n v="0.1"/>
    <n v="0"/>
    <n v="0.18"/>
    <s v="001/2017 -III179"/>
    <n v="938.64200000000005"/>
    <n v="0"/>
    <n v="93.864200000000011"/>
    <n v="1875.406716"/>
    <n v="2907.9129160000002"/>
    <s v="DOC PENDING_INV/EXIT/INV/081"/>
    <s v="2000CH010T0116100024"/>
    <s v="0T0116100024"/>
    <n v="291604615584"/>
    <s v="0044227"/>
    <d v="2016-10-03T00:00:00"/>
    <d v="2016-09-24T00:00:00"/>
    <e v="#N/A"/>
    <e v="#N/A"/>
    <e v="#N/A"/>
    <s v="Local"/>
    <m/>
    <m/>
    <m/>
    <m/>
    <m/>
    <m/>
    <n v="2000"/>
    <s v="CH01"/>
    <s v="0T0116100024"/>
    <s v="Verification Completed by NSS"/>
    <m/>
    <n v="1714991"/>
    <n v="213"/>
    <x v="1096"/>
    <s v="PHASE_1_ACT"/>
    <m/>
    <m/>
    <n v="3001"/>
    <x v="2"/>
    <n v="44.067699530516435"/>
    <d v="2016-09-01T00:00:00"/>
    <s v="(R). MANUFACTURE OF MACHINERY AND EQUIPMENT"/>
    <n v="722"/>
    <n v="57"/>
    <n v="107.4"/>
    <n v="153"/>
    <n v="130.80000000000001"/>
    <n v="1.217877094972067"/>
    <n v="3026"/>
    <n v="11431.50592178771"/>
    <m/>
    <m/>
  </r>
  <r>
    <n v="1121"/>
    <n v="292309831844"/>
    <x v="353"/>
    <s v="Millstores Corporation"/>
    <s v="BRG,BALL,MET,7307 BECBP,35MM,80MM,SKF"/>
    <n v="2"/>
    <s v="NOS"/>
    <n v="4688.42"/>
    <m/>
    <n v="9376.84"/>
    <n v="84821011"/>
    <n v="7.4999999999999997E-2"/>
    <n v="0"/>
    <n v="0"/>
    <n v="0"/>
    <n v="0.1"/>
    <n v="0"/>
    <n v="0.18"/>
    <s v="001/2017-III369"/>
    <n v="703.26300000000003"/>
    <n v="0"/>
    <n v="70.326300000000003"/>
    <n v="1827.0772740000002"/>
    <n v="2600.6665740000003"/>
    <s v="DOC PENDING_INV/EXIT/INV/094"/>
    <s v="2000CH010T3002010430"/>
    <s v="0T3002010430"/>
    <n v="292309831844"/>
    <s v="6079564"/>
    <d v="2023-09-13T00:00:00"/>
    <d v="2023-09-12T00:00:00"/>
    <e v="#N/A"/>
    <e v="#N/A"/>
    <e v="#N/A"/>
    <s v="Local"/>
    <m/>
    <m/>
    <m/>
    <m/>
    <m/>
    <m/>
    <n v="2000"/>
    <s v="CH01"/>
    <s v="0T3002010430"/>
    <s v="Zero Stock_Line Item"/>
    <m/>
    <s v="BD2761"/>
    <n v="2"/>
    <x v="1097"/>
    <s v="PHASE_2_ACT"/>
    <m/>
    <s v="Documents required for remaining qty"/>
    <n v="457"/>
    <x v="2"/>
    <n v="4688.42"/>
    <d v="2023-09-01T00:00:00"/>
    <s v="(R). MANUFACTURE OF MACHINERY AND EQUIPMENT"/>
    <n v="722"/>
    <n v="141"/>
    <n v="129.19999999999999"/>
    <n v="153"/>
    <n v="130.80000000000001"/>
    <n v="1.0123839009287927"/>
    <n v="470"/>
    <n v="9492.96185758514"/>
    <m/>
    <m/>
  </r>
  <r>
    <n v="1122"/>
    <n v="291604488232"/>
    <x v="277"/>
    <s v="EKON ABRASIVES"/>
    <s v="PAPER,EMERY,9X11IN,400GR"/>
    <n v="201"/>
    <s v="EA"/>
    <n v="46.620348258706471"/>
    <m/>
    <n v="9370.69"/>
    <n v="68052010"/>
    <n v="0.1"/>
    <n v="0"/>
    <n v="0"/>
    <n v="0"/>
    <n v="0.1"/>
    <n v="0"/>
    <n v="0.18"/>
    <s v="001/2017 -III179"/>
    <n v="937.06900000000007"/>
    <n v="0"/>
    <n v="93.706900000000019"/>
    <n v="1872.2638619999998"/>
    <n v="2903.0397619999999"/>
    <s v="DOC PENDING_INV/EXIT/INV/081"/>
    <s v="2000CH010T0116100025"/>
    <s v="0T0116100025"/>
    <n v="291604488232"/>
    <s v="0043074"/>
    <d v="2016-09-26T00:00:00"/>
    <d v="2016-09-20T00:00:00"/>
    <e v="#N/A"/>
    <e v="#N/A"/>
    <e v="#N/A"/>
    <s v="Local"/>
    <m/>
    <m/>
    <m/>
    <m/>
    <m/>
    <m/>
    <n v="2000"/>
    <s v="CH01"/>
    <s v="0T0116100025"/>
    <s v="Verification Completed by NSS"/>
    <m/>
    <n v="1714937"/>
    <n v="201"/>
    <x v="1098"/>
    <s v="PHASE_1_ACT"/>
    <m/>
    <m/>
    <n v="3005"/>
    <x v="2"/>
    <n v="46.620348258706471"/>
    <d v="2016-09-01T00:00:00"/>
    <s v="(R). MANUFACTURE OF MACHINERY AND EQUIPMENT"/>
    <n v="722"/>
    <n v="57"/>
    <n v="107.4"/>
    <n v="153"/>
    <n v="130.80000000000001"/>
    <n v="1.217877094972067"/>
    <n v="3026"/>
    <n v="11412.348715083799"/>
    <m/>
    <m/>
  </r>
  <r>
    <n v="1123"/>
    <n v="292004932494"/>
    <x v="380"/>
    <s v="Dresser-Rand India Private Limited"/>
    <s v="GSKT,30A11F0650X09,DRES-RAN"/>
    <n v="16"/>
    <s v="EA"/>
    <n v="583.354375"/>
    <m/>
    <n v="9333.67"/>
    <n v="84149019"/>
    <n v="7.4999999999999997E-2"/>
    <n v="0"/>
    <n v="0"/>
    <n v="0"/>
    <n v="0.1"/>
    <n v="0"/>
    <n v="0.18"/>
    <s v="001/2017-III317B"/>
    <n v="700.02525000000003"/>
    <n v="0"/>
    <n v="70.002525000000006"/>
    <n v="1818.6655995000001"/>
    <n v="2588.6933745000001"/>
    <s v="DOC PENDING_INV/EXIT/INV/064"/>
    <s v="2000CH010P0801040118"/>
    <s v="0P0801040118"/>
    <n v="292004932494"/>
    <s v="6044248"/>
    <d v="2020-07-09T00:00:00"/>
    <d v="2020-05-20T00:00:00"/>
    <e v="#N/A"/>
    <e v="#N/A"/>
    <e v="#N/A"/>
    <s v="Local"/>
    <m/>
    <m/>
    <m/>
    <m/>
    <m/>
    <m/>
    <n v="2000"/>
    <s v="CH01"/>
    <s v="0P0801040118"/>
    <s v="Verification Completed by NSS"/>
    <m/>
    <s v="GJ6024000038"/>
    <n v="16"/>
    <x v="1099"/>
    <s v="PHASE_1_ACT"/>
    <m/>
    <s v="DOCUMENTS REQUIRED FOR REMAINING QTY"/>
    <n v="1667"/>
    <x v="2"/>
    <n v="583.354375"/>
    <d v="2020-05-01T00:00:00"/>
    <s v="(R). MANUFACTURE OF MACHINERY AND EQUIPMENT"/>
    <n v="722"/>
    <n v="101"/>
    <n v="112.9"/>
    <n v="153"/>
    <n v="130.80000000000001"/>
    <n v="1.1585473870682019"/>
    <n v="1688"/>
    <n v="10813.498990256865"/>
    <m/>
    <m/>
  </r>
  <r>
    <n v="1124"/>
    <m/>
    <x v="11"/>
    <s v="Rotex Global, LLC"/>
    <s v="CAP SCR,101202,ROTEXSCR, (SO00150990,,SO00197741)"/>
    <n v="60"/>
    <s v="EA"/>
    <n v="9297.52"/>
    <m/>
    <n v="9297.52"/>
    <n v="73181500"/>
    <n v="7.4999999999999997E-2"/>
    <m/>
    <m/>
    <m/>
    <n v="0.1"/>
    <m/>
    <n v="0.18"/>
    <s v="III195"/>
    <n v="697.31399999999996"/>
    <m/>
    <n v="69.731399999999994"/>
    <n v="1811.6217720000002"/>
    <n v="2578.6671720000004"/>
    <s v="NA_INV/EXIT/INV/161_DOC PENDING"/>
    <s v="2000CH010P0680130004"/>
    <s v="0P0680130004"/>
    <e v="#N/A"/>
    <e v="#N/A"/>
    <e v="#N/A"/>
    <e v="#N/A"/>
    <e v="#N/A"/>
    <e v="#N/A"/>
    <e v="#N/A"/>
    <s v="Import"/>
    <m/>
    <m/>
    <m/>
    <m/>
    <m/>
    <m/>
    <n v="2000"/>
    <s v="CH01"/>
    <s v="0P0680130004"/>
    <s v="Verification Completed by NSS"/>
    <s v="Phaze1_Part_2"/>
    <s v="SO00150990,,SO00197741"/>
    <n v="60"/>
    <x v="1100"/>
    <s v="PHASE_5_NSS"/>
    <s v="63 LINE ITEM OF NSS"/>
    <m/>
    <m/>
    <x v="2"/>
    <n v="154.95866666666669"/>
    <d v="2019-09-01T00:00:00"/>
    <s v="(R). MANUFACTURE OF MACHINERY AND EQUIPMENT"/>
    <n v="722"/>
    <n v="93"/>
    <n v="113.9"/>
    <n v="153"/>
    <n v="130.80000000000001"/>
    <n v="1.1483757682177349"/>
    <n v="1931"/>
    <n v="10677.046672519755"/>
    <m/>
    <m/>
  </r>
  <r>
    <n v="1125"/>
    <n v="292104563446"/>
    <x v="259"/>
    <s v="Fluid Controls Private Limited"/>
    <s v="CONNR,TUBE,COMPR,MALE,1X3/4IN,SS316"/>
    <n v="17"/>
    <s v="EA"/>
    <n v="546"/>
    <m/>
    <n v="9282"/>
    <n v="73072200"/>
    <n v="0.1"/>
    <s v="050/2017-377"/>
    <n v="0"/>
    <m/>
    <n v="0.1"/>
    <m/>
    <n v="0.18"/>
    <s v="001/2017-III221"/>
    <n v="928.2"/>
    <n v="0"/>
    <n v="92.820000000000007"/>
    <n v="1854.5436"/>
    <n v="2875.5636"/>
    <s v="DOC PENDING_INV/EXIT/INV/098"/>
    <s v="2000CH010T1739270122"/>
    <s v="0T1739270122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270122"/>
    <s v="Verification Completed by NSS"/>
    <m/>
    <s v="FCP/48/SI/0108"/>
    <n v="17"/>
    <x v="1101"/>
    <s v="PHASE_3_ACT"/>
    <m/>
    <m/>
    <n v="1335"/>
    <x v="2"/>
    <n v="546"/>
    <d v="2021-04-01T00:00:00"/>
    <s v="(R). MANUFACTURE OF MACHINERY AND EQUIPMENT"/>
    <n v="722"/>
    <n v="112"/>
    <n v="116.7"/>
    <n v="153"/>
    <n v="130.80000000000001"/>
    <n v="1.1208226221079691"/>
    <n v="1353"/>
    <n v="10403.475578406169"/>
    <m/>
    <m/>
  </r>
  <r>
    <n v="1126"/>
    <n v="291604241191"/>
    <x v="119"/>
    <s v="Bharat Heavy Electricals Ltd."/>
    <s v="INSR,WIRE LCKG,M24X48MM,35107009,BHEL-GT"/>
    <n v="8"/>
    <s v="EA"/>
    <n v="1160.1500000000001"/>
    <m/>
    <n v="9281.2000000000007"/>
    <n v="84119900"/>
    <n v="0.1"/>
    <m/>
    <n v="0"/>
    <m/>
    <n v="0.1"/>
    <m/>
    <n v="0.18"/>
    <s v="001/2017-III316"/>
    <n v="928.12000000000012"/>
    <n v="0"/>
    <n v="92.812000000000012"/>
    <n v="1854.3837600000002"/>
    <n v="2875.3157600000004"/>
    <s v="DOC PENDING_INV/EXIT/INV/095"/>
    <s v="2000CH010P1401060050"/>
    <s v="0P1401060050"/>
    <n v="291604241191"/>
    <s v="0045095"/>
    <d v="2016-10-10T00:00:00"/>
    <d v="2016-08-30T00:00:00"/>
    <e v="#N/A"/>
    <e v="#N/A"/>
    <e v="#N/A"/>
    <s v="Local"/>
    <m/>
    <m/>
    <m/>
    <m/>
    <m/>
    <m/>
    <n v="2000"/>
    <s v="CH01"/>
    <s v="0P1401060050"/>
    <s v="Verification Completed by NSS"/>
    <m/>
    <n v="1709"/>
    <n v="8"/>
    <x v="1102"/>
    <s v="PHASE_3_ACT"/>
    <m/>
    <m/>
    <n v="3026"/>
    <x v="1"/>
    <n v="1160.1500000000001"/>
    <d v="2016-08-01T00:00:00"/>
    <s v="(Q). MANUFACTURE OF ELECTRICAL EQUIPMENT"/>
    <n v="666"/>
    <n v="56"/>
    <n v="108"/>
    <n v="153"/>
    <n v="133.4"/>
    <n v="1.2351851851851852"/>
    <n v="3057"/>
    <n v="11464.000740740741"/>
    <m/>
    <m/>
  </r>
  <r>
    <n v="1127"/>
    <m/>
    <x v="11"/>
    <s v="Emerson Process Management"/>
    <s v="DIAPH,2E669902202,FISH-CO"/>
    <n v="2"/>
    <s v="EA"/>
    <n v="4634"/>
    <m/>
    <n v="9268"/>
    <n v="84314990"/>
    <n v="7.4999999999999997E-2"/>
    <m/>
    <m/>
    <m/>
    <n v="0.1"/>
    <m/>
    <n v="0.18"/>
    <s v="001/2017-III328"/>
    <n v="695.1"/>
    <n v="0"/>
    <n v="69.510000000000005"/>
    <n v="1805.8697999999999"/>
    <n v="2570.4798000000001"/>
    <s v="DOC PENDING_INV/EXIT/INV/164"/>
    <s v="2000GS010P4102200672"/>
    <s v="2000GS010P4102200672"/>
    <n v="291603957960"/>
    <s v="0038573"/>
    <d v="2016-08-27T00:00:00"/>
    <d v="2016-08-12T00:00:00"/>
    <e v="#N/A"/>
    <e v="#N/A"/>
    <e v="#N/A"/>
    <s v="Local"/>
    <m/>
    <m/>
    <m/>
    <m/>
    <m/>
    <m/>
    <n v="2000"/>
    <s v="GS01"/>
    <s v="0P4102200672"/>
    <s v="Verification Completed by NSS"/>
    <s v="Phaze_2"/>
    <n v="6316000948"/>
    <n v="2"/>
    <x v="1103"/>
    <s v="PHASE_6_ACT"/>
    <m/>
    <m/>
    <n v="3044"/>
    <x v="2"/>
    <n v="4634"/>
    <d v="2016-08-01T00:00:00"/>
    <s v="(R). MANUFACTURE OF MACHINERY AND EQUIPMENT"/>
    <n v="722"/>
    <n v="56"/>
    <n v="107.5"/>
    <n v="153"/>
    <n v="130.80000000000001"/>
    <n v="1.2167441860465118"/>
    <n v="3057"/>
    <n v="11276.785116279072"/>
    <m/>
    <m/>
  </r>
  <r>
    <n v="1128"/>
    <n v="292309436650"/>
    <x v="218"/>
    <s v="Millstores Corporation"/>
    <s v="BRG,PLUMMER BLOCK,UCP 210,50MM,SKF"/>
    <n v="4"/>
    <s v="NOS"/>
    <n v="2315.7199999999975"/>
    <m/>
    <n v="9262.8799999999901"/>
    <n v="84821013"/>
    <n v="7.4999999999999997E-2"/>
    <m/>
    <n v="0"/>
    <n v="0"/>
    <n v="0.1"/>
    <n v="0"/>
    <n v="0.18"/>
    <s v="001/2017 -III369"/>
    <n v="694.71599999999921"/>
    <n v="0"/>
    <n v="69.471599999999924"/>
    <n v="1804.8721679999981"/>
    <n v="2569.0597679999973"/>
    <s v="DOC PENDING_INV/EXIT/INV/094"/>
    <s v="2000CH010T3012070038"/>
    <s v="0T3012070038"/>
    <n v="292309436650"/>
    <s v="6076667"/>
    <d v="2023-09-04T00:00:00"/>
    <d v="2023-09-02T00:00:00"/>
    <e v="#N/A"/>
    <e v="#N/A"/>
    <e v="#N/A"/>
    <s v="Local"/>
    <m/>
    <m/>
    <m/>
    <m/>
    <m/>
    <m/>
    <n v="2000"/>
    <s v="CH01"/>
    <s v="0T3012070038"/>
    <s v="New_Line item_ Addition"/>
    <m/>
    <s v="BD2579"/>
    <n v="4"/>
    <x v="1104"/>
    <s v="PHASE_2_ACT"/>
    <m/>
    <s v="Documents required for remaining qty"/>
    <n v="467"/>
    <x v="2"/>
    <n v="2315.7199999999975"/>
    <d v="2023-09-01T00:00:00"/>
    <s v="(R). MANUFACTURE OF MACHINERY AND EQUIPMENT"/>
    <n v="722"/>
    <n v="141"/>
    <n v="129.19999999999999"/>
    <n v="153"/>
    <n v="130.80000000000001"/>
    <n v="1.0123839009287927"/>
    <n v="470"/>
    <n v="9377.5905882352854"/>
    <m/>
    <m/>
  </r>
  <r>
    <n v="1129"/>
    <n v="292104563446"/>
    <x v="259"/>
    <s v="Fluid Controls Private Limited"/>
    <s v="CAP,BL,TUBE,COMPR,SS316,1IN"/>
    <n v="22"/>
    <s v="EA"/>
    <n v="421"/>
    <m/>
    <n v="9262"/>
    <n v="73072200"/>
    <n v="0.1"/>
    <s v="050/2017-377"/>
    <n v="0"/>
    <m/>
    <n v="0.1"/>
    <m/>
    <n v="0.18"/>
    <s v="001/2017-III221"/>
    <n v="926.2"/>
    <n v="0"/>
    <n v="92.62"/>
    <n v="1850.5476000000001"/>
    <n v="2869.3676"/>
    <s v="DOC PENDING_INV/EXIT/INV/098"/>
    <s v="2000CH010T1739190018"/>
    <s v="0T1739190018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190018"/>
    <s v="Verification Completed by NSS"/>
    <m/>
    <s v="FCP/48/SI/0108"/>
    <n v="22"/>
    <x v="1105"/>
    <s v="PHASE_3_ACT"/>
    <m/>
    <m/>
    <n v="1335"/>
    <x v="2"/>
    <n v="421"/>
    <d v="2021-04-01T00:00:00"/>
    <s v="(R). MANUFACTURE OF MACHINERY AND EQUIPMENT"/>
    <n v="722"/>
    <n v="112"/>
    <n v="116.7"/>
    <n v="153"/>
    <n v="130.80000000000001"/>
    <n v="1.1208226221079691"/>
    <n v="1353"/>
    <n v="10381.05912596401"/>
    <m/>
    <m/>
  </r>
  <r>
    <n v="1130"/>
    <n v="292003440363"/>
    <x v="200"/>
    <s v="Klassic Klarol Filters Pvt. Ltd."/>
    <s v="FLTR ELEMENT,KKF-04,KLASSIC"/>
    <n v="9"/>
    <s v="NOS"/>
    <n v="1019.8744444444445"/>
    <m/>
    <n v="9178.8700000000008"/>
    <n v="84212190"/>
    <n v="7.4999999999999997E-2"/>
    <m/>
    <n v="0"/>
    <m/>
    <n v="0.1"/>
    <m/>
    <n v="0.18"/>
    <s v="001/2017-III322"/>
    <n v="688.41525000000001"/>
    <n v="0"/>
    <n v="68.841525000000004"/>
    <n v="1788.5028195"/>
    <n v="2545.7595945000003"/>
    <s v="DOC PENDING_INV/EXIT/INV/096"/>
    <s v="2000CH010P3922150235"/>
    <s v="0P3922150235"/>
    <n v="292003440363"/>
    <s v="6028840"/>
    <d v="2020-05-12T00:00:00"/>
    <d v="2020-03-16T00:00:00"/>
    <e v="#N/A"/>
    <e v="#N/A"/>
    <e v="#N/A"/>
    <s v="Local"/>
    <m/>
    <m/>
    <m/>
    <m/>
    <m/>
    <m/>
    <n v="2000"/>
    <s v="CH01"/>
    <s v="0P3922150235"/>
    <s v="Verification Completed by NSS"/>
    <m/>
    <n v="771"/>
    <n v="9"/>
    <x v="1106"/>
    <s v="PHASE_3_ACT"/>
    <m/>
    <m/>
    <n v="1732"/>
    <x v="2"/>
    <n v="1019.8755555555545"/>
    <d v="2020-03-01T00:00:00"/>
    <s v="(R). MANUFACTURE OF MACHINERY AND EQUIPMENT"/>
    <n v="722"/>
    <n v="99"/>
    <n v="113.3"/>
    <n v="153"/>
    <n v="130.80000000000001"/>
    <n v="1.1544571932921448"/>
    <n v="1749"/>
    <n v="10596.624042365391"/>
    <m/>
    <m/>
  </r>
  <r>
    <n v="1131"/>
    <n v="291805800650"/>
    <x v="332"/>
    <s v="Ingersoll Rand India Limited"/>
    <s v="O-RING,23X23.3/8X4.2430,95438990,IR"/>
    <n v="2"/>
    <s v="EA"/>
    <n v="4581.5450000000001"/>
    <m/>
    <n v="9163.09"/>
    <n v="40169990"/>
    <n v="0.2"/>
    <n v="0"/>
    <n v="0"/>
    <n v="0"/>
    <n v="0.1"/>
    <n v="0"/>
    <n v="0.18"/>
    <s v="001/2017-III123A"/>
    <n v="1832.6180000000002"/>
    <n v="0"/>
    <n v="183.26180000000002"/>
    <n v="2012.2145640000001"/>
    <n v="4028.0943640000005"/>
    <s v="DOC PENDING_INV/EXIT/INV/065"/>
    <s v="2000CH010P0802040384"/>
    <s v="0P0802040384"/>
    <n v="291805800650"/>
    <s v="6046276"/>
    <d v="2018-07-11T00:00:00"/>
    <d v="2018-05-16T00:00:00"/>
    <e v="#N/A"/>
    <e v="#N/A"/>
    <e v="#N/A"/>
    <s v="Local"/>
    <m/>
    <m/>
    <m/>
    <m/>
    <m/>
    <m/>
    <n v="2000"/>
    <s v="CH01"/>
    <s v="0P0802040384"/>
    <s v="Verification Completed by NSS"/>
    <m/>
    <n v="21900095"/>
    <n v="2"/>
    <x v="1107"/>
    <s v="PHASE_1_ACT"/>
    <m/>
    <s v="Documents required for remaining qty"/>
    <n v="2402"/>
    <x v="2"/>
    <n v="4581.5450000000001"/>
    <d v="2018-05-01T00:00:00"/>
    <s v="(R). MANUFACTURE OF MACHINERY AND EQUIPMENT"/>
    <n v="722"/>
    <n v="77"/>
    <n v="109.9"/>
    <n v="153"/>
    <n v="130.80000000000001"/>
    <n v="1.1901728844404005"/>
    <n v="2419"/>
    <n v="10905.66125568699"/>
    <m/>
    <m/>
  </r>
  <r>
    <n v="1132"/>
    <n v="291700024372"/>
    <x v="336"/>
    <s v="Eagle Burgmann India Pvt. Ltd."/>
    <s v="SPRG,HAST C,A09343AB0G/700.00,EAGLEBUR"/>
    <n v="18"/>
    <s v="EA"/>
    <n v="505.4944444444439"/>
    <m/>
    <n v="9098.8999999999905"/>
    <n v="84842000"/>
    <n v="7.4999999999999997E-2"/>
    <n v="0"/>
    <n v="0"/>
    <n v="0"/>
    <n v="0.1"/>
    <n v="0"/>
    <n v="0.18"/>
    <s v="001/2017-III369B"/>
    <n v="682.41749999999922"/>
    <n v="0"/>
    <n v="68.241749999999925"/>
    <n v="1772.9206649999981"/>
    <n v="2523.5799149999971"/>
    <s v="DOC PENDING_INV/EXIT/INV/068"/>
    <s v="2000CH010P3034070905"/>
    <s v="0P3034070905"/>
    <n v="291700024372"/>
    <s v="0001022"/>
    <d v="2017-01-07T00:00:00"/>
    <d v="2016-12-22T00:00:00"/>
    <e v="#N/A"/>
    <e v="#N/A"/>
    <e v="#N/A"/>
    <s v="Local"/>
    <m/>
    <m/>
    <m/>
    <m/>
    <m/>
    <m/>
    <n v="2000"/>
    <s v="CH01"/>
    <s v="0P3034070905"/>
    <s v="Verification Completed by NSS"/>
    <m/>
    <n v="5158"/>
    <n v="18"/>
    <x v="1108"/>
    <s v="PHASE_1_ACT"/>
    <m/>
    <s v="Documents required for remaining quantity."/>
    <n v="2912"/>
    <x v="2"/>
    <n v="505.4944444444439"/>
    <d v="2016-12-01T00:00:00"/>
    <s v="(R). MANUFACTURE OF MACHINERY AND EQUIPMENT"/>
    <n v="722"/>
    <n v="60"/>
    <n v="108.3"/>
    <n v="153"/>
    <n v="130.80000000000001"/>
    <n v="1.2077562326869808"/>
    <n v="2935"/>
    <n v="10989.253185595559"/>
    <m/>
    <m/>
  </r>
  <r>
    <n v="1133"/>
    <n v="291907696393"/>
    <x v="199"/>
    <s v="IGP Engineers Pvt. Ltd."/>
    <s v="GSKT,SPW,W/OUTR RING,SS316,CL150,10IN"/>
    <n v="28"/>
    <s v="NOS"/>
    <n v="324.65928571428537"/>
    <m/>
    <n v="9090.45999999999"/>
    <n v="84841010"/>
    <n v="7.4999999999999997E-2"/>
    <n v="0"/>
    <n v="0"/>
    <n v="0"/>
    <n v="0.1"/>
    <n v="0"/>
    <n v="0.18"/>
    <s v="001/2017 - III369B"/>
    <n v="681.78449999999918"/>
    <n v="0"/>
    <n v="68.178449999999927"/>
    <n v="1771.276130999998"/>
    <n v="2521.239080999997"/>
    <s v="DOC PENDING_INV/EXIT/INV/082"/>
    <s v="2000CH010T2541410027"/>
    <s v="0T2541410027"/>
    <n v="291907696393"/>
    <s v="6056269"/>
    <d v="2019-08-08T00:00:00"/>
    <d v="2019-07-29T00:00:00"/>
    <e v="#N/A"/>
    <e v="#N/A"/>
    <e v="#N/A"/>
    <s v="Local"/>
    <m/>
    <m/>
    <m/>
    <m/>
    <m/>
    <m/>
    <n v="2000"/>
    <s v="CH01"/>
    <s v="0T2541410027"/>
    <s v="Verification Completed by NSS"/>
    <m/>
    <s v="A003764/19-20"/>
    <n v="28"/>
    <x v="1109"/>
    <s v="PHASE_1_ACT"/>
    <m/>
    <m/>
    <n v="1963"/>
    <x v="2"/>
    <n v="324.65928571428537"/>
    <d v="2019-07-01T00:00:00"/>
    <s v="(R). MANUFACTURE OF MACHINERY AND EQUIPMENT"/>
    <n v="722"/>
    <n v="91"/>
    <n v="113.2"/>
    <n v="153"/>
    <n v="130.80000000000001"/>
    <n v="1.1554770318021201"/>
    <n v="1993"/>
    <n v="10503.817738515889"/>
    <m/>
    <m/>
  </r>
  <r>
    <n v="1134"/>
    <n v="291600233702"/>
    <x v="194"/>
    <s v="Emerson Process Management"/>
    <s v="PCKG,17D32,14B7519X012,FISH-CO"/>
    <n v="6"/>
    <s v="EA"/>
    <n v="1512"/>
    <m/>
    <n v="9072"/>
    <n v="84819090"/>
    <n v="7.4999999999999997E-2"/>
    <n v="0"/>
    <n v="0"/>
    <n v="0"/>
    <n v="0.1"/>
    <n v="0"/>
    <n v="0.18"/>
    <s v="001/2017-III368"/>
    <n v="680.4"/>
    <n v="0"/>
    <n v="68.040000000000006"/>
    <n v="1767.6792"/>
    <n v="2516.1192000000001"/>
    <s v="DOC PENDING_INV/EXIT/INV/072"/>
    <s v="2000GS010P4102210022"/>
    <s v="0P4102210022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22"/>
    <s v="Verification Completed by NSS"/>
    <m/>
    <n v="6315002660"/>
    <n v="6"/>
    <x v="1110"/>
    <s v="PHASE_1_ACT"/>
    <m/>
    <s v="ITEM DOES NOT MATCH WITH INVOICE"/>
    <n v="3270"/>
    <x v="2"/>
    <n v="1512"/>
    <d v="2015-12-01T00:00:00"/>
    <s v="(R). MANUFACTURE OF MACHINERY AND EQUIPMENT"/>
    <n v="722"/>
    <n v="48"/>
    <n v="109"/>
    <n v="153"/>
    <n v="130.80000000000001"/>
    <n v="1.2000000000000002"/>
    <n v="3301"/>
    <n v="10886.400000000001"/>
    <m/>
    <m/>
  </r>
  <r>
    <n v="1135"/>
    <n v="291702786631"/>
    <x v="271"/>
    <s v="ALIKRAFT ENGINEERS PVT LTD./'MEKASTER ENGINEERING"/>
    <s v="DISC,SS316,151611,MEKASTER"/>
    <n v="8"/>
    <s v="NOS"/>
    <n v="87.5"/>
    <m/>
    <n v="700"/>
    <n v="84819090"/>
    <n v="7.4999999999999997E-2"/>
    <m/>
    <n v="0"/>
    <m/>
    <n v="0.1"/>
    <m/>
    <n v="0.18"/>
    <s v="001/2017-III368"/>
    <n v="52.5"/>
    <n v="0"/>
    <n v="5.25"/>
    <n v="136.39499999999998"/>
    <n v="194.14499999999998"/>
    <s v="DOC PENDING_INV/EXIT/INV/097"/>
    <s v="2000CH010P5269300585"/>
    <s v="0P5269300585"/>
    <n v="291702786631"/>
    <s v="0028015"/>
    <d v="2017-06-02T00:00:00"/>
    <d v="2017-05-17T00:00:00"/>
    <e v="#N/A"/>
    <e v="#N/A"/>
    <e v="#N/A"/>
    <s v="Local"/>
    <m/>
    <m/>
    <m/>
    <m/>
    <m/>
    <m/>
    <n v="2000"/>
    <s v="CH01"/>
    <s v="0P5269300585"/>
    <s v="Verification Completed by NSS"/>
    <m/>
    <s v="INV/2017-18/088,AEPL/G/18-19/237,MESPL/20-21/297,MESPL/20-21/309"/>
    <n v="8"/>
    <x v="1111"/>
    <s v="PHASE_3_ACT"/>
    <m/>
    <m/>
    <n v="2766"/>
    <x v="2"/>
    <n v="1132.5087499999988"/>
    <d v="2017-05-01T00:00:00"/>
    <s v="(R). MANUFACTURE OF MACHINERY AND EQUIPMENT"/>
    <n v="722"/>
    <n v="65"/>
    <n v="108.1"/>
    <n v="153"/>
    <n v="130.80000000000001"/>
    <n v="1.2099907493061981"/>
    <n v="2784"/>
    <n v="10962.600888066594"/>
    <m/>
    <m/>
  </r>
  <r>
    <n v="1136"/>
    <n v="292207569813"/>
    <x v="152"/>
    <s v="EMERSON PROCESS MANAGEMENT"/>
    <s v="SPRG F/ACTR,24820,EMER-PM"/>
    <n v="2"/>
    <s v="SET"/>
    <n v="4521"/>
    <m/>
    <n v="9042"/>
    <n v="84819090"/>
    <n v="7.4999999999999997E-2"/>
    <n v="0"/>
    <n v="0"/>
    <m/>
    <n v="0.1"/>
    <n v="0"/>
    <n v="0.18"/>
    <s v="001/2017-III368"/>
    <n v="678.15"/>
    <n v="0"/>
    <n v="67.814999999999998"/>
    <n v="1761.8336999999999"/>
    <n v="2507.7986999999998"/>
    <s v="DOC PENDING_INV/EXIT/INV/073"/>
    <s v="2000CH010P4102224927"/>
    <s v="0P4102224927"/>
    <n v="292207569813"/>
    <s v="6067707"/>
    <d v="2022-07-22T00:00:00"/>
    <d v="2022-06-29T00:00:00"/>
    <e v="#N/A"/>
    <e v="#N/A"/>
    <e v="#N/A"/>
    <s v="Local"/>
    <m/>
    <m/>
    <m/>
    <m/>
    <m/>
    <m/>
    <n v="2000"/>
    <s v="CH01"/>
    <s v="0P4102224927"/>
    <s v="Verification Completed by NSS"/>
    <m/>
    <s v="22RXC1505"/>
    <n v="2"/>
    <x v="1112"/>
    <s v="PHASE_1_ACT"/>
    <m/>
    <s v="Documents required for remaining qty"/>
    <n v="897"/>
    <x v="1"/>
    <n v="4521"/>
    <d v="2022-06-01T00:00:00"/>
    <s v="(Q). MANUFACTURE OF ELECTRICAL EQUIPMENT"/>
    <n v="666"/>
    <n v="126"/>
    <n v="128.6"/>
    <n v="153"/>
    <n v="133.4"/>
    <n v="1.0373250388802489"/>
    <n v="927"/>
    <n v="9379.4930015552109"/>
    <m/>
    <m/>
  </r>
  <r>
    <n v="1137"/>
    <n v="171901200074"/>
    <x v="381"/>
    <s v="Kobe Steel, Ltd."/>
    <s v="SET SCR,BUSH,M14230154,KOBE"/>
    <n v="8"/>
    <s v="EA"/>
    <n v="1128.4275"/>
    <m/>
    <n v="9027.42"/>
    <s v="84149000 / 84149090"/>
    <n v="7.4999999999999997E-2"/>
    <n v="0"/>
    <n v="0"/>
    <n v="0"/>
    <n v="0.1"/>
    <n v="0"/>
    <n v="0.18"/>
    <s v="001/2017-III317B"/>
    <n v="677.05650000000003"/>
    <n v="0"/>
    <n v="67.705650000000006"/>
    <n v="1758.9927870000001"/>
    <n v="2503.7549370000002"/>
    <s v="DOC PENDING_INV/EXIT/INV/064"/>
    <s v="2000CH010P0801050339"/>
    <s v="0P0801050339"/>
    <e v="#N/A"/>
    <e v="#N/A"/>
    <e v="#N/A"/>
    <d v="2019-04-19T00:00:00"/>
    <n v="171901200074"/>
    <s v="1002166"/>
    <d v="2019-05-09T00:00:00"/>
    <s v="Import"/>
    <m/>
    <m/>
    <m/>
    <m/>
    <m/>
    <m/>
    <n v="2000"/>
    <s v="CH01"/>
    <s v="0P0801050339"/>
    <s v="Verification Completed by NSS"/>
    <m/>
    <s v="18-19845.6.7.8-0"/>
    <n v="8"/>
    <x v="1113"/>
    <s v="PHASE_1_ACT"/>
    <m/>
    <s v="DOCUMENTS REQUIRED FOR REMAINING QTY"/>
    <n v="2064"/>
    <x v="2"/>
    <n v="1128.4275"/>
    <d v="2019-04-01T00:00:00"/>
    <s v="(R). MANUFACTURE OF MACHINERY AND EQUIPMENT"/>
    <n v="722"/>
    <n v="88"/>
    <n v="112.5"/>
    <n v="153"/>
    <n v="130.80000000000001"/>
    <n v="1.1626666666666667"/>
    <n v="2084"/>
    <n v="10495.88032"/>
    <m/>
    <m/>
  </r>
  <r>
    <n v="1138"/>
    <n v="292107414163"/>
    <x v="85"/>
    <s v="Integral Process Controls India"/>
    <s v="RPR KIT,A-20RK085100,VIRGO"/>
    <n v="3"/>
    <s v="ST"/>
    <n v="3004.5999999999967"/>
    <m/>
    <n v="9013.7999999999902"/>
    <n v="84849000"/>
    <n v="7.4999999999999997E-2"/>
    <n v="0"/>
    <n v="0"/>
    <n v="0"/>
    <n v="0.1"/>
    <n v="0"/>
    <n v="0.18"/>
    <s v="001/2017-III369B"/>
    <n v="676.03499999999929"/>
    <n v="0"/>
    <n v="67.603499999999926"/>
    <n v="1756.3389299999981"/>
    <n v="2499.9774299999972"/>
    <s v="DOC PENDING_INV/EXIT/INV/080"/>
    <s v="2000CH010P5270050028"/>
    <s v="0P5270050028"/>
    <n v="292107414163"/>
    <s v="6064240"/>
    <d v="2021-08-02T00:00:00"/>
    <d v="2021-07-15T00:00:00"/>
    <e v="#N/A"/>
    <e v="#N/A"/>
    <e v="#N/A"/>
    <s v="Local"/>
    <m/>
    <m/>
    <m/>
    <m/>
    <m/>
    <m/>
    <n v="2000"/>
    <s v="CH01"/>
    <s v="0P5270050028"/>
    <s v="Verification Completed by NSS"/>
    <m/>
    <s v="21/313811"/>
    <n v="3"/>
    <x v="1114"/>
    <s v="PHASE_1_ACT"/>
    <m/>
    <m/>
    <n v="1246"/>
    <x v="2"/>
    <n v="3004.5999999999967"/>
    <d v="2021-07-01T00:00:00"/>
    <s v="(R). MANUFACTURE OF MACHINERY AND EQUIPMENT"/>
    <n v="722"/>
    <n v="115"/>
    <n v="119.2"/>
    <n v="153"/>
    <n v="130.80000000000001"/>
    <n v="1.0973154362416109"/>
    <n v="1262"/>
    <n v="9890.9818791946218"/>
    <m/>
    <m/>
  </r>
  <r>
    <n v="1139"/>
    <n v="292006563881"/>
    <x v="374"/>
    <s v="THE EARTH INDIA COMPANY"/>
    <s v="BELT,DR,SLIDE,PVC,30MM,1522MM"/>
    <n v="18"/>
    <s v="NOS"/>
    <n v="500.38944444444445"/>
    <m/>
    <n v="9007.01"/>
    <n v="59100090"/>
    <n v="0.2"/>
    <m/>
    <n v="0"/>
    <m/>
    <n v="0.1"/>
    <m/>
    <n v="0.12"/>
    <s v="001/2017-II167"/>
    <n v="1801.402"/>
    <n v="0"/>
    <n v="180.14020000000002"/>
    <n v="1318.626264"/>
    <n v="3300.1684640000003"/>
    <s v="DOC PENDING_INV/EXIT/INV/096"/>
    <s v="2000CH010P3014190003"/>
    <s v="0P3014190003"/>
    <n v="292006563881"/>
    <s v="6059161"/>
    <d v="2020-09-01T00:00:00"/>
    <d v="2020-08-29T00:00:00"/>
    <e v="#N/A"/>
    <e v="#N/A"/>
    <e v="#N/A"/>
    <s v="Local"/>
    <m/>
    <m/>
    <m/>
    <m/>
    <m/>
    <m/>
    <n v="2000"/>
    <s v="CH01"/>
    <s v="0P3014190003"/>
    <s v="Verification Completed by NSS"/>
    <m/>
    <s v="TEIC20351/2021"/>
    <n v="18"/>
    <x v="1115"/>
    <s v="PHASE_3_ACT"/>
    <m/>
    <m/>
    <n v="1566"/>
    <x v="2"/>
    <n v="500.38944444444445"/>
    <d v="2020-08-01T00:00:00"/>
    <s v="(R). MANUFACTURE OF MACHINERY AND EQUIPMENT"/>
    <n v="722"/>
    <n v="104"/>
    <n v="113.6"/>
    <n v="153"/>
    <n v="130.80000000000001"/>
    <n v="1.1514084507042255"/>
    <n v="1596"/>
    <n v="10370.747429577466"/>
    <m/>
    <m/>
  </r>
  <r>
    <n v="1140"/>
    <n v="292009081652"/>
    <x v="286"/>
    <s v="Jay Vinayak Enterprise"/>
    <s v="STBLT+N,A193-B7/GR2H,8UN,175MM,1.1/8IN"/>
    <n v="30"/>
    <s v="EA"/>
    <n v="300.17166666666634"/>
    <m/>
    <n v="9005.1499999999905"/>
    <s v="73180000 / 73181190"/>
    <n v="0.15"/>
    <n v="0"/>
    <n v="0"/>
    <n v="0"/>
    <n v="0.1"/>
    <n v="0"/>
    <n v="0.18"/>
    <s v="001/2017 - III232"/>
    <n v="1350.7724999999984"/>
    <n v="0"/>
    <n v="135.07724999999985"/>
    <n v="1888.3799549999981"/>
    <n v="3374.2297049999961"/>
    <s v="DOC PENDING_INV/EXIT/INV/081"/>
    <s v="2000CH010T1538610069"/>
    <s v="0T1538610069"/>
    <n v="292009081652"/>
    <s v="6080992"/>
    <d v="2020-11-13T00:00:00"/>
    <d v="2020-11-12T00:00:00"/>
    <e v="#N/A"/>
    <e v="#N/A"/>
    <e v="#N/A"/>
    <s v="Local"/>
    <m/>
    <m/>
    <m/>
    <m/>
    <m/>
    <m/>
    <n v="2000"/>
    <s v="CH01"/>
    <s v="0T1538610069"/>
    <s v="Verification Completed by NSS"/>
    <m/>
    <n v="11"/>
    <n v="30"/>
    <x v="1116"/>
    <s v="PHASE_1_ACT"/>
    <m/>
    <m/>
    <n v="1491"/>
    <x v="2"/>
    <n v="300.17166666666634"/>
    <d v="2020-11-01T00:00:00"/>
    <s v="(R). MANUFACTURE OF MACHINERY AND EQUIPMENT"/>
    <n v="722"/>
    <n v="107"/>
    <n v="113.7"/>
    <n v="153"/>
    <n v="130.80000000000001"/>
    <n v="1.1503957783641161"/>
    <n v="1504"/>
    <n v="10359.48654353561"/>
    <m/>
    <m/>
  </r>
  <r>
    <n v="1141"/>
    <n v="292213345222"/>
    <x v="334"/>
    <s v="Kalindi Enterprise"/>
    <s v="SHEET,SHIM,SS,0.5MM"/>
    <n v="5"/>
    <s v="EA"/>
    <n v="1800"/>
    <m/>
    <n v="9000"/>
    <n v="39269099"/>
    <n v="0.15"/>
    <n v="0"/>
    <n v="0"/>
    <n v="0"/>
    <n v="0.1"/>
    <n v="0"/>
    <n v="0.18"/>
    <s v="001/2017-III111"/>
    <n v="1350"/>
    <n v="0"/>
    <n v="135"/>
    <n v="1887.3"/>
    <n v="3372.3"/>
    <s v="DOC PENDING_INV/EXIT/INV/093"/>
    <s v="2000CH010T1586730005"/>
    <s v="0T1586730005"/>
    <n v="292213345222"/>
    <s v="6114013"/>
    <d v="2022-12-22T00:00:00"/>
    <d v="2022-12-21T00:00:00"/>
    <e v="#N/A"/>
    <e v="#N/A"/>
    <e v="#N/A"/>
    <s v="Local"/>
    <m/>
    <m/>
    <m/>
    <m/>
    <m/>
    <m/>
    <n v="2000"/>
    <s v="CH01"/>
    <s v="0T1586730005"/>
    <s v="Zero Stock_Line Item"/>
    <m/>
    <s v="KE-430-2223"/>
    <n v="5"/>
    <x v="1117"/>
    <s v="PHASE_2_ACT"/>
    <m/>
    <m/>
    <n v="722"/>
    <x v="2"/>
    <n v="1800"/>
    <d v="2022-12-01T00:00:00"/>
    <s v="(R). MANUFACTURE OF MACHINERY AND EQUIPMENT"/>
    <n v="722"/>
    <n v="132"/>
    <n v="126.3"/>
    <n v="153"/>
    <n v="130.80000000000001"/>
    <n v="1.0356294536817103"/>
    <n v="744"/>
    <n v="9320.6650831353927"/>
    <m/>
    <m/>
  </r>
  <r>
    <n v="1142"/>
    <n v="171900089082"/>
    <x v="346"/>
    <s v="Kobe Steel, Ltd."/>
    <s v="LOCK WSHR,P-AA13-007#13,KOBE"/>
    <n v="4"/>
    <s v="PCS"/>
    <n v="2475.3000000000002"/>
    <m/>
    <n v="9901.2000000000007"/>
    <n v="73182100"/>
    <n v="0.15"/>
    <m/>
    <n v="0"/>
    <m/>
    <n v="0.1"/>
    <n v="0"/>
    <n v="0.18"/>
    <m/>
    <n v="1485.18"/>
    <n v="0"/>
    <n v="148.518"/>
    <n v="2076.2816400000002"/>
    <n v="3709.9796400000005"/>
    <s v="DOC PENDING_INV/EXIT/INV/086"/>
    <s v="2000CH010P0801050338"/>
    <s v="0P0801050338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50338"/>
    <s v="Verification Completed by NSS"/>
    <m/>
    <s v="18-19764,5-0"/>
    <n v="4"/>
    <x v="1118"/>
    <s v="PHASE_2_ACT"/>
    <m/>
    <s v="DOCUMENTS REQUIRED FOR REMAINING QTY"/>
    <n v="2228"/>
    <x v="2"/>
    <n v="2248.3575000000001"/>
    <d v="2018-11-01T00:00:00"/>
    <s v="(R). MANUFACTURE OF MACHINERY AND EQUIPMENT"/>
    <n v="722"/>
    <n v="83"/>
    <n v="111.9"/>
    <n v="153"/>
    <n v="130.80000000000001"/>
    <n v="1.1689008042895443"/>
    <n v="2235"/>
    <n v="10512.427560321717"/>
    <m/>
    <m/>
  </r>
  <r>
    <n v="1143"/>
    <n v="292104565465"/>
    <x v="259"/>
    <s v="Fluid Controls Private Limited"/>
    <s v="VLV,NDLE,1/2X1/2IN,THD,SS316,NPTF"/>
    <n v="15"/>
    <s v="EA"/>
    <n v="599"/>
    <m/>
    <n v="8985"/>
    <n v="84812000"/>
    <n v="7.4999999999999997E-2"/>
    <m/>
    <n v="0"/>
    <m/>
    <n v="0.1"/>
    <m/>
    <n v="0.18"/>
    <s v="001/2017-III368"/>
    <n v="673.875"/>
    <n v="0"/>
    <n v="67.387500000000003"/>
    <n v="1750.7272500000001"/>
    <n v="2491.9897500000002"/>
    <s v="DOC PENDING_INV/EXIT/INV/098"/>
    <s v="2000CH010T4103150031"/>
    <s v="0T4103150031"/>
    <n v="292104565465"/>
    <s v="6039390"/>
    <d v="2021-05-14T00:00:00"/>
    <d v="2021-04-19T00:00:00"/>
    <e v="#N/A"/>
    <e v="#N/A"/>
    <e v="#N/A"/>
    <s v="Local"/>
    <m/>
    <m/>
    <m/>
    <m/>
    <m/>
    <m/>
    <n v="2000"/>
    <s v="CH01"/>
    <s v="0T4103150031"/>
    <s v="Verification Completed by NSS"/>
    <m/>
    <s v="FCP/48/SI/0109"/>
    <n v="15"/>
    <x v="1119"/>
    <s v="PHASE_3_ACT"/>
    <m/>
    <m/>
    <n v="1333"/>
    <x v="2"/>
    <n v="599"/>
    <d v="2021-04-01T00:00:00"/>
    <s v="(R). MANUFACTURE OF MACHINERY AND EQUIPMENT"/>
    <n v="722"/>
    <n v="112"/>
    <n v="116.7"/>
    <n v="153"/>
    <n v="130.80000000000001"/>
    <n v="1.1208226221079691"/>
    <n v="1353"/>
    <n v="10070.591259640103"/>
    <m/>
    <m/>
  </r>
  <r>
    <n v="1144"/>
    <n v="291805977606"/>
    <x v="354"/>
    <s v="Leak-Proof Engineering(I) Pvt. Ltd"/>
    <s v="SNAP RING,B428761/421,LEAKPRF"/>
    <n v="2"/>
    <s v="NOS"/>
    <n v="1968.5"/>
    <m/>
    <n v="3937"/>
    <n v="84842000"/>
    <n v="7.4999999999999997E-2"/>
    <n v="0"/>
    <n v="0"/>
    <n v="0"/>
    <n v="0.1"/>
    <n v="0"/>
    <n v="0.18"/>
    <s v="001/2017-III369B"/>
    <n v="295.27499999999998"/>
    <n v="0"/>
    <n v="29.5275"/>
    <n v="767.12444999999991"/>
    <n v="1091.9269499999998"/>
    <s v="DOC PENDING_INV/EXIT/INV/069"/>
    <s v="2000CH010P3034073981"/>
    <s v="0P3034073981"/>
    <n v="291805977606"/>
    <s v="6047608"/>
    <d v="2018-07-17T00:00:00"/>
    <d v="2018-07-14T00:00:00"/>
    <e v="#N/A"/>
    <e v="#N/A"/>
    <e v="#N/A"/>
    <s v="Local"/>
    <m/>
    <m/>
    <m/>
    <m/>
    <m/>
    <m/>
    <n v="2000"/>
    <s v="CH01"/>
    <s v="0P3034073981"/>
    <s v="Verification Completed by NSS"/>
    <m/>
    <s v="GST/1161/1819"/>
    <n v="2"/>
    <x v="1120"/>
    <s v="PHASE_1_ACT"/>
    <m/>
    <m/>
    <n v="2343"/>
    <x v="2"/>
    <n v="4491.5399999999954"/>
    <d v="2018-07-01T00:00:00"/>
    <s v="(R). MANUFACTURE OF MACHINERY AND EQUIPMENT"/>
    <n v="722"/>
    <n v="79"/>
    <n v="110.9"/>
    <n v="153"/>
    <n v="130.80000000000001"/>
    <n v="1.1794409377817854"/>
    <n v="2358"/>
    <n v="10595.012299368789"/>
    <m/>
    <m/>
  </r>
  <r>
    <n v="1145"/>
    <n v="292104357171"/>
    <x v="127"/>
    <s v="Bharat Heavy Electricals Limited"/>
    <s v="SPNDL-9408,931764840000,BHEL"/>
    <n v="3"/>
    <s v="NOS"/>
    <n v="1980"/>
    <m/>
    <n v="5940"/>
    <n v="84819090"/>
    <n v="7.4999999999999997E-2"/>
    <m/>
    <n v="0"/>
    <m/>
    <n v="0.1"/>
    <m/>
    <n v="0.18"/>
    <s v="001/2017-III368"/>
    <n v="445.5"/>
    <n v="0"/>
    <n v="44.550000000000004"/>
    <n v="1157.4089999999999"/>
    <n v="1647.4589999999998"/>
    <s v="DOC PENDING_INV/EXIT/INV/097"/>
    <s v="2000CH010P5269300947"/>
    <s v="0P5269300947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00947"/>
    <s v="Verification Completed by NSS"/>
    <s v="Phaze_2"/>
    <n v="7620000778"/>
    <n v="3"/>
    <x v="1121"/>
    <s v="PHASE_3_ACT"/>
    <m/>
    <m/>
    <n v="1364"/>
    <x v="1"/>
    <n v="2970"/>
    <d v="2021-03-01T00:00:00"/>
    <s v="(Q). MANUFACTURE OF ELECTRICAL EQUIPMENT"/>
    <n v="666"/>
    <n v="111"/>
    <n v="118.9"/>
    <n v="153"/>
    <n v="133.4"/>
    <n v="1.121951219512195"/>
    <n v="1384"/>
    <n v="9996.585365853658"/>
    <m/>
    <m/>
  </r>
  <r>
    <n v="1146"/>
    <n v="291604728914"/>
    <x v="119"/>
    <s v="EMERSON PROCESS MANAGEMENT"/>
    <s v="RTNG RING,EXT,10A4225X012,FISH-CO"/>
    <n v="2"/>
    <s v="NOS"/>
    <n v="4454.5"/>
    <m/>
    <n v="8909"/>
    <n v="84819090"/>
    <n v="7.4999999999999997E-2"/>
    <n v="0"/>
    <n v="0"/>
    <m/>
    <n v="0.1"/>
    <n v="0"/>
    <n v="0.18"/>
    <s v="001/2017-III368"/>
    <n v="668.17499999999995"/>
    <n v="0"/>
    <n v="66.817499999999995"/>
    <n v="1735.9186499999996"/>
    <n v="2470.9111499999995"/>
    <s v="DOC PENDING_INV/EXIT/INV/073"/>
    <s v="2000CH010P4102220034"/>
    <s v="0P4102220034"/>
    <n v="291604728914"/>
    <s v="0045134"/>
    <d v="2016-10-10T00:00:00"/>
    <d v="2016-09-16T00:00:00"/>
    <e v="#N/A"/>
    <e v="#N/A"/>
    <e v="#N/A"/>
    <s v="Local"/>
    <m/>
    <m/>
    <m/>
    <m/>
    <m/>
    <m/>
    <n v="2000"/>
    <s v="CH01"/>
    <s v="0P4102220034"/>
    <s v="Verification Completed by NSS"/>
    <m/>
    <n v="6316001235"/>
    <n v="2"/>
    <x v="1122"/>
    <s v="PHASE_1_ACT"/>
    <m/>
    <s v="Documents required for remaining qty"/>
    <n v="3009"/>
    <x v="2"/>
    <n v="4454.5"/>
    <d v="2016-09-01T00:00:00"/>
    <s v="(R). MANUFACTURE OF MACHINERY AND EQUIPMENT"/>
    <n v="722"/>
    <n v="57"/>
    <n v="107.4"/>
    <n v="153"/>
    <n v="130.80000000000001"/>
    <n v="1.217877094972067"/>
    <n v="3026"/>
    <n v="10850.067039106145"/>
    <m/>
    <m/>
  </r>
  <r>
    <n v="1147"/>
    <n v="292200123191"/>
    <x v="382"/>
    <s v="Ideal Electrical corporation"/>
    <s v="LMP,INDIC,22.5MM,110VDC,WHITE"/>
    <n v="99"/>
    <s v="NOS"/>
    <n v="89.778787878787881"/>
    <m/>
    <n v="8888.1"/>
    <n v="85393990"/>
    <n v="0.1"/>
    <n v="0"/>
    <n v="0"/>
    <n v="0"/>
    <n v="0.1"/>
    <n v="0"/>
    <n v="0.18"/>
    <s v="001/2017 -III390"/>
    <n v="888.81000000000006"/>
    <n v="0"/>
    <n v="88.881000000000014"/>
    <n v="1775.8423799999998"/>
    <n v="2753.5333799999999"/>
    <s v="DOC PENDING_INV/EXIT/INV/083"/>
    <s v="2000CH010T2709060036"/>
    <s v="0T2709060036"/>
    <n v="292200123191"/>
    <s v="6001355"/>
    <d v="2022-01-05T00:00:00"/>
    <d v="2022-01-01T00:00:00"/>
    <e v="#N/A"/>
    <e v="#N/A"/>
    <e v="#N/A"/>
    <s v="Local"/>
    <m/>
    <m/>
    <m/>
    <m/>
    <m/>
    <m/>
    <n v="2000"/>
    <s v="CH01"/>
    <s v="0T2709060036"/>
    <s v="Verification Completed by NSS"/>
    <m/>
    <s v="GST/21-22/06028"/>
    <n v="99"/>
    <x v="1123"/>
    <s v="PHASE_1_ACT"/>
    <m/>
    <s v="DOCUMENTS REQUIRED FOR REMAINING QTY."/>
    <n v="1076"/>
    <x v="1"/>
    <n v="89.778787878787881"/>
    <d v="2022-01-01T00:00:00"/>
    <s v="(Q). MANUFACTURE OF ELECTRICAL EQUIPMENT"/>
    <n v="666"/>
    <n v="121"/>
    <n v="124.8"/>
    <n v="153"/>
    <n v="133.4"/>
    <n v="1.0689102564102564"/>
    <n v="1078"/>
    <n v="9500.5812500000011"/>
    <m/>
    <m/>
  </r>
  <r>
    <n v="1148"/>
    <n v="292206365522"/>
    <x v="383"/>
    <s v="VEZA SOLUTIONS"/>
    <s v="ADPTR,CPLG,BACK FLG,PP,PPGFPN1611/2DN40"/>
    <n v="4"/>
    <s v="EA"/>
    <n v="2219"/>
    <m/>
    <n v="8876"/>
    <n v="84818090"/>
    <n v="7.4999999999999997E-2"/>
    <n v="0"/>
    <n v="0"/>
    <n v="0"/>
    <n v="0.1"/>
    <n v="0"/>
    <n v="0.18"/>
    <s v="001/2017-III368"/>
    <n v="665.69999999999993"/>
    <n v="0"/>
    <n v="66.569999999999993"/>
    <n v="1729.4885999999999"/>
    <n v="2461.7586000000001"/>
    <s v="DOC PENDING_INV/EXIT/INV/067"/>
    <s v="2000CH010P1780440028"/>
    <s v="0P1780440028"/>
    <n v="292206365522"/>
    <s v="6057228"/>
    <d v="2022-06-21T00:00:00"/>
    <d v="2022-06-10T00:00:00"/>
    <e v="#N/A"/>
    <e v="#N/A"/>
    <e v="#N/A"/>
    <s v="Local"/>
    <m/>
    <m/>
    <m/>
    <m/>
    <m/>
    <m/>
    <n v="2000"/>
    <s v="CH01"/>
    <s v="0P1780440028"/>
    <s v="Verification Completed by NSS"/>
    <m/>
    <s v="VZ2223161"/>
    <n v="4"/>
    <x v="1124"/>
    <s v="PHASE_1_ACT"/>
    <m/>
    <m/>
    <n v="916"/>
    <x v="1"/>
    <n v="2219"/>
    <d v="2022-06-01T00:00:00"/>
    <s v="(Q). MANUFACTURE OF ELECTRICAL EQUIPMENT"/>
    <n v="666"/>
    <n v="126"/>
    <n v="128.6"/>
    <n v="153"/>
    <n v="133.4"/>
    <n v="1.0373250388802489"/>
    <n v="927"/>
    <n v="9207.2970451010897"/>
    <m/>
    <m/>
  </r>
  <r>
    <n v="1149"/>
    <n v="292000684931"/>
    <x v="108"/>
    <s v="ROTO PUMPS LTD."/>
    <s v="HD,UNIV JNT,RLAA5914010GU,ROTOPMPS"/>
    <n v="2"/>
    <s v="NOS"/>
    <n v="4411.335"/>
    <m/>
    <n v="8822.67"/>
    <n v="84139190"/>
    <n v="7.4999999999999997E-2"/>
    <n v="0"/>
    <n v="0"/>
    <n v="0"/>
    <n v="0.1"/>
    <n v="0"/>
    <n v="0.18"/>
    <s v="001/2017-III317A"/>
    <n v="661.70024999999998"/>
    <n v="0"/>
    <n v="66.170024999999995"/>
    <n v="1719.0972494999999"/>
    <n v="2446.9675244999999"/>
    <s v="DOC PENDING_INV/EXIT/INV/077"/>
    <s v="2000CH010P4206030060"/>
    <s v="0P4206030060"/>
    <n v="292000684931"/>
    <s v="6005724"/>
    <d v="2020-01-21T00:00:00"/>
    <d v="2020-01-14T00:00:00"/>
    <e v="#N/A"/>
    <e v="#N/A"/>
    <e v="#N/A"/>
    <s v="Local"/>
    <m/>
    <m/>
    <m/>
    <m/>
    <m/>
    <m/>
    <n v="2000"/>
    <s v="CH01"/>
    <s v="0P4206030060"/>
    <s v="Verification Completed by NSS"/>
    <m/>
    <s v="G/D/19/02359"/>
    <n v="2"/>
    <x v="1125"/>
    <s v="PHASE_1_ACT"/>
    <m/>
    <n v="1"/>
    <n v="1794"/>
    <x v="2"/>
    <n v="4411.335"/>
    <d v="2020-01-01T00:00:00"/>
    <s v="(R). MANUFACTURE OF MACHINERY AND EQUIPMENT"/>
    <n v="722"/>
    <n v="97"/>
    <n v="113.2"/>
    <n v="153"/>
    <n v="130.80000000000001"/>
    <n v="1.1554770318021201"/>
    <n v="1809"/>
    <n v="10194.392544169612"/>
    <m/>
    <m/>
  </r>
  <r>
    <n v="1150"/>
    <n v="291703434400"/>
    <x v="55"/>
    <s v="Safety Services"/>
    <s v="HASP,LOCKOUT,DI ELEC,F/PADLOCKS,6HOLES"/>
    <n v="116"/>
    <s v="EA"/>
    <n v="133.83620689655172"/>
    <m/>
    <n v="15525"/>
    <n v="39269099"/>
    <n v="0.15"/>
    <n v="0"/>
    <n v="0"/>
    <n v="0"/>
    <n v="0.1"/>
    <n v="0"/>
    <n v="0.18"/>
    <s v="001/2017 - III111"/>
    <n v="2328.75"/>
    <n v="0"/>
    <n v="232.875"/>
    <n v="3255.5924999999997"/>
    <n v="5817.2174999999997"/>
    <s v="DOC PENDING_INV/EXIT/INV/081"/>
    <s v="2000CH010T1586740003"/>
    <s v="0T1586740003"/>
    <n v="291703434400"/>
    <s v="6034033"/>
    <d v="2017-07-04T00:00:00"/>
    <d v="2017-06-24T00:00:00"/>
    <e v="#N/A"/>
    <e v="#N/A"/>
    <e v="#N/A"/>
    <s v="Local"/>
    <m/>
    <m/>
    <m/>
    <m/>
    <m/>
    <m/>
    <n v="2000"/>
    <s v="CH01"/>
    <s v="0T1586740003"/>
    <s v="Verification Completed by NSS"/>
    <m/>
    <n v="29675"/>
    <n v="116"/>
    <x v="1126"/>
    <s v="PHASE_1_ACT"/>
    <m/>
    <m/>
    <n v="2728"/>
    <x v="2"/>
    <n v="76"/>
    <d v="2017-06-01T00:00:00"/>
    <s v="(R). MANUFACTURE OF MACHINERY AND EQUIPMENT"/>
    <n v="722"/>
    <n v="66"/>
    <n v="108.5"/>
    <n v="153"/>
    <n v="130.80000000000001"/>
    <n v="1.2055299539170508"/>
    <n v="2753"/>
    <n v="10627.95207373272"/>
    <m/>
    <m/>
  </r>
  <r>
    <n v="1151"/>
    <n v="292105617941"/>
    <x v="384"/>
    <s v="Fluid Controls Private Limited"/>
    <s v="VENT PROT,1IN NPTM,SS316"/>
    <n v="25"/>
    <s v="EA"/>
    <n v="349"/>
    <m/>
    <n v="8725"/>
    <n v="73072200"/>
    <n v="0.1"/>
    <s v="050/2017-377"/>
    <n v="0"/>
    <m/>
    <n v="0.1"/>
    <m/>
    <n v="0.18"/>
    <s v="001/2017-III221"/>
    <n v="872.5"/>
    <n v="0"/>
    <n v="87.25"/>
    <n v="1743.2549999999999"/>
    <n v="2703.0050000000001"/>
    <s v="DOC PENDING_INV/EXIT/INV/098"/>
    <s v="2000CH010T1739030013"/>
    <s v="0T1739030013"/>
    <n v="292105617941"/>
    <s v="6049240"/>
    <d v="2021-06-16T00:00:00"/>
    <d v="2021-06-08T00:00:00"/>
    <e v="#N/A"/>
    <e v="#N/A"/>
    <e v="#N/A"/>
    <s v="Local"/>
    <m/>
    <m/>
    <m/>
    <m/>
    <m/>
    <m/>
    <n v="2000"/>
    <s v="CH01"/>
    <s v="0T1739030013"/>
    <s v="Verification Completed by NSS"/>
    <m/>
    <s v="FCP/48/SI/0417"/>
    <n v="25"/>
    <x v="1127"/>
    <s v="PHASE_3_ACT"/>
    <m/>
    <m/>
    <n v="1283"/>
    <x v="2"/>
    <n v="349"/>
    <d v="2021-06-01T00:00:00"/>
    <s v="(R). MANUFACTURE OF MACHINERY AND EQUIPMENT"/>
    <n v="722"/>
    <n v="114"/>
    <n v="118.1"/>
    <n v="153"/>
    <n v="130.80000000000001"/>
    <n v="1.1075359864521592"/>
    <n v="1292"/>
    <n v="9663.2514817950887"/>
    <m/>
    <m/>
  </r>
  <r>
    <n v="1152"/>
    <m/>
    <x v="11"/>
    <s v="GMMCO Limited"/>
    <s v="MDL,DIODE,MD7LU7012,SEMIKRON"/>
    <n v="1"/>
    <s v="NOS"/>
    <n v="8715"/>
    <m/>
    <n v="8715"/>
    <n v="85319000"/>
    <n v="0.1"/>
    <m/>
    <m/>
    <m/>
    <n v="0.1"/>
    <m/>
    <n v="0.18"/>
    <s v="001/2017-III384C"/>
    <n v="871.5"/>
    <n v="0"/>
    <n v="87.15"/>
    <n v="1741.2569999999998"/>
    <n v="2699.9069999999997"/>
    <s v="DOC PENDING_INV/EXIT/INV/165"/>
    <s v="2000GS010P4705240033"/>
    <s v="2000GS010P4705240033"/>
    <n v="291706710551"/>
    <s v="6058727"/>
    <d v="2017-11-23T00:00:00"/>
    <d v="2017-11-03T00:00:00"/>
    <e v="#N/A"/>
    <e v="#N/A"/>
    <e v="#N/A"/>
    <s v="Local"/>
    <m/>
    <m/>
    <m/>
    <m/>
    <m/>
    <m/>
    <n v="2000"/>
    <s v="GS01"/>
    <s v="0P4705240033"/>
    <s v="Verification Completed by NSS"/>
    <s v="Phaze1_Part_2"/>
    <s v="PS231700597"/>
    <n v="1"/>
    <x v="1128"/>
    <s v="PHASE_6_ACT"/>
    <m/>
    <m/>
    <n v="2596"/>
    <x v="3"/>
    <n v="8715"/>
    <d v="2017-11-01T00:00:00"/>
    <s v="(P). MANUFACTURE OF COMPUTER, ELECTRONIC AND OPTICAL PRODUCTS"/>
    <n v="639"/>
    <n v="71"/>
    <n v="110.3"/>
    <n v="153"/>
    <n v="121.7"/>
    <n v="1.1033544877606529"/>
    <n v="2600"/>
    <n v="9615.7343608340907"/>
    <m/>
    <m/>
  </r>
  <r>
    <n v="1153"/>
    <n v="291905083982"/>
    <x v="244"/>
    <s v="John Crane sealing systems India"/>
    <s v="SCR,HEX HD,87101430,CRANE.J"/>
    <n v="16"/>
    <s v="NOS"/>
    <n v="63.75"/>
    <m/>
    <n v="1020"/>
    <n v="73182990"/>
    <n v="0.15"/>
    <s v="050/2017-377AA"/>
    <n v="0"/>
    <n v="0"/>
    <n v="0.1"/>
    <n v="0"/>
    <n v="0.18"/>
    <s v="001/2017-III232"/>
    <n v="153"/>
    <n v="0"/>
    <n v="15.3"/>
    <n v="213.89399999999998"/>
    <n v="382.19399999999996"/>
    <s v="DOC PENDING_INV/EXIT/INV/069"/>
    <s v="2000CH010P3034072195"/>
    <s v="0P3034072195"/>
    <n v="291905083982"/>
    <s v="6036811"/>
    <d v="2019-05-27T00:00:00"/>
    <d v="2019-05-07T00:00:00"/>
    <e v="#N/A"/>
    <e v="#N/A"/>
    <e v="#N/A"/>
    <s v="Local"/>
    <m/>
    <m/>
    <m/>
    <m/>
    <m/>
    <m/>
    <n v="2000"/>
    <s v="CH01"/>
    <s v="0P3034072195"/>
    <s v="Verification Completed by NSS"/>
    <m/>
    <n v="9611014336"/>
    <n v="16"/>
    <x v="1129"/>
    <s v="PHASE_1_ACT"/>
    <m/>
    <m/>
    <n v="2046"/>
    <x v="2"/>
    <n v="544.4049999999994"/>
    <d v="2019-05-01T00:00:00"/>
    <s v="(R). MANUFACTURE OF MACHINERY AND EQUIPMENT"/>
    <n v="722"/>
    <n v="89"/>
    <n v="112.7"/>
    <n v="153"/>
    <n v="130.80000000000001"/>
    <n v="1.160603371783496"/>
    <n v="2054"/>
    <n v="10109.412457852695"/>
    <m/>
    <m/>
  </r>
  <r>
    <n v="1154"/>
    <n v="292007963855"/>
    <x v="156"/>
    <s v="Goodrich Gasket Pvt. Ltd."/>
    <s v="GSKT,FLR,NBR,CL150,1503X1650MM"/>
    <n v="2"/>
    <s v="NOS"/>
    <n v="4349"/>
    <m/>
    <n v="8698"/>
    <n v="84841010"/>
    <n v="7.4999999999999997E-2"/>
    <n v="0"/>
    <n v="0"/>
    <n v="0"/>
    <n v="0.1"/>
    <n v="0"/>
    <n v="0.18"/>
    <s v="001/2017 - III369B"/>
    <n v="652.35"/>
    <n v="0"/>
    <n v="65.234999999999999"/>
    <n v="1694.8053000000002"/>
    <n v="2412.3903"/>
    <s v="DOC PENDING_INV/EXIT/INV/082"/>
    <s v="2000CH010T2545780039"/>
    <s v="0T2545780039"/>
    <n v="292007963855"/>
    <s v="6071324"/>
    <d v="2020-10-12T00:00:00"/>
    <d v="2020-10-05T00:00:00"/>
    <e v="#N/A"/>
    <e v="#N/A"/>
    <e v="#N/A"/>
    <s v="Local"/>
    <m/>
    <m/>
    <m/>
    <m/>
    <m/>
    <m/>
    <n v="2000"/>
    <s v="CH01"/>
    <s v="0T2545780039"/>
    <s v="Verification Completed by NSS"/>
    <s v="Phaze_2"/>
    <s v="SD/201000440"/>
    <n v="2"/>
    <x v="1130"/>
    <s v="PHASE_1_ACT"/>
    <m/>
    <m/>
    <n v="1529"/>
    <x v="2"/>
    <n v="4349"/>
    <d v="2020-10-01T00:00:00"/>
    <s v="(R). MANUFACTURE OF MACHINERY AND EQUIPMENT"/>
    <n v="722"/>
    <n v="106"/>
    <n v="114.2"/>
    <n v="153"/>
    <n v="130.80000000000001"/>
    <n v="1.1453590192644485"/>
    <n v="1535"/>
    <n v="9962.3327495621725"/>
    <m/>
    <m/>
  </r>
  <r>
    <n v="1155"/>
    <n v="292109705963"/>
    <x v="385"/>
    <s v="Eagle Burgmann India Pvt. Ltd."/>
    <s v="O-RING,GLND,A09637AC/0C/111.05,EAGLEBUR"/>
    <n v="2"/>
    <s v="NOS"/>
    <n v="2235.6"/>
    <m/>
    <n v="4471.2"/>
    <n v="84842000"/>
    <n v="7.4999999999999997E-2"/>
    <n v="0"/>
    <n v="0"/>
    <n v="0"/>
    <n v="0.1"/>
    <n v="0"/>
    <n v="0.18"/>
    <s v="001/2017-III369B"/>
    <n v="335.34"/>
    <n v="0"/>
    <n v="33.533999999999999"/>
    <n v="871.21331999999995"/>
    <n v="1240.0873199999999"/>
    <s v="DOC PENDING_INV/EXIT/INV/069"/>
    <s v="2000CH010P3034073573"/>
    <s v="0P3034073573"/>
    <n v="292109705963"/>
    <s v="6083415"/>
    <d v="2021-09-30T00:00:00"/>
    <d v="2021-09-23T00:00:00"/>
    <e v="#N/A"/>
    <e v="#N/A"/>
    <e v="#N/A"/>
    <s v="Local"/>
    <m/>
    <m/>
    <m/>
    <m/>
    <m/>
    <m/>
    <n v="2000"/>
    <s v="CH01"/>
    <s v="0P3034073573"/>
    <s v="Verification Completed by NSS"/>
    <m/>
    <n v="27104010"/>
    <n v="2"/>
    <x v="1131"/>
    <s v="PHASE_1_ACT"/>
    <m/>
    <m/>
    <n v="1176"/>
    <x v="2"/>
    <n v="4347.13"/>
    <d v="2021-09-01T00:00:00"/>
    <s v="(R). MANUFACTURE OF MACHINERY AND EQUIPMENT"/>
    <n v="722"/>
    <n v="117"/>
    <n v="120.7"/>
    <n v="153"/>
    <n v="130.80000000000001"/>
    <n v="1.0836785418392709"/>
    <n v="1200"/>
    <n v="9421.7829991715007"/>
    <m/>
    <m/>
  </r>
  <r>
    <n v="1156"/>
    <n v="291606046093"/>
    <x v="295"/>
    <s v="Eagle Burgmann India Pvt. Ltd."/>
    <s v="SET SCR,HSS,09-H75VKP-D1/50/13,EAGLEBUR"/>
    <n v="28"/>
    <s v="NOS"/>
    <n v="11.857142857142858"/>
    <m/>
    <n v="332"/>
    <n v="84842000"/>
    <n v="7.4999999999999997E-2"/>
    <n v="0"/>
    <n v="0"/>
    <n v="0"/>
    <n v="0.1"/>
    <n v="0"/>
    <n v="0.18"/>
    <s v="001/2017-III369B"/>
    <n v="24.9"/>
    <n v="0"/>
    <n v="2.4900000000000002"/>
    <n v="64.69019999999999"/>
    <n v="92.080199999999991"/>
    <s v="DOC PENDING_INV/EXIT/INV/069"/>
    <s v="2000CH010P3034071237"/>
    <s v="0P3034071237"/>
    <n v="291606046093"/>
    <s v="0056972"/>
    <d v="2016-12-26T00:00:00"/>
    <d v="2016-11-30T00:00:00"/>
    <e v="#N/A"/>
    <e v="#N/A"/>
    <e v="#N/A"/>
    <s v="Local"/>
    <m/>
    <m/>
    <m/>
    <m/>
    <m/>
    <m/>
    <n v="2000"/>
    <s v="CH01"/>
    <s v="0P3034071237"/>
    <s v="Verification Completed by NSS"/>
    <m/>
    <n v="2946"/>
    <n v="28"/>
    <x v="1132"/>
    <s v="PHASE_1_ACT"/>
    <m/>
    <m/>
    <n v="2934"/>
    <x v="2"/>
    <n v="309.35321428571393"/>
    <d v="2016-11-01T00:00:00"/>
    <s v="(R). MANUFACTURE OF MACHINERY AND EQUIPMENT"/>
    <n v="722"/>
    <n v="59"/>
    <n v="107.5"/>
    <n v="153"/>
    <n v="130.80000000000001"/>
    <n v="1.2167441860465118"/>
    <n v="2965"/>
    <n v="10539.304297674409"/>
    <m/>
    <m/>
  </r>
  <r>
    <n v="1157"/>
    <n v="291602348225"/>
    <x v="386"/>
    <s v="Switzer Process Instruments"/>
    <s v="SW,PRESS,1.6TO10KG/CM2,GRS2102E+,SWITZER"/>
    <n v="1"/>
    <s v="NOS"/>
    <n v="10569.42"/>
    <m/>
    <n v="10569.42"/>
    <n v="90328100"/>
    <n v="7.4999999999999997E-2"/>
    <s v="050/2017-494A"/>
    <n v="0"/>
    <m/>
    <n v="0.1"/>
    <m/>
    <n v="0.18"/>
    <s v="001/2017-III422"/>
    <n v="792.70650000000001"/>
    <n v="0"/>
    <n v="79.270650000000003"/>
    <n v="2059.4514870000003"/>
    <n v="2931.4286370000004"/>
    <s v="DOC PENDING_INV/EXIT/INV/096"/>
    <s v="2000GS010P4151070007"/>
    <s v="0P4151070007"/>
    <n v="291602348225"/>
    <s v="0022957"/>
    <d v="2016-05-25T00:00:00"/>
    <d v="2016-02-26T00:00:00"/>
    <e v="#N/A"/>
    <e v="#N/A"/>
    <e v="#N/A"/>
    <s v="Local"/>
    <m/>
    <m/>
    <m/>
    <m/>
    <m/>
    <m/>
    <n v="2000"/>
    <s v="GS01"/>
    <s v="0P4151070007"/>
    <s v="Verification Completed by NSS"/>
    <m/>
    <s v="15/4064"/>
    <n v="1"/>
    <x v="1133"/>
    <s v="PHASE_3_ACT"/>
    <m/>
    <m/>
    <n v="3212"/>
    <x v="2"/>
    <n v="8608.6"/>
    <d v="2016-02-01T00:00:00"/>
    <s v="(R). MANUFACTURE OF MACHINERY AND EQUIPMENT"/>
    <n v="722"/>
    <n v="50"/>
    <n v="108.1"/>
    <n v="153"/>
    <n v="130.80000000000001"/>
    <n v="1.2099907493061981"/>
    <n v="3239"/>
    <n v="10416.326364477338"/>
    <m/>
    <m/>
  </r>
  <r>
    <n v="1158"/>
    <n v="292202537196"/>
    <x v="219"/>
    <s v="EMERSON PROCESS MANAGEMENT"/>
    <s v="FLG,PCKG,13B6537X012,EMER-PM"/>
    <n v="2"/>
    <s v="NOS"/>
    <n v="4300.5"/>
    <m/>
    <n v="8601"/>
    <n v="84819090"/>
    <n v="7.4999999999999997E-2"/>
    <n v="0"/>
    <n v="0"/>
    <m/>
    <n v="0.1"/>
    <n v="0"/>
    <n v="0.18"/>
    <s v="001/2017-III368"/>
    <n v="645.07499999999993"/>
    <n v="0"/>
    <n v="64.507499999999993"/>
    <n v="1675.9048500000001"/>
    <n v="2385.4873500000003"/>
    <s v="DOC PENDING_INV/EXIT/INV/073"/>
    <s v="2000CH010P4102215192"/>
    <s v="0P4102215192"/>
    <n v="292202537196"/>
    <s v="6023044"/>
    <d v="2022-03-10T00:00:00"/>
    <d v="2021-06-29T00:00:00"/>
    <e v="#N/A"/>
    <e v="#N/A"/>
    <e v="#N/A"/>
    <s v="Local"/>
    <m/>
    <m/>
    <m/>
    <m/>
    <m/>
    <m/>
    <n v="2000"/>
    <s v="CH01"/>
    <s v="0P4102215192"/>
    <s v="Verification Completed by NSS"/>
    <m/>
    <n v="9321631028"/>
    <n v="2"/>
    <x v="1134"/>
    <s v="PHASE_1_ACT"/>
    <m/>
    <s v="Documents required for remaining qty"/>
    <n v="1262"/>
    <x v="2"/>
    <n v="4300.5"/>
    <d v="2021-06-01T00:00:00"/>
    <s v="(R). MANUFACTURE OF MACHINERY AND EQUIPMENT"/>
    <n v="722"/>
    <n v="114"/>
    <n v="118.1"/>
    <n v="153"/>
    <n v="130.80000000000001"/>
    <n v="1.1075359864521592"/>
    <n v="1292"/>
    <n v="9525.9170194750222"/>
    <m/>
    <m/>
  </r>
  <r>
    <n v="1159"/>
    <n v="292102088331"/>
    <x v="280"/>
    <s v="EMERSON PROCESS MANAGEMENT"/>
    <s v="GSKT,SPW,5.06X5.5,1R372299442,FISHER"/>
    <n v="3"/>
    <s v="EA"/>
    <n v="2845"/>
    <m/>
    <n v="8535"/>
    <n v="84819090"/>
    <n v="7.4999999999999997E-2"/>
    <n v="0"/>
    <n v="0"/>
    <n v="0"/>
    <n v="0.1"/>
    <n v="0"/>
    <n v="0.18"/>
    <s v="001/2017-III368"/>
    <n v="640.125"/>
    <n v="0"/>
    <n v="64.012500000000003"/>
    <n v="1663.04475"/>
    <n v="2367.1822499999998"/>
    <s v="DOC PENDING_INV/EXIT/INV/080"/>
    <s v="2000CH010P5270022137"/>
    <s v="0P5270022137"/>
    <n v="292102088331"/>
    <s v="6018193"/>
    <d v="2021-03-02T00:00:00"/>
    <d v="2021-02-23T00:00:00"/>
    <e v="#N/A"/>
    <e v="#N/A"/>
    <e v="#N/A"/>
    <s v="Local"/>
    <m/>
    <m/>
    <m/>
    <m/>
    <m/>
    <m/>
    <n v="2000"/>
    <s v="CH01"/>
    <s v="0P5270022137"/>
    <s v="Verification Completed by NSS"/>
    <m/>
    <n v="9320633409"/>
    <n v="3"/>
    <x v="1135"/>
    <s v="PHASE_1_ACT"/>
    <m/>
    <m/>
    <n v="1388"/>
    <x v="2"/>
    <n v="2845"/>
    <d v="2021-02-01T00:00:00"/>
    <s v="(R). MANUFACTURE OF MACHINERY AND EQUIPMENT"/>
    <n v="722"/>
    <n v="110"/>
    <n v="115.4"/>
    <n v="153"/>
    <n v="130.80000000000001"/>
    <n v="1.1334488734835355"/>
    <n v="1412"/>
    <n v="9673.9861351819764"/>
    <m/>
    <m/>
  </r>
  <r>
    <n v="1160"/>
    <m/>
    <x v="11"/>
    <s v="Jay Project"/>
    <s v="O-RING SET,RBR,KPD 80/26,SOR,KBL"/>
    <n v="9"/>
    <s v="SET"/>
    <n v="947.58999999999889"/>
    <m/>
    <n v="8528.2999999999993"/>
    <n v="40169320"/>
    <n v="0.1"/>
    <m/>
    <m/>
    <m/>
    <n v="0.1"/>
    <m/>
    <n v="0.18"/>
    <s v="001/2017-III123A"/>
    <n v="852.82999999999993"/>
    <n v="0"/>
    <n v="85.283000000000001"/>
    <n v="1703.9543399999998"/>
    <n v="2642.0673399999996"/>
    <s v="DOC PENDING_INV/EXIT/INV/165"/>
    <s v="2000GS010P4205031585"/>
    <s v="2000GS010P4205031585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31585"/>
    <s v="Verification Completed by NSS"/>
    <m/>
    <s v="17018"/>
    <n v="9"/>
    <x v="1136"/>
    <s v="PHASE_6_ACT"/>
    <m/>
    <m/>
    <n v="2791"/>
    <x v="2"/>
    <n v="947.58999999999889"/>
    <d v="2017-04-01T00:00:00"/>
    <s v="(R). MANUFACTURE OF MACHINERY AND EQUIPMENT"/>
    <n v="722"/>
    <n v="64"/>
    <n v="108.3"/>
    <n v="153"/>
    <n v="130.80000000000001"/>
    <n v="1.2077562326869808"/>
    <n v="2814"/>
    <n v="10300.119556786694"/>
    <m/>
    <m/>
  </r>
  <r>
    <n v="1161"/>
    <m/>
    <x v="11"/>
    <s v="Swelore Engineering Pvt. Ltd."/>
    <s v="CONN ROD ASSY,SA1030M24,SWELORE"/>
    <n v="1"/>
    <s v="NOS"/>
    <n v="8499.9899999999907"/>
    <m/>
    <n v="8499.98"/>
    <n v="84139110"/>
    <n v="7.4999999999999997E-2"/>
    <m/>
    <m/>
    <m/>
    <n v="0.1"/>
    <m/>
    <n v="0.18"/>
    <s v="001/2017-III308B"/>
    <n v="637.49849999999992"/>
    <n v="0"/>
    <n v="63.749849999999995"/>
    <n v="1656.2211029999999"/>
    <n v="2357.4694529999997"/>
    <s v="DOC PENDING_INV/EXIT/INV/165"/>
    <s v="2000GS010P4207020483"/>
    <s v="2000GS010P4207020483"/>
    <n v="291706336401"/>
    <s v="6054046"/>
    <d v="2017-11-04T00:00:00"/>
    <d v="2017-10-04T00:00:00"/>
    <e v="#N/A"/>
    <e v="#N/A"/>
    <e v="#N/A"/>
    <s v="Local"/>
    <m/>
    <m/>
    <m/>
    <m/>
    <m/>
    <m/>
    <n v="2000"/>
    <s v="GS01"/>
    <s v="0P4207020483"/>
    <s v="New_Line item_ Addition"/>
    <m/>
    <s v="470"/>
    <n v="1"/>
    <x v="1137"/>
    <s v="PHASE_6_ACT"/>
    <m/>
    <m/>
    <n v="2626"/>
    <x v="2"/>
    <n v="8499.9899999999907"/>
    <d v="2017-10-01T00:00:00"/>
    <s v="(R). MANUFACTURE OF MACHINERY AND EQUIPMENT"/>
    <n v="722"/>
    <n v="70"/>
    <n v="109"/>
    <n v="153"/>
    <n v="130.80000000000001"/>
    <n v="1.2000000000000002"/>
    <n v="2631"/>
    <n v="10199.98799999999"/>
    <m/>
    <m/>
  </r>
  <r>
    <n v="1162"/>
    <n v="292104563446"/>
    <x v="259"/>
    <s v="Fluid Controls Private Limited"/>
    <s v="ELB,TUBE,COMPR,MALE,1/4X1IN,SS316"/>
    <n v="13"/>
    <s v="EA"/>
    <n v="648"/>
    <m/>
    <n v="8424"/>
    <n v="73072200"/>
    <n v="0.1"/>
    <s v="050/2017-377"/>
    <n v="0"/>
    <m/>
    <n v="0.1"/>
    <m/>
    <n v="0.18"/>
    <s v="001/2017-III221"/>
    <n v="842.40000000000009"/>
    <n v="0"/>
    <n v="84.240000000000009"/>
    <n v="1683.1151999999997"/>
    <n v="2609.7551999999996"/>
    <s v="DOC PENDING_INV/EXIT/INV/098"/>
    <s v="2000CH010T1739400045"/>
    <s v="0T1739400045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400045"/>
    <s v="Verification Completed by NSS"/>
    <m/>
    <s v="FCP/48/SI/0108"/>
    <n v="13"/>
    <x v="1138"/>
    <s v="PHASE_3_ACT"/>
    <m/>
    <m/>
    <n v="1335"/>
    <x v="2"/>
    <n v="648"/>
    <d v="2021-04-01T00:00:00"/>
    <s v="(R). MANUFACTURE OF MACHINERY AND EQUIPMENT"/>
    <n v="722"/>
    <n v="112"/>
    <n v="116.7"/>
    <n v="153"/>
    <n v="130.80000000000001"/>
    <n v="1.1208226221079691"/>
    <n v="1353"/>
    <n v="9441.8097686375313"/>
    <m/>
    <m/>
  </r>
  <r>
    <n v="1163"/>
    <n v="291706636863"/>
    <x v="387"/>
    <s v="Krishna Enterprise"/>
    <s v="PRIMER,WELD ON P-70"/>
    <n v="17"/>
    <s v="MG"/>
    <n v="491.69999999999942"/>
    <m/>
    <n v="8358.8999999999905"/>
    <n v="35069999"/>
    <n v="0.1"/>
    <n v="0"/>
    <n v="0"/>
    <n v="0"/>
    <n v="0.1"/>
    <n v="0"/>
    <n v="0.18"/>
    <s v="001/2017-III69"/>
    <n v="835.88999999999908"/>
    <n v="0"/>
    <n v="83.588999999999913"/>
    <n v="1670.108219999998"/>
    <n v="2589.5872199999972"/>
    <s v="DOC PENDING_INV/EXIT/INV/064"/>
    <s v="2000CH010P0786300000"/>
    <s v="0P0786300000"/>
    <n v="291706636863"/>
    <s v="6056235"/>
    <d v="2017-11-13T00:00:00"/>
    <d v="2017-11-09T00:00:00"/>
    <e v="#N/A"/>
    <e v="#N/A"/>
    <e v="#N/A"/>
    <s v="Local"/>
    <m/>
    <m/>
    <m/>
    <m/>
    <m/>
    <m/>
    <n v="2000"/>
    <s v="CH01"/>
    <s v="0P0786300000"/>
    <s v="Verification Completed by NSS"/>
    <s v="Phaze1_Part_2"/>
    <s v="KE-810/17-18"/>
    <n v="17"/>
    <x v="1139"/>
    <s v="PHASE_1_ACT"/>
    <m/>
    <s v="DOCUMENTS REQUIRED FOR REMAINING QTY"/>
    <n v="2590"/>
    <x v="0"/>
    <n v="491.69999999999942"/>
    <d v="2017-11-01T00:00:00"/>
    <s v="(J). MANUFACTURE OF CHEMICALS AND CHEMICAL PRODUCTS"/>
    <n v="364"/>
    <n v="71"/>
    <n v="112.4"/>
    <n v="153"/>
    <n v="136.4"/>
    <n v="1.2135231316725978"/>
    <n v="2600"/>
    <n v="10143.718505338067"/>
    <m/>
    <m/>
  </r>
  <r>
    <n v="1164"/>
    <n v="291604729290"/>
    <x v="119"/>
    <s v="Emerson Process Management"/>
    <s v="STEM,UNS S31600,1U217735162,FISH-CO"/>
    <n v="2"/>
    <s v="NOS"/>
    <n v="4157"/>
    <m/>
    <n v="8314"/>
    <n v="84819090"/>
    <n v="7.4999999999999997E-2"/>
    <n v="0"/>
    <n v="0"/>
    <n v="0"/>
    <n v="0.1"/>
    <n v="0"/>
    <n v="0.18"/>
    <s v="001/2017-III368"/>
    <n v="623.54999999999995"/>
    <n v="0"/>
    <n v="62.354999999999997"/>
    <n v="1619.9828999999997"/>
    <n v="2305.8878999999997"/>
    <s v="DOC PENDING_INV/EXIT/INV/074"/>
    <s v="2000CH010P4102240172"/>
    <s v="0P4102240172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40172"/>
    <s v="Verification Completed by NSS"/>
    <m/>
    <n v="6316001233"/>
    <n v="2"/>
    <x v="1140"/>
    <s v="PHASE_1_ACT"/>
    <m/>
    <s v="documents required for remaining qty"/>
    <n v="3009"/>
    <x v="2"/>
    <n v="4157"/>
    <d v="2016-09-01T00:00:00"/>
    <s v="(R). MANUFACTURE OF MACHINERY AND EQUIPMENT"/>
    <n v="722"/>
    <n v="57"/>
    <n v="107.4"/>
    <n v="153"/>
    <n v="130.80000000000001"/>
    <n v="1.217877094972067"/>
    <n v="3026"/>
    <n v="10125.430167597764"/>
    <m/>
    <m/>
  </r>
  <r>
    <n v="1165"/>
    <n v="291811384756"/>
    <x v="294"/>
    <s v="Rotork Controls (India) Pvt. Ltd."/>
    <s v="KNOB ASSY,77004,F/MOV,ROTORK"/>
    <n v="4"/>
    <s v="NOS"/>
    <n v="2072.5025000000001"/>
    <m/>
    <n v="8290.01"/>
    <n v="85030090"/>
    <n v="7.4999999999999997E-2"/>
    <m/>
    <n v="0"/>
    <m/>
    <n v="0.1"/>
    <m/>
    <n v="0.18"/>
    <s v="001/2017-III374"/>
    <n v="621.75075000000004"/>
    <n v="0"/>
    <n v="62.175075000000007"/>
    <n v="1615.3084484999997"/>
    <n v="2299.2342734999997"/>
    <s v="DOC PENDING_INV/EXIT/INV/096"/>
    <s v="2000CH010P4102250093"/>
    <s v="0P4102250093"/>
    <n v="291811384756"/>
    <s v="6087234"/>
    <d v="2018-12-26T00:00:00"/>
    <d v="2018-11-26T00:00:00"/>
    <e v="#N/A"/>
    <e v="#N/A"/>
    <e v="#N/A"/>
    <s v="Local"/>
    <m/>
    <m/>
    <m/>
    <m/>
    <m/>
    <m/>
    <n v="2000"/>
    <s v="CH01"/>
    <s v="0P4102250093"/>
    <s v="Verification Completed by NSS"/>
    <m/>
    <s v="SI33634"/>
    <n v="4"/>
    <x v="1141"/>
    <s v="PHASE_3_ACT"/>
    <m/>
    <m/>
    <n v="2208"/>
    <x v="2"/>
    <n v="2072.5025000000001"/>
    <d v="2018-11-01T00:00:00"/>
    <s v="(R). MANUFACTURE OF MACHINERY AND EQUIPMENT"/>
    <n v="722"/>
    <n v="83"/>
    <n v="111.9"/>
    <n v="153"/>
    <n v="130.80000000000001"/>
    <n v="1.1689008042895443"/>
    <n v="2235"/>
    <n v="9690.1993565683661"/>
    <m/>
    <m/>
  </r>
  <r>
    <n v="1166"/>
    <n v="292304045972"/>
    <x v="388"/>
    <s v="SHEETAL CORPORATION"/>
    <s v="FAN,COOLING,PANEL,120X120X38MM,110VAC"/>
    <n v="22"/>
    <s v="NOS"/>
    <n v="375"/>
    <m/>
    <n v="8250"/>
    <n v="84733099"/>
    <n v="0"/>
    <m/>
    <n v="0"/>
    <n v="0"/>
    <n v="0"/>
    <n v="0"/>
    <n v="0.18"/>
    <s v="001/2017-III362"/>
    <n v="0"/>
    <n v="0"/>
    <n v="0"/>
    <n v="1485"/>
    <n v="1485"/>
    <s v="DOC PENDING_INV/EXIT/INV/094"/>
    <s v="2000CH010T4612100003"/>
    <s v="0T4612100003"/>
    <n v="292304045972"/>
    <s v="6032834"/>
    <d v="2023-04-18T00:00:00"/>
    <d v="2023-04-18T00:00:00"/>
    <e v="#N/A"/>
    <e v="#N/A"/>
    <e v="#N/A"/>
    <s v="Local"/>
    <m/>
    <m/>
    <m/>
    <m/>
    <m/>
    <m/>
    <n v="2000"/>
    <s v="CH01"/>
    <s v="0T4612100003"/>
    <s v="New_Line item_ Addition"/>
    <m/>
    <n v="244"/>
    <n v="22"/>
    <x v="1142"/>
    <s v="PHASE_2_ACT"/>
    <m/>
    <n v="1"/>
    <n v="604"/>
    <x v="2"/>
    <n v="375"/>
    <d v="2023-04-01T00:00:00"/>
    <s v="(R). MANUFACTURE OF MACHINERY AND EQUIPMENT"/>
    <n v="722"/>
    <n v="136"/>
    <n v="128.4"/>
    <n v="153"/>
    <n v="130.80000000000001"/>
    <n v="1.0186915887850467"/>
    <n v="623"/>
    <n v="8404.2056074766351"/>
    <m/>
    <m/>
  </r>
  <r>
    <n v="1167"/>
    <n v="291602562311"/>
    <x v="56"/>
    <s v="Unisafe Services"/>
    <s v="FACE SHIELD,8X14INF/WELDING"/>
    <n v="19"/>
    <s v="EA"/>
    <n v="430.82947368421054"/>
    <m/>
    <n v="8185.76"/>
    <n v="65061010"/>
    <n v="0.1"/>
    <n v="0"/>
    <n v="0"/>
    <n v="0"/>
    <n v="0.1"/>
    <n v="0"/>
    <n v="0.18"/>
    <s v="001/2017 - III176"/>
    <n v="818.57600000000002"/>
    <n v="0"/>
    <n v="81.857600000000005"/>
    <n v="1635.5148479999998"/>
    <n v="2535.9484480000001"/>
    <s v="DOC PENDING_INV/EXIT/INV/081"/>
    <s v="2000GS010T2205010006"/>
    <s v="0T2205010006"/>
    <n v="291602562311"/>
    <s v="0027858"/>
    <d v="2016-06-22T00:00:00"/>
    <d v="2016-05-28T00:00:00"/>
    <e v="#N/A"/>
    <e v="#N/A"/>
    <e v="#N/A"/>
    <s v="Local"/>
    <m/>
    <m/>
    <m/>
    <m/>
    <m/>
    <m/>
    <n v="2000"/>
    <s v="GS01"/>
    <s v="0T2205010006"/>
    <s v="Verification Completed by NSS"/>
    <m/>
    <s v="USS/T-104/16-17"/>
    <n v="19"/>
    <x v="1143"/>
    <s v="PHASE_1_ACT"/>
    <m/>
    <m/>
    <n v="3120"/>
    <x v="2"/>
    <n v="430.82947368421054"/>
    <d v="2016-05-01T00:00:00"/>
    <s v="(R). MANUFACTURE OF MACHINERY AND EQUIPMENT"/>
    <n v="722"/>
    <n v="53"/>
    <n v="107.7"/>
    <n v="153"/>
    <n v="130.80000000000001"/>
    <n v="1.2144846796657383"/>
    <n v="3149"/>
    <n v="9941.480111420613"/>
    <m/>
    <m/>
  </r>
  <r>
    <n v="1168"/>
    <n v="291804969665"/>
    <x v="389"/>
    <s v="METACHEM CORPORATION"/>
    <s v="PLGR RING,16MM,35-PB-PR-01,METACHM"/>
    <n v="25"/>
    <s v="SET"/>
    <n v="350"/>
    <m/>
    <n v="8750"/>
    <n v="84139190"/>
    <n v="7.4999999999999997E-2"/>
    <n v="0"/>
    <n v="0"/>
    <n v="0"/>
    <n v="0.1"/>
    <n v="0"/>
    <n v="0.18"/>
    <s v="001/2017-III317A"/>
    <n v="656.25"/>
    <n v="0"/>
    <n v="65.625"/>
    <n v="1704.9375"/>
    <n v="2426.8125"/>
    <s v="DOC PENDING_INV/EXIT/INV/077"/>
    <s v="2000CH010P4207020740"/>
    <s v="0P4207020740"/>
    <n v="291804969665"/>
    <s v="6039772"/>
    <d v="2018-06-15T00:00:00"/>
    <d v="2018-06-13T00:00:00"/>
    <e v="#N/A"/>
    <e v="#N/A"/>
    <e v="#N/A"/>
    <s v="Local"/>
    <m/>
    <m/>
    <m/>
    <m/>
    <m/>
    <m/>
    <n v="2000"/>
    <s v="CH01"/>
    <s v="0P4207020740"/>
    <s v="Verification Completed by NSS"/>
    <m/>
    <s v="091/18-19"/>
    <n v="25"/>
    <x v="1144"/>
    <s v="PHASE_1_ACT"/>
    <m/>
    <s v="documents required for remaining qty"/>
    <n v="2374"/>
    <x v="2"/>
    <n v="327.22799999999961"/>
    <d v="2018-06-01T00:00:00"/>
    <s v="(R). MANUFACTURE OF MACHINERY AND EQUIPMENT"/>
    <n v="722"/>
    <n v="78"/>
    <n v="110.5"/>
    <n v="153"/>
    <n v="130.80000000000001"/>
    <n v="1.183710407239819"/>
    <n v="2388"/>
    <n v="9683.5797285067747"/>
    <m/>
    <m/>
  </r>
  <r>
    <n v="1169"/>
    <n v="292213011112"/>
    <x v="327"/>
    <s v="IGP Engineers Pvt. Ltd."/>
    <s v="GSKT,GRVD,MTL,CL150,RF,GPH,SS,8IN,51KF"/>
    <n v="15"/>
    <s v="NOS"/>
    <n v="544.86666666666667"/>
    <m/>
    <n v="8173"/>
    <n v="84841010"/>
    <n v="7.4999999999999997E-2"/>
    <n v="0"/>
    <n v="0"/>
    <n v="0"/>
    <n v="0.1"/>
    <n v="0"/>
    <n v="0.18"/>
    <s v="001/2017 - III369B"/>
    <n v="612.97500000000002"/>
    <n v="0"/>
    <n v="61.297500000000007"/>
    <n v="1592.5090500000001"/>
    <n v="2266.7815500000002"/>
    <s v="DOC PENDING_INV/EXIT/INV/082"/>
    <s v="2000CH010T2541870011"/>
    <s v="0T2541870011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870011"/>
    <s v="Verification Completed by NSS"/>
    <m/>
    <s v="IGP09023/22-23"/>
    <n v="15"/>
    <x v="1145"/>
    <s v="PHASE_1_ACT"/>
    <m/>
    <m/>
    <n v="741"/>
    <x v="2"/>
    <n v="544.86666666666667"/>
    <d v="2022-12-01T00:00:00"/>
    <s v="(R). MANUFACTURE OF MACHINERY AND EQUIPMENT"/>
    <n v="722"/>
    <n v="132"/>
    <n v="126.3"/>
    <n v="153"/>
    <n v="130.80000000000001"/>
    <n v="1.0356294536817103"/>
    <n v="744"/>
    <n v="8464.1995249406191"/>
    <m/>
    <m/>
  </r>
  <r>
    <n v="1170"/>
    <n v="292105617941"/>
    <x v="384"/>
    <s v="Fluid Controls Private Limited"/>
    <s v="CONNR,TUBE,COMPR,MALE,3/4X1IN,SS316"/>
    <n v="18"/>
    <s v="EA"/>
    <n v="453"/>
    <m/>
    <n v="8154"/>
    <n v="73072200"/>
    <n v="0.1"/>
    <s v="050/2017-377"/>
    <n v="0"/>
    <m/>
    <n v="0.1"/>
    <m/>
    <n v="0.18"/>
    <s v="001/2017-III221"/>
    <n v="815.40000000000009"/>
    <n v="0"/>
    <n v="81.54000000000002"/>
    <n v="1629.1692"/>
    <n v="2526.1091999999999"/>
    <s v="DOC PENDING_INV/EXIT/INV/098"/>
    <s v="2000CH010T1739270134"/>
    <s v="0T1739270134"/>
    <n v="292105617941"/>
    <s v="6049240"/>
    <d v="2021-06-16T00:00:00"/>
    <d v="2021-06-08T00:00:00"/>
    <e v="#N/A"/>
    <e v="#N/A"/>
    <e v="#N/A"/>
    <s v="Local"/>
    <m/>
    <m/>
    <m/>
    <m/>
    <m/>
    <m/>
    <n v="2000"/>
    <s v="CH01"/>
    <s v="0T1739270134"/>
    <s v="Verification Completed by NSS"/>
    <m/>
    <s v="FCP/48/SI/0417"/>
    <n v="18"/>
    <x v="1146"/>
    <s v="PHASE_3_ACT"/>
    <m/>
    <m/>
    <n v="1283"/>
    <x v="2"/>
    <n v="453"/>
    <d v="2021-06-01T00:00:00"/>
    <s v="(R). MANUFACTURE OF MACHINERY AND EQUIPMENT"/>
    <n v="722"/>
    <n v="114"/>
    <n v="118.1"/>
    <n v="153"/>
    <n v="130.80000000000001"/>
    <n v="1.1075359864521592"/>
    <n v="1292"/>
    <n v="9030.8484335309058"/>
    <m/>
    <m/>
  </r>
  <r>
    <n v="1171"/>
    <n v="292005703636"/>
    <x v="390"/>
    <s v="Sulzer Pumps India Pvt. Ltd."/>
    <s v="COV,FAN,CS,104065737500,SULZ-PMP"/>
    <n v="2"/>
    <s v="NOS"/>
    <n v="4072.1599999999949"/>
    <m/>
    <n v="8144.3199999999897"/>
    <n v="84139120"/>
    <n v="7.4999999999999997E-2"/>
    <n v="0"/>
    <n v="0"/>
    <n v="0"/>
    <n v="0.1"/>
    <n v="0"/>
    <n v="0.18"/>
    <s v="001/2017-III308B"/>
    <n v="610.82399999999916"/>
    <n v="0"/>
    <n v="61.082399999999922"/>
    <n v="1586.9207519999979"/>
    <n v="2258.8271519999971"/>
    <s v="DOC PENDING_INV/EXIT/INV/075"/>
    <s v="2000CH010P4205020159"/>
    <s v="0P4205020159"/>
    <n v="292005703636"/>
    <s v="6051215"/>
    <d v="2020-08-04T00:00:00"/>
    <d v="2020-07-30T00:00:00"/>
    <e v="#N/A"/>
    <e v="#N/A"/>
    <e v="#N/A"/>
    <s v="Local"/>
    <m/>
    <m/>
    <m/>
    <m/>
    <m/>
    <m/>
    <n v="2000"/>
    <s v="CH01"/>
    <s v="0P4205020159"/>
    <s v="Verification Completed by NSS"/>
    <m/>
    <n v="2027000594"/>
    <n v="2"/>
    <x v="1147"/>
    <s v="PHASE_1_ACT"/>
    <m/>
    <s v="DOCUMENTS REQUIRED FOR REMAINING QUANTITY"/>
    <n v="1596"/>
    <x v="2"/>
    <n v="4072.1599999999949"/>
    <d v="2020-07-01T00:00:00"/>
    <s v="(R). MANUFACTURE OF MACHINERY AND EQUIPMENT"/>
    <n v="722"/>
    <n v="103"/>
    <n v="112.9"/>
    <n v="153"/>
    <n v="130.80000000000001"/>
    <n v="1.1585473870682019"/>
    <n v="1627"/>
    <n v="9435.5806554472856"/>
    <m/>
    <m/>
  </r>
  <r>
    <n v="1172"/>
    <n v="291808284563"/>
    <x v="391"/>
    <s v="Metro Trading Co."/>
    <s v="LUG,RING,AL,95MM²,8MM"/>
    <n v="705"/>
    <s v="EA"/>
    <n v="11.549985815602822"/>
    <m/>
    <n v="8142.7399999999898"/>
    <n v="85361090"/>
    <n v="0.1"/>
    <n v="0"/>
    <n v="0"/>
    <n v="0"/>
    <n v="0.1"/>
    <n v="0"/>
    <n v="0.18"/>
    <s v="001/2017 - III388A"/>
    <n v="814.27399999999898"/>
    <n v="0"/>
    <n v="81.427399999999906"/>
    <n v="1626.9194519999978"/>
    <n v="2522.6208519999968"/>
    <s v="DOC PENDING_INV/EXIT/INV/084"/>
    <s v="2000CH010T5578900021"/>
    <s v="0T5578900021"/>
    <n v="291808284563"/>
    <s v="6064929"/>
    <d v="2018-09-25T00:00:00"/>
    <d v="2018-09-24T00:00:00"/>
    <e v="#N/A"/>
    <e v="#N/A"/>
    <e v="#N/A"/>
    <s v="Local"/>
    <m/>
    <m/>
    <m/>
    <m/>
    <m/>
    <m/>
    <n v="2000"/>
    <s v="CH01"/>
    <s v="0T5578900021"/>
    <s v="Verification Completed by NSS"/>
    <m/>
    <s v="T/2047"/>
    <n v="705"/>
    <x v="1148"/>
    <s v="PHASE_1_ACT"/>
    <m/>
    <s v="INVOICE NO. MATCH BUT REQ ID, DTAP NO. AND ITEM DID NOT MATCH"/>
    <n v="2271"/>
    <x v="2"/>
    <n v="11.549985815602822"/>
    <d v="2018-09-01T00:00:00"/>
    <s v="(R). MANUFACTURE OF MACHINERY AND EQUIPMENT"/>
    <n v="722"/>
    <n v="81"/>
    <n v="111.6"/>
    <n v="153"/>
    <n v="130.80000000000001"/>
    <n v="1.1720430107526882"/>
    <n v="2296"/>
    <n v="9543.6415053763321"/>
    <m/>
    <m/>
  </r>
  <r>
    <n v="1173"/>
    <n v="291707727334"/>
    <x v="302"/>
    <s v="Hitachi Hi-Rel Power Electronics"/>
    <s v="CARD,412033710000000PRG0L,HITHIREL"/>
    <n v="1"/>
    <s v="NOS"/>
    <n v="8076.75"/>
    <m/>
    <n v="8076.75"/>
    <n v="85049090"/>
    <n v="0.15"/>
    <n v="0"/>
    <n v="0"/>
    <n v="0"/>
    <n v="0.1"/>
    <n v="0"/>
    <n v="0.18"/>
    <s v="001/2017-III375"/>
    <n v="1211.5125"/>
    <n v="0"/>
    <n v="121.15125"/>
    <n v="1693.6944750000002"/>
    <n v="3026.3582250000004"/>
    <s v="DOC PENDING_INV/EXIT/INV/066"/>
    <s v="2000GS010P1147010073"/>
    <s v="0P1147010073"/>
    <n v="291707727334"/>
    <s v="6065338"/>
    <d v="2017-12-18T00:00:00"/>
    <d v="2017-12-08T00:00:00"/>
    <e v="#N/A"/>
    <e v="#N/A"/>
    <e v="#N/A"/>
    <s v="Local"/>
    <m/>
    <m/>
    <m/>
    <m/>
    <m/>
    <m/>
    <n v="2000"/>
    <s v="GS01"/>
    <s v="0P1147010073"/>
    <s v="Verification Completed by NSS"/>
    <m/>
    <s v="SINV1718GCSD1708"/>
    <n v="1"/>
    <x v="1149"/>
    <s v="PHASE_1_ACT"/>
    <m/>
    <s v="ITEM NOT FOUND IN INVOICE."/>
    <n v="2561"/>
    <x v="3"/>
    <n v="8076.75"/>
    <d v="2017-12-01T00:00:00"/>
    <s v="(P). MANUFACTURE OF COMPUTER, ELECTRONIC AND OPTICAL PRODUCTS"/>
    <n v="639"/>
    <n v="72"/>
    <n v="110.5"/>
    <n v="153"/>
    <n v="121.7"/>
    <n v="1.1013574660633485"/>
    <n v="2570"/>
    <n v="8895.3889140271494"/>
    <m/>
    <m/>
  </r>
  <r>
    <n v="1174"/>
    <n v="291505210430"/>
    <x v="392"/>
    <s v="Eagle Burgmann India Pvt. Ltd."/>
    <s v="O-RING,VITON,A11036AB/111.31,EAGLEBUR"/>
    <n v="4"/>
    <s v="NOS"/>
    <n v="2013.0450000000001"/>
    <m/>
    <n v="8052.18"/>
    <n v="84842000"/>
    <n v="7.4999999999999997E-2"/>
    <n v="0"/>
    <n v="0"/>
    <n v="0"/>
    <n v="0.1"/>
    <n v="0"/>
    <n v="0.18"/>
    <s v="001/2017-III369B"/>
    <n v="603.9135"/>
    <n v="0"/>
    <n v="60.391350000000003"/>
    <n v="1568.967273"/>
    <n v="2233.2721229999997"/>
    <s v="DOC PENDING_INV/EXIT/INV/076"/>
    <s v="2000GS010P4205031393"/>
    <s v="0P4205031393"/>
    <n v="291505210430"/>
    <s v="0000520"/>
    <d v="2016-01-04T00:00:00"/>
    <d v="2015-11-25T00:00:00"/>
    <e v="#N/A"/>
    <e v="#N/A"/>
    <e v="#N/A"/>
    <s v="Local"/>
    <m/>
    <m/>
    <m/>
    <m/>
    <m/>
    <m/>
    <n v="2000"/>
    <s v="GS01"/>
    <s v="0P4205031393"/>
    <s v="Verification Completed by NSS"/>
    <s v="Phaze1_Part_2"/>
    <n v="4788"/>
    <n v="4"/>
    <x v="1150"/>
    <s v="PHASE_1_ACT"/>
    <m/>
    <s v="Documents required"/>
    <n v="3305"/>
    <x v="2"/>
    <n v="2013.0450000000001"/>
    <d v="2015-11-01T00:00:00"/>
    <s v="(R). MANUFACTURE OF MACHINERY AND EQUIPMENT"/>
    <n v="722"/>
    <n v="47"/>
    <n v="109.2"/>
    <n v="153"/>
    <n v="130.80000000000001"/>
    <n v="1.1978021978021978"/>
    <n v="3331"/>
    <n v="9644.9189010989012"/>
    <m/>
    <m/>
  </r>
  <r>
    <n v="1175"/>
    <n v="291604729290"/>
    <x v="119"/>
    <s v="Emerson Process Management"/>
    <s v="STEM,3/4X14.5,SS316,1U226535162,FISH-CO"/>
    <n v="1"/>
    <s v="EA"/>
    <n v="7998"/>
    <m/>
    <n v="7998"/>
    <n v="84819090"/>
    <n v="7.4999999999999997E-2"/>
    <n v="0"/>
    <n v="0"/>
    <n v="0"/>
    <n v="0.1"/>
    <n v="0"/>
    <n v="0.18"/>
    <s v="001/2017-III368"/>
    <n v="599.85"/>
    <n v="0"/>
    <n v="59.985000000000007"/>
    <n v="1558.4103"/>
    <n v="2218.2453"/>
    <s v="DOC PENDING_INV/EXIT/INV/072"/>
    <s v="2000GS010P4102200261"/>
    <s v="0P4102200261"/>
    <n v="291604729290"/>
    <s v="0045136"/>
    <d v="2016-10-10T00:00:00"/>
    <d v="2016-09-16T00:00:00"/>
    <e v="#N/A"/>
    <e v="#N/A"/>
    <e v="#N/A"/>
    <s v="Local"/>
    <m/>
    <m/>
    <m/>
    <m/>
    <m/>
    <m/>
    <n v="2000"/>
    <s v="GS01"/>
    <s v="0P4102200261"/>
    <s v="Verification Completed by NSS"/>
    <m/>
    <n v="6316001233"/>
    <n v="1"/>
    <x v="1151"/>
    <s v="PHASE_1_ACT"/>
    <m/>
    <s v="ITEM DOES NOT MATCH WITH INVOICE"/>
    <n v="3009"/>
    <x v="2"/>
    <n v="7998"/>
    <d v="2016-09-01T00:00:00"/>
    <s v="(R). MANUFACTURE OF MACHINERY AND EQUIPMENT"/>
    <n v="722"/>
    <n v="57"/>
    <n v="107.4"/>
    <n v="153"/>
    <n v="130.80000000000001"/>
    <n v="1.217877094972067"/>
    <n v="3026"/>
    <n v="9740.5810055865913"/>
    <m/>
    <m/>
  </r>
  <r>
    <n v="1176"/>
    <n v="171602006796"/>
    <x v="59"/>
    <s v="Pepperl and Fuchs (India) Pvt. Ltd."/>
    <s v="TERM BRD,HIATB01-HART-2X16,PEPPERL"/>
    <n v="1"/>
    <s v="NOS"/>
    <n v="7995.51"/>
    <m/>
    <n v="7995.51"/>
    <n v="39269099"/>
    <n v="0.15"/>
    <n v="0"/>
    <n v="0"/>
    <n v="0"/>
    <n v="0.1"/>
    <n v="0"/>
    <n v="0.18"/>
    <s v="001/2017-III111"/>
    <n v="1199.3264999999999"/>
    <n v="0"/>
    <n v="119.93265"/>
    <n v="1676.658447"/>
    <n v="2995.9175969999997"/>
    <s v="DOC PENDING_INV/EXIT/INV/075"/>
    <s v="2000GS010P4165010227"/>
    <s v="0P4165010227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65010227"/>
    <s v="Verification Completed by NSS"/>
    <s v="Phaze1_Part_2"/>
    <n v="2016600102"/>
    <n v="1"/>
    <x v="1152"/>
    <s v="PHASE_1_ACT"/>
    <m/>
    <n v="1"/>
    <n v="3053"/>
    <x v="1"/>
    <n v="7995.51"/>
    <d v="2016-08-01T00:00:00"/>
    <s v="(Q). MANUFACTURE OF ELECTRICAL EQUIPMENT"/>
    <n v="666"/>
    <n v="56"/>
    <n v="108"/>
    <n v="153"/>
    <n v="133.4"/>
    <n v="1.2351851851851852"/>
    <n v="3057"/>
    <n v="9875.9354999999996"/>
    <m/>
    <m/>
  </r>
  <r>
    <n v="1177"/>
    <n v="292104563446"/>
    <x v="259"/>
    <s v="Fluid Controls Private Limited"/>
    <s v="PLUG,PIPE,THD,BL,1IN,SS316,NPTF"/>
    <n v="30"/>
    <s v="NOS"/>
    <n v="35.466666666666669"/>
    <m/>
    <n v="1064"/>
    <n v="73072200"/>
    <n v="0.1"/>
    <s v="050/2017-377"/>
    <n v="0"/>
    <m/>
    <n v="0.1"/>
    <m/>
    <n v="0.18"/>
    <s v="001/2017-III221"/>
    <n v="106.4"/>
    <n v="0"/>
    <n v="10.64"/>
    <n v="212.58720000000002"/>
    <n v="329.62720000000002"/>
    <s v="DOC PENDING_INV/EXIT/INV/097"/>
    <s v="2000CH010T1722110000"/>
    <s v="0T1722110000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22110000"/>
    <s v="Verification Completed by NSS"/>
    <m/>
    <s v="FCP/48/SI/0108"/>
    <n v="30"/>
    <x v="1153"/>
    <s v="PHASE_3_ACT"/>
    <m/>
    <m/>
    <n v="1335"/>
    <x v="2"/>
    <n v="266"/>
    <d v="2021-04-01T00:00:00"/>
    <s v="(R). MANUFACTURE OF MACHINERY AND EQUIPMENT"/>
    <n v="722"/>
    <n v="112"/>
    <n v="116.7"/>
    <n v="153"/>
    <n v="130.80000000000001"/>
    <n v="1.1208226221079691"/>
    <n v="1353"/>
    <n v="8944.1645244215943"/>
    <m/>
    <m/>
  </r>
  <r>
    <n v="1178"/>
    <n v="292210648111"/>
    <x v="254"/>
    <s v="IEC ENGINEERING PVT. LTD."/>
    <s v="DISC PK SET,F/EM-4(140)-III/IV,RATHI-TP"/>
    <n v="2"/>
    <s v="SET"/>
    <n v="3973"/>
    <m/>
    <n v="7946"/>
    <n v="84836090"/>
    <n v="7.4999999999999997E-2"/>
    <n v="0"/>
    <n v="0"/>
    <n v="0"/>
    <n v="0.1"/>
    <n v="0"/>
    <n v="0.18"/>
    <s v="001/2017-III369A"/>
    <n v="595.94999999999993"/>
    <n v="0"/>
    <n v="59.594999999999999"/>
    <n v="1548.2781"/>
    <n v="2203.8231000000001"/>
    <s v="DOC PENDING_INV/EXIT/INV/070"/>
    <s v="2000CH010P3037220521"/>
    <s v="0P3037220521"/>
    <n v="292210648111"/>
    <s v="6093089"/>
    <d v="2022-10-12T00:00:00"/>
    <d v="2022-10-11T00:00:00"/>
    <e v="#N/A"/>
    <e v="#N/A"/>
    <e v="#N/A"/>
    <s v="Local"/>
    <m/>
    <m/>
    <m/>
    <m/>
    <m/>
    <m/>
    <n v="2000"/>
    <s v="CH01"/>
    <s v="0P3037220521"/>
    <s v="Verification Completed by NSS"/>
    <m/>
    <s v="22-23/TI/1329"/>
    <n v="2"/>
    <x v="1154"/>
    <s v="PHASE_1_ACT"/>
    <m/>
    <s v="Documents Required for remaining quantity."/>
    <n v="793"/>
    <x v="2"/>
    <n v="3973"/>
    <d v="2022-10-01T00:00:00"/>
    <s v="(R). MANUFACTURE OF MACHINERY AND EQUIPMENT"/>
    <n v="722"/>
    <n v="130"/>
    <n v="126.5"/>
    <n v="153"/>
    <n v="130.80000000000001"/>
    <n v="1.0339920948616601"/>
    <n v="805"/>
    <n v="8216.1011857707508"/>
    <m/>
    <m/>
  </r>
  <r>
    <n v="1179"/>
    <n v="291802424620"/>
    <x v="393"/>
    <s v="Larsen &amp; Toubro Limited"/>
    <s v="SW,LIMIT,SPRG,CHG,189050000021,L&amp;T"/>
    <n v="39"/>
    <s v="EA"/>
    <n v="203.29999999999973"/>
    <m/>
    <n v="7928.6999999999898"/>
    <n v="85389000"/>
    <n v="0.15"/>
    <n v="0"/>
    <n v="0"/>
    <n v="0"/>
    <n v="0.1"/>
    <n v="0"/>
    <n v="0.18"/>
    <s v="001/2017-III389"/>
    <n v="1189.3049999999985"/>
    <n v="0"/>
    <n v="118.93049999999985"/>
    <n v="1662.6483899999978"/>
    <n v="2970.8838899999964"/>
    <s v="DOC PENDING_INV/EXIT/INV/078"/>
    <s v="2000CH010P4610290127"/>
    <s v="0P4610290127"/>
    <n v="291802424620"/>
    <s v="6020013"/>
    <d v="2018-03-23T00:00:00"/>
    <d v="2018-03-14T00:00:00"/>
    <e v="#N/A"/>
    <e v="#N/A"/>
    <e v="#N/A"/>
    <s v="Local"/>
    <m/>
    <m/>
    <m/>
    <m/>
    <m/>
    <m/>
    <n v="2000"/>
    <s v="CH01"/>
    <s v="0P4610290127"/>
    <s v="Verification Completed by NSS"/>
    <m/>
    <n v="1247000138"/>
    <n v="39"/>
    <x v="1155"/>
    <s v="PHASE_1_ACT"/>
    <m/>
    <n v="1"/>
    <n v="2465"/>
    <x v="2"/>
    <n v="203.29999999999973"/>
    <d v="2018-03-01T00:00:00"/>
    <s v="(R). MANUFACTURE OF MACHINERY AND EQUIPMENT"/>
    <n v="722"/>
    <n v="75"/>
    <n v="109.9"/>
    <n v="153"/>
    <n v="130.80000000000001"/>
    <n v="1.1901728844404005"/>
    <n v="2480"/>
    <n v="9436.5237488625917"/>
    <m/>
    <m/>
  </r>
  <r>
    <n v="1180"/>
    <n v="291802593320"/>
    <x v="394"/>
    <s v="Etech Appliances"/>
    <s v="SPANNER,OPEN,NON-SPARKING,30X32MM,AL BRZ"/>
    <n v="3"/>
    <s v="EA"/>
    <n v="2632.6"/>
    <m/>
    <n v="7897.8"/>
    <n v="82041110"/>
    <n v="0.1"/>
    <m/>
    <n v="0"/>
    <m/>
    <n v="0.1"/>
    <m/>
    <n v="0.18"/>
    <s v="001/2017-III295"/>
    <n v="789.78000000000009"/>
    <n v="0"/>
    <n v="78.978000000000009"/>
    <n v="1577.9804399999998"/>
    <n v="2446.7384400000001"/>
    <s v="DOC PENDING_INV/EXIT/INV/098"/>
    <s v="2000CH010T4531080067"/>
    <s v="0T4531080067"/>
    <n v="291802593320"/>
    <s v="6021181"/>
    <d v="2018-03-28T00:00:00"/>
    <d v="2018-03-27T00:00:00"/>
    <e v="#N/A"/>
    <e v="#N/A"/>
    <e v="#N/A"/>
    <s v="Local"/>
    <m/>
    <m/>
    <m/>
    <m/>
    <m/>
    <m/>
    <n v="2000"/>
    <s v="CH01"/>
    <s v="0T4531080067"/>
    <s v="Verification Completed by NSS"/>
    <s v="Phaze1_Part_2"/>
    <s v="17189651/G1903575"/>
    <n v="3"/>
    <x v="1156"/>
    <s v="PHASE_3_ACT"/>
    <m/>
    <m/>
    <n v="2452"/>
    <x v="2"/>
    <n v="2632.6"/>
    <d v="2018-03-01T00:00:00"/>
    <s v="(R). MANUFACTURE OF MACHINERY AND EQUIPMENT"/>
    <n v="722"/>
    <n v="75"/>
    <n v="109.9"/>
    <n v="153"/>
    <n v="130.80000000000001"/>
    <n v="1.1901728844404005"/>
    <n v="2480"/>
    <n v="9399.7474067333951"/>
    <m/>
    <m/>
  </r>
  <r>
    <n v="1181"/>
    <n v="291911598311"/>
    <x v="395"/>
    <s v="EIBC Private Limited"/>
    <s v="BRG,RLR,MET,N308C3,40MM,90MM,23MM"/>
    <n v="6"/>
    <s v="EA"/>
    <n v="1309"/>
    <m/>
    <n v="7854"/>
    <s v="84825012 / 84822012"/>
    <n v="7.4999999999999997E-2"/>
    <n v="0"/>
    <n v="0"/>
    <n v="0"/>
    <n v="0.1"/>
    <n v="0"/>
    <n v="0.18"/>
    <s v="001/2017 -III369"/>
    <n v="589.04999999999995"/>
    <n v="0"/>
    <n v="58.905000000000001"/>
    <n v="1530.3518999999999"/>
    <n v="2178.3068999999996"/>
    <s v="DOC PENDING_INV/EXIT/INV/068"/>
    <s v="2000CH010P3006010185"/>
    <s v="0P3006010185"/>
    <n v="291911598311"/>
    <s v="6088542"/>
    <d v="2019-12-05T00:00:00"/>
    <d v="2019-11-28T00:00:00"/>
    <e v="#N/A"/>
    <e v="#N/A"/>
    <e v="#N/A"/>
    <s v="Local"/>
    <m/>
    <m/>
    <m/>
    <m/>
    <m/>
    <m/>
    <n v="2000"/>
    <s v="CH01"/>
    <s v="0P3006010185"/>
    <s v="Verification Completed by NSS"/>
    <m/>
    <n v="1920105746"/>
    <n v="6"/>
    <x v="1157"/>
    <s v="PHASE_1_ACT"/>
    <m/>
    <s v="Documents required for remaining quantity."/>
    <n v="1841"/>
    <x v="2"/>
    <n v="1309"/>
    <d v="2019-11-01T00:00:00"/>
    <s v="(R). MANUFACTURE OF MACHINERY AND EQUIPMENT"/>
    <n v="722"/>
    <n v="95"/>
    <n v="112.8"/>
    <n v="153"/>
    <n v="130.80000000000001"/>
    <n v="1.1595744680851066"/>
    <n v="1870"/>
    <n v="9107.2978723404267"/>
    <m/>
    <m/>
  </r>
  <r>
    <n v="1182"/>
    <n v="291803468342"/>
    <x v="20"/>
    <s v="Rotex Manufacturer and Engineers"/>
    <s v="SEAL KIT,SKCYL-SCN1-125,ROTEX"/>
    <n v="5"/>
    <s v="SET"/>
    <n v="1569.4719999999979"/>
    <m/>
    <n v="7847.3599999999897"/>
    <n v="84798999"/>
    <n v="7.4999999999999997E-2"/>
    <n v="0"/>
    <n v="0"/>
    <m/>
    <n v="0.1"/>
    <n v="0"/>
    <n v="0.18"/>
    <s v="001/2017-III366"/>
    <n v="588.55199999999923"/>
    <n v="0"/>
    <n v="58.855199999999925"/>
    <n v="1529.0580959999979"/>
    <n v="2176.4652959999971"/>
    <s v="DOC PENDING_INV/EXIT/INV/073"/>
    <s v="2000GS010P4102211690"/>
    <s v="0P4102211690"/>
    <n v="291803468342"/>
    <s v="6027734"/>
    <d v="2018-04-27T00:00:00"/>
    <d v="2018-04-24T00:00:00"/>
    <e v="#N/A"/>
    <e v="#N/A"/>
    <e v="#N/A"/>
    <s v="Local"/>
    <m/>
    <m/>
    <m/>
    <m/>
    <m/>
    <m/>
    <n v="2000"/>
    <s v="GS01"/>
    <s v="0P4102211690"/>
    <s v="Verification Completed by NSS"/>
    <m/>
    <s v="GI21800158"/>
    <n v="5"/>
    <x v="1158"/>
    <s v="PHASE_1_ACT"/>
    <m/>
    <s v="Documents required for remaining qty"/>
    <n v="2424"/>
    <x v="2"/>
    <n v="1569.4719999999979"/>
    <d v="2018-04-01T00:00:00"/>
    <s v="(R). MANUFACTURE OF MACHINERY AND EQUIPMENT"/>
    <n v="722"/>
    <n v="76"/>
    <n v="110.1"/>
    <n v="153"/>
    <n v="130.80000000000001"/>
    <n v="1.1880108991825615"/>
    <n v="2449"/>
    <n v="9322.7492098092534"/>
    <m/>
    <m/>
  </r>
  <r>
    <n v="1183"/>
    <n v="292303604740"/>
    <x v="201"/>
    <s v="UNI KLINGER LTD.,"/>
    <s v="GSKT,SPW,W/OUTR RING,LT,SS316,CL150,30IN"/>
    <n v="8"/>
    <s v="EA"/>
    <n v="977"/>
    <m/>
    <n v="7816"/>
    <n v="84841090"/>
    <n v="7.4999999999999997E-2"/>
    <n v="0"/>
    <n v="0"/>
    <n v="0"/>
    <n v="0.1"/>
    <n v="0"/>
    <n v="0.18"/>
    <s v="001/2017-III369B"/>
    <n v="586.19999999999993"/>
    <n v="0"/>
    <n v="58.62"/>
    <n v="1522.9476000000002"/>
    <n v="2167.7676000000001"/>
    <s v="DOC PENDING_INV/EXIT/INV/093"/>
    <s v="2000CH010T2541410072"/>
    <s v="0T2541410072"/>
    <n v="292303604740"/>
    <s v="6029076"/>
    <d v="2023-04-06T00:00:00"/>
    <d v="2023-03-31T00:00:00"/>
    <e v="#N/A"/>
    <e v="#N/A"/>
    <e v="#N/A"/>
    <s v="Local"/>
    <m/>
    <m/>
    <m/>
    <m/>
    <m/>
    <m/>
    <n v="2000"/>
    <s v="CH01"/>
    <s v="0T2541410072"/>
    <s v="New_Line item_ Addition"/>
    <m/>
    <n v="22224232"/>
    <n v="8"/>
    <x v="1159"/>
    <s v="PHASE_2_ACT"/>
    <m/>
    <m/>
    <n v="622"/>
    <x v="2"/>
    <n v="977"/>
    <d v="2023-03-01T00:00:00"/>
    <s v="(R). MANUFACTURE OF MACHINERY AND EQUIPMENT"/>
    <n v="722"/>
    <n v="135"/>
    <n v="128"/>
    <n v="153"/>
    <n v="130.80000000000001"/>
    <n v="1.0218750000000001"/>
    <n v="654"/>
    <n v="7986.9750000000004"/>
    <m/>
    <m/>
  </r>
  <r>
    <n v="1184"/>
    <n v="292310405800"/>
    <x v="159"/>
    <s v="EMERSON PROCESS MANAGEMENT"/>
    <s v="GSKT,SPW,N06600/17N3,1U508599442,FISH-CO"/>
    <n v="2"/>
    <s v="EA"/>
    <n v="3839.664999999995"/>
    <m/>
    <n v="7679.3299999999899"/>
    <n v="84819090"/>
    <n v="7.4999999999999997E-2"/>
    <n v="0"/>
    <n v="0"/>
    <m/>
    <n v="0.1"/>
    <n v="0"/>
    <n v="0.18"/>
    <s v="001/2017-III368"/>
    <n v="575.9497499999992"/>
    <n v="0"/>
    <n v="57.59497499999992"/>
    <n v="1496.3174504999979"/>
    <n v="2129.8621754999967"/>
    <s v="DOC PENDING_INV/EXIT/INV/090"/>
    <s v="2000CH010P4102210576"/>
    <s v="0P4102210576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10576"/>
    <s v="New_Line item_ Addition"/>
    <m/>
    <s v="23RXC7067"/>
    <n v="2"/>
    <x v="1160"/>
    <s v="PHASE_2_ACT"/>
    <m/>
    <s v="documents required for remaining quantity."/>
    <n v="449"/>
    <x v="2"/>
    <n v="3839.664999999995"/>
    <d v="2023-09-01T00:00:00"/>
    <s v="(R). MANUFACTURE OF MACHINERY AND EQUIPMENT"/>
    <n v="722"/>
    <n v="141"/>
    <n v="129.19999999999999"/>
    <n v="153"/>
    <n v="130.80000000000001"/>
    <n v="1.0123839009287927"/>
    <n v="470"/>
    <n v="7774.4300619194955"/>
    <m/>
    <m/>
  </r>
  <r>
    <n v="1185"/>
    <n v="291706294051"/>
    <x v="144"/>
    <s v="Bombay Fluid System Components"/>
    <s v="CONNR,MALE,SS,1/8X1/8"/>
    <n v="13"/>
    <s v="EA"/>
    <n v="588.55923076923079"/>
    <m/>
    <n v="7651.27"/>
    <n v="73072200"/>
    <n v="0.1"/>
    <s v="050/2017-377"/>
    <n v="0"/>
    <n v="0"/>
    <n v="0.1"/>
    <n v="0"/>
    <n v="0.18"/>
    <s v="001/2017-III221"/>
    <n v="765.12700000000007"/>
    <n v="0"/>
    <n v="76.512700000000009"/>
    <n v="1528.7237459999999"/>
    <n v="2370.3634459999998"/>
    <s v="DOC PENDING_INV/EXIT/INV/067"/>
    <s v="2000CH010P1739270004"/>
    <s v="0P1739270004"/>
    <n v="291706294051"/>
    <s v="6054012"/>
    <d v="2017-11-04T00:00:00"/>
    <d v="2017-10-12T00:00:00"/>
    <e v="#N/A"/>
    <e v="#N/A"/>
    <e v="#N/A"/>
    <s v="Local"/>
    <m/>
    <m/>
    <m/>
    <m/>
    <m/>
    <m/>
    <n v="2000"/>
    <s v="CH01"/>
    <s v="0P1739270004"/>
    <s v="Verification Completed by NSS"/>
    <m/>
    <n v="745480"/>
    <n v="13"/>
    <x v="1161"/>
    <s v="PHASE_1_ACT"/>
    <m/>
    <m/>
    <n v="2618"/>
    <x v="2"/>
    <n v="588.55923076923079"/>
    <d v="2017-10-01T00:00:00"/>
    <s v="(R). MANUFACTURE OF MACHINERY AND EQUIPMENT"/>
    <n v="722"/>
    <n v="70"/>
    <n v="109"/>
    <n v="153"/>
    <n v="130.80000000000001"/>
    <n v="1.2000000000000002"/>
    <n v="2631"/>
    <n v="9181.5240000000013"/>
    <m/>
    <m/>
  </r>
  <r>
    <n v="1186"/>
    <n v="291907717905"/>
    <x v="199"/>
    <s v="Shasan Piping Solution"/>
    <s v="RDCR,CON,BW,A234-WPB,80/80,3/4X1/2IN"/>
    <n v="150"/>
    <s v="NOS"/>
    <n v="21.666666666666668"/>
    <m/>
    <n v="3250"/>
    <n v="73079990"/>
    <n v="0.1"/>
    <s v="050/2017-377A"/>
    <n v="0"/>
    <m/>
    <n v="0.1"/>
    <m/>
    <n v="0.18"/>
    <s v="001/2017-III221"/>
    <n v="325"/>
    <n v="0"/>
    <n v="32.5"/>
    <n v="649.35"/>
    <n v="1006.85"/>
    <s v="DOC PENDING_INV/EXIT/INV/097"/>
    <s v="2000CH010T1729460022"/>
    <s v="0T1729460022"/>
    <n v="291907717905"/>
    <s v="6056408"/>
    <d v="2019-08-08T00:00:00"/>
    <d v="2019-08-07T00:00:00"/>
    <e v="#N/A"/>
    <e v="#N/A"/>
    <e v="#N/A"/>
    <s v="Local"/>
    <m/>
    <m/>
    <m/>
    <m/>
    <m/>
    <m/>
    <n v="2000"/>
    <s v="CH01"/>
    <s v="0T1729460022"/>
    <s v="Verification Completed by NSS"/>
    <s v="Phaze_2"/>
    <s v="SPS-067/19-20"/>
    <n v="150"/>
    <x v="1162"/>
    <s v="PHASE_3_ACT"/>
    <m/>
    <m/>
    <n v="1954"/>
    <x v="2"/>
    <n v="50.927266666666668"/>
    <d v="2019-08-01T00:00:00"/>
    <s v="(R). MANUFACTURE OF MACHINERY AND EQUIPMENT"/>
    <n v="722"/>
    <n v="92"/>
    <n v="113.6"/>
    <n v="153"/>
    <n v="130.80000000000001"/>
    <n v="1.1514084507042255"/>
    <n v="1962"/>
    <n v="8795.7127816901411"/>
    <m/>
    <m/>
  </r>
  <r>
    <n v="1187"/>
    <n v="291706336401"/>
    <x v="144"/>
    <s v="Swelore Engineering Pvt. Ltd."/>
    <s v="OIL SEAL SET,SB102349,WDD1750/44,SWELORE"/>
    <n v="3"/>
    <s v="NOS"/>
    <n v="2528.75"/>
    <m/>
    <n v="7586.25"/>
    <n v="84139110"/>
    <n v="7.4999999999999997E-2"/>
    <n v="0"/>
    <n v="0"/>
    <n v="0"/>
    <n v="0.1"/>
    <n v="0"/>
    <n v="0.18"/>
    <s v="001/2017-III317A"/>
    <n v="568.96875"/>
    <n v="0"/>
    <n v="56.896875000000001"/>
    <n v="1478.1808125"/>
    <n v="2104.0464375000001"/>
    <s v="DOC PENDING_INV/EXIT/INV/077"/>
    <s v="2000GS010P4207030221"/>
    <s v="0P4207030221"/>
    <n v="291706336401"/>
    <s v="6054046"/>
    <d v="2017-11-04T00:00:00"/>
    <d v="2017-10-04T00:00:00"/>
    <e v="#N/A"/>
    <e v="#N/A"/>
    <e v="#N/A"/>
    <s v="Local"/>
    <m/>
    <m/>
    <m/>
    <m/>
    <m/>
    <m/>
    <n v="2000"/>
    <s v="GS01"/>
    <s v="0P4207030221"/>
    <s v="Verification Completed by NSS"/>
    <m/>
    <n v="470"/>
    <n v="3"/>
    <x v="1163"/>
    <s v="PHASE_1_ACT"/>
    <m/>
    <n v="1"/>
    <n v="2626"/>
    <x v="2"/>
    <n v="2528.75"/>
    <d v="2017-10-01T00:00:00"/>
    <s v="(R). MANUFACTURE OF MACHINERY AND EQUIPMENT"/>
    <n v="722"/>
    <n v="70"/>
    <n v="109"/>
    <n v="153"/>
    <n v="130.80000000000001"/>
    <n v="1.2000000000000002"/>
    <n v="2631"/>
    <n v="9103.5000000000018"/>
    <m/>
    <m/>
  </r>
  <r>
    <n v="1188"/>
    <n v="292007036506"/>
    <x v="396"/>
    <s v="UNI KLINGER LTD.,"/>
    <s v="GSKT,SPW,CL600,316,MICA,12IN,33FMFC"/>
    <n v="11"/>
    <s v="NOS"/>
    <n v="689.22454545454548"/>
    <m/>
    <n v="7581.47"/>
    <n v="84841010"/>
    <n v="7.4999999999999997E-2"/>
    <n v="0"/>
    <n v="0"/>
    <n v="0"/>
    <n v="0.1"/>
    <n v="0"/>
    <n v="0.18"/>
    <s v="001/2017 - III369B"/>
    <n v="568.61024999999995"/>
    <n v="0"/>
    <n v="56.861024999999998"/>
    <n v="1477.2494294999999"/>
    <n v="2102.7207045"/>
    <s v="DOC PENDING_INV/EXIT/INV/082"/>
    <s v="2000CH010T2541710029"/>
    <s v="0T2541710029"/>
    <n v="292007036506"/>
    <s v="6063200"/>
    <d v="2020-09-15T00:00:00"/>
    <d v="2020-09-04T00:00:00"/>
    <e v="#N/A"/>
    <e v="#N/A"/>
    <e v="#N/A"/>
    <s v="Local"/>
    <m/>
    <m/>
    <m/>
    <m/>
    <m/>
    <m/>
    <n v="2000"/>
    <s v="CH01"/>
    <s v="0T2541710029"/>
    <s v="Verification Completed by NSS"/>
    <m/>
    <n v="20221025"/>
    <n v="11"/>
    <x v="1164"/>
    <s v="PHASE_1_ACT"/>
    <m/>
    <m/>
    <n v="1560"/>
    <x v="2"/>
    <n v="689.22454545454548"/>
    <d v="2020-09-01T00:00:00"/>
    <s v="(R). MANUFACTURE OF MACHINERY AND EQUIPMENT"/>
    <n v="722"/>
    <n v="105"/>
    <n v="113.7"/>
    <n v="153"/>
    <n v="130.80000000000001"/>
    <n v="1.1503957783641161"/>
    <n v="1565"/>
    <n v="8721.6910817941953"/>
    <m/>
    <m/>
  </r>
  <r>
    <n v="1189"/>
    <n v="292313100962"/>
    <x v="170"/>
    <s v="Premier India Bearings Ltd"/>
    <s v="BRG,BALL,MET,6313 ZZC3,65MM,160MM"/>
    <n v="5"/>
    <s v="EA"/>
    <n v="1503"/>
    <m/>
    <n v="7515"/>
    <n v="84821020"/>
    <n v="7.4999999999999997E-2"/>
    <m/>
    <n v="0"/>
    <n v="0"/>
    <n v="0.1"/>
    <n v="0"/>
    <n v="0.18"/>
    <s v="001/2017 -III369"/>
    <n v="563.625"/>
    <n v="0"/>
    <n v="56.362500000000004"/>
    <n v="1464.29775"/>
    <n v="2084.2852499999999"/>
    <s v="DOC PENDING_INV/EXIT/INV/087"/>
    <s v="2000CH010P3002010090"/>
    <s v="0P3002010090"/>
    <n v="292313100962"/>
    <s v="6106367"/>
    <d v="2023-12-11T00:00:00"/>
    <d v="2023-12-05T00:00:00"/>
    <e v="#N/A"/>
    <e v="#N/A"/>
    <e v="#N/A"/>
    <s v="Local"/>
    <m/>
    <m/>
    <m/>
    <m/>
    <m/>
    <m/>
    <n v="2000"/>
    <s v="CH01"/>
    <s v="0P3002010090"/>
    <s v="New_Line item_ Addition"/>
    <m/>
    <s v="SRT/23-24/2122"/>
    <n v="5"/>
    <x v="1165"/>
    <s v="PHASE_2_ACT"/>
    <m/>
    <s v="DOCUMENTS REQUIRED FOR REMAINING QTY"/>
    <n v="373"/>
    <x v="2"/>
    <n v="1503"/>
    <d v="2023-12-01T00:00:00"/>
    <s v="(R). MANUFACTURE OF MACHINERY AND EQUIPMENT"/>
    <n v="722"/>
    <n v="144"/>
    <n v="129.4"/>
    <n v="153"/>
    <n v="130.80000000000001"/>
    <n v="1.0108191653786709"/>
    <n v="379"/>
    <n v="7596.3060278207122"/>
    <m/>
    <m/>
  </r>
  <r>
    <n v="1190"/>
    <n v="171801082633"/>
    <x v="20"/>
    <s v="Nidec ASI S.p.A"/>
    <s v="BRD,TUNING,ELC45264907,NIDEC"/>
    <n v="1"/>
    <s v="EA"/>
    <n v="7489.27"/>
    <m/>
    <n v="7489.27"/>
    <s v="85049000 / 85049090"/>
    <n v="0.15"/>
    <n v="0"/>
    <n v="0"/>
    <n v="0"/>
    <n v="0.1"/>
    <n v="0"/>
    <n v="0.18"/>
    <s v="001/2017-III375"/>
    <n v="1123.3905"/>
    <n v="0"/>
    <n v="112.33905"/>
    <n v="1570.4999190000001"/>
    <n v="2806.2294689999999"/>
    <s v="DOC PENDING_INV/EXIT/INV/065"/>
    <s v="2000GS010P1003020193"/>
    <s v="0P1003020193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193"/>
    <s v="Verification Completed by NSS"/>
    <s v="Phaze1_Part_2"/>
    <n v="7068019"/>
    <n v="1"/>
    <x v="1166"/>
    <s v="PHASE_1_ACT"/>
    <m/>
    <s v="REQUIRED ALL PAGES OF BOE."/>
    <m/>
    <x v="1"/>
    <n v="7489.27"/>
    <d v="2019-09-01T00:00:00"/>
    <s v="(Q). MANUFACTURE OF ELECTRICAL EQUIPMENT"/>
    <n v="666"/>
    <n v="93"/>
    <n v="110.5"/>
    <n v="153"/>
    <n v="133.4"/>
    <n v="1.207239819004525"/>
    <n v="1931"/>
    <n v="9041.3449592760189"/>
    <m/>
    <m/>
  </r>
  <r>
    <n v="1191"/>
    <n v="171801082633"/>
    <x v="20"/>
    <s v="Nidec ASI S.p.A"/>
    <s v="BRD,TUNING,ELC45264909,NIDEC"/>
    <n v="1"/>
    <s v="EA"/>
    <n v="7489.27"/>
    <m/>
    <n v="7489.27"/>
    <s v="85049000 / 85049090"/>
    <n v="0.15"/>
    <n v="0"/>
    <n v="0"/>
    <n v="0"/>
    <n v="0.1"/>
    <n v="0"/>
    <n v="0.18"/>
    <s v="001/2017-III375"/>
    <n v="1123.3905"/>
    <n v="0"/>
    <n v="112.33905"/>
    <n v="1570.4999190000001"/>
    <n v="2806.2294689999999"/>
    <s v="DOC PENDING_INV/EXIT/INV/065"/>
    <s v="2000GS010P1003020206"/>
    <s v="0P1003020206"/>
    <e v="#N/A"/>
    <e v="#N/A"/>
    <e v="#N/A"/>
    <e v="#N/A"/>
    <n v="171801082633"/>
    <s v="1001714"/>
    <d v="2018-04-27T00:00:00"/>
    <s v="Import"/>
    <m/>
    <m/>
    <m/>
    <m/>
    <m/>
    <m/>
    <n v="2000"/>
    <s v="GS01"/>
    <s v="0P1003020206"/>
    <s v="Verification Completed by NSS"/>
    <s v="Phaze1_Part_2"/>
    <n v="7068019"/>
    <n v="1"/>
    <x v="1166"/>
    <s v="PHASE_1_ACT"/>
    <m/>
    <s v="REQUIRED ALL PAGES OF BOE."/>
    <m/>
    <x v="1"/>
    <n v="7489.27"/>
    <d v="2019-09-01T00:00:00"/>
    <s v="(Q). MANUFACTURE OF ELECTRICAL EQUIPMENT"/>
    <n v="666"/>
    <n v="93"/>
    <n v="110.5"/>
    <n v="153"/>
    <n v="133.4"/>
    <n v="1.207239819004525"/>
    <n v="1931"/>
    <n v="9041.3449592760189"/>
    <m/>
    <m/>
  </r>
  <r>
    <n v="1192"/>
    <m/>
    <x v="11"/>
    <s v="Hermetic-Pumps Singapore"/>
    <s v="GSKT,238X206X0.5MM,164001905,HERM-PMP"/>
    <n v="2"/>
    <s v="NOS"/>
    <n v="3742.8449999999948"/>
    <m/>
    <n v="7485.68"/>
    <n v="84849000"/>
    <n v="7.4999999999999997E-2"/>
    <m/>
    <m/>
    <m/>
    <n v="0.1"/>
    <m/>
    <n v="0.18"/>
    <s v="001/2017-III369B"/>
    <n v="561.42600000000004"/>
    <n v="0"/>
    <n v="56.142600000000009"/>
    <n v="1458.584748"/>
    <n v="2076.1533479999998"/>
    <s v="DOC PENDING_INV/EXIT/INV/165"/>
    <s v="2000GS010P4205030582"/>
    <s v="2000GS010P4205030582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4205030582"/>
    <s v="Verification Completed by NSS"/>
    <s v="Phaze1_Part_2"/>
    <s v="430CI26734/34-17"/>
    <n v="2"/>
    <x v="1167"/>
    <s v="PHASE_6_ACT"/>
    <m/>
    <m/>
    <n v="2646"/>
    <x v="2"/>
    <n v="3742.8449999999948"/>
    <d v="2017-09-01T00:00:00"/>
    <s v="(R). MANUFACTURE OF MACHINERY AND EQUIPMENT"/>
    <n v="722"/>
    <n v="69"/>
    <n v="108.5"/>
    <n v="153"/>
    <n v="130.80000000000001"/>
    <n v="1.2055299539170508"/>
    <n v="2661"/>
    <n v="9024.223520737316"/>
    <m/>
    <m/>
  </r>
  <r>
    <n v="1193"/>
    <n v="291802593320"/>
    <x v="394"/>
    <s v="Etech Appliances"/>
    <s v="SPANNER,OPEN,NON-SPARKING,21X23MM,AL BRZ"/>
    <n v="5"/>
    <s v="EA"/>
    <n v="1492.0920000000001"/>
    <m/>
    <n v="7460.46"/>
    <n v="82041110"/>
    <n v="0.1"/>
    <m/>
    <n v="0"/>
    <m/>
    <n v="0.1"/>
    <m/>
    <n v="0.18"/>
    <s v="001/2017-III295"/>
    <n v="746.04600000000005"/>
    <n v="0"/>
    <n v="74.604600000000005"/>
    <n v="1490.5999079999999"/>
    <n v="2311.2505080000001"/>
    <s v="DOC PENDING_INV/EXIT/INV/098"/>
    <s v="2000CH010T4531080064"/>
    <s v="0T4531080064"/>
    <n v="291802593320"/>
    <s v="6021181"/>
    <d v="2018-03-28T00:00:00"/>
    <d v="2018-03-27T00:00:00"/>
    <e v="#N/A"/>
    <e v="#N/A"/>
    <e v="#N/A"/>
    <s v="Local"/>
    <m/>
    <m/>
    <m/>
    <m/>
    <m/>
    <m/>
    <n v="2000"/>
    <s v="CH01"/>
    <s v="0T4531080064"/>
    <s v="Verification Completed by NSS"/>
    <s v="Phaze1_Part_2"/>
    <s v="17189651/G1903575"/>
    <n v="5"/>
    <x v="1168"/>
    <s v="PHASE_3_ACT"/>
    <m/>
    <m/>
    <n v="2452"/>
    <x v="2"/>
    <n v="1492.0920000000001"/>
    <d v="2018-03-01T00:00:00"/>
    <s v="(R). MANUFACTURE OF MACHINERY AND EQUIPMENT"/>
    <n v="722"/>
    <n v="75"/>
    <n v="109.9"/>
    <n v="153"/>
    <n v="130.80000000000001"/>
    <n v="1.1901728844404005"/>
    <n v="2480"/>
    <n v="8879.2371974522302"/>
    <m/>
    <m/>
  </r>
  <r>
    <n v="1194"/>
    <n v="351700027836"/>
    <x v="24"/>
    <s v="Mascot Dynamics Pvt. Ltd."/>
    <s v="GSKT,THERM BARRIER,09-GK01AA02,SUNDYNE"/>
    <n v="2"/>
    <s v="NOS"/>
    <n v="3724.2150000000001"/>
    <m/>
    <n v="7448.43"/>
    <s v="40160000 / 40169340"/>
    <n v="0.1"/>
    <n v="0"/>
    <n v="0"/>
    <n v="0"/>
    <n v="0.1"/>
    <n v="0"/>
    <n v="0.18"/>
    <s v="001/2017 - III123A"/>
    <n v="744.84300000000007"/>
    <n v="0"/>
    <n v="74.484300000000005"/>
    <n v="1488.1963140000003"/>
    <n v="2307.5236140000002"/>
    <s v="DOC PENDING_INV/EXIT/INV/076"/>
    <s v="2000GS010P4205030178"/>
    <s v="0P4205030178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GS01"/>
    <s v="0P4205030178"/>
    <s v="Verification Completed by NSS"/>
    <m/>
    <s v="EXP-0010/16-17"/>
    <n v="2"/>
    <x v="1169"/>
    <s v="PHASE_1_ACT"/>
    <m/>
    <s v="Documents required"/>
    <m/>
    <x v="2"/>
    <n v="3724.2150000000001"/>
    <d v="2019-09-01T00:00:00"/>
    <s v="(R). MANUFACTURE OF MACHINERY AND EQUIPMENT"/>
    <n v="722"/>
    <n v="93"/>
    <n v="113.9"/>
    <n v="153"/>
    <n v="130.80000000000001"/>
    <n v="1.1483757682177349"/>
    <n v="1931"/>
    <n v="8553.5965232660237"/>
    <m/>
    <m/>
  </r>
  <r>
    <n v="1195"/>
    <n v="291700727721"/>
    <x v="58"/>
    <s v="Flowserve sanmar Limited"/>
    <s v="BSHG,GLND,D0125208/24,SANMAR"/>
    <n v="1"/>
    <s v="NOS"/>
    <n v="7413.21"/>
    <m/>
    <n v="7413.21"/>
    <n v="84842000"/>
    <n v="7.4999999999999997E-2"/>
    <n v="0"/>
    <n v="0"/>
    <n v="0"/>
    <n v="0.1"/>
    <n v="0"/>
    <n v="0.18"/>
    <s v="001/2017-III369B"/>
    <n v="555.99074999999993"/>
    <n v="0"/>
    <n v="55.599074999999999"/>
    <n v="1444.4639685"/>
    <n v="2056.0537934999998"/>
    <s v="DOC PENDING_INV/EXIT/INV/076"/>
    <s v="2000GS010P4205022675"/>
    <s v="0P4205022675"/>
    <n v="291700727721"/>
    <s v="0010155"/>
    <d v="2017-02-27T00:00:00"/>
    <d v="2016-09-22T00:00:00"/>
    <e v="#N/A"/>
    <e v="#N/A"/>
    <e v="#N/A"/>
    <s v="Local"/>
    <m/>
    <m/>
    <m/>
    <m/>
    <m/>
    <m/>
    <n v="2000"/>
    <s v="GS01"/>
    <s v="0P4205022675"/>
    <s v="Verification Completed by NSS"/>
    <m/>
    <n v="6100402764"/>
    <n v="1"/>
    <x v="1170"/>
    <s v="PHASE_1_ACT"/>
    <m/>
    <s v="Documents required"/>
    <n v="3003"/>
    <x v="2"/>
    <n v="7413.21"/>
    <d v="2016-09-01T00:00:00"/>
    <s v="(R). MANUFACTURE OF MACHINERY AND EQUIPMENT"/>
    <n v="722"/>
    <n v="57"/>
    <n v="107.4"/>
    <n v="153"/>
    <n v="130.80000000000001"/>
    <n v="1.217877094972067"/>
    <n v="3026"/>
    <n v="9028.3786592178767"/>
    <m/>
    <m/>
  </r>
  <r>
    <n v="1196"/>
    <n v="291810265073"/>
    <x v="229"/>
    <s v="Emerson Process Management"/>
    <s v="SEAL RING,GE25149X012,FISH-CO"/>
    <n v="2"/>
    <s v="NOS"/>
    <n v="3691"/>
    <m/>
    <n v="7382"/>
    <n v="84819090"/>
    <n v="7.4999999999999997E-2"/>
    <n v="0"/>
    <n v="0"/>
    <m/>
    <n v="0.1"/>
    <n v="0"/>
    <n v="0.18"/>
    <s v="001/2017-III368"/>
    <n v="553.65"/>
    <n v="0"/>
    <n v="55.365000000000002"/>
    <n v="1438.3826999999999"/>
    <n v="2047.3977"/>
    <s v="DOC PENDING_INV/EXIT/INV/073"/>
    <s v="2000CH010P4102211792"/>
    <s v="0P4102211792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1792"/>
    <s v="Verification Completed by NSS"/>
    <s v="Phaze_2"/>
    <n v="9318632194"/>
    <n v="2"/>
    <x v="1171"/>
    <s v="PHASE_1_ACT"/>
    <m/>
    <s v="Documents required for remaining qty"/>
    <n v="2269"/>
    <x v="2"/>
    <n v="3691"/>
    <d v="2018-09-01T00:00:00"/>
    <s v="(R). MANUFACTURE OF MACHINERY AND EQUIPMENT"/>
    <n v="722"/>
    <n v="81"/>
    <n v="111.6"/>
    <n v="153"/>
    <n v="130.80000000000001"/>
    <n v="1.1720430107526882"/>
    <n v="2296"/>
    <n v="8652.0215053763441"/>
    <m/>
    <m/>
  </r>
  <r>
    <n v="1197"/>
    <n v="292006758831"/>
    <x v="293"/>
    <s v="EDDYCRANES ENGINEERS PVT. LTD."/>
    <s v="SW,LIMIT,RTRY,5A,500V,CWLS/1SH/2,SPEED-O"/>
    <n v="1"/>
    <s v="NOS"/>
    <n v="7315"/>
    <m/>
    <n v="7315"/>
    <n v="84311010"/>
    <n v="7.4999999999999997E-2"/>
    <n v="0"/>
    <n v="0"/>
    <n v="0"/>
    <n v="0.1"/>
    <n v="0"/>
    <n v="0.18"/>
    <s v="001/2017-III328"/>
    <n v="548.625"/>
    <n v="0"/>
    <n v="54.862500000000004"/>
    <n v="1425.3277499999999"/>
    <n v="2028.8152499999999"/>
    <s v="DOC PENDING_INV/EXIT/INV/074"/>
    <s v="2000CH010P4108010087"/>
    <s v="0P4108010087"/>
    <n v="292006758831"/>
    <s v="6060716"/>
    <d v="2020-09-07T00:00:00"/>
    <d v="2020-07-21T00:00:00"/>
    <e v="#N/A"/>
    <e v="#N/A"/>
    <e v="#N/A"/>
    <s v="Local"/>
    <m/>
    <m/>
    <m/>
    <m/>
    <m/>
    <m/>
    <n v="2000"/>
    <s v="CH01"/>
    <s v="0P4108010087"/>
    <s v="Verification Completed by NSS"/>
    <s v="Phaze1_Part_2"/>
    <s v="EC/20-21/15"/>
    <n v="1"/>
    <x v="1172"/>
    <s v="PHASE_1_ACT"/>
    <m/>
    <s v="REQUIRED COMPLETE INVOICE WITH ANNEXURE."/>
    <n v="1605"/>
    <x v="2"/>
    <n v="7315"/>
    <d v="2020-07-01T00:00:00"/>
    <s v="(R). MANUFACTURE OF MACHINERY AND EQUIPMENT"/>
    <n v="722"/>
    <n v="103"/>
    <n v="112.9"/>
    <n v="153"/>
    <n v="130.80000000000001"/>
    <n v="1.1585473870682019"/>
    <n v="1627"/>
    <n v="8474.7741364038975"/>
    <m/>
    <m/>
  </r>
  <r>
    <n v="1198"/>
    <n v="291808584325"/>
    <x v="149"/>
    <s v="EMERSON PROCESS MANAGEMENT"/>
    <s v="PCKG BOX RING,ED-NS,1J873335072,FISH-CO"/>
    <n v="6"/>
    <s v="NOS"/>
    <n v="1214"/>
    <m/>
    <n v="7284"/>
    <n v="84819090"/>
    <n v="7.4999999999999997E-2"/>
    <n v="0"/>
    <n v="0"/>
    <m/>
    <n v="0.1"/>
    <n v="0"/>
    <n v="0.18"/>
    <s v="001/2017-III368"/>
    <n v="546.29999999999995"/>
    <n v="0"/>
    <n v="54.629999999999995"/>
    <n v="1419.2873999999999"/>
    <n v="2020.2174"/>
    <s v="DOC PENDING_INV/EXIT/INV/073"/>
    <s v="2000CH010P4102211169"/>
    <s v="0P4102211169"/>
    <n v="291808584325"/>
    <s v="6067013"/>
    <d v="2018-10-03T00:00:00"/>
    <d v="2018-09-26T00:00:00"/>
    <e v="#N/A"/>
    <e v="#N/A"/>
    <e v="#N/A"/>
    <s v="Local"/>
    <m/>
    <m/>
    <m/>
    <m/>
    <m/>
    <m/>
    <n v="2000"/>
    <s v="CH01"/>
    <s v="0P4102211169"/>
    <s v="Verification Completed by NSS"/>
    <m/>
    <n v="9318632175"/>
    <n v="6"/>
    <x v="1173"/>
    <s v="PHASE_1_ACT"/>
    <m/>
    <s v="Documents required for remaining qty"/>
    <n v="2269"/>
    <x v="2"/>
    <n v="1214"/>
    <d v="2018-09-01T00:00:00"/>
    <s v="(R). MANUFACTURE OF MACHINERY AND EQUIPMENT"/>
    <n v="722"/>
    <n v="81"/>
    <n v="111.6"/>
    <n v="153"/>
    <n v="130.80000000000001"/>
    <n v="1.1720430107526882"/>
    <n v="2296"/>
    <n v="8537.1612903225814"/>
    <m/>
    <m/>
  </r>
  <r>
    <n v="1199"/>
    <n v="291810095511"/>
    <x v="203"/>
    <s v="GMMCO Limited"/>
    <s v="BELT,1417116,CAT"/>
    <n v="3"/>
    <s v="EA"/>
    <n v="2423.8933333333334"/>
    <m/>
    <n v="7271.68"/>
    <n v="40103390"/>
    <n v="0.1"/>
    <m/>
    <n v="0"/>
    <m/>
    <n v="0.1"/>
    <m/>
    <n v="0.18"/>
    <s v="001/2017-III120"/>
    <n v="727.16800000000012"/>
    <n v="0"/>
    <n v="72.716800000000021"/>
    <n v="1452.881664"/>
    <n v="2252.7664640000003"/>
    <s v="DOC PENDING_INV/EXIT/INV/095"/>
    <s v="2000CH010P1117010093"/>
    <s v="0P1117010093"/>
    <n v="291810095511"/>
    <s v="6077906"/>
    <d v="2018-11-19T00:00:00"/>
    <d v="2018-11-13T00:00:00"/>
    <e v="#N/A"/>
    <e v="#N/A"/>
    <e v="#N/A"/>
    <s v="Local"/>
    <m/>
    <m/>
    <m/>
    <m/>
    <m/>
    <m/>
    <n v="2000"/>
    <s v="CH01"/>
    <s v="0P1117010093"/>
    <s v="Verification Completed by NSS"/>
    <s v="Phaze1_Part_2"/>
    <s v="PS231801452"/>
    <n v="3"/>
    <x v="1174"/>
    <s v="PHASE_3_ACT"/>
    <m/>
    <m/>
    <n v="2221"/>
    <x v="2"/>
    <n v="2423.8933333333334"/>
    <d v="2018-11-01T00:00:00"/>
    <s v="(R). MANUFACTURE OF MACHINERY AND EQUIPMENT"/>
    <n v="722"/>
    <n v="83"/>
    <n v="111.9"/>
    <n v="153"/>
    <n v="130.80000000000001"/>
    <n v="1.1689008042895443"/>
    <n v="2235"/>
    <n v="8499.872600536195"/>
    <m/>
    <m/>
  </r>
  <r>
    <n v="1200"/>
    <n v="291810265073"/>
    <x v="229"/>
    <s v="Emerson Process Management"/>
    <s v="RING,BACK-UP,1V6594X0032,FISH-CO"/>
    <n v="2"/>
    <s v="NOS"/>
    <n v="3634.5"/>
    <m/>
    <n v="7269"/>
    <n v="84819090"/>
    <n v="7.4999999999999997E-2"/>
    <n v="0"/>
    <n v="0"/>
    <m/>
    <n v="0.1"/>
    <n v="0"/>
    <n v="0.18"/>
    <s v="001/2017-III368"/>
    <n v="545.17499999999995"/>
    <n v="0"/>
    <n v="54.517499999999998"/>
    <n v="1416.36465"/>
    <n v="2016.0571500000001"/>
    <s v="DOC PENDING_INV/EXIT/INV/073"/>
    <s v="2000CH010P4102211798"/>
    <s v="0P4102211798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1798"/>
    <s v="Verification Completed by NSS"/>
    <s v="Phaze_2"/>
    <n v="9318632194"/>
    <n v="2"/>
    <x v="1175"/>
    <s v="PHASE_1_ACT"/>
    <m/>
    <s v="Documents required for remaining qty"/>
    <n v="2269"/>
    <x v="2"/>
    <n v="3634.5"/>
    <d v="2018-09-01T00:00:00"/>
    <s v="(R). MANUFACTURE OF MACHINERY AND EQUIPMENT"/>
    <n v="722"/>
    <n v="81"/>
    <n v="111.6"/>
    <n v="153"/>
    <n v="130.80000000000001"/>
    <n v="1.1720430107526882"/>
    <n v="2296"/>
    <n v="8519.5806451612916"/>
    <m/>
    <m/>
  </r>
  <r>
    <n v="1201"/>
    <n v="292310405800"/>
    <x v="159"/>
    <s v="EMERSON PROCESS MANAGEMENT"/>
    <s v="RTNR,SEAT RING,1IN,25A6683X012,FISH-CO"/>
    <n v="2"/>
    <s v="EA"/>
    <n v="3625.5"/>
    <m/>
    <n v="7251"/>
    <n v="84819090"/>
    <n v="7.4999999999999997E-2"/>
    <n v="0"/>
    <n v="0"/>
    <m/>
    <n v="0.1"/>
    <n v="0"/>
    <n v="0.18"/>
    <s v="001/2017-III368"/>
    <n v="543.82499999999993"/>
    <n v="0"/>
    <n v="54.382499999999993"/>
    <n v="1412.8573499999998"/>
    <n v="2011.0648499999998"/>
    <s v="DOC PENDING_INV/EXIT/INV/090"/>
    <s v="2000CH010P4102220016"/>
    <s v="0P4102220016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20016"/>
    <s v="New_Line item_ Addition"/>
    <m/>
    <s v="23RXC7067"/>
    <n v="2"/>
    <x v="1176"/>
    <s v="PHASE_2_ACT"/>
    <m/>
    <s v="documents required for remaining quantity."/>
    <n v="449"/>
    <x v="2"/>
    <n v="3625.5"/>
    <d v="2023-09-01T00:00:00"/>
    <s v="(R). MANUFACTURE OF MACHINERY AND EQUIPMENT"/>
    <n v="722"/>
    <n v="141"/>
    <n v="129.19999999999999"/>
    <n v="153"/>
    <n v="130.80000000000001"/>
    <n v="1.0123839009287927"/>
    <n v="470"/>
    <n v="7340.795665634676"/>
    <m/>
    <m/>
  </r>
  <r>
    <n v="1202"/>
    <n v="291703054252"/>
    <x v="253"/>
    <s v="Rotex Automation Limited"/>
    <s v="SOV,1/4IN,5140062R24VDC,ROTEX"/>
    <n v="1"/>
    <s v="NOS"/>
    <n v="7242.5299999999897"/>
    <m/>
    <n v="7242.5299999999897"/>
    <n v="84818090"/>
    <n v="7.4999999999999997E-2"/>
    <n v="0"/>
    <n v="0"/>
    <n v="0"/>
    <n v="0.1"/>
    <n v="0"/>
    <n v="0.18"/>
    <s v="001/2017-III368"/>
    <n v="543.18974999999921"/>
    <n v="0"/>
    <n v="54.318974999999924"/>
    <n v="1411.2069704999981"/>
    <n v="2008.7156954999973"/>
    <s v="DOC PENDING_INV/EXIT/INV/071"/>
    <s v="2000CH010P4102100129"/>
    <s v="0P4102100129"/>
    <n v="291703054252"/>
    <s v="0029868"/>
    <d v="2017-06-12T00:00:00"/>
    <d v="2017-05-30T00:00:00"/>
    <e v="#N/A"/>
    <e v="#N/A"/>
    <e v="#N/A"/>
    <s v="Local"/>
    <m/>
    <m/>
    <m/>
    <m/>
    <m/>
    <m/>
    <n v="2000"/>
    <s v="CH01"/>
    <s v="0P4102100129"/>
    <s v="Verification Completed by NSS"/>
    <s v="Phaze1_Part_2"/>
    <s v="MI11700802"/>
    <n v="1"/>
    <x v="1177"/>
    <s v="PHASE_1_ACT"/>
    <m/>
    <s v="DUPLICATE ENTRY"/>
    <n v="2753"/>
    <x v="2"/>
    <n v="7242.5299999999897"/>
    <d v="2017-05-01T00:00:00"/>
    <s v="(R). MANUFACTURE OF MACHINERY AND EQUIPMENT"/>
    <n v="722"/>
    <n v="65"/>
    <n v="108.1"/>
    <n v="153"/>
    <n v="130.80000000000001"/>
    <n v="1.2099907493061981"/>
    <n v="2784"/>
    <n v="8763.3943015726072"/>
    <m/>
    <m/>
  </r>
  <r>
    <n v="1203"/>
    <n v="292200289931"/>
    <x v="397"/>
    <s v="GURUKUL FITTINGS PVT. LTD"/>
    <s v="TEE,EQ,SW,A105,CL3000,1X1IN,IBR"/>
    <n v="26"/>
    <s v="EA"/>
    <n v="277.22961538461539"/>
    <m/>
    <n v="7207.97"/>
    <n v="73071190"/>
    <n v="0.1"/>
    <s v="050/2017-377"/>
    <n v="0"/>
    <n v="0"/>
    <n v="0.1"/>
    <n v="0"/>
    <n v="0.18"/>
    <s v="001/2017-III221"/>
    <n v="720.79700000000003"/>
    <n v="0"/>
    <n v="72.079700000000003"/>
    <n v="1440.1524059999999"/>
    <n v="2233.029106"/>
    <s v="DOC PENDING_INV/EXIT/INV/093"/>
    <s v="2000CH010T1734800015"/>
    <s v="0T1734800015"/>
    <n v="292200289931"/>
    <s v="6002877"/>
    <d v="2022-01-10T00:00:00"/>
    <d v="2022-01-05T00:00:00"/>
    <e v="#N/A"/>
    <e v="#N/A"/>
    <e v="#N/A"/>
    <s v="Local"/>
    <m/>
    <m/>
    <m/>
    <m/>
    <m/>
    <m/>
    <n v="2000"/>
    <s v="CH01"/>
    <s v="0T1734800015"/>
    <s v="Verification Completed by NSS"/>
    <s v="Phaze_2"/>
    <s v="GFPL/61/21-22"/>
    <n v="26"/>
    <x v="1178"/>
    <s v="PHASE_2_ACT"/>
    <m/>
    <m/>
    <n v="1072"/>
    <x v="2"/>
    <n v="277.22961538461539"/>
    <d v="2022-01-01T00:00:00"/>
    <s v="(R). MANUFACTURE OF MACHINERY AND EQUIPMENT"/>
    <n v="722"/>
    <n v="121"/>
    <n v="121.6"/>
    <n v="153"/>
    <n v="130.80000000000001"/>
    <n v="1.0756578947368423"/>
    <n v="1078"/>
    <n v="7753.3098355263173"/>
    <m/>
    <m/>
  </r>
  <r>
    <n v="1204"/>
    <n v="292203925834"/>
    <x v="278"/>
    <s v="GURUKUL FITTINGS PVT. LTD"/>
    <s v="FLG,BL,2IN,CS,A105,RTJ,CL1500,IBR"/>
    <n v="3"/>
    <s v="EA"/>
    <n v="2400"/>
    <m/>
    <n v="7200"/>
    <n v="73079990"/>
    <n v="0.1"/>
    <s v="050/2017-377A"/>
    <n v="0"/>
    <n v="0"/>
    <n v="0.1"/>
    <n v="0"/>
    <n v="0.18"/>
    <s v="001/2017-III221"/>
    <n v="720"/>
    <n v="0"/>
    <n v="72"/>
    <n v="1438.56"/>
    <n v="2230.56"/>
    <s v="DOC PENDING_INV/EXIT/INV/087"/>
    <s v="2000CH010P1762100168"/>
    <s v="0P1762100168"/>
    <n v="292203925834"/>
    <s v="6035876"/>
    <d v="2022-04-18T00:00:00"/>
    <d v="2022-04-16T00:00:00"/>
    <e v="#N/A"/>
    <e v="#N/A"/>
    <e v="#N/A"/>
    <s v="Local"/>
    <m/>
    <m/>
    <m/>
    <m/>
    <m/>
    <m/>
    <n v="2000"/>
    <s v="CH01"/>
    <s v="0P1762100168"/>
    <s v="Verification Completed by NSS"/>
    <m/>
    <s v="GFPL/01/22-23"/>
    <n v="3"/>
    <x v="1179"/>
    <s v="PHASE_2_ACT"/>
    <m/>
    <s v="DOCUMENTS REQUIRED FOR REMAINING QTY"/>
    <n v="971"/>
    <x v="2"/>
    <n v="2400"/>
    <d v="2022-04-01T00:00:00"/>
    <s v="(R). MANUFACTURE OF MACHINERY AND EQUIPMENT"/>
    <n v="722"/>
    <n v="124"/>
    <n v="124.3"/>
    <n v="153"/>
    <n v="130.80000000000001"/>
    <n v="1.0522928399034595"/>
    <n v="988"/>
    <n v="7576.5084473049083"/>
    <m/>
    <m/>
  </r>
  <r>
    <n v="1205"/>
    <n v="171602006796"/>
    <x v="59"/>
    <s v="Pepperl and Fuchs (India) Pvt. Ltd."/>
    <s v="CBL,CONN,HART,1M,26-PIN,K-HM26,PEPPERL"/>
    <n v="2"/>
    <s v="NOS"/>
    <n v="3595.2449999999949"/>
    <m/>
    <n v="7190.4899999999898"/>
    <n v="85444299"/>
    <n v="0.1"/>
    <s v="050/2017-491"/>
    <n v="0"/>
    <n v="0"/>
    <n v="0.1"/>
    <n v="0"/>
    <n v="0.18"/>
    <s v="001/2017-III395"/>
    <n v="719.04899999999907"/>
    <n v="0"/>
    <n v="71.904899999999913"/>
    <n v="1436.6599019999978"/>
    <n v="2227.6138019999967"/>
    <s v="DOC PENDING_INV/EXIT/INV/075"/>
    <s v="2000GS010P4165010331"/>
    <s v="0P4165010331"/>
    <e v="#N/A"/>
    <e v="#N/A"/>
    <e v="#N/A"/>
    <d v="2016-08-03T00:00:00"/>
    <n v="171602006796"/>
    <s v="0003153"/>
    <d v="2016-08-23T00:00:00"/>
    <s v="Import"/>
    <m/>
    <m/>
    <m/>
    <m/>
    <m/>
    <m/>
    <n v="2000"/>
    <s v="GS01"/>
    <s v="0P4165010331"/>
    <s v="Verification Completed by NSS"/>
    <s v="Phaze1_Part_2"/>
    <n v="2016600102"/>
    <n v="2"/>
    <x v="1180"/>
    <s v="PHASE_1_ACT"/>
    <m/>
    <n v="1"/>
    <n v="3053"/>
    <x v="1"/>
    <n v="3595.2449999999949"/>
    <d v="2016-08-01T00:00:00"/>
    <s v="(Q). MANUFACTURE OF ELECTRICAL EQUIPMENT"/>
    <n v="666"/>
    <n v="56"/>
    <n v="108"/>
    <n v="153"/>
    <n v="133.4"/>
    <n v="1.2351851851851852"/>
    <n v="3057"/>
    <n v="8881.5867222222096"/>
    <m/>
    <m/>
  </r>
  <r>
    <n v="1206"/>
    <n v="291810265073"/>
    <x v="229"/>
    <s v="Emerson Process Management"/>
    <s v="SEAL RING,GE25148X012,FISH-CO"/>
    <n v="2"/>
    <s v="NOS"/>
    <n v="3584.5"/>
    <m/>
    <n v="7169"/>
    <n v="84819090"/>
    <n v="7.4999999999999997E-2"/>
    <n v="0"/>
    <n v="0"/>
    <m/>
    <n v="0.1"/>
    <n v="0"/>
    <n v="0.18"/>
    <s v="001/2017-III368"/>
    <n v="537.67499999999995"/>
    <n v="0"/>
    <n v="53.767499999999998"/>
    <n v="1396.8796499999999"/>
    <n v="1988.32215"/>
    <s v="DOC PENDING_INV/EXIT/INV/073"/>
    <s v="2000CH010P4102211796"/>
    <s v="0P4102211796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1796"/>
    <s v="Verification Completed by NSS"/>
    <s v="Phaze_2"/>
    <n v="9318632194"/>
    <n v="2"/>
    <x v="1181"/>
    <s v="PHASE_1_ACT"/>
    <m/>
    <s v="Documents required for remaining qty"/>
    <n v="2269"/>
    <x v="2"/>
    <n v="3584.5"/>
    <d v="2018-09-01T00:00:00"/>
    <s v="(R). MANUFACTURE OF MACHINERY AND EQUIPMENT"/>
    <n v="722"/>
    <n v="81"/>
    <n v="111.6"/>
    <n v="153"/>
    <n v="130.80000000000001"/>
    <n v="1.1720430107526882"/>
    <n v="2296"/>
    <n v="8402.3763440860221"/>
    <m/>
    <m/>
  </r>
  <r>
    <n v="1207"/>
    <n v="292007432242"/>
    <x v="287"/>
    <s v="Jay Vinayak Enterprise"/>
    <s v="STBLT+N,SA193-B8,13UNC,75MM,1/2IN"/>
    <n v="134"/>
    <s v="NOS"/>
    <n v="53.458283582089479"/>
    <m/>
    <n v="7163.4099999999899"/>
    <n v="73182990"/>
    <n v="0.15"/>
    <s v="050/2017-377AA"/>
    <n v="0"/>
    <m/>
    <n v="0.1"/>
    <m/>
    <n v="0.18"/>
    <s v="001/2017-III232"/>
    <n v="1074.5114999999985"/>
    <n v="0"/>
    <n v="107.45114999999986"/>
    <n v="1502.1670769999976"/>
    <n v="2684.1297269999959"/>
    <s v="DOC PENDING_INV/EXIT/INV/097"/>
    <s v="2000CH010T1538880055"/>
    <s v="0T1538880055"/>
    <n v="292007432242"/>
    <s v="6066638"/>
    <d v="2020-09-25T00:00:00"/>
    <d v="2020-09-25T00:00:00"/>
    <e v="#N/A"/>
    <e v="#N/A"/>
    <e v="#N/A"/>
    <s v="Local"/>
    <m/>
    <m/>
    <m/>
    <m/>
    <m/>
    <m/>
    <n v="2000"/>
    <s v="CH01"/>
    <s v="0T1538880055"/>
    <s v="New_Line item_ Addition"/>
    <m/>
    <n v="8"/>
    <n v="134"/>
    <x v="1182"/>
    <s v="PHASE_3_ACT"/>
    <m/>
    <m/>
    <n v="1539"/>
    <x v="2"/>
    <n v="53.458283582089479"/>
    <d v="2020-09-01T00:00:00"/>
    <s v="(R). MANUFACTURE OF MACHINERY AND EQUIPMENT"/>
    <n v="722"/>
    <n v="105"/>
    <n v="113.7"/>
    <n v="153"/>
    <n v="130.80000000000001"/>
    <n v="1.1503957783641161"/>
    <n v="1565"/>
    <n v="8240.7566226912804"/>
    <m/>
    <m/>
  </r>
  <r>
    <n v="1208"/>
    <n v="292200882654"/>
    <x v="79"/>
    <s v="President Engineering Works"/>
    <s v="STBLT+N,A320-B8,UN,5.3/4IN,3/4IN"/>
    <n v="40"/>
    <s v="ST"/>
    <n v="178.2"/>
    <m/>
    <n v="7128"/>
    <n v="73181500"/>
    <n v="0.15"/>
    <s v="050/2017-377AA"/>
    <n v="0"/>
    <n v="0"/>
    <n v="0.1"/>
    <n v="0"/>
    <n v="0.18"/>
    <s v="001/2017-III232"/>
    <n v="1069.2"/>
    <n v="0"/>
    <n v="106.92000000000002"/>
    <n v="1494.7416000000001"/>
    <n v="2670.8616000000002"/>
    <s v="DOC PENDING_INV/EXIT/INV/093"/>
    <s v="2000CH010T1538420021"/>
    <s v="0T1538420021"/>
    <n v="292200882654"/>
    <s v="6008322"/>
    <d v="2022-01-27T00:00:00"/>
    <d v="2022-01-25T00:00:00"/>
    <e v="#N/A"/>
    <e v="#N/A"/>
    <e v="#N/A"/>
    <s v="Local"/>
    <m/>
    <m/>
    <m/>
    <m/>
    <m/>
    <m/>
    <n v="2000"/>
    <s v="CH01"/>
    <s v="0T1538420021"/>
    <s v="Verification Completed by NSS"/>
    <m/>
    <n v="21002259"/>
    <n v="40"/>
    <x v="1183"/>
    <s v="PHASE_2_ACT"/>
    <m/>
    <m/>
    <n v="1052"/>
    <x v="2"/>
    <n v="178.2"/>
    <d v="2022-01-01T00:00:00"/>
    <s v="(R). MANUFACTURE OF MACHINERY AND EQUIPMENT"/>
    <n v="722"/>
    <n v="121"/>
    <n v="121.6"/>
    <n v="153"/>
    <n v="130.80000000000001"/>
    <n v="1.0756578947368423"/>
    <n v="1078"/>
    <n v="7667.2894736842118"/>
    <m/>
    <m/>
  </r>
  <r>
    <n v="1209"/>
    <n v="292007644972"/>
    <x v="398"/>
    <s v="Vasu Chemicals LLP"/>
    <s v="POLY ELECTROLYTE,ANIONIC,25KG,100%"/>
    <n v="50"/>
    <s v="KGS"/>
    <n v="142.5"/>
    <m/>
    <n v="7125"/>
    <s v="39061090"/>
    <n v="7.4999999999999997E-2"/>
    <m/>
    <n v="0"/>
    <m/>
    <n v="0.1"/>
    <m/>
    <n v="0.18"/>
    <s v="001/2017-III100"/>
    <n v="534.375"/>
    <n v="0"/>
    <n v="53.4375"/>
    <n v="1388.3062499999999"/>
    <n v="1976.1187499999999"/>
    <s v="DOC PENDING_INV/EXIT/INV/097"/>
    <s v="2000RWS10T0723800003"/>
    <s v="0T0723800003"/>
    <n v="292007644972"/>
    <s v="6068596"/>
    <d v="2020-10-03T00:00:00"/>
    <d v="2020-09-28T00:00:00"/>
    <e v="#N/A"/>
    <e v="#N/A"/>
    <e v="#N/A"/>
    <s v="Local"/>
    <m/>
    <m/>
    <m/>
    <m/>
    <m/>
    <m/>
    <n v="2000"/>
    <s v="RWS1"/>
    <s v="0T0723800003"/>
    <s v="Verification Completed by NSS"/>
    <m/>
    <n v="31145"/>
    <n v="50"/>
    <x v="1184"/>
    <s v="PHASE_3_ACT"/>
    <m/>
    <m/>
    <n v="1536"/>
    <x v="0"/>
    <n v="142.5"/>
    <d v="2020-09-01T00:00:00"/>
    <s v="(J). MANUFACTURE OF CHEMICALS AND CHEMICAL PRODUCTS"/>
    <n v="364"/>
    <n v="105"/>
    <n v="116"/>
    <n v="153"/>
    <n v="136.4"/>
    <n v="1.1758620689655173"/>
    <n v="1565"/>
    <n v="8378.0172413793098"/>
    <m/>
    <m/>
  </r>
  <r>
    <n v="1210"/>
    <n v="292203577260"/>
    <x v="195"/>
    <s v="EMERSON PROCESS MANAGEMENT"/>
    <s v="BACK-UP RING,10A4208X012,FISH-CO"/>
    <n v="3"/>
    <s v="EA"/>
    <n v="2364"/>
    <m/>
    <n v="7092"/>
    <n v="84819090"/>
    <n v="7.4999999999999997E-2"/>
    <n v="0"/>
    <n v="0"/>
    <n v="0"/>
    <n v="0.1"/>
    <n v="0"/>
    <n v="0.18"/>
    <s v="001/2017-III368"/>
    <n v="531.9"/>
    <n v="0"/>
    <n v="53.19"/>
    <n v="1381.8761999999997"/>
    <n v="1966.9661999999996"/>
    <s v="DOC PENDING_INV/EXIT/INV/072"/>
    <s v="2000CH010P4102210599"/>
    <s v="0P4102210599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10599"/>
    <s v="Verification Completed by NSS"/>
    <m/>
    <s v="2RXC21-1440"/>
    <n v="3"/>
    <x v="1185"/>
    <s v="PHASE_1_ACT"/>
    <m/>
    <s v="DOCUMENTS REQUIRED FOR REMAINING QTY"/>
    <n v="987"/>
    <x v="2"/>
    <n v="2364"/>
    <d v="2022-03-01T00:00:00"/>
    <s v="(R). MANUFACTURE OF MACHINERY AND EQUIPMENT"/>
    <n v="722"/>
    <n v="123"/>
    <n v="122.7"/>
    <n v="153"/>
    <n v="130.80000000000001"/>
    <n v="1.0660146699266504"/>
    <n v="1019"/>
    <n v="7560.176039119805"/>
    <m/>
    <m/>
  </r>
  <r>
    <n v="1211"/>
    <n v="291803566935"/>
    <x v="399"/>
    <s v="STARFLEX SEALING INDIA PVT LTD"/>
    <s v="GSKT,BUTYL RBR,FF,CL150,8IN"/>
    <n v="79"/>
    <s v="NOS"/>
    <n v="88.196835443037983"/>
    <m/>
    <n v="6967.55"/>
    <n v="84841010"/>
    <n v="7.4999999999999997E-2"/>
    <n v="0"/>
    <n v="0"/>
    <n v="0"/>
    <n v="0.1"/>
    <n v="0"/>
    <n v="0.18"/>
    <s v="001/2017 - III369B"/>
    <n v="522.56624999999997"/>
    <n v="0"/>
    <n v="52.256625"/>
    <n v="1357.6271174999999"/>
    <n v="1932.4499925"/>
    <s v="DOC PENDING_INV/EXIT/INV/082"/>
    <s v="2000GS010T2548120011"/>
    <s v="0T2548120011"/>
    <n v="291803566935"/>
    <s v="6028907"/>
    <d v="2018-05-02T00:00:00"/>
    <d v="2017-11-03T00:00:00"/>
    <e v="#N/A"/>
    <e v="#N/A"/>
    <e v="#N/A"/>
    <s v="Local"/>
    <m/>
    <m/>
    <m/>
    <m/>
    <m/>
    <m/>
    <n v="2000"/>
    <s v="GS01"/>
    <s v="0T2548120011"/>
    <s v="Verification Completed by NSS"/>
    <m/>
    <s v="A011718/LUB00005"/>
    <n v="79"/>
    <x v="1186"/>
    <s v="PHASE_1_ACT"/>
    <m/>
    <m/>
    <n v="2596"/>
    <x v="2"/>
    <n v="88.196835443037983"/>
    <d v="2017-11-01T00:00:00"/>
    <s v="(R). MANUFACTURE OF MACHINERY AND EQUIPMENT"/>
    <n v="722"/>
    <n v="71"/>
    <n v="109.3"/>
    <n v="153"/>
    <n v="130.80000000000001"/>
    <n v="1.1967063129002746"/>
    <n v="2600"/>
    <n v="8338.111070448309"/>
    <m/>
    <m/>
  </r>
  <r>
    <n v="1212"/>
    <n v="292104563446"/>
    <x v="259"/>
    <s v="Fluid Controls Private Limited"/>
    <s v="CONNR,TUBE,COMPR,MALE,1/2X1IN,SS316"/>
    <n v="18"/>
    <s v="EA"/>
    <n v="386"/>
    <m/>
    <n v="6948"/>
    <n v="73072200"/>
    <n v="0.1"/>
    <s v="050/2017-377"/>
    <n v="0"/>
    <m/>
    <n v="0.1"/>
    <m/>
    <n v="0.18"/>
    <s v="001/2017-III221"/>
    <n v="694.80000000000007"/>
    <n v="0"/>
    <n v="69.48"/>
    <n v="1388.2103999999999"/>
    <n v="2152.4904000000001"/>
    <s v="DOC PENDING_INV/EXIT/INV/098"/>
    <s v="2000CH010T1739270133"/>
    <s v="0T1739270133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270133"/>
    <s v="Verification Completed by NSS"/>
    <m/>
    <s v="FCP/48/SI/0108"/>
    <n v="18"/>
    <x v="1187"/>
    <s v="PHASE_3_ACT"/>
    <m/>
    <m/>
    <n v="1335"/>
    <x v="2"/>
    <n v="386"/>
    <d v="2021-04-01T00:00:00"/>
    <s v="(R). MANUFACTURE OF MACHINERY AND EQUIPMENT"/>
    <n v="722"/>
    <n v="112"/>
    <n v="116.7"/>
    <n v="153"/>
    <n v="130.80000000000001"/>
    <n v="1.1208226221079691"/>
    <n v="1353"/>
    <n v="7787.4755784061699"/>
    <m/>
    <m/>
  </r>
  <r>
    <n v="1213"/>
    <n v="292003964210"/>
    <x v="18"/>
    <s v="Comfit &amp; Valves Pvt. Ltd."/>
    <s v="CONNR,TUBE,COMPR,MALE,1/2X1/2,SS316,BSP"/>
    <n v="33"/>
    <s v="EA"/>
    <n v="210"/>
    <m/>
    <n v="6930"/>
    <n v="73071900"/>
    <n v="0.1"/>
    <s v="050/2017-377"/>
    <n v="0"/>
    <m/>
    <n v="0.1"/>
    <m/>
    <n v="0.18"/>
    <s v="001/2017-III221"/>
    <n v="693"/>
    <n v="0"/>
    <n v="69.3"/>
    <n v="1384.614"/>
    <n v="2146.9139999999998"/>
    <s v="DOC PENDING_INV/EXIT/INV/098"/>
    <s v="2000CH010T1739270119"/>
    <s v="0T1739270119"/>
    <n v="292003964210"/>
    <s v="6034667"/>
    <d v="2020-06-05T00:00:00"/>
    <d v="2020-05-30T00:00:00"/>
    <e v="#N/A"/>
    <e v="#N/A"/>
    <e v="#N/A"/>
    <s v="Local"/>
    <m/>
    <m/>
    <m/>
    <m/>
    <m/>
    <m/>
    <n v="2000"/>
    <s v="CH01"/>
    <s v="0T1739270119"/>
    <s v="Verification Completed by NSS"/>
    <m/>
    <s v="E0014"/>
    <n v="33"/>
    <x v="1188"/>
    <s v="PHASE_3_ACT"/>
    <m/>
    <m/>
    <n v="1657"/>
    <x v="2"/>
    <n v="210"/>
    <d v="2020-05-01T00:00:00"/>
    <s v="(R). MANUFACTURE OF MACHINERY AND EQUIPMENT"/>
    <n v="722"/>
    <n v="101"/>
    <n v="112.9"/>
    <n v="153"/>
    <n v="130.80000000000001"/>
    <n v="1.1585473870682019"/>
    <n v="1688"/>
    <n v="8028.7333923826391"/>
    <m/>
    <m/>
  </r>
  <r>
    <n v="1214"/>
    <n v="292306451931"/>
    <x v="316"/>
    <s v="STARFLEX SEALING INDIA PVT LTD"/>
    <s v="GSKT,SPW,CL600,316,MICA,14IN,33FMFC"/>
    <n v="10"/>
    <s v="EA"/>
    <n v="691"/>
    <m/>
    <n v="6910"/>
    <n v="84819090"/>
    <n v="7.4999999999999997E-2"/>
    <n v="0"/>
    <n v="0"/>
    <n v="0"/>
    <n v="0.1"/>
    <n v="0"/>
    <n v="0.18"/>
    <s v="001/2017-III368"/>
    <n v="518.25"/>
    <n v="0"/>
    <n v="51.825000000000003"/>
    <n v="1346.4134999999999"/>
    <n v="1916.4884999999999"/>
    <s v="DOC PENDING_INV/EXIT/INV/093"/>
    <s v="2000CH010T2541710030"/>
    <s v="0T2541710030"/>
    <n v="292306451931"/>
    <s v="6052965"/>
    <d v="2023-06-21T00:00:00"/>
    <d v="2023-06-12T00:00:00"/>
    <e v="#N/A"/>
    <e v="#N/A"/>
    <e v="#N/A"/>
    <s v="Local"/>
    <m/>
    <m/>
    <m/>
    <m/>
    <m/>
    <m/>
    <n v="2000"/>
    <s v="CH01"/>
    <s v="0T2541710030"/>
    <s v="New_Line item_ Addition"/>
    <m/>
    <s v="A012324/SEZ00018"/>
    <n v="10"/>
    <x v="1189"/>
    <s v="PHASE_2_ACT"/>
    <m/>
    <m/>
    <n v="549"/>
    <x v="2"/>
    <n v="691"/>
    <d v="2023-06-01T00:00:00"/>
    <s v="(R). MANUFACTURE OF MACHINERY AND EQUIPMENT"/>
    <n v="722"/>
    <n v="138"/>
    <n v="128"/>
    <n v="153"/>
    <n v="130.80000000000001"/>
    <n v="1.0218750000000001"/>
    <n v="562"/>
    <n v="7061.1562500000009"/>
    <m/>
    <m/>
  </r>
  <r>
    <n v="1215"/>
    <n v="291801906896"/>
    <x v="400"/>
    <s v="INDUSTRIAL BEARING CORPORATION"/>
    <s v="BRG,BALL,MET,6218,90MM,160MM,30MM"/>
    <n v="3"/>
    <s v="NOS"/>
    <n v="2295"/>
    <m/>
    <n v="6885"/>
    <n v="84821040"/>
    <n v="7.4999999999999997E-2"/>
    <n v="0"/>
    <n v="0"/>
    <n v="0"/>
    <n v="0.1"/>
    <n v="0"/>
    <n v="0.18"/>
    <s v="001/2017 - III369"/>
    <n v="516.375"/>
    <n v="0"/>
    <n v="51.637500000000003"/>
    <n v="1341.54225"/>
    <n v="1909.55475"/>
    <s v="DOC PENDING_INV/EXIT/INV/083"/>
    <s v="2000CH010T3002010034"/>
    <s v="0T3002010034"/>
    <n v="291801906896"/>
    <s v="6015776"/>
    <d v="2018-03-07T00:00:00"/>
    <d v="2018-03-06T00:00:00"/>
    <e v="#N/A"/>
    <e v="#N/A"/>
    <e v="#N/A"/>
    <s v="Local"/>
    <m/>
    <m/>
    <m/>
    <m/>
    <m/>
    <m/>
    <n v="2000"/>
    <s v="CH01"/>
    <s v="0T3002010034"/>
    <s v="Verification Completed by NSS"/>
    <m/>
    <s v="7462/17-18"/>
    <n v="3"/>
    <x v="1190"/>
    <s v="PHASE_1_ACT"/>
    <m/>
    <s v="DOCUMENTS REQUIRED FOR REMAINING QTY."/>
    <n v="2473"/>
    <x v="2"/>
    <n v="2295"/>
    <d v="2018-03-01T00:00:00"/>
    <s v="(R). MANUFACTURE OF MACHINERY AND EQUIPMENT"/>
    <n v="722"/>
    <n v="75"/>
    <n v="109.9"/>
    <n v="153"/>
    <n v="130.80000000000001"/>
    <n v="1.1901728844404005"/>
    <n v="2480"/>
    <n v="8194.3403093721572"/>
    <m/>
    <m/>
  </r>
  <r>
    <n v="1216"/>
    <n v="292306363414"/>
    <x v="401"/>
    <s v="TIRUPATI SALES CORPORATION"/>
    <s v="SW,ELEC,MODULAR,16A,230VAC"/>
    <n v="90"/>
    <s v="NOS"/>
    <n v="76"/>
    <m/>
    <n v="6840"/>
    <n v="85361020"/>
    <n v="0.1"/>
    <m/>
    <n v="0"/>
    <n v="0"/>
    <n v="0.1"/>
    <n v="0"/>
    <n v="0.18"/>
    <s v="001/2017-III388A"/>
    <n v="684"/>
    <n v="0"/>
    <n v="68.400000000000006"/>
    <n v="1366.6319999999998"/>
    <n v="2119.0319999999997"/>
    <s v="DOC PENDING_INV/EXIT/INV/094"/>
    <s v="2000CH010T4160020053"/>
    <s v="0T4160020053"/>
    <n v="292306363414"/>
    <s v="6052220"/>
    <d v="2023-06-19T00:00:00"/>
    <d v="2023-06-08T00:00:00"/>
    <e v="#N/A"/>
    <e v="#N/A"/>
    <e v="#N/A"/>
    <s v="Local"/>
    <m/>
    <m/>
    <m/>
    <m/>
    <m/>
    <m/>
    <n v="2000"/>
    <s v="CH01"/>
    <s v="0T4160020053"/>
    <s v="New_Line item_ Addition"/>
    <m/>
    <s v="ISS-023240038"/>
    <n v="90"/>
    <x v="1191"/>
    <s v="PHASE_2_ACT"/>
    <m/>
    <s v="Documents required for remaining qty"/>
    <n v="553"/>
    <x v="1"/>
    <n v="76"/>
    <d v="2023-06-01T00:00:00"/>
    <s v="(Q). MANUFACTURE OF ELECTRICAL EQUIPMENT"/>
    <n v="666"/>
    <n v="138"/>
    <n v="130.5"/>
    <n v="153"/>
    <n v="133.4"/>
    <n v="1.0222222222222224"/>
    <n v="562"/>
    <n v="6992.0000000000009"/>
    <m/>
    <m/>
  </r>
  <r>
    <n v="1217"/>
    <n v="291706381385"/>
    <x v="144"/>
    <s v="Swam Pneumatics Pvt. Ltd"/>
    <s v="O-RING,G6222014,SWAM-PNU"/>
    <n v="2"/>
    <s v="NOS"/>
    <n v="3400"/>
    <m/>
    <n v="6800"/>
    <n v="84149040"/>
    <n v="7.4999999999999997E-2"/>
    <n v="0"/>
    <n v="0"/>
    <n v="0"/>
    <n v="0.1"/>
    <n v="0"/>
    <n v="0.18"/>
    <s v="001/2017-III317B"/>
    <n v="510"/>
    <n v="0"/>
    <n v="51"/>
    <n v="1324.98"/>
    <n v="1885.98"/>
    <s v="DOC PENDING_INV/EXIT/INV/070"/>
    <s v="2000CH010P3902040085"/>
    <s v="0P3902040085"/>
    <n v="291706381385"/>
    <s v="6054089"/>
    <d v="2017-11-04T00:00:00"/>
    <d v="2017-10-16T00:00:00"/>
    <e v="#N/A"/>
    <e v="#N/A"/>
    <e v="#N/A"/>
    <s v="Local"/>
    <m/>
    <m/>
    <m/>
    <m/>
    <m/>
    <m/>
    <n v="2000"/>
    <s v="CH01"/>
    <s v="0P3902040085"/>
    <s v="Verification Completed by NSS"/>
    <m/>
    <s v="SP/IG/217"/>
    <n v="2"/>
    <x v="1192"/>
    <s v="PHASE_1_ACT"/>
    <m/>
    <s v="Documents Required for remaining quantity."/>
    <n v="2614"/>
    <x v="2"/>
    <n v="3400"/>
    <d v="2017-10-01T00:00:00"/>
    <s v="(R). MANUFACTURE OF MACHINERY AND EQUIPMENT"/>
    <n v="722"/>
    <n v="70"/>
    <n v="109"/>
    <n v="153"/>
    <n v="130.80000000000001"/>
    <n v="1.2000000000000002"/>
    <n v="2631"/>
    <n v="8160.0000000000009"/>
    <m/>
    <m/>
  </r>
  <r>
    <n v="1218"/>
    <n v="291805490480"/>
    <x v="402"/>
    <s v="Sundeep Associates"/>
    <s v="GREASE,MOLYKOTE GNPLUS,500G/TIN"/>
    <n v="10"/>
    <s v="EA"/>
    <n v="680"/>
    <m/>
    <n v="6800"/>
    <n v="34039900"/>
    <n v="7.4999999999999997E-2"/>
    <m/>
    <n v="0"/>
    <m/>
    <n v="0.1"/>
    <m/>
    <n v="0.18"/>
    <s v="001/201-III62B"/>
    <n v="510"/>
    <n v="0"/>
    <n v="51"/>
    <n v="1324.98"/>
    <n v="1885.98"/>
    <s v="DOC PENDING_INV/EXIT/INV/098"/>
    <s v="2000CH010T3643950007"/>
    <s v="0T3643950007"/>
    <n v="291805490480"/>
    <s v="6043921"/>
    <d v="2018-07-02T00:00:00"/>
    <d v="2018-07-02T00:00:00"/>
    <e v="#N/A"/>
    <e v="#N/A"/>
    <e v="#N/A"/>
    <s v="Local"/>
    <m/>
    <m/>
    <m/>
    <m/>
    <m/>
    <m/>
    <n v="2000"/>
    <s v="CH01"/>
    <s v="0T3643950007"/>
    <s v="Verification Completed by NSS"/>
    <m/>
    <s v="SG-492"/>
    <n v="10"/>
    <x v="1192"/>
    <s v="PHASE_3_ACT"/>
    <m/>
    <m/>
    <n v="2355"/>
    <x v="0"/>
    <n v="680"/>
    <d v="2018-07-01T00:00:00"/>
    <s v="(J). MANUFACTURE OF CHEMICALS AND CHEMICAL PRODUCTS"/>
    <n v="364"/>
    <n v="79"/>
    <n v="118.3"/>
    <n v="153"/>
    <n v="136.4"/>
    <n v="1.1530008453085376"/>
    <n v="2358"/>
    <n v="7840.4057480980555"/>
    <m/>
    <m/>
  </r>
  <r>
    <n v="1219"/>
    <m/>
    <x v="11"/>
    <s v="Vraj Electricals"/>
    <s v="CONT AUX,1NO+1NC,CSSDFZX1,CSELCTRC"/>
    <n v="23"/>
    <s v="NOS"/>
    <n v="295"/>
    <m/>
    <n v="6785"/>
    <n v="85369090"/>
    <n v="0.1"/>
    <m/>
    <m/>
    <m/>
    <n v="0.1"/>
    <m/>
    <n v="0.18"/>
    <s v="001/2017-III388A"/>
    <n v="678.5"/>
    <n v="0"/>
    <n v="67.850000000000009"/>
    <n v="1355.643"/>
    <n v="2101.9929999999999"/>
    <s v="DOC PENDING_INV/EXIT/INV/165"/>
    <s v="2000GS010P4610210025"/>
    <s v="2000GS010P4610210025"/>
    <n v="291605234550"/>
    <s v="0048988"/>
    <d v="2016-11-05T00:00:00"/>
    <d v="2016-10-27T00:00:00"/>
    <e v="#N/A"/>
    <e v="#N/A"/>
    <e v="#N/A"/>
    <s v="Local"/>
    <m/>
    <m/>
    <m/>
    <m/>
    <m/>
    <m/>
    <n v="2000"/>
    <s v="GS01"/>
    <s v="0P4610210025"/>
    <s v="Verification Completed by NSS"/>
    <s v="Phaze1_Part_2"/>
    <s v="T-1196-1617,T-1195-1617"/>
    <n v="23"/>
    <x v="1193"/>
    <s v="PHASE_6_ACT"/>
    <m/>
    <m/>
    <n v="2968"/>
    <x v="1"/>
    <n v="295"/>
    <d v="2016-10-01T00:00:00"/>
    <s v="(Q). MANUFACTURE OF ELECTRICAL EQUIPMENT"/>
    <n v="666"/>
    <n v="58"/>
    <n v="107.9"/>
    <n v="153"/>
    <n v="133.4"/>
    <n v="1.2363299351251158"/>
    <n v="2996"/>
    <n v="8388.4986098239115"/>
    <m/>
    <m/>
  </r>
  <r>
    <n v="1220"/>
    <n v="291805977606"/>
    <x v="354"/>
    <s v="Leak-Proof Engineering(I) Pvt. Ltd"/>
    <s v="GRUB SCR,B428761/431,LEAKPRF"/>
    <n v="5"/>
    <s v="SET"/>
    <n v="245.2"/>
    <m/>
    <n v="1226"/>
    <n v="84842000"/>
    <n v="7.4999999999999997E-2"/>
    <n v="0"/>
    <n v="0"/>
    <n v="0"/>
    <n v="0.1"/>
    <n v="0"/>
    <n v="0.18"/>
    <s v="001/2017-III369B"/>
    <n v="91.95"/>
    <n v="0"/>
    <n v="9.1950000000000003"/>
    <n v="238.8861"/>
    <n v="340.03110000000004"/>
    <s v="DOC PENDING_INV/EXIT/INV/069"/>
    <s v="2000CH010P3034073983"/>
    <s v="0P3034073983"/>
    <n v="291805977606"/>
    <s v="6047608"/>
    <d v="2018-07-17T00:00:00"/>
    <d v="2018-07-14T00:00:00"/>
    <e v="#N/A"/>
    <e v="#N/A"/>
    <e v="#N/A"/>
    <s v="Local"/>
    <m/>
    <m/>
    <m/>
    <m/>
    <m/>
    <m/>
    <n v="2000"/>
    <s v="CH01"/>
    <s v="0P3034073983"/>
    <s v="Verification Completed by NSS"/>
    <s v="Phaze_2"/>
    <s v="GST/1161/1819"/>
    <n v="5"/>
    <x v="1194"/>
    <s v="PHASE_1_ACT"/>
    <m/>
    <m/>
    <n v="2343"/>
    <x v="2"/>
    <n v="1355.952"/>
    <d v="2018-07-01T00:00:00"/>
    <s v="(R). MANUFACTURE OF MACHINERY AND EQUIPMENT"/>
    <n v="722"/>
    <n v="79"/>
    <n v="110.9"/>
    <n v="153"/>
    <n v="130.80000000000001"/>
    <n v="1.1794409377817854"/>
    <n v="2358"/>
    <n v="7996.3264923354373"/>
    <m/>
    <m/>
  </r>
  <r>
    <n v="1221"/>
    <n v="291706636863"/>
    <x v="387"/>
    <s v="Krishna Enterprise"/>
    <s v="UNION,QUICK,CPVC,1.1/2IN,80"/>
    <n v="19"/>
    <s v="EA"/>
    <n v="353.56210526315789"/>
    <m/>
    <n v="6717.68"/>
    <n v="39174000"/>
    <n v="0.1"/>
    <n v="0"/>
    <n v="0"/>
    <n v="0"/>
    <n v="0.1"/>
    <n v="0"/>
    <n v="0.18"/>
    <s v="001/2017-III104"/>
    <n v="671.76800000000003"/>
    <n v="0"/>
    <n v="67.1768"/>
    <n v="1342.192464"/>
    <n v="2081.137264"/>
    <s v="DOC PENDING_INV/EXIT/INV/067"/>
    <s v="2000CH010P1795900008"/>
    <s v="0P1795900008"/>
    <n v="291706636863"/>
    <s v="6056235"/>
    <d v="2017-11-13T00:00:00"/>
    <d v="2017-11-09T00:00:00"/>
    <e v="#N/A"/>
    <e v="#N/A"/>
    <e v="#N/A"/>
    <s v="Local"/>
    <m/>
    <m/>
    <m/>
    <m/>
    <m/>
    <m/>
    <n v="2000"/>
    <s v="CH01"/>
    <s v="0P1795900008"/>
    <s v="Verification Completed by NSS"/>
    <s v="Phaze_2"/>
    <s v="KE-810/17-18"/>
    <n v="19"/>
    <x v="1195"/>
    <s v="PHASE_1_ACT"/>
    <m/>
    <m/>
    <n v="2590"/>
    <x v="2"/>
    <n v="353.56210526315789"/>
    <d v="2017-11-01T00:00:00"/>
    <s v="(R). MANUFACTURE OF MACHINERY AND EQUIPMENT"/>
    <n v="722"/>
    <n v="71"/>
    <n v="109.3"/>
    <n v="153"/>
    <n v="130.80000000000001"/>
    <n v="1.1967063129002746"/>
    <n v="2600"/>
    <n v="8039.0900640439168"/>
    <m/>
    <m/>
  </r>
  <r>
    <n v="1222"/>
    <n v="292300110093"/>
    <x v="403"/>
    <s v="Voltas Limited"/>
    <s v="TEMP SENSOR,ACEPUMPC003D,VOLTAS"/>
    <n v="5"/>
    <s v="NOS"/>
    <n v="1343.2339999999999"/>
    <m/>
    <n v="6716.17"/>
    <n v="84149011"/>
    <n v="7.4999999999999997E-2"/>
    <n v="0"/>
    <n v="0"/>
    <n v="0"/>
    <n v="0.1"/>
    <n v="0"/>
    <n v="0.18"/>
    <s v="001/2017-III317B"/>
    <n v="503.71274999999997"/>
    <n v="0"/>
    <n v="50.371274999999997"/>
    <n v="1308.6457244999999"/>
    <n v="1862.7297494999998"/>
    <s v="DOC PENDING_INV/EXIT/INV/070"/>
    <s v="2000CH010P3904050150"/>
    <s v="0P3904050150"/>
    <n v="292300110093"/>
    <s v="6000928"/>
    <d v="2023-01-04T00:00:00"/>
    <d v="2022-11-07T00:00:00"/>
    <e v="#N/A"/>
    <e v="#N/A"/>
    <e v="#N/A"/>
    <s v="Local"/>
    <m/>
    <m/>
    <m/>
    <m/>
    <m/>
    <m/>
    <n v="2000"/>
    <s v="CH01"/>
    <s v="0P3904050150"/>
    <s v="Verification Completed by NSS"/>
    <m/>
    <s v="I22241025401"/>
    <n v="5"/>
    <x v="1196"/>
    <s v="PHASE_1_ACT"/>
    <m/>
    <s v="Documents Required for remaining quantity."/>
    <n v="766"/>
    <x v="3"/>
    <n v="1343.2339999999999"/>
    <d v="2022-11-01T00:00:00"/>
    <s v="(P). MANUFACTURE OF COMPUTER, ELECTRONIC AND OPTICAL PRODUCTS"/>
    <n v="639"/>
    <n v="131"/>
    <n v="116.5"/>
    <n v="153"/>
    <n v="121.7"/>
    <n v="1.0446351931330473"/>
    <n v="774"/>
    <n v="7015.9475450643786"/>
    <m/>
    <m/>
  </r>
  <r>
    <n v="1223"/>
    <n v="292103626603"/>
    <x v="261"/>
    <s v="Goodrich Gasket Pvt. Ltd."/>
    <s v="GSKT,JCKT,MTL,PE,BRASS,237X257MM,3PASS"/>
    <n v="11"/>
    <s v="TIN"/>
    <n v="604.9427272727263"/>
    <m/>
    <n v="6654.3699999999899"/>
    <n v="84841010"/>
    <n v="7.4999999999999997E-2"/>
    <n v="0"/>
    <n v="0"/>
    <n v="0"/>
    <n v="0.1"/>
    <n v="0"/>
    <n v="0.18"/>
    <s v="001/2017 - III369B"/>
    <n v="499.07774999999924"/>
    <n v="0"/>
    <n v="49.90777499999993"/>
    <n v="1296.603994499998"/>
    <n v="1845.5895194999971"/>
    <s v="DOC PENDING_INV/EXIT/INV/081"/>
    <s v="2000CH010T2539500002"/>
    <s v="0T2539500002"/>
    <n v="292103626603"/>
    <s v="6030832"/>
    <d v="2021-04-13T00:00:00"/>
    <d v="2021-03-27T00:00:00"/>
    <e v="#N/A"/>
    <e v="#N/A"/>
    <e v="#N/A"/>
    <s v="Local"/>
    <m/>
    <m/>
    <m/>
    <m/>
    <m/>
    <m/>
    <n v="2000"/>
    <s v="CH01"/>
    <s v="0T2539500002"/>
    <s v="Verification Completed by NSS"/>
    <m/>
    <s v="SD/201000895"/>
    <n v="11"/>
    <x v="1197"/>
    <s v="PHASE_1_ACT"/>
    <m/>
    <m/>
    <n v="1356"/>
    <x v="2"/>
    <n v="604.9427272727263"/>
    <d v="2021-03-01T00:00:00"/>
    <s v="(R). MANUFACTURE OF MACHINERY AND EQUIPMENT"/>
    <n v="722"/>
    <n v="111"/>
    <n v="116.1"/>
    <n v="153"/>
    <n v="130.80000000000001"/>
    <n v="1.1266149870801034"/>
    <n v="1384"/>
    <n v="7496.9129715762165"/>
    <m/>
    <m/>
  </r>
  <r>
    <n v="1224"/>
    <n v="292310405800"/>
    <x v="159"/>
    <s v="EMERSON PROCESS MANAGEMENT"/>
    <s v="GSKT,SS,1U5081X0052,FISH-CO"/>
    <n v="2"/>
    <s v="EA"/>
    <n v="3322"/>
    <m/>
    <n v="6644"/>
    <n v="84819090"/>
    <n v="7.4999999999999997E-2"/>
    <n v="0"/>
    <n v="0"/>
    <m/>
    <n v="0.1"/>
    <n v="0"/>
    <n v="0.18"/>
    <s v="001/2017-III368"/>
    <n v="498.29999999999995"/>
    <n v="0"/>
    <n v="49.83"/>
    <n v="1294.5834"/>
    <n v="1842.7134000000001"/>
    <s v="DOC PENDING_INV/EXIT/INV/090"/>
    <s v="2000CH010P4102210044"/>
    <s v="0P4102210044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10044"/>
    <s v="New_Line item_ Addition"/>
    <m/>
    <s v="23RXC7067"/>
    <n v="2"/>
    <x v="1198"/>
    <s v="PHASE_2_ACT"/>
    <m/>
    <s v="documents required for remaining quantity."/>
    <n v="449"/>
    <x v="2"/>
    <n v="3322"/>
    <d v="2023-09-01T00:00:00"/>
    <s v="(R). MANUFACTURE OF MACHINERY AND EQUIPMENT"/>
    <n v="722"/>
    <n v="141"/>
    <n v="129.19999999999999"/>
    <n v="153"/>
    <n v="130.80000000000001"/>
    <n v="1.0123839009287927"/>
    <n v="470"/>
    <n v="6726.278637770899"/>
    <m/>
    <m/>
  </r>
  <r>
    <n v="1225"/>
    <m/>
    <x v="11"/>
    <s v="K.K.Engineering Corporation"/>
    <s v="RLY,O/L,0.4TO0.63A,LRD04,SCHNE-EL"/>
    <n v="6"/>
    <s v="NOS"/>
    <n v="1102.5"/>
    <m/>
    <n v="6615"/>
    <n v="85364900"/>
    <n v="0.1"/>
    <s v="050/2017-516C"/>
    <m/>
    <m/>
    <n v="0.1"/>
    <m/>
    <n v="0.18"/>
    <s v="001/2017-III388A"/>
    <n v="661.5"/>
    <n v="0"/>
    <n v="66.150000000000006"/>
    <n v="1321.6769999999999"/>
    <n v="2049.3269999999998"/>
    <s v="DOC PENDING_INV/EXIT/INV/165"/>
    <s v="2000GS010P4610040156"/>
    <s v="2000GS010P4610040156"/>
    <n v="291702559293"/>
    <s v="0028317"/>
    <d v="2017-06-03T00:00:00"/>
    <d v="2017-05-08T00:00:00"/>
    <e v="#N/A"/>
    <e v="#N/A"/>
    <e v="#N/A"/>
    <s v="Local"/>
    <m/>
    <m/>
    <m/>
    <m/>
    <m/>
    <m/>
    <n v="2000"/>
    <s v="GS01"/>
    <s v="0P4610040156"/>
    <s v="Verification Completed by NSS"/>
    <s v="Phaze1_Part_2"/>
    <s v="KKEC/2681/T-3"/>
    <n v="6"/>
    <x v="1199"/>
    <s v="PHASE_6_ACT"/>
    <m/>
    <m/>
    <n v="2775"/>
    <x v="2"/>
    <n v="1102.5"/>
    <d v="2017-05-01T00:00:00"/>
    <s v="(R). MANUFACTURE OF MACHINERY AND EQUIPMENT"/>
    <n v="722"/>
    <n v="65"/>
    <n v="108.1"/>
    <n v="153"/>
    <n v="130.80000000000001"/>
    <n v="1.2099907493061981"/>
    <n v="2784"/>
    <n v="8004.0888066605003"/>
    <m/>
    <m/>
  </r>
  <r>
    <n v="1226"/>
    <n v="292203928354"/>
    <x v="278"/>
    <s v="GAUTAM INDUSTRIAL CORPORATION"/>
    <s v="RDCR,CON,SW,A234-WPB,CL3000,2X3/4IN"/>
    <n v="34"/>
    <s v="EA"/>
    <n v="194.1335294117647"/>
    <m/>
    <n v="6600.54"/>
    <n v="73072300"/>
    <n v="0.1"/>
    <s v="050/2017-377"/>
    <n v="0"/>
    <n v="0"/>
    <n v="0.1"/>
    <n v="0"/>
    <n v="0.18"/>
    <s v="001/2017-III221"/>
    <n v="660.05400000000009"/>
    <n v="0"/>
    <n v="66.005400000000009"/>
    <n v="1318.7878920000001"/>
    <n v="2044.8472920000002"/>
    <s v="DOC PENDING_INV/EXIT/INV/093"/>
    <s v="2000CH010T1737700053"/>
    <s v="0T1737700053"/>
    <n v="292203928354"/>
    <s v="6035906"/>
    <d v="2022-04-18T00:00:00"/>
    <d v="2022-04-12T00:00:00"/>
    <e v="#N/A"/>
    <e v="#N/A"/>
    <e v="#N/A"/>
    <s v="Local"/>
    <m/>
    <m/>
    <m/>
    <m/>
    <m/>
    <m/>
    <n v="2000"/>
    <s v="CH01"/>
    <s v="0T1737700053"/>
    <s v="Verification Completed by NSS"/>
    <m/>
    <s v="BOM/037/22-23"/>
    <n v="34"/>
    <x v="1200"/>
    <s v="PHASE_2_ACT"/>
    <m/>
    <m/>
    <n v="975"/>
    <x v="2"/>
    <n v="194.1335294117647"/>
    <d v="2022-04-01T00:00:00"/>
    <s v="(R). MANUFACTURE OF MACHINERY AND EQUIPMENT"/>
    <n v="722"/>
    <n v="124"/>
    <n v="124.3"/>
    <n v="153"/>
    <n v="130.80000000000001"/>
    <n v="1.0522928399034595"/>
    <n v="988"/>
    <n v="6945.7009814963803"/>
    <m/>
    <m/>
  </r>
  <r>
    <n v="1227"/>
    <n v="292400924023"/>
    <x v="355"/>
    <s v="EMERSON PROCESS MANAGEMENT"/>
    <s v="GSKT,SS,1R2859X0042,FISH-CO"/>
    <n v="7"/>
    <s v="EA"/>
    <n v="942"/>
    <m/>
    <n v="6594"/>
    <n v="84819090"/>
    <n v="7.4999999999999997E-2"/>
    <n v="0"/>
    <n v="0"/>
    <m/>
    <n v="0.1"/>
    <n v="0"/>
    <n v="0.18"/>
    <s v="001/2017-III368"/>
    <n v="494.54999999999995"/>
    <n v="0"/>
    <n v="49.454999999999998"/>
    <n v="1284.8408999999999"/>
    <n v="1828.8458999999998"/>
    <s v="DOC PENDING_INV/EXIT/INV/090"/>
    <s v="2000CH010P4102210087"/>
    <s v="0P4102210087"/>
    <n v="292400924023"/>
    <s v="6007909"/>
    <d v="2024-01-25T00:00:00"/>
    <d v="2024-01-12T00:00:00"/>
    <e v="#N/A"/>
    <e v="#N/A"/>
    <e v="#N/A"/>
    <s v="Local"/>
    <m/>
    <m/>
    <m/>
    <m/>
    <m/>
    <m/>
    <n v="2000"/>
    <s v="CH01"/>
    <s v="0P4102210087"/>
    <s v="New_Line item_ Addition"/>
    <m/>
    <s v="23RXC9953"/>
    <n v="7"/>
    <x v="1201"/>
    <s v="PHASE_2_ACT"/>
    <m/>
    <s v="documents required for remaining quantity."/>
    <n v="335"/>
    <x v="2"/>
    <n v="942"/>
    <d v="2024-01-01T00:00:00"/>
    <s v="(R). MANUFACTURE OF MACHINERY AND EQUIPMENT"/>
    <n v="722"/>
    <n v="145"/>
    <n v="129.80000000000001"/>
    <n v="153"/>
    <n v="130.80000000000001"/>
    <n v="1.0077041602465331"/>
    <n v="348"/>
    <n v="6644.801232665639"/>
    <m/>
    <m/>
  </r>
  <r>
    <n v="1228"/>
    <n v="291911030073"/>
    <x v="89"/>
    <s v="Bombay Fluid System Components"/>
    <s v="ELB,TUBE,COMPR,MALE,SS-400-2-6,SWAGELOK"/>
    <n v="4"/>
    <s v="EA"/>
    <n v="1627.1199999999974"/>
    <m/>
    <n v="6508.4799999999896"/>
    <n v="73072900"/>
    <n v="0.1"/>
    <s v="050/2017-377A"/>
    <n v="0"/>
    <n v="0"/>
    <n v="0.1"/>
    <n v="0"/>
    <n v="0.18"/>
    <s v="001/2017-III221"/>
    <n v="650.84799999999905"/>
    <n v="0"/>
    <n v="65.084799999999902"/>
    <n v="1300.3943039999979"/>
    <n v="2016.3271039999968"/>
    <s v="DOC PENDING_INV/EXIT/INV/067"/>
    <s v="2000CH010P1739400029"/>
    <s v="0P1739400029"/>
    <n v="291911030073"/>
    <s v="6083549"/>
    <d v="2019-11-19T00:00:00"/>
    <d v="2019-11-12T00:00:00"/>
    <e v="#N/A"/>
    <e v="#N/A"/>
    <e v="#N/A"/>
    <s v="Local"/>
    <m/>
    <m/>
    <m/>
    <m/>
    <m/>
    <m/>
    <n v="2000"/>
    <s v="CH01"/>
    <s v="0P1739400029"/>
    <s v="Verification Completed by NSS"/>
    <m/>
    <n v="947051"/>
    <n v="4"/>
    <x v="1202"/>
    <s v="PHASE_1_ACT"/>
    <m/>
    <m/>
    <n v="1857"/>
    <x v="2"/>
    <n v="1627.1199999999974"/>
    <d v="2019-11-01T00:00:00"/>
    <s v="(R). MANUFACTURE OF MACHINERY AND EQUIPMENT"/>
    <n v="722"/>
    <n v="95"/>
    <n v="112.8"/>
    <n v="153"/>
    <n v="130.80000000000001"/>
    <n v="1.1595744680851066"/>
    <n v="1870"/>
    <n v="7547.0672340425426"/>
    <m/>
    <m/>
  </r>
  <r>
    <n v="1229"/>
    <n v="292309833314"/>
    <x v="353"/>
    <s v="Millstores Corporation"/>
    <s v="BRG,BALL,MET,6016,80MM,125MM,22MM,SKF"/>
    <n v="2"/>
    <s v="NOS"/>
    <n v="3246.789999999995"/>
    <m/>
    <n v="6493.5799999999899"/>
    <n v="84821011"/>
    <n v="7.4999999999999997E-2"/>
    <n v="0"/>
    <n v="0"/>
    <n v="0"/>
    <n v="0.1"/>
    <n v="0"/>
    <n v="0.18"/>
    <s v="001/2017-III369"/>
    <n v="487.01849999999922"/>
    <n v="0"/>
    <n v="48.701849999999922"/>
    <n v="1265.2740629999978"/>
    <n v="1800.9944129999969"/>
    <s v="DOC PENDING_INV/EXIT/INV/094"/>
    <s v="2000CH010T3002010516"/>
    <s v="0T3002010516"/>
    <n v="292309833314"/>
    <s v="6079590"/>
    <d v="2023-09-13T00:00:00"/>
    <d v="2023-09-12T00:00:00"/>
    <e v="#N/A"/>
    <e v="#N/A"/>
    <e v="#N/A"/>
    <s v="Local"/>
    <m/>
    <m/>
    <m/>
    <m/>
    <m/>
    <m/>
    <n v="2000"/>
    <s v="CH01"/>
    <s v="0T3002010516"/>
    <s v="New_Line item_ Addition"/>
    <m/>
    <s v="BD2764"/>
    <n v="2"/>
    <x v="1203"/>
    <s v="PHASE_2_ACT"/>
    <m/>
    <s v="Documents required for remaining qty"/>
    <n v="457"/>
    <x v="2"/>
    <n v="3246.789999999995"/>
    <d v="2023-09-01T00:00:00"/>
    <s v="(R). MANUFACTURE OF MACHINERY AND EQUIPMENT"/>
    <n v="722"/>
    <n v="141"/>
    <n v="129.19999999999999"/>
    <n v="153"/>
    <n v="130.80000000000001"/>
    <n v="1.0123839009287927"/>
    <n v="470"/>
    <n v="6573.9958513931797"/>
    <m/>
    <m/>
  </r>
  <r>
    <n v="1230"/>
    <n v="292003709955"/>
    <x v="315"/>
    <s v="Swelore Engineering Pvt. Ltd."/>
    <s v="GSKT,COV,SIDE,SD2018,WDD300095VX,SWELORE"/>
    <n v="17"/>
    <s v="NOS"/>
    <n v="381.0999999999994"/>
    <m/>
    <n v="6478.6999999999898"/>
    <n v="84139110"/>
    <n v="7.4999999999999997E-2"/>
    <n v="0"/>
    <n v="0"/>
    <n v="0"/>
    <n v="0.1"/>
    <n v="0"/>
    <n v="0.18"/>
    <s v="001/2017-III317A"/>
    <n v="485.90249999999924"/>
    <n v="0"/>
    <n v="48.590249999999926"/>
    <n v="1262.3746949999979"/>
    <n v="1796.8674449999971"/>
    <s v="DOC PENDING_INV/EXIT/INV/077"/>
    <s v="2000CH010P4207030108"/>
    <s v="0P4207030108"/>
    <n v="292003709955"/>
    <s v="6031917"/>
    <d v="2020-05-26T00:00:00"/>
    <d v="2020-02-28T00:00:00"/>
    <e v="#N/A"/>
    <e v="#N/A"/>
    <e v="#N/A"/>
    <s v="Local"/>
    <m/>
    <m/>
    <m/>
    <m/>
    <m/>
    <m/>
    <n v="2000"/>
    <s v="CH01"/>
    <s v="0P4207030108"/>
    <s v="Verification Completed by NSS"/>
    <m/>
    <s v="SEPL/1228/19-20,SEPL/0159/20-21"/>
    <n v="17"/>
    <x v="1204"/>
    <s v="PHASE_1_ACT"/>
    <m/>
    <n v="1"/>
    <n v="1749"/>
    <x v="2"/>
    <n v="381.0999999999994"/>
    <d v="2020-02-01T00:00:00"/>
    <s v="(R). MANUFACTURE OF MACHINERY AND EQUIPMENT"/>
    <n v="722"/>
    <n v="98"/>
    <n v="113.2"/>
    <n v="153"/>
    <n v="130.80000000000001"/>
    <n v="1.1554770318021201"/>
    <n v="1778"/>
    <n v="7485.9890459363842"/>
    <m/>
    <m/>
  </r>
  <r>
    <n v="1231"/>
    <n v="292004238514"/>
    <x v="205"/>
    <s v="Jay Vinayak Enterprise"/>
    <s v="STBLT+N,SA193-B7,MC,170MM,M24"/>
    <n v="50"/>
    <s v="NOS"/>
    <n v="56.8"/>
    <m/>
    <n v="2840"/>
    <n v="73181190"/>
    <n v="0.1"/>
    <s v="050/2017-377"/>
    <n v="0"/>
    <m/>
    <n v="0.1"/>
    <m/>
    <n v="0.18"/>
    <s v="001/2017-III232"/>
    <n v="284"/>
    <n v="0"/>
    <n v="28.400000000000002"/>
    <n v="567.43200000000002"/>
    <n v="879.83199999999999"/>
    <s v="DOC PENDING_INV/EXIT/INV/097"/>
    <s v="2000CH010T1538610183"/>
    <s v="0T1538610183"/>
    <n v="292004238514"/>
    <s v="6037620"/>
    <d v="2020-06-16T00:00:00"/>
    <d v="2020-06-15T00:00:00"/>
    <e v="#N/A"/>
    <e v="#N/A"/>
    <e v="#N/A"/>
    <s v="Local"/>
    <m/>
    <m/>
    <m/>
    <m/>
    <m/>
    <m/>
    <n v="2000"/>
    <s v="CH01"/>
    <s v="0T1538610183"/>
    <s v="New_Line item_ Addition"/>
    <m/>
    <n v="5"/>
    <n v="50"/>
    <x v="1205"/>
    <s v="PHASE_3_ACT"/>
    <m/>
    <m/>
    <n v="1641"/>
    <x v="2"/>
    <n v="129.24"/>
    <d v="2020-06-01T00:00:00"/>
    <s v="(R). MANUFACTURE OF MACHINERY AND EQUIPMENT"/>
    <n v="722"/>
    <n v="102"/>
    <n v="112.7"/>
    <n v="153"/>
    <n v="130.80000000000001"/>
    <n v="1.160603371783496"/>
    <n v="1657"/>
    <n v="7499.818988464951"/>
    <m/>
    <m/>
  </r>
  <r>
    <n v="1232"/>
    <m/>
    <x v="11"/>
    <s v="Jay Project"/>
    <s v="KEY SET,SS 304L/C40,KPD 80/26,SOK,KBL"/>
    <n v="5"/>
    <s v="SET"/>
    <n v="1291.979999999998"/>
    <m/>
    <n v="6459.89"/>
    <n v="84139120"/>
    <n v="7.4999999999999997E-2"/>
    <m/>
    <m/>
    <m/>
    <n v="0.1"/>
    <m/>
    <n v="0.18"/>
    <s v="001/2017-III308B"/>
    <n v="484.49175000000002"/>
    <n v="0"/>
    <n v="48.449175000000004"/>
    <n v="1258.7095664999999"/>
    <n v="1791.6504915"/>
    <s v="DOC PENDING_INV/EXIT/INV/165"/>
    <s v="2000GS010P4205041280"/>
    <s v="2000GS010P4205041280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41280"/>
    <s v="Verification Completed by NSS"/>
    <s v="Phaze1_Part_2"/>
    <s v="17018"/>
    <n v="5"/>
    <x v="1206"/>
    <s v="PHASE_6_ACT"/>
    <m/>
    <m/>
    <n v="2791"/>
    <x v="2"/>
    <n v="1291.979999999998"/>
    <d v="2017-04-01T00:00:00"/>
    <s v="(R). MANUFACTURE OF MACHINERY AND EQUIPMENT"/>
    <n v="722"/>
    <n v="64"/>
    <n v="108.3"/>
    <n v="153"/>
    <n v="130.80000000000001"/>
    <n v="1.2077562326869808"/>
    <n v="2814"/>
    <n v="7801.9844875346153"/>
    <m/>
    <m/>
  </r>
  <r>
    <n v="1233"/>
    <n v="292310405800"/>
    <x v="159"/>
    <s v="EMERSON PROCESS MANAGEMENT"/>
    <s v="RTNG RING,EXT,ET-NS,11A3405X012,FISH-CO"/>
    <n v="3"/>
    <s v="NOS"/>
    <n v="2147"/>
    <m/>
    <n v="6441"/>
    <n v="84819090"/>
    <n v="7.4999999999999997E-2"/>
    <n v="0"/>
    <n v="0"/>
    <n v="0"/>
    <n v="0.1"/>
    <n v="0"/>
    <n v="0.18"/>
    <s v="001/2017-III368"/>
    <n v="483.07499999999999"/>
    <n v="0"/>
    <n v="48.307500000000005"/>
    <n v="1255.0288499999999"/>
    <n v="1786.4113499999999"/>
    <s v="DOC PENDING_INV/EXIT/INV/089"/>
    <s v="2000CH010P4102201043"/>
    <s v="0P4102201043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01043"/>
    <s v="New_Line item_ Addition"/>
    <m/>
    <s v="23RXC7067"/>
    <n v="3"/>
    <x v="1207"/>
    <s v="PHASE_2_ACT"/>
    <m/>
    <m/>
    <n v="449"/>
    <x v="2"/>
    <n v="2147"/>
    <d v="2023-09-01T00:00:00"/>
    <s v="(R). MANUFACTURE OF MACHINERY AND EQUIPMENT"/>
    <n v="722"/>
    <n v="141"/>
    <n v="129.19999999999999"/>
    <n v="153"/>
    <n v="130.80000000000001"/>
    <n v="1.0123839009287927"/>
    <n v="470"/>
    <n v="6520.7647058823541"/>
    <m/>
    <m/>
  </r>
  <r>
    <n v="1234"/>
    <n v="292005174230"/>
    <x v="230"/>
    <s v="Jay Vinayak Enterprise"/>
    <s v="STBLT+N,SA193-B7,METRIC,185MM,M20"/>
    <n v="74"/>
    <s v="NOS"/>
    <n v="20.432432432432432"/>
    <m/>
    <n v="1512"/>
    <n v="73071190"/>
    <n v="0.1"/>
    <s v="050/2017-377"/>
    <n v="0"/>
    <m/>
    <n v="0.1"/>
    <m/>
    <n v="0.18"/>
    <s v="001/2017-III221"/>
    <n v="151.20000000000002"/>
    <n v="0"/>
    <n v="15.120000000000003"/>
    <n v="302.0976"/>
    <n v="468.41759999999999"/>
    <s v="DOC PENDING_INV/EXIT/INV/097"/>
    <s v="2000CH010T1538570034"/>
    <s v="0T1538570034"/>
    <n v="292005174230"/>
    <s v="6046536"/>
    <d v="2020-07-17T00:00:00"/>
    <d v="2020-07-16T00:00:00"/>
    <e v="#N/A"/>
    <e v="#N/A"/>
    <e v="#N/A"/>
    <s v="Local"/>
    <m/>
    <m/>
    <m/>
    <m/>
    <m/>
    <m/>
    <n v="2000"/>
    <s v="CH01"/>
    <s v="0T1538570034"/>
    <s v="New_Line item_ Addition"/>
    <m/>
    <n v="6"/>
    <n v="74"/>
    <x v="1208"/>
    <s v="PHASE_3_ACT"/>
    <m/>
    <m/>
    <n v="1610"/>
    <x v="2"/>
    <n v="87"/>
    <d v="2020-07-01T00:00:00"/>
    <s v="(R). MANUFACTURE OF MACHINERY AND EQUIPMENT"/>
    <n v="722"/>
    <n v="103"/>
    <n v="112.9"/>
    <n v="153"/>
    <n v="130.80000000000001"/>
    <n v="1.1585473870682019"/>
    <n v="1627"/>
    <n v="7458.7280779450839"/>
    <m/>
    <m/>
  </r>
  <r>
    <n v="1235"/>
    <n v="292102088331"/>
    <x v="280"/>
    <s v="EMERSON PROCESS MANAGEMENT"/>
    <s v="GSKT,1R3724X0042,FISH-CO"/>
    <n v="3"/>
    <s v="EA"/>
    <n v="2133"/>
    <m/>
    <n v="6399"/>
    <n v="84819090"/>
    <n v="7.4999999999999997E-2"/>
    <n v="0"/>
    <n v="0"/>
    <n v="0"/>
    <n v="0.1"/>
    <n v="0"/>
    <n v="0.18"/>
    <s v="001/2017-III368"/>
    <n v="479.92499999999995"/>
    <n v="0"/>
    <n v="47.9925"/>
    <n v="1246.8451500000001"/>
    <n v="1774.7626500000001"/>
    <s v="DOC PENDING_INV/EXIT/INV/080"/>
    <s v="2000CH010P5270022136"/>
    <s v="0P5270022136"/>
    <n v="292102088331"/>
    <s v="6018193"/>
    <d v="2021-03-02T00:00:00"/>
    <d v="2021-02-23T00:00:00"/>
    <e v="#N/A"/>
    <e v="#N/A"/>
    <e v="#N/A"/>
    <s v="Local"/>
    <m/>
    <m/>
    <m/>
    <m/>
    <m/>
    <m/>
    <n v="2000"/>
    <s v="CH01"/>
    <s v="0P5270022136"/>
    <s v="Verification Completed by NSS"/>
    <m/>
    <n v="9320633409"/>
    <n v="3"/>
    <x v="1209"/>
    <s v="PHASE_1_ACT"/>
    <m/>
    <m/>
    <n v="1388"/>
    <x v="2"/>
    <n v="2133"/>
    <d v="2021-02-01T00:00:00"/>
    <s v="(R). MANUFACTURE OF MACHINERY AND EQUIPMENT"/>
    <n v="722"/>
    <n v="110"/>
    <n v="115.4"/>
    <n v="153"/>
    <n v="130.80000000000001"/>
    <n v="1.1334488734835355"/>
    <n v="1412"/>
    <n v="7252.9393414211436"/>
    <m/>
    <m/>
  </r>
  <r>
    <n v="1236"/>
    <n v="292104563446"/>
    <x v="259"/>
    <s v="Fluid Controls Private Limited"/>
    <s v="NIP,THD,A312-316,50MM,1/2(M)X1(F)IN"/>
    <n v="18"/>
    <s v="NOS"/>
    <n v="39.333333333333336"/>
    <m/>
    <n v="708"/>
    <n v="73072200"/>
    <n v="0.1"/>
    <s v="050/2017-377"/>
    <n v="0"/>
    <m/>
    <n v="0.1"/>
    <m/>
    <n v="0.18"/>
    <s v="001/2017-III221"/>
    <n v="70.8"/>
    <n v="0"/>
    <n v="7.08"/>
    <n v="141.45839999999998"/>
    <n v="219.33839999999998"/>
    <s v="DOC PENDING_INV/EXIT/INV/097"/>
    <s v="2000CH010T1710560024"/>
    <s v="0T1710560024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10560024"/>
    <s v="Verification Completed by NSS"/>
    <m/>
    <s v="FCP/48/SI/0108"/>
    <n v="18"/>
    <x v="1210"/>
    <s v="PHASE_3_ACT"/>
    <m/>
    <m/>
    <n v="1335"/>
    <x v="2"/>
    <n v="354"/>
    <d v="2021-04-01T00:00:00"/>
    <s v="(R). MANUFACTURE OF MACHINERY AND EQUIPMENT"/>
    <n v="722"/>
    <n v="112"/>
    <n v="116.7"/>
    <n v="153"/>
    <n v="130.80000000000001"/>
    <n v="1.1208226221079691"/>
    <n v="1353"/>
    <n v="7141.881748071979"/>
    <m/>
    <m/>
  </r>
  <r>
    <n v="1237"/>
    <n v="172200117806"/>
    <x v="370"/>
    <s v="Elliot Ebara Singapore PTE. Ltd."/>
    <s v="O-RING,FPM,OAS-RD340,ELLIOTT"/>
    <n v="1"/>
    <s v="EA"/>
    <n v="6356.59"/>
    <m/>
    <n v="6356.59"/>
    <n v="84149011"/>
    <n v="7.4999999999999997E-2"/>
    <n v="0"/>
    <n v="0"/>
    <n v="0"/>
    <n v="0.1"/>
    <n v="0"/>
    <n v="0.18"/>
    <s v="001/2017-III317B"/>
    <n v="476.74424999999997"/>
    <n v="0"/>
    <n v="47.674424999999999"/>
    <n v="1238.5815614999999"/>
    <n v="1763.0002365"/>
    <s v="DOC PENDING_INV/EXIT/INV/065"/>
    <s v="2000CH010P0802040226"/>
    <s v="0P0802040226"/>
    <e v="#N/A"/>
    <e v="#N/A"/>
    <e v="#N/A"/>
    <d v="2021-11-03T00:00:00"/>
    <n v="172200117806"/>
    <s v="1000222"/>
    <d v="2022-01-13T00:00:00"/>
    <s v="Import"/>
    <m/>
    <m/>
    <m/>
    <m/>
    <m/>
    <m/>
    <n v="2000"/>
    <s v="CH01"/>
    <s v="0P0802040226"/>
    <s v="Verification Completed by NSS"/>
    <s v="Phaze1_Part_2"/>
    <s v="N21A629-01"/>
    <n v="1"/>
    <x v="1211"/>
    <s v="PHASE_1_ACT"/>
    <m/>
    <s v="ITEM NOT FOUND IN INVOICE"/>
    <n v="1135"/>
    <x v="2"/>
    <n v="6356.59"/>
    <d v="2021-11-01T00:00:00"/>
    <s v="(R). MANUFACTURE OF MACHINERY AND EQUIPMENT"/>
    <n v="722"/>
    <n v="119"/>
    <n v="120.8"/>
    <n v="153"/>
    <n v="130.80000000000001"/>
    <n v="1.0827814569536425"/>
    <n v="1139"/>
    <n v="6882.797781456954"/>
    <m/>
    <m/>
  </r>
  <r>
    <n v="1238"/>
    <m/>
    <x v="11"/>
    <s v="Nidec ASI S.p.A"/>
    <s v="0P4705200026, MDL,DIODE,RECTIFIER,SKKD100/16,SEMIKRON, (317001864)"/>
    <n v="1"/>
    <s v="EA"/>
    <n v="6352.55"/>
    <m/>
    <n v="6352.55"/>
    <n v="85049000"/>
    <n v="7.4999999999999997E-2"/>
    <m/>
    <m/>
    <m/>
    <n v="0.1"/>
    <m/>
    <n v="0.18"/>
    <s v="III1604"/>
    <n v="476.44124999999997"/>
    <m/>
    <n v="47.644125000000003"/>
    <n v="1237.7943674999999"/>
    <n v="1761.8797424999998"/>
    <s v="NA_INV/EXIT/INV/161_DOC PENDING"/>
    <s v="2000GS010P4705200026"/>
    <s v="0P4705200026"/>
    <e v="#N/A"/>
    <e v="#N/A"/>
    <e v="#N/A"/>
    <e v="#N/A"/>
    <e v="#N/A"/>
    <e v="#N/A"/>
    <e v="#N/A"/>
    <s v="Import"/>
    <m/>
    <m/>
    <m/>
    <m/>
    <m/>
    <m/>
    <n v="2000"/>
    <s v="GS01"/>
    <s v="0P4705200026"/>
    <s v="Verification Completed by NSS"/>
    <s v="Phaze1_Part_2"/>
    <n v="317001864"/>
    <n v="1"/>
    <x v="1212"/>
    <s v="PHASE_5_NSS"/>
    <s v="63 LINE ITEM OF NSS"/>
    <m/>
    <m/>
    <x v="3"/>
    <n v="6352.55"/>
    <d v="2019-09-01T00:00:00"/>
    <s v="(P). MANUFACTURE OF COMPUTER, ELECTRONIC AND OPTICAL PRODUCTS"/>
    <n v="639"/>
    <n v="93"/>
    <n v="110.1"/>
    <n v="153"/>
    <n v="121.7"/>
    <n v="1.1053587647593097"/>
    <n v="1931"/>
    <n v="7021.8468210717529"/>
    <m/>
    <m/>
  </r>
  <r>
    <n v="1239"/>
    <n v="291800801375"/>
    <x v="301"/>
    <s v="EIBC Private Limited"/>
    <s v="BRG,BALL,MET,7313BDB,65MM,140MM"/>
    <n v="2"/>
    <s v="NOS"/>
    <n v="3168"/>
    <m/>
    <n v="6336"/>
    <n v="84821020"/>
    <n v="7.4999999999999997E-2"/>
    <n v="0"/>
    <n v="0"/>
    <n v="0"/>
    <n v="0.1"/>
    <n v="0"/>
    <n v="0.18"/>
    <s v="001/2017 - III369"/>
    <n v="475.2"/>
    <n v="0"/>
    <n v="47.52"/>
    <n v="1234.5696"/>
    <n v="1757.2896000000001"/>
    <s v="DOC PENDING_INV/EXIT/INV/083"/>
    <s v="2000GS010T3002010022"/>
    <s v="0T3002010022"/>
    <n v="291800801375"/>
    <s v="6006982"/>
    <d v="2018-01-29T00:00:00"/>
    <d v="2018-01-20T00:00:00"/>
    <e v="#N/A"/>
    <e v="#N/A"/>
    <e v="#N/A"/>
    <s v="Local"/>
    <m/>
    <m/>
    <m/>
    <m/>
    <m/>
    <m/>
    <n v="2000"/>
    <s v="GS01"/>
    <s v="0T3002010022"/>
    <s v="Verification Completed by NSS"/>
    <s v="Phaze1_Part_2"/>
    <s v="ABD/G3608/1718"/>
    <n v="2"/>
    <x v="1213"/>
    <s v="PHASE_1_ACT"/>
    <m/>
    <s v="DOCUMENTS REQUIRED FOR REMAINING QTY."/>
    <n v="2518"/>
    <x v="2"/>
    <n v="3168"/>
    <d v="2018-01-01T00:00:00"/>
    <s v="(R). MANUFACTURE OF MACHINERY AND EQUIPMENT"/>
    <n v="722"/>
    <n v="73"/>
    <n v="110"/>
    <n v="153"/>
    <n v="130.80000000000001"/>
    <n v="1.1890909090909092"/>
    <n v="2539"/>
    <n v="7534.0800000000008"/>
    <m/>
    <m/>
  </r>
  <r>
    <n v="1240"/>
    <n v="292302542954"/>
    <x v="404"/>
    <s v="NORTON GASKETS PVT. LTD."/>
    <s v="GSKT,BUTYL RBR,FF,CL150,3IN"/>
    <n v="115"/>
    <s v="EA"/>
    <n v="55"/>
    <m/>
    <n v="6325"/>
    <n v="84841010"/>
    <n v="7.4999999999999997E-2"/>
    <n v="0"/>
    <n v="0"/>
    <n v="0"/>
    <n v="0.1"/>
    <n v="0"/>
    <n v="0.18"/>
    <s v="001/2017-III369B"/>
    <n v="474.375"/>
    <n v="0"/>
    <n v="47.4375"/>
    <n v="1232.42625"/>
    <n v="1754.23875"/>
    <s v="DOC PENDING_INV/EXIT/INV/093"/>
    <s v="2000CH010T2548120007"/>
    <s v="0T2548120007"/>
    <n v="292302542954"/>
    <s v="6020782"/>
    <d v="2023-03-10T00:00:00"/>
    <d v="2023-02-16T00:00:00"/>
    <e v="#N/A"/>
    <e v="#N/A"/>
    <e v="#N/A"/>
    <s v="Local"/>
    <m/>
    <m/>
    <m/>
    <m/>
    <m/>
    <m/>
    <n v="2000"/>
    <s v="CH01"/>
    <s v="0T2548120007"/>
    <s v="New_Line item_ Addition"/>
    <m/>
    <s v="2022-23/679"/>
    <n v="115"/>
    <x v="1214"/>
    <s v="PHASE_2_ACT"/>
    <m/>
    <m/>
    <n v="665"/>
    <x v="2"/>
    <n v="55"/>
    <d v="2023-02-01T00:00:00"/>
    <s v="(R). MANUFACTURE OF MACHINERY AND EQUIPMENT"/>
    <n v="722"/>
    <n v="134"/>
    <n v="127.7"/>
    <n v="153"/>
    <n v="130.80000000000001"/>
    <n v="1.024275646045419"/>
    <n v="682"/>
    <n v="6478.5434612372746"/>
    <m/>
    <m/>
  </r>
  <r>
    <n v="1241"/>
    <n v="291602689884"/>
    <x v="405"/>
    <s v="EIBC Private Limited/'DURGA MECHATRONICS PRIVATE LIMITED"/>
    <s v="BRG,RLR,MET,NU 306 ECP,30MM,72MM"/>
    <n v="8"/>
    <s v="PCS"/>
    <n v="787.375"/>
    <m/>
    <n v="6299"/>
    <s v="84825012 / 84825000"/>
    <n v="7.4999999999999997E-2"/>
    <n v="0"/>
    <n v="0"/>
    <n v="0"/>
    <n v="0.1"/>
    <n v="0"/>
    <n v="0.18"/>
    <s v="001/2017 - III369"/>
    <n v="472.42499999999995"/>
    <n v="0"/>
    <n v="47.2425"/>
    <n v="1227.36015"/>
    <n v="1747.02765"/>
    <s v="DOC PENDING_INV/EXIT/INV/083"/>
    <s v="2000CH010T3006010052"/>
    <s v="0T3006010052"/>
    <n v="291602689884"/>
    <s v="0028270"/>
    <d v="2016-06-24T00:00:00"/>
    <d v="2016-06-02T00:00:00"/>
    <e v="#N/A"/>
    <e v="#N/A"/>
    <e v="#N/A"/>
    <s v="Local"/>
    <m/>
    <m/>
    <m/>
    <m/>
    <m/>
    <m/>
    <n v="2000"/>
    <s v="CH01"/>
    <s v="0T3006010052"/>
    <s v="Verification Completed by NSS"/>
    <s v="Phaze1_Part_2"/>
    <s v="ABD865/16-17/DBMPL18-19/B3108"/>
    <n v="8"/>
    <x v="1215"/>
    <s v="PHASE_1_ACT"/>
    <m/>
    <s v="DOCUMENTS REQUIRED FOR REMAINING QTY."/>
    <n v="3115"/>
    <x v="2"/>
    <n v="787.375"/>
    <d v="2016-06-01T00:00:00"/>
    <s v="(R). MANUFACTURE OF MACHINERY AND EQUIPMENT"/>
    <n v="722"/>
    <n v="54"/>
    <n v="108"/>
    <n v="153"/>
    <n v="130.80000000000001"/>
    <n v="1.2111111111111112"/>
    <n v="3118"/>
    <n v="7628.7888888888901"/>
    <m/>
    <m/>
  </r>
  <r>
    <n v="1242"/>
    <n v="292102899653"/>
    <x v="406"/>
    <s v="Burckhardt Compression"/>
    <s v="GSKT,FLT,021.051.008.507,BURCKHR"/>
    <n v="2"/>
    <s v="PCS"/>
    <n v="1878.625"/>
    <m/>
    <n v="3757.25"/>
    <n v="84149011"/>
    <n v="7.4999999999999997E-2"/>
    <n v="0"/>
    <n v="0"/>
    <m/>
    <n v="0.1"/>
    <n v="0"/>
    <n v="0.18"/>
    <s v="001/2017-III317B"/>
    <n v="281.79374999999999"/>
    <n v="0"/>
    <n v="28.179375"/>
    <n v="732.10016250000001"/>
    <n v="1042.0732874999999"/>
    <s v="DOC PENDING_INV/EXIT/INV/086"/>
    <s v="2000CH010P0801040370"/>
    <s v="0P0801040370"/>
    <n v="292102899653"/>
    <s v="6024926"/>
    <d v="2021-03-23T00:00:00"/>
    <d v="2021-03-22T00:00:00"/>
    <e v="#N/A"/>
    <e v="#N/A"/>
    <e v="#N/A"/>
    <s v="Local"/>
    <m/>
    <m/>
    <m/>
    <m/>
    <m/>
    <m/>
    <n v="2000"/>
    <s v="CH01"/>
    <s v="0P0801040370"/>
    <s v="Verification Completed by NSS"/>
    <m/>
    <n v="200022010665"/>
    <n v="2"/>
    <x v="1216"/>
    <s v="PHASE_2_ACT"/>
    <m/>
    <s v="DOCUMENTS REQUIRED FOR REMAINING QTY"/>
    <n v="1361"/>
    <x v="2"/>
    <n v="3147.8099999999949"/>
    <d v="2021-03-01T00:00:00"/>
    <s v="(R). MANUFACTURE OF MACHINERY AND EQUIPMENT"/>
    <n v="722"/>
    <n v="111"/>
    <n v="116.1"/>
    <n v="153"/>
    <n v="130.80000000000001"/>
    <n v="1.1266149870801034"/>
    <n v="1384"/>
    <n v="7092.7398449612292"/>
    <m/>
    <m/>
  </r>
  <r>
    <n v="1243"/>
    <n v="292102087885"/>
    <x v="280"/>
    <s v="EMERSON PROCESS MANAGMENT "/>
    <s v="DIAPH,NITRILE,2E800002202,FISH-CO"/>
    <n v="2"/>
    <s v="NOS"/>
    <n v="3110.5999999999949"/>
    <m/>
    <n v="6221.1999999999898"/>
    <n v="84819090"/>
    <n v="7.4999999999999997E-2"/>
    <n v="0"/>
    <n v="0"/>
    <n v="0"/>
    <n v="0.1"/>
    <n v="0"/>
    <n v="0.18"/>
    <s v="001/2017-III368"/>
    <n v="466.58999999999924"/>
    <n v="0"/>
    <n v="46.658999999999928"/>
    <n v="1212.200819999998"/>
    <n v="1725.4498199999971"/>
    <s v="DOC PENDING_INV/EXIT/INV/074"/>
    <s v="2000CH010P4102240101"/>
    <s v="0P4102240101"/>
    <n v="292102087885"/>
    <s v="6018185"/>
    <d v="2021-03-02T00:00:00"/>
    <d v="2021-02-23T00:00:00"/>
    <e v="#N/A"/>
    <e v="#N/A"/>
    <e v="#N/A"/>
    <s v="Local"/>
    <m/>
    <m/>
    <m/>
    <m/>
    <m/>
    <m/>
    <n v="2000"/>
    <s v="CH01"/>
    <s v="0P4102240101"/>
    <s v="Verification Completed by NSS"/>
    <m/>
    <n v="9320633413"/>
    <n v="2"/>
    <x v="1217"/>
    <s v="PHASE_1_ACT"/>
    <m/>
    <s v="documents required for remaining qty"/>
    <n v="1388"/>
    <x v="2"/>
    <n v="3110.5999999999949"/>
    <d v="2021-02-01T00:00:00"/>
    <s v="(R). MANUFACTURE OF MACHINERY AND EQUIPMENT"/>
    <n v="722"/>
    <n v="110"/>
    <n v="115.4"/>
    <n v="153"/>
    <n v="130.80000000000001"/>
    <n v="1.1334488734835355"/>
    <n v="1412"/>
    <n v="7051.4121317157596"/>
    <m/>
    <m/>
  </r>
  <r>
    <n v="1244"/>
    <n v="171900089082"/>
    <x v="346"/>
    <s v="Kobe Steel, Ltd."/>
    <s v="PCKG,M25720893#01,KOBE"/>
    <n v="2"/>
    <s v="PCS"/>
    <n v="3411.9"/>
    <m/>
    <n v="6823.8"/>
    <n v="59111000"/>
    <n v="0.1"/>
    <m/>
    <n v="0"/>
    <m/>
    <n v="0.1"/>
    <n v="0"/>
    <n v="0.12"/>
    <m/>
    <n v="682.38000000000011"/>
    <n v="0"/>
    <n v="68.238000000000014"/>
    <n v="908.93016"/>
    <n v="1659.5481600000003"/>
    <s v="DOC PENDING_INV/EXIT/INV/086"/>
    <s v="2000CH010P0801040412"/>
    <s v="0P0801040412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40412"/>
    <s v="Verification Completed by NSS"/>
    <m/>
    <s v="18-19764,5-0"/>
    <n v="2"/>
    <x v="1218"/>
    <s v="PHASE_2_ACT"/>
    <m/>
    <s v="DOCUMENTS REQUIRED FOR REMAINING QTY"/>
    <n v="2228"/>
    <x v="2"/>
    <n v="3109.4050000000002"/>
    <d v="2018-11-01T00:00:00"/>
    <s v="(R). MANUFACTURE OF MACHINERY AND EQUIPMENT"/>
    <n v="722"/>
    <n v="83"/>
    <n v="111.9"/>
    <n v="153"/>
    <n v="130.80000000000001"/>
    <n v="1.1689008042895443"/>
    <n v="2235"/>
    <n v="7269.1720107238616"/>
    <m/>
    <m/>
  </r>
  <r>
    <n v="1245"/>
    <n v="291706381385"/>
    <x v="144"/>
    <s v="Swam Pneumatics Pvt. Ltd"/>
    <s v="O-RING,G6122031,SWAM-PNU"/>
    <n v="1"/>
    <s v="NOS"/>
    <n v="6200"/>
    <m/>
    <n v="6200"/>
    <n v="84149040"/>
    <n v="7.4999999999999997E-2"/>
    <n v="0"/>
    <n v="0"/>
    <n v="0"/>
    <n v="0.1"/>
    <n v="0"/>
    <n v="0.18"/>
    <s v="001/2017-III317B"/>
    <n v="465"/>
    <n v="0"/>
    <n v="46.5"/>
    <n v="1208.07"/>
    <n v="1719.57"/>
    <s v="DOC PENDING_INV/EXIT/INV/070"/>
    <s v="2000CH010P3902040081"/>
    <s v="0P3902040081"/>
    <n v="291706381385"/>
    <s v="6054089"/>
    <d v="2017-11-04T00:00:00"/>
    <d v="2017-10-16T00:00:00"/>
    <e v="#N/A"/>
    <e v="#N/A"/>
    <e v="#N/A"/>
    <s v="Local"/>
    <m/>
    <m/>
    <m/>
    <m/>
    <m/>
    <m/>
    <n v="2000"/>
    <s v="CH01"/>
    <s v="0P3902040081"/>
    <s v="Verification Completed by NSS"/>
    <m/>
    <s v="SP/IG/217"/>
    <n v="1"/>
    <x v="1219"/>
    <s v="PHASE_1_ACT"/>
    <m/>
    <s v="Documents Required for remaining quantity."/>
    <n v="2614"/>
    <x v="2"/>
    <n v="6200"/>
    <d v="2017-10-01T00:00:00"/>
    <s v="(R). MANUFACTURE OF MACHINERY AND EQUIPMENT"/>
    <n v="722"/>
    <n v="70"/>
    <n v="109"/>
    <n v="153"/>
    <n v="130.80000000000001"/>
    <n v="1.2000000000000002"/>
    <n v="2631"/>
    <n v="7440.0000000000009"/>
    <m/>
    <m/>
  </r>
  <r>
    <n v="1246"/>
    <n v="291805800650"/>
    <x v="332"/>
    <s v="Ingersoll Rand India Limited"/>
    <s v="O-RING,7-1/4X7-5/8X3/16,95295879,IR"/>
    <n v="6"/>
    <s v="EA"/>
    <n v="1031.9566666666649"/>
    <m/>
    <n v="6191.7399999999898"/>
    <n v="40169990"/>
    <n v="0.2"/>
    <n v="0"/>
    <n v="0"/>
    <n v="0"/>
    <n v="0.1"/>
    <n v="0"/>
    <n v="0.18"/>
    <s v="001/2017-III123A"/>
    <n v="1238.3479999999981"/>
    <n v="0"/>
    <n v="123.83479999999982"/>
    <n v="1359.7061039999976"/>
    <n v="2721.8889039999958"/>
    <s v="DOC PENDING_INV/EXIT/INV/065"/>
    <s v="2000CH010P0802030677"/>
    <s v="0P0802030677"/>
    <n v="291805800650"/>
    <s v="6046276"/>
    <d v="2018-07-11T00:00:00"/>
    <d v="2018-05-16T00:00:00"/>
    <e v="#N/A"/>
    <e v="#N/A"/>
    <e v="#N/A"/>
    <s v="Local"/>
    <m/>
    <m/>
    <m/>
    <m/>
    <m/>
    <m/>
    <n v="2000"/>
    <s v="CH01"/>
    <s v="0P0802030677"/>
    <s v="Verification Completed by NSS"/>
    <m/>
    <n v="21900095"/>
    <n v="6"/>
    <x v="1220"/>
    <s v="PHASE_1_ACT"/>
    <m/>
    <s v="REQUIRED ALL PAGES OF BOE."/>
    <n v="2402"/>
    <x v="2"/>
    <n v="1031.9566666666649"/>
    <d v="2018-05-01T00:00:00"/>
    <s v="(R). MANUFACTURE OF MACHINERY AND EQUIPMENT"/>
    <n v="722"/>
    <n v="77"/>
    <n v="109.9"/>
    <n v="153"/>
    <n v="130.80000000000001"/>
    <n v="1.1901728844404005"/>
    <n v="2419"/>
    <n v="7369.2410555049928"/>
    <m/>
    <m/>
  </r>
  <r>
    <n v="1247"/>
    <n v="292001385351"/>
    <x v="357"/>
    <s v="NLI Packaging Machines Pvt. Ltd."/>
    <s v="PRESSER FOOT ASSY,242231A,NEWLONG"/>
    <n v="10"/>
    <s v="NOS"/>
    <n v="613.08900000000006"/>
    <m/>
    <n v="6130.89"/>
    <n v="84529099"/>
    <n v="7.4999999999999997E-2"/>
    <m/>
    <n v="0"/>
    <m/>
    <n v="0.1"/>
    <m/>
    <n v="0.12"/>
    <s v="001/2017-II200"/>
    <n v="459.81675000000001"/>
    <n v="0"/>
    <n v="45.981675000000003"/>
    <n v="796.40261099999998"/>
    <n v="1302.2010359999999"/>
    <s v="DOC PENDING_INV/EXIT/INV/096"/>
    <s v="2000CH010P3766900379"/>
    <s v="0P3766900379"/>
    <n v="292001385351"/>
    <s v="6011252"/>
    <d v="2020-02-07T00:00:00"/>
    <d v="2020-01-27T00:00:00"/>
    <e v="#N/A"/>
    <e v="#N/A"/>
    <e v="#N/A"/>
    <s v="Local"/>
    <m/>
    <m/>
    <m/>
    <m/>
    <m/>
    <m/>
    <n v="2000"/>
    <s v="CH01"/>
    <s v="0P3766900379"/>
    <s v="Verification Completed by NSS"/>
    <s v="Phaze_2"/>
    <s v="20NP03"/>
    <n v="10"/>
    <x v="1221"/>
    <s v="PHASE_3_ACT"/>
    <m/>
    <m/>
    <n v="1781"/>
    <x v="2"/>
    <n v="613.08999999999901"/>
    <d v="2020-01-01T00:00:00"/>
    <s v="(R). MANUFACTURE OF MACHINERY AND EQUIPMENT"/>
    <n v="722"/>
    <n v="97"/>
    <n v="113.2"/>
    <n v="153"/>
    <n v="130.80000000000001"/>
    <n v="1.1554770318021201"/>
    <n v="1809"/>
    <n v="7084.1141342756064"/>
    <m/>
    <m/>
  </r>
  <r>
    <n v="1248"/>
    <n v="292207569474"/>
    <x v="152"/>
    <s v="EMERSON PROCESS MANAGEMENT"/>
    <s v="RTNG RING,EXT,10A4210X012,FISH-CO"/>
    <n v="5"/>
    <s v="NOS"/>
    <n v="1214"/>
    <m/>
    <n v="6070"/>
    <n v="84819090"/>
    <n v="7.4999999999999997E-2"/>
    <n v="0"/>
    <n v="0"/>
    <m/>
    <n v="0.1"/>
    <n v="0"/>
    <n v="0.18"/>
    <s v="001/2017-III368"/>
    <n v="455.25"/>
    <n v="0"/>
    <n v="45.525000000000006"/>
    <n v="1182.7394999999999"/>
    <n v="1683.5144999999998"/>
    <s v="DOC PENDING_INV/EXIT/INV/073"/>
    <s v="2000CH010P4102220031"/>
    <s v="0P4102220031"/>
    <n v="292207569474"/>
    <s v="6067708"/>
    <d v="2022-07-22T00:00:00"/>
    <d v="2022-06-30T00:00:00"/>
    <e v="#N/A"/>
    <e v="#N/A"/>
    <e v="#N/A"/>
    <s v="Local"/>
    <m/>
    <m/>
    <m/>
    <m/>
    <m/>
    <m/>
    <n v="2000"/>
    <s v="CH01"/>
    <s v="0P4102220031"/>
    <s v="Verification Completed by NSS"/>
    <m/>
    <s v="22RXC1523"/>
    <n v="5"/>
    <x v="1222"/>
    <s v="PHASE_1_ACT"/>
    <m/>
    <s v="Documents required for remaining qty"/>
    <n v="896"/>
    <x v="2"/>
    <n v="1214"/>
    <d v="2022-06-01T00:00:00"/>
    <s v="(R). MANUFACTURE OF MACHINERY AND EQUIPMENT"/>
    <n v="722"/>
    <n v="126"/>
    <n v="125.1"/>
    <n v="153"/>
    <n v="130.80000000000001"/>
    <n v="1.0455635491606716"/>
    <n v="927"/>
    <n v="6346.5707434052765"/>
    <m/>
    <m/>
  </r>
  <r>
    <n v="1249"/>
    <n v="291702559293"/>
    <x v="407"/>
    <s v="K.K.Engineering Corporation"/>
    <s v="RLY,AUX,220VAC,VAG11YF8012AD(M),ALSTOM"/>
    <n v="1"/>
    <s v="EA"/>
    <n v="6066.67"/>
    <m/>
    <n v="6066.67"/>
    <n v="85364900"/>
    <n v="0.1"/>
    <s v="050/2017-516C"/>
    <n v="0"/>
    <n v="0"/>
    <n v="0.1"/>
    <n v="0"/>
    <n v="0.18"/>
    <s v="001/2017-III388A"/>
    <n v="606.66700000000003"/>
    <n v="0"/>
    <n v="60.666700000000006"/>
    <n v="1212.120666"/>
    <n v="1879.4543659999999"/>
    <s v="DOC PENDING_INV/EXIT/INV/078"/>
    <s v="2000GS010P4610170239"/>
    <s v="0P4610170239"/>
    <n v="291702559293"/>
    <s v="0028317"/>
    <d v="2017-06-03T00:00:00"/>
    <d v="2017-05-08T00:00:00"/>
    <e v="#N/A"/>
    <e v="#N/A"/>
    <e v="#N/A"/>
    <s v="Local"/>
    <m/>
    <m/>
    <m/>
    <m/>
    <m/>
    <m/>
    <n v="2000"/>
    <s v="GS01"/>
    <s v="0P4610170239"/>
    <s v="Verification Completed by NSS"/>
    <s v="Phaze1_Part_2"/>
    <s v="KKEC/2681/T-3"/>
    <n v="1"/>
    <x v="1223"/>
    <s v="PHASE_1_ACT"/>
    <m/>
    <s v="Documents Required"/>
    <n v="2775"/>
    <x v="1"/>
    <n v="6066.67"/>
    <d v="2017-05-01T00:00:00"/>
    <s v="(Q). MANUFACTURE OF ELECTRICAL EQUIPMENT"/>
    <n v="666"/>
    <n v="65"/>
    <n v="108.5"/>
    <n v="153"/>
    <n v="133.4"/>
    <n v="1.2294930875576038"/>
    <n v="2784"/>
    <n v="7458.9288294930884"/>
    <m/>
    <m/>
  </r>
  <r>
    <n v="1250"/>
    <n v="292213011112"/>
    <x v="327"/>
    <s v="IGP Engineers Pvt. Ltd."/>
    <s v="GSKT,SPW,CL150,SS316,GPH,3IN"/>
    <n v="59"/>
    <s v="NOS"/>
    <n v="102.7562711864405"/>
    <m/>
    <n v="6062.6199999999899"/>
    <n v="84841010"/>
    <n v="7.4999999999999997E-2"/>
    <n v="0"/>
    <n v="0"/>
    <n v="0"/>
    <n v="0.1"/>
    <n v="0"/>
    <n v="0.18"/>
    <s v="001/2017 - III369B"/>
    <n v="454.69649999999922"/>
    <n v="0"/>
    <n v="45.469649999999923"/>
    <n v="1181.3015069999981"/>
    <n v="1681.4676569999972"/>
    <s v="DOC PENDING_INV/EXIT/INV/082"/>
    <s v="2000CH010T2541370192"/>
    <s v="0T2541370192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370192"/>
    <s v="Verification Completed by NSS"/>
    <m/>
    <s v="IGP09023/22-23"/>
    <n v="59"/>
    <x v="1224"/>
    <s v="PHASE_1_ACT"/>
    <m/>
    <m/>
    <n v="741"/>
    <x v="2"/>
    <n v="102.7562711864405"/>
    <d v="2022-12-01T00:00:00"/>
    <s v="(R). MANUFACTURE OF MACHINERY AND EQUIPMENT"/>
    <n v="722"/>
    <n v="132"/>
    <n v="126.3"/>
    <n v="153"/>
    <n v="130.80000000000001"/>
    <n v="1.0356294536817103"/>
    <n v="744"/>
    <n v="6278.6278384798006"/>
    <m/>
    <m/>
  </r>
  <r>
    <n v="1251"/>
    <n v="172100808751"/>
    <x v="80"/>
    <s v="LEWA NIKKISO MIDDLE EAST FZE"/>
    <s v="O-RING,071849.0062,LEWA NIKKISO"/>
    <n v="3"/>
    <s v="PCS"/>
    <n v="1959.74"/>
    <m/>
    <n v="5879.22"/>
    <s v="40169300 / 40169320"/>
    <n v="7.4999999999999997E-2"/>
    <n v="0"/>
    <n v="0"/>
    <n v="0"/>
    <n v="0.1"/>
    <n v="0"/>
    <n v="0.18"/>
    <s v="001/2017 - III123A"/>
    <n v="440.94150000000002"/>
    <n v="0"/>
    <n v="44.094150000000006"/>
    <n v="1145.5660169999999"/>
    <n v="1630.6016669999999"/>
    <s v="DOC PENDING_INV/EXIT/INV/077"/>
    <s v="2000CH010P4206030160"/>
    <s v="0P4206030160"/>
    <e v="#N/A"/>
    <e v="#N/A"/>
    <e v="#N/A"/>
    <d v="2021-03-11T00:00:00"/>
    <n v="172100808751"/>
    <s v="1001423"/>
    <d v="2021-03-30T00:00:00"/>
    <s v="Import"/>
    <m/>
    <m/>
    <m/>
    <m/>
    <m/>
    <m/>
    <n v="2000"/>
    <s v="CH01"/>
    <s v="0P4206030160"/>
    <s v="Verification Completed by NSS"/>
    <s v="Phaze1_Part_2"/>
    <n v="1201416"/>
    <n v="3"/>
    <x v="1225"/>
    <s v="PHASE_1_ACT"/>
    <m/>
    <s v="documents required for remaining qty"/>
    <n v="1372"/>
    <x v="2"/>
    <n v="2014.95333333333"/>
    <d v="2021-03-01T00:00:00"/>
    <s v="(R). MANUFACTURE OF MACHINERY AND EQUIPMENT"/>
    <n v="722"/>
    <n v="111"/>
    <n v="116.1"/>
    <n v="153"/>
    <n v="130.80000000000001"/>
    <n v="1.1266149870801034"/>
    <n v="1384"/>
    <n v="6810.2298708010221"/>
    <m/>
    <m/>
  </r>
  <r>
    <n v="1252"/>
    <n v="171800717303"/>
    <x v="83"/>
    <s v="ANDRITZ Separation GmbH"/>
    <s v="O-RING,220X5MM,TA-1106-0672/11,ANDRITZ"/>
    <n v="3"/>
    <s v="EA"/>
    <n v="1999.70333333333"/>
    <m/>
    <n v="5999.1099999999897"/>
    <n v="84219100"/>
    <n v="7.4999999999999997E-2"/>
    <n v="0"/>
    <n v="0"/>
    <n v="0"/>
    <n v="0.1"/>
    <n v="0"/>
    <n v="0.18"/>
    <s v="001/2017-III322"/>
    <n v="449.93324999999919"/>
    <n v="0"/>
    <n v="44.993324999999921"/>
    <n v="1168.9265834999981"/>
    <n v="1663.8531584999971"/>
    <s v="DOC PENDING_INV/EXIT/INV/064"/>
    <s v="2000CH010P0680420027"/>
    <s v="0P0680420027"/>
    <e v="#N/A"/>
    <e v="#N/A"/>
    <e v="#N/A"/>
    <d v="2017-12-11T00:00:00"/>
    <n v="171800717303"/>
    <s v="1001131"/>
    <d v="2018-03-20T00:00:00"/>
    <s v="Import"/>
    <m/>
    <m/>
    <m/>
    <m/>
    <m/>
    <m/>
    <n v="2000"/>
    <s v="CH01"/>
    <s v="0P0680420027"/>
    <s v="Verification Completed by NSS"/>
    <s v="Phaze_2"/>
    <n v="30120317"/>
    <n v="3"/>
    <x v="1226"/>
    <s v="PHASE_1_ACT"/>
    <m/>
    <s v="DOCUMENTS REQUIRED FOR REMAINING QTY"/>
    <n v="2558"/>
    <x v="2"/>
    <n v="1999.70333333333"/>
    <d v="2017-12-01T00:00:00"/>
    <s v="(R). MANUFACTURE OF MACHINERY AND EQUIPMENT"/>
    <n v="722"/>
    <n v="72"/>
    <n v="108.9"/>
    <n v="153"/>
    <n v="130.80000000000001"/>
    <n v="1.2011019283746558"/>
    <n v="2570"/>
    <n v="7205.5425895316685"/>
    <m/>
    <m/>
  </r>
  <r>
    <n v="1253"/>
    <n v="291802593320"/>
    <x v="394"/>
    <s v="Etech Appliances"/>
    <s v="SPANNER,OPEN,NON-SPARKING,24X27MM,AL BRZ"/>
    <n v="3"/>
    <s v="EA"/>
    <n v="1996.6000000000001"/>
    <m/>
    <n v="5989.8"/>
    <n v="82041110"/>
    <n v="0.1"/>
    <m/>
    <n v="0"/>
    <m/>
    <n v="0.1"/>
    <m/>
    <n v="0.18"/>
    <s v="001/2017-III295"/>
    <n v="598.98"/>
    <n v="0"/>
    <n v="59.898000000000003"/>
    <n v="1196.7620400000001"/>
    <n v="1855.6400400000002"/>
    <s v="DOC PENDING_INV/EXIT/INV/098"/>
    <s v="2000CH010T4531080065"/>
    <s v="0T4531080065"/>
    <n v="291802593320"/>
    <s v="6021181"/>
    <d v="2018-03-28T00:00:00"/>
    <d v="2018-03-27T00:00:00"/>
    <e v="#N/A"/>
    <e v="#N/A"/>
    <e v="#N/A"/>
    <s v="Local"/>
    <m/>
    <m/>
    <m/>
    <m/>
    <m/>
    <m/>
    <n v="2000"/>
    <s v="CH01"/>
    <s v="0T4531080065"/>
    <s v="Verification Completed by NSS"/>
    <s v="Phaze1_Part_2"/>
    <s v="17189651/G1903575"/>
    <n v="3"/>
    <x v="1227"/>
    <s v="PHASE_3_ACT"/>
    <m/>
    <m/>
    <n v="2452"/>
    <x v="2"/>
    <n v="1996.6000000000001"/>
    <d v="2018-03-01T00:00:00"/>
    <s v="(R). MANUFACTURE OF MACHINERY AND EQUIPMENT"/>
    <n v="722"/>
    <n v="75"/>
    <n v="109.9"/>
    <n v="153"/>
    <n v="130.80000000000001"/>
    <n v="1.1901728844404005"/>
    <n v="2480"/>
    <n v="7128.8975432211109"/>
    <m/>
    <m/>
  </r>
  <r>
    <n v="1254"/>
    <m/>
    <x v="11"/>
    <s v="Weld-Arc Engineers"/>
    <s v="DIAPH,LINE,RBR,AD080N1,SAUNDERS"/>
    <n v="4"/>
    <s v="EA"/>
    <n v="1490"/>
    <m/>
    <n v="5960"/>
    <n v="84314990"/>
    <n v="7.4999999999999997E-2"/>
    <m/>
    <m/>
    <m/>
    <n v="0.1"/>
    <m/>
    <n v="0.18"/>
    <s v="001/2017-III328"/>
    <n v="447"/>
    <n v="0"/>
    <n v="44.7"/>
    <n v="1161.3059999999998"/>
    <n v="1653.0059999999999"/>
    <s v="DOC PENDING_INV/EXIT/INV/164"/>
    <s v="2000GS010P4102200644"/>
    <s v="2000GS010P4102200644"/>
    <n v="291503604302"/>
    <n v="13441"/>
    <d v="2015-10-08T00:00:00"/>
    <d v="2015-08-25T00:00:00"/>
    <e v="#N/A"/>
    <e v="#N/A"/>
    <e v="#N/A"/>
    <s v="Local"/>
    <m/>
    <m/>
    <m/>
    <m/>
    <m/>
    <m/>
    <n v="2000"/>
    <s v="GS01"/>
    <s v="0P4102200644"/>
    <s v="Verification Completed by NSS"/>
    <m/>
    <s v="224/15-16"/>
    <n v="4"/>
    <x v="1228"/>
    <s v="PHASE_6_ACT"/>
    <m/>
    <m/>
    <n v="3397"/>
    <x v="2"/>
    <n v="1490"/>
    <d v="2015-08-01T00:00:00"/>
    <s v="(R). MANUFACTURE OF MACHINERY AND EQUIPMENT"/>
    <n v="722"/>
    <n v="44"/>
    <n v="109.6"/>
    <n v="153"/>
    <n v="130.80000000000001"/>
    <n v="1.1934306569343067"/>
    <n v="3423"/>
    <n v="7112.8467153284682"/>
    <m/>
    <m/>
  </r>
  <r>
    <n v="1255"/>
    <n v="291600368242"/>
    <x v="333"/>
    <s v="Jyoti Ltd (Switchgear Division)"/>
    <s v="SW,LIMIT,5P,F/PH800 PNL,JYOTI"/>
    <n v="4"/>
    <s v="EA"/>
    <n v="1489"/>
    <m/>
    <n v="5956"/>
    <n v="85381090"/>
    <n v="7.4999999999999997E-2"/>
    <n v="0"/>
    <n v="0"/>
    <m/>
    <n v="0.1"/>
    <n v="0"/>
    <n v="0.18"/>
    <s v="001/2017 - III389"/>
    <n v="446.7"/>
    <n v="0"/>
    <n v="44.67"/>
    <n v="1160.5265999999999"/>
    <n v="1651.8966"/>
    <s v="DOC PENDING_INV/EXIT/INV/084"/>
    <s v="2000CH010T4600010001"/>
    <s v="0T4600010001"/>
    <n v="291600368242"/>
    <n v="3948"/>
    <d v="2016-01-30T00:00:00"/>
    <d v="2016-01-20T00:00:00"/>
    <e v="#N/A"/>
    <e v="#N/A"/>
    <e v="#N/A"/>
    <s v="Local"/>
    <m/>
    <m/>
    <m/>
    <m/>
    <m/>
    <m/>
    <n v="2000"/>
    <s v="CH01"/>
    <s v="0T4600010001"/>
    <s v="Verification Completed by NSS"/>
    <m/>
    <s v="1J/8/80109/18-19"/>
    <n v="4"/>
    <x v="1229"/>
    <s v="PHASE_1_ACT"/>
    <m/>
    <n v="1"/>
    <n v="3249"/>
    <x v="2"/>
    <n v="1489"/>
    <d v="2016-01-01T00:00:00"/>
    <s v="(R). MANUFACTURE OF MACHINERY AND EQUIPMENT"/>
    <n v="722"/>
    <n v="49"/>
    <n v="108.2"/>
    <n v="153"/>
    <n v="130.80000000000001"/>
    <n v="1.2088724584103512"/>
    <n v="3270"/>
    <n v="7200.044362292052"/>
    <m/>
    <m/>
  </r>
  <r>
    <n v="1256"/>
    <n v="291811384756"/>
    <x v="294"/>
    <s v="Rotork Controls (India) Pvt. Ltd."/>
    <s v="PUSH BUTTON,1NO+1NC,69-266,ROTORK"/>
    <n v="7"/>
    <s v="NOS"/>
    <n v="212.16"/>
    <m/>
    <n v="1485.12"/>
    <n v="85030090"/>
    <n v="7.4999999999999997E-2"/>
    <m/>
    <n v="0"/>
    <m/>
    <n v="0.1"/>
    <m/>
    <n v="0.18"/>
    <s v="001/2017-III374"/>
    <n v="111.38399999999999"/>
    <n v="0"/>
    <n v="11.138399999999999"/>
    <n v="289.375632"/>
    <n v="411.898032"/>
    <s v="DOC PENDING_INV/EXIT/INV/097"/>
    <s v="2000CH010P4614050219"/>
    <s v="0P4614050219"/>
    <n v="291811384756"/>
    <s v="6087234"/>
    <d v="2018-12-26T00:00:00"/>
    <d v="2018-11-26T00:00:00"/>
    <e v="#N/A"/>
    <e v="#N/A"/>
    <e v="#N/A"/>
    <s v="Local"/>
    <m/>
    <m/>
    <m/>
    <m/>
    <m/>
    <m/>
    <n v="2000"/>
    <s v="CH01"/>
    <s v="0P4614050219"/>
    <s v="Verification Completed by NSS"/>
    <m/>
    <s v="SI33634"/>
    <n v="7"/>
    <x v="1230"/>
    <s v="PHASE_3_ACT"/>
    <m/>
    <m/>
    <n v="2208"/>
    <x v="2"/>
    <n v="848.72857142857151"/>
    <d v="2018-11-01T00:00:00"/>
    <s v="(R). MANUFACTURE OF MACHINERY AND EQUIPMENT"/>
    <n v="722"/>
    <n v="83"/>
    <n v="111.9"/>
    <n v="153"/>
    <n v="130.80000000000001"/>
    <n v="1.1689008042895443"/>
    <n v="2235"/>
    <n v="6944.5565683646128"/>
    <m/>
    <m/>
  </r>
  <r>
    <n v="1257"/>
    <n v="292001385351"/>
    <x v="357"/>
    <s v="NLI Packaging Machines Pvt. Ltd."/>
    <s v="NDLE BAR,242121A,NEWLONG"/>
    <n v="10"/>
    <s v="NOS"/>
    <n v="588.41000000000008"/>
    <m/>
    <n v="5884.1"/>
    <n v="84529099"/>
    <n v="7.4999999999999997E-2"/>
    <m/>
    <n v="0"/>
    <m/>
    <n v="0.1"/>
    <m/>
    <n v="0.12"/>
    <s v="001/2017-II200"/>
    <n v="441.3075"/>
    <n v="0"/>
    <n v="44.130750000000006"/>
    <n v="764.34459000000004"/>
    <n v="1249.7828400000001"/>
    <s v="DOC PENDING_INV/EXIT/INV/096"/>
    <s v="2000CH010P3766900372"/>
    <s v="0P3766900372"/>
    <n v="292001385351"/>
    <s v="6011252"/>
    <d v="2020-02-07T00:00:00"/>
    <d v="2020-01-27T00:00:00"/>
    <e v="#N/A"/>
    <e v="#N/A"/>
    <e v="#N/A"/>
    <s v="Local"/>
    <m/>
    <m/>
    <m/>
    <m/>
    <m/>
    <m/>
    <n v="2000"/>
    <s v="CH01"/>
    <s v="0P3766900372"/>
    <s v="Verification Completed by NSS"/>
    <s v="Phaze_2"/>
    <s v="20NP03"/>
    <n v="10"/>
    <x v="1231"/>
    <s v="PHASE_3_ACT"/>
    <m/>
    <m/>
    <n v="1781"/>
    <x v="2"/>
    <n v="588.41000000000008"/>
    <d v="2020-01-01T00:00:00"/>
    <s v="(R). MANUFACTURE OF MACHINERY AND EQUIPMENT"/>
    <n v="722"/>
    <n v="97"/>
    <n v="113.2"/>
    <n v="153"/>
    <n v="130.80000000000001"/>
    <n v="1.1554770318021201"/>
    <n v="1809"/>
    <n v="6798.9424028268559"/>
    <m/>
    <m/>
  </r>
  <r>
    <n v="1258"/>
    <n v="292104563446"/>
    <x v="259"/>
    <s v="Fluid Controls Private Limited"/>
    <s v="CONNR,TUBE,COMPR,MALE,1/2X3/4IN,SS316"/>
    <n v="19"/>
    <s v="EA"/>
    <n v="307"/>
    <m/>
    <n v="5833"/>
    <n v="73072200"/>
    <n v="0.1"/>
    <s v="050/2017-377"/>
    <n v="0"/>
    <m/>
    <n v="0.1"/>
    <m/>
    <n v="0.18"/>
    <s v="001/2017-III221"/>
    <n v="583.30000000000007"/>
    <n v="0"/>
    <n v="58.330000000000013"/>
    <n v="1165.4333999999999"/>
    <n v="1807.0634"/>
    <s v="DOC PENDING_INV/EXIT/INV/098"/>
    <s v="2000CH010T1739270130"/>
    <s v="0T1739270130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270130"/>
    <s v="Verification Completed by NSS"/>
    <m/>
    <s v="FCP/48/SI/0108"/>
    <n v="19"/>
    <x v="1232"/>
    <s v="PHASE_3_ACT"/>
    <m/>
    <m/>
    <n v="1335"/>
    <x v="2"/>
    <n v="307"/>
    <d v="2021-04-01T00:00:00"/>
    <s v="(R). MANUFACTURE OF MACHINERY AND EQUIPMENT"/>
    <n v="722"/>
    <n v="112"/>
    <n v="116.7"/>
    <n v="153"/>
    <n v="130.80000000000001"/>
    <n v="1.1208226221079691"/>
    <n v="1353"/>
    <n v="6537.7583547557842"/>
    <m/>
    <m/>
  </r>
  <r>
    <n v="1259"/>
    <n v="291810265073"/>
    <x v="229"/>
    <s v="Emerson Process Management"/>
    <s v="RPR KIT,R667X000502,FISH-CO"/>
    <n v="6"/>
    <s v="EA"/>
    <n v="969.66666666666663"/>
    <m/>
    <n v="5818"/>
    <n v="84819090"/>
    <n v="7.4999999999999997E-2"/>
    <n v="0"/>
    <n v="0"/>
    <n v="0"/>
    <n v="0.1"/>
    <n v="0"/>
    <n v="0.18"/>
    <s v="001/2017-III368"/>
    <n v="436.34999999999997"/>
    <n v="0"/>
    <n v="43.634999999999998"/>
    <n v="1133.6373000000001"/>
    <n v="1613.6223"/>
    <s v="DOC PENDING_INV/EXIT/INV/072"/>
    <s v="2000CH010P4102201630"/>
    <s v="0P4102201630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30"/>
    <s v="Verification Completed by NSS"/>
    <s v="Phaze_2"/>
    <n v="9318632194"/>
    <n v="6"/>
    <x v="1233"/>
    <s v="PHASE_1_ACT"/>
    <m/>
    <s v="DOCUMENTS REQUIRED FOR REMAINING QTY"/>
    <n v="2269"/>
    <x v="2"/>
    <n v="969.66666666666663"/>
    <d v="2018-09-01T00:00:00"/>
    <s v="(R). MANUFACTURE OF MACHINERY AND EQUIPMENT"/>
    <n v="722"/>
    <n v="81"/>
    <n v="111.6"/>
    <n v="153"/>
    <n v="130.80000000000001"/>
    <n v="1.1720430107526882"/>
    <n v="2296"/>
    <n v="6818.9462365591398"/>
    <m/>
    <m/>
  </r>
  <r>
    <n v="1260"/>
    <n v="292310405800"/>
    <x v="159"/>
    <s v="EMERSON PROCESS MANAGEMENT"/>
    <s v="GSKT,SPW,1R329799442,FISH-CO"/>
    <n v="3"/>
    <s v="EA"/>
    <n v="1930.1266666666668"/>
    <m/>
    <n v="5790.38"/>
    <n v="84819090"/>
    <n v="7.4999999999999997E-2"/>
    <n v="0"/>
    <n v="0"/>
    <m/>
    <n v="0.1"/>
    <n v="0"/>
    <n v="0.18"/>
    <s v="001/2017-III368"/>
    <n v="434.27850000000001"/>
    <n v="0"/>
    <n v="43.427850000000007"/>
    <n v="1128.255543"/>
    <n v="1605.9618930000001"/>
    <s v="DOC PENDING_INV/EXIT/INV/090"/>
    <s v="2000CH010P4102210897"/>
    <s v="0P4102210897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10897"/>
    <s v="New_Line item_ Addition"/>
    <m/>
    <s v="23RXC7067"/>
    <n v="3"/>
    <x v="1234"/>
    <s v="PHASE_2_ACT"/>
    <m/>
    <s v="documents required for remaining quantity."/>
    <n v="449"/>
    <x v="2"/>
    <n v="1930.1266666666668"/>
    <d v="2023-09-01T00:00:00"/>
    <s v="(R). MANUFACTURE OF MACHINERY AND EQUIPMENT"/>
    <n v="722"/>
    <n v="141"/>
    <n v="129.19999999999999"/>
    <n v="153"/>
    <n v="130.80000000000001"/>
    <n v="1.0123839009287927"/>
    <n v="470"/>
    <n v="5862.0874922600633"/>
    <m/>
    <m/>
  </r>
  <r>
    <n v="1261"/>
    <n v="291911156843"/>
    <x v="217"/>
    <s v="IGP Engineers Pvt. Ltd."/>
    <s v="GSKT,SPW,W/OUTR RING,SS316,CL600,10IN"/>
    <n v="9"/>
    <s v="NOS"/>
    <n v="640.1155555555556"/>
    <m/>
    <n v="5761.04"/>
    <n v="84841010"/>
    <n v="7.4999999999999997E-2"/>
    <n v="0"/>
    <n v="0"/>
    <n v="0"/>
    <n v="0.1"/>
    <n v="0"/>
    <n v="0.18"/>
    <s v="001/2017 - III369B"/>
    <n v="432.07799999999997"/>
    <n v="0"/>
    <n v="43.207799999999999"/>
    <n v="1122.538644"/>
    <n v="1597.8244439999999"/>
    <s v="DOC PENDING_INV/EXIT/INV/082"/>
    <s v="2000GS010T2541410181"/>
    <s v="0T2541410181"/>
    <n v="291911156843"/>
    <s v="6084564"/>
    <d v="2019-11-21T00:00:00"/>
    <d v="2019-11-02T00:00:00"/>
    <e v="#N/A"/>
    <e v="#N/A"/>
    <e v="#N/A"/>
    <s v="Local"/>
    <m/>
    <m/>
    <m/>
    <m/>
    <m/>
    <m/>
    <n v="2000"/>
    <s v="GS01"/>
    <s v="0T2541410181"/>
    <s v="Verification Completed by NSS"/>
    <m/>
    <s v="A006787/19-20"/>
    <n v="9"/>
    <x v="1235"/>
    <s v="PHASE_1_ACT"/>
    <m/>
    <m/>
    <n v="1867"/>
    <x v="2"/>
    <n v="640.1155555555556"/>
    <d v="2019-11-01T00:00:00"/>
    <s v="(R). MANUFACTURE OF MACHINERY AND EQUIPMENT"/>
    <n v="722"/>
    <n v="95"/>
    <n v="112.8"/>
    <n v="153"/>
    <n v="130.80000000000001"/>
    <n v="1.1595744680851066"/>
    <n v="1870"/>
    <n v="6680.3548936170218"/>
    <m/>
    <m/>
  </r>
  <r>
    <n v="1262"/>
    <n v="291911156843"/>
    <x v="217"/>
    <s v="IGP Engineers Pvt. Ltd."/>
    <s v="GSKT,SPW,W/OUTR RING,SS316,CL600,10IN"/>
    <n v="9"/>
    <s v="NOS"/>
    <n v="640.11444444444328"/>
    <m/>
    <n v="5761.0299999999897"/>
    <n v="84841010"/>
    <n v="7.4999999999999997E-2"/>
    <n v="0"/>
    <n v="0"/>
    <n v="0"/>
    <n v="0.1"/>
    <n v="0"/>
    <n v="0.18"/>
    <s v="001/2017 - III369B"/>
    <n v="432.0772499999992"/>
    <n v="0"/>
    <n v="43.207724999999925"/>
    <n v="1122.5366954999981"/>
    <n v="1597.8216704999973"/>
    <s v="DOC PENDING_INV/EXIT/INV/082"/>
    <s v="2000CH010T2541410181"/>
    <s v="0T2541410181"/>
    <n v="291911156843"/>
    <s v="6084564"/>
    <d v="2019-11-21T00:00:00"/>
    <d v="2019-11-02T00:00:00"/>
    <e v="#N/A"/>
    <e v="#N/A"/>
    <e v="#N/A"/>
    <s v="Local"/>
    <m/>
    <m/>
    <m/>
    <m/>
    <m/>
    <m/>
    <n v="2000"/>
    <s v="CH01"/>
    <s v="0T2541410181"/>
    <s v="Verification Completed by NSS"/>
    <m/>
    <s v="A006787/19-20"/>
    <n v="9"/>
    <x v="1236"/>
    <s v="PHASE_1_ACT"/>
    <m/>
    <m/>
    <n v="1867"/>
    <x v="2"/>
    <n v="640.11444444444328"/>
    <d v="2019-11-01T00:00:00"/>
    <s v="(R). MANUFACTURE OF MACHINERY AND EQUIPMENT"/>
    <n v="722"/>
    <n v="95"/>
    <n v="112.8"/>
    <n v="153"/>
    <n v="130.80000000000001"/>
    <n v="1.1595744680851066"/>
    <n v="1870"/>
    <n v="6680.3432978723295"/>
    <m/>
    <m/>
  </r>
  <r>
    <n v="1263"/>
    <n v="292104357171"/>
    <x v="127"/>
    <s v="Bharat Heavy Electricals Limited"/>
    <s v="DISK CLLR-9408,930756760000,BHEL"/>
    <n v="2"/>
    <s v="NOS"/>
    <n v="1440"/>
    <m/>
    <n v="2880"/>
    <n v="84819090"/>
    <n v="7.4999999999999997E-2"/>
    <m/>
    <n v="0"/>
    <m/>
    <n v="0.1"/>
    <m/>
    <n v="0.18"/>
    <s v="001/2017-III368"/>
    <n v="216"/>
    <n v="0"/>
    <n v="21.6"/>
    <n v="561.16800000000001"/>
    <n v="798.76800000000003"/>
    <s v="DOC PENDING_INV/EXIT/INV/097"/>
    <s v="2000CH010P5269320437"/>
    <s v="0P5269320437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20437"/>
    <s v="Verification Completed by NSS"/>
    <s v="Phaze_2"/>
    <n v="7620000778"/>
    <n v="2"/>
    <x v="1237"/>
    <s v="PHASE_3_ACT"/>
    <m/>
    <m/>
    <n v="1364"/>
    <x v="1"/>
    <n v="2880"/>
    <d v="2021-03-01T00:00:00"/>
    <s v="(Q). MANUFACTURE OF ELECTRICAL EQUIPMENT"/>
    <n v="666"/>
    <n v="111"/>
    <n v="118.9"/>
    <n v="153"/>
    <n v="133.4"/>
    <n v="1.121951219512195"/>
    <n v="1384"/>
    <n v="6462.4390243902435"/>
    <m/>
    <m/>
  </r>
  <r>
    <n v="1264"/>
    <n v="292213011112"/>
    <x v="327"/>
    <s v="IGP Engineers Pvt. Ltd."/>
    <s v="GSKT,SPW,W/OUTR RING,SS316,CL300,4IN"/>
    <n v="44"/>
    <s v="NOS"/>
    <n v="130.74477272727273"/>
    <m/>
    <n v="5752.77"/>
    <n v="84841010"/>
    <n v="7.4999999999999997E-2"/>
    <n v="0"/>
    <n v="0"/>
    <n v="0"/>
    <n v="0.1"/>
    <n v="0"/>
    <n v="0.18"/>
    <s v="001/2017 - III369B"/>
    <n v="431.45775000000003"/>
    <n v="0"/>
    <n v="43.145775000000008"/>
    <n v="1120.9272344999999"/>
    <n v="1595.5307594999999"/>
    <s v="DOC PENDING_INV/EXIT/INV/082"/>
    <s v="2000CH010T2541410098"/>
    <s v="0T2541410098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410098"/>
    <s v="Verification Completed by NSS"/>
    <m/>
    <s v="IGP09023/22-23"/>
    <n v="44"/>
    <x v="1238"/>
    <s v="PHASE_1_ACT"/>
    <m/>
    <m/>
    <n v="741"/>
    <x v="2"/>
    <n v="130.74477272727273"/>
    <d v="2022-12-01T00:00:00"/>
    <s v="(R). MANUFACTURE OF MACHINERY AND EQUIPMENT"/>
    <n v="722"/>
    <n v="132"/>
    <n v="126.3"/>
    <n v="153"/>
    <n v="130.80000000000001"/>
    <n v="1.0356294536817103"/>
    <n v="744"/>
    <n v="5957.7380522565336"/>
    <m/>
    <m/>
  </r>
  <r>
    <n v="1265"/>
    <n v="292104563446"/>
    <x v="259"/>
    <s v="Fluid Controls Private Limited"/>
    <s v="CONNR,TUBE,COMPR,FEM,1X1IN,SS316"/>
    <n v="9"/>
    <s v="EA"/>
    <n v="639"/>
    <m/>
    <n v="5751"/>
    <n v="73072200"/>
    <n v="0.1"/>
    <s v="050/2017-377"/>
    <n v="0"/>
    <m/>
    <n v="0.1"/>
    <m/>
    <n v="0.18"/>
    <s v="001/2017-III221"/>
    <n v="575.1"/>
    <n v="0"/>
    <n v="57.510000000000005"/>
    <n v="1149.0498"/>
    <n v="1781.6597999999999"/>
    <s v="DOC PENDING_INV/EXIT/INV/098"/>
    <s v="2000CH010T1739270121"/>
    <s v="0T1739270121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270121"/>
    <s v="Verification Completed by NSS"/>
    <m/>
    <s v="FCP/48/SI/0108"/>
    <n v="9"/>
    <x v="1239"/>
    <s v="PHASE_3_ACT"/>
    <m/>
    <m/>
    <n v="1335"/>
    <x v="2"/>
    <n v="639"/>
    <d v="2021-04-01T00:00:00"/>
    <s v="(R). MANUFACTURE OF MACHINERY AND EQUIPMENT"/>
    <n v="722"/>
    <n v="112"/>
    <n v="116.7"/>
    <n v="153"/>
    <n v="130.80000000000001"/>
    <n v="1.1208226221079691"/>
    <n v="1353"/>
    <n v="6445.8508997429308"/>
    <m/>
    <m/>
  </r>
  <r>
    <n v="1266"/>
    <n v="292000684931"/>
    <x v="108"/>
    <s v="ROTO PUMPS LTD."/>
    <s v="PIN,UNIV JNT,RLAA5912920AN,ROTOPMPS"/>
    <n v="5"/>
    <s v="NOS"/>
    <n v="1150"/>
    <m/>
    <n v="5750"/>
    <n v="84139190"/>
    <n v="7.4999999999999997E-2"/>
    <n v="0"/>
    <n v="0"/>
    <n v="0"/>
    <n v="0.1"/>
    <n v="0"/>
    <n v="0.18"/>
    <s v="001/2017-III317A"/>
    <n v="431.25"/>
    <n v="0"/>
    <n v="43.125"/>
    <n v="1120.3875"/>
    <n v="1594.7625"/>
    <s v="DOC PENDING_INV/EXIT/INV/077"/>
    <s v="2000CH010P4206040045"/>
    <s v="0P4206040045"/>
    <n v="292000684931"/>
    <s v="6005724"/>
    <d v="2020-01-21T00:00:00"/>
    <d v="2020-01-14T00:00:00"/>
    <e v="#N/A"/>
    <e v="#N/A"/>
    <e v="#N/A"/>
    <s v="Local"/>
    <m/>
    <m/>
    <m/>
    <m/>
    <m/>
    <m/>
    <n v="2000"/>
    <s v="CH01"/>
    <s v="0P4206040045"/>
    <s v="Verification Completed by NSS"/>
    <m/>
    <s v="G/D/19/02359"/>
    <n v="5"/>
    <x v="1240"/>
    <s v="PHASE_1_ACT"/>
    <m/>
    <n v="1"/>
    <n v="1794"/>
    <x v="2"/>
    <n v="1150"/>
    <d v="2020-01-01T00:00:00"/>
    <s v="(R). MANUFACTURE OF MACHINERY AND EQUIPMENT"/>
    <n v="722"/>
    <n v="97"/>
    <n v="113.2"/>
    <n v="153"/>
    <n v="130.80000000000001"/>
    <n v="1.1554770318021201"/>
    <n v="1809"/>
    <n v="6643.9929328621911"/>
    <m/>
    <m/>
  </r>
  <r>
    <n v="1267"/>
    <n v="292001382234"/>
    <x v="357"/>
    <s v="UNI KLINGER LTD.,"/>
    <s v="GSKT,SPW,CL600,316,GPH,1.1/2IN,33FAFC"/>
    <n v="85"/>
    <s v="EA"/>
    <n v="67.597058823529409"/>
    <m/>
    <n v="5745.75"/>
    <n v="84841090"/>
    <n v="7.4999999999999997E-2"/>
    <n v="0"/>
    <n v="0"/>
    <n v="0"/>
    <n v="0.1"/>
    <n v="0"/>
    <n v="0.18"/>
    <s v="001/2017 - III369B"/>
    <n v="430.93124999999998"/>
    <n v="0"/>
    <n v="43.093125000000001"/>
    <n v="1119.5593875"/>
    <n v="1593.5837624999999"/>
    <s v="DOC PENDING_INV/EXIT/INV/081"/>
    <s v="2000CH010T2541370078"/>
    <s v="0T2541370078"/>
    <n v="292001382234"/>
    <s v="6011253"/>
    <d v="2020-02-07T00:00:00"/>
    <d v="2020-01-30T00:00:00"/>
    <e v="#N/A"/>
    <e v="#N/A"/>
    <e v="#N/A"/>
    <s v="Local"/>
    <m/>
    <m/>
    <m/>
    <m/>
    <m/>
    <m/>
    <n v="2000"/>
    <s v="CH01"/>
    <s v="0T2541370078"/>
    <s v="Verification Completed by NSS"/>
    <m/>
    <n v="19223147"/>
    <n v="85"/>
    <x v="1241"/>
    <s v="PHASE_1_ACT"/>
    <m/>
    <m/>
    <n v="1778"/>
    <x v="2"/>
    <n v="67.597058823529409"/>
    <d v="2020-01-01T00:00:00"/>
    <s v="(R). MANUFACTURE OF MACHINERY AND EQUIPMENT"/>
    <n v="722"/>
    <n v="97"/>
    <n v="113.2"/>
    <n v="153"/>
    <n v="130.80000000000001"/>
    <n v="1.1554770318021201"/>
    <n v="1809"/>
    <n v="6639.0821554770318"/>
    <m/>
    <m/>
  </r>
  <r>
    <n v="1268"/>
    <n v="292208055521"/>
    <x v="408"/>
    <s v="Leak-Proof Engineering(I) Pvt. Ltd"/>
    <s v="O-RING,VITON,B32 4564R0/301A,LEAKPRF"/>
    <n v="2"/>
    <s v="NOS"/>
    <n v="2872.7849999999949"/>
    <m/>
    <n v="5745.5699999999897"/>
    <n v="84842000"/>
    <n v="7.4999999999999997E-2"/>
    <n v="0"/>
    <n v="0"/>
    <n v="0"/>
    <n v="0.1"/>
    <n v="0"/>
    <n v="0.18"/>
    <s v="001/2017-III369B"/>
    <n v="430.91774999999922"/>
    <n v="0"/>
    <n v="43.091774999999927"/>
    <n v="1119.5243144999979"/>
    <n v="1593.5338394999972"/>
    <s v="DOC PENDING_INV/EXIT/INV/070"/>
    <s v="2000CH010P3902040141"/>
    <s v="0P3902040141"/>
    <n v="292208055521"/>
    <s v="6071675"/>
    <d v="2022-08-03T00:00:00"/>
    <d v="2022-08-02T00:00:00"/>
    <e v="#N/A"/>
    <e v="#N/A"/>
    <e v="#N/A"/>
    <s v="Local"/>
    <m/>
    <m/>
    <m/>
    <m/>
    <m/>
    <m/>
    <n v="2000"/>
    <s v="CH01"/>
    <s v="0P3902040141"/>
    <s v="Verification Completed by NSS"/>
    <m/>
    <s v="GST/1585/2223"/>
    <n v="2"/>
    <x v="1242"/>
    <s v="PHASE_1_ACT"/>
    <m/>
    <s v="Documents Required for remaining quantity."/>
    <n v="863"/>
    <x v="2"/>
    <n v="2872.7849999999949"/>
    <d v="2022-08-01T00:00:00"/>
    <s v="(R). MANUFACTURE OF MACHINERY AND EQUIPMENT"/>
    <n v="722"/>
    <n v="128"/>
    <n v="126.1"/>
    <n v="153"/>
    <n v="130.80000000000001"/>
    <n v="1.0372720063441714"/>
    <n v="866"/>
    <n v="5959.7189214908703"/>
    <m/>
    <m/>
  </r>
  <r>
    <n v="1269"/>
    <n v="292007963855"/>
    <x v="156"/>
    <s v="Goodrich Gasket Pvt. Ltd."/>
    <s v="GSKT,FLR,NBR,CL150,1063X1210MM"/>
    <n v="2"/>
    <s v="NOS"/>
    <n v="2870.4"/>
    <m/>
    <n v="5740.8"/>
    <n v="84841010"/>
    <n v="7.4999999999999997E-2"/>
    <n v="0"/>
    <n v="0"/>
    <n v="0"/>
    <n v="0.1"/>
    <n v="0"/>
    <n v="0.18"/>
    <s v="001/2017 - III369B"/>
    <n v="430.56"/>
    <n v="0"/>
    <n v="43.056000000000004"/>
    <n v="1118.5948799999999"/>
    <n v="1592.2108799999999"/>
    <s v="DOC PENDING_INV/EXIT/INV/082"/>
    <s v="2000CH010T2545780040"/>
    <s v="0T2545780040"/>
    <n v="292007963855"/>
    <s v="6071324"/>
    <d v="2020-10-12T00:00:00"/>
    <d v="2020-10-05T00:00:00"/>
    <e v="#N/A"/>
    <e v="#N/A"/>
    <e v="#N/A"/>
    <s v="Local"/>
    <m/>
    <m/>
    <m/>
    <m/>
    <m/>
    <m/>
    <n v="2000"/>
    <s v="CH01"/>
    <s v="0T2545780040"/>
    <s v="Verification Completed by NSS"/>
    <s v="Phaze_2"/>
    <s v="SD/201000440"/>
    <n v="2"/>
    <x v="1243"/>
    <s v="PHASE_1_ACT"/>
    <m/>
    <m/>
    <n v="1529"/>
    <x v="2"/>
    <n v="2870.4"/>
    <d v="2020-10-01T00:00:00"/>
    <s v="(R). MANUFACTURE OF MACHINERY AND EQUIPMENT"/>
    <n v="722"/>
    <n v="106"/>
    <n v="114.2"/>
    <n v="153"/>
    <n v="130.80000000000001"/>
    <n v="1.1453590192644485"/>
    <n v="1535"/>
    <n v="6575.2770577933461"/>
    <m/>
    <m/>
  </r>
  <r>
    <n v="1270"/>
    <n v="291810265073"/>
    <x v="229"/>
    <s v="Emerson Process Management"/>
    <s v="BRG,THR,10A4636X012,FISH-CO"/>
    <n v="2"/>
    <s v="EA"/>
    <n v="2865.5"/>
    <m/>
    <n v="5731"/>
    <n v="84819090"/>
    <n v="7.4999999999999997E-2"/>
    <n v="0"/>
    <n v="0"/>
    <n v="0"/>
    <n v="0.1"/>
    <n v="0"/>
    <n v="0.18"/>
    <s v="001/2017-III368"/>
    <n v="429.82499999999999"/>
    <n v="0"/>
    <n v="42.982500000000002"/>
    <n v="1116.68535"/>
    <n v="1589.4928500000001"/>
    <s v="DOC PENDING_INV/EXIT/INV/072"/>
    <s v="2000CH010P4102201626"/>
    <s v="0P4102201626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26"/>
    <s v="Verification Completed by NSS"/>
    <s v="Phaze_2"/>
    <n v="9318632194"/>
    <n v="2"/>
    <x v="1244"/>
    <s v="PHASE_1_ACT"/>
    <m/>
    <s v="DOCUMENTS REQUIRED FOR REMAINING QTY"/>
    <n v="2269"/>
    <x v="2"/>
    <n v="2865.5"/>
    <d v="2018-09-01T00:00:00"/>
    <s v="(R). MANUFACTURE OF MACHINERY AND EQUIPMENT"/>
    <n v="722"/>
    <n v="81"/>
    <n v="111.6"/>
    <n v="153"/>
    <n v="130.80000000000001"/>
    <n v="1.1720430107526882"/>
    <n v="2296"/>
    <n v="6716.9784946236559"/>
    <m/>
    <m/>
  </r>
  <r>
    <n v="1271"/>
    <n v="291706336401"/>
    <x v="144"/>
    <s v="Swelore Engineering Pvt. Ltd."/>
    <s v="DIAPH SET,99067DDCP53,WDD1750/60,SWELORE"/>
    <n v="1"/>
    <s v="NOS"/>
    <n v="5718.13"/>
    <m/>
    <n v="5718.13"/>
    <n v="84139110"/>
    <n v="7.4999999999999997E-2"/>
    <n v="0"/>
    <n v="0"/>
    <n v="0"/>
    <n v="0.1"/>
    <n v="0"/>
    <n v="0.18"/>
    <s v="001/2017-III317A"/>
    <n v="428.85975000000002"/>
    <n v="0"/>
    <n v="42.885975000000002"/>
    <n v="1114.1776304999999"/>
    <n v="1585.9233554999998"/>
    <s v="DOC PENDING_INV/EXIT/INV/077"/>
    <s v="2000GS010P4207020526"/>
    <s v="0P4207020526"/>
    <n v="291706336401"/>
    <s v="6054046"/>
    <d v="2017-11-04T00:00:00"/>
    <d v="2017-10-04T00:00:00"/>
    <e v="#N/A"/>
    <e v="#N/A"/>
    <e v="#N/A"/>
    <s v="Local"/>
    <m/>
    <m/>
    <m/>
    <m/>
    <m/>
    <m/>
    <n v="2000"/>
    <s v="GS01"/>
    <s v="0P4207020526"/>
    <s v="Verification Completed by NSS"/>
    <m/>
    <n v="470"/>
    <n v="1"/>
    <x v="1245"/>
    <s v="PHASE_1_ACT"/>
    <m/>
    <n v="1"/>
    <n v="2626"/>
    <x v="2"/>
    <n v="5718.13"/>
    <d v="2017-10-01T00:00:00"/>
    <s v="(R). MANUFACTURE OF MACHINERY AND EQUIPMENT"/>
    <n v="722"/>
    <n v="70"/>
    <n v="109"/>
    <n v="153"/>
    <n v="130.80000000000001"/>
    <n v="1.2000000000000002"/>
    <n v="2631"/>
    <n v="6861.7560000000012"/>
    <m/>
    <m/>
  </r>
  <r>
    <n v="1272"/>
    <n v="292108393452"/>
    <x v="409"/>
    <s v="EKON ABRASIVES"/>
    <s v="ADH,THRD LOCK,50ML,LOCTITE 243"/>
    <n v="15"/>
    <s v="EA"/>
    <n v="378.41466666666668"/>
    <m/>
    <n v="5676.22"/>
    <n v="35061000"/>
    <n v="0.1"/>
    <n v="0"/>
    <n v="0"/>
    <n v="0"/>
    <n v="0.1"/>
    <n v="0"/>
    <n v="0.18"/>
    <s v="001/2017-III69"/>
    <n v="567.62200000000007"/>
    <n v="0"/>
    <n v="56.762200000000007"/>
    <n v="1134.1087560000001"/>
    <n v="1758.492956"/>
    <s v="DOC PENDING_INV/EXIT/INV/081"/>
    <s v="2000CH010T0105450005"/>
    <s v="0T0105450005"/>
    <n v="292108393452"/>
    <s v="6071932"/>
    <d v="2021-08-25T00:00:00"/>
    <d v="2021-08-23T00:00:00"/>
    <e v="#N/A"/>
    <e v="#N/A"/>
    <e v="#N/A"/>
    <s v="Local"/>
    <m/>
    <m/>
    <m/>
    <m/>
    <m/>
    <m/>
    <n v="2000"/>
    <s v="CH01"/>
    <s v="0T0105450005"/>
    <s v="Verification Completed by NSS"/>
    <m/>
    <n v="2212042"/>
    <n v="15"/>
    <x v="1246"/>
    <s v="PHASE_1_ACT"/>
    <m/>
    <m/>
    <n v="1207"/>
    <x v="2"/>
    <n v="378.41466666666668"/>
    <d v="2021-08-01T00:00:00"/>
    <s v="(R). MANUFACTURE OF MACHINERY AND EQUIPMENT"/>
    <n v="722"/>
    <n v="116"/>
    <n v="119.4"/>
    <n v="153"/>
    <n v="130.80000000000001"/>
    <n v="1.0954773869346734"/>
    <n v="1231"/>
    <n v="6218.170653266332"/>
    <m/>
    <m/>
  </r>
  <r>
    <n v="1273"/>
    <n v="292213011112"/>
    <x v="327"/>
    <s v="IGP Engineers Pvt. Ltd."/>
    <s v="GSKT,SPW,CL600,SS316,GPH,1.1/2IN"/>
    <n v="141"/>
    <s v="EA"/>
    <n v="40.083333333333336"/>
    <m/>
    <n v="5651.75"/>
    <n v="84841090"/>
    <n v="7.4999999999999997E-2"/>
    <n v="0"/>
    <n v="0"/>
    <n v="0"/>
    <n v="0.1"/>
    <n v="0"/>
    <n v="0.18"/>
    <s v="001/2017 - III369B"/>
    <n v="423.88124999999997"/>
    <n v="0"/>
    <n v="42.388125000000002"/>
    <n v="1101.2434875000001"/>
    <n v="1567.5128625000002"/>
    <s v="DOC PENDING_INV/EXIT/INV/081"/>
    <s v="2000CH010T2541360010"/>
    <s v="0T2541360010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360010"/>
    <s v="Verification Completed by NSS"/>
    <m/>
    <s v="IGP09023/22-23"/>
    <n v="141"/>
    <x v="1247"/>
    <s v="PHASE_1_ACT"/>
    <m/>
    <m/>
    <n v="741"/>
    <x v="2"/>
    <n v="40.083333333333336"/>
    <d v="2022-12-01T00:00:00"/>
    <s v="(R). MANUFACTURE OF MACHINERY AND EQUIPMENT"/>
    <n v="722"/>
    <n v="132"/>
    <n v="126.3"/>
    <n v="153"/>
    <n v="130.80000000000001"/>
    <n v="1.0356294536817103"/>
    <n v="744"/>
    <n v="5853.1187648456062"/>
    <m/>
    <m/>
  </r>
  <r>
    <n v="1274"/>
    <n v="291805977606"/>
    <x v="354"/>
    <s v="Leak-Proof Engineering(I) Pvt. Ltd"/>
    <s v="SPRG,B428761/411,LEAKPRF"/>
    <n v="2"/>
    <s v="SET"/>
    <n v="1226"/>
    <m/>
    <n v="2452"/>
    <n v="84842000"/>
    <n v="7.4999999999999997E-2"/>
    <n v="0"/>
    <n v="0"/>
    <n v="0"/>
    <n v="0.1"/>
    <n v="0"/>
    <n v="0.18"/>
    <s v="001/2017-III369B"/>
    <n v="183.9"/>
    <n v="0"/>
    <n v="18.39"/>
    <n v="477.7722"/>
    <n v="680.06220000000008"/>
    <s v="DOC PENDING_INV/EXIT/INV/069"/>
    <s v="2000CH010P3034073980"/>
    <s v="0P3034073980"/>
    <n v="291805977606"/>
    <s v="6047608"/>
    <d v="2018-07-17T00:00:00"/>
    <d v="2018-07-14T00:00:00"/>
    <e v="#N/A"/>
    <e v="#N/A"/>
    <e v="#N/A"/>
    <s v="Local"/>
    <m/>
    <m/>
    <m/>
    <m/>
    <m/>
    <m/>
    <n v="2000"/>
    <s v="CH01"/>
    <s v="0P3034073980"/>
    <s v="Verification Completed by NSS"/>
    <m/>
    <s v="GST/1161/1819"/>
    <n v="2"/>
    <x v="1248"/>
    <s v="PHASE_1_ACT"/>
    <m/>
    <m/>
    <n v="2343"/>
    <x v="2"/>
    <n v="2797.5650000000001"/>
    <d v="2018-07-01T00:00:00"/>
    <s v="(R). MANUFACTURE OF MACHINERY AND EQUIPMENT"/>
    <n v="722"/>
    <n v="79"/>
    <n v="110.9"/>
    <n v="153"/>
    <n v="130.80000000000001"/>
    <n v="1.1794409377817854"/>
    <n v="2358"/>
    <n v="6599.1253742110011"/>
    <m/>
    <m/>
  </r>
  <r>
    <n v="1275"/>
    <n v="291802593320"/>
    <x v="394"/>
    <s v="Etech Appliances"/>
    <s v="SPANNER,RING,NON-SPARKING,18X19MM,AL BRZ"/>
    <n v="5"/>
    <s v="EA"/>
    <n v="1116"/>
    <m/>
    <n v="5580"/>
    <n v="82041110"/>
    <n v="0.1"/>
    <m/>
    <n v="0"/>
    <m/>
    <n v="0.1"/>
    <m/>
    <n v="0.18"/>
    <s v="001/2017-III295"/>
    <n v="558"/>
    <n v="0"/>
    <n v="55.800000000000004"/>
    <n v="1114.884"/>
    <n v="1728.684"/>
    <s v="DOC PENDING_INV/EXIT/INV/098"/>
    <s v="2000CH010T4531060052"/>
    <s v="0T4531060052"/>
    <n v="291802593320"/>
    <s v="6021181"/>
    <d v="2018-03-28T00:00:00"/>
    <d v="2018-03-27T00:00:00"/>
    <e v="#N/A"/>
    <e v="#N/A"/>
    <e v="#N/A"/>
    <s v="Local"/>
    <m/>
    <m/>
    <m/>
    <m/>
    <m/>
    <m/>
    <n v="2000"/>
    <s v="CH01"/>
    <s v="0T4531060052"/>
    <s v="Verification Completed by NSS"/>
    <s v="Phaze1_Part_2"/>
    <s v="17189651/G1903575"/>
    <n v="5"/>
    <x v="1249"/>
    <s v="PHASE_3_ACT"/>
    <m/>
    <m/>
    <n v="2452"/>
    <x v="2"/>
    <n v="1116"/>
    <d v="2018-03-01T00:00:00"/>
    <s v="(R). MANUFACTURE OF MACHINERY AND EQUIPMENT"/>
    <n v="722"/>
    <n v="75"/>
    <n v="109.9"/>
    <n v="153"/>
    <n v="130.80000000000001"/>
    <n v="1.1901728844404005"/>
    <n v="2480"/>
    <n v="6641.1646951774346"/>
    <m/>
    <m/>
  </r>
  <r>
    <n v="1276"/>
    <n v="292111348815"/>
    <x v="410"/>
    <s v="Shasan Piping Solution"/>
    <s v="ELB,SW,A105,CL3000,90°,1/2IN,IBR"/>
    <n v="55"/>
    <s v="NOS"/>
    <n v="43.636363636363633"/>
    <m/>
    <n v="2400"/>
    <n v="73071190"/>
    <n v="0.1"/>
    <s v="050/2017-377"/>
    <n v="0"/>
    <m/>
    <n v="0.1"/>
    <m/>
    <n v="0.18"/>
    <s v="001/2017-III221"/>
    <n v="240"/>
    <n v="0"/>
    <n v="24"/>
    <n v="479.52"/>
    <n v="743.52"/>
    <s v="DOC PENDING_INV/EXIT/INV/097"/>
    <s v="2000CH010T1734350016"/>
    <s v="0T1734350016"/>
    <n v="292111348815"/>
    <s v="6098560"/>
    <d v="2021-11-18T00:00:00"/>
    <d v="2021-11-01T00:00:00"/>
    <e v="#N/A"/>
    <e v="#N/A"/>
    <e v="#N/A"/>
    <s v="Local"/>
    <m/>
    <m/>
    <m/>
    <m/>
    <m/>
    <m/>
    <n v="2000"/>
    <s v="CH01"/>
    <s v="0T1734350016"/>
    <s v="Verification Completed by NSS"/>
    <m/>
    <s v="SPS-077/21-22"/>
    <n v="55"/>
    <x v="1250"/>
    <s v="PHASE_3_ACT"/>
    <m/>
    <m/>
    <n v="1137"/>
    <x v="2"/>
    <n v="100.36363636363636"/>
    <d v="2021-11-01T00:00:00"/>
    <s v="(R). MANUFACTURE OF MACHINERY AND EQUIPMENT"/>
    <n v="722"/>
    <n v="119"/>
    <n v="120.8"/>
    <n v="153"/>
    <n v="130.80000000000001"/>
    <n v="1.0827814569536425"/>
    <n v="1139"/>
    <n v="5976.9536423841064"/>
    <m/>
    <m/>
  </r>
  <r>
    <n v="1277"/>
    <n v="292105617941"/>
    <x v="384"/>
    <s v="Fluid Controls Private Limited"/>
    <s v="CONNR,TUBE,COMPR,MALE,1/4X1IN,SS316"/>
    <n v="22"/>
    <s v="EA"/>
    <n v="250"/>
    <m/>
    <n v="5500"/>
    <n v="73072200"/>
    <n v="0.1"/>
    <s v="050/2017-377"/>
    <n v="0"/>
    <m/>
    <n v="0.1"/>
    <m/>
    <n v="0.18"/>
    <s v="001/2017-III221"/>
    <n v="550"/>
    <n v="0"/>
    <n v="55"/>
    <n v="1098.8999999999999"/>
    <n v="1703.8999999999999"/>
    <s v="DOC PENDING_INV/EXIT/INV/098"/>
    <s v="2000CH010T1739270132"/>
    <s v="0T1739270132"/>
    <n v="292105617941"/>
    <s v="6049240"/>
    <d v="2021-06-16T00:00:00"/>
    <d v="2021-06-08T00:00:00"/>
    <e v="#N/A"/>
    <e v="#N/A"/>
    <e v="#N/A"/>
    <s v="Local"/>
    <m/>
    <m/>
    <m/>
    <m/>
    <m/>
    <m/>
    <n v="2000"/>
    <s v="CH01"/>
    <s v="0T1739270132"/>
    <s v="Verification Completed by NSS"/>
    <m/>
    <s v="FCP/48/SI/0417"/>
    <n v="22"/>
    <x v="1251"/>
    <s v="PHASE_3_ACT"/>
    <m/>
    <m/>
    <n v="1283"/>
    <x v="2"/>
    <n v="250"/>
    <d v="2021-06-01T00:00:00"/>
    <s v="(R). MANUFACTURE OF MACHINERY AND EQUIPMENT"/>
    <n v="722"/>
    <n v="114"/>
    <n v="118.1"/>
    <n v="153"/>
    <n v="130.80000000000001"/>
    <n v="1.1075359864521592"/>
    <n v="1292"/>
    <n v="6091.4479254868756"/>
    <m/>
    <m/>
  </r>
  <r>
    <n v="1278"/>
    <m/>
    <x v="11"/>
    <s v="Hermetic-Pumps Singapore"/>
    <s v="SLIDE RING,264720167,HERM-PMP"/>
    <n v="1"/>
    <s v="NOS"/>
    <n v="5479.0799999999899"/>
    <m/>
    <n v="5479.0799999999899"/>
    <n v="84799090"/>
    <n v="7.4999999999999997E-2"/>
    <m/>
    <m/>
    <m/>
    <n v="0.1"/>
    <m/>
    <n v="0.18"/>
    <s v="001/2017-III366"/>
    <n v="410.93099999999924"/>
    <n v="0"/>
    <n v="41.093099999999929"/>
    <n v="1067.5987379999981"/>
    <n v="1519.6228379999973"/>
    <s v="DOC PENDING_INV/EXIT/INV/163"/>
    <s v="2000GS010P3023020005"/>
    <s v="2000GS010P3023020005"/>
    <e v="#N/A"/>
    <e v="#N/A"/>
    <e v="#N/A"/>
    <d v="2017-09-14T00:00:00"/>
    <n v="171702522655"/>
    <s v="1004185"/>
    <d v="2017-10-24T00:00:00"/>
    <s v="Import"/>
    <m/>
    <m/>
    <m/>
    <m/>
    <m/>
    <m/>
    <n v="2000"/>
    <s v="GS01"/>
    <s v="0P3023020005"/>
    <s v="Verification Completed by NSS"/>
    <s v="Phaze1_Part_2"/>
    <s v="430CI26734/34-17"/>
    <n v="1"/>
    <x v="1252"/>
    <s v="PHASE_6_ACT"/>
    <m/>
    <m/>
    <n v="2646"/>
    <x v="2"/>
    <n v="5479.0799999999899"/>
    <d v="2017-09-01T00:00:00"/>
    <s v="(R). MANUFACTURE OF MACHINERY AND EQUIPMENT"/>
    <n v="722"/>
    <n v="69"/>
    <n v="108.5"/>
    <n v="153"/>
    <n v="130.80000000000001"/>
    <n v="1.2055299539170508"/>
    <n v="2661"/>
    <n v="6605.1950599078227"/>
    <m/>
    <m/>
  </r>
  <r>
    <n v="1279"/>
    <n v="291903222052"/>
    <x v="239"/>
    <s v="Eagle Burgmann India Pvt. Ltd."/>
    <s v="O-RING,MAT. RING,A11163AB+,1.3,EAGLEBUR"/>
    <n v="3"/>
    <s v="NOS"/>
    <n v="1817.2"/>
    <m/>
    <n v="5451.6"/>
    <n v="84842000"/>
    <n v="7.4999999999999997E-2"/>
    <n v="0"/>
    <n v="0"/>
    <n v="0"/>
    <n v="0.1"/>
    <n v="0"/>
    <n v="0.18"/>
    <s v="001/2017-III369B"/>
    <n v="408.87"/>
    <n v="0"/>
    <n v="40.887"/>
    <n v="1062.2442599999999"/>
    <n v="1512.00126"/>
    <s v="DOC PENDING_INV/EXIT/INV/069"/>
    <s v="2000CH010P3034071941"/>
    <s v="0P3034071941"/>
    <n v="291903222052"/>
    <s v="6023641"/>
    <d v="2019-04-02T00:00:00"/>
    <d v="2019-03-29T00:00:00"/>
    <e v="#N/A"/>
    <e v="#N/A"/>
    <e v="#N/A"/>
    <s v="Local"/>
    <m/>
    <m/>
    <m/>
    <m/>
    <m/>
    <m/>
    <n v="2000"/>
    <s v="CH01"/>
    <s v="0P3034071941"/>
    <s v="Verification Completed by NSS"/>
    <s v="Phaze1_Part_2"/>
    <s v="27108588/27106408"/>
    <n v="3"/>
    <x v="1253"/>
    <s v="PHASE_1_ACT"/>
    <m/>
    <m/>
    <n v="2085"/>
    <x v="2"/>
    <n v="1817.2"/>
    <d v="2019-03-01T00:00:00"/>
    <s v="(R). MANUFACTURE OF MACHINERY AND EQUIPMENT"/>
    <n v="722"/>
    <n v="87"/>
    <n v="112.3"/>
    <n v="153"/>
    <n v="130.80000000000001"/>
    <n v="1.1647373107747108"/>
    <n v="2115"/>
    <n v="6349.6819234194136"/>
    <m/>
    <m/>
  </r>
  <r>
    <n v="1280"/>
    <n v="292006600966"/>
    <x v="411"/>
    <s v="Swelore Engineering Pvt. Ltd."/>
    <s v="OIL SEAL SET,SA102349,SWELORE"/>
    <n v="2"/>
    <s v="SET"/>
    <n v="2700"/>
    <m/>
    <n v="5400"/>
    <n v="84139110"/>
    <n v="7.4999999999999997E-2"/>
    <n v="0"/>
    <n v="0"/>
    <n v="0"/>
    <n v="0.1"/>
    <n v="0"/>
    <n v="0.18"/>
    <s v="001/2017-III317A"/>
    <n v="405"/>
    <n v="0"/>
    <n v="40.5"/>
    <n v="1052.19"/>
    <n v="1497.69"/>
    <s v="DOC PENDING_INV/EXIT/INV/077"/>
    <s v="2000CH010P4207020482"/>
    <s v="0P4207020482"/>
    <n v="292006600966"/>
    <s v="6059435"/>
    <d v="2020-09-02T00:00:00"/>
    <d v="2020-07-15T00:00:00"/>
    <e v="#N/A"/>
    <e v="#N/A"/>
    <e v="#N/A"/>
    <s v="Local"/>
    <m/>
    <m/>
    <m/>
    <m/>
    <m/>
    <m/>
    <n v="2000"/>
    <s v="CH01"/>
    <s v="0P4207020482"/>
    <s v="Verification Completed by NSS"/>
    <m/>
    <s v="SEPL/0159/20-21"/>
    <n v="2"/>
    <x v="1254"/>
    <s v="PHASE_1_ACT"/>
    <m/>
    <s v="documents required for remaining qty"/>
    <n v="1611"/>
    <x v="2"/>
    <n v="2699.9949999999949"/>
    <d v="2020-07-01T00:00:00"/>
    <s v="(R). MANUFACTURE OF MACHINERY AND EQUIPMENT"/>
    <n v="722"/>
    <n v="103"/>
    <n v="112.9"/>
    <n v="153"/>
    <n v="130.80000000000001"/>
    <n v="1.1585473870682019"/>
    <n v="1627"/>
    <n v="6256.1443046944078"/>
    <m/>
    <m/>
  </r>
  <r>
    <n v="1281"/>
    <n v="292100465075"/>
    <x v="412"/>
    <s v="IGP Engineers Pvt. Ltd."/>
    <s v="GSKT,SPW,CL300,SS316,GPH,DN150"/>
    <n v="32"/>
    <s v="NOS"/>
    <n v="167.921875"/>
    <m/>
    <n v="5373.5"/>
    <n v="84841010"/>
    <n v="7.4999999999999997E-2"/>
    <n v="0"/>
    <n v="0"/>
    <n v="0"/>
    <n v="0.1"/>
    <n v="0"/>
    <n v="0.18"/>
    <s v="001/2017 - III369B"/>
    <n v="403.01249999999999"/>
    <n v="0"/>
    <n v="40.301250000000003"/>
    <n v="1047.0264750000001"/>
    <n v="1490.3402250000001"/>
    <s v="DOC PENDING_INV/EXIT/INV/082"/>
    <s v="2000CH010T2541370460"/>
    <s v="0T2541370460"/>
    <n v="292100465075"/>
    <s v="6004254"/>
    <d v="2021-01-16T00:00:00"/>
    <d v="2021-01-05T00:00:00"/>
    <e v="#N/A"/>
    <e v="#N/A"/>
    <e v="#N/A"/>
    <s v="Local"/>
    <m/>
    <m/>
    <m/>
    <m/>
    <m/>
    <m/>
    <n v="2000"/>
    <s v="CH01"/>
    <s v="0T2541370460"/>
    <s v="Verification Completed by NSS"/>
    <m/>
    <s v="IGP02919/20-21"/>
    <n v="32"/>
    <x v="1255"/>
    <s v="PHASE_1_ACT"/>
    <m/>
    <m/>
    <n v="1437"/>
    <x v="2"/>
    <n v="167.921875"/>
    <d v="2021-01-01T00:00:00"/>
    <s v="(R). MANUFACTURE OF MACHINERY AND EQUIPMENT"/>
    <n v="722"/>
    <n v="109"/>
    <n v="115.3"/>
    <n v="153"/>
    <n v="130.80000000000001"/>
    <n v="1.1344319167389421"/>
    <n v="1443"/>
    <n v="6095.8699045967051"/>
    <m/>
    <m/>
  </r>
  <r>
    <n v="1282"/>
    <n v="291906366754"/>
    <x v="366"/>
    <s v="John Crane sealing systems India"/>
    <s v="O-RING,513BH-126,CRANE.J"/>
    <n v="3"/>
    <s v="NOS"/>
    <n v="560"/>
    <m/>
    <n v="1680"/>
    <n v="40169320"/>
    <n v="0.1"/>
    <n v="0"/>
    <n v="0"/>
    <n v="0"/>
    <n v="0.1"/>
    <n v="0"/>
    <n v="0.18"/>
    <s v="001/2017-III123A"/>
    <n v="168"/>
    <n v="0"/>
    <n v="16.8"/>
    <n v="335.66399999999999"/>
    <n v="520.46399999999994"/>
    <s v="DOC PENDING_INV/EXIT/INV/069"/>
    <s v="2000CH010P3034073904"/>
    <s v="0P3034073904"/>
    <n v="291906366754"/>
    <s v="6046654"/>
    <d v="2019-07-03T00:00:00"/>
    <d v="2019-06-20T00:00:00"/>
    <e v="#N/A"/>
    <e v="#N/A"/>
    <e v="#N/A"/>
    <s v="Local"/>
    <m/>
    <m/>
    <m/>
    <m/>
    <m/>
    <m/>
    <n v="2000"/>
    <s v="CH01"/>
    <s v="0P3034073904"/>
    <s v="Verification Completed by NSS"/>
    <m/>
    <n v="9611014635"/>
    <n v="3"/>
    <x v="1256"/>
    <s v="PHASE_1_ACT"/>
    <m/>
    <m/>
    <n v="2002"/>
    <x v="2"/>
    <n v="1787.9399999999966"/>
    <d v="2019-06-01T00:00:00"/>
    <s v="(R). MANUFACTURE OF MACHINERY AND EQUIPMENT"/>
    <n v="722"/>
    <n v="90"/>
    <n v="113.1"/>
    <n v="153"/>
    <n v="130.80000000000001"/>
    <n v="1.1564986737400531"/>
    <n v="2023"/>
    <n v="6203.2507161803596"/>
    <m/>
    <m/>
  </r>
  <r>
    <n v="1283"/>
    <n v="291907717905"/>
    <x v="199"/>
    <s v="Shasan Piping Solution"/>
    <s v="RDCR,CON,BW,A234-WPB,80/80,2X1IN"/>
    <n v="38"/>
    <s v="NOS"/>
    <n v="65.78947368421052"/>
    <m/>
    <n v="2500"/>
    <n v="73079990"/>
    <n v="0.1"/>
    <s v="050/2017-377A"/>
    <n v="0"/>
    <m/>
    <n v="0.1"/>
    <m/>
    <n v="0.18"/>
    <s v="001/2017-III221"/>
    <n v="250"/>
    <n v="0"/>
    <n v="25"/>
    <n v="499.5"/>
    <n v="774.5"/>
    <s v="DOC PENDING_INV/EXIT/INV/097"/>
    <s v="2000CH010T1729460028"/>
    <s v="0T1729460028"/>
    <n v="291907717905"/>
    <s v="6056408"/>
    <d v="2019-08-08T00:00:00"/>
    <d v="2019-08-07T00:00:00"/>
    <e v="#N/A"/>
    <e v="#N/A"/>
    <e v="#N/A"/>
    <s v="Local"/>
    <m/>
    <m/>
    <m/>
    <m/>
    <m/>
    <m/>
    <n v="2000"/>
    <s v="CH01"/>
    <s v="0T1729460028"/>
    <s v="Verification Completed by NSS"/>
    <m/>
    <s v="SPS-067/19-20"/>
    <n v="38"/>
    <x v="1257"/>
    <s v="PHASE_3_ACT"/>
    <m/>
    <m/>
    <n v="1954"/>
    <x v="2"/>
    <n v="139.39289473684212"/>
    <d v="2019-08-01T00:00:00"/>
    <s v="(R). MANUFACTURE OF MACHINERY AND EQUIPMENT"/>
    <n v="722"/>
    <n v="92"/>
    <n v="113.6"/>
    <n v="153"/>
    <n v="130.80000000000001"/>
    <n v="1.1514084507042255"/>
    <n v="1962"/>
    <n v="6098.9299647887337"/>
    <m/>
    <m/>
  </r>
  <r>
    <n v="1284"/>
    <n v="292008338160"/>
    <x v="413"/>
    <s v="Flowserve Sanmar Pvt. Ltd."/>
    <s v="PCKG,SFT,VITON,2H-134377-R2/P,SANMAR"/>
    <n v="4"/>
    <s v="NOS"/>
    <n v="1323"/>
    <m/>
    <n v="5292"/>
    <n v="40169320"/>
    <n v="0.1"/>
    <n v="0"/>
    <n v="0"/>
    <n v="0"/>
    <n v="0.1"/>
    <n v="0"/>
    <n v="0.18"/>
    <s v="001/2017-III123A"/>
    <n v="529.20000000000005"/>
    <n v="0"/>
    <n v="52.920000000000009"/>
    <n v="1057.3416"/>
    <n v="1639.4616000000001"/>
    <s v="DOC PENDING_INV/EXIT/INV/077"/>
    <s v="2000CH010P4205032061"/>
    <s v="0P4205032061"/>
    <n v="292008338160"/>
    <s v="6074391"/>
    <d v="2020-10-22T00:00:00"/>
    <d v="2020-08-25T00:00:00"/>
    <e v="#N/A"/>
    <e v="#N/A"/>
    <e v="#N/A"/>
    <s v="Local"/>
    <m/>
    <m/>
    <m/>
    <m/>
    <m/>
    <m/>
    <n v="2000"/>
    <s v="CH01"/>
    <s v="0P4205032061"/>
    <s v="Verification Completed by NSS"/>
    <m/>
    <n v="6100437572"/>
    <n v="4"/>
    <x v="1258"/>
    <s v="PHASE_1_ACT"/>
    <m/>
    <n v="1"/>
    <n v="1570"/>
    <x v="2"/>
    <n v="1323"/>
    <d v="2020-08-01T00:00:00"/>
    <s v="(R). MANUFACTURE OF MACHINERY AND EQUIPMENT"/>
    <n v="722"/>
    <n v="104"/>
    <n v="113.6"/>
    <n v="153"/>
    <n v="130.80000000000001"/>
    <n v="1.1514084507042255"/>
    <n v="1596"/>
    <n v="6093.2535211267614"/>
    <m/>
    <m/>
  </r>
  <r>
    <n v="1285"/>
    <n v="172103028031"/>
    <x v="14"/>
    <s v="The Japan Steel Works, Ltd."/>
    <s v="SPRG,SUS 304,JKE0052,SHOWA"/>
    <n v="4"/>
    <s v="EA"/>
    <n v="1319.74"/>
    <m/>
    <n v="5278.96"/>
    <n v="84779000"/>
    <n v="7.4999999999999997E-2"/>
    <n v="0"/>
    <n v="0"/>
    <n v="0"/>
    <n v="0.1"/>
    <n v="0"/>
    <n v="0.18"/>
    <s v="001/2017-III365"/>
    <n v="395.92199999999997"/>
    <n v="0"/>
    <n v="39.592199999999998"/>
    <n v="1028.6053559999998"/>
    <n v="1464.1195559999996"/>
    <s v="DOC PENDING_INV/EXIT/INV/085"/>
    <s v="2000CH010P0631080247"/>
    <s v="0P0631080247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80247"/>
    <s v="Verification Completed by NSS"/>
    <m/>
    <s v="MA20-0837-1"/>
    <n v="4"/>
    <x v="1259"/>
    <s v="PHASE_2_ACT"/>
    <m/>
    <m/>
    <n v="1155"/>
    <x v="2"/>
    <n v="1319.74"/>
    <d v="2021-10-01T00:00:00"/>
    <s v="(R). MANUFACTURE OF MACHINERY AND EQUIPMENT"/>
    <n v="722"/>
    <n v="118"/>
    <n v="120.4"/>
    <n v="153"/>
    <n v="130.80000000000001"/>
    <n v="1.0863787375415284"/>
    <n v="1170"/>
    <n v="5734.9499003322262"/>
    <m/>
    <m/>
  </r>
  <r>
    <n v="1286"/>
    <n v="172103028031"/>
    <x v="14"/>
    <s v="The Japan Steel Works, Ltd."/>
    <s v="PIN,SPRG,SUS 420,JKF0013,SHOWA"/>
    <n v="4"/>
    <s v="EA"/>
    <n v="1319.74"/>
    <m/>
    <n v="5278.96"/>
    <n v="84779000"/>
    <n v="7.4999999999999997E-2"/>
    <n v="0"/>
    <n v="0"/>
    <n v="0"/>
    <n v="0.1"/>
    <n v="0"/>
    <n v="0.18"/>
    <s v="001/2017-III365"/>
    <n v="395.92199999999997"/>
    <n v="0"/>
    <n v="39.592199999999998"/>
    <n v="1028.6053559999998"/>
    <n v="1464.1195559999996"/>
    <s v="DOC PENDING_INV/EXIT/INV/085"/>
    <s v="2000CH010P0631080248"/>
    <s v="0P0631080248"/>
    <e v="#N/A"/>
    <e v="#N/A"/>
    <e v="#N/A"/>
    <d v="2021-10-14T00:00:00"/>
    <n v="172103028031"/>
    <s v="1005575"/>
    <d v="2021-11-13T00:00:00"/>
    <s v="Import"/>
    <m/>
    <m/>
    <m/>
    <m/>
    <m/>
    <m/>
    <n v="2000"/>
    <s v="CH01"/>
    <s v="0P0631080248"/>
    <s v="Verification Completed by NSS"/>
    <m/>
    <s v="MA20-0837-1"/>
    <n v="4"/>
    <x v="1259"/>
    <s v="PHASE_2_ACT"/>
    <m/>
    <m/>
    <n v="1155"/>
    <x v="2"/>
    <n v="1319.74"/>
    <d v="2021-10-01T00:00:00"/>
    <s v="(R). MANUFACTURE OF MACHINERY AND EQUIPMENT"/>
    <n v="722"/>
    <n v="118"/>
    <n v="120.4"/>
    <n v="153"/>
    <n v="130.80000000000001"/>
    <n v="1.0863787375415284"/>
    <n v="1170"/>
    <n v="5734.9499003322262"/>
    <m/>
    <m/>
  </r>
  <r>
    <n v="1287"/>
    <n v="292308394416"/>
    <x v="414"/>
    <s v="MICROFINISH VALVES PVT. LTD."/>
    <s v="SEAL KIT,BV 81AF3 15MM,MICROVLV"/>
    <n v="7"/>
    <s v="EA"/>
    <n v="1522.7714285714285"/>
    <m/>
    <n v="10659.4"/>
    <n v="84819090"/>
    <n v="7.4999999999999997E-2"/>
    <n v="0"/>
    <n v="0"/>
    <n v="0"/>
    <n v="0.1"/>
    <n v="0"/>
    <n v="0.18"/>
    <s v="001/2017-III368"/>
    <n v="799.45499999999993"/>
    <n v="0"/>
    <n v="79.945499999999996"/>
    <n v="2076.9840899999999"/>
    <n v="2956.3845899999997"/>
    <s v="DOC PENDING_INV/EXIT/INV/092"/>
    <s v="2000CH010P5270013004"/>
    <s v="0P5270013004"/>
    <n v="292308394416"/>
    <s v="6068657"/>
    <d v="2023-08-09T00:00:00"/>
    <d v="2023-07-15T00:00:00"/>
    <e v="#N/A"/>
    <e v="#N/A"/>
    <e v="#N/A"/>
    <s v="Local"/>
    <m/>
    <m/>
    <m/>
    <m/>
    <m/>
    <m/>
    <n v="2000"/>
    <s v="CH01"/>
    <s v="0P5270013004"/>
    <s v="New_Line item_ Addition"/>
    <m/>
    <s v="MV2023-0503"/>
    <n v="7"/>
    <x v="1260"/>
    <s v="PHASE_2_ACT"/>
    <m/>
    <s v="DOCUMENTS REQUIRED FOR REMAINING QTY"/>
    <n v="516"/>
    <x v="2"/>
    <n v="750"/>
    <d v="2023-07-01T00:00:00"/>
    <s v="(R). MANUFACTURE OF MACHINERY AND EQUIPMENT"/>
    <n v="722"/>
    <n v="139"/>
    <n v="128.6"/>
    <n v="153"/>
    <n v="130.80000000000001"/>
    <n v="1.0171073094867809"/>
    <n v="532"/>
    <n v="5339.8133748055998"/>
    <m/>
    <m/>
  </r>
  <r>
    <n v="1288"/>
    <n v="291903222052"/>
    <x v="239"/>
    <s v="Eagle Burgmann India Pvt. Ltd."/>
    <s v="O-RING,SEAL RING,A11163AB+,1.20,EAGLEBUR"/>
    <n v="3"/>
    <s v="NOS"/>
    <n v="1740.2"/>
    <m/>
    <n v="5220.6000000000004"/>
    <n v="84842000"/>
    <n v="7.4999999999999997E-2"/>
    <n v="0"/>
    <n v="0"/>
    <n v="0"/>
    <n v="0.1"/>
    <n v="0"/>
    <n v="0.18"/>
    <s v="001/2017-III369B"/>
    <n v="391.54500000000002"/>
    <n v="0"/>
    <n v="39.154500000000006"/>
    <n v="1017.2339099999999"/>
    <n v="1447.9334099999999"/>
    <s v="DOC PENDING_INV/EXIT/INV/069"/>
    <s v="2000CH010P3034071940"/>
    <s v="0P3034071940"/>
    <n v="291903222052"/>
    <s v="6023641"/>
    <d v="2019-04-02T00:00:00"/>
    <d v="2019-03-29T00:00:00"/>
    <e v="#N/A"/>
    <e v="#N/A"/>
    <e v="#N/A"/>
    <s v="Local"/>
    <m/>
    <m/>
    <m/>
    <m/>
    <m/>
    <m/>
    <n v="2000"/>
    <s v="CH01"/>
    <s v="0P3034071940"/>
    <s v="Verification Completed by NSS"/>
    <s v="Phaze1_Part_2"/>
    <s v="27108588/27106408"/>
    <n v="3"/>
    <x v="1261"/>
    <s v="PHASE_1_ACT"/>
    <m/>
    <m/>
    <n v="2085"/>
    <x v="2"/>
    <n v="1740.2"/>
    <d v="2019-03-01T00:00:00"/>
    <s v="(R). MANUFACTURE OF MACHINERY AND EQUIPMENT"/>
    <n v="722"/>
    <n v="87"/>
    <n v="112.3"/>
    <n v="153"/>
    <n v="130.80000000000001"/>
    <n v="1.1647373107747108"/>
    <n v="2115"/>
    <n v="6080.6276046304556"/>
    <m/>
    <m/>
  </r>
  <r>
    <n v="1289"/>
    <n v="171801082633"/>
    <x v="20"/>
    <s v="Nidec ASI S.p.A"/>
    <s v="RLY,AUX,110VDC,CR-M110DC4,80715,ABB"/>
    <n v="2"/>
    <s v="EA"/>
    <n v="2607.6199999999949"/>
    <m/>
    <n v="5215.2399999999898"/>
    <n v="85364900"/>
    <n v="0.1"/>
    <s v="050/2017-516C"/>
    <n v="0"/>
    <n v="0"/>
    <n v="0.1"/>
    <n v="0"/>
    <n v="0.18"/>
    <s v="001/2017-III388A"/>
    <n v="521.52399999999898"/>
    <n v="0"/>
    <n v="52.152399999999901"/>
    <n v="1042.004951999998"/>
    <n v="1615.6813519999969"/>
    <s v="DOC PENDING_INV/EXIT/INV/078"/>
    <s v="2000CH010P4610170335"/>
    <s v="0P4610170335"/>
    <e v="#N/A"/>
    <e v="#N/A"/>
    <e v="#N/A"/>
    <e v="#N/A"/>
    <n v="171801082633"/>
    <s v="1001714"/>
    <d v="2018-04-27T00:00:00"/>
    <s v="Import"/>
    <m/>
    <m/>
    <m/>
    <m/>
    <m/>
    <m/>
    <n v="2000"/>
    <s v="CH01"/>
    <s v="0P4610170335"/>
    <s v="Verification Completed by NSS"/>
    <s v="Phaze1_Part_2"/>
    <n v="7068019"/>
    <n v="2"/>
    <x v="1262"/>
    <s v="PHASE_1_ACT"/>
    <m/>
    <n v="1"/>
    <m/>
    <x v="1"/>
    <n v="2607.6199999999949"/>
    <d v="2019-09-01T00:00:00"/>
    <s v="(Q). MANUFACTURE OF ELECTRICAL EQUIPMENT"/>
    <n v="666"/>
    <n v="93"/>
    <n v="110.5"/>
    <n v="153"/>
    <n v="133.4"/>
    <n v="1.207239819004525"/>
    <n v="1931"/>
    <n v="6296.0453936651465"/>
    <m/>
    <m/>
  </r>
  <r>
    <n v="1290"/>
    <n v="291802099875"/>
    <x v="110"/>
    <s v="Larsen &amp; Toubro Limited"/>
    <s v="E/F RELEASE,SL94341OOOO,L&amp;T"/>
    <n v="3"/>
    <s v="EA"/>
    <n v="1734.2666666666667"/>
    <m/>
    <n v="5202.8"/>
    <n v="85389000"/>
    <n v="7.4999999999999997E-2"/>
    <n v="0"/>
    <n v="0"/>
    <n v="0"/>
    <n v="0.1"/>
    <n v="0"/>
    <n v="0.18"/>
    <s v="001/2017-III389"/>
    <n v="390.21"/>
    <n v="0"/>
    <n v="39.021000000000001"/>
    <n v="1013.76558"/>
    <n v="1442.99658"/>
    <s v="DOC PENDING_INV/EXIT/INV/078"/>
    <s v="2000GS010P4610260064"/>
    <s v="0P4610260064"/>
    <n v="291802099875"/>
    <s v="6017394"/>
    <d v="2018-03-13T00:00:00"/>
    <d v="2018-02-28T00:00:00"/>
    <e v="#N/A"/>
    <e v="#N/A"/>
    <e v="#N/A"/>
    <s v="Local"/>
    <m/>
    <m/>
    <m/>
    <m/>
    <m/>
    <m/>
    <n v="2000"/>
    <s v="GS01"/>
    <s v="0P4610260064"/>
    <s v="Verification Completed by NSS"/>
    <s v="Phaze1_Part_2"/>
    <n v="1248000017"/>
    <n v="3"/>
    <x v="1263"/>
    <s v="PHASE_1_ACT"/>
    <m/>
    <n v="1"/>
    <n v="2479"/>
    <x v="2"/>
    <n v="1734.2666666666667"/>
    <d v="2018-02-01T00:00:00"/>
    <s v="(R). MANUFACTURE OF MACHINERY AND EQUIPMENT"/>
    <n v="722"/>
    <n v="74"/>
    <n v="109.7"/>
    <n v="153"/>
    <n v="130.80000000000001"/>
    <n v="1.1923427529626254"/>
    <n v="2508"/>
    <n v="6203.5208751139471"/>
    <m/>
    <m/>
  </r>
  <r>
    <n v="1291"/>
    <n v="291908879220"/>
    <x v="415"/>
    <s v="IGP Engineers Pvt. Ltd."/>
    <s v="GSKT,GRVD,MTL,CL300,RF,GPH,SS,1/2IN,51KF"/>
    <n v="200"/>
    <s v="NOS"/>
    <n v="26"/>
    <m/>
    <n v="5200"/>
    <n v="84841010"/>
    <n v="7.4999999999999997E-2"/>
    <n v="0"/>
    <n v="0"/>
    <n v="0"/>
    <n v="0.1"/>
    <n v="0"/>
    <n v="0.18"/>
    <s v="001/2017 - III369B"/>
    <n v="390"/>
    <n v="0"/>
    <n v="39"/>
    <n v="1013.2199999999999"/>
    <n v="1442.2199999999998"/>
    <s v="DOC PENDING_INV/EXIT/INV/082"/>
    <s v="2000CH010T2541870035"/>
    <s v="0T2541870035"/>
    <n v="291908879220"/>
    <s v="6065409"/>
    <d v="2019-09-12T00:00:00"/>
    <d v="2019-09-05T00:00:00"/>
    <e v="#N/A"/>
    <e v="#N/A"/>
    <e v="#N/A"/>
    <s v="Local"/>
    <m/>
    <m/>
    <m/>
    <m/>
    <m/>
    <m/>
    <n v="2000"/>
    <s v="CH01"/>
    <s v="0T2541870035"/>
    <s v="Verification Completed by NSS"/>
    <m/>
    <s v="A004986/19-20"/>
    <n v="200"/>
    <x v="1264"/>
    <s v="PHASE_1_ACT"/>
    <m/>
    <m/>
    <n v="1925"/>
    <x v="2"/>
    <n v="26"/>
    <d v="2019-09-01T00:00:00"/>
    <s v="(R). MANUFACTURE OF MACHINERY AND EQUIPMENT"/>
    <n v="722"/>
    <n v="93"/>
    <n v="113.9"/>
    <n v="153"/>
    <n v="130.80000000000001"/>
    <n v="1.1483757682177349"/>
    <n v="1931"/>
    <n v="5971.5539947322213"/>
    <m/>
    <m/>
  </r>
  <r>
    <n v="1292"/>
    <n v="292103613852"/>
    <x v="416"/>
    <s v="MEKASTER ENGINEERING"/>
    <s v="SPRG,Q8E4995,MEKASTER"/>
    <n v="1"/>
    <s v="NOS"/>
    <n v="4746"/>
    <m/>
    <n v="4746"/>
    <n v="84819090"/>
    <n v="7.4999999999999997E-2"/>
    <m/>
    <n v="0"/>
    <m/>
    <n v="0.1"/>
    <m/>
    <n v="0.18"/>
    <s v="001/2017-III368"/>
    <n v="355.95"/>
    <n v="0"/>
    <n v="35.594999999999999"/>
    <n v="924.75810000000001"/>
    <n v="1316.3031000000001"/>
    <s v="DOC PENDING_INV/EXIT/INV/097"/>
    <s v="2000CH010P5269320426"/>
    <s v="0P5269320426"/>
    <n v="292103613852"/>
    <s v="6030696"/>
    <d v="2021-04-12T00:00:00"/>
    <d v="2021-03-03T00:00:00"/>
    <e v="#N/A"/>
    <e v="#N/A"/>
    <e v="#N/A"/>
    <s v="Local"/>
    <m/>
    <m/>
    <m/>
    <m/>
    <m/>
    <m/>
    <n v="2000"/>
    <s v="CH01"/>
    <s v="0P5269320426"/>
    <s v="Verification Completed by NSS"/>
    <s v="Phaze1_Part_2"/>
    <s v="MESPL/2021/293"/>
    <n v="1"/>
    <x v="1265"/>
    <s v="PHASE_3_ACT"/>
    <m/>
    <m/>
    <n v="1380"/>
    <x v="2"/>
    <n v="5179.68"/>
    <d v="2021-03-01T00:00:00"/>
    <s v="(R). MANUFACTURE OF MACHINERY AND EQUIPMENT"/>
    <n v="722"/>
    <n v="111"/>
    <n v="116.1"/>
    <n v="153"/>
    <n v="130.80000000000001"/>
    <n v="1.1266149870801034"/>
    <n v="1384"/>
    <n v="5835.5051162790705"/>
    <m/>
    <m/>
  </r>
  <r>
    <n v="1293"/>
    <n v="292104357171"/>
    <x v="127"/>
    <s v="Bharat Heavy Electricals Limited"/>
    <s v="SPNDL-9406,931764830000,BHEL"/>
    <n v="3"/>
    <s v="NOS"/>
    <n v="1140"/>
    <m/>
    <n v="3420"/>
    <n v="84819090"/>
    <n v="7.4999999999999997E-2"/>
    <m/>
    <n v="0"/>
    <m/>
    <n v="0.1"/>
    <m/>
    <n v="0.18"/>
    <s v="001/2017-III368"/>
    <n v="256.5"/>
    <n v="0"/>
    <n v="25.650000000000002"/>
    <n v="666.38699999999994"/>
    <n v="948.53699999999992"/>
    <s v="DOC PENDING_INV/EXIT/INV/097"/>
    <s v="2000CH010P5269300943"/>
    <s v="0P5269300943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00943"/>
    <s v="Verification Completed by NSS"/>
    <s v="Phaze_2"/>
    <n v="7620000778"/>
    <n v="3"/>
    <x v="1266"/>
    <s v="PHASE_3_ACT"/>
    <m/>
    <m/>
    <n v="1364"/>
    <x v="1"/>
    <n v="1710"/>
    <d v="2021-03-01T00:00:00"/>
    <s v="(Q). MANUFACTURE OF ELECTRICAL EQUIPMENT"/>
    <n v="666"/>
    <n v="111"/>
    <n v="118.9"/>
    <n v="153"/>
    <n v="133.4"/>
    <n v="1.121951219512195"/>
    <n v="1384"/>
    <n v="5755.6097560975604"/>
    <m/>
    <m/>
  </r>
  <r>
    <n v="1294"/>
    <n v="292005143065"/>
    <x v="132"/>
    <s v="Krishna Enterprise"/>
    <s v="BSHG,RED,CPVC,F439,3X6IN,80"/>
    <n v="3"/>
    <s v="EA"/>
    <n v="1696.8400000000001"/>
    <m/>
    <n v="5090.5200000000004"/>
    <n v="39174000"/>
    <n v="0.1"/>
    <n v="0"/>
    <n v="0"/>
    <n v="0"/>
    <n v="0.1"/>
    <n v="0"/>
    <n v="0.18"/>
    <s v="001/2017-III104"/>
    <n v="509.05200000000008"/>
    <n v="0"/>
    <n v="50.905200000000008"/>
    <n v="1017.085896"/>
    <n v="1577.0430960000001"/>
    <s v="DOC PENDING_INV/EXIT/INV/067"/>
    <s v="2000CH010P1795970016"/>
    <s v="0P1795970016"/>
    <n v="292005143065"/>
    <s v="6046297"/>
    <d v="2020-07-16T00:00:00"/>
    <d v="2020-07-14T00:00:00"/>
    <e v="#N/A"/>
    <e v="#N/A"/>
    <e v="#N/A"/>
    <s v="Local"/>
    <m/>
    <m/>
    <m/>
    <m/>
    <m/>
    <m/>
    <n v="2000"/>
    <s v="CH01"/>
    <s v="0P1795970016"/>
    <s v="Verification Completed by NSS"/>
    <s v="Phaze_2"/>
    <s v="KE-658/20-21"/>
    <n v="3"/>
    <x v="1267"/>
    <s v="PHASE_1_ACT"/>
    <m/>
    <m/>
    <n v="1612"/>
    <x v="2"/>
    <n v="1696.8400000000001"/>
    <d v="2020-07-01T00:00:00"/>
    <s v="(R). MANUFACTURE OF MACHINERY AND EQUIPMENT"/>
    <n v="722"/>
    <n v="103"/>
    <n v="112.9"/>
    <n v="153"/>
    <n v="130.80000000000001"/>
    <n v="1.1585473870682019"/>
    <n v="1627"/>
    <n v="5897.6086448184242"/>
    <m/>
    <m/>
  </r>
  <r>
    <n v="1295"/>
    <n v="292000388120"/>
    <x v="417"/>
    <s v="IGP Engineers Pvt. Ltd."/>
    <s v="GSKT,BUTYL RBR,RF,CL150,3IN"/>
    <n v="110"/>
    <s v="NOS"/>
    <n v="46.139999999999908"/>
    <m/>
    <n v="5075.3999999999896"/>
    <n v="84841010"/>
    <n v="7.4999999999999997E-2"/>
    <n v="0"/>
    <n v="0"/>
    <n v="0"/>
    <n v="0.1"/>
    <n v="0"/>
    <n v="0.18"/>
    <s v="001/2017 - III369B"/>
    <n v="380.65499999999923"/>
    <n v="0"/>
    <n v="38.065499999999922"/>
    <n v="988.94168999999783"/>
    <n v="1407.6621899999971"/>
    <s v="DOC PENDING_INV/EXIT/INV/082"/>
    <s v="2000CH010T2548120019"/>
    <s v="0T2548120019"/>
    <n v="292000388120"/>
    <s v="6003226"/>
    <d v="2020-01-11T00:00:00"/>
    <d v="2019-12-30T00:00:00"/>
    <e v="#N/A"/>
    <e v="#N/A"/>
    <e v="#N/A"/>
    <s v="Local"/>
    <m/>
    <m/>
    <m/>
    <m/>
    <m/>
    <m/>
    <n v="2000"/>
    <s v="CH01"/>
    <s v="0T2548120019"/>
    <s v="Verification Completed by NSS"/>
    <m/>
    <s v="A008521/19-20"/>
    <n v="110"/>
    <x v="1268"/>
    <s v="PHASE_1_ACT"/>
    <m/>
    <m/>
    <n v="1809"/>
    <x v="2"/>
    <n v="46.139999999999908"/>
    <d v="2019-12-01T00:00:00"/>
    <s v="(R). MANUFACTURE OF MACHINERY AND EQUIPMENT"/>
    <n v="722"/>
    <n v="96"/>
    <n v="113"/>
    <n v="153"/>
    <n v="130.80000000000001"/>
    <n v="1.1575221238938054"/>
    <n v="1840"/>
    <n v="5874.887787610608"/>
    <m/>
    <m/>
  </r>
  <r>
    <n v="1296"/>
    <n v="292102148391"/>
    <x v="418"/>
    <s v="Jay Project"/>
    <s v="CARRIER,BRG,THR,C40,1676012471053,KBL"/>
    <n v="1"/>
    <s v="NOS"/>
    <n v="5055.47"/>
    <m/>
    <n v="5055.47"/>
    <n v="84139120"/>
    <n v="7.4999999999999997E-2"/>
    <n v="0"/>
    <n v="0"/>
    <n v="0"/>
    <n v="0.1"/>
    <n v="0"/>
    <n v="0.18"/>
    <s v="001/2017-III308B"/>
    <n v="379.16025000000002"/>
    <n v="0"/>
    <n v="37.916025000000005"/>
    <n v="985.05832950000013"/>
    <n v="1402.1346045"/>
    <s v="DOC PENDING_INV/EXIT/INV/075"/>
    <s v="2000GS010P4205021315"/>
    <s v="0P4205021315"/>
    <n v="292102148391"/>
    <s v="6018639"/>
    <d v="2021-03-03T00:00:00"/>
    <d v="2021-02-06T00:00:00"/>
    <e v="#N/A"/>
    <e v="#N/A"/>
    <e v="#N/A"/>
    <s v="Local"/>
    <m/>
    <m/>
    <m/>
    <m/>
    <m/>
    <m/>
    <n v="2000"/>
    <s v="GS01"/>
    <s v="0P4205021315"/>
    <s v="Verification Completed by NSS"/>
    <s v="Phaze1_Part_2"/>
    <s v="220184/20-21"/>
    <n v="1"/>
    <x v="1269"/>
    <s v="PHASE_1_ACT"/>
    <m/>
    <s v="DUPLICATE ENTRY"/>
    <n v="1405"/>
    <x v="2"/>
    <n v="5055.47"/>
    <d v="2021-02-01T00:00:00"/>
    <s v="(R). MANUFACTURE OF MACHINERY AND EQUIPMENT"/>
    <n v="722"/>
    <n v="110"/>
    <n v="115.4"/>
    <n v="153"/>
    <n v="130.80000000000001"/>
    <n v="1.1334488734835355"/>
    <n v="1412"/>
    <n v="5730.1167764298098"/>
    <m/>
    <m/>
  </r>
  <r>
    <n v="1297"/>
    <n v="292109705963"/>
    <x v="385"/>
    <s v="Eagle Burgmann India Pvt. Ltd."/>
    <s v="O-RING,CLLR,A09637AC/0C/111.5,EAGLEBUR"/>
    <n v="2"/>
    <s v="NOS"/>
    <n v="1288.8"/>
    <m/>
    <n v="2577.6"/>
    <n v="84842000"/>
    <n v="7.4999999999999997E-2"/>
    <n v="0"/>
    <n v="0"/>
    <n v="0"/>
    <n v="0.1"/>
    <n v="0"/>
    <n v="0.18"/>
    <s v="001/2017-III369B"/>
    <n v="193.32"/>
    <n v="0"/>
    <n v="19.332000000000001"/>
    <n v="502.24535999999995"/>
    <n v="714.89735999999994"/>
    <s v="DOC PENDING_INV/EXIT/INV/069"/>
    <s v="2000CH010P3034073570"/>
    <s v="0P3034073570"/>
    <n v="292109705963"/>
    <s v="6083415"/>
    <d v="2021-09-30T00:00:00"/>
    <d v="2021-09-23T00:00:00"/>
    <e v="#N/A"/>
    <e v="#N/A"/>
    <e v="#N/A"/>
    <s v="Local"/>
    <m/>
    <m/>
    <m/>
    <m/>
    <m/>
    <m/>
    <n v="2000"/>
    <s v="CH01"/>
    <s v="0P3034073570"/>
    <s v="Verification Completed by NSS"/>
    <m/>
    <n v="27104010"/>
    <n v="2"/>
    <x v="1270"/>
    <s v="PHASE_1_ACT"/>
    <m/>
    <m/>
    <n v="1176"/>
    <x v="2"/>
    <n v="2506.0500000000002"/>
    <d v="2021-09-01T00:00:00"/>
    <s v="(R). MANUFACTURE OF MACHINERY AND EQUIPMENT"/>
    <n v="722"/>
    <n v="117"/>
    <n v="120.7"/>
    <n v="153"/>
    <n v="130.80000000000001"/>
    <n v="1.0836785418392709"/>
    <n v="1200"/>
    <n v="5431.5052195526105"/>
    <m/>
    <m/>
  </r>
  <r>
    <n v="1298"/>
    <n v="292111348815"/>
    <x v="410"/>
    <s v="Shasan Piping Solution"/>
    <s v="ELB,SW,A105,CL3000,90°,1IN,IBR"/>
    <n v="28"/>
    <s v="NOS"/>
    <n v="121.42857142857143"/>
    <m/>
    <n v="3400"/>
    <n v="73071190"/>
    <n v="0.1"/>
    <s v="050/2017-377"/>
    <n v="0"/>
    <m/>
    <n v="0.1"/>
    <m/>
    <n v="0.18"/>
    <s v="001/2017-III221"/>
    <n v="340"/>
    <n v="0"/>
    <n v="34"/>
    <n v="679.31999999999994"/>
    <n v="1053.32"/>
    <s v="DOC PENDING_INV/EXIT/INV/097"/>
    <s v="2000CH010T1734350018"/>
    <s v="0T1734350018"/>
    <n v="292111348815"/>
    <s v="6098560"/>
    <d v="2021-11-18T00:00:00"/>
    <d v="2021-11-01T00:00:00"/>
    <e v="#N/A"/>
    <e v="#N/A"/>
    <e v="#N/A"/>
    <s v="Local"/>
    <m/>
    <m/>
    <m/>
    <m/>
    <m/>
    <m/>
    <n v="2000"/>
    <s v="CH01"/>
    <s v="0T1734350018"/>
    <s v="Verification Completed by NSS"/>
    <m/>
    <s v="SPS-077/21-22"/>
    <n v="28"/>
    <x v="1271"/>
    <s v="PHASE_3_ACT"/>
    <m/>
    <m/>
    <n v="1137"/>
    <x v="2"/>
    <n v="178.6"/>
    <d v="2021-11-01T00:00:00"/>
    <s v="(R). MANUFACTURE OF MACHINERY AND EQUIPMENT"/>
    <n v="722"/>
    <n v="119"/>
    <n v="120.8"/>
    <n v="153"/>
    <n v="130.80000000000001"/>
    <n v="1.0827814569536425"/>
    <n v="1139"/>
    <n v="5414.7735099337751"/>
    <m/>
    <m/>
  </r>
  <r>
    <n v="1299"/>
    <n v="292003709955"/>
    <x v="315"/>
    <s v="Swelore Engineering Pvt. Ltd."/>
    <s v="GSKT,COV,ADJ,SD2016,WDD3000/95VX,SWELORE"/>
    <n v="13"/>
    <s v="NOS"/>
    <n v="381.1"/>
    <m/>
    <n v="4954.3"/>
    <n v="84139110"/>
    <n v="7.4999999999999997E-2"/>
    <n v="0"/>
    <n v="0"/>
    <n v="0"/>
    <n v="0.1"/>
    <n v="0"/>
    <n v="0.18"/>
    <s v="001/2017-III317A"/>
    <n v="371.57249999999999"/>
    <n v="0"/>
    <n v="37.157249999999998"/>
    <n v="965.34535500000004"/>
    <n v="1374.0751049999999"/>
    <s v="DOC PENDING_INV/EXIT/INV/077"/>
    <s v="2000CH010P4207030107"/>
    <s v="0P4207030107"/>
    <n v="292003709955"/>
    <s v="6031917"/>
    <d v="2020-05-26T00:00:00"/>
    <d v="2020-02-28T00:00:00"/>
    <e v="#N/A"/>
    <e v="#N/A"/>
    <e v="#N/A"/>
    <s v="Local"/>
    <m/>
    <m/>
    <m/>
    <m/>
    <m/>
    <m/>
    <n v="2000"/>
    <s v="CH01"/>
    <s v="0P4207030107"/>
    <s v="Verification Completed by NSS"/>
    <m/>
    <s v="SEPL/1228/19-20,SEPL/0159/20-21"/>
    <n v="13"/>
    <x v="1272"/>
    <s v="PHASE_1_ACT"/>
    <m/>
    <n v="1"/>
    <n v="1749"/>
    <x v="2"/>
    <n v="381.1"/>
    <d v="2020-02-01T00:00:00"/>
    <s v="(R). MANUFACTURE OF MACHINERY AND EQUIPMENT"/>
    <n v="722"/>
    <n v="98"/>
    <n v="113.2"/>
    <n v="153"/>
    <n v="130.80000000000001"/>
    <n v="1.1554770318021201"/>
    <n v="1778"/>
    <n v="5724.5798586572437"/>
    <m/>
    <m/>
  </r>
  <r>
    <n v="1300"/>
    <n v="292105617941"/>
    <x v="384"/>
    <s v="Fluid Controls Private Limited"/>
    <s v="CONNR,TUBE,COMPR,MALE,1/4X3/4IN,SS316"/>
    <n v="23"/>
    <s v="EA"/>
    <n v="214"/>
    <m/>
    <n v="4922"/>
    <n v="73072200"/>
    <n v="0.1"/>
    <s v="050/2017-377"/>
    <n v="0"/>
    <m/>
    <n v="0.1"/>
    <m/>
    <n v="0.18"/>
    <s v="001/2017-III221"/>
    <n v="492.20000000000005"/>
    <n v="0"/>
    <n v="49.220000000000006"/>
    <n v="983.41559999999993"/>
    <n v="1524.8355999999999"/>
    <s v="DOC PENDING_INV/EXIT/INV/098"/>
    <s v="2000CH010T1739270131"/>
    <s v="0T1739270131"/>
    <n v="292105617941"/>
    <s v="6049240"/>
    <d v="2021-06-16T00:00:00"/>
    <d v="2021-06-08T00:00:00"/>
    <e v="#N/A"/>
    <e v="#N/A"/>
    <e v="#N/A"/>
    <s v="Local"/>
    <m/>
    <m/>
    <m/>
    <m/>
    <m/>
    <m/>
    <n v="2000"/>
    <s v="CH01"/>
    <s v="0T1739270131"/>
    <s v="Verification Completed by NSS"/>
    <m/>
    <s v="FCP/48/SI/0417"/>
    <n v="23"/>
    <x v="1273"/>
    <s v="PHASE_3_ACT"/>
    <m/>
    <m/>
    <n v="1283"/>
    <x v="2"/>
    <n v="214"/>
    <d v="2021-06-01T00:00:00"/>
    <s v="(R). MANUFACTURE OF MACHINERY AND EQUIPMENT"/>
    <n v="722"/>
    <n v="114"/>
    <n v="118.1"/>
    <n v="153"/>
    <n v="130.80000000000001"/>
    <n v="1.1075359864521592"/>
    <n v="1292"/>
    <n v="5451.2921253175273"/>
    <m/>
    <m/>
  </r>
  <r>
    <n v="1301"/>
    <n v="291907717905"/>
    <x v="199"/>
    <s v="Shasan Piping Solution"/>
    <s v="TEE,EQ,BW,A234-WPB,40/40,3X3IN"/>
    <n v="8"/>
    <s v="NOS"/>
    <n v="122.5"/>
    <m/>
    <n v="980"/>
    <n v="73079990"/>
    <n v="0.1"/>
    <s v="050/2017-377A"/>
    <n v="0"/>
    <m/>
    <n v="0.1"/>
    <m/>
    <n v="0.18"/>
    <s v="001/2017-III221"/>
    <n v="98"/>
    <n v="0"/>
    <n v="9.8000000000000007"/>
    <n v="195.80399999999997"/>
    <n v="303.60399999999998"/>
    <s v="DOC PENDING_INV/EXIT/INV/097"/>
    <s v="2000CH010T1729910005"/>
    <s v="0T1729910005"/>
    <n v="291907717905"/>
    <s v="6056408"/>
    <d v="2019-08-08T00:00:00"/>
    <d v="2019-08-07T00:00:00"/>
    <e v="#N/A"/>
    <e v="#N/A"/>
    <e v="#N/A"/>
    <s v="Local"/>
    <m/>
    <m/>
    <m/>
    <m/>
    <m/>
    <m/>
    <n v="2000"/>
    <s v="CH01"/>
    <s v="0T1729910005"/>
    <s v="Verification Completed by NSS"/>
    <m/>
    <s v="SPS-067/19-20"/>
    <n v="8"/>
    <x v="1274"/>
    <s v="PHASE_3_ACT"/>
    <m/>
    <m/>
    <n v="1954"/>
    <x v="2"/>
    <n v="612.00999999999874"/>
    <d v="2019-08-01T00:00:00"/>
    <s v="(R). MANUFACTURE OF MACHINERY AND EQUIPMENT"/>
    <n v="722"/>
    <n v="92"/>
    <n v="113.6"/>
    <n v="153"/>
    <n v="130.80000000000001"/>
    <n v="1.1514084507042255"/>
    <n v="1962"/>
    <n v="5637.3878873239328"/>
    <m/>
    <m/>
  </r>
  <r>
    <n v="1302"/>
    <n v="292213011112"/>
    <x v="327"/>
    <s v="IGP Engineers Pvt. Ltd."/>
    <s v="GSKT,GRVD,MTL,CL300,RF,GPH,SS,8IN,51KF"/>
    <n v="7"/>
    <s v="NOS"/>
    <n v="698"/>
    <m/>
    <n v="4886"/>
    <n v="84841010"/>
    <n v="7.4999999999999997E-2"/>
    <n v="0"/>
    <n v="0"/>
    <n v="0"/>
    <n v="0.1"/>
    <n v="0"/>
    <n v="0.18"/>
    <s v="001/2017 - III369B"/>
    <n v="366.45"/>
    <n v="0"/>
    <n v="36.645000000000003"/>
    <n v="952.03710000000001"/>
    <n v="1355.1321"/>
    <s v="DOC PENDING_INV/EXIT/INV/082"/>
    <s v="2000CH010T2541870027"/>
    <s v="0T2541870027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870027"/>
    <s v="Verification Completed by NSS"/>
    <m/>
    <s v="IGP09023/22-23"/>
    <n v="7"/>
    <x v="1275"/>
    <s v="PHASE_1_ACT"/>
    <m/>
    <m/>
    <n v="741"/>
    <x v="2"/>
    <n v="698"/>
    <d v="2022-12-01T00:00:00"/>
    <s v="(R). MANUFACTURE OF MACHINERY AND EQUIPMENT"/>
    <n v="722"/>
    <n v="132"/>
    <n v="126.3"/>
    <n v="153"/>
    <n v="130.80000000000001"/>
    <n v="1.0356294536817103"/>
    <n v="744"/>
    <n v="5060.0855106888366"/>
    <m/>
    <m/>
  </r>
  <r>
    <n v="1303"/>
    <n v="291903222052"/>
    <x v="239"/>
    <s v="Eagle Burgmann India Pvt. Ltd."/>
    <s v="O-RING,CLLR,A11163AB/0A,111.5,EAGLEBUR"/>
    <n v="3"/>
    <s v="NOS"/>
    <n v="1624.7"/>
    <m/>
    <n v="4874.1000000000004"/>
    <n v="84842000"/>
    <n v="7.4999999999999997E-2"/>
    <n v="0"/>
    <n v="0"/>
    <n v="0"/>
    <n v="0.1"/>
    <n v="0"/>
    <n v="0.18"/>
    <s v="001/2017-III369B"/>
    <n v="365.5575"/>
    <n v="0"/>
    <n v="36.555750000000003"/>
    <n v="949.71838500000013"/>
    <n v="1351.831635"/>
    <s v="DOC PENDING_INV/EXIT/INV/069"/>
    <s v="2000CH010P3034071942"/>
    <s v="0P3034071942"/>
    <n v="291903222052"/>
    <s v="6023641"/>
    <d v="2019-04-02T00:00:00"/>
    <d v="2019-03-29T00:00:00"/>
    <e v="#N/A"/>
    <e v="#N/A"/>
    <e v="#N/A"/>
    <s v="Local"/>
    <m/>
    <m/>
    <m/>
    <m/>
    <m/>
    <m/>
    <n v="2000"/>
    <s v="CH01"/>
    <s v="0P3034071942"/>
    <s v="Verification Completed by NSS"/>
    <s v="Phaze1_Part_2"/>
    <s v="27108588/27106408"/>
    <n v="3"/>
    <x v="1276"/>
    <s v="PHASE_1_ACT"/>
    <m/>
    <m/>
    <n v="2085"/>
    <x v="2"/>
    <n v="1624.7"/>
    <d v="2019-03-01T00:00:00"/>
    <s v="(R). MANUFACTURE OF MACHINERY AND EQUIPMENT"/>
    <n v="722"/>
    <n v="87"/>
    <n v="112.3"/>
    <n v="153"/>
    <n v="130.80000000000001"/>
    <n v="1.1647373107747108"/>
    <n v="2115"/>
    <n v="5677.0461264470177"/>
    <m/>
    <m/>
  </r>
  <r>
    <n v="1304"/>
    <n v="171800868713"/>
    <x v="419"/>
    <s v="Severn Glocon India Pvt Ltd."/>
    <s v="GUIDE,STELLITE 6,1111/10000-640,SEVRN-GL"/>
    <n v="1"/>
    <s v="EA"/>
    <n v="4815.8299999999899"/>
    <m/>
    <n v="4815.8299999999899"/>
    <n v="84819090"/>
    <n v="7.4999999999999997E-2"/>
    <n v="0"/>
    <n v="0"/>
    <n v="0"/>
    <n v="0.1"/>
    <n v="0"/>
    <n v="0.18"/>
    <s v="001/2017-III368"/>
    <n v="361.18724999999921"/>
    <n v="0"/>
    <n v="36.11872499999992"/>
    <n v="938.36447549999798"/>
    <n v="1335.6704504999971"/>
    <s v="DOC PENDING_INV/EXIT/INV/072"/>
    <s v="2000GS010P4102200590"/>
    <s v="0P4102200590"/>
    <n v="291803058455"/>
    <s v="6024441"/>
    <d v="2018-04-13T00:00:00"/>
    <d v="2018-04-02T00:00:00"/>
    <n v="171800868713"/>
    <s v="1001367"/>
    <d v="2018-04-05T00:00:00"/>
    <s v="Local"/>
    <m/>
    <m/>
    <m/>
    <m/>
    <m/>
    <m/>
    <n v="2000"/>
    <s v="GS01"/>
    <s v="0P4102200590"/>
    <s v="Verification Completed by NSS"/>
    <m/>
    <s v="SGL/0001/18-19"/>
    <n v="1"/>
    <x v="1277"/>
    <s v="PHASE_1_ACT"/>
    <m/>
    <s v="REQUIRED DOCUMENTS"/>
    <n v="2446"/>
    <x v="2"/>
    <n v="4815.8299999999899"/>
    <d v="2018-04-01T00:00:00"/>
    <s v="(R). MANUFACTURE OF MACHINERY AND EQUIPMENT"/>
    <n v="722"/>
    <n v="76"/>
    <n v="110.1"/>
    <n v="153"/>
    <n v="130.80000000000001"/>
    <n v="1.1880108991825615"/>
    <n v="2449"/>
    <n v="5721.2585286103431"/>
    <m/>
    <m/>
  </r>
  <r>
    <n v="1305"/>
    <n v="291803566935"/>
    <x v="399"/>
    <s v="STARFLEX SEALING INDIA PVT LTD"/>
    <s v="GSKT,BUTYL RBR,FF,CL150,6IN"/>
    <n v="101"/>
    <s v="NOS"/>
    <n v="47.678118811881085"/>
    <m/>
    <n v="4815.4899999999898"/>
    <n v="84841010"/>
    <n v="7.4999999999999997E-2"/>
    <n v="0"/>
    <n v="0"/>
    <n v="0"/>
    <n v="0.1"/>
    <n v="0"/>
    <n v="0.18"/>
    <s v="001/2017 - III369B"/>
    <n v="361.16174999999924"/>
    <n v="0"/>
    <n v="36.116174999999927"/>
    <n v="938.29822649999801"/>
    <n v="1335.5761514999972"/>
    <s v="DOC PENDING_INV/EXIT/INV/082"/>
    <s v="2000CH010T2548120010"/>
    <s v="0T2548120010"/>
    <n v="291803566935"/>
    <s v="6028907"/>
    <d v="2018-05-02T00:00:00"/>
    <d v="2017-11-03T00:00:00"/>
    <e v="#N/A"/>
    <e v="#N/A"/>
    <e v="#N/A"/>
    <s v="Local"/>
    <m/>
    <m/>
    <m/>
    <m/>
    <m/>
    <m/>
    <n v="2000"/>
    <s v="CH01"/>
    <s v="0T2548120010"/>
    <s v="Verification Completed by NSS"/>
    <m/>
    <s v="A011718/LUB00005"/>
    <n v="101"/>
    <x v="1278"/>
    <s v="PHASE_1_ACT"/>
    <m/>
    <m/>
    <n v="2596"/>
    <x v="2"/>
    <n v="47.678118811881085"/>
    <d v="2017-11-01T00:00:00"/>
    <s v="(R). MANUFACTURE OF MACHINERY AND EQUIPMENT"/>
    <n v="722"/>
    <n v="71"/>
    <n v="109.3"/>
    <n v="153"/>
    <n v="130.80000000000001"/>
    <n v="1.1967063129002746"/>
    <n v="2600"/>
    <n v="5762.7272827081315"/>
    <m/>
    <m/>
  </r>
  <r>
    <n v="1306"/>
    <n v="292008338160"/>
    <x v="413"/>
    <s v="Flowserve Sanmar Pvt. Ltd."/>
    <s v="INSERT MTG,VITON,2H-134377-R2/6,SANMAR"/>
    <n v="4"/>
    <s v="NOS"/>
    <n v="1203"/>
    <m/>
    <n v="4812"/>
    <n v="40169320"/>
    <n v="0.1"/>
    <n v="0"/>
    <n v="0"/>
    <n v="0"/>
    <n v="0.1"/>
    <n v="0"/>
    <n v="0.18"/>
    <s v="001/2017-III123A"/>
    <n v="481.20000000000005"/>
    <n v="0"/>
    <n v="48.120000000000005"/>
    <n v="961.43759999999986"/>
    <n v="1490.7575999999999"/>
    <s v="DOC PENDING_INV/EXIT/INV/076"/>
    <s v="2000CH010P4205024285"/>
    <s v="0P4205024285"/>
    <n v="292008338160"/>
    <s v="6074391"/>
    <d v="2020-10-22T00:00:00"/>
    <d v="2020-08-25T00:00:00"/>
    <e v="#N/A"/>
    <e v="#N/A"/>
    <e v="#N/A"/>
    <s v="Local"/>
    <m/>
    <m/>
    <m/>
    <m/>
    <m/>
    <m/>
    <n v="2000"/>
    <s v="CH01"/>
    <s v="0P4205024285"/>
    <s v="Verification Completed by NSS"/>
    <m/>
    <n v="6100437572"/>
    <n v="4"/>
    <x v="1279"/>
    <s v="PHASE_1_ACT"/>
    <m/>
    <s v="documents required for remaining qty"/>
    <n v="1570"/>
    <x v="2"/>
    <n v="1203"/>
    <d v="2020-08-01T00:00:00"/>
    <s v="(R). MANUFACTURE OF MACHINERY AND EQUIPMENT"/>
    <n v="722"/>
    <n v="104"/>
    <n v="113.6"/>
    <n v="153"/>
    <n v="130.80000000000001"/>
    <n v="1.1514084507042255"/>
    <n v="1596"/>
    <n v="5540.5774647887329"/>
    <m/>
    <m/>
  </r>
  <r>
    <n v="1307"/>
    <n v="292102088331"/>
    <x v="280"/>
    <s v="EMERSON PROCESS MANAGEMENT"/>
    <s v="GSKT,1J5047X0062,FISH-CO"/>
    <n v="3"/>
    <s v="NOS"/>
    <n v="1602"/>
    <m/>
    <n v="4806"/>
    <n v="84819090"/>
    <n v="7.4999999999999997E-2"/>
    <n v="0"/>
    <n v="0"/>
    <m/>
    <n v="0.1"/>
    <n v="0"/>
    <n v="0.18"/>
    <s v="001/2017-III368"/>
    <n v="360.45"/>
    <n v="0"/>
    <n v="36.045000000000002"/>
    <n v="936.44909999999993"/>
    <n v="1332.9440999999999"/>
    <s v="DOC PENDING_INV/EXIT/INV/073"/>
    <s v="2000CH010P4102214918"/>
    <s v="0P4102214918"/>
    <n v="292102088331"/>
    <s v="6018193"/>
    <d v="2021-03-02T00:00:00"/>
    <d v="2021-02-23T00:00:00"/>
    <e v="#N/A"/>
    <e v="#N/A"/>
    <e v="#N/A"/>
    <s v="Local"/>
    <m/>
    <m/>
    <m/>
    <m/>
    <m/>
    <m/>
    <n v="2000"/>
    <s v="CH01"/>
    <s v="0P4102214918"/>
    <s v="Verification Completed by NSS"/>
    <m/>
    <n v="9320633409"/>
    <n v="3"/>
    <x v="1280"/>
    <s v="PHASE_1_ACT"/>
    <m/>
    <s v="Documents required for remaining qty"/>
    <n v="1388"/>
    <x v="2"/>
    <n v="1602"/>
    <d v="2021-02-01T00:00:00"/>
    <s v="(R). MANUFACTURE OF MACHINERY AND EQUIPMENT"/>
    <n v="722"/>
    <n v="110"/>
    <n v="115.4"/>
    <n v="153"/>
    <n v="130.80000000000001"/>
    <n v="1.1334488734835355"/>
    <n v="1412"/>
    <n v="5447.3552859618712"/>
    <m/>
    <m/>
  </r>
  <r>
    <n v="1308"/>
    <n v="291606214616"/>
    <x v="420"/>
    <s v="RUCHI ENTERPRISE"/>
    <s v="SAFETY TAPE,BARRIER,3INX250M"/>
    <n v="16"/>
    <s v="NOS"/>
    <n v="300"/>
    <m/>
    <n v="4800"/>
    <n v="39209999"/>
    <n v="0.15"/>
    <m/>
    <n v="0"/>
    <m/>
    <n v="0.1"/>
    <m/>
    <n v="0.18"/>
    <s v="001/2017-III106"/>
    <n v="720"/>
    <n v="0"/>
    <n v="72"/>
    <n v="1006.56"/>
    <n v="1798.56"/>
    <s v="DOC PENDING_INV/EXIT/INV/097"/>
    <s v="2000CH010T1625110001"/>
    <s v="0T1625110001"/>
    <n v="291606214616"/>
    <s v="0058118"/>
    <d v="2016-12-31T00:00:00"/>
    <d v="2016-12-24T00:00:00"/>
    <e v="#N/A"/>
    <e v="#N/A"/>
    <e v="#N/A"/>
    <s v="Local"/>
    <m/>
    <m/>
    <m/>
    <m/>
    <m/>
    <m/>
    <n v="2000"/>
    <s v="CH01"/>
    <s v="0T1625110001"/>
    <s v="Verification Completed by NSS"/>
    <m/>
    <n v="972"/>
    <n v="16"/>
    <x v="1281"/>
    <s v="PHASE_3_ACT"/>
    <m/>
    <m/>
    <n v="2910"/>
    <x v="2"/>
    <n v="300"/>
    <d v="2016-12-01T00:00:00"/>
    <s v="(R). MANUFACTURE OF MACHINERY AND EQUIPMENT"/>
    <n v="722"/>
    <n v="60"/>
    <n v="108.3"/>
    <n v="153"/>
    <n v="130.80000000000001"/>
    <n v="1.2077562326869808"/>
    <n v="2935"/>
    <n v="5797.2299168975078"/>
    <m/>
    <m/>
  </r>
  <r>
    <n v="1309"/>
    <n v="291603877320"/>
    <x v="322"/>
    <s v="Larsen &amp; Toubro Limited"/>
    <s v="FSE,HRC,415VAC,125A,100KA,HN,L&amp;T"/>
    <n v="15"/>
    <s v="EA"/>
    <n v="319.61533333333261"/>
    <m/>
    <n v="4794.2299999999896"/>
    <n v="85369090"/>
    <n v="0.1"/>
    <m/>
    <n v="0"/>
    <m/>
    <n v="0.1"/>
    <m/>
    <n v="0.18"/>
    <s v="001/2017-III388A"/>
    <n v="479.42299999999898"/>
    <n v="0"/>
    <n v="47.942299999999904"/>
    <n v="957.88715399999785"/>
    <n v="1485.2524539999968"/>
    <s v="DOC PENDING_INV/EXIT/INV/098"/>
    <s v="2000GS010T2062320084"/>
    <s v="0T2062320084"/>
    <n v="291603877320"/>
    <s v="0037503"/>
    <d v="2016-08-20T00:00:00"/>
    <d v="2016-08-05T00:00:00"/>
    <e v="#N/A"/>
    <e v="#N/A"/>
    <e v="#N/A"/>
    <s v="Local"/>
    <m/>
    <m/>
    <m/>
    <m/>
    <m/>
    <m/>
    <n v="2000"/>
    <s v="GS01"/>
    <s v="0T2062320084"/>
    <s v="Zero Stock_Line Item"/>
    <m/>
    <n v="1150006013"/>
    <n v="15"/>
    <x v="1282"/>
    <s v="PHASE_3_ACT"/>
    <m/>
    <m/>
    <n v="3051"/>
    <x v="1"/>
    <n v="319.61533333333261"/>
    <d v="2016-08-01T00:00:00"/>
    <s v="(Q). MANUFACTURE OF ELECTRICAL EQUIPMENT"/>
    <n v="666"/>
    <n v="56"/>
    <n v="108"/>
    <n v="153"/>
    <n v="133.4"/>
    <n v="1.2351851851851852"/>
    <n v="3057"/>
    <n v="5921.7618703703574"/>
    <m/>
    <m/>
  </r>
  <r>
    <n v="1310"/>
    <n v="291605318690"/>
    <x v="373"/>
    <s v="ALIKRAFT ENGINEERS PVT LTD."/>
    <s v="DISC,SS316+ST,6E1667S,MEKASTER"/>
    <n v="4"/>
    <s v="NOS"/>
    <n v="341.25"/>
    <m/>
    <n v="1365"/>
    <n v="84819090"/>
    <n v="7.4999999999999997E-2"/>
    <m/>
    <n v="0"/>
    <m/>
    <n v="0.1"/>
    <m/>
    <n v="0.18"/>
    <s v="001/2017-III368"/>
    <n v="102.375"/>
    <n v="0"/>
    <n v="10.237500000000001"/>
    <n v="265.97024999999996"/>
    <n v="378.58274999999998"/>
    <s v="DOC PENDING_INV/EXIT/INV/097"/>
    <s v="2000CH010P5269300517"/>
    <s v="0P5269300517"/>
    <n v="291605318690"/>
    <s v="0050061"/>
    <d v="2016-11-11T00:00:00"/>
    <d v="2016-11-04T00:00:00"/>
    <e v="#N/A"/>
    <e v="#N/A"/>
    <e v="#N/A"/>
    <s v="Local"/>
    <m/>
    <m/>
    <m/>
    <m/>
    <m/>
    <m/>
    <n v="2000"/>
    <s v="CH01"/>
    <s v="0P5269300517"/>
    <s v="Verification Completed by NSS"/>
    <s v="Phaze1_Part_2"/>
    <s v="2016-17/407/G-18-19-237"/>
    <n v="4"/>
    <x v="1283"/>
    <s v="PHASE_3_ACT"/>
    <m/>
    <m/>
    <n v="2960"/>
    <x v="2"/>
    <n v="1192.1849999999974"/>
    <d v="2016-11-01T00:00:00"/>
    <s v="(R). MANUFACTURE OF MACHINERY AND EQUIPMENT"/>
    <n v="722"/>
    <n v="59"/>
    <n v="107.5"/>
    <n v="153"/>
    <n v="130.80000000000001"/>
    <n v="1.2167441860465118"/>
    <n v="2965"/>
    <n v="5802.3366697674301"/>
    <m/>
    <m/>
  </r>
  <r>
    <n v="1311"/>
    <n v="291605234793"/>
    <x v="421"/>
    <s v="EKON ABRASIVES"/>
    <s v="LAPPING PASTE,FINE,400G/TUBE"/>
    <n v="27"/>
    <s v="EA"/>
    <n v="175.25703703703664"/>
    <m/>
    <n v="4731.9399999999896"/>
    <n v="34054000"/>
    <n v="0.1"/>
    <n v="0"/>
    <n v="0"/>
    <n v="0"/>
    <n v="0.1"/>
    <n v="0"/>
    <n v="0.18"/>
    <s v="001/2017-III62A"/>
    <n v="473.19399999999899"/>
    <n v="0"/>
    <n v="47.319399999999902"/>
    <n v="945.44161199999792"/>
    <n v="1465.9550119999967"/>
    <s v="DOC PENDING_INV/EXIT/INV/081"/>
    <s v="2000CH010T0105200013"/>
    <s v="0T0105200013"/>
    <n v="291605234793"/>
    <s v="0048993"/>
    <d v="2016-11-05T00:00:00"/>
    <d v="2016-10-20T00:00:00"/>
    <e v="#N/A"/>
    <e v="#N/A"/>
    <e v="#N/A"/>
    <s v="Local"/>
    <m/>
    <m/>
    <m/>
    <m/>
    <m/>
    <m/>
    <n v="2000"/>
    <s v="CH01"/>
    <s v="0T0105200013"/>
    <s v="Verification Completed by NSS"/>
    <m/>
    <n v="1715287"/>
    <n v="27"/>
    <x v="1284"/>
    <s v="PHASE_1_ACT"/>
    <m/>
    <m/>
    <n v="2975"/>
    <x v="2"/>
    <n v="175.25703703703664"/>
    <d v="2016-10-01T00:00:00"/>
    <s v="(R). MANUFACTURE OF MACHINERY AND EQUIPMENT"/>
    <n v="722"/>
    <n v="58"/>
    <n v="107.9"/>
    <n v="153"/>
    <n v="130.80000000000001"/>
    <n v="1.2122335495829473"/>
    <n v="2996"/>
    <n v="5736.2164226135192"/>
    <m/>
    <m/>
  </r>
  <r>
    <n v="1312"/>
    <n v="291706381385"/>
    <x v="144"/>
    <s v="Swam Pneumatics Pvt. Ltd"/>
    <s v="V-BELT,52220106,SWAM-PNU"/>
    <n v="1"/>
    <s v="SET"/>
    <n v="4720"/>
    <m/>
    <n v="4720"/>
    <n v="84149040"/>
    <n v="7.4999999999999997E-2"/>
    <n v="0"/>
    <n v="0"/>
    <n v="0"/>
    <n v="0.1"/>
    <n v="0"/>
    <n v="0.18"/>
    <s v="001/2017-III317B"/>
    <n v="354"/>
    <n v="0"/>
    <n v="35.4"/>
    <n v="919.69199999999989"/>
    <n v="1309.0919999999999"/>
    <s v="DOC PENDING_INV/EXIT/INV/070"/>
    <s v="2000GS010P3902030524"/>
    <s v="0P3902030524"/>
    <n v="291706381385"/>
    <s v="6054089"/>
    <d v="2017-11-04T00:00:00"/>
    <d v="2017-10-16T00:00:00"/>
    <e v="#N/A"/>
    <e v="#N/A"/>
    <e v="#N/A"/>
    <s v="Local"/>
    <m/>
    <m/>
    <m/>
    <m/>
    <m/>
    <m/>
    <n v="2000"/>
    <s v="GS01"/>
    <s v="0P3902030524"/>
    <s v="Verification Completed by NSS"/>
    <s v="Phaze1_Part_2"/>
    <s v="SP/IG/217"/>
    <n v="1"/>
    <x v="1285"/>
    <s v="PHASE_1_ACT"/>
    <m/>
    <s v="Documents Required for remaining quantity."/>
    <n v="2614"/>
    <x v="2"/>
    <n v="4720"/>
    <d v="2017-10-01T00:00:00"/>
    <s v="(R). MANUFACTURE OF MACHINERY AND EQUIPMENT"/>
    <n v="722"/>
    <n v="70"/>
    <n v="109"/>
    <n v="153"/>
    <n v="130.80000000000001"/>
    <n v="1.2000000000000002"/>
    <n v="2631"/>
    <n v="5664.0000000000009"/>
    <m/>
    <m/>
  </r>
  <r>
    <n v="1313"/>
    <m/>
    <x v="11"/>
    <s v="Vraj Electricals"/>
    <s v="CONT AUX,1NO+1NC,CSSDFZX33,CSELCTRC"/>
    <n v="16"/>
    <s v="NOS"/>
    <n v="295"/>
    <m/>
    <n v="4720"/>
    <n v="85369090"/>
    <n v="0.1"/>
    <m/>
    <m/>
    <m/>
    <n v="0.1"/>
    <m/>
    <n v="0.18"/>
    <s v="001/2017-III388A"/>
    <n v="472"/>
    <n v="0"/>
    <n v="47.2"/>
    <n v="943.05599999999993"/>
    <n v="1462.2559999999999"/>
    <s v="DOC PENDING_INV/EXIT/INV/165"/>
    <s v="2000GS010P4610210026"/>
    <s v="2000GS010P4610210026"/>
    <n v="291605234550"/>
    <s v="0048988"/>
    <d v="2016-11-05T00:00:00"/>
    <d v="2016-10-27T00:00:00"/>
    <e v="#N/A"/>
    <e v="#N/A"/>
    <e v="#N/A"/>
    <s v="Local"/>
    <m/>
    <m/>
    <m/>
    <m/>
    <m/>
    <m/>
    <n v="2000"/>
    <s v="GS01"/>
    <s v="0P4610210026"/>
    <s v="Verification Completed by NSS"/>
    <s v="Phaze1_Part_2"/>
    <s v="T-1196-1617,T-1195-1617"/>
    <n v="16"/>
    <x v="1285"/>
    <s v="PHASE_6_ACT"/>
    <m/>
    <m/>
    <n v="2968"/>
    <x v="1"/>
    <n v="295"/>
    <d v="2016-10-01T00:00:00"/>
    <s v="(Q). MANUFACTURE OF ELECTRICAL EQUIPMENT"/>
    <n v="666"/>
    <n v="58"/>
    <n v="107.9"/>
    <n v="153"/>
    <n v="133.4"/>
    <n v="1.2363299351251158"/>
    <n v="2996"/>
    <n v="5835.4772937905464"/>
    <m/>
    <m/>
  </r>
  <r>
    <n v="1314"/>
    <n v="292104563446"/>
    <x v="259"/>
    <s v="Fluid Controls Private Limited"/>
    <s v="NIP,THD,50MM,1/2(M)X3/4(F)IN,SS316"/>
    <n v="21"/>
    <s v="NOS"/>
    <n v="21.333333333333332"/>
    <m/>
    <n v="448"/>
    <n v="73072200"/>
    <n v="0.1"/>
    <s v="050/2017-377"/>
    <n v="0"/>
    <m/>
    <n v="0.1"/>
    <m/>
    <n v="0.18"/>
    <s v="001/2017-III221"/>
    <n v="44.800000000000004"/>
    <n v="0"/>
    <n v="4.4800000000000004"/>
    <n v="89.510400000000004"/>
    <n v="138.79040000000001"/>
    <s v="DOC PENDING_INV/EXIT/INV/097"/>
    <s v="2000CH010T1710560027"/>
    <s v="0T1710560027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10560027"/>
    <s v="Verification Completed by NSS"/>
    <m/>
    <s v="FCP/48/SI/0108"/>
    <n v="21"/>
    <x v="1286"/>
    <s v="PHASE_3_ACT"/>
    <m/>
    <m/>
    <n v="1335"/>
    <x v="2"/>
    <n v="224"/>
    <d v="2021-04-01T00:00:00"/>
    <s v="(R). MANUFACTURE OF MACHINERY AND EQUIPMENT"/>
    <n v="722"/>
    <n v="112"/>
    <n v="116.7"/>
    <n v="153"/>
    <n v="130.80000000000001"/>
    <n v="1.1208226221079691"/>
    <n v="1353"/>
    <n v="5272.3496143958864"/>
    <m/>
    <m/>
  </r>
  <r>
    <n v="1315"/>
    <n v="291802424620"/>
    <x v="393"/>
    <s v="Larsen &amp; Toubro Limited"/>
    <s v="RLLR,TEST/SVCE GUIDE,189010007181,L&amp;T"/>
    <n v="13"/>
    <s v="EA"/>
    <n v="361"/>
    <m/>
    <n v="4693"/>
    <n v="85389000"/>
    <n v="0.15"/>
    <n v="0"/>
    <n v="0"/>
    <n v="0"/>
    <n v="0.1"/>
    <n v="0"/>
    <n v="0.18"/>
    <s v="001/2017-III389"/>
    <n v="703.94999999999993"/>
    <n v="0"/>
    <n v="70.394999999999996"/>
    <n v="984.12210000000005"/>
    <n v="1758.4670999999998"/>
    <s v="DOC PENDING_INV/EXIT/INV/078"/>
    <s v="2000CH010P4610290136"/>
    <s v="0P4610290136"/>
    <n v="291802424620"/>
    <s v="6020013"/>
    <d v="2018-03-23T00:00:00"/>
    <d v="2018-03-14T00:00:00"/>
    <e v="#N/A"/>
    <e v="#N/A"/>
    <e v="#N/A"/>
    <s v="Local"/>
    <m/>
    <m/>
    <m/>
    <m/>
    <m/>
    <m/>
    <n v="2000"/>
    <s v="CH01"/>
    <s v="0P4610290136"/>
    <s v="Verification Completed by NSS"/>
    <m/>
    <n v="1247000138"/>
    <n v="13"/>
    <x v="1287"/>
    <s v="PHASE_1_ACT"/>
    <m/>
    <n v="1"/>
    <n v="2465"/>
    <x v="2"/>
    <n v="361"/>
    <d v="2018-03-01T00:00:00"/>
    <s v="(R). MANUFACTURE OF MACHINERY AND EQUIPMENT"/>
    <n v="722"/>
    <n v="75"/>
    <n v="109.9"/>
    <n v="153"/>
    <n v="130.80000000000001"/>
    <n v="1.1901728844404005"/>
    <n v="2480"/>
    <n v="5585.4813466787991"/>
    <m/>
    <m/>
  </r>
  <r>
    <n v="1316"/>
    <n v="291604729091"/>
    <x v="119"/>
    <s v="EMERSON PROCESS MANAGEMENT"/>
    <s v="BACK-UP RING,ELAST,1V659405292,FISH-CO"/>
    <n v="2"/>
    <s v="EA"/>
    <n v="2343.5"/>
    <m/>
    <n v="4687"/>
    <n v="84819090"/>
    <n v="7.4999999999999997E-2"/>
    <n v="0"/>
    <n v="0"/>
    <n v="0"/>
    <n v="0.1"/>
    <n v="0"/>
    <n v="0.18"/>
    <s v="001/2017-III368"/>
    <n v="351.52499999999998"/>
    <n v="0"/>
    <n v="35.152499999999996"/>
    <n v="913.26194999999996"/>
    <n v="1299.9394499999999"/>
    <s v="DOC PENDING_INV/EXIT/INV/072"/>
    <s v="2000CH010P4102210536"/>
    <s v="0P4102210536"/>
    <n v="291604729091"/>
    <s v="0045135"/>
    <d v="2016-10-10T00:00:00"/>
    <d v="2016-09-16T00:00:00"/>
    <e v="#N/A"/>
    <e v="#N/A"/>
    <e v="#N/A"/>
    <s v="Local"/>
    <m/>
    <m/>
    <m/>
    <m/>
    <m/>
    <m/>
    <n v="2000"/>
    <s v="CH01"/>
    <s v="0P4102210536"/>
    <s v="Verification Completed by NSS"/>
    <m/>
    <n v="6316001234"/>
    <n v="2"/>
    <x v="1288"/>
    <s v="PHASE_1_ACT"/>
    <m/>
    <s v="DOCUMENTS REQUIRED FOR REMAINING QTY"/>
    <n v="3009"/>
    <x v="2"/>
    <n v="2343.5"/>
    <d v="2016-09-01T00:00:00"/>
    <s v="(R). MANUFACTURE OF MACHINERY AND EQUIPMENT"/>
    <n v="722"/>
    <n v="57"/>
    <n v="107.4"/>
    <n v="153"/>
    <n v="130.80000000000001"/>
    <n v="1.217877094972067"/>
    <n v="3026"/>
    <n v="5708.1899441340784"/>
    <m/>
    <m/>
  </r>
  <r>
    <n v="1317"/>
    <n v="291911156843"/>
    <x v="217"/>
    <s v="IGP Engineers Pvt. Ltd."/>
    <s v="GSKT,SPW,W/OUTR RING,SS316,CL600,8IN"/>
    <n v="11"/>
    <s v="NOS"/>
    <n v="424.52909090908997"/>
    <m/>
    <n v="4669.8199999999897"/>
    <n v="84841010"/>
    <n v="7.4999999999999997E-2"/>
    <n v="0"/>
    <n v="0"/>
    <n v="0"/>
    <n v="0.1"/>
    <n v="0"/>
    <n v="0.18"/>
    <s v="001/2017 - III369B"/>
    <n v="350.23649999999924"/>
    <n v="0"/>
    <n v="35.023649999999925"/>
    <n v="909.914426999998"/>
    <n v="1295.174576999997"/>
    <s v="DOC PENDING_INV/EXIT/INV/082"/>
    <s v="2000CH010T2541410180"/>
    <s v="0T2541410180"/>
    <n v="291911156843"/>
    <s v="6084564"/>
    <d v="2019-11-21T00:00:00"/>
    <d v="2019-11-02T00:00:00"/>
    <e v="#N/A"/>
    <e v="#N/A"/>
    <e v="#N/A"/>
    <s v="Local"/>
    <m/>
    <m/>
    <m/>
    <m/>
    <m/>
    <m/>
    <n v="2000"/>
    <s v="CH01"/>
    <s v="0T2541410180"/>
    <s v="Verification Completed by NSS"/>
    <s v="Phaze_2"/>
    <s v="A006787/19-20"/>
    <n v="11"/>
    <x v="1289"/>
    <s v="PHASE_1_ACT"/>
    <m/>
    <m/>
    <n v="1867"/>
    <x v="2"/>
    <n v="424.52909090908997"/>
    <d v="2019-11-01T00:00:00"/>
    <s v="(R). MANUFACTURE OF MACHINERY AND EQUIPMENT"/>
    <n v="722"/>
    <n v="95"/>
    <n v="112.8"/>
    <n v="153"/>
    <n v="130.80000000000001"/>
    <n v="1.1595744680851066"/>
    <n v="1870"/>
    <n v="5415.0040425531806"/>
    <m/>
    <m/>
  </r>
  <r>
    <n v="1318"/>
    <n v="291803563586"/>
    <x v="328"/>
    <s v="Radix Electrosystems Pvt. Ltd."/>
    <s v="SW,DP,1910-5,DWYER"/>
    <n v="1"/>
    <s v="NOS"/>
    <n v="4620.7799999999897"/>
    <m/>
    <n v="4620.7799999999897"/>
    <n v="85365090"/>
    <n v="0.1"/>
    <n v="0"/>
    <n v="0"/>
    <n v="0"/>
    <n v="0.1"/>
    <n v="0"/>
    <n v="0.18"/>
    <s v="001/2017-III388A"/>
    <n v="462.07799999999901"/>
    <n v="0"/>
    <n v="46.207799999999907"/>
    <n v="923.23184399999786"/>
    <n v="1431.5176439999968"/>
    <s v="DOC PENDING_INV/EXIT/INV/075"/>
    <s v="2000GS010P4120070012"/>
    <s v="0P4120070012"/>
    <n v="291803563586"/>
    <s v="6028588"/>
    <d v="2018-05-01T00:00:00"/>
    <d v="2018-04-30T00:00:00"/>
    <e v="#N/A"/>
    <e v="#N/A"/>
    <e v="#N/A"/>
    <s v="Local"/>
    <m/>
    <m/>
    <m/>
    <m/>
    <m/>
    <m/>
    <n v="2000"/>
    <s v="GS01"/>
    <s v="0P4120070012"/>
    <s v="Verification Completed by NSS"/>
    <m/>
    <s v="T-135-18-0024"/>
    <n v="1"/>
    <x v="1290"/>
    <s v="PHASE_1_ACT"/>
    <m/>
    <s v="DUPLICATE ENTRY"/>
    <n v="2418"/>
    <x v="1"/>
    <n v="4620.7799999999897"/>
    <d v="2018-04-01T00:00:00"/>
    <s v="(Q). MANUFACTURE OF ELECTRICAL EQUIPMENT"/>
    <n v="666"/>
    <n v="76"/>
    <n v="110.9"/>
    <n v="153"/>
    <n v="133.4"/>
    <n v="1.2028854824165915"/>
    <n v="2449"/>
    <n v="5558.2691794409257"/>
    <m/>
    <m/>
  </r>
  <r>
    <n v="1319"/>
    <n v="291805222553"/>
    <x v="258"/>
    <s v="Amardeep Steel India"/>
    <s v="BAR,FLAT,SS304,25X3MM"/>
    <n v="34.909999999999997"/>
    <s v="M"/>
    <n v="131.62904611859068"/>
    <m/>
    <n v="4595.17"/>
    <n v="72209090"/>
    <n v="7.4999999999999997E-2"/>
    <s v="050/2017-376E"/>
    <n v="0"/>
    <m/>
    <n v="0.1"/>
    <m/>
    <n v="0.18"/>
    <s v="001/2017-III208"/>
    <n v="344.63774999999998"/>
    <n v="0"/>
    <n v="34.463774999999998"/>
    <n v="895.36887449999995"/>
    <n v="1274.4703995"/>
    <s v="DOC PENDING_INV/EXIT/INV/098"/>
    <s v="2000CH010T3301010000"/>
    <s v="0T3301010000"/>
    <n v="291805222553"/>
    <s v="6041816"/>
    <d v="2018-06-23T00:00:00"/>
    <d v="2018-06-22T00:00:00"/>
    <e v="#N/A"/>
    <e v="#N/A"/>
    <e v="#N/A"/>
    <s v="Local"/>
    <m/>
    <m/>
    <m/>
    <m/>
    <m/>
    <m/>
    <n v="2000"/>
    <s v="CH01"/>
    <s v="0T3301010000"/>
    <s v="Verification Completed by NSS"/>
    <m/>
    <s v="076/2018-19"/>
    <n v="34.909999999999897"/>
    <x v="1291"/>
    <s v="PHASE_3_ACT"/>
    <m/>
    <m/>
    <n v="2365"/>
    <x v="2"/>
    <n v="131.62904611859105"/>
    <d v="2018-06-01T00:00:00"/>
    <s v="(R). MANUFACTURE OF MACHINERY AND EQUIPMENT"/>
    <n v="722"/>
    <n v="78"/>
    <n v="110.5"/>
    <n v="153"/>
    <n v="130.80000000000001"/>
    <n v="1.183710407239819"/>
    <n v="2388"/>
    <n v="5439.3505520361996"/>
    <m/>
    <m/>
  </r>
  <r>
    <n v="1320"/>
    <n v="292006758831"/>
    <x v="293"/>
    <s v="EDDYCRANES ENGINEERS PVT. LTD."/>
    <s v="SW,LIMIT,LEVER,2WAY,5A,LS/2SH/2,SPEED-O"/>
    <n v="1"/>
    <s v="NOS"/>
    <n v="4571.88"/>
    <m/>
    <n v="4571.88"/>
    <n v="84311010"/>
    <n v="7.4999999999999997E-2"/>
    <n v="0"/>
    <n v="0"/>
    <n v="0"/>
    <n v="0.1"/>
    <n v="0"/>
    <n v="0.18"/>
    <s v="001/2017-III328"/>
    <n v="342.89100000000002"/>
    <n v="0"/>
    <n v="34.289100000000005"/>
    <n v="890.83081799999991"/>
    <n v="1268.0109179999999"/>
    <s v="DOC PENDING_INV/EXIT/INV/074"/>
    <s v="2000CH010P4108010086"/>
    <s v="0P4108010086"/>
    <n v="292006758831"/>
    <s v="6060716"/>
    <d v="2020-09-07T00:00:00"/>
    <d v="2020-07-21T00:00:00"/>
    <e v="#N/A"/>
    <e v="#N/A"/>
    <e v="#N/A"/>
    <s v="Local"/>
    <m/>
    <m/>
    <m/>
    <m/>
    <m/>
    <m/>
    <n v="2000"/>
    <s v="CH01"/>
    <s v="0P4108010086"/>
    <s v="Verification Completed by NSS"/>
    <s v="Phaze1_Part_2"/>
    <s v="EC/20-21/15"/>
    <n v="1"/>
    <x v="1292"/>
    <s v="PHASE_1_ACT"/>
    <m/>
    <s v="REQUIRED COMPLETE INVOICE WITH ANNEXURE."/>
    <n v="1605"/>
    <x v="2"/>
    <n v="4571.88"/>
    <d v="2020-07-01T00:00:00"/>
    <s v="(R). MANUFACTURE OF MACHINERY AND EQUIPMENT"/>
    <n v="722"/>
    <n v="103"/>
    <n v="112.9"/>
    <n v="153"/>
    <n v="130.80000000000001"/>
    <n v="1.1585473870682019"/>
    <n v="1627"/>
    <n v="5296.739627989371"/>
    <m/>
    <m/>
  </r>
  <r>
    <n v="1321"/>
    <n v="292006758831"/>
    <x v="293"/>
    <s v="EDDYCRANES ENGINEERS PVT. LTD."/>
    <s v="SW,LIMIT,GRAVITY,5A,GRLS/60/2SH,SPEED-O"/>
    <n v="1"/>
    <s v="NOS"/>
    <n v="4571.88"/>
    <m/>
    <n v="4571.88"/>
    <n v="84311010"/>
    <n v="7.4999999999999997E-2"/>
    <n v="0"/>
    <n v="0"/>
    <n v="0"/>
    <n v="0.1"/>
    <n v="0"/>
    <n v="0.18"/>
    <s v="001/2017-III328"/>
    <n v="342.89100000000002"/>
    <n v="0"/>
    <n v="34.289100000000005"/>
    <n v="890.83081799999991"/>
    <n v="1268.0109179999999"/>
    <s v="DOC PENDING_INV/EXIT/INV/074"/>
    <s v="2000CH010P4108010088"/>
    <s v="0P4108010088"/>
    <n v="292006758831"/>
    <s v="6060716"/>
    <d v="2020-09-07T00:00:00"/>
    <d v="2020-07-21T00:00:00"/>
    <e v="#N/A"/>
    <e v="#N/A"/>
    <e v="#N/A"/>
    <s v="Local"/>
    <m/>
    <m/>
    <m/>
    <m/>
    <m/>
    <m/>
    <n v="2000"/>
    <s v="CH01"/>
    <s v="0P4108010088"/>
    <s v="Verification Completed by NSS"/>
    <s v="Phaze1_Part_2"/>
    <s v="EC/20-21/15"/>
    <n v="1"/>
    <x v="1292"/>
    <s v="PHASE_1_ACT"/>
    <m/>
    <s v="REQUIRED COMPLETE INVOICE WITH ANNEXURE."/>
    <n v="1605"/>
    <x v="2"/>
    <n v="4571.88"/>
    <d v="2020-07-01T00:00:00"/>
    <s v="(R). MANUFACTURE OF MACHINERY AND EQUIPMENT"/>
    <n v="722"/>
    <n v="103"/>
    <n v="112.9"/>
    <n v="153"/>
    <n v="130.80000000000001"/>
    <n v="1.1585473870682019"/>
    <n v="1627"/>
    <n v="5296.739627989371"/>
    <m/>
    <m/>
  </r>
  <r>
    <n v="1322"/>
    <n v="291810265073"/>
    <x v="229"/>
    <s v="Emerson Process Management"/>
    <s v="PCKG SET,12A8832X022,FISH-CO"/>
    <n v="2"/>
    <s v="NOS"/>
    <n v="2277"/>
    <m/>
    <n v="4554"/>
    <n v="84819090"/>
    <n v="7.4999999999999997E-2"/>
    <n v="0"/>
    <n v="0"/>
    <m/>
    <n v="0.1"/>
    <n v="0"/>
    <n v="0.18"/>
    <s v="001/2017-III368"/>
    <n v="341.55"/>
    <n v="0"/>
    <n v="34.155000000000001"/>
    <n v="887.34690000000001"/>
    <n v="1263.0518999999999"/>
    <s v="DOC PENDING_INV/EXIT/INV/073"/>
    <s v="2000CH010P4102211791"/>
    <s v="0P4102211791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1791"/>
    <s v="Verification Completed by NSS"/>
    <s v="Phaze_2"/>
    <n v="9318632194"/>
    <n v="2"/>
    <x v="1293"/>
    <s v="PHASE_1_ACT"/>
    <m/>
    <s v="Documents required for remaining qty"/>
    <n v="2269"/>
    <x v="2"/>
    <n v="2277"/>
    <d v="2018-09-01T00:00:00"/>
    <s v="(R). MANUFACTURE OF MACHINERY AND EQUIPMENT"/>
    <n v="722"/>
    <n v="81"/>
    <n v="111.6"/>
    <n v="153"/>
    <n v="130.80000000000001"/>
    <n v="1.1720430107526882"/>
    <n v="2296"/>
    <n v="5337.4838709677424"/>
    <m/>
    <m/>
  </r>
  <r>
    <n v="1323"/>
    <m/>
    <x v="11"/>
    <s v="Rotex Global, LLC"/>
    <s v="SNAP RING,133492,ROTEXSCR, (SO00150990,,SO00197741)"/>
    <n v="4"/>
    <s v="EA"/>
    <n v="4553.9499999999898"/>
    <m/>
    <n v="4553.9499999999898"/>
    <n v="84749000"/>
    <n v="7.4999999999999997E-2"/>
    <m/>
    <m/>
    <m/>
    <n v="0.1"/>
    <m/>
    <n v="0.18"/>
    <s v="III194"/>
    <n v="341.54624999999925"/>
    <m/>
    <n v="34.154624999999925"/>
    <n v="887.33715749999806"/>
    <n v="1263.0380324999974"/>
    <s v="NA_INV/EXIT/INV/161_DOC PENDING"/>
    <s v="2000CH010P0680110032"/>
    <s v="0P0680110032"/>
    <e v="#N/A"/>
    <e v="#N/A"/>
    <e v="#N/A"/>
    <e v="#N/A"/>
    <e v="#N/A"/>
    <e v="#N/A"/>
    <e v="#N/A"/>
    <s v="Import"/>
    <m/>
    <m/>
    <m/>
    <m/>
    <m/>
    <m/>
    <n v="2000"/>
    <s v="CH01"/>
    <s v="0P0680110032"/>
    <s v="Verification Completed by NSS"/>
    <s v="Phaze_2"/>
    <s v="SO00150990,,SO00197741"/>
    <n v="4"/>
    <x v="1294"/>
    <s v="PHASE_5_NSS"/>
    <s v="63 LINE ITEM OF NSS"/>
    <m/>
    <m/>
    <x v="2"/>
    <n v="1138.4874999999975"/>
    <d v="2019-09-01T00:00:00"/>
    <s v="(R). MANUFACTURE OF MACHINERY AND EQUIPMENT"/>
    <n v="722"/>
    <n v="93"/>
    <n v="113.9"/>
    <n v="153"/>
    <n v="130.80000000000001"/>
    <n v="1.1483757682177349"/>
    <n v="1931"/>
    <n v="5229.6458296751425"/>
    <m/>
    <m/>
  </r>
  <r>
    <n v="1324"/>
    <n v="291700727721"/>
    <x v="58"/>
    <s v="Flowserve sanmar Limited"/>
    <s v="GSKT,SEAT,VITON,2H-131867/13.1,SANMAR"/>
    <n v="1"/>
    <s v="NOS"/>
    <n v="4514.96"/>
    <m/>
    <n v="4514.96"/>
    <n v="40169320"/>
    <n v="0.1"/>
    <n v="0"/>
    <n v="0"/>
    <n v="0"/>
    <n v="0.1"/>
    <n v="0"/>
    <n v="0.18"/>
    <s v="001/2017-III123A"/>
    <n v="451.49600000000004"/>
    <n v="0"/>
    <n v="45.149600000000007"/>
    <n v="902.08900799999992"/>
    <n v="1398.734608"/>
    <s v="DOC PENDING_INV/EXIT/INV/076"/>
    <s v="2000GS010P4205031298"/>
    <s v="0P4205031298"/>
    <n v="291700727721"/>
    <s v="0010155"/>
    <d v="2017-02-27T00:00:00"/>
    <d v="2016-09-22T00:00:00"/>
    <e v="#N/A"/>
    <e v="#N/A"/>
    <e v="#N/A"/>
    <s v="Local"/>
    <m/>
    <m/>
    <m/>
    <m/>
    <m/>
    <m/>
    <n v="2000"/>
    <s v="GS01"/>
    <s v="0P4205031298"/>
    <s v="Verification Completed by NSS"/>
    <m/>
    <n v="6100402764"/>
    <n v="1"/>
    <x v="1295"/>
    <s v="PHASE_1_ACT"/>
    <m/>
    <s v="Documents required"/>
    <n v="3003"/>
    <x v="2"/>
    <n v="4514.96"/>
    <d v="2016-09-01T00:00:00"/>
    <s v="(R). MANUFACTURE OF MACHINERY AND EQUIPMENT"/>
    <n v="722"/>
    <n v="57"/>
    <n v="107.4"/>
    <n v="153"/>
    <n v="130.80000000000001"/>
    <n v="1.217877094972067"/>
    <n v="3026"/>
    <n v="5498.666368715084"/>
    <m/>
    <m/>
  </r>
  <r>
    <n v="1325"/>
    <n v="171802669975"/>
    <x v="11"/>
    <s v="Coperion K-Tron (Switzerland) LLC"/>
    <s v="0P4165010381  VLV,EXU,G1 4,0000005156,K-TRON  (30175312)"/>
    <n v="2"/>
    <s v="EA"/>
    <n v="2861.08"/>
    <m/>
    <n v="5722.16"/>
    <n v="84834000"/>
    <n v="7.4999999999999997E-2"/>
    <m/>
    <m/>
    <m/>
    <n v="0.1"/>
    <m/>
    <n v="0.18"/>
    <s v="III369A"/>
    <n v="429.16199999999998"/>
    <m/>
    <n v="42.916200000000003"/>
    <n v="1114.9628759999998"/>
    <n v="1587.0410759999997"/>
    <s v="NA_INV/EXIT/INV/151_DOC PENDING"/>
    <s v="2000CH010P4165010381"/>
    <s v="0P4165010381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4165010381"/>
    <s v="Verification Completed by NSS"/>
    <s v="Phaze1_Part_1"/>
    <n v="30175312"/>
    <n v="2"/>
    <x v="1296"/>
    <s v="PHASE_3_NSS"/>
    <s v="63 LINE ITEM OF NSS"/>
    <m/>
    <n v="2264"/>
    <x v="2"/>
    <n v="2249.8499999999949"/>
    <d v="2018-10-01T00:00:00"/>
    <s v="(R). MANUFACTURE OF MACHINERY AND EQUIPMENT"/>
    <n v="722"/>
    <n v="82"/>
    <n v="111.5"/>
    <n v="153"/>
    <n v="130.80000000000001"/>
    <n v="1.1730941704035875"/>
    <n v="2266"/>
    <n v="5278.5718385650107"/>
    <m/>
    <m/>
  </r>
  <r>
    <n v="1326"/>
    <m/>
    <x v="11"/>
    <s v="Jyoti Ltd (Switchgear Division)"/>
    <s v="SW,REM,250VAC,25A,1P,SPA5225A/W,RECOM"/>
    <n v="2"/>
    <s v="EA"/>
    <n v="2248"/>
    <m/>
    <n v="4496"/>
    <n v="85049010"/>
    <n v="0.1"/>
    <m/>
    <m/>
    <m/>
    <n v="0.1"/>
    <m/>
    <n v="0.18"/>
    <s v="001/2017-III375"/>
    <n v="449.6"/>
    <n v="0"/>
    <n v="44.960000000000008"/>
    <n v="898.30080000000009"/>
    <n v="1392.8608000000002"/>
    <s v="DOC PENDING_INV/EXIT/INV/164"/>
    <s v="2000GS010P4160020213"/>
    <s v="2000GS010P4160020213"/>
    <n v="291810227531"/>
    <s v="6078784"/>
    <d v="2018-11-22T00:00:00"/>
    <d v="2018-11-20T00:00:00"/>
    <e v="#N/A"/>
    <e v="#N/A"/>
    <e v="#N/A"/>
    <s v="Local"/>
    <m/>
    <m/>
    <m/>
    <m/>
    <m/>
    <m/>
    <n v="2000"/>
    <s v="GS01"/>
    <s v="0P4160020213"/>
    <s v="Verification Completed by NSS"/>
    <m/>
    <s v="1J/8/80193"/>
    <n v="2"/>
    <x v="1297"/>
    <s v="PHASE_6_ACT"/>
    <m/>
    <m/>
    <n v="2214"/>
    <x v="1"/>
    <n v="2248"/>
    <d v="2018-11-01T00:00:00"/>
    <s v="(Q). MANUFACTURE OF ELECTRICAL EQUIPMENT"/>
    <n v="666"/>
    <n v="83"/>
    <n v="112.1"/>
    <n v="153"/>
    <n v="133.4"/>
    <n v="1.1900089206066014"/>
    <n v="2235"/>
    <n v="5350.2801070472797"/>
    <m/>
    <m/>
  </r>
  <r>
    <n v="1327"/>
    <n v="292202193791"/>
    <x v="281"/>
    <s v="UNI KLINGER LTD.,"/>
    <s v="GSKT,SPW,W/OUTR RING,SS316,CL300,6IN"/>
    <n v="20"/>
    <s v="NOS"/>
    <n v="224.37649999999948"/>
    <m/>
    <n v="4487.5299999999897"/>
    <n v="84841010"/>
    <n v="7.4999999999999997E-2"/>
    <n v="0"/>
    <n v="0"/>
    <n v="0"/>
    <n v="0.1"/>
    <n v="0"/>
    <n v="0.18"/>
    <s v="001/2017 - III369B"/>
    <n v="336.56474999999921"/>
    <n v="0"/>
    <n v="33.656474999999922"/>
    <n v="874.395220499998"/>
    <n v="1244.6164454999971"/>
    <s v="DOC PENDING_INV/EXIT/INV/082"/>
    <s v="2000CH010T2541410099"/>
    <s v="0T2541410099"/>
    <n v="292202193791"/>
    <s v="6020082"/>
    <d v="2022-03-02T00:00:00"/>
    <d v="2022-02-28T00:00:00"/>
    <e v="#N/A"/>
    <e v="#N/A"/>
    <e v="#N/A"/>
    <s v="Local"/>
    <m/>
    <m/>
    <m/>
    <m/>
    <m/>
    <m/>
    <n v="2000"/>
    <s v="CH01"/>
    <s v="0T2541410099"/>
    <s v="Verification Completed by NSS"/>
    <m/>
    <n v="21223785"/>
    <n v="20"/>
    <x v="1298"/>
    <s v="PHASE_1_ACT"/>
    <m/>
    <m/>
    <n v="1018"/>
    <x v="2"/>
    <n v="224.37649999999948"/>
    <d v="2022-02-01T00:00:00"/>
    <s v="(R). MANUFACTURE OF MACHINERY AND EQUIPMENT"/>
    <n v="722"/>
    <n v="122"/>
    <n v="122"/>
    <n v="153"/>
    <n v="130.80000000000001"/>
    <n v="1.0721311475409836"/>
    <n v="1047"/>
    <n v="4811.2206885245787"/>
    <m/>
    <m/>
  </r>
  <r>
    <n v="1328"/>
    <n v="292212267900"/>
    <x v="33"/>
    <s v="Swam Pneumatics Pvt. Ltd"/>
    <s v="LOCK NUT,G4122227,SWAM-PNU"/>
    <n v="3"/>
    <s v="NOS"/>
    <n v="1495.5600000000002"/>
    <m/>
    <n v="4486.68"/>
    <n v="84149040"/>
    <n v="7.4999999999999997E-2"/>
    <n v="0"/>
    <n v="0"/>
    <n v="0"/>
    <n v="0.1"/>
    <n v="0"/>
    <n v="0.18"/>
    <s v="001/2017-III317B"/>
    <n v="336.50100000000003"/>
    <n v="0"/>
    <n v="33.650100000000002"/>
    <n v="874.22959800000001"/>
    <n v="1244.3806979999999"/>
    <s v="DOC PENDING_INV/EXIT/INV/070"/>
    <s v="2000CH010P3902050199"/>
    <s v="0P3902050199"/>
    <n v="292212267900"/>
    <s v="6105709"/>
    <d v="2022-11-25T00:00:00"/>
    <d v="2022-11-18T00:00:00"/>
    <e v="#N/A"/>
    <e v="#N/A"/>
    <e v="#N/A"/>
    <s v="Local"/>
    <m/>
    <m/>
    <m/>
    <m/>
    <m/>
    <m/>
    <n v="2000"/>
    <s v="CH01"/>
    <s v="0P3902050199"/>
    <s v="Verification Completed by NSS"/>
    <m/>
    <n v="835"/>
    <n v="3"/>
    <x v="1299"/>
    <s v="PHASE_1_ACT"/>
    <m/>
    <s v="Documents Required for remaining quantity."/>
    <n v="755"/>
    <x v="2"/>
    <n v="1495.5600000000002"/>
    <d v="2022-11-01T00:00:00"/>
    <s v="(R). MANUFACTURE OF MACHINERY AND EQUIPMENT"/>
    <n v="722"/>
    <n v="131"/>
    <n v="126.7"/>
    <n v="153"/>
    <n v="130.80000000000001"/>
    <n v="1.0323599052880821"/>
    <n v="774"/>
    <n v="4631.8685398579328"/>
    <m/>
    <m/>
  </r>
  <r>
    <n v="1329"/>
    <n v="291604728763"/>
    <x v="119"/>
    <s v="EMERSON PROCESS MANAGEMENT"/>
    <s v="O-RING,NITRILE,1D237506992,FISH-CO"/>
    <n v="24"/>
    <s v="EA"/>
    <n v="184.70749999999956"/>
    <m/>
    <n v="4432.9799999999896"/>
    <n v="84819090"/>
    <n v="7.4999999999999997E-2"/>
    <n v="0"/>
    <n v="0"/>
    <n v="0"/>
    <n v="0.1"/>
    <n v="0"/>
    <n v="0.18"/>
    <s v="001/2017-III368"/>
    <n v="332.47349999999921"/>
    <n v="0"/>
    <n v="33.247349999999919"/>
    <n v="863.76615299999787"/>
    <n v="1229.487002999997"/>
    <s v="DOC PENDING_INV/EXIT/INV/072"/>
    <s v="2000GS010P4102210027"/>
    <s v="0P4102210027"/>
    <n v="291604728763"/>
    <s v="0045120"/>
    <d v="2016-10-10T00:00:00"/>
    <d v="2016-09-16T00:00:00"/>
    <e v="#N/A"/>
    <e v="#N/A"/>
    <e v="#N/A"/>
    <s v="Local"/>
    <m/>
    <m/>
    <m/>
    <m/>
    <m/>
    <m/>
    <n v="2000"/>
    <s v="GS01"/>
    <s v="0P4102210027"/>
    <s v="Verification Completed by NSS"/>
    <m/>
    <n v="6316001236"/>
    <n v="24"/>
    <x v="1300"/>
    <s v="PHASE_1_ACT"/>
    <m/>
    <s v="DOCUMENTS REQUIRED FOR REMAINING QTY"/>
    <n v="3009"/>
    <x v="2"/>
    <n v="184.70749999999956"/>
    <d v="2016-09-01T00:00:00"/>
    <s v="(R). MANUFACTURE OF MACHINERY AND EQUIPMENT"/>
    <n v="722"/>
    <n v="57"/>
    <n v="107.4"/>
    <n v="153"/>
    <n v="130.80000000000001"/>
    <n v="1.217877094972067"/>
    <n v="3026"/>
    <n v="5398.8248044692609"/>
    <m/>
    <m/>
  </r>
  <r>
    <n v="1330"/>
    <n v="291802593320"/>
    <x v="394"/>
    <s v="Etech Appliances"/>
    <s v="SPANNER,RING,NON-SPARKING,16X17MM,AL BRZ"/>
    <n v="5"/>
    <s v="EA"/>
    <n v="881.90800000000002"/>
    <m/>
    <n v="4409.54"/>
    <n v="82041110"/>
    <n v="0.1"/>
    <m/>
    <n v="0"/>
    <m/>
    <n v="0.1"/>
    <m/>
    <n v="0.18"/>
    <s v="001/2017-III295"/>
    <n v="440.95400000000001"/>
    <n v="0"/>
    <n v="44.095400000000005"/>
    <n v="881.02609199999995"/>
    <n v="1366.0754919999999"/>
    <s v="DOC PENDING_INV/EXIT/INV/098"/>
    <s v="2000CH010T4531060051"/>
    <s v="0T4531060051"/>
    <n v="291802593320"/>
    <s v="6021181"/>
    <d v="2018-03-28T00:00:00"/>
    <d v="2018-03-27T00:00:00"/>
    <e v="#N/A"/>
    <e v="#N/A"/>
    <e v="#N/A"/>
    <s v="Local"/>
    <m/>
    <m/>
    <m/>
    <m/>
    <m/>
    <m/>
    <n v="2000"/>
    <s v="CH01"/>
    <s v="0T4531060051"/>
    <s v="Verification Completed by NSS"/>
    <s v="Phaze1_Part_2"/>
    <s v="17189651/G1903575"/>
    <n v="5"/>
    <x v="1301"/>
    <s v="PHASE_3_ACT"/>
    <m/>
    <m/>
    <n v="2452"/>
    <x v="2"/>
    <n v="881.90800000000002"/>
    <d v="2018-03-01T00:00:00"/>
    <s v="(R). MANUFACTURE OF MACHINERY AND EQUIPMENT"/>
    <n v="722"/>
    <n v="75"/>
    <n v="109.9"/>
    <n v="153"/>
    <n v="130.80000000000001"/>
    <n v="1.1901728844404005"/>
    <n v="2480"/>
    <n v="5248.1149408553238"/>
    <m/>
    <m/>
  </r>
  <r>
    <n v="1331"/>
    <n v="291810265073"/>
    <x v="229"/>
    <s v="Emerson Process Management"/>
    <s v="SFT,FOLLWR,GE21963X022,FISH-CO"/>
    <n v="2"/>
    <s v="EA"/>
    <n v="2204.5"/>
    <m/>
    <n v="4409"/>
    <n v="84819090"/>
    <n v="7.4999999999999997E-2"/>
    <n v="0"/>
    <n v="0"/>
    <n v="0"/>
    <n v="0.1"/>
    <n v="0"/>
    <n v="0.18"/>
    <s v="001/2017-III368"/>
    <n v="330.67500000000001"/>
    <n v="0"/>
    <n v="33.067500000000003"/>
    <n v="859.09365000000003"/>
    <n v="1222.8361500000001"/>
    <s v="DOC PENDING_INV/EXIT/INV/072"/>
    <s v="2000CH010P4102201624"/>
    <s v="0P4102201624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24"/>
    <s v="Verification Completed by NSS"/>
    <s v="Phaze_2"/>
    <n v="9318632194"/>
    <n v="2"/>
    <x v="1302"/>
    <s v="PHASE_1_ACT"/>
    <m/>
    <s v="DOCUMENTS REQUIRED FOR REMAINING QTY"/>
    <n v="2269"/>
    <x v="2"/>
    <n v="2204.5"/>
    <d v="2018-09-01T00:00:00"/>
    <s v="(R). MANUFACTURE OF MACHINERY AND EQUIPMENT"/>
    <n v="722"/>
    <n v="81"/>
    <n v="111.6"/>
    <n v="153"/>
    <n v="130.80000000000001"/>
    <n v="1.1720430107526882"/>
    <n v="2296"/>
    <n v="5167.5376344086026"/>
    <m/>
    <m/>
  </r>
  <r>
    <n v="1332"/>
    <n v="291703054252"/>
    <x v="253"/>
    <s v="Rotex Automation Limited"/>
    <s v="SOV,1/4IN,2010132RB5S224VDC,ROTEX"/>
    <n v="1"/>
    <s v="NOS"/>
    <n v="4390.4899999999898"/>
    <m/>
    <n v="4390.4899999999898"/>
    <n v="84818090"/>
    <n v="7.4999999999999997E-2"/>
    <n v="0"/>
    <n v="0"/>
    <n v="0"/>
    <n v="0.1"/>
    <n v="0"/>
    <n v="0.18"/>
    <s v="001/2017-III368"/>
    <n v="329.28674999999924"/>
    <n v="0"/>
    <n v="32.928674999999927"/>
    <n v="855.48697649999804"/>
    <n v="1217.7024014999972"/>
    <s v="DOC PENDING_INV/EXIT/INV/071"/>
    <s v="2000CH010P4102100128"/>
    <s v="0P4102100128"/>
    <n v="291703054252"/>
    <s v="0029868"/>
    <d v="2017-06-12T00:00:00"/>
    <d v="2017-05-30T00:00:00"/>
    <e v="#N/A"/>
    <e v="#N/A"/>
    <e v="#N/A"/>
    <s v="Local"/>
    <m/>
    <m/>
    <m/>
    <m/>
    <m/>
    <m/>
    <n v="2000"/>
    <s v="CH01"/>
    <s v="0P4102100128"/>
    <s v="Verification Completed by NSS"/>
    <s v="Phaze1_Part_2"/>
    <s v="MI11700802"/>
    <n v="1"/>
    <x v="1303"/>
    <s v="PHASE_1_ACT"/>
    <m/>
    <s v="DUPLICATE ENTRY"/>
    <n v="2753"/>
    <x v="2"/>
    <n v="4390.4899999999898"/>
    <d v="2017-05-01T00:00:00"/>
    <s v="(R). MANUFACTURE OF MACHINERY AND EQUIPMENT"/>
    <n v="722"/>
    <n v="65"/>
    <n v="108.1"/>
    <n v="153"/>
    <n v="130.80000000000001"/>
    <n v="1.2099907493061981"/>
    <n v="2784"/>
    <n v="5312.4522849213572"/>
    <m/>
    <m/>
  </r>
  <r>
    <n v="1333"/>
    <n v="292212371850"/>
    <x v="422"/>
    <s v="DELTA ENTERPRISES"/>
    <s v="WIRE,FLEXI,CU,GREY,1.0MM²"/>
    <n v="600"/>
    <s v="MTR"/>
    <n v="7.3001833333333161"/>
    <m/>
    <n v="4380.1099999999897"/>
    <n v="85446090"/>
    <n v="0.1"/>
    <n v="0"/>
    <n v="0"/>
    <n v="0"/>
    <n v="0.1"/>
    <n v="0"/>
    <n v="0.18"/>
    <s v="001/2017-III395"/>
    <n v="438.010999999999"/>
    <n v="0"/>
    <n v="43.801099999999906"/>
    <n v="875.14597799999785"/>
    <n v="1356.9580779999967"/>
    <s v="DOC PENDING_INV/EXIT/INV/094"/>
    <s v="2000CH010T5501230087"/>
    <s v="0T5501230087"/>
    <n v="292212371850"/>
    <s v="6106572"/>
    <d v="2022-11-28T00:00:00"/>
    <d v="2022-11-21T00:00:00"/>
    <e v="#N/A"/>
    <e v="#N/A"/>
    <e v="#N/A"/>
    <s v="Local"/>
    <m/>
    <m/>
    <m/>
    <m/>
    <m/>
    <m/>
    <n v="2000"/>
    <s v="CH01"/>
    <s v="0T5501230087"/>
    <s v="Verification Completed by NSS"/>
    <m/>
    <n v="152"/>
    <n v="600"/>
    <x v="1304"/>
    <s v="PHASE_2_ACT"/>
    <m/>
    <s v="Documents required for remaining qty"/>
    <n v="752"/>
    <x v="2"/>
    <n v="7.3001833333333161"/>
    <d v="2022-11-01T00:00:00"/>
    <s v="(R). MANUFACTURE OF MACHINERY AND EQUIPMENT"/>
    <n v="722"/>
    <n v="131"/>
    <n v="126.7"/>
    <n v="153"/>
    <n v="130.80000000000001"/>
    <n v="1.0323599052880821"/>
    <n v="774"/>
    <n v="4521.8499447513705"/>
    <m/>
    <m/>
  </r>
  <r>
    <n v="1334"/>
    <n v="171800868713"/>
    <x v="419"/>
    <s v="Severn Glocon India Pvt Ltd."/>
    <s v="GUIDE,STELLITE 6,1110/20000-640,SEVRN-GL"/>
    <n v="1"/>
    <s v="EA"/>
    <n v="4371.25"/>
    <m/>
    <n v="4371.25"/>
    <n v="84819090"/>
    <n v="7.4999999999999997E-2"/>
    <n v="0"/>
    <n v="0"/>
    <n v="0"/>
    <n v="0.1"/>
    <n v="0"/>
    <n v="0.18"/>
    <s v="001/2017-III368"/>
    <n v="327.84375"/>
    <n v="0"/>
    <n v="32.784375000000004"/>
    <n v="851.73806249999996"/>
    <n v="1212.3661875"/>
    <s v="DOC PENDING_INV/EXIT/INV/072"/>
    <s v="2000GS010P4102200586"/>
    <s v="0P4102200586"/>
    <n v="291803058455"/>
    <s v="6024441"/>
    <d v="2018-04-13T00:00:00"/>
    <d v="2018-04-02T00:00:00"/>
    <n v="171800868713"/>
    <s v="1001367"/>
    <d v="2018-04-05T00:00:00"/>
    <s v="Local"/>
    <m/>
    <m/>
    <m/>
    <m/>
    <m/>
    <m/>
    <n v="2000"/>
    <s v="GS01"/>
    <s v="0P4102200586"/>
    <s v="Verification Completed by NSS"/>
    <m/>
    <s v="SGL/0001/18-19"/>
    <n v="1"/>
    <x v="1305"/>
    <s v="PHASE_1_ACT"/>
    <m/>
    <s v="REQUIRED DOCUMENTS"/>
    <n v="2446"/>
    <x v="2"/>
    <n v="4371.25"/>
    <d v="2018-04-01T00:00:00"/>
    <s v="(R). MANUFACTURE OF MACHINERY AND EQUIPMENT"/>
    <n v="722"/>
    <n v="76"/>
    <n v="110.1"/>
    <n v="153"/>
    <n v="130.80000000000001"/>
    <n v="1.1880108991825615"/>
    <n v="2449"/>
    <n v="5193.092643051772"/>
    <m/>
    <m/>
  </r>
  <r>
    <n v="1335"/>
    <n v="292003594805"/>
    <x v="423"/>
    <s v="Automatic Electric Ltd."/>
    <s v="METER CURR,0TO250A,SIF-96,AUTO-ELC"/>
    <n v="10"/>
    <s v="EA"/>
    <n v="436.99799999999897"/>
    <m/>
    <n v="4369.9799999999896"/>
    <n v="90303310"/>
    <n v="7.4999999999999997E-2"/>
    <m/>
    <n v="0"/>
    <m/>
    <n v="0.1"/>
    <m/>
    <n v="0.18"/>
    <s v="001/2017 -III420"/>
    <n v="327.74849999999918"/>
    <n v="0"/>
    <n v="32.774849999999923"/>
    <n v="851.4906029999978"/>
    <n v="1212.0139529999969"/>
    <s v="DOC PENDING_INV/EXIT/INV/098"/>
    <s v="2000CH010T4602010001"/>
    <s v="0T4602010001"/>
    <n v="292003594805"/>
    <s v="6030605"/>
    <d v="2020-05-20T00:00:00"/>
    <d v="2020-03-18T00:00:00"/>
    <e v="#N/A"/>
    <e v="#N/A"/>
    <e v="#N/A"/>
    <s v="Local"/>
    <m/>
    <m/>
    <m/>
    <m/>
    <m/>
    <m/>
    <n v="2000"/>
    <s v="CH01"/>
    <s v="0T4602010001"/>
    <s v="Verification Completed by NSS"/>
    <s v="Phaze_2"/>
    <n v="3281056"/>
    <n v="10"/>
    <x v="1306"/>
    <s v="PHASE_3_ACT"/>
    <m/>
    <m/>
    <n v="1730"/>
    <x v="1"/>
    <n v="436.99799999999897"/>
    <d v="2020-03-01T00:00:00"/>
    <s v="(Q). MANUFACTURE OF ELECTRICAL EQUIPMENT"/>
    <n v="666"/>
    <n v="99"/>
    <n v="111.5"/>
    <n v="153"/>
    <n v="133.4"/>
    <n v="1.1964125560538117"/>
    <n v="1749"/>
    <n v="5228.2989417040235"/>
    <m/>
    <m/>
  </r>
  <r>
    <n v="1336"/>
    <n v="292104563446"/>
    <x v="259"/>
    <s v="Fluid Controls Private Limited"/>
    <s v="ELB,TUBE,COMPR,MALE,3/4X1/4IN,SS316"/>
    <n v="9"/>
    <s v="EA"/>
    <n v="484"/>
    <m/>
    <n v="4356"/>
    <n v="73072200"/>
    <n v="0.1"/>
    <s v="050/2017-377"/>
    <n v="0"/>
    <m/>
    <n v="0.1"/>
    <m/>
    <n v="0.18"/>
    <s v="001/2017-III221"/>
    <n v="435.6"/>
    <n v="0"/>
    <n v="43.56"/>
    <n v="870.32880000000011"/>
    <n v="1349.4888000000001"/>
    <s v="DOC PENDING_INV/EXIT/INV/098"/>
    <s v="2000CH010T1739400035"/>
    <s v="0T1739400035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400035"/>
    <s v="Verification Completed by NSS"/>
    <m/>
    <s v="FCP/48/SI/0108"/>
    <n v="9"/>
    <x v="1307"/>
    <s v="PHASE_3_ACT"/>
    <m/>
    <m/>
    <n v="1335"/>
    <x v="2"/>
    <n v="484"/>
    <d v="2021-04-01T00:00:00"/>
    <s v="(R). MANUFACTURE OF MACHINERY AND EQUIPMENT"/>
    <n v="722"/>
    <n v="112"/>
    <n v="116.7"/>
    <n v="153"/>
    <n v="130.80000000000001"/>
    <n v="1.1208226221079691"/>
    <n v="1353"/>
    <n v="4882.3033419023132"/>
    <m/>
    <m/>
  </r>
  <r>
    <n v="1337"/>
    <n v="292006787063"/>
    <x v="293"/>
    <s v="Sulzer Pumps India Pvt. Ltd."/>
    <s v="NUT,HEX,015201013291,SULZ-PMP"/>
    <n v="20"/>
    <s v="PCS"/>
    <n v="217.43899999999948"/>
    <m/>
    <n v="4348.7799999999897"/>
    <n v="73181900"/>
    <n v="0.15"/>
    <n v="0"/>
    <n v="0"/>
    <n v="0"/>
    <n v="0.1"/>
    <n v="0"/>
    <n v="0.18"/>
    <s v="001/2017-III232"/>
    <n v="652.31699999999842"/>
    <n v="0"/>
    <n v="65.231699999999847"/>
    <n v="911.93916599999784"/>
    <n v="1629.4878659999961"/>
    <s v="DOC PENDING_INV/EXIT/INV/077"/>
    <s v="2000CH010P4205041723"/>
    <s v="0P4205041723"/>
    <n v="292006787063"/>
    <s v="6061000"/>
    <d v="2020-09-07T00:00:00"/>
    <d v="2020-09-02T00:00:00"/>
    <e v="#N/A"/>
    <e v="#N/A"/>
    <e v="#N/A"/>
    <s v="Local"/>
    <m/>
    <m/>
    <m/>
    <m/>
    <m/>
    <m/>
    <n v="2000"/>
    <s v="CH01"/>
    <s v="0P4205041723"/>
    <s v="Verification Completed by NSS"/>
    <s v="Phaze1_Part_2"/>
    <n v="2027000851"/>
    <n v="20"/>
    <x v="1308"/>
    <s v="PHASE_1_ACT"/>
    <m/>
    <s v="documents required for remaining qty"/>
    <n v="1562"/>
    <x v="2"/>
    <n v="217.43899999999948"/>
    <d v="2020-09-01T00:00:00"/>
    <s v="(R). MANUFACTURE OF MACHINERY AND EQUIPMENT"/>
    <n v="722"/>
    <n v="105"/>
    <n v="113.7"/>
    <n v="153"/>
    <n v="130.80000000000001"/>
    <n v="1.1503957783641161"/>
    <n v="1565"/>
    <n v="5002.818153034289"/>
    <m/>
    <m/>
  </r>
  <r>
    <n v="1338"/>
    <n v="291903222052"/>
    <x v="239"/>
    <s v="Eagle Burgmann India Pvt. Ltd."/>
    <s v="SLV,O-RING,A11163AB/0A,111.04,EAGLEBUR"/>
    <n v="3"/>
    <s v="NOS"/>
    <n v="1447.6000000000001"/>
    <m/>
    <n v="4342.8"/>
    <n v="84842000"/>
    <n v="7.4999999999999997E-2"/>
    <n v="0"/>
    <n v="0"/>
    <n v="0"/>
    <n v="0.1"/>
    <n v="0"/>
    <n v="0.18"/>
    <s v="001/2017-III369B"/>
    <n v="325.70999999999998"/>
    <n v="0"/>
    <n v="32.570999999999998"/>
    <n v="846.19457999999997"/>
    <n v="1204.4755799999998"/>
    <s v="DOC PENDING_INV/EXIT/INV/069"/>
    <s v="2000CH010P3034071938"/>
    <s v="0P3034071938"/>
    <n v="291903222052"/>
    <s v="6023641"/>
    <d v="2019-04-02T00:00:00"/>
    <d v="2019-03-29T00:00:00"/>
    <e v="#N/A"/>
    <e v="#N/A"/>
    <e v="#N/A"/>
    <s v="Local"/>
    <m/>
    <m/>
    <m/>
    <m/>
    <m/>
    <m/>
    <n v="2000"/>
    <s v="CH01"/>
    <s v="0P3034071938"/>
    <s v="Verification Completed by NSS"/>
    <s v="Phaze1_Part_2"/>
    <s v="27108588/27106408"/>
    <n v="3"/>
    <x v="1309"/>
    <s v="PHASE_1_ACT"/>
    <m/>
    <m/>
    <n v="2085"/>
    <x v="2"/>
    <n v="1447.6000000000001"/>
    <d v="2019-03-01T00:00:00"/>
    <s v="(R). MANUFACTURE OF MACHINERY AND EQUIPMENT"/>
    <n v="722"/>
    <n v="87"/>
    <n v="112.3"/>
    <n v="153"/>
    <n v="130.80000000000001"/>
    <n v="1.1647373107747108"/>
    <n v="2115"/>
    <n v="5058.2211932324144"/>
    <m/>
    <m/>
  </r>
  <r>
    <n v="1339"/>
    <n v="292000388120"/>
    <x v="417"/>
    <s v="IGP Engineers Pvt. Ltd."/>
    <s v="GSKT,BUTYL RBR,FF,CL150,1IN"/>
    <n v="115"/>
    <s v="NOS"/>
    <n v="37.590521739130345"/>
    <m/>
    <n v="4322.9099999999899"/>
    <n v="84841010"/>
    <n v="7.4999999999999997E-2"/>
    <n v="0"/>
    <n v="0"/>
    <n v="0"/>
    <n v="0.1"/>
    <n v="0"/>
    <n v="0.18"/>
    <s v="001/2017 - III369B"/>
    <n v="324.21824999999922"/>
    <n v="0"/>
    <n v="32.42182499999992"/>
    <n v="842.31901349999805"/>
    <n v="1198.9590884999971"/>
    <s v="DOC PENDING_INV/EXIT/INV/082"/>
    <s v="2000CH010T2548120003"/>
    <s v="0T2548120003"/>
    <n v="292000388120"/>
    <s v="6003226"/>
    <d v="2020-01-11T00:00:00"/>
    <d v="2019-12-30T00:00:00"/>
    <e v="#N/A"/>
    <e v="#N/A"/>
    <e v="#N/A"/>
    <s v="Local"/>
    <m/>
    <m/>
    <m/>
    <m/>
    <m/>
    <m/>
    <n v="2000"/>
    <s v="CH01"/>
    <s v="0T2548120003"/>
    <s v="Verification Completed by NSS"/>
    <m/>
    <s v="A008521/19-20"/>
    <n v="115"/>
    <x v="1310"/>
    <s v="PHASE_1_ACT"/>
    <m/>
    <m/>
    <n v="1809"/>
    <x v="2"/>
    <n v="37.590521739130345"/>
    <d v="2019-12-01T00:00:00"/>
    <s v="(R). MANUFACTURE OF MACHINERY AND EQUIPMENT"/>
    <n v="722"/>
    <n v="96"/>
    <n v="113"/>
    <n v="153"/>
    <n v="130.80000000000001"/>
    <n v="1.1575221238938054"/>
    <n v="1840"/>
    <n v="5003.8639646017582"/>
    <m/>
    <m/>
  </r>
  <r>
    <n v="1340"/>
    <n v="292107414163"/>
    <x v="85"/>
    <s v="Integral Process Controls India"/>
    <s v="RPR KIT,20RK075100,VIRGO VALVES BV"/>
    <n v="2"/>
    <s v="ST"/>
    <n v="2156.3000000000002"/>
    <m/>
    <n v="4312.6000000000004"/>
    <n v="84849000"/>
    <n v="7.4999999999999997E-2"/>
    <n v="0"/>
    <n v="0"/>
    <n v="0"/>
    <n v="0.1"/>
    <n v="0"/>
    <n v="0.18"/>
    <s v="001/2017-III369B"/>
    <n v="323.44499999999999"/>
    <n v="0"/>
    <n v="32.344500000000004"/>
    <n v="840.31011000000001"/>
    <n v="1196.09961"/>
    <s v="DOC PENDING_INV/EXIT/INV/080"/>
    <s v="2000CH010P5271040189"/>
    <s v="0P5271040189"/>
    <n v="292107414163"/>
    <s v="6064240"/>
    <d v="2021-08-02T00:00:00"/>
    <d v="2021-07-15T00:00:00"/>
    <e v="#N/A"/>
    <e v="#N/A"/>
    <e v="#N/A"/>
    <s v="Local"/>
    <m/>
    <m/>
    <m/>
    <m/>
    <m/>
    <m/>
    <n v="2000"/>
    <s v="CH01"/>
    <s v="0P5271040189"/>
    <s v="Verification Completed by NSS"/>
    <s v="Phaze_2"/>
    <s v="21/313811"/>
    <n v="2"/>
    <x v="1311"/>
    <s v="PHASE_1_ACT"/>
    <m/>
    <m/>
    <n v="1246"/>
    <x v="2"/>
    <n v="2156.3000000000002"/>
    <d v="2021-07-01T00:00:00"/>
    <s v="(R). MANUFACTURE OF MACHINERY AND EQUIPMENT"/>
    <n v="722"/>
    <n v="115"/>
    <n v="119.2"/>
    <n v="153"/>
    <n v="130.80000000000001"/>
    <n v="1.0973154362416109"/>
    <n v="1262"/>
    <n v="4732.2825503355716"/>
    <m/>
    <m/>
  </r>
  <r>
    <n v="1341"/>
    <n v="292211347960"/>
    <x v="362"/>
    <s v="IGP Engineers Pvt. Ltd."/>
    <s v="GSKT,SPW,CL600,SS316,GPH,4IN,4.5MM"/>
    <n v="18"/>
    <s v="NOS"/>
    <n v="239"/>
    <m/>
    <n v="4302"/>
    <n v="84841010"/>
    <n v="7.4999999999999997E-2"/>
    <n v="0"/>
    <n v="0"/>
    <n v="0"/>
    <n v="0.1"/>
    <n v="0"/>
    <n v="0.18"/>
    <s v="001/2017 - III369B"/>
    <n v="322.64999999999998"/>
    <n v="0"/>
    <n v="32.265000000000001"/>
    <n v="838.24469999999997"/>
    <n v="1193.1596999999999"/>
    <s v="DOC PENDING_INV/EXIT/INV/082"/>
    <s v="2000CH010T2541630120"/>
    <s v="0T2541630120"/>
    <n v="292211347960"/>
    <s v="6098547"/>
    <d v="2022-11-02T00:00:00"/>
    <d v="2022-10-07T00:00:00"/>
    <e v="#N/A"/>
    <e v="#N/A"/>
    <e v="#N/A"/>
    <s v="Local"/>
    <m/>
    <m/>
    <m/>
    <m/>
    <m/>
    <m/>
    <n v="2000"/>
    <s v="CH01"/>
    <s v="0T2541630120"/>
    <s v="Verification Completed by NSS"/>
    <m/>
    <s v="IGP06790/22-23"/>
    <n v="18"/>
    <x v="1312"/>
    <s v="PHASE_1_ACT"/>
    <m/>
    <m/>
    <n v="797"/>
    <x v="2"/>
    <n v="239"/>
    <d v="2022-10-01T00:00:00"/>
    <s v="(R). MANUFACTURE OF MACHINERY AND EQUIPMENT"/>
    <n v="722"/>
    <n v="130"/>
    <n v="126.5"/>
    <n v="153"/>
    <n v="130.80000000000001"/>
    <n v="1.0339920948616601"/>
    <n v="805"/>
    <n v="4448.2339920948616"/>
    <m/>
    <m/>
  </r>
  <r>
    <n v="1342"/>
    <n v="291911030073"/>
    <x v="89"/>
    <s v="Bombay Fluid System Components"/>
    <s v="CAP,TUBE,COMPR,3/8IN,SS-600-C,SWAGELOK"/>
    <n v="7"/>
    <s v="EA"/>
    <n v="613.18142857142868"/>
    <m/>
    <n v="4292.2700000000004"/>
    <n v="73072900"/>
    <n v="0.1"/>
    <s v="050/2017-377A"/>
    <n v="0"/>
    <n v="0"/>
    <n v="0.1"/>
    <n v="0"/>
    <n v="0.18"/>
    <s v="001/2017-III221"/>
    <n v="429.22700000000009"/>
    <n v="0"/>
    <n v="42.922700000000013"/>
    <n v="857.59554600000001"/>
    <n v="1329.7452460000002"/>
    <s v="DOC PENDING_INV/EXIT/INV/067"/>
    <s v="2000CH010P1739190015"/>
    <s v="0P1739190015"/>
    <n v="291911030073"/>
    <s v="6083549"/>
    <d v="2019-11-19T00:00:00"/>
    <d v="2019-11-12T00:00:00"/>
    <e v="#N/A"/>
    <e v="#N/A"/>
    <e v="#N/A"/>
    <s v="Local"/>
    <m/>
    <m/>
    <m/>
    <m/>
    <m/>
    <m/>
    <n v="2000"/>
    <s v="CH01"/>
    <s v="0P1739190015"/>
    <s v="Verification Completed by NSS"/>
    <m/>
    <n v="947051"/>
    <n v="7"/>
    <x v="1313"/>
    <s v="PHASE_1_ACT"/>
    <m/>
    <m/>
    <n v="1857"/>
    <x v="2"/>
    <n v="613.18142857142868"/>
    <d v="2019-11-01T00:00:00"/>
    <s v="(R). MANUFACTURE OF MACHINERY AND EQUIPMENT"/>
    <n v="722"/>
    <n v="95"/>
    <n v="112.8"/>
    <n v="153"/>
    <n v="130.80000000000001"/>
    <n v="1.1595744680851066"/>
    <n v="1870"/>
    <n v="4977.2067021276607"/>
    <m/>
    <m/>
  </r>
  <r>
    <n v="1343"/>
    <n v="292000388120"/>
    <x v="417"/>
    <s v="IGP Engineers Pvt. Ltd."/>
    <s v="GSKT,BUTYL RBR,FF,CL150,2IN"/>
    <n v="95"/>
    <s v="NOS"/>
    <n v="44.90999999999989"/>
    <m/>
    <n v="4266.4499999999898"/>
    <n v="84841010"/>
    <n v="7.4999999999999997E-2"/>
    <n v="0"/>
    <n v="0"/>
    <n v="0"/>
    <n v="0.1"/>
    <n v="0"/>
    <n v="0.18"/>
    <s v="001/2017 - III369B"/>
    <n v="319.98374999999925"/>
    <n v="0"/>
    <n v="31.998374999999925"/>
    <n v="831.31778249999809"/>
    <n v="1183.2999074999973"/>
    <s v="DOC PENDING_INV/EXIT/INV/082"/>
    <s v="2000CH010T2548120005"/>
    <s v="0T2548120005"/>
    <n v="292000388120"/>
    <s v="6003226"/>
    <d v="2020-01-11T00:00:00"/>
    <d v="2019-12-30T00:00:00"/>
    <e v="#N/A"/>
    <e v="#N/A"/>
    <e v="#N/A"/>
    <s v="Local"/>
    <m/>
    <m/>
    <m/>
    <m/>
    <m/>
    <m/>
    <n v="2000"/>
    <s v="CH01"/>
    <s v="0T2548120005"/>
    <s v="Verification Completed by NSS"/>
    <m/>
    <s v="A008521/19-20"/>
    <n v="95"/>
    <x v="1314"/>
    <s v="PHASE_1_ACT"/>
    <m/>
    <m/>
    <n v="1809"/>
    <x v="2"/>
    <n v="44.90999999999989"/>
    <d v="2019-12-01T00:00:00"/>
    <s v="(R). MANUFACTURE OF MACHINERY AND EQUIPMENT"/>
    <n v="722"/>
    <n v="96"/>
    <n v="113"/>
    <n v="153"/>
    <n v="130.80000000000001"/>
    <n v="1.1575221238938054"/>
    <n v="1840"/>
    <n v="4938.5102654867142"/>
    <m/>
    <m/>
  </r>
  <r>
    <n v="1344"/>
    <n v="292312675115"/>
    <x v="275"/>
    <s v="Premier India Bearings Ltd"/>
    <s v="BRG,BALL,MET,6313 C3,65MM,140MM"/>
    <n v="3"/>
    <s v="NOS"/>
    <n v="1421"/>
    <m/>
    <n v="4263"/>
    <n v="84824000"/>
    <n v="7.4999999999999997E-2"/>
    <m/>
    <n v="0"/>
    <n v="0"/>
    <n v="0.1"/>
    <n v="0"/>
    <n v="0.18"/>
    <s v="001/2017 -III369"/>
    <n v="319.72499999999997"/>
    <n v="0"/>
    <n v="31.972499999999997"/>
    <n v="830.64554999999996"/>
    <n v="1182.3430499999999"/>
    <s v="DOC PENDING_INV/EXIT/INV/094"/>
    <s v="2000CH010T3002010162"/>
    <s v="0T3002010162"/>
    <n v="292312675115"/>
    <s v="6102600"/>
    <d v="2023-11-29T00:00:00"/>
    <d v="2023-11-21T00:00:00"/>
    <e v="#N/A"/>
    <e v="#N/A"/>
    <e v="#N/A"/>
    <s v="Local"/>
    <m/>
    <m/>
    <m/>
    <m/>
    <m/>
    <m/>
    <n v="2000"/>
    <s v="CH01"/>
    <s v="0T3002010162"/>
    <s v="New_Line item_ Addition"/>
    <m/>
    <s v="SRT/23-24/1994"/>
    <n v="3"/>
    <x v="1315"/>
    <s v="PHASE_2_ACT"/>
    <m/>
    <s v="Documents required for remaining qty"/>
    <n v="387"/>
    <x v="2"/>
    <n v="1421"/>
    <d v="2023-11-01T00:00:00"/>
    <s v="(R). MANUFACTURE OF MACHINERY AND EQUIPMENT"/>
    <n v="722"/>
    <n v="143"/>
    <n v="129.19999999999999"/>
    <n v="153"/>
    <n v="130.80000000000001"/>
    <n v="1.0123839009287927"/>
    <n v="409"/>
    <n v="4315.792569659443"/>
    <m/>
    <m/>
  </r>
  <r>
    <n v="1345"/>
    <n v="292310405800"/>
    <x v="159"/>
    <s v="EMERSON PROCESS MANAGEMENT"/>
    <s v="SEAL RING,6IN,PTFE,1V660105092,FISH-CO"/>
    <n v="6"/>
    <s v="EA"/>
    <n v="707"/>
    <m/>
    <n v="4242"/>
    <n v="84819090"/>
    <n v="7.4999999999999997E-2"/>
    <n v="0"/>
    <n v="0"/>
    <m/>
    <n v="0.1"/>
    <n v="0"/>
    <n v="0.18"/>
    <s v="001/2017-III368"/>
    <n v="318.14999999999998"/>
    <n v="0"/>
    <n v="31.814999999999998"/>
    <n v="826.55369999999982"/>
    <n v="1176.5186999999999"/>
    <s v="DOC PENDING_INV/EXIT/INV/090"/>
    <s v="2000CH010P4102210619"/>
    <s v="0P4102210619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10619"/>
    <s v="New_Line item_ Addition"/>
    <m/>
    <s v="23RXC7067"/>
    <n v="6"/>
    <x v="1316"/>
    <s v="PHASE_2_ACT"/>
    <m/>
    <s v="documents required for remaining quantity."/>
    <n v="449"/>
    <x v="2"/>
    <n v="707"/>
    <d v="2023-09-01T00:00:00"/>
    <s v="(R). MANUFACTURE OF MACHINERY AND EQUIPMENT"/>
    <n v="722"/>
    <n v="141"/>
    <n v="129.19999999999999"/>
    <n v="153"/>
    <n v="130.80000000000001"/>
    <n v="1.0123839009287927"/>
    <n v="470"/>
    <n v="4294.5325077399384"/>
    <m/>
    <m/>
  </r>
  <r>
    <n v="1346"/>
    <n v="291810265073"/>
    <x v="229"/>
    <s v="Emerson Process Management"/>
    <s v="SPRG,12A8818X012,FISH-CO"/>
    <n v="2"/>
    <s v="EA"/>
    <n v="2117.5"/>
    <m/>
    <n v="4235"/>
    <n v="84819090"/>
    <n v="7.4999999999999997E-2"/>
    <n v="0"/>
    <n v="0"/>
    <n v="0"/>
    <n v="0.1"/>
    <n v="0"/>
    <n v="0.18"/>
    <s v="001/2017-III368"/>
    <n v="317.625"/>
    <n v="0"/>
    <n v="31.762500000000003"/>
    <n v="825.18974999999989"/>
    <n v="1174.5772499999998"/>
    <s v="DOC PENDING_INV/EXIT/INV/072"/>
    <s v="2000CH010P4102201625"/>
    <s v="0P4102201625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25"/>
    <s v="Verification Completed by NSS"/>
    <s v="Phaze_2"/>
    <n v="9318632194"/>
    <n v="2"/>
    <x v="1317"/>
    <s v="PHASE_1_ACT"/>
    <m/>
    <s v="DOCUMENTS REQUIRED FOR REMAINING QTY"/>
    <n v="2269"/>
    <x v="2"/>
    <n v="2117.5"/>
    <d v="2018-09-01T00:00:00"/>
    <s v="(R). MANUFACTURE OF MACHINERY AND EQUIPMENT"/>
    <n v="722"/>
    <n v="81"/>
    <n v="111.6"/>
    <n v="153"/>
    <n v="130.80000000000001"/>
    <n v="1.1720430107526882"/>
    <n v="2296"/>
    <n v="4963.6021505376348"/>
    <m/>
    <m/>
  </r>
  <r>
    <n v="1347"/>
    <n v="291603877320"/>
    <x v="322"/>
    <s v="Larsen &amp; Toubro Limited"/>
    <s v="FSE,HRC,415VAC,63A,100KA,HN,L&amp;T"/>
    <n v="20"/>
    <s v="EA"/>
    <n v="186"/>
    <m/>
    <n v="3720"/>
    <n v="85361040"/>
    <n v="0.1"/>
    <m/>
    <n v="0"/>
    <m/>
    <n v="0.1"/>
    <m/>
    <n v="0.18"/>
    <s v="001/2017-III388A"/>
    <n v="372"/>
    <n v="0"/>
    <n v="37.200000000000003"/>
    <n v="743.25599999999997"/>
    <n v="1152.4559999999999"/>
    <s v="DOC PENDING_INV/EXIT/INV/098"/>
    <s v="2000GS010T2062320080"/>
    <s v="0T2062320080"/>
    <n v="291603877320"/>
    <s v="0037503"/>
    <d v="2016-08-20T00:00:00"/>
    <d v="2016-08-05T00:00:00"/>
    <e v="#N/A"/>
    <e v="#N/A"/>
    <e v="#N/A"/>
    <s v="Local"/>
    <m/>
    <m/>
    <m/>
    <m/>
    <m/>
    <m/>
    <n v="2000"/>
    <s v="GS01"/>
    <s v="0T2062320080"/>
    <s v="Verification Completed by NSS"/>
    <m/>
    <n v="1150006013"/>
    <n v="20"/>
    <x v="1318"/>
    <s v="PHASE_3_ACT"/>
    <m/>
    <m/>
    <n v="3051"/>
    <x v="1"/>
    <n v="210.1664999999995"/>
    <d v="2016-08-01T00:00:00"/>
    <s v="(Q). MANUFACTURE OF ELECTRICAL EQUIPMENT"/>
    <n v="666"/>
    <n v="56"/>
    <n v="108"/>
    <n v="153"/>
    <n v="133.4"/>
    <n v="1.2351851851851852"/>
    <n v="3057"/>
    <n v="5191.8909444444316"/>
    <m/>
    <m/>
  </r>
  <r>
    <n v="1348"/>
    <n v="292203555490"/>
    <x v="424"/>
    <s v="GAUTAM INDUSTRIAL CORPORATION"/>
    <s v="RDCR,CON,BW,A234,SCH80,1.1/2X1/2IN"/>
    <n v="36"/>
    <s v="EA"/>
    <n v="115.73333333333305"/>
    <m/>
    <n v="4166.3999999999896"/>
    <n v="73079390"/>
    <n v="0.1"/>
    <s v="050/2017-377"/>
    <n v="0"/>
    <n v="0"/>
    <n v="0.1"/>
    <n v="0"/>
    <n v="0.18"/>
    <s v="001/2017-III221"/>
    <n v="416.63999999999896"/>
    <n v="0"/>
    <n v="41.663999999999902"/>
    <n v="832.44671999999775"/>
    <n v="1290.7507199999966"/>
    <s v="DOC PENDING_INV/EXIT/INV/093"/>
    <s v="2000CH010T1729460239"/>
    <s v="0T1729460239"/>
    <n v="292203555490"/>
    <s v="6032159"/>
    <d v="2022-04-07T00:00:00"/>
    <d v="2022-04-05T00:00:00"/>
    <e v="#N/A"/>
    <e v="#N/A"/>
    <e v="#N/A"/>
    <s v="Local"/>
    <m/>
    <m/>
    <m/>
    <m/>
    <m/>
    <m/>
    <n v="2000"/>
    <s v="CH01"/>
    <s v="0T1729460239"/>
    <s v="Verification Completed by NSS"/>
    <s v="Phaze_2"/>
    <s v="BOM/018/22-23"/>
    <n v="36"/>
    <x v="1319"/>
    <s v="PHASE_2_ACT"/>
    <m/>
    <m/>
    <n v="982"/>
    <x v="2"/>
    <n v="115.73333333333305"/>
    <d v="2022-04-01T00:00:00"/>
    <s v="(R). MANUFACTURE OF MACHINERY AND EQUIPMENT"/>
    <n v="722"/>
    <n v="124"/>
    <n v="124.3"/>
    <n v="153"/>
    <n v="130.80000000000001"/>
    <n v="1.0522928399034595"/>
    <n v="988"/>
    <n v="4384.2728881737621"/>
    <m/>
    <m/>
  </r>
  <r>
    <n v="1349"/>
    <n v="291808008671"/>
    <x v="425"/>
    <s v="IGP Engineers Pvt. Ltd."/>
    <s v="GSKT,SPW,W/OUTR RING,SS316,CL150,8IN"/>
    <n v="19"/>
    <s v="NOS"/>
    <n v="219.18684210526317"/>
    <m/>
    <n v="4164.55"/>
    <n v="84841010"/>
    <n v="7.4999999999999997E-2"/>
    <n v="0"/>
    <n v="0"/>
    <n v="0"/>
    <n v="0.1"/>
    <n v="0"/>
    <n v="0.18"/>
    <s v="001/2017 - III369B"/>
    <n v="312.34125"/>
    <n v="0"/>
    <n v="31.234125000000002"/>
    <n v="811.46256750000009"/>
    <n v="1155.0379425000001"/>
    <s v="DOC PENDING_INV/EXIT/INV/082"/>
    <s v="2000GS010T2541410026"/>
    <s v="0T2541410026"/>
    <n v="291808008671"/>
    <s v="6062920"/>
    <d v="2018-09-17T00:00:00"/>
    <d v="2018-08-30T00:00:00"/>
    <e v="#N/A"/>
    <e v="#N/A"/>
    <e v="#N/A"/>
    <s v="Local"/>
    <m/>
    <m/>
    <m/>
    <m/>
    <m/>
    <m/>
    <n v="2000"/>
    <s v="GS01"/>
    <s v="0T2541410026"/>
    <s v="Verification Completed by NSS"/>
    <m/>
    <s v="A04315/18-19"/>
    <n v="19"/>
    <x v="1320"/>
    <s v="PHASE_1_ACT"/>
    <m/>
    <m/>
    <n v="2296"/>
    <x v="2"/>
    <n v="219.18684210526317"/>
    <d v="2018-08-01T00:00:00"/>
    <s v="(R). MANUFACTURE OF MACHINERY AND EQUIPMENT"/>
    <n v="722"/>
    <n v="80"/>
    <n v="111.2"/>
    <n v="153"/>
    <n v="130.80000000000001"/>
    <n v="1.1762589928057554"/>
    <n v="2327"/>
    <n v="4898.5893884892093"/>
    <m/>
    <m/>
  </r>
  <r>
    <n v="1350"/>
    <n v="291909577094"/>
    <x v="426"/>
    <s v="KATARIYA STEEL DISTRIBUTORS"/>
    <s v="CPLG,PIPE,SW,FULL,A105,CL3000,IBR,1IN"/>
    <n v="35"/>
    <s v="NOS"/>
    <n v="57.142857142857146"/>
    <m/>
    <n v="2000"/>
    <n v="73079990"/>
    <n v="0.1"/>
    <s v="050/2017-377A"/>
    <n v="0"/>
    <m/>
    <n v="0.1"/>
    <m/>
    <n v="0.18"/>
    <s v="001/2017-III221"/>
    <n v="200"/>
    <n v="0"/>
    <n v="20"/>
    <n v="399.59999999999997"/>
    <n v="619.59999999999991"/>
    <s v="DOC PENDING_INV/EXIT/INV/097"/>
    <s v="2000CH010T1734260047"/>
    <s v="0T1734260047"/>
    <n v="291909577094"/>
    <s v="6071301"/>
    <d v="2019-10-03T00:00:00"/>
    <d v="2019-09-25T00:00:00"/>
    <e v="#N/A"/>
    <e v="#N/A"/>
    <e v="#N/A"/>
    <s v="Local"/>
    <m/>
    <m/>
    <m/>
    <m/>
    <m/>
    <m/>
    <n v="2000"/>
    <s v="CH01"/>
    <s v="0T1734260047"/>
    <s v="Verification Completed by NSS"/>
    <m/>
    <s v="111/19-20"/>
    <n v="35"/>
    <x v="1321"/>
    <s v="PHASE_3_ACT"/>
    <m/>
    <m/>
    <n v="1905"/>
    <x v="2"/>
    <n v="117.88885714285685"/>
    <d v="2019-09-01T00:00:00"/>
    <s v="(R). MANUFACTURE OF MACHINERY AND EQUIPMENT"/>
    <n v="722"/>
    <n v="93"/>
    <n v="113.9"/>
    <n v="153"/>
    <n v="130.80000000000001"/>
    <n v="1.1483757682177349"/>
    <n v="1931"/>
    <n v="4738.3247410008662"/>
    <m/>
    <m/>
  </r>
  <r>
    <n v="1351"/>
    <m/>
    <x v="11"/>
    <s v="Jay Project"/>
    <s v="CIRCLIP,INTL,STL,KPD 80/26,4850002,KBL"/>
    <n v="14"/>
    <s v="NOS"/>
    <n v="293.25"/>
    <m/>
    <n v="4105.5"/>
    <n v="73182910"/>
    <n v="0.15"/>
    <m/>
    <m/>
    <m/>
    <n v="0.1"/>
    <m/>
    <n v="0.18"/>
    <s v="001/2017-III232"/>
    <n v="615.82499999999993"/>
    <n v="0"/>
    <n v="61.582499999999996"/>
    <n v="860.92335000000003"/>
    <n v="1538.3308499999998"/>
    <s v="DOC PENDING_INV/EXIT/INV/165"/>
    <s v="2000GS010P4205041282"/>
    <s v="2000GS010P4205041282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41282"/>
    <s v="Verification Completed by NSS"/>
    <s v="Phaze1_Part_2"/>
    <s v="17018"/>
    <n v="14"/>
    <x v="1322"/>
    <s v="PHASE_6_ACT"/>
    <m/>
    <m/>
    <n v="2791"/>
    <x v="2"/>
    <n v="293.25"/>
    <d v="2017-04-01T00:00:00"/>
    <s v="(R). MANUFACTURE OF MACHINERY AND EQUIPMENT"/>
    <n v="722"/>
    <n v="64"/>
    <n v="108.3"/>
    <n v="153"/>
    <n v="130.80000000000001"/>
    <n v="1.2077562326869808"/>
    <n v="2814"/>
    <n v="4958.4432132964002"/>
    <m/>
    <m/>
  </r>
  <r>
    <n v="1352"/>
    <n v="291806020940"/>
    <x v="207"/>
    <s v="EKON ABRASIVES"/>
    <s v="CMPD,50ML,648,LOCTITE"/>
    <n v="5"/>
    <s v="CAN"/>
    <n v="804"/>
    <m/>
    <n v="4020"/>
    <n v="35069999"/>
    <n v="0.1"/>
    <n v="0"/>
    <n v="0"/>
    <n v="0"/>
    <n v="0.1"/>
    <n v="0"/>
    <n v="0.18"/>
    <s v="001/2017-III69"/>
    <n v="402"/>
    <n v="0"/>
    <n v="40.200000000000003"/>
    <n v="803.19599999999991"/>
    <n v="1245.396"/>
    <s v="DOC PENDING_INV/EXIT/INV/081"/>
    <s v="2000CH010T0105200021"/>
    <s v="0T0105200021"/>
    <n v="291806020940"/>
    <s v="6047937"/>
    <d v="2018-07-18T00:00:00"/>
    <d v="2018-07-17T00:00:00"/>
    <e v="#N/A"/>
    <e v="#N/A"/>
    <e v="#N/A"/>
    <s v="Local"/>
    <m/>
    <m/>
    <m/>
    <m/>
    <m/>
    <m/>
    <n v="2000"/>
    <s v="CH01"/>
    <s v="0T0105200021"/>
    <s v="Verification Completed by NSS"/>
    <m/>
    <s v="G1901664"/>
    <n v="5"/>
    <x v="1323"/>
    <s v="PHASE_1_ACT"/>
    <m/>
    <m/>
    <n v="2340"/>
    <x v="0"/>
    <n v="804"/>
    <d v="2018-07-01T00:00:00"/>
    <s v="(J). MANUFACTURE OF CHEMICALS AND CHEMICAL PRODUCTS"/>
    <n v="364"/>
    <n v="79"/>
    <n v="118.3"/>
    <n v="153"/>
    <n v="136.4"/>
    <n v="1.1530008453085376"/>
    <n v="2358"/>
    <n v="4635.0633981403216"/>
    <m/>
    <m/>
  </r>
  <r>
    <n v="1353"/>
    <n v="292104563446"/>
    <x v="259"/>
    <s v="Fluid Controls Private Limited"/>
    <s v="PLUG,PIPE,THD,BL,3/4IN,SS316,NPTF"/>
    <n v="26"/>
    <s v="NOS"/>
    <n v="29.615384615384617"/>
    <m/>
    <n v="770"/>
    <n v="73072200"/>
    <n v="0.1"/>
    <s v="050/2017-377"/>
    <n v="0"/>
    <m/>
    <n v="0.1"/>
    <m/>
    <n v="0.18"/>
    <s v="001/2017-III221"/>
    <n v="77"/>
    <n v="0"/>
    <n v="7.7"/>
    <n v="153.846"/>
    <n v="238.54599999999999"/>
    <s v="DOC PENDING_INV/EXIT/INV/097"/>
    <s v="2000CH010T1722110005"/>
    <s v="0T1722110005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22110005"/>
    <s v="Verification Completed by NSS"/>
    <m/>
    <s v="FCP/48/SI/0108"/>
    <n v="26"/>
    <x v="1324"/>
    <s v="PHASE_3_ACT"/>
    <m/>
    <m/>
    <n v="1335"/>
    <x v="2"/>
    <n v="154"/>
    <d v="2021-04-01T00:00:00"/>
    <s v="(R). MANUFACTURE OF MACHINERY AND EQUIPMENT"/>
    <n v="722"/>
    <n v="112"/>
    <n v="116.7"/>
    <n v="153"/>
    <n v="130.80000000000001"/>
    <n v="1.1208226221079691"/>
    <n v="1353"/>
    <n v="4487.7737789203084"/>
    <m/>
    <m/>
  </r>
  <r>
    <n v="1354"/>
    <n v="291701470410"/>
    <x v="427"/>
    <s v="K.K.Engineering Corporation"/>
    <s v="SW,CTRL,BAY,40A,CFDG0/2T/2C,SCHNE-EL"/>
    <n v="1"/>
    <s v="NOS"/>
    <n v="3969"/>
    <m/>
    <n v="3969"/>
    <n v="85352121"/>
    <n v="0.1"/>
    <n v="0"/>
    <n v="0"/>
    <n v="0"/>
    <n v="0.1"/>
    <n v="0"/>
    <n v="0.18"/>
    <s v="001/2017 -III388"/>
    <n v="396.90000000000003"/>
    <n v="0"/>
    <n v="39.690000000000005"/>
    <n v="793.00619999999981"/>
    <n v="1229.5962"/>
    <s v="DOC PENDING_INV/EXIT/INV/075"/>
    <s v="2000CH010P4160020293"/>
    <s v="0P4160020293"/>
    <n v="291701470410"/>
    <s v="0017536"/>
    <d v="2017-04-10T00:00:00"/>
    <d v="2017-03-14T00:00:00"/>
    <e v="#N/A"/>
    <e v="#N/A"/>
    <e v="#N/A"/>
    <s v="Local"/>
    <m/>
    <m/>
    <m/>
    <m/>
    <m/>
    <m/>
    <n v="2000"/>
    <s v="CH01"/>
    <s v="0P4160020293"/>
    <s v="Verification Completed by NSS"/>
    <s v="Phaze1_Part_2"/>
    <s v="2681/16-17/R-72"/>
    <n v="1"/>
    <x v="1325"/>
    <s v="PHASE_1_ACT"/>
    <m/>
    <n v="1"/>
    <n v="2830"/>
    <x v="2"/>
    <n v="3969"/>
    <d v="2017-03-01T00:00:00"/>
    <s v="(R). MANUFACTURE OF MACHINERY AND EQUIPMENT"/>
    <n v="722"/>
    <n v="63"/>
    <n v="108.3"/>
    <n v="153"/>
    <n v="130.80000000000001"/>
    <n v="1.2077562326869808"/>
    <n v="2845"/>
    <n v="4793.5844875346265"/>
    <m/>
    <m/>
  </r>
  <r>
    <n v="1355"/>
    <n v="292009081652"/>
    <x v="286"/>
    <s v="Jay Vinayak Enterprise"/>
    <s v="BLT,HEX HD,IMP,SA193-B8,65MM,1/2IN"/>
    <n v="90"/>
    <s v="EA"/>
    <n v="43.758555555555553"/>
    <m/>
    <n v="3938.27"/>
    <s v="73180000 / 73181190"/>
    <n v="0.15"/>
    <n v="0"/>
    <n v="0"/>
    <n v="0"/>
    <n v="0.1"/>
    <n v="0"/>
    <n v="0.18"/>
    <s v="001/2017 - III232"/>
    <n v="590.7405"/>
    <n v="0"/>
    <n v="59.07405"/>
    <n v="825.85521900000003"/>
    <n v="1475.6697690000001"/>
    <s v="DOC PENDING_INV/EXIT/INV/081"/>
    <s v="2000CH010T1503610014"/>
    <s v="0T1503610014"/>
    <n v="292009081652"/>
    <s v="6080992"/>
    <d v="2020-11-13T00:00:00"/>
    <d v="2020-11-12T00:00:00"/>
    <e v="#N/A"/>
    <e v="#N/A"/>
    <e v="#N/A"/>
    <s v="Local"/>
    <m/>
    <m/>
    <m/>
    <m/>
    <m/>
    <m/>
    <n v="2000"/>
    <s v="CH01"/>
    <s v="0T1503610014"/>
    <s v="Verification Completed by NSS"/>
    <m/>
    <n v="11"/>
    <n v="90"/>
    <x v="1326"/>
    <s v="PHASE_1_ACT"/>
    <m/>
    <m/>
    <n v="1491"/>
    <x v="2"/>
    <n v="43.758555555555553"/>
    <d v="2020-11-01T00:00:00"/>
    <s v="(R). MANUFACTURE OF MACHINERY AND EQUIPMENT"/>
    <n v="722"/>
    <n v="107"/>
    <n v="113.7"/>
    <n v="153"/>
    <n v="130.80000000000001"/>
    <n v="1.1503957783641161"/>
    <n v="1504"/>
    <n v="4530.5691820580478"/>
    <m/>
    <m/>
  </r>
  <r>
    <n v="1356"/>
    <n v="291904003731"/>
    <x v="428"/>
    <s v="Patel Engineers"/>
    <s v="SLV/TUBE,PVC,WHITE,100M,3.5MM"/>
    <n v="14"/>
    <s v="NOS"/>
    <n v="281"/>
    <m/>
    <n v="3934"/>
    <n v="39172110"/>
    <n v="0.1"/>
    <m/>
    <n v="0"/>
    <m/>
    <n v="0.1"/>
    <m/>
    <n v="0.18"/>
    <s v="001/2017-III104"/>
    <n v="393.40000000000003"/>
    <n v="0"/>
    <n v="39.340000000000003"/>
    <n v="786.01319999999998"/>
    <n v="1218.7532000000001"/>
    <s v="DOC PENDING_INV/EXIT/INV/096"/>
    <s v="2000CH010P3508240009"/>
    <s v="0P3508240009"/>
    <n v="291904003731"/>
    <s v="6029110"/>
    <d v="2019-04-25T00:00:00"/>
    <d v="2019-04-25T00:00:00"/>
    <e v="#N/A"/>
    <e v="#N/A"/>
    <e v="#N/A"/>
    <s v="Local"/>
    <m/>
    <m/>
    <m/>
    <m/>
    <m/>
    <m/>
    <n v="2000"/>
    <s v="CH01"/>
    <s v="0P3508240009"/>
    <s v="Verification Completed by NSS"/>
    <m/>
    <s v="SEZ/19-20/097"/>
    <n v="14"/>
    <x v="1327"/>
    <s v="PHASE_3_ACT"/>
    <m/>
    <m/>
    <n v="2058"/>
    <x v="2"/>
    <n v="281"/>
    <d v="2019-04-01T00:00:00"/>
    <s v="(R). MANUFACTURE OF MACHINERY AND EQUIPMENT"/>
    <n v="722"/>
    <n v="88"/>
    <n v="112.5"/>
    <n v="153"/>
    <n v="130.80000000000001"/>
    <n v="1.1626666666666667"/>
    <n v="2084"/>
    <n v="4573.9306666666671"/>
    <m/>
    <m/>
  </r>
  <r>
    <n v="1357"/>
    <n v="291802593320"/>
    <x v="394"/>
    <s v="Etech Appliances"/>
    <s v="SPANNER,OPEN,NON-SPARKING,16X17MM,AL BRZ"/>
    <n v="5"/>
    <s v="EA"/>
    <n v="784.54399999999794"/>
    <m/>
    <n v="3922.7199999999898"/>
    <n v="82041110"/>
    <n v="0.1"/>
    <m/>
    <n v="0"/>
    <m/>
    <n v="0.1"/>
    <m/>
    <n v="0.18"/>
    <s v="001/2017-III295"/>
    <n v="392.27199999999903"/>
    <n v="0"/>
    <n v="39.227199999999904"/>
    <n v="783.75945599999807"/>
    <n v="1215.258655999997"/>
    <s v="DOC PENDING_INV/EXIT/INV/098"/>
    <s v="2000CH010T4531080061"/>
    <s v="0T4531080061"/>
    <n v="291802593320"/>
    <s v="6021181"/>
    <d v="2018-03-28T00:00:00"/>
    <d v="2018-03-27T00:00:00"/>
    <e v="#N/A"/>
    <e v="#N/A"/>
    <e v="#N/A"/>
    <s v="Local"/>
    <m/>
    <m/>
    <m/>
    <m/>
    <m/>
    <m/>
    <n v="2000"/>
    <s v="CH01"/>
    <s v="0T4531080061"/>
    <s v="Verification Completed by NSS"/>
    <s v="Phaze1_Part_2"/>
    <s v="17189651/G1903575"/>
    <n v="5"/>
    <x v="1328"/>
    <s v="PHASE_3_ACT"/>
    <m/>
    <m/>
    <n v="2452"/>
    <x v="2"/>
    <n v="784.54399999999794"/>
    <d v="2018-03-01T00:00:00"/>
    <s v="(R). MANUFACTURE OF MACHINERY AND EQUIPMENT"/>
    <n v="722"/>
    <n v="75"/>
    <n v="109.9"/>
    <n v="153"/>
    <n v="130.80000000000001"/>
    <n v="1.1901728844404005"/>
    <n v="2480"/>
    <n v="4668.7149772520361"/>
    <m/>
    <m/>
  </r>
  <r>
    <n v="1358"/>
    <n v="292112167546"/>
    <x v="429"/>
    <s v="Rotork Controls India Pvt. Ltd."/>
    <s v="SFT,LSD,71042,ROTORK"/>
    <n v="6"/>
    <s v="NOS"/>
    <n v="650.44999999999834"/>
    <m/>
    <n v="3902.6999999999898"/>
    <n v="85030090"/>
    <n v="7.4999999999999997E-2"/>
    <n v="0"/>
    <n v="0"/>
    <n v="0"/>
    <n v="0.1"/>
    <n v="0"/>
    <n v="0.18"/>
    <s v="001/2017-III374"/>
    <n v="292.70249999999925"/>
    <n v="0"/>
    <n v="29.270249999999926"/>
    <n v="760.44109499999797"/>
    <n v="1082.4138449999971"/>
    <s v="DOC PENDING_INV/EXIT/INV/089"/>
    <s v="2000CH010P4102201855"/>
    <s v="0P4102201855"/>
    <n v="292112167546"/>
    <s v="6105318"/>
    <d v="2021-12-09T00:00:00"/>
    <d v="2021-11-24T00:00:00"/>
    <e v="#N/A"/>
    <e v="#N/A"/>
    <e v="#N/A"/>
    <s v="Local"/>
    <m/>
    <m/>
    <m/>
    <m/>
    <m/>
    <m/>
    <n v="2000"/>
    <s v="CH01"/>
    <s v="0P4102201855"/>
    <s v="Verification Completed by NSS"/>
    <m/>
    <s v="JE40286"/>
    <n v="6"/>
    <x v="1329"/>
    <s v="PHASE_2_ACT"/>
    <m/>
    <m/>
    <n v="1114"/>
    <x v="2"/>
    <n v="650.44999999999834"/>
    <d v="2021-11-01T00:00:00"/>
    <s v="(R). MANUFACTURE OF MACHINERY AND EQUIPMENT"/>
    <n v="722"/>
    <n v="119"/>
    <n v="120.8"/>
    <n v="153"/>
    <n v="130.80000000000001"/>
    <n v="1.0827814569536425"/>
    <n v="1139"/>
    <n v="4225.7711920529691"/>
    <m/>
    <m/>
  </r>
  <r>
    <n v="1359"/>
    <n v="291602690116"/>
    <x v="405"/>
    <s v="EKON ABRASIVES"/>
    <s v="PAPER,EMERY,11X9IN,220GR"/>
    <n v="80"/>
    <s v="EA"/>
    <n v="48.407999999999873"/>
    <m/>
    <n v="3872.6399999999899"/>
    <n v="68052010"/>
    <n v="0.1"/>
    <n v="0"/>
    <n v="0"/>
    <n v="0"/>
    <n v="0.1"/>
    <n v="0"/>
    <n v="0.18"/>
    <s v="001/2017 -III179"/>
    <n v="387.26399999999899"/>
    <n v="0"/>
    <n v="38.726399999999899"/>
    <n v="773.75347199999783"/>
    <n v="1199.7438719999968"/>
    <s v="DOC PENDING_INV/EXIT/INV/081"/>
    <s v="2000CH010T0116350008"/>
    <s v="0T0116350008"/>
    <n v="291602690116"/>
    <s v="0028272"/>
    <d v="2016-06-24T00:00:00"/>
    <d v="2016-06-07T00:00:00"/>
    <e v="#N/A"/>
    <e v="#N/A"/>
    <e v="#N/A"/>
    <s v="Local"/>
    <m/>
    <m/>
    <m/>
    <m/>
    <m/>
    <m/>
    <n v="2000"/>
    <s v="CH01"/>
    <s v="0T0116350008"/>
    <s v="Verification Completed by NSS"/>
    <m/>
    <n v="1713759"/>
    <n v="80"/>
    <x v="1330"/>
    <s v="PHASE_1_ACT"/>
    <m/>
    <m/>
    <n v="3110"/>
    <x v="2"/>
    <n v="48.407999999999873"/>
    <d v="2016-06-01T00:00:00"/>
    <s v="(R). MANUFACTURE OF MACHINERY AND EQUIPMENT"/>
    <n v="722"/>
    <n v="54"/>
    <n v="108"/>
    <n v="153"/>
    <n v="130.80000000000001"/>
    <n v="1.2111111111111112"/>
    <n v="3118"/>
    <n v="4690.1973333333217"/>
    <m/>
    <m/>
  </r>
  <r>
    <n v="1360"/>
    <n v="291701984114"/>
    <x v="359"/>
    <s v="Mevada Engineering Works Pvt.Ltd."/>
    <s v="RPR KIT,ECF50E-SSA,ROTEX"/>
    <n v="2"/>
    <s v="NOS"/>
    <n v="1925"/>
    <m/>
    <n v="3850"/>
    <n v="84818090"/>
    <n v="7.4999999999999997E-2"/>
    <n v="0"/>
    <n v="0"/>
    <n v="0"/>
    <n v="0.1"/>
    <n v="0"/>
    <n v="0.18"/>
    <s v="001/2017-III368"/>
    <n v="288.75"/>
    <n v="0"/>
    <n v="28.875"/>
    <n v="750.17250000000001"/>
    <n v="1067.7975000000001"/>
    <s v="DOC PENDING_INV/EXIT/INV/071"/>
    <s v="2000GS010P4100980758"/>
    <s v="0P4100980758"/>
    <n v="291701984114"/>
    <s v="0019875"/>
    <d v="2017-04-21T00:00:00"/>
    <d v="2017-03-30T00:00:00"/>
    <e v="#N/A"/>
    <e v="#N/A"/>
    <e v="#N/A"/>
    <s v="Local"/>
    <m/>
    <m/>
    <m/>
    <m/>
    <m/>
    <m/>
    <n v="2000"/>
    <s v="GS01"/>
    <s v="0P4100980758"/>
    <s v="Verification Completed by NSS"/>
    <m/>
    <n v="749"/>
    <n v="2"/>
    <x v="1331"/>
    <s v="PHASE_1_ACT"/>
    <m/>
    <s v="item does not match with invoice"/>
    <n v="2814"/>
    <x v="2"/>
    <n v="1925"/>
    <d v="2017-03-01T00:00:00"/>
    <s v="(R). MANUFACTURE OF MACHINERY AND EQUIPMENT"/>
    <n v="722"/>
    <n v="63"/>
    <n v="108.3"/>
    <n v="153"/>
    <n v="130.80000000000001"/>
    <n v="1.2077562326869808"/>
    <n v="2845"/>
    <n v="4649.8614958448761"/>
    <m/>
    <m/>
  </r>
  <r>
    <n v="1361"/>
    <n v="292213011112"/>
    <x v="327"/>
    <s v="IGP Engineers Pvt. Ltd."/>
    <s v="GSKT,SPW,CL600,SS,GPH,0.75IN"/>
    <n v="93"/>
    <s v="NOS"/>
    <n v="41.310860215053651"/>
    <m/>
    <n v="3841.9099999999899"/>
    <n v="84841010"/>
    <n v="7.4999999999999997E-2"/>
    <n v="0"/>
    <n v="0"/>
    <n v="0"/>
    <n v="0.1"/>
    <n v="0"/>
    <n v="0.18"/>
    <s v="001/2017 - III369B"/>
    <n v="288.14324999999923"/>
    <n v="0"/>
    <n v="28.814324999999926"/>
    <n v="748.59616349999806"/>
    <n v="1065.5537384999973"/>
    <s v="DOC PENDING_INV/EXIT/INV/082"/>
    <s v="2000CH010T2541370405"/>
    <s v="0T2541370405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370405"/>
    <s v="Verification Completed by NSS"/>
    <m/>
    <s v="IGP09023/22-23"/>
    <n v="93"/>
    <x v="1332"/>
    <s v="PHASE_1_ACT"/>
    <m/>
    <m/>
    <n v="741"/>
    <x v="2"/>
    <n v="41.310860215053651"/>
    <d v="2022-12-01T00:00:00"/>
    <s v="(R). MANUFACTURE OF MACHINERY AND EQUIPMENT"/>
    <n v="722"/>
    <n v="132"/>
    <n v="126.3"/>
    <n v="153"/>
    <n v="130.80000000000001"/>
    <n v="1.0356294536817103"/>
    <n v="744"/>
    <n v="3978.7951543942891"/>
    <m/>
    <m/>
  </r>
  <r>
    <n v="1362"/>
    <n v="291600233702"/>
    <x v="194"/>
    <s v="Emerson Process Management"/>
    <s v="PCKG,17D19,1E3191X0282,FISH-CO"/>
    <n v="9"/>
    <s v="EA"/>
    <n v="425.63666666666666"/>
    <m/>
    <n v="3830.73"/>
    <n v="84819090"/>
    <n v="7.4999999999999997E-2"/>
    <n v="0"/>
    <n v="0"/>
    <n v="0"/>
    <n v="0.1"/>
    <n v="0"/>
    <n v="0.18"/>
    <s v="001/2017-III368"/>
    <n v="287.30475000000001"/>
    <n v="0"/>
    <n v="28.730475000000002"/>
    <n v="746.41774050000004"/>
    <n v="1062.4529655000001"/>
    <s v="DOC PENDING_INV/EXIT/INV/072"/>
    <s v="2000GS010P4102210034"/>
    <s v="0P4102210034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34"/>
    <s v="Verification Completed by NSS"/>
    <m/>
    <n v="6315002660"/>
    <n v="9"/>
    <x v="1333"/>
    <s v="PHASE_1_ACT"/>
    <m/>
    <s v="ITEM DOES NOT MATCH WITH INVOICE"/>
    <n v="3270"/>
    <x v="2"/>
    <n v="425.63666666666666"/>
    <d v="2015-12-01T00:00:00"/>
    <s v="(R). MANUFACTURE OF MACHINERY AND EQUIPMENT"/>
    <n v="722"/>
    <n v="48"/>
    <n v="109"/>
    <n v="153"/>
    <n v="130.80000000000001"/>
    <n v="1.2000000000000002"/>
    <n v="3301"/>
    <n v="4596.8760000000011"/>
    <m/>
    <m/>
  </r>
  <r>
    <n v="1363"/>
    <n v="292212913941"/>
    <x v="186"/>
    <s v="STARFLEX SEALING INDIA PVT LTD"/>
    <s v="GSKT,SPW,CL1500,SS316,GPH,DN150"/>
    <n v="10"/>
    <s v="NOS"/>
    <n v="382"/>
    <m/>
    <n v="3820"/>
    <n v="84841010"/>
    <n v="7.4999999999999997E-2"/>
    <n v="0"/>
    <n v="0"/>
    <n v="0"/>
    <n v="0.1"/>
    <n v="0"/>
    <n v="0.18"/>
    <s v="001/2017 - III369B"/>
    <n v="286.5"/>
    <n v="0"/>
    <n v="28.650000000000002"/>
    <n v="744.32699999999988"/>
    <n v="1059.4769999999999"/>
    <s v="DOC PENDING_INV/EXIT/INV/082"/>
    <s v="2000CH010T2541370458"/>
    <s v="0T2541370458"/>
    <n v="292212913941"/>
    <s v="6110541"/>
    <d v="2022-12-12T00:00:00"/>
    <d v="2022-12-09T00:00:00"/>
    <e v="#N/A"/>
    <e v="#N/A"/>
    <e v="#N/A"/>
    <s v="Local"/>
    <m/>
    <m/>
    <m/>
    <m/>
    <m/>
    <m/>
    <n v="2000"/>
    <s v="CH01"/>
    <s v="0T2541370458"/>
    <s v="Verification Completed by NSS"/>
    <m/>
    <s v="A012223/SEZ00011"/>
    <n v="10"/>
    <x v="1334"/>
    <s v="PHASE_1_ACT"/>
    <m/>
    <m/>
    <n v="734"/>
    <x v="2"/>
    <n v="382"/>
    <d v="2022-12-01T00:00:00"/>
    <s v="(R). MANUFACTURE OF MACHINERY AND EQUIPMENT"/>
    <n v="722"/>
    <n v="132"/>
    <n v="126.3"/>
    <n v="153"/>
    <n v="130.80000000000001"/>
    <n v="1.0356294536817103"/>
    <n v="744"/>
    <n v="3956.1045130641332"/>
    <m/>
    <m/>
  </r>
  <r>
    <n v="1364"/>
    <n v="292109705963"/>
    <x v="385"/>
    <s v="Eagle Burgmann India Pvt. Ltd."/>
    <s v="SLV,O-RING,A09637AC/0C/111.04,EAGLEBUR"/>
    <n v="2"/>
    <s v="NOS"/>
    <n v="977.94"/>
    <m/>
    <n v="1955.88"/>
    <n v="84842000"/>
    <n v="7.4999999999999997E-2"/>
    <n v="0"/>
    <n v="0"/>
    <n v="0"/>
    <n v="0.1"/>
    <n v="0"/>
    <n v="0.18"/>
    <s v="001/2017-III369B"/>
    <n v="146.691"/>
    <n v="0"/>
    <n v="14.6691"/>
    <n v="381.10321799999997"/>
    <n v="542.46331799999996"/>
    <s v="DOC PENDING_INV/EXIT/INV/069"/>
    <s v="2000CH010P3034073574"/>
    <s v="0P3034073574"/>
    <n v="292109705963"/>
    <s v="6083415"/>
    <d v="2021-09-30T00:00:00"/>
    <d v="2021-09-23T00:00:00"/>
    <e v="#N/A"/>
    <e v="#N/A"/>
    <e v="#N/A"/>
    <s v="Local"/>
    <m/>
    <m/>
    <m/>
    <m/>
    <m/>
    <m/>
    <n v="2000"/>
    <s v="CH01"/>
    <s v="0P3034073574"/>
    <s v="Verification Completed by NSS"/>
    <m/>
    <n v="27104010"/>
    <n v="2"/>
    <x v="1335"/>
    <s v="PHASE_1_ACT"/>
    <m/>
    <m/>
    <n v="1176"/>
    <x v="2"/>
    <n v="1900.68"/>
    <d v="2021-09-01T00:00:00"/>
    <s v="(R). MANUFACTURE OF MACHINERY AND EQUIPMENT"/>
    <n v="722"/>
    <n v="117"/>
    <n v="120.7"/>
    <n v="153"/>
    <n v="130.80000000000001"/>
    <n v="1.0836785418392709"/>
    <n v="1200"/>
    <n v="4119.452261806131"/>
    <m/>
    <m/>
  </r>
  <r>
    <n v="1365"/>
    <n v="291802424620"/>
    <x v="393"/>
    <s v="Larsen &amp; Toubro Limited"/>
    <s v="ROD,CLOSING/TRIPPING,VCB,L&amp;T"/>
    <n v="18"/>
    <s v="EA"/>
    <n v="210.89999999999944"/>
    <m/>
    <n v="3796.1999999999898"/>
    <n v="85389000"/>
    <n v="0.15"/>
    <n v="0"/>
    <n v="0"/>
    <n v="0"/>
    <n v="0.1"/>
    <n v="0"/>
    <n v="0.18"/>
    <s v="001/2017-III389"/>
    <n v="569.42999999999847"/>
    <n v="0"/>
    <n v="56.942999999999849"/>
    <n v="796.06313999999793"/>
    <n v="1422.4361399999962"/>
    <s v="DOC PENDING_INV/EXIT/INV/078"/>
    <s v="2000CH010P4609010005"/>
    <s v="0P4609010005"/>
    <n v="291802424620"/>
    <s v="6020013"/>
    <d v="2018-03-23T00:00:00"/>
    <d v="2018-03-14T00:00:00"/>
    <e v="#N/A"/>
    <e v="#N/A"/>
    <e v="#N/A"/>
    <s v="Local"/>
    <m/>
    <m/>
    <m/>
    <m/>
    <m/>
    <m/>
    <n v="2000"/>
    <s v="CH01"/>
    <s v="0P4609010005"/>
    <s v="Verification Completed by NSS"/>
    <m/>
    <n v="1247000138"/>
    <n v="18"/>
    <x v="1336"/>
    <s v="PHASE_1_ACT"/>
    <m/>
    <n v="1"/>
    <n v="2465"/>
    <x v="1"/>
    <n v="210.89999999999944"/>
    <d v="2018-03-01T00:00:00"/>
    <s v="(Q). MANUFACTURE OF ELECTRICAL EQUIPMENT"/>
    <n v="666"/>
    <n v="75"/>
    <n v="110.1"/>
    <n v="153"/>
    <n v="133.4"/>
    <n v="1.2116257947320619"/>
    <n v="2480"/>
    <n v="4599.573841961841"/>
    <m/>
    <m/>
  </r>
  <r>
    <n v="1366"/>
    <n v="292203555490"/>
    <x v="424"/>
    <s v="GAUTAM INDUSTRIAL CORPORATION"/>
    <s v="RDCR,ECC,BW,A234-WPB,80/80,1.1/2X1IN"/>
    <n v="37"/>
    <s v="EA"/>
    <n v="102.06486486486487"/>
    <m/>
    <n v="3776.4"/>
    <n v="73079390"/>
    <n v="0.1"/>
    <s v="050/2017-377"/>
    <n v="0"/>
    <n v="0"/>
    <n v="0.1"/>
    <n v="0"/>
    <n v="0.18"/>
    <s v="001/2017-III221"/>
    <n v="377.64000000000004"/>
    <n v="0"/>
    <n v="37.764000000000003"/>
    <n v="754.52472"/>
    <n v="1169.9287200000001"/>
    <s v="DOC PENDING_INV/EXIT/INV/093"/>
    <s v="2000CH010T1729610032"/>
    <s v="0T1729610032"/>
    <n v="292203555490"/>
    <s v="6032159"/>
    <d v="2022-04-07T00:00:00"/>
    <d v="2022-04-05T00:00:00"/>
    <e v="#N/A"/>
    <e v="#N/A"/>
    <e v="#N/A"/>
    <s v="Local"/>
    <m/>
    <m/>
    <m/>
    <m/>
    <m/>
    <m/>
    <n v="2000"/>
    <s v="CH01"/>
    <s v="0T1729610032"/>
    <s v="Verification Completed by NSS"/>
    <s v="Phaze_2"/>
    <s v="BOM/018/22-23"/>
    <n v="37"/>
    <x v="1337"/>
    <s v="PHASE_2_ACT"/>
    <m/>
    <m/>
    <n v="982"/>
    <x v="2"/>
    <n v="102.06486486486487"/>
    <d v="2022-04-01T00:00:00"/>
    <s v="(R). MANUFACTURE OF MACHINERY AND EQUIPMENT"/>
    <n v="722"/>
    <n v="124"/>
    <n v="124.3"/>
    <n v="153"/>
    <n v="130.80000000000001"/>
    <n v="1.0522928399034595"/>
    <n v="988"/>
    <n v="3973.8786806114244"/>
    <m/>
    <m/>
  </r>
  <r>
    <n v="1367"/>
    <n v="292212267900"/>
    <x v="33"/>
    <s v="Swam Pneumatics Pvt. Ltd"/>
    <s v="LOCK NUT,G4122210,SWAM-PNU"/>
    <n v="4"/>
    <s v="NOS"/>
    <n v="940"/>
    <m/>
    <n v="3760"/>
    <n v="84149040"/>
    <n v="7.4999999999999997E-2"/>
    <n v="0"/>
    <n v="0"/>
    <n v="0"/>
    <n v="0.1"/>
    <n v="0"/>
    <n v="0.18"/>
    <s v="001/2017-III317B"/>
    <n v="282"/>
    <n v="0"/>
    <n v="28.200000000000003"/>
    <n v="732.63599999999997"/>
    <n v="1042.836"/>
    <s v="DOC PENDING_INV/EXIT/INV/070"/>
    <s v="2000CH010P3902050198"/>
    <s v="0P3902050198"/>
    <n v="292212267900"/>
    <s v="6105709"/>
    <d v="2022-11-25T00:00:00"/>
    <d v="2022-11-18T00:00:00"/>
    <e v="#N/A"/>
    <e v="#N/A"/>
    <e v="#N/A"/>
    <s v="Local"/>
    <m/>
    <m/>
    <m/>
    <m/>
    <m/>
    <m/>
    <n v="2000"/>
    <s v="CH01"/>
    <s v="0P3902050198"/>
    <s v="Verification Completed by NSS"/>
    <m/>
    <n v="835"/>
    <n v="4"/>
    <x v="1338"/>
    <s v="PHASE_1_ACT"/>
    <m/>
    <s v="Documents Required for remaining quantity."/>
    <n v="755"/>
    <x v="2"/>
    <n v="940"/>
    <d v="2022-11-01T00:00:00"/>
    <s v="(R). MANUFACTURE OF MACHINERY AND EQUIPMENT"/>
    <n v="722"/>
    <n v="131"/>
    <n v="126.7"/>
    <n v="153"/>
    <n v="130.80000000000001"/>
    <n v="1.0323599052880821"/>
    <n v="774"/>
    <n v="3881.6732438831887"/>
    <m/>
    <m/>
  </r>
  <r>
    <n v="1368"/>
    <n v="291703560960"/>
    <x v="430"/>
    <s v="P K Enterprise"/>
    <s v="SLUGGING WRENCH,HEAVY DUTY,36MM"/>
    <n v="6"/>
    <s v="EA"/>
    <n v="624.71500000000003"/>
    <m/>
    <n v="3748.29"/>
    <n v="82041110"/>
    <n v="0.1"/>
    <m/>
    <n v="0"/>
    <m/>
    <n v="0.1"/>
    <m/>
    <n v="0.18"/>
    <s v="001/2017-III295"/>
    <n v="374.82900000000001"/>
    <n v="0"/>
    <n v="37.482900000000001"/>
    <n v="748.90834199999995"/>
    <n v="1161.2202419999999"/>
    <s v="DOC PENDING_INV/EXIT/INV/098"/>
    <s v="2000CH010T4532060007"/>
    <s v="0T4532060007"/>
    <n v="291703560960"/>
    <s v="6034419"/>
    <d v="2017-07-12T00:00:00"/>
    <d v="2010-06-26T00:00:00"/>
    <e v="#N/A"/>
    <e v="#N/A"/>
    <e v="#N/A"/>
    <s v="Local"/>
    <m/>
    <m/>
    <m/>
    <m/>
    <m/>
    <m/>
    <n v="2000"/>
    <s v="CH01"/>
    <s v="0T4532060007"/>
    <s v="Verification Completed by NSS"/>
    <m/>
    <n v="1409"/>
    <n v="6"/>
    <x v="1339"/>
    <s v="PHASE_3_ACT"/>
    <m/>
    <m/>
    <n v="5283"/>
    <x v="2"/>
    <n v="624.71500000000003"/>
    <d v="2012-04-01T00:00:00"/>
    <s v="(R). MANUFACTURE OF MACHINERY AND EQUIPMENT"/>
    <n v="722"/>
    <n v="4"/>
    <n v="102.2"/>
    <n v="153"/>
    <n v="130.80000000000001"/>
    <n v="1.2798434442270059"/>
    <n v="4640"/>
    <n v="4797.2243835616437"/>
    <m/>
    <m/>
  </r>
  <r>
    <n v="1369"/>
    <n v="292106939493"/>
    <x v="431"/>
    <s v="Jay Project"/>
    <s v="CSG RING,CI,F/KPD 100 / 32 N,1900001,KBL"/>
    <n v="2"/>
    <s v="NOS"/>
    <n v="1867.595"/>
    <m/>
    <n v="3735.19"/>
    <n v="84139120"/>
    <n v="7.4999999999999997E-2"/>
    <n v="0"/>
    <n v="0"/>
    <n v="0"/>
    <n v="0.1"/>
    <n v="0"/>
    <n v="0.18"/>
    <s v="001/2017-III308B"/>
    <n v="280.13925"/>
    <n v="0"/>
    <n v="28.013925"/>
    <n v="727.80177150000009"/>
    <n v="1035.9549465"/>
    <s v="DOC PENDING_INV/EXIT/INV/076"/>
    <s v="2000CH010P4205031710"/>
    <s v="0P4205031710"/>
    <n v="292106939493"/>
    <s v="6059717"/>
    <d v="2021-07-19T00:00:00"/>
    <d v="2021-07-10T00:00:00"/>
    <e v="#N/A"/>
    <e v="#N/A"/>
    <e v="#N/A"/>
    <s v="Local"/>
    <m/>
    <m/>
    <m/>
    <m/>
    <m/>
    <m/>
    <n v="2000"/>
    <s v="CH01"/>
    <s v="0P4205031710"/>
    <s v="Verification Completed by NSS"/>
    <m/>
    <s v="221089/21-22"/>
    <n v="2"/>
    <x v="1340"/>
    <s v="PHASE_1_ACT"/>
    <m/>
    <s v="documents required for remaining qty"/>
    <n v="1251"/>
    <x v="2"/>
    <n v="1867.595"/>
    <d v="2021-07-01T00:00:00"/>
    <s v="(R). MANUFACTURE OF MACHINERY AND EQUIPMENT"/>
    <n v="722"/>
    <n v="115"/>
    <n v="119.2"/>
    <n v="153"/>
    <n v="130.80000000000001"/>
    <n v="1.0973154362416109"/>
    <n v="1262"/>
    <n v="4098.6816442953022"/>
    <m/>
    <m/>
  </r>
  <r>
    <n v="1370"/>
    <n v="292106939493"/>
    <x v="431"/>
    <s v="Jay Project"/>
    <s v="CSG RING,CI,F/KPD 100 / 32 N,1900001,KBL"/>
    <n v="2"/>
    <s v="NOS"/>
    <n v="1867.595"/>
    <m/>
    <n v="3735.19"/>
    <n v="84139120"/>
    <n v="7.4999999999999997E-2"/>
    <n v="0"/>
    <n v="0"/>
    <n v="0"/>
    <n v="0.1"/>
    <n v="0"/>
    <n v="0.18"/>
    <s v="001/2017-III308B"/>
    <n v="280.13925"/>
    <n v="0"/>
    <n v="28.013925"/>
    <n v="727.80177150000009"/>
    <n v="1035.9549465"/>
    <s v="DOC PENDING_INV/EXIT/INV/076"/>
    <s v="2000GS010P4205031710"/>
    <s v="0P4205031710"/>
    <n v="292106939493"/>
    <s v="6059717"/>
    <d v="2021-07-19T00:00:00"/>
    <d v="2021-07-10T00:00:00"/>
    <e v="#N/A"/>
    <e v="#N/A"/>
    <e v="#N/A"/>
    <s v="Local"/>
    <m/>
    <m/>
    <m/>
    <m/>
    <m/>
    <m/>
    <n v="2000"/>
    <s v="GS01"/>
    <s v="0P4205031710"/>
    <s v="Verification Completed by NSS"/>
    <m/>
    <s v="221089/21-22"/>
    <n v="2"/>
    <x v="1340"/>
    <s v="PHASE_1_ACT"/>
    <m/>
    <s v="documents required for remaining qty"/>
    <n v="1251"/>
    <x v="2"/>
    <n v="1867.595"/>
    <d v="2021-07-01T00:00:00"/>
    <s v="(R). MANUFACTURE OF MACHINERY AND EQUIPMENT"/>
    <n v="722"/>
    <n v="115"/>
    <n v="119.2"/>
    <n v="153"/>
    <n v="130.80000000000001"/>
    <n v="1.0973154362416109"/>
    <n v="1262"/>
    <n v="4098.6816442953022"/>
    <m/>
    <m/>
  </r>
  <r>
    <n v="1371"/>
    <n v="291702559293"/>
    <x v="407"/>
    <s v="K.K.Engineering Corporation"/>
    <s v="RLY,THERM O/L,600V,30TO40,LRD3+,SCHNE-EL"/>
    <n v="2"/>
    <s v="EA"/>
    <n v="1867"/>
    <m/>
    <n v="3734"/>
    <n v="85364900"/>
    <n v="0.1"/>
    <s v="050/2017-516C"/>
    <n v="0"/>
    <n v="0"/>
    <n v="0.1"/>
    <n v="0"/>
    <n v="0.18"/>
    <s v="001/2017-III388A"/>
    <n v="373.40000000000003"/>
    <n v="0"/>
    <n v="37.340000000000003"/>
    <n v="746.05319999999995"/>
    <n v="1156.7932000000001"/>
    <s v="DOC PENDING_INV/EXIT/INV/078"/>
    <s v="2000GS010P4610040051"/>
    <s v="0P4610040051"/>
    <n v="291702559293"/>
    <s v="0028317"/>
    <d v="2017-06-03T00:00:00"/>
    <d v="2017-05-08T00:00:00"/>
    <e v="#N/A"/>
    <e v="#N/A"/>
    <e v="#N/A"/>
    <s v="Local"/>
    <m/>
    <m/>
    <m/>
    <m/>
    <m/>
    <m/>
    <n v="2000"/>
    <s v="GS01"/>
    <s v="0P4610040051"/>
    <s v="Verification Completed by NSS"/>
    <s v="Phaze1_Part_2"/>
    <s v="KKEC/2681/T-3"/>
    <n v="2"/>
    <x v="1341"/>
    <s v="PHASE_1_ACT"/>
    <m/>
    <s v="Documents Required"/>
    <n v="2775"/>
    <x v="2"/>
    <n v="1867"/>
    <d v="2017-05-01T00:00:00"/>
    <s v="(R). MANUFACTURE OF MACHINERY AND EQUIPMENT"/>
    <n v="722"/>
    <n v="65"/>
    <n v="108.1"/>
    <n v="153"/>
    <n v="130.80000000000001"/>
    <n v="1.2099907493061981"/>
    <n v="2784"/>
    <n v="4518.1054579093434"/>
    <m/>
    <m/>
  </r>
  <r>
    <n v="1372"/>
    <n v="291905068114"/>
    <x v="244"/>
    <s v="Samson Controls Pvt. Ltd."/>
    <s v="GUIDE BSHG,0310-1079,SAMSON"/>
    <n v="1"/>
    <s v="NOS"/>
    <n v="3726.1199999999899"/>
    <m/>
    <n v="3726.1199999999899"/>
    <n v="84819090"/>
    <n v="7.4999999999999997E-2"/>
    <n v="0"/>
    <n v="0"/>
    <m/>
    <n v="0.1"/>
    <n v="0"/>
    <n v="0.18"/>
    <s v="001/2017-III368"/>
    <n v="279.45899999999921"/>
    <n v="0"/>
    <n v="27.945899999999924"/>
    <n v="726.03448199999798"/>
    <n v="1033.4393819999971"/>
    <s v="DOC PENDING_INV/EXIT/INV/073"/>
    <s v="2000CH010P4102211871"/>
    <s v="0P4102211871"/>
    <n v="291905068114"/>
    <s v="6036714"/>
    <d v="2019-05-27T00:00:00"/>
    <d v="2019-05-16T00:00:00"/>
    <e v="#N/A"/>
    <e v="#N/A"/>
    <e v="#N/A"/>
    <s v="Local"/>
    <m/>
    <m/>
    <m/>
    <m/>
    <m/>
    <m/>
    <n v="2000"/>
    <s v="CH01"/>
    <s v="0P4102211871"/>
    <s v="Verification Completed by NSS"/>
    <m/>
    <s v="18-19/OA/02796"/>
    <n v="1"/>
    <x v="1342"/>
    <s v="PHASE_1_ACT"/>
    <m/>
    <s v="Documents not found"/>
    <n v="2037"/>
    <x v="2"/>
    <n v="3726.1199999999899"/>
    <d v="2019-05-01T00:00:00"/>
    <s v="(R). MANUFACTURE OF MACHINERY AND EQUIPMENT"/>
    <n v="722"/>
    <n v="89"/>
    <n v="112.7"/>
    <n v="153"/>
    <n v="130.80000000000001"/>
    <n v="1.160603371783496"/>
    <n v="2054"/>
    <n v="4324.5474356699087"/>
    <m/>
    <m/>
  </r>
  <r>
    <n v="1373"/>
    <n v="292210645823"/>
    <x v="254"/>
    <s v="IEC ENGINEERING PVT. LTD."/>
    <s v="DISC PACK SET,L/EM-995/0/1,RATHI-TP"/>
    <n v="1"/>
    <s v="NOS"/>
    <n v="3702"/>
    <m/>
    <n v="3702"/>
    <n v="84836090"/>
    <n v="7.4999999999999997E-2"/>
    <n v="0"/>
    <n v="0"/>
    <n v="0"/>
    <n v="0.1"/>
    <n v="0"/>
    <n v="0.18"/>
    <s v="001/2017-III369A"/>
    <n v="277.64999999999998"/>
    <n v="0"/>
    <n v="27.765000000000001"/>
    <n v="721.3347"/>
    <n v="1026.7496999999998"/>
    <s v="DOC PENDING_INV/EXIT/INV/070"/>
    <s v="2000CH010P3037220459"/>
    <s v="0P3037220459"/>
    <n v="292210645823"/>
    <s v="6093090"/>
    <d v="2022-10-12T00:00:00"/>
    <d v="2022-10-11T00:00:00"/>
    <e v="#N/A"/>
    <e v="#N/A"/>
    <e v="#N/A"/>
    <s v="Local"/>
    <m/>
    <m/>
    <m/>
    <m/>
    <m/>
    <m/>
    <n v="2000"/>
    <s v="CH01"/>
    <s v="0P3037220459"/>
    <s v="Verification Completed by NSS"/>
    <m/>
    <s v="22-23/TI/1332"/>
    <n v="1"/>
    <x v="1343"/>
    <s v="PHASE_1_ACT"/>
    <m/>
    <s v="Documents Required for remaining quantity."/>
    <n v="793"/>
    <x v="2"/>
    <n v="3702"/>
    <d v="2022-10-01T00:00:00"/>
    <s v="(R). MANUFACTURE OF MACHINERY AND EQUIPMENT"/>
    <n v="722"/>
    <n v="130"/>
    <n v="126.5"/>
    <n v="153"/>
    <n v="130.80000000000001"/>
    <n v="1.0339920948616601"/>
    <n v="805"/>
    <n v="3827.8387351778656"/>
    <m/>
    <m/>
  </r>
  <r>
    <n v="1374"/>
    <n v="291606045986"/>
    <x v="86"/>
    <s v="Flowserve India Controls Pvt. Ltd."/>
    <s v="O-RING,BUNA-N,9140000-003,FLOW-PMP"/>
    <n v="2"/>
    <s v="NOS"/>
    <n v="1842.7149999999949"/>
    <m/>
    <n v="3685.4299999999898"/>
    <n v="84841090"/>
    <n v="7.4999999999999997E-2"/>
    <n v="0"/>
    <n v="0"/>
    <n v="0"/>
    <n v="0.1"/>
    <n v="0"/>
    <n v="0.18"/>
    <s v="001/2017-III369B"/>
    <n v="276.40724999999924"/>
    <n v="0"/>
    <n v="27.640724999999925"/>
    <n v="718.10603549999792"/>
    <n v="1022.1540104999971"/>
    <s v="DOC PENDING_INV/EXIT/INV/076"/>
    <s v="2000CH010P4205030466"/>
    <s v="0P4205030466"/>
    <n v="291606045986"/>
    <s v="0057277"/>
    <d v="2016-12-27T00:00:00"/>
    <d v="2016-09-30T00:00:00"/>
    <e v="#N/A"/>
    <e v="#N/A"/>
    <e v="#N/A"/>
    <s v="Local"/>
    <m/>
    <m/>
    <m/>
    <m/>
    <m/>
    <m/>
    <n v="2000"/>
    <s v="CH01"/>
    <s v="0P4205030466"/>
    <s v="Verification Completed by NSS"/>
    <m/>
    <n v="201610693"/>
    <n v="2"/>
    <x v="1344"/>
    <s v="PHASE_1_ACT"/>
    <m/>
    <s v="documents required for remaining qty"/>
    <n v="2995"/>
    <x v="2"/>
    <n v="1842.7149999999949"/>
    <d v="2016-09-01T00:00:00"/>
    <s v="(R). MANUFACTURE OF MACHINERY AND EQUIPMENT"/>
    <n v="722"/>
    <n v="57"/>
    <n v="107.4"/>
    <n v="153"/>
    <n v="130.80000000000001"/>
    <n v="1.217877094972067"/>
    <n v="3026"/>
    <n v="4488.4007821228925"/>
    <m/>
    <m/>
  </r>
  <r>
    <n v="1375"/>
    <n v="291807278663"/>
    <x v="226"/>
    <s v="Jay Vinayak Enterprise"/>
    <s v="STBLT+N,SA193-B7,UNC,105MM,5/8IN"/>
    <n v="34"/>
    <s v="EA"/>
    <n v="108.27058823529381"/>
    <m/>
    <n v="3681.1999999999898"/>
    <s v="73180000 / 73181190"/>
    <n v="0.15"/>
    <n v="0"/>
    <n v="0"/>
    <n v="0"/>
    <n v="0.1"/>
    <n v="0"/>
    <n v="0.18"/>
    <s v="001/2017 - III232"/>
    <n v="552.17999999999847"/>
    <n v="0"/>
    <n v="55.217999999999847"/>
    <n v="771.94763999999782"/>
    <n v="1379.3456399999961"/>
    <s v="DOC PENDING_INV/EXIT/INV/081"/>
    <s v="2000CH010T1537020002"/>
    <s v="0T1537020002"/>
    <n v="291807278663"/>
    <s v="6057413"/>
    <d v="2018-08-25T00:00:00"/>
    <d v="2018-08-24T00:00:00"/>
    <e v="#N/A"/>
    <e v="#N/A"/>
    <e v="#N/A"/>
    <s v="Local"/>
    <m/>
    <m/>
    <m/>
    <m/>
    <m/>
    <m/>
    <n v="2000"/>
    <s v="CH01"/>
    <s v="0T1537020002"/>
    <s v="Verification Completed by NSS"/>
    <m/>
    <n v="10"/>
    <n v="34"/>
    <x v="1345"/>
    <s v="PHASE_1_ACT"/>
    <m/>
    <m/>
    <n v="2302"/>
    <x v="2"/>
    <n v="108.27058823529381"/>
    <d v="2018-08-01T00:00:00"/>
    <s v="(R). MANUFACTURE OF MACHINERY AND EQUIPMENT"/>
    <n v="722"/>
    <n v="80"/>
    <n v="111.2"/>
    <n v="153"/>
    <n v="130.80000000000001"/>
    <n v="1.1762589928057554"/>
    <n v="2327"/>
    <n v="4330.0446043165348"/>
    <m/>
    <m/>
  </r>
  <r>
    <n v="1376"/>
    <n v="292000388120"/>
    <x v="417"/>
    <s v="IGP Engineers Pvt. Ltd."/>
    <s v="GSKT,BUTYL RBR,FF,CL150,2.5IN"/>
    <n v="35"/>
    <s v="NOS"/>
    <n v="105.16514285714287"/>
    <m/>
    <n v="3680.78"/>
    <n v="84841010"/>
    <n v="7.4999999999999997E-2"/>
    <n v="0"/>
    <n v="0"/>
    <n v="0"/>
    <n v="0.1"/>
    <n v="0"/>
    <n v="0.18"/>
    <s v="001/2017 - III369B"/>
    <n v="276.05849999999998"/>
    <n v="0"/>
    <n v="27.60585"/>
    <n v="717.19998299999997"/>
    <n v="1020.864333"/>
    <s v="DOC PENDING_INV/EXIT/INV/082"/>
    <s v="2000CH010T2548120006"/>
    <s v="0T2548120006"/>
    <n v="292000388120"/>
    <s v="6003226"/>
    <d v="2020-01-11T00:00:00"/>
    <d v="2019-12-30T00:00:00"/>
    <e v="#N/A"/>
    <e v="#N/A"/>
    <e v="#N/A"/>
    <s v="Local"/>
    <m/>
    <m/>
    <m/>
    <m/>
    <m/>
    <m/>
    <n v="2000"/>
    <s v="CH01"/>
    <s v="0T2548120006"/>
    <s v="Verification Completed by NSS"/>
    <m/>
    <s v="A008521/19-20"/>
    <n v="35"/>
    <x v="1346"/>
    <s v="PHASE_1_ACT"/>
    <m/>
    <m/>
    <n v="1809"/>
    <x v="2"/>
    <n v="105.16514285714287"/>
    <d v="2019-12-01T00:00:00"/>
    <s v="(R). MANUFACTURE OF MACHINERY AND EQUIPMENT"/>
    <n v="722"/>
    <n v="96"/>
    <n v="113"/>
    <n v="153"/>
    <n v="130.80000000000001"/>
    <n v="1.1575221238938054"/>
    <n v="1840"/>
    <n v="4260.5842831858408"/>
    <m/>
    <m/>
  </r>
  <r>
    <n v="1377"/>
    <n v="292103626603"/>
    <x v="261"/>
    <s v="Goodrich Gasket Pvt. Ltd."/>
    <s v="GSKT,FLR,RF,CL150,3MM,NBR,600X735"/>
    <n v="4"/>
    <s v="NOS"/>
    <n v="919"/>
    <m/>
    <n v="3676"/>
    <n v="84841010"/>
    <n v="7.4999999999999997E-2"/>
    <n v="0"/>
    <n v="0"/>
    <n v="0"/>
    <n v="0.1"/>
    <n v="0"/>
    <n v="0.18"/>
    <s v="001/2017 - III369B"/>
    <n v="275.7"/>
    <n v="0"/>
    <n v="27.57"/>
    <n v="716.26859999999999"/>
    <n v="1019.5386"/>
    <s v="DOC PENDING_INV/EXIT/INV/082"/>
    <s v="2000CH010T2545780058"/>
    <s v="0T2545780058"/>
    <n v="292103626603"/>
    <s v="6030832"/>
    <d v="2021-04-13T00:00:00"/>
    <d v="2021-03-27T00:00:00"/>
    <e v="#N/A"/>
    <e v="#N/A"/>
    <e v="#N/A"/>
    <s v="Local"/>
    <m/>
    <m/>
    <m/>
    <m/>
    <m/>
    <m/>
    <n v="2000"/>
    <s v="CH01"/>
    <s v="0T2545780058"/>
    <s v="Verification Completed by NSS"/>
    <s v="Phaze_2"/>
    <s v="SD/201000895"/>
    <n v="4"/>
    <x v="1347"/>
    <s v="PHASE_1_ACT"/>
    <m/>
    <m/>
    <n v="1356"/>
    <x v="2"/>
    <n v="919"/>
    <d v="2021-03-01T00:00:00"/>
    <s v="(R). MANUFACTURE OF MACHINERY AND EQUIPMENT"/>
    <n v="722"/>
    <n v="111"/>
    <n v="116.1"/>
    <n v="153"/>
    <n v="130.80000000000001"/>
    <n v="1.1266149870801034"/>
    <n v="1384"/>
    <n v="4141.4366925064605"/>
    <m/>
    <m/>
  </r>
  <r>
    <n v="1378"/>
    <n v="292103626603"/>
    <x v="261"/>
    <s v="Goodrich Gasket Pvt. Ltd."/>
    <s v="GSKT,FLR,RF,CL150,3MM,NBR,600X750"/>
    <n v="4"/>
    <s v="NOS"/>
    <n v="919"/>
    <m/>
    <n v="3676"/>
    <n v="84841010"/>
    <n v="7.4999999999999997E-2"/>
    <n v="0"/>
    <n v="0"/>
    <n v="0"/>
    <n v="0.1"/>
    <n v="0"/>
    <n v="0.18"/>
    <s v="001/2017 - III369B"/>
    <n v="275.7"/>
    <n v="0"/>
    <n v="27.57"/>
    <n v="716.26859999999999"/>
    <n v="1019.5386"/>
    <s v="DOC PENDING_INV/EXIT/INV/082"/>
    <s v="2000CH010T2545780059"/>
    <s v="0T2545780059"/>
    <n v="292103626603"/>
    <s v="6030832"/>
    <d v="2021-04-13T00:00:00"/>
    <d v="2021-03-27T00:00:00"/>
    <e v="#N/A"/>
    <e v="#N/A"/>
    <e v="#N/A"/>
    <s v="Local"/>
    <m/>
    <m/>
    <m/>
    <m/>
    <m/>
    <m/>
    <n v="2000"/>
    <s v="CH01"/>
    <s v="0T2545780059"/>
    <s v="Verification Completed by NSS"/>
    <s v="Phaze_2"/>
    <s v="SD/201000895"/>
    <n v="4"/>
    <x v="1347"/>
    <s v="PHASE_1_ACT"/>
    <m/>
    <m/>
    <n v="1356"/>
    <x v="2"/>
    <n v="919"/>
    <d v="2021-03-01T00:00:00"/>
    <s v="(R). MANUFACTURE OF MACHINERY AND EQUIPMENT"/>
    <n v="722"/>
    <n v="111"/>
    <n v="116.1"/>
    <n v="153"/>
    <n v="130.80000000000001"/>
    <n v="1.1266149870801034"/>
    <n v="1384"/>
    <n v="4141.4366925064605"/>
    <m/>
    <m/>
  </r>
  <r>
    <n v="1379"/>
    <n v="292212371850"/>
    <x v="422"/>
    <s v="DELTA ENTERPRISES"/>
    <s v="WIRE,FLEXI,CU,BLACK,1.0MM²"/>
    <n v="500"/>
    <s v="MTR"/>
    <n v="7.3"/>
    <m/>
    <n v="3650"/>
    <n v="85446090"/>
    <n v="0.1"/>
    <n v="0"/>
    <n v="0"/>
    <n v="0"/>
    <n v="0.1"/>
    <n v="0"/>
    <n v="0.18"/>
    <s v="001/2017-III395"/>
    <n v="365"/>
    <n v="0"/>
    <n v="36.5"/>
    <n v="729.27"/>
    <n v="1130.77"/>
    <s v="DOC PENDING_INV/EXIT/INV/094"/>
    <s v="2000CH010T5501230085"/>
    <s v="0T5501230085"/>
    <n v="292212371850"/>
    <s v="6106572"/>
    <d v="2022-11-28T00:00:00"/>
    <d v="2022-11-21T00:00:00"/>
    <e v="#N/A"/>
    <e v="#N/A"/>
    <e v="#N/A"/>
    <s v="Local"/>
    <m/>
    <m/>
    <m/>
    <m/>
    <m/>
    <m/>
    <n v="2000"/>
    <s v="CH01"/>
    <s v="0T5501230085"/>
    <s v="Verification Completed by NSS"/>
    <m/>
    <n v="152"/>
    <n v="500"/>
    <x v="1348"/>
    <s v="PHASE_2_ACT"/>
    <m/>
    <s v="Documents required for remaining qty"/>
    <n v="752"/>
    <x v="2"/>
    <n v="7.3"/>
    <d v="2022-11-01T00:00:00"/>
    <s v="(R). MANUFACTURE OF MACHINERY AND EQUIPMENT"/>
    <n v="722"/>
    <n v="131"/>
    <n v="126.7"/>
    <n v="153"/>
    <n v="130.80000000000001"/>
    <n v="1.0323599052880821"/>
    <n v="774"/>
    <n v="3768.1136543014995"/>
    <m/>
    <m/>
  </r>
  <r>
    <n v="1380"/>
    <m/>
    <x v="11"/>
    <s v="Sigma Engineers"/>
    <s v="DISC PK SET,42/65,80X-180-180,UNI-TRAN"/>
    <n v="1"/>
    <s v="NOS"/>
    <n v="3649.6799999999898"/>
    <m/>
    <n v="3649.6799999999898"/>
    <n v="73262090"/>
    <n v="0.1"/>
    <s v="050/2017-377"/>
    <m/>
    <m/>
    <n v="0.1"/>
    <m/>
    <n v="0.18"/>
    <s v="001/2017-III238"/>
    <n v="364.96799999999899"/>
    <n v="0"/>
    <n v="36.496799999999901"/>
    <n v="729.20606399999792"/>
    <n v="1130.6708639999968"/>
    <s v="DOC PENDING_INV/EXIT/INV/163"/>
    <s v="2000GS010P3037220041"/>
    <s v="2000GS010P3037220041"/>
    <n v="291703090033"/>
    <s v="0029899"/>
    <d v="2017-06-12T00:00:00"/>
    <d v="2017-05-31T00:00:00"/>
    <e v="#N/A"/>
    <e v="#N/A"/>
    <e v="#N/A"/>
    <s v="Local"/>
    <m/>
    <m/>
    <m/>
    <m/>
    <m/>
    <m/>
    <n v="2000"/>
    <s v="GS01"/>
    <s v="0P3037220041"/>
    <s v="Verification Completed by NSS"/>
    <m/>
    <s v="T030"/>
    <n v="1"/>
    <x v="1349"/>
    <s v="PHASE_6_ACT"/>
    <m/>
    <m/>
    <n v="2752"/>
    <x v="2"/>
    <n v="3649.6799999999898"/>
    <d v="2017-05-01T00:00:00"/>
    <s v="(R). MANUFACTURE OF MACHINERY AND EQUIPMENT"/>
    <n v="722"/>
    <n v="65"/>
    <n v="108.1"/>
    <n v="153"/>
    <n v="130.80000000000001"/>
    <n v="1.2099907493061981"/>
    <n v="2784"/>
    <n v="4416.0790379278324"/>
    <m/>
    <m/>
  </r>
  <r>
    <n v="1381"/>
    <m/>
    <x v="11"/>
    <s v="ELECTRO SERVICES"/>
    <s v="RESIST,WW,3K3,100W,1VYN452328008"/>
    <n v="5"/>
    <s v="NOS"/>
    <n v="727.5"/>
    <m/>
    <n v="3637.5"/>
    <n v="85332929"/>
    <n v="0"/>
    <m/>
    <m/>
    <m/>
    <n v="0"/>
    <m/>
    <n v="0.18"/>
    <s v="001/2017 -III386"/>
    <n v="0"/>
    <n v="0"/>
    <n v="0"/>
    <n v="654.75"/>
    <n v="654.75"/>
    <s v="DOC PENDING_INV/EXIT/INV/165"/>
    <s v="2000GS010P4712210021"/>
    <s v="2000GS010P4712210021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712210021"/>
    <s v="Verification Completed by NSS"/>
    <s v="Phaze1_Part_2"/>
    <s v="R-058/16-17"/>
    <n v="5"/>
    <x v="1350"/>
    <s v="PHASE_6_ACT"/>
    <m/>
    <m/>
    <n v="2813"/>
    <x v="1"/>
    <n v="727.5"/>
    <d v="2017-03-01T00:00:00"/>
    <s v="(Q). MANUFACTURE OF ELECTRICAL EQUIPMENT"/>
    <n v="666"/>
    <n v="63"/>
    <n v="108"/>
    <n v="153"/>
    <n v="133.4"/>
    <n v="1.2351851851851852"/>
    <n v="2845"/>
    <n v="4492.9861111111113"/>
    <m/>
    <m/>
  </r>
  <r>
    <n v="1382"/>
    <n v="292104722641"/>
    <x v="432"/>
    <s v="SCHNEIDER ELECTRIC INDIA PRIVATE LI"/>
    <s v="CONT,PWR,MNX18,CS94101,L&amp;T"/>
    <n v="5"/>
    <s v="EA"/>
    <n v="725.4"/>
    <m/>
    <n v="3627"/>
    <n v="85389000"/>
    <n v="0.15"/>
    <n v="0"/>
    <n v="0"/>
    <n v="0"/>
    <n v="0.1"/>
    <n v="0"/>
    <n v="0.18"/>
    <s v="001/2017-III389"/>
    <n v="544.04999999999995"/>
    <n v="0"/>
    <n v="54.405000000000001"/>
    <n v="760.58189999999991"/>
    <n v="1359.0368999999998"/>
    <s v="DOC PENDING_INV/EXIT/INV/078"/>
    <s v="2000CH010P4610290219"/>
    <s v="0P4610290219"/>
    <n v="292104722641"/>
    <s v="6040638"/>
    <d v="2021-05-20T00:00:00"/>
    <d v="2021-05-15T00:00:00"/>
    <e v="#N/A"/>
    <e v="#N/A"/>
    <e v="#N/A"/>
    <s v="Local"/>
    <m/>
    <m/>
    <m/>
    <m/>
    <m/>
    <m/>
    <n v="2000"/>
    <s v="CH01"/>
    <s v="0P4610290219"/>
    <s v="Verification Completed by NSS"/>
    <m/>
    <n v="1248000160"/>
    <n v="5"/>
    <x v="1351"/>
    <s v="PHASE_1_ACT"/>
    <m/>
    <n v="1"/>
    <n v="1307"/>
    <x v="1"/>
    <n v="725.4"/>
    <d v="2021-05-01T00:00:00"/>
    <s v="(Q). MANUFACTURE OF ELECTRICAL EQUIPMENT"/>
    <n v="666"/>
    <n v="113"/>
    <n v="118.8"/>
    <n v="153"/>
    <n v="133.4"/>
    <n v="1.1228956228956231"/>
    <n v="1323"/>
    <n v="4072.7424242424249"/>
    <m/>
    <m/>
  </r>
  <r>
    <n v="1383"/>
    <n v="291900310450"/>
    <x v="433"/>
    <s v="Eagle Burgmann India Pvt. Ltd."/>
    <s v="SPRG,A03197/700,EAGLEBUR"/>
    <n v="11"/>
    <s v="NOS"/>
    <n v="25.2"/>
    <m/>
    <n v="277.2"/>
    <n v="84842000"/>
    <n v="7.4999999999999997E-2"/>
    <n v="0"/>
    <n v="0"/>
    <n v="0"/>
    <n v="0.1"/>
    <n v="0"/>
    <n v="0.18"/>
    <s v="001/2017-III369B"/>
    <n v="20.79"/>
    <n v="0"/>
    <n v="2.0790000000000002"/>
    <n v="54.012419999999999"/>
    <n v="76.881419999999991"/>
    <s v="DOC PENDING_INV/EXIT/INV/069"/>
    <s v="2000CH010P3034073817"/>
    <s v="0P3034073817"/>
    <n v="291900310450"/>
    <s v="6002141"/>
    <d v="2019-01-09T00:00:00"/>
    <e v="#N/A"/>
    <e v="#N/A"/>
    <e v="#N/A"/>
    <e v="#N/A"/>
    <s v="Local"/>
    <m/>
    <m/>
    <m/>
    <m/>
    <m/>
    <m/>
    <n v="2000"/>
    <s v="CH01"/>
    <s v="0P3034073817"/>
    <s v="Verification Completed by NSS"/>
    <m/>
    <n v="27106408"/>
    <n v="11"/>
    <x v="1352"/>
    <s v="PHASE_1_ACT"/>
    <m/>
    <m/>
    <m/>
    <x v="2"/>
    <n v="328.99181818181728"/>
    <d v="2019-09-01T00:00:00"/>
    <s v="(R). MANUFACTURE OF MACHINERY AND EQUIPMENT"/>
    <n v="722"/>
    <n v="93"/>
    <n v="113.9"/>
    <n v="153"/>
    <n v="130.80000000000001"/>
    <n v="1.1483757682177349"/>
    <n v="1931"/>
    <n v="4155.8685513608316"/>
    <m/>
    <m/>
  </r>
  <r>
    <n v="1384"/>
    <n v="291902931541"/>
    <x v="434"/>
    <s v="GE OIL &amp; GAS India PVT LTD"/>
    <s v="O-RING,971886312-680-0000,DRES-MSL"/>
    <n v="14"/>
    <s v="NOS"/>
    <n v="257.76642857142855"/>
    <m/>
    <n v="3608.73"/>
    <n v="84849090"/>
    <n v="7.4999999999999997E-2"/>
    <m/>
    <n v="0"/>
    <m/>
    <n v="0.1"/>
    <m/>
    <n v="0.18"/>
    <s v="001/2017-III369B"/>
    <n v="270.65474999999998"/>
    <n v="0"/>
    <n v="27.065474999999999"/>
    <n v="703.16104050000001"/>
    <n v="1000.8812654999999"/>
    <s v="DOC PENDING_INV/EXIT/INV/096"/>
    <s v="2000CH010P4102211905"/>
    <s v="0P4102211905"/>
    <n v="291902931541"/>
    <s v="6021729"/>
    <d v="2019-03-26T00:00:00"/>
    <d v="2019-03-13T00:00:00"/>
    <e v="#N/A"/>
    <e v="#N/A"/>
    <e v="#N/A"/>
    <s v="Local"/>
    <m/>
    <m/>
    <m/>
    <m/>
    <m/>
    <m/>
    <n v="2000"/>
    <s v="CH01"/>
    <s v="0P4102211905"/>
    <s v="Verification Completed by NSS"/>
    <s v="Phaze_2"/>
    <s v="F25511204160"/>
    <n v="14"/>
    <x v="1353"/>
    <s v="PHASE_3_ACT"/>
    <m/>
    <m/>
    <n v="2101"/>
    <x v="2"/>
    <n v="257.76642857142855"/>
    <d v="2019-03-01T00:00:00"/>
    <s v="(R). MANUFACTURE OF MACHINERY AND EQUIPMENT"/>
    <n v="722"/>
    <n v="87"/>
    <n v="112.3"/>
    <n v="153"/>
    <n v="130.80000000000001"/>
    <n v="1.1647373107747108"/>
    <n v="2115"/>
    <n v="4203.2224755120224"/>
    <m/>
    <m/>
  </r>
  <r>
    <n v="1385"/>
    <n v="291810265073"/>
    <x v="229"/>
    <s v="Emerson Process Management"/>
    <s v="PCKG BOX RING,1J873135082,FISH-CO"/>
    <n v="2"/>
    <s v="NOS"/>
    <n v="1801"/>
    <m/>
    <n v="3602"/>
    <n v="84819090"/>
    <n v="7.4999999999999997E-2"/>
    <n v="0"/>
    <n v="0"/>
    <m/>
    <n v="0.1"/>
    <n v="0"/>
    <n v="0.18"/>
    <s v="001/2017-III368"/>
    <n v="270.14999999999998"/>
    <n v="0"/>
    <n v="27.015000000000001"/>
    <n v="701.84969999999998"/>
    <n v="999.01469999999995"/>
    <s v="DOC PENDING_INV/EXIT/INV/073"/>
    <s v="2000CH010P4102211788"/>
    <s v="0P4102211788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11788"/>
    <s v="Verification Completed by NSS"/>
    <s v="Phaze_2"/>
    <n v="9318632194"/>
    <n v="2"/>
    <x v="1354"/>
    <s v="PHASE_1_ACT"/>
    <m/>
    <s v="Documents required for remaining qty"/>
    <n v="2269"/>
    <x v="2"/>
    <n v="1801"/>
    <d v="2018-09-01T00:00:00"/>
    <s v="(R). MANUFACTURE OF MACHINERY AND EQUIPMENT"/>
    <n v="722"/>
    <n v="81"/>
    <n v="111.6"/>
    <n v="153"/>
    <n v="130.80000000000001"/>
    <n v="1.1720430107526882"/>
    <n v="2296"/>
    <n v="4221.6989247311831"/>
    <m/>
    <m/>
  </r>
  <r>
    <n v="1386"/>
    <n v="292009081652"/>
    <x v="286"/>
    <s v="Jay Vinayak Enterprise"/>
    <s v="STBLT+N,SA193-B7 CL.2A,UNC,128MM,3/4IN"/>
    <n v="50"/>
    <s v="EA"/>
    <n v="71.674999999999997"/>
    <m/>
    <n v="3583.75"/>
    <s v="73180000 / 73181190"/>
    <n v="0.15"/>
    <n v="0"/>
    <n v="0"/>
    <n v="0"/>
    <n v="0.1"/>
    <n v="0"/>
    <n v="0.18"/>
    <s v="001/2017 - III232"/>
    <n v="537.5625"/>
    <n v="0"/>
    <n v="53.756250000000001"/>
    <n v="751.51237500000002"/>
    <n v="1342.8311250000002"/>
    <s v="DOC PENDING_INV/EXIT/INV/081"/>
    <s v="2000CH010T1538610585"/>
    <s v="0T1538610585"/>
    <n v="292009081652"/>
    <s v="6080992"/>
    <d v="2020-11-13T00:00:00"/>
    <d v="2020-11-12T00:00:00"/>
    <e v="#N/A"/>
    <e v="#N/A"/>
    <e v="#N/A"/>
    <s v="Local"/>
    <m/>
    <m/>
    <m/>
    <m/>
    <m/>
    <m/>
    <n v="2000"/>
    <s v="CH01"/>
    <s v="0T1538610585"/>
    <s v="Verification Completed by NSS"/>
    <m/>
    <n v="11"/>
    <n v="50"/>
    <x v="1355"/>
    <s v="PHASE_1_ACT"/>
    <m/>
    <m/>
    <n v="1491"/>
    <x v="2"/>
    <n v="71.674999999999997"/>
    <d v="2020-11-01T00:00:00"/>
    <s v="(R). MANUFACTURE OF MACHINERY AND EQUIPMENT"/>
    <n v="722"/>
    <n v="107"/>
    <n v="113.7"/>
    <n v="153"/>
    <n v="130.80000000000001"/>
    <n v="1.1503957783641161"/>
    <n v="1504"/>
    <n v="4122.7308707124012"/>
    <m/>
    <m/>
  </r>
  <r>
    <n v="1387"/>
    <n v="292207781294"/>
    <x v="148"/>
    <s v="STARFLEX SEALING INDIA PVT LTD"/>
    <s v="GSKT,SPW,CL150,316,MICA,1IN,33FMFC"/>
    <n v="102"/>
    <s v="NOS"/>
    <n v="35"/>
    <m/>
    <n v="3570"/>
    <n v="84841010"/>
    <n v="7.4999999999999997E-2"/>
    <n v="0"/>
    <n v="0"/>
    <n v="0"/>
    <n v="0.1"/>
    <n v="0"/>
    <n v="0.18"/>
    <s v="001/2017 - III369B"/>
    <n v="267.75"/>
    <n v="0"/>
    <n v="26.775000000000002"/>
    <n v="695.61450000000002"/>
    <n v="990.1395"/>
    <s v="DOC PENDING_INV/EXIT/INV/082"/>
    <s v="2000CH010T2541710040"/>
    <s v="0T2541710040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1710040"/>
    <s v="Verification Completed by NSS"/>
    <m/>
    <s v="A012223/LUB00013"/>
    <n v="102"/>
    <x v="1356"/>
    <s v="PHASE_1_ACT"/>
    <m/>
    <m/>
    <n v="883"/>
    <x v="2"/>
    <n v="35"/>
    <d v="2022-07-01T00:00:00"/>
    <s v="(R). MANUFACTURE OF MACHINERY AND EQUIPMENT"/>
    <n v="722"/>
    <n v="127"/>
    <n v="125.8"/>
    <n v="153"/>
    <n v="130.80000000000001"/>
    <n v="1.0397456279809223"/>
    <n v="897"/>
    <n v="3711.8918918918926"/>
    <m/>
    <m/>
  </r>
  <r>
    <n v="1388"/>
    <n v="291703264554"/>
    <x v="341"/>
    <s v="Jay Project"/>
    <s v="LOCK NUT,BRG,CS,KPD 80/26,3360002,KBL"/>
    <n v="9"/>
    <s v="NOS"/>
    <n v="396.57"/>
    <m/>
    <n v="3569.13"/>
    <n v="84139120"/>
    <n v="7.4999999999999997E-2"/>
    <n v="0"/>
    <n v="0"/>
    <n v="0"/>
    <n v="0.1"/>
    <n v="0"/>
    <n v="0.18"/>
    <s v="001/2017-III308B"/>
    <n v="267.68475000000001"/>
    <n v="0"/>
    <n v="26.768475000000002"/>
    <n v="695.44498049999993"/>
    <n v="989.8982054999999"/>
    <s v="DOC PENDING_INV/EXIT/INV/076"/>
    <s v="2000GS010P4205023049"/>
    <s v="0P4205023049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23049"/>
    <s v="Verification Completed by NSS"/>
    <m/>
    <n v="17018"/>
    <n v="9"/>
    <x v="1357"/>
    <s v="PHASE_1_ACT"/>
    <m/>
    <s v="documents required for remaining qty"/>
    <n v="2791"/>
    <x v="2"/>
    <n v="396.57"/>
    <d v="2017-04-01T00:00:00"/>
    <s v="(R). MANUFACTURE OF MACHINERY AND EQUIPMENT"/>
    <n v="722"/>
    <n v="64"/>
    <n v="108.3"/>
    <n v="153"/>
    <n v="130.80000000000001"/>
    <n v="1.2077562326869808"/>
    <n v="2814"/>
    <n v="4310.6390027700845"/>
    <m/>
    <m/>
  </r>
  <r>
    <n v="1389"/>
    <n v="291703264554"/>
    <x v="341"/>
    <s v="Jay Project"/>
    <s v="LOCK WSHR,CS,KPD 80/26,4150002,KBL"/>
    <n v="12"/>
    <s v="NOS"/>
    <n v="97.75"/>
    <m/>
    <n v="1173"/>
    <n v="84139120"/>
    <n v="7.4999999999999997E-2"/>
    <n v="0"/>
    <n v="0"/>
    <n v="0"/>
    <n v="0.1"/>
    <n v="0"/>
    <n v="0.18"/>
    <s v="001/2017-III308B"/>
    <n v="87.974999999999994"/>
    <n v="0"/>
    <n v="8.7974999999999994"/>
    <n v="228.55904999999996"/>
    <n v="325.33154999999994"/>
    <s v="DOC PENDING_INV/EXIT/INV/077"/>
    <s v="2000GS010P4205041281"/>
    <s v="0P4205041281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41281"/>
    <s v="Verification Completed by NSS"/>
    <s v="Phaze1_Part_2"/>
    <n v="17018"/>
    <n v="12"/>
    <x v="1358"/>
    <s v="PHASE_1_ACT"/>
    <m/>
    <s v="documents required for remaining qty"/>
    <n v="2791"/>
    <x v="2"/>
    <n v="293.25"/>
    <d v="2017-04-01T00:00:00"/>
    <s v="(R). MANUFACTURE OF MACHINERY AND EQUIPMENT"/>
    <n v="722"/>
    <n v="64"/>
    <n v="108.3"/>
    <n v="153"/>
    <n v="130.80000000000001"/>
    <n v="1.2077562326869808"/>
    <n v="2814"/>
    <n v="4250.0941828254854"/>
    <m/>
    <m/>
  </r>
  <r>
    <n v="1390"/>
    <n v="291700727721"/>
    <x v="58"/>
    <s v="Flowserve sanmar Limited"/>
    <s v="GSKT,FLG,VITON,2H-133764/18,SANMAR"/>
    <n v="2"/>
    <s v="NOS"/>
    <n v="1753"/>
    <m/>
    <n v="3506"/>
    <s v="84840000 / 84849000"/>
    <n v="7.4999999999999997E-2"/>
    <n v="0"/>
    <n v="0"/>
    <n v="0"/>
    <n v="0.1"/>
    <n v="0"/>
    <n v="0.18"/>
    <s v="001/2017-III369B"/>
    <n v="262.95"/>
    <n v="0"/>
    <n v="26.295000000000002"/>
    <n v="683.14409999999998"/>
    <n v="972.38909999999998"/>
    <s v="DOC PENDING_INV/EXIT/INV/076"/>
    <s v="2000CH010P4205031163"/>
    <s v="0P4205031163"/>
    <n v="291700727721"/>
    <s v="0010155"/>
    <d v="2017-02-27T00:00:00"/>
    <d v="2016-09-22T00:00:00"/>
    <e v="#N/A"/>
    <e v="#N/A"/>
    <e v="#N/A"/>
    <s v="Local"/>
    <m/>
    <m/>
    <m/>
    <m/>
    <m/>
    <m/>
    <n v="2000"/>
    <s v="CH01"/>
    <s v="0P4205031163"/>
    <s v="Verification Completed by NSS"/>
    <m/>
    <n v="6100402764"/>
    <n v="2"/>
    <x v="1359"/>
    <s v="PHASE_1_ACT"/>
    <m/>
    <s v="Documents required"/>
    <n v="3003"/>
    <x v="2"/>
    <n v="1753"/>
    <d v="2016-09-01T00:00:00"/>
    <s v="(R). MANUFACTURE OF MACHINERY AND EQUIPMENT"/>
    <n v="722"/>
    <n v="57"/>
    <n v="107.4"/>
    <n v="153"/>
    <n v="130.80000000000001"/>
    <n v="1.217877094972067"/>
    <n v="3026"/>
    <n v="4269.8770949720665"/>
    <m/>
    <m/>
  </r>
  <r>
    <n v="1391"/>
    <m/>
    <x v="11"/>
    <s v="Dresser-Rand India Private Limited"/>
    <s v="GSKT,COV,9096B1,DRES-RAN"/>
    <n v="8"/>
    <s v="NOS"/>
    <n v="437.05500000000001"/>
    <m/>
    <n v="3496.44"/>
    <n v="84849000"/>
    <n v="7.4999999999999997E-2"/>
    <m/>
    <m/>
    <m/>
    <n v="0.1"/>
    <m/>
    <n v="0.18"/>
    <s v="001/2017-III369B"/>
    <n v="262.233"/>
    <n v="0"/>
    <n v="26.223300000000002"/>
    <n v="681.28133400000002"/>
    <n v="969.73763400000007"/>
    <s v="DOC PENDING_INV/EXIT/INV/163"/>
    <s v="2000GS010P0801040080"/>
    <s v="2000GS010P0801040080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40080"/>
    <s v="Verification Completed by NSS"/>
    <s v="Phaze_2"/>
    <n v="25"/>
    <n v="8"/>
    <x v="1360"/>
    <s v="PHASE_6_ACT"/>
    <m/>
    <m/>
    <n v="3460"/>
    <x v="2"/>
    <n v="437.05500000000001"/>
    <d v="2015-06-01T00:00:00"/>
    <s v="(R). MANUFACTURE OF MACHINERY AND EQUIPMENT"/>
    <n v="722"/>
    <n v="42"/>
    <n v="111.1"/>
    <n v="153"/>
    <n v="130.80000000000001"/>
    <n v="1.1773177317731776"/>
    <n v="3484"/>
    <n v="4116.4208100810092"/>
    <m/>
    <m/>
  </r>
  <r>
    <n v="1392"/>
    <n v="292311954572"/>
    <x v="208"/>
    <s v="SUNDEEP ASSOCIATES"/>
    <s v="GASKET REMOVER,400ML/CAN,LOCTITE"/>
    <n v="7"/>
    <s v="EA"/>
    <n v="499.8"/>
    <m/>
    <n v="3498.6"/>
    <n v="38140010"/>
    <n v="0.1"/>
    <n v="0"/>
    <n v="0"/>
    <n v="0"/>
    <n v="0.1"/>
    <n v="0"/>
    <n v="0.18"/>
    <s v="001/2017-III90B"/>
    <n v="349.86"/>
    <n v="0"/>
    <n v="34.986000000000004"/>
    <n v="699.02027999999996"/>
    <n v="1083.86628"/>
    <s v="DOC PENDING_INV/EXIT/INV/093"/>
    <s v="2000CH010T0105150003"/>
    <s v="0T0105150003"/>
    <n v="292311954572"/>
    <s v="6096961"/>
    <d v="2023-11-07T00:00:00"/>
    <d v="2023-11-06T00:00:00"/>
    <e v="#N/A"/>
    <e v="#N/A"/>
    <e v="#N/A"/>
    <s v="Local"/>
    <m/>
    <m/>
    <m/>
    <m/>
    <m/>
    <m/>
    <n v="2000"/>
    <s v="CH01"/>
    <s v="0T0105150003"/>
    <s v="Zero Stock_Line Item"/>
    <m/>
    <s v="SUN/2518/23-24"/>
    <n v="7"/>
    <x v="1361"/>
    <s v="PHASE_2_ACT"/>
    <m/>
    <m/>
    <n v="402"/>
    <x v="0"/>
    <n v="498.33428571428573"/>
    <d v="2023-11-01T00:00:00"/>
    <s v="(J). MANUFACTURE OF CHEMICALS AND CHEMICAL PRODUCTS"/>
    <n v="364"/>
    <n v="143"/>
    <n v="136"/>
    <n v="153"/>
    <n v="136.4"/>
    <n v="1.0029411764705882"/>
    <n v="409"/>
    <n v="3498.5998235294119"/>
    <m/>
    <m/>
  </r>
  <r>
    <n v="1393"/>
    <n v="291907717905"/>
    <x v="199"/>
    <s v="Shasan Piping Solution"/>
    <s v="ELB,SW,90°,1/2IN,IBR,A105,CL6000"/>
    <n v="27"/>
    <s v="EA"/>
    <n v="128.80481481481482"/>
    <m/>
    <n v="3477.73"/>
    <n v="73079990"/>
    <n v="0.1"/>
    <s v="050/2017-377A"/>
    <n v="0"/>
    <m/>
    <n v="0.1"/>
    <m/>
    <n v="0.18"/>
    <s v="001/2017-III221"/>
    <n v="347.77300000000002"/>
    <n v="0"/>
    <n v="34.777300000000004"/>
    <n v="694.85045400000001"/>
    <n v="1077.400754"/>
    <s v="DOC PENDING_INV/EXIT/INV/095"/>
    <s v="2000CH010P1734350082"/>
    <s v="0P1734350082"/>
    <n v="291907717905"/>
    <s v="6056408"/>
    <d v="2019-08-08T00:00:00"/>
    <d v="2019-08-07T00:00:00"/>
    <e v="#N/A"/>
    <e v="#N/A"/>
    <e v="#N/A"/>
    <s v="Local"/>
    <m/>
    <m/>
    <m/>
    <m/>
    <m/>
    <m/>
    <n v="2000"/>
    <s v="CH01"/>
    <s v="0P1734350082"/>
    <s v="Verification Completed by NSS"/>
    <m/>
    <s v="SPS-067/19-20"/>
    <n v="27"/>
    <x v="1362"/>
    <s v="PHASE_3_ACT"/>
    <m/>
    <m/>
    <n v="1954"/>
    <x v="2"/>
    <n v="128.80481481481482"/>
    <d v="2019-08-01T00:00:00"/>
    <s v="(R). MANUFACTURE OF MACHINERY AND EQUIPMENT"/>
    <n v="722"/>
    <n v="92"/>
    <n v="113.6"/>
    <n v="153"/>
    <n v="130.80000000000001"/>
    <n v="1.1514084507042255"/>
    <n v="1962"/>
    <n v="4004.287711267606"/>
    <m/>
    <m/>
  </r>
  <r>
    <n v="1394"/>
    <n v="292212913941"/>
    <x v="186"/>
    <s v="STARFLEX SEALING INDIA PVT LTD"/>
    <s v="GSKT,SPW,CL1500,SS316,GPH,DN100"/>
    <n v="12"/>
    <s v="NOS"/>
    <n v="288"/>
    <m/>
    <n v="3456"/>
    <n v="84841010"/>
    <n v="7.4999999999999997E-2"/>
    <n v="0"/>
    <n v="0"/>
    <n v="0"/>
    <n v="0.1"/>
    <n v="0"/>
    <n v="0.18"/>
    <s v="001/2017 - III369B"/>
    <n v="259.2"/>
    <n v="0"/>
    <n v="25.92"/>
    <n v="673.40159999999992"/>
    <n v="958.52159999999992"/>
    <s v="DOC PENDING_INV/EXIT/INV/082"/>
    <s v="2000CH010T2541370459"/>
    <s v="0T2541370459"/>
    <n v="292212913941"/>
    <s v="6110541"/>
    <d v="2022-12-12T00:00:00"/>
    <d v="2022-12-09T00:00:00"/>
    <e v="#N/A"/>
    <e v="#N/A"/>
    <e v="#N/A"/>
    <s v="Local"/>
    <m/>
    <m/>
    <m/>
    <m/>
    <m/>
    <m/>
    <n v="2000"/>
    <s v="CH01"/>
    <s v="0T2541370459"/>
    <s v="Verification Completed by NSS"/>
    <m/>
    <s v="A012223/SEZ00011"/>
    <n v="12"/>
    <x v="1363"/>
    <s v="PHASE_1_ACT"/>
    <m/>
    <m/>
    <n v="734"/>
    <x v="2"/>
    <n v="288"/>
    <d v="2022-12-01T00:00:00"/>
    <s v="(R). MANUFACTURE OF MACHINERY AND EQUIPMENT"/>
    <n v="722"/>
    <n v="132"/>
    <n v="126.3"/>
    <n v="153"/>
    <n v="130.80000000000001"/>
    <n v="1.0356294536817103"/>
    <n v="744"/>
    <n v="3579.1353919239909"/>
    <m/>
    <m/>
  </r>
  <r>
    <n v="1395"/>
    <n v="292105617941"/>
    <x v="384"/>
    <s v="Fluid Controls Private Limited"/>
    <s v="VENT PROT,3/8IN NPTM,SS316"/>
    <n v="25"/>
    <s v="EA"/>
    <n v="137"/>
    <m/>
    <n v="3425"/>
    <n v="73072200"/>
    <n v="0.1"/>
    <s v="050/2017-377"/>
    <n v="0"/>
    <m/>
    <n v="0.1"/>
    <m/>
    <n v="0.18"/>
    <s v="001/2017-III221"/>
    <n v="342.5"/>
    <n v="0"/>
    <n v="34.25"/>
    <n v="684.31499999999994"/>
    <n v="1061.0650000000001"/>
    <s v="DOC PENDING_INV/EXIT/INV/098"/>
    <s v="2000CH010T1739030012"/>
    <s v="0T1739030012"/>
    <n v="292105617941"/>
    <s v="6049240"/>
    <d v="2021-06-16T00:00:00"/>
    <d v="2021-06-08T00:00:00"/>
    <e v="#N/A"/>
    <e v="#N/A"/>
    <e v="#N/A"/>
    <s v="Local"/>
    <m/>
    <m/>
    <m/>
    <m/>
    <m/>
    <m/>
    <n v="2000"/>
    <s v="CH01"/>
    <s v="0T1739030012"/>
    <s v="Verification Completed by NSS"/>
    <m/>
    <s v="FCP/48/SI/0417"/>
    <n v="25"/>
    <x v="1364"/>
    <s v="PHASE_3_ACT"/>
    <m/>
    <m/>
    <n v="1283"/>
    <x v="2"/>
    <n v="137"/>
    <d v="2021-06-01T00:00:00"/>
    <s v="(R). MANUFACTURE OF MACHINERY AND EQUIPMENT"/>
    <n v="722"/>
    <n v="114"/>
    <n v="118.1"/>
    <n v="153"/>
    <n v="130.80000000000001"/>
    <n v="1.1075359864521592"/>
    <n v="1292"/>
    <n v="3793.3107535986455"/>
    <m/>
    <m/>
  </r>
  <r>
    <n v="1396"/>
    <n v="292106939493"/>
    <x v="431"/>
    <s v="Jay Project"/>
    <s v="KEY SET,C40,RKB 32/14H,SOK,KBL"/>
    <n v="3"/>
    <s v="SET"/>
    <n v="1139.1866666666633"/>
    <m/>
    <n v="3417.5599999999899"/>
    <n v="84139120"/>
    <n v="7.4999999999999997E-2"/>
    <n v="0"/>
    <n v="0"/>
    <n v="0"/>
    <n v="0.1"/>
    <n v="0"/>
    <n v="0.18"/>
    <s v="001/2017-III308B"/>
    <n v="256.31699999999921"/>
    <n v="0"/>
    <n v="25.631699999999924"/>
    <n v="665.91156599999795"/>
    <n v="947.86026599999707"/>
    <s v="DOC PENDING_INV/EXIT/INV/077"/>
    <s v="2000GS010P4205041276"/>
    <s v="0P4205041276"/>
    <n v="292106939493"/>
    <s v="6059717"/>
    <d v="2021-07-19T00:00:00"/>
    <d v="2021-07-10T00:00:00"/>
    <e v="#N/A"/>
    <e v="#N/A"/>
    <e v="#N/A"/>
    <s v="Local"/>
    <m/>
    <m/>
    <m/>
    <m/>
    <m/>
    <m/>
    <n v="2000"/>
    <s v="GS01"/>
    <s v="0P4205041276"/>
    <s v="Verification Completed by NSS"/>
    <m/>
    <s v="221089/21-22"/>
    <n v="3"/>
    <x v="1365"/>
    <s v="PHASE_1_ACT"/>
    <m/>
    <n v="1"/>
    <n v="1251"/>
    <x v="2"/>
    <n v="1139.1866666666633"/>
    <d v="2021-07-01T00:00:00"/>
    <s v="(R). MANUFACTURE OF MACHINERY AND EQUIPMENT"/>
    <n v="722"/>
    <n v="115"/>
    <n v="119.2"/>
    <n v="153"/>
    <n v="130.80000000000001"/>
    <n v="1.0973154362416109"/>
    <n v="1262"/>
    <n v="3750.1413422818687"/>
    <m/>
    <m/>
  </r>
  <r>
    <n v="1397"/>
    <n v="292009885650"/>
    <x v="224"/>
    <s v="Flowserve sanmar Limited"/>
    <s v="SET SCR,STL,2H-133229/57.2,FS-SEALS"/>
    <n v="8"/>
    <s v="NOS"/>
    <n v="426.37875000000003"/>
    <m/>
    <n v="3411.03"/>
    <s v="84799000 / 84799090"/>
    <n v="7.4999999999999997E-2"/>
    <n v="0"/>
    <n v="0"/>
    <n v="0"/>
    <n v="0.1"/>
    <n v="0"/>
    <n v="0.18"/>
    <s v="001/2017-III366"/>
    <n v="255.82724999999999"/>
    <n v="0"/>
    <n v="25.582725"/>
    <n v="664.63919550000003"/>
    <n v="946.04917049999995"/>
    <s v="DOC PENDING_INV/EXIT/INV/077"/>
    <s v="2000GS010P4205040876"/>
    <s v="0P4205040876"/>
    <n v="292009885650"/>
    <s v="6087349"/>
    <d v="2020-12-09T00:00:00"/>
    <d v="2020-10-21T00:00:00"/>
    <e v="#N/A"/>
    <e v="#N/A"/>
    <e v="#N/A"/>
    <s v="Local"/>
    <m/>
    <m/>
    <m/>
    <m/>
    <m/>
    <m/>
    <n v="2000"/>
    <s v="GS01"/>
    <s v="0P4205040876"/>
    <s v="Zero Stock_Line Item"/>
    <m/>
    <n v="6100439328"/>
    <n v="8"/>
    <x v="1366"/>
    <s v="PHASE_1_ACT"/>
    <m/>
    <n v="1"/>
    <n v="1513"/>
    <x v="2"/>
    <n v="426.37875000000003"/>
    <d v="2020-10-01T00:00:00"/>
    <s v="(R). MANUFACTURE OF MACHINERY AND EQUIPMENT"/>
    <n v="722"/>
    <n v="106"/>
    <n v="114.2"/>
    <n v="153"/>
    <n v="130.80000000000001"/>
    <n v="1.1453590192644485"/>
    <n v="1535"/>
    <n v="3906.853975481612"/>
    <m/>
    <m/>
  </r>
  <r>
    <n v="1398"/>
    <n v="291706381385"/>
    <x v="144"/>
    <s v="Swam Pneumatics Pvt. Ltd"/>
    <s v="O-RING,G6222031,SWAM-PNU"/>
    <n v="1"/>
    <s v="NOS"/>
    <n v="3400"/>
    <m/>
    <n v="3400"/>
    <n v="84149040"/>
    <n v="7.4999999999999997E-2"/>
    <n v="0"/>
    <n v="0"/>
    <n v="0"/>
    <n v="0.1"/>
    <n v="0"/>
    <n v="0.18"/>
    <s v="001/2017-III317B"/>
    <n v="255"/>
    <n v="0"/>
    <n v="25.5"/>
    <n v="662.49"/>
    <n v="942.99"/>
    <s v="DOC PENDING_INV/EXIT/INV/070"/>
    <s v="2000CH010P3902040089"/>
    <s v="0P3902040089"/>
    <n v="291706381385"/>
    <s v="6054089"/>
    <d v="2017-11-04T00:00:00"/>
    <d v="2017-10-16T00:00:00"/>
    <e v="#N/A"/>
    <e v="#N/A"/>
    <e v="#N/A"/>
    <s v="Local"/>
    <m/>
    <m/>
    <m/>
    <m/>
    <m/>
    <m/>
    <n v="2000"/>
    <s v="CH01"/>
    <s v="0P3902040089"/>
    <s v="Verification Completed by NSS"/>
    <m/>
    <s v="SP/IG/217"/>
    <n v="1"/>
    <x v="1367"/>
    <s v="PHASE_1_ACT"/>
    <m/>
    <s v="Documents Required for remaining quantity."/>
    <n v="2614"/>
    <x v="2"/>
    <n v="3400"/>
    <d v="2017-10-01T00:00:00"/>
    <s v="(R). MANUFACTURE OF MACHINERY AND EQUIPMENT"/>
    <n v="722"/>
    <n v="70"/>
    <n v="109"/>
    <n v="153"/>
    <n v="130.80000000000001"/>
    <n v="1.2000000000000002"/>
    <n v="2631"/>
    <n v="4080.0000000000005"/>
    <m/>
    <m/>
  </r>
  <r>
    <n v="1399"/>
    <n v="292104563446"/>
    <x v="259"/>
    <s v="Fluid Controls Private Limited"/>
    <s v="CAP,BL,TUBE,COMPR,SS316,3/8IN"/>
    <n v="43"/>
    <s v="EA"/>
    <n v="78"/>
    <m/>
    <n v="3354"/>
    <n v="73072200"/>
    <n v="0.1"/>
    <s v="050/2017-377"/>
    <n v="0"/>
    <m/>
    <n v="0.1"/>
    <m/>
    <n v="0.18"/>
    <s v="001/2017-III221"/>
    <n v="335.40000000000003"/>
    <n v="0"/>
    <n v="33.540000000000006"/>
    <n v="670.12919999999997"/>
    <n v="1039.0691999999999"/>
    <s v="DOC PENDING_INV/EXIT/INV/098"/>
    <s v="2000CH010T1739190004"/>
    <s v="0T1739190004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190004"/>
    <s v="Verification Completed by NSS"/>
    <m/>
    <s v="FCP/48/SI/0108"/>
    <n v="43"/>
    <x v="1368"/>
    <s v="PHASE_3_ACT"/>
    <m/>
    <m/>
    <n v="1335"/>
    <x v="2"/>
    <n v="78"/>
    <d v="2021-04-01T00:00:00"/>
    <s v="(R). MANUFACTURE OF MACHINERY AND EQUIPMENT"/>
    <n v="722"/>
    <n v="112"/>
    <n v="116.7"/>
    <n v="153"/>
    <n v="130.80000000000001"/>
    <n v="1.1208226221079691"/>
    <n v="1353"/>
    <n v="3759.2390745501284"/>
    <m/>
    <m/>
  </r>
  <r>
    <n v="1400"/>
    <n v="292005436575"/>
    <x v="435"/>
    <s v="KSB MIL Controls Limited"/>
    <s v="DIAPH,ACTR,601735649686,MIL"/>
    <n v="1"/>
    <s v="NOS"/>
    <n v="3350.51"/>
    <m/>
    <n v="3350.51"/>
    <n v="84819090"/>
    <n v="7.4999999999999997E-2"/>
    <n v="0"/>
    <n v="0"/>
    <n v="0"/>
    <n v="0.1"/>
    <n v="0"/>
    <n v="0.18"/>
    <s v="001/2017-III368"/>
    <n v="251.28825000000001"/>
    <n v="0"/>
    <n v="25.128825000000003"/>
    <n v="652.84687350000002"/>
    <n v="929.26394849999997"/>
    <s v="DOC PENDING_INV/EXIT/INV/074"/>
    <s v="2000CH010P4102241002"/>
    <s v="0P4102241002"/>
    <n v="292005436575"/>
    <s v="6048921"/>
    <d v="2020-07-25T00:00:00"/>
    <d v="2020-05-30T00:00:00"/>
    <e v="#N/A"/>
    <e v="#N/A"/>
    <e v="#N/A"/>
    <s v="Local"/>
    <m/>
    <m/>
    <m/>
    <m/>
    <m/>
    <m/>
    <n v="2000"/>
    <s v="CH01"/>
    <s v="0P4102241002"/>
    <s v="Verification Completed by NSS"/>
    <m/>
    <n v="2000188"/>
    <n v="1"/>
    <x v="1369"/>
    <s v="PHASE_1_ACT"/>
    <m/>
    <s v="ITEM NOT FOUND IN INVOICE."/>
    <n v="1657"/>
    <x v="1"/>
    <n v="3350.51"/>
    <d v="2020-05-01T00:00:00"/>
    <s v="(Q). MANUFACTURE OF ELECTRICAL EQUIPMENT"/>
    <n v="666"/>
    <n v="101"/>
    <n v="111.1"/>
    <n v="153"/>
    <n v="133.4"/>
    <n v="1.2007200720072009"/>
    <n v="1688"/>
    <n v="4023.024608460847"/>
    <m/>
    <m/>
  </r>
  <r>
    <n v="1401"/>
    <n v="292207565031"/>
    <x v="152"/>
    <s v="EMERSON PROCESS MANAGEMENT"/>
    <s v="O-RING,1.1/4X1.1/2X1/8,1D2620+32,FISH-CO"/>
    <n v="2"/>
    <s v="EA"/>
    <n v="1673"/>
    <m/>
    <n v="3346"/>
    <n v="84819090"/>
    <n v="7.4999999999999997E-2"/>
    <n v="0"/>
    <n v="0"/>
    <n v="0"/>
    <n v="0.1"/>
    <n v="0"/>
    <n v="0.18"/>
    <s v="001/2017-III368"/>
    <n v="250.95"/>
    <n v="0"/>
    <n v="25.094999999999999"/>
    <n v="651.96809999999994"/>
    <n v="928.01309999999989"/>
    <s v="DOC PENDING_INV/EXIT/INV/072"/>
    <s v="2000CH010P4102210581"/>
    <s v="0P4102210581"/>
    <n v="292207565031"/>
    <s v="6067709"/>
    <d v="2022-07-22T00:00:00"/>
    <d v="2022-06-30T00:00:00"/>
    <e v="#N/A"/>
    <e v="#N/A"/>
    <e v="#N/A"/>
    <s v="Local"/>
    <m/>
    <m/>
    <m/>
    <m/>
    <m/>
    <m/>
    <n v="2000"/>
    <s v="CH01"/>
    <s v="0P4102210581"/>
    <s v="Verification Completed by NSS"/>
    <s v="Phaze_2"/>
    <s v="22RXC1526"/>
    <n v="2"/>
    <x v="1370"/>
    <s v="PHASE_1_ACT"/>
    <m/>
    <s v="DOCUMENTS REQUIRED FOR REMAINING QTY"/>
    <n v="896"/>
    <x v="2"/>
    <n v="1673"/>
    <d v="2022-06-01T00:00:00"/>
    <s v="(R). MANUFACTURE OF MACHINERY AND EQUIPMENT"/>
    <n v="722"/>
    <n v="126"/>
    <n v="125.1"/>
    <n v="153"/>
    <n v="130.80000000000001"/>
    <n v="1.0455635491606716"/>
    <n v="927"/>
    <n v="3498.4556354916072"/>
    <m/>
    <m/>
  </r>
  <r>
    <n v="1402"/>
    <n v="291703264554"/>
    <x v="341"/>
    <s v="Jay Project"/>
    <s v="O-RING SET,RBR,KPD 40/20A,SOR,KBL"/>
    <n v="4"/>
    <s v="SET"/>
    <n v="826.52999999999747"/>
    <m/>
    <n v="3306.1199999999899"/>
    <n v="84139120"/>
    <n v="7.4999999999999997E-2"/>
    <n v="0"/>
    <n v="0"/>
    <n v="0"/>
    <n v="0.1"/>
    <n v="0"/>
    <n v="0.18"/>
    <s v="001/2017-III308B"/>
    <n v="247.95899999999924"/>
    <n v="0"/>
    <n v="24.795899999999925"/>
    <n v="644.1974819999981"/>
    <n v="916.95238199999721"/>
    <s v="DOC PENDING_INV/EXIT/INV/076"/>
    <s v="2000GS010P4205031592"/>
    <s v="0P4205031592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31592"/>
    <s v="Verification Completed by NSS"/>
    <m/>
    <n v="17018"/>
    <n v="4"/>
    <x v="1371"/>
    <s v="PHASE_1_ACT"/>
    <m/>
    <s v="documents required for remaining qty"/>
    <n v="2791"/>
    <x v="2"/>
    <n v="826.52999999999747"/>
    <d v="2017-04-01T00:00:00"/>
    <s v="(R). MANUFACTURE OF MACHINERY AND EQUIPMENT"/>
    <n v="722"/>
    <n v="64"/>
    <n v="108.3"/>
    <n v="153"/>
    <n v="130.80000000000001"/>
    <n v="1.2077562326869808"/>
    <n v="2814"/>
    <n v="3992.987036011069"/>
    <m/>
    <m/>
  </r>
  <r>
    <n v="1403"/>
    <n v="292004116843"/>
    <x v="298"/>
    <s v="Flowserve Sanmar Private Limited"/>
    <s v="PIN,SQ HD,C-276,D0121758/5,SANMAR"/>
    <n v="12"/>
    <s v="NOS"/>
    <n v="275.40000000000003"/>
    <m/>
    <n v="3304.8"/>
    <n v="73194090"/>
    <n v="0.1"/>
    <s v="050/2017 -377"/>
    <n v="0"/>
    <n v="0"/>
    <n v="0.1"/>
    <n v="0"/>
    <n v="0.18"/>
    <s v="001/2017 -III233"/>
    <n v="330.48"/>
    <n v="0"/>
    <n v="33.048000000000002"/>
    <n v="660.2990400000001"/>
    <n v="1023.8270400000001"/>
    <s v="DOC PENDING_INV/EXIT/INV/077"/>
    <s v="2000CH010P4205041001"/>
    <s v="0P4205041001"/>
    <n v="292004116843"/>
    <s v="6036273"/>
    <d v="2020-06-11T00:00:00"/>
    <d v="2020-05-29T00:00:00"/>
    <e v="#N/A"/>
    <e v="#N/A"/>
    <e v="#N/A"/>
    <s v="Local"/>
    <m/>
    <m/>
    <m/>
    <m/>
    <m/>
    <m/>
    <n v="2000"/>
    <s v="CH01"/>
    <s v="0P4205041001"/>
    <s v="Verification Completed by NSS"/>
    <m/>
    <n v="6100434478"/>
    <n v="12"/>
    <x v="1372"/>
    <s v="PHASE_1_ACT"/>
    <m/>
    <n v="1"/>
    <n v="1658"/>
    <x v="2"/>
    <n v="275.40000000000003"/>
    <d v="2020-05-01T00:00:00"/>
    <s v="(R). MANUFACTURE OF MACHINERY AND EQUIPMENT"/>
    <n v="722"/>
    <n v="101"/>
    <n v="112.9"/>
    <n v="153"/>
    <n v="130.80000000000001"/>
    <n v="1.1585473870682019"/>
    <n v="1688"/>
    <n v="3828.7674047829942"/>
    <m/>
    <m/>
  </r>
  <r>
    <n v="1404"/>
    <n v="291908621104"/>
    <x v="177"/>
    <s v="GE OIL &amp; GAS India PVT LTD"/>
    <s v="O-RING,971886337-697-0000,MASON"/>
    <n v="2"/>
    <s v="NOS"/>
    <n v="1631.5999999999949"/>
    <m/>
    <n v="3263.1999999999898"/>
    <n v="40169320"/>
    <n v="0.1"/>
    <n v="0"/>
    <n v="0"/>
    <m/>
    <n v="0.1"/>
    <n v="0"/>
    <n v="0.18"/>
    <s v="001/2017-III123A"/>
    <n v="326.31999999999903"/>
    <n v="0"/>
    <n v="32.631999999999906"/>
    <n v="651.98735999999792"/>
    <n v="1010.9393599999969"/>
    <s v="DOC PENDING_INV/EXIT/INV/073"/>
    <s v="2000CH010P4102211932"/>
    <s v="0P4102211932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11932"/>
    <s v="Verification Completed by NSS"/>
    <s v="Phaze_2"/>
    <s v="F25511206167"/>
    <n v="2"/>
    <x v="1373"/>
    <s v="PHASE_1_ACT"/>
    <m/>
    <s v="Documents required for remaining qty"/>
    <n v="1938"/>
    <x v="2"/>
    <n v="1631.5999999999949"/>
    <d v="2019-08-01T00:00:00"/>
    <s v="(R). MANUFACTURE OF MACHINERY AND EQUIPMENT"/>
    <n v="722"/>
    <n v="92"/>
    <n v="113.6"/>
    <n v="153"/>
    <n v="130.80000000000001"/>
    <n v="1.1514084507042255"/>
    <n v="1962"/>
    <n v="3757.276056338017"/>
    <m/>
    <m/>
  </r>
  <r>
    <n v="1405"/>
    <n v="292313714313"/>
    <x v="28"/>
    <s v="The Bombay Tools &amp; Hardware Mart"/>
    <s v="CONICAL CUTTER,HSS,F/FLEXI GRINDER"/>
    <n v="3"/>
    <s v="NOS"/>
    <n v="1075"/>
    <m/>
    <n v="3225"/>
    <n v="73141990"/>
    <n v="0.1"/>
    <s v="050/2017-377"/>
    <n v="0"/>
    <n v="0"/>
    <n v="0.1"/>
    <n v="0"/>
    <n v="0.18"/>
    <s v="001/2017-III228"/>
    <n v="322.5"/>
    <n v="0"/>
    <n v="32.25"/>
    <n v="644.35500000000002"/>
    <n v="999.10500000000002"/>
    <s v="DOC PENDING_INV/EXIT/INV/094"/>
    <s v="2000CH010T4516930018"/>
    <s v="0T4516930018"/>
    <n v="292313714313"/>
    <s v="6111649"/>
    <d v="2023-12-26T00:00:00"/>
    <d v="2023-12-16T00:00:00"/>
    <e v="#N/A"/>
    <e v="#N/A"/>
    <e v="#N/A"/>
    <s v="Local"/>
    <m/>
    <m/>
    <m/>
    <m/>
    <m/>
    <m/>
    <n v="2000"/>
    <s v="CH01"/>
    <s v="0T4516930018"/>
    <s v="Zero Stock_Line Item"/>
    <m/>
    <n v="27115"/>
    <n v="3"/>
    <x v="1374"/>
    <s v="PHASE_2_ACT"/>
    <m/>
    <s v="Documents required for remaining qty"/>
    <n v="362"/>
    <x v="2"/>
    <n v="1075"/>
    <d v="2023-12-01T00:00:00"/>
    <s v="(R). MANUFACTURE OF MACHINERY AND EQUIPMENT"/>
    <n v="722"/>
    <n v="144"/>
    <n v="129.4"/>
    <n v="153"/>
    <n v="130.80000000000001"/>
    <n v="1.0108191653786709"/>
    <n v="379"/>
    <n v="3259.8918083462136"/>
    <m/>
    <m/>
  </r>
  <r>
    <n v="1406"/>
    <n v="172100808751"/>
    <x v="80"/>
    <s v="LEWA NIKKISO MIDDLE EAST FZE"/>
    <s v="FLAT GSKT,109326.0092,LEWA NIKKISO"/>
    <n v="2"/>
    <s v="PCS"/>
    <n v="1613.76"/>
    <m/>
    <n v="3227.52"/>
    <s v="39269097 / 39269099"/>
    <n v="7.4999999999999997E-2"/>
    <n v="0"/>
    <n v="0"/>
    <n v="0"/>
    <n v="0.1"/>
    <n v="0"/>
    <n v="0.18"/>
    <s v="001/2017 -III111"/>
    <n v="242.06399999999999"/>
    <n v="0"/>
    <n v="24.206400000000002"/>
    <n v="628.88227199999994"/>
    <n v="895.15267199999994"/>
    <s v="DOC PENDING_INV/EXIT/INV/077"/>
    <s v="2000CH010P4206030162"/>
    <s v="0P4206030162"/>
    <e v="#N/A"/>
    <e v="#N/A"/>
    <e v="#N/A"/>
    <d v="2021-03-11T00:00:00"/>
    <n v="172100808751"/>
    <s v="1001423"/>
    <d v="2021-03-30T00:00:00"/>
    <s v="Import"/>
    <m/>
    <m/>
    <m/>
    <m/>
    <m/>
    <m/>
    <n v="2000"/>
    <s v="CH01"/>
    <s v="0P4206030162"/>
    <s v="Verification Completed by NSS"/>
    <s v="Phaze1_Part_2"/>
    <n v="1201416"/>
    <n v="2"/>
    <x v="1375"/>
    <s v="PHASE_1_ACT"/>
    <m/>
    <s v="documents required for remaining qty"/>
    <n v="1372"/>
    <x v="2"/>
    <n v="1611.26"/>
    <d v="2021-03-01T00:00:00"/>
    <s v="(R). MANUFACTURE OF MACHINERY AND EQUIPMENT"/>
    <n v="722"/>
    <n v="111"/>
    <n v="116.1"/>
    <n v="153"/>
    <n v="130.80000000000001"/>
    <n v="1.1266149870801034"/>
    <n v="1384"/>
    <n v="3630.5393281653751"/>
    <m/>
    <m/>
  </r>
  <r>
    <n v="1407"/>
    <n v="291808137983"/>
    <x v="221"/>
    <s v="NLI Packaging Machines Pvt. Ltd."/>
    <s v="STUD,HINGE,LIFTER,282121,NEWLONG"/>
    <n v="8"/>
    <s v="NOS"/>
    <n v="400.16"/>
    <m/>
    <n v="3201.28"/>
    <n v="84529099"/>
    <n v="7.4999999999999997E-2"/>
    <m/>
    <n v="0"/>
    <m/>
    <n v="0.1"/>
    <m/>
    <n v="0.12"/>
    <s v="001/2017-II200"/>
    <n v="240.096"/>
    <n v="0"/>
    <n v="24.009600000000002"/>
    <n v="415.846272"/>
    <n v="679.95187199999998"/>
    <s v="DOC PENDING_INV/EXIT/INV/096"/>
    <s v="2000CH010P3766900133"/>
    <s v="0P3766900133"/>
    <n v="291808137983"/>
    <s v="6063815"/>
    <d v="2018-09-20T00:00:00"/>
    <d v="2018-09-18T00:00:00"/>
    <e v="#N/A"/>
    <e v="#N/A"/>
    <e v="#N/A"/>
    <s v="Local"/>
    <m/>
    <m/>
    <m/>
    <m/>
    <m/>
    <m/>
    <n v="2000"/>
    <s v="CH01"/>
    <s v="0P3766900133"/>
    <s v="Verification Completed by NSS"/>
    <m/>
    <s v="18NP05"/>
    <n v="8"/>
    <x v="1376"/>
    <s v="PHASE_3_ACT"/>
    <m/>
    <m/>
    <n v="2277"/>
    <x v="2"/>
    <n v="400.16"/>
    <d v="2018-09-01T00:00:00"/>
    <s v="(R). MANUFACTURE OF MACHINERY AND EQUIPMENT"/>
    <n v="722"/>
    <n v="81"/>
    <n v="111.6"/>
    <n v="153"/>
    <n v="130.80000000000001"/>
    <n v="1.1720430107526882"/>
    <n v="2296"/>
    <n v="3752.037849462366"/>
    <m/>
    <m/>
  </r>
  <r>
    <n v="1408"/>
    <n v="292311208070"/>
    <x v="436"/>
    <s v="Metro Trading Co."/>
    <s v="LMP HLDR,230VAC,PORCELAIN,ES27,SCR"/>
    <n v="100"/>
    <s v="NOS"/>
    <n v="32"/>
    <m/>
    <n v="3200"/>
    <n v="85366190"/>
    <n v="0.1"/>
    <m/>
    <n v="0"/>
    <n v="0"/>
    <n v="0.1"/>
    <n v="0"/>
    <n v="0.18"/>
    <s v="001/2017-III388A"/>
    <n v="320"/>
    <n v="0"/>
    <n v="32"/>
    <n v="639.36"/>
    <n v="991.36"/>
    <s v="DOC PENDING_INV/EXIT/INV/094"/>
    <s v="2000CH010T2738190010"/>
    <s v="0T2738190010"/>
    <n v="292311208070"/>
    <s v="6090497"/>
    <d v="2023-10-18T00:00:00"/>
    <d v="2023-10-18T00:00:00"/>
    <e v="#N/A"/>
    <e v="#N/A"/>
    <e v="#N/A"/>
    <s v="Local"/>
    <m/>
    <m/>
    <m/>
    <m/>
    <m/>
    <m/>
    <n v="2000"/>
    <s v="CH01"/>
    <s v="0T2738190010"/>
    <s v="New_Line item_ Addition"/>
    <m/>
    <s v="TE/1279"/>
    <n v="100"/>
    <x v="1377"/>
    <s v="PHASE_2_ACT"/>
    <m/>
    <s v="Documents required for remaining qty"/>
    <n v="421"/>
    <x v="1"/>
    <n v="32"/>
    <d v="2023-10-01T00:00:00"/>
    <s v="(Q). MANUFACTURE OF ELECTRICAL EQUIPMENT"/>
    <n v="666"/>
    <n v="142"/>
    <n v="132.19999999999999"/>
    <n v="153"/>
    <n v="133.4"/>
    <n v="1.0090771558245084"/>
    <n v="440"/>
    <n v="3229.0468986384267"/>
    <m/>
    <m/>
  </r>
  <r>
    <n v="1409"/>
    <n v="292105617941"/>
    <x v="384"/>
    <s v="Fluid Controls Private Limited"/>
    <s v="CONNR,TUBE,COMPR,MALE,1/4X3/8IN,SS316"/>
    <n v="23"/>
    <s v="EA"/>
    <n v="138"/>
    <m/>
    <n v="3174"/>
    <n v="73072200"/>
    <n v="0.1"/>
    <s v="050/2017-377"/>
    <n v="0"/>
    <m/>
    <n v="0.1"/>
    <m/>
    <n v="0.18"/>
    <s v="001/2017-III221"/>
    <n v="317.40000000000003"/>
    <n v="0"/>
    <n v="31.740000000000006"/>
    <n v="634.16519999999991"/>
    <n v="983.30520000000001"/>
    <s v="DOC PENDING_INV/EXIT/INV/098"/>
    <s v="2000CH010T1739270129"/>
    <s v="0T1739270129"/>
    <n v="292105617941"/>
    <s v="6049240"/>
    <d v="2021-06-16T00:00:00"/>
    <d v="2021-06-08T00:00:00"/>
    <e v="#N/A"/>
    <e v="#N/A"/>
    <e v="#N/A"/>
    <s v="Local"/>
    <m/>
    <m/>
    <m/>
    <m/>
    <m/>
    <m/>
    <n v="2000"/>
    <s v="CH01"/>
    <s v="0T1739270129"/>
    <s v="Verification Completed by NSS"/>
    <m/>
    <s v="FCP/48/SI/0417"/>
    <n v="23"/>
    <x v="1378"/>
    <s v="PHASE_3_ACT"/>
    <m/>
    <m/>
    <n v="1283"/>
    <x v="2"/>
    <n v="138"/>
    <d v="2021-06-01T00:00:00"/>
    <s v="(R). MANUFACTURE OF MACHINERY AND EQUIPMENT"/>
    <n v="722"/>
    <n v="114"/>
    <n v="118.1"/>
    <n v="153"/>
    <n v="130.80000000000001"/>
    <n v="1.1075359864521592"/>
    <n v="1292"/>
    <n v="3515.3192209991535"/>
    <m/>
    <m/>
  </r>
  <r>
    <n v="1410"/>
    <n v="292105617941"/>
    <x v="384"/>
    <s v="Fluid Controls Private Limited"/>
    <s v="CONNR,TUBE,COMPR,MALE,3/4X1/2IN,SS316"/>
    <n v="11"/>
    <s v="EA"/>
    <n v="287"/>
    <m/>
    <n v="3157"/>
    <n v="73072200"/>
    <n v="0.1"/>
    <s v="050/2017-377"/>
    <n v="0"/>
    <m/>
    <n v="0.1"/>
    <m/>
    <n v="0.18"/>
    <s v="001/2017-III221"/>
    <n v="315.70000000000005"/>
    <n v="0"/>
    <n v="31.570000000000007"/>
    <n v="630.76859999999999"/>
    <n v="978.03860000000009"/>
    <s v="DOC PENDING_INV/EXIT/INV/098"/>
    <s v="2000CH010T1739270127"/>
    <s v="0T1739270127"/>
    <n v="292105617941"/>
    <s v="6049240"/>
    <d v="2021-06-16T00:00:00"/>
    <d v="2021-06-08T00:00:00"/>
    <e v="#N/A"/>
    <e v="#N/A"/>
    <e v="#N/A"/>
    <s v="Local"/>
    <m/>
    <m/>
    <m/>
    <m/>
    <m/>
    <m/>
    <n v="2000"/>
    <s v="CH01"/>
    <s v="0T1739270127"/>
    <s v="Verification Completed by NSS"/>
    <m/>
    <s v="FCP/48/SI/0417"/>
    <n v="11"/>
    <x v="1379"/>
    <s v="PHASE_3_ACT"/>
    <m/>
    <m/>
    <n v="1283"/>
    <x v="2"/>
    <n v="287"/>
    <d v="2021-06-01T00:00:00"/>
    <s v="(R). MANUFACTURE OF MACHINERY AND EQUIPMENT"/>
    <n v="722"/>
    <n v="114"/>
    <n v="118.1"/>
    <n v="153"/>
    <n v="130.80000000000001"/>
    <n v="1.1075359864521592"/>
    <n v="1292"/>
    <n v="3496.4911092294665"/>
    <m/>
    <m/>
  </r>
  <r>
    <n v="1411"/>
    <n v="292207781294"/>
    <x v="148"/>
    <s v="STARFLEX SEALING INDIA PVT LTD"/>
    <s v="GSKT,FLR,CL150,NON-ASB,12IN,3MM"/>
    <n v="15"/>
    <s v="NOS"/>
    <n v="209"/>
    <m/>
    <n v="3135"/>
    <n v="84841010"/>
    <n v="7.4999999999999997E-2"/>
    <n v="0"/>
    <n v="0"/>
    <n v="0"/>
    <n v="0.1"/>
    <n v="0"/>
    <n v="0.18"/>
    <s v="001/2017 - III369B"/>
    <n v="235.125"/>
    <n v="0"/>
    <n v="23.512500000000003"/>
    <n v="610.85474999999997"/>
    <n v="869.49225000000001"/>
    <s v="DOC PENDING_INV/EXIT/INV/083"/>
    <s v="2000CH010T2548160091"/>
    <s v="0T2548160091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8160091"/>
    <s v="Verification Completed by NSS"/>
    <m/>
    <s v="A012223/LUB00013"/>
    <n v="15"/>
    <x v="1380"/>
    <s v="PHASE_1_ACT"/>
    <m/>
    <s v="ITEM DOES NOT MATCH WITH INVOICE."/>
    <n v="883"/>
    <x v="2"/>
    <n v="209"/>
    <d v="2022-07-01T00:00:00"/>
    <s v="(R). MANUFACTURE OF MACHINERY AND EQUIPMENT"/>
    <n v="722"/>
    <n v="127"/>
    <n v="125.8"/>
    <n v="153"/>
    <n v="130.80000000000001"/>
    <n v="1.0397456279809223"/>
    <n v="897"/>
    <n v="3259.6025437201915"/>
    <m/>
    <m/>
  </r>
  <r>
    <n v="1412"/>
    <n v="291810265073"/>
    <x v="229"/>
    <s v="Emerson Process Management"/>
    <s v="SFT,FOLLWR,GE23791X022,FISH-CO"/>
    <n v="2"/>
    <s v="EA"/>
    <n v="1564"/>
    <m/>
    <n v="3128"/>
    <n v="84819090"/>
    <n v="7.4999999999999997E-2"/>
    <n v="0"/>
    <n v="0"/>
    <n v="0"/>
    <n v="0.1"/>
    <n v="0"/>
    <n v="0.18"/>
    <s v="001/2017-III368"/>
    <n v="234.6"/>
    <n v="0"/>
    <n v="23.46"/>
    <n v="609.49079999999992"/>
    <n v="867.55079999999998"/>
    <s v="DOC PENDING_INV/EXIT/INV/072"/>
    <s v="2000CH010P4102201645"/>
    <s v="0P4102201645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45"/>
    <s v="Verification Completed by NSS"/>
    <s v="Phaze_2"/>
    <n v="9318632194"/>
    <n v="2"/>
    <x v="1381"/>
    <s v="PHASE_1_ACT"/>
    <m/>
    <s v="DOCUMENTS REQUIRED FOR REMAINING QTY"/>
    <n v="2269"/>
    <x v="2"/>
    <n v="1564"/>
    <d v="2018-09-01T00:00:00"/>
    <s v="(R). MANUFACTURE OF MACHINERY AND EQUIPMENT"/>
    <n v="722"/>
    <n v="81"/>
    <n v="111.6"/>
    <n v="153"/>
    <n v="130.80000000000001"/>
    <n v="1.1720430107526882"/>
    <n v="2296"/>
    <n v="3666.1505376344089"/>
    <m/>
    <m/>
  </r>
  <r>
    <n v="1413"/>
    <n v="292104563446"/>
    <x v="259"/>
    <s v="Fluid Controls Private Limited"/>
    <s v="NIP,THD,A312-316,50MM,1(M)X1/2(F)IN"/>
    <n v="15"/>
    <s v="NOS"/>
    <n v="27.733333333333334"/>
    <m/>
    <n v="416"/>
    <n v="73072200"/>
    <n v="0.1"/>
    <s v="050/2017-377"/>
    <n v="0"/>
    <m/>
    <n v="0.1"/>
    <m/>
    <n v="0.18"/>
    <s v="001/2017-III221"/>
    <n v="41.6"/>
    <n v="0"/>
    <n v="4.16"/>
    <n v="83.116800000000012"/>
    <n v="128.8768"/>
    <s v="DOC PENDING_INV/EXIT/INV/097"/>
    <s v="2000CH010T1710560025"/>
    <s v="0T1710560025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10560025"/>
    <s v="Verification Completed by NSS"/>
    <m/>
    <s v="FCP/48/SI/0108"/>
    <n v="15"/>
    <x v="1382"/>
    <s v="PHASE_3_ACT"/>
    <m/>
    <m/>
    <n v="1335"/>
    <x v="2"/>
    <n v="208"/>
    <d v="2021-04-01T00:00:00"/>
    <s v="(R). MANUFACTURE OF MACHINERY AND EQUIPMENT"/>
    <n v="722"/>
    <n v="112"/>
    <n v="116.7"/>
    <n v="153"/>
    <n v="130.80000000000001"/>
    <n v="1.1208226221079691"/>
    <n v="1353"/>
    <n v="3496.9665809768635"/>
    <m/>
    <m/>
  </r>
  <r>
    <n v="1414"/>
    <m/>
    <x v="11"/>
    <s v="Dresser-Rand India Private Limited"/>
    <s v="CAP SCR,119A2R73,DRES-RAN"/>
    <n v="10"/>
    <s v="NOS"/>
    <n v="308.846"/>
    <m/>
    <n v="3088.46"/>
    <n v="84799030"/>
    <n v="7.4999999999999997E-2"/>
    <m/>
    <m/>
    <m/>
    <n v="0.1"/>
    <m/>
    <n v="0.18"/>
    <s v="001/2017-III366"/>
    <n v="231.6345"/>
    <n v="0"/>
    <n v="23.163450000000001"/>
    <n v="601.78643099999999"/>
    <n v="856.58438100000001"/>
    <s v="DOC PENDING_INV/EXIT/INV/163"/>
    <s v="2000GS010P0801050074"/>
    <s v="2000GS010P0801050074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50074"/>
    <s v="Verification Completed by NSS"/>
    <m/>
    <n v="25"/>
    <n v="10"/>
    <x v="1383"/>
    <s v="PHASE_6_ACT"/>
    <m/>
    <m/>
    <n v="3460"/>
    <x v="2"/>
    <n v="308.846"/>
    <d v="2015-06-01T00:00:00"/>
    <s v="(R). MANUFACTURE OF MACHINERY AND EQUIPMENT"/>
    <n v="722"/>
    <n v="42"/>
    <n v="111.1"/>
    <n v="153"/>
    <n v="130.80000000000001"/>
    <n v="1.1773177317731776"/>
    <n v="3484"/>
    <n v="3636.098721872188"/>
    <m/>
    <m/>
  </r>
  <r>
    <n v="1415"/>
    <n v="292308394416"/>
    <x v="414"/>
    <s v="MICROFINISH VALVES PVT. LTD."/>
    <s v="BODY SEAT,BV 81AF3 15MM,50,MICROVLV"/>
    <n v="7"/>
    <s v="ST"/>
    <n v="847.5428571428572"/>
    <m/>
    <n v="5932.8"/>
    <n v="84819090"/>
    <n v="7.4999999999999997E-2"/>
    <n v="0"/>
    <n v="0"/>
    <n v="0"/>
    <n v="0.1"/>
    <n v="0"/>
    <n v="0.18"/>
    <s v="001/2017-III368"/>
    <n v="444.96"/>
    <n v="0"/>
    <n v="44.496000000000002"/>
    <n v="1156.0060800000001"/>
    <n v="1645.46208"/>
    <s v="DOC PENDING_INV/EXIT/INV/092"/>
    <s v="2000CH010P5270023056"/>
    <s v="0P5270023056"/>
    <n v="292308394416"/>
    <s v="6068657"/>
    <d v="2023-08-09T00:00:00"/>
    <d v="2023-07-15T00:00:00"/>
    <e v="#N/A"/>
    <e v="#N/A"/>
    <e v="#N/A"/>
    <s v="Local"/>
    <m/>
    <m/>
    <m/>
    <m/>
    <m/>
    <m/>
    <n v="2000"/>
    <s v="CH01"/>
    <s v="0P5270023056"/>
    <s v="New_Line item_ Addition"/>
    <m/>
    <s v="MV2023-0503"/>
    <n v="7"/>
    <x v="1384"/>
    <s v="PHASE_2_ACT"/>
    <m/>
    <s v="DOCUMENTS REQUIRED FOR REMAINING QTY"/>
    <n v="516"/>
    <x v="2"/>
    <n v="440"/>
    <d v="2023-07-01T00:00:00"/>
    <s v="(R). MANUFACTURE OF MACHINERY AND EQUIPMENT"/>
    <n v="722"/>
    <n v="139"/>
    <n v="128.6"/>
    <n v="153"/>
    <n v="130.80000000000001"/>
    <n v="1.0171073094867809"/>
    <n v="532"/>
    <n v="3132.6905132192851"/>
    <m/>
    <m/>
  </r>
  <r>
    <n v="1416"/>
    <n v="291602689980"/>
    <x v="405"/>
    <s v="EKON ABRASIVES"/>
    <s v="PAPER,EMERY,11X9IN,150GR"/>
    <n v="84"/>
    <s v="EA"/>
    <n v="36.208809523809521"/>
    <m/>
    <n v="3041.54"/>
    <n v="68052010"/>
    <n v="0.1"/>
    <n v="0"/>
    <n v="0"/>
    <n v="0"/>
    <n v="0.1"/>
    <n v="0"/>
    <n v="0.18"/>
    <s v="001/2017 -III179"/>
    <n v="304.154"/>
    <n v="0"/>
    <n v="30.415400000000002"/>
    <n v="607.69969199999991"/>
    <n v="942.26909199999989"/>
    <s v="DOC PENDING_INV/EXIT/INV/081"/>
    <s v="2000CH010T0116350006"/>
    <s v="0T0116350006"/>
    <n v="291602689980"/>
    <s v="0028271"/>
    <d v="2016-06-24T00:00:00"/>
    <d v="2016-06-07T00:00:00"/>
    <e v="#N/A"/>
    <e v="#N/A"/>
    <e v="#N/A"/>
    <s v="Local"/>
    <m/>
    <m/>
    <m/>
    <m/>
    <m/>
    <m/>
    <n v="2000"/>
    <s v="CH01"/>
    <s v="0T0116350006"/>
    <s v="Verification Completed by NSS"/>
    <m/>
    <n v="1713758"/>
    <n v="84"/>
    <x v="1385"/>
    <s v="PHASE_1_ACT"/>
    <m/>
    <m/>
    <n v="3110"/>
    <x v="2"/>
    <n v="36.208809523809521"/>
    <d v="2016-06-01T00:00:00"/>
    <s v="(R). MANUFACTURE OF MACHINERY AND EQUIPMENT"/>
    <n v="722"/>
    <n v="54"/>
    <n v="108"/>
    <n v="153"/>
    <n v="130.80000000000001"/>
    <n v="1.2111111111111112"/>
    <n v="3118"/>
    <n v="3683.642888888889"/>
    <m/>
    <m/>
  </r>
  <r>
    <n v="1417"/>
    <n v="292000961114"/>
    <x v="238"/>
    <s v="INDUSTRIAL BEARING CORPORATION"/>
    <s v="SLV,BRG,MET,ADPTR,H2317,FYH"/>
    <n v="4"/>
    <s v="EA"/>
    <n v="760"/>
    <m/>
    <n v="3040"/>
    <n v="84822012"/>
    <n v="7.4999999999999997E-2"/>
    <m/>
    <n v="0"/>
    <m/>
    <n v="0.1"/>
    <m/>
    <n v="0.18"/>
    <s v="001/2017-III369"/>
    <n v="228"/>
    <n v="0"/>
    <n v="22.8"/>
    <n v="592.34400000000005"/>
    <n v="843.14400000000001"/>
    <s v="DOC PENDING_INV/EXIT/INV/098"/>
    <s v="2000CH010T3012300017"/>
    <s v="0T3012300017"/>
    <n v="292000961114"/>
    <s v="6007866"/>
    <d v="2020-01-28T00:00:00"/>
    <d v="2020-01-27T00:00:00"/>
    <e v="#N/A"/>
    <e v="#N/A"/>
    <e v="#N/A"/>
    <s v="Local"/>
    <m/>
    <m/>
    <m/>
    <m/>
    <m/>
    <m/>
    <n v="2000"/>
    <s v="CH01"/>
    <s v="0T3012300017"/>
    <s v="Verification Completed by NSS"/>
    <m/>
    <s v="9009/19-20"/>
    <n v="4"/>
    <x v="1386"/>
    <s v="PHASE_3_ACT"/>
    <m/>
    <m/>
    <n v="1781"/>
    <x v="2"/>
    <n v="760"/>
    <d v="2020-01-01T00:00:00"/>
    <s v="(R). MANUFACTURE OF MACHINERY AND EQUIPMENT"/>
    <n v="722"/>
    <n v="97"/>
    <n v="113.2"/>
    <n v="153"/>
    <n v="130.80000000000001"/>
    <n v="1.1554770318021201"/>
    <n v="1809"/>
    <n v="3512.6501766784454"/>
    <m/>
    <m/>
  </r>
  <r>
    <n v="1418"/>
    <n v="291703264554"/>
    <x v="341"/>
    <s v="Jay Project"/>
    <s v="CIRCLIP,INTL,KPD 50/20A,4850002,KBL"/>
    <n v="16"/>
    <s v="NOS"/>
    <n v="71.227500000000006"/>
    <m/>
    <n v="1139.6400000000001"/>
    <n v="84139120"/>
    <n v="7.4999999999999997E-2"/>
    <n v="0"/>
    <n v="0"/>
    <n v="0"/>
    <n v="0.1"/>
    <n v="0"/>
    <n v="0.18"/>
    <s v="001/2017-III308B"/>
    <n v="85.472999999999999"/>
    <n v="0"/>
    <n v="8.5472999999999999"/>
    <n v="222.058854"/>
    <n v="316.07915400000002"/>
    <s v="DOC PENDING_INV/EXIT/INV/077"/>
    <s v="2000GS010P4205041299"/>
    <s v="0P4205041299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41299"/>
    <s v="Verification Completed by NSS"/>
    <s v="Phaze1_Part_2"/>
    <n v="17018"/>
    <n v="16"/>
    <x v="1387"/>
    <s v="PHASE_1_ACT"/>
    <m/>
    <s v="documents required for remaining qty"/>
    <n v="2791"/>
    <x v="2"/>
    <n v="189.94"/>
    <d v="2017-04-01T00:00:00"/>
    <s v="(R). MANUFACTURE OF MACHINERY AND EQUIPMENT"/>
    <n v="722"/>
    <n v="64"/>
    <n v="108.3"/>
    <n v="153"/>
    <n v="130.80000000000001"/>
    <n v="1.2077562326869808"/>
    <n v="2814"/>
    <n v="3670.4195013850422"/>
    <m/>
    <m/>
  </r>
  <r>
    <n v="1419"/>
    <m/>
    <x v="11"/>
    <s v="Jain Traders"/>
    <s v="RLY,O/L,1TO1.6A,3UA5200-1A,SIEMENS"/>
    <n v="3"/>
    <s v="NOS"/>
    <n v="1012.8599999999966"/>
    <m/>
    <n v="3038.57"/>
    <n v="85364900"/>
    <n v="0.1"/>
    <s v="050/2017-516C"/>
    <m/>
    <m/>
    <n v="0.1"/>
    <m/>
    <n v="0.18"/>
    <s v="001/2017-III388A"/>
    <n v="303.85700000000003"/>
    <n v="0"/>
    <n v="30.385700000000003"/>
    <n v="607.10628599999995"/>
    <n v="941.34898599999997"/>
    <s v="DOC PENDING_INV/EXIT/INV/165"/>
    <s v="2000GS010P4610040038"/>
    <s v="2000GS010P4610040038"/>
    <n v="291600332100"/>
    <n v="3954"/>
    <d v="2016-01-30T00:00:00"/>
    <d v="2015-10-17T00:00:00"/>
    <e v="#N/A"/>
    <e v="#N/A"/>
    <e v="#N/A"/>
    <s v="Local"/>
    <m/>
    <m/>
    <m/>
    <m/>
    <m/>
    <m/>
    <n v="2000"/>
    <s v="GS01"/>
    <s v="0P4610040038"/>
    <s v="Verification Completed by NSS"/>
    <m/>
    <s v="866/15-16"/>
    <n v="3"/>
    <x v="1388"/>
    <s v="PHASE_6_ACT"/>
    <m/>
    <m/>
    <n v="3344"/>
    <x v="1"/>
    <n v="1012.8599999999966"/>
    <d v="2015-10-01T00:00:00"/>
    <s v="(Q). MANUFACTURE OF ELECTRICAL EQUIPMENT"/>
    <n v="666"/>
    <n v="46"/>
    <n v="108.4"/>
    <n v="153"/>
    <n v="133.4"/>
    <n v="1.2306273062730628"/>
    <n v="3362"/>
    <n v="3739.359520295191"/>
    <m/>
    <m/>
  </r>
  <r>
    <n v="1420"/>
    <n v="291700024372"/>
    <x v="336"/>
    <s v="Eagle Burgmann India Pvt. Ltd."/>
    <s v="SPRG,HAST C,A09343AB0G/700.00,EAGLEBUR"/>
    <n v="6"/>
    <s v="EA"/>
    <n v="539.5"/>
    <m/>
    <n v="3237"/>
    <n v="84842000"/>
    <n v="7.4999999999999997E-2"/>
    <n v="0"/>
    <n v="0"/>
    <n v="0"/>
    <n v="0.1"/>
    <n v="0"/>
    <n v="0.18"/>
    <s v="001/2017-III369B"/>
    <n v="242.77499999999998"/>
    <n v="0"/>
    <n v="24.2775"/>
    <n v="630.72945000000004"/>
    <n v="897.78195000000005"/>
    <s v="DOC PENDING_INV/EXIT/INV/068"/>
    <s v="2000GS010P3034070905"/>
    <s v="0P3034070905"/>
    <n v="291700024372"/>
    <s v="0001022"/>
    <d v="2017-01-07T00:00:00"/>
    <d v="2016-12-22T00:00:00"/>
    <e v="#N/A"/>
    <e v="#N/A"/>
    <e v="#N/A"/>
    <s v="Local"/>
    <m/>
    <m/>
    <m/>
    <m/>
    <m/>
    <m/>
    <n v="2000"/>
    <s v="GS01"/>
    <s v="0P3034070905"/>
    <s v="Verification Completed by NSS"/>
    <m/>
    <n v="5158"/>
    <n v="6"/>
    <x v="1389"/>
    <s v="PHASE_1_ACT"/>
    <m/>
    <n v="1"/>
    <n v="2912"/>
    <x v="2"/>
    <n v="505.4949999999983"/>
    <d v="2016-12-01T00:00:00"/>
    <s v="(R). MANUFACTURE OF MACHINERY AND EQUIPMENT"/>
    <n v="722"/>
    <n v="60"/>
    <n v="108.3"/>
    <n v="153"/>
    <n v="130.80000000000001"/>
    <n v="1.2077562326869808"/>
    <n v="2935"/>
    <n v="3663.0884210526201"/>
    <m/>
    <m/>
  </r>
  <r>
    <n v="1421"/>
    <n v="291805207492"/>
    <x v="437"/>
    <s v="EIBC Private Limited"/>
    <s v="BRG,BALL,MET,7206 BG,30MM,62MM"/>
    <n v="5"/>
    <s v="NOS"/>
    <n v="605"/>
    <m/>
    <n v="3025"/>
    <n v="84821020"/>
    <n v="7.4999999999999997E-2"/>
    <n v="0"/>
    <n v="0"/>
    <n v="0"/>
    <n v="0.1"/>
    <n v="0"/>
    <n v="0.18"/>
    <s v="001/2017 - III369"/>
    <n v="226.875"/>
    <n v="0"/>
    <n v="22.6875"/>
    <n v="589.42124999999999"/>
    <n v="838.98374999999999"/>
    <s v="DOC PENDING_INV/EXIT/INV/083"/>
    <s v="2000GS010T3002010193"/>
    <s v="0T3002010193"/>
    <n v="291805207492"/>
    <s v="6041681"/>
    <d v="2018-06-22T00:00:00"/>
    <d v="2018-06-15T00:00:00"/>
    <e v="#N/A"/>
    <e v="#N/A"/>
    <e v="#N/A"/>
    <s v="Local"/>
    <m/>
    <m/>
    <m/>
    <m/>
    <m/>
    <m/>
    <n v="2000"/>
    <s v="GS01"/>
    <s v="0T3002010193"/>
    <s v="Verification Completed by NSS"/>
    <s v="Phaze_2"/>
    <n v="1819102017"/>
    <n v="5"/>
    <x v="1390"/>
    <s v="PHASE_1_ACT"/>
    <m/>
    <s v="DOCUMENTS REQUIRED FOR REMAINING QTY."/>
    <n v="2372"/>
    <x v="2"/>
    <n v="605"/>
    <d v="2018-06-01T00:00:00"/>
    <s v="(R). MANUFACTURE OF MACHINERY AND EQUIPMENT"/>
    <n v="722"/>
    <n v="78"/>
    <n v="110.5"/>
    <n v="153"/>
    <n v="130.80000000000001"/>
    <n v="1.183710407239819"/>
    <n v="2388"/>
    <n v="3580.7239819004526"/>
    <m/>
    <m/>
  </r>
  <r>
    <n v="1422"/>
    <n v="292104563446"/>
    <x v="259"/>
    <s v="Fluid Controls Private Limited"/>
    <s v="CONNR,TUBE,COMPR,MALE,SS316,NTPM,1/4X1"/>
    <n v="12"/>
    <s v="EA"/>
    <n v="252"/>
    <m/>
    <n v="3024"/>
    <n v="73072200"/>
    <n v="0.1"/>
    <s v="050/2017-377"/>
    <n v="0"/>
    <m/>
    <n v="0.1"/>
    <m/>
    <n v="0.18"/>
    <s v="001/2017-III221"/>
    <n v="302.40000000000003"/>
    <n v="0"/>
    <n v="30.240000000000006"/>
    <n v="604.1952"/>
    <n v="936.83519999999999"/>
    <s v="DOC PENDING_INV/EXIT/INV/098"/>
    <s v="2000CH010T1739270021"/>
    <s v="0T1739270021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270021"/>
    <s v="Verification Completed by NSS"/>
    <m/>
    <s v="FCP/48/SI/0108"/>
    <n v="12"/>
    <x v="1391"/>
    <s v="PHASE_3_ACT"/>
    <m/>
    <m/>
    <n v="1335"/>
    <x v="2"/>
    <n v="252"/>
    <d v="2021-04-01T00:00:00"/>
    <s v="(R). MANUFACTURE OF MACHINERY AND EQUIPMENT"/>
    <n v="722"/>
    <n v="112"/>
    <n v="116.7"/>
    <n v="153"/>
    <n v="130.80000000000001"/>
    <n v="1.1208226221079691"/>
    <n v="1353"/>
    <n v="3389.3676092544988"/>
    <m/>
    <m/>
  </r>
  <r>
    <n v="1423"/>
    <n v="292213011112"/>
    <x v="327"/>
    <s v="IGP Engineers Pvt. Ltd."/>
    <s v="GSKT,SPW,W/OUTR RING,SS316,CL300,1IN"/>
    <n v="79"/>
    <s v="NOS"/>
    <n v="38.11721518987342"/>
    <m/>
    <n v="3011.26"/>
    <n v="84841010"/>
    <n v="7.4999999999999997E-2"/>
    <n v="0"/>
    <n v="0"/>
    <n v="0"/>
    <n v="0.1"/>
    <n v="0"/>
    <n v="0.18"/>
    <s v="001/2017 - III369B"/>
    <n v="225.84450000000001"/>
    <n v="0"/>
    <n v="22.584450000000004"/>
    <n v="586.744011"/>
    <n v="835.17296099999999"/>
    <s v="DOC PENDING_INV/EXIT/INV/082"/>
    <s v="2000CH010T2541410094"/>
    <s v="0T2541410094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410094"/>
    <s v="Verification Completed by NSS"/>
    <m/>
    <s v="IGP09023/22-23"/>
    <n v="79"/>
    <x v="1392"/>
    <s v="PHASE_1_ACT"/>
    <m/>
    <m/>
    <n v="741"/>
    <x v="2"/>
    <n v="38.11721518987342"/>
    <d v="2022-12-01T00:00:00"/>
    <s v="(R). MANUFACTURE OF MACHINERY AND EQUIPMENT"/>
    <n v="722"/>
    <n v="132"/>
    <n v="126.3"/>
    <n v="153"/>
    <n v="130.80000000000001"/>
    <n v="1.0356294536817103"/>
    <n v="744"/>
    <n v="3118.5495486935874"/>
    <m/>
    <m/>
  </r>
  <r>
    <n v="1424"/>
    <n v="291806297521"/>
    <x v="438"/>
    <s v="Jay Vinayak Enterprise"/>
    <s v="BAR,HEX,MS,30MM"/>
    <n v="5.76"/>
    <s v="MTR"/>
    <n v="518.91840277777601"/>
    <m/>
    <n v="2988.9699999999898"/>
    <n v="72155010"/>
    <n v="7.4999999999999997E-2"/>
    <s v="050/2017 - 376E"/>
    <n v="0"/>
    <n v="0"/>
    <n v="0.1"/>
    <n v="0"/>
    <n v="0.18"/>
    <s v="001/2017 - III204"/>
    <n v="224.17274999999924"/>
    <n v="0"/>
    <n v="22.417274999999925"/>
    <n v="582.400804499998"/>
    <n v="828.99082949999718"/>
    <s v="DOC PENDING_INV/EXIT/INV/083"/>
    <s v="2000CH010T3309050021"/>
    <s v="0T3309050021"/>
    <n v="291806297521"/>
    <s v="6050336"/>
    <d v="2018-07-29T00:00:00"/>
    <d v="2018-07-26T00:00:00"/>
    <e v="#N/A"/>
    <e v="#N/A"/>
    <e v="#N/A"/>
    <s v="Local"/>
    <m/>
    <m/>
    <m/>
    <m/>
    <m/>
    <m/>
    <n v="2000"/>
    <s v="CH01"/>
    <s v="0T3309050021"/>
    <s v="Verification Completed by NSS"/>
    <m/>
    <n v="7"/>
    <n v="5.75999999999999"/>
    <x v="1393"/>
    <s v="PHASE_1_ACT"/>
    <m/>
    <s v="ITEM DOES NOT MATCH WITH INVOICE."/>
    <n v="2331"/>
    <x v="2"/>
    <n v="518.91840277777692"/>
    <d v="2018-07-01T00:00:00"/>
    <s v="(R). MANUFACTURE OF MACHINERY AND EQUIPMENT"/>
    <n v="722"/>
    <n v="79"/>
    <n v="110.9"/>
    <n v="153"/>
    <n v="130.80000000000001"/>
    <n v="1.1794409377817854"/>
    <n v="2358"/>
    <n v="3525.313579801611"/>
    <m/>
    <m/>
  </r>
  <r>
    <n v="1425"/>
    <n v="292310188170"/>
    <x v="63"/>
    <s v="EMERSON PROCESS MANAGEMENT"/>
    <s v="GSKT,1.84X2.5X0.01IN,13B0344X032,FISH-CO"/>
    <n v="2"/>
    <s v="EA"/>
    <n v="1490"/>
    <m/>
    <n v="2980"/>
    <n v="84819090"/>
    <n v="7.4999999999999997E-2"/>
    <n v="0"/>
    <n v="0"/>
    <m/>
    <n v="0.1"/>
    <n v="0"/>
    <n v="0.18"/>
    <s v="001/2017-III368"/>
    <n v="223.5"/>
    <n v="0"/>
    <n v="22.35"/>
    <n v="580.65299999999991"/>
    <n v="826.50299999999993"/>
    <s v="DOC PENDING_INV/EXIT/INV/090"/>
    <s v="2000CH010P4102210566"/>
    <s v="0P4102210566"/>
    <n v="292310188170"/>
    <s v="6082363"/>
    <d v="2023-09-22T00:00:00"/>
    <d v="2023-09-12T00:00:00"/>
    <e v="#N/A"/>
    <e v="#N/A"/>
    <e v="#N/A"/>
    <s v="Local"/>
    <m/>
    <m/>
    <m/>
    <m/>
    <m/>
    <m/>
    <n v="2000"/>
    <s v="CH01"/>
    <s v="0P4102210566"/>
    <s v="New_Line item_ Addition"/>
    <m/>
    <s v="23RXC6591"/>
    <n v="2"/>
    <x v="1394"/>
    <s v="PHASE_2_ACT"/>
    <m/>
    <s v="documents required for remaining quantity."/>
    <n v="457"/>
    <x v="2"/>
    <n v="1490"/>
    <d v="2023-09-01T00:00:00"/>
    <s v="(R). MANUFACTURE OF MACHINERY AND EQUIPMENT"/>
    <n v="722"/>
    <n v="141"/>
    <n v="129.19999999999999"/>
    <n v="153"/>
    <n v="130.80000000000001"/>
    <n v="1.0123839009287927"/>
    <n v="470"/>
    <n v="3016.9040247678022"/>
    <m/>
    <m/>
  </r>
  <r>
    <n v="1426"/>
    <n v="292107665592"/>
    <x v="378"/>
    <s v="Real Fasteners Pvt. Ltd."/>
    <s v="STBLT+N,SA193-B7,UNC,120MM,3/4IN"/>
    <n v="44"/>
    <s v="ST"/>
    <n v="67.570909090908856"/>
    <m/>
    <n v="2973.1199999999899"/>
    <n v="73181500"/>
    <n v="0.15"/>
    <n v="0"/>
    <n v="0"/>
    <n v="0"/>
    <n v="0.1"/>
    <n v="0"/>
    <n v="0.18"/>
    <s v="001/2017 - III232"/>
    <n v="445.96799999999848"/>
    <n v="0"/>
    <n v="44.596799999999853"/>
    <n v="623.46326399999782"/>
    <n v="1114.0280639999962"/>
    <s v="DOC PENDING_INV/EXIT/INV/081"/>
    <s v="2000CH010T1538610572"/>
    <s v="0T1538610572"/>
    <n v="292107665592"/>
    <s v="6065608"/>
    <d v="2021-08-05T00:00:00"/>
    <d v="2021-07-30T00:00:00"/>
    <e v="#N/A"/>
    <e v="#N/A"/>
    <e v="#N/A"/>
    <s v="Local"/>
    <m/>
    <m/>
    <m/>
    <m/>
    <m/>
    <m/>
    <n v="2000"/>
    <s v="CH01"/>
    <s v="0T1538610572"/>
    <s v="Verification Completed by NSS"/>
    <m/>
    <s v="RF/41/21-22"/>
    <n v="44"/>
    <x v="1395"/>
    <s v="PHASE_1_ACT"/>
    <m/>
    <m/>
    <n v="1231"/>
    <x v="2"/>
    <n v="67.570909090908856"/>
    <d v="2021-07-01T00:00:00"/>
    <s v="(R). MANUFACTURE OF MACHINERY AND EQUIPMENT"/>
    <n v="722"/>
    <n v="115"/>
    <n v="119.2"/>
    <n v="153"/>
    <n v="130.80000000000001"/>
    <n v="1.0973154362416109"/>
    <n v="1262"/>
    <n v="3262.4504697986472"/>
    <m/>
    <m/>
  </r>
  <r>
    <n v="1427"/>
    <m/>
    <x v="11"/>
    <s v="K.K.Engineering Corporation"/>
    <s v="BUFFER,MRB39S4027200NA,AREVA"/>
    <n v="6"/>
    <s v="NOS"/>
    <n v="495"/>
    <m/>
    <n v="2970"/>
    <n v="86073010"/>
    <n v="0.1"/>
    <m/>
    <m/>
    <m/>
    <n v="0.1"/>
    <m/>
    <n v="0.18"/>
    <s v="001/2017-III398G"/>
    <n v="297"/>
    <n v="0"/>
    <n v="29.700000000000003"/>
    <n v="593.40599999999995"/>
    <n v="920.10599999999999"/>
    <s v="DOC PENDING_INV/EXIT/INV/163"/>
    <s v="2000GS010P1003020163"/>
    <s v="2000GS010P1003020163"/>
    <n v="291601995635"/>
    <s v="0019307"/>
    <d v="2016-05-03T00:00:00"/>
    <d v="2016-04-26T00:00:00"/>
    <e v="#N/A"/>
    <e v="#N/A"/>
    <e v="#N/A"/>
    <s v="Local"/>
    <m/>
    <m/>
    <m/>
    <m/>
    <m/>
    <m/>
    <n v="2000"/>
    <s v="GS01"/>
    <s v="0P1003020163"/>
    <s v="Verification Completed by NSS"/>
    <m/>
    <s v="KKEC/2500/1516.."/>
    <n v="6"/>
    <x v="1396"/>
    <s v="PHASE_6_ACT"/>
    <m/>
    <m/>
    <n v="3152"/>
    <x v="1"/>
    <n v="495"/>
    <d v="2016-04-01T00:00:00"/>
    <s v="(Q). MANUFACTURE OF ELECTRICAL EQUIPMENT"/>
    <n v="666"/>
    <n v="52"/>
    <n v="108.6"/>
    <n v="153"/>
    <n v="133.4"/>
    <n v="1.2283609576427257"/>
    <n v="3179"/>
    <n v="3648.2320441988954"/>
    <m/>
    <m/>
  </r>
  <r>
    <n v="1428"/>
    <m/>
    <x v="11"/>
    <s v="Jay Project"/>
    <s v="COV,BRG,CI,KPD 80/20,2700001,KBL"/>
    <n v="3"/>
    <s v="EA"/>
    <n v="984.9566666666633"/>
    <m/>
    <n v="2954.8699999999899"/>
    <n v="85069000"/>
    <n v="0.1"/>
    <m/>
    <m/>
    <m/>
    <n v="0.1"/>
    <m/>
    <n v="0.18"/>
    <s v="001/2017-III376A"/>
    <n v="295.486999999999"/>
    <n v="0"/>
    <n v="29.548699999999901"/>
    <n v="590.38302599999793"/>
    <n v="915.41872599999681"/>
    <s v="DOC PENDING_INV/EXIT/INV/164"/>
    <s v="2000GS010P4205023065"/>
    <s v="2000GS010P4205023065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23065"/>
    <s v="Verification Completed by NSS"/>
    <m/>
    <s v="17018"/>
    <n v="3"/>
    <x v="1397"/>
    <s v="PHASE_6_ACT"/>
    <m/>
    <m/>
    <n v="2791"/>
    <x v="2"/>
    <n v="984.9566666666633"/>
    <d v="2017-04-01T00:00:00"/>
    <s v="(R). MANUFACTURE OF MACHINERY AND EQUIPMENT"/>
    <n v="722"/>
    <n v="64"/>
    <n v="108.3"/>
    <n v="153"/>
    <n v="130.80000000000001"/>
    <n v="1.2077562326869808"/>
    <n v="2814"/>
    <n v="3568.7626592797669"/>
    <m/>
    <m/>
  </r>
  <r>
    <n v="1429"/>
    <n v="292207569813"/>
    <x v="152"/>
    <s v="EMERSON PROCESS MANAGEMENT"/>
    <s v="BOT RING,25602,EMER-PM"/>
    <n v="2"/>
    <s v="NOS"/>
    <n v="1477"/>
    <m/>
    <n v="2954"/>
    <n v="84819090"/>
    <n v="7.4999999999999997E-2"/>
    <n v="0"/>
    <n v="0"/>
    <m/>
    <n v="0.1"/>
    <n v="0"/>
    <n v="0.18"/>
    <s v="001/2017-III368"/>
    <n v="221.54999999999998"/>
    <n v="0"/>
    <n v="22.155000000000001"/>
    <n v="575.58690000000001"/>
    <n v="819.29189999999994"/>
    <s v="DOC PENDING_INV/EXIT/INV/073"/>
    <s v="2000CH010P4102215197"/>
    <s v="0P4102215197"/>
    <n v="292207569813"/>
    <s v="6067707"/>
    <d v="2022-07-22T00:00:00"/>
    <d v="2022-06-29T00:00:00"/>
    <e v="#N/A"/>
    <e v="#N/A"/>
    <e v="#N/A"/>
    <s v="Local"/>
    <m/>
    <m/>
    <m/>
    <m/>
    <m/>
    <m/>
    <n v="2000"/>
    <s v="CH01"/>
    <s v="0P4102215197"/>
    <s v="Verification Completed by NSS"/>
    <m/>
    <s v="22RXC1505"/>
    <n v="2"/>
    <x v="1398"/>
    <s v="PHASE_1_ACT"/>
    <m/>
    <s v="Documents required for remaining qty"/>
    <n v="897"/>
    <x v="2"/>
    <n v="1477"/>
    <d v="2022-06-01T00:00:00"/>
    <s v="(R). MANUFACTURE OF MACHINERY AND EQUIPMENT"/>
    <n v="722"/>
    <n v="126"/>
    <n v="125.1"/>
    <n v="153"/>
    <n v="130.80000000000001"/>
    <n v="1.0455635491606716"/>
    <n v="927"/>
    <n v="3088.5947242206239"/>
    <m/>
    <m/>
  </r>
  <r>
    <n v="1430"/>
    <m/>
    <x v="11"/>
    <s v="ELECTRO SERVICES"/>
    <s v="CLAMP,HLDG,F/CR-M RLY"/>
    <n v="30"/>
    <s v="NOS"/>
    <n v="97"/>
    <m/>
    <n v="2910"/>
    <n v="73182990"/>
    <n v="0.15"/>
    <s v="050/2017-377AA"/>
    <m/>
    <m/>
    <n v="0.1"/>
    <m/>
    <n v="0.18"/>
    <s v="001/2017-III232"/>
    <n v="436.5"/>
    <n v="0"/>
    <n v="43.650000000000006"/>
    <n v="610.22699999999998"/>
    <n v="1090.377"/>
    <s v="DOC PENDING_INV/EXIT/INV/165"/>
    <s v="2000GS010P4610300014"/>
    <s v="2000GS010P4610300014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610300014"/>
    <s v="Verification Completed by NSS"/>
    <s v="Phaze1_Part_2"/>
    <s v="R-058/16-17"/>
    <n v="30"/>
    <x v="1399"/>
    <s v="PHASE_6_ACT"/>
    <m/>
    <m/>
    <n v="2813"/>
    <x v="1"/>
    <n v="97"/>
    <d v="2017-03-01T00:00:00"/>
    <s v="(Q). MANUFACTURE OF ELECTRICAL EQUIPMENT"/>
    <n v="666"/>
    <n v="63"/>
    <n v="108"/>
    <n v="153"/>
    <n v="133.4"/>
    <n v="1.2351851851851852"/>
    <n v="2845"/>
    <n v="3594.3888888888887"/>
    <m/>
    <m/>
  </r>
  <r>
    <n v="1431"/>
    <n v="292103493113"/>
    <x v="439"/>
    <s v="PILOT Gaskets And Engineers"/>
    <s v="GSKT,SPW,SS304,6IN,190.50X215.90X6.35MM"/>
    <n v="16"/>
    <s v="NOS"/>
    <n v="181.45500000000001"/>
    <m/>
    <n v="2903.28"/>
    <n v="84841010"/>
    <n v="7.4999999999999997E-2"/>
    <n v="0"/>
    <n v="0"/>
    <n v="0"/>
    <n v="0.1"/>
    <n v="0"/>
    <n v="0.18"/>
    <s v="001/2017 - III369B"/>
    <n v="217.74600000000001"/>
    <n v="0"/>
    <n v="21.774600000000003"/>
    <n v="565.70410800000002"/>
    <n v="805.22470799999996"/>
    <s v="DOC PENDING_INV/EXIT/INV/082"/>
    <s v="2000CH010T2541430075"/>
    <s v="0T2541430075"/>
    <n v="292103493113"/>
    <s v="6029618"/>
    <d v="2021-04-08T00:00:00"/>
    <d v="2021-03-12T00:00:00"/>
    <e v="#N/A"/>
    <e v="#N/A"/>
    <e v="#N/A"/>
    <s v="Local"/>
    <m/>
    <m/>
    <m/>
    <m/>
    <m/>
    <m/>
    <n v="2000"/>
    <s v="CH01"/>
    <s v="0T2541430075"/>
    <s v="Verification Completed by NSS"/>
    <m/>
    <s v="PGE/A0910/20-21"/>
    <n v="16"/>
    <x v="1400"/>
    <s v="PHASE_1_ACT"/>
    <m/>
    <m/>
    <n v="1371"/>
    <x v="2"/>
    <n v="181.45500000000001"/>
    <d v="2021-03-01T00:00:00"/>
    <s v="(R). MANUFACTURE OF MACHINERY AND EQUIPMENT"/>
    <n v="722"/>
    <n v="111"/>
    <n v="116.1"/>
    <n v="153"/>
    <n v="130.80000000000001"/>
    <n v="1.1266149870801034"/>
    <n v="1384"/>
    <n v="3270.8787596899228"/>
    <m/>
    <m/>
  </r>
  <r>
    <n v="1432"/>
    <n v="292001385351"/>
    <x v="357"/>
    <s v="NLI Packaging Machines Pvt. Ltd."/>
    <s v="NDLE CLAMP NUT,242131,NEWLONG"/>
    <n v="30"/>
    <s v="NOS"/>
    <n v="96.7"/>
    <m/>
    <n v="2901"/>
    <n v="84529099"/>
    <n v="7.4999999999999997E-2"/>
    <m/>
    <n v="0"/>
    <m/>
    <n v="0.1"/>
    <m/>
    <n v="0.12"/>
    <s v="001/2017-II200"/>
    <n v="217.57499999999999"/>
    <n v="0"/>
    <n v="21.7575"/>
    <n v="376.8399"/>
    <n v="616.17239999999993"/>
    <s v="DOC PENDING_INV/EXIT/INV/096"/>
    <s v="2000CH010P3766900373"/>
    <s v="0P3766900373"/>
    <n v="292001385351"/>
    <s v="6011252"/>
    <d v="2020-02-07T00:00:00"/>
    <d v="2020-01-27T00:00:00"/>
    <e v="#N/A"/>
    <e v="#N/A"/>
    <e v="#N/A"/>
    <s v="Local"/>
    <m/>
    <m/>
    <m/>
    <m/>
    <m/>
    <m/>
    <n v="2000"/>
    <s v="CH01"/>
    <s v="0P3766900373"/>
    <s v="Verification Completed by NSS"/>
    <s v="Phaze_2"/>
    <s v="20NP03"/>
    <n v="30"/>
    <x v="1401"/>
    <s v="PHASE_3_ACT"/>
    <m/>
    <m/>
    <n v="1781"/>
    <x v="2"/>
    <n v="96.7"/>
    <d v="2020-01-01T00:00:00"/>
    <s v="(R). MANUFACTURE OF MACHINERY AND EQUIPMENT"/>
    <n v="722"/>
    <n v="97"/>
    <n v="113.2"/>
    <n v="153"/>
    <n v="130.80000000000001"/>
    <n v="1.1554770318021201"/>
    <n v="1809"/>
    <n v="3352.0388692579504"/>
    <m/>
    <m/>
  </r>
  <r>
    <n v="1433"/>
    <n v="292008338160"/>
    <x v="413"/>
    <s v="Flowserve Sanmar Pvt. Ltd."/>
    <s v="SPRG,C276,2H-133678/16.1,SANMAR"/>
    <n v="6"/>
    <s v="NOS"/>
    <n v="483"/>
    <m/>
    <n v="2898"/>
    <n v="73209090"/>
    <n v="0.1"/>
    <s v="050/2017-377A"/>
    <n v="0"/>
    <n v="0"/>
    <n v="0.1"/>
    <n v="0"/>
    <n v="0.18"/>
    <s v="001/2017-III234"/>
    <n v="289.8"/>
    <n v="0"/>
    <n v="28.980000000000004"/>
    <n v="579.0204"/>
    <n v="897.80040000000008"/>
    <s v="DOC PENDING_INV/EXIT/INV/077"/>
    <s v="2000CH010P4205040925"/>
    <s v="0P4205040925"/>
    <n v="292008338160"/>
    <s v="6074391"/>
    <d v="2020-10-22T00:00:00"/>
    <d v="2020-08-25T00:00:00"/>
    <e v="#N/A"/>
    <e v="#N/A"/>
    <e v="#N/A"/>
    <s v="Local"/>
    <m/>
    <m/>
    <m/>
    <m/>
    <m/>
    <m/>
    <n v="2000"/>
    <s v="CH01"/>
    <s v="0P4205040925"/>
    <s v="Verification Completed by NSS"/>
    <m/>
    <n v="6100437572"/>
    <n v="6"/>
    <x v="1402"/>
    <s v="PHASE_1_ACT"/>
    <m/>
    <n v="1"/>
    <n v="1570"/>
    <x v="2"/>
    <n v="483"/>
    <d v="2020-08-01T00:00:00"/>
    <s v="(R). MANUFACTURE OF MACHINERY AND EQUIPMENT"/>
    <n v="722"/>
    <n v="104"/>
    <n v="113.6"/>
    <n v="153"/>
    <n v="130.80000000000001"/>
    <n v="1.1514084507042255"/>
    <n v="1596"/>
    <n v="3336.7816901408455"/>
    <m/>
    <m/>
  </r>
  <r>
    <n v="1434"/>
    <n v="292104357171"/>
    <x v="127"/>
    <s v="Bharat Heavy Electricals Limited"/>
    <s v="S.JACKTD GSKT-8885,964152740000,BHEL"/>
    <n v="32"/>
    <s v="NOS"/>
    <n v="53.4375"/>
    <m/>
    <n v="1710"/>
    <n v="84819090"/>
    <n v="7.4999999999999997E-2"/>
    <m/>
    <n v="0"/>
    <m/>
    <n v="0.1"/>
    <m/>
    <n v="0.18"/>
    <s v="001/2017-III368"/>
    <n v="128.25"/>
    <n v="0"/>
    <n v="12.825000000000001"/>
    <n v="333.19349999999997"/>
    <n v="474.26849999999996"/>
    <s v="DOC PENDING_INV/EXIT/INV/097"/>
    <s v="2000CH010P5269310262"/>
    <s v="0P5269310262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10262"/>
    <s v="Verification Completed by NSS"/>
    <m/>
    <n v="7620000778"/>
    <n v="32"/>
    <x v="1403"/>
    <s v="PHASE_3_ACT"/>
    <m/>
    <m/>
    <n v="1364"/>
    <x v="2"/>
    <n v="90"/>
    <d v="2021-03-01T00:00:00"/>
    <s v="(R). MANUFACTURE OF MACHINERY AND EQUIPMENT"/>
    <n v="722"/>
    <n v="111"/>
    <n v="116.1"/>
    <n v="153"/>
    <n v="130.80000000000001"/>
    <n v="1.1266149870801034"/>
    <n v="1384"/>
    <n v="3244.651162790698"/>
    <m/>
    <m/>
  </r>
  <r>
    <n v="1435"/>
    <n v="292104357171"/>
    <x v="127"/>
    <s v="Bharat Heavy Electricals Limited"/>
    <s v="OVERLAP CLLR,930701650000,BHEL"/>
    <n v="1"/>
    <s v="NOS"/>
    <n v="2880"/>
    <m/>
    <n v="2880"/>
    <n v="84819090"/>
    <n v="7.4999999999999997E-2"/>
    <m/>
    <n v="0"/>
    <m/>
    <n v="0.1"/>
    <m/>
    <n v="0.18"/>
    <s v="001/2017-III368"/>
    <n v="216"/>
    <n v="0"/>
    <n v="21.6"/>
    <n v="561.16800000000001"/>
    <n v="798.76800000000003"/>
    <s v="DOC PENDING_INV/EXIT/INV/097"/>
    <s v="2000CH010P5269320431"/>
    <s v="0P5269320431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20431"/>
    <s v="Verification Completed by NSS"/>
    <s v="Phaze1_Part_2"/>
    <n v="7620000778"/>
    <n v="1"/>
    <x v="1403"/>
    <s v="PHASE_3_ACT"/>
    <m/>
    <m/>
    <n v="1364"/>
    <x v="1"/>
    <n v="2880"/>
    <d v="2021-03-01T00:00:00"/>
    <s v="(Q). MANUFACTURE OF ELECTRICAL EQUIPMENT"/>
    <n v="666"/>
    <n v="111"/>
    <n v="118.9"/>
    <n v="153"/>
    <n v="133.4"/>
    <n v="1.121951219512195"/>
    <n v="1384"/>
    <n v="3231.2195121951218"/>
    <m/>
    <m/>
  </r>
  <r>
    <n v="1436"/>
    <n v="291803566935"/>
    <x v="399"/>
    <s v="STARFLEX SEALING INDIA PVT LTD"/>
    <s v="GSKT,BUTYL RBR,RF,CL150,4IN"/>
    <n v="100"/>
    <s v="NOS"/>
    <n v="28.6965"/>
    <m/>
    <n v="2869.65"/>
    <n v="84841010"/>
    <n v="7.4999999999999997E-2"/>
    <n v="0"/>
    <n v="0"/>
    <n v="0"/>
    <n v="0.1"/>
    <n v="0"/>
    <n v="0.18"/>
    <s v="001/2017 - III369B"/>
    <n v="215.22375"/>
    <n v="0"/>
    <n v="21.522375"/>
    <n v="559.15130250000004"/>
    <n v="795.89742750000005"/>
    <s v="DOC PENDING_INV/EXIT/INV/082"/>
    <s v="2000CH010T2548120020"/>
    <s v="0T2548120020"/>
    <n v="291803566935"/>
    <s v="6028907"/>
    <d v="2018-05-02T00:00:00"/>
    <d v="2017-11-03T00:00:00"/>
    <e v="#N/A"/>
    <e v="#N/A"/>
    <e v="#N/A"/>
    <s v="Local"/>
    <m/>
    <m/>
    <m/>
    <m/>
    <m/>
    <m/>
    <n v="2000"/>
    <s v="CH01"/>
    <s v="0T2548120020"/>
    <s v="Verification Completed by NSS"/>
    <m/>
    <s v="A011718/LUB00005"/>
    <n v="100"/>
    <x v="1404"/>
    <s v="PHASE_1_ACT"/>
    <m/>
    <m/>
    <n v="2596"/>
    <x v="2"/>
    <n v="28.6965"/>
    <d v="2017-11-01T00:00:00"/>
    <s v="(R). MANUFACTURE OF MACHINERY AND EQUIPMENT"/>
    <n v="722"/>
    <n v="71"/>
    <n v="109.3"/>
    <n v="153"/>
    <n v="130.80000000000001"/>
    <n v="1.1967063129002746"/>
    <n v="2600"/>
    <n v="3434.128270814273"/>
    <m/>
    <m/>
  </r>
  <r>
    <n v="1437"/>
    <n v="292006787063"/>
    <x v="293"/>
    <s v="Sulzer Pumps India Pvt. Ltd."/>
    <s v="NUT,HEX,015201012591,SULZ-PMP"/>
    <n v="20"/>
    <s v="PCS"/>
    <n v="142.43"/>
    <m/>
    <n v="2848.6"/>
    <n v="73181900"/>
    <n v="0.15"/>
    <n v="0"/>
    <n v="0"/>
    <n v="0"/>
    <n v="0.1"/>
    <n v="0"/>
    <n v="0.18"/>
    <s v="001/2017-III232"/>
    <n v="427.28999999999996"/>
    <n v="0"/>
    <n v="42.728999999999999"/>
    <n v="597.35141999999996"/>
    <n v="1067.37042"/>
    <s v="DOC PENDING_INV/EXIT/INV/077"/>
    <s v="2000CH010P4205041722"/>
    <s v="0P4205041722"/>
    <n v="292006787063"/>
    <s v="6061000"/>
    <d v="2020-09-07T00:00:00"/>
    <d v="2020-09-02T00:00:00"/>
    <e v="#N/A"/>
    <e v="#N/A"/>
    <e v="#N/A"/>
    <s v="Local"/>
    <m/>
    <m/>
    <m/>
    <m/>
    <m/>
    <m/>
    <n v="2000"/>
    <s v="CH01"/>
    <s v="0P4205041722"/>
    <s v="Verification Completed by NSS"/>
    <s v="Phaze1_Part_2"/>
    <n v="2027000851"/>
    <n v="20"/>
    <x v="1405"/>
    <s v="PHASE_1_ACT"/>
    <m/>
    <s v="documents required for remaining qty"/>
    <n v="1562"/>
    <x v="2"/>
    <n v="142.42950000000002"/>
    <d v="2020-09-01T00:00:00"/>
    <s v="(R). MANUFACTURE OF MACHINERY AND EQUIPMENT"/>
    <n v="722"/>
    <n v="105"/>
    <n v="113.7"/>
    <n v="153"/>
    <n v="130.80000000000001"/>
    <n v="1.1503957783641161"/>
    <n v="1565"/>
    <n v="3277.0059102902378"/>
    <m/>
    <m/>
  </r>
  <r>
    <n v="1438"/>
    <n v="291604728763"/>
    <x v="119"/>
    <s v="EMERSON PROCESS MANAGEMENT"/>
    <s v="PIN,GRV,3/16X1,11B0705X012,FISH-CO"/>
    <n v="2"/>
    <s v="NOS"/>
    <n v="1413.335"/>
    <m/>
    <n v="2826.67"/>
    <n v="84819090"/>
    <n v="7.4999999999999997E-2"/>
    <n v="0"/>
    <n v="0"/>
    <m/>
    <n v="0.1"/>
    <n v="0"/>
    <n v="0.18"/>
    <s v="001/2017-III368"/>
    <n v="212.00024999999999"/>
    <n v="0"/>
    <n v="21.200025"/>
    <n v="550.77664950000008"/>
    <n v="783.97692450000011"/>
    <s v="DOC PENDING_INV/EXIT/INV/073"/>
    <s v="2000CH010P4102220025"/>
    <s v="0P4102220025"/>
    <n v="291604728763"/>
    <s v="0045120"/>
    <d v="2016-10-10T00:00:00"/>
    <d v="2016-09-16T00:00:00"/>
    <e v="#N/A"/>
    <e v="#N/A"/>
    <e v="#N/A"/>
    <s v="Local"/>
    <m/>
    <m/>
    <m/>
    <m/>
    <m/>
    <m/>
    <n v="2000"/>
    <s v="CH01"/>
    <s v="0P4102220025"/>
    <s v="Verification Completed by NSS"/>
    <s v="Phaze_2"/>
    <n v="6316001236"/>
    <n v="2"/>
    <x v="1406"/>
    <s v="PHASE_1_ACT"/>
    <m/>
    <s v="Documents required for remaining qty"/>
    <n v="3009"/>
    <x v="2"/>
    <n v="1413.335"/>
    <d v="2016-09-01T00:00:00"/>
    <s v="(R). MANUFACTURE OF MACHINERY AND EQUIPMENT"/>
    <n v="722"/>
    <n v="57"/>
    <n v="107.4"/>
    <n v="153"/>
    <n v="130.80000000000001"/>
    <n v="1.217877094972067"/>
    <n v="3026"/>
    <n v="3442.5366480446928"/>
    <m/>
    <m/>
  </r>
  <r>
    <n v="1439"/>
    <n v="291902031400"/>
    <x v="440"/>
    <s v="Eagle Burgmann India Pvt. Ltd."/>
    <s v="SET SCR,HSS,09H75VKP770PTA2/15,EAGLEBUR"/>
    <n v="13"/>
    <s v="NOS"/>
    <n v="163.47692307692307"/>
    <m/>
    <n v="2125.1999999999998"/>
    <n v="84842000"/>
    <n v="7.4999999999999997E-2"/>
    <n v="0"/>
    <n v="0"/>
    <n v="0"/>
    <n v="0.1"/>
    <n v="0"/>
    <n v="0.18"/>
    <s v="001/2017-III369B"/>
    <n v="159.38999999999999"/>
    <n v="0"/>
    <n v="15.939"/>
    <n v="414.09521999999993"/>
    <n v="589.42421999999988"/>
    <s v="DOC PENDING_INV/EXIT/INV/069"/>
    <s v="2000CH010P3034071325"/>
    <s v="0P3034071325"/>
    <n v="291902031400"/>
    <s v="6015281"/>
    <d v="2019-03-01T00:00:00"/>
    <d v="2019-02-28T00:00:00"/>
    <e v="#N/A"/>
    <e v="#N/A"/>
    <e v="#N/A"/>
    <s v="Local"/>
    <m/>
    <m/>
    <m/>
    <m/>
    <m/>
    <m/>
    <n v="2000"/>
    <s v="CH01"/>
    <s v="0P3034071325"/>
    <s v="Verification Completed by NSS"/>
    <s v="Phaze_2"/>
    <n v="27304363"/>
    <n v="13"/>
    <x v="1407"/>
    <s v="PHASE_1_ACT"/>
    <m/>
    <m/>
    <n v="2114"/>
    <x v="2"/>
    <n v="216.30307692307693"/>
    <d v="2019-02-01T00:00:00"/>
    <s v="(R). MANUFACTURE OF MACHINERY AND EQUIPMENT"/>
    <n v="722"/>
    <n v="86"/>
    <n v="111.5"/>
    <n v="153"/>
    <n v="130.80000000000001"/>
    <n v="1.1730941704035875"/>
    <n v="2143"/>
    <n v="3298.6704215246641"/>
    <m/>
    <m/>
  </r>
  <r>
    <n v="1440"/>
    <n v="291604729290"/>
    <x v="119"/>
    <s v="EMERSON PROCESS MANAGEMENT"/>
    <s v="GSKT,COMP/17A5,1E801204022,FISH-CO"/>
    <n v="13"/>
    <s v="EA"/>
    <n v="31.384615384615383"/>
    <m/>
    <n v="408"/>
    <n v="84819090"/>
    <n v="7.4999999999999997E-2"/>
    <n v="0"/>
    <n v="0"/>
    <n v="0"/>
    <n v="0.1"/>
    <n v="0"/>
    <n v="0.18"/>
    <s v="001/2017-III368"/>
    <n v="30.599999999999998"/>
    <n v="0"/>
    <n v="3.06"/>
    <n v="79.498800000000003"/>
    <n v="113.1588"/>
    <s v="DOC PENDING_INV/EXIT/INV/072"/>
    <s v="2000GS010P4102210037"/>
    <s v="0P4102210037"/>
    <n v="291604729290"/>
    <s v="0045136"/>
    <d v="2016-10-10T00:00:00"/>
    <d v="2016-09-16T00:00:00"/>
    <e v="#N/A"/>
    <e v="#N/A"/>
    <e v="#N/A"/>
    <s v="Local"/>
    <m/>
    <m/>
    <m/>
    <m/>
    <m/>
    <m/>
    <n v="2000"/>
    <s v="GS01"/>
    <s v="0P4102210037"/>
    <s v="Verification Completed by NSS"/>
    <m/>
    <n v="6316001233"/>
    <n v="13"/>
    <x v="1408"/>
    <s v="PHASE_1_ACT"/>
    <m/>
    <s v="BOE DRAFT FILED. BUT QTY IS REMAINING DUE TO NOT MENTION IN REMARK SECTION."/>
    <n v="3009"/>
    <x v="2"/>
    <n v="215.69999999999922"/>
    <d v="2016-09-01T00:00:00"/>
    <s v="(R). MANUFACTURE OF MACHINERY AND EQUIPMENT"/>
    <n v="722"/>
    <n v="57"/>
    <n v="107.4"/>
    <n v="153"/>
    <n v="130.80000000000001"/>
    <n v="1.217877094972067"/>
    <n v="3026"/>
    <n v="3415.0491620111607"/>
    <m/>
    <m/>
  </r>
  <r>
    <n v="1441"/>
    <n v="292104563446"/>
    <x v="259"/>
    <s v="Fluid Controls Private Limited"/>
    <s v="CONNR,TUBE,COMPR,MALE,SS316,NTPM,1/4X3/4"/>
    <n v="13"/>
    <s v="EA"/>
    <n v="215"/>
    <m/>
    <n v="2795"/>
    <n v="73072200"/>
    <n v="0.1"/>
    <s v="050/2017-377"/>
    <n v="0"/>
    <m/>
    <n v="0.1"/>
    <m/>
    <n v="0.18"/>
    <s v="001/2017-III221"/>
    <n v="279.5"/>
    <n v="0"/>
    <n v="27.950000000000003"/>
    <n v="558.44099999999992"/>
    <n v="865.89099999999985"/>
    <s v="DOC PENDING_INV/EXIT/INV/098"/>
    <s v="2000CH010T1739270022"/>
    <s v="0T1739270022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270022"/>
    <s v="Verification Completed by NSS"/>
    <m/>
    <s v="FCP/48/SI/0108"/>
    <n v="13"/>
    <x v="1409"/>
    <s v="PHASE_3_ACT"/>
    <m/>
    <m/>
    <n v="1335"/>
    <x v="2"/>
    <n v="215"/>
    <d v="2021-04-01T00:00:00"/>
    <s v="(R). MANUFACTURE OF MACHINERY AND EQUIPMENT"/>
    <n v="722"/>
    <n v="112"/>
    <n v="116.7"/>
    <n v="153"/>
    <n v="130.80000000000001"/>
    <n v="1.1208226221079691"/>
    <n v="1353"/>
    <n v="3132.6992287917737"/>
    <m/>
    <m/>
  </r>
  <r>
    <n v="1442"/>
    <m/>
    <x v="11"/>
    <s v="K.K.Engineering Corporation"/>
    <s v="THERMOST,0TO30°C,15A,250VAC,SAIEGO"/>
    <n v="3"/>
    <s v="NOS"/>
    <n v="931.5"/>
    <m/>
    <n v="2794.5"/>
    <n v="90328990"/>
    <n v="7.4999999999999997E-2"/>
    <s v="050/2017-494A"/>
    <m/>
    <m/>
    <n v="0.1"/>
    <m/>
    <n v="0.18"/>
    <s v="001/2017-III422"/>
    <n v="209.58750000000001"/>
    <n v="0"/>
    <n v="20.958750000000002"/>
    <n v="544.50832500000001"/>
    <n v="775.054575"/>
    <s v="DOC PENDING_INV/EXIT/INV/165"/>
    <s v="2000GS010P4606180001"/>
    <s v="2000GS010P4606180001"/>
    <n v="291601995635"/>
    <s v="0019307"/>
    <d v="2016-05-03T00:00:00"/>
    <d v="2016-04-26T00:00:00"/>
    <e v="#N/A"/>
    <e v="#N/A"/>
    <e v="#N/A"/>
    <s v="Local"/>
    <m/>
    <m/>
    <m/>
    <m/>
    <m/>
    <m/>
    <n v="2000"/>
    <s v="GS01"/>
    <s v="0P4606180001"/>
    <s v="Verification Completed by NSS"/>
    <m/>
    <s v="KKEC/2500/1516.."/>
    <n v="3"/>
    <x v="1410"/>
    <s v="PHASE_6_ACT"/>
    <m/>
    <m/>
    <n v="3152"/>
    <x v="1"/>
    <n v="931.5"/>
    <d v="2016-04-01T00:00:00"/>
    <s v="(Q). MANUFACTURE OF ELECTRICAL EQUIPMENT"/>
    <n v="666"/>
    <n v="52"/>
    <n v="108.6"/>
    <n v="153"/>
    <n v="133.4"/>
    <n v="1.2283609576427257"/>
    <n v="3179"/>
    <n v="3432.6546961325971"/>
    <m/>
    <m/>
  </r>
  <r>
    <n v="1443"/>
    <n v="351700027836"/>
    <x v="24"/>
    <s v="Mascot Dynamics Pvt. Ltd."/>
    <s v="O-RING,F/LMV-322,14-054UC,SUNDYNE"/>
    <n v="17"/>
    <s v="NOS"/>
    <n v="162.77176470588176"/>
    <m/>
    <n v="2767.1199999999899"/>
    <s v="40160000 / 40169320"/>
    <n v="0.1"/>
    <n v="0"/>
    <n v="0"/>
    <n v="0"/>
    <n v="0.1"/>
    <n v="0"/>
    <n v="0.18"/>
    <s v="001/2017 - III123A"/>
    <n v="276.71199999999902"/>
    <n v="0"/>
    <n v="27.671199999999903"/>
    <n v="552.87057599999798"/>
    <n v="857.25377599999683"/>
    <s v="DOC PENDING_INV/EXIT/INV/077"/>
    <s v="2000CH010P4205031740"/>
    <s v="0P4205031740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CH01"/>
    <s v="0P4205031740"/>
    <s v="Verification Completed by NSS"/>
    <m/>
    <s v="EXP-0010/16-17/MDPL/EXP-11/1920"/>
    <n v="17"/>
    <x v="1411"/>
    <s v="PHASE_1_ACT"/>
    <m/>
    <n v="1"/>
    <m/>
    <x v="2"/>
    <n v="162.77176470588176"/>
    <d v="2019-09-01T00:00:00"/>
    <s v="(R). MANUFACTURE OF MACHINERY AND EQUIPMENT"/>
    <n v="722"/>
    <n v="93"/>
    <n v="113.9"/>
    <n v="153"/>
    <n v="130.80000000000001"/>
    <n v="1.1483757682177349"/>
    <n v="1931"/>
    <n v="3177.6935557506472"/>
    <m/>
    <m/>
  </r>
  <r>
    <n v="1444"/>
    <n v="292112167546"/>
    <x v="429"/>
    <s v="Rotork Controls (India) Pvt. Ltd."/>
    <s v="SFT,LSD,72042,ROTORK"/>
    <n v="3"/>
    <s v="EA"/>
    <n v="916.55333333332999"/>
    <m/>
    <n v="2749.6599999999899"/>
    <n v="85030090"/>
    <n v="7.4999999999999997E-2"/>
    <n v="0"/>
    <n v="0"/>
    <n v="0"/>
    <n v="0.1"/>
    <n v="0"/>
    <n v="0.18"/>
    <s v="001/2017-III374"/>
    <n v="206.22449999999924"/>
    <n v="0"/>
    <n v="20.622449999999926"/>
    <n v="535.77125099999796"/>
    <n v="762.61820099999716"/>
    <s v="DOC PENDING_INV/EXIT/INV/093"/>
    <s v="2000CH010P5271110430"/>
    <s v="0P5271110430"/>
    <n v="292112167546"/>
    <s v="6105318"/>
    <d v="2021-12-09T00:00:00"/>
    <d v="2021-11-24T00:00:00"/>
    <e v="#N/A"/>
    <e v="#N/A"/>
    <e v="#N/A"/>
    <s v="Local"/>
    <m/>
    <m/>
    <m/>
    <m/>
    <m/>
    <m/>
    <n v="2000"/>
    <s v="CH01"/>
    <s v="0P5271110430"/>
    <s v="Verification Completed by NSS"/>
    <m/>
    <s v="JE40286"/>
    <n v="3"/>
    <x v="1412"/>
    <s v="PHASE_2_ACT"/>
    <m/>
    <m/>
    <n v="1114"/>
    <x v="2"/>
    <n v="916.55333333332999"/>
    <d v="2021-11-01T00:00:00"/>
    <s v="(R). MANUFACTURE OF MACHINERY AND EQUIPMENT"/>
    <n v="722"/>
    <n v="119"/>
    <n v="120.8"/>
    <n v="153"/>
    <n v="130.80000000000001"/>
    <n v="1.0827814569536425"/>
    <n v="1139"/>
    <n v="2977.2808609271415"/>
    <m/>
    <m/>
  </r>
  <r>
    <n v="1445"/>
    <n v="292008338160"/>
    <x v="413"/>
    <s v="Flowserve Sanmar Pvt. Ltd."/>
    <s v="GSKT,GLND,DMC 340,2H-134377-R2/G,SANMAR"/>
    <n v="4"/>
    <s v="NOS"/>
    <n v="685"/>
    <m/>
    <n v="2740"/>
    <n v="84842000"/>
    <n v="7.4999999999999997E-2"/>
    <n v="0"/>
    <n v="0"/>
    <n v="0"/>
    <n v="0.1"/>
    <n v="0"/>
    <n v="0.18"/>
    <s v="001/2017-III369B"/>
    <n v="205.5"/>
    <n v="0"/>
    <n v="20.55"/>
    <n v="533.88900000000001"/>
    <n v="759.93900000000008"/>
    <s v="DOC PENDING_INV/EXIT/INV/077"/>
    <s v="2000CH010P4205032060"/>
    <s v="0P4205032060"/>
    <n v="292008338160"/>
    <s v="6074391"/>
    <d v="2020-10-22T00:00:00"/>
    <d v="2020-08-25T00:00:00"/>
    <e v="#N/A"/>
    <e v="#N/A"/>
    <e v="#N/A"/>
    <s v="Local"/>
    <m/>
    <m/>
    <m/>
    <m/>
    <m/>
    <m/>
    <n v="2000"/>
    <s v="CH01"/>
    <s v="0P4205032060"/>
    <s v="Verification Completed by NSS"/>
    <m/>
    <n v="6100437572"/>
    <n v="4"/>
    <x v="1413"/>
    <s v="PHASE_1_ACT"/>
    <m/>
    <n v="1"/>
    <n v="1570"/>
    <x v="2"/>
    <n v="685"/>
    <d v="2020-08-01T00:00:00"/>
    <s v="(R). MANUFACTURE OF MACHINERY AND EQUIPMENT"/>
    <n v="722"/>
    <n v="104"/>
    <n v="113.6"/>
    <n v="153"/>
    <n v="130.80000000000001"/>
    <n v="1.1514084507042255"/>
    <n v="1596"/>
    <n v="3154.8591549295779"/>
    <m/>
    <m/>
  </r>
  <r>
    <n v="1446"/>
    <n v="291603956744"/>
    <x v="193"/>
    <s v="EMERSON PROCESS MANAGEMENT"/>
    <s v="BACK-UP RING,ET-NS,11A3404X012,FISH-CO"/>
    <n v="2"/>
    <s v="EA"/>
    <n v="1348.664999999995"/>
    <m/>
    <n v="2697.3299999999899"/>
    <n v="84819090"/>
    <n v="7.4999999999999997E-2"/>
    <n v="0"/>
    <n v="0"/>
    <n v="0"/>
    <n v="0.1"/>
    <n v="0"/>
    <n v="0.18"/>
    <s v="001/2017-III368"/>
    <n v="202.29974999999925"/>
    <n v="0"/>
    <n v="20.229974999999925"/>
    <n v="525.574750499998"/>
    <n v="748.10447549999719"/>
    <s v="DOC PENDING_INV/EXIT/INV/072"/>
    <s v="2000CH010P4102201044"/>
    <s v="0P4102201044"/>
    <n v="291603956744"/>
    <s v="0038576"/>
    <d v="2016-08-27T00:00:00"/>
    <d v="2016-08-12T00:00:00"/>
    <e v="#N/A"/>
    <e v="#N/A"/>
    <e v="#N/A"/>
    <s v="Local"/>
    <m/>
    <m/>
    <m/>
    <m/>
    <m/>
    <m/>
    <n v="2000"/>
    <s v="CH01"/>
    <s v="0P4102201044"/>
    <s v="Verification Completed by NSS"/>
    <m/>
    <n v="6316000951"/>
    <n v="2"/>
    <x v="1414"/>
    <s v="PHASE_1_ACT"/>
    <m/>
    <s v="DOCUMENTS REQUIRED FOR REMAINING QTY"/>
    <n v="3044"/>
    <x v="2"/>
    <n v="1348.664999999995"/>
    <d v="2016-08-01T00:00:00"/>
    <s v="(R). MANUFACTURE OF MACHINERY AND EQUIPMENT"/>
    <n v="722"/>
    <n v="56"/>
    <n v="107.5"/>
    <n v="153"/>
    <n v="130.80000000000001"/>
    <n v="1.2167441860465118"/>
    <n v="3057"/>
    <n v="3281.9605953488253"/>
    <m/>
    <m/>
  </r>
  <r>
    <n v="1447"/>
    <m/>
    <x v="11"/>
    <s v="Dresser-Rand India Private Limited"/>
    <s v="GSKT,5439C1AT99,DRES-RAN"/>
    <n v="6"/>
    <s v="NOS"/>
    <n v="448.13666666666671"/>
    <m/>
    <n v="2688.82"/>
    <n v="84849000"/>
    <n v="7.4999999999999997E-2"/>
    <m/>
    <m/>
    <m/>
    <n v="0.1"/>
    <m/>
    <n v="0.18"/>
    <s v="001/2017-III369B"/>
    <n v="201.66150000000002"/>
    <n v="0"/>
    <n v="20.166150000000002"/>
    <n v="523.91657700000007"/>
    <n v="745.74422700000014"/>
    <s v="DOC PENDING_INV/EXIT/INV/163"/>
    <s v="2000GS010P0801040214"/>
    <s v="2000GS010P0801040214"/>
    <n v="291601589720"/>
    <s v="0015430"/>
    <d v="2016-04-07T00:00:00"/>
    <d v="2016-02-25T00:00:00"/>
    <e v="#N/A"/>
    <e v="#N/A"/>
    <e v="#N/A"/>
    <s v="Local"/>
    <m/>
    <m/>
    <m/>
    <m/>
    <m/>
    <m/>
    <n v="2000"/>
    <s v="GS01"/>
    <s v="0P0801040214"/>
    <s v="Verification Completed by NSS"/>
    <s v="Phaze_2"/>
    <s v="01390"/>
    <n v="6"/>
    <x v="1415"/>
    <s v="PHASE_6_ACT"/>
    <m/>
    <m/>
    <n v="3213"/>
    <x v="2"/>
    <n v="448.13666666666671"/>
    <d v="2016-02-01T00:00:00"/>
    <s v="(R). MANUFACTURE OF MACHINERY AND EQUIPMENT"/>
    <n v="722"/>
    <n v="50"/>
    <n v="108.1"/>
    <n v="153"/>
    <n v="130.80000000000001"/>
    <n v="1.2099907493061981"/>
    <n v="3239"/>
    <n v="3253.4473265494917"/>
    <m/>
    <m/>
  </r>
  <r>
    <n v="1448"/>
    <n v="291807440466"/>
    <x v="441"/>
    <s v="Safetylite Services"/>
    <s v="LMP,FLUOR,220-240VAC,15W"/>
    <n v="19"/>
    <s v="NOS"/>
    <n v="140"/>
    <m/>
    <n v="2660"/>
    <n v="85393110"/>
    <n v="0.1"/>
    <n v="0"/>
    <n v="0"/>
    <n v="0"/>
    <n v="0.1"/>
    <n v="0"/>
    <n v="0.18"/>
    <s v="001/2017 -III390"/>
    <n v="266"/>
    <n v="0"/>
    <n v="26.6"/>
    <n v="531.46799999999996"/>
    <n v="824.06799999999998"/>
    <s v="DOC PENDING_INV/EXIT/INV/083"/>
    <s v="2000CH010T2716190002"/>
    <s v="0T2716190002"/>
    <n v="291807440466"/>
    <s v="6058588"/>
    <d v="2018-08-30T00:00:00"/>
    <d v="2018-08-28T00:00:00"/>
    <e v="#N/A"/>
    <e v="#N/A"/>
    <e v="#N/A"/>
    <s v="Local"/>
    <m/>
    <m/>
    <m/>
    <m/>
    <m/>
    <m/>
    <n v="2000"/>
    <s v="CH01"/>
    <s v="0T2716190002"/>
    <s v="Verification Completed by NSS"/>
    <m/>
    <n v="18008"/>
    <n v="19"/>
    <x v="1416"/>
    <s v="PHASE_1_ACT"/>
    <m/>
    <s v="DOCUMENTS REQUIRED FOR REMAINING QTY."/>
    <n v="2298"/>
    <x v="1"/>
    <n v="140"/>
    <d v="2018-08-01T00:00:00"/>
    <s v="(Q). MANUFACTURE OF ELECTRICAL EQUIPMENT"/>
    <n v="666"/>
    <n v="80"/>
    <n v="111.8"/>
    <n v="153"/>
    <n v="133.4"/>
    <n v="1.1932021466905189"/>
    <n v="2327"/>
    <n v="3173.9177101967803"/>
    <m/>
    <m/>
  </r>
  <r>
    <n v="1449"/>
    <n v="292008717630"/>
    <x v="150"/>
    <s v="Flowserve Sanmar Pvt. Ltd."/>
    <s v="BLT,HEX HD,SS304,2H-134268/40.1,FS-SEALS"/>
    <n v="6"/>
    <s v="NOS"/>
    <n v="436.9666666666667"/>
    <m/>
    <n v="2621.8"/>
    <n v="73181500"/>
    <n v="0.15"/>
    <s v="050/2017-377AA"/>
    <n v="0"/>
    <n v="0"/>
    <n v="0.1"/>
    <n v="0"/>
    <n v="0.18"/>
    <s v="001/2017-III232"/>
    <n v="393.27000000000004"/>
    <n v="0"/>
    <n v="39.327000000000005"/>
    <n v="549.79146000000003"/>
    <n v="982.38846000000012"/>
    <s v="DOC PENDING_INV/EXIT/INV/077"/>
    <s v="2000CH010P4205040860"/>
    <s v="0P4205040860"/>
    <n v="292008717630"/>
    <s v="6077712"/>
    <d v="2020-11-03T00:00:00"/>
    <d v="2020-10-07T00:00:00"/>
    <e v="#N/A"/>
    <e v="#N/A"/>
    <e v="#N/A"/>
    <s v="Local"/>
    <m/>
    <m/>
    <m/>
    <m/>
    <m/>
    <m/>
    <n v="2000"/>
    <s v="CH01"/>
    <s v="0P4205040860"/>
    <s v="Verification Completed by NSS"/>
    <m/>
    <n v="6100438958"/>
    <n v="6"/>
    <x v="1417"/>
    <s v="PHASE_1_ACT"/>
    <m/>
    <n v="1"/>
    <n v="1527"/>
    <x v="2"/>
    <n v="436.9666666666667"/>
    <d v="2020-10-01T00:00:00"/>
    <s v="(R). MANUFACTURE OF MACHINERY AND EQUIPMENT"/>
    <n v="722"/>
    <n v="106"/>
    <n v="114.2"/>
    <n v="153"/>
    <n v="130.80000000000001"/>
    <n v="1.1453590192644485"/>
    <n v="1535"/>
    <n v="3002.9022767075312"/>
    <m/>
    <m/>
  </r>
  <r>
    <n v="1450"/>
    <n v="292008795923"/>
    <x v="184"/>
    <s v="UNI KLINGER LTD.,"/>
    <s v="GSKT,SPW,CL600,316,MICA,1.1/2IN,33FMFC"/>
    <n v="29"/>
    <s v="NOS"/>
    <n v="90.345517241379312"/>
    <m/>
    <n v="2620.02"/>
    <n v="84841010"/>
    <n v="7.4999999999999997E-2"/>
    <n v="0"/>
    <n v="0"/>
    <n v="0"/>
    <n v="0.1"/>
    <n v="0"/>
    <n v="0.18"/>
    <s v="001/2017 - III369B"/>
    <n v="196.50149999999999"/>
    <n v="0"/>
    <n v="19.65015"/>
    <n v="510.51089699999994"/>
    <n v="726.6625469999999"/>
    <s v="DOC PENDING_INV/EXIT/INV/082"/>
    <s v="2000CH010T2541710036"/>
    <s v="0T2541710036"/>
    <n v="292008795923"/>
    <s v="6078488"/>
    <d v="2020-11-05T00:00:00"/>
    <d v="2020-10-23T00:00:00"/>
    <e v="#N/A"/>
    <e v="#N/A"/>
    <e v="#N/A"/>
    <s v="Local"/>
    <m/>
    <m/>
    <m/>
    <m/>
    <m/>
    <m/>
    <n v="2000"/>
    <s v="CH01"/>
    <s v="0T2541710036"/>
    <s v="Verification Completed by NSS"/>
    <m/>
    <n v="20221744"/>
    <n v="29"/>
    <x v="1418"/>
    <s v="PHASE_1_ACT"/>
    <m/>
    <m/>
    <n v="1511"/>
    <x v="2"/>
    <n v="90.345517241379312"/>
    <d v="2020-10-01T00:00:00"/>
    <s v="(R). MANUFACTURE OF MACHINERY AND EQUIPMENT"/>
    <n v="722"/>
    <n v="106"/>
    <n v="114.2"/>
    <n v="153"/>
    <n v="130.80000000000001"/>
    <n v="1.1453590192644485"/>
    <n v="1535"/>
    <n v="3000.8635376532402"/>
    <m/>
    <m/>
  </r>
  <r>
    <n v="1451"/>
    <n v="292108526824"/>
    <x v="442"/>
    <s v="Kalindi Enterprise"/>
    <s v="GRAPHITE PUTTY,1KG"/>
    <n v="1"/>
    <s v="EA"/>
    <n v="2619.9499999999898"/>
    <m/>
    <n v="2619.9499999999898"/>
    <n v="39209190"/>
    <n v="0.1"/>
    <m/>
    <n v="0"/>
    <m/>
    <n v="0.1"/>
    <m/>
    <n v="0.18"/>
    <s v="001/2017-III106"/>
    <n v="261.99499999999898"/>
    <n v="0"/>
    <n v="26.199499999999901"/>
    <n v="523.46600999999794"/>
    <n v="811.66050999999675"/>
    <s v="DOC PENDING_INV/EXIT/INV/098"/>
    <s v="2000CH010T3864300002"/>
    <s v="0T3864300002"/>
    <n v="292108526824"/>
    <s v="6073106"/>
    <d v="2021-08-28T00:00:00"/>
    <d v="2021-08-27T00:00:00"/>
    <e v="#N/A"/>
    <e v="#N/A"/>
    <e v="#N/A"/>
    <s v="Local"/>
    <m/>
    <m/>
    <m/>
    <m/>
    <m/>
    <m/>
    <n v="2000"/>
    <s v="CH01"/>
    <s v="0T3864300002"/>
    <s v="Zero Stock_Line Item"/>
    <m/>
    <s v="KE-253-2122"/>
    <n v="1"/>
    <x v="1419"/>
    <s v="PHASE_3_ACT"/>
    <m/>
    <m/>
    <n v="1203"/>
    <x v="0"/>
    <n v="2619.9499999999898"/>
    <d v="2021-08-01T00:00:00"/>
    <s v="(J). MANUFACTURE OF CHEMICALS AND CHEMICAL PRODUCTS"/>
    <n v="364"/>
    <n v="116"/>
    <n v="130.19999999999999"/>
    <n v="153"/>
    <n v="136.4"/>
    <n v="1.0476190476190477"/>
    <n v="1231"/>
    <n v="2744.7095238095135"/>
    <m/>
    <m/>
  </r>
  <r>
    <n v="1452"/>
    <m/>
    <x v="11"/>
    <s v="Kobe Steel, Ltd."/>
    <s v="PCKG,34.5X45X3MM,M01013906,KOBE"/>
    <n v="9"/>
    <s v="NOS"/>
    <n v="288.28444444444335"/>
    <m/>
    <n v="2594.5599999999899"/>
    <n v="84149090"/>
    <n v="7.4999999999999997E-2"/>
    <m/>
    <m/>
    <m/>
    <n v="0.1"/>
    <m/>
    <n v="0.18"/>
    <s v="001/2017-III317B"/>
    <n v="194.59199999999925"/>
    <n v="0"/>
    <n v="19.459199999999925"/>
    <n v="505.55001599999798"/>
    <n v="719.60121599999718"/>
    <s v="DOC PENDING_INV/EXIT/INV/163"/>
    <s v="2000GS010P0802040014"/>
    <s v="2000GS010P0802040014"/>
    <e v="#N/A"/>
    <e v="#N/A"/>
    <e v="#N/A"/>
    <d v="2017-09-25T00:00:00"/>
    <n v="171703360253"/>
    <s v="1005102"/>
    <d v="2017-12-27T00:00:00"/>
    <s v="Import"/>
    <m/>
    <m/>
    <m/>
    <m/>
    <m/>
    <m/>
    <n v="2000"/>
    <s v="GS01"/>
    <s v="0P0802040014"/>
    <s v="Verification Completed by NSS"/>
    <m/>
    <s v="16-25506-0"/>
    <n v="9"/>
    <x v="1420"/>
    <s v="PHASE_6_ACT"/>
    <m/>
    <m/>
    <n v="2635"/>
    <x v="2"/>
    <n v="288.28444444444335"/>
    <d v="2017-09-01T00:00:00"/>
    <s v="(R). MANUFACTURE OF MACHINERY AND EQUIPMENT"/>
    <n v="722"/>
    <n v="69"/>
    <n v="108.5"/>
    <n v="153"/>
    <n v="130.80000000000001"/>
    <n v="1.2055299539170508"/>
    <n v="2661"/>
    <n v="3127.8197972350113"/>
    <m/>
    <m/>
  </r>
  <r>
    <n v="1453"/>
    <n v="292006787063"/>
    <x v="293"/>
    <s v="Sulzer Pumps India Pvt. Ltd."/>
    <s v="NUT,HEX,015201011991,SULZ-PMP"/>
    <n v="16"/>
    <s v="PCS"/>
    <n v="159.82"/>
    <m/>
    <n v="2557.12"/>
    <n v="73181900"/>
    <n v="0.15"/>
    <n v="0"/>
    <n v="0"/>
    <n v="0"/>
    <n v="0.1"/>
    <n v="0"/>
    <n v="0.18"/>
    <s v="001/2017-III232"/>
    <n v="383.56799999999998"/>
    <n v="0"/>
    <n v="38.3568"/>
    <n v="536.22806400000002"/>
    <n v="958.15286400000002"/>
    <s v="DOC PENDING_INV/EXIT/INV/077"/>
    <s v="2000CH010P4205041726"/>
    <s v="0P4205041726"/>
    <n v="292006787063"/>
    <s v="6061000"/>
    <d v="2020-09-07T00:00:00"/>
    <d v="2020-09-02T00:00:00"/>
    <e v="#N/A"/>
    <e v="#N/A"/>
    <e v="#N/A"/>
    <s v="Local"/>
    <m/>
    <m/>
    <m/>
    <m/>
    <m/>
    <m/>
    <n v="2000"/>
    <s v="CH01"/>
    <s v="0P4205041726"/>
    <s v="Verification Completed by NSS"/>
    <s v="Phaze1_Part_2"/>
    <n v="2027000851"/>
    <n v="16"/>
    <x v="1421"/>
    <s v="PHASE_1_ACT"/>
    <m/>
    <s v="documents required for remaining qty"/>
    <n v="1562"/>
    <x v="2"/>
    <n v="159.81999999999937"/>
    <d v="2020-09-01T00:00:00"/>
    <s v="(R). MANUFACTURE OF MACHINERY AND EQUIPMENT"/>
    <n v="722"/>
    <n v="105"/>
    <n v="113.7"/>
    <n v="153"/>
    <n v="130.80000000000001"/>
    <n v="1.1503957783641161"/>
    <n v="1565"/>
    <n v="2941.7000527704367"/>
    <m/>
    <m/>
  </r>
  <r>
    <n v="1454"/>
    <n v="291810265073"/>
    <x v="229"/>
    <s v="Emerson Process Management"/>
    <s v="GSKT,FLG,BL,GE21969X012,FISH-CO"/>
    <n v="2"/>
    <s v="EA"/>
    <n v="1277"/>
    <m/>
    <n v="2554"/>
    <n v="84849000"/>
    <n v="7.4999999999999997E-2"/>
    <n v="0"/>
    <n v="0"/>
    <n v="0"/>
    <n v="0.1"/>
    <n v="0"/>
    <n v="0.18"/>
    <s v="001/2017-III369B"/>
    <n v="191.54999999999998"/>
    <n v="0"/>
    <n v="19.154999999999998"/>
    <n v="497.64690000000007"/>
    <n v="708.35190000000011"/>
    <s v="DOC PENDING_INV/EXIT/INV/072"/>
    <s v="2000CH010P4102201620"/>
    <s v="0P4102201620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20"/>
    <s v="Verification Completed by NSS"/>
    <s v="Phaze_2"/>
    <n v="9318632194"/>
    <n v="2"/>
    <x v="1422"/>
    <s v="PHASE_1_ACT"/>
    <m/>
    <s v="DOCUMENTS REQUIRED FOR REMAINING QTY"/>
    <n v="2269"/>
    <x v="2"/>
    <n v="1277"/>
    <d v="2018-09-01T00:00:00"/>
    <s v="(R). MANUFACTURE OF MACHINERY AND EQUIPMENT"/>
    <n v="722"/>
    <n v="81"/>
    <n v="111.6"/>
    <n v="153"/>
    <n v="130.80000000000001"/>
    <n v="1.1720430107526882"/>
    <n v="2296"/>
    <n v="2993.3978494623657"/>
    <m/>
    <m/>
  </r>
  <r>
    <n v="1455"/>
    <n v="171900089082"/>
    <x v="346"/>
    <s v="Kobe Steel, Ltd."/>
    <s v="PLT,LCKG,M10410368,KBLCCOMP"/>
    <n v="6"/>
    <s v="PCS"/>
    <n v="468.3"/>
    <m/>
    <n v="2809.8"/>
    <n v="73182100"/>
    <n v="0.15"/>
    <m/>
    <n v="0"/>
    <m/>
    <n v="0.1"/>
    <n v="0"/>
    <n v="0.18"/>
    <m/>
    <n v="421.47"/>
    <n v="0"/>
    <n v="42.147000000000006"/>
    <n v="589.21505999999999"/>
    <n v="1052.83206"/>
    <s v="DOC PENDING_INV/EXIT/INV/086"/>
    <s v="2000CH010P0801060155"/>
    <s v="0P0801060155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60155"/>
    <s v="Verification Completed by NSS"/>
    <m/>
    <s v="18-19764,5-0"/>
    <n v="6"/>
    <x v="1423"/>
    <s v="PHASE_2_ACT"/>
    <m/>
    <n v="1"/>
    <n v="2228"/>
    <x v="2"/>
    <n v="423.48333333333335"/>
    <d v="2018-11-01T00:00:00"/>
    <s v="(R). MANUFACTURE OF MACHINERY AND EQUIPMENT"/>
    <n v="722"/>
    <n v="83"/>
    <n v="111.9"/>
    <n v="153"/>
    <n v="130.80000000000001"/>
    <n v="1.1689008042895443"/>
    <n v="2235"/>
    <n v="2970.0600536193033"/>
    <m/>
    <m/>
  </r>
  <r>
    <n v="1456"/>
    <n v="291904003731"/>
    <x v="428"/>
    <s v="Patel Engineers"/>
    <s v="SLV/TUBE,PVC,YELLOW,100M,3.5MM"/>
    <n v="9"/>
    <s v="NOS"/>
    <n v="281"/>
    <m/>
    <n v="2529"/>
    <n v="39172110"/>
    <n v="0.1"/>
    <m/>
    <n v="0"/>
    <m/>
    <n v="0.1"/>
    <m/>
    <n v="0.18"/>
    <s v="001/2017-III104"/>
    <n v="252.9"/>
    <n v="0"/>
    <n v="25.290000000000003"/>
    <n v="505.29419999999999"/>
    <n v="783.48419999999999"/>
    <s v="DOC PENDING_INV/EXIT/INV/096"/>
    <s v="2000CH010P3508240010"/>
    <s v="0P3508240010"/>
    <n v="291904003731"/>
    <s v="6029110"/>
    <d v="2019-04-25T00:00:00"/>
    <d v="2019-04-25T00:00:00"/>
    <e v="#N/A"/>
    <e v="#N/A"/>
    <e v="#N/A"/>
    <s v="Local"/>
    <m/>
    <m/>
    <m/>
    <m/>
    <m/>
    <m/>
    <n v="2000"/>
    <s v="CH01"/>
    <s v="0P3508240010"/>
    <s v="Verification Completed by NSS"/>
    <m/>
    <s v="SEZ/19-20/097"/>
    <n v="9"/>
    <x v="1424"/>
    <s v="PHASE_3_ACT"/>
    <m/>
    <m/>
    <n v="2058"/>
    <x v="2"/>
    <n v="281"/>
    <d v="2019-04-01T00:00:00"/>
    <s v="(R). MANUFACTURE OF MACHINERY AND EQUIPMENT"/>
    <n v="722"/>
    <n v="88"/>
    <n v="112.5"/>
    <n v="153"/>
    <n v="130.80000000000001"/>
    <n v="1.1626666666666667"/>
    <n v="2084"/>
    <n v="2940.384"/>
    <m/>
    <m/>
  </r>
  <r>
    <n v="1457"/>
    <n v="292009885650"/>
    <x v="224"/>
    <s v="Flowserve Sanmar Pvt. Ltd."/>
    <s v="CAP SCR,2H-134435/57,FLOWSERV"/>
    <n v="8"/>
    <s v="NOS"/>
    <n v="157.5"/>
    <m/>
    <n v="1260"/>
    <n v="73181500"/>
    <n v="0.15"/>
    <s v="050/2017-377AA"/>
    <n v="0"/>
    <n v="0"/>
    <n v="0.1"/>
    <n v="0"/>
    <n v="0.18"/>
    <s v="001/2017-III232"/>
    <n v="189"/>
    <n v="0"/>
    <n v="18.900000000000002"/>
    <n v="264.22199999999998"/>
    <n v="472.12199999999996"/>
    <s v="DOC PENDING_INV/EXIT/INV/069"/>
    <s v="2000CH010P3034072315"/>
    <s v="0P3034072315"/>
    <n v="292009885650"/>
    <s v="6087349"/>
    <d v="2020-12-09T00:00:00"/>
    <d v="2020-10-21T00:00:00"/>
    <e v="#N/A"/>
    <e v="#N/A"/>
    <e v="#N/A"/>
    <s v="Local"/>
    <m/>
    <m/>
    <m/>
    <m/>
    <m/>
    <m/>
    <n v="2000"/>
    <s v="CH01"/>
    <s v="0P3034072315"/>
    <s v="Verification Completed by NSS"/>
    <m/>
    <n v="6100439328"/>
    <n v="8"/>
    <x v="1425"/>
    <s v="PHASE_1_ACT"/>
    <m/>
    <m/>
    <n v="1513"/>
    <x v="2"/>
    <n v="315"/>
    <d v="2020-10-01T00:00:00"/>
    <s v="(R). MANUFACTURE OF MACHINERY AND EQUIPMENT"/>
    <n v="722"/>
    <n v="106"/>
    <n v="114.2"/>
    <n v="153"/>
    <n v="130.80000000000001"/>
    <n v="1.1453590192644485"/>
    <n v="1535"/>
    <n v="2886.3047285464104"/>
    <m/>
    <m/>
  </r>
  <r>
    <n v="1458"/>
    <n v="291604729290"/>
    <x v="119"/>
    <s v="EMERSON PROCESS MANAGEMENT"/>
    <s v="SEAL RING,2IN,PTFE,1V550805092,FISH-CO"/>
    <n v="2"/>
    <s v="EA"/>
    <n v="1256"/>
    <m/>
    <n v="2512"/>
    <n v="84819090"/>
    <n v="7.4999999999999997E-2"/>
    <n v="0"/>
    <n v="0"/>
    <n v="0"/>
    <n v="0.1"/>
    <n v="0"/>
    <n v="0.18"/>
    <s v="001/2017-III368"/>
    <n v="188.4"/>
    <n v="0"/>
    <n v="18.84"/>
    <n v="489.46320000000003"/>
    <n v="696.70320000000004"/>
    <s v="DOC PENDING_INV/EXIT/INV/072"/>
    <s v="2000CH010P4102210616"/>
    <s v="0P4102210616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10616"/>
    <s v="Verification Completed by NSS"/>
    <m/>
    <n v="6316001233"/>
    <n v="2"/>
    <x v="1426"/>
    <s v="PHASE_1_ACT"/>
    <m/>
    <s v="DOCUMENTS REQUIRED FOR REMAINING QTY"/>
    <n v="3009"/>
    <x v="2"/>
    <n v="1256"/>
    <d v="2016-09-01T00:00:00"/>
    <s v="(R). MANUFACTURE OF MACHINERY AND EQUIPMENT"/>
    <n v="722"/>
    <n v="57"/>
    <n v="107.4"/>
    <n v="153"/>
    <n v="130.80000000000001"/>
    <n v="1.217877094972067"/>
    <n v="3026"/>
    <n v="3059.3072625698323"/>
    <m/>
    <m/>
  </r>
  <r>
    <n v="1459"/>
    <n v="292213011112"/>
    <x v="327"/>
    <s v="IGP Engineers Pvt. Ltd."/>
    <s v="GSKT,SPW,W/OUTR RING,SS316,CL300,2IN"/>
    <n v="39"/>
    <s v="NOS"/>
    <n v="63.917179487179489"/>
    <m/>
    <n v="2492.77"/>
    <n v="84841010"/>
    <n v="7.4999999999999997E-2"/>
    <n v="0"/>
    <n v="0"/>
    <n v="0"/>
    <n v="0.1"/>
    <n v="0"/>
    <n v="0.18"/>
    <s v="001/2017 - III369B"/>
    <n v="186.95775"/>
    <n v="0"/>
    <n v="18.695775000000001"/>
    <n v="485.71623449999998"/>
    <n v="691.36975949999999"/>
    <s v="DOC PENDING_INV/EXIT/INV/082"/>
    <s v="2000CH010T2541410096"/>
    <s v="0T2541410096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410096"/>
    <s v="Verification Completed by NSS"/>
    <m/>
    <s v="IGP09023/22-23"/>
    <n v="39"/>
    <x v="1427"/>
    <s v="PHASE_1_ACT"/>
    <m/>
    <m/>
    <n v="741"/>
    <x v="2"/>
    <n v="63.917179487179489"/>
    <d v="2022-12-01T00:00:00"/>
    <s v="(R). MANUFACTURE OF MACHINERY AND EQUIPMENT"/>
    <n v="722"/>
    <n v="132"/>
    <n v="126.3"/>
    <n v="153"/>
    <n v="130.80000000000001"/>
    <n v="1.0356294536817103"/>
    <n v="744"/>
    <n v="2581.586033254157"/>
    <m/>
    <m/>
  </r>
  <r>
    <n v="1460"/>
    <n v="292103493113"/>
    <x v="439"/>
    <s v="PILOT Gaskets And Engineers"/>
    <s v="GSKT,SPW,SS304,6IN,190.50X215.90X4.5MM"/>
    <n v="16"/>
    <s v="NOS"/>
    <n v="154.5"/>
    <m/>
    <n v="2472"/>
    <n v="84841010"/>
    <n v="7.4999999999999997E-2"/>
    <n v="0"/>
    <n v="0"/>
    <n v="0"/>
    <n v="0.1"/>
    <n v="0"/>
    <n v="0.18"/>
    <s v="001/2017 - III369B"/>
    <n v="185.4"/>
    <n v="0"/>
    <n v="18.540000000000003"/>
    <n v="481.66919999999999"/>
    <n v="685.60919999999999"/>
    <s v="DOC PENDING_INV/EXIT/INV/082"/>
    <s v="2000CH010T2541430071"/>
    <s v="0T2541430071"/>
    <n v="292103493113"/>
    <s v="6029618"/>
    <d v="2021-04-08T00:00:00"/>
    <d v="2021-03-12T00:00:00"/>
    <e v="#N/A"/>
    <e v="#N/A"/>
    <e v="#N/A"/>
    <s v="Local"/>
    <m/>
    <m/>
    <m/>
    <m/>
    <m/>
    <m/>
    <n v="2000"/>
    <s v="CH01"/>
    <s v="0T2541430071"/>
    <s v="Verification Completed by NSS"/>
    <m/>
    <s v="PGE/A0910/20-21"/>
    <n v="16"/>
    <x v="1428"/>
    <s v="PHASE_1_ACT"/>
    <m/>
    <m/>
    <n v="1371"/>
    <x v="2"/>
    <n v="154.5"/>
    <d v="2021-03-01T00:00:00"/>
    <s v="(R). MANUFACTURE OF MACHINERY AND EQUIPMENT"/>
    <n v="722"/>
    <n v="111"/>
    <n v="116.1"/>
    <n v="153"/>
    <n v="130.80000000000001"/>
    <n v="1.1266149870801034"/>
    <n v="1384"/>
    <n v="2784.9922480620157"/>
    <m/>
    <m/>
  </r>
  <r>
    <n v="1461"/>
    <n v="171800868713"/>
    <x v="419"/>
    <s v="Severn Glocon India Pvt Ltd."/>
    <s v="GUIDE,STEM,A479,1112/5400083053,SEVRN-GL"/>
    <n v="1"/>
    <s v="EA"/>
    <n v="2460.0100000000002"/>
    <m/>
    <n v="2460.0100000000002"/>
    <n v="84819090"/>
    <n v="7.4999999999999997E-2"/>
    <n v="0"/>
    <n v="0"/>
    <n v="0"/>
    <n v="0.1"/>
    <n v="0"/>
    <n v="0.18"/>
    <s v="001/2017-III368"/>
    <n v="184.50075000000001"/>
    <n v="0"/>
    <n v="18.450075000000002"/>
    <n v="479.3329485000001"/>
    <n v="682.28377350000005"/>
    <s v="DOC PENDING_INV/EXIT/INV/072"/>
    <s v="2000GS010P4102200594"/>
    <s v="0P4102200594"/>
    <n v="291803058455"/>
    <s v="6024441"/>
    <d v="2018-04-13T00:00:00"/>
    <d v="2018-04-02T00:00:00"/>
    <n v="171800868713"/>
    <s v="1001367"/>
    <d v="2018-04-05T00:00:00"/>
    <s v="Local"/>
    <m/>
    <m/>
    <m/>
    <m/>
    <m/>
    <m/>
    <n v="2000"/>
    <s v="GS01"/>
    <s v="0P4102200594"/>
    <s v="Verification Completed by NSS"/>
    <m/>
    <s v="SGL/0001/18-19"/>
    <n v="1"/>
    <x v="1429"/>
    <s v="PHASE_1_ACT"/>
    <m/>
    <s v="REQUIRED DOCUMENTS"/>
    <n v="2446"/>
    <x v="2"/>
    <n v="2460.0100000000002"/>
    <d v="2018-04-01T00:00:00"/>
    <s v="(R). MANUFACTURE OF MACHINERY AND EQUIPMENT"/>
    <n v="722"/>
    <n v="76"/>
    <n v="110.1"/>
    <n v="153"/>
    <n v="130.80000000000001"/>
    <n v="1.1880108991825615"/>
    <n v="2449"/>
    <n v="2922.5186920980937"/>
    <m/>
    <m/>
  </r>
  <r>
    <n v="1462"/>
    <n v="292101568216"/>
    <x v="345"/>
    <s v="IGP Engineers Pvt. Ltd."/>
    <s v="GSKT,JCKT,MTL,PE,CS,GPH,1794X1754X3MM"/>
    <n v="3"/>
    <s v="EA"/>
    <n v="812"/>
    <m/>
    <n v="2436"/>
    <n v="84841090"/>
    <n v="7.4999999999999997E-2"/>
    <n v="0"/>
    <n v="0"/>
    <n v="0"/>
    <n v="0.1"/>
    <n v="0"/>
    <n v="0.18"/>
    <s v="001/2017 - III369B"/>
    <n v="182.7"/>
    <n v="0"/>
    <n v="18.27"/>
    <n v="474.65459999999996"/>
    <n v="675.62459999999999"/>
    <s v="DOC PENDING_INV/EXIT/INV/081"/>
    <s v="2000CH010T2537560002"/>
    <s v="0T2537560002"/>
    <n v="292101568216"/>
    <s v="6013771"/>
    <d v="2021-02-16T00:00:00"/>
    <d v="2021-02-05T00:00:00"/>
    <e v="#N/A"/>
    <e v="#N/A"/>
    <e v="#N/A"/>
    <s v="Local"/>
    <m/>
    <m/>
    <m/>
    <m/>
    <m/>
    <m/>
    <n v="2000"/>
    <s v="CH01"/>
    <s v="0T2537560002"/>
    <s v="Verification Completed by NSS"/>
    <m/>
    <s v="IGP04127/20-21"/>
    <n v="3"/>
    <x v="1430"/>
    <s v="PHASE_1_ACT"/>
    <m/>
    <m/>
    <n v="1406"/>
    <x v="2"/>
    <n v="812"/>
    <d v="2021-02-01T00:00:00"/>
    <s v="(R). MANUFACTURE OF MACHINERY AND EQUIPMENT"/>
    <n v="722"/>
    <n v="110"/>
    <n v="115.4"/>
    <n v="153"/>
    <n v="130.80000000000001"/>
    <n v="1.1334488734835355"/>
    <n v="1412"/>
    <n v="2761.0814558058923"/>
    <m/>
    <m/>
  </r>
  <r>
    <n v="1463"/>
    <n v="292104357171"/>
    <x v="127"/>
    <s v="Bharat Heavy Electricals Limited"/>
    <s v="GSKT-9006,220215690000,BHEL"/>
    <n v="9"/>
    <s v="NOS"/>
    <n v="150"/>
    <m/>
    <n v="1350"/>
    <n v="84819090"/>
    <n v="7.4999999999999997E-2"/>
    <m/>
    <n v="0"/>
    <m/>
    <n v="0.1"/>
    <m/>
    <n v="0.18"/>
    <s v="001/2017-III368"/>
    <n v="101.25"/>
    <n v="0"/>
    <n v="10.125"/>
    <n v="263.04750000000001"/>
    <n v="374.42250000000001"/>
    <s v="DOC PENDING_INV/EXIT/INV/097"/>
    <s v="2000CH010P5269310264"/>
    <s v="0P5269310264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10264"/>
    <s v="Verification Completed by NSS"/>
    <s v="Phaze_2"/>
    <n v="7620000778"/>
    <n v="9"/>
    <x v="1431"/>
    <s v="PHASE_3_ACT"/>
    <m/>
    <m/>
    <n v="1364"/>
    <x v="2"/>
    <n v="270"/>
    <d v="2021-03-01T00:00:00"/>
    <s v="(R). MANUFACTURE OF MACHINERY AND EQUIPMENT"/>
    <n v="722"/>
    <n v="111"/>
    <n v="116.1"/>
    <n v="153"/>
    <n v="130.80000000000001"/>
    <n v="1.1266149870801034"/>
    <n v="1384"/>
    <n v="2737.6744186046512"/>
    <m/>
    <m/>
  </r>
  <r>
    <n v="1464"/>
    <m/>
    <x v="11"/>
    <s v="ELECTRO SERVICES"/>
    <s v="RESIST,MO,22kOHM,10W,1VYN452328-001,ABB"/>
    <n v="5"/>
    <s v="NOS"/>
    <n v="485"/>
    <m/>
    <n v="2425"/>
    <n v="85332929"/>
    <n v="0"/>
    <m/>
    <m/>
    <m/>
    <n v="0"/>
    <m/>
    <n v="0.18"/>
    <s v="001/2017 -III386"/>
    <n v="0"/>
    <n v="0"/>
    <n v="0"/>
    <n v="436.5"/>
    <n v="436.5"/>
    <s v="DOC PENDING_INV/EXIT/INV/165"/>
    <s v="2000GS010P4712290040"/>
    <s v="2000GS010P4712290040"/>
    <n v="291701866875"/>
    <s v="0022546"/>
    <d v="2017-05-06T00:00:00"/>
    <d v="2017-03-31T00:00:00"/>
    <e v="#N/A"/>
    <e v="#N/A"/>
    <e v="#N/A"/>
    <s v="Local"/>
    <m/>
    <m/>
    <m/>
    <m/>
    <m/>
    <m/>
    <n v="2000"/>
    <s v="GS01"/>
    <s v="0P4712290040"/>
    <s v="Verification Completed by NSS"/>
    <s v="Phaze1_Part_2"/>
    <s v="R-058/16-17"/>
    <n v="5"/>
    <x v="1432"/>
    <s v="PHASE_6_ACT"/>
    <m/>
    <m/>
    <n v="2813"/>
    <x v="1"/>
    <n v="485"/>
    <d v="2017-03-01T00:00:00"/>
    <s v="(Q). MANUFACTURE OF ELECTRICAL EQUIPMENT"/>
    <n v="666"/>
    <n v="63"/>
    <n v="108"/>
    <n v="153"/>
    <n v="133.4"/>
    <n v="1.2351851851851852"/>
    <n v="2845"/>
    <n v="2995.3240740740739"/>
    <m/>
    <m/>
  </r>
  <r>
    <n v="1465"/>
    <n v="292203577260"/>
    <x v="195"/>
    <s v="Emerson Process Management"/>
    <s v="BACK-UP RING,2.5/16,10A4208X022,FISH-CO"/>
    <n v="1"/>
    <s v="EA"/>
    <n v="2415"/>
    <m/>
    <n v="2415"/>
    <n v="84819090"/>
    <n v="7.4999999999999997E-2"/>
    <n v="0"/>
    <n v="0"/>
    <n v="0"/>
    <n v="0.1"/>
    <n v="0"/>
    <n v="0.18"/>
    <s v="001/2017-III368"/>
    <n v="181.125"/>
    <n v="0"/>
    <n v="18.112500000000001"/>
    <n v="470.56274999999999"/>
    <n v="669.80025000000001"/>
    <s v="DOC PENDING_INV/EXIT/INV/072"/>
    <s v="2000CH010P4102210598"/>
    <s v="0P4102210598"/>
    <n v="292203577260"/>
    <s v="6032617"/>
    <d v="2022-04-08T00:00:00"/>
    <d v="2022-03-31T00:00:00"/>
    <e v="#N/A"/>
    <e v="#N/A"/>
    <e v="#N/A"/>
    <s v="Local"/>
    <m/>
    <m/>
    <m/>
    <m/>
    <m/>
    <m/>
    <n v="2000"/>
    <s v="CH01"/>
    <s v="0P4102210598"/>
    <s v="Verification Completed by NSS"/>
    <m/>
    <s v="2RXC21-1440"/>
    <n v="1"/>
    <x v="1433"/>
    <s v="PHASE_1_ACT"/>
    <m/>
    <s v="ITEM DOES NOT MATCH WITH INVOICE"/>
    <n v="987"/>
    <x v="2"/>
    <n v="2415"/>
    <d v="2022-03-01T00:00:00"/>
    <s v="(R). MANUFACTURE OF MACHINERY AND EQUIPMENT"/>
    <n v="722"/>
    <n v="123"/>
    <n v="122.7"/>
    <n v="153"/>
    <n v="130.80000000000001"/>
    <n v="1.0660146699266504"/>
    <n v="1019"/>
    <n v="2574.4254278728608"/>
    <m/>
    <m/>
  </r>
  <r>
    <n v="1466"/>
    <n v="291601589720"/>
    <x v="443"/>
    <s v="Dresser-Rand India Private Limited"/>
    <s v="O-RING,20A11EM344,DRES-RAN"/>
    <n v="10"/>
    <s v="EA"/>
    <n v="253.44"/>
    <m/>
    <n v="2534.4"/>
    <n v="84149019"/>
    <n v="7.4999999999999997E-2"/>
    <n v="0"/>
    <n v="0"/>
    <n v="0"/>
    <n v="0.1"/>
    <n v="0"/>
    <n v="0.18"/>
    <s v="001/2017-III317B"/>
    <n v="190.08"/>
    <n v="0"/>
    <n v="19.008000000000003"/>
    <n v="493.82783999999992"/>
    <n v="702.91583999999989"/>
    <s v="DOC PENDING_INV/EXIT/INV/064"/>
    <s v="2000GS010P0801040257"/>
    <s v="0P0801040257"/>
    <n v="291601589720"/>
    <s v="0015430"/>
    <d v="2016-04-07T00:00:00"/>
    <d v="2016-02-25T00:00:00"/>
    <e v="#N/A"/>
    <e v="#N/A"/>
    <e v="#N/A"/>
    <s v="Local"/>
    <m/>
    <m/>
    <m/>
    <m/>
    <m/>
    <m/>
    <n v="2000"/>
    <s v="GS01"/>
    <s v="0P0801040257"/>
    <s v="Verification Completed by NSS"/>
    <s v="Phaze_2"/>
    <n v="1390"/>
    <n v="10"/>
    <x v="1434"/>
    <s v="PHASE_1_ACT"/>
    <m/>
    <s v="NIL"/>
    <n v="3213"/>
    <x v="2"/>
    <n v="241.084"/>
    <d v="2016-02-01T00:00:00"/>
    <s v="(R). MANUFACTURE OF MACHINERY AND EQUIPMENT"/>
    <n v="722"/>
    <n v="50"/>
    <n v="108.1"/>
    <n v="153"/>
    <n v="130.80000000000001"/>
    <n v="1.2099907493061981"/>
    <n v="3239"/>
    <n v="2917.0940980573546"/>
    <m/>
    <m/>
  </r>
  <r>
    <n v="1467"/>
    <n v="291504066696"/>
    <x v="444"/>
    <s v="Metro Trading Co."/>
    <s v="GLND,CBL,DBL,COMPR,1IN,CBF03,COMET"/>
    <n v="11"/>
    <s v="EA"/>
    <n v="219"/>
    <m/>
    <n v="2409"/>
    <n v="85389000"/>
    <n v="7.4999999999999997E-2"/>
    <s v="57/2017-19"/>
    <n v="0"/>
    <n v="0"/>
    <n v="0.1"/>
    <n v="0"/>
    <n v="0.18"/>
    <s v="001/2017 - III389"/>
    <n v="180.67499999999998"/>
    <n v="0"/>
    <n v="18.067499999999999"/>
    <n v="469.39365000000004"/>
    <n v="668.13615000000004"/>
    <s v="DOC PENDING_INV/EXIT/INV/084"/>
    <s v="2000GS010T5580560046"/>
    <s v="0T5580560046"/>
    <n v="291504066696"/>
    <n v="2045"/>
    <d v="2016-01-16T00:00:00"/>
    <d v="2015-10-07T00:00:00"/>
    <e v="#N/A"/>
    <e v="#N/A"/>
    <e v="#N/A"/>
    <s v="Local"/>
    <m/>
    <m/>
    <m/>
    <m/>
    <m/>
    <m/>
    <n v="2000"/>
    <s v="GS01"/>
    <s v="0T5580560046"/>
    <s v="Verification Completed by NSS"/>
    <m/>
    <s v="T1023"/>
    <n v="11"/>
    <x v="1435"/>
    <s v="PHASE_1_ACT"/>
    <m/>
    <s v="REQ. ID, DTAP NO AND INVOICE NO. INCORRECT IN EXCELL. ITEM FOUND IN INVOICE NO T 1024 BUT REQ. ID AND DTAP NO. NOT FOUND FOR THIS INVOICE."/>
    <n v="3354"/>
    <x v="1"/>
    <n v="219"/>
    <d v="2015-10-01T00:00:00"/>
    <s v="(Q). MANUFACTURE OF ELECTRICAL EQUIPMENT"/>
    <n v="666"/>
    <n v="46"/>
    <n v="108.4"/>
    <n v="153"/>
    <n v="133.4"/>
    <n v="1.2306273062730628"/>
    <n v="3362"/>
    <n v="2964.5811808118083"/>
    <m/>
    <m/>
  </r>
  <r>
    <n v="1468"/>
    <n v="292202193791"/>
    <x v="281"/>
    <s v="UNI KLINGER LTD.,"/>
    <s v="GSKT,SPW,PE,391X347MM,SS304,GRAPH"/>
    <n v="3"/>
    <s v="NOS"/>
    <n v="795.30666666666673"/>
    <m/>
    <n v="2385.92"/>
    <n v="84841010"/>
    <n v="7.4999999999999997E-2"/>
    <n v="0"/>
    <n v="0"/>
    <n v="0"/>
    <n v="0.1"/>
    <n v="0"/>
    <n v="0.18"/>
    <s v="001/2017 - III369B"/>
    <n v="178.94399999999999"/>
    <n v="0"/>
    <n v="17.894400000000001"/>
    <n v="464.89651200000003"/>
    <n v="661.73491200000001"/>
    <s v="DOC PENDING_INV/EXIT/INV/082"/>
    <s v="2000CH010T2544480010"/>
    <s v="0T2544480010"/>
    <n v="292202193791"/>
    <s v="6020082"/>
    <d v="2022-03-02T00:00:00"/>
    <d v="2022-02-28T00:00:00"/>
    <e v="#N/A"/>
    <e v="#N/A"/>
    <e v="#N/A"/>
    <s v="Local"/>
    <m/>
    <m/>
    <m/>
    <m/>
    <m/>
    <m/>
    <n v="2000"/>
    <s v="CH01"/>
    <s v="0T2544480010"/>
    <s v="Verification Completed by NSS"/>
    <m/>
    <n v="21223785"/>
    <n v="3"/>
    <x v="1436"/>
    <s v="PHASE_1_ACT"/>
    <m/>
    <m/>
    <n v="1018"/>
    <x v="2"/>
    <n v="795.30666666666673"/>
    <d v="2022-02-01T00:00:00"/>
    <s v="(R). MANUFACTURE OF MACHINERY AND EQUIPMENT"/>
    <n v="722"/>
    <n v="122"/>
    <n v="122"/>
    <n v="153"/>
    <n v="130.80000000000001"/>
    <n v="1.0721311475409836"/>
    <n v="1047"/>
    <n v="2558.0191475409838"/>
    <m/>
    <m/>
  </r>
  <r>
    <n v="1469"/>
    <n v="292105618324"/>
    <x v="384"/>
    <s v="Fluid Controls Private Limited"/>
    <s v="VLV,CHECK,3/8IN NPTF,SS316,CL3000"/>
    <n v="5"/>
    <s v="NOS"/>
    <n v="472"/>
    <m/>
    <n v="2360"/>
    <n v="84812000"/>
    <n v="7.4999999999999997E-2"/>
    <m/>
    <n v="0"/>
    <m/>
    <n v="0.1"/>
    <m/>
    <n v="0.18"/>
    <s v="001/2017-III368"/>
    <n v="177"/>
    <n v="0"/>
    <n v="17.7"/>
    <n v="459.84599999999995"/>
    <n v="654.54599999999994"/>
    <s v="DOC PENDING_INV/EXIT/INV/096"/>
    <s v="2000CH010P4103080003"/>
    <s v="0P4103080003"/>
    <n v="292105618324"/>
    <s v="6049236"/>
    <d v="2021-06-16T00:00:00"/>
    <d v="2021-06-08T00:00:00"/>
    <e v="#N/A"/>
    <e v="#N/A"/>
    <e v="#N/A"/>
    <s v="Local"/>
    <m/>
    <m/>
    <m/>
    <m/>
    <m/>
    <m/>
    <n v="2000"/>
    <s v="CH01"/>
    <s v="0P4103080003"/>
    <s v="Verification Completed by NSS"/>
    <m/>
    <s v="FCP/48/SI/0418"/>
    <n v="5"/>
    <x v="1437"/>
    <s v="PHASE_3_ACT"/>
    <m/>
    <m/>
    <n v="1283"/>
    <x v="2"/>
    <n v="472"/>
    <d v="2021-06-01T00:00:00"/>
    <s v="(R). MANUFACTURE OF MACHINERY AND EQUIPMENT"/>
    <n v="722"/>
    <n v="114"/>
    <n v="118.1"/>
    <n v="153"/>
    <n v="130.80000000000001"/>
    <n v="1.1075359864521592"/>
    <n v="1292"/>
    <n v="2613.7849280270957"/>
    <m/>
    <m/>
  </r>
  <r>
    <n v="1470"/>
    <n v="291811497154"/>
    <x v="350"/>
    <s v="Metro Trading Co."/>
    <s v="LUG,RING,CU,2.5MM²,8MM"/>
    <n v="829"/>
    <s v="EA"/>
    <n v="2.8400000000000003"/>
    <m/>
    <n v="2354.36"/>
    <n v="85361090"/>
    <n v="0.1"/>
    <n v="0"/>
    <n v="0"/>
    <n v="0"/>
    <n v="0.1"/>
    <n v="0"/>
    <n v="0.18"/>
    <s v="001/2017 - III388A"/>
    <n v="235.43600000000004"/>
    <n v="0"/>
    <n v="23.543600000000005"/>
    <n v="470.40112800000003"/>
    <n v="729.38072800000009"/>
    <s v="DOC PENDING_INV/EXIT/INV/084"/>
    <s v="2000CH010T5578900007"/>
    <s v="0T5578900007"/>
    <n v="291811497154"/>
    <s v="6088123"/>
    <d v="2018-12-29T00:00:00"/>
    <d v="2018-12-28T00:00:00"/>
    <e v="#N/A"/>
    <e v="#N/A"/>
    <e v="#N/A"/>
    <s v="Local"/>
    <m/>
    <m/>
    <m/>
    <m/>
    <m/>
    <m/>
    <n v="2000"/>
    <s v="CH01"/>
    <s v="0T5578900007"/>
    <s v="Verification Completed by NSS"/>
    <m/>
    <s v="T/3074"/>
    <n v="829"/>
    <x v="1438"/>
    <s v="PHASE_1_ACT"/>
    <m/>
    <n v="1"/>
    <n v="2176"/>
    <x v="2"/>
    <n v="2.8400000000000003"/>
    <d v="2018-12-01T00:00:00"/>
    <s v="(R). MANUFACTURE OF MACHINERY AND EQUIPMENT"/>
    <n v="722"/>
    <n v="84"/>
    <n v="111.8"/>
    <n v="153"/>
    <n v="130.80000000000001"/>
    <n v="1.1699463327370305"/>
    <n v="2205"/>
    <n v="2754.4748479427553"/>
    <m/>
    <m/>
  </r>
  <r>
    <n v="1471"/>
    <n v="291802593320"/>
    <x v="394"/>
    <s v="Etech Appliances"/>
    <s v="SPANNER,OPEN,NON-SPARKING,12X13MM,AL BRZ"/>
    <n v="4"/>
    <s v="EA"/>
    <n v="588"/>
    <m/>
    <n v="2352"/>
    <n v="82041110"/>
    <n v="0.1"/>
    <m/>
    <n v="0"/>
    <m/>
    <n v="0.1"/>
    <m/>
    <n v="0.18"/>
    <s v="001/2017-III295"/>
    <n v="235.20000000000002"/>
    <n v="0"/>
    <n v="23.520000000000003"/>
    <n v="469.92959999999994"/>
    <n v="728.64959999999996"/>
    <s v="DOC PENDING_INV/EXIT/INV/098"/>
    <s v="2000CH010T4531080059"/>
    <s v="0T4531080059"/>
    <n v="291802593320"/>
    <s v="6021181"/>
    <d v="2018-03-28T00:00:00"/>
    <d v="2018-03-27T00:00:00"/>
    <e v="#N/A"/>
    <e v="#N/A"/>
    <e v="#N/A"/>
    <s v="Local"/>
    <m/>
    <m/>
    <m/>
    <m/>
    <m/>
    <m/>
    <n v="2000"/>
    <s v="CH01"/>
    <s v="0T4531080059"/>
    <s v="Verification Completed by NSS"/>
    <s v="Phaze1_Part_2"/>
    <s v="17189651/G1903575"/>
    <n v="4"/>
    <x v="1439"/>
    <s v="PHASE_3_ACT"/>
    <m/>
    <m/>
    <n v="2452"/>
    <x v="2"/>
    <n v="588"/>
    <d v="2018-03-01T00:00:00"/>
    <s v="(R). MANUFACTURE OF MACHINERY AND EQUIPMENT"/>
    <n v="722"/>
    <n v="75"/>
    <n v="109.9"/>
    <n v="153"/>
    <n v="130.80000000000001"/>
    <n v="1.1901728844404005"/>
    <n v="2480"/>
    <n v="2799.2866242038217"/>
    <m/>
    <m/>
  </r>
  <r>
    <n v="1472"/>
    <n v="291908621104"/>
    <x v="177"/>
    <s v="GE OIL &amp; GAS India PVT LTD"/>
    <s v="O-RING,971886017-697-0000,MASON"/>
    <n v="2"/>
    <s v="NOS"/>
    <n v="1166.885"/>
    <m/>
    <n v="2333.77"/>
    <n v="40169320"/>
    <n v="0.1"/>
    <n v="0"/>
    <n v="0"/>
    <m/>
    <n v="0.1"/>
    <n v="0"/>
    <n v="0.18"/>
    <s v="001/2017-III123A"/>
    <n v="233.37700000000001"/>
    <n v="0"/>
    <n v="23.337700000000002"/>
    <n v="466.28724599999998"/>
    <n v="723.00194599999998"/>
    <s v="DOC PENDING_INV/EXIT/INV/073"/>
    <s v="2000CH010P4102211942"/>
    <s v="0P4102211942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11942"/>
    <s v="Verification Completed by NSS"/>
    <s v="Phaze_2"/>
    <s v="F25511206167"/>
    <n v="2"/>
    <x v="1440"/>
    <s v="PHASE_1_ACT"/>
    <m/>
    <s v="Documents required for remaining qty"/>
    <n v="1938"/>
    <x v="2"/>
    <n v="1166.885"/>
    <d v="2019-08-01T00:00:00"/>
    <s v="(R). MANUFACTURE OF MACHINERY AND EQUIPMENT"/>
    <n v="722"/>
    <n v="92"/>
    <n v="113.6"/>
    <n v="153"/>
    <n v="130.80000000000001"/>
    <n v="1.1514084507042255"/>
    <n v="1962"/>
    <n v="2687.1225000000004"/>
    <m/>
    <m/>
  </r>
  <r>
    <n v="1473"/>
    <n v="292213011112"/>
    <x v="327"/>
    <s v="IGP Engineers Pvt. Ltd."/>
    <s v="GSKT,GRVD,MTL,CL150,RF,GPH,SS,2IN,51KF"/>
    <n v="21"/>
    <s v="NOS"/>
    <n v="110.85714285714286"/>
    <m/>
    <n v="2328"/>
    <n v="84841010"/>
    <n v="7.4999999999999997E-2"/>
    <n v="0"/>
    <n v="0"/>
    <n v="0"/>
    <n v="0.1"/>
    <n v="0"/>
    <n v="0.18"/>
    <s v="001/2017 - III369B"/>
    <n v="174.6"/>
    <n v="0"/>
    <n v="17.46"/>
    <n v="453.61079999999998"/>
    <n v="645.67079999999999"/>
    <s v="DOC PENDING_INV/EXIT/INV/082"/>
    <s v="2000CH010T2541870007"/>
    <s v="0T2541870007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870007"/>
    <s v="Verification Completed by NSS"/>
    <m/>
    <s v="IGP09023/22-23"/>
    <n v="21"/>
    <x v="1441"/>
    <s v="PHASE_1_ACT"/>
    <m/>
    <m/>
    <n v="741"/>
    <x v="2"/>
    <n v="110.85714285714286"/>
    <d v="2022-12-01T00:00:00"/>
    <s v="(R). MANUFACTURE OF MACHINERY AND EQUIPMENT"/>
    <n v="722"/>
    <n v="132"/>
    <n v="126.3"/>
    <n v="153"/>
    <n v="130.80000000000001"/>
    <n v="1.0356294536817103"/>
    <n v="744"/>
    <n v="2410.9453681710215"/>
    <m/>
    <m/>
  </r>
  <r>
    <n v="1474"/>
    <n v="171801881672"/>
    <x v="65"/>
    <s v="SEW EURODRIVE INDIA PRIVATE LIMITED"/>
    <s v="FLINR,OIL,116653,SEW-EURO"/>
    <n v="8"/>
    <s v="NOS"/>
    <n v="290.30374999999873"/>
    <m/>
    <n v="2322.4299999999898"/>
    <n v="40169990"/>
    <n v="0.2"/>
    <n v="0"/>
    <n v="0"/>
    <n v="0"/>
    <n v="0.1"/>
    <n v="0"/>
    <n v="0.18"/>
    <s v="001/2017-III123A"/>
    <n v="464.485999999998"/>
    <n v="0"/>
    <n v="46.4485999999998"/>
    <n v="510.00562799999773"/>
    <n v="1020.9402279999955"/>
    <s v="DOC PENDING_INV/EXIT/INV/066"/>
    <s v="2000CH010P1005011832"/>
    <s v="0P1005011832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5011832"/>
    <s v="Verification Completed by NSS"/>
    <m/>
    <n v="2305020206"/>
    <n v="8"/>
    <x v="1442"/>
    <s v="PHASE_1_ACT"/>
    <m/>
    <s v="DOCUMENTS REQUIRED FOR REMAINING QTY"/>
    <n v="2346"/>
    <x v="0"/>
    <n v="290.30374999999873"/>
    <d v="2018-07-01T00:00:00"/>
    <s v="(J). MANUFACTURE OF CHEMICALS AND CHEMICAL PRODUCTS"/>
    <n v="364"/>
    <n v="79"/>
    <n v="118.3"/>
    <n v="153"/>
    <n v="136.4"/>
    <n v="1.1530008453085376"/>
    <n v="2358"/>
    <n v="2677.7637531698952"/>
    <m/>
    <m/>
  </r>
  <r>
    <n v="1475"/>
    <m/>
    <x v="11"/>
    <s v="Sulzer Pumps India Pvt. Ltd."/>
    <s v="WEAR RING,104047063500,SULZ-PMP"/>
    <n v="1"/>
    <s v="EA"/>
    <n v="2322"/>
    <m/>
    <n v="2322"/>
    <n v="84834000"/>
    <n v="7.4999999999999997E-2"/>
    <m/>
    <m/>
    <m/>
    <n v="0.1"/>
    <m/>
    <n v="0.18"/>
    <s v="001/2017-III369A"/>
    <n v="174.15"/>
    <n v="0"/>
    <n v="17.415000000000003"/>
    <n v="452.44169999999997"/>
    <n v="644.00669999999991"/>
    <s v="DOC PENDING_INV/EXIT/INV/164"/>
    <s v="2000GS010P4205021004"/>
    <s v="2000GS010P4205021004"/>
    <n v="291503606354"/>
    <n v="12128"/>
    <d v="2015-09-29T00:00:00"/>
    <d v="2015-07-27T00:00:00"/>
    <e v="#N/A"/>
    <e v="#N/A"/>
    <e v="#N/A"/>
    <s v="Local"/>
    <m/>
    <m/>
    <m/>
    <m/>
    <m/>
    <m/>
    <n v="2000"/>
    <s v="GS01"/>
    <s v="0P4205021004"/>
    <s v="Verification Completed by NSS"/>
    <m/>
    <s v="800015025"/>
    <n v="1"/>
    <x v="1443"/>
    <s v="PHASE_6_ACT"/>
    <m/>
    <m/>
    <n v="3426"/>
    <x v="2"/>
    <n v="2322"/>
    <d v="2015-07-01T00:00:00"/>
    <s v="(R). MANUFACTURE OF MACHINERY AND EQUIPMENT"/>
    <n v="722"/>
    <n v="43"/>
    <n v="110.2"/>
    <n v="153"/>
    <n v="130.80000000000001"/>
    <n v="1.1869328493647913"/>
    <n v="3454"/>
    <n v="2756.0580762250452"/>
    <m/>
    <m/>
  </r>
  <r>
    <n v="1476"/>
    <n v="292104563446"/>
    <x v="259"/>
    <s v="Fluid Controls Private Limited"/>
    <s v="CAP,BL,TUBE,COMPR,SS316,3/4IN"/>
    <n v="10"/>
    <s v="EA"/>
    <n v="231"/>
    <m/>
    <n v="2310"/>
    <n v="73072200"/>
    <n v="0.1"/>
    <s v="050/2017-377"/>
    <n v="0"/>
    <m/>
    <n v="0.1"/>
    <m/>
    <n v="0.18"/>
    <s v="001/2017-III221"/>
    <n v="231"/>
    <n v="0"/>
    <n v="23.1"/>
    <n v="461.53799999999995"/>
    <n v="715.63799999999992"/>
    <s v="DOC PENDING_INV/EXIT/INV/098"/>
    <s v="2000CH010T1739190002"/>
    <s v="0T1739190002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190002"/>
    <s v="Verification Completed by NSS"/>
    <m/>
    <s v="FCP/48/SI/0108"/>
    <n v="10"/>
    <x v="1444"/>
    <s v="PHASE_3_ACT"/>
    <m/>
    <m/>
    <n v="1335"/>
    <x v="2"/>
    <n v="231"/>
    <d v="2021-04-01T00:00:00"/>
    <s v="(R). MANUFACTURE OF MACHINERY AND EQUIPMENT"/>
    <n v="722"/>
    <n v="112"/>
    <n v="116.7"/>
    <n v="153"/>
    <n v="130.80000000000001"/>
    <n v="1.1208226221079691"/>
    <n v="1353"/>
    <n v="2589.1002570694086"/>
    <m/>
    <m/>
  </r>
  <r>
    <n v="1477"/>
    <n v="292309437696"/>
    <x v="218"/>
    <s v="Millstores Corporation"/>
    <s v="BRG,BALL,MET,6208 ZZ,40MM,80MM,18MM,SKF"/>
    <n v="4"/>
    <s v="NOS"/>
    <n v="573.03999999999746"/>
    <m/>
    <n v="2292.1599999999899"/>
    <n v="84821013"/>
    <n v="7.4999999999999997E-2"/>
    <m/>
    <n v="0"/>
    <n v="0"/>
    <n v="0.1"/>
    <n v="0"/>
    <n v="0.18"/>
    <s v="001/2017 -III369"/>
    <n v="171.91199999999924"/>
    <n v="0"/>
    <n v="17.191199999999924"/>
    <n v="446.62737599999798"/>
    <n v="635.7305759999972"/>
    <s v="DOC PENDING_INV/EXIT/INV/094"/>
    <s v="2000CH010T3002010470"/>
    <s v="0T3002010470"/>
    <n v="292309437696"/>
    <s v="6076675"/>
    <d v="2023-09-04T00:00:00"/>
    <d v="2023-09-01T00:00:00"/>
    <e v="#N/A"/>
    <e v="#N/A"/>
    <e v="#N/A"/>
    <s v="Local"/>
    <m/>
    <m/>
    <m/>
    <m/>
    <m/>
    <m/>
    <n v="2000"/>
    <s v="CH01"/>
    <s v="0T3002010470"/>
    <s v="New_Line item_ Addition"/>
    <m/>
    <s v="BD2565"/>
    <n v="4"/>
    <x v="1445"/>
    <s v="PHASE_2_ACT"/>
    <m/>
    <s v="Documents required for remaining qty"/>
    <n v="468"/>
    <x v="2"/>
    <n v="573.03999999999746"/>
    <d v="2023-09-01T00:00:00"/>
    <s v="(R). MANUFACTURE OF MACHINERY AND EQUIPMENT"/>
    <n v="722"/>
    <n v="141"/>
    <n v="129.19999999999999"/>
    <n v="153"/>
    <n v="130.80000000000001"/>
    <n v="1.0123839009287927"/>
    <n v="470"/>
    <n v="2320.5458823529311"/>
    <m/>
    <m/>
  </r>
  <r>
    <n v="1478"/>
    <n v="292112554694"/>
    <x v="445"/>
    <s v="STARFLEX SEALING INDIA PVT LTD"/>
    <s v="GSKT,SPIRAL,GPH,407X460X5MM"/>
    <n v="5"/>
    <s v="NOS"/>
    <n v="458"/>
    <m/>
    <n v="2290"/>
    <n v="84841010"/>
    <n v="7.4999999999999997E-2"/>
    <n v="0"/>
    <n v="0"/>
    <n v="0"/>
    <n v="0.1"/>
    <n v="0"/>
    <n v="0.18"/>
    <s v="001/2017 - III369B"/>
    <n v="171.75"/>
    <n v="0"/>
    <n v="17.175000000000001"/>
    <n v="446.20650000000001"/>
    <n v="635.13149999999996"/>
    <s v="DOC PENDING_INV/EXIT/INV/083"/>
    <s v="2000CH010T2549880046"/>
    <s v="0T2549880046"/>
    <n v="292112554694"/>
    <s v="6108861"/>
    <d v="2021-12-20T00:00:00"/>
    <d v="2021-11-27T00:00:00"/>
    <e v="#N/A"/>
    <e v="#N/A"/>
    <e v="#N/A"/>
    <s v="Local"/>
    <m/>
    <m/>
    <m/>
    <m/>
    <m/>
    <m/>
    <n v="2000"/>
    <s v="CH01"/>
    <s v="0T2549880046"/>
    <s v="Verification Completed by NSS"/>
    <m/>
    <s v="A012122/LUB00019"/>
    <n v="5"/>
    <x v="1446"/>
    <s v="PHASE_1_ACT"/>
    <m/>
    <s v="DOCUMENTS REQUIRED FOR REMAINING QTY."/>
    <n v="1111"/>
    <x v="2"/>
    <n v="458"/>
    <d v="2021-11-01T00:00:00"/>
    <s v="(R). MANUFACTURE OF MACHINERY AND EQUIPMENT"/>
    <n v="722"/>
    <n v="119"/>
    <n v="120.8"/>
    <n v="153"/>
    <n v="130.80000000000001"/>
    <n v="1.0827814569536425"/>
    <n v="1139"/>
    <n v="2479.5695364238413"/>
    <m/>
    <m/>
  </r>
  <r>
    <n v="1479"/>
    <n v="291703264554"/>
    <x v="341"/>
    <s v="Jay Project"/>
    <s v="LOCK WSHR,CS,KPD 40/20A,4150002,KBL"/>
    <n v="12"/>
    <s v="NOS"/>
    <n v="31.656666666666666"/>
    <m/>
    <n v="379.88"/>
    <n v="84139120"/>
    <n v="7.4999999999999997E-2"/>
    <n v="0"/>
    <n v="0"/>
    <n v="0"/>
    <n v="0.1"/>
    <n v="0"/>
    <n v="0.18"/>
    <s v="001/2017-III308B"/>
    <n v="28.491"/>
    <n v="0"/>
    <n v="2.8491"/>
    <n v="74.019617999999994"/>
    <n v="105.35971799999999"/>
    <s v="DOC PENDING_INV/EXIT/INV/077"/>
    <s v="2000GS010P4205041292"/>
    <s v="0P4205041292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41292"/>
    <s v="Verification Completed by NSS"/>
    <s v="Phaze1_Part_2"/>
    <n v="17018"/>
    <n v="12"/>
    <x v="1447"/>
    <s v="PHASE_1_ACT"/>
    <m/>
    <s v="documents required for remaining qty"/>
    <n v="2791"/>
    <x v="2"/>
    <n v="189.94000000000003"/>
    <d v="2017-04-01T00:00:00"/>
    <s v="(R). MANUFACTURE OF MACHINERY AND EQUIPMENT"/>
    <n v="722"/>
    <n v="64"/>
    <n v="108.3"/>
    <n v="153"/>
    <n v="130.80000000000001"/>
    <n v="1.2077562326869808"/>
    <n v="2814"/>
    <n v="2752.8146260387821"/>
    <m/>
    <m/>
  </r>
  <r>
    <n v="1480"/>
    <n v="291706336401"/>
    <x v="144"/>
    <s v="Swelore Engineering Pvt. Ltd."/>
    <s v="O-RING,46742.5P55,WDD-1750/56,SWELORE"/>
    <n v="13"/>
    <s v="EA"/>
    <n v="175"/>
    <m/>
    <n v="2275"/>
    <n v="84139110"/>
    <n v="7.4999999999999997E-2"/>
    <n v="0"/>
    <n v="0"/>
    <n v="0"/>
    <n v="0.1"/>
    <n v="0"/>
    <n v="0.18"/>
    <s v="001/2017-III317A"/>
    <n v="170.625"/>
    <n v="0"/>
    <n v="17.0625"/>
    <n v="443.28375"/>
    <n v="630.97125000000005"/>
    <s v="DOC PENDING_INV/EXIT/INV/078"/>
    <s v="2000GS010P4207030234"/>
    <s v="0P4207030234"/>
    <n v="291706336401"/>
    <s v="6054046"/>
    <d v="2017-11-04T00:00:00"/>
    <d v="2017-10-04T00:00:00"/>
    <e v="#N/A"/>
    <e v="#N/A"/>
    <e v="#N/A"/>
    <s v="Local"/>
    <m/>
    <m/>
    <m/>
    <m/>
    <m/>
    <m/>
    <n v="2000"/>
    <s v="GS01"/>
    <s v="0P4207030234"/>
    <s v="Verification Completed by NSS"/>
    <m/>
    <n v="470"/>
    <n v="13"/>
    <x v="1448"/>
    <s v="PHASE_1_ACT"/>
    <m/>
    <n v="1"/>
    <n v="2626"/>
    <x v="2"/>
    <n v="175"/>
    <d v="2017-10-01T00:00:00"/>
    <s v="(R). MANUFACTURE OF MACHINERY AND EQUIPMENT"/>
    <n v="722"/>
    <n v="70"/>
    <n v="109"/>
    <n v="153"/>
    <n v="130.80000000000001"/>
    <n v="1.2000000000000002"/>
    <n v="2631"/>
    <n v="2730.0000000000005"/>
    <m/>
    <m/>
  </r>
  <r>
    <n v="1481"/>
    <n v="291803932803"/>
    <x v="446"/>
    <s v="SOFTHARD automation Pvt Ltd"/>
    <s v="CT,250/5A,5VA,CL.1,SOFTHARD"/>
    <n v="5"/>
    <s v="EA"/>
    <n v="453.6"/>
    <m/>
    <n v="2268"/>
    <n v="85043100"/>
    <n v="0.1"/>
    <n v="0"/>
    <n v="0"/>
    <n v="0"/>
    <n v="0.1"/>
    <n v="0"/>
    <n v="0.18"/>
    <s v="001/2017-III375"/>
    <n v="226.8"/>
    <n v="0"/>
    <n v="22.680000000000003"/>
    <n v="453.14639999999997"/>
    <n v="702.62639999999999"/>
    <s v="DOC PENDING_INV/EXIT/INV/067"/>
    <s v="2000CH010P1149010275"/>
    <s v="0P1149010275"/>
    <n v="291803932803"/>
    <s v="6031539"/>
    <d v="2018-05-14T00:00:00"/>
    <d v="2018-05-08T00:00:00"/>
    <e v="#N/A"/>
    <e v="#N/A"/>
    <e v="#N/A"/>
    <s v="Local"/>
    <m/>
    <m/>
    <m/>
    <m/>
    <m/>
    <m/>
    <n v="2000"/>
    <s v="CH01"/>
    <s v="0P1149010275"/>
    <s v="Verification Completed by NSS"/>
    <s v="Phaze_2"/>
    <s v="GST/0192"/>
    <n v="5"/>
    <x v="1449"/>
    <s v="PHASE_1_ACT"/>
    <m/>
    <m/>
    <n v="2410"/>
    <x v="1"/>
    <n v="453.6"/>
    <d v="2018-05-01T00:00:00"/>
    <s v="(Q). MANUFACTURE OF ELECTRICAL EQUIPMENT"/>
    <n v="666"/>
    <n v="77"/>
    <n v="110.8"/>
    <n v="153"/>
    <n v="133.4"/>
    <n v="1.203971119133574"/>
    <n v="2419"/>
    <n v="2730.6064981949457"/>
    <m/>
    <m/>
  </r>
  <r>
    <n v="1482"/>
    <n v="291604728763"/>
    <x v="119"/>
    <s v="EMERSON PROCESS MANAGEMENT"/>
    <s v="PCKG BOX RING,1/2IN,12B5775X012,FISH-CO"/>
    <n v="4"/>
    <s v="EA"/>
    <n v="562.66499999999746"/>
    <m/>
    <n v="2250.6599999999899"/>
    <n v="84819090"/>
    <n v="7.4999999999999997E-2"/>
    <n v="0"/>
    <n v="0"/>
    <n v="0"/>
    <n v="0.1"/>
    <n v="0"/>
    <n v="0.18"/>
    <s v="001/2017-III368"/>
    <n v="168.79949999999923"/>
    <n v="0"/>
    <n v="16.879949999999923"/>
    <n v="438.54110099999804"/>
    <n v="624.22055099999716"/>
    <s v="DOC PENDING_INV/EXIT/INV/072"/>
    <s v="2000CH010P4102210586"/>
    <s v="0P4102210586"/>
    <n v="291604728763"/>
    <s v="0045120"/>
    <d v="2016-10-10T00:00:00"/>
    <d v="2016-09-16T00:00:00"/>
    <e v="#N/A"/>
    <e v="#N/A"/>
    <e v="#N/A"/>
    <s v="Local"/>
    <m/>
    <m/>
    <m/>
    <m/>
    <m/>
    <m/>
    <n v="2000"/>
    <s v="CH01"/>
    <s v="0P4102210586"/>
    <s v="Verification Completed by NSS"/>
    <m/>
    <n v="6316001236"/>
    <n v="4"/>
    <x v="1450"/>
    <s v="PHASE_1_ACT"/>
    <m/>
    <s v="ITEM DOES NOT MATCH WITH INVOICE"/>
    <n v="3009"/>
    <x v="2"/>
    <n v="562.66499999999746"/>
    <d v="2016-09-01T00:00:00"/>
    <s v="(R). MANUFACTURE OF MACHINERY AND EQUIPMENT"/>
    <n v="722"/>
    <n v="57"/>
    <n v="107.4"/>
    <n v="153"/>
    <n v="130.80000000000001"/>
    <n v="1.217877094972067"/>
    <n v="3026"/>
    <n v="2741.0272625698199"/>
    <m/>
    <m/>
  </r>
  <r>
    <n v="1483"/>
    <n v="171700544190"/>
    <x v="24"/>
    <s v="Pepperl and Fuchs (India) Pvt. Ltd."/>
    <s v="SW,PROX,8MM, NJ8-18GM50-E2,PEPPERL"/>
    <n v="1"/>
    <s v="NOS"/>
    <n v="2237.88"/>
    <m/>
    <n v="2237.88"/>
    <n v="85365090"/>
    <n v="0.1"/>
    <n v="0"/>
    <n v="0"/>
    <n v="0"/>
    <n v="0.1"/>
    <n v="0"/>
    <n v="0.18"/>
    <s v="001/2017-III388A"/>
    <n v="223.78800000000001"/>
    <n v="0"/>
    <n v="22.378800000000002"/>
    <n v="447.128424"/>
    <n v="693.29522399999996"/>
    <s v="DOC PENDING_INV/EXIT/INV/075"/>
    <s v="2000GS010P4158090022"/>
    <s v="0P4158090022"/>
    <e v="#N/A"/>
    <e v="#N/A"/>
    <e v="#N/A"/>
    <d v="2017-02-24T00:00:00"/>
    <n v="171700544190"/>
    <s v="0000947"/>
    <d v="2017-03-08T00:00:00"/>
    <s v="Import"/>
    <m/>
    <m/>
    <m/>
    <m/>
    <m/>
    <m/>
    <n v="2000"/>
    <s v="GS01"/>
    <s v="0P4158090022"/>
    <s v="Verification Completed by NSS"/>
    <s v="Phaze1_Part_2"/>
    <n v="2016600304"/>
    <n v="1"/>
    <x v="1451"/>
    <s v="PHASE_1_ACT"/>
    <m/>
    <n v="1"/>
    <n v="2848"/>
    <x v="1"/>
    <n v="2237.88"/>
    <d v="2017-02-01T00:00:00"/>
    <s v="(Q). MANUFACTURE OF ELECTRICAL EQUIPMENT"/>
    <n v="666"/>
    <n v="62"/>
    <n v="108"/>
    <n v="153"/>
    <n v="133.4"/>
    <n v="1.2351851851851852"/>
    <n v="2873"/>
    <n v="2764.1962222222223"/>
    <m/>
    <m/>
  </r>
  <r>
    <n v="1484"/>
    <n v="291901197335"/>
    <x v="447"/>
    <s v="Etech Appliances"/>
    <s v="SCR,TAPPING,03,F/CS40Y,HITACHI"/>
    <n v="47"/>
    <s v="EA"/>
    <n v="47.536808510638295"/>
    <m/>
    <n v="2234.23"/>
    <n v="73181400"/>
    <n v="0.15"/>
    <n v="0"/>
    <n v="0"/>
    <n v="0"/>
    <n v="0.1"/>
    <n v="0"/>
    <n v="0.18"/>
    <s v="001/2017 - III232"/>
    <n v="335.1345"/>
    <n v="0"/>
    <n v="33.513449999999999"/>
    <n v="468.51803100000001"/>
    <n v="837.16598099999999"/>
    <s v="DOC PENDING_INV/EXIT/INV/064"/>
    <s v="2000CH010T4003060022"/>
    <s v="0T4003060022"/>
    <n v="291901197335"/>
    <s v="6009063"/>
    <d v="2019-02-06T00:00:00"/>
    <d v="2019-02-04T00:00:00"/>
    <e v="#N/A"/>
    <e v="#N/A"/>
    <e v="#N/A"/>
    <s v="Local"/>
    <m/>
    <m/>
    <m/>
    <m/>
    <m/>
    <m/>
    <n v="2000"/>
    <s v="CH01"/>
    <s v="0T4003060022"/>
    <s v="Verification Completed by NSS"/>
    <m/>
    <n v="18199670"/>
    <n v="47"/>
    <x v="1452"/>
    <s v="PHASE_1_ACT"/>
    <m/>
    <s v="DOCUMENTS REQUIRED FOR REMAINING QTY"/>
    <n v="2138"/>
    <x v="2"/>
    <n v="47.536808510638295"/>
    <d v="2019-02-01T00:00:00"/>
    <s v="(R). MANUFACTURE OF MACHINERY AND EQUIPMENT"/>
    <n v="722"/>
    <n v="86"/>
    <n v="111.5"/>
    <n v="153"/>
    <n v="130.80000000000001"/>
    <n v="1.1730941704035875"/>
    <n v="2143"/>
    <n v="2620.9621883408076"/>
    <m/>
    <m/>
  </r>
  <r>
    <n v="1485"/>
    <n v="291703559184"/>
    <x v="430"/>
    <s v="Jay Project"/>
    <s v="OIL SEAL SET,KPD 20/16 QF,SUBSOS,KBL"/>
    <n v="8"/>
    <s v="NOS"/>
    <n v="276.13499999999874"/>
    <m/>
    <n v="2209.0799999999899"/>
    <n v="84139120"/>
    <n v="7.4999999999999997E-2"/>
    <n v="0"/>
    <n v="0"/>
    <n v="0"/>
    <n v="0.1"/>
    <n v="0"/>
    <n v="0.18"/>
    <s v="001/2017-III308B"/>
    <n v="165.68099999999924"/>
    <n v="0"/>
    <n v="16.568099999999927"/>
    <n v="430.439237999998"/>
    <n v="612.6883379999972"/>
    <s v="DOC PENDING_INV/EXIT/INV/077"/>
    <s v="2000GS010P4205031824"/>
    <s v="0P4205031824"/>
    <n v="291703559184"/>
    <s v="6034417"/>
    <d v="2017-07-12T00:00:00"/>
    <d v="2017-05-25T00:00:00"/>
    <e v="#N/A"/>
    <e v="#N/A"/>
    <e v="#N/A"/>
    <s v="Local"/>
    <m/>
    <m/>
    <m/>
    <m/>
    <m/>
    <m/>
    <n v="2000"/>
    <s v="GS01"/>
    <s v="0P4205031824"/>
    <s v="Verification Completed by NSS"/>
    <s v="Phaze1_Part_2"/>
    <n v="17042"/>
    <n v="8"/>
    <x v="1453"/>
    <s v="PHASE_1_ACT"/>
    <m/>
    <n v="1"/>
    <n v="2758"/>
    <x v="2"/>
    <n v="276.13499999999874"/>
    <d v="2017-05-01T00:00:00"/>
    <s v="(R). MANUFACTURE OF MACHINERY AND EQUIPMENT"/>
    <n v="722"/>
    <n v="65"/>
    <n v="108.1"/>
    <n v="153"/>
    <n v="130.80000000000001"/>
    <n v="1.2099907493061981"/>
    <n v="2784"/>
    <n v="2672.9663644773241"/>
    <m/>
    <m/>
  </r>
  <r>
    <n v="1486"/>
    <n v="292003594805"/>
    <x v="423"/>
    <s v="Automatic Electric Ltd."/>
    <s v="METER VOLT,0TO500V,96X96MM,AUTO-ELC"/>
    <n v="5"/>
    <s v="EA"/>
    <n v="439.39600000000002"/>
    <m/>
    <n v="2196.98"/>
    <n v="90303310"/>
    <n v="7.4999999999999997E-2"/>
    <m/>
    <n v="0"/>
    <m/>
    <n v="0.1"/>
    <m/>
    <n v="0.18"/>
    <s v="001/2017 -III420"/>
    <n v="164.77349999999998"/>
    <n v="0"/>
    <n v="16.477349999999998"/>
    <n v="428.08155299999999"/>
    <n v="609.332403"/>
    <s v="DOC PENDING_INV/EXIT/INV/098"/>
    <s v="2000CH010T4607080003"/>
    <s v="0T4607080003"/>
    <n v="292003594805"/>
    <s v="6030605"/>
    <d v="2020-05-20T00:00:00"/>
    <d v="2020-03-18T00:00:00"/>
    <e v="#N/A"/>
    <e v="#N/A"/>
    <e v="#N/A"/>
    <s v="Local"/>
    <m/>
    <m/>
    <m/>
    <m/>
    <m/>
    <m/>
    <n v="2000"/>
    <s v="CH01"/>
    <s v="0T4607080003"/>
    <s v="Verification Completed by NSS"/>
    <s v="Phaze_2"/>
    <n v="3281056"/>
    <n v="5"/>
    <x v="1454"/>
    <s v="PHASE_3_ACT"/>
    <m/>
    <m/>
    <n v="1730"/>
    <x v="1"/>
    <n v="439.39600000000002"/>
    <d v="2020-03-01T00:00:00"/>
    <s v="(Q). MANUFACTURE OF ELECTRICAL EQUIPMENT"/>
    <n v="666"/>
    <n v="99"/>
    <n v="111.5"/>
    <n v="153"/>
    <n v="133.4"/>
    <n v="1.1964125560538117"/>
    <n v="1749"/>
    <n v="2628.4944573991033"/>
    <m/>
    <m/>
  </r>
  <r>
    <n v="1487"/>
    <n v="291603875205"/>
    <x v="322"/>
    <s v="Flowserve India Controls Pvt. Ltd."/>
    <s v="O-RING,BRG CARRIER,L451KA073,FLOW-PMP"/>
    <n v="34"/>
    <s v="NOS"/>
    <n v="64.604411764705887"/>
    <m/>
    <n v="2196.5500000000002"/>
    <n v="84841090"/>
    <n v="7.4999999999999997E-2"/>
    <n v="0"/>
    <n v="0"/>
    <n v="0"/>
    <n v="0.1"/>
    <n v="0"/>
    <n v="0.18"/>
    <s v="001/2017-III369B"/>
    <n v="164.74125000000001"/>
    <n v="0"/>
    <n v="16.474125000000001"/>
    <n v="427.99776750000007"/>
    <n v="609.2131425"/>
    <s v="DOC PENDING_INV/EXIT/INV/076"/>
    <s v="2000GS010P4205030978"/>
    <s v="0P4205030978"/>
    <n v="291603875205"/>
    <s v="0037494"/>
    <d v="2016-08-20T00:00:00"/>
    <d v="2016-06-29T00:00:00"/>
    <e v="#N/A"/>
    <e v="#N/A"/>
    <e v="#N/A"/>
    <s v="Local"/>
    <m/>
    <m/>
    <m/>
    <m/>
    <m/>
    <m/>
    <n v="2000"/>
    <s v="GS01"/>
    <s v="0P4205030978"/>
    <s v="Verification Completed by NSS"/>
    <s v="Phaze_2"/>
    <n v="201610319"/>
    <n v="34"/>
    <x v="1455"/>
    <s v="PHASE_1_ACT"/>
    <m/>
    <s v="documents required for remaining qty"/>
    <n v="3088"/>
    <x v="2"/>
    <n v="64.604411764705887"/>
    <d v="2016-06-01T00:00:00"/>
    <s v="(R). MANUFACTURE OF MACHINERY AND EQUIPMENT"/>
    <n v="722"/>
    <n v="54"/>
    <n v="108"/>
    <n v="153"/>
    <n v="130.80000000000001"/>
    <n v="1.2111111111111112"/>
    <n v="3118"/>
    <n v="2660.2661111111115"/>
    <m/>
    <m/>
  </r>
  <r>
    <n v="1488"/>
    <n v="171900089082"/>
    <x v="346"/>
    <s v="Kobe Steel, Ltd."/>
    <s v="LOCK WSHR,P-AA13-007#06,KOBE"/>
    <n v="2"/>
    <s v="PCS"/>
    <n v="1605.6"/>
    <m/>
    <n v="3211.2"/>
    <n v="73072900"/>
    <n v="0.1"/>
    <m/>
    <n v="0"/>
    <m/>
    <n v="0.1"/>
    <n v="0"/>
    <n v="0.18"/>
    <m/>
    <n v="321.12"/>
    <n v="0"/>
    <n v="32.112000000000002"/>
    <n v="641.59775999999999"/>
    <n v="994.82976000000008"/>
    <s v="DOC PENDING_INV/EXIT/INV/086"/>
    <s v="2000CH010P0801050354"/>
    <s v="0P0801050354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50354"/>
    <s v="Verification Completed by NSS"/>
    <m/>
    <s v="18-19764,5-0"/>
    <n v="2"/>
    <x v="1456"/>
    <s v="PHASE_2_ACT"/>
    <m/>
    <s v="DOCUMENTS REQUIRED FOR REMAINING QTY"/>
    <n v="2228"/>
    <x v="2"/>
    <n v="1097.2850000000001"/>
    <d v="2018-11-01T00:00:00"/>
    <s v="(R). MANUFACTURE OF MACHINERY AND EQUIPMENT"/>
    <n v="722"/>
    <n v="83"/>
    <n v="111.9"/>
    <n v="153"/>
    <n v="130.80000000000001"/>
    <n v="1.1689008042895443"/>
    <n v="2235"/>
    <n v="2565.2346380697054"/>
    <m/>
    <m/>
  </r>
  <r>
    <n v="1489"/>
    <n v="291604729290"/>
    <x v="119"/>
    <s v="Emerson Process Management"/>
    <s v="SEAL RING,1V659305092,FISH-CO"/>
    <n v="2"/>
    <s v="EA"/>
    <n v="1096.664999999995"/>
    <m/>
    <n v="2193.3299999999899"/>
    <n v="84819090"/>
    <n v="7.4999999999999997E-2"/>
    <n v="0"/>
    <n v="0"/>
    <n v="0"/>
    <n v="0.1"/>
    <n v="0"/>
    <n v="0.18"/>
    <s v="001/2017-III368"/>
    <n v="164.49974999999924"/>
    <n v="0"/>
    <n v="16.449974999999924"/>
    <n v="427.37035049999798"/>
    <n v="608.32007549999707"/>
    <s v="DOC PENDING_INV/EXIT/INV/072"/>
    <s v="2000CH010P4102210613"/>
    <s v="0P4102210613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10613"/>
    <s v="Verification Completed by NSS"/>
    <m/>
    <n v="6316001233"/>
    <n v="2"/>
    <x v="1457"/>
    <s v="PHASE_1_ACT"/>
    <m/>
    <s v="ITEM DOES NOT MATCH WITH INVOICE"/>
    <n v="3009"/>
    <x v="2"/>
    <n v="1096.664999999995"/>
    <d v="2016-09-01T00:00:00"/>
    <s v="(R). MANUFACTURE OF MACHINERY AND EQUIPMENT"/>
    <n v="722"/>
    <n v="57"/>
    <n v="107.4"/>
    <n v="153"/>
    <n v="130.80000000000001"/>
    <n v="1.217877094972067"/>
    <n v="3026"/>
    <n v="2671.2063687150712"/>
    <m/>
    <m/>
  </r>
  <r>
    <n v="1490"/>
    <n v="171900089082"/>
    <x v="346"/>
    <s v="Kobe Steel, Ltd."/>
    <s v="GSKT,M26020791#01,KOBE"/>
    <n v="4"/>
    <s v="PCS"/>
    <n v="602.1"/>
    <m/>
    <n v="2408.4"/>
    <n v="59111000"/>
    <n v="0.1"/>
    <m/>
    <n v="0"/>
    <m/>
    <n v="0.1"/>
    <n v="0"/>
    <n v="0.12"/>
    <m/>
    <n v="240.84000000000003"/>
    <n v="0"/>
    <n v="24.084000000000003"/>
    <n v="320.79888"/>
    <n v="585.72288000000003"/>
    <s v="DOC PENDING_INV/EXIT/INV/086"/>
    <s v="2000CH010P0801040391"/>
    <s v="0P0801040391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40391"/>
    <s v="Verification Completed by NSS"/>
    <m/>
    <s v="18-19764,5-0"/>
    <n v="4"/>
    <x v="1458"/>
    <s v="PHASE_2_ACT"/>
    <m/>
    <s v="DOCUMENTS REQUIRED FOR REMAINING QTY"/>
    <n v="2228"/>
    <x v="2"/>
    <n v="547.13499999999999"/>
    <d v="2018-11-01T00:00:00"/>
    <s v="(R). MANUFACTURE OF MACHINERY AND EQUIPMENT"/>
    <n v="722"/>
    <n v="83"/>
    <n v="111.9"/>
    <n v="153"/>
    <n v="130.80000000000001"/>
    <n v="1.1689008042895443"/>
    <n v="2235"/>
    <n v="2558.1861662198394"/>
    <m/>
    <m/>
  </r>
  <r>
    <n v="1491"/>
    <n v="292303563646"/>
    <x v="448"/>
    <s v="IGP Engineers Pvt. Ltd."/>
    <s v="GSKT,RJ,CS,OVAL,CL1500,2IN,52DA"/>
    <n v="14"/>
    <s v="EA"/>
    <n v="155"/>
    <m/>
    <n v="2170"/>
    <n v="84841090"/>
    <n v="7.4999999999999997E-2"/>
    <n v="0"/>
    <n v="0"/>
    <n v="0"/>
    <n v="0.1"/>
    <n v="0"/>
    <n v="0.18"/>
    <s v="001/2017-III369B"/>
    <n v="162.75"/>
    <n v="0"/>
    <n v="16.275000000000002"/>
    <n v="422.8245"/>
    <n v="601.84950000000003"/>
    <s v="DOC PENDING_INV/EXIT/INV/093"/>
    <s v="2000CH010T2548800001"/>
    <s v="0T2548800001"/>
    <n v="292303563646"/>
    <s v="6028721"/>
    <d v="2023-04-05T00:00:00"/>
    <d v="2023-03-21T00:00:00"/>
    <e v="#N/A"/>
    <e v="#N/A"/>
    <e v="#N/A"/>
    <s v="Local"/>
    <m/>
    <m/>
    <m/>
    <m/>
    <m/>
    <m/>
    <n v="2000"/>
    <s v="CH01"/>
    <s v="0T2548800001"/>
    <s v="New_Line item_ Addition"/>
    <m/>
    <s v="IGP13259/22-23"/>
    <n v="14"/>
    <x v="1459"/>
    <s v="PHASE_2_ACT"/>
    <m/>
    <m/>
    <n v="632"/>
    <x v="2"/>
    <n v="155"/>
    <d v="2023-03-01T00:00:00"/>
    <s v="(R). MANUFACTURE OF MACHINERY AND EQUIPMENT"/>
    <n v="722"/>
    <n v="135"/>
    <n v="128"/>
    <n v="153"/>
    <n v="130.80000000000001"/>
    <n v="1.0218750000000001"/>
    <n v="654"/>
    <n v="2217.46875"/>
    <m/>
    <m/>
  </r>
  <r>
    <n v="1492"/>
    <n v="171901244045"/>
    <x v="11"/>
    <s v="DEWACO LTD"/>
    <s v="0P4204070001  COIL,MAGNET VLV,2250,DEWACO  (I 20190117)"/>
    <n v="1"/>
    <s v="EA"/>
    <n v="2548"/>
    <m/>
    <n v="2548"/>
    <n v="84219900"/>
    <n v="0.1"/>
    <m/>
    <m/>
    <m/>
    <n v="0.1"/>
    <m/>
    <n v="0.18"/>
    <s v="III322"/>
    <n v="254.8"/>
    <m/>
    <n v="25.480000000000004"/>
    <n v="509.09040000000005"/>
    <n v="789.37040000000002"/>
    <s v="NA_INV/EXIT/INV/151_DOC PENDING"/>
    <s v="2000CH010P4204070001"/>
    <s v="0P4204070001"/>
    <e v="#N/A"/>
    <e v="#N/A"/>
    <e v="#N/A"/>
    <d v="2019-05-08T00:00:00"/>
    <n v="171901244045"/>
    <s v="1002253"/>
    <d v="2019-05-15T00:00:00"/>
    <s v="Import"/>
    <m/>
    <m/>
    <m/>
    <m/>
    <m/>
    <m/>
    <n v="2000"/>
    <s v="CH01"/>
    <s v="0P4204070001"/>
    <s v="Verification Completed by NSS"/>
    <s v="Phaze1_Part_1"/>
    <s v="I#20190117"/>
    <n v="1"/>
    <x v="1460"/>
    <s v="PHASE_3_NSS"/>
    <s v="63 LINE ITEM OF NSS"/>
    <m/>
    <n v="2045"/>
    <x v="2"/>
    <n v="2135.5700000000002"/>
    <d v="2019-05-01T00:00:00"/>
    <s v="(R). MANUFACTURE OF MACHINERY AND EQUIPMENT"/>
    <n v="722"/>
    <n v="89"/>
    <n v="112.7"/>
    <n v="153"/>
    <n v="130.80000000000001"/>
    <n v="1.160603371783496"/>
    <n v="2054"/>
    <n v="2478.549742679681"/>
    <m/>
    <m/>
  </r>
  <r>
    <n v="1493"/>
    <n v="292104563446"/>
    <x v="259"/>
    <s v="Fluid Controls Private Limited"/>
    <s v="CONNR,TUBE,COMPR,MALE,3/8X3/8IN,SS316"/>
    <n v="15"/>
    <s v="EA"/>
    <n v="142"/>
    <m/>
    <n v="2130"/>
    <n v="73072200"/>
    <n v="0.1"/>
    <s v="050/2017-377"/>
    <n v="0"/>
    <m/>
    <n v="0.1"/>
    <m/>
    <n v="0.18"/>
    <s v="001/2017-III221"/>
    <n v="213"/>
    <n v="0"/>
    <n v="21.3"/>
    <n v="425.57400000000001"/>
    <n v="659.87400000000002"/>
    <s v="DOC PENDING_INV/EXIT/INV/098"/>
    <s v="2000CH010T1739270128"/>
    <s v="0T1739270128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270128"/>
    <s v="Verification Completed by NSS"/>
    <m/>
    <s v="FCP/48/SI/0108"/>
    <n v="15"/>
    <x v="1461"/>
    <s v="PHASE_3_ACT"/>
    <m/>
    <m/>
    <n v="1335"/>
    <x v="2"/>
    <n v="142"/>
    <d v="2021-04-01T00:00:00"/>
    <s v="(R). MANUFACTURE OF MACHINERY AND EQUIPMENT"/>
    <n v="722"/>
    <n v="112"/>
    <n v="116.7"/>
    <n v="153"/>
    <n v="130.80000000000001"/>
    <n v="1.1208226221079691"/>
    <n v="1353"/>
    <n v="2387.3521850899742"/>
    <m/>
    <m/>
  </r>
  <r>
    <n v="1494"/>
    <n v="292104563446"/>
    <x v="259"/>
    <s v="Fluid Controls Private Limited"/>
    <s v="PLUG,PIPE,THD,BL,3/8IN,SS316,NPTF"/>
    <n v="28"/>
    <s v="NOS"/>
    <n v="13.571428571428571"/>
    <m/>
    <n v="380"/>
    <n v="73072200"/>
    <n v="0.1"/>
    <s v="050/2017-377"/>
    <n v="0"/>
    <m/>
    <n v="0.1"/>
    <m/>
    <n v="0.18"/>
    <s v="001/2017-III221"/>
    <n v="38"/>
    <n v="0"/>
    <n v="3.8000000000000003"/>
    <n v="75.923999999999992"/>
    <n v="117.72399999999999"/>
    <s v="DOC PENDING_INV/EXIT/INV/097"/>
    <s v="2000CH010T1722110002"/>
    <s v="0T1722110002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22110002"/>
    <s v="Verification Completed by NSS"/>
    <m/>
    <s v="FCP/48/SI/0108"/>
    <n v="28"/>
    <x v="1462"/>
    <s v="PHASE_3_ACT"/>
    <m/>
    <m/>
    <n v="1335"/>
    <x v="2"/>
    <n v="76"/>
    <d v="2021-04-01T00:00:00"/>
    <s v="(R). MANUFACTURE OF MACHINERY AND EQUIPMENT"/>
    <n v="722"/>
    <n v="112"/>
    <n v="116.7"/>
    <n v="153"/>
    <n v="130.80000000000001"/>
    <n v="1.1208226221079691"/>
    <n v="1353"/>
    <n v="2385.1105398457585"/>
    <m/>
    <m/>
  </r>
  <r>
    <n v="1495"/>
    <n v="292100465075"/>
    <x v="412"/>
    <s v="IGP Engineers Pvt. Ltd."/>
    <s v="GSKT,SPW,W/OUTR RING,LT,316,CL150,0.5IN"/>
    <n v="100"/>
    <s v="NOS"/>
    <n v="21.2"/>
    <m/>
    <n v="2120"/>
    <n v="84841010"/>
    <n v="7.4999999999999997E-2"/>
    <n v="0"/>
    <n v="0"/>
    <n v="0"/>
    <n v="0.1"/>
    <n v="0"/>
    <n v="0.18"/>
    <s v="001/2017 - III369B"/>
    <n v="159"/>
    <n v="0"/>
    <n v="15.9"/>
    <n v="413.08199999999999"/>
    <n v="587.98199999999997"/>
    <s v="DOC PENDING_INV/EXIT/INV/082"/>
    <s v="2000CH010T2541410056"/>
    <s v="0T2541410056"/>
    <n v="292100465075"/>
    <s v="6004254"/>
    <d v="2021-01-16T00:00:00"/>
    <d v="2021-01-05T00:00:00"/>
    <e v="#N/A"/>
    <e v="#N/A"/>
    <e v="#N/A"/>
    <s v="Local"/>
    <m/>
    <m/>
    <m/>
    <m/>
    <m/>
    <m/>
    <n v="2000"/>
    <s v="CH01"/>
    <s v="0T2541410056"/>
    <s v="Verification Completed by NSS"/>
    <m/>
    <s v="IGP02919/20-21"/>
    <n v="100"/>
    <x v="1463"/>
    <s v="PHASE_1_ACT"/>
    <m/>
    <m/>
    <n v="1437"/>
    <x v="2"/>
    <n v="21.2"/>
    <d v="2021-01-01T00:00:00"/>
    <s v="(R). MANUFACTURE OF MACHINERY AND EQUIPMENT"/>
    <n v="722"/>
    <n v="109"/>
    <n v="115.3"/>
    <n v="153"/>
    <n v="130.80000000000001"/>
    <n v="1.1344319167389421"/>
    <n v="1443"/>
    <n v="2404.9956634865571"/>
    <m/>
    <m/>
  </r>
  <r>
    <n v="1496"/>
    <n v="292001256934"/>
    <x v="449"/>
    <s v="Spareage Sealing Solutions"/>
    <s v="OIL SEAL,43759513,WDD3000/85VX,SWELORE"/>
    <n v="14"/>
    <s v="NOS"/>
    <n v="107.85714285714286"/>
    <m/>
    <n v="1510"/>
    <n v="40169330"/>
    <n v="0.1"/>
    <n v="0"/>
    <n v="0"/>
    <n v="0"/>
    <n v="0.1"/>
    <n v="0"/>
    <n v="0.18"/>
    <s v="001/2017 -123A"/>
    <n v="151"/>
    <n v="0"/>
    <n v="15.100000000000001"/>
    <n v="301.69799999999998"/>
    <n v="467.798"/>
    <s v="DOC PENDING_INV/EXIT/INV/077"/>
    <s v="2000CH010P4207020131"/>
    <s v="0P4207020131"/>
    <n v="292001256934"/>
    <s v="6010181"/>
    <d v="2020-02-04T00:00:00"/>
    <d v="2020-01-31T00:00:00"/>
    <e v="#N/A"/>
    <e v="#N/A"/>
    <e v="#N/A"/>
    <s v="Local"/>
    <m/>
    <m/>
    <m/>
    <m/>
    <m/>
    <m/>
    <n v="2000"/>
    <s v="CH01"/>
    <s v="0P4207020131"/>
    <s v="Verification Completed by NSS"/>
    <m/>
    <s v="AR/19-20/11550"/>
    <n v="14"/>
    <x v="1464"/>
    <s v="PHASE_1_ACT"/>
    <m/>
    <s v="documents required for remaining qty"/>
    <n v="1777"/>
    <x v="2"/>
    <n v="151"/>
    <d v="2020-01-01T00:00:00"/>
    <s v="(R). MANUFACTURE OF MACHINERY AND EQUIPMENT"/>
    <n v="722"/>
    <n v="97"/>
    <n v="113.2"/>
    <n v="153"/>
    <n v="130.80000000000001"/>
    <n v="1.1554770318021201"/>
    <n v="1809"/>
    <n v="2442.678445229682"/>
    <m/>
    <m/>
  </r>
  <r>
    <n v="1497"/>
    <n v="292203315655"/>
    <x v="450"/>
    <s v="Eagle Burgmann India Pvt. Ltd."/>
    <s v="THR RING,09-H75VKP-D20/110-E1,EAGLEBUR"/>
    <n v="3"/>
    <s v="NOS"/>
    <n v="441.59999999999997"/>
    <m/>
    <n v="1324.8"/>
    <n v="84842000"/>
    <n v="7.4999999999999997E-2"/>
    <n v="0"/>
    <n v="0"/>
    <n v="0"/>
    <n v="0.1"/>
    <n v="0"/>
    <n v="0.18"/>
    <s v="001/2017-III369B"/>
    <n v="99.36"/>
    <n v="0"/>
    <n v="9.9359999999999999"/>
    <n v="258.13727999999998"/>
    <n v="367.43327999999997"/>
    <s v="DOC PENDING_INV/EXIT/INV/069"/>
    <s v="2000CH010P3034074300"/>
    <s v="0P3034074300"/>
    <n v="292203315655"/>
    <s v="6029996"/>
    <d v="2022-03-31T00:00:00"/>
    <d v="2022-03-25T00:00:00"/>
    <e v="#N/A"/>
    <e v="#N/A"/>
    <e v="#N/A"/>
    <s v="Local"/>
    <m/>
    <m/>
    <m/>
    <m/>
    <m/>
    <m/>
    <n v="2000"/>
    <s v="CH01"/>
    <s v="0P3034074300"/>
    <s v="Verification Completed by NSS"/>
    <m/>
    <n v="27305442"/>
    <n v="3"/>
    <x v="1465"/>
    <s v="PHASE_1_ACT"/>
    <m/>
    <m/>
    <n v="993"/>
    <x v="2"/>
    <n v="704.17333333333329"/>
    <d v="2022-03-01T00:00:00"/>
    <s v="(R). MANUFACTURE OF MACHINERY AND EQUIPMENT"/>
    <n v="722"/>
    <n v="123"/>
    <n v="122.7"/>
    <n v="153"/>
    <n v="130.80000000000001"/>
    <n v="1.0660146699266504"/>
    <n v="1019"/>
    <n v="2251.9773105134473"/>
    <m/>
    <m/>
  </r>
  <r>
    <n v="1498"/>
    <n v="292103493113"/>
    <x v="439"/>
    <s v="PILOT Gaskets And Engineers"/>
    <s v="GSKT,SPW,SS304,4IN,131.80X157.20X6.35MM"/>
    <n v="16"/>
    <s v="NOS"/>
    <n v="132.03"/>
    <m/>
    <n v="2112.48"/>
    <n v="84841010"/>
    <n v="7.4999999999999997E-2"/>
    <n v="0"/>
    <n v="0"/>
    <n v="0"/>
    <n v="0.1"/>
    <n v="0"/>
    <n v="0.18"/>
    <s v="001/2017 - III369B"/>
    <n v="158.43600000000001"/>
    <n v="0"/>
    <n v="15.843600000000002"/>
    <n v="411.61672800000002"/>
    <n v="585.89632800000004"/>
    <s v="DOC PENDING_INV/EXIT/INV/082"/>
    <s v="2000CH010T2541430074"/>
    <s v="0T2541430074"/>
    <n v="292103493113"/>
    <s v="6029618"/>
    <d v="2021-04-08T00:00:00"/>
    <d v="2021-03-12T00:00:00"/>
    <e v="#N/A"/>
    <e v="#N/A"/>
    <e v="#N/A"/>
    <s v="Local"/>
    <m/>
    <m/>
    <m/>
    <m/>
    <m/>
    <m/>
    <n v="2000"/>
    <s v="CH01"/>
    <s v="0T2541430074"/>
    <s v="Verification Completed by NSS"/>
    <m/>
    <s v="PGE/A0910/20-21"/>
    <n v="16"/>
    <x v="1466"/>
    <s v="PHASE_1_ACT"/>
    <m/>
    <m/>
    <n v="1371"/>
    <x v="2"/>
    <n v="132.03"/>
    <d v="2021-03-01T00:00:00"/>
    <s v="(R). MANUFACTURE OF MACHINERY AND EQUIPMENT"/>
    <n v="722"/>
    <n v="111"/>
    <n v="116.1"/>
    <n v="153"/>
    <n v="130.80000000000001"/>
    <n v="1.1266149870801034"/>
    <n v="1384"/>
    <n v="2379.9516279069771"/>
    <m/>
    <m/>
  </r>
  <r>
    <n v="1499"/>
    <n v="292309885630"/>
    <x v="451"/>
    <s v="Ideal Electrical corporation"/>
    <s v="MCB,4P,40A,415VAC,C-CURVE"/>
    <n v="2"/>
    <s v="EA"/>
    <n v="526.47"/>
    <m/>
    <n v="1052.94"/>
    <n v="85362030"/>
    <n v="0.1"/>
    <m/>
    <n v="0"/>
    <n v="0"/>
    <n v="0.1"/>
    <n v="0"/>
    <n v="0.18"/>
    <s v="001/2017-III388A"/>
    <n v="105.29400000000001"/>
    <n v="0"/>
    <n v="10.529400000000003"/>
    <n v="210.37741199999999"/>
    <n v="326.20081200000004"/>
    <s v="DOC PENDING_INV/EXIT/INV/092"/>
    <s v="2000CH010P4610240478"/>
    <s v="0P4610240478"/>
    <n v="292309885630"/>
    <s v="6079973"/>
    <d v="2023-09-14T00:00:00"/>
    <d v="2023-09-13T00:00:00"/>
    <e v="#N/A"/>
    <e v="#N/A"/>
    <e v="#N/A"/>
    <s v="Local"/>
    <m/>
    <m/>
    <m/>
    <m/>
    <m/>
    <m/>
    <n v="2000"/>
    <s v="CH01"/>
    <s v="0P4610240478"/>
    <s v="New_Line item_ Addition"/>
    <m/>
    <s v="GST/23-24/4176"/>
    <n v="2"/>
    <x v="1467"/>
    <s v="PHASE_2_ACT"/>
    <m/>
    <s v="DOCUMENTS REQUIRED FOR REMAINING QTY"/>
    <n v="456"/>
    <x v="1"/>
    <n v="1052.924999999995"/>
    <d v="2023-09-01T00:00:00"/>
    <s v="(Q). MANUFACTURE OF ELECTRICAL EQUIPMENT"/>
    <n v="666"/>
    <n v="141"/>
    <n v="131.30000000000001"/>
    <n v="153"/>
    <n v="133.4"/>
    <n v="1.015993907083016"/>
    <n v="470"/>
    <n v="2139.5307692307588"/>
    <m/>
    <m/>
  </r>
  <r>
    <n v="1500"/>
    <n v="291605235563"/>
    <x v="421"/>
    <s v="Jay Project"/>
    <s v="NUT,IMPLR,SS4140,KPDS 125/26,3300001,KBL"/>
    <n v="1"/>
    <s v="NOS"/>
    <n v="2043.6099999999899"/>
    <m/>
    <n v="2043.6099999999899"/>
    <n v="84139120"/>
    <n v="7.4999999999999997E-2"/>
    <n v="0"/>
    <n v="0"/>
    <n v="0"/>
    <n v="0.1"/>
    <n v="0"/>
    <n v="0.18"/>
    <s v="001/2017-III308B"/>
    <n v="153.27074999999923"/>
    <n v="0"/>
    <n v="15.327074999999923"/>
    <n v="398.19740849999812"/>
    <n v="566.79523349999727"/>
    <s v="DOC PENDING_INV/EXIT/INV/077"/>
    <s v="2000GS010P4205041438"/>
    <s v="0P4205041438"/>
    <n v="291605235563"/>
    <s v="0048982"/>
    <d v="2016-11-05T00:00:00"/>
    <d v="2016-09-29T00:00:00"/>
    <e v="#N/A"/>
    <e v="#N/A"/>
    <e v="#N/A"/>
    <s v="Local"/>
    <m/>
    <m/>
    <m/>
    <m/>
    <m/>
    <m/>
    <n v="2000"/>
    <s v="GS01"/>
    <s v="0P4205041438"/>
    <s v="Verification Completed by NSS"/>
    <m/>
    <s v="16183/16-17"/>
    <n v="1"/>
    <x v="1468"/>
    <s v="PHASE_1_ACT"/>
    <m/>
    <n v="1"/>
    <n v="2996"/>
    <x v="2"/>
    <n v="2043.6099999999899"/>
    <d v="2016-09-01T00:00:00"/>
    <s v="(R). MANUFACTURE OF MACHINERY AND EQUIPMENT"/>
    <n v="722"/>
    <n v="57"/>
    <n v="107.4"/>
    <n v="153"/>
    <n v="130.80000000000001"/>
    <n v="1.217877094972067"/>
    <n v="3026"/>
    <n v="2488.8658100558537"/>
    <m/>
    <m/>
  </r>
  <r>
    <n v="1501"/>
    <n v="292300326356"/>
    <x v="452"/>
    <s v="SUNDEEP ASSOCIATES"/>
    <s v="RESISTANT COATING,PC 7319,LOCTITE"/>
    <n v="2"/>
    <s v="KG"/>
    <n v="1009.4"/>
    <m/>
    <n v="2018.8"/>
    <n v="40082190"/>
    <n v="0.1"/>
    <m/>
    <n v="0"/>
    <n v="0"/>
    <n v="0.1"/>
    <n v="0"/>
    <n v="0.18"/>
    <s v="001/2017-III118"/>
    <n v="201.88"/>
    <n v="0"/>
    <n v="20.188000000000002"/>
    <n v="403.35623999999996"/>
    <n v="625.42423999999994"/>
    <s v="DOC PENDING_INV/EXIT/INV/093"/>
    <s v="2000CH010T0102520010"/>
    <s v="0T0102520010"/>
    <n v="292300326356"/>
    <s v="6002678"/>
    <d v="2023-01-10T00:00:00"/>
    <d v="2023-01-07T00:00:00"/>
    <e v="#N/A"/>
    <e v="#N/A"/>
    <e v="#N/A"/>
    <s v="Local"/>
    <m/>
    <m/>
    <m/>
    <m/>
    <m/>
    <m/>
    <n v="2000"/>
    <s v="CH01"/>
    <s v="0T0102520010"/>
    <s v="New_Line item_ Addition"/>
    <m/>
    <s v="SUN/2739/22-23"/>
    <n v="2"/>
    <x v="1469"/>
    <s v="PHASE_2_ACT"/>
    <m/>
    <m/>
    <n v="705"/>
    <x v="0"/>
    <n v="1009.4"/>
    <d v="2023-01-01T00:00:00"/>
    <s v="(J). MANUFACTURE OF CHEMICALS AND CHEMICAL PRODUCTS"/>
    <n v="364"/>
    <n v="133"/>
    <n v="143.30000000000001"/>
    <n v="153"/>
    <n v="136.4"/>
    <n v="0.95184926727145847"/>
    <n v="713"/>
    <n v="1921.5933007676203"/>
    <m/>
    <m/>
  </r>
  <r>
    <n v="1502"/>
    <n v="291600701976"/>
    <x v="453"/>
    <s v="Sulzer Pumps India Pvt. Ltd."/>
    <s v="NUT,BRG,STL,015201805910,SULZ-PMP"/>
    <n v="1"/>
    <s v="NOS"/>
    <n v="2000.65"/>
    <m/>
    <n v="2000.65"/>
    <n v="73181900"/>
    <n v="0.15"/>
    <n v="0"/>
    <n v="0"/>
    <n v="0"/>
    <n v="0.1"/>
    <n v="0"/>
    <n v="0.18"/>
    <s v="001/2017-III232"/>
    <n v="300.09750000000003"/>
    <n v="0"/>
    <n v="30.009750000000004"/>
    <n v="419.53630500000003"/>
    <n v="749.64355500000011"/>
    <s v="DOC PENDING_INV/EXIT/INV/077"/>
    <s v="2000GS010P4205040344"/>
    <s v="0P4205040344"/>
    <n v="291600701976"/>
    <n v="6970"/>
    <d v="2016-02-17T00:00:00"/>
    <d v="2016-01-08T00:00:00"/>
    <e v="#N/A"/>
    <e v="#N/A"/>
    <e v="#N/A"/>
    <s v="Local"/>
    <m/>
    <m/>
    <m/>
    <m/>
    <m/>
    <m/>
    <n v="2000"/>
    <s v="GS01"/>
    <s v="0P4205040344"/>
    <s v="Verification Completed by NSS"/>
    <m/>
    <n v="800015888"/>
    <n v="1"/>
    <x v="1470"/>
    <s v="PHASE_1_ACT"/>
    <m/>
    <n v="1"/>
    <n v="3261"/>
    <x v="2"/>
    <n v="2000.65"/>
    <d v="2016-01-01T00:00:00"/>
    <s v="(R). MANUFACTURE OF MACHINERY AND EQUIPMENT"/>
    <n v="722"/>
    <n v="49"/>
    <n v="108.2"/>
    <n v="153"/>
    <n v="130.80000000000001"/>
    <n v="1.2088724584103512"/>
    <n v="3270"/>
    <n v="2418.5306839186692"/>
    <m/>
    <m/>
  </r>
  <r>
    <n v="1503"/>
    <n v="291808994002"/>
    <x v="360"/>
    <s v="Integral Process Controls India"/>
    <s v="SPRG SET,A-20SP075100,IPC"/>
    <n v="2"/>
    <s v="ST"/>
    <n v="994.5"/>
    <m/>
    <n v="1989"/>
    <n v="84819090"/>
    <n v="7.4999999999999997E-2"/>
    <n v="0"/>
    <n v="0"/>
    <n v="0"/>
    <n v="0.1"/>
    <n v="0"/>
    <n v="0.18"/>
    <s v="001/2017-III368"/>
    <n v="149.17499999999998"/>
    <n v="0"/>
    <n v="14.917499999999999"/>
    <n v="387.55665000000005"/>
    <n v="551.64914999999996"/>
    <s v="DOC PENDING_INV/EXIT/INV/072"/>
    <s v="2000CH010P4102201791"/>
    <s v="0P4102201791"/>
    <n v="291808994002"/>
    <s v="6069885"/>
    <d v="2018-10-15T00:00:00"/>
    <d v="2018-10-11T00:00:00"/>
    <e v="#N/A"/>
    <e v="#N/A"/>
    <e v="#N/A"/>
    <s v="Local"/>
    <m/>
    <m/>
    <m/>
    <m/>
    <m/>
    <m/>
    <n v="2000"/>
    <s v="CH01"/>
    <s v="0P4102201791"/>
    <s v="Verification Completed by NSS"/>
    <m/>
    <s v="EXP/21094"/>
    <n v="2"/>
    <x v="1471"/>
    <s v="PHASE_1_ACT"/>
    <m/>
    <s v="DOCUMENTS REQUIRED FOR REMAINING QTY"/>
    <n v="2254"/>
    <x v="2"/>
    <n v="994.5"/>
    <d v="2018-10-01T00:00:00"/>
    <s v="(R). MANUFACTURE OF MACHINERY AND EQUIPMENT"/>
    <n v="722"/>
    <n v="82"/>
    <n v="111.5"/>
    <n v="153"/>
    <n v="130.80000000000001"/>
    <n v="1.1730941704035875"/>
    <n v="2266"/>
    <n v="2333.2843049327357"/>
    <m/>
    <m/>
  </r>
  <r>
    <n v="1504"/>
    <n v="292104357171"/>
    <x v="127"/>
    <s v="Bharat Heavy Electricals Limited"/>
    <s v="OVERLAP CLLR,930700200000,BHEL"/>
    <n v="2"/>
    <s v="NOS"/>
    <n v="990"/>
    <m/>
    <n v="1980"/>
    <n v="84819090"/>
    <n v="7.4999999999999997E-2"/>
    <m/>
    <n v="0"/>
    <m/>
    <n v="0.1"/>
    <m/>
    <n v="0.18"/>
    <s v="001/2017-III368"/>
    <n v="148.5"/>
    <n v="0"/>
    <n v="14.850000000000001"/>
    <n v="385.803"/>
    <n v="549.15300000000002"/>
    <s v="DOC PENDING_INV/EXIT/INV/097"/>
    <s v="2000CH010P5269320427"/>
    <s v="0P5269320427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20427"/>
    <s v="Verification Completed by NSS"/>
    <s v="Phaze1_Part_2"/>
    <n v="7620000778"/>
    <n v="2"/>
    <x v="1472"/>
    <s v="PHASE_3_ACT"/>
    <m/>
    <m/>
    <n v="1364"/>
    <x v="1"/>
    <n v="990"/>
    <d v="2021-03-01T00:00:00"/>
    <s v="(Q). MANUFACTURE OF ELECTRICAL EQUIPMENT"/>
    <n v="666"/>
    <n v="111"/>
    <n v="118.9"/>
    <n v="153"/>
    <n v="133.4"/>
    <n v="1.121951219512195"/>
    <n v="1384"/>
    <n v="2221.4634146341459"/>
    <m/>
    <m/>
  </r>
  <r>
    <n v="1505"/>
    <n v="291807941213"/>
    <x v="454"/>
    <s v="Metro Trading Co."/>
    <s v="LUG,PIN,CU,4MM²"/>
    <n v="830"/>
    <s v="EA"/>
    <n v="2.3699879518072167"/>
    <m/>
    <n v="1967.0899999999899"/>
    <n v="85361090"/>
    <n v="0.1"/>
    <n v="0"/>
    <n v="0"/>
    <n v="0"/>
    <n v="0.1"/>
    <n v="0"/>
    <n v="0.18"/>
    <s v="001/2017 - III388A"/>
    <n v="196.70899999999901"/>
    <n v="0"/>
    <n v="19.670899999999904"/>
    <n v="393.02458199999802"/>
    <n v="609.40448199999696"/>
    <s v="DOC PENDING_INV/EXIT/INV/084"/>
    <s v="2000CH010T5578900002"/>
    <s v="0T5578900002"/>
    <n v="291807941213"/>
    <s v="6062299"/>
    <d v="2018-09-14T00:00:00"/>
    <d v="2018-09-13T00:00:00"/>
    <e v="#N/A"/>
    <e v="#N/A"/>
    <e v="#N/A"/>
    <s v="Local"/>
    <m/>
    <m/>
    <m/>
    <m/>
    <m/>
    <m/>
    <n v="2000"/>
    <s v="CH01"/>
    <s v="0T5578900002"/>
    <s v="Verification Completed by NSS"/>
    <m/>
    <s v="T/1927"/>
    <n v="830"/>
    <x v="1473"/>
    <s v="PHASE_1_ACT"/>
    <m/>
    <n v="1"/>
    <n v="2282"/>
    <x v="2"/>
    <n v="2.3699879518072167"/>
    <d v="2018-09-01T00:00:00"/>
    <s v="(R). MANUFACTURE OF MACHINERY AND EQUIPMENT"/>
    <n v="722"/>
    <n v="81"/>
    <n v="111.6"/>
    <n v="153"/>
    <n v="130.80000000000001"/>
    <n v="1.1720430107526882"/>
    <n v="2296"/>
    <n v="2305.5140860214938"/>
    <m/>
    <m/>
  </r>
  <r>
    <n v="1506"/>
    <n v="292207780561"/>
    <x v="148"/>
    <s v="STARFLEX SEALING INDIA PVT LTD"/>
    <s v="GSKT,SPW,CL600,316,GPH,10IN,33FABB"/>
    <n v="6"/>
    <s v="NOS"/>
    <n v="323.33333333333331"/>
    <m/>
    <n v="1940"/>
    <n v="84841010"/>
    <n v="7.4999999999999997E-2"/>
    <n v="0"/>
    <n v="0"/>
    <n v="0"/>
    <n v="0.1"/>
    <n v="0"/>
    <n v="0.18"/>
    <s v="001/2017 - III369B"/>
    <n v="145.5"/>
    <n v="0"/>
    <n v="14.55"/>
    <n v="378.00900000000001"/>
    <n v="538.05899999999997"/>
    <s v="DOC PENDING_INV/EXIT/INV/082"/>
    <s v="2000CH010T2541370117"/>
    <s v="0T2541370117"/>
    <n v="292207780561"/>
    <s v="6069450"/>
    <d v="2022-07-27T00:00:00"/>
    <d v="2022-07-12T00:00:00"/>
    <e v="#N/A"/>
    <e v="#N/A"/>
    <e v="#N/A"/>
    <s v="Local"/>
    <m/>
    <m/>
    <m/>
    <m/>
    <m/>
    <m/>
    <n v="2000"/>
    <s v="CH01"/>
    <s v="0T2541370117"/>
    <s v="Verification Completed by NSS"/>
    <m/>
    <s v="A012223/LUB00010"/>
    <n v="6"/>
    <x v="1474"/>
    <s v="PHASE_1_ACT"/>
    <m/>
    <m/>
    <n v="884"/>
    <x v="2"/>
    <n v="323.33333333333331"/>
    <d v="2022-07-01T00:00:00"/>
    <s v="(R). MANUFACTURE OF MACHINERY AND EQUIPMENT"/>
    <n v="722"/>
    <n v="127"/>
    <n v="125.8"/>
    <n v="153"/>
    <n v="130.80000000000001"/>
    <n v="1.0397456279809223"/>
    <n v="897"/>
    <n v="2017.1065182829893"/>
    <m/>
    <m/>
  </r>
  <r>
    <n v="1507"/>
    <n v="291602689980"/>
    <x v="405"/>
    <s v="EKON ABRASIVES"/>
    <s v="PAPER,EMERY,11X9IN,100GR"/>
    <n v="83"/>
    <s v="EA"/>
    <n v="23.171325301204821"/>
    <m/>
    <n v="1923.22"/>
    <n v="68052010"/>
    <n v="0.1"/>
    <n v="0"/>
    <n v="0"/>
    <n v="0"/>
    <n v="0.1"/>
    <n v="0"/>
    <n v="0.18"/>
    <s v="001/2017 -III179"/>
    <n v="192.322"/>
    <n v="0"/>
    <n v="19.232200000000002"/>
    <n v="384.25935599999997"/>
    <n v="595.81355599999995"/>
    <s v="DOC PENDING_INV/EXIT/INV/081"/>
    <s v="2000CH010T0116350004"/>
    <s v="0T0116350004"/>
    <n v="291602689980"/>
    <s v="0028271"/>
    <d v="2016-06-24T00:00:00"/>
    <d v="2016-06-07T00:00:00"/>
    <e v="#N/A"/>
    <e v="#N/A"/>
    <e v="#N/A"/>
    <s v="Local"/>
    <m/>
    <m/>
    <m/>
    <m/>
    <m/>
    <m/>
    <n v="2000"/>
    <s v="CH01"/>
    <s v="0T0116350004"/>
    <s v="Verification Completed by NSS"/>
    <m/>
    <n v="1713758"/>
    <n v="83"/>
    <x v="1475"/>
    <s v="PHASE_1_ACT"/>
    <m/>
    <m/>
    <n v="3110"/>
    <x v="2"/>
    <n v="23.171325301204821"/>
    <d v="2016-06-01T00:00:00"/>
    <s v="(R). MANUFACTURE OF MACHINERY AND EQUIPMENT"/>
    <n v="722"/>
    <n v="54"/>
    <n v="108"/>
    <n v="153"/>
    <n v="130.80000000000001"/>
    <n v="1.2111111111111112"/>
    <n v="3118"/>
    <n v="2329.2331111111116"/>
    <m/>
    <m/>
  </r>
  <r>
    <n v="1508"/>
    <n v="291700727721"/>
    <x v="58"/>
    <s v="Flowserve sanmar Limited"/>
    <s v="SPRG,C276,2H-133748/16,SANMAR"/>
    <n v="12"/>
    <s v="NOS"/>
    <n v="160"/>
    <m/>
    <n v="1920"/>
    <n v="73209090"/>
    <n v="0.1"/>
    <s v="050/2017-377A"/>
    <n v="0"/>
    <n v="0"/>
    <n v="0.1"/>
    <n v="0"/>
    <n v="0.18"/>
    <s v="001/2017-III234"/>
    <n v="192"/>
    <n v="0"/>
    <n v="19.200000000000003"/>
    <n v="383.61599999999993"/>
    <n v="594.81599999999992"/>
    <s v="DOC PENDING_INV/EXIT/INV/077"/>
    <s v="2000CH010P4205040962"/>
    <s v="0P4205040962"/>
    <n v="291700727721"/>
    <s v="0010155"/>
    <d v="2017-02-27T00:00:00"/>
    <d v="2016-09-22T00:00:00"/>
    <e v="#N/A"/>
    <e v="#N/A"/>
    <e v="#N/A"/>
    <s v="Local"/>
    <m/>
    <m/>
    <m/>
    <m/>
    <m/>
    <m/>
    <n v="2000"/>
    <s v="CH01"/>
    <s v="0P4205040962"/>
    <s v="Verification Completed by NSS"/>
    <m/>
    <n v="6100402764"/>
    <n v="12"/>
    <x v="1476"/>
    <s v="PHASE_1_ACT"/>
    <m/>
    <n v="1"/>
    <n v="3003"/>
    <x v="2"/>
    <n v="160"/>
    <d v="2016-09-01T00:00:00"/>
    <s v="(R). MANUFACTURE OF MACHINERY AND EQUIPMENT"/>
    <n v="722"/>
    <n v="57"/>
    <n v="107.4"/>
    <n v="153"/>
    <n v="130.80000000000001"/>
    <n v="1.217877094972067"/>
    <n v="3026"/>
    <n v="2338.3240223463686"/>
    <m/>
    <m/>
  </r>
  <r>
    <n v="1509"/>
    <n v="292003709955"/>
    <x v="315"/>
    <s v="Swelore Engineering Pvt. Ltd."/>
    <s v="GSKT,HSG,SCR,SD2021,WDD3000/95VX,SWELORE"/>
    <n v="5"/>
    <s v="NOS"/>
    <n v="381.1"/>
    <m/>
    <n v="1905.5"/>
    <n v="84139110"/>
    <n v="7.4999999999999997E-2"/>
    <n v="0"/>
    <n v="0"/>
    <n v="0"/>
    <n v="0.1"/>
    <n v="0"/>
    <n v="0.18"/>
    <s v="001/2017-III317A"/>
    <n v="142.91249999999999"/>
    <n v="0"/>
    <n v="14.29125"/>
    <n v="371.286675"/>
    <n v="528.49042499999996"/>
    <s v="DOC PENDING_INV/EXIT/INV/077"/>
    <s v="2000CH010P4207030109"/>
    <s v="0P4207030109"/>
    <n v="292003709955"/>
    <s v="6031917"/>
    <d v="2020-05-26T00:00:00"/>
    <d v="2020-02-28T00:00:00"/>
    <e v="#N/A"/>
    <e v="#N/A"/>
    <e v="#N/A"/>
    <s v="Local"/>
    <m/>
    <m/>
    <m/>
    <m/>
    <m/>
    <m/>
    <n v="2000"/>
    <s v="CH01"/>
    <s v="0P4207030109"/>
    <s v="Verification Completed by NSS"/>
    <m/>
    <s v="SEPL/1228/19-20,SEPL/0159/20-21"/>
    <n v="5"/>
    <x v="1477"/>
    <s v="PHASE_1_ACT"/>
    <m/>
    <n v="1"/>
    <n v="1749"/>
    <x v="2"/>
    <n v="381.1"/>
    <d v="2020-02-01T00:00:00"/>
    <s v="(R). MANUFACTURE OF MACHINERY AND EQUIPMENT"/>
    <n v="722"/>
    <n v="98"/>
    <n v="113.2"/>
    <n v="153"/>
    <n v="130.80000000000001"/>
    <n v="1.1554770318021201"/>
    <n v="1778"/>
    <n v="2201.7614840989399"/>
    <m/>
    <m/>
  </r>
  <r>
    <n v="1510"/>
    <n v="291605318690"/>
    <x v="373"/>
    <s v="ALIKRAFT ENGINEERS PVT LTD."/>
    <s v="DISC,SS316,6E1667,MEKASTER"/>
    <n v="2"/>
    <s v="EA"/>
    <n v="942.88"/>
    <m/>
    <n v="1885.76"/>
    <s v="84819000 / 84819090"/>
    <n v="7.4999999999999997E-2"/>
    <n v="0"/>
    <n v="0"/>
    <n v="0"/>
    <n v="0.1"/>
    <n v="0"/>
    <n v="0.18"/>
    <s v="001/2017/III368"/>
    <n v="141.43199999999999"/>
    <n v="0"/>
    <n v="14.1432"/>
    <n v="367.440336"/>
    <n v="523.015536"/>
    <s v="DOC PENDING_INV/EXIT/INV/079"/>
    <s v="2000CH010P5269300514"/>
    <s v="0P5269300514"/>
    <n v="291605318690"/>
    <s v="0050061"/>
    <d v="2016-11-11T00:00:00"/>
    <d v="2016-11-04T00:00:00"/>
    <e v="#N/A"/>
    <e v="#N/A"/>
    <e v="#N/A"/>
    <s v="Local"/>
    <m/>
    <m/>
    <m/>
    <m/>
    <m/>
    <m/>
    <n v="2000"/>
    <s v="CH01"/>
    <s v="0P5269300514"/>
    <s v="Verification Completed by NSS"/>
    <s v="Phaze1_Part_2"/>
    <s v="2016-17/407"/>
    <n v="2"/>
    <x v="1478"/>
    <s v="PHASE_1_ACT"/>
    <m/>
    <s v="DOCUMENTS REQUIRED FOR REMAINING QTY."/>
    <n v="2960"/>
    <x v="2"/>
    <n v="942.88"/>
    <d v="2016-11-01T00:00:00"/>
    <s v="(R). MANUFACTURE OF MACHINERY AND EQUIPMENT"/>
    <n v="722"/>
    <n v="59"/>
    <n v="107.5"/>
    <n v="153"/>
    <n v="130.80000000000001"/>
    <n v="1.2167441860465118"/>
    <n v="2965"/>
    <n v="2294.48751627907"/>
    <m/>
    <m/>
  </r>
  <r>
    <n v="1511"/>
    <n v="292008717630"/>
    <x v="150"/>
    <s v="Flowserve Sanmar Pvt. Ltd."/>
    <s v="SET SCR,SS316,2H-134268/57,FS-SEALS"/>
    <n v="3"/>
    <s v="NOS"/>
    <n v="628.55666666666673"/>
    <m/>
    <n v="1885.67"/>
    <n v="73181500"/>
    <n v="0.15"/>
    <s v="050/2017-377AA"/>
    <n v="0"/>
    <n v="0"/>
    <n v="0.1"/>
    <n v="0"/>
    <n v="0.18"/>
    <s v="001/2017-III232"/>
    <n v="282.85050000000001"/>
    <n v="0"/>
    <n v="28.285050000000002"/>
    <n v="395.42499900000001"/>
    <n v="706.56054900000004"/>
    <s v="DOC PENDING_INV/EXIT/INV/077"/>
    <s v="2000CH010P4205040863"/>
    <s v="0P4205040863"/>
    <n v="292008717630"/>
    <s v="6077712"/>
    <d v="2020-11-03T00:00:00"/>
    <d v="2020-10-07T00:00:00"/>
    <e v="#N/A"/>
    <e v="#N/A"/>
    <e v="#N/A"/>
    <s v="Local"/>
    <m/>
    <m/>
    <m/>
    <m/>
    <m/>
    <m/>
    <n v="2000"/>
    <s v="CH01"/>
    <s v="0P4205040863"/>
    <s v="Verification Completed by NSS"/>
    <m/>
    <n v="6100438958"/>
    <n v="3"/>
    <x v="1479"/>
    <s v="PHASE_1_ACT"/>
    <m/>
    <n v="1"/>
    <n v="1527"/>
    <x v="2"/>
    <n v="628.55666666666673"/>
    <d v="2020-10-01T00:00:00"/>
    <s v="(R). MANUFACTURE OF MACHINERY AND EQUIPMENT"/>
    <n v="722"/>
    <n v="106"/>
    <n v="114.2"/>
    <n v="153"/>
    <n v="130.80000000000001"/>
    <n v="1.1453590192644485"/>
    <n v="1535"/>
    <n v="2159.7691418563927"/>
    <m/>
    <m/>
  </r>
  <r>
    <n v="1512"/>
    <n v="291703559184"/>
    <x v="430"/>
    <s v="Jay Project"/>
    <s v="O-RING SET,KPD 20/16 QF,SUBSOR,KBL"/>
    <n v="3"/>
    <s v="NOS"/>
    <n v="613.63333333333333"/>
    <m/>
    <n v="1840.9"/>
    <n v="84139120"/>
    <n v="7.4999999999999997E-2"/>
    <n v="0"/>
    <n v="0"/>
    <n v="0"/>
    <n v="0.1"/>
    <n v="0"/>
    <n v="0.18"/>
    <s v="001/2017-III308B"/>
    <n v="138.0675"/>
    <n v="0"/>
    <n v="13.806750000000001"/>
    <n v="358.699365"/>
    <n v="510.57361500000002"/>
    <s v="DOC PENDING_INV/EXIT/INV/077"/>
    <s v="2000GS010P4205031826"/>
    <s v="0P4205031826"/>
    <n v="291703559184"/>
    <s v="6034417"/>
    <d v="2017-07-12T00:00:00"/>
    <d v="2017-05-25T00:00:00"/>
    <e v="#N/A"/>
    <e v="#N/A"/>
    <e v="#N/A"/>
    <s v="Local"/>
    <m/>
    <m/>
    <m/>
    <m/>
    <m/>
    <m/>
    <n v="2000"/>
    <s v="GS01"/>
    <s v="0P4205031826"/>
    <s v="Verification Completed by NSS"/>
    <s v="Phaze1_Part_2"/>
    <n v="17042"/>
    <n v="3"/>
    <x v="1480"/>
    <s v="PHASE_1_ACT"/>
    <m/>
    <n v="1"/>
    <n v="2758"/>
    <x v="2"/>
    <n v="613.63333333333333"/>
    <d v="2017-05-01T00:00:00"/>
    <s v="(R). MANUFACTURE OF MACHINERY AND EQUIPMENT"/>
    <n v="722"/>
    <n v="65"/>
    <n v="108.1"/>
    <n v="153"/>
    <n v="130.80000000000001"/>
    <n v="1.2099907493061981"/>
    <n v="2784"/>
    <n v="2227.4719703977803"/>
    <m/>
    <m/>
  </r>
  <r>
    <n v="1513"/>
    <n v="291703559184"/>
    <x v="430"/>
    <s v="Jay Project"/>
    <s v="KEY SET,KPD 20/16 QF,SUBSOK,KBL"/>
    <n v="1"/>
    <s v="NOS"/>
    <n v="1840.9"/>
    <m/>
    <n v="1840.9"/>
    <n v="84139120"/>
    <n v="7.4999999999999997E-2"/>
    <n v="0"/>
    <n v="0"/>
    <n v="0"/>
    <n v="0.1"/>
    <n v="0"/>
    <n v="0.18"/>
    <s v="001/2017-III308B"/>
    <n v="138.0675"/>
    <n v="0"/>
    <n v="13.806750000000001"/>
    <n v="358.699365"/>
    <n v="510.57361500000002"/>
    <s v="DOC PENDING_INV/EXIT/INV/077"/>
    <s v="2000GS010P4205041536"/>
    <s v="0P4205041536"/>
    <n v="291703559184"/>
    <s v="6034417"/>
    <d v="2017-07-12T00:00:00"/>
    <d v="2017-05-25T00:00:00"/>
    <e v="#N/A"/>
    <e v="#N/A"/>
    <e v="#N/A"/>
    <s v="Local"/>
    <m/>
    <m/>
    <m/>
    <m/>
    <m/>
    <m/>
    <n v="2000"/>
    <s v="GS01"/>
    <s v="0P4205041536"/>
    <s v="Verification Completed by NSS"/>
    <s v="Phaze1_Part_2"/>
    <n v="17042"/>
    <n v="1"/>
    <x v="1480"/>
    <s v="PHASE_1_ACT"/>
    <m/>
    <n v="1"/>
    <n v="2758"/>
    <x v="2"/>
    <n v="1840.9"/>
    <d v="2017-05-01T00:00:00"/>
    <s v="(R). MANUFACTURE OF MACHINERY AND EQUIPMENT"/>
    <n v="722"/>
    <n v="65"/>
    <n v="108.1"/>
    <n v="153"/>
    <n v="130.80000000000001"/>
    <n v="1.2099907493061981"/>
    <n v="2784"/>
    <n v="2227.4719703977803"/>
    <m/>
    <m/>
  </r>
  <r>
    <n v="1514"/>
    <n v="292103493113"/>
    <x v="439"/>
    <s v="PILOT Gaskets And Engineers"/>
    <s v="GSKT,SPW,SS304,4IN,131.80X157.20X4.5MM"/>
    <n v="16"/>
    <s v="NOS"/>
    <n v="114.5625"/>
    <m/>
    <n v="1833"/>
    <n v="84841010"/>
    <n v="7.4999999999999997E-2"/>
    <n v="0"/>
    <n v="0"/>
    <n v="0"/>
    <n v="0.1"/>
    <n v="0"/>
    <n v="0.18"/>
    <s v="001/2017 - III369B"/>
    <n v="137.47499999999999"/>
    <n v="0"/>
    <n v="13.7475"/>
    <n v="357.16004999999996"/>
    <n v="508.38254999999992"/>
    <s v="DOC PENDING_INV/EXIT/INV/082"/>
    <s v="2000CH010T2541430070"/>
    <s v="0T2541430070"/>
    <n v="292103493113"/>
    <s v="6029618"/>
    <d v="2021-04-08T00:00:00"/>
    <d v="2021-03-12T00:00:00"/>
    <e v="#N/A"/>
    <e v="#N/A"/>
    <e v="#N/A"/>
    <s v="Local"/>
    <m/>
    <m/>
    <m/>
    <m/>
    <m/>
    <m/>
    <n v="2000"/>
    <s v="CH01"/>
    <s v="0T2541430070"/>
    <s v="Verification Completed by NSS"/>
    <m/>
    <s v="PGE/A0910/20-21"/>
    <n v="16"/>
    <x v="1481"/>
    <s v="PHASE_1_ACT"/>
    <m/>
    <m/>
    <n v="1371"/>
    <x v="2"/>
    <n v="114.5625"/>
    <d v="2021-03-01T00:00:00"/>
    <s v="(R). MANUFACTURE OF MACHINERY AND EQUIPMENT"/>
    <n v="722"/>
    <n v="111"/>
    <n v="116.1"/>
    <n v="153"/>
    <n v="130.80000000000001"/>
    <n v="1.1266149870801034"/>
    <n v="1384"/>
    <n v="2065.0852713178297"/>
    <m/>
    <m/>
  </r>
  <r>
    <n v="1515"/>
    <n v="292102088132"/>
    <x v="280"/>
    <s v="EMERSON PROCESS MANAGEMENT"/>
    <s v="GSKT,SS,1R3484X0042,FISH-CO"/>
    <n v="2"/>
    <s v="EA"/>
    <n v="912"/>
    <m/>
    <n v="1824"/>
    <n v="84819090"/>
    <n v="7.4999999999999997E-2"/>
    <n v="0"/>
    <n v="0"/>
    <n v="0"/>
    <n v="0.1"/>
    <n v="0"/>
    <n v="0.18"/>
    <s v="001/2017-III368"/>
    <n v="136.79999999999998"/>
    <n v="0"/>
    <n v="13.68"/>
    <n v="355.40639999999996"/>
    <n v="505.88639999999998"/>
    <s v="DOC PENDING_INV/EXIT/INV/072"/>
    <s v="2000CH010P4102210143"/>
    <s v="0P4102210143"/>
    <n v="292102088132"/>
    <s v="6018188"/>
    <d v="2021-03-02T00:00:00"/>
    <d v="2021-02-23T00:00:00"/>
    <e v="#N/A"/>
    <e v="#N/A"/>
    <e v="#N/A"/>
    <s v="Local"/>
    <m/>
    <m/>
    <m/>
    <m/>
    <m/>
    <m/>
    <n v="2000"/>
    <s v="CH01"/>
    <s v="0P4102210143"/>
    <s v="Verification Completed by NSS"/>
    <m/>
    <n v="9320633410"/>
    <n v="2"/>
    <x v="1482"/>
    <s v="PHASE_1_ACT"/>
    <m/>
    <s v="DOCUMENTS REQUIRED FOR REMAINING QTY"/>
    <n v="1388"/>
    <x v="2"/>
    <n v="912"/>
    <d v="2021-02-01T00:00:00"/>
    <s v="(R). MANUFACTURE OF MACHINERY AND EQUIPMENT"/>
    <n v="722"/>
    <n v="110"/>
    <n v="115.4"/>
    <n v="153"/>
    <n v="130.80000000000001"/>
    <n v="1.1334488734835355"/>
    <n v="1412"/>
    <n v="2067.4107452339686"/>
    <m/>
    <m/>
  </r>
  <r>
    <n v="1516"/>
    <n v="291600233702"/>
    <x v="194"/>
    <s v="Emerson Process Management"/>
    <s v="PCKG,17D19,1E3190X0222,FISH-CO"/>
    <n v="7"/>
    <s v="EA"/>
    <n v="260"/>
    <m/>
    <n v="1820"/>
    <n v="84819090"/>
    <n v="7.4999999999999997E-2"/>
    <n v="0"/>
    <n v="0"/>
    <n v="0"/>
    <n v="0.1"/>
    <n v="0"/>
    <n v="0.18"/>
    <s v="001/2017-III368"/>
    <n v="136.5"/>
    <n v="0"/>
    <n v="13.65"/>
    <n v="354.62700000000001"/>
    <n v="504.77700000000004"/>
    <s v="DOC PENDING_INV/EXIT/INV/072"/>
    <s v="2000GS010P4102210033"/>
    <s v="0P4102210033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33"/>
    <s v="Verification Completed by NSS"/>
    <m/>
    <n v="6315002660"/>
    <n v="7"/>
    <x v="1483"/>
    <s v="PHASE_1_ACT"/>
    <m/>
    <s v="ITEM DOES NOT MATCH WITH INVOICE"/>
    <n v="3270"/>
    <x v="2"/>
    <n v="260"/>
    <d v="2015-12-01T00:00:00"/>
    <s v="(R). MANUFACTURE OF MACHINERY AND EQUIPMENT"/>
    <n v="722"/>
    <n v="48"/>
    <n v="109"/>
    <n v="153"/>
    <n v="130.80000000000001"/>
    <n v="1.2000000000000002"/>
    <n v="3301"/>
    <n v="2184.0000000000005"/>
    <m/>
    <m/>
  </r>
  <r>
    <n v="1517"/>
    <n v="291808584955"/>
    <x v="149"/>
    <s v="EMERSON PROCESS MANAGEMENT"/>
    <s v="GSKT,SEAT RING,1R2862X0062,FISH-CO"/>
    <n v="8"/>
    <s v="EA"/>
    <n v="227.465"/>
    <m/>
    <n v="1819.72"/>
    <n v="84819090"/>
    <n v="7.4999999999999997E-2"/>
    <n v="0"/>
    <n v="0"/>
    <n v="0"/>
    <n v="0.1"/>
    <n v="0"/>
    <n v="0.18"/>
    <s v="001/2017-III368"/>
    <n v="136.47899999999998"/>
    <n v="0"/>
    <n v="13.6479"/>
    <n v="354.57244199999997"/>
    <n v="504.69934199999994"/>
    <s v="DOC PENDING_INV/EXIT/INV/072"/>
    <s v="2000CH010P4102210490"/>
    <s v="0P4102210490"/>
    <n v="291808584955"/>
    <s v="6067029"/>
    <d v="2018-10-03T00:00:00"/>
    <d v="2018-09-26T00:00:00"/>
    <e v="#N/A"/>
    <e v="#N/A"/>
    <e v="#N/A"/>
    <s v="Local"/>
    <m/>
    <m/>
    <m/>
    <m/>
    <m/>
    <m/>
    <n v="2000"/>
    <s v="CH01"/>
    <s v="0P4102210490"/>
    <s v="Verification Completed by NSS"/>
    <m/>
    <n v="9318632222"/>
    <n v="8"/>
    <x v="1484"/>
    <s v="PHASE_1_ACT"/>
    <m/>
    <s v="DOCUMENTS REQUIRED FOR REMAINING QTY"/>
    <n v="2269"/>
    <x v="2"/>
    <n v="227.465"/>
    <d v="2018-09-01T00:00:00"/>
    <s v="(R). MANUFACTURE OF MACHINERY AND EQUIPMENT"/>
    <n v="722"/>
    <n v="81"/>
    <n v="111.6"/>
    <n v="153"/>
    <n v="130.80000000000001"/>
    <n v="1.1720430107526882"/>
    <n v="2296"/>
    <n v="2132.7901075268819"/>
    <m/>
    <m/>
  </r>
  <r>
    <n v="1518"/>
    <n v="292312686960"/>
    <x v="275"/>
    <s v="Millstores Corporation"/>
    <s v="BRG,BALL,MET,6306/C3,72MM,SKF"/>
    <n v="4"/>
    <s v="NOS"/>
    <n v="454.48"/>
    <m/>
    <n v="1817.92"/>
    <n v="84821011"/>
    <n v="7.4999999999999997E-2"/>
    <n v="0"/>
    <n v="0"/>
    <n v="0"/>
    <n v="0.1"/>
    <n v="0"/>
    <n v="0.18"/>
    <s v="001/2017-III369"/>
    <n v="136.34399999999999"/>
    <n v="0"/>
    <n v="13.634399999999999"/>
    <n v="354.22171199999997"/>
    <n v="504.20011199999999"/>
    <s v="DOC PENDING_INV/EXIT/INV/094"/>
    <s v="2000CH010T3002010652"/>
    <s v="0T3002010652"/>
    <n v="292312686960"/>
    <s v="6102638"/>
    <d v="2023-11-29T00:00:00"/>
    <d v="2023-11-21T00:00:00"/>
    <e v="#N/A"/>
    <e v="#N/A"/>
    <e v="#N/A"/>
    <s v="Local"/>
    <m/>
    <m/>
    <m/>
    <m/>
    <m/>
    <m/>
    <n v="2000"/>
    <s v="CH01"/>
    <s v="0T3002010652"/>
    <s v="New_Line item_ Addition"/>
    <m/>
    <s v="BD3933"/>
    <n v="4"/>
    <x v="1485"/>
    <s v="PHASE_2_ACT"/>
    <m/>
    <s v="Documents required for remaining qty"/>
    <n v="387"/>
    <x v="2"/>
    <n v="454.48"/>
    <d v="2023-11-01T00:00:00"/>
    <s v="(R). MANUFACTURE OF MACHINERY AND EQUIPMENT"/>
    <n v="722"/>
    <n v="143"/>
    <n v="129.19999999999999"/>
    <n v="153"/>
    <n v="130.80000000000001"/>
    <n v="1.0123839009287927"/>
    <n v="409"/>
    <n v="1840.4329411764709"/>
    <m/>
    <m/>
  </r>
  <r>
    <n v="1519"/>
    <n v="292212176734"/>
    <x v="455"/>
    <s v="Mahendra Trading Co"/>
    <s v="TIE,CBL,PVC,300MM"/>
    <n v="2000"/>
    <s v="NOS"/>
    <n v="0.9"/>
    <m/>
    <n v="1800"/>
    <n v="39239090"/>
    <n v="0.15"/>
    <m/>
    <n v="0"/>
    <n v="0"/>
    <n v="0.1"/>
    <n v="0"/>
    <n v="0.18"/>
    <s v="001/2017-III108"/>
    <n v="270"/>
    <n v="0"/>
    <n v="27"/>
    <n v="377.46"/>
    <n v="674.46"/>
    <s v="DOC PENDING_INV/EXIT/INV/094"/>
    <s v="2000CH010T5580850005"/>
    <s v="0T5580850005"/>
    <n v="292212176734"/>
    <s v="6105025"/>
    <d v="2022-11-23T00:00:00"/>
    <d v="2022-11-23T00:00:00"/>
    <e v="#N/A"/>
    <e v="#N/A"/>
    <e v="#N/A"/>
    <s v="Local"/>
    <m/>
    <m/>
    <m/>
    <m/>
    <m/>
    <m/>
    <n v="2000"/>
    <s v="CH01"/>
    <s v="0T5580850005"/>
    <s v="Verification Completed by NSS"/>
    <m/>
    <s v="GT/45"/>
    <n v="2000"/>
    <x v="1486"/>
    <s v="PHASE_2_ACT"/>
    <m/>
    <s v="Documents required for remaining qty"/>
    <n v="750"/>
    <x v="1"/>
    <n v="0.9"/>
    <d v="2022-11-01T00:00:00"/>
    <s v="(Q). MANUFACTURE OF ELECTRICAL EQUIPMENT"/>
    <n v="666"/>
    <n v="131"/>
    <n v="128.9"/>
    <n v="153"/>
    <n v="133.4"/>
    <n v="1.0349107835531419"/>
    <n v="774"/>
    <n v="1862.8394103956555"/>
    <m/>
    <m/>
  </r>
  <r>
    <n v="1520"/>
    <n v="291906068101"/>
    <x v="456"/>
    <s v="Siemens Limited"/>
    <s v="FSE,LV,415V,80A,3NWTCP80,SIEMENS"/>
    <n v="6"/>
    <s v="EA"/>
    <n v="299.20333333333332"/>
    <m/>
    <n v="1795.22"/>
    <n v="85361090"/>
    <n v="0.1"/>
    <n v="0"/>
    <n v="0"/>
    <n v="0"/>
    <n v="0.1"/>
    <n v="0"/>
    <n v="0.18"/>
    <s v="001/2017-III388A"/>
    <n v="179.52200000000002"/>
    <n v="0"/>
    <n v="17.952200000000001"/>
    <n v="358.68495599999994"/>
    <n v="556.15915599999994"/>
    <s v="DOC PENDING_INV/EXIT/INV/067"/>
    <s v="2000CH010P2062320061"/>
    <s v="0P2062320061"/>
    <n v="291906068101"/>
    <s v="6044378"/>
    <d v="2019-06-25T00:00:00"/>
    <d v="2019-06-15T00:00:00"/>
    <e v="#N/A"/>
    <e v="#N/A"/>
    <e v="#N/A"/>
    <s v="Local"/>
    <m/>
    <m/>
    <m/>
    <m/>
    <m/>
    <m/>
    <n v="2000"/>
    <s v="CH01"/>
    <s v="0P2062320061"/>
    <s v="Zero Stock_Line Item"/>
    <m/>
    <s v="MH1927046899"/>
    <n v="6"/>
    <x v="1487"/>
    <s v="PHASE_1_ACT"/>
    <m/>
    <m/>
    <n v="2007"/>
    <x v="1"/>
    <n v="299.20333333333332"/>
    <d v="2019-06-01T00:00:00"/>
    <s v="(Q). MANUFACTURE OF ELECTRICAL EQUIPMENT"/>
    <n v="666"/>
    <n v="90"/>
    <n v="111.9"/>
    <n v="153"/>
    <n v="133.4"/>
    <n v="1.1921358355674709"/>
    <n v="2023"/>
    <n v="2140.1460947274354"/>
    <m/>
    <m/>
  </r>
  <r>
    <n v="1521"/>
    <n v="291504066696"/>
    <x v="444"/>
    <s v="Metro Trading Co."/>
    <s v="GLND,CBL,DBL,COMPR,3/4IN,CBF01,COMET"/>
    <n v="13"/>
    <s v="EA"/>
    <n v="138"/>
    <m/>
    <n v="1794"/>
    <n v="85389000"/>
    <n v="7.4999999999999997E-2"/>
    <s v="57/2017-19"/>
    <n v="0"/>
    <n v="0"/>
    <n v="0.1"/>
    <n v="0"/>
    <n v="0.18"/>
    <s v="001/2017 - III389"/>
    <n v="134.54999999999998"/>
    <n v="0"/>
    <n v="13.454999999999998"/>
    <n v="349.56089999999995"/>
    <n v="497.56589999999994"/>
    <s v="DOC PENDING_INV/EXIT/INV/084"/>
    <s v="2000GS010T5580560042"/>
    <s v="0T5580560042"/>
    <n v="291504066696"/>
    <n v="2045"/>
    <d v="2016-01-16T00:00:00"/>
    <d v="2015-10-07T00:00:00"/>
    <e v="#N/A"/>
    <e v="#N/A"/>
    <e v="#N/A"/>
    <s v="Local"/>
    <m/>
    <m/>
    <m/>
    <m/>
    <m/>
    <m/>
    <n v="2000"/>
    <s v="GS01"/>
    <s v="0T5580560042"/>
    <s v="Verification Completed by NSS"/>
    <m/>
    <s v="T1023"/>
    <n v="13"/>
    <x v="1488"/>
    <s v="PHASE_1_ACT"/>
    <m/>
    <s v="REQ. ID, DTAP NO AND INVOICE NO. INCORRECT IN EXCELL. ITEM FOUND IN INVOICE NO T 1024 BUT REQ. ID AND DTAP NO. NOT FOUND FOR THIS INVOICE."/>
    <n v="3354"/>
    <x v="1"/>
    <n v="138"/>
    <d v="2015-10-01T00:00:00"/>
    <s v="(Q). MANUFACTURE OF ELECTRICAL EQUIPMENT"/>
    <n v="666"/>
    <n v="46"/>
    <n v="108.4"/>
    <n v="153"/>
    <n v="133.4"/>
    <n v="1.2306273062730628"/>
    <n v="3362"/>
    <n v="2207.7453874538746"/>
    <m/>
    <m/>
  </r>
  <r>
    <n v="1522"/>
    <n v="292207565031"/>
    <x v="152"/>
    <s v="EMERSON PROCESS MANAGEMENT"/>
    <s v="GSKT,2.5X3.25X0.01IN,13B6823X042,FISH-CO"/>
    <n v="2"/>
    <s v="EA"/>
    <n v="893.55499999999495"/>
    <m/>
    <n v="1787.1099999999899"/>
    <n v="84819090"/>
    <n v="7.4999999999999997E-2"/>
    <n v="0"/>
    <n v="0"/>
    <n v="0"/>
    <n v="0.1"/>
    <n v="0"/>
    <n v="0.18"/>
    <s v="001/2017-III368"/>
    <n v="134.03324999999924"/>
    <n v="0"/>
    <n v="13.403324999999924"/>
    <n v="348.21838349999803"/>
    <n v="495.65495849999718"/>
    <s v="DOC PENDING_INV/EXIT/INV/072"/>
    <s v="2000CH010P4102210568"/>
    <s v="0P4102210568"/>
    <n v="292207565031"/>
    <s v="6067709"/>
    <d v="2022-07-22T00:00:00"/>
    <d v="2022-06-30T00:00:00"/>
    <e v="#N/A"/>
    <e v="#N/A"/>
    <e v="#N/A"/>
    <s v="Local"/>
    <m/>
    <m/>
    <m/>
    <m/>
    <m/>
    <m/>
    <n v="2000"/>
    <s v="CH01"/>
    <s v="0P4102210568"/>
    <s v="Verification Completed by NSS"/>
    <m/>
    <s v="22RXC1526"/>
    <n v="2"/>
    <x v="1489"/>
    <s v="PHASE_1_ACT"/>
    <m/>
    <s v="DOCUMENTS REQUIRED FOR REMAINING QTY"/>
    <n v="896"/>
    <x v="2"/>
    <n v="893.55499999999495"/>
    <d v="2022-06-01T00:00:00"/>
    <s v="(R). MANUFACTURE OF MACHINERY AND EQUIPMENT"/>
    <n v="722"/>
    <n v="126"/>
    <n v="125.1"/>
    <n v="153"/>
    <n v="130.80000000000001"/>
    <n v="1.0455635491606716"/>
    <n v="927"/>
    <n v="1868.5370743405174"/>
    <m/>
    <m/>
  </r>
  <r>
    <n v="1523"/>
    <n v="291902216325"/>
    <x v="289"/>
    <s v="Arihant Belting Pvt. Ltd."/>
    <s v="V-BELT,A55,1430MM"/>
    <n v="16"/>
    <s v="EA"/>
    <n v="110.215"/>
    <m/>
    <n v="1763.44"/>
    <n v="40103390"/>
    <n v="0.1"/>
    <m/>
    <n v="0"/>
    <m/>
    <n v="0.1"/>
    <m/>
    <n v="0.18"/>
    <s v="001/2017-III120"/>
    <n v="176.34400000000002"/>
    <n v="0"/>
    <n v="17.634400000000003"/>
    <n v="352.33531199999999"/>
    <n v="546.31371200000001"/>
    <s v="DOC PENDING_INV/EXIT/INV/098"/>
    <s v="2000CH010T3048010130"/>
    <s v="0T3048010130"/>
    <n v="291902216325"/>
    <s v="6016755"/>
    <d v="2019-03-06T00:00:00"/>
    <d v="2019-03-01T00:00:00"/>
    <e v="#N/A"/>
    <e v="#N/A"/>
    <e v="#N/A"/>
    <s v="Local"/>
    <m/>
    <m/>
    <m/>
    <m/>
    <m/>
    <m/>
    <n v="2000"/>
    <s v="CH01"/>
    <s v="0T3048010130"/>
    <s v="Verification Completed by NSS"/>
    <s v="Phaze_2"/>
    <n v="7264"/>
    <n v="16"/>
    <x v="1490"/>
    <s v="PHASE_3_ACT"/>
    <m/>
    <m/>
    <n v="2113"/>
    <x v="2"/>
    <n v="110.215"/>
    <d v="2019-03-01T00:00:00"/>
    <s v="(R). MANUFACTURE OF MACHINERY AND EQUIPMENT"/>
    <n v="722"/>
    <n v="87"/>
    <n v="112.3"/>
    <n v="153"/>
    <n v="130.80000000000001"/>
    <n v="1.1647373107747108"/>
    <n v="2115"/>
    <n v="2053.9443633125561"/>
    <m/>
    <m/>
  </r>
  <r>
    <n v="1524"/>
    <n v="292312254452"/>
    <x v="457"/>
    <s v="Steelco Products"/>
    <s v="SLV,BRG,MET,ADPTR,H2305,FYH"/>
    <n v="8"/>
    <s v="NOS"/>
    <n v="220"/>
    <m/>
    <n v="1760"/>
    <n v="84831010"/>
    <n v="7.4999999999999997E-2"/>
    <m/>
    <n v="0"/>
    <n v="0"/>
    <n v="0.1"/>
    <n v="0"/>
    <n v="0.18"/>
    <s v="001/2017-III369A"/>
    <n v="132"/>
    <n v="0"/>
    <n v="13.200000000000001"/>
    <n v="342.93599999999998"/>
    <n v="488.13599999999997"/>
    <s v="DOC PENDING_INV/EXIT/INV/094"/>
    <s v="2000CH010T3012300018"/>
    <s v="0T3012300018"/>
    <n v="292312254452"/>
    <s v="6099159"/>
    <d v="2023-11-17T00:00:00"/>
    <d v="2023-10-23T00:00:00"/>
    <e v="#N/A"/>
    <e v="#N/A"/>
    <e v="#N/A"/>
    <s v="Local"/>
    <m/>
    <m/>
    <m/>
    <m/>
    <m/>
    <m/>
    <n v="2000"/>
    <s v="CH01"/>
    <s v="0T3012300018"/>
    <s v="New_Line item_ Addition"/>
    <m/>
    <s v="SPV/1536/23-24"/>
    <n v="8"/>
    <x v="1491"/>
    <s v="PHASE_2_ACT"/>
    <m/>
    <s v="Documents required for remaining qty"/>
    <n v="416"/>
    <x v="2"/>
    <n v="220"/>
    <d v="2023-10-01T00:00:00"/>
    <s v="(R). MANUFACTURE OF MACHINERY AND EQUIPMENT"/>
    <n v="722"/>
    <n v="142"/>
    <n v="128.9"/>
    <n v="153"/>
    <n v="130.80000000000001"/>
    <n v="1.0147401086113266"/>
    <n v="440"/>
    <n v="1785.9425911559347"/>
    <m/>
    <m/>
  </r>
  <r>
    <n v="1525"/>
    <n v="291907251985"/>
    <x v="257"/>
    <s v="GAUTAM INDUSTRIAL CORPORATION"/>
    <s v="FLG,PIPE,SW,RF,A105,CL300,1/2IN,DAAR61"/>
    <n v="15"/>
    <s v="PAA"/>
    <n v="117"/>
    <m/>
    <n v="1755"/>
    <s v="73070000 / 73079990"/>
    <n v="0.1"/>
    <s v="050/2017 -377A"/>
    <n v="0"/>
    <n v="0"/>
    <n v="0.1"/>
    <n v="0"/>
    <n v="0.18"/>
    <s v="001/2017 - III221"/>
    <n v="175.5"/>
    <n v="0"/>
    <n v="17.55"/>
    <n v="350.649"/>
    <n v="543.69900000000007"/>
    <s v="DOC PENDING_INV/EXIT/INV/081"/>
    <s v="2000CH010T1762700005"/>
    <s v="0T1762700005"/>
    <n v="291907251985"/>
    <s v="6053361"/>
    <d v="2019-07-27T00:00:00"/>
    <d v="2019-07-23T00:00:00"/>
    <e v="#N/A"/>
    <e v="#N/A"/>
    <e v="#N/A"/>
    <s v="Local"/>
    <m/>
    <m/>
    <m/>
    <m/>
    <m/>
    <m/>
    <n v="2000"/>
    <s v="CH01"/>
    <s v="0T1762700005"/>
    <s v="Verification Completed by NSS"/>
    <m/>
    <s v="BOM/093/19-20"/>
    <n v="15"/>
    <x v="1492"/>
    <s v="PHASE_1_ACT"/>
    <m/>
    <m/>
    <n v="1969"/>
    <x v="2"/>
    <n v="117"/>
    <d v="2019-07-01T00:00:00"/>
    <s v="(R). MANUFACTURE OF MACHINERY AND EQUIPMENT"/>
    <n v="722"/>
    <n v="91"/>
    <n v="113.2"/>
    <n v="153"/>
    <n v="130.80000000000001"/>
    <n v="1.1554770318021201"/>
    <n v="1993"/>
    <n v="2027.8621908127209"/>
    <m/>
    <m/>
  </r>
  <r>
    <n v="1526"/>
    <n v="291702786631"/>
    <x v="271"/>
    <s v="ALIKRAFT ENGINEERS PVT LTD."/>
    <s v="DISC,SS316,6D1667,MEKASTER"/>
    <n v="2"/>
    <s v="NOS"/>
    <n v="595"/>
    <m/>
    <n v="1190"/>
    <n v="84819090"/>
    <n v="7.4999999999999997E-2"/>
    <m/>
    <n v="0"/>
    <m/>
    <n v="0.1"/>
    <m/>
    <n v="0.18"/>
    <s v="001/2017-III368"/>
    <n v="89.25"/>
    <n v="0"/>
    <n v="8.9250000000000007"/>
    <n v="231.87149999999997"/>
    <n v="330.04649999999998"/>
    <s v="DOC PENDING_INV/EXIT/INV/097"/>
    <s v="2000CH010P5269300581"/>
    <s v="0P5269300581"/>
    <n v="291702786631"/>
    <s v="0028015"/>
    <d v="2017-06-02T00:00:00"/>
    <d v="2017-05-17T00:00:00"/>
    <e v="#N/A"/>
    <e v="#N/A"/>
    <e v="#N/A"/>
    <s v="Local"/>
    <m/>
    <m/>
    <m/>
    <m/>
    <m/>
    <m/>
    <n v="2000"/>
    <s v="CH01"/>
    <s v="0P5269300581"/>
    <s v="Verification Completed by NSS"/>
    <m/>
    <s v="INV/2017-18/088/G-18-19-237"/>
    <n v="2"/>
    <x v="1493"/>
    <s v="PHASE_3_ACT"/>
    <m/>
    <m/>
    <n v="2766"/>
    <x v="2"/>
    <n v="873.33500000000004"/>
    <d v="2017-05-01T00:00:00"/>
    <s v="(R). MANUFACTURE OF MACHINERY AND EQUIPMENT"/>
    <n v="722"/>
    <n v="65"/>
    <n v="108.1"/>
    <n v="153"/>
    <n v="130.80000000000001"/>
    <n v="1.2099907493061981"/>
    <n v="2784"/>
    <n v="2113.454542090657"/>
    <m/>
    <m/>
  </r>
  <r>
    <n v="1527"/>
    <n v="291604861892"/>
    <x v="458"/>
    <s v="Vraj Electricals"/>
    <s v="CONT,600V,25A,3P,TC1-D1210-N5,C&amp;S"/>
    <n v="3"/>
    <s v="NOS"/>
    <n v="582.16999999999996"/>
    <m/>
    <n v="1746.51"/>
    <n v="85369090"/>
    <n v="0.1"/>
    <m/>
    <n v="0"/>
    <m/>
    <n v="0.1"/>
    <m/>
    <n v="0.18"/>
    <s v="001/2017-III388A"/>
    <n v="174.65100000000001"/>
    <n v="0"/>
    <n v="17.465100000000003"/>
    <n v="348.952698"/>
    <n v="541.06879800000002"/>
    <s v="DOC PENDING_INV/EXIT/INV/096"/>
    <s v="2000GS010P4610210081"/>
    <s v="0P4610210081"/>
    <n v="291604861892"/>
    <s v="0046087"/>
    <d v="2016-10-17T00:00:00"/>
    <d v="2016-10-08T00:00:00"/>
    <e v="#N/A"/>
    <e v="#N/A"/>
    <e v="#N/A"/>
    <s v="Local"/>
    <m/>
    <m/>
    <m/>
    <m/>
    <m/>
    <m/>
    <n v="2000"/>
    <s v="GS01"/>
    <s v="0P4610210081"/>
    <s v="Verification Completed by NSS"/>
    <m/>
    <s v="T-1079-1617"/>
    <n v="3"/>
    <x v="1494"/>
    <s v="PHASE_3_ACT"/>
    <m/>
    <m/>
    <n v="2987"/>
    <x v="1"/>
    <n v="582.16999999999996"/>
    <d v="2016-10-01T00:00:00"/>
    <s v="(Q). MANUFACTURE OF ELECTRICAL EQUIPMENT"/>
    <n v="666"/>
    <n v="58"/>
    <n v="107.9"/>
    <n v="153"/>
    <n v="133.4"/>
    <n v="1.2363299351251158"/>
    <n v="2996"/>
    <n v="2159.2625949953658"/>
    <m/>
    <m/>
  </r>
  <r>
    <n v="1528"/>
    <n v="292309146102"/>
    <x v="340"/>
    <s v="Ideal Electrical corporation"/>
    <s v="LUG,PIN,CU,6MM²"/>
    <n v="634"/>
    <s v="NOS"/>
    <n v="2.75"/>
    <m/>
    <n v="1743.5"/>
    <n v="85369090"/>
    <n v="0.1"/>
    <n v="0"/>
    <n v="0"/>
    <n v="0"/>
    <n v="0.1"/>
    <n v="0"/>
    <n v="0.18"/>
    <s v="001/2017-III388A"/>
    <n v="174.35000000000002"/>
    <n v="0"/>
    <n v="17.435000000000002"/>
    <n v="348.35129999999998"/>
    <n v="540.13630000000001"/>
    <s v="DOC PENDING_INV/EXIT/INV/094"/>
    <s v="2000CH010T5578900003"/>
    <s v="0T5578900003"/>
    <n v="292309146102"/>
    <s v="6074619"/>
    <d v="2023-08-28T00:00:00"/>
    <d v="2023-08-26T00:00:00"/>
    <e v="#N/A"/>
    <e v="#N/A"/>
    <e v="#N/A"/>
    <s v="Local"/>
    <m/>
    <m/>
    <m/>
    <m/>
    <m/>
    <m/>
    <n v="2000"/>
    <s v="CH01"/>
    <s v="0T5578900003"/>
    <s v="New_Line item_ Addition"/>
    <m/>
    <s v="GST/23-24/3679"/>
    <n v="634"/>
    <x v="1495"/>
    <s v="PHASE_2_ACT"/>
    <m/>
    <s v="Documents required for remaining qty"/>
    <n v="474"/>
    <x v="1"/>
    <n v="2.75"/>
    <d v="2023-08-01T00:00:00"/>
    <s v="(Q). MANUFACTURE OF ELECTRICAL EQUIPMENT"/>
    <n v="666"/>
    <n v="140"/>
    <n v="132.1"/>
    <n v="153"/>
    <n v="133.4"/>
    <n v="1.0098410295230886"/>
    <n v="501"/>
    <n v="1760.657834973505"/>
    <m/>
    <m/>
  </r>
  <r>
    <n v="1529"/>
    <n v="291600233702"/>
    <x v="194"/>
    <s v="Emerson Process Management"/>
    <s v="PCKG,17D30,12B5798X012,FISH-CO"/>
    <n v="6"/>
    <s v="EA"/>
    <n v="287"/>
    <m/>
    <n v="1722"/>
    <n v="84819090"/>
    <n v="7.4999999999999997E-2"/>
    <n v="0"/>
    <n v="0"/>
    <n v="0"/>
    <n v="0.1"/>
    <n v="0"/>
    <n v="0.18"/>
    <s v="001/2017-III368"/>
    <n v="129.15"/>
    <n v="0"/>
    <n v="12.915000000000001"/>
    <n v="335.5317"/>
    <n v="477.5967"/>
    <s v="DOC PENDING_INV/EXIT/INV/072"/>
    <s v="2000GS010P4102210003"/>
    <s v="0P4102210003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03"/>
    <s v="Verification Completed by NSS"/>
    <m/>
    <n v="6315002660"/>
    <n v="6"/>
    <x v="1496"/>
    <s v="PHASE_1_ACT"/>
    <m/>
    <s v="ITEM DOES NOT MATCH WITH INVOICE"/>
    <n v="3270"/>
    <x v="2"/>
    <n v="287"/>
    <d v="2015-12-01T00:00:00"/>
    <s v="(R). MANUFACTURE OF MACHINERY AND EQUIPMENT"/>
    <n v="722"/>
    <n v="48"/>
    <n v="109"/>
    <n v="153"/>
    <n v="130.80000000000001"/>
    <n v="1.2000000000000002"/>
    <n v="3301"/>
    <n v="2066.4"/>
    <m/>
    <m/>
  </r>
  <r>
    <n v="1530"/>
    <n v="292104830640"/>
    <x v="337"/>
    <s v="Kirloskar Ebara Pumps Limited"/>
    <s v="GSKT,CNAF,KSOS05120050200/117.7,KEPL"/>
    <n v="1"/>
    <s v="NOS"/>
    <n v="1682.63"/>
    <m/>
    <n v="1682.63"/>
    <n v="84841090"/>
    <n v="7.4999999999999997E-2"/>
    <n v="0"/>
    <n v="0"/>
    <n v="0"/>
    <n v="0.1"/>
    <n v="0"/>
    <n v="0.18"/>
    <s v="001/2017-III369B"/>
    <n v="126.19725"/>
    <n v="0"/>
    <n v="12.619725000000001"/>
    <n v="327.8604555"/>
    <n v="466.67743050000001"/>
    <s v="DOC PENDING_INV/EXIT/INV/076"/>
    <s v="2000CH010P4205030854"/>
    <s v="0P4205030854"/>
    <n v="292104830640"/>
    <s v="6041718"/>
    <d v="2021-05-24T00:00:00"/>
    <d v="2021-03-27T00:00:00"/>
    <e v="#N/A"/>
    <e v="#N/A"/>
    <e v="#N/A"/>
    <s v="Local"/>
    <m/>
    <m/>
    <m/>
    <m/>
    <m/>
    <m/>
    <n v="2000"/>
    <s v="CH01"/>
    <s v="0P4205030854"/>
    <s v="Verification Completed by NSS"/>
    <m/>
    <n v="7199963116"/>
    <n v="1"/>
    <x v="1497"/>
    <s v="PHASE_1_ACT"/>
    <m/>
    <s v="Documents required"/>
    <n v="1356"/>
    <x v="2"/>
    <n v="1682.63"/>
    <d v="2021-03-01T00:00:00"/>
    <s v="(R). MANUFACTURE OF MACHINERY AND EQUIPMENT"/>
    <n v="722"/>
    <n v="111"/>
    <n v="116.1"/>
    <n v="153"/>
    <n v="130.80000000000001"/>
    <n v="1.1266149870801034"/>
    <n v="1384"/>
    <n v="1895.6761757105946"/>
    <m/>
    <m/>
  </r>
  <r>
    <n v="1531"/>
    <n v="292104830640"/>
    <x v="337"/>
    <s v="Kirloskar Ebara Pumps Limited"/>
    <s v="GSKT,CNAF,KSOS05120050200/117.7,KEPL"/>
    <n v="1"/>
    <s v="NOS"/>
    <n v="1682.63"/>
    <m/>
    <n v="1682.63"/>
    <n v="84841090"/>
    <n v="7.4999999999999997E-2"/>
    <n v="0"/>
    <n v="0"/>
    <n v="0"/>
    <n v="0.1"/>
    <n v="0"/>
    <n v="0.18"/>
    <s v="001/2017-III369B"/>
    <n v="126.19725"/>
    <n v="0"/>
    <n v="12.619725000000001"/>
    <n v="327.8604555"/>
    <n v="466.67743050000001"/>
    <s v="DOC PENDING_INV/EXIT/INV/076"/>
    <s v="2000GS010P4205030854"/>
    <s v="0P4205030854"/>
    <n v="292104830640"/>
    <s v="6041718"/>
    <d v="2021-05-24T00:00:00"/>
    <d v="2021-03-27T00:00:00"/>
    <e v="#N/A"/>
    <e v="#N/A"/>
    <e v="#N/A"/>
    <s v="Local"/>
    <m/>
    <m/>
    <m/>
    <m/>
    <m/>
    <m/>
    <n v="2000"/>
    <s v="GS01"/>
    <s v="0P4205030854"/>
    <s v="Verification Completed by NSS"/>
    <m/>
    <n v="7199963116"/>
    <n v="1"/>
    <x v="1497"/>
    <s v="PHASE_1_ACT"/>
    <m/>
    <s v="Documents required"/>
    <n v="1356"/>
    <x v="2"/>
    <n v="1682.63"/>
    <d v="2021-03-01T00:00:00"/>
    <s v="(R). MANUFACTURE OF MACHINERY AND EQUIPMENT"/>
    <n v="722"/>
    <n v="111"/>
    <n v="116.1"/>
    <n v="153"/>
    <n v="130.80000000000001"/>
    <n v="1.1266149870801034"/>
    <n v="1384"/>
    <n v="1895.6761757105946"/>
    <m/>
    <m/>
  </r>
  <r>
    <n v="1532"/>
    <m/>
    <x v="11"/>
    <s v="SIEMENS ENERGY INDUSTRIAL"/>
    <s v="O-RING,20A11EM011,DRES-RAN"/>
    <n v="10"/>
    <s v="NOS"/>
    <n v="168.154"/>
    <m/>
    <n v="1681.54"/>
    <n v="40169320"/>
    <n v="0.1"/>
    <m/>
    <m/>
    <m/>
    <n v="0.1"/>
    <m/>
    <n v="0.18"/>
    <s v="001/2017-III123A"/>
    <n v="168.154"/>
    <n v="0"/>
    <n v="16.8154"/>
    <n v="335.97169199999996"/>
    <n v="520.94109200000003"/>
    <s v="DOC PENDING_INV/EXIT/INV/163"/>
    <s v="2000GS010P0801040112"/>
    <s v="2000GS010P0801040112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40112"/>
    <s v="New_Line item_ Addition"/>
    <m/>
    <s v="0000000025"/>
    <n v="10"/>
    <x v="1498"/>
    <s v="PHASE_6_ACT"/>
    <m/>
    <m/>
    <n v="3460"/>
    <x v="2"/>
    <n v="168.154"/>
    <d v="2015-06-01T00:00:00"/>
    <s v="(R). MANUFACTURE OF MACHINERY AND EQUIPMENT"/>
    <n v="722"/>
    <n v="42"/>
    <n v="111.1"/>
    <n v="153"/>
    <n v="130.80000000000001"/>
    <n v="1.1773177317731776"/>
    <n v="3484"/>
    <n v="1979.7068586858688"/>
    <m/>
    <m/>
  </r>
  <r>
    <n v="1533"/>
    <n v="292207405276"/>
    <x v="459"/>
    <s v="Kalindi Enterprise"/>
    <s v="FRAME,HACKSAW,W/BLADE,12X1/2IN"/>
    <n v="7"/>
    <s v="NOS"/>
    <n v="236.37714285714287"/>
    <m/>
    <n v="1654.64"/>
    <n v="82021090"/>
    <n v="0.1"/>
    <n v="0"/>
    <n v="0"/>
    <n v="0"/>
    <n v="0.1"/>
    <n v="0"/>
    <n v="0.18"/>
    <s v="001/2017-III293"/>
    <n v="165.46400000000003"/>
    <n v="0"/>
    <n v="16.546400000000002"/>
    <n v="330.59707199999997"/>
    <n v="512.60747200000003"/>
    <s v="DOC PENDING_INV/EXIT/INV/094"/>
    <s v="2000CH010T4516380003"/>
    <s v="0T4516380003"/>
    <n v="292207405276"/>
    <s v="6066233"/>
    <d v="2022-07-18T00:00:00"/>
    <d v="2022-07-12T00:00:00"/>
    <e v="#N/A"/>
    <e v="#N/A"/>
    <e v="#N/A"/>
    <s v="Local"/>
    <m/>
    <m/>
    <m/>
    <m/>
    <m/>
    <m/>
    <n v="2000"/>
    <s v="CH01"/>
    <s v="0T4516380003"/>
    <s v="Verification Completed by NSS"/>
    <m/>
    <s v="KE-207-2223"/>
    <n v="7"/>
    <x v="1499"/>
    <s v="PHASE_2_ACT"/>
    <m/>
    <s v="Documents required for remaining qty"/>
    <n v="884"/>
    <x v="2"/>
    <n v="236.37714285714287"/>
    <d v="2022-07-01T00:00:00"/>
    <s v="(R). MANUFACTURE OF MACHINERY AND EQUIPMENT"/>
    <n v="722"/>
    <n v="127"/>
    <n v="125.8"/>
    <n v="153"/>
    <n v="130.80000000000001"/>
    <n v="1.0397456279809223"/>
    <n v="897"/>
    <n v="1720.4047058823533"/>
    <m/>
    <m/>
  </r>
  <r>
    <n v="1534"/>
    <n v="292306824880"/>
    <x v="46"/>
    <s v="Kalindi Enterprise"/>
    <s v="WIRE,99.9% LEAD,3MM"/>
    <n v="250"/>
    <s v="GMS"/>
    <n v="6.6"/>
    <m/>
    <n v="1650"/>
    <n v="73151290"/>
    <n v="0.1"/>
    <s v="050/2017-377"/>
    <n v="0"/>
    <n v="0"/>
    <n v="0.1"/>
    <n v="0"/>
    <n v="0.18"/>
    <s v="001/2017-III453"/>
    <n v="165"/>
    <n v="0"/>
    <n v="16.5"/>
    <n v="329.67"/>
    <n v="511.17"/>
    <s v="DOC PENDING_INV/EXIT/INV/094"/>
    <s v="2000CH010T5501230074"/>
    <s v="0T5501230074"/>
    <n v="292306824880"/>
    <s v="6055926"/>
    <d v="2023-06-30T00:00:00"/>
    <d v="2023-06-30T00:00:00"/>
    <e v="#N/A"/>
    <e v="#N/A"/>
    <e v="#N/A"/>
    <s v="Local"/>
    <m/>
    <m/>
    <m/>
    <m/>
    <m/>
    <m/>
    <n v="2000"/>
    <s v="CH01"/>
    <s v="0T5501230074"/>
    <s v="New_Line item_ Addition"/>
    <m/>
    <s v="KE-118-2324"/>
    <n v="250"/>
    <x v="1500"/>
    <s v="PHASE_2_ACT"/>
    <m/>
    <s v="Documents required for remaining qty"/>
    <n v="531"/>
    <x v="2"/>
    <n v="6.6"/>
    <d v="2023-06-01T00:00:00"/>
    <s v="(R). MANUFACTURE OF MACHINERY AND EQUIPMENT"/>
    <n v="722"/>
    <n v="138"/>
    <n v="128"/>
    <n v="153"/>
    <n v="130.80000000000001"/>
    <n v="1.0218750000000001"/>
    <n v="562"/>
    <n v="1686.0937500000002"/>
    <m/>
    <m/>
  </r>
  <r>
    <n v="1535"/>
    <m/>
    <x v="11"/>
    <s v="Dresser-Rand India Private Limited"/>
    <s v="CAP SCR,R86530T3,DRES-RAN"/>
    <n v="4"/>
    <s v="NOS"/>
    <n v="410.44"/>
    <m/>
    <n v="1641.76"/>
    <n v="84799030"/>
    <n v="7.4999999999999997E-2"/>
    <m/>
    <m/>
    <m/>
    <n v="0.1"/>
    <m/>
    <n v="0.18"/>
    <s v="001/2017-III366"/>
    <n v="123.13199999999999"/>
    <n v="0"/>
    <n v="12.3132"/>
    <n v="319.89693599999998"/>
    <n v="455.34213599999998"/>
    <s v="DOC PENDING_INV/EXIT/INV/163"/>
    <s v="2000GS010P0801050058"/>
    <s v="2000GS010P0801050058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50058"/>
    <s v="Verification Completed by NSS"/>
    <m/>
    <n v="25"/>
    <n v="4"/>
    <x v="1501"/>
    <s v="PHASE_6_ACT"/>
    <m/>
    <m/>
    <n v="3460"/>
    <x v="2"/>
    <n v="410.44"/>
    <d v="2015-06-01T00:00:00"/>
    <s v="(R). MANUFACTURE OF MACHINERY AND EQUIPMENT"/>
    <n v="722"/>
    <n v="42"/>
    <n v="111.1"/>
    <n v="153"/>
    <n v="130.80000000000001"/>
    <n v="1.1773177317731776"/>
    <n v="3484"/>
    <n v="1932.8731593159321"/>
    <m/>
    <m/>
  </r>
  <r>
    <n v="1536"/>
    <n v="292200289695"/>
    <x v="397"/>
    <s v="GURUKUL FITTINGS PVT. LTD"/>
    <s v="TEE,RED,SW,A105,CL6000,1X3/4IN"/>
    <n v="8"/>
    <s v="EA"/>
    <n v="203.43"/>
    <m/>
    <n v="1627.44"/>
    <n v="73071190"/>
    <n v="0.1"/>
    <s v="050/2017-377"/>
    <n v="0"/>
    <n v="0"/>
    <n v="0.1"/>
    <n v="0"/>
    <n v="0.18"/>
    <s v="001/2017-III221"/>
    <n v="162.74400000000003"/>
    <n v="0"/>
    <n v="16.274400000000004"/>
    <n v="325.16251200000005"/>
    <n v="504.18091200000009"/>
    <s v="DOC PENDING_INV/EXIT/INV/093"/>
    <s v="2000CH010T1734810015"/>
    <s v="0T1734810015"/>
    <n v="292200289695"/>
    <s v="6002879"/>
    <d v="2022-01-10T00:00:00"/>
    <d v="2022-01-05T00:00:00"/>
    <e v="#N/A"/>
    <e v="#N/A"/>
    <e v="#N/A"/>
    <s v="Local"/>
    <m/>
    <m/>
    <m/>
    <m/>
    <m/>
    <m/>
    <n v="2000"/>
    <s v="CH01"/>
    <s v="0T1734810015"/>
    <s v="Verification Completed by NSS"/>
    <m/>
    <s v="GFPL/62/21-22"/>
    <n v="8"/>
    <x v="1502"/>
    <s v="PHASE_2_ACT"/>
    <m/>
    <m/>
    <n v="1072"/>
    <x v="2"/>
    <n v="203.43"/>
    <d v="2022-01-01T00:00:00"/>
    <s v="(R). MANUFACTURE OF MACHINERY AND EQUIPMENT"/>
    <n v="722"/>
    <n v="121"/>
    <n v="121.6"/>
    <n v="153"/>
    <n v="130.80000000000001"/>
    <n v="1.0756578947368423"/>
    <n v="1078"/>
    <n v="1750.5686842105267"/>
    <m/>
    <m/>
  </r>
  <r>
    <n v="1537"/>
    <n v="292211347960"/>
    <x v="362"/>
    <s v="IGP Engineers Pvt. Ltd."/>
    <s v="GSKT,SPW,SS316,CL300,1.5IN"/>
    <n v="25"/>
    <s v="NOS"/>
    <n v="65"/>
    <m/>
    <n v="1625"/>
    <n v="84841010"/>
    <n v="7.4999999999999997E-2"/>
    <n v="0"/>
    <n v="0"/>
    <n v="0"/>
    <n v="0.1"/>
    <n v="0"/>
    <n v="0.18"/>
    <s v="001/2017 - III369B"/>
    <n v="121.875"/>
    <n v="0"/>
    <n v="12.1875"/>
    <n v="316.63124999999997"/>
    <n v="450.69374999999997"/>
    <s v="DOC PENDING_INV/EXIT/INV/082"/>
    <s v="2000CH010T2541410112"/>
    <s v="0T2541410112"/>
    <n v="292211347960"/>
    <s v="6098547"/>
    <d v="2022-11-02T00:00:00"/>
    <d v="2022-10-07T00:00:00"/>
    <e v="#N/A"/>
    <e v="#N/A"/>
    <e v="#N/A"/>
    <s v="Local"/>
    <m/>
    <m/>
    <m/>
    <m/>
    <m/>
    <m/>
    <n v="2000"/>
    <s v="CH01"/>
    <s v="0T2541410112"/>
    <s v="Verification Completed by NSS"/>
    <m/>
    <s v="IGP06790/22-23"/>
    <n v="25"/>
    <x v="1503"/>
    <s v="PHASE_1_ACT"/>
    <m/>
    <m/>
    <n v="797"/>
    <x v="2"/>
    <n v="65"/>
    <d v="2022-10-01T00:00:00"/>
    <s v="(R). MANUFACTURE OF MACHINERY AND EQUIPMENT"/>
    <n v="722"/>
    <n v="130"/>
    <n v="126.5"/>
    <n v="153"/>
    <n v="130.80000000000001"/>
    <n v="1.0339920948616601"/>
    <n v="805"/>
    <n v="1680.2371541501977"/>
    <m/>
    <m/>
  </r>
  <r>
    <n v="1538"/>
    <n v="292008116820"/>
    <x v="71"/>
    <s v="Jay Vinayak Enterprise"/>
    <s v="STBLT-N,197MM,M30,3.5MM"/>
    <n v="10"/>
    <s v="NOS"/>
    <n v="162.35999999999899"/>
    <m/>
    <n v="1623.5999999999899"/>
    <s v="73181190"/>
    <n v="0.15"/>
    <m/>
    <n v="0"/>
    <m/>
    <n v="0.1"/>
    <m/>
    <n v="0.18"/>
    <s v="001/2017-III232"/>
    <n v="243.53999999999849"/>
    <n v="0"/>
    <n v="24.35399999999985"/>
    <n v="340.46891999999787"/>
    <n v="608.36291999999617"/>
    <s v="DOC PENDING_INV/EXIT/INV/097"/>
    <s v="2000CH010T1537010009"/>
    <s v="0T1537010009"/>
    <n v="292008116820"/>
    <s v="6072519"/>
    <d v="2020-10-16T00:00:00"/>
    <d v="2020-10-15T00:00:00"/>
    <e v="#N/A"/>
    <e v="#N/A"/>
    <e v="#N/A"/>
    <s v="Local"/>
    <m/>
    <m/>
    <m/>
    <m/>
    <m/>
    <m/>
    <n v="2000"/>
    <s v="CH01"/>
    <s v="0T1537010009"/>
    <s v="New_Line item_ Addition"/>
    <m/>
    <n v="9"/>
    <n v="10"/>
    <x v="1504"/>
    <s v="PHASE_3_ACT"/>
    <m/>
    <m/>
    <n v="1519"/>
    <x v="2"/>
    <n v="162.35999999999899"/>
    <d v="2020-10-01T00:00:00"/>
    <s v="(R). MANUFACTURE OF MACHINERY AND EQUIPMENT"/>
    <n v="722"/>
    <n v="106"/>
    <n v="114.2"/>
    <n v="153"/>
    <n v="130.80000000000001"/>
    <n v="1.1453590192644485"/>
    <n v="1535"/>
    <n v="1859.604903677747"/>
    <m/>
    <m/>
  </r>
  <r>
    <n v="1539"/>
    <n v="292104357171"/>
    <x v="127"/>
    <s v="Bharat Heavy Electricals Limited"/>
    <s v="GSKT-9005,220215680000,BHEL"/>
    <n v="6"/>
    <s v="NOS"/>
    <n v="90"/>
    <m/>
    <n v="540"/>
    <n v="84819090"/>
    <n v="7.4999999999999997E-2"/>
    <m/>
    <n v="0"/>
    <m/>
    <n v="0.1"/>
    <m/>
    <n v="0.18"/>
    <s v="001/2017-III368"/>
    <n v="40.5"/>
    <n v="0"/>
    <n v="4.05"/>
    <n v="105.21899999999999"/>
    <n v="149.76900000000001"/>
    <s v="DOC PENDING_INV/EXIT/INV/097"/>
    <s v="2000CH010P5269310257"/>
    <s v="0P5269310257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10257"/>
    <s v="Verification Completed by NSS"/>
    <m/>
    <n v="7620000778"/>
    <n v="6"/>
    <x v="1505"/>
    <s v="PHASE_3_ACT"/>
    <m/>
    <m/>
    <n v="1364"/>
    <x v="2"/>
    <n v="270"/>
    <d v="2021-03-01T00:00:00"/>
    <s v="(R). MANUFACTURE OF MACHINERY AND EQUIPMENT"/>
    <n v="722"/>
    <n v="111"/>
    <n v="116.1"/>
    <n v="153"/>
    <n v="130.80000000000001"/>
    <n v="1.1266149870801034"/>
    <n v="1384"/>
    <n v="1825.1162790697676"/>
    <m/>
    <m/>
  </r>
  <r>
    <n v="1540"/>
    <n v="292104357171"/>
    <x v="127"/>
    <s v="Bharat Heavy Electricals Limited"/>
    <s v="ADJ RING PIN,930701720000,BHEL"/>
    <n v="1"/>
    <s v="NOS"/>
    <n v="1620"/>
    <m/>
    <n v="1620"/>
    <n v="84819090"/>
    <n v="7.4999999999999997E-2"/>
    <m/>
    <n v="0"/>
    <m/>
    <n v="0.1"/>
    <m/>
    <n v="0.18"/>
    <s v="001/2017-III368"/>
    <n v="121.5"/>
    <n v="0"/>
    <n v="12.15"/>
    <n v="315.65699999999998"/>
    <n v="449.30700000000002"/>
    <s v="DOC PENDING_INV/EXIT/INV/097"/>
    <s v="2000CH010P5269320432"/>
    <s v="0P5269320432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20432"/>
    <s v="Verification Completed by NSS"/>
    <s v="Phaze1_Part_2"/>
    <n v="7620000778"/>
    <n v="1"/>
    <x v="1505"/>
    <s v="PHASE_3_ACT"/>
    <m/>
    <m/>
    <n v="1364"/>
    <x v="1"/>
    <n v="1620"/>
    <d v="2021-03-01T00:00:00"/>
    <s v="(Q). MANUFACTURE OF ELECTRICAL EQUIPMENT"/>
    <n v="666"/>
    <n v="111"/>
    <n v="118.9"/>
    <n v="153"/>
    <n v="133.4"/>
    <n v="1.121951219512195"/>
    <n v="1384"/>
    <n v="1817.5609756097558"/>
    <m/>
    <m/>
  </r>
  <r>
    <n v="1541"/>
    <n v="292104357171"/>
    <x v="127"/>
    <s v="Bharat Heavy Electricals Limited"/>
    <s v="ADJ RING PIN-7135,930700900000,BHEL"/>
    <n v="1"/>
    <s v="NOS"/>
    <n v="1620"/>
    <m/>
    <n v="1620"/>
    <n v="84819090"/>
    <n v="7.4999999999999997E-2"/>
    <m/>
    <n v="0"/>
    <m/>
    <n v="0.1"/>
    <m/>
    <n v="0.18"/>
    <s v="001/2017-III368"/>
    <n v="121.5"/>
    <n v="0"/>
    <n v="12.15"/>
    <n v="315.65699999999998"/>
    <n v="449.30700000000002"/>
    <s v="DOC PENDING_INV/EXIT/INV/097"/>
    <s v="2000CH010P5269320434"/>
    <s v="0P5269320434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20434"/>
    <s v="Verification Completed by NSS"/>
    <s v="Phaze1_Part_2"/>
    <n v="7620000778"/>
    <n v="1"/>
    <x v="1505"/>
    <s v="PHASE_3_ACT"/>
    <m/>
    <m/>
    <n v="1364"/>
    <x v="1"/>
    <n v="1620"/>
    <d v="2021-03-01T00:00:00"/>
    <s v="(Q). MANUFACTURE OF ELECTRICAL EQUIPMENT"/>
    <n v="666"/>
    <n v="111"/>
    <n v="118.9"/>
    <n v="153"/>
    <n v="133.4"/>
    <n v="1.121951219512195"/>
    <n v="1384"/>
    <n v="1817.5609756097558"/>
    <m/>
    <m/>
  </r>
  <r>
    <n v="1542"/>
    <n v="292306824880"/>
    <x v="46"/>
    <s v="Kalindi Enterprise"/>
    <s v="GRUB SCR,CS,M8x25MM"/>
    <n v="65"/>
    <s v="EA"/>
    <n v="24.666615384615231"/>
    <m/>
    <n v="1603.3299999999899"/>
    <n v="73151900"/>
    <n v="0.1"/>
    <s v="050/2017-377"/>
    <n v="0"/>
    <n v="0"/>
    <n v="0.1"/>
    <n v="0"/>
    <n v="0.18"/>
    <s v="001/2017-III453"/>
    <n v="160.332999999999"/>
    <n v="0"/>
    <n v="16.033299999999901"/>
    <n v="320.34533399999793"/>
    <n v="496.71163399999682"/>
    <s v="DOC PENDING_INV/EXIT/INV/093"/>
    <s v="2000CH010T1562990012"/>
    <s v="0T1562990012"/>
    <n v="292306824880"/>
    <s v="6055926"/>
    <d v="2023-06-30T00:00:00"/>
    <d v="2023-06-30T00:00:00"/>
    <e v="#N/A"/>
    <e v="#N/A"/>
    <e v="#N/A"/>
    <s v="Local"/>
    <m/>
    <m/>
    <m/>
    <m/>
    <m/>
    <m/>
    <n v="2000"/>
    <s v="CH01"/>
    <s v="0T1562990012"/>
    <s v="New_Line item_ Addition"/>
    <m/>
    <s v="KE-118-2324"/>
    <n v="65"/>
    <x v="1506"/>
    <s v="PHASE_2_ACT"/>
    <m/>
    <m/>
    <n v="531"/>
    <x v="2"/>
    <n v="24.666615384615231"/>
    <d v="2023-06-01T00:00:00"/>
    <s v="(R). MANUFACTURE OF MACHINERY AND EQUIPMENT"/>
    <n v="722"/>
    <n v="138"/>
    <n v="128"/>
    <n v="153"/>
    <n v="130.80000000000001"/>
    <n v="1.0218750000000001"/>
    <n v="562"/>
    <n v="1638.4028437499899"/>
    <m/>
    <m/>
  </r>
  <r>
    <n v="1543"/>
    <n v="291806450655"/>
    <x v="160"/>
    <s v="Etech Appliances"/>
    <s v="HANDLE,BRAKE,33,F/CS40Y,HITACHI"/>
    <n v="12"/>
    <s v="EA"/>
    <n v="132.57249999999917"/>
    <m/>
    <n v="1590.8699999999899"/>
    <n v="84679100"/>
    <n v="7.4999999999999997E-2"/>
    <m/>
    <n v="0"/>
    <m/>
    <n v="0.1"/>
    <m/>
    <n v="0.18"/>
    <s v="001/2017-III367"/>
    <n v="119.31524999999924"/>
    <n v="0"/>
    <n v="11.931524999999924"/>
    <n v="309.98101949999801"/>
    <n v="441.22779449999717"/>
    <s v="DOC PENDING_INV/EXIT/INV/098"/>
    <s v="2000CH010T4003060029"/>
    <s v="0T4003060029"/>
    <n v="291806450655"/>
    <s v="6051114"/>
    <d v="2018-08-01T00:00:00"/>
    <d v="2018-07-31T00:00:00"/>
    <e v="#N/A"/>
    <e v="#N/A"/>
    <e v="#N/A"/>
    <s v="Local"/>
    <m/>
    <m/>
    <m/>
    <m/>
    <m/>
    <m/>
    <n v="2000"/>
    <s v="CH01"/>
    <s v="0T4003060029"/>
    <s v="Verification Completed by NSS"/>
    <m/>
    <n v="18199592"/>
    <n v="12"/>
    <x v="1507"/>
    <s v="PHASE_3_ACT"/>
    <m/>
    <m/>
    <n v="2326"/>
    <x v="2"/>
    <n v="132.57249999999917"/>
    <d v="2018-07-01T00:00:00"/>
    <s v="(R). MANUFACTURE OF MACHINERY AND EQUIPMENT"/>
    <n v="722"/>
    <n v="79"/>
    <n v="110.9"/>
    <n v="153"/>
    <n v="130.80000000000001"/>
    <n v="1.1794409377817854"/>
    <n v="2358"/>
    <n v="1876.3372046888969"/>
    <m/>
    <m/>
  </r>
  <r>
    <n v="1544"/>
    <n v="291902563676"/>
    <x v="78"/>
    <s v="Rotork Controls India Pvt. Ltd."/>
    <s v="FELT SEAL KIT,71005,ROTORK"/>
    <n v="7"/>
    <s v="NOS"/>
    <n v="225.73714285714286"/>
    <m/>
    <n v="1580.16"/>
    <n v="85030090"/>
    <n v="7.4999999999999997E-2"/>
    <m/>
    <n v="0"/>
    <m/>
    <n v="0.1"/>
    <m/>
    <n v="0.18"/>
    <s v="001/2017-III374"/>
    <n v="118.512"/>
    <n v="0"/>
    <n v="11.8512"/>
    <n v="307.89417600000002"/>
    <n v="438.25737600000002"/>
    <s v="DOC PENDING_INV/EXIT/INV/096"/>
    <s v="2000CH010P4102212000"/>
    <s v="0P4102212000"/>
    <n v="291902563676"/>
    <s v="6019106"/>
    <d v="2019-03-15T00:00:00"/>
    <d v="2019-03-01T00:00:00"/>
    <e v="#N/A"/>
    <e v="#N/A"/>
    <e v="#N/A"/>
    <s v="Local"/>
    <m/>
    <m/>
    <m/>
    <m/>
    <m/>
    <m/>
    <n v="2000"/>
    <s v="CH01"/>
    <s v="0P4102212000"/>
    <s v="Verification Completed by NSS"/>
    <m/>
    <s v="JE33870"/>
    <n v="7"/>
    <x v="1508"/>
    <s v="PHASE_3_ACT"/>
    <m/>
    <m/>
    <n v="2113"/>
    <x v="2"/>
    <n v="225.73714285714286"/>
    <d v="2019-03-01T00:00:00"/>
    <s v="(R). MANUFACTURE OF MACHINERY AND EQUIPMENT"/>
    <n v="722"/>
    <n v="87"/>
    <n v="112.3"/>
    <n v="153"/>
    <n v="130.80000000000001"/>
    <n v="1.1647373107747108"/>
    <n v="2115"/>
    <n v="1840.471308993767"/>
    <m/>
    <m/>
  </r>
  <r>
    <n v="1545"/>
    <n v="292009455205"/>
    <x v="213"/>
    <s v="Jay Project"/>
    <s v="LNTRN RING,SPLIT,CI,B041504000012,KBL"/>
    <n v="3"/>
    <s v="NOS"/>
    <n v="12777.449999999999"/>
    <m/>
    <n v="38332.35"/>
    <n v="84139120"/>
    <n v="7.4999999999999997E-2"/>
    <n v="0"/>
    <n v="0"/>
    <n v="0"/>
    <n v="0.1"/>
    <n v="0"/>
    <n v="0.18"/>
    <s v="001/2017-III308B"/>
    <n v="2874.92625"/>
    <n v="0"/>
    <n v="287.49262500000003"/>
    <n v="7469.058397499999"/>
    <n v="10631.477272499998"/>
    <s v="DOC PENDING_INV/EXIT/INV/077"/>
    <s v="2000CH010P4205040310"/>
    <s v="0P4205040310"/>
    <n v="292009455205"/>
    <s v="6083699"/>
    <d v="2020-11-26T00:00:00"/>
    <d v="2020-11-05T00:00:00"/>
    <e v="#N/A"/>
    <e v="#N/A"/>
    <e v="#N/A"/>
    <s v="Local"/>
    <m/>
    <m/>
    <m/>
    <m/>
    <m/>
    <m/>
    <n v="2000"/>
    <s v="CH01"/>
    <s v="0P4205040310"/>
    <s v="Verification Completed by NSS"/>
    <m/>
    <s v="220095/20-21"/>
    <n v="3"/>
    <x v="1509"/>
    <s v="PHASE_1_ACT"/>
    <m/>
    <s v="documents required for remaining qty"/>
    <n v="1498"/>
    <x v="2"/>
    <n v="524.86999999999659"/>
    <d v="2020-11-01T00:00:00"/>
    <s v="(R). MANUFACTURE OF MACHINERY AND EQUIPMENT"/>
    <n v="722"/>
    <n v="107"/>
    <n v="113.7"/>
    <n v="153"/>
    <n v="130.80000000000001"/>
    <n v="1.1503957783641161"/>
    <n v="1504"/>
    <n v="1811.4246965699092"/>
    <m/>
    <m/>
  </r>
  <r>
    <n v="1546"/>
    <n v="292209179080"/>
    <x v="118"/>
    <s v="EMERSON PROCESS MANAGEMENT"/>
    <s v="SHIM,GSKT,SS316,16A1936X012,FISH-CO"/>
    <n v="11"/>
    <s v="EA"/>
    <n v="143.08000000000001"/>
    <m/>
    <n v="1573.88"/>
    <n v="84819090"/>
    <n v="7.4999999999999997E-2"/>
    <n v="0"/>
    <n v="0"/>
    <n v="0"/>
    <n v="0.1"/>
    <n v="0"/>
    <n v="0.18"/>
    <s v="001/2017-III368"/>
    <n v="118.041"/>
    <n v="0"/>
    <n v="11.8041"/>
    <n v="306.67051800000002"/>
    <n v="436.51561800000002"/>
    <s v="DOC PENDING_INV/EXIT/INV/072"/>
    <s v="2000CH010P4102210574"/>
    <s v="0P4102210574"/>
    <n v="292209179080"/>
    <s v="6080667"/>
    <d v="2022-09-02T00:00:00"/>
    <d v="2022-04-29T00:00:00"/>
    <e v="#N/A"/>
    <e v="#N/A"/>
    <e v="#N/A"/>
    <s v="Local"/>
    <m/>
    <m/>
    <m/>
    <m/>
    <m/>
    <m/>
    <n v="2000"/>
    <s v="CH01"/>
    <s v="0P4102210574"/>
    <s v="Verification Completed by NSS"/>
    <m/>
    <s v="22RXC368"/>
    <n v="11"/>
    <x v="1510"/>
    <s v="PHASE_1_ACT"/>
    <m/>
    <s v="DOCUMENTS REQUIRED FOR REMAINING QTY"/>
    <n v="958"/>
    <x v="2"/>
    <n v="143.08000000000001"/>
    <d v="2022-04-01T00:00:00"/>
    <s v="(R). MANUFACTURE OF MACHINERY AND EQUIPMENT"/>
    <n v="722"/>
    <n v="124"/>
    <n v="124.3"/>
    <n v="153"/>
    <n v="130.80000000000001"/>
    <n v="1.0522928399034595"/>
    <n v="988"/>
    <n v="1656.1826548672568"/>
    <m/>
    <m/>
  </r>
  <r>
    <n v="1547"/>
    <n v="291803653864"/>
    <x v="460"/>
    <s v="INDUSTRIAL BEARING CORPORATION"/>
    <s v="BRG,BALL,MET,6212-2RS,60MM,110MM"/>
    <n v="3"/>
    <s v="NOS"/>
    <n v="523"/>
    <m/>
    <n v="1569"/>
    <n v="84821020"/>
    <n v="7.4999999999999997E-2"/>
    <n v="0"/>
    <n v="0"/>
    <n v="0"/>
    <n v="0.1"/>
    <n v="0"/>
    <n v="0.18"/>
    <s v="001/2017 - III369"/>
    <n v="117.675"/>
    <n v="0"/>
    <n v="11.7675"/>
    <n v="305.71964999999994"/>
    <n v="435.16214999999994"/>
    <s v="DOC PENDING_INV/EXIT/INV/083"/>
    <s v="2000GS010T3002010110"/>
    <s v="0T3002010110"/>
    <n v="291803653864"/>
    <s v="6029315"/>
    <d v="2018-05-04T00:00:00"/>
    <d v="2018-05-03T00:00:00"/>
    <e v="#N/A"/>
    <e v="#N/A"/>
    <e v="#N/A"/>
    <s v="Local"/>
    <m/>
    <m/>
    <m/>
    <m/>
    <m/>
    <m/>
    <n v="2000"/>
    <s v="GS01"/>
    <s v="0T3002010110"/>
    <s v="Verification Completed by NSS"/>
    <m/>
    <s v="913/18-19"/>
    <n v="3"/>
    <x v="1511"/>
    <s v="PHASE_1_ACT"/>
    <m/>
    <s v="DOCUMENTS REQUIRED FOR REMAINING QTY."/>
    <n v="2415"/>
    <x v="2"/>
    <n v="523"/>
    <d v="2018-05-01T00:00:00"/>
    <s v="(R). MANUFACTURE OF MACHINERY AND EQUIPMENT"/>
    <n v="722"/>
    <n v="77"/>
    <n v="109.9"/>
    <n v="153"/>
    <n v="130.80000000000001"/>
    <n v="1.1901728844404005"/>
    <n v="2419"/>
    <n v="1867.3812556869884"/>
    <m/>
    <m/>
  </r>
  <r>
    <n v="1548"/>
    <n v="292207781294"/>
    <x v="148"/>
    <s v="STARFLEX SEALING INDIA PVT LTD"/>
    <s v="GSKT,FLR,CL150,NON-ASB,SBR,10IN,2MM"/>
    <n v="10"/>
    <s v="NOS"/>
    <n v="155"/>
    <m/>
    <n v="1550"/>
    <n v="84841010"/>
    <n v="7.4999999999999997E-2"/>
    <n v="0"/>
    <n v="0"/>
    <n v="0"/>
    <n v="0.1"/>
    <n v="0"/>
    <n v="0.18"/>
    <s v="001/2017 - III369B"/>
    <n v="116.25"/>
    <n v="0"/>
    <n v="11.625"/>
    <n v="302.01749999999998"/>
    <n v="429.89249999999998"/>
    <s v="DOC PENDING_INV/EXIT/INV/083"/>
    <s v="2000CH010T2548160108"/>
    <s v="0T2548160108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8160108"/>
    <s v="Verification Completed by NSS"/>
    <m/>
    <s v="A012223/LUB00013"/>
    <n v="10"/>
    <x v="1512"/>
    <s v="PHASE_1_ACT"/>
    <m/>
    <s v="DOCUMENTS REQUIRED FOR REMAINING QTY."/>
    <n v="883"/>
    <x v="2"/>
    <n v="155"/>
    <d v="2022-07-01T00:00:00"/>
    <s v="(R). MANUFACTURE OF MACHINERY AND EQUIPMENT"/>
    <n v="722"/>
    <n v="127"/>
    <n v="125.8"/>
    <n v="153"/>
    <n v="130.80000000000001"/>
    <n v="1.0397456279809223"/>
    <n v="897"/>
    <n v="1611.6057233704296"/>
    <m/>
    <m/>
  </r>
  <r>
    <n v="1549"/>
    <n v="292102088132"/>
    <x v="280"/>
    <s v="Emerson Process Management"/>
    <s v="WIPER,1J872306992,FISH-CO"/>
    <n v="3"/>
    <s v="EA"/>
    <n v="515.66666666666663"/>
    <m/>
    <n v="1547"/>
    <n v="84819090"/>
    <n v="7.4999999999999997E-2"/>
    <n v="0"/>
    <n v="0"/>
    <n v="0"/>
    <n v="0.1"/>
    <n v="0"/>
    <n v="0.18"/>
    <s v="001/2017-III368"/>
    <n v="116.02499999999999"/>
    <n v="0"/>
    <n v="11.602499999999999"/>
    <n v="301.43295000000001"/>
    <n v="429.06045"/>
    <s v="DOC PENDING_INV/EXIT/INV/072"/>
    <s v="2000CH010P4102201951"/>
    <s v="0P4102201951"/>
    <n v="292102088132"/>
    <s v="6018188"/>
    <d v="2021-03-02T00:00:00"/>
    <d v="2021-02-23T00:00:00"/>
    <e v="#N/A"/>
    <e v="#N/A"/>
    <e v="#N/A"/>
    <s v="Local"/>
    <m/>
    <m/>
    <m/>
    <m/>
    <m/>
    <m/>
    <n v="2000"/>
    <s v="CH01"/>
    <s v="0P4102201951"/>
    <s v="Verification Completed by NSS"/>
    <m/>
    <n v="9320633410"/>
    <n v="3"/>
    <x v="1513"/>
    <s v="PHASE_1_ACT"/>
    <m/>
    <s v="DOCUMENTS REQUIRED FOR REMAINING QTY"/>
    <n v="1388"/>
    <x v="2"/>
    <n v="515.66666666666663"/>
    <d v="2021-02-01T00:00:00"/>
    <s v="(R). MANUFACTURE OF MACHINERY AND EQUIPMENT"/>
    <n v="722"/>
    <n v="110"/>
    <n v="115.4"/>
    <n v="153"/>
    <n v="130.80000000000001"/>
    <n v="1.1334488734835355"/>
    <n v="1412"/>
    <n v="1753.4454072790295"/>
    <m/>
    <m/>
  </r>
  <r>
    <n v="1550"/>
    <n v="351700027836"/>
    <x v="24"/>
    <s v="Mascot Dynamics Pvt. Ltd."/>
    <s v="O-RING,F/LMV-322,14-053UC,SUNDYNE"/>
    <n v="10"/>
    <s v="NOS"/>
    <n v="154.024"/>
    <m/>
    <n v="1540.24"/>
    <s v="40160000 / 40169320"/>
    <n v="0.1"/>
    <n v="0"/>
    <n v="0"/>
    <n v="0"/>
    <n v="0.1"/>
    <n v="0"/>
    <n v="0.18"/>
    <s v="001/2017 - III123A"/>
    <n v="154.024"/>
    <n v="0"/>
    <n v="15.4024"/>
    <n v="307.73995200000002"/>
    <n v="477.16635200000002"/>
    <s v="DOC PENDING_INV/EXIT/INV/077"/>
    <s v="2000CH010P4205031739"/>
    <s v="0P4205031739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CH01"/>
    <s v="0P4205031739"/>
    <s v="Verification Completed by NSS"/>
    <m/>
    <s v="EXP-0010/16-17/MDPL/EXP-11/1920"/>
    <n v="10"/>
    <x v="1514"/>
    <s v="PHASE_1_ACT"/>
    <m/>
    <n v="1"/>
    <m/>
    <x v="2"/>
    <n v="154.024"/>
    <d v="2019-09-01T00:00:00"/>
    <s v="(R). MANUFACTURE OF MACHINERY AND EQUIPMENT"/>
    <n v="722"/>
    <n v="93"/>
    <n v="113.9"/>
    <n v="153"/>
    <n v="130.80000000000001"/>
    <n v="1.1483757682177349"/>
    <n v="1931"/>
    <n v="1768.7742932396841"/>
    <m/>
    <m/>
  </r>
  <r>
    <n v="1551"/>
    <n v="171801881672"/>
    <x v="65"/>
    <s v="SEW EURODRIVE INDIA PRIVATE LIMITED"/>
    <s v="FAN,13610651,SEW-EURO"/>
    <n v="2"/>
    <s v="NOS"/>
    <n v="766.41499999999496"/>
    <m/>
    <n v="1532.8299999999899"/>
    <n v="85030090"/>
    <n v="7.4999999999999997E-2"/>
    <n v="0"/>
    <n v="0"/>
    <n v="0"/>
    <n v="0.1"/>
    <n v="0"/>
    <n v="0.18"/>
    <s v="001/2017-III374"/>
    <n v="114.96224999999924"/>
    <n v="0"/>
    <n v="11.496224999999924"/>
    <n v="298.671925499998"/>
    <n v="425.13040049999717"/>
    <s v="DOC PENDING_INV/EXIT/INV/066"/>
    <s v="2000CH010P1005011874"/>
    <s v="0P1005011874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5011874"/>
    <s v="Verification Completed by NSS"/>
    <m/>
    <n v="2305020206"/>
    <n v="2"/>
    <x v="1515"/>
    <s v="PHASE_1_ACT"/>
    <m/>
    <s v="DOCUMENTS REQUIRED FOR REMAINING QTY"/>
    <n v="2346"/>
    <x v="2"/>
    <n v="766.41499999999496"/>
    <d v="2018-07-01T00:00:00"/>
    <s v="(R). MANUFACTURE OF MACHINERY AND EQUIPMENT"/>
    <n v="722"/>
    <n v="79"/>
    <n v="110.9"/>
    <n v="153"/>
    <n v="130.80000000000001"/>
    <n v="1.1794409377817854"/>
    <n v="2358"/>
    <n v="1807.8824526600422"/>
    <m/>
    <m/>
  </r>
  <r>
    <n v="1552"/>
    <n v="291906366754"/>
    <x v="366"/>
    <s v="John Crane sealing systems India"/>
    <s v="O-RING,00000319549,CRANE.J"/>
    <n v="3"/>
    <s v="NOS"/>
    <n v="160"/>
    <m/>
    <n v="480"/>
    <n v="40169320"/>
    <n v="0.1"/>
    <n v="0"/>
    <n v="0"/>
    <n v="0"/>
    <n v="0.1"/>
    <n v="0"/>
    <n v="0.18"/>
    <s v="001/2017-III123A"/>
    <n v="48"/>
    <n v="0"/>
    <n v="4.8000000000000007"/>
    <n v="95.903999999999982"/>
    <n v="148.70399999999998"/>
    <s v="DOC PENDING_INV/EXIT/INV/069"/>
    <s v="2000CH010P3034073902"/>
    <s v="0P3034073902"/>
    <n v="291906366754"/>
    <s v="6046654"/>
    <d v="2019-07-03T00:00:00"/>
    <d v="2019-06-20T00:00:00"/>
    <e v="#N/A"/>
    <e v="#N/A"/>
    <e v="#N/A"/>
    <s v="Local"/>
    <m/>
    <m/>
    <m/>
    <m/>
    <m/>
    <m/>
    <n v="2000"/>
    <s v="CH01"/>
    <s v="0P3034073902"/>
    <s v="Verification Completed by NSS"/>
    <m/>
    <n v="9611014635"/>
    <n v="3"/>
    <x v="1516"/>
    <s v="PHASE_1_ACT"/>
    <m/>
    <m/>
    <n v="2002"/>
    <x v="2"/>
    <n v="510.84"/>
    <d v="2019-06-01T00:00:00"/>
    <s v="(R). MANUFACTURE OF MACHINERY AND EQUIPMENT"/>
    <n v="722"/>
    <n v="90"/>
    <n v="113.1"/>
    <n v="153"/>
    <n v="130.80000000000001"/>
    <n v="1.1564986737400531"/>
    <n v="2023"/>
    <n v="1772.3573474801062"/>
    <m/>
    <m/>
  </r>
  <r>
    <n v="1553"/>
    <n v="291803387293"/>
    <x v="329"/>
    <s v="Swelore Engineering Pvt. Ltd."/>
    <s v="DISC PCE,F/WDD1750/50VX,SWELORE"/>
    <n v="2"/>
    <s v="NOS"/>
    <n v="756.5"/>
    <m/>
    <n v="1513"/>
    <n v="84139110"/>
    <n v="7.4999999999999997E-2"/>
    <n v="0"/>
    <n v="0"/>
    <n v="0"/>
    <n v="0.1"/>
    <n v="0"/>
    <n v="0.18"/>
    <s v="001/2017-III317A"/>
    <n v="113.47499999999999"/>
    <n v="0"/>
    <n v="11.3475"/>
    <n v="294.80804999999998"/>
    <n v="419.63054999999997"/>
    <s v="DOC PENDING_INV/EXIT/INV/077"/>
    <s v="2000CH010P4207020839"/>
    <s v="0P4207020839"/>
    <n v="291803387293"/>
    <s v="6027125"/>
    <d v="2018-04-25T00:00:00"/>
    <d v="2018-02-28T00:00:00"/>
    <e v="#N/A"/>
    <e v="#N/A"/>
    <e v="#N/A"/>
    <s v="Local"/>
    <m/>
    <m/>
    <m/>
    <m/>
    <m/>
    <m/>
    <n v="2000"/>
    <s v="CH01"/>
    <s v="0P4207020839"/>
    <s v="Verification Completed by NSS"/>
    <s v="Phaze1_Part_2"/>
    <s v="SEPL/1020/1718"/>
    <n v="2"/>
    <x v="1517"/>
    <s v="PHASE_1_ACT"/>
    <m/>
    <n v="1"/>
    <n v="2479"/>
    <x v="2"/>
    <n v="756.5"/>
    <d v="2018-02-01T00:00:00"/>
    <s v="(R). MANUFACTURE OF MACHINERY AND EQUIPMENT"/>
    <n v="722"/>
    <n v="74"/>
    <n v="109.7"/>
    <n v="153"/>
    <n v="130.80000000000001"/>
    <n v="1.1923427529626254"/>
    <n v="2508"/>
    <n v="1804.0145852324522"/>
    <m/>
    <m/>
  </r>
  <r>
    <n v="1554"/>
    <n v="291600699600"/>
    <x v="453"/>
    <s v="Flowserve Sanmar Pvt. Ltd."/>
    <s v="PCKG,SFT,VITON,2H-144068/P,SANMAR"/>
    <n v="1"/>
    <s v="NOS"/>
    <n v="1509.73"/>
    <m/>
    <n v="1509.73"/>
    <n v="40169320"/>
    <n v="0.1"/>
    <n v="0"/>
    <n v="0"/>
    <n v="0"/>
    <n v="0.1"/>
    <n v="0"/>
    <n v="0.18"/>
    <s v="001/2017-III123A"/>
    <n v="150.97300000000001"/>
    <n v="0"/>
    <n v="15.097300000000002"/>
    <n v="301.64405399999998"/>
    <n v="467.71435399999996"/>
    <s v="DOC PENDING_INV/EXIT/INV/070"/>
    <s v="2000GS010P3900030033"/>
    <s v="0P3900030033"/>
    <n v="291600699600"/>
    <n v="6996"/>
    <d v="2016-02-17T00:00:00"/>
    <d v="2015-12-26T00:00:00"/>
    <e v="#N/A"/>
    <e v="#N/A"/>
    <e v="#N/A"/>
    <s v="Local"/>
    <m/>
    <m/>
    <m/>
    <m/>
    <m/>
    <m/>
    <n v="2000"/>
    <s v="GS01"/>
    <s v="0P3900030033"/>
    <s v="Verification Completed by NSS"/>
    <s v="Phaze1_Part_2"/>
    <n v="6100304763"/>
    <n v="1"/>
    <x v="1518"/>
    <s v="PHASE_1_ACT"/>
    <m/>
    <s v="Documents Required for remaining quantity."/>
    <n v="3274"/>
    <x v="2"/>
    <n v="1509.73"/>
    <d v="2015-12-01T00:00:00"/>
    <s v="(R). MANUFACTURE OF MACHINERY AND EQUIPMENT"/>
    <n v="722"/>
    <n v="48"/>
    <n v="109"/>
    <n v="153"/>
    <n v="130.80000000000001"/>
    <n v="1.2000000000000002"/>
    <n v="3301"/>
    <n v="1811.6760000000004"/>
    <m/>
    <m/>
  </r>
  <r>
    <n v="1555"/>
    <n v="292104563446"/>
    <x v="259"/>
    <s v="Fluid Controls Private Limited"/>
    <s v="FERRULE,TUBE,COMPR,SS316,1IN"/>
    <n v="12"/>
    <s v="EA"/>
    <n v="125.12583333333333"/>
    <m/>
    <n v="1501.51"/>
    <n v="73072200"/>
    <n v="0.1"/>
    <s v="050/2017-377"/>
    <n v="0"/>
    <m/>
    <n v="0.1"/>
    <m/>
    <n v="0.18"/>
    <s v="001/2017-III221"/>
    <n v="150.15100000000001"/>
    <n v="0"/>
    <n v="15.015100000000002"/>
    <n v="300.00169800000003"/>
    <n v="465.16779800000006"/>
    <s v="DOC PENDING_INV/EXIT/INV/098"/>
    <s v="2000CH010T1739490001"/>
    <s v="0T1739490001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39490001"/>
    <s v="Verification Completed by NSS"/>
    <m/>
    <s v="FCP/48/SI/0108"/>
    <n v="12"/>
    <x v="1519"/>
    <s v="PHASE_3_ACT"/>
    <m/>
    <m/>
    <n v="1335"/>
    <x v="2"/>
    <n v="125.12583333333333"/>
    <d v="2021-04-01T00:00:00"/>
    <s v="(R). MANUFACTURE OF MACHINERY AND EQUIPMENT"/>
    <n v="722"/>
    <n v="112"/>
    <n v="116.7"/>
    <n v="153"/>
    <n v="130.80000000000001"/>
    <n v="1.1208226221079691"/>
    <n v="1353"/>
    <n v="1682.9263753213368"/>
    <m/>
    <m/>
  </r>
  <r>
    <n v="1556"/>
    <n v="291803719233"/>
    <x v="461"/>
    <s v="Swam Pneumatics Pvt. Ltd"/>
    <s v="LOCK NUT,G4022227,SWAM-PNU"/>
    <n v="1"/>
    <s v="NOS"/>
    <n v="1500"/>
    <m/>
    <n v="1500"/>
    <n v="84149040"/>
    <n v="7.4999999999999997E-2"/>
    <n v="0"/>
    <n v="0"/>
    <n v="0"/>
    <n v="0.1"/>
    <n v="0"/>
    <n v="0.18"/>
    <s v="001/2017-III317B"/>
    <n v="112.5"/>
    <n v="0"/>
    <n v="11.25"/>
    <n v="292.27499999999998"/>
    <n v="416.02499999999998"/>
    <s v="DOC PENDING_INV/EXIT/INV/070"/>
    <s v="2000CH010P3902050197"/>
    <s v="0P3902050197"/>
    <n v="291803719233"/>
    <s v="6029850"/>
    <d v="2018-05-07T00:00:00"/>
    <d v="2018-04-30T00:00:00"/>
    <e v="#N/A"/>
    <e v="#N/A"/>
    <e v="#N/A"/>
    <s v="Local"/>
    <m/>
    <m/>
    <m/>
    <m/>
    <m/>
    <m/>
    <n v="2000"/>
    <s v="CH01"/>
    <s v="0P3902050197"/>
    <s v="Verification Completed by NSS"/>
    <m/>
    <n v="52"/>
    <n v="1"/>
    <x v="1520"/>
    <s v="PHASE_1_ACT"/>
    <m/>
    <s v="Documents Required for remaining quantity."/>
    <n v="2418"/>
    <x v="2"/>
    <n v="1500"/>
    <d v="2018-04-01T00:00:00"/>
    <s v="(R). MANUFACTURE OF MACHINERY AND EQUIPMENT"/>
    <n v="722"/>
    <n v="76"/>
    <n v="110.1"/>
    <n v="153"/>
    <n v="130.80000000000001"/>
    <n v="1.1880108991825615"/>
    <n v="2449"/>
    <n v="1782.0163487738423"/>
    <m/>
    <m/>
  </r>
  <r>
    <n v="1557"/>
    <n v="291603956744"/>
    <x v="193"/>
    <s v="EMERSON PROCESS MANAGEMENT"/>
    <s v="GSKT,SHIM,16A1938X012,FISH-CO"/>
    <n v="4"/>
    <s v="NOS"/>
    <n v="371.34249999999747"/>
    <m/>
    <n v="1485.3699999999899"/>
    <n v="84819090"/>
    <n v="7.4999999999999997E-2"/>
    <n v="0"/>
    <n v="0"/>
    <m/>
    <n v="0.1"/>
    <n v="0"/>
    <n v="0.18"/>
    <s v="001/2017-III368"/>
    <n v="111.40274999999924"/>
    <n v="0"/>
    <n v="11.140274999999924"/>
    <n v="289.42434449999803"/>
    <n v="411.96736949999718"/>
    <s v="DOC PENDING_INV/EXIT/INV/073"/>
    <s v="2000CH010P4102210868"/>
    <s v="0P4102210868"/>
    <n v="291603956744"/>
    <s v="0038576"/>
    <d v="2016-08-27T00:00:00"/>
    <d v="2016-08-12T00:00:00"/>
    <e v="#N/A"/>
    <e v="#N/A"/>
    <e v="#N/A"/>
    <s v="Local"/>
    <m/>
    <m/>
    <m/>
    <m/>
    <m/>
    <m/>
    <n v="2000"/>
    <s v="CH01"/>
    <s v="0P4102210868"/>
    <s v="Verification Completed by NSS"/>
    <m/>
    <n v="6316000951"/>
    <n v="4"/>
    <x v="1521"/>
    <s v="PHASE_1_ACT"/>
    <m/>
    <s v="Documents required for remaining qty"/>
    <n v="3044"/>
    <x v="2"/>
    <n v="371.34249999999747"/>
    <d v="2016-08-01T00:00:00"/>
    <s v="(R). MANUFACTURE OF MACHINERY AND EQUIPMENT"/>
    <n v="722"/>
    <n v="56"/>
    <n v="107.5"/>
    <n v="153"/>
    <n v="130.80000000000001"/>
    <n v="1.2167441860465118"/>
    <n v="3057"/>
    <n v="1807.315311627895"/>
    <m/>
    <m/>
  </r>
  <r>
    <n v="1558"/>
    <n v="291703264554"/>
    <x v="341"/>
    <s v="Jay Project"/>
    <s v="LOCK WSHR,CS,KPD 80/20,4150002,KBL"/>
    <n v="5"/>
    <s v="NOS"/>
    <n v="234.6"/>
    <m/>
    <n v="1173"/>
    <n v="84139120"/>
    <n v="7.4999999999999997E-2"/>
    <n v="0"/>
    <n v="0"/>
    <n v="0"/>
    <n v="0.1"/>
    <n v="0"/>
    <n v="0.18"/>
    <s v="001/2017-III308B"/>
    <n v="87.974999999999994"/>
    <n v="0"/>
    <n v="8.7974999999999994"/>
    <n v="228.55904999999996"/>
    <n v="325.33154999999994"/>
    <s v="DOC PENDING_INV/EXIT/INV/077"/>
    <s v="2000GS010P4205041284"/>
    <s v="0P4205041284"/>
    <n v="291703264554"/>
    <s v="0031150"/>
    <d v="2017-06-17T00:00:00"/>
    <d v="2017-04-22T00:00:00"/>
    <e v="#N/A"/>
    <e v="#N/A"/>
    <e v="#N/A"/>
    <s v="Local"/>
    <m/>
    <m/>
    <m/>
    <m/>
    <m/>
    <m/>
    <n v="2000"/>
    <s v="GS01"/>
    <s v="0P4205041284"/>
    <s v="Verification Completed by NSS"/>
    <s v="Phaze_2"/>
    <n v="17018"/>
    <n v="5"/>
    <x v="1522"/>
    <s v="PHASE_1_ACT"/>
    <m/>
    <s v="documents required for remaining qty"/>
    <n v="2791"/>
    <x v="2"/>
    <n v="296.973999999998"/>
    <d v="2017-04-01T00:00:00"/>
    <s v="(R). MANUFACTURE OF MACHINERY AND EQUIPMENT"/>
    <n v="722"/>
    <n v="64"/>
    <n v="108.3"/>
    <n v="153"/>
    <n v="130.80000000000001"/>
    <n v="1.2077562326869808"/>
    <n v="2814"/>
    <n v="1793.360997229905"/>
    <m/>
    <m/>
  </r>
  <r>
    <n v="1559"/>
    <n v="291503606354"/>
    <x v="325"/>
    <s v="Sulzer Pumps India Pvt. Ltd."/>
    <s v="LCK WSHR,BRG,STL,015507500441,SULZ-PMP"/>
    <n v="2"/>
    <s v="NOS"/>
    <n v="740.92499999999495"/>
    <m/>
    <n v="1481.8499999999899"/>
    <n v="84139120"/>
    <n v="7.4999999999999997E-2"/>
    <n v="0"/>
    <n v="0"/>
    <n v="0"/>
    <n v="0.1"/>
    <n v="0"/>
    <n v="0.18"/>
    <s v="001/2017-III308B"/>
    <n v="111.13874999999923"/>
    <n v="0"/>
    <n v="11.113874999999924"/>
    <n v="288.73847249999801"/>
    <n v="410.99109749999718"/>
    <s v="DOC PENDING_INV/EXIT/INV/075"/>
    <s v="2000CH010P4205020951"/>
    <s v="0P4205020951"/>
    <n v="291503606354"/>
    <n v="12128"/>
    <d v="2015-09-29T00:00:00"/>
    <d v="2015-07-27T00:00:00"/>
    <e v="#N/A"/>
    <e v="#N/A"/>
    <e v="#N/A"/>
    <s v="Local"/>
    <m/>
    <m/>
    <m/>
    <m/>
    <m/>
    <m/>
    <n v="2000"/>
    <s v="CH01"/>
    <s v="0P4205020951"/>
    <s v="Verification Completed by NSS"/>
    <s v="Phaze1_Part_2"/>
    <s v="1927002479,,800015025"/>
    <n v="2"/>
    <x v="1523"/>
    <s v="PHASE_1_ACT"/>
    <m/>
    <s v="DOCUMENTS REQUIRED FOR REMAINING QUANTITY"/>
    <n v="3426"/>
    <x v="2"/>
    <n v="740.92499999999495"/>
    <d v="2015-07-01T00:00:00"/>
    <s v="(R). MANUFACTURE OF MACHINERY AND EQUIPMENT"/>
    <n v="722"/>
    <n v="43"/>
    <n v="110.2"/>
    <n v="153"/>
    <n v="130.80000000000001"/>
    <n v="1.1869328493647913"/>
    <n v="3454"/>
    <n v="1758.856442831204"/>
    <m/>
    <m/>
  </r>
  <r>
    <n v="1560"/>
    <n v="171900089082"/>
    <x v="346"/>
    <s v="Kobe Steel, Ltd."/>
    <s v="PLT,LOCK,M11610029,KOBE"/>
    <n v="4"/>
    <s v="EA"/>
    <n v="365.97"/>
    <m/>
    <n v="1463.88"/>
    <s v="841490 / 84149090"/>
    <n v="7.4999999999999997E-2"/>
    <m/>
    <n v="0"/>
    <n v="0"/>
    <n v="0.1"/>
    <n v="0"/>
    <n v="0.18"/>
    <m/>
    <n v="109.79100000000001"/>
    <n v="0"/>
    <n v="10.979100000000003"/>
    <n v="285.23701799999998"/>
    <n v="406.00711799999999"/>
    <s v="DOC PENDING_INV/EXIT/INV/085"/>
    <s v="2000CH010P0801030444"/>
    <s v="0P0801030444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30444"/>
    <s v="Verification Completed by NSS"/>
    <m/>
    <s v="18-19764,5-0"/>
    <n v="4"/>
    <x v="1524"/>
    <s v="PHASE_2_ACT"/>
    <m/>
    <m/>
    <n v="2228"/>
    <x v="2"/>
    <n v="365.97"/>
    <d v="2018-11-01T00:00:00"/>
    <s v="(R). MANUFACTURE OF MACHINERY AND EQUIPMENT"/>
    <n v="722"/>
    <n v="83"/>
    <n v="111.9"/>
    <n v="153"/>
    <n v="130.80000000000001"/>
    <n v="1.1689008042895443"/>
    <n v="2235"/>
    <n v="1711.1305093833782"/>
    <m/>
    <m/>
  </r>
  <r>
    <n v="1561"/>
    <n v="292308602202"/>
    <x v="308"/>
    <s v="EMERSON PROCESS MANAGEMENT"/>
    <s v="O-RING,6IN,EHD-NS,1J453706992,FISH-CO"/>
    <n v="2"/>
    <s v="EA"/>
    <n v="728"/>
    <m/>
    <n v="1456"/>
    <n v="84842000"/>
    <n v="7.4999999999999997E-2"/>
    <n v="0"/>
    <n v="0"/>
    <m/>
    <n v="0.1"/>
    <n v="0"/>
    <n v="0.18"/>
    <s v="001/2017-III369B"/>
    <n v="109.2"/>
    <n v="0"/>
    <n v="10.920000000000002"/>
    <n v="283.70159999999998"/>
    <n v="403.82159999999999"/>
    <s v="DOC PENDING_INV/EXIT/INV/090"/>
    <s v="2000CH010P4102211139"/>
    <s v="0P4102211139"/>
    <n v="292308602202"/>
    <s v="6070350"/>
    <d v="2023-08-14T00:00:00"/>
    <d v="2023-08-04T00:00:00"/>
    <e v="#N/A"/>
    <e v="#N/A"/>
    <e v="#N/A"/>
    <s v="Local"/>
    <m/>
    <m/>
    <m/>
    <m/>
    <m/>
    <m/>
    <n v="2000"/>
    <s v="CH01"/>
    <s v="0P4102211139"/>
    <s v="New_Line item_ Addition"/>
    <m/>
    <s v="23RXC4700"/>
    <n v="2"/>
    <x v="1525"/>
    <s v="PHASE_2_ACT"/>
    <m/>
    <s v="documents required for remaining quantity."/>
    <n v="496"/>
    <x v="2"/>
    <n v="728"/>
    <d v="2023-08-01T00:00:00"/>
    <s v="(R). MANUFACTURE OF MACHINERY AND EQUIPMENT"/>
    <n v="722"/>
    <n v="140"/>
    <n v="128.5"/>
    <n v="153"/>
    <n v="130.80000000000001"/>
    <n v="1.0178988326848251"/>
    <n v="501"/>
    <n v="1482.0607003891052"/>
    <m/>
    <m/>
  </r>
  <r>
    <n v="1562"/>
    <n v="292312339830"/>
    <x v="161"/>
    <s v="NORTON GASKETS PRIVATE LIMITED"/>
    <s v="GSKT,SPW,CL150,316,GPH,14IN,33FABB"/>
    <n v="4"/>
    <s v="EA"/>
    <n v="360"/>
    <m/>
    <n v="1440"/>
    <n v="84841010"/>
    <n v="7.4999999999999997E-2"/>
    <n v="0"/>
    <n v="0"/>
    <n v="0"/>
    <n v="0.1"/>
    <n v="0"/>
    <n v="0.18"/>
    <s v="001/2017-III369B"/>
    <n v="108"/>
    <n v="0"/>
    <n v="10.8"/>
    <n v="280.584"/>
    <n v="399.38400000000001"/>
    <s v="DOC PENDING_INV/EXIT/INV/093"/>
    <s v="2000CH010T2541370087"/>
    <s v="0T2541370087"/>
    <n v="292312339830"/>
    <s v="6099834"/>
    <d v="2023-11-20T00:00:00"/>
    <d v="2023-11-18T00:00:00"/>
    <e v="#N/A"/>
    <e v="#N/A"/>
    <e v="#N/A"/>
    <s v="Local"/>
    <m/>
    <m/>
    <m/>
    <m/>
    <m/>
    <m/>
    <n v="2000"/>
    <s v="CH01"/>
    <s v="0T2541370087"/>
    <s v="New_Line item_ Addition"/>
    <m/>
    <s v="609/2023-24"/>
    <n v="4"/>
    <x v="1526"/>
    <s v="PHASE_2_ACT"/>
    <m/>
    <m/>
    <n v="390"/>
    <x v="2"/>
    <n v="360"/>
    <d v="2023-11-01T00:00:00"/>
    <s v="(R). MANUFACTURE OF MACHINERY AND EQUIPMENT"/>
    <n v="722"/>
    <n v="143"/>
    <n v="129.19999999999999"/>
    <n v="153"/>
    <n v="130.80000000000001"/>
    <n v="1.0123839009287927"/>
    <n v="409"/>
    <n v="1457.8328173374616"/>
    <m/>
    <m/>
  </r>
  <r>
    <n v="1563"/>
    <n v="291807941213"/>
    <x v="454"/>
    <s v="Metro Trading Co."/>
    <s v="LUG,PIN,CU,2.5MM²"/>
    <n v="883"/>
    <s v="EA"/>
    <n v="1.63"/>
    <m/>
    <n v="1439.29"/>
    <n v="85361090"/>
    <n v="0.1"/>
    <n v="0"/>
    <n v="0"/>
    <n v="0"/>
    <n v="0.1"/>
    <n v="0"/>
    <n v="0.18"/>
    <s v="001/2017 - III388A"/>
    <n v="143.929"/>
    <n v="0"/>
    <n v="14.392900000000001"/>
    <n v="287.57014200000003"/>
    <n v="445.89204200000006"/>
    <s v="DOC PENDING_INV/EXIT/INV/084"/>
    <s v="2000CH010T5578900001"/>
    <s v="0T5578900001"/>
    <n v="291807941213"/>
    <s v="6062299"/>
    <d v="2018-09-14T00:00:00"/>
    <d v="2018-09-13T00:00:00"/>
    <e v="#N/A"/>
    <e v="#N/A"/>
    <e v="#N/A"/>
    <s v="Local"/>
    <m/>
    <m/>
    <m/>
    <m/>
    <m/>
    <m/>
    <n v="2000"/>
    <s v="CH01"/>
    <s v="0T5578900001"/>
    <s v="Verification Completed by NSS"/>
    <m/>
    <s v="T/1927"/>
    <n v="883"/>
    <x v="1527"/>
    <s v="PHASE_1_ACT"/>
    <m/>
    <n v="1"/>
    <n v="2282"/>
    <x v="2"/>
    <n v="1.63"/>
    <d v="2018-09-01T00:00:00"/>
    <s v="(R). MANUFACTURE OF MACHINERY AND EQUIPMENT"/>
    <n v="722"/>
    <n v="81"/>
    <n v="111.6"/>
    <n v="153"/>
    <n v="130.80000000000001"/>
    <n v="1.1720430107526882"/>
    <n v="2296"/>
    <n v="1686.9097849462366"/>
    <m/>
    <m/>
  </r>
  <r>
    <n v="1564"/>
    <n v="292309144536"/>
    <x v="340"/>
    <s v="Ideal Electrical corporation"/>
    <s v="CONNR,TUBE,CU,240MM²"/>
    <n v="5"/>
    <s v="NOS"/>
    <n v="283.51199999999801"/>
    <m/>
    <n v="1417.5599999999899"/>
    <n v="85369090"/>
    <n v="0.1"/>
    <n v="0"/>
    <n v="0"/>
    <n v="0"/>
    <n v="0.1"/>
    <n v="0"/>
    <n v="0.18"/>
    <s v="001/2017-III388A"/>
    <n v="141.75599999999901"/>
    <n v="0"/>
    <n v="14.175599999999902"/>
    <n v="283.22848799999798"/>
    <n v="439.1600879999969"/>
    <s v="DOC PENDING_INV/EXIT/INV/094"/>
    <s v="2000CH010T5578900075"/>
    <s v="0T5578900075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75"/>
    <s v="New_Line item_ Addition"/>
    <m/>
    <s v="GST/23-24/3680"/>
    <n v="5"/>
    <x v="1528"/>
    <s v="PHASE_2_ACT"/>
    <m/>
    <s v="Documents required for remaining qty"/>
    <n v="474"/>
    <x v="2"/>
    <n v="283.51199999999801"/>
    <d v="2023-08-01T00:00:00"/>
    <s v="(R). MANUFACTURE OF MACHINERY AND EQUIPMENT"/>
    <n v="722"/>
    <n v="140"/>
    <n v="128.5"/>
    <n v="153"/>
    <n v="130.80000000000001"/>
    <n v="1.0178988326848251"/>
    <n v="501"/>
    <n v="1442.9326692606903"/>
    <m/>
    <m/>
  </r>
  <r>
    <n v="1565"/>
    <n v="291806297521"/>
    <x v="438"/>
    <s v="Jay Vinayak Enterprise"/>
    <s v="BAR,HEX,MS,20MM"/>
    <n v="5.77"/>
    <s v="MTR"/>
    <n v="244.41074523396881"/>
    <m/>
    <n v="1410.25"/>
    <n v="72155010"/>
    <n v="7.4999999999999997E-2"/>
    <s v="050/2017 - 376E"/>
    <n v="0"/>
    <n v="0"/>
    <n v="0.1"/>
    <n v="0"/>
    <n v="0.18"/>
    <s v="001/2017 - III204"/>
    <n v="105.76875"/>
    <n v="0"/>
    <n v="10.576875000000001"/>
    <n v="274.78721249999995"/>
    <n v="391.13283749999994"/>
    <s v="DOC PENDING_INV/EXIT/INV/083"/>
    <s v="2000CH010T3309050020"/>
    <s v="0T3309050020"/>
    <n v="291806297521"/>
    <s v="6050336"/>
    <d v="2018-07-29T00:00:00"/>
    <d v="2018-07-26T00:00:00"/>
    <e v="#N/A"/>
    <e v="#N/A"/>
    <e v="#N/A"/>
    <s v="Local"/>
    <m/>
    <m/>
    <m/>
    <m/>
    <m/>
    <m/>
    <n v="2000"/>
    <s v="CH01"/>
    <s v="0T3309050020"/>
    <s v="Verification Completed by NSS"/>
    <m/>
    <n v="7"/>
    <n v="5.7699999999999898"/>
    <x v="1529"/>
    <s v="PHASE_1_ACT"/>
    <m/>
    <s v="ITEM DOES NOT MATCH WITH INVOICE."/>
    <n v="2331"/>
    <x v="2"/>
    <n v="244.41074523396924"/>
    <d v="2018-07-01T00:00:00"/>
    <s v="(R). MANUFACTURE OF MACHINERY AND EQUIPMENT"/>
    <n v="722"/>
    <n v="79"/>
    <n v="110.9"/>
    <n v="153"/>
    <n v="130.80000000000001"/>
    <n v="1.1794409377817854"/>
    <n v="2358"/>
    <n v="1663.3065825067629"/>
    <m/>
    <m/>
  </r>
  <r>
    <n v="1566"/>
    <n v="291903222052"/>
    <x v="239"/>
    <s v="Eagle Burgmann India Pvt. Ltd."/>
    <s v="SPRG,A11163AB/0A,700.00,EAGLEBUR"/>
    <n v="3"/>
    <s v="NOS"/>
    <n v="469.69999999999663"/>
    <m/>
    <n v="1409.0999999999899"/>
    <n v="84842000"/>
    <n v="7.4999999999999997E-2"/>
    <n v="0"/>
    <n v="0"/>
    <n v="0"/>
    <n v="0.1"/>
    <n v="0"/>
    <n v="0.18"/>
    <s v="001/2017-III369B"/>
    <n v="105.68249999999924"/>
    <n v="0"/>
    <n v="10.568249999999924"/>
    <n v="274.56313499999806"/>
    <n v="390.81388499999719"/>
    <s v="DOC PENDING_INV/EXIT/INV/069"/>
    <s v="2000CH010P3034071954"/>
    <s v="0P3034071954"/>
    <n v="291903222052"/>
    <s v="6023641"/>
    <d v="2019-04-02T00:00:00"/>
    <d v="2019-03-29T00:00:00"/>
    <e v="#N/A"/>
    <e v="#N/A"/>
    <e v="#N/A"/>
    <s v="Local"/>
    <m/>
    <m/>
    <m/>
    <m/>
    <m/>
    <m/>
    <n v="2000"/>
    <s v="CH01"/>
    <s v="0P3034071954"/>
    <s v="Verification Completed by NSS"/>
    <s v="Phaze1_Part_2"/>
    <s v="27108588/27106408"/>
    <n v="3"/>
    <x v="1530"/>
    <s v="PHASE_1_ACT"/>
    <m/>
    <m/>
    <n v="2085"/>
    <x v="2"/>
    <n v="469.69999999999663"/>
    <d v="2019-03-01T00:00:00"/>
    <s v="(R). MANUFACTURE OF MACHINERY AND EQUIPMENT"/>
    <n v="722"/>
    <n v="87"/>
    <n v="112.3"/>
    <n v="153"/>
    <n v="130.80000000000001"/>
    <n v="1.1647373107747108"/>
    <n v="2115"/>
    <n v="1641.2313446126332"/>
    <m/>
    <m/>
  </r>
  <r>
    <n v="1567"/>
    <m/>
    <x v="11"/>
    <s v="Kobe Steel, Ltd."/>
    <s v="O-RING,19.8X2.4MM,NBR,BGRD-OP-0020,KOBE"/>
    <n v="8"/>
    <s v="NOS"/>
    <n v="173.07624999999874"/>
    <m/>
    <n v="1384.6099999999899"/>
    <n v="40169320"/>
    <n v="0.1"/>
    <m/>
    <m/>
    <m/>
    <n v="0.1"/>
    <m/>
    <n v="0.18"/>
    <s v="001/2017-III123A"/>
    <n v="138.46099999999899"/>
    <n v="0"/>
    <n v="13.8460999999999"/>
    <n v="276.64507799999802"/>
    <n v="428.95217799999693"/>
    <s v="DOC PENDING_INV/EXIT/INV/163"/>
    <s v="2000GS010P0802040031"/>
    <s v="2000GS010P0802040031"/>
    <e v="#N/A"/>
    <e v="#N/A"/>
    <e v="#N/A"/>
    <d v="2017-09-25T00:00:00"/>
    <n v="171703360253"/>
    <s v="1005102"/>
    <d v="2017-12-27T00:00:00"/>
    <s v="Import"/>
    <m/>
    <m/>
    <m/>
    <m/>
    <m/>
    <m/>
    <n v="2000"/>
    <s v="GS01"/>
    <s v="0P0802040031"/>
    <s v="Verification Completed by NSS"/>
    <m/>
    <s v="16-25506-0"/>
    <n v="8"/>
    <x v="1531"/>
    <s v="PHASE_6_ACT"/>
    <m/>
    <m/>
    <n v="2635"/>
    <x v="2"/>
    <n v="173.07624999999874"/>
    <d v="2017-09-01T00:00:00"/>
    <s v="(R). MANUFACTURE OF MACHINERY AND EQUIPMENT"/>
    <n v="722"/>
    <n v="69"/>
    <n v="108.5"/>
    <n v="153"/>
    <n v="130.80000000000001"/>
    <n v="1.2055299539170508"/>
    <n v="2661"/>
    <n v="1669.1888294930754"/>
    <m/>
    <m/>
  </r>
  <r>
    <n v="1568"/>
    <n v="291504411321"/>
    <x v="462"/>
    <s v="Jay Project"/>
    <s v="GSKT SET,NAM 37,13782SUBSOG,KBL"/>
    <n v="1"/>
    <s v="NOS"/>
    <n v="1371.52"/>
    <m/>
    <n v="1371.52"/>
    <n v="84139120"/>
    <n v="7.4999999999999997E-2"/>
    <n v="0"/>
    <n v="0"/>
    <n v="0"/>
    <n v="0.1"/>
    <n v="0"/>
    <n v="0.18"/>
    <s v="001/2017-III308B"/>
    <n v="102.86399999999999"/>
    <n v="0"/>
    <n v="10.2864"/>
    <n v="267.24067199999996"/>
    <n v="380.39107199999995"/>
    <s v="DOC PENDING_INV/EXIT/INV/076"/>
    <s v="2000GS010P4205030499"/>
    <s v="0P4205030499"/>
    <n v="291504411321"/>
    <n v="17973"/>
    <d v="2015-11-07T00:00:00"/>
    <d v="2015-08-14T00:00:00"/>
    <e v="#N/A"/>
    <e v="#N/A"/>
    <e v="#N/A"/>
    <s v="Local"/>
    <m/>
    <m/>
    <m/>
    <m/>
    <m/>
    <m/>
    <n v="2000"/>
    <s v="GS01"/>
    <s v="0P4205030499"/>
    <s v="Verification Completed by NSS"/>
    <m/>
    <s v="15149/15-16"/>
    <n v="1"/>
    <x v="1532"/>
    <s v="PHASE_1_ACT"/>
    <m/>
    <s v="Documents required"/>
    <n v="3408"/>
    <x v="2"/>
    <n v="1371.52"/>
    <d v="2015-08-01T00:00:00"/>
    <s v="(R). MANUFACTURE OF MACHINERY AND EQUIPMENT"/>
    <n v="722"/>
    <n v="44"/>
    <n v="109.6"/>
    <n v="153"/>
    <n v="130.80000000000001"/>
    <n v="1.1934306569343067"/>
    <n v="3423"/>
    <n v="1636.8140145985403"/>
    <m/>
    <m/>
  </r>
  <r>
    <n v="1569"/>
    <n v="291803069073"/>
    <x v="463"/>
    <s v="IEC ENGINEERING PVT. LTD."/>
    <s v="T-CUSHION,F/SWQ-280/140,RATHI-TP"/>
    <n v="2"/>
    <s v="NOS"/>
    <n v="254.255"/>
    <m/>
    <n v="508.51"/>
    <n v="40169390"/>
    <n v="0.1"/>
    <n v="0"/>
    <n v="0"/>
    <n v="0"/>
    <n v="0.1"/>
    <n v="0"/>
    <n v="0.18"/>
    <s v="001/2017-III123A"/>
    <n v="50.850999999999999"/>
    <n v="0"/>
    <n v="5.0851000000000006"/>
    <n v="101.600298"/>
    <n v="157.53639799999999"/>
    <s v="DOC PENDING_INV/EXIT/INV/069"/>
    <s v="2000CH010P3037190111"/>
    <s v="0P3037190111"/>
    <n v="291803069073"/>
    <s v="6024508"/>
    <d v="2018-04-13T00:00:00"/>
    <d v="2018-04-12T00:00:00"/>
    <e v="#N/A"/>
    <e v="#N/A"/>
    <e v="#N/A"/>
    <s v="Local"/>
    <m/>
    <m/>
    <m/>
    <m/>
    <m/>
    <m/>
    <n v="2000"/>
    <s v="CH01"/>
    <s v="0P3037190111"/>
    <s v="Verification Completed by NSS"/>
    <s v="Phaze_2"/>
    <s v="TI/18-19/029"/>
    <n v="2"/>
    <x v="1533"/>
    <s v="PHASE_1_ACT"/>
    <m/>
    <m/>
    <n v="2436"/>
    <x v="2"/>
    <n v="680.255"/>
    <d v="2018-04-01T00:00:00"/>
    <s v="(R). MANUFACTURE OF MACHINERY AND EQUIPMENT"/>
    <n v="722"/>
    <n v="76"/>
    <n v="110.1"/>
    <n v="153"/>
    <n v="130.80000000000001"/>
    <n v="1.1880108991825615"/>
    <n v="2449"/>
    <n v="1616.3007084468668"/>
    <m/>
    <m/>
  </r>
  <r>
    <n v="1570"/>
    <n v="292104357171"/>
    <x v="127"/>
    <s v="Bharat Heavy Electricals Limited"/>
    <s v="GSKT-9098,220216230000,BHEL"/>
    <n v="15"/>
    <s v="NOS"/>
    <n v="60"/>
    <m/>
    <n v="900"/>
    <n v="84819090"/>
    <n v="7.4999999999999997E-2"/>
    <m/>
    <n v="0"/>
    <m/>
    <n v="0.1"/>
    <m/>
    <n v="0.18"/>
    <s v="001/2017-III368"/>
    <n v="67.5"/>
    <n v="0"/>
    <n v="6.75"/>
    <n v="175.36499999999998"/>
    <n v="249.61499999999998"/>
    <s v="DOC PENDING_INV/EXIT/INV/097"/>
    <s v="2000CH010P5269310250"/>
    <s v="0P5269310250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10250"/>
    <s v="Verification Completed by NSS"/>
    <m/>
    <n v="7620000778"/>
    <n v="15"/>
    <x v="1534"/>
    <s v="PHASE_3_ACT"/>
    <m/>
    <m/>
    <n v="1364"/>
    <x v="2"/>
    <n v="90"/>
    <d v="2021-03-01T00:00:00"/>
    <s v="(R). MANUFACTURE OF MACHINERY AND EQUIPMENT"/>
    <n v="722"/>
    <n v="111"/>
    <n v="116.1"/>
    <n v="153"/>
    <n v="130.80000000000001"/>
    <n v="1.1266149870801034"/>
    <n v="1384"/>
    <n v="1520.9302325581396"/>
    <m/>
    <m/>
  </r>
  <r>
    <n v="1571"/>
    <n v="292000388120"/>
    <x v="417"/>
    <s v="IGP Engineers Pvt. Ltd."/>
    <s v="GSKT,BUTYL RBR,FF,CL150,0.5IN"/>
    <n v="107"/>
    <s v="NOS"/>
    <n v="10.186915887850468"/>
    <m/>
    <n v="1090"/>
    <n v="40169340"/>
    <n v="0.1"/>
    <n v="0"/>
    <n v="0"/>
    <n v="0"/>
    <n v="0.1"/>
    <n v="0"/>
    <n v="0.18"/>
    <s v="001/2017 - III369B"/>
    <n v="109"/>
    <n v="0"/>
    <n v="10.9"/>
    <n v="217.78200000000001"/>
    <n v="337.68200000000002"/>
    <s v="DOC PENDING_INV/EXIT/INV/082"/>
    <s v="2000CH010T2548120001"/>
    <s v="0T2548120001"/>
    <n v="292000388120"/>
    <s v="6003226"/>
    <d v="2020-01-11T00:00:00"/>
    <d v="2019-12-30T00:00:00"/>
    <e v="#N/A"/>
    <e v="#N/A"/>
    <e v="#N/A"/>
    <s v="Local"/>
    <m/>
    <m/>
    <m/>
    <m/>
    <m/>
    <m/>
    <n v="2000"/>
    <s v="CH01"/>
    <s v="0T2548120001"/>
    <s v="Verification Completed by NSS"/>
    <m/>
    <s v="A008521/19-20"/>
    <n v="107"/>
    <x v="1535"/>
    <s v="PHASE_1_ACT"/>
    <m/>
    <m/>
    <n v="1809"/>
    <x v="2"/>
    <n v="12.4681308411214"/>
    <d v="2019-12-01T00:00:00"/>
    <s v="(R). MANUFACTURE OF MACHINERY AND EQUIPMENT"/>
    <n v="722"/>
    <n v="96"/>
    <n v="113"/>
    <n v="153"/>
    <n v="130.80000000000001"/>
    <n v="1.1575221238938054"/>
    <n v="1840"/>
    <n v="1544.238690265475"/>
    <m/>
    <m/>
  </r>
  <r>
    <n v="1572"/>
    <n v="292108645253"/>
    <x v="464"/>
    <s v="Tirupati Sales Corporation"/>
    <s v="LIRA PORT MOUNT PLT,230VAC,2MDL"/>
    <n v="29"/>
    <s v="EA"/>
    <n v="45.982413793103447"/>
    <m/>
    <n v="1333.49"/>
    <n v="85381090"/>
    <n v="7.4999999999999997E-2"/>
    <n v="0"/>
    <n v="0"/>
    <n v="0"/>
    <n v="0.1"/>
    <n v="0"/>
    <n v="0.18"/>
    <s v="001/2017-III389"/>
    <n v="100.01174999999999"/>
    <n v="0"/>
    <n v="10.001175"/>
    <n v="259.83052650000002"/>
    <n v="369.84345150000001"/>
    <s v="DOC PENDING_INV/EXIT/INV/078"/>
    <s v="2000CH010P4600040004"/>
    <s v="0P4600040004"/>
    <n v="292108645253"/>
    <s v="6074033"/>
    <d v="2021-09-01T00:00:00"/>
    <d v="2021-08-31T00:00:00"/>
    <e v="#N/A"/>
    <e v="#N/A"/>
    <e v="#N/A"/>
    <s v="Local"/>
    <m/>
    <m/>
    <m/>
    <m/>
    <m/>
    <m/>
    <n v="2000"/>
    <s v="CH01"/>
    <s v="0P4600040004"/>
    <s v="Verification Completed by NSS"/>
    <m/>
    <s v="ISS-021220046"/>
    <n v="29"/>
    <x v="1536"/>
    <s v="PHASE_1_ACT"/>
    <m/>
    <n v="1"/>
    <n v="1199"/>
    <x v="1"/>
    <n v="45.982413793103447"/>
    <d v="2021-08-01T00:00:00"/>
    <s v="(Q). MANUFACTURE OF ELECTRICAL EQUIPMENT"/>
    <n v="666"/>
    <n v="116"/>
    <n v="121.5"/>
    <n v="153"/>
    <n v="133.4"/>
    <n v="1.0979423868312759"/>
    <n v="1231"/>
    <n v="1464.0951934156381"/>
    <m/>
    <m/>
  </r>
  <r>
    <n v="1573"/>
    <n v="291902563676"/>
    <x v="78"/>
    <s v="Rotork Controls India Pvt. Ltd."/>
    <s v="RTNR,HANDWHEEL,21872I,ROTORK"/>
    <n v="7"/>
    <s v="NOS"/>
    <n v="189.63285714285715"/>
    <m/>
    <n v="1327.43"/>
    <n v="85030090"/>
    <n v="7.4999999999999997E-2"/>
    <m/>
    <n v="0"/>
    <m/>
    <n v="0.1"/>
    <m/>
    <n v="0.18"/>
    <s v="001/2017-III374"/>
    <n v="99.557249999999996"/>
    <n v="0"/>
    <n v="9.955725000000001"/>
    <n v="258.64973550000002"/>
    <n v="368.1627105"/>
    <s v="DOC PENDING_INV/EXIT/INV/096"/>
    <s v="2000CH010P4102201854"/>
    <s v="0P4102201854"/>
    <n v="291902563676"/>
    <s v="6019106"/>
    <d v="2019-03-15T00:00:00"/>
    <d v="2019-03-01T00:00:00"/>
    <e v="#N/A"/>
    <e v="#N/A"/>
    <e v="#N/A"/>
    <s v="Local"/>
    <m/>
    <m/>
    <m/>
    <m/>
    <m/>
    <m/>
    <n v="2000"/>
    <s v="CH01"/>
    <s v="0P4102201854"/>
    <s v="Verification Completed by NSS"/>
    <m/>
    <s v="JE33870"/>
    <n v="7"/>
    <x v="1537"/>
    <s v="PHASE_3_ACT"/>
    <m/>
    <m/>
    <n v="2113"/>
    <x v="2"/>
    <n v="189.63285714285715"/>
    <d v="2019-03-01T00:00:00"/>
    <s v="(R). MANUFACTURE OF MACHINERY AND EQUIPMENT"/>
    <n v="722"/>
    <n v="87"/>
    <n v="112.3"/>
    <n v="153"/>
    <n v="130.80000000000001"/>
    <n v="1.1647373107747108"/>
    <n v="2115"/>
    <n v="1546.1072484416743"/>
    <m/>
    <m/>
  </r>
  <r>
    <n v="1574"/>
    <n v="291902563676"/>
    <x v="78"/>
    <s v="Rotork Controls India Pvt. Ltd."/>
    <s v="RTNR,LSD,B0094-S,ROTORK"/>
    <n v="5"/>
    <s v="NOS"/>
    <n v="260.57"/>
    <m/>
    <n v="1302.8499999999999"/>
    <n v="85030090"/>
    <n v="7.4999999999999997E-2"/>
    <m/>
    <n v="0"/>
    <m/>
    <n v="0.1"/>
    <m/>
    <n v="0.18"/>
    <s v="001/2017-III374"/>
    <n v="97.71374999999999"/>
    <n v="0"/>
    <n v="9.771374999999999"/>
    <n v="253.86032249999997"/>
    <n v="361.34544749999998"/>
    <s v="DOC PENDING_INV/EXIT/INV/096"/>
    <s v="2000CH010P4102201856"/>
    <s v="0P4102201856"/>
    <n v="291902563676"/>
    <s v="6019106"/>
    <d v="2019-03-15T00:00:00"/>
    <d v="2019-03-01T00:00:00"/>
    <e v="#N/A"/>
    <e v="#N/A"/>
    <e v="#N/A"/>
    <s v="Local"/>
    <m/>
    <m/>
    <m/>
    <m/>
    <m/>
    <m/>
    <n v="2000"/>
    <s v="CH01"/>
    <s v="0P4102201856"/>
    <s v="Verification Completed by NSS"/>
    <m/>
    <s v="JE33870"/>
    <n v="5"/>
    <x v="1538"/>
    <s v="PHASE_3_ACT"/>
    <m/>
    <m/>
    <n v="2113"/>
    <x v="2"/>
    <n v="260.57199999999796"/>
    <d v="2019-03-01T00:00:00"/>
    <s v="(R). MANUFACTURE OF MACHINERY AND EQUIPMENT"/>
    <n v="722"/>
    <n v="87"/>
    <n v="112.3"/>
    <n v="153"/>
    <n v="130.80000000000001"/>
    <n v="1.1647373107747108"/>
    <n v="2115"/>
    <n v="1517.4896527159278"/>
    <m/>
    <m/>
  </r>
  <r>
    <n v="1575"/>
    <n v="292103493113"/>
    <x v="439"/>
    <s v="PILOT Gaskets And Engineers"/>
    <s v="GSKT,SPW,SS304,GPH,3IN,108X127X6.35MM"/>
    <n v="16"/>
    <s v="NOS"/>
    <n v="80.885000000000005"/>
    <m/>
    <n v="1294.1600000000001"/>
    <n v="84841010"/>
    <n v="7.4999999999999997E-2"/>
    <n v="0"/>
    <n v="0"/>
    <n v="0"/>
    <n v="0.1"/>
    <n v="0"/>
    <n v="0.18"/>
    <s v="001/2017 - III369B"/>
    <n v="97.061999999999998"/>
    <n v="0"/>
    <n v="9.7062000000000008"/>
    <n v="252.16707600000001"/>
    <n v="358.93527599999999"/>
    <s v="DOC PENDING_INV/EXIT/INV/082"/>
    <s v="2000CH010T2541430073"/>
    <s v="0T2541430073"/>
    <n v="292103493113"/>
    <s v="6029618"/>
    <d v="2021-04-08T00:00:00"/>
    <d v="2021-03-12T00:00:00"/>
    <e v="#N/A"/>
    <e v="#N/A"/>
    <e v="#N/A"/>
    <s v="Local"/>
    <m/>
    <m/>
    <m/>
    <m/>
    <m/>
    <m/>
    <n v="2000"/>
    <s v="CH01"/>
    <s v="0T2541430073"/>
    <s v="Verification Completed by NSS"/>
    <m/>
    <s v="PGE/A0910/20-21"/>
    <n v="16"/>
    <x v="1539"/>
    <s v="PHASE_1_ACT"/>
    <m/>
    <m/>
    <n v="1371"/>
    <x v="2"/>
    <n v="80.885000000000005"/>
    <d v="2021-03-01T00:00:00"/>
    <s v="(R). MANUFACTURE OF MACHINERY AND EQUIPMENT"/>
    <n v="722"/>
    <n v="111"/>
    <n v="116.1"/>
    <n v="153"/>
    <n v="130.80000000000001"/>
    <n v="1.1266149870801034"/>
    <n v="1384"/>
    <n v="1458.0200516795867"/>
    <m/>
    <m/>
  </r>
  <r>
    <n v="1576"/>
    <m/>
    <x v="11"/>
    <s v="EMERSON PROCESS MANAGEMENT"/>
    <s v="O-RING,NITRILE,1D439206992,FISH-CO"/>
    <n v="4"/>
    <s v="EA"/>
    <n v="323.125"/>
    <m/>
    <n v="1292.5"/>
    <n v="40169320"/>
    <n v="0.1"/>
    <m/>
    <m/>
    <m/>
    <n v="0.1"/>
    <m/>
    <n v="0.18"/>
    <s v="001/2017-III123A"/>
    <n v="129.25"/>
    <n v="0"/>
    <n v="12.925000000000001"/>
    <n v="258.24149999999997"/>
    <n v="400.41649999999998"/>
    <s v="DOC PENDING_INV/EXIT/INV/164"/>
    <s v="2000CH010P4102210029"/>
    <s v="2000CH010P4102210029"/>
    <n v="291604728763"/>
    <s v="0045120"/>
    <d v="2016-10-10T00:00:00"/>
    <d v="2016-09-16T00:00:00"/>
    <e v="#N/A"/>
    <e v="#N/A"/>
    <e v="#N/A"/>
    <s v="Local"/>
    <m/>
    <m/>
    <m/>
    <m/>
    <m/>
    <m/>
    <n v="2000"/>
    <s v="CH01"/>
    <s v="0P4102210029"/>
    <s v="New_Line item_ Addition"/>
    <m/>
    <s v="6316001236"/>
    <n v="4"/>
    <x v="1540"/>
    <s v="PHASE_6_ACT"/>
    <m/>
    <m/>
    <n v="3009"/>
    <x v="2"/>
    <n v="323.125"/>
    <d v="2016-09-01T00:00:00"/>
    <s v="(R). MANUFACTURE OF MACHINERY AND EQUIPMENT"/>
    <n v="722"/>
    <n v="57"/>
    <n v="107.4"/>
    <n v="153"/>
    <n v="130.80000000000001"/>
    <n v="1.217877094972067"/>
    <n v="3026"/>
    <n v="1574.1061452513966"/>
    <m/>
    <m/>
  </r>
  <r>
    <n v="1577"/>
    <n v="292102087491"/>
    <x v="280"/>
    <s v="Emerson Process Management"/>
    <s v="PIN,GRV,1B599435072,EMER-PM"/>
    <n v="2"/>
    <s v="NOS"/>
    <n v="634.5"/>
    <m/>
    <n v="1269"/>
    <n v="84819090"/>
    <n v="7.4999999999999997E-2"/>
    <n v="0"/>
    <n v="0"/>
    <m/>
    <n v="0.1"/>
    <n v="0"/>
    <n v="0.18"/>
    <s v="001/2017-III368"/>
    <n v="95.174999999999997"/>
    <n v="0"/>
    <n v="9.5175000000000001"/>
    <n v="247.26464999999996"/>
    <n v="351.95714999999996"/>
    <s v="DOC PENDING_INV/EXIT/INV/073"/>
    <s v="2000CH010P4102225024"/>
    <s v="0P4102225024"/>
    <n v="292102087491"/>
    <s v="6018182"/>
    <d v="2021-03-02T00:00:00"/>
    <d v="2021-02-23T00:00:00"/>
    <e v="#N/A"/>
    <e v="#N/A"/>
    <e v="#N/A"/>
    <s v="Local"/>
    <m/>
    <m/>
    <m/>
    <m/>
    <m/>
    <m/>
    <n v="2000"/>
    <s v="CH01"/>
    <s v="0P4102225024"/>
    <s v="Verification Completed by NSS"/>
    <s v="Phaze_2"/>
    <n v="9320633412"/>
    <n v="2"/>
    <x v="1541"/>
    <s v="PHASE_1_ACT"/>
    <m/>
    <s v="Documents required for remaining qty"/>
    <n v="1388"/>
    <x v="2"/>
    <n v="634.5"/>
    <d v="2021-02-01T00:00:00"/>
    <s v="(R). MANUFACTURE OF MACHINERY AND EQUIPMENT"/>
    <n v="722"/>
    <n v="110"/>
    <n v="115.4"/>
    <n v="153"/>
    <n v="130.80000000000001"/>
    <n v="1.1334488734835355"/>
    <n v="1412"/>
    <n v="1438.3466204506067"/>
    <m/>
    <m/>
  </r>
  <r>
    <n v="1578"/>
    <n v="292211347960"/>
    <x v="362"/>
    <s v="IGP Engineers Pvt. Ltd."/>
    <s v="GSKT,SPW,H2,SS316,CL300,1IN"/>
    <n v="29"/>
    <s v="NOS"/>
    <n v="43"/>
    <m/>
    <n v="1247"/>
    <n v="84841010"/>
    <n v="7.4999999999999997E-2"/>
    <n v="0"/>
    <n v="0"/>
    <n v="0"/>
    <n v="0.1"/>
    <n v="0"/>
    <n v="0.18"/>
    <s v="001/2017 - III369B"/>
    <n v="93.524999999999991"/>
    <n v="0"/>
    <n v="9.3524999999999991"/>
    <n v="242.97794999999999"/>
    <n v="345.85545000000002"/>
    <s v="DOC PENDING_INV/EXIT/INV/082"/>
    <s v="2000CH010T2541410159"/>
    <s v="0T2541410159"/>
    <n v="292211347960"/>
    <s v="6098547"/>
    <d v="2022-11-02T00:00:00"/>
    <d v="2022-10-07T00:00:00"/>
    <e v="#N/A"/>
    <e v="#N/A"/>
    <e v="#N/A"/>
    <s v="Local"/>
    <m/>
    <m/>
    <m/>
    <m/>
    <m/>
    <m/>
    <n v="2000"/>
    <s v="CH01"/>
    <s v="0T2541410159"/>
    <s v="Verification Completed by NSS"/>
    <m/>
    <s v="IGP06790/22-23"/>
    <n v="29"/>
    <x v="1542"/>
    <s v="PHASE_1_ACT"/>
    <m/>
    <m/>
    <n v="797"/>
    <x v="2"/>
    <n v="43"/>
    <d v="2022-10-01T00:00:00"/>
    <s v="(R). MANUFACTURE OF MACHINERY AND EQUIPMENT"/>
    <n v="722"/>
    <n v="130"/>
    <n v="126.5"/>
    <n v="153"/>
    <n v="130.80000000000001"/>
    <n v="1.0339920948616601"/>
    <n v="805"/>
    <n v="1289.3881422924901"/>
    <m/>
    <m/>
  </r>
  <r>
    <n v="1579"/>
    <n v="291907717905"/>
    <x v="199"/>
    <s v="Shasan Piping Solution"/>
    <s v="ELB,BW,A234-WPB,90°,80,3/4IN"/>
    <n v="22"/>
    <s v="NOS"/>
    <n v="54.545454545454547"/>
    <m/>
    <n v="1200"/>
    <n v="73079990"/>
    <n v="0.1"/>
    <s v="050/2017-377A"/>
    <n v="0"/>
    <m/>
    <n v="0.1"/>
    <m/>
    <n v="0.18"/>
    <s v="001/2017-III221"/>
    <n v="120"/>
    <n v="0"/>
    <n v="12"/>
    <n v="239.76"/>
    <n v="371.76"/>
    <s v="DOC PENDING_INV/EXIT/INV/097"/>
    <s v="2000CH010T1730500022"/>
    <s v="0T1730500022"/>
    <n v="291907717905"/>
    <s v="6056408"/>
    <d v="2019-08-08T00:00:00"/>
    <d v="2019-08-07T00:00:00"/>
    <e v="#N/A"/>
    <e v="#N/A"/>
    <e v="#N/A"/>
    <s v="Local"/>
    <m/>
    <m/>
    <m/>
    <m/>
    <m/>
    <m/>
    <n v="2000"/>
    <s v="CH01"/>
    <s v="0T1730500022"/>
    <s v="Verification Completed by NSS"/>
    <m/>
    <s v="SPS-067/19-20"/>
    <n v="22"/>
    <x v="1543"/>
    <s v="PHASE_3_ACT"/>
    <m/>
    <m/>
    <n v="1954"/>
    <x v="2"/>
    <n v="56.265454545454084"/>
    <d v="2019-08-01T00:00:00"/>
    <s v="(R). MANUFACTURE OF MACHINERY AND EQUIPMENT"/>
    <n v="722"/>
    <n v="92"/>
    <n v="113.6"/>
    <n v="153"/>
    <n v="130.80000000000001"/>
    <n v="1.1514084507042255"/>
    <n v="1962"/>
    <n v="1425.2594366197068"/>
    <m/>
    <m/>
  </r>
  <r>
    <n v="1580"/>
    <m/>
    <x v="11"/>
    <s v="Rotex Manufacturer and Engineers"/>
    <s v="SEAL KIT SET,F/ACTR,SK-ECF 100,ROTEX"/>
    <n v="1"/>
    <s v="EA"/>
    <n v="1235"/>
    <m/>
    <n v="1235"/>
    <n v="40169390"/>
    <n v="0.1"/>
    <m/>
    <m/>
    <m/>
    <n v="0.1"/>
    <m/>
    <n v="0.18"/>
    <s v="001/2017-III123A"/>
    <n v="123.5"/>
    <n v="0"/>
    <n v="12.350000000000001"/>
    <n v="246.75299999999999"/>
    <n v="382.60299999999995"/>
    <s v="DOC PENDING_INV/EXIT/INV/164"/>
    <s v="2000GS010P4102211384"/>
    <s v="2000GS010P4102211384"/>
    <n v="291703311815"/>
    <s v="0031859"/>
    <d v="2017-06-21T00:00:00"/>
    <d v="2017-05-31T00:00:00"/>
    <e v="#N/A"/>
    <e v="#N/A"/>
    <e v="#N/A"/>
    <s v="Local"/>
    <m/>
    <m/>
    <m/>
    <m/>
    <m/>
    <m/>
    <n v="2000"/>
    <s v="GS01"/>
    <s v="0P4102211384"/>
    <s v="Verification Completed by NSS"/>
    <m/>
    <s v="MI 21701558"/>
    <n v="1"/>
    <x v="1544"/>
    <s v="PHASE_6_ACT"/>
    <m/>
    <m/>
    <n v="2752"/>
    <x v="2"/>
    <n v="1235"/>
    <d v="2017-05-01T00:00:00"/>
    <s v="(R). MANUFACTURE OF MACHINERY AND EQUIPMENT"/>
    <n v="722"/>
    <n v="65"/>
    <n v="108.1"/>
    <n v="153"/>
    <n v="130.80000000000001"/>
    <n v="1.2099907493061981"/>
    <n v="2784"/>
    <n v="1494.3385753931545"/>
    <m/>
    <m/>
  </r>
  <r>
    <n v="1581"/>
    <n v="351700027836"/>
    <x v="24"/>
    <s v="Mascot Dynamics Pvt. Ltd."/>
    <s v="O-RING,F/LMV-322,14-055UC,SUNDYNE"/>
    <n v="9"/>
    <s v="NOS"/>
    <n v="137.10777777777778"/>
    <m/>
    <n v="1233.97"/>
    <s v="40160000 / 40169320"/>
    <n v="0.1"/>
    <n v="0"/>
    <n v="0"/>
    <n v="0"/>
    <n v="0.1"/>
    <n v="0"/>
    <n v="0.18"/>
    <s v="001/2017 - III123A"/>
    <n v="123.39700000000001"/>
    <n v="0"/>
    <n v="12.339700000000001"/>
    <n v="246.54720599999999"/>
    <n v="382.283906"/>
    <s v="DOC PENDING_INV/EXIT/INV/077"/>
    <s v="2000CH010P4205031741"/>
    <s v="0P4205031741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CH01"/>
    <s v="0P4205031741"/>
    <s v="Verification Completed by NSS"/>
    <m/>
    <s v="EXP-0010/16-17"/>
    <n v="9"/>
    <x v="1545"/>
    <s v="PHASE_1_ACT"/>
    <m/>
    <n v="1"/>
    <m/>
    <x v="2"/>
    <n v="137.10777777777778"/>
    <d v="2019-09-01T00:00:00"/>
    <s v="(R). MANUFACTURE OF MACHINERY AND EQUIPMENT"/>
    <n v="722"/>
    <n v="93"/>
    <n v="113.9"/>
    <n v="153"/>
    <n v="130.80000000000001"/>
    <n v="1.1483757682177349"/>
    <n v="1931"/>
    <n v="1417.0612467076385"/>
    <m/>
    <m/>
  </r>
  <r>
    <n v="1582"/>
    <n v="292007187242"/>
    <x v="465"/>
    <s v="Eagle Burgmann India Pvt. Ltd."/>
    <s v="THR RING,09-H75VKP7/70+,2.1.3,EAGLEBUR"/>
    <n v="3"/>
    <s v="NOS"/>
    <n v="256"/>
    <m/>
    <n v="768"/>
    <n v="84842000"/>
    <n v="7.4999999999999997E-2"/>
    <n v="0"/>
    <n v="0"/>
    <n v="0"/>
    <n v="0.1"/>
    <n v="0"/>
    <n v="0.18"/>
    <s v="001/2017-III369B"/>
    <n v="57.599999999999994"/>
    <n v="0"/>
    <n v="5.76"/>
    <n v="149.6448"/>
    <n v="213.00479999999999"/>
    <s v="DOC PENDING_INV/EXIT/INV/069"/>
    <s v="2000CH010P3034074314"/>
    <s v="0P3034074314"/>
    <n v="292007187242"/>
    <s v="6064323"/>
    <d v="2020-09-18T00:00:00"/>
    <d v="2020-09-17T00:00:00"/>
    <e v="#N/A"/>
    <e v="#N/A"/>
    <e v="#N/A"/>
    <s v="Local"/>
    <m/>
    <m/>
    <m/>
    <m/>
    <m/>
    <m/>
    <n v="2000"/>
    <s v="CH01"/>
    <s v="0P3034074314"/>
    <s v="Verification Completed by NSS"/>
    <s v="Phaze_2"/>
    <n v="27301405"/>
    <n v="3"/>
    <x v="1546"/>
    <s v="PHASE_1_ACT"/>
    <m/>
    <m/>
    <n v="1547"/>
    <x v="2"/>
    <n v="408.2166666666667"/>
    <d v="2020-09-01T00:00:00"/>
    <s v="(R). MANUFACTURE OF MACHINERY AND EQUIPMENT"/>
    <n v="722"/>
    <n v="105"/>
    <n v="113.7"/>
    <n v="153"/>
    <n v="130.80000000000001"/>
    <n v="1.1503957783641161"/>
    <n v="1565"/>
    <n v="1408.832189973615"/>
    <m/>
    <m/>
  </r>
  <r>
    <n v="1583"/>
    <n v="292105481765"/>
    <x v="163"/>
    <s v="PHASE ELECTRICALS"/>
    <s v="RCCB,2P,25A,415VAC,30MA"/>
    <n v="1"/>
    <s v="EA"/>
    <n v="890"/>
    <m/>
    <n v="890"/>
    <n v="85362040"/>
    <n v="0.1"/>
    <n v="0"/>
    <n v="0"/>
    <n v="0"/>
    <n v="0.1"/>
    <n v="0"/>
    <n v="0.18"/>
    <s v="001/2017 -III388A"/>
    <n v="89"/>
    <n v="0"/>
    <n v="8.9"/>
    <n v="177.822"/>
    <n v="275.72199999999998"/>
    <s v="DOC PENDING_INV/EXIT/INV/078"/>
    <s v="2000CH010P4610290439"/>
    <s v="0P4610290439"/>
    <n v="292105481765"/>
    <s v="6047988"/>
    <d v="2021-06-12T00:00:00"/>
    <d v="2021-06-11T00:00:00"/>
    <e v="#N/A"/>
    <e v="#N/A"/>
    <e v="#N/A"/>
    <s v="Local"/>
    <m/>
    <m/>
    <m/>
    <m/>
    <m/>
    <m/>
    <n v="2000"/>
    <s v="CH01"/>
    <s v="0P4610290439"/>
    <s v="Verification Completed by NSS"/>
    <m/>
    <n v="350"/>
    <n v="1"/>
    <x v="1547"/>
    <s v="PHASE_1_ACT"/>
    <m/>
    <n v="1"/>
    <n v="1280"/>
    <x v="1"/>
    <n v="1207.47"/>
    <d v="2021-06-01T00:00:00"/>
    <s v="(Q). MANUFACTURE OF ELECTRICAL EQUIPMENT"/>
    <n v="666"/>
    <n v="114"/>
    <n v="120.2"/>
    <n v="153"/>
    <n v="133.4"/>
    <n v="1.1098169717138104"/>
    <n v="1292"/>
    <n v="1340.0706988352747"/>
    <m/>
    <m/>
  </r>
  <r>
    <n v="1584"/>
    <n v="292200125770"/>
    <x v="382"/>
    <s v="Ideal Electrical corporation"/>
    <s v="LMP,INDIC,22.5MM,415VAC,BLUE"/>
    <n v="9"/>
    <s v="NOS"/>
    <n v="132.30222222222221"/>
    <m/>
    <n v="1190.72"/>
    <n v="85393990"/>
    <n v="0.1"/>
    <n v="0"/>
    <n v="0"/>
    <n v="0"/>
    <n v="0.1"/>
    <n v="0"/>
    <n v="0.18"/>
    <s v="001/2017 -III390"/>
    <n v="119.072"/>
    <n v="0"/>
    <n v="11.907200000000001"/>
    <n v="237.905856"/>
    <n v="368.88505599999996"/>
    <s v="DOC PENDING_INV/EXIT/INV/083"/>
    <s v="2000CH010T2709020043"/>
    <s v="0T2709020043"/>
    <n v="292200125770"/>
    <s v="6001343"/>
    <d v="2022-01-05T00:00:00"/>
    <d v="2022-01-01T00:00:00"/>
    <e v="#N/A"/>
    <e v="#N/A"/>
    <e v="#N/A"/>
    <s v="Local"/>
    <m/>
    <m/>
    <m/>
    <m/>
    <m/>
    <m/>
    <n v="2000"/>
    <s v="CH01"/>
    <s v="0T2709020043"/>
    <s v="Verification Completed by NSS"/>
    <m/>
    <s v="GST/21-22/06027"/>
    <n v="9"/>
    <x v="1548"/>
    <s v="PHASE_1_ACT"/>
    <m/>
    <s v="DOCUMENTS REQUIRED FOR REMAINING QTY."/>
    <n v="1076"/>
    <x v="1"/>
    <n v="132.30222222222221"/>
    <d v="2022-01-01T00:00:00"/>
    <s v="(Q). MANUFACTURE OF ELECTRICAL EQUIPMENT"/>
    <n v="666"/>
    <n v="121"/>
    <n v="124.8"/>
    <n v="153"/>
    <n v="133.4"/>
    <n v="1.0689102564102564"/>
    <n v="1078"/>
    <n v="1272.7728205128205"/>
    <m/>
    <m/>
  </r>
  <r>
    <n v="1585"/>
    <n v="291908621104"/>
    <x v="177"/>
    <s v="GE OIL &amp; GAS India PVT LTD"/>
    <s v="O-RING,971886023-697-0000,MASON"/>
    <n v="2"/>
    <s v="NOS"/>
    <n v="587.20000000000005"/>
    <m/>
    <n v="1174.4000000000001"/>
    <n v="40169320"/>
    <n v="0.1"/>
    <n v="0"/>
    <n v="0"/>
    <m/>
    <n v="0.1"/>
    <n v="0"/>
    <n v="0.18"/>
    <s v="001/2017-III123A"/>
    <n v="117.44000000000001"/>
    <n v="0"/>
    <n v="11.744000000000002"/>
    <n v="234.64511999999999"/>
    <n v="363.82911999999999"/>
    <s v="DOC PENDING_INV/EXIT/INV/073"/>
    <s v="2000CH010P4102211933"/>
    <s v="0P4102211933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11933"/>
    <s v="Verification Completed by NSS"/>
    <s v="Phaze_2"/>
    <s v="F25511206167"/>
    <n v="2"/>
    <x v="1549"/>
    <s v="PHASE_1_ACT"/>
    <m/>
    <s v="Documents required for remaining qty"/>
    <n v="1938"/>
    <x v="2"/>
    <n v="587.20000000000005"/>
    <d v="2019-08-01T00:00:00"/>
    <s v="(R). MANUFACTURE OF MACHINERY AND EQUIPMENT"/>
    <n v="722"/>
    <n v="92"/>
    <n v="113.6"/>
    <n v="153"/>
    <n v="130.80000000000001"/>
    <n v="1.1514084507042255"/>
    <n v="1962"/>
    <n v="1352.2140845070426"/>
    <m/>
    <m/>
  </r>
  <r>
    <n v="1586"/>
    <n v="291908621104"/>
    <x v="177"/>
    <s v="GE OIL &amp; GAS India PVT LTD"/>
    <s v="O-RING,971886018-697-0000,MASON"/>
    <n v="2"/>
    <s v="NOS"/>
    <n v="269.7"/>
    <m/>
    <n v="539.4"/>
    <n v="40169320"/>
    <n v="0.1"/>
    <n v="0"/>
    <n v="0"/>
    <m/>
    <n v="0.1"/>
    <n v="0"/>
    <n v="0.18"/>
    <s v="001/2017-III123A"/>
    <n v="53.94"/>
    <n v="0"/>
    <n v="5.3940000000000001"/>
    <n v="107.77211999999999"/>
    <n v="167.10611999999998"/>
    <s v="DOC PENDING_INV/EXIT/INV/073"/>
    <s v="2000CH010P4102211941"/>
    <s v="0P4102211941"/>
    <n v="291908621104"/>
    <s v="6064059"/>
    <d v="2019-09-07T00:00:00"/>
    <d v="2019-08-23T00:00:00"/>
    <e v="#N/A"/>
    <e v="#N/A"/>
    <e v="#N/A"/>
    <s v="Local"/>
    <m/>
    <m/>
    <m/>
    <m/>
    <m/>
    <m/>
    <n v="2000"/>
    <s v="CH01"/>
    <s v="0P4102211941"/>
    <s v="Verification Completed by NSS"/>
    <s v="Phaze_2"/>
    <s v="F25511206167"/>
    <n v="2"/>
    <x v="1549"/>
    <s v="PHASE_1_ACT"/>
    <m/>
    <s v="Remaining Qty"/>
    <n v="1938"/>
    <x v="2"/>
    <n v="587.20000000000005"/>
    <d v="2019-08-01T00:00:00"/>
    <s v="(R). MANUFACTURE OF MACHINERY AND EQUIPMENT"/>
    <n v="722"/>
    <n v="92"/>
    <n v="113.6"/>
    <n v="153"/>
    <n v="130.80000000000001"/>
    <n v="1.1514084507042255"/>
    <n v="1962"/>
    <n v="1352.2140845070426"/>
    <m/>
    <m/>
  </r>
  <r>
    <n v="1587"/>
    <n v="292105617941"/>
    <x v="384"/>
    <s v="Fluid Controls Private Limited"/>
    <s v="CONNR,TUBE,COMPR,FEM,SS316,3/8X1/4IN"/>
    <n v="10"/>
    <s v="EA"/>
    <n v="116"/>
    <m/>
    <n v="1160"/>
    <n v="73072200"/>
    <n v="0.1"/>
    <s v="050/2017-377"/>
    <n v="0"/>
    <m/>
    <n v="0.1"/>
    <m/>
    <n v="0.18"/>
    <s v="001/2017-III221"/>
    <n v="116"/>
    <n v="0"/>
    <n v="11.600000000000001"/>
    <n v="231.76799999999997"/>
    <n v="359.36799999999994"/>
    <s v="DOC PENDING_INV/EXIT/INV/098"/>
    <s v="2000CH010T1739270012"/>
    <s v="0T1739270012"/>
    <n v="292105617941"/>
    <s v="6049240"/>
    <d v="2021-06-16T00:00:00"/>
    <d v="2021-06-08T00:00:00"/>
    <e v="#N/A"/>
    <e v="#N/A"/>
    <e v="#N/A"/>
    <s v="Local"/>
    <m/>
    <m/>
    <m/>
    <m/>
    <m/>
    <m/>
    <n v="2000"/>
    <s v="CH01"/>
    <s v="0T1739270012"/>
    <s v="Verification Completed by NSS"/>
    <m/>
    <s v="FCP/48/SI/0417"/>
    <n v="10"/>
    <x v="1550"/>
    <s v="PHASE_3_ACT"/>
    <m/>
    <m/>
    <n v="1283"/>
    <x v="2"/>
    <n v="116"/>
    <d v="2021-06-01T00:00:00"/>
    <s v="(R). MANUFACTURE OF MACHINERY AND EQUIPMENT"/>
    <n v="722"/>
    <n v="114"/>
    <n v="118.1"/>
    <n v="153"/>
    <n v="130.80000000000001"/>
    <n v="1.1075359864521592"/>
    <n v="1292"/>
    <n v="1284.7417442845046"/>
    <m/>
    <m/>
  </r>
  <r>
    <n v="1588"/>
    <m/>
    <x v="11"/>
    <s v="Sigma Engineers"/>
    <s v="BLT+NUT SET,32/48,80XSPL100140,UNI-TRAN"/>
    <n v="2"/>
    <s v="NOS"/>
    <n v="579.51"/>
    <m/>
    <n v="1159.02"/>
    <n v="73181500"/>
    <n v="0.15"/>
    <s v="050/2017-377AA"/>
    <m/>
    <m/>
    <n v="0.1"/>
    <m/>
    <n v="0.18"/>
    <s v="001/2017-III232"/>
    <n v="173.85299999999998"/>
    <n v="0"/>
    <n v="17.385299999999997"/>
    <n v="243.046494"/>
    <n v="434.28479399999998"/>
    <s v="DOC PENDING_INV/EXIT/INV/163"/>
    <s v="2000GS010P3037220016"/>
    <s v="2000GS010P3037220016"/>
    <n v="291703090033"/>
    <s v="0029899"/>
    <d v="2017-06-12T00:00:00"/>
    <d v="2017-05-31T00:00:00"/>
    <e v="#N/A"/>
    <e v="#N/A"/>
    <e v="#N/A"/>
    <s v="Local"/>
    <m/>
    <m/>
    <m/>
    <m/>
    <m/>
    <m/>
    <n v="2000"/>
    <s v="GS01"/>
    <s v="0P3037220016"/>
    <s v="Verification Completed by NSS"/>
    <m/>
    <s v="T030"/>
    <n v="2"/>
    <x v="1551"/>
    <s v="PHASE_6_ACT"/>
    <m/>
    <m/>
    <n v="2752"/>
    <x v="2"/>
    <n v="579.51"/>
    <d v="2017-05-01T00:00:00"/>
    <s v="(R). MANUFACTURE OF MACHINERY AND EQUIPMENT"/>
    <n v="722"/>
    <n v="65"/>
    <n v="108.1"/>
    <n v="153"/>
    <n v="130.80000000000001"/>
    <n v="1.2099907493061981"/>
    <n v="2784"/>
    <n v="1402.4034782608696"/>
    <m/>
    <m/>
  </r>
  <r>
    <n v="1589"/>
    <n v="291902031400"/>
    <x v="440"/>
    <s v="Eagle Burgmann India Pvt. Ltd."/>
    <s v="SET SCR,09H75VKP7-70-PTA2/1.1.7,EAGLEBUR"/>
    <n v="5"/>
    <s v="NOS"/>
    <n v="147.84"/>
    <m/>
    <n v="739.2"/>
    <n v="84842000"/>
    <n v="7.4999999999999997E-2"/>
    <n v="0"/>
    <n v="0"/>
    <n v="0"/>
    <n v="0.1"/>
    <n v="0"/>
    <n v="0.18"/>
    <s v="001/2017-III369B"/>
    <n v="55.440000000000005"/>
    <n v="0"/>
    <n v="5.5440000000000005"/>
    <n v="144.03312"/>
    <n v="205.01712000000001"/>
    <s v="DOC PENDING_INV/EXIT/INV/069"/>
    <s v="2000CH010P3034071311"/>
    <s v="0P3034071311"/>
    <n v="291902031400"/>
    <s v="6015281"/>
    <d v="2019-03-01T00:00:00"/>
    <d v="2019-02-28T00:00:00"/>
    <e v="#N/A"/>
    <e v="#N/A"/>
    <e v="#N/A"/>
    <s v="Local"/>
    <m/>
    <m/>
    <m/>
    <m/>
    <m/>
    <m/>
    <n v="2000"/>
    <s v="CH01"/>
    <s v="0P3034071311"/>
    <s v="Verification Completed by NSS"/>
    <s v="Phaze_2"/>
    <n v="27304363"/>
    <n v="5"/>
    <x v="1552"/>
    <s v="PHASE_1_ACT"/>
    <m/>
    <m/>
    <n v="2114"/>
    <x v="2"/>
    <n v="230.15199999999999"/>
    <d v="2019-02-01T00:00:00"/>
    <s v="(R). MANUFACTURE OF MACHINERY AND EQUIPMENT"/>
    <n v="722"/>
    <n v="86"/>
    <n v="111.5"/>
    <n v="153"/>
    <n v="130.80000000000001"/>
    <n v="1.1730941704035875"/>
    <n v="2143"/>
    <n v="1349.9498475336325"/>
    <m/>
    <m/>
  </r>
  <r>
    <n v="1590"/>
    <n v="291700024372"/>
    <x v="336"/>
    <s v="Eagle Burgmann India Pvt. Ltd."/>
    <s v="SET SCR,B02902+0B/944.27,EAGLEBUR"/>
    <n v="8"/>
    <s v="EA"/>
    <n v="142.28874999999874"/>
    <m/>
    <n v="1138.3099999999899"/>
    <n v="84842000"/>
    <n v="7.4999999999999997E-2"/>
    <n v="0"/>
    <n v="0"/>
    <n v="0"/>
    <n v="0.1"/>
    <n v="0"/>
    <n v="0.18"/>
    <s v="001/2017-III369B"/>
    <n v="85.373249999999246"/>
    <n v="0"/>
    <n v="8.5373249999999246"/>
    <n v="221.79970349999803"/>
    <n v="315.71027849999723"/>
    <s v="DOC PENDING_INV/EXIT/INV/068"/>
    <s v="2000CH010P3034070878"/>
    <s v="0P3034070878"/>
    <n v="291700024372"/>
    <s v="0001022"/>
    <d v="2017-01-07T00:00:00"/>
    <d v="2016-12-22T00:00:00"/>
    <e v="#N/A"/>
    <e v="#N/A"/>
    <e v="#N/A"/>
    <s v="Local"/>
    <m/>
    <m/>
    <m/>
    <m/>
    <m/>
    <m/>
    <n v="2000"/>
    <s v="CH01"/>
    <s v="0P3034070878"/>
    <s v="Verification Completed by NSS"/>
    <m/>
    <n v="5158"/>
    <n v="8"/>
    <x v="1553"/>
    <s v="PHASE_1_ACT"/>
    <m/>
    <s v="Documents required for remaining quantity."/>
    <n v="2912"/>
    <x v="2"/>
    <n v="142.28874999999874"/>
    <d v="2016-12-01T00:00:00"/>
    <s v="(R). MANUFACTURE OF MACHINERY AND EQUIPMENT"/>
    <n v="722"/>
    <n v="60"/>
    <n v="108.3"/>
    <n v="153"/>
    <n v="130.80000000000001"/>
    <n v="1.2077562326869808"/>
    <n v="2935"/>
    <n v="1374.8009972299051"/>
    <m/>
    <m/>
  </r>
  <r>
    <n v="1591"/>
    <n v="292105110021"/>
    <x v="466"/>
    <s v="Millstores Corporation"/>
    <s v="BRG,BALL,MET,6201 2RS1,12MM,32MM,SKF"/>
    <n v="8"/>
    <s v="EA"/>
    <n v="142.12"/>
    <m/>
    <n v="1136.96"/>
    <s v="84820000 / 84821011"/>
    <n v="7.4999999999999997E-2"/>
    <n v="0"/>
    <n v="0"/>
    <n v="0"/>
    <n v="0.1"/>
    <n v="0"/>
    <n v="0.18"/>
    <s v="001/2017-III368"/>
    <n v="85.272000000000006"/>
    <n v="0"/>
    <n v="8.5272000000000006"/>
    <n v="221.53665599999999"/>
    <n v="315.33585600000004"/>
    <s v="DOC PENDING_INV/EXIT/INV/068"/>
    <s v="2000CH010P3002010424"/>
    <s v="0P3002010424"/>
    <n v="292105110021"/>
    <s v="6044469"/>
    <d v="2021-06-01T00:00:00"/>
    <d v="2021-05-27T00:00:00"/>
    <e v="#N/A"/>
    <e v="#N/A"/>
    <e v="#N/A"/>
    <s v="Local"/>
    <m/>
    <m/>
    <m/>
    <m/>
    <m/>
    <m/>
    <n v="2000"/>
    <s v="CH01"/>
    <s v="0P3002010424"/>
    <s v="Verification Completed by NSS"/>
    <m/>
    <s v="BB0931"/>
    <n v="8"/>
    <x v="1554"/>
    <s v="PHASE_1_ACT"/>
    <m/>
    <s v="Documents required for remaining quantity."/>
    <n v="1295"/>
    <x v="2"/>
    <n v="142.12"/>
    <d v="2021-05-01T00:00:00"/>
    <s v="(R). MANUFACTURE OF MACHINERY AND EQUIPMENT"/>
    <n v="722"/>
    <n v="113"/>
    <n v="117.3"/>
    <n v="153"/>
    <n v="130.80000000000001"/>
    <n v="1.1150895140664963"/>
    <n v="1323"/>
    <n v="1267.8121739130436"/>
    <m/>
    <m/>
  </r>
  <r>
    <n v="1592"/>
    <n v="291808584955"/>
    <x v="149"/>
    <s v="EMERSON PROCESS MANAGEMENT"/>
    <s v="WPR,1J872106992,FISH-CO"/>
    <n v="7"/>
    <s v="NOS"/>
    <n v="161.6357142857143"/>
    <m/>
    <n v="1131.45"/>
    <n v="84819090"/>
    <n v="7.4999999999999997E-2"/>
    <n v="0"/>
    <n v="0"/>
    <n v="0"/>
    <n v="0.1"/>
    <n v="0"/>
    <n v="0.18"/>
    <s v="001/2017-III368"/>
    <n v="84.858750000000001"/>
    <n v="0"/>
    <n v="8.4858750000000001"/>
    <n v="220.46303250000003"/>
    <n v="313.8076575"/>
    <s v="DOC PENDING_INV/EXIT/INV/071"/>
    <s v="2000CH010P4102200031"/>
    <s v="0P4102200031"/>
    <n v="291808584955"/>
    <s v="6067029"/>
    <d v="2018-10-03T00:00:00"/>
    <d v="2018-09-26T00:00:00"/>
    <e v="#N/A"/>
    <e v="#N/A"/>
    <e v="#N/A"/>
    <s v="Local"/>
    <m/>
    <m/>
    <m/>
    <m/>
    <m/>
    <m/>
    <n v="2000"/>
    <s v="CH01"/>
    <s v="0P4102200031"/>
    <s v="Verification Completed by NSS"/>
    <m/>
    <n v="9318632222"/>
    <n v="7"/>
    <x v="1555"/>
    <s v="PHASE_1_ACT"/>
    <m/>
    <s v="DOCUMENTS REQUIRED FOR REMAINING QTY"/>
    <n v="2269"/>
    <x v="2"/>
    <n v="161.6357142857143"/>
    <d v="2018-09-01T00:00:00"/>
    <s v="(R). MANUFACTURE OF MACHINERY AND EQUIPMENT"/>
    <n v="722"/>
    <n v="81"/>
    <n v="111.6"/>
    <n v="153"/>
    <n v="130.80000000000001"/>
    <n v="1.1720430107526882"/>
    <n v="2296"/>
    <n v="1326.1080645161292"/>
    <m/>
    <m/>
  </r>
  <r>
    <n v="1593"/>
    <n v="292212371850"/>
    <x v="422"/>
    <s v="DELTA ENTERPRISES"/>
    <s v="LUG,BOOTLESS,INSUL,BLACK,1.5MM²"/>
    <n v="1600"/>
    <s v="NOS"/>
    <n v="0.7"/>
    <m/>
    <n v="1120"/>
    <n v="85446090"/>
    <n v="0.1"/>
    <n v="0"/>
    <n v="0"/>
    <n v="0"/>
    <n v="0.1"/>
    <n v="0"/>
    <n v="0.18"/>
    <s v="001/2017-III395"/>
    <n v="112"/>
    <n v="0"/>
    <n v="11.200000000000001"/>
    <n v="223.77600000000001"/>
    <n v="346.976"/>
    <s v="DOC PENDING_INV/EXIT/INV/094"/>
    <s v="2000CH010T5578900037"/>
    <s v="0T5578900037"/>
    <n v="292212371850"/>
    <s v="6106572"/>
    <d v="2022-11-28T00:00:00"/>
    <d v="2022-11-21T00:00:00"/>
    <e v="#N/A"/>
    <e v="#N/A"/>
    <e v="#N/A"/>
    <s v="Local"/>
    <m/>
    <m/>
    <m/>
    <m/>
    <m/>
    <m/>
    <n v="2000"/>
    <s v="CH01"/>
    <s v="0T5578900037"/>
    <s v="Verification Completed by NSS"/>
    <m/>
    <n v="152"/>
    <n v="1600"/>
    <x v="1556"/>
    <s v="PHASE_2_ACT"/>
    <m/>
    <s v="Documents required for remaining qty"/>
    <n v="752"/>
    <x v="1"/>
    <n v="0.7"/>
    <d v="2022-11-01T00:00:00"/>
    <s v="(Q). MANUFACTURE OF ELECTRICAL EQUIPMENT"/>
    <n v="666"/>
    <n v="131"/>
    <n v="128.9"/>
    <n v="153"/>
    <n v="133.4"/>
    <n v="1.0349107835531419"/>
    <n v="774"/>
    <n v="1159.1000775795189"/>
    <m/>
    <m/>
  </r>
  <r>
    <n v="1594"/>
    <n v="292007963855"/>
    <x v="156"/>
    <s v="Goodrich Gasket Pvt. Ltd."/>
    <s v="GSKT,FLR,NBR,CL150,18IN"/>
    <n v="2"/>
    <s v="NOS"/>
    <n v="559.70500000000004"/>
    <m/>
    <n v="1119.4100000000001"/>
    <n v="84841010"/>
    <n v="7.4999999999999997E-2"/>
    <n v="0"/>
    <n v="0"/>
    <n v="0"/>
    <n v="0.1"/>
    <n v="0"/>
    <n v="0.18"/>
    <s v="001/2017 - III369B"/>
    <n v="83.955750000000009"/>
    <n v="0"/>
    <n v="8.3955750000000009"/>
    <n v="218.11703850000004"/>
    <n v="310.46836350000001"/>
    <s v="DOC PENDING_INV/EXIT/INV/082"/>
    <s v="2000CH010T2545780041"/>
    <s v="0T2545780041"/>
    <n v="292007963855"/>
    <s v="6071324"/>
    <d v="2020-10-12T00:00:00"/>
    <d v="2020-10-05T00:00:00"/>
    <e v="#N/A"/>
    <e v="#N/A"/>
    <e v="#N/A"/>
    <s v="Local"/>
    <m/>
    <m/>
    <m/>
    <m/>
    <m/>
    <m/>
    <n v="2000"/>
    <s v="CH01"/>
    <s v="0T2545780041"/>
    <s v="Verification Completed by NSS"/>
    <s v="Phaze_2"/>
    <s v="SD/201000440"/>
    <n v="2"/>
    <x v="1557"/>
    <s v="PHASE_1_ACT"/>
    <m/>
    <m/>
    <n v="1529"/>
    <x v="2"/>
    <n v="559.70500000000004"/>
    <d v="2020-10-01T00:00:00"/>
    <s v="(R). MANUFACTURE OF MACHINERY AND EQUIPMENT"/>
    <n v="722"/>
    <n v="106"/>
    <n v="114.2"/>
    <n v="153"/>
    <n v="130.80000000000001"/>
    <n v="1.1453590192644485"/>
    <n v="1535"/>
    <n v="1282.1263397548164"/>
    <m/>
    <m/>
  </r>
  <r>
    <n v="1595"/>
    <n v="351700027836"/>
    <x v="24"/>
    <s v="Mascot Dynamics Pvt. Ltd."/>
    <s v="O-RING,F/LMV-322,14-055UC,SUNDYNE"/>
    <n v="8"/>
    <s v="NOS"/>
    <n v="137.10749999999874"/>
    <m/>
    <n v="1096.8599999999899"/>
    <s v="40160000 / 40169320"/>
    <n v="0.1"/>
    <n v="0"/>
    <n v="0"/>
    <n v="0"/>
    <n v="0.1"/>
    <n v="0"/>
    <n v="0.18"/>
    <s v="001/2017 - III123A"/>
    <n v="109.685999999999"/>
    <n v="0"/>
    <n v="10.968599999999901"/>
    <n v="219.15262799999797"/>
    <n v="339.80722799999688"/>
    <s v="DOC PENDING_INV/EXIT/INV/077"/>
    <s v="2000GS010P4205031741"/>
    <s v="0P4205031741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GS01"/>
    <s v="0P4205031741"/>
    <s v="Verification Completed by NSS"/>
    <m/>
    <s v="EXP-0010/16-17"/>
    <n v="8"/>
    <x v="1558"/>
    <s v="PHASE_1_ACT"/>
    <m/>
    <n v="1"/>
    <m/>
    <x v="2"/>
    <n v="137.10749999999874"/>
    <d v="2019-09-01T00:00:00"/>
    <s v="(R). MANUFACTURE OF MACHINERY AND EQUIPMENT"/>
    <n v="722"/>
    <n v="93"/>
    <n v="113.9"/>
    <n v="153"/>
    <n v="130.80000000000001"/>
    <n v="1.1483757682177349"/>
    <n v="1931"/>
    <n v="1259.6074451272932"/>
    <m/>
    <m/>
  </r>
  <r>
    <n v="1596"/>
    <n v="292104357171"/>
    <x v="127"/>
    <s v="Bharat Heavy Electricals Limited"/>
    <s v="OVERLAP CLLR-7005,930702120000,BHEL"/>
    <n v="1"/>
    <s v="NOS"/>
    <n v="1080"/>
    <m/>
    <n v="1080"/>
    <n v="84819090"/>
    <n v="7.4999999999999997E-2"/>
    <m/>
    <n v="0"/>
    <m/>
    <n v="0.1"/>
    <m/>
    <n v="0.18"/>
    <s v="001/2017-III368"/>
    <n v="81"/>
    <n v="0"/>
    <n v="8.1"/>
    <n v="210.43799999999999"/>
    <n v="299.53800000000001"/>
    <s v="DOC PENDING_INV/EXIT/INV/097"/>
    <s v="2000CH010P5269320435"/>
    <s v="0P5269320435"/>
    <n v="292104357171"/>
    <s v="6037389"/>
    <d v="2021-05-07T00:00:00"/>
    <d v="2021-03-19T00:00:00"/>
    <e v="#N/A"/>
    <e v="#N/A"/>
    <e v="#N/A"/>
    <s v="Local"/>
    <m/>
    <m/>
    <m/>
    <m/>
    <m/>
    <m/>
    <n v="2000"/>
    <s v="CH01"/>
    <s v="0P5269320435"/>
    <s v="Verification Completed by NSS"/>
    <s v="Phaze1_Part_2"/>
    <n v="7620000778"/>
    <n v="1"/>
    <x v="1559"/>
    <s v="PHASE_3_ACT"/>
    <m/>
    <m/>
    <n v="1364"/>
    <x v="1"/>
    <n v="1080"/>
    <d v="2021-03-01T00:00:00"/>
    <s v="(Q). MANUFACTURE OF ELECTRICAL EQUIPMENT"/>
    <n v="666"/>
    <n v="111"/>
    <n v="118.9"/>
    <n v="153"/>
    <n v="133.4"/>
    <n v="1.121951219512195"/>
    <n v="1384"/>
    <n v="1211.7073170731705"/>
    <m/>
    <m/>
  </r>
  <r>
    <n v="1597"/>
    <n v="292000684931"/>
    <x v="108"/>
    <s v="ROTO PUMPS LTD."/>
    <s v="PIN,SPRG,RLAA5910001SS,ROTOPMPS"/>
    <n v="4"/>
    <s v="NOS"/>
    <n v="269"/>
    <m/>
    <n v="1076"/>
    <n v="84139190"/>
    <n v="7.4999999999999997E-2"/>
    <n v="0"/>
    <n v="0"/>
    <n v="0"/>
    <n v="0.1"/>
    <n v="0"/>
    <n v="0.18"/>
    <s v="001/2017-III317A"/>
    <n v="80.7"/>
    <n v="0"/>
    <n v="8.07"/>
    <n v="209.65859999999998"/>
    <n v="298.42859999999996"/>
    <s v="DOC PENDING_INV/EXIT/INV/077"/>
    <s v="2000CH010P4206040043"/>
    <s v="0P4206040043"/>
    <n v="292000684931"/>
    <s v="6005724"/>
    <d v="2020-01-21T00:00:00"/>
    <d v="2020-01-14T00:00:00"/>
    <e v="#N/A"/>
    <e v="#N/A"/>
    <e v="#N/A"/>
    <s v="Local"/>
    <m/>
    <m/>
    <m/>
    <m/>
    <m/>
    <m/>
    <n v="2000"/>
    <s v="CH01"/>
    <s v="0P4206040043"/>
    <s v="Verification Completed by NSS"/>
    <m/>
    <s v="G/D/19/02359"/>
    <n v="4"/>
    <x v="1560"/>
    <s v="PHASE_1_ACT"/>
    <m/>
    <n v="1"/>
    <n v="1794"/>
    <x v="2"/>
    <n v="269"/>
    <d v="2020-01-01T00:00:00"/>
    <s v="(R). MANUFACTURE OF MACHINERY AND EQUIPMENT"/>
    <n v="722"/>
    <n v="97"/>
    <n v="113.2"/>
    <n v="153"/>
    <n v="130.80000000000001"/>
    <n v="1.1554770318021201"/>
    <n v="1809"/>
    <n v="1243.2932862190812"/>
    <m/>
    <m/>
  </r>
  <r>
    <n v="1598"/>
    <n v="292213011112"/>
    <x v="327"/>
    <s v="IGP Engineers Pvt. Ltd."/>
    <s v="GSKT,SPW,W/OUTR RING,SS316,CL600,1IN"/>
    <n v="29"/>
    <s v="NOS"/>
    <n v="37.03448275862069"/>
    <m/>
    <n v="1074"/>
    <n v="84841010"/>
    <n v="7.4999999999999997E-2"/>
    <n v="0"/>
    <n v="0"/>
    <n v="0"/>
    <n v="0.1"/>
    <n v="0"/>
    <n v="0.18"/>
    <s v="001/2017 - III369B"/>
    <n v="80.55"/>
    <n v="0"/>
    <n v="8.0549999999999997"/>
    <n v="209.2689"/>
    <n v="297.87389999999999"/>
    <s v="DOC PENDING_INV/EXIT/INV/082"/>
    <s v="2000CH010T2541410174"/>
    <s v="0T2541410174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410174"/>
    <s v="Verification Completed by NSS"/>
    <m/>
    <s v="IGP09023/22-23"/>
    <n v="29"/>
    <x v="1561"/>
    <s v="PHASE_1_ACT"/>
    <m/>
    <m/>
    <n v="741"/>
    <x v="2"/>
    <n v="37.03448275862069"/>
    <d v="2022-12-01T00:00:00"/>
    <s v="(R). MANUFACTURE OF MACHINERY AND EQUIPMENT"/>
    <n v="722"/>
    <n v="132"/>
    <n v="126.3"/>
    <n v="153"/>
    <n v="130.80000000000001"/>
    <n v="1.0356294536817103"/>
    <n v="744"/>
    <n v="1112.2660332541568"/>
    <m/>
    <m/>
  </r>
  <r>
    <n v="1599"/>
    <n v="291807558416"/>
    <x v="92"/>
    <s v="Sulzer Pumps India Pvt. Ltd."/>
    <s v="BLT,104063185500,SULZ-PMP"/>
    <n v="8"/>
    <s v="PCS"/>
    <n v="117.93"/>
    <m/>
    <n v="943.44"/>
    <n v="84841090"/>
    <n v="0.15"/>
    <n v="0"/>
    <n v="0"/>
    <n v="0"/>
    <n v="0.1"/>
    <n v="0"/>
    <n v="0.18"/>
    <s v="001/2017-III369B"/>
    <n v="141.51599999999999"/>
    <n v="0"/>
    <n v="14.1516"/>
    <n v="197.83936800000001"/>
    <n v="353.50696800000003"/>
    <s v="DOC PENDING_INV/EXIT/INV/077"/>
    <s v="2000CH010P4205041098"/>
    <s v="0P4205041098"/>
    <n v="291807558416"/>
    <s v="6059376"/>
    <d v="2018-09-01T00:00:00"/>
    <d v="2018-08-28T00:00:00"/>
    <e v="#N/A"/>
    <e v="#N/A"/>
    <e v="#N/A"/>
    <s v="Local"/>
    <m/>
    <m/>
    <m/>
    <m/>
    <m/>
    <m/>
    <n v="2000"/>
    <s v="CH01"/>
    <s v="0P4205041098"/>
    <s v="Verification Completed by NSS"/>
    <s v="Phaze1_Part_2"/>
    <n v="1827000886"/>
    <n v="8"/>
    <x v="1562"/>
    <s v="PHASE_1_ACT"/>
    <m/>
    <s v="documents required for remaining qty"/>
    <n v="2298"/>
    <x v="2"/>
    <n v="134.04624999999874"/>
    <d v="2018-08-01T00:00:00"/>
    <s v="(R). MANUFACTURE OF MACHINERY AND EQUIPMENT"/>
    <n v="722"/>
    <n v="80"/>
    <n v="111.2"/>
    <n v="153"/>
    <n v="130.80000000000001"/>
    <n v="1.1762589928057554"/>
    <n v="2327"/>
    <n v="1261.384856115096"/>
    <m/>
    <m/>
  </r>
  <r>
    <n v="1600"/>
    <n v="291603956744"/>
    <x v="193"/>
    <s v="EMERSON PROCESS MANAGEMENT"/>
    <s v="GSKT,1R3296X0042,FISH-CO"/>
    <n v="3"/>
    <s v="NOS"/>
    <n v="353.07333333333332"/>
    <m/>
    <n v="1059.22"/>
    <n v="84819090"/>
    <n v="7.4999999999999997E-2"/>
    <n v="0"/>
    <n v="0"/>
    <m/>
    <n v="0.1"/>
    <n v="0"/>
    <n v="0.18"/>
    <s v="001/2017-III368"/>
    <n v="79.441500000000005"/>
    <n v="0"/>
    <n v="7.9441500000000005"/>
    <n v="206.389017"/>
    <n v="293.77466700000002"/>
    <s v="DOC PENDING_INV/EXIT/INV/073"/>
    <s v="2000CH010P4102210896"/>
    <s v="0P4102210896"/>
    <n v="291603956744"/>
    <s v="0038576"/>
    <d v="2016-08-27T00:00:00"/>
    <d v="2016-08-12T00:00:00"/>
    <e v="#N/A"/>
    <e v="#N/A"/>
    <e v="#N/A"/>
    <s v="Local"/>
    <m/>
    <m/>
    <m/>
    <m/>
    <m/>
    <m/>
    <n v="2000"/>
    <s v="CH01"/>
    <s v="0P4102210896"/>
    <s v="Verification Completed by NSS"/>
    <m/>
    <n v="6316000951"/>
    <n v="3"/>
    <x v="1563"/>
    <s v="PHASE_1_ACT"/>
    <m/>
    <s v="Documents required for remaining qty"/>
    <n v="3044"/>
    <x v="2"/>
    <n v="353.07333333333332"/>
    <d v="2016-08-01T00:00:00"/>
    <s v="(R). MANUFACTURE OF MACHINERY AND EQUIPMENT"/>
    <n v="722"/>
    <n v="56"/>
    <n v="107.5"/>
    <n v="153"/>
    <n v="130.80000000000001"/>
    <n v="1.2167441860465118"/>
    <n v="3057"/>
    <n v="1288.7997767441864"/>
    <m/>
    <m/>
  </r>
  <r>
    <n v="1601"/>
    <n v="291807557790"/>
    <x v="92"/>
    <s v="Sulzer Pumps India Pvt. Ltd."/>
    <s v="KEY,017011515381,SULZ-PMP"/>
    <n v="7"/>
    <s v="NOS"/>
    <n v="149.55714285714288"/>
    <m/>
    <n v="1046.9000000000001"/>
    <n v="73181500"/>
    <n v="0.15"/>
    <s v="050/2017-377AA"/>
    <n v="0"/>
    <n v="0"/>
    <n v="0.1"/>
    <n v="0"/>
    <n v="0.18"/>
    <s v="001/2017-III232"/>
    <n v="157.035"/>
    <n v="0"/>
    <n v="15.7035"/>
    <n v="219.53493000000003"/>
    <n v="392.27343000000002"/>
    <s v="DOC PENDING_INV/EXIT/INV/077"/>
    <s v="2000CH010P4205040226"/>
    <s v="0P4205040226"/>
    <n v="291807557790"/>
    <s v="6059377"/>
    <d v="2018-09-01T00:00:00"/>
    <d v="2018-08-28T00:00:00"/>
    <e v="#N/A"/>
    <e v="#N/A"/>
    <e v="#N/A"/>
    <s v="Local"/>
    <m/>
    <m/>
    <m/>
    <m/>
    <m/>
    <m/>
    <n v="2000"/>
    <s v="CH01"/>
    <s v="0P4205040226"/>
    <s v="Verification Completed by NSS"/>
    <s v="Phaze1_Part_2"/>
    <s v="1827000887,,800015025"/>
    <n v="7"/>
    <x v="1564"/>
    <s v="PHASE_1_ACT"/>
    <m/>
    <n v="1"/>
    <n v="2298"/>
    <x v="2"/>
    <n v="149.55714285714288"/>
    <d v="2018-08-01T00:00:00"/>
    <s v="(R). MANUFACTURE OF MACHINERY AND EQUIPMENT"/>
    <n v="722"/>
    <n v="80"/>
    <n v="111.2"/>
    <n v="153"/>
    <n v="130.80000000000001"/>
    <n v="1.1762589928057554"/>
    <n v="2327"/>
    <n v="1231.4255395683454"/>
    <m/>
    <m/>
  </r>
  <r>
    <n v="1602"/>
    <n v="292105257695"/>
    <x v="241"/>
    <s v="NORTON GASKETS PVT. LTD."/>
    <s v="GSKT,SPW,PE,3MM,40X100MM"/>
    <n v="14"/>
    <s v="NOS"/>
    <n v="74"/>
    <m/>
    <n v="1036"/>
    <n v="84841010"/>
    <n v="7.4999999999999997E-2"/>
    <n v="0"/>
    <n v="0"/>
    <n v="0"/>
    <n v="0.1"/>
    <n v="0"/>
    <n v="0.18"/>
    <s v="001/2017 - III369B"/>
    <n v="77.7"/>
    <n v="0"/>
    <n v="7.7700000000000005"/>
    <n v="201.8646"/>
    <n v="287.33460000000002"/>
    <s v="DOC PENDING_INV/EXIT/INV/082"/>
    <s v="2000CH010T2544480036"/>
    <s v="0T2544480036"/>
    <n v="292105257695"/>
    <s v="6045793"/>
    <d v="2021-06-05T00:00:00"/>
    <d v="2021-05-17T00:00:00"/>
    <e v="#N/A"/>
    <e v="#N/A"/>
    <e v="#N/A"/>
    <s v="Local"/>
    <m/>
    <m/>
    <m/>
    <m/>
    <m/>
    <m/>
    <n v="2000"/>
    <s v="CH01"/>
    <s v="0T2544480036"/>
    <s v="Verification Completed by NSS"/>
    <s v="Phaze_2"/>
    <s v="2021-22/091"/>
    <n v="14"/>
    <x v="1565"/>
    <s v="PHASE_1_ACT"/>
    <m/>
    <m/>
    <n v="1305"/>
    <x v="2"/>
    <n v="74"/>
    <d v="2021-05-01T00:00:00"/>
    <s v="(R). MANUFACTURE OF MACHINERY AND EQUIPMENT"/>
    <n v="722"/>
    <n v="113"/>
    <n v="117.3"/>
    <n v="153"/>
    <n v="130.80000000000001"/>
    <n v="1.1150895140664963"/>
    <n v="1323"/>
    <n v="1155.2327365728902"/>
    <m/>
    <m/>
  </r>
  <r>
    <n v="1603"/>
    <n v="291703054252"/>
    <x v="253"/>
    <s v="Rotex Automation Limited"/>
    <s v="RPR KIT,SOV,2010132RB5S224VDC,ROTEX"/>
    <n v="1"/>
    <s v="EA"/>
    <n v="1011.87"/>
    <m/>
    <n v="1011.87"/>
    <n v="84818090"/>
    <n v="7.4999999999999997E-2"/>
    <n v="0"/>
    <n v="0"/>
    <n v="0"/>
    <n v="0.1"/>
    <n v="0"/>
    <n v="0.18"/>
    <s v="001/2017 - III368"/>
    <n v="75.890249999999995"/>
    <n v="0"/>
    <n v="7.5890249999999995"/>
    <n v="197.1628695"/>
    <n v="280.64214449999997"/>
    <s v="DOC PENDING_INV/EXIT/INV/084"/>
    <s v="2000CH010T4102200016"/>
    <s v="0T4102200016"/>
    <n v="291703054252"/>
    <s v="0029868"/>
    <d v="2017-06-12T00:00:00"/>
    <d v="2017-05-30T00:00:00"/>
    <e v="#N/A"/>
    <e v="#N/A"/>
    <e v="#N/A"/>
    <s v="Local"/>
    <m/>
    <m/>
    <m/>
    <m/>
    <m/>
    <m/>
    <n v="2000"/>
    <s v="CH01"/>
    <s v="0T4102200016"/>
    <s v="Verification Completed by NSS"/>
    <s v="Phaze1_Part_2"/>
    <s v="MI11700802"/>
    <n v="1"/>
    <x v="1566"/>
    <s v="PHASE_1_ACT"/>
    <m/>
    <s v="DUPLICATE ENTRY"/>
    <n v="2753"/>
    <x v="2"/>
    <n v="1011.87"/>
    <d v="2017-05-01T00:00:00"/>
    <s v="(R). MANUFACTURE OF MACHINERY AND EQUIPMENT"/>
    <n v="722"/>
    <n v="65"/>
    <n v="108.1"/>
    <n v="153"/>
    <n v="130.80000000000001"/>
    <n v="1.2099907493061981"/>
    <n v="2784"/>
    <n v="1224.3533395004627"/>
    <m/>
    <m/>
  </r>
  <r>
    <n v="1604"/>
    <n v="292008116820"/>
    <x v="71"/>
    <s v="Jay Vinayak Enterprise"/>
    <s v="STBLT+N,SA193-B8,MC,80MM,M12"/>
    <n v="20"/>
    <s v="NOS"/>
    <n v="25.244999999999997"/>
    <m/>
    <n v="504.9"/>
    <s v="73181190"/>
    <n v="0.15"/>
    <m/>
    <n v="0"/>
    <m/>
    <n v="0.1"/>
    <m/>
    <n v="0.18"/>
    <s v="001/2017-III232"/>
    <n v="75.734999999999999"/>
    <n v="0"/>
    <n v="7.5735000000000001"/>
    <n v="105.87752999999999"/>
    <n v="189.18602999999999"/>
    <s v="DOC PENDING_INV/EXIT/INV/097"/>
    <s v="2000CH010T1538880039"/>
    <s v="0T1538880039"/>
    <n v="292008116820"/>
    <s v="6072519"/>
    <d v="2020-10-16T00:00:00"/>
    <d v="2020-10-15T00:00:00"/>
    <e v="#N/A"/>
    <e v="#N/A"/>
    <e v="#N/A"/>
    <s v="Local"/>
    <m/>
    <m/>
    <m/>
    <m/>
    <m/>
    <m/>
    <n v="2000"/>
    <s v="CH01"/>
    <s v="0T1538880039"/>
    <s v="New_Line item_ Addition"/>
    <m/>
    <n v="9"/>
    <n v="20"/>
    <x v="1567"/>
    <s v="PHASE_3_ACT"/>
    <m/>
    <m/>
    <n v="1519"/>
    <x v="2"/>
    <n v="50.488500000000002"/>
    <d v="2020-10-01T00:00:00"/>
    <s v="(R). MANUFACTURE OF MACHINERY AND EQUIPMENT"/>
    <n v="722"/>
    <n v="106"/>
    <n v="114.2"/>
    <n v="153"/>
    <n v="130.80000000000001"/>
    <n v="1.1453590192644485"/>
    <n v="1535"/>
    <n v="1156.5491768826621"/>
    <m/>
    <m/>
  </r>
  <r>
    <n v="1605"/>
    <n v="291704276135"/>
    <x v="467"/>
    <s v="IGP Engineers Pvt. Ltd."/>
    <s v="GSKT,RJ,SS316,OCTOGONAL,1.1/2IN,R20"/>
    <n v="3"/>
    <s v="NOS"/>
    <n v="335.5"/>
    <m/>
    <n v="1006.5"/>
    <n v="84841010"/>
    <n v="7.4999999999999997E-2"/>
    <n v="0"/>
    <n v="0"/>
    <n v="0"/>
    <n v="0.1"/>
    <n v="0"/>
    <n v="0.18"/>
    <s v="001/2017 - III369B"/>
    <n v="75.487499999999997"/>
    <n v="0"/>
    <n v="7.5487500000000001"/>
    <n v="196.11652499999997"/>
    <n v="279.15277499999996"/>
    <s v="DOC PENDING_INV/EXIT/INV/083"/>
    <s v="2000CH010T2548810036"/>
    <s v="0T2548810036"/>
    <n v="291704276135"/>
    <s v="6038780"/>
    <d v="2017-08-19T00:00:00"/>
    <d v="2017-07-25T00:00:00"/>
    <e v="#N/A"/>
    <e v="#N/A"/>
    <e v="#N/A"/>
    <s v="Local"/>
    <m/>
    <m/>
    <m/>
    <m/>
    <m/>
    <m/>
    <n v="2000"/>
    <s v="CH01"/>
    <s v="0T2548810036"/>
    <s v="Verification Completed by NSS"/>
    <s v="Phaze_2"/>
    <s v="B 0925/17-18"/>
    <n v="3"/>
    <x v="1568"/>
    <s v="PHASE_1_ACT"/>
    <m/>
    <s v="DOCUMENTS REQUIRED FOR REMAINING QTY."/>
    <n v="2697"/>
    <x v="2"/>
    <n v="335.5"/>
    <d v="2017-07-01T00:00:00"/>
    <s v="(R). MANUFACTURE OF MACHINERY AND EQUIPMENT"/>
    <n v="722"/>
    <n v="67"/>
    <n v="107.9"/>
    <n v="153"/>
    <n v="130.80000000000001"/>
    <n v="1.2122335495829473"/>
    <n v="2723"/>
    <n v="1220.1130676552364"/>
    <m/>
    <m/>
  </r>
  <r>
    <n v="1606"/>
    <n v="292009081652"/>
    <x v="286"/>
    <s v="Jay Vinayak Enterprise"/>
    <s v="STBLT+N,SA193-B7,UNC,110MM,5/8IN"/>
    <n v="18"/>
    <s v="EA"/>
    <n v="55.571666666666665"/>
    <m/>
    <n v="1000.29"/>
    <s v="73180000 / 73181190"/>
    <n v="0.15"/>
    <n v="0"/>
    <n v="0"/>
    <n v="0"/>
    <n v="0.1"/>
    <n v="0"/>
    <n v="0.18"/>
    <s v="001/2017 - III232"/>
    <n v="150.04349999999999"/>
    <n v="0"/>
    <n v="15.004350000000001"/>
    <n v="209.76081299999998"/>
    <n v="374.80866299999997"/>
    <s v="DOC PENDING_INV/EXIT/INV/081"/>
    <s v="2000CH010T1537020007"/>
    <s v="0T1537020007"/>
    <n v="292009081652"/>
    <s v="6080992"/>
    <d v="2020-11-13T00:00:00"/>
    <d v="2020-11-12T00:00:00"/>
    <e v="#N/A"/>
    <e v="#N/A"/>
    <e v="#N/A"/>
    <s v="Local"/>
    <m/>
    <m/>
    <m/>
    <m/>
    <m/>
    <m/>
    <n v="2000"/>
    <s v="CH01"/>
    <s v="0T1537020007"/>
    <s v="Verification Completed by NSS"/>
    <m/>
    <n v="11"/>
    <n v="18"/>
    <x v="1569"/>
    <s v="PHASE_1_ACT"/>
    <m/>
    <m/>
    <n v="1491"/>
    <x v="2"/>
    <n v="55.571666666666665"/>
    <d v="2020-11-01T00:00:00"/>
    <s v="(R). MANUFACTURE OF MACHINERY AND EQUIPMENT"/>
    <n v="722"/>
    <n v="107"/>
    <n v="113.7"/>
    <n v="153"/>
    <n v="130.80000000000001"/>
    <n v="1.1503957783641161"/>
    <n v="1504"/>
    <n v="1150.7293931398417"/>
    <m/>
    <m/>
  </r>
  <r>
    <n v="1607"/>
    <n v="292208055521"/>
    <x v="408"/>
    <s v="Leak-Proof Engineering(I) Pvt. Ltd"/>
    <s v="BACK-UP RING,PTFE,B32 4563R0/303,LEAKPRF"/>
    <n v="2"/>
    <s v="NOS"/>
    <n v="498.19999999999948"/>
    <m/>
    <n v="996.39999999999895"/>
    <n v="84842000"/>
    <n v="7.4999999999999997E-2"/>
    <n v="0"/>
    <n v="0"/>
    <n v="0"/>
    <n v="0.1"/>
    <n v="0"/>
    <n v="0.18"/>
    <s v="001/2017-III369B"/>
    <n v="74.729999999999919"/>
    <n v="0"/>
    <n v="7.4729999999999919"/>
    <n v="194.1485399999998"/>
    <n v="276.35153999999972"/>
    <s v="DOC PENDING_INV/EXIT/INV/070"/>
    <s v="2000CH010P3902030679"/>
    <s v="0P3902030679"/>
    <n v="292208055521"/>
    <s v="6071675"/>
    <d v="2022-08-03T00:00:00"/>
    <d v="2022-08-02T00:00:00"/>
    <e v="#N/A"/>
    <e v="#N/A"/>
    <e v="#N/A"/>
    <s v="Local"/>
    <m/>
    <m/>
    <m/>
    <m/>
    <m/>
    <m/>
    <n v="2000"/>
    <s v="CH01"/>
    <s v="0P3902030679"/>
    <s v="Verification Completed by NSS"/>
    <m/>
    <s v="GST/1585/2223"/>
    <n v="2"/>
    <x v="1570"/>
    <s v="PHASE_1_ACT"/>
    <m/>
    <s v="Documents Required for remaining quantity."/>
    <n v="863"/>
    <x v="1"/>
    <n v="498.19999999999948"/>
    <d v="2022-08-01T00:00:00"/>
    <s v="(Q). MANUFACTURE OF ELECTRICAL EQUIPMENT"/>
    <n v="666"/>
    <n v="128"/>
    <n v="128.6"/>
    <n v="153"/>
    <n v="133.4"/>
    <n v="1.0373250388802489"/>
    <n v="866"/>
    <n v="1033.5906687402789"/>
    <m/>
    <m/>
  </r>
  <r>
    <n v="1608"/>
    <n v="292309144536"/>
    <x v="340"/>
    <s v="Ideal Electrical corporation"/>
    <s v="CONNR,TUBE,CU,35MM²"/>
    <n v="39"/>
    <s v="NOS"/>
    <n v="25.520769230769208"/>
    <m/>
    <n v="995.30999999999904"/>
    <n v="85369090"/>
    <n v="0.1"/>
    <n v="0"/>
    <n v="0"/>
    <n v="0"/>
    <n v="0.1"/>
    <n v="0"/>
    <n v="0.18"/>
    <s v="001/2017-III388A"/>
    <n v="99.530999999999906"/>
    <n v="0"/>
    <n v="9.9530999999999921"/>
    <n v="198.86293799999982"/>
    <n v="308.34703799999971"/>
    <s v="DOC PENDING_INV/EXIT/INV/094"/>
    <s v="2000CH010T5578900063"/>
    <s v="0T5578900063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63"/>
    <s v="New_Line item_ Addition"/>
    <m/>
    <s v="GST/23-24/3680"/>
    <n v="39"/>
    <x v="1571"/>
    <s v="PHASE_2_ACT"/>
    <m/>
    <s v="Documents required for remaining qty"/>
    <n v="474"/>
    <x v="2"/>
    <n v="25.520769230769208"/>
    <d v="2023-08-01T00:00:00"/>
    <s v="(R). MANUFACTURE OF MACHINERY AND EQUIPMENT"/>
    <n v="722"/>
    <n v="140"/>
    <n v="128.5"/>
    <n v="153"/>
    <n v="130.80000000000001"/>
    <n v="1.0178988326848251"/>
    <n v="501"/>
    <n v="1013.1248871595322"/>
    <m/>
    <m/>
  </r>
  <r>
    <n v="1609"/>
    <n v="291805092246"/>
    <x v="468"/>
    <s v="Dynalog India Ltd."/>
    <s v="CORD,TR-PCHCRD-PA-SM6-9/125-2SC2LC-2M"/>
    <n v="1"/>
    <s v="EA"/>
    <n v="992.47"/>
    <m/>
    <n v="992.47"/>
    <n v="85447090"/>
    <n v="0"/>
    <n v="0"/>
    <n v="0"/>
    <n v="0"/>
    <n v="0"/>
    <n v="0"/>
    <n v="0.18"/>
    <s v="001/2017-III395"/>
    <n v="0"/>
    <n v="0"/>
    <n v="0"/>
    <n v="178.6446"/>
    <n v="178.6446"/>
    <s v="DOC PENDING_INV/EXIT/INV/080"/>
    <s v="2000CH010P5518990013"/>
    <s v="0P5518990013"/>
    <n v="291805092246"/>
    <s v="6040830"/>
    <d v="2018-06-19T00:00:00"/>
    <d v="2018-06-12T00:00:00"/>
    <e v="#N/A"/>
    <e v="#N/A"/>
    <e v="#N/A"/>
    <s v="Local"/>
    <m/>
    <m/>
    <m/>
    <m/>
    <m/>
    <m/>
    <n v="2000"/>
    <s v="CH01"/>
    <s v="0P5518990013"/>
    <s v="Verification Completed by NSS"/>
    <m/>
    <s v="SZDI18000004"/>
    <n v="1"/>
    <x v="1572"/>
    <s v="PHASE_1_ACT"/>
    <m/>
    <m/>
    <n v="2375"/>
    <x v="2"/>
    <n v="992.47"/>
    <d v="2018-06-01T00:00:00"/>
    <s v="(R). MANUFACTURE OF MACHINERY AND EQUIPMENT"/>
    <n v="722"/>
    <n v="78"/>
    <n v="110.5"/>
    <n v="153"/>
    <n v="130.80000000000001"/>
    <n v="1.183710407239819"/>
    <n v="2388"/>
    <n v="1174.7970678733031"/>
    <m/>
    <m/>
  </r>
  <r>
    <n v="1610"/>
    <n v="292201735210"/>
    <x v="469"/>
    <s v="Ideal Electrical corporation"/>
    <s v="LMP,INDIC,22.5MM,63.5VAC,AMBER"/>
    <n v="11"/>
    <s v="NOS"/>
    <n v="89.769090909090906"/>
    <m/>
    <n v="987.46"/>
    <n v="85393990"/>
    <n v="0.1"/>
    <n v="0"/>
    <n v="0"/>
    <n v="0"/>
    <n v="0.1"/>
    <n v="0"/>
    <n v="0.18"/>
    <s v="001/2017 -III390"/>
    <n v="98.746000000000009"/>
    <n v="0"/>
    <n v="9.8746000000000009"/>
    <n v="197.29450800000004"/>
    <n v="305.91510800000003"/>
    <s v="DOC PENDING_INV/EXIT/INV/083"/>
    <s v="2000CH010T2709030038"/>
    <s v="0T2709030038"/>
    <n v="292201735210"/>
    <s v="6015996"/>
    <d v="2022-02-18T00:00:00"/>
    <d v="2022-02-17T00:00:00"/>
    <e v="#N/A"/>
    <e v="#N/A"/>
    <e v="#N/A"/>
    <s v="Local"/>
    <m/>
    <m/>
    <m/>
    <m/>
    <m/>
    <m/>
    <n v="2000"/>
    <s v="CH01"/>
    <s v="0T2709030038"/>
    <s v="Verification Completed by NSS"/>
    <m/>
    <s v="GST/21-22/07035"/>
    <n v="11"/>
    <x v="1573"/>
    <s v="PHASE_1_ACT"/>
    <m/>
    <s v="DOCUMENTS REQUIRED FOR REMAINING QTY."/>
    <n v="1029"/>
    <x v="1"/>
    <n v="89.769090909090906"/>
    <d v="2022-02-01T00:00:00"/>
    <s v="(Q). MANUFACTURE OF ELECTRICAL EQUIPMENT"/>
    <n v="666"/>
    <n v="122"/>
    <n v="124.8"/>
    <n v="153"/>
    <n v="133.4"/>
    <n v="1.0689102564102564"/>
    <n v="1047"/>
    <n v="1055.5061217948719"/>
    <m/>
    <m/>
  </r>
  <r>
    <n v="1611"/>
    <n v="291903787442"/>
    <x v="470"/>
    <s v="Swelore Engineering Pvt. Ltd."/>
    <s v="O-RING,SEAL,PIST,46121602P55,SWELORE"/>
    <n v="7"/>
    <s v="SET"/>
    <n v="162"/>
    <m/>
    <n v="1134"/>
    <n v="84139110"/>
    <n v="7.4999999999999997E-2"/>
    <n v="0"/>
    <n v="0"/>
    <n v="0"/>
    <n v="0.1"/>
    <n v="0"/>
    <n v="0.18"/>
    <s v="001/2017-III317A"/>
    <n v="85.05"/>
    <n v="0"/>
    <n v="8.5050000000000008"/>
    <n v="220.9599"/>
    <n v="314.51490000000001"/>
    <s v="DOC PENDING_INV/EXIT/INV/077"/>
    <s v="2000CH010P4207030026"/>
    <s v="0P4207030026"/>
    <n v="291903787442"/>
    <s v="6027681"/>
    <d v="2019-04-19T00:00:00"/>
    <d v="2019-03-31T00:00:00"/>
    <e v="#N/A"/>
    <e v="#N/A"/>
    <e v="#N/A"/>
    <s v="Local"/>
    <m/>
    <m/>
    <m/>
    <m/>
    <m/>
    <m/>
    <n v="2000"/>
    <s v="CH01"/>
    <s v="0P4207030026"/>
    <s v="Verification Completed by NSS"/>
    <m/>
    <s v="SEPL/1401/18-19"/>
    <n v="7"/>
    <x v="1574"/>
    <s v="PHASE_1_ACT"/>
    <m/>
    <s v="documents required for remaining qty"/>
    <n v="2083"/>
    <x v="2"/>
    <n v="140.07428571428557"/>
    <d v="2019-03-01T00:00:00"/>
    <s v="(R). MANUFACTURE OF MACHINERY AND EQUIPMENT"/>
    <n v="722"/>
    <n v="87"/>
    <n v="112.3"/>
    <n v="153"/>
    <n v="130.80000000000001"/>
    <n v="1.1647373107747108"/>
    <n v="2115"/>
    <n v="1142.0482279608182"/>
    <m/>
    <m/>
  </r>
  <r>
    <n v="1612"/>
    <n v="351700027836"/>
    <x v="24"/>
    <s v="Mascot Dynamics Pvt. Ltd."/>
    <s v="O-RING,F/LMV-322,14-054UC,SUNDYNE"/>
    <n v="6"/>
    <s v="NOS"/>
    <n v="162.77166666666668"/>
    <m/>
    <n v="976.63"/>
    <s v="40160000 / 40169320"/>
    <n v="0.1"/>
    <n v="0"/>
    <n v="0"/>
    <n v="0"/>
    <n v="0.1"/>
    <n v="0"/>
    <n v="0.18"/>
    <s v="001/2017 - III123A"/>
    <n v="97.663000000000011"/>
    <n v="0"/>
    <n v="9.7663000000000011"/>
    <n v="195.13067400000003"/>
    <n v="302.55997400000001"/>
    <s v="DOC PENDING_INV/EXIT/INV/077"/>
    <s v="2000GS010P4205031740"/>
    <s v="0P4205031740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GS01"/>
    <s v="0P4205031740"/>
    <s v="Verification Completed by NSS"/>
    <m/>
    <s v="EXP-0010/16-17"/>
    <n v="6"/>
    <x v="1575"/>
    <s v="PHASE_1_ACT"/>
    <m/>
    <n v="1"/>
    <m/>
    <x v="2"/>
    <n v="162.77166666666668"/>
    <d v="2019-09-01T00:00:00"/>
    <s v="(R). MANUFACTURE OF MACHINERY AND EQUIPMENT"/>
    <n v="722"/>
    <n v="93"/>
    <n v="113.9"/>
    <n v="153"/>
    <n v="130.80000000000001"/>
    <n v="1.1483757682177349"/>
    <n v="1931"/>
    <n v="1121.5382265144865"/>
    <m/>
    <m/>
  </r>
  <r>
    <n v="1613"/>
    <n v="171900089082"/>
    <x v="346"/>
    <s v="Kobe Steel, Ltd."/>
    <s v="O-RING,BGRN-OG-0065,KOBE"/>
    <n v="4"/>
    <s v="PCS"/>
    <n v="267.60000000000002"/>
    <m/>
    <n v="1070.4000000000001"/>
    <n v="84149090"/>
    <n v="7.4999999999999997E-2"/>
    <m/>
    <n v="0"/>
    <m/>
    <n v="0.1"/>
    <n v="0"/>
    <n v="0.18"/>
    <m/>
    <n v="80.28"/>
    <n v="0"/>
    <n v="8.0280000000000005"/>
    <n v="208.56744"/>
    <n v="296.87544000000003"/>
    <s v="DOC PENDING_INV/EXIT/INV/086"/>
    <s v="2000CH010P0801040387"/>
    <s v="0P0801040387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40387"/>
    <s v="Verification Completed by NSS"/>
    <m/>
    <s v="18-19764,5-0"/>
    <n v="4"/>
    <x v="1576"/>
    <s v="PHASE_2_ACT"/>
    <m/>
    <s v="DOCUMENTS REQUIRED FOR REMAINING QTY"/>
    <n v="2228"/>
    <x v="2"/>
    <n v="243.91249999999974"/>
    <d v="2018-11-01T00:00:00"/>
    <s v="(R). MANUFACTURE OF MACHINERY AND EQUIPMENT"/>
    <n v="722"/>
    <n v="83"/>
    <n v="111.9"/>
    <n v="153"/>
    <n v="130.80000000000001"/>
    <n v="1.1689008042895443"/>
    <n v="2235"/>
    <n v="1140.4380697050926"/>
    <m/>
    <m/>
  </r>
  <r>
    <n v="1614"/>
    <n v="292308961420"/>
    <x v="471"/>
    <s v="James Walker"/>
    <s v="GSKT,SPW,CL300,SS304,3IN,108X127X4.5MM"/>
    <n v="13"/>
    <s v="EA"/>
    <n v="75"/>
    <m/>
    <n v="975"/>
    <n v="84849000"/>
    <n v="7.4999999999999997E-2"/>
    <n v="0"/>
    <n v="0"/>
    <n v="0"/>
    <n v="0.1"/>
    <n v="0"/>
    <n v="0.18"/>
    <s v="001/2017-III369B"/>
    <n v="73.125"/>
    <n v="0"/>
    <n v="7.3125"/>
    <n v="189.97874999999999"/>
    <n v="270.41624999999999"/>
    <s v="DOC PENDING_INV/EXIT/INV/093"/>
    <s v="2000CH010T2541430069"/>
    <s v="0T2541430069"/>
    <n v="292308961420"/>
    <s v="6073150"/>
    <d v="2023-08-23T00:00:00"/>
    <d v="2023-08-19T00:00:00"/>
    <e v="#N/A"/>
    <e v="#N/A"/>
    <e v="#N/A"/>
    <s v="Local"/>
    <m/>
    <m/>
    <m/>
    <m/>
    <m/>
    <m/>
    <n v="2000"/>
    <s v="CH01"/>
    <s v="0T2541430069"/>
    <s v="New_Line item_ Addition"/>
    <m/>
    <s v="23-24/DMP-3525"/>
    <n v="13"/>
    <x v="1577"/>
    <s v="PHASE_2_ACT"/>
    <m/>
    <m/>
    <n v="481"/>
    <x v="2"/>
    <n v="75"/>
    <d v="2023-08-01T00:00:00"/>
    <s v="(R). MANUFACTURE OF MACHINERY AND EQUIPMENT"/>
    <n v="722"/>
    <n v="140"/>
    <n v="128.5"/>
    <n v="153"/>
    <n v="130.80000000000001"/>
    <n v="1.0178988326848251"/>
    <n v="501"/>
    <n v="992.45136186770446"/>
    <m/>
    <m/>
  </r>
  <r>
    <n v="1615"/>
    <n v="171900089082"/>
    <x v="346"/>
    <s v="Kobe Steel, Ltd."/>
    <s v="GSKT,M25720768#01,KOBE"/>
    <n v="2"/>
    <s v="PCS"/>
    <n v="535.20000000000005"/>
    <m/>
    <n v="1070.4000000000001"/>
    <n v="59111000"/>
    <n v="0.1"/>
    <m/>
    <n v="0"/>
    <m/>
    <n v="0.1"/>
    <n v="0"/>
    <n v="0.12"/>
    <m/>
    <n v="107.04000000000002"/>
    <n v="0"/>
    <n v="10.704000000000002"/>
    <n v="142.57728"/>
    <n v="260.32128"/>
    <s v="DOC PENDING_INV/EXIT/INV/086"/>
    <s v="2000CH010P0801040408"/>
    <s v="0P0801040408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40408"/>
    <s v="Verification Completed by NSS"/>
    <m/>
    <s v="18-19764,5-0"/>
    <n v="2"/>
    <x v="1578"/>
    <s v="PHASE_2_ACT"/>
    <m/>
    <s v="DOCUMENTS REQUIRED FOR REMAINING QTY"/>
    <n v="2228"/>
    <x v="2"/>
    <n v="487.39499999999953"/>
    <d v="2018-11-01T00:00:00"/>
    <s v="(R). MANUFACTURE OF MACHINERY AND EQUIPMENT"/>
    <n v="722"/>
    <n v="83"/>
    <n v="111.9"/>
    <n v="153"/>
    <n v="130.80000000000001"/>
    <n v="1.1689008042895443"/>
    <n v="2235"/>
    <n v="1139.4328150134038"/>
    <m/>
    <m/>
  </r>
  <r>
    <n v="1616"/>
    <n v="291808584955"/>
    <x v="149"/>
    <s v="Emerson Process Management"/>
    <s v="WPR,1J872206992,FISH-CO"/>
    <n v="3"/>
    <s v="NOS"/>
    <n v="324"/>
    <m/>
    <n v="972"/>
    <n v="84819090"/>
    <n v="7.4999999999999997E-2"/>
    <n v="0"/>
    <n v="0"/>
    <n v="0"/>
    <n v="0.1"/>
    <n v="0"/>
    <n v="0.18"/>
    <s v="001/2017-III368"/>
    <n v="72.899999999999991"/>
    <n v="0"/>
    <n v="7.2899999999999991"/>
    <n v="189.39420000000001"/>
    <n v="269.58420000000001"/>
    <s v="DOC PENDING_INV/EXIT/INV/071"/>
    <s v="2000CH010P4102200029"/>
    <s v="0P4102200029"/>
    <n v="291808584955"/>
    <s v="6067029"/>
    <d v="2018-10-03T00:00:00"/>
    <d v="2018-09-26T00:00:00"/>
    <e v="#N/A"/>
    <e v="#N/A"/>
    <e v="#N/A"/>
    <s v="Local"/>
    <m/>
    <m/>
    <m/>
    <m/>
    <m/>
    <m/>
    <n v="2000"/>
    <s v="CH01"/>
    <s v="0P4102200029"/>
    <s v="Verification Completed by NSS"/>
    <s v="Phaze_2"/>
    <n v="9318632222"/>
    <n v="3"/>
    <x v="1579"/>
    <s v="PHASE_1_ACT"/>
    <m/>
    <s v="DOCUMENTS REQUIRED FOR REMAINING QTY"/>
    <n v="2269"/>
    <x v="2"/>
    <n v="324"/>
    <d v="2018-09-01T00:00:00"/>
    <s v="(R). MANUFACTURE OF MACHINERY AND EQUIPMENT"/>
    <n v="722"/>
    <n v="81"/>
    <n v="111.6"/>
    <n v="153"/>
    <n v="130.80000000000001"/>
    <n v="1.1720430107526882"/>
    <n v="2296"/>
    <n v="1139.2258064516129"/>
    <m/>
    <m/>
  </r>
  <r>
    <n v="1617"/>
    <n v="292310405800"/>
    <x v="159"/>
    <s v="EMERSON PROCESS MANAGEMENT"/>
    <s v="PIN,GRV,UNS S31600,1B599235072,FISH-CO"/>
    <n v="10"/>
    <s v="EA"/>
    <n v="97"/>
    <m/>
    <n v="970"/>
    <n v="84819090"/>
    <n v="7.4999999999999997E-2"/>
    <n v="0"/>
    <n v="0"/>
    <m/>
    <n v="0.1"/>
    <n v="0"/>
    <n v="0.18"/>
    <s v="001/2017-III368"/>
    <n v="72.75"/>
    <n v="0"/>
    <n v="7.2750000000000004"/>
    <n v="189.00450000000001"/>
    <n v="269.02949999999998"/>
    <s v="DOC PENDING_INV/EXIT/INV/090"/>
    <s v="2000CH010P4102240038"/>
    <s v="0P4102240038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40038"/>
    <s v="New_Line item_ Addition"/>
    <m/>
    <s v="23RXC7067"/>
    <n v="10"/>
    <x v="1580"/>
    <s v="PHASE_2_ACT"/>
    <m/>
    <s v="documents required for remaining quantity."/>
    <n v="449"/>
    <x v="2"/>
    <n v="97"/>
    <d v="2023-09-01T00:00:00"/>
    <s v="(R). MANUFACTURE OF MACHINERY AND EQUIPMENT"/>
    <n v="722"/>
    <n v="141"/>
    <n v="129.19999999999999"/>
    <n v="153"/>
    <n v="130.80000000000001"/>
    <n v="1.0123839009287927"/>
    <n v="470"/>
    <n v="982.01238390092897"/>
    <m/>
    <m/>
  </r>
  <r>
    <n v="1618"/>
    <n v="291905068114"/>
    <x v="244"/>
    <s v="Samson Controls Pvt. Ltd."/>
    <s v="GSKT,8422-0061,SAMSON"/>
    <n v="2"/>
    <s v="NOS"/>
    <n v="476.24"/>
    <m/>
    <n v="952.48"/>
    <n v="84819090"/>
    <n v="7.4999999999999997E-2"/>
    <n v="0"/>
    <n v="0"/>
    <m/>
    <n v="0.1"/>
    <n v="0"/>
    <n v="0.18"/>
    <s v="001/2017-III368"/>
    <n v="71.435999999999993"/>
    <n v="0"/>
    <n v="7.1435999999999993"/>
    <n v="185.59072800000001"/>
    <n v="264.17032800000004"/>
    <s v="DOC PENDING_INV/EXIT/INV/073"/>
    <s v="2000CH010P4102211867"/>
    <s v="0P4102211867"/>
    <n v="291905068114"/>
    <s v="6036714"/>
    <d v="2019-05-27T00:00:00"/>
    <d v="2019-05-16T00:00:00"/>
    <e v="#N/A"/>
    <e v="#N/A"/>
    <e v="#N/A"/>
    <s v="Local"/>
    <m/>
    <m/>
    <m/>
    <m/>
    <m/>
    <m/>
    <n v="2000"/>
    <s v="CH01"/>
    <s v="0P4102211867"/>
    <s v="Verification Completed by NSS"/>
    <m/>
    <s v="18-19/OA/02796"/>
    <n v="2"/>
    <x v="1581"/>
    <s v="PHASE_1_ACT"/>
    <m/>
    <s v="Documents not found"/>
    <n v="2037"/>
    <x v="2"/>
    <n v="476.24"/>
    <d v="2019-05-01T00:00:00"/>
    <s v="(R). MANUFACTURE OF MACHINERY AND EQUIPMENT"/>
    <n v="722"/>
    <n v="89"/>
    <n v="112.7"/>
    <n v="153"/>
    <n v="130.80000000000001"/>
    <n v="1.160603371783496"/>
    <n v="2054"/>
    <n v="1105.4514995563443"/>
    <m/>
    <m/>
  </r>
  <r>
    <n v="1619"/>
    <n v="291900310450"/>
    <x v="433"/>
    <s v="Eagle Burgmann India Pvt. Ltd."/>
    <s v="SCR SOC SET,A03197/944,EAGLEBUR"/>
    <n v="5"/>
    <s v="NOS"/>
    <n v="32.339999999999996"/>
    <m/>
    <n v="161.69999999999999"/>
    <n v="84842000"/>
    <n v="7.4999999999999997E-2"/>
    <n v="0"/>
    <n v="0"/>
    <n v="0"/>
    <n v="0.1"/>
    <n v="0"/>
    <n v="0.18"/>
    <s v="001/2017-III369B"/>
    <n v="12.1275"/>
    <n v="0"/>
    <n v="1.21275"/>
    <n v="31.507244999999998"/>
    <n v="44.847494999999995"/>
    <s v="DOC PENDING_INV/EXIT/INV/069"/>
    <s v="2000CH010P3034073820"/>
    <s v="0P3034073820"/>
    <n v="291900310450"/>
    <s v="6002141"/>
    <d v="2019-01-09T00:00:00"/>
    <e v="#N/A"/>
    <e v="#N/A"/>
    <e v="#N/A"/>
    <e v="#N/A"/>
    <s v="Local"/>
    <m/>
    <m/>
    <m/>
    <m/>
    <m/>
    <m/>
    <n v="2000"/>
    <s v="CH01"/>
    <s v="0P3034073820"/>
    <s v="Verification Completed by NSS"/>
    <m/>
    <n v="27106408"/>
    <n v="5"/>
    <x v="1582"/>
    <s v="PHASE_1_ACT"/>
    <m/>
    <m/>
    <m/>
    <x v="2"/>
    <n v="189.166"/>
    <d v="2019-09-01T00:00:00"/>
    <s v="(R). MANUFACTURE OF MACHINERY AND EQUIPMENT"/>
    <n v="722"/>
    <n v="93"/>
    <n v="113.9"/>
    <n v="153"/>
    <n v="130.80000000000001"/>
    <n v="1.1483757682177349"/>
    <n v="1931"/>
    <n v="1086.1682528533802"/>
    <m/>
    <m/>
  </r>
  <r>
    <n v="1620"/>
    <n v="291606046093"/>
    <x v="295"/>
    <s v="Eagle Burgmann India Pvt. Ltd."/>
    <s v="CAP SCR,09-H75VKP-D1/50/10,EAGLEBUR"/>
    <n v="8"/>
    <s v="NOS"/>
    <n v="15.5625"/>
    <m/>
    <n v="124.5"/>
    <n v="84842000"/>
    <n v="7.4999999999999997E-2"/>
    <n v="0"/>
    <n v="0"/>
    <n v="0"/>
    <n v="0.1"/>
    <n v="0"/>
    <n v="0.18"/>
    <s v="001/2017-III369B"/>
    <n v="9.3375000000000004"/>
    <n v="0"/>
    <n v="0.93375000000000008"/>
    <n v="24.258825000000002"/>
    <n v="34.530075000000004"/>
    <s v="DOC PENDING_INV/EXIT/INV/069"/>
    <s v="2000CH010P3034071235"/>
    <s v="0P3034071235"/>
    <n v="291606046093"/>
    <s v="0056972"/>
    <d v="2016-12-26T00:00:00"/>
    <d v="2016-11-30T00:00:00"/>
    <e v="#N/A"/>
    <e v="#N/A"/>
    <e v="#N/A"/>
    <s v="Local"/>
    <m/>
    <m/>
    <m/>
    <m/>
    <m/>
    <m/>
    <n v="2000"/>
    <s v="CH01"/>
    <s v="0P3034071235"/>
    <s v="Verification Completed by NSS"/>
    <m/>
    <n v="2946"/>
    <n v="8"/>
    <x v="1583"/>
    <s v="PHASE_1_ACT"/>
    <m/>
    <m/>
    <n v="2934"/>
    <x v="2"/>
    <n v="117.02249999999988"/>
    <d v="2016-11-01T00:00:00"/>
    <s v="(R). MANUFACTURE OF MACHINERY AND EQUIPMENT"/>
    <n v="722"/>
    <n v="59"/>
    <n v="107.5"/>
    <n v="153"/>
    <n v="130.80000000000001"/>
    <n v="1.2167441860465118"/>
    <n v="2965"/>
    <n v="1139.0915720930223"/>
    <m/>
    <m/>
  </r>
  <r>
    <n v="1621"/>
    <n v="291606046093"/>
    <x v="295"/>
    <s v="Eagle Burgmann India Pvt. Ltd."/>
    <s v="BLT,HEX HD,09-H75VKP-D1/50/15,EAGLEBUR"/>
    <n v="8"/>
    <s v="NOS"/>
    <n v="15.5625"/>
    <m/>
    <n v="124.5"/>
    <n v="84842000"/>
    <n v="7.4999999999999997E-2"/>
    <n v="0"/>
    <n v="0"/>
    <n v="0"/>
    <n v="0.1"/>
    <n v="0"/>
    <n v="0.18"/>
    <s v="001/2017-III369B"/>
    <n v="9.3375000000000004"/>
    <n v="0"/>
    <n v="0.93375000000000008"/>
    <n v="24.258825000000002"/>
    <n v="34.530075000000004"/>
    <s v="DOC PENDING_INV/EXIT/INV/069"/>
    <s v="2000CH010P3034071238"/>
    <s v="0P3034071238"/>
    <n v="291606046093"/>
    <s v="0056972"/>
    <d v="2016-12-26T00:00:00"/>
    <d v="2016-11-30T00:00:00"/>
    <e v="#N/A"/>
    <e v="#N/A"/>
    <e v="#N/A"/>
    <s v="Local"/>
    <m/>
    <m/>
    <m/>
    <m/>
    <m/>
    <m/>
    <n v="2000"/>
    <s v="CH01"/>
    <s v="0P3034071238"/>
    <s v="Verification Completed by NSS"/>
    <m/>
    <n v="2946"/>
    <n v="8"/>
    <x v="1583"/>
    <s v="PHASE_1_ACT"/>
    <m/>
    <m/>
    <n v="2934"/>
    <x v="2"/>
    <n v="117.02249999999988"/>
    <d v="2016-11-01T00:00:00"/>
    <s v="(R). MANUFACTURE OF MACHINERY AND EQUIPMENT"/>
    <n v="722"/>
    <n v="59"/>
    <n v="107.5"/>
    <n v="153"/>
    <n v="130.80000000000001"/>
    <n v="1.2167441860465118"/>
    <n v="2965"/>
    <n v="1139.0915720930223"/>
    <m/>
    <m/>
  </r>
  <r>
    <n v="1622"/>
    <n v="292104563446"/>
    <x v="259"/>
    <s v="Fluid Controls Private Limited"/>
    <s v="NIP,THD,A312-316,50MM,1/2(M)X3/8(F)IN"/>
    <n v="9"/>
    <s v="NOS"/>
    <n v="23.111111111111111"/>
    <m/>
    <n v="208"/>
    <n v="73072200"/>
    <n v="0.1"/>
    <s v="050/2017-377"/>
    <n v="0"/>
    <m/>
    <n v="0.1"/>
    <m/>
    <n v="0.18"/>
    <s v="001/2017-III221"/>
    <n v="20.8"/>
    <n v="0"/>
    <n v="2.08"/>
    <n v="41.558400000000006"/>
    <n v="64.438400000000001"/>
    <s v="DOC PENDING_INV/EXIT/INV/097"/>
    <s v="2000CH010T1710560023"/>
    <s v="0T1710560023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10560023"/>
    <s v="Verification Completed by NSS"/>
    <m/>
    <s v="FCP/48/SI/0108"/>
    <n v="9"/>
    <x v="1584"/>
    <s v="PHASE_3_ACT"/>
    <m/>
    <m/>
    <n v="1335"/>
    <x v="2"/>
    <n v="104"/>
    <d v="2021-04-01T00:00:00"/>
    <s v="(R). MANUFACTURE OF MACHINERY AND EQUIPMENT"/>
    <n v="722"/>
    <n v="112"/>
    <n v="116.7"/>
    <n v="153"/>
    <n v="130.80000000000001"/>
    <n v="1.1208226221079691"/>
    <n v="1353"/>
    <n v="1049.0899742930592"/>
    <m/>
    <m/>
  </r>
  <r>
    <n v="1623"/>
    <n v="291604729091"/>
    <x v="119"/>
    <s v="EMERSON PROCESS MANAGEMENT"/>
    <s v="SEAL RING,2.1/2IN,1V659505092,FISH-CO"/>
    <n v="2"/>
    <s v="EA"/>
    <n v="467.935"/>
    <m/>
    <n v="935.87"/>
    <n v="84819090"/>
    <n v="7.4999999999999997E-2"/>
    <n v="0"/>
    <n v="0"/>
    <n v="0"/>
    <n v="0.1"/>
    <n v="0"/>
    <n v="0.18"/>
    <s v="001/2017-III368"/>
    <n v="70.190249999999992"/>
    <n v="0"/>
    <n v="7.0190249999999992"/>
    <n v="182.35426950000002"/>
    <n v="259.56354450000003"/>
    <s v="DOC PENDING_INV/EXIT/INV/072"/>
    <s v="2000CH010P4102210615"/>
    <s v="0P4102210615"/>
    <n v="291604729091"/>
    <s v="0045135"/>
    <d v="2016-10-10T00:00:00"/>
    <d v="2016-09-16T00:00:00"/>
    <e v="#N/A"/>
    <e v="#N/A"/>
    <e v="#N/A"/>
    <s v="Local"/>
    <m/>
    <m/>
    <m/>
    <m/>
    <m/>
    <m/>
    <n v="2000"/>
    <s v="CH01"/>
    <s v="0P4102210615"/>
    <s v="Verification Completed by NSS"/>
    <m/>
    <n v="6316001234"/>
    <n v="2"/>
    <x v="1585"/>
    <s v="PHASE_1_ACT"/>
    <m/>
    <s v="ITEM DOES NOT MATCH WITH INVOICE"/>
    <n v="3009"/>
    <x v="2"/>
    <n v="467.935"/>
    <d v="2016-09-01T00:00:00"/>
    <s v="(R). MANUFACTURE OF MACHINERY AND EQUIPMENT"/>
    <n v="722"/>
    <n v="57"/>
    <n v="107.4"/>
    <n v="153"/>
    <n v="130.80000000000001"/>
    <n v="1.217877094972067"/>
    <n v="3026"/>
    <n v="1139.7746368715084"/>
    <m/>
    <m/>
  </r>
  <r>
    <n v="1624"/>
    <n v="292103493113"/>
    <x v="439"/>
    <s v="PILOT Gaskets And Engineers"/>
    <s v="GSKT,SPW,SS304,2IN,73X92.10X6.35MM"/>
    <n v="16"/>
    <s v="NOS"/>
    <n v="58.055"/>
    <m/>
    <n v="928.88"/>
    <n v="84841010"/>
    <n v="7.4999999999999997E-2"/>
    <n v="0"/>
    <n v="0"/>
    <n v="0"/>
    <n v="0.1"/>
    <n v="0"/>
    <n v="0.18"/>
    <s v="001/2017 - III369B"/>
    <n v="69.665999999999997"/>
    <n v="0"/>
    <n v="6.9665999999999997"/>
    <n v="180.992268"/>
    <n v="257.62486799999999"/>
    <s v="DOC PENDING_INV/EXIT/INV/082"/>
    <s v="2000CH010T2541430072"/>
    <s v="0T2541430072"/>
    <n v="292103493113"/>
    <s v="6029618"/>
    <d v="2021-04-08T00:00:00"/>
    <d v="2021-03-12T00:00:00"/>
    <e v="#N/A"/>
    <e v="#N/A"/>
    <e v="#N/A"/>
    <s v="Local"/>
    <m/>
    <m/>
    <m/>
    <m/>
    <m/>
    <m/>
    <n v="2000"/>
    <s v="CH01"/>
    <s v="0T2541430072"/>
    <s v="Verification Completed by NSS"/>
    <m/>
    <s v="PGE/A0910/20-21"/>
    <n v="16"/>
    <x v="1586"/>
    <s v="PHASE_1_ACT"/>
    <m/>
    <m/>
    <n v="1371"/>
    <x v="2"/>
    <n v="58.055"/>
    <d v="2021-03-01T00:00:00"/>
    <s v="(R). MANUFACTURE OF MACHINERY AND EQUIPMENT"/>
    <n v="722"/>
    <n v="111"/>
    <n v="116.1"/>
    <n v="153"/>
    <n v="130.80000000000001"/>
    <n v="1.1266149870801034"/>
    <n v="1384"/>
    <n v="1046.4901291989665"/>
    <m/>
    <m/>
  </r>
  <r>
    <n v="1625"/>
    <n v="351700027836"/>
    <x v="24"/>
    <s v="Mascot Dynamics Pvt. Ltd."/>
    <s v="O-RING,F/LMV-322,14-053UC,SUNDYNE"/>
    <n v="6"/>
    <s v="NOS"/>
    <n v="154.02333333333317"/>
    <m/>
    <n v="924.13999999999896"/>
    <s v="40160000 / 40169320"/>
    <n v="0.1"/>
    <n v="0"/>
    <n v="0"/>
    <n v="0"/>
    <n v="0.1"/>
    <n v="0"/>
    <n v="0.18"/>
    <s v="001/2017 - III123A"/>
    <n v="92.413999999999902"/>
    <n v="0"/>
    <n v="9.2413999999999898"/>
    <n v="184.64317199999979"/>
    <n v="286.29857199999969"/>
    <s v="DOC PENDING_INV/EXIT/INV/077"/>
    <s v="2000GS010P4205031739"/>
    <s v="0P4205031739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GS01"/>
    <s v="0P4205031739"/>
    <s v="Verification Completed by NSS"/>
    <m/>
    <s v="EXP-0010/16-17"/>
    <n v="6"/>
    <x v="1587"/>
    <s v="PHASE_1_ACT"/>
    <m/>
    <n v="1"/>
    <m/>
    <x v="2"/>
    <n v="154.02333333333317"/>
    <d v="2019-09-01T00:00:00"/>
    <s v="(R). MANUFACTURE OF MACHINERY AND EQUIPMENT"/>
    <n v="722"/>
    <n v="93"/>
    <n v="113.9"/>
    <n v="153"/>
    <n v="130.80000000000001"/>
    <n v="1.1483757682177349"/>
    <n v="1931"/>
    <n v="1061.2599824407364"/>
    <m/>
    <m/>
  </r>
  <r>
    <n v="1626"/>
    <n v="291808424504"/>
    <x v="291"/>
    <s v="Griphold Engineering Pvt. Ltd."/>
    <s v="HACKSAW,HIGH TENSION,5X12IN"/>
    <n v="6"/>
    <s v="EA"/>
    <n v="154"/>
    <m/>
    <n v="924"/>
    <n v="82059090"/>
    <n v="0.1"/>
    <m/>
    <n v="0"/>
    <m/>
    <n v="0.1"/>
    <m/>
    <n v="0.18"/>
    <s v="001/2017-III296"/>
    <n v="92.4"/>
    <n v="0"/>
    <n v="9.24"/>
    <n v="184.61519999999996"/>
    <n v="286.25519999999995"/>
    <s v="DOC PENDING_INV/EXIT/INV/098"/>
    <s v="2000CH010T4516380001"/>
    <s v="0T4516380001"/>
    <n v="291808424504"/>
    <s v="6065851"/>
    <d v="2018-09-28T00:00:00"/>
    <d v="2018-09-26T00:00:00"/>
    <e v="#N/A"/>
    <e v="#N/A"/>
    <e v="#N/A"/>
    <s v="Local"/>
    <m/>
    <m/>
    <m/>
    <m/>
    <m/>
    <m/>
    <n v="2000"/>
    <s v="CH01"/>
    <s v="0T4516380001"/>
    <s v="Verification Completed by NSS"/>
    <m/>
    <s v="609/18-19"/>
    <n v="6"/>
    <x v="1588"/>
    <s v="PHASE_3_ACT"/>
    <m/>
    <m/>
    <n v="2269"/>
    <x v="2"/>
    <n v="154"/>
    <d v="2018-09-01T00:00:00"/>
    <s v="(R). MANUFACTURE OF MACHINERY AND EQUIPMENT"/>
    <n v="722"/>
    <n v="81"/>
    <n v="111.6"/>
    <n v="153"/>
    <n v="130.80000000000001"/>
    <n v="1.1720430107526882"/>
    <n v="2296"/>
    <n v="1082.9677419354839"/>
    <m/>
    <m/>
  </r>
  <r>
    <n v="1627"/>
    <n v="291604729290"/>
    <x v="119"/>
    <s v="EMERSON PROCESS MANAGEMENT"/>
    <s v="SEAL RING,1IN,PTFE,1V659105092,FISH-CO"/>
    <n v="4"/>
    <s v="EA"/>
    <n v="230"/>
    <m/>
    <n v="920"/>
    <n v="84819090"/>
    <n v="7.4999999999999997E-2"/>
    <n v="0"/>
    <n v="0"/>
    <n v="0"/>
    <n v="0.1"/>
    <n v="0"/>
    <n v="0.18"/>
    <s v="001/2017-III368"/>
    <n v="69"/>
    <n v="0"/>
    <n v="6.9"/>
    <n v="179.262"/>
    <n v="255.16200000000001"/>
    <s v="DOC PENDING_INV/EXIT/INV/072"/>
    <s v="2000CH010P4102210614"/>
    <s v="0P4102210614"/>
    <n v="291604729290"/>
    <s v="0045136"/>
    <d v="2016-10-10T00:00:00"/>
    <d v="2016-09-16T00:00:00"/>
    <e v="#N/A"/>
    <e v="#N/A"/>
    <e v="#N/A"/>
    <s v="Local"/>
    <m/>
    <m/>
    <m/>
    <m/>
    <m/>
    <m/>
    <n v="2000"/>
    <s v="CH01"/>
    <s v="0P4102210614"/>
    <s v="Verification Completed by NSS"/>
    <m/>
    <n v="6316001233"/>
    <n v="4"/>
    <x v="1589"/>
    <s v="PHASE_1_ACT"/>
    <m/>
    <s v="DOCUMENTS REQUIRED FOR REMAINING QTY"/>
    <n v="3009"/>
    <x v="2"/>
    <n v="230"/>
    <d v="2016-09-01T00:00:00"/>
    <s v="(R). MANUFACTURE OF MACHINERY AND EQUIPMENT"/>
    <n v="722"/>
    <n v="57"/>
    <n v="107.4"/>
    <n v="153"/>
    <n v="130.80000000000001"/>
    <n v="1.217877094972067"/>
    <n v="3026"/>
    <n v="1120.4469273743016"/>
    <m/>
    <m/>
  </r>
  <r>
    <n v="1628"/>
    <n v="291902031400"/>
    <x v="440"/>
    <s v="Eagle Burgmann India Pvt. Ltd."/>
    <s v="SCR,HEX,09-H75VKP7-70-PTA2/17,EAGLEBUR"/>
    <n v="5"/>
    <s v="NOS"/>
    <n v="117.04"/>
    <m/>
    <n v="585.20000000000005"/>
    <n v="84842000"/>
    <n v="7.4999999999999997E-2"/>
    <n v="0"/>
    <n v="0"/>
    <n v="0"/>
    <n v="0.1"/>
    <n v="0"/>
    <n v="0.18"/>
    <s v="001/2017-III369B"/>
    <n v="43.89"/>
    <n v="0"/>
    <n v="4.3890000000000002"/>
    <n v="114.02622000000001"/>
    <n v="162.30522000000002"/>
    <s v="DOC PENDING_INV/EXIT/INV/069"/>
    <s v="2000CH010P3034071326"/>
    <s v="0P3034071326"/>
    <n v="291902031400"/>
    <s v="6015281"/>
    <d v="2019-03-01T00:00:00"/>
    <d v="2019-02-28T00:00:00"/>
    <e v="#N/A"/>
    <e v="#N/A"/>
    <e v="#N/A"/>
    <s v="Local"/>
    <m/>
    <m/>
    <m/>
    <m/>
    <m/>
    <m/>
    <n v="2000"/>
    <s v="CH01"/>
    <s v="0P3034071326"/>
    <s v="Verification Completed by NSS"/>
    <s v="Phaze_2"/>
    <n v="27304363"/>
    <n v="5"/>
    <x v="1590"/>
    <s v="PHASE_1_ACT"/>
    <m/>
    <m/>
    <n v="2114"/>
    <x v="2"/>
    <n v="182.7859999999998"/>
    <d v="2019-02-01T00:00:00"/>
    <s v="(R). MANUFACTURE OF MACHINERY AND EQUIPMENT"/>
    <n v="722"/>
    <n v="86"/>
    <n v="111.5"/>
    <n v="153"/>
    <n v="130.80000000000001"/>
    <n v="1.1730941704035875"/>
    <n v="2143"/>
    <n v="1072.1259551569497"/>
    <m/>
    <m/>
  </r>
  <r>
    <n v="1629"/>
    <n v="292309144536"/>
    <x v="340"/>
    <s v="Ideal Electrical corporation"/>
    <s v="CONNR,TUBE,CU,185MM²"/>
    <n v="5"/>
    <s v="NOS"/>
    <n v="181.92599999999999"/>
    <m/>
    <n v="909.63"/>
    <n v="85369090"/>
    <n v="0.1"/>
    <n v="0"/>
    <n v="0"/>
    <n v="0"/>
    <n v="0.1"/>
    <n v="0"/>
    <n v="0.18"/>
    <s v="001/2017-III388A"/>
    <n v="90.963000000000008"/>
    <n v="0"/>
    <n v="9.0963000000000012"/>
    <n v="181.74407399999998"/>
    <n v="281.80337399999996"/>
    <s v="DOC PENDING_INV/EXIT/INV/094"/>
    <s v="2000CH010T5578900073"/>
    <s v="0T5578900073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73"/>
    <s v="New_Line item_ Addition"/>
    <m/>
    <s v="GST/23-24/3680"/>
    <n v="5"/>
    <x v="1591"/>
    <s v="PHASE_2_ACT"/>
    <m/>
    <s v="Documents required for remaining qty"/>
    <n v="474"/>
    <x v="2"/>
    <n v="181.92599999999999"/>
    <d v="2023-08-01T00:00:00"/>
    <s v="(R). MANUFACTURE OF MACHINERY AND EQUIPMENT"/>
    <n v="722"/>
    <n v="140"/>
    <n v="128.5"/>
    <n v="153"/>
    <n v="130.80000000000001"/>
    <n v="1.0178988326848251"/>
    <n v="501"/>
    <n v="925.91131517509746"/>
    <m/>
    <m/>
  </r>
  <r>
    <n v="1630"/>
    <n v="292007963855"/>
    <x v="156"/>
    <s v="Goodrich Gasket Pvt. Ltd."/>
    <s v="GSKT,FLR,PE,NON-ASB,63X170MM,3MM"/>
    <n v="5"/>
    <s v="EA"/>
    <n v="179.3339999999998"/>
    <m/>
    <n v="896.66999999999905"/>
    <n v="84841010"/>
    <n v="7.4999999999999997E-2"/>
    <n v="0"/>
    <n v="0"/>
    <n v="0"/>
    <n v="0.1"/>
    <n v="0"/>
    <n v="0.18"/>
    <s v="001/2017-III369B"/>
    <n v="67.250249999999923"/>
    <n v="0"/>
    <n v="6.7250249999999925"/>
    <n v="174.7161494999998"/>
    <n v="248.6914244999997"/>
    <s v="DOC PENDING_INV/EXIT/INV/068"/>
    <s v="2000CH010P2548160081"/>
    <s v="0P2548160081"/>
    <n v="292007963855"/>
    <s v="6071324"/>
    <d v="2020-10-12T00:00:00"/>
    <d v="2020-10-05T00:00:00"/>
    <e v="#N/A"/>
    <e v="#N/A"/>
    <e v="#N/A"/>
    <s v="Local"/>
    <m/>
    <m/>
    <m/>
    <m/>
    <m/>
    <m/>
    <n v="2000"/>
    <s v="CH01"/>
    <s v="0P2548160081"/>
    <s v="Verification Completed by NSS"/>
    <s v="Phaze_2"/>
    <s v="SD/201000440"/>
    <n v="5"/>
    <x v="1592"/>
    <s v="PHASE_1_ACT"/>
    <m/>
    <s v="Documents required for remaining quantity."/>
    <n v="1529"/>
    <x v="2"/>
    <n v="179.3339999999998"/>
    <d v="2020-10-01T00:00:00"/>
    <s v="(R). MANUFACTURE OF MACHINERY AND EQUIPMENT"/>
    <n v="722"/>
    <n v="106"/>
    <n v="114.2"/>
    <n v="153"/>
    <n v="130.80000000000001"/>
    <n v="1.1453590192644485"/>
    <n v="1535"/>
    <n v="1027.0090718038518"/>
    <m/>
    <m/>
  </r>
  <r>
    <n v="1631"/>
    <n v="292004221703"/>
    <x v="263"/>
    <s v="Dresser-Rand India Private Limited"/>
    <s v="O-RING,20A11CM451,DRES-RAN"/>
    <n v="4"/>
    <s v="EA"/>
    <n v="220.1825"/>
    <m/>
    <n v="880.73"/>
    <n v="84149019"/>
    <n v="7.4999999999999997E-2"/>
    <n v="0"/>
    <n v="0"/>
    <n v="0"/>
    <n v="0.1"/>
    <n v="0"/>
    <n v="0.18"/>
    <s v="001/2017-III317B"/>
    <n v="66.054749999999999"/>
    <n v="0"/>
    <n v="6.6054750000000002"/>
    <n v="171.6102405"/>
    <n v="244.2704655"/>
    <s v="DOC PENDING_INV/EXIT/INV/064"/>
    <s v="2000GS010P0801040526"/>
    <s v="0P0801040526"/>
    <n v="292004221703"/>
    <s v="6037444"/>
    <d v="2020-06-15T00:00:00"/>
    <d v="2020-05-20T00:00:00"/>
    <e v="#N/A"/>
    <e v="#N/A"/>
    <e v="#N/A"/>
    <s v="Local"/>
    <m/>
    <m/>
    <m/>
    <m/>
    <m/>
    <m/>
    <n v="2000"/>
    <s v="GS01"/>
    <s v="0P0801040526"/>
    <s v="Verification Completed by NSS"/>
    <s v="Phaze_2"/>
    <s v="GJ6024000037"/>
    <n v="4"/>
    <x v="1593"/>
    <s v="PHASE_1_ACT"/>
    <m/>
    <s v="DOCUMENTS REQUIRED FOR REMAINING QTY"/>
    <n v="1667"/>
    <x v="2"/>
    <n v="220.1825"/>
    <d v="2020-05-01T00:00:00"/>
    <s v="(R). MANUFACTURE OF MACHINERY AND EQUIPMENT"/>
    <n v="722"/>
    <n v="101"/>
    <n v="112.9"/>
    <n v="153"/>
    <n v="130.80000000000001"/>
    <n v="1.1585473870682019"/>
    <n v="1688"/>
    <n v="1020.3674402125775"/>
    <m/>
    <m/>
  </r>
  <r>
    <n v="1632"/>
    <n v="291701799023"/>
    <x v="472"/>
    <s v="Dave Engineers Pvt Limited"/>
    <s v="0T2541330001  GSKT,SPW,CL300,304,GPH,DN850  (233)"/>
    <n v="1"/>
    <s v="NOS"/>
    <m/>
    <m/>
    <n v="0"/>
    <m/>
    <m/>
    <m/>
    <m/>
    <m/>
    <m/>
    <m/>
    <m/>
    <s v="III369B"/>
    <n v="0"/>
    <m/>
    <n v="0"/>
    <n v="0"/>
    <n v="0"/>
    <s v="NA_INV/EXIT/INV/061_LSTK"/>
    <s v="2000CH010T2541330001"/>
    <s v="0T2541330001"/>
    <n v="291701799023"/>
    <n v="16978"/>
    <d v="2017-04-06T00:00:00"/>
    <d v="2017-04-06T00:00:00"/>
    <m/>
    <m/>
    <m/>
    <s v="Local"/>
    <m/>
    <n v="0"/>
    <n v="0"/>
    <n v="0"/>
    <m/>
    <m/>
    <n v="2000"/>
    <s v="CH01"/>
    <s v="0T2541330001"/>
    <s v="Verification Completed by NSS"/>
    <s v="Phaze1_Part_1"/>
    <n v="233"/>
    <n v="1"/>
    <x v="1594"/>
    <s v="PHASE_1_NSS"/>
    <m/>
    <m/>
    <n v="2807"/>
    <x v="2"/>
    <n v="875"/>
    <d v="2017-04-01T00:00:00"/>
    <s v="(R). MANUFACTURE OF MACHINERY AND EQUIPMENT"/>
    <n v="722"/>
    <n v="64"/>
    <n v="108.3"/>
    <n v="153"/>
    <n v="130.80000000000001"/>
    <n v="1.2077562326869808"/>
    <n v="2814"/>
    <n v="1056.7867036011082"/>
    <m/>
    <m/>
  </r>
  <r>
    <n v="1633"/>
    <n v="292109523801"/>
    <x v="473"/>
    <s v="Arihant Belting Pvt. Ltd."/>
    <s v="BELT,DR,V-BELT,B52,NPRN,17MM,11MM,1370MM"/>
    <n v="6"/>
    <s v="EA"/>
    <n v="145.74"/>
    <m/>
    <n v="874.44"/>
    <n v="40101190"/>
    <n v="0.1"/>
    <m/>
    <n v="0"/>
    <m/>
    <n v="0.1"/>
    <m/>
    <n v="0.18"/>
    <s v="001/2017-III120"/>
    <n v="87.444000000000017"/>
    <n v="0"/>
    <n v="8.7444000000000024"/>
    <n v="174.713112"/>
    <n v="270.90151200000003"/>
    <s v="DOC PENDING_INV/EXIT/INV/098"/>
    <s v="2000CH010T3048010143"/>
    <s v="0T3048010143"/>
    <n v="292109523801"/>
    <s v="6081907"/>
    <d v="2021-09-25T00:00:00"/>
    <d v="2021-09-14T00:00:00"/>
    <e v="#N/A"/>
    <e v="#N/A"/>
    <e v="#N/A"/>
    <s v="Local"/>
    <m/>
    <m/>
    <m/>
    <m/>
    <m/>
    <m/>
    <n v="2000"/>
    <s v="CH01"/>
    <s v="0T3048010143"/>
    <s v="Verification Completed by NSS"/>
    <m/>
    <n v="5456"/>
    <n v="6"/>
    <x v="1595"/>
    <s v="PHASE_3_ACT"/>
    <m/>
    <m/>
    <n v="1185"/>
    <x v="2"/>
    <n v="145.74"/>
    <d v="2021-09-01T00:00:00"/>
    <s v="(R). MANUFACTURE OF MACHINERY AND EQUIPMENT"/>
    <n v="722"/>
    <n v="117"/>
    <n v="120.7"/>
    <n v="153"/>
    <n v="130.80000000000001"/>
    <n v="1.0836785418392709"/>
    <n v="1200"/>
    <n v="947.61186412593213"/>
    <m/>
    <m/>
  </r>
  <r>
    <n v="1634"/>
    <n v="291906653920"/>
    <x v="474"/>
    <s v="Jay Vinayak Enterprise"/>
    <s v="BAR,SQ,MS,10X10MM"/>
    <n v="12"/>
    <s v="MTR"/>
    <n v="72"/>
    <m/>
    <n v="864"/>
    <n v="72155010"/>
    <n v="7.4999999999999997E-2"/>
    <s v="050/2017 - 376E"/>
    <n v="0"/>
    <n v="0"/>
    <n v="0.1"/>
    <n v="0"/>
    <n v="0.18"/>
    <s v="001/2017 - III204"/>
    <n v="64.8"/>
    <n v="0"/>
    <n v="6.48"/>
    <n v="168.35039999999998"/>
    <n v="239.63039999999998"/>
    <s v="DOC PENDING_INV/EXIT/INV/083"/>
    <s v="2000CH010T3301020003"/>
    <s v="0T3301020003"/>
    <n v="291906653920"/>
    <s v="6048870"/>
    <d v="2019-07-11T00:00:00"/>
    <d v="2019-07-10T00:00:00"/>
    <e v="#N/A"/>
    <e v="#N/A"/>
    <e v="#N/A"/>
    <s v="Local"/>
    <m/>
    <m/>
    <m/>
    <m/>
    <m/>
    <m/>
    <n v="2000"/>
    <s v="CH01"/>
    <s v="0T3301020003"/>
    <s v="Verification Completed by NSS"/>
    <m/>
    <n v="13"/>
    <n v="12"/>
    <x v="1596"/>
    <s v="PHASE_1_ACT"/>
    <m/>
    <s v="AGAINST REQ ID 292107857930 AND DTAP 6067357 ITEM DOES NOT MATCH IN INV NO 13, BUT FOUND AGAINST REQ ID 291906653920 AND DTAP 6048870 IN INV NO 13"/>
    <n v="1982"/>
    <x v="2"/>
    <n v="72"/>
    <d v="2019-07-01T00:00:00"/>
    <s v="(R). MANUFACTURE OF MACHINERY AND EQUIPMENT"/>
    <n v="722"/>
    <n v="91"/>
    <n v="113.2"/>
    <n v="153"/>
    <n v="130.80000000000001"/>
    <n v="1.1554770318021201"/>
    <n v="1993"/>
    <n v="998.33215547703185"/>
    <m/>
    <m/>
  </r>
  <r>
    <n v="1635"/>
    <n v="291810648312"/>
    <x v="475"/>
    <s v="VEZA SOLUTIONS"/>
    <s v="TEE,EQ,UPVC,63MM,PN16,200111,GFPS"/>
    <n v="3"/>
    <s v="EA"/>
    <n v="282.90000000000003"/>
    <m/>
    <n v="848.7"/>
    <n v="39174000"/>
    <n v="0.1"/>
    <n v="0"/>
    <n v="0"/>
    <n v="0"/>
    <n v="0.1"/>
    <n v="0"/>
    <n v="0.18"/>
    <s v="001/2017-III104"/>
    <n v="84.87"/>
    <n v="0"/>
    <n v="8.4870000000000001"/>
    <n v="169.57025999999999"/>
    <n v="262.92725999999999"/>
    <s v="DOC PENDING_INV/EXIT/INV/067"/>
    <s v="2000CH010P1795840017"/>
    <s v="0P1795840017"/>
    <n v="291810648312"/>
    <s v="6081715"/>
    <d v="2018-12-04T00:00:00"/>
    <d v="2018-12-04T00:00:00"/>
    <e v="#N/A"/>
    <e v="#N/A"/>
    <e v="#N/A"/>
    <s v="Local"/>
    <m/>
    <m/>
    <m/>
    <m/>
    <m/>
    <m/>
    <n v="2000"/>
    <s v="CH01"/>
    <s v="0P1795840017"/>
    <s v="Verification Completed by NSS"/>
    <m/>
    <s v="VZ-1819-164"/>
    <n v="3"/>
    <x v="1597"/>
    <s v="PHASE_1_ACT"/>
    <m/>
    <m/>
    <n v="2200"/>
    <x v="2"/>
    <n v="282.90000000000003"/>
    <d v="2018-12-01T00:00:00"/>
    <s v="(R). MANUFACTURE OF MACHINERY AND EQUIPMENT"/>
    <n v="722"/>
    <n v="84"/>
    <n v="111.8"/>
    <n v="153"/>
    <n v="130.80000000000001"/>
    <n v="1.1699463327370305"/>
    <n v="2205"/>
    <n v="992.93345259391788"/>
    <m/>
    <m/>
  </r>
  <r>
    <n v="1636"/>
    <n v="292303858254"/>
    <x v="476"/>
    <s v="Ideal Electrical corporation"/>
    <s v="LUG,CU,FORK INSUL,2.5MM²"/>
    <n v="770"/>
    <s v="NOS"/>
    <n v="1.1000000000000001"/>
    <m/>
    <n v="847"/>
    <n v="85369090"/>
    <n v="0.1"/>
    <n v="0"/>
    <n v="0"/>
    <n v="0"/>
    <n v="0.1"/>
    <n v="0"/>
    <n v="0.18"/>
    <s v="001/2017-III388A"/>
    <n v="84.7"/>
    <n v="0"/>
    <n v="8.4700000000000006"/>
    <n v="169.23060000000001"/>
    <n v="262.4006"/>
    <s v="DOC PENDING_INV/EXIT/INV/094"/>
    <s v="2000CH010T5578900242"/>
    <s v="0T5578900242"/>
    <n v="292303858254"/>
    <s v="6031204"/>
    <d v="2023-04-13T00:00:00"/>
    <d v="2023-04-08T00:00:00"/>
    <e v="#N/A"/>
    <e v="#N/A"/>
    <e v="#N/A"/>
    <s v="Local"/>
    <m/>
    <m/>
    <m/>
    <m/>
    <m/>
    <m/>
    <n v="2000"/>
    <s v="CH01"/>
    <s v="0T5578900242"/>
    <s v="New_Line item_ Addition"/>
    <m/>
    <s v="GST/23-24/0197"/>
    <n v="770"/>
    <x v="1598"/>
    <s v="PHASE_2_ACT"/>
    <m/>
    <s v="Documents required for remaining qty"/>
    <n v="614"/>
    <x v="1"/>
    <n v="1.1000000000000001"/>
    <d v="2023-04-01T00:00:00"/>
    <s v="(Q). MANUFACTURE OF ELECTRICAL EQUIPMENT"/>
    <n v="666"/>
    <n v="136"/>
    <n v="130.69999999999999"/>
    <n v="153"/>
    <n v="133.4"/>
    <n v="1.0206579954093344"/>
    <n v="623"/>
    <n v="864.49732211170624"/>
    <m/>
    <m/>
  </r>
  <r>
    <n v="1637"/>
    <n v="292310405800"/>
    <x v="159"/>
    <s v="EMERSON PROCESS MANAGEMENT"/>
    <s v="PIN,GRV,ES-NS,1B627035072,FISH-CO"/>
    <n v="3"/>
    <s v="EA"/>
    <n v="280"/>
    <m/>
    <n v="840"/>
    <n v="84819090"/>
    <n v="7.4999999999999997E-2"/>
    <n v="0"/>
    <n v="0"/>
    <m/>
    <n v="0.1"/>
    <n v="0"/>
    <n v="0.18"/>
    <s v="001/2017-III368"/>
    <n v="63"/>
    <n v="0"/>
    <n v="6.3000000000000007"/>
    <n v="163.67399999999998"/>
    <n v="232.97399999999999"/>
    <s v="DOC PENDING_INV/EXIT/INV/090"/>
    <s v="2000CH010P4102220081"/>
    <s v="0P4102220081"/>
    <n v="292310405800"/>
    <s v="6083989"/>
    <d v="2023-09-27T00:00:00"/>
    <d v="2023-09-20T00:00:00"/>
    <e v="#N/A"/>
    <e v="#N/A"/>
    <e v="#N/A"/>
    <s v="Local"/>
    <m/>
    <m/>
    <m/>
    <m/>
    <m/>
    <m/>
    <n v="2000"/>
    <s v="CH01"/>
    <s v="0P4102220081"/>
    <s v="New_Line item_ Addition"/>
    <m/>
    <s v="23RXC7067"/>
    <n v="3"/>
    <x v="1599"/>
    <s v="PHASE_2_ACT"/>
    <m/>
    <s v="documents required for remaining quantity."/>
    <n v="449"/>
    <x v="2"/>
    <n v="280"/>
    <d v="2023-09-01T00:00:00"/>
    <s v="(R). MANUFACTURE OF MACHINERY AND EQUIPMENT"/>
    <n v="722"/>
    <n v="141"/>
    <n v="129.19999999999999"/>
    <n v="153"/>
    <n v="130.80000000000001"/>
    <n v="1.0123839009287927"/>
    <n v="470"/>
    <n v="850.40247678018591"/>
    <m/>
    <m/>
  </r>
  <r>
    <n v="1638"/>
    <n v="291810648312"/>
    <x v="475"/>
    <s v="VEZA SOLUTIONS"/>
    <s v="ELB,UPVC,90°,50MM,PN16,100110,GFPS"/>
    <n v="5"/>
    <s v="EA"/>
    <n v="167"/>
    <m/>
    <n v="835"/>
    <n v="84818090"/>
    <n v="7.4999999999999997E-2"/>
    <n v="0"/>
    <n v="0"/>
    <n v="0"/>
    <n v="0.1"/>
    <n v="0"/>
    <n v="0.18"/>
    <s v="001/2017-III368"/>
    <n v="62.625"/>
    <n v="0"/>
    <n v="6.2625000000000002"/>
    <n v="162.69974999999999"/>
    <n v="231.58724999999998"/>
    <s v="DOC PENDING_INV/EXIT/INV/067"/>
    <s v="2000CH010P1795400000"/>
    <s v="0P1795400000"/>
    <n v="291810648312"/>
    <s v="6081715"/>
    <d v="2018-12-04T00:00:00"/>
    <d v="2018-12-04T00:00:00"/>
    <e v="#N/A"/>
    <e v="#N/A"/>
    <e v="#N/A"/>
    <s v="Local"/>
    <m/>
    <m/>
    <m/>
    <m/>
    <m/>
    <m/>
    <n v="2000"/>
    <s v="CH01"/>
    <s v="0P1795400000"/>
    <s v="Verification Completed by NSS"/>
    <m/>
    <s v="VZ-1819-164"/>
    <n v="5"/>
    <x v="1600"/>
    <s v="PHASE_1_ACT"/>
    <m/>
    <m/>
    <n v="2200"/>
    <x v="2"/>
    <n v="167"/>
    <d v="2018-12-01T00:00:00"/>
    <s v="(R). MANUFACTURE OF MACHINERY AND EQUIPMENT"/>
    <n v="722"/>
    <n v="84"/>
    <n v="111.8"/>
    <n v="153"/>
    <n v="130.80000000000001"/>
    <n v="1.1699463327370305"/>
    <n v="2205"/>
    <n v="976.90518783542052"/>
    <m/>
    <m/>
  </r>
  <r>
    <n v="1639"/>
    <n v="291706544684"/>
    <x v="231"/>
    <s v="KP Rubber Industries,'Voltas Limited"/>
    <s v="V-BELT,DR,B 33,AC993112066,VOLTAS"/>
    <n v="12"/>
    <s v="NOS"/>
    <n v="69.498333333333335"/>
    <m/>
    <n v="833.98"/>
    <n v="40101290"/>
    <n v="0.1"/>
    <n v="0"/>
    <n v="0"/>
    <n v="0"/>
    <n v="0.1"/>
    <n v="0"/>
    <n v="0.18"/>
    <s v="001/2017-III120"/>
    <n v="83.39800000000001"/>
    <n v="0"/>
    <n v="8.3398000000000021"/>
    <n v="166.62920399999999"/>
    <n v="258.36700400000001"/>
    <s v="DOC PENDING_INV/EXIT/INV/070"/>
    <s v="2000CH010P3048010061"/>
    <s v="0P3048010061"/>
    <n v="291706544684"/>
    <s v="6055589"/>
    <d v="2017-11-10T00:00:00"/>
    <d v="2017-11-03T00:00:00"/>
    <e v="#N/A"/>
    <e v="#N/A"/>
    <e v="#N/A"/>
    <s v="Local"/>
    <m/>
    <m/>
    <m/>
    <m/>
    <m/>
    <m/>
    <n v="2000"/>
    <s v="CH01"/>
    <s v="0P3048010061"/>
    <s v="Verification Completed by NSS"/>
    <s v="Phaze1_Part_2"/>
    <s v="G/0975/I21241034116"/>
    <n v="12"/>
    <x v="1601"/>
    <s v="PHASE_1_ACT"/>
    <m/>
    <s v="Documents Required for remaining quantity."/>
    <n v="2596"/>
    <x v="2"/>
    <n v="69.498333333333335"/>
    <d v="2017-11-01T00:00:00"/>
    <s v="(R). MANUFACTURE OF MACHINERY AND EQUIPMENT"/>
    <n v="722"/>
    <n v="71"/>
    <n v="109.3"/>
    <n v="153"/>
    <n v="130.80000000000001"/>
    <n v="1.1967063129002746"/>
    <n v="2600"/>
    <n v="998.02913083257101"/>
    <m/>
    <m/>
  </r>
  <r>
    <n v="1640"/>
    <n v="292001256934"/>
    <x v="449"/>
    <s v="Spareage Sealing Solutions"/>
    <s v="OIL SEAL,4330528,WDD3000/85VX,SWELORE"/>
    <n v="18"/>
    <s v="NOS"/>
    <n v="20.444444444444443"/>
    <m/>
    <n v="368"/>
    <n v="40169330"/>
    <n v="0.1"/>
    <n v="0"/>
    <n v="0"/>
    <n v="0"/>
    <n v="0.1"/>
    <n v="0"/>
    <n v="0.18"/>
    <s v="001/2017 -123A"/>
    <n v="36.800000000000004"/>
    <n v="0"/>
    <n v="3.6800000000000006"/>
    <n v="73.526399999999995"/>
    <n v="114.0064"/>
    <s v="DOC PENDING_INV/EXIT/INV/077"/>
    <s v="2000CH010P4207020132"/>
    <s v="0P4207020132"/>
    <n v="292001256934"/>
    <s v="6010181"/>
    <d v="2020-02-04T00:00:00"/>
    <d v="2020-01-31T00:00:00"/>
    <e v="#N/A"/>
    <e v="#N/A"/>
    <e v="#N/A"/>
    <s v="Local"/>
    <m/>
    <m/>
    <m/>
    <m/>
    <m/>
    <m/>
    <n v="2000"/>
    <s v="CH01"/>
    <s v="0P4207020132"/>
    <s v="Verification Completed by NSS"/>
    <m/>
    <s v="AR/19-20/11550"/>
    <n v="18"/>
    <x v="1602"/>
    <s v="PHASE_1_ACT"/>
    <m/>
    <s v="documents required for remaining qty"/>
    <n v="1777"/>
    <x v="2"/>
    <n v="46"/>
    <d v="2020-01-01T00:00:00"/>
    <s v="(R). MANUFACTURE OF MACHINERY AND EQUIPMENT"/>
    <n v="722"/>
    <n v="97"/>
    <n v="113.2"/>
    <n v="153"/>
    <n v="130.80000000000001"/>
    <n v="1.1554770318021201"/>
    <n v="1809"/>
    <n v="956.73498233215548"/>
    <m/>
    <m/>
  </r>
  <r>
    <n v="1641"/>
    <n v="292200125770"/>
    <x v="382"/>
    <s v="Ideal Electrical corporation"/>
    <s v="LMP,INDIC,22.5MM,415VAC,RED"/>
    <n v="9"/>
    <s v="NOS"/>
    <n v="89.782222222222117"/>
    <m/>
    <n v="808.03999999999905"/>
    <n v="85393990"/>
    <n v="0.1"/>
    <n v="0"/>
    <n v="0"/>
    <n v="0"/>
    <n v="0.1"/>
    <n v="0"/>
    <n v="0.18"/>
    <s v="001/2017 -III390"/>
    <n v="80.803999999999917"/>
    <n v="0"/>
    <n v="8.080399999999992"/>
    <n v="161.44639199999978"/>
    <n v="250.33079199999969"/>
    <s v="DOC PENDING_INV/EXIT/INV/083"/>
    <s v="2000CH010T2709040094"/>
    <s v="0T2709040094"/>
    <n v="292200125770"/>
    <s v="6001343"/>
    <d v="2022-01-05T00:00:00"/>
    <d v="2022-01-01T00:00:00"/>
    <e v="#N/A"/>
    <e v="#N/A"/>
    <e v="#N/A"/>
    <s v="Local"/>
    <m/>
    <m/>
    <m/>
    <m/>
    <m/>
    <m/>
    <n v="2000"/>
    <s v="CH01"/>
    <s v="0T2709040094"/>
    <s v="Verification Completed by NSS"/>
    <m/>
    <s v="GST/21-22/06027"/>
    <n v="9"/>
    <x v="1603"/>
    <s v="PHASE_1_ACT"/>
    <m/>
    <s v="DOCUMENTS REQUIRED FOR REMAINING QTY."/>
    <n v="1076"/>
    <x v="1"/>
    <n v="89.782222222222117"/>
    <d v="2022-01-01T00:00:00"/>
    <s v="(Q). MANUFACTURE OF ELECTRICAL EQUIPMENT"/>
    <n v="666"/>
    <n v="121"/>
    <n v="124.8"/>
    <n v="153"/>
    <n v="133.4"/>
    <n v="1.0689102564102564"/>
    <n v="1078"/>
    <n v="863.72224358974256"/>
    <m/>
    <m/>
  </r>
  <r>
    <n v="1642"/>
    <n v="292200123191"/>
    <x v="382"/>
    <s v="Ideal Electrical corporation"/>
    <s v="LMP,INDIC,22.5MM,415VAC,GREEN"/>
    <n v="9"/>
    <s v="NOS"/>
    <n v="89.782222222222117"/>
    <m/>
    <n v="808.03999999999905"/>
    <n v="85393990"/>
    <n v="0.1"/>
    <n v="0"/>
    <n v="0"/>
    <n v="0"/>
    <n v="0.1"/>
    <n v="0"/>
    <n v="0.18"/>
    <s v="001/2017 -III390"/>
    <n v="80.803999999999917"/>
    <n v="0"/>
    <n v="8.080399999999992"/>
    <n v="161.44639199999978"/>
    <n v="250.33079199999969"/>
    <s v="DOC PENDING_INV/EXIT/INV/083"/>
    <s v="2000CH010T2709050063"/>
    <s v="0T2709050063"/>
    <n v="292200123191"/>
    <s v="6001355"/>
    <d v="2022-01-05T00:00:00"/>
    <d v="2022-01-01T00:00:00"/>
    <e v="#N/A"/>
    <e v="#N/A"/>
    <e v="#N/A"/>
    <s v="Local"/>
    <m/>
    <m/>
    <m/>
    <m/>
    <m/>
    <m/>
    <n v="2000"/>
    <s v="CH01"/>
    <s v="0T2709050063"/>
    <s v="Verification Completed by NSS"/>
    <m/>
    <s v="GST/21-22/06028"/>
    <n v="9"/>
    <x v="1603"/>
    <s v="PHASE_1_ACT"/>
    <m/>
    <s v="DOCUMENTS REQUIRED FOR REMAINING QTY."/>
    <n v="1076"/>
    <x v="1"/>
    <n v="89.782222222222117"/>
    <d v="2022-01-01T00:00:00"/>
    <s v="(Q). MANUFACTURE OF ELECTRICAL EQUIPMENT"/>
    <n v="666"/>
    <n v="121"/>
    <n v="124.8"/>
    <n v="153"/>
    <n v="133.4"/>
    <n v="1.0689102564102564"/>
    <n v="1078"/>
    <n v="863.72224358974256"/>
    <m/>
    <m/>
  </r>
  <r>
    <n v="1643"/>
    <n v="292200125770"/>
    <x v="382"/>
    <s v="Ideal Electrical corporation"/>
    <s v="LMP,INDIC,22.5MM,415VAC,YELLOW"/>
    <n v="9"/>
    <s v="NOS"/>
    <n v="89.782222222222117"/>
    <m/>
    <n v="808.03999999999905"/>
    <n v="85393990"/>
    <n v="0.1"/>
    <n v="0"/>
    <n v="0"/>
    <n v="0"/>
    <n v="0.1"/>
    <n v="0"/>
    <n v="0.18"/>
    <s v="001/2017 -III390"/>
    <n v="80.803999999999917"/>
    <n v="0"/>
    <n v="8.080399999999992"/>
    <n v="161.44639199999978"/>
    <n v="250.33079199999969"/>
    <s v="DOC PENDING_INV/EXIT/INV/083"/>
    <s v="2000CH010T2709070035"/>
    <s v="0T2709070035"/>
    <n v="292200125770"/>
    <s v="6001343"/>
    <d v="2022-01-05T00:00:00"/>
    <d v="2022-01-01T00:00:00"/>
    <e v="#N/A"/>
    <e v="#N/A"/>
    <e v="#N/A"/>
    <s v="Local"/>
    <m/>
    <m/>
    <m/>
    <m/>
    <m/>
    <m/>
    <n v="2000"/>
    <s v="CH01"/>
    <s v="0T2709070035"/>
    <s v="Verification Completed by NSS"/>
    <m/>
    <s v="GST/21-22/06027"/>
    <n v="9"/>
    <x v="1603"/>
    <s v="PHASE_1_ACT"/>
    <m/>
    <s v="DOCUMENTS REQUIRED FOR REMAINING QTY."/>
    <n v="1076"/>
    <x v="1"/>
    <n v="89.782222222222117"/>
    <d v="2022-01-01T00:00:00"/>
    <s v="(Q). MANUFACTURE OF ELECTRICAL EQUIPMENT"/>
    <n v="666"/>
    <n v="121"/>
    <n v="124.8"/>
    <n v="153"/>
    <n v="133.4"/>
    <n v="1.0689102564102564"/>
    <n v="1078"/>
    <n v="863.72224358974256"/>
    <m/>
    <m/>
  </r>
  <r>
    <n v="1644"/>
    <n v="292104563446"/>
    <x v="259"/>
    <s v="Fluid Controls Private Limited"/>
    <s v="NIP,THD,50MM,3/8(M)X1/2(F)IN,SS316"/>
    <n v="8"/>
    <s v="NOS"/>
    <n v="24.75"/>
    <m/>
    <n v="198"/>
    <n v="73072200"/>
    <n v="0.1"/>
    <s v="050/2017-377"/>
    <n v="0"/>
    <m/>
    <n v="0.1"/>
    <m/>
    <n v="0.18"/>
    <s v="001/2017-III221"/>
    <n v="19.8"/>
    <n v="0"/>
    <n v="1.9800000000000002"/>
    <n v="39.560400000000001"/>
    <n v="61.340400000000002"/>
    <s v="DOC PENDING_INV/EXIT/INV/097"/>
    <s v="2000CH010T1710560026"/>
    <s v="0T1710560026"/>
    <n v="292104563446"/>
    <s v="6039377"/>
    <d v="2021-05-14T00:00:00"/>
    <d v="2021-04-17T00:00:00"/>
    <e v="#N/A"/>
    <e v="#N/A"/>
    <e v="#N/A"/>
    <s v="Local"/>
    <m/>
    <m/>
    <m/>
    <m/>
    <m/>
    <m/>
    <n v="2000"/>
    <s v="CH01"/>
    <s v="0T1710560026"/>
    <s v="Verification Completed by NSS"/>
    <m/>
    <s v="FCP/48/SI/0108"/>
    <n v="8"/>
    <x v="1604"/>
    <s v="PHASE_3_ACT"/>
    <m/>
    <m/>
    <n v="1335"/>
    <x v="2"/>
    <n v="99"/>
    <d v="2021-04-01T00:00:00"/>
    <s v="(R). MANUFACTURE OF MACHINERY AND EQUIPMENT"/>
    <n v="722"/>
    <n v="112"/>
    <n v="116.7"/>
    <n v="153"/>
    <n v="130.80000000000001"/>
    <n v="1.1208226221079691"/>
    <n v="1353"/>
    <n v="887.69151670951157"/>
    <m/>
    <m/>
  </r>
  <r>
    <n v="1645"/>
    <n v="292210645823"/>
    <x v="254"/>
    <s v="IEC ENGINEERING PVT. LTD."/>
    <s v="BLT,CPLG,L/LMK-1206/0/4,RATHI-TP"/>
    <n v="1"/>
    <s v="NOS"/>
    <n v="750"/>
    <m/>
    <n v="750"/>
    <n v="84836090"/>
    <n v="7.4999999999999997E-2"/>
    <n v="0"/>
    <n v="0"/>
    <n v="0"/>
    <n v="0.1"/>
    <n v="0"/>
    <n v="0.18"/>
    <s v="001/2017-III369A"/>
    <n v="56.25"/>
    <n v="0"/>
    <n v="5.625"/>
    <n v="146.13749999999999"/>
    <n v="208.01249999999999"/>
    <s v="DOC PENDING_INV/EXIT/INV/070"/>
    <s v="2000CH010P3037220442"/>
    <s v="0P3037220442"/>
    <n v="292210645823"/>
    <s v="6093090"/>
    <d v="2022-10-12T00:00:00"/>
    <d v="2022-10-11T00:00:00"/>
    <e v="#N/A"/>
    <e v="#N/A"/>
    <e v="#N/A"/>
    <s v="Local"/>
    <m/>
    <m/>
    <m/>
    <m/>
    <m/>
    <m/>
    <n v="2000"/>
    <s v="CH01"/>
    <s v="0P3037220442"/>
    <s v="Verification Completed by NSS"/>
    <m/>
    <s v="22-23/TI/1332"/>
    <n v="1"/>
    <x v="1605"/>
    <s v="PHASE_1_ACT"/>
    <m/>
    <s v="Documents Required for remaining quantity."/>
    <n v="793"/>
    <x v="2"/>
    <n v="750"/>
    <d v="2022-10-01T00:00:00"/>
    <s v="(R). MANUFACTURE OF MACHINERY AND EQUIPMENT"/>
    <n v="722"/>
    <n v="130"/>
    <n v="126.5"/>
    <n v="153"/>
    <n v="130.80000000000001"/>
    <n v="1.0339920948616601"/>
    <n v="805"/>
    <n v="775.49407114624512"/>
    <m/>
    <m/>
  </r>
  <r>
    <n v="1646"/>
    <n v="171801881672"/>
    <x v="65"/>
    <s v="SEW EURODRIVE INDIA PRIVATE LIMITED"/>
    <s v="RTNG RING,102830,SEW-EURO"/>
    <n v="8"/>
    <s v="NOS"/>
    <n v="92.905000000000001"/>
    <m/>
    <n v="743.24"/>
    <n v="73182910"/>
    <n v="0.15"/>
    <n v="0"/>
    <n v="0"/>
    <n v="0"/>
    <n v="0.1"/>
    <n v="0"/>
    <n v="0.18"/>
    <s v="001/2017-III232"/>
    <n v="111.486"/>
    <n v="0"/>
    <n v="11.148600000000002"/>
    <n v="155.857428"/>
    <n v="278.492028"/>
    <s v="DOC PENDING_INV/EXIT/INV/066"/>
    <s v="2000CH010P1005011808"/>
    <s v="0P1005011808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5011808"/>
    <s v="Verification Completed by NSS"/>
    <m/>
    <n v="2305020206"/>
    <n v="8"/>
    <x v="1606"/>
    <s v="PHASE_1_ACT"/>
    <m/>
    <s v="DOCUMENTS REQUIRED FOR REMAINING QTY"/>
    <n v="2346"/>
    <x v="2"/>
    <n v="92.905000000000001"/>
    <d v="2018-07-01T00:00:00"/>
    <s v="(R). MANUFACTURE OF MACHINERY AND EQUIPMENT"/>
    <n v="722"/>
    <n v="79"/>
    <n v="110.9"/>
    <n v="153"/>
    <n v="130.80000000000001"/>
    <n v="1.1794409377817854"/>
    <n v="2358"/>
    <n v="876.60768259693418"/>
    <m/>
    <m/>
  </r>
  <r>
    <n v="1647"/>
    <n v="292309144536"/>
    <x v="340"/>
    <s v="Ideal Electrical corporation"/>
    <s v="CONNR,TUBE,CU,25MM²"/>
    <n v="41"/>
    <s v="NOS"/>
    <n v="17.960487804878049"/>
    <m/>
    <n v="736.38"/>
    <n v="85369090"/>
    <n v="0.1"/>
    <n v="0"/>
    <n v="0"/>
    <n v="0"/>
    <n v="0.1"/>
    <n v="0"/>
    <n v="0.18"/>
    <s v="001/2017-III388A"/>
    <n v="73.638000000000005"/>
    <n v="0"/>
    <n v="7.3638000000000012"/>
    <n v="147.12872400000001"/>
    <n v="228.13052400000001"/>
    <s v="DOC PENDING_INV/EXIT/INV/094"/>
    <s v="2000CH010T5578900062"/>
    <s v="0T5578900062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62"/>
    <s v="New_Line item_ Addition"/>
    <m/>
    <s v="GST/23-24/3680"/>
    <n v="41"/>
    <x v="1607"/>
    <s v="PHASE_2_ACT"/>
    <m/>
    <s v="Documents required for remaining qty"/>
    <n v="474"/>
    <x v="2"/>
    <n v="17.960487804878049"/>
    <d v="2023-08-01T00:00:00"/>
    <s v="(R). MANUFACTURE OF MACHINERY AND EQUIPMENT"/>
    <n v="722"/>
    <n v="140"/>
    <n v="128.5"/>
    <n v="153"/>
    <n v="130.80000000000001"/>
    <n v="1.0178988326848251"/>
    <n v="501"/>
    <n v="749.56034241245152"/>
    <m/>
    <m/>
  </r>
  <r>
    <n v="1648"/>
    <n v="291701799023"/>
    <x v="472"/>
    <s v="Dave Engineers Pvt Limited"/>
    <s v="0T2541330002  GSKT,SPW,CL300,304,GPH,DN750  (233)"/>
    <n v="1"/>
    <s v="NOS"/>
    <m/>
    <m/>
    <n v="0"/>
    <m/>
    <m/>
    <m/>
    <m/>
    <m/>
    <m/>
    <m/>
    <m/>
    <s v="III369B"/>
    <n v="0"/>
    <m/>
    <n v="0"/>
    <n v="0"/>
    <n v="0"/>
    <s v="NA_INV/EXIT/INV/061_LSTK"/>
    <s v="2000CH010T2541330002"/>
    <s v="0T2541330002"/>
    <n v="291701799023"/>
    <n v="16978"/>
    <d v="2017-04-06T00:00:00"/>
    <d v="2017-04-06T00:00:00"/>
    <m/>
    <m/>
    <m/>
    <s v="Local"/>
    <m/>
    <n v="0"/>
    <n v="0"/>
    <n v="0"/>
    <m/>
    <m/>
    <n v="2000"/>
    <s v="CH01"/>
    <s v="0T2541330002"/>
    <s v="Verification Completed by NSS"/>
    <s v="Phaze1_Part_1"/>
    <n v="233"/>
    <n v="1"/>
    <x v="1608"/>
    <s v="PHASE_1_NSS"/>
    <m/>
    <m/>
    <n v="2807"/>
    <x v="2"/>
    <n v="733"/>
    <d v="2017-04-01T00:00:00"/>
    <s v="(R). MANUFACTURE OF MACHINERY AND EQUIPMENT"/>
    <n v="722"/>
    <n v="64"/>
    <n v="108.3"/>
    <n v="153"/>
    <n v="130.80000000000001"/>
    <n v="1.2077562326869808"/>
    <n v="2814"/>
    <n v="885.28531855955691"/>
    <m/>
    <m/>
  </r>
  <r>
    <n v="1649"/>
    <m/>
    <x v="11"/>
    <s v="Mascot Dynamics Pvt. Ltd."/>
    <s v="O-RING,F/LMV-311,14-185UC,SUNDYNE"/>
    <n v="1"/>
    <s v="NOS"/>
    <n v="727.67999999999904"/>
    <m/>
    <n v="727.67"/>
    <n v="40169320"/>
    <n v="0.1"/>
    <m/>
    <m/>
    <m/>
    <n v="0.1"/>
    <m/>
    <n v="0.18"/>
    <s v="001/2017-III123A"/>
    <n v="72.766999999999996"/>
    <n v="0"/>
    <n v="7.2766999999999999"/>
    <n v="145.38846599999997"/>
    <n v="225.43216599999997"/>
    <s v="DOC PENDING_INV/EXIT/INV/165"/>
    <s v="2000CH010P4205031935"/>
    <s v="2000CH010P4205031935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CH01"/>
    <s v="0P4205031935"/>
    <s v="Verification Completed by NSS"/>
    <m/>
    <s v="EXP-0010/16-17"/>
    <n v="1"/>
    <x v="1609"/>
    <s v="PHASE_6_ACT"/>
    <m/>
    <m/>
    <m/>
    <x v="2"/>
    <n v="727.67999999999904"/>
    <d v="2019-09-01T00:00:00"/>
    <s v="(R). MANUFACTURE OF MACHINERY AND EQUIPMENT"/>
    <n v="722"/>
    <n v="93"/>
    <n v="113.9"/>
    <n v="153"/>
    <n v="130.80000000000001"/>
    <n v="1.1483757682177349"/>
    <n v="1931"/>
    <n v="835.65007901668025"/>
    <m/>
    <m/>
  </r>
  <r>
    <n v="1650"/>
    <m/>
    <x v="11"/>
    <s v="Mascot Dynamics Pvt. Ltd."/>
    <s v="O-RING,F/LMV-311,14-185UC,SUNDYNE"/>
    <n v="1"/>
    <s v="NOS"/>
    <n v="727.67999999999904"/>
    <m/>
    <n v="727.67"/>
    <n v="40169320"/>
    <n v="0.1"/>
    <m/>
    <m/>
    <m/>
    <n v="0.1"/>
    <m/>
    <n v="0.18"/>
    <s v="001/2017-III123A"/>
    <n v="72.766999999999996"/>
    <n v="0"/>
    <n v="7.2766999999999999"/>
    <n v="145.38846599999997"/>
    <n v="225.43216599999997"/>
    <s v="DOC PENDING_INV/EXIT/INV/165"/>
    <s v="2000GS010P4205031935"/>
    <s v="2000GS010P4205031935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GS01"/>
    <s v="0P4205031935"/>
    <s v="Verification Completed by NSS"/>
    <m/>
    <s v="EXP-0010/16-17"/>
    <n v="1"/>
    <x v="1609"/>
    <s v="PHASE_6_ACT"/>
    <m/>
    <m/>
    <m/>
    <x v="2"/>
    <n v="727.67999999999904"/>
    <d v="2019-09-01T00:00:00"/>
    <s v="(R). MANUFACTURE OF MACHINERY AND EQUIPMENT"/>
    <n v="722"/>
    <n v="93"/>
    <n v="113.9"/>
    <n v="153"/>
    <n v="130.80000000000001"/>
    <n v="1.1483757682177349"/>
    <n v="1931"/>
    <n v="835.65007901668025"/>
    <m/>
    <m/>
  </r>
  <r>
    <n v="1651"/>
    <n v="291602689980"/>
    <x v="405"/>
    <s v="EKON ABRASIVES"/>
    <s v="PAPER,EMERY,11X9IN,80GR"/>
    <n v="55"/>
    <s v="EA"/>
    <n v="13.180363636363619"/>
    <m/>
    <n v="724.91999999999905"/>
    <n v="68052010"/>
    <n v="0.1"/>
    <n v="0"/>
    <n v="0"/>
    <n v="0"/>
    <n v="0.1"/>
    <n v="0"/>
    <n v="0.18"/>
    <s v="001/2017 -III179"/>
    <n v="72.491999999999905"/>
    <n v="0"/>
    <n v="7.2491999999999912"/>
    <n v="144.83901599999979"/>
    <n v="224.58021599999967"/>
    <s v="DOC PENDING_INV/EXIT/INV/081"/>
    <s v="2000CH010T0116350003"/>
    <s v="0T0116350003"/>
    <n v="291602689980"/>
    <s v="0028271"/>
    <d v="2016-06-24T00:00:00"/>
    <d v="2016-06-07T00:00:00"/>
    <e v="#N/A"/>
    <e v="#N/A"/>
    <e v="#N/A"/>
    <s v="Local"/>
    <m/>
    <m/>
    <m/>
    <m/>
    <m/>
    <m/>
    <n v="2000"/>
    <s v="CH01"/>
    <s v="0T0116350003"/>
    <s v="Verification Completed by NSS"/>
    <m/>
    <n v="1713758"/>
    <n v="55"/>
    <x v="1610"/>
    <s v="PHASE_1_ACT"/>
    <m/>
    <m/>
    <n v="3110"/>
    <x v="2"/>
    <n v="13.180363636363619"/>
    <d v="2016-06-01T00:00:00"/>
    <s v="(R). MANUFACTURE OF MACHINERY AND EQUIPMENT"/>
    <n v="722"/>
    <n v="54"/>
    <n v="108"/>
    <n v="153"/>
    <n v="130.80000000000001"/>
    <n v="1.2111111111111112"/>
    <n v="3118"/>
    <n v="877.95866666666564"/>
    <m/>
    <m/>
  </r>
  <r>
    <n v="1652"/>
    <n v="291810265073"/>
    <x v="229"/>
    <s v="EMERSON PROCESS MANAGEMENT"/>
    <s v="WIPER,UPR,1J872606332,FISH-CO"/>
    <n v="7"/>
    <s v="EA"/>
    <n v="103.20285714285701"/>
    <m/>
    <n v="722.41999999999905"/>
    <n v="84819090"/>
    <n v="7.4999999999999997E-2"/>
    <n v="0"/>
    <n v="0"/>
    <n v="0"/>
    <n v="0.1"/>
    <n v="0"/>
    <n v="0.18"/>
    <s v="001/2017-III368"/>
    <n v="54.181499999999929"/>
    <n v="0"/>
    <n v="5.4181499999999936"/>
    <n v="140.76353699999981"/>
    <n v="200.36318699999975"/>
    <s v="DOC PENDING_INV/EXIT/INV/072"/>
    <s v="2000CH010P4102201615"/>
    <s v="0P4102201615"/>
    <n v="291810265073"/>
    <s v="6079156"/>
    <d v="2018-11-23T00:00:00"/>
    <d v="2018-09-26T00:00:00"/>
    <e v="#N/A"/>
    <e v="#N/A"/>
    <e v="#N/A"/>
    <s v="Local"/>
    <m/>
    <m/>
    <m/>
    <m/>
    <m/>
    <m/>
    <n v="2000"/>
    <s v="CH01"/>
    <s v="0P4102201615"/>
    <s v="Verification Completed by NSS"/>
    <m/>
    <n v="9318632194"/>
    <n v="7"/>
    <x v="1611"/>
    <s v="PHASE_1_ACT"/>
    <m/>
    <s v="DOCUMENTS REQUIRED FOR REMAINING QTY"/>
    <n v="2269"/>
    <x v="2"/>
    <n v="103.20285714285701"/>
    <d v="2018-09-01T00:00:00"/>
    <s v="(R). MANUFACTURE OF MACHINERY AND EQUIPMENT"/>
    <n v="722"/>
    <n v="81"/>
    <n v="111.6"/>
    <n v="153"/>
    <n v="130.80000000000001"/>
    <n v="1.1720430107526882"/>
    <n v="2296"/>
    <n v="846.70731182795589"/>
    <m/>
    <m/>
  </r>
  <r>
    <n v="1653"/>
    <n v="291902031400"/>
    <x v="440"/>
    <s v="Eagle Burgmann India Pvt. Ltd."/>
    <s v="CAP SCR,09-H75VKP7-70-PTA2/12,EAGLEBUR"/>
    <n v="5"/>
    <s v="NOS"/>
    <n v="110.88"/>
    <m/>
    <n v="554.4"/>
    <n v="84842000"/>
    <n v="7.4999999999999997E-2"/>
    <n v="0"/>
    <n v="0"/>
    <n v="0"/>
    <n v="0.1"/>
    <n v="0"/>
    <n v="0.18"/>
    <s v="001/2017-III369B"/>
    <n v="41.58"/>
    <n v="0"/>
    <n v="4.1580000000000004"/>
    <n v="108.02484"/>
    <n v="153.76283999999998"/>
    <s v="DOC PENDING_INV/EXIT/INV/069"/>
    <s v="2000CH010P3034071323"/>
    <s v="0P3034071323"/>
    <n v="291902031400"/>
    <s v="6015281"/>
    <d v="2019-03-01T00:00:00"/>
    <d v="2019-02-28T00:00:00"/>
    <e v="#N/A"/>
    <e v="#N/A"/>
    <e v="#N/A"/>
    <s v="Local"/>
    <m/>
    <m/>
    <m/>
    <m/>
    <m/>
    <m/>
    <n v="2000"/>
    <s v="CH01"/>
    <s v="0P3034071323"/>
    <s v="Verification Completed by NSS"/>
    <s v="Phaze_2"/>
    <n v="27304363"/>
    <n v="5"/>
    <x v="1612"/>
    <s v="PHASE_1_ACT"/>
    <m/>
    <m/>
    <n v="2114"/>
    <x v="2"/>
    <n v="143.846"/>
    <d v="2019-02-01T00:00:00"/>
    <s v="(R). MANUFACTURE OF MACHINERY AND EQUIPMENT"/>
    <n v="722"/>
    <n v="86"/>
    <n v="111.5"/>
    <n v="153"/>
    <n v="130.80000000000001"/>
    <n v="1.1730941704035875"/>
    <n v="2143"/>
    <n v="843.72452017937223"/>
    <m/>
    <m/>
  </r>
  <r>
    <n v="1654"/>
    <n v="292200123191"/>
    <x v="382"/>
    <s v="Ideal Electrical corporation"/>
    <s v="LMP,INDIC,22.5MM,415VAC,AMBER"/>
    <n v="8"/>
    <s v="NOS"/>
    <n v="89.78374999999987"/>
    <m/>
    <n v="718.26999999999896"/>
    <n v="85393990"/>
    <n v="0.1"/>
    <n v="0"/>
    <n v="0"/>
    <n v="0"/>
    <n v="0.1"/>
    <n v="0"/>
    <n v="0.18"/>
    <s v="001/2017 -III390"/>
    <n v="71.826999999999899"/>
    <n v="0"/>
    <n v="7.1826999999999899"/>
    <n v="143.51034599999977"/>
    <n v="222.52004599999967"/>
    <s v="DOC PENDING_INV/EXIT/INV/083"/>
    <s v="2000CH010T2709030041"/>
    <s v="0T2709030041"/>
    <n v="292200123191"/>
    <s v="6001355"/>
    <d v="2022-01-05T00:00:00"/>
    <d v="2022-01-01T00:00:00"/>
    <e v="#N/A"/>
    <e v="#N/A"/>
    <e v="#N/A"/>
    <s v="Local"/>
    <m/>
    <m/>
    <m/>
    <m/>
    <m/>
    <m/>
    <n v="2000"/>
    <s v="CH01"/>
    <s v="0T2709030041"/>
    <s v="Verification Completed by NSS"/>
    <m/>
    <s v="GST/21-22/06028"/>
    <n v="8"/>
    <x v="1613"/>
    <s v="PHASE_1_ACT"/>
    <m/>
    <s v="DOCUMENTS REQUIRED FOR REMAINING QTY."/>
    <n v="1076"/>
    <x v="1"/>
    <n v="89.78374999999987"/>
    <d v="2022-01-01T00:00:00"/>
    <s v="(Q). MANUFACTURE OF ELECTRICAL EQUIPMENT"/>
    <n v="666"/>
    <n v="121"/>
    <n v="124.8"/>
    <n v="153"/>
    <n v="133.4"/>
    <n v="1.0689102564102564"/>
    <n v="1078"/>
    <n v="767.76616987179375"/>
    <m/>
    <m/>
  </r>
  <r>
    <n v="1655"/>
    <n v="292200123191"/>
    <x v="382"/>
    <s v="Ideal Electrical corporation"/>
    <s v="LMP,INDIC,22.5MM,415VAC,WHITE"/>
    <n v="8"/>
    <s v="NOS"/>
    <n v="89.78374999999987"/>
    <m/>
    <n v="718.26999999999896"/>
    <n v="85393990"/>
    <n v="0.1"/>
    <n v="0"/>
    <n v="0"/>
    <n v="0"/>
    <n v="0.1"/>
    <n v="0"/>
    <n v="0.18"/>
    <s v="001/2017 -III390"/>
    <n v="71.826999999999899"/>
    <n v="0"/>
    <n v="7.1826999999999899"/>
    <n v="143.51034599999977"/>
    <n v="222.52004599999967"/>
    <s v="DOC PENDING_INV/EXIT/INV/083"/>
    <s v="2000CH010T2709060033"/>
    <s v="0T2709060033"/>
    <n v="292200123191"/>
    <s v="6001355"/>
    <d v="2022-01-05T00:00:00"/>
    <d v="2022-01-01T00:00:00"/>
    <e v="#N/A"/>
    <e v="#N/A"/>
    <e v="#N/A"/>
    <s v="Local"/>
    <m/>
    <m/>
    <m/>
    <m/>
    <m/>
    <m/>
    <n v="2000"/>
    <s v="CH01"/>
    <s v="0T2709060033"/>
    <s v="Verification Completed by NSS"/>
    <m/>
    <s v="GST/21-22/06028"/>
    <n v="8"/>
    <x v="1613"/>
    <s v="PHASE_1_ACT"/>
    <m/>
    <s v="DOCUMENTS REQUIRED FOR REMAINING QTY."/>
    <n v="1076"/>
    <x v="1"/>
    <n v="89.78374999999987"/>
    <d v="2022-01-01T00:00:00"/>
    <s v="(Q). MANUFACTURE OF ELECTRICAL EQUIPMENT"/>
    <n v="666"/>
    <n v="121"/>
    <n v="124.8"/>
    <n v="153"/>
    <n v="133.4"/>
    <n v="1.0689102564102564"/>
    <n v="1078"/>
    <n v="767.76616987179375"/>
    <m/>
    <m/>
  </r>
  <r>
    <n v="1656"/>
    <n v="292200824904"/>
    <x v="338"/>
    <s v="Ideal Electrical corporation"/>
    <s v="LMP,INDIC,22.5MM,63.5VAC,GREEN"/>
    <n v="8"/>
    <s v="NOS"/>
    <n v="89.765000000000001"/>
    <m/>
    <n v="718.12"/>
    <n v="85393990"/>
    <n v="0.1"/>
    <n v="0"/>
    <n v="0"/>
    <n v="0"/>
    <n v="0.1"/>
    <n v="0"/>
    <n v="0.18"/>
    <s v="001/2017 -III390"/>
    <n v="71.811999999999998"/>
    <n v="0"/>
    <n v="7.1812000000000005"/>
    <n v="143.48037600000001"/>
    <n v="222.47357600000001"/>
    <s v="DOC PENDING_INV/EXIT/INV/083"/>
    <s v="2000CH010T2709180038"/>
    <s v="0T2709180038"/>
    <n v="292200824904"/>
    <s v="6007733"/>
    <d v="2022-01-25T00:00:00"/>
    <d v="2022-01-21T00:00:00"/>
    <e v="#N/A"/>
    <e v="#N/A"/>
    <e v="#N/A"/>
    <s v="Local"/>
    <m/>
    <m/>
    <m/>
    <m/>
    <m/>
    <m/>
    <n v="2000"/>
    <s v="CH01"/>
    <s v="0T2709180038"/>
    <s v="Verification Completed by NSS"/>
    <m/>
    <s v="GST/21-22/06407"/>
    <n v="8"/>
    <x v="1614"/>
    <s v="PHASE_1_ACT"/>
    <m/>
    <s v="DOCUMENTS REQUIRED FOR REMAINING QTY."/>
    <n v="1056"/>
    <x v="1"/>
    <n v="89.765000000000001"/>
    <d v="2022-01-01T00:00:00"/>
    <s v="(Q). MANUFACTURE OF ELECTRICAL EQUIPMENT"/>
    <n v="666"/>
    <n v="121"/>
    <n v="124.8"/>
    <n v="153"/>
    <n v="133.4"/>
    <n v="1.0689102564102564"/>
    <n v="1078"/>
    <n v="767.60583333333329"/>
    <m/>
    <m/>
  </r>
  <r>
    <n v="1657"/>
    <n v="292100527180"/>
    <x v="477"/>
    <s v="Ambica Enterprise"/>
    <s v="FLG GUARD,STRIP,PP,6IN"/>
    <n v="6"/>
    <s v="EA"/>
    <n v="117"/>
    <m/>
    <n v="702"/>
    <n v="73071190"/>
    <n v="0.1"/>
    <s v="050/2017-377"/>
    <n v="0"/>
    <n v="0"/>
    <n v="0.1"/>
    <n v="0"/>
    <n v="0.18"/>
    <s v="001/2017-III221"/>
    <n v="70.2"/>
    <n v="0"/>
    <n v="7.0200000000000005"/>
    <n v="140.25960000000001"/>
    <n v="217.4796"/>
    <s v="DOC PENDING_INV/EXIT/INV/087"/>
    <s v="2000CH010P1795500040"/>
    <s v="0P1795500040"/>
    <n v="292100527180"/>
    <s v="6004842"/>
    <d v="2021-01-18T00:00:00"/>
    <d v="2021-01-18T00:00:00"/>
    <e v="#N/A"/>
    <e v="#N/A"/>
    <e v="#N/A"/>
    <s v="Local"/>
    <m/>
    <m/>
    <m/>
    <m/>
    <m/>
    <m/>
    <n v="2000"/>
    <s v="CH01"/>
    <s v="0P1795500040"/>
    <s v="Verification Completed by NSS"/>
    <m/>
    <s v="AE-215"/>
    <n v="6"/>
    <x v="1615"/>
    <s v="PHASE_2_ACT"/>
    <m/>
    <s v="DOCUMENTS REQUIRED FOR REMAINING QTY"/>
    <n v="1424"/>
    <x v="2"/>
    <n v="117"/>
    <d v="2021-01-01T00:00:00"/>
    <s v="(R). MANUFACTURE OF MACHINERY AND EQUIPMENT"/>
    <n v="722"/>
    <n v="109"/>
    <n v="115.3"/>
    <n v="153"/>
    <n v="130.80000000000001"/>
    <n v="1.1344319167389421"/>
    <n v="1443"/>
    <n v="796.37120555073727"/>
    <m/>
    <m/>
  </r>
  <r>
    <n v="1658"/>
    <n v="292304127662"/>
    <x v="478"/>
    <s v="Bharti Engineering"/>
    <s v="BRG,BALL,MET,7206 BECBP,30MM,62MM"/>
    <n v="1"/>
    <s v="NOS"/>
    <n v="700"/>
    <m/>
    <n v="700"/>
    <n v="84821011"/>
    <n v="7.4999999999999997E-2"/>
    <n v="0"/>
    <n v="0"/>
    <n v="0"/>
    <n v="0.1"/>
    <n v="0"/>
    <n v="0.18"/>
    <s v="001/2017-III369"/>
    <n v="52.5"/>
    <n v="0"/>
    <n v="5.25"/>
    <n v="136.39499999999998"/>
    <n v="194.14499999999998"/>
    <s v="DOC PENDING_INV/EXIT/INV/094"/>
    <s v="2000CH010T3002010213"/>
    <s v="0T3002010213"/>
    <n v="292304127662"/>
    <s v="6033488"/>
    <d v="2023-04-20T00:00:00"/>
    <d v="2023-04-19T00:00:00"/>
    <e v="#N/A"/>
    <e v="#N/A"/>
    <e v="#N/A"/>
    <s v="Local"/>
    <m/>
    <m/>
    <m/>
    <m/>
    <m/>
    <m/>
    <n v="2000"/>
    <s v="CH01"/>
    <s v="0T3002010213"/>
    <s v="New_Line item_ Addition"/>
    <m/>
    <s v="BE/23-24/50"/>
    <n v="1"/>
    <x v="1616"/>
    <s v="PHASE_2_ACT"/>
    <m/>
    <n v="1"/>
    <n v="603"/>
    <x v="2"/>
    <n v="700"/>
    <d v="2023-04-01T00:00:00"/>
    <s v="(R). MANUFACTURE OF MACHINERY AND EQUIPMENT"/>
    <n v="722"/>
    <n v="136"/>
    <n v="128.4"/>
    <n v="153"/>
    <n v="130.80000000000001"/>
    <n v="1.0186915887850467"/>
    <n v="623"/>
    <n v="713.08411214953276"/>
    <m/>
    <m/>
  </r>
  <r>
    <n v="1659"/>
    <n v="292308961420"/>
    <x v="471"/>
    <s v="James Walker"/>
    <s v="GSKT,SPW,CL300,SS304,2IN,73X92.10X4.5MM"/>
    <n v="13"/>
    <s v="EA"/>
    <n v="53"/>
    <m/>
    <n v="689"/>
    <n v="84849000"/>
    <n v="7.4999999999999997E-2"/>
    <n v="0"/>
    <n v="0"/>
    <n v="0"/>
    <n v="0.1"/>
    <n v="0"/>
    <n v="0.18"/>
    <s v="001/2017-III369B"/>
    <n v="51.674999999999997"/>
    <n v="0"/>
    <n v="5.1675000000000004"/>
    <n v="134.25164999999998"/>
    <n v="191.09414999999998"/>
    <s v="DOC PENDING_INV/EXIT/INV/093"/>
    <s v="2000CH010T2541430068"/>
    <s v="0T2541430068"/>
    <n v="292308961420"/>
    <s v="6073150"/>
    <d v="2023-08-23T00:00:00"/>
    <d v="2023-08-19T00:00:00"/>
    <e v="#N/A"/>
    <e v="#N/A"/>
    <e v="#N/A"/>
    <s v="Local"/>
    <m/>
    <m/>
    <m/>
    <m/>
    <m/>
    <m/>
    <n v="2000"/>
    <s v="CH01"/>
    <s v="0T2541430068"/>
    <s v="New_Line item_ Addition"/>
    <m/>
    <s v="23-24/DMP-3525"/>
    <n v="13"/>
    <x v="1617"/>
    <s v="PHASE_2_ACT"/>
    <m/>
    <m/>
    <n v="481"/>
    <x v="2"/>
    <n v="53"/>
    <d v="2023-08-01T00:00:00"/>
    <s v="(R). MANUFACTURE OF MACHINERY AND EQUIPMENT"/>
    <n v="722"/>
    <n v="140"/>
    <n v="128.5"/>
    <n v="153"/>
    <n v="130.80000000000001"/>
    <n v="1.0178988326848251"/>
    <n v="501"/>
    <n v="701.33229571984452"/>
    <m/>
    <m/>
  </r>
  <r>
    <n v="1660"/>
    <n v="292102088132"/>
    <x v="280"/>
    <s v="EMERSON PROCESS MANAGEMENT"/>
    <s v="WIPER,UPR,1J872806332,FISH-CO"/>
    <n v="3"/>
    <s v="EA"/>
    <n v="229"/>
    <m/>
    <n v="687"/>
    <n v="84819090"/>
    <n v="7.4999999999999997E-2"/>
    <n v="0"/>
    <n v="0"/>
    <n v="0"/>
    <n v="0.1"/>
    <n v="0"/>
    <n v="0.18"/>
    <s v="001/2017-III368"/>
    <n v="51.524999999999999"/>
    <n v="0"/>
    <n v="5.1524999999999999"/>
    <n v="133.86195000000001"/>
    <n v="190.53944999999999"/>
    <s v="DOC PENDING_INV/EXIT/INV/072"/>
    <s v="2000CH010P4102201953"/>
    <s v="0P4102201953"/>
    <n v="292102088132"/>
    <s v="6018188"/>
    <d v="2021-03-02T00:00:00"/>
    <d v="2021-02-23T00:00:00"/>
    <e v="#N/A"/>
    <e v="#N/A"/>
    <e v="#N/A"/>
    <s v="Local"/>
    <m/>
    <m/>
    <m/>
    <m/>
    <m/>
    <m/>
    <n v="2000"/>
    <s v="CH01"/>
    <s v="0P4102201953"/>
    <s v="Verification Completed by NSS"/>
    <m/>
    <n v="9320633410"/>
    <n v="3"/>
    <x v="1618"/>
    <s v="PHASE_1_ACT"/>
    <m/>
    <s v="DOCUMENTS REQUIRED FOR REMAINING QTY"/>
    <n v="1388"/>
    <x v="2"/>
    <n v="229"/>
    <d v="2021-02-01T00:00:00"/>
    <s v="(R). MANUFACTURE OF MACHINERY AND EQUIPMENT"/>
    <n v="722"/>
    <n v="110"/>
    <n v="115.4"/>
    <n v="153"/>
    <n v="130.80000000000001"/>
    <n v="1.1334488734835355"/>
    <n v="1412"/>
    <n v="778.67937608318891"/>
    <m/>
    <m/>
  </r>
  <r>
    <n v="1661"/>
    <n v="291703559184"/>
    <x v="430"/>
    <s v="Jay Project"/>
    <s v="LOCK WSHR,KPD 20/16 QF,4150001,KBL"/>
    <n v="4"/>
    <s v="NOS"/>
    <n v="168.75"/>
    <m/>
    <n v="675"/>
    <n v="84139120"/>
    <n v="7.4999999999999997E-2"/>
    <n v="0"/>
    <n v="0"/>
    <n v="0"/>
    <n v="0.1"/>
    <n v="0"/>
    <n v="0.18"/>
    <s v="001/2017-III308B"/>
    <n v="50.625"/>
    <n v="0"/>
    <n v="5.0625"/>
    <n v="131.52375000000001"/>
    <n v="187.21125000000001"/>
    <s v="DOC PENDING_INV/EXIT/INV/077"/>
    <s v="2000GS010P4205041538"/>
    <s v="0P4205041538"/>
    <n v="291703559184"/>
    <s v="6034417"/>
    <d v="2017-07-12T00:00:00"/>
    <d v="2017-05-25T00:00:00"/>
    <e v="#N/A"/>
    <e v="#N/A"/>
    <e v="#N/A"/>
    <s v="Local"/>
    <m/>
    <m/>
    <m/>
    <m/>
    <m/>
    <m/>
    <n v="2000"/>
    <s v="GS01"/>
    <s v="0P4205041538"/>
    <s v="Verification Completed by NSS"/>
    <s v="Phaze1_Part_2"/>
    <n v="17042"/>
    <n v="4"/>
    <x v="1619"/>
    <s v="PHASE_1_ACT"/>
    <m/>
    <n v="1"/>
    <n v="2758"/>
    <x v="2"/>
    <n v="168.75"/>
    <d v="2017-05-01T00:00:00"/>
    <s v="(R). MANUFACTURE OF MACHINERY AND EQUIPMENT"/>
    <n v="722"/>
    <n v="65"/>
    <n v="108.1"/>
    <n v="153"/>
    <n v="130.80000000000001"/>
    <n v="1.2099907493061981"/>
    <n v="2784"/>
    <n v="816.74375578168372"/>
    <m/>
    <m/>
  </r>
  <r>
    <n v="1662"/>
    <n v="291703559184"/>
    <x v="430"/>
    <s v="Jay Project"/>
    <s v="CIRCLIP,INTL,KPD 20/16 QF,4850001,KBL"/>
    <n v="4"/>
    <s v="NOS"/>
    <n v="168.75"/>
    <m/>
    <n v="675"/>
    <n v="84139120"/>
    <n v="7.4999999999999997E-2"/>
    <n v="0"/>
    <n v="0"/>
    <n v="0"/>
    <n v="0.1"/>
    <n v="0"/>
    <n v="0.18"/>
    <s v="001/2017-III308B"/>
    <n v="50.625"/>
    <n v="0"/>
    <n v="5.0625"/>
    <n v="131.52375000000001"/>
    <n v="187.21125000000001"/>
    <s v="DOC PENDING_INV/EXIT/INV/077"/>
    <s v="2000GS010P4205041539"/>
    <s v="0P4205041539"/>
    <n v="291703559184"/>
    <s v="6034417"/>
    <d v="2017-07-12T00:00:00"/>
    <d v="2017-05-25T00:00:00"/>
    <e v="#N/A"/>
    <e v="#N/A"/>
    <e v="#N/A"/>
    <s v="Local"/>
    <m/>
    <m/>
    <m/>
    <m/>
    <m/>
    <m/>
    <n v="2000"/>
    <s v="GS01"/>
    <s v="0P4205041539"/>
    <s v="Verification Completed by NSS"/>
    <s v="Phaze1_Part_2"/>
    <n v="17042"/>
    <n v="4"/>
    <x v="1619"/>
    <s v="PHASE_1_ACT"/>
    <m/>
    <n v="1"/>
    <n v="2758"/>
    <x v="2"/>
    <n v="168.75"/>
    <d v="2017-05-01T00:00:00"/>
    <s v="(R). MANUFACTURE OF MACHINERY AND EQUIPMENT"/>
    <n v="722"/>
    <n v="65"/>
    <n v="108.1"/>
    <n v="153"/>
    <n v="130.80000000000001"/>
    <n v="1.2099907493061981"/>
    <n v="2784"/>
    <n v="816.74375578168372"/>
    <m/>
    <m/>
  </r>
  <r>
    <n v="1663"/>
    <n v="291703264554"/>
    <x v="341"/>
    <s v="Jay Project"/>
    <s v="CIRCLIP,INTL,KPD 150/43,4850002,KBL"/>
    <n v="2"/>
    <s v="NOS"/>
    <n v="327.29500000000002"/>
    <m/>
    <n v="654.59"/>
    <n v="84139120"/>
    <n v="7.4999999999999997E-2"/>
    <n v="0"/>
    <n v="0"/>
    <n v="0"/>
    <n v="0.1"/>
    <n v="0"/>
    <n v="0.18"/>
    <s v="001/2017-III308B"/>
    <n v="49.094250000000002"/>
    <n v="0"/>
    <n v="4.9094250000000006"/>
    <n v="127.54686150000001"/>
    <n v="181.55053650000002"/>
    <s v="DOC PENDING_INV/EXIT/INV/077"/>
    <s v="2000CH010P4205041309"/>
    <s v="0P4205041309"/>
    <n v="291703264554"/>
    <s v="0031150"/>
    <d v="2017-06-17T00:00:00"/>
    <d v="2017-04-22T00:00:00"/>
    <e v="#N/A"/>
    <e v="#N/A"/>
    <e v="#N/A"/>
    <s v="Local"/>
    <m/>
    <m/>
    <m/>
    <m/>
    <m/>
    <m/>
    <n v="2000"/>
    <s v="CH01"/>
    <s v="0P4205041309"/>
    <s v="Verification Completed by NSS"/>
    <s v="Phaze1_Part_2"/>
    <n v="17018"/>
    <n v="2"/>
    <x v="1620"/>
    <s v="PHASE_1_ACT"/>
    <m/>
    <n v="1"/>
    <n v="2791"/>
    <x v="2"/>
    <n v="327.29500000000002"/>
    <d v="2017-04-01T00:00:00"/>
    <s v="(R). MANUFACTURE OF MACHINERY AND EQUIPMENT"/>
    <n v="722"/>
    <n v="64"/>
    <n v="108.3"/>
    <n v="153"/>
    <n v="130.80000000000001"/>
    <n v="1.2077562326869808"/>
    <n v="2814"/>
    <n v="790.58515235457082"/>
    <m/>
    <m/>
  </r>
  <r>
    <n v="1664"/>
    <n v="291810095511"/>
    <x v="203"/>
    <s v="GMMCO Limited"/>
    <s v="O-RING,SEAL,3J7354,CAT"/>
    <n v="9"/>
    <s v="EA"/>
    <n v="72.341111111111118"/>
    <m/>
    <n v="651.07000000000005"/>
    <n v="40169390"/>
    <n v="0.1"/>
    <m/>
    <n v="0"/>
    <m/>
    <n v="0.1"/>
    <m/>
    <n v="0.18"/>
    <s v="001/2017-III123A"/>
    <n v="65.107000000000014"/>
    <n v="0"/>
    <n v="6.5107000000000017"/>
    <n v="130.083786"/>
    <n v="201.70148600000002"/>
    <s v="DOC PENDING_INV/EXIT/INV/095"/>
    <s v="2000CH010P1201050168"/>
    <s v="0P1201050168"/>
    <n v="291810095511"/>
    <s v="6077906"/>
    <d v="2018-11-19T00:00:00"/>
    <d v="2018-11-13T00:00:00"/>
    <e v="#N/A"/>
    <e v="#N/A"/>
    <e v="#N/A"/>
    <s v="Local"/>
    <m/>
    <m/>
    <m/>
    <m/>
    <m/>
    <m/>
    <n v="2000"/>
    <s v="CH01"/>
    <s v="0P1201050168"/>
    <s v="Verification Completed by NSS"/>
    <s v="Phaze1_Part_2"/>
    <s v="PS231801452"/>
    <n v="9"/>
    <x v="1621"/>
    <s v="PHASE_3_ACT"/>
    <m/>
    <m/>
    <n v="2221"/>
    <x v="2"/>
    <n v="72.341111111111118"/>
    <d v="2018-11-01T00:00:00"/>
    <s v="(R). MANUFACTURE OF MACHINERY AND EQUIPMENT"/>
    <n v="722"/>
    <n v="83"/>
    <n v="111.9"/>
    <n v="153"/>
    <n v="130.80000000000001"/>
    <n v="1.1689008042895443"/>
    <n v="2235"/>
    <n v="761.03624664879374"/>
    <m/>
    <m/>
  </r>
  <r>
    <n v="1665"/>
    <n v="291806450655"/>
    <x v="160"/>
    <s v="Etech Appliances"/>
    <s v="TRIGGER,67,F/CS40Y,HITACHI"/>
    <n v="26"/>
    <s v="EA"/>
    <n v="24.843846153846155"/>
    <m/>
    <n v="645.94000000000005"/>
    <n v="84242000"/>
    <n v="7.4999999999999997E-2"/>
    <n v="0"/>
    <n v="0"/>
    <n v="0"/>
    <n v="0.1"/>
    <n v="0"/>
    <n v="0.18"/>
    <s v="001/2017 - III325"/>
    <n v="48.445500000000003"/>
    <n v="0"/>
    <n v="4.8445500000000008"/>
    <n v="125.86140900000002"/>
    <n v="179.15145900000002"/>
    <s v="DOC PENDING_INV/EXIT/INV/084"/>
    <s v="2000CH010T4003060025"/>
    <s v="0T4003060025"/>
    <n v="291806450655"/>
    <s v="6051114"/>
    <d v="2018-08-01T00:00:00"/>
    <d v="2018-07-31T00:00:00"/>
    <e v="#N/A"/>
    <e v="#N/A"/>
    <e v="#N/A"/>
    <s v="Local"/>
    <m/>
    <m/>
    <m/>
    <m/>
    <m/>
    <m/>
    <n v="2000"/>
    <s v="CH01"/>
    <s v="0T4003060025"/>
    <s v="Verification Completed by NSS"/>
    <m/>
    <n v="18199592"/>
    <n v="26"/>
    <x v="1622"/>
    <s v="PHASE_1_ACT"/>
    <m/>
    <n v="1"/>
    <n v="2326"/>
    <x v="2"/>
    <n v="24.843846153846155"/>
    <d v="2018-07-01T00:00:00"/>
    <s v="(R). MANUFACTURE OF MACHINERY AND EQUIPMENT"/>
    <n v="722"/>
    <n v="79"/>
    <n v="110.9"/>
    <n v="153"/>
    <n v="130.80000000000001"/>
    <n v="1.1794409377817854"/>
    <n v="2358"/>
    <n v="761.84807935076651"/>
    <m/>
    <m/>
  </r>
  <r>
    <n v="1666"/>
    <n v="291804547123"/>
    <x v="282"/>
    <s v="KM Fasteners Pvt. Ltd."/>
    <s v="STBLT+N,A193-B7,UNC,150MM,5/8IN"/>
    <n v="16"/>
    <s v="EA"/>
    <n v="39.608750000000001"/>
    <m/>
    <n v="633.74"/>
    <s v="73180000 / 73181190"/>
    <n v="0.15"/>
    <n v="0"/>
    <n v="0"/>
    <n v="0"/>
    <n v="0.1"/>
    <n v="0"/>
    <n v="0.18"/>
    <s v="001/2017 - III232"/>
    <n v="95.060999999999993"/>
    <n v="0"/>
    <n v="9.5061"/>
    <n v="132.89527799999999"/>
    <n v="237.462378"/>
    <s v="DOC PENDING_INV/EXIT/INV/081"/>
    <s v="2000CH010T1538610415"/>
    <s v="0T1538610415"/>
    <n v="291804547123"/>
    <s v="6036296"/>
    <d v="2018-06-01T00:00:00"/>
    <d v="2018-05-31T00:00:00"/>
    <e v="#N/A"/>
    <e v="#N/A"/>
    <e v="#N/A"/>
    <s v="Local"/>
    <m/>
    <m/>
    <m/>
    <m/>
    <m/>
    <m/>
    <n v="2000"/>
    <s v="CH01"/>
    <s v="0T1538610415"/>
    <s v="Verification Completed by NSS"/>
    <m/>
    <n v="874"/>
    <n v="16"/>
    <x v="1623"/>
    <s v="PHASE_1_ACT"/>
    <m/>
    <m/>
    <n v="2387"/>
    <x v="2"/>
    <n v="39.608750000000001"/>
    <d v="2018-05-01T00:00:00"/>
    <s v="(R). MANUFACTURE OF MACHINERY AND EQUIPMENT"/>
    <n v="722"/>
    <n v="77"/>
    <n v="109.9"/>
    <n v="153"/>
    <n v="130.80000000000001"/>
    <n v="1.1901728844404005"/>
    <n v="2419"/>
    <n v="754.26016378525946"/>
    <m/>
    <m/>
  </r>
  <r>
    <n v="1667"/>
    <n v="291807684674"/>
    <x v="113"/>
    <s v="The Bombay Tools &amp; Hardware Mart"/>
    <s v="SHEET,GSKT,OIL PAPER,0.1MM"/>
    <n v="18"/>
    <s v="NOS"/>
    <n v="35"/>
    <m/>
    <n v="630"/>
    <n v="48109900"/>
    <n v="0.1"/>
    <n v="0"/>
    <n v="0"/>
    <n v="0"/>
    <n v="0.1"/>
    <n v="0"/>
    <n v="0.12"/>
    <s v="001/2017 - II119"/>
    <n v="63"/>
    <n v="0"/>
    <n v="6.3000000000000007"/>
    <n v="83.915999999999997"/>
    <n v="153.21600000000001"/>
    <s v="DOC PENDING_INV/EXIT/INV/083"/>
    <s v="2000CH010T2549880017"/>
    <s v="0T2549880017"/>
    <n v="291807684674"/>
    <s v="6060357"/>
    <d v="2018-09-06T00:00:00"/>
    <d v="2018-08-20T00:00:00"/>
    <e v="#N/A"/>
    <e v="#N/A"/>
    <e v="#N/A"/>
    <s v="Local"/>
    <m/>
    <m/>
    <m/>
    <m/>
    <m/>
    <m/>
    <n v="2000"/>
    <s v="CH01"/>
    <s v="0T2549880017"/>
    <s v="Verification Completed by NSS"/>
    <m/>
    <n v="26822"/>
    <n v="18"/>
    <x v="1624"/>
    <s v="PHASE_1_ACT"/>
    <m/>
    <s v="DOCUMENTS REQUIRED FOR REMAINING QTY."/>
    <n v="2306"/>
    <x v="2"/>
    <n v="35"/>
    <d v="2018-08-01T00:00:00"/>
    <s v="(R). MANUFACTURE OF MACHINERY AND EQUIPMENT"/>
    <n v="722"/>
    <n v="80"/>
    <n v="111.2"/>
    <n v="153"/>
    <n v="130.80000000000001"/>
    <n v="1.1762589928057554"/>
    <n v="2327"/>
    <n v="741.04316546762595"/>
    <m/>
    <m/>
  </r>
  <r>
    <n v="1668"/>
    <n v="291806902634"/>
    <x v="215"/>
    <s v="Shree Ram Corporation"/>
    <s v="PLUG TOP,IND,METAL CLAD,24VAC,20A"/>
    <n v="5"/>
    <s v="EA"/>
    <n v="125"/>
    <m/>
    <n v="625"/>
    <n v="85366990"/>
    <n v="0.1"/>
    <n v="0"/>
    <n v="0"/>
    <n v="0"/>
    <n v="0.1"/>
    <n v="0"/>
    <n v="0.18"/>
    <s v="001/2017 - III388A"/>
    <n v="62.5"/>
    <n v="0"/>
    <n v="6.25"/>
    <n v="124.875"/>
    <n v="193.625"/>
    <s v="DOC PENDING_INV/EXIT/INV/084"/>
    <s v="2000GS010T4609010070"/>
    <s v="0T4609010070"/>
    <n v="291806902634"/>
    <s v="6054603"/>
    <d v="2018-08-14T00:00:00"/>
    <d v="2018-08-13T00:00:00"/>
    <e v="#N/A"/>
    <e v="#N/A"/>
    <e v="#N/A"/>
    <s v="Local"/>
    <m/>
    <m/>
    <m/>
    <m/>
    <m/>
    <m/>
    <n v="2000"/>
    <s v="GS01"/>
    <s v="0T4609010070"/>
    <s v="Verification Completed by NSS"/>
    <m/>
    <n v="391"/>
    <n v="5"/>
    <x v="1625"/>
    <s v="PHASE_1_ACT"/>
    <m/>
    <s v="INCORRECT DTAP DETAIL CORRECT DETAIL IS REQ ID 291801768311, DTAP NO. 6014715 DTD 01-03-2018"/>
    <n v="2313"/>
    <x v="1"/>
    <n v="125"/>
    <d v="2018-08-01T00:00:00"/>
    <s v="(Q). MANUFACTURE OF ELECTRICAL EQUIPMENT"/>
    <n v="666"/>
    <n v="80"/>
    <n v="111.8"/>
    <n v="153"/>
    <n v="133.4"/>
    <n v="1.1932021466905189"/>
    <n v="2327"/>
    <n v="745.75134168157433"/>
    <m/>
    <m/>
  </r>
  <r>
    <n v="1669"/>
    <n v="291504595841"/>
    <x v="479"/>
    <s v="KIRLOSKAR EBARA PUMPS LIMITED"/>
    <s v="KEY,A276,KSOSO5120100100/39.2,KEPL"/>
    <n v="1"/>
    <s v="NOS"/>
    <n v="623.13"/>
    <m/>
    <n v="623.13"/>
    <n v="84139120"/>
    <n v="7.4999999999999997E-2"/>
    <n v="0"/>
    <n v="0"/>
    <n v="0"/>
    <n v="0.1"/>
    <n v="0"/>
    <n v="0.18"/>
    <s v="001/2017-III308B"/>
    <n v="46.734749999999998"/>
    <n v="0"/>
    <n v="4.6734749999999998"/>
    <n v="121.41688049999999"/>
    <n v="172.82510550000001"/>
    <s v="DOC PENDING_INV/EXIT/INV/077"/>
    <s v="2000GS010P4205041215"/>
    <s v="0P4205041215"/>
    <n v="291504595841"/>
    <n v="19061"/>
    <d v="2015-11-19T00:00:00"/>
    <d v="2015-09-30T00:00:00"/>
    <e v="#N/A"/>
    <e v="#N/A"/>
    <e v="#N/A"/>
    <s v="Local"/>
    <m/>
    <m/>
    <m/>
    <m/>
    <m/>
    <m/>
    <n v="2000"/>
    <s v="GS01"/>
    <s v="0P4205041215"/>
    <s v="Verification Completed by NSS"/>
    <s v="Phaze1_Part_2"/>
    <n v="1500000298"/>
    <n v="1"/>
    <x v="1626"/>
    <s v="PHASE_1_ACT"/>
    <m/>
    <n v="1"/>
    <n v="3361"/>
    <x v="2"/>
    <n v="623.13"/>
    <d v="2015-09-01T00:00:00"/>
    <s v="(R). MANUFACTURE OF MACHINERY AND EQUIPMENT"/>
    <n v="722"/>
    <n v="45"/>
    <n v="108.3"/>
    <n v="153"/>
    <n v="130.80000000000001"/>
    <n v="1.2077562326869808"/>
    <n v="3392"/>
    <n v="752.58914127423839"/>
    <m/>
    <m/>
  </r>
  <r>
    <n v="1670"/>
    <n v="171802669975"/>
    <x v="480"/>
    <s v="Coperion K-Tron (Switzerland) LLC"/>
    <s v="SEAL RING,NBR,PERBUNAN,9585-40310,K-TRON"/>
    <n v="1"/>
    <s v="EA"/>
    <n v="623.09"/>
    <m/>
    <n v="623.09"/>
    <s v="392690 / 39269099"/>
    <n v="0.15"/>
    <m/>
    <n v="0"/>
    <n v="0"/>
    <n v="0.1"/>
    <n v="0"/>
    <n v="0.18"/>
    <s v="001/2017-III111"/>
    <n v="93.463499999999996"/>
    <n v="0"/>
    <n v="9.3463499999999993"/>
    <n v="130.66197299999999"/>
    <n v="233.47182299999997"/>
    <s v="DOC PENDING_INV/EXIT/INV/085"/>
    <s v="2000CH010P0655810050"/>
    <s v="0P0655810050"/>
    <e v="#N/A"/>
    <e v="#N/A"/>
    <e v="#N/A"/>
    <d v="2018-10-01T00:00:00"/>
    <n v="171802669975"/>
    <s v="1004368"/>
    <d v="2018-10-12T00:00:00"/>
    <s v="Import"/>
    <m/>
    <m/>
    <m/>
    <m/>
    <m/>
    <m/>
    <n v="2000"/>
    <s v="CH01"/>
    <s v="0P0655810050"/>
    <s v="Verification Completed by NSS"/>
    <m/>
    <n v="30175312"/>
    <n v="1"/>
    <x v="1627"/>
    <s v="PHASE_2_ACT"/>
    <m/>
    <m/>
    <n v="2264"/>
    <x v="2"/>
    <n v="623.09"/>
    <d v="2018-10-01T00:00:00"/>
    <s v="(R). MANUFACTURE OF MACHINERY AND EQUIPMENT"/>
    <n v="722"/>
    <n v="82"/>
    <n v="111.5"/>
    <n v="153"/>
    <n v="130.80000000000001"/>
    <n v="1.1730941704035875"/>
    <n v="2266"/>
    <n v="730.94324663677139"/>
    <m/>
    <m/>
  </r>
  <r>
    <n v="1671"/>
    <n v="291606046093"/>
    <x v="295"/>
    <s v="Eagle Burgmann India Pvt. Ltd."/>
    <s v="SET SCR,HSS,09-H75VKP-D1/50/13,EAGLEBUR"/>
    <n v="2"/>
    <s v="NOS"/>
    <n v="166"/>
    <m/>
    <n v="332"/>
    <n v="84842000"/>
    <n v="7.4999999999999997E-2"/>
    <n v="0"/>
    <n v="0"/>
    <n v="0"/>
    <n v="0.1"/>
    <n v="0"/>
    <n v="0.18"/>
    <s v="001/2017-III369B"/>
    <n v="24.9"/>
    <n v="0"/>
    <n v="2.4900000000000002"/>
    <n v="64.69019999999999"/>
    <n v="92.080199999999991"/>
    <s v="DOC PENDING_INV/EXIT/INV/069"/>
    <s v="2000GS010P3034071237"/>
    <s v="0P3034071237"/>
    <n v="291606046093"/>
    <s v="0056972"/>
    <d v="2016-12-26T00:00:00"/>
    <d v="2016-11-30T00:00:00"/>
    <e v="#N/A"/>
    <e v="#N/A"/>
    <e v="#N/A"/>
    <s v="Local"/>
    <m/>
    <m/>
    <m/>
    <m/>
    <m/>
    <m/>
    <n v="2000"/>
    <s v="GS01"/>
    <s v="0P3034071237"/>
    <s v="Verification Completed by NSS"/>
    <m/>
    <n v="2946"/>
    <n v="2"/>
    <x v="1628"/>
    <s v="PHASE_1_ACT"/>
    <m/>
    <m/>
    <n v="2934"/>
    <x v="2"/>
    <n v="309.35500000000002"/>
    <d v="2016-11-01T00:00:00"/>
    <s v="(R). MANUFACTURE OF MACHINERY AND EQUIPMENT"/>
    <n v="722"/>
    <n v="59"/>
    <n v="107.5"/>
    <n v="153"/>
    <n v="130.80000000000001"/>
    <n v="1.2167441860465118"/>
    <n v="2965"/>
    <n v="752.81179534883734"/>
    <m/>
    <m/>
  </r>
  <r>
    <n v="1672"/>
    <n v="292309144536"/>
    <x v="340"/>
    <s v="Ideal Electrical corporation"/>
    <s v="CONNR,TUBE,CU,150MM²"/>
    <n v="5"/>
    <s v="NOS"/>
    <n v="122.8559999999998"/>
    <m/>
    <n v="614.27999999999895"/>
    <n v="85369090"/>
    <n v="0.1"/>
    <n v="0"/>
    <n v="0"/>
    <n v="0"/>
    <n v="0.1"/>
    <n v="0"/>
    <n v="0.18"/>
    <s v="001/2017-III388A"/>
    <n v="61.427999999999898"/>
    <n v="0"/>
    <n v="6.1427999999999905"/>
    <n v="122.73314399999978"/>
    <n v="190.30394399999966"/>
    <s v="DOC PENDING_INV/EXIT/INV/094"/>
    <s v="2000CH010T5578900071"/>
    <s v="0T5578900071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71"/>
    <s v="New_Line item_ Addition"/>
    <m/>
    <s v="GST/23-24/3680"/>
    <n v="5"/>
    <x v="1629"/>
    <s v="PHASE_2_ACT"/>
    <m/>
    <s v="Documents required for remaining qty"/>
    <n v="474"/>
    <x v="2"/>
    <n v="122.8559999999998"/>
    <d v="2023-08-01T00:00:00"/>
    <s v="(R). MANUFACTURE OF MACHINERY AND EQUIPMENT"/>
    <n v="722"/>
    <n v="140"/>
    <n v="128.5"/>
    <n v="153"/>
    <n v="130.80000000000001"/>
    <n v="1.0178988326848251"/>
    <n v="501"/>
    <n v="625.27489494163331"/>
    <m/>
    <m/>
  </r>
  <r>
    <n v="1673"/>
    <n v="291905575776"/>
    <x v="481"/>
    <s v="Swelore Engineering Pvt. Ltd."/>
    <s v="O-RING,46101402P55,SWELORE"/>
    <n v="6"/>
    <s v="NOS"/>
    <n v="101.97000000000001"/>
    <m/>
    <n v="611.82000000000005"/>
    <n v="84139110"/>
    <n v="7.4999999999999997E-2"/>
    <n v="0"/>
    <n v="0"/>
    <n v="0"/>
    <n v="0.1"/>
    <n v="0"/>
    <n v="0.18"/>
    <s v="001/2017-III317A"/>
    <n v="45.886500000000005"/>
    <n v="0"/>
    <n v="4.5886500000000003"/>
    <n v="119.213127"/>
    <n v="169.688277"/>
    <s v="DOC PENDING_INV/EXIT/INV/075"/>
    <s v="2000CH010P4204030072"/>
    <s v="0P4204030072"/>
    <n v="291905575776"/>
    <s v="6040331"/>
    <d v="2019-06-11T00:00:00"/>
    <d v="2019-03-31T00:00:00"/>
    <e v="#N/A"/>
    <e v="#N/A"/>
    <e v="#N/A"/>
    <s v="Local"/>
    <m/>
    <m/>
    <m/>
    <m/>
    <m/>
    <m/>
    <n v="2000"/>
    <s v="CH01"/>
    <s v="0P4204030072"/>
    <s v="Verification Completed by NSS"/>
    <m/>
    <s v="SEPL/1400/18-19"/>
    <n v="6"/>
    <x v="1630"/>
    <s v="PHASE_1_ACT"/>
    <m/>
    <s v="DOCUMENTS REQUIRED FOR REMAINING QUANTITY"/>
    <n v="2083"/>
    <x v="2"/>
    <n v="101.97000000000001"/>
    <d v="2019-03-01T00:00:00"/>
    <s v="(R). MANUFACTURE OF MACHINERY AND EQUIPMENT"/>
    <n v="722"/>
    <n v="87"/>
    <n v="112.3"/>
    <n v="153"/>
    <n v="130.80000000000001"/>
    <n v="1.1647373107747108"/>
    <n v="2115"/>
    <n v="712.6095814781836"/>
    <m/>
    <m/>
  </r>
  <r>
    <n v="1674"/>
    <n v="291601589720"/>
    <x v="443"/>
    <s v="Dresser-Rand India Private Limited"/>
    <s v="O-RING,20A11CM457,DRES-RAN"/>
    <n v="4"/>
    <s v="EA"/>
    <n v="154.6"/>
    <m/>
    <n v="618.4"/>
    <n v="84149019"/>
    <n v="7.4999999999999997E-2"/>
    <n v="0"/>
    <n v="0"/>
    <n v="0"/>
    <n v="0.1"/>
    <n v="0"/>
    <n v="0.18"/>
    <s v="001/2017-III317B"/>
    <n v="46.379999999999995"/>
    <n v="0"/>
    <n v="4.6379999999999999"/>
    <n v="120.49524"/>
    <n v="171.51324"/>
    <s v="DOC PENDING_INV/EXIT/INV/064"/>
    <s v="2000GS010P0801040209"/>
    <s v="0P0801040209"/>
    <n v="291601589720"/>
    <s v="0015430"/>
    <d v="2016-04-07T00:00:00"/>
    <d v="2016-02-25T00:00:00"/>
    <e v="#N/A"/>
    <e v="#N/A"/>
    <e v="#N/A"/>
    <s v="Local"/>
    <m/>
    <m/>
    <m/>
    <m/>
    <m/>
    <m/>
    <n v="2000"/>
    <s v="GS01"/>
    <s v="0P0801040209"/>
    <s v="Verification Completed by NSS"/>
    <s v="Phaze_2"/>
    <n v="1390"/>
    <n v="4"/>
    <x v="1631"/>
    <s v="PHASE_1_ACT"/>
    <m/>
    <s v="NIL"/>
    <n v="3213"/>
    <x v="2"/>
    <n v="149.05000000000001"/>
    <d v="2016-02-01T00:00:00"/>
    <s v="(R). MANUFACTURE OF MACHINERY AND EQUIPMENT"/>
    <n v="722"/>
    <n v="50"/>
    <n v="108.1"/>
    <n v="153"/>
    <n v="130.80000000000001"/>
    <n v="1.2099907493061981"/>
    <n v="3239"/>
    <n v="721.39648473635532"/>
    <m/>
    <m/>
  </r>
  <r>
    <n v="1675"/>
    <n v="292007963855"/>
    <x v="156"/>
    <s v="Goodrich Gasket Pvt. Ltd."/>
    <s v="GSKT,FLR,NBR,CL150,12IN"/>
    <n v="2"/>
    <s v="NOS"/>
    <n v="286.42500000000001"/>
    <m/>
    <n v="572.85"/>
    <n v="84841010"/>
    <n v="7.4999999999999997E-2"/>
    <n v="0"/>
    <n v="0"/>
    <n v="0"/>
    <n v="0.1"/>
    <n v="0"/>
    <n v="0.18"/>
    <s v="001/2017 - III369B"/>
    <n v="42.963749999999997"/>
    <n v="0"/>
    <n v="4.2963750000000003"/>
    <n v="111.6198225"/>
    <n v="158.87994749999999"/>
    <s v="DOC PENDING_INV/EXIT/INV/082"/>
    <s v="2000CH010T2545780042"/>
    <s v="0T2545780042"/>
    <n v="292007963855"/>
    <s v="6071324"/>
    <d v="2020-10-12T00:00:00"/>
    <d v="2020-10-05T00:00:00"/>
    <e v="#N/A"/>
    <e v="#N/A"/>
    <e v="#N/A"/>
    <s v="Local"/>
    <m/>
    <m/>
    <m/>
    <m/>
    <m/>
    <m/>
    <n v="2000"/>
    <s v="CH01"/>
    <s v="0T2545780042"/>
    <s v="Verification Completed by NSS"/>
    <m/>
    <s v="SD/201000440"/>
    <n v="2"/>
    <x v="1632"/>
    <s v="PHASE_1_ACT"/>
    <m/>
    <m/>
    <n v="1529"/>
    <x v="2"/>
    <n v="286.42500000000001"/>
    <d v="2020-10-01T00:00:00"/>
    <s v="(R). MANUFACTURE OF MACHINERY AND EQUIPMENT"/>
    <n v="722"/>
    <n v="106"/>
    <n v="114.2"/>
    <n v="153"/>
    <n v="130.80000000000001"/>
    <n v="1.1453590192644485"/>
    <n v="1535"/>
    <n v="656.11891418563937"/>
    <m/>
    <m/>
  </r>
  <r>
    <n v="1676"/>
    <n v="291908012185"/>
    <x v="482"/>
    <s v="Samson Controls Pvt. Ltd."/>
    <s v="SEALING RING,8414-2582,SAMSON"/>
    <n v="3"/>
    <s v="NOS"/>
    <n v="190.463333333333"/>
    <m/>
    <n v="571.38999999999896"/>
    <n v="84819090"/>
    <n v="7.4999999999999997E-2"/>
    <n v="0"/>
    <n v="0"/>
    <m/>
    <n v="0.1"/>
    <n v="0"/>
    <n v="0.18"/>
    <s v="001/2017-III368"/>
    <n v="42.854249999999922"/>
    <n v="0"/>
    <n v="4.285424999999992"/>
    <n v="111.33534149999979"/>
    <n v="158.4750164999997"/>
    <s v="DOC PENDING_INV/EXIT/INV/073"/>
    <s v="2000CH010P4102211856"/>
    <s v="0P4102211856"/>
    <n v="291908012185"/>
    <s v="6058891"/>
    <d v="2019-08-19T00:00:00"/>
    <d v="2019-07-31T00:00:00"/>
    <e v="#N/A"/>
    <e v="#N/A"/>
    <e v="#N/A"/>
    <s v="Local"/>
    <m/>
    <m/>
    <m/>
    <m/>
    <m/>
    <m/>
    <n v="2000"/>
    <s v="CH01"/>
    <s v="0P4102211856"/>
    <s v="Verification Completed by NSS"/>
    <s v="Phaze_2"/>
    <s v="19-20/E1/001351"/>
    <n v="3"/>
    <x v="1633"/>
    <s v="PHASE_1_ACT"/>
    <m/>
    <s v="Documents required for remaining qty"/>
    <n v="1961"/>
    <x v="2"/>
    <n v="190.463333333333"/>
    <d v="2019-07-01T00:00:00"/>
    <s v="(R). MANUFACTURE OF MACHINERY AND EQUIPMENT"/>
    <n v="722"/>
    <n v="91"/>
    <n v="113.2"/>
    <n v="153"/>
    <n v="130.80000000000001"/>
    <n v="1.1554770318021201"/>
    <n v="1993"/>
    <n v="660.22802120141228"/>
    <m/>
    <m/>
  </r>
  <r>
    <n v="1677"/>
    <n v="291700024372"/>
    <x v="336"/>
    <s v="Eagle Burgmann India Pvt. Ltd."/>
    <s v="SET SCR,B02902+0B/944.27,EAGLEBUR"/>
    <n v="4"/>
    <s v="EA"/>
    <n v="149.4"/>
    <m/>
    <n v="597.6"/>
    <n v="84842000"/>
    <n v="7.4999999999999997E-2"/>
    <n v="0"/>
    <n v="0"/>
    <n v="0"/>
    <n v="0.1"/>
    <n v="0"/>
    <n v="0.18"/>
    <s v="001/2017-III369B"/>
    <n v="44.82"/>
    <n v="0"/>
    <n v="4.4820000000000002"/>
    <n v="116.44236000000001"/>
    <n v="165.74436"/>
    <s v="DOC PENDING_INV/EXIT/INV/068"/>
    <s v="2000GS010P3034070878"/>
    <s v="0P3034070878"/>
    <n v="291700024372"/>
    <s v="0001022"/>
    <d v="2017-01-07T00:00:00"/>
    <d v="2016-12-22T00:00:00"/>
    <e v="#N/A"/>
    <e v="#N/A"/>
    <e v="#N/A"/>
    <s v="Local"/>
    <m/>
    <m/>
    <m/>
    <m/>
    <m/>
    <m/>
    <n v="2000"/>
    <s v="GS01"/>
    <s v="0P3034070878"/>
    <s v="Verification Completed by NSS"/>
    <m/>
    <n v="5158"/>
    <n v="4"/>
    <x v="1634"/>
    <s v="PHASE_1_ACT"/>
    <m/>
    <n v="1"/>
    <n v="2912"/>
    <x v="2"/>
    <n v="142.28749999999974"/>
    <d v="2016-12-01T00:00:00"/>
    <s v="(R). MANUFACTURE OF MACHINERY AND EQUIPMENT"/>
    <n v="722"/>
    <n v="60"/>
    <n v="108.3"/>
    <n v="153"/>
    <n v="130.80000000000001"/>
    <n v="1.2077562326869808"/>
    <n v="2935"/>
    <n v="687.39445983379392"/>
    <m/>
    <m/>
  </r>
  <r>
    <n v="1678"/>
    <n v="291602689980"/>
    <x v="405"/>
    <s v="EKON ABRASIVES"/>
    <s v="PAPER,EMERY,11X9IN,80GR"/>
    <n v="43"/>
    <s v="EA"/>
    <n v="13.180465116279045"/>
    <m/>
    <n v="566.75999999999897"/>
    <n v="68052010"/>
    <n v="0.1"/>
    <n v="0"/>
    <n v="0"/>
    <n v="0"/>
    <n v="0.1"/>
    <n v="0"/>
    <n v="0.18"/>
    <s v="001/2017 -III179"/>
    <n v="56.675999999999902"/>
    <n v="0"/>
    <n v="5.6675999999999904"/>
    <n v="113.2386479999998"/>
    <n v="175.58224799999971"/>
    <s v="DOC PENDING_INV/EXIT/INV/081"/>
    <s v="2000GS010T0116350003"/>
    <s v="0T0116350003"/>
    <n v="291602689980"/>
    <s v="0028271"/>
    <d v="2016-06-24T00:00:00"/>
    <d v="2016-06-07T00:00:00"/>
    <e v="#N/A"/>
    <e v="#N/A"/>
    <e v="#N/A"/>
    <s v="Local"/>
    <m/>
    <m/>
    <m/>
    <m/>
    <m/>
    <m/>
    <n v="2000"/>
    <s v="GS01"/>
    <s v="0T0116350003"/>
    <s v="Verification Completed by NSS"/>
    <m/>
    <n v="1713758"/>
    <n v="43"/>
    <x v="1635"/>
    <s v="PHASE_1_ACT"/>
    <m/>
    <m/>
    <n v="3110"/>
    <x v="2"/>
    <n v="13.180465116279045"/>
    <d v="2016-06-01T00:00:00"/>
    <s v="(R). MANUFACTURE OF MACHINERY AND EQUIPMENT"/>
    <n v="722"/>
    <n v="54"/>
    <n v="108"/>
    <n v="153"/>
    <n v="130.80000000000001"/>
    <n v="1.2111111111111112"/>
    <n v="3118"/>
    <n v="686.40933333333214"/>
    <m/>
    <m/>
  </r>
  <r>
    <n v="1679"/>
    <n v="291600233702"/>
    <x v="194"/>
    <s v="Emerson Process Management"/>
    <s v="PCKG,17D29,1V2396X0022,FISH-CO"/>
    <n v="4"/>
    <s v="EA"/>
    <n v="139.14250000000001"/>
    <m/>
    <n v="556.57000000000005"/>
    <n v="84819090"/>
    <n v="7.4999999999999997E-2"/>
    <n v="0"/>
    <n v="0"/>
    <n v="0"/>
    <n v="0.1"/>
    <n v="0"/>
    <n v="0.18"/>
    <s v="001/2017-III368"/>
    <n v="41.742750000000001"/>
    <n v="0"/>
    <n v="4.1742750000000006"/>
    <n v="108.4476645"/>
    <n v="154.3646895"/>
    <s v="DOC PENDING_INV/EXIT/INV/072"/>
    <s v="2000GS010P4102210046"/>
    <s v="0P4102210046"/>
    <n v="291600233702"/>
    <n v="2722"/>
    <d v="2016-01-20T00:00:00"/>
    <d v="2015-12-30T00:00:00"/>
    <e v="#N/A"/>
    <e v="#N/A"/>
    <e v="#N/A"/>
    <s v="Local"/>
    <m/>
    <m/>
    <m/>
    <m/>
    <m/>
    <m/>
    <n v="2000"/>
    <s v="GS01"/>
    <s v="0P4102210046"/>
    <s v="Verification Completed by NSS"/>
    <m/>
    <n v="6315002660"/>
    <n v="4"/>
    <x v="1636"/>
    <s v="PHASE_1_ACT"/>
    <m/>
    <s v="ITEM DOES NOT MATCH WITH INVOICE"/>
    <n v="3270"/>
    <x v="2"/>
    <n v="139.14250000000001"/>
    <d v="2015-12-01T00:00:00"/>
    <s v="(R). MANUFACTURE OF MACHINERY AND EQUIPMENT"/>
    <n v="722"/>
    <n v="48"/>
    <n v="109"/>
    <n v="153"/>
    <n v="130.80000000000001"/>
    <n v="1.2000000000000002"/>
    <n v="3301"/>
    <n v="667.88400000000013"/>
    <m/>
    <m/>
  </r>
  <r>
    <n v="1680"/>
    <n v="291803566935"/>
    <x v="399"/>
    <s v="STARFLEX SEALING INDIA PVT LTD"/>
    <s v="GSKT,BUTYL RBR,RF,CL150,4IN"/>
    <n v="19"/>
    <s v="NOS"/>
    <n v="28.696315789473687"/>
    <m/>
    <n v="545.23"/>
    <n v="84841010"/>
    <n v="7.4999999999999997E-2"/>
    <n v="0"/>
    <n v="0"/>
    <n v="0"/>
    <n v="0.1"/>
    <n v="0"/>
    <n v="0.18"/>
    <s v="001/2017 - III369B"/>
    <n v="40.892249999999997"/>
    <n v="0"/>
    <n v="4.0892249999999999"/>
    <n v="106.2380655"/>
    <n v="151.21954049999999"/>
    <s v="DOC PENDING_INV/EXIT/INV/082"/>
    <s v="2000GS010T2548120020"/>
    <s v="0T2548120020"/>
    <n v="291803566935"/>
    <s v="6028907"/>
    <d v="2018-05-02T00:00:00"/>
    <d v="2017-11-03T00:00:00"/>
    <e v="#N/A"/>
    <e v="#N/A"/>
    <e v="#N/A"/>
    <s v="Local"/>
    <m/>
    <m/>
    <m/>
    <m/>
    <m/>
    <m/>
    <n v="2000"/>
    <s v="GS01"/>
    <s v="0T2548120020"/>
    <s v="Verification Completed by NSS"/>
    <m/>
    <s v="A011718/LUB00005"/>
    <n v="19"/>
    <x v="1637"/>
    <s v="PHASE_1_ACT"/>
    <m/>
    <m/>
    <n v="2596"/>
    <x v="2"/>
    <n v="28.696315789473687"/>
    <d v="2017-11-01T00:00:00"/>
    <s v="(R). MANUFACTURE OF MACHINERY AND EQUIPMENT"/>
    <n v="722"/>
    <n v="71"/>
    <n v="109.3"/>
    <n v="153"/>
    <n v="130.80000000000001"/>
    <n v="1.1967063129002746"/>
    <n v="2600"/>
    <n v="652.48018298261672"/>
    <m/>
    <m/>
  </r>
  <r>
    <n v="1681"/>
    <n v="292009081652"/>
    <x v="286"/>
    <s v="Jay Vinayak Enterprise"/>
    <s v="BAR,SQ,MS,8X8MM"/>
    <n v="12"/>
    <s v="MTR"/>
    <n v="45"/>
    <m/>
    <n v="540"/>
    <n v="72155010"/>
    <n v="7.4999999999999997E-2"/>
    <s v="050/2017 - 376E"/>
    <n v="0"/>
    <n v="0"/>
    <n v="0.1"/>
    <n v="0"/>
    <n v="0.18"/>
    <s v="001/2017 - III204"/>
    <n v="40.5"/>
    <n v="0"/>
    <n v="4.05"/>
    <n v="105.21899999999999"/>
    <n v="149.76900000000001"/>
    <s v="DOC PENDING_INV/EXIT/INV/083"/>
    <s v="2000CH010T3301020002"/>
    <s v="0T3301020002"/>
    <n v="292009081652"/>
    <s v="6080992"/>
    <d v="2020-11-13T00:00:00"/>
    <d v="2020-11-12T00:00:00"/>
    <e v="#N/A"/>
    <e v="#N/A"/>
    <e v="#N/A"/>
    <s v="Local"/>
    <m/>
    <m/>
    <m/>
    <m/>
    <m/>
    <m/>
    <n v="2000"/>
    <s v="CH01"/>
    <s v="0T3301020002"/>
    <s v="Verification Completed by NSS"/>
    <m/>
    <n v="11"/>
    <n v="12"/>
    <x v="1638"/>
    <s v="PHASE_1_ACT"/>
    <m/>
    <s v="MENTIONED REQ ID 292107362816 IS WRONG AS PER INVOICE. CORRECT REQ ID 292009081652-6080992 DTD13.11.2020"/>
    <n v="1491"/>
    <x v="2"/>
    <n v="45"/>
    <d v="2020-11-01T00:00:00"/>
    <s v="(R). MANUFACTURE OF MACHINERY AND EQUIPMENT"/>
    <n v="722"/>
    <n v="107"/>
    <n v="113.7"/>
    <n v="153"/>
    <n v="130.80000000000001"/>
    <n v="1.1503957783641161"/>
    <n v="1504"/>
    <n v="621.2137203166227"/>
    <m/>
    <m/>
  </r>
  <r>
    <n v="1682"/>
    <n v="291706336401"/>
    <x v="144"/>
    <s v="Swelore Engineering Pvt. Ltd."/>
    <s v="O-RING,4658653.5P55,WDD-1750/65,SWELORE"/>
    <n v="1"/>
    <s v="EA"/>
    <n v="525"/>
    <m/>
    <n v="525"/>
    <n v="84139110"/>
    <n v="7.4999999999999997E-2"/>
    <n v="0"/>
    <n v="0"/>
    <n v="0"/>
    <n v="0.1"/>
    <n v="0"/>
    <n v="0.18"/>
    <s v="001/2017-III317A"/>
    <n v="39.375"/>
    <n v="0"/>
    <n v="3.9375"/>
    <n v="102.29625"/>
    <n v="145.60874999999999"/>
    <s v="DOC PENDING_INV/EXIT/INV/078"/>
    <s v="2000GS010P4207030259"/>
    <s v="0P4207030259"/>
    <n v="291706336401"/>
    <s v="6054046"/>
    <d v="2017-11-04T00:00:00"/>
    <d v="2017-10-04T00:00:00"/>
    <e v="#N/A"/>
    <e v="#N/A"/>
    <e v="#N/A"/>
    <s v="Local"/>
    <m/>
    <m/>
    <m/>
    <m/>
    <m/>
    <m/>
    <n v="2000"/>
    <s v="GS01"/>
    <s v="0P4207030259"/>
    <s v="Verification Completed by NSS"/>
    <m/>
    <n v="470"/>
    <n v="1"/>
    <x v="1639"/>
    <s v="PHASE_1_ACT"/>
    <m/>
    <n v="1"/>
    <n v="2626"/>
    <x v="2"/>
    <n v="525"/>
    <d v="2017-10-01T00:00:00"/>
    <s v="(R). MANUFACTURE OF MACHINERY AND EQUIPMENT"/>
    <n v="722"/>
    <n v="70"/>
    <n v="109"/>
    <n v="153"/>
    <n v="130.80000000000001"/>
    <n v="1.2000000000000002"/>
    <n v="2631"/>
    <n v="630.00000000000011"/>
    <m/>
    <m/>
  </r>
  <r>
    <n v="1683"/>
    <n v="291810648312"/>
    <x v="475"/>
    <s v="VEZA SOLUTIONS"/>
    <s v="TEE,EQ,UPVC,50MM,PN16,200110,GFPS"/>
    <n v="3"/>
    <s v="EA"/>
    <n v="173.65"/>
    <m/>
    <n v="520.95000000000005"/>
    <n v="39174000"/>
    <n v="0.1"/>
    <n v="0"/>
    <n v="0"/>
    <n v="0"/>
    <n v="0.1"/>
    <n v="0"/>
    <n v="0.18"/>
    <s v="001/2017-III104"/>
    <n v="52.095000000000006"/>
    <n v="0"/>
    <n v="5.2095000000000011"/>
    <n v="104.08581000000002"/>
    <n v="161.39031000000003"/>
    <s v="DOC PENDING_INV/EXIT/INV/067"/>
    <s v="2000CH010P1795840016"/>
    <s v="0P1795840016"/>
    <n v="291810648312"/>
    <s v="6081715"/>
    <d v="2018-12-04T00:00:00"/>
    <d v="2018-12-04T00:00:00"/>
    <e v="#N/A"/>
    <e v="#N/A"/>
    <e v="#N/A"/>
    <s v="Local"/>
    <m/>
    <m/>
    <m/>
    <m/>
    <m/>
    <m/>
    <n v="2000"/>
    <s v="CH01"/>
    <s v="0P1795840016"/>
    <s v="Verification Completed by NSS"/>
    <m/>
    <s v="VZ-1819-164"/>
    <n v="3"/>
    <x v="1640"/>
    <s v="PHASE_1_ACT"/>
    <m/>
    <m/>
    <n v="2200"/>
    <x v="2"/>
    <n v="173.65"/>
    <d v="2018-12-01T00:00:00"/>
    <s v="(R). MANUFACTURE OF MACHINERY AND EQUIPMENT"/>
    <n v="722"/>
    <n v="84"/>
    <n v="111.8"/>
    <n v="153"/>
    <n v="130.80000000000001"/>
    <n v="1.1699463327370305"/>
    <n v="2205"/>
    <n v="609.48354203935605"/>
    <m/>
    <m/>
  </r>
  <r>
    <n v="1684"/>
    <n v="292212371850"/>
    <x v="422"/>
    <s v="DELTA ENTERPRISES"/>
    <s v="LUG,FORK,Cu,1.5MM²"/>
    <n v="520"/>
    <s v="NOS"/>
    <n v="1.0000192307692288"/>
    <m/>
    <n v="520.00999999999897"/>
    <n v="85446090"/>
    <n v="0.1"/>
    <n v="0"/>
    <n v="0"/>
    <n v="0"/>
    <n v="0.1"/>
    <n v="0"/>
    <n v="0.18"/>
    <s v="001/2017-III395"/>
    <n v="52.000999999999898"/>
    <n v="0"/>
    <n v="5.2000999999999902"/>
    <n v="103.89799799999979"/>
    <n v="161.09909799999969"/>
    <s v="DOC PENDING_INV/EXIT/INV/094"/>
    <s v="2000CH010T5578900048"/>
    <s v="0T5578900048"/>
    <n v="292212371850"/>
    <s v="6106572"/>
    <d v="2022-11-28T00:00:00"/>
    <d v="2022-11-21T00:00:00"/>
    <e v="#N/A"/>
    <e v="#N/A"/>
    <e v="#N/A"/>
    <s v="Local"/>
    <m/>
    <m/>
    <m/>
    <m/>
    <m/>
    <m/>
    <n v="2000"/>
    <s v="CH01"/>
    <s v="0T5578900048"/>
    <s v="Verification Completed by NSS"/>
    <m/>
    <n v="152"/>
    <n v="520"/>
    <x v="1641"/>
    <s v="PHASE_2_ACT"/>
    <m/>
    <s v="Documents required for remaining qty"/>
    <n v="752"/>
    <x v="2"/>
    <n v="1.0000192307692288"/>
    <d v="2022-11-01T00:00:00"/>
    <s v="(R). MANUFACTURE OF MACHINERY AND EQUIPMENT"/>
    <n v="722"/>
    <n v="131"/>
    <n v="126.7"/>
    <n v="153"/>
    <n v="130.80000000000001"/>
    <n v="1.0323599052880821"/>
    <n v="774"/>
    <n v="536.83747434885447"/>
    <m/>
    <m/>
  </r>
  <r>
    <n v="1685"/>
    <n v="291805800650"/>
    <x v="332"/>
    <s v="Ingersoll Rand India Limited"/>
    <s v="O-RING,VITON,95656260,IR"/>
    <n v="4"/>
    <s v="EA"/>
    <n v="128"/>
    <m/>
    <n v="512"/>
    <n v="40169990"/>
    <n v="0.2"/>
    <n v="0"/>
    <n v="0"/>
    <n v="0"/>
    <n v="0.1"/>
    <n v="0"/>
    <n v="0.18"/>
    <s v="001/2017-III123A"/>
    <n v="102.4"/>
    <n v="0"/>
    <n v="10.240000000000002"/>
    <n v="112.43519999999999"/>
    <n v="225.0752"/>
    <s v="DOC PENDING_INV/EXIT/INV/065"/>
    <s v="2000CH010P0802041810"/>
    <s v="0P0802041810"/>
    <n v="291805800650"/>
    <s v="6046276"/>
    <d v="2018-07-11T00:00:00"/>
    <d v="2018-05-16T00:00:00"/>
    <e v="#N/A"/>
    <e v="#N/A"/>
    <e v="#N/A"/>
    <s v="Local"/>
    <m/>
    <m/>
    <m/>
    <m/>
    <m/>
    <m/>
    <n v="2000"/>
    <s v="CH01"/>
    <s v="0P0802041810"/>
    <s v="Verification Completed by NSS"/>
    <m/>
    <n v="21900095"/>
    <n v="4"/>
    <x v="1642"/>
    <s v="PHASE_1_ACT"/>
    <m/>
    <s v="Documents required for remaining qty"/>
    <n v="2402"/>
    <x v="2"/>
    <n v="128"/>
    <d v="2018-05-01T00:00:00"/>
    <s v="(R). MANUFACTURE OF MACHINERY AND EQUIPMENT"/>
    <n v="722"/>
    <n v="77"/>
    <n v="109.9"/>
    <n v="153"/>
    <n v="130.80000000000001"/>
    <n v="1.1901728844404005"/>
    <n v="2419"/>
    <n v="609.36851683348505"/>
    <m/>
    <m/>
  </r>
  <r>
    <n v="1686"/>
    <n v="292306363414"/>
    <x v="401"/>
    <s v="TIRUPATI SALES CORPORATION"/>
    <s v="MODULAR SW,DOMESTIC,230VAC,6A"/>
    <n v="15"/>
    <s v="NOS"/>
    <n v="34"/>
    <m/>
    <n v="510"/>
    <n v="85361020"/>
    <n v="0.1"/>
    <m/>
    <n v="0"/>
    <n v="0"/>
    <n v="0.1"/>
    <n v="0"/>
    <n v="0.18"/>
    <s v="001/2017-III388A"/>
    <n v="51"/>
    <n v="0"/>
    <n v="5.1000000000000005"/>
    <n v="101.898"/>
    <n v="157.99799999999999"/>
    <s v="DOC PENDING_INV/EXIT/INV/094"/>
    <s v="2000CH010T4611190067"/>
    <s v="0T4611190067"/>
    <n v="292306363414"/>
    <s v="6052220"/>
    <d v="2023-06-19T00:00:00"/>
    <d v="2023-06-08T00:00:00"/>
    <e v="#N/A"/>
    <e v="#N/A"/>
    <e v="#N/A"/>
    <s v="Local"/>
    <m/>
    <m/>
    <m/>
    <m/>
    <m/>
    <m/>
    <n v="2000"/>
    <s v="CH01"/>
    <s v="0T4611190067"/>
    <s v="Zero Stock_Line Item"/>
    <m/>
    <s v="ISS-023240038"/>
    <n v="15"/>
    <x v="1643"/>
    <s v="PHASE_2_ACT"/>
    <m/>
    <s v="Documents required for remaining qty"/>
    <n v="553"/>
    <x v="1"/>
    <n v="34"/>
    <d v="2023-06-01T00:00:00"/>
    <s v="(Q). MANUFACTURE OF ELECTRICAL EQUIPMENT"/>
    <n v="666"/>
    <n v="138"/>
    <n v="130.5"/>
    <n v="153"/>
    <n v="133.4"/>
    <n v="1.0222222222222224"/>
    <n v="562"/>
    <n v="521.33333333333337"/>
    <m/>
    <m/>
  </r>
  <r>
    <n v="1687"/>
    <n v="291810883195"/>
    <x v="483"/>
    <s v="Arihant Belting Pvt. Ltd."/>
    <s v="V-BELT,A 747 LP / A28,30IN"/>
    <n v="8"/>
    <s v="NOS"/>
    <n v="61.721249999999877"/>
    <m/>
    <n v="493.76999999999902"/>
    <n v="40103999"/>
    <n v="0.1"/>
    <n v="0"/>
    <n v="0"/>
    <n v="0"/>
    <n v="0.1"/>
    <n v="0"/>
    <n v="0.18"/>
    <s v="001/2017 - III120"/>
    <n v="49.376999999999903"/>
    <n v="0"/>
    <n v="4.9376999999999907"/>
    <n v="98.655245999999792"/>
    <n v="152.96994599999968"/>
    <s v="DOC PENDING_INV/EXIT/INV/083"/>
    <s v="2000CH010T3048010025"/>
    <s v="0T3048010025"/>
    <n v="291810883195"/>
    <s v="6083500"/>
    <d v="2018-12-11T00:00:00"/>
    <d v="2018-11-14T00:00:00"/>
    <e v="#N/A"/>
    <e v="#N/A"/>
    <e v="#N/A"/>
    <s v="Local"/>
    <m/>
    <m/>
    <m/>
    <m/>
    <m/>
    <m/>
    <n v="2000"/>
    <s v="CH01"/>
    <s v="0T3048010025"/>
    <s v="Verification Completed by NSS"/>
    <s v="Phaze1_Part_2"/>
    <n v="4515"/>
    <n v="8"/>
    <x v="1644"/>
    <s v="PHASE_1_ACT"/>
    <m/>
    <s v="ITEM DOES NOT MATCH WITH INVOICE."/>
    <n v="2220"/>
    <x v="2"/>
    <n v="61.721249999999877"/>
    <d v="2018-11-01T00:00:00"/>
    <s v="(R). MANUFACTURE OF MACHINERY AND EQUIPMENT"/>
    <n v="722"/>
    <n v="83"/>
    <n v="111.9"/>
    <n v="153"/>
    <n v="130.80000000000001"/>
    <n v="1.1689008042895443"/>
    <n v="2235"/>
    <n v="577.16815013404721"/>
    <m/>
    <m/>
  </r>
  <r>
    <n v="1688"/>
    <n v="291906653920"/>
    <x v="474"/>
    <s v="Jay Vinayak Enterprise"/>
    <s v="BAR,SQ,MS,6X6MM"/>
    <n v="12"/>
    <s v="MTR"/>
    <n v="41"/>
    <m/>
    <n v="492"/>
    <n v="72155010"/>
    <n v="7.4999999999999997E-2"/>
    <s v="050/2017 - 376E"/>
    <n v="0"/>
    <n v="0"/>
    <n v="0.1"/>
    <n v="0"/>
    <n v="0.18"/>
    <s v="001/2017 - III204"/>
    <n v="36.9"/>
    <n v="0"/>
    <n v="3.69"/>
    <n v="95.866200000000006"/>
    <n v="136.4562"/>
    <s v="DOC PENDING_INV/EXIT/INV/083"/>
    <s v="2000CH010T3301020001"/>
    <s v="0T3301020001"/>
    <n v="291906653920"/>
    <s v="6048870"/>
    <d v="2019-07-11T00:00:00"/>
    <d v="2019-07-10T00:00:00"/>
    <e v="#N/A"/>
    <e v="#N/A"/>
    <e v="#N/A"/>
    <s v="Local"/>
    <m/>
    <m/>
    <m/>
    <m/>
    <m/>
    <m/>
    <n v="2000"/>
    <s v="CH01"/>
    <s v="0T3301020001"/>
    <s v="Verification Completed by NSS"/>
    <m/>
    <n v="13"/>
    <n v="12"/>
    <x v="1645"/>
    <s v="PHASE_1_ACT"/>
    <m/>
    <s v="AGAINST REQ ID 292107857930 AND DTAP 6067357 ITEM DOES NOT MATCH IN INV NO 13, BUT FOUND AGAINST REQ ID 291906653920 AND DTAP 6048870 IN INV NO 13"/>
    <n v="1982"/>
    <x v="2"/>
    <n v="41"/>
    <d v="2019-07-01T00:00:00"/>
    <s v="(R). MANUFACTURE OF MACHINERY AND EQUIPMENT"/>
    <n v="722"/>
    <n v="91"/>
    <n v="113.2"/>
    <n v="153"/>
    <n v="130.80000000000001"/>
    <n v="1.1554770318021201"/>
    <n v="1993"/>
    <n v="568.49469964664308"/>
    <m/>
    <m/>
  </r>
  <r>
    <n v="1689"/>
    <n v="171900089082"/>
    <x v="346"/>
    <s v="Kobe Steel, Ltd."/>
    <s v="O-RING,BGRD-OG-0195,KOBE"/>
    <n v="2"/>
    <s v="PCS"/>
    <n v="267.60000000000002"/>
    <m/>
    <n v="535.20000000000005"/>
    <n v="40169390"/>
    <n v="0.1"/>
    <m/>
    <n v="0"/>
    <m/>
    <n v="0.1"/>
    <n v="0"/>
    <n v="0.18"/>
    <m/>
    <n v="53.52000000000001"/>
    <n v="0"/>
    <n v="5.3520000000000012"/>
    <n v="106.93295999999999"/>
    <n v="165.80495999999999"/>
    <s v="DOC PENDING_INV/EXIT/INV/086"/>
    <s v="2000CH010P0801040404"/>
    <s v="0P0801040404"/>
    <e v="#N/A"/>
    <e v="#N/A"/>
    <e v="#N/A"/>
    <d v="2018-11-06T00:00:00"/>
    <n v="171900089082"/>
    <n v="1000171"/>
    <d v="2019-01-11T00:00:00"/>
    <s v="Import"/>
    <m/>
    <m/>
    <m/>
    <m/>
    <m/>
    <m/>
    <n v="2000"/>
    <s v="CH01"/>
    <s v="0P0801040404"/>
    <s v="Verification Completed by NSS"/>
    <m/>
    <s v="18-19764,5-0"/>
    <n v="2"/>
    <x v="1646"/>
    <s v="PHASE_2_ACT"/>
    <m/>
    <s v="DOCUMENTS REQUIRED FOR REMAINING QTY"/>
    <n v="2228"/>
    <x v="2"/>
    <n v="244.33"/>
    <d v="2018-11-01T00:00:00"/>
    <s v="(R). MANUFACTURE OF MACHINERY AND EQUIPMENT"/>
    <n v="722"/>
    <n v="83"/>
    <n v="111.9"/>
    <n v="153"/>
    <n v="130.80000000000001"/>
    <n v="1.1689008042895443"/>
    <n v="2235"/>
    <n v="571.19506702412878"/>
    <m/>
    <m/>
  </r>
  <r>
    <n v="1690"/>
    <n v="291810648312"/>
    <x v="475"/>
    <s v="VEZA SOLUTIONS"/>
    <s v="ELB,UPVC,90°,63MM,PN16,100111,GFPS"/>
    <n v="2"/>
    <s v="EA"/>
    <n v="243"/>
    <m/>
    <n v="486"/>
    <n v="84818090"/>
    <n v="7.4999999999999997E-2"/>
    <n v="0"/>
    <n v="0"/>
    <n v="0"/>
    <n v="0.1"/>
    <n v="0"/>
    <n v="0.18"/>
    <s v="001/2017-III368"/>
    <n v="36.449999999999996"/>
    <n v="0"/>
    <n v="3.6449999999999996"/>
    <n v="94.697100000000006"/>
    <n v="134.7921"/>
    <s v="DOC PENDING_INV/EXIT/INV/067"/>
    <s v="2000CH010P1795400001"/>
    <s v="0P1795400001"/>
    <n v="291810648312"/>
    <s v="6081715"/>
    <d v="2018-12-04T00:00:00"/>
    <d v="2018-12-04T00:00:00"/>
    <e v="#N/A"/>
    <e v="#N/A"/>
    <e v="#N/A"/>
    <s v="Local"/>
    <m/>
    <m/>
    <m/>
    <m/>
    <m/>
    <m/>
    <n v="2000"/>
    <s v="CH01"/>
    <s v="0P1795400001"/>
    <s v="Verification Completed by NSS"/>
    <m/>
    <s v="VZ-1819-164"/>
    <n v="2"/>
    <x v="1647"/>
    <s v="PHASE_1_ACT"/>
    <m/>
    <m/>
    <n v="2200"/>
    <x v="2"/>
    <n v="243"/>
    <d v="2018-12-01T00:00:00"/>
    <s v="(R). MANUFACTURE OF MACHINERY AND EQUIPMENT"/>
    <n v="722"/>
    <n v="84"/>
    <n v="111.8"/>
    <n v="153"/>
    <n v="130.80000000000001"/>
    <n v="1.1699463327370305"/>
    <n v="2205"/>
    <n v="568.59391771019682"/>
    <m/>
    <m/>
  </r>
  <r>
    <n v="1691"/>
    <n v="171901244045"/>
    <x v="11"/>
    <s v="DEWACO LTD"/>
    <s v="CAP,NOZL,SPRAY,065.200.56,DEWACO  (I 20190117)"/>
    <n v="3"/>
    <s v="EA"/>
    <n v="192"/>
    <m/>
    <n v="576"/>
    <n v="84139110"/>
    <n v="7.4999999999999997E-2"/>
    <m/>
    <m/>
    <m/>
    <n v="0.1"/>
    <m/>
    <n v="0.28000000000000003"/>
    <s v="IV117"/>
    <n v="43.199999999999996"/>
    <m/>
    <n v="4.3199999999999994"/>
    <n v="174.5856"/>
    <n v="222.10559999999998"/>
    <s v="NA_INV/EXIT/INV/151_DOC PENDING"/>
    <s v="2000CH010P4204020185"/>
    <s v="0P4204020185"/>
    <e v="#N/A"/>
    <e v="#N/A"/>
    <e v="#N/A"/>
    <d v="2019-05-08T00:00:00"/>
    <n v="171901244045"/>
    <s v="1002253"/>
    <d v="2019-05-15T00:00:00"/>
    <s v="Import"/>
    <m/>
    <m/>
    <m/>
    <m/>
    <m/>
    <m/>
    <n v="2000"/>
    <s v="CH01"/>
    <s v="0P4204020185"/>
    <s v="Verification Completed by NSS"/>
    <s v="Phaze1_Part_1"/>
    <s v="I#20190117"/>
    <n v="3"/>
    <x v="1648"/>
    <s v="PHASE_3_NSS"/>
    <s v="63 LINE ITEM OF NSS"/>
    <m/>
    <n v="2045"/>
    <x v="2"/>
    <n v="161.113333333333"/>
    <d v="2019-05-01T00:00:00"/>
    <s v="(R). MANUFACTURE OF MACHINERY AND EQUIPMENT"/>
    <n v="722"/>
    <n v="89"/>
    <n v="112.7"/>
    <n v="153"/>
    <n v="130.80000000000001"/>
    <n v="1.160603371783496"/>
    <n v="2054"/>
    <n v="560.96603371783385"/>
    <m/>
    <m/>
  </r>
  <r>
    <n v="1692"/>
    <n v="291605235563"/>
    <x v="421"/>
    <s v="Jay Project"/>
    <s v="LOCK WSHR,MS,KPDS 125/26,4150001,KBL"/>
    <n v="2"/>
    <s v="NOS"/>
    <n v="239.28499999999951"/>
    <m/>
    <n v="478.56999999999903"/>
    <n v="84139120"/>
    <n v="7.4999999999999997E-2"/>
    <n v="0"/>
    <n v="0"/>
    <n v="0"/>
    <n v="0.1"/>
    <n v="0"/>
    <n v="0.18"/>
    <s v="001/2017-III308B"/>
    <n v="35.892749999999928"/>
    <n v="0"/>
    <n v="3.5892749999999931"/>
    <n v="93.249364499999828"/>
    <n v="132.73138949999975"/>
    <s v="DOC PENDING_INV/EXIT/INV/077"/>
    <s v="2000CH010P4205041442"/>
    <s v="0P4205041442"/>
    <n v="291605235563"/>
    <s v="0048982"/>
    <d v="2016-11-05T00:00:00"/>
    <d v="2016-09-29T00:00:00"/>
    <e v="#N/A"/>
    <e v="#N/A"/>
    <e v="#N/A"/>
    <s v="Local"/>
    <m/>
    <m/>
    <m/>
    <m/>
    <m/>
    <m/>
    <n v="2000"/>
    <s v="CH01"/>
    <s v="0P4205041442"/>
    <s v="Verification Completed by NSS"/>
    <m/>
    <s v="16183/16-17"/>
    <n v="2"/>
    <x v="1649"/>
    <s v="PHASE_1_ACT"/>
    <m/>
    <n v="1"/>
    <n v="2996"/>
    <x v="2"/>
    <n v="239.28499999999951"/>
    <d v="2016-09-01T00:00:00"/>
    <s v="(R). MANUFACTURE OF MACHINERY AND EQUIPMENT"/>
    <n v="722"/>
    <n v="57"/>
    <n v="107.4"/>
    <n v="153"/>
    <n v="130.80000000000001"/>
    <n v="1.217877094972067"/>
    <n v="3026"/>
    <n v="582.83944134078092"/>
    <m/>
    <m/>
  </r>
  <r>
    <n v="1693"/>
    <n v="292309144536"/>
    <x v="340"/>
    <s v="Ideal Electrical corporation"/>
    <s v="CONNR,TUBE,CU,95MM²"/>
    <n v="5"/>
    <s v="NOS"/>
    <n v="94.503999999999806"/>
    <m/>
    <n v="472.51999999999902"/>
    <n v="85369090"/>
    <n v="0.1"/>
    <n v="0"/>
    <n v="0"/>
    <n v="0"/>
    <n v="0.1"/>
    <n v="0"/>
    <n v="0.18"/>
    <s v="001/2017-III388A"/>
    <n v="47.251999999999903"/>
    <n v="0"/>
    <n v="4.7251999999999903"/>
    <n v="94.409495999999791"/>
    <n v="146.38669599999969"/>
    <s v="DOC PENDING_INV/EXIT/INV/094"/>
    <s v="2000CH010T5578900067"/>
    <s v="0T5578900067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67"/>
    <s v="New_Line item_ Addition"/>
    <m/>
    <s v="GST/23-24/3680"/>
    <n v="5"/>
    <x v="1650"/>
    <s v="PHASE_2_ACT"/>
    <m/>
    <s v="Documents required for remaining qty"/>
    <n v="474"/>
    <x v="2"/>
    <n v="94.503999999999806"/>
    <d v="2023-08-01T00:00:00"/>
    <s v="(R). MANUFACTURE OF MACHINERY AND EQUIPMENT"/>
    <n v="722"/>
    <n v="140"/>
    <n v="128.5"/>
    <n v="153"/>
    <n v="130.80000000000001"/>
    <n v="1.0178988326848251"/>
    <n v="501"/>
    <n v="480.97755642023253"/>
    <m/>
    <m/>
  </r>
  <r>
    <n v="1694"/>
    <n v="292212913941"/>
    <x v="186"/>
    <s v="STARFLEX SEALING INDIA PVT LTD"/>
    <s v="GSKT,FLR,CL150,NON-ASB,SBR,4IN,2MM"/>
    <n v="23"/>
    <s v="NOS"/>
    <n v="20"/>
    <m/>
    <n v="460"/>
    <n v="84841010"/>
    <n v="7.4999999999999997E-2"/>
    <n v="0"/>
    <n v="0"/>
    <n v="0"/>
    <n v="0.1"/>
    <n v="0"/>
    <n v="0.18"/>
    <s v="001/2017 - III369B"/>
    <n v="34.5"/>
    <n v="0"/>
    <n v="3.45"/>
    <n v="89.631"/>
    <n v="127.581"/>
    <s v="DOC PENDING_INV/EXIT/INV/083"/>
    <s v="2000CH010T2548160105"/>
    <s v="0T2548160105"/>
    <n v="292212913941"/>
    <s v="6110541"/>
    <d v="2022-12-12T00:00:00"/>
    <d v="2022-12-09T00:00:00"/>
    <e v="#N/A"/>
    <e v="#N/A"/>
    <e v="#N/A"/>
    <s v="Local"/>
    <m/>
    <m/>
    <m/>
    <m/>
    <m/>
    <m/>
    <n v="2000"/>
    <s v="CH01"/>
    <s v="0T2548160105"/>
    <s v="Verification Completed by NSS"/>
    <m/>
    <s v="A012223/SEZ00011"/>
    <n v="23"/>
    <x v="1651"/>
    <s v="PHASE_1_ACT"/>
    <m/>
    <s v="ITEM DOES NOT MATCH WITH INVOICE."/>
    <n v="734"/>
    <x v="2"/>
    <n v="20"/>
    <d v="2022-12-01T00:00:00"/>
    <s v="(R). MANUFACTURE OF MACHINERY AND EQUIPMENT"/>
    <n v="722"/>
    <n v="132"/>
    <n v="126.3"/>
    <n v="153"/>
    <n v="130.80000000000001"/>
    <n v="1.0356294536817103"/>
    <n v="744"/>
    <n v="476.38954869358673"/>
    <m/>
    <m/>
  </r>
  <r>
    <n v="1695"/>
    <n v="292213011112"/>
    <x v="327"/>
    <s v="IGP Engineers Pvt. Ltd."/>
    <s v="GSKT,SPW,W/OUTR RING,SS316,CL600,2IN"/>
    <n v="7"/>
    <s v="NOS"/>
    <n v="64.95857142857129"/>
    <m/>
    <n v="454.70999999999901"/>
    <n v="84841010"/>
    <n v="7.4999999999999997E-2"/>
    <n v="0"/>
    <n v="0"/>
    <n v="0"/>
    <n v="0.1"/>
    <n v="0"/>
    <n v="0.18"/>
    <s v="001/2017 - III369B"/>
    <n v="34.103249999999925"/>
    <n v="0"/>
    <n v="3.4103249999999927"/>
    <n v="88.600243499999806"/>
    <n v="126.11381849999972"/>
    <s v="DOC PENDING_INV/EXIT/INV/082"/>
    <s v="2000CH010T2541410176"/>
    <s v="0T2541410176"/>
    <n v="292213011112"/>
    <s v="6111353"/>
    <d v="2022-12-14T00:00:00"/>
    <d v="2022-12-02T00:00:00"/>
    <e v="#N/A"/>
    <e v="#N/A"/>
    <e v="#N/A"/>
    <s v="Local"/>
    <m/>
    <m/>
    <m/>
    <m/>
    <m/>
    <m/>
    <n v="2000"/>
    <s v="CH01"/>
    <s v="0T2541410176"/>
    <s v="Verification Completed by NSS"/>
    <m/>
    <s v="IGP09023/22-23"/>
    <n v="7"/>
    <x v="1652"/>
    <s v="PHASE_1_ACT"/>
    <m/>
    <m/>
    <n v="741"/>
    <x v="2"/>
    <n v="64.95857142857129"/>
    <d v="2022-12-01T00:00:00"/>
    <s v="(R). MANUFACTURE OF MACHINERY AND EQUIPMENT"/>
    <n v="722"/>
    <n v="132"/>
    <n v="126.3"/>
    <n v="153"/>
    <n v="130.80000000000001"/>
    <n v="1.0356294536817103"/>
    <n v="744"/>
    <n v="470.91106888360946"/>
    <m/>
    <m/>
  </r>
  <r>
    <n v="1696"/>
    <n v="292309144536"/>
    <x v="340"/>
    <s v="Ideal Electrical corporation"/>
    <s v="CONNR,TUBE,CU,120MM²"/>
    <n v="5"/>
    <s v="NOS"/>
    <n v="90.634"/>
    <m/>
    <n v="453.17"/>
    <n v="85369090"/>
    <n v="0.1"/>
    <n v="0"/>
    <n v="0"/>
    <n v="0"/>
    <n v="0.1"/>
    <n v="0"/>
    <n v="0.18"/>
    <s v="001/2017-III388A"/>
    <n v="45.317000000000007"/>
    <n v="0"/>
    <n v="4.5317000000000007"/>
    <n v="90.543366000000006"/>
    <n v="140.392066"/>
    <s v="DOC PENDING_INV/EXIT/INV/094"/>
    <s v="2000CH010T5578900069"/>
    <s v="0T5578900069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69"/>
    <s v="New_Line item_ Addition"/>
    <m/>
    <s v="GST/23-24/3680"/>
    <n v="5"/>
    <x v="1653"/>
    <s v="PHASE_2_ACT"/>
    <m/>
    <s v="Documents required for remaining qty"/>
    <n v="474"/>
    <x v="2"/>
    <n v="90.634"/>
    <d v="2023-08-01T00:00:00"/>
    <s v="(R). MANUFACTURE OF MACHINERY AND EQUIPMENT"/>
    <n v="722"/>
    <n v="140"/>
    <n v="128.5"/>
    <n v="153"/>
    <n v="130.80000000000001"/>
    <n v="1.0178988326848251"/>
    <n v="501"/>
    <n v="461.28121400778218"/>
    <m/>
    <m/>
  </r>
  <r>
    <n v="1697"/>
    <n v="291702744712"/>
    <x v="271"/>
    <s v="Anticorrosive Equipment Pvt. Ltd."/>
    <s v="OIL SEAL,NPR,421.x,ANTICORO"/>
    <n v="4"/>
    <s v="NOS"/>
    <n v="112.64499999999975"/>
    <m/>
    <n v="450.57999999999902"/>
    <n v="84139120"/>
    <n v="7.4999999999999997E-2"/>
    <n v="0"/>
    <n v="0"/>
    <n v="0"/>
    <n v="0.1"/>
    <n v="0"/>
    <n v="0.18"/>
    <s v="001/2017-III308B"/>
    <n v="33.793499999999923"/>
    <n v="0"/>
    <n v="3.3793499999999925"/>
    <n v="87.795512999999801"/>
    <n v="124.96836299999973"/>
    <s v="DOC PENDING_INV/EXIT/INV/076"/>
    <s v="2000CH010P4205023331"/>
    <s v="0P4205023331"/>
    <n v="291702744712"/>
    <s v="0028011"/>
    <d v="2017-06-02T00:00:00"/>
    <d v="2017-05-10T00:00:00"/>
    <e v="#N/A"/>
    <e v="#N/A"/>
    <e v="#N/A"/>
    <s v="Local"/>
    <m/>
    <m/>
    <m/>
    <m/>
    <m/>
    <m/>
    <n v="2000"/>
    <s v="CH01"/>
    <s v="0P4205023331"/>
    <s v="Verification Completed by NSS"/>
    <s v="Phaze1_Part_2"/>
    <s v="SAJ/2017/0352"/>
    <n v="4"/>
    <x v="1654"/>
    <s v="PHASE_1_ACT"/>
    <m/>
    <s v="documents required for remaining qty"/>
    <n v="2773"/>
    <x v="2"/>
    <n v="112.64499999999975"/>
    <d v="2017-05-01T00:00:00"/>
    <s v="(R). MANUFACTURE OF MACHINERY AND EQUIPMENT"/>
    <n v="722"/>
    <n v="65"/>
    <n v="108.1"/>
    <n v="153"/>
    <n v="130.80000000000001"/>
    <n v="1.2099907493061981"/>
    <n v="2784"/>
    <n v="545.19763182238557"/>
    <m/>
    <m/>
  </r>
  <r>
    <n v="1698"/>
    <n v="292008116820"/>
    <x v="71"/>
    <s v="Jay Vinayak Enterprise"/>
    <s v="STBLT+N,SA193-B7,UNC,100MM,5/8IN"/>
    <n v="10"/>
    <s v="NOS"/>
    <n v="44.55"/>
    <m/>
    <n v="445.5"/>
    <s v="73181190"/>
    <n v="0.15"/>
    <m/>
    <n v="0"/>
    <m/>
    <n v="0.1"/>
    <m/>
    <n v="0.18"/>
    <s v="001/2017-III232"/>
    <n v="66.825000000000003"/>
    <n v="0"/>
    <n v="6.682500000000001"/>
    <n v="93.421350000000004"/>
    <n v="166.92885000000001"/>
    <s v="DOC PENDING_INV/EXIT/INV/097"/>
    <s v="2000CH010T1537020001"/>
    <s v="0T1537020001"/>
    <n v="292008116820"/>
    <s v="6072519"/>
    <d v="2020-10-16T00:00:00"/>
    <d v="2020-10-15T00:00:00"/>
    <e v="#N/A"/>
    <e v="#N/A"/>
    <e v="#N/A"/>
    <s v="Local"/>
    <m/>
    <m/>
    <m/>
    <m/>
    <m/>
    <m/>
    <n v="2000"/>
    <s v="CH01"/>
    <s v="0T1537020001"/>
    <s v="New_Line item_ Addition"/>
    <m/>
    <n v="9"/>
    <n v="10"/>
    <x v="1655"/>
    <s v="PHASE_3_ACT"/>
    <m/>
    <m/>
    <n v="1519"/>
    <x v="2"/>
    <n v="44.55"/>
    <d v="2020-10-01T00:00:00"/>
    <s v="(R). MANUFACTURE OF MACHINERY AND EQUIPMENT"/>
    <n v="722"/>
    <n v="106"/>
    <n v="114.2"/>
    <n v="153"/>
    <n v="130.80000000000001"/>
    <n v="1.1453590192644485"/>
    <n v="1535"/>
    <n v="510.2574430823118"/>
    <m/>
    <m/>
  </r>
  <r>
    <n v="1699"/>
    <n v="291602313925"/>
    <x v="343"/>
    <s v="Sulzer Pumps India Pvt. Ltd."/>
    <s v="RTNG RING,STL,017033100075,SULZ-PMP"/>
    <n v="1"/>
    <s v="NOS"/>
    <n v="443.5"/>
    <m/>
    <n v="443.5"/>
    <n v="84139120"/>
    <n v="7.4999999999999997E-2"/>
    <n v="0"/>
    <n v="0"/>
    <n v="0"/>
    <n v="0.1"/>
    <n v="0"/>
    <n v="0.18"/>
    <s v="001/2017-III308B"/>
    <n v="33.262499999999996"/>
    <n v="0"/>
    <n v="3.3262499999999999"/>
    <n v="86.415975000000003"/>
    <n v="123.00472500000001"/>
    <s v="DOC PENDING_INV/EXIT/INV/077"/>
    <s v="2000CH010P4205040082"/>
    <s v="0P4205040082"/>
    <n v="291602313925"/>
    <s v="0022284"/>
    <d v="2016-05-21T00:00:00"/>
    <d v="2016-03-29T00:00:00"/>
    <e v="#N/A"/>
    <e v="#N/A"/>
    <e v="#N/A"/>
    <s v="Local"/>
    <m/>
    <m/>
    <m/>
    <m/>
    <m/>
    <m/>
    <n v="2000"/>
    <s v="CH01"/>
    <s v="0P4205040082"/>
    <s v="Verification Completed by NSS"/>
    <s v="Phaze1_Part_2"/>
    <n v="800016281"/>
    <n v="1"/>
    <x v="1656"/>
    <s v="PHASE_1_ACT"/>
    <m/>
    <n v="1"/>
    <n v="3180"/>
    <x v="2"/>
    <n v="443.5"/>
    <d v="2016-03-01T00:00:00"/>
    <s v="(R). MANUFACTURE OF MACHINERY AND EQUIPMENT"/>
    <n v="722"/>
    <n v="51"/>
    <n v="108.5"/>
    <n v="153"/>
    <n v="130.80000000000001"/>
    <n v="1.2055299539170508"/>
    <n v="3210"/>
    <n v="534.65253456221205"/>
    <m/>
    <m/>
  </r>
  <r>
    <n v="1700"/>
    <n v="291602313925"/>
    <x v="343"/>
    <s v="Sulzer Pumps India Pvt. Ltd."/>
    <s v="RTNG RING,STL,017033100075,SULZ-PMP"/>
    <n v="1"/>
    <s v="NOS"/>
    <n v="443.49"/>
    <m/>
    <n v="443.49"/>
    <n v="84139120"/>
    <n v="7.4999999999999997E-2"/>
    <n v="0"/>
    <n v="0"/>
    <n v="0"/>
    <n v="0.1"/>
    <n v="0"/>
    <n v="0.18"/>
    <s v="001/2017-III308B"/>
    <n v="33.261749999999999"/>
    <n v="0"/>
    <n v="3.3261750000000001"/>
    <n v="86.414026499999991"/>
    <n v="123.00195149999999"/>
    <s v="DOC PENDING_INV/EXIT/INV/077"/>
    <s v="2000GS010P4205040082"/>
    <s v="0P4205040082"/>
    <n v="291602313925"/>
    <s v="0022284"/>
    <d v="2016-05-21T00:00:00"/>
    <d v="2016-03-29T00:00:00"/>
    <e v="#N/A"/>
    <e v="#N/A"/>
    <e v="#N/A"/>
    <s v="Local"/>
    <m/>
    <m/>
    <m/>
    <m/>
    <m/>
    <m/>
    <n v="2000"/>
    <s v="GS01"/>
    <s v="0P4205040082"/>
    <s v="Verification Completed by NSS"/>
    <s v="Phaze1_Part_2"/>
    <n v="800016281"/>
    <n v="1"/>
    <x v="1657"/>
    <s v="PHASE_1_ACT"/>
    <m/>
    <n v="1"/>
    <n v="3180"/>
    <x v="2"/>
    <n v="443.49"/>
    <d v="2016-03-01T00:00:00"/>
    <s v="(R). MANUFACTURE OF MACHINERY AND EQUIPMENT"/>
    <n v="722"/>
    <n v="51"/>
    <n v="108.5"/>
    <n v="153"/>
    <n v="130.80000000000001"/>
    <n v="1.2055299539170508"/>
    <n v="3210"/>
    <n v="534.6404792626729"/>
    <m/>
    <m/>
  </r>
  <r>
    <n v="1701"/>
    <n v="291601589720"/>
    <x v="443"/>
    <s v="Dresser-Rand India Private Limited"/>
    <s v="O-RING,20A11CM230,DRES-RAN"/>
    <n v="7"/>
    <s v="EA"/>
    <n v="62.4"/>
    <m/>
    <n v="436.8"/>
    <n v="84149019"/>
    <n v="7.4999999999999997E-2"/>
    <n v="0"/>
    <n v="0"/>
    <n v="0"/>
    <n v="0.1"/>
    <n v="0"/>
    <n v="0.18"/>
    <s v="001/2017-III317B"/>
    <n v="32.76"/>
    <n v="0"/>
    <n v="3.2759999999999998"/>
    <n v="85.110479999999995"/>
    <n v="121.14648"/>
    <s v="DOC PENDING_INV/EXIT/INV/064"/>
    <s v="2000GS010P0801040212"/>
    <s v="0P0801040212"/>
    <n v="291601589720"/>
    <s v="0015430"/>
    <d v="2016-04-07T00:00:00"/>
    <d v="2016-02-25T00:00:00"/>
    <e v="#N/A"/>
    <e v="#N/A"/>
    <e v="#N/A"/>
    <s v="Local"/>
    <m/>
    <m/>
    <m/>
    <m/>
    <m/>
    <m/>
    <n v="2000"/>
    <s v="GS01"/>
    <s v="0P0801040212"/>
    <s v="Verification Completed by NSS"/>
    <s v="Phaze_2"/>
    <n v="1390"/>
    <n v="7"/>
    <x v="1658"/>
    <s v="PHASE_1_ACT"/>
    <m/>
    <s v="NIL"/>
    <n v="3213"/>
    <x v="2"/>
    <n v="61.581428571428432"/>
    <d v="2016-02-01T00:00:00"/>
    <s v="(R). MANUFACTURE OF MACHINERY AND EQUIPMENT"/>
    <n v="722"/>
    <n v="50"/>
    <n v="108.1"/>
    <n v="153"/>
    <n v="130.80000000000001"/>
    <n v="1.2099907493061981"/>
    <n v="3239"/>
    <n v="521.59071230342158"/>
    <m/>
    <m/>
  </r>
  <r>
    <n v="1702"/>
    <n v="292309831844"/>
    <x v="353"/>
    <s v="Millstores Corporation"/>
    <s v="BRG,BALL,MET,6204,20MM,47MM,14MM,SKF"/>
    <n v="2"/>
    <s v="NOS"/>
    <n v="209.75999999999951"/>
    <m/>
    <n v="419.51999999999902"/>
    <n v="84821011"/>
    <n v="7.4999999999999997E-2"/>
    <n v="0"/>
    <n v="0"/>
    <n v="0"/>
    <n v="0.1"/>
    <n v="0"/>
    <n v="0.18"/>
    <s v="001/2017-III369"/>
    <n v="31.463999999999924"/>
    <n v="0"/>
    <n v="3.1463999999999928"/>
    <n v="81.743471999999798"/>
    <n v="116.35387199999971"/>
    <s v="DOC PENDING_INV/EXIT/INV/094"/>
    <s v="2000CH010T3002010510"/>
    <s v="0T3002010510"/>
    <n v="292309831844"/>
    <s v="6079564"/>
    <d v="2023-09-13T00:00:00"/>
    <d v="2023-09-12T00:00:00"/>
    <e v="#N/A"/>
    <e v="#N/A"/>
    <e v="#N/A"/>
    <s v="Local"/>
    <m/>
    <m/>
    <m/>
    <m/>
    <m/>
    <m/>
    <n v="2000"/>
    <s v="CH01"/>
    <s v="0T3002010510"/>
    <s v="New_Line item_ Addition"/>
    <m/>
    <s v="BD2761"/>
    <n v="2"/>
    <x v="1659"/>
    <s v="PHASE_2_ACT"/>
    <m/>
    <s v="Documents required for remaining qty"/>
    <n v="457"/>
    <x v="2"/>
    <n v="209.75999999999951"/>
    <d v="2023-09-01T00:00:00"/>
    <s v="(R). MANUFACTURE OF MACHINERY AND EQUIPMENT"/>
    <n v="722"/>
    <n v="141"/>
    <n v="129.19999999999999"/>
    <n v="153"/>
    <n v="130.80000000000001"/>
    <n v="1.0123839009287927"/>
    <n v="470"/>
    <n v="424.71529411764612"/>
    <m/>
    <m/>
  </r>
  <r>
    <n v="1703"/>
    <n v="292106651082"/>
    <x v="484"/>
    <s v="Anderson Greenwood"/>
    <s v="GSKT,TAIL PIECE,151099,TYCO-SAN"/>
    <n v="2"/>
    <s v="EA"/>
    <n v="200"/>
    <m/>
    <n v="400"/>
    <n v="84841010"/>
    <n v="7.4999999999999997E-2"/>
    <n v="0"/>
    <n v="0"/>
    <n v="0"/>
    <n v="0.1"/>
    <n v="0"/>
    <n v="0.18"/>
    <s v="001/2017-III369B"/>
    <n v="30"/>
    <n v="0"/>
    <n v="3"/>
    <n v="77.94"/>
    <n v="110.94"/>
    <s v="DOC PENDING_INV/EXIT/INV/079"/>
    <s v="2000CH010P5269300670"/>
    <s v="0P5269300670"/>
    <n v="292106651082"/>
    <s v="6057440"/>
    <d v="2021-07-12T00:00:00"/>
    <d v="2021-06-23T00:00:00"/>
    <e v="#N/A"/>
    <e v="#N/A"/>
    <e v="#N/A"/>
    <s v="Local"/>
    <m/>
    <m/>
    <m/>
    <m/>
    <m/>
    <m/>
    <n v="2000"/>
    <s v="CH01"/>
    <s v="0P5269300670"/>
    <s v="Verification Completed by NSS"/>
    <m/>
    <n v="6500221332"/>
    <n v="2"/>
    <x v="1660"/>
    <s v="PHASE_1_ACT"/>
    <m/>
    <s v="DOCUMENTS REQUIRED FOR REMAINING QTY."/>
    <n v="1268"/>
    <x v="2"/>
    <n v="200"/>
    <d v="2021-06-01T00:00:00"/>
    <s v="(R). MANUFACTURE OF MACHINERY AND EQUIPMENT"/>
    <n v="722"/>
    <n v="114"/>
    <n v="118.1"/>
    <n v="153"/>
    <n v="130.80000000000001"/>
    <n v="1.1075359864521592"/>
    <n v="1292"/>
    <n v="443.01439458086367"/>
    <m/>
    <m/>
  </r>
  <r>
    <n v="1704"/>
    <n v="291807683510"/>
    <x v="113"/>
    <s v="The Bombay Tools &amp; Hardware Mart"/>
    <s v="NIP,GREASE,BRASS,STRAIGHT,M6X1"/>
    <n v="9"/>
    <s v="NOS"/>
    <n v="44.413333333333334"/>
    <m/>
    <n v="399.72"/>
    <n v="84879000"/>
    <n v="7.4999999999999997E-2"/>
    <n v="0"/>
    <n v="0"/>
    <n v="0"/>
    <n v="0.1"/>
    <n v="0"/>
    <n v="0.18"/>
    <s v="001/2017 - III371"/>
    <n v="29.978999999999999"/>
    <n v="0"/>
    <n v="2.9979"/>
    <n v="77.885441999999998"/>
    <n v="110.862342"/>
    <s v="DOC PENDING_INV/EXIT/INV/083"/>
    <s v="2000CH010T3027010014"/>
    <s v="0T3027010014"/>
    <n v="291807683510"/>
    <s v="6060358"/>
    <d v="2018-09-06T00:00:00"/>
    <d v="2018-08-20T00:00:00"/>
    <e v="#N/A"/>
    <e v="#N/A"/>
    <e v="#N/A"/>
    <s v="Local"/>
    <m/>
    <m/>
    <m/>
    <m/>
    <m/>
    <m/>
    <n v="2000"/>
    <s v="CH01"/>
    <s v="0T3027010014"/>
    <s v="Verification Completed by NSS"/>
    <m/>
    <n v="26820"/>
    <n v="9"/>
    <x v="1661"/>
    <s v="PHASE_1_ACT"/>
    <m/>
    <s v="ITEM DOES NOT MATCH WITH INVOICE."/>
    <n v="2306"/>
    <x v="2"/>
    <n v="44.413333333333334"/>
    <d v="2018-08-01T00:00:00"/>
    <s v="(R). MANUFACTURE OF MACHINERY AND EQUIPMENT"/>
    <n v="722"/>
    <n v="80"/>
    <n v="111.2"/>
    <n v="153"/>
    <n v="130.80000000000001"/>
    <n v="1.1762589928057554"/>
    <n v="2327"/>
    <n v="470.17424460431658"/>
    <m/>
    <m/>
  </r>
  <r>
    <n v="1705"/>
    <n v="291703264554"/>
    <x v="341"/>
    <s v="Jay Project"/>
    <s v="LOCK WSHR,CS,KPD 150/43,4150002,KBL"/>
    <n v="1"/>
    <s v="NOS"/>
    <n v="392.44"/>
    <m/>
    <n v="392.44"/>
    <n v="84139120"/>
    <n v="7.4999999999999997E-2"/>
    <n v="0"/>
    <n v="0"/>
    <n v="0"/>
    <n v="0.1"/>
    <n v="0"/>
    <n v="0.18"/>
    <s v="001/2017-III308B"/>
    <n v="29.433"/>
    <n v="0"/>
    <n v="2.9433000000000002"/>
    <n v="76.466933999999995"/>
    <n v="108.843234"/>
    <s v="DOC PENDING_INV/EXIT/INV/077"/>
    <s v="2000CH010P4205041308"/>
    <s v="0P4205041308"/>
    <n v="291703264554"/>
    <s v="0031150"/>
    <d v="2017-06-17T00:00:00"/>
    <d v="2017-04-22T00:00:00"/>
    <e v="#N/A"/>
    <e v="#N/A"/>
    <e v="#N/A"/>
    <s v="Local"/>
    <m/>
    <m/>
    <m/>
    <m/>
    <m/>
    <m/>
    <n v="2000"/>
    <s v="CH01"/>
    <s v="0P4205041308"/>
    <s v="Verification Completed by NSS"/>
    <s v="Phaze1_Part_2"/>
    <n v="17018"/>
    <n v="1"/>
    <x v="1662"/>
    <s v="PHASE_1_ACT"/>
    <m/>
    <n v="1"/>
    <n v="2791"/>
    <x v="2"/>
    <n v="392.44"/>
    <d v="2017-04-01T00:00:00"/>
    <s v="(R). MANUFACTURE OF MACHINERY AND EQUIPMENT"/>
    <n v="722"/>
    <n v="64"/>
    <n v="108.3"/>
    <n v="153"/>
    <n v="130.80000000000001"/>
    <n v="1.2077562326869808"/>
    <n v="2814"/>
    <n v="473.97185595567873"/>
    <m/>
    <m/>
  </r>
  <r>
    <n v="1706"/>
    <n v="292212371850"/>
    <x v="422"/>
    <s v="DELTA ENTERPRISES"/>
    <s v="LUG,BOOTLESS,INSUL,RED,1MM²"/>
    <n v="600"/>
    <s v="NOS"/>
    <n v="0.62"/>
    <m/>
    <n v="372"/>
    <n v="85446090"/>
    <n v="0.1"/>
    <n v="0"/>
    <n v="0"/>
    <n v="0"/>
    <n v="0.1"/>
    <n v="0"/>
    <n v="0.18"/>
    <s v="001/2017-III395"/>
    <n v="37.200000000000003"/>
    <n v="0"/>
    <n v="3.7200000000000006"/>
    <n v="74.325599999999994"/>
    <n v="115.2456"/>
    <s v="DOC PENDING_INV/EXIT/INV/094"/>
    <s v="2000CH010T5578900036"/>
    <s v="0T5578900036"/>
    <n v="292212371850"/>
    <s v="6106572"/>
    <d v="2022-11-28T00:00:00"/>
    <d v="2022-11-21T00:00:00"/>
    <e v="#N/A"/>
    <e v="#N/A"/>
    <e v="#N/A"/>
    <s v="Local"/>
    <m/>
    <m/>
    <m/>
    <m/>
    <m/>
    <m/>
    <n v="2000"/>
    <s v="CH01"/>
    <s v="0T5578900036"/>
    <s v="Verification Completed by NSS"/>
    <m/>
    <n v="152"/>
    <n v="600"/>
    <x v="1663"/>
    <s v="PHASE_2_ACT"/>
    <m/>
    <s v="Documents required for remaining qty"/>
    <n v="752"/>
    <x v="1"/>
    <n v="0.62"/>
    <d v="2022-11-01T00:00:00"/>
    <s v="(Q). MANUFACTURE OF ELECTRICAL EQUIPMENT"/>
    <n v="666"/>
    <n v="131"/>
    <n v="128.9"/>
    <n v="153"/>
    <n v="133.4"/>
    <n v="1.0349107835531419"/>
    <n v="774"/>
    <n v="384.98681148176877"/>
    <m/>
    <m/>
  </r>
  <r>
    <n v="1707"/>
    <n v="292210645823"/>
    <x v="254"/>
    <s v="IEC ENGINEERING PVT. LTD."/>
    <s v="BLT,HUB,DRV SIDE,L/EM-995/0/9,RATHI-TP"/>
    <n v="1"/>
    <s v="NOS"/>
    <n v="370"/>
    <m/>
    <n v="370"/>
    <n v="84836090"/>
    <n v="7.4999999999999997E-2"/>
    <n v="0"/>
    <n v="0"/>
    <n v="0"/>
    <n v="0.1"/>
    <n v="0"/>
    <n v="0.18"/>
    <s v="001/2017-III369A"/>
    <n v="27.75"/>
    <n v="0"/>
    <n v="2.7750000000000004"/>
    <n v="72.094499999999996"/>
    <n v="102.61949999999999"/>
    <s v="DOC PENDING_INV/EXIT/INV/070"/>
    <s v="2000CH010P3037220451"/>
    <s v="0P3037220451"/>
    <n v="292210645823"/>
    <s v="6093090"/>
    <d v="2022-10-12T00:00:00"/>
    <d v="2022-10-11T00:00:00"/>
    <e v="#N/A"/>
    <e v="#N/A"/>
    <e v="#N/A"/>
    <s v="Local"/>
    <m/>
    <m/>
    <m/>
    <m/>
    <m/>
    <m/>
    <n v="2000"/>
    <s v="CH01"/>
    <s v="0P3037220451"/>
    <s v="Verification Completed by NSS"/>
    <m/>
    <s v="22-23/TI/1332"/>
    <n v="1"/>
    <x v="1664"/>
    <s v="PHASE_1_ACT"/>
    <m/>
    <s v="Documents Required for remaining quantity."/>
    <n v="793"/>
    <x v="1"/>
    <n v="370"/>
    <d v="2022-10-01T00:00:00"/>
    <s v="(Q). MANUFACTURE OF ELECTRICAL EQUIPMENT"/>
    <n v="666"/>
    <n v="130"/>
    <n v="129.19999999999999"/>
    <n v="153"/>
    <n v="133.4"/>
    <n v="1.0325077399380806"/>
    <n v="805"/>
    <n v="382.02786377708986"/>
    <m/>
    <m/>
  </r>
  <r>
    <n v="1708"/>
    <n v="292209179080"/>
    <x v="118"/>
    <s v="EMERSON PROCESS MANAGEMENT"/>
    <s v="O-RING,1D262006992,EMER-PM"/>
    <n v="2"/>
    <s v="NOS"/>
    <n v="184"/>
    <m/>
    <n v="368"/>
    <n v="84819090"/>
    <n v="7.4999999999999997E-2"/>
    <n v="0"/>
    <n v="0"/>
    <m/>
    <n v="0.1"/>
    <n v="0"/>
    <n v="0.18"/>
    <s v="001/2017-III368"/>
    <n v="27.599999999999998"/>
    <n v="0"/>
    <n v="2.76"/>
    <n v="71.704800000000006"/>
    <n v="102.06480000000001"/>
    <s v="DOC PENDING_INV/EXIT/INV/073"/>
    <s v="2000CH010P4102215140"/>
    <s v="0P4102215140"/>
    <n v="292209179080"/>
    <s v="6080667"/>
    <d v="2022-09-02T00:00:00"/>
    <d v="2022-04-29T00:00:00"/>
    <e v="#N/A"/>
    <e v="#N/A"/>
    <e v="#N/A"/>
    <s v="Local"/>
    <m/>
    <m/>
    <m/>
    <m/>
    <m/>
    <m/>
    <n v="2000"/>
    <s v="CH01"/>
    <s v="0P4102215140"/>
    <s v="Verification Completed by NSS"/>
    <m/>
    <s v="22RXC368"/>
    <n v="2"/>
    <x v="1665"/>
    <s v="PHASE_1_ACT"/>
    <m/>
    <s v="Documents required for remaining qty"/>
    <n v="958"/>
    <x v="2"/>
    <n v="184"/>
    <d v="2022-04-01T00:00:00"/>
    <s v="(R). MANUFACTURE OF MACHINERY AND EQUIPMENT"/>
    <n v="722"/>
    <n v="124"/>
    <n v="124.3"/>
    <n v="153"/>
    <n v="130.80000000000001"/>
    <n v="1.0522928399034595"/>
    <n v="988"/>
    <n v="387.24376508447307"/>
    <m/>
    <m/>
  </r>
  <r>
    <n v="1709"/>
    <n v="292008794755"/>
    <x v="184"/>
    <s v="Real Fasteners Pvt. Ltd."/>
    <s v="BLT,HEX HD,MET,W/NUT+WSHR,304,250MM,M10"/>
    <n v="6"/>
    <s v="EA"/>
    <n v="60.5"/>
    <m/>
    <n v="363"/>
    <s v="73180000 / 73181190"/>
    <n v="0.15"/>
    <n v="0"/>
    <n v="0"/>
    <n v="0"/>
    <n v="0.1"/>
    <n v="0"/>
    <n v="0.18"/>
    <s v="001/2017 - III232"/>
    <n v="54.449999999999996"/>
    <n v="0"/>
    <n v="5.4450000000000003"/>
    <n v="76.121099999999998"/>
    <n v="136.01609999999999"/>
    <s v="DOC PENDING_INV/EXIT/INV/081"/>
    <s v="2000CH010T1502950040"/>
    <s v="0T1502950040"/>
    <n v="292008794755"/>
    <s v="6078313"/>
    <d v="2020-11-05T00:00:00"/>
    <d v="2020-10-31T00:00:00"/>
    <e v="#N/A"/>
    <e v="#N/A"/>
    <e v="#N/A"/>
    <s v="Local"/>
    <m/>
    <m/>
    <m/>
    <m/>
    <m/>
    <m/>
    <n v="2000"/>
    <s v="CH01"/>
    <s v="0T1502950040"/>
    <s v="Verification Completed by NSS"/>
    <m/>
    <s v="RF/184/20-21"/>
    <n v="6"/>
    <x v="1666"/>
    <s v="PHASE_1_ACT"/>
    <m/>
    <m/>
    <n v="1503"/>
    <x v="2"/>
    <n v="60.5"/>
    <d v="2020-10-01T00:00:00"/>
    <s v="(R). MANUFACTURE OF MACHINERY AND EQUIPMENT"/>
    <n v="722"/>
    <n v="106"/>
    <n v="114.2"/>
    <n v="153"/>
    <n v="130.80000000000001"/>
    <n v="1.1453590192644485"/>
    <n v="1535"/>
    <n v="415.76532399299481"/>
    <m/>
    <m/>
  </r>
  <r>
    <n v="1710"/>
    <n v="292008116820"/>
    <x v="71"/>
    <s v="Jay Vinayak Enterprise"/>
    <s v="STBLT-N,MC,75MM,M16,2MM"/>
    <n v="10"/>
    <s v="NOS"/>
    <n v="35.639999999999901"/>
    <m/>
    <n v="356.39999999999901"/>
    <s v="73181190"/>
    <n v="0.15"/>
    <m/>
    <n v="0"/>
    <m/>
    <n v="0.1"/>
    <m/>
    <n v="0.18"/>
    <s v="001/2017-III232"/>
    <n v="53.459999999999852"/>
    <n v="0"/>
    <n v="5.3459999999999859"/>
    <n v="74.737079999999793"/>
    <n v="133.54307999999963"/>
    <s v="DOC PENDING_INV/EXIT/INV/097"/>
    <s v="2000CH010T1537010008"/>
    <s v="0T1537010008"/>
    <n v="292008116820"/>
    <s v="6072519"/>
    <d v="2020-10-16T00:00:00"/>
    <d v="2020-10-15T00:00:00"/>
    <e v="#N/A"/>
    <e v="#N/A"/>
    <e v="#N/A"/>
    <s v="Local"/>
    <m/>
    <m/>
    <m/>
    <m/>
    <m/>
    <m/>
    <n v="2000"/>
    <s v="CH01"/>
    <s v="0T1537010008"/>
    <s v="New_Line item_ Addition"/>
    <m/>
    <n v="9"/>
    <n v="10"/>
    <x v="1667"/>
    <s v="PHASE_3_ACT"/>
    <m/>
    <m/>
    <n v="1519"/>
    <x v="2"/>
    <n v="35.639999999999901"/>
    <d v="2020-10-01T00:00:00"/>
    <s v="(R). MANUFACTURE OF MACHINERY AND EQUIPMENT"/>
    <n v="722"/>
    <n v="106"/>
    <n v="114.2"/>
    <n v="153"/>
    <n v="130.80000000000001"/>
    <n v="1.1453590192644485"/>
    <n v="1535"/>
    <n v="408.20595446584832"/>
    <m/>
    <m/>
  </r>
  <r>
    <n v="1711"/>
    <n v="291811384756"/>
    <x v="294"/>
    <s v="Rotork Controls (India) Pvt. Ltd."/>
    <s v="LOCAL/REMOTE CAM,B1713,F/MOV,ROTORK"/>
    <n v="5"/>
    <s v="NOS"/>
    <n v="70.551999999999992"/>
    <m/>
    <n v="352.76"/>
    <n v="85030090"/>
    <n v="7.4999999999999997E-2"/>
    <m/>
    <n v="0"/>
    <m/>
    <n v="0.1"/>
    <m/>
    <n v="0.18"/>
    <s v="001/2017-III374"/>
    <n v="26.456999999999997"/>
    <n v="0"/>
    <n v="2.6456999999999997"/>
    <n v="68.735285999999988"/>
    <n v="97.837985999999987"/>
    <s v="DOC PENDING_INV/EXIT/INV/096"/>
    <s v="2000CH010P4102260104"/>
    <s v="0P4102260104"/>
    <n v="291811384756"/>
    <s v="6087234"/>
    <d v="2018-12-26T00:00:00"/>
    <d v="2018-11-26T00:00:00"/>
    <e v="#N/A"/>
    <e v="#N/A"/>
    <e v="#N/A"/>
    <s v="Local"/>
    <m/>
    <m/>
    <m/>
    <m/>
    <m/>
    <m/>
    <n v="2000"/>
    <s v="CH01"/>
    <s v="0P4102260104"/>
    <s v="Verification Completed by NSS"/>
    <m/>
    <s v="SI33634"/>
    <n v="5"/>
    <x v="1668"/>
    <s v="PHASE_3_ACT"/>
    <m/>
    <m/>
    <n v="2208"/>
    <x v="2"/>
    <n v="70.553999999999803"/>
    <d v="2018-11-01T00:00:00"/>
    <s v="(R). MANUFACTURE OF MACHINERY AND EQUIPMENT"/>
    <n v="722"/>
    <n v="83"/>
    <n v="111.9"/>
    <n v="153"/>
    <n v="130.80000000000001"/>
    <n v="1.1689008042895443"/>
    <n v="2235"/>
    <n v="412.35313672922143"/>
    <m/>
    <m/>
  </r>
  <r>
    <n v="1712"/>
    <n v="351700027836"/>
    <x v="24"/>
    <s v="Mascot Dynamics Pvt. Ltd."/>
    <s v="O-RING,F/LMV-322,14-009UC,SUNDYNE"/>
    <n v="4"/>
    <s v="NOS"/>
    <n v="85.512500000000003"/>
    <m/>
    <n v="342.05"/>
    <s v="40160000 / 40169320"/>
    <n v="0.1"/>
    <n v="0"/>
    <n v="0"/>
    <n v="0"/>
    <n v="0.1"/>
    <n v="0"/>
    <n v="0.18"/>
    <s v="001/2017 - III123A"/>
    <n v="34.205000000000005"/>
    <n v="0"/>
    <n v="3.4205000000000005"/>
    <n v="68.341589999999997"/>
    <n v="105.96709"/>
    <s v="DOC PENDING_INV/EXIT/INV/077"/>
    <s v="2000GS010P4205031737"/>
    <s v="0P4205031737"/>
    <e v="#N/A"/>
    <e v="#N/A"/>
    <e v="#N/A"/>
    <e v="#N/A"/>
    <e v="#N/A"/>
    <e v="#N/A"/>
    <e v="#N/A"/>
    <s v="Import"/>
    <n v="351700027836"/>
    <n v="948"/>
    <d v="2017-03-08T00:00:00"/>
    <m/>
    <m/>
    <m/>
    <n v="2000"/>
    <s v="GS01"/>
    <s v="0P4205031737"/>
    <s v="Verification Completed by NSS"/>
    <m/>
    <s v="EXP-0010/16-17"/>
    <n v="4"/>
    <x v="1669"/>
    <s v="PHASE_1_ACT"/>
    <m/>
    <n v="1"/>
    <m/>
    <x v="2"/>
    <n v="85.512500000000003"/>
    <d v="2019-09-01T00:00:00"/>
    <s v="(R). MANUFACTURE OF MACHINERY AND EQUIPMENT"/>
    <n v="722"/>
    <n v="93"/>
    <n v="113.9"/>
    <n v="153"/>
    <n v="130.80000000000001"/>
    <n v="1.1483757682177349"/>
    <n v="1931"/>
    <n v="392.80193151887624"/>
    <m/>
    <m/>
  </r>
  <r>
    <n v="1713"/>
    <n v="292207564471"/>
    <x v="152"/>
    <s v="EMERSON PROCESS MANAGEMENT"/>
    <s v="O-RING,1IN,EZ-NS,1D6875X0012,FISH-CO"/>
    <n v="6"/>
    <s v="NOS"/>
    <n v="56.889999999999837"/>
    <m/>
    <n v="341.33999999999901"/>
    <n v="84819090"/>
    <n v="7.4999999999999997E-2"/>
    <n v="0"/>
    <n v="0"/>
    <m/>
    <n v="0.1"/>
    <n v="0"/>
    <n v="0.18"/>
    <s v="001/2017-III368"/>
    <n v="25.600499999999926"/>
    <n v="0"/>
    <n v="2.5600499999999928"/>
    <n v="66.510098999999798"/>
    <n v="94.670648999999713"/>
    <s v="DOC PENDING_INV/EXIT/INV/073"/>
    <s v="2000CH010P4102211146"/>
    <s v="0P4102211146"/>
    <n v="292207564471"/>
    <s v="6067714"/>
    <d v="2022-07-22T00:00:00"/>
    <d v="2022-06-30T00:00:00"/>
    <e v="#N/A"/>
    <e v="#N/A"/>
    <e v="#N/A"/>
    <s v="Local"/>
    <m/>
    <m/>
    <m/>
    <m/>
    <m/>
    <m/>
    <n v="2000"/>
    <s v="CH01"/>
    <s v="0P4102211146"/>
    <s v="Verification Completed by NSS"/>
    <m/>
    <s v="22RXC1525"/>
    <n v="6"/>
    <x v="1670"/>
    <s v="PHASE_1_ACT"/>
    <m/>
    <s v="Documents required for remaining qty"/>
    <n v="896"/>
    <x v="2"/>
    <n v="56.889999999999837"/>
    <d v="2022-06-01T00:00:00"/>
    <s v="(R). MANUFACTURE OF MACHINERY AND EQUIPMENT"/>
    <n v="722"/>
    <n v="126"/>
    <n v="125.1"/>
    <n v="153"/>
    <n v="130.80000000000001"/>
    <n v="1.0455635491606716"/>
    <n v="927"/>
    <n v="356.89266187050259"/>
    <m/>
    <m/>
  </r>
  <r>
    <n v="1714"/>
    <n v="291906653920"/>
    <x v="474"/>
    <s v="Jay Vinayak Enterprise"/>
    <s v="BAR,SQ,MS,5X5MM"/>
    <n v="12"/>
    <s v="MTR"/>
    <n v="27"/>
    <m/>
    <n v="324"/>
    <n v="72155010"/>
    <n v="7.4999999999999997E-2"/>
    <s v="050/2017 - 376E"/>
    <n v="0"/>
    <n v="0"/>
    <n v="0.1"/>
    <n v="0"/>
    <n v="0.18"/>
    <s v="001/2017 - III204"/>
    <n v="24.3"/>
    <n v="0"/>
    <n v="2.4300000000000002"/>
    <n v="63.131399999999999"/>
    <n v="89.861400000000003"/>
    <s v="DOC PENDING_INV/EXIT/INV/083"/>
    <s v="2000CH010T3301020000"/>
    <s v="0T3301020000"/>
    <n v="291906653920"/>
    <s v="6048870"/>
    <d v="2019-07-11T00:00:00"/>
    <d v="2019-07-10T00:00:00"/>
    <e v="#N/A"/>
    <e v="#N/A"/>
    <e v="#N/A"/>
    <s v="Local"/>
    <m/>
    <m/>
    <m/>
    <m/>
    <m/>
    <m/>
    <n v="2000"/>
    <s v="CH01"/>
    <s v="0T3301020000"/>
    <s v="Verification Completed by NSS"/>
    <m/>
    <n v="13"/>
    <n v="12"/>
    <x v="1671"/>
    <s v="PHASE_1_ACT"/>
    <m/>
    <s v="AGAINST REQ ID 292107857930 AND DTAP 6067357 ITEM DOES NOT MATCH IN INV NO 13, BUT FOUND AGAINST REQ ID 291906653920 AND DTAP 6048870 IN INV NO 13"/>
    <n v="1982"/>
    <x v="2"/>
    <n v="27"/>
    <d v="2019-07-01T00:00:00"/>
    <s v="(R). MANUFACTURE OF MACHINERY AND EQUIPMENT"/>
    <n v="722"/>
    <n v="91"/>
    <n v="113.2"/>
    <n v="153"/>
    <n v="130.80000000000001"/>
    <n v="1.1554770318021201"/>
    <n v="1993"/>
    <n v="374.37455830388694"/>
    <m/>
    <m/>
  </r>
  <r>
    <n v="1715"/>
    <n v="292206365522"/>
    <x v="383"/>
    <s v="VEZA SOLUTIONS"/>
    <s v="ADPTR,CPLG,CAP,63,UPVC,PN16 D63+,GEORG"/>
    <n v="2"/>
    <s v="EA"/>
    <n v="155"/>
    <m/>
    <n v="310"/>
    <n v="84818090"/>
    <n v="7.4999999999999997E-2"/>
    <n v="0"/>
    <n v="0"/>
    <n v="0"/>
    <n v="0.1"/>
    <n v="0"/>
    <n v="0.18"/>
    <s v="001/2017-III368"/>
    <n v="23.25"/>
    <n v="0"/>
    <n v="2.3250000000000002"/>
    <n v="60.403499999999994"/>
    <n v="85.978499999999997"/>
    <s v="DOC PENDING_INV/EXIT/INV/067"/>
    <s v="2000CH010P1780440034"/>
    <s v="0P1780440034"/>
    <n v="292206365522"/>
    <s v="6057228"/>
    <d v="2022-06-21T00:00:00"/>
    <d v="2022-06-10T00:00:00"/>
    <e v="#N/A"/>
    <e v="#N/A"/>
    <e v="#N/A"/>
    <s v="Local"/>
    <m/>
    <m/>
    <m/>
    <m/>
    <m/>
    <m/>
    <n v="2000"/>
    <s v="CH01"/>
    <s v="0P1780440034"/>
    <s v="Verification Completed by NSS"/>
    <m/>
    <s v="VZ2223161"/>
    <n v="2"/>
    <x v="1672"/>
    <s v="PHASE_1_ACT"/>
    <m/>
    <m/>
    <n v="916"/>
    <x v="1"/>
    <n v="155"/>
    <d v="2022-06-01T00:00:00"/>
    <s v="(Q). MANUFACTURE OF ELECTRICAL EQUIPMENT"/>
    <n v="666"/>
    <n v="126"/>
    <n v="128.6"/>
    <n v="153"/>
    <n v="133.4"/>
    <n v="1.0373250388802489"/>
    <n v="927"/>
    <n v="321.57076205287717"/>
    <m/>
    <m/>
  </r>
  <r>
    <n v="1716"/>
    <n v="292311804190"/>
    <x v="206"/>
    <s v="SHAKTI INDUSTRIAL GASES"/>
    <s v="LIN,99.99%,1PPM O2,1PPM CO2"/>
    <n v="30"/>
    <s v="EA"/>
    <n v="9.9399999999999675"/>
    <m/>
    <n v="298.19999999999902"/>
    <n v="28043000"/>
    <n v="0.05"/>
    <n v="0"/>
    <n v="0"/>
    <n v="0"/>
    <n v="0.1"/>
    <n v="0"/>
    <n v="0.18"/>
    <s v="001/2017-III39"/>
    <n v="14.909999999999952"/>
    <n v="0"/>
    <n v="1.4909999999999952"/>
    <n v="56.628179999999816"/>
    <n v="73.029179999999769"/>
    <s v="DOC PENDING_INV/EXIT/INV/093"/>
    <s v="2000IGS10T0751700001"/>
    <s v="0T0751700001"/>
    <n v="292311804190"/>
    <s v="6095679"/>
    <d v="2023-11-03T00:00:00"/>
    <d v="2023-11-03T00:00:00"/>
    <e v="#N/A"/>
    <e v="#N/A"/>
    <e v="#N/A"/>
    <s v="Local"/>
    <m/>
    <m/>
    <m/>
    <m/>
    <m/>
    <m/>
    <n v="2000"/>
    <s v="IGS1"/>
    <s v="0T0751700001"/>
    <s v="Zero Stock_Line Item"/>
    <m/>
    <s v="G-2127/23-24"/>
    <n v="30"/>
    <x v="1673"/>
    <s v="PHASE_2_ACT"/>
    <m/>
    <m/>
    <n v="405"/>
    <x v="2"/>
    <n v="9.9399999999999675"/>
    <d v="2023-11-01T00:00:00"/>
    <s v="(R). MANUFACTURE OF MACHINERY AND EQUIPMENT"/>
    <n v="722"/>
    <n v="143"/>
    <n v="129.19999999999999"/>
    <n v="153"/>
    <n v="130.80000000000001"/>
    <n v="1.0123839009287927"/>
    <n v="409"/>
    <n v="301.89287925696499"/>
    <m/>
    <m/>
  </r>
  <r>
    <n v="1717"/>
    <n v="292112961254"/>
    <x v="485"/>
    <s v="Samson Controls Pvt. Ltd."/>
    <s v="GSKT,PTFE,0430-1904,SAMSON"/>
    <n v="2"/>
    <s v="NOS"/>
    <n v="141"/>
    <m/>
    <n v="282"/>
    <n v="84819090"/>
    <n v="7.4999999999999997E-2"/>
    <n v="0"/>
    <n v="0"/>
    <m/>
    <n v="0.1"/>
    <n v="0"/>
    <n v="0.18"/>
    <s v="001/2017-III368"/>
    <n v="21.15"/>
    <n v="0"/>
    <n v="2.1149999999999998"/>
    <n v="54.947699999999998"/>
    <n v="78.212699999999998"/>
    <s v="DOC PENDING_INV/EXIT/INV/073"/>
    <s v="2000CH010P4102211842"/>
    <s v="0P4102211842"/>
    <n v="292112961254"/>
    <s v="6112404"/>
    <d v="2021-12-30T00:00:00"/>
    <d v="2021-12-28T00:00:00"/>
    <e v="#N/A"/>
    <e v="#N/A"/>
    <e v="#N/A"/>
    <s v="Local"/>
    <m/>
    <m/>
    <m/>
    <m/>
    <m/>
    <m/>
    <n v="2000"/>
    <s v="CH01"/>
    <s v="0P4102211842"/>
    <s v="Verification Completed by NSS"/>
    <m/>
    <s v="21-22/E1/002654"/>
    <n v="2"/>
    <x v="1674"/>
    <s v="PHASE_1_ACT"/>
    <m/>
    <s v="Documents required for remaining qty"/>
    <n v="1080"/>
    <x v="2"/>
    <n v="141"/>
    <d v="2021-12-01T00:00:00"/>
    <s v="(R). MANUFACTURE OF MACHINERY AND EQUIPMENT"/>
    <n v="722"/>
    <n v="120"/>
    <n v="121.1"/>
    <n v="153"/>
    <n v="130.80000000000001"/>
    <n v="1.0800990916597855"/>
    <n v="1109"/>
    <n v="304.58794384805952"/>
    <m/>
    <m/>
  </r>
  <r>
    <n v="1718"/>
    <n v="291706336401"/>
    <x v="144"/>
    <s v="Swelore Engineering Pvt. Ltd."/>
    <s v="O-RING,46222.5P55,WDD-1125/12,SWELORE"/>
    <n v="3"/>
    <s v="EA"/>
    <n v="91.879999999999669"/>
    <m/>
    <n v="275.63999999999902"/>
    <n v="84139110"/>
    <n v="7.4999999999999997E-2"/>
    <n v="0"/>
    <n v="0"/>
    <n v="0"/>
    <n v="0.1"/>
    <n v="0"/>
    <n v="0.18"/>
    <s v="001/2017-III317A"/>
    <n v="20.672999999999927"/>
    <n v="0"/>
    <n v="2.0672999999999928"/>
    <n v="53.708453999999811"/>
    <n v="76.448753999999724"/>
    <s v="DOC PENDING_INV/EXIT/INV/078"/>
    <s v="2000GS010P4207030274"/>
    <s v="0P4207030274"/>
    <n v="291706336401"/>
    <s v="6054046"/>
    <d v="2017-11-04T00:00:00"/>
    <d v="2017-10-04T00:00:00"/>
    <e v="#N/A"/>
    <e v="#N/A"/>
    <e v="#N/A"/>
    <s v="Local"/>
    <m/>
    <m/>
    <m/>
    <m/>
    <m/>
    <m/>
    <n v="2000"/>
    <s v="GS01"/>
    <s v="0P4207030274"/>
    <s v="Verification Completed by NSS"/>
    <m/>
    <n v="470"/>
    <n v="3"/>
    <x v="1675"/>
    <s v="PHASE_1_ACT"/>
    <m/>
    <n v="1"/>
    <n v="2626"/>
    <x v="2"/>
    <n v="91.879999999999669"/>
    <d v="2017-10-01T00:00:00"/>
    <s v="(R). MANUFACTURE OF MACHINERY AND EQUIPMENT"/>
    <n v="722"/>
    <n v="70"/>
    <n v="109"/>
    <n v="153"/>
    <n v="130.80000000000001"/>
    <n v="1.2000000000000002"/>
    <n v="2631"/>
    <n v="330.76799999999889"/>
    <m/>
    <m/>
  </r>
  <r>
    <n v="1719"/>
    <n v="291706336401"/>
    <x v="144"/>
    <s v="Swelore Engineering Pvt. Ltd."/>
    <s v="O-RING,461202P55,WDD-1125/12,SWELORE"/>
    <n v="3"/>
    <s v="EA"/>
    <n v="91.879999999999669"/>
    <m/>
    <n v="275.63999999999902"/>
    <n v="84139110"/>
    <n v="7.4999999999999997E-2"/>
    <n v="0"/>
    <n v="0"/>
    <n v="0"/>
    <n v="0.1"/>
    <n v="0"/>
    <n v="0.18"/>
    <s v="001/2017-III317A"/>
    <n v="20.672999999999927"/>
    <n v="0"/>
    <n v="2.0672999999999928"/>
    <n v="53.708453999999811"/>
    <n v="76.448753999999724"/>
    <s v="DOC PENDING_INV/EXIT/INV/078"/>
    <s v="2000GS010P4207030275"/>
    <s v="0P4207030275"/>
    <n v="291706336401"/>
    <s v="6054046"/>
    <d v="2017-11-04T00:00:00"/>
    <d v="2017-10-04T00:00:00"/>
    <e v="#N/A"/>
    <e v="#N/A"/>
    <e v="#N/A"/>
    <s v="Local"/>
    <m/>
    <m/>
    <m/>
    <m/>
    <m/>
    <m/>
    <n v="2000"/>
    <s v="GS01"/>
    <s v="0P4207030275"/>
    <s v="Verification Completed by NSS"/>
    <m/>
    <n v="470"/>
    <n v="3"/>
    <x v="1675"/>
    <s v="PHASE_1_ACT"/>
    <m/>
    <n v="1"/>
    <n v="2626"/>
    <x v="2"/>
    <n v="91.879999999999669"/>
    <d v="2017-10-01T00:00:00"/>
    <s v="(R). MANUFACTURE OF MACHINERY AND EQUIPMENT"/>
    <n v="722"/>
    <n v="70"/>
    <n v="109"/>
    <n v="153"/>
    <n v="130.80000000000001"/>
    <n v="1.2000000000000002"/>
    <n v="2631"/>
    <n v="330.76799999999889"/>
    <m/>
    <m/>
  </r>
  <r>
    <n v="1720"/>
    <n v="291906945540"/>
    <x v="486"/>
    <s v="KELTRON  EQUIPMENT  COMPLEX"/>
    <s v="LMP,INDIC,LED,GREEN,W/HLDR,KWALITY"/>
    <n v="9"/>
    <s v="EA"/>
    <n v="29.601111111111113"/>
    <m/>
    <n v="266.41000000000003"/>
    <n v="85044090"/>
    <n v="0.2"/>
    <n v="0"/>
    <n v="0"/>
    <n v="0"/>
    <n v="0.1"/>
    <n v="0"/>
    <n v="0.18"/>
    <s v="001/2017-III375"/>
    <n v="53.282000000000011"/>
    <n v="0"/>
    <n v="5.3282000000000016"/>
    <n v="58.503635999999993"/>
    <n v="117.11383600000001"/>
    <s v="DOC PENDING_INV/EXIT/INV/068"/>
    <s v="2000CH010P2709050057"/>
    <s v="0P2709050057"/>
    <n v="291906945540"/>
    <s v="6051021"/>
    <d v="2019-07-19T00:00:00"/>
    <d v="2019-05-24T00:00:00"/>
    <e v="#N/A"/>
    <e v="#N/A"/>
    <e v="#N/A"/>
    <s v="Local"/>
    <m/>
    <m/>
    <m/>
    <m/>
    <m/>
    <m/>
    <n v="2000"/>
    <s v="CH01"/>
    <s v="0P2709050057"/>
    <s v="Verification Completed by NSS"/>
    <m/>
    <n v="200083"/>
    <n v="9"/>
    <x v="1676"/>
    <s v="PHASE_1_ACT"/>
    <m/>
    <s v="Documents required for remaining quantity."/>
    <n v="2029"/>
    <x v="2"/>
    <n v="29.601111111111113"/>
    <d v="2019-05-01T00:00:00"/>
    <s v="(R). MANUFACTURE OF MACHINERY AND EQUIPMENT"/>
    <n v="722"/>
    <n v="89"/>
    <n v="112.7"/>
    <n v="153"/>
    <n v="130.80000000000001"/>
    <n v="1.160603371783496"/>
    <n v="2054"/>
    <n v="309.19634427684122"/>
    <m/>
    <m/>
  </r>
  <r>
    <n v="1721"/>
    <n v="291704276135"/>
    <x v="467"/>
    <s v="IGP Engineers Pvt. Ltd."/>
    <s v="GSKT,RJ,OCTOGONAL,R26"/>
    <n v="1"/>
    <s v="NOS"/>
    <n v="236.75"/>
    <m/>
    <n v="236.75"/>
    <n v="84841010"/>
    <n v="7.4999999999999997E-2"/>
    <n v="0"/>
    <n v="0"/>
    <n v="0"/>
    <n v="0.1"/>
    <n v="0"/>
    <n v="0.18"/>
    <s v="001/2017 - III369B"/>
    <n v="17.756249999999998"/>
    <n v="0"/>
    <n v="1.7756249999999998"/>
    <n v="46.130737500000002"/>
    <n v="65.662612499999994"/>
    <s v="DOC PENDING_INV/EXIT/INV/083"/>
    <s v="2000GS010T2548810038"/>
    <s v="0T2548810038"/>
    <n v="291704276135"/>
    <s v="6038780"/>
    <d v="2017-08-19T00:00:00"/>
    <d v="2017-07-25T00:00:00"/>
    <e v="#N/A"/>
    <e v="#N/A"/>
    <e v="#N/A"/>
    <s v="Local"/>
    <m/>
    <m/>
    <m/>
    <m/>
    <m/>
    <m/>
    <n v="2000"/>
    <s v="GS01"/>
    <s v="0T2548810038"/>
    <s v="Verification Completed by NSS"/>
    <m/>
    <s v="B 0925/17-18"/>
    <n v="1"/>
    <x v="1677"/>
    <s v="PHASE_1_ACT"/>
    <m/>
    <s v="DUPLICATE ENTRY."/>
    <n v="2697"/>
    <x v="2"/>
    <n v="236.75"/>
    <d v="2017-07-01T00:00:00"/>
    <s v="(R). MANUFACTURE OF MACHINERY AND EQUIPMENT"/>
    <n v="722"/>
    <n v="67"/>
    <n v="107.9"/>
    <n v="153"/>
    <n v="130.80000000000001"/>
    <n v="1.2122335495829473"/>
    <n v="2723"/>
    <n v="286.99629286376279"/>
    <m/>
    <m/>
  </r>
  <r>
    <n v="1722"/>
    <n v="291606046093"/>
    <x v="295"/>
    <s v="Eagle Burgmann India Pvt. Ltd."/>
    <s v="CAP SCR,09-H75VKP-D1/50/10,EAGLEBUR"/>
    <n v="2"/>
    <s v="NOS"/>
    <n v="62.25"/>
    <m/>
    <n v="124.5"/>
    <n v="84842000"/>
    <n v="7.4999999999999997E-2"/>
    <n v="0"/>
    <n v="0"/>
    <n v="0"/>
    <n v="0.1"/>
    <n v="0"/>
    <n v="0.18"/>
    <s v="001/2017-III369B"/>
    <n v="9.3375000000000004"/>
    <n v="0"/>
    <n v="0.93375000000000008"/>
    <n v="24.258825000000002"/>
    <n v="34.530075000000004"/>
    <s v="DOC PENDING_INV/EXIT/INV/069"/>
    <s v="2000GS010P3034071235"/>
    <s v="0P3034071235"/>
    <n v="291606046093"/>
    <s v="0056972"/>
    <d v="2016-12-26T00:00:00"/>
    <d v="2016-11-30T00:00:00"/>
    <e v="#N/A"/>
    <e v="#N/A"/>
    <e v="#N/A"/>
    <s v="Local"/>
    <m/>
    <m/>
    <m/>
    <m/>
    <m/>
    <m/>
    <n v="2000"/>
    <s v="GS01"/>
    <s v="0P3034071235"/>
    <s v="Verification Completed by NSS"/>
    <m/>
    <n v="2946"/>
    <n v="2"/>
    <x v="1678"/>
    <s v="PHASE_1_ACT"/>
    <m/>
    <m/>
    <n v="2934"/>
    <x v="2"/>
    <n v="117.0199999999995"/>
    <d v="2016-11-01T00:00:00"/>
    <s v="(R). MANUFACTURE OF MACHINERY AND EQUIPMENT"/>
    <n v="722"/>
    <n v="59"/>
    <n v="107.5"/>
    <n v="153"/>
    <n v="130.80000000000001"/>
    <n v="1.2167441860465118"/>
    <n v="2965"/>
    <n v="284.76680930232442"/>
    <m/>
    <m/>
  </r>
  <r>
    <n v="1723"/>
    <n v="291606046093"/>
    <x v="295"/>
    <s v="Eagle Burgmann India Pvt. Ltd."/>
    <s v="BLT,HEX HD,09-H75VKP-D1/50/15,EAGLEBUR"/>
    <n v="2"/>
    <s v="NOS"/>
    <n v="62.25"/>
    <m/>
    <n v="124.5"/>
    <n v="84842000"/>
    <n v="7.4999999999999997E-2"/>
    <n v="0"/>
    <n v="0"/>
    <n v="0"/>
    <n v="0.1"/>
    <n v="0"/>
    <n v="0.18"/>
    <s v="001/2017-III369B"/>
    <n v="9.3375000000000004"/>
    <n v="0"/>
    <n v="0.93375000000000008"/>
    <n v="24.258825000000002"/>
    <n v="34.530075000000004"/>
    <s v="DOC PENDING_INV/EXIT/INV/069"/>
    <s v="2000GS010P3034071238"/>
    <s v="0P3034071238"/>
    <n v="291606046093"/>
    <s v="0056972"/>
    <d v="2016-12-26T00:00:00"/>
    <d v="2016-11-30T00:00:00"/>
    <e v="#N/A"/>
    <e v="#N/A"/>
    <e v="#N/A"/>
    <s v="Local"/>
    <m/>
    <m/>
    <m/>
    <m/>
    <m/>
    <m/>
    <n v="2000"/>
    <s v="GS01"/>
    <s v="0P3034071238"/>
    <s v="Verification Completed by NSS"/>
    <m/>
    <n v="2946"/>
    <n v="2"/>
    <x v="1678"/>
    <s v="PHASE_1_ACT"/>
    <m/>
    <m/>
    <n v="2934"/>
    <x v="2"/>
    <n v="117.0199999999995"/>
    <d v="2016-11-01T00:00:00"/>
    <s v="(R). MANUFACTURE OF MACHINERY AND EQUIPMENT"/>
    <n v="722"/>
    <n v="59"/>
    <n v="107.5"/>
    <n v="153"/>
    <n v="130.80000000000001"/>
    <n v="1.2167441860465118"/>
    <n v="2965"/>
    <n v="284.76680930232442"/>
    <m/>
    <m/>
  </r>
  <r>
    <n v="1724"/>
    <n v="292206365522"/>
    <x v="383"/>
    <s v="VEZA SOLUTIONS"/>
    <s v="ADPTR,CPLG,CAP,50,UPVC,PN16 D50,GEORG"/>
    <n v="2"/>
    <s v="EA"/>
    <n v="111"/>
    <m/>
    <n v="222"/>
    <n v="84818090"/>
    <n v="7.4999999999999997E-2"/>
    <n v="0"/>
    <n v="0"/>
    <n v="0"/>
    <n v="0.1"/>
    <n v="0"/>
    <n v="0.18"/>
    <s v="001/2017-III368"/>
    <n v="16.649999999999999"/>
    <n v="0"/>
    <n v="1.665"/>
    <n v="43.256699999999995"/>
    <n v="61.571699999999993"/>
    <s v="DOC PENDING_INV/EXIT/INV/067"/>
    <s v="2000CH010P1780440033"/>
    <s v="0P1780440033"/>
    <n v="292206365522"/>
    <s v="6057228"/>
    <d v="2022-06-21T00:00:00"/>
    <d v="2022-06-10T00:00:00"/>
    <e v="#N/A"/>
    <e v="#N/A"/>
    <e v="#N/A"/>
    <s v="Local"/>
    <m/>
    <m/>
    <m/>
    <m/>
    <m/>
    <m/>
    <n v="2000"/>
    <s v="CH01"/>
    <s v="0P1780440033"/>
    <s v="Verification Completed by NSS"/>
    <m/>
    <s v="VZ2223161"/>
    <n v="2"/>
    <x v="1679"/>
    <s v="PHASE_1_ACT"/>
    <m/>
    <m/>
    <n v="916"/>
    <x v="1"/>
    <n v="111"/>
    <d v="2022-06-01T00:00:00"/>
    <s v="(Q). MANUFACTURE OF ELECTRICAL EQUIPMENT"/>
    <n v="666"/>
    <n v="126"/>
    <n v="128.6"/>
    <n v="153"/>
    <n v="133.4"/>
    <n v="1.0373250388802489"/>
    <n v="927"/>
    <n v="230.28615863141525"/>
    <m/>
    <m/>
  </r>
  <r>
    <n v="1725"/>
    <n v="171801881672"/>
    <x v="65"/>
    <s v="SEW EURODRIVE INDIA PRIVATE LIMITED"/>
    <s v="RTNG RING,102687,SEW-EURO"/>
    <n v="11"/>
    <s v="NOS"/>
    <n v="20.086363636363544"/>
    <m/>
    <n v="220.94999999999899"/>
    <n v="73182910"/>
    <n v="0.15"/>
    <n v="0"/>
    <n v="0"/>
    <n v="0"/>
    <n v="0.1"/>
    <n v="0"/>
    <n v="0.18"/>
    <s v="001/2017-III232"/>
    <n v="33.142499999999849"/>
    <n v="0"/>
    <n v="3.3142499999999853"/>
    <n v="46.333214999999782"/>
    <n v="82.789964999999626"/>
    <s v="DOC PENDING_INV/EXIT/INV/066"/>
    <s v="2000CH010P1005011804"/>
    <s v="0P1005011804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5011804"/>
    <s v="Verification Completed by NSS"/>
    <m/>
    <n v="2305020206"/>
    <n v="11"/>
    <x v="1680"/>
    <s v="PHASE_1_ACT"/>
    <m/>
    <s v="DOCUMENTS REQUIRED FOR REMAINING QTY"/>
    <n v="2346"/>
    <x v="2"/>
    <n v="20.086363636363544"/>
    <d v="2018-07-01T00:00:00"/>
    <s v="(R). MANUFACTURE OF MACHINERY AND EQUIPMENT"/>
    <n v="722"/>
    <n v="79"/>
    <n v="110.9"/>
    <n v="153"/>
    <n v="130.80000000000001"/>
    <n v="1.1794409377817854"/>
    <n v="2358"/>
    <n v="260.59747520288431"/>
    <m/>
    <m/>
  </r>
  <r>
    <n v="1726"/>
    <n v="292201130130"/>
    <x v="487"/>
    <s v="Ingersoll Rand India Limited"/>
    <s v="NUT,95433934,IR"/>
    <n v="2"/>
    <s v="EA"/>
    <n v="108"/>
    <m/>
    <n v="216"/>
    <n v="73181600"/>
    <n v="0.15"/>
    <s v="050/2017-377AA"/>
    <n v="0"/>
    <n v="0"/>
    <n v="0.1"/>
    <n v="0"/>
    <n v="0.18"/>
    <s v="001/2017-III232"/>
    <n v="32.4"/>
    <n v="0"/>
    <n v="3.24"/>
    <n v="45.295200000000001"/>
    <n v="80.935200000000009"/>
    <s v="DOC PENDING_INV/EXIT/INV/065"/>
    <s v="2000CH010P0802050155"/>
    <s v="0P0802050155"/>
    <n v="292201130130"/>
    <s v="6010560"/>
    <d v="2022-02-02T00:00:00"/>
    <d v="2022-01-29T00:00:00"/>
    <e v="#N/A"/>
    <e v="#N/A"/>
    <e v="#N/A"/>
    <s v="Local"/>
    <m/>
    <m/>
    <m/>
    <m/>
    <m/>
    <m/>
    <n v="2000"/>
    <s v="CH01"/>
    <s v="0P0802050155"/>
    <s v="Verification Completed by NSS"/>
    <m/>
    <n v="22200738"/>
    <n v="2"/>
    <x v="1681"/>
    <s v="PHASE_1_ACT"/>
    <m/>
    <s v="Documents required for remaining qty"/>
    <n v="1048"/>
    <x v="2"/>
    <n v="108"/>
    <d v="2022-01-01T00:00:00"/>
    <s v="(R). MANUFACTURE OF MACHINERY AND EQUIPMENT"/>
    <n v="722"/>
    <n v="121"/>
    <n v="121.6"/>
    <n v="153"/>
    <n v="130.80000000000001"/>
    <n v="1.0756578947368423"/>
    <n v="1078"/>
    <n v="232.34210526315792"/>
    <m/>
    <m/>
  </r>
  <r>
    <n v="1727"/>
    <n v="291703559184"/>
    <x v="430"/>
    <s v="Jay Project"/>
    <s v="NUT,SFT,KPD 20/16 QF,3360001,KBL"/>
    <n v="1"/>
    <s v="NOS"/>
    <n v="214.77"/>
    <m/>
    <n v="214.77"/>
    <n v="84139120"/>
    <n v="7.4999999999999997E-2"/>
    <n v="0"/>
    <n v="0"/>
    <n v="0"/>
    <n v="0.1"/>
    <n v="0"/>
    <n v="0.18"/>
    <s v="001/2017-III308B"/>
    <n v="16.107749999999999"/>
    <n v="0"/>
    <n v="1.6107750000000001"/>
    <n v="41.847934500000001"/>
    <n v="59.566459500000001"/>
    <s v="DOC PENDING_INV/EXIT/INV/077"/>
    <s v="2000GS010P4205041537"/>
    <s v="0P4205041537"/>
    <n v="291703559184"/>
    <s v="6034417"/>
    <d v="2017-07-12T00:00:00"/>
    <d v="2017-05-25T00:00:00"/>
    <e v="#N/A"/>
    <e v="#N/A"/>
    <e v="#N/A"/>
    <s v="Local"/>
    <m/>
    <m/>
    <m/>
    <m/>
    <m/>
    <m/>
    <n v="2000"/>
    <s v="GS01"/>
    <s v="0P4205041537"/>
    <s v="Verification Completed by NSS"/>
    <s v="Phaze1_Part_2"/>
    <n v="17042"/>
    <n v="1"/>
    <x v="1682"/>
    <s v="PHASE_1_ACT"/>
    <m/>
    <n v="1"/>
    <n v="2758"/>
    <x v="2"/>
    <n v="214.77"/>
    <d v="2017-05-01T00:00:00"/>
    <s v="(R). MANUFACTURE OF MACHINERY AND EQUIPMENT"/>
    <n v="722"/>
    <n v="65"/>
    <n v="108.1"/>
    <n v="153"/>
    <n v="130.80000000000001"/>
    <n v="1.2099907493061981"/>
    <n v="2784"/>
    <n v="259.86971322849217"/>
    <m/>
    <m/>
  </r>
  <r>
    <n v="1728"/>
    <n v="292309144536"/>
    <x v="340"/>
    <s v="Ideal Electrical corporation"/>
    <s v="CONNR,TUBE,CU,4MM²"/>
    <n v="50"/>
    <s v="NOS"/>
    <n v="4.0101999999999798"/>
    <m/>
    <n v="200.509999999999"/>
    <n v="85369090"/>
    <n v="0.1"/>
    <n v="0"/>
    <n v="0"/>
    <n v="0"/>
    <n v="0.1"/>
    <n v="0"/>
    <n v="0.18"/>
    <s v="001/2017-III388A"/>
    <n v="20.050999999999902"/>
    <n v="0"/>
    <n v="2.0050999999999903"/>
    <n v="40.0618979999998"/>
    <n v="62.117997999999695"/>
    <s v="DOC PENDING_INV/EXIT/INV/094"/>
    <s v="2000CH010T5578900056"/>
    <s v="0T5578900056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56"/>
    <s v="New_Line item_ Addition"/>
    <m/>
    <s v="GST/23-24/3680"/>
    <n v="50"/>
    <x v="1683"/>
    <s v="PHASE_2_ACT"/>
    <m/>
    <s v="Documents required for remaining qty"/>
    <n v="474"/>
    <x v="2"/>
    <n v="4.0101999999999798"/>
    <d v="2023-08-01T00:00:00"/>
    <s v="(R). MANUFACTURE OF MACHINERY AND EQUIPMENT"/>
    <n v="722"/>
    <n v="140"/>
    <n v="128.5"/>
    <n v="153"/>
    <n v="130.80000000000001"/>
    <n v="1.0178988326848251"/>
    <n v="501"/>
    <n v="204.09889494163326"/>
    <m/>
    <m/>
  </r>
  <r>
    <n v="1729"/>
    <n v="292104493951"/>
    <x v="488"/>
    <s v="IGP Engineers Pvt. Ltd."/>
    <s v="GSKT,RJ,SOFT IRON,OCTAL,R35,CL1500,3IN"/>
    <n v="1"/>
    <s v="NOS"/>
    <n v="200.3"/>
    <m/>
    <n v="200.3"/>
    <n v="84841010"/>
    <n v="7.4999999999999997E-2"/>
    <n v="0"/>
    <n v="0"/>
    <n v="0"/>
    <n v="0.1"/>
    <n v="0"/>
    <n v="0.18"/>
    <s v="001/2017 - III369B"/>
    <n v="15.022500000000001"/>
    <n v="0"/>
    <n v="1.5022500000000001"/>
    <n v="39.028455000000001"/>
    <n v="55.553205000000005"/>
    <s v="DOC PENDING_INV/EXIT/INV/083"/>
    <s v="2000GS010T2548810049"/>
    <s v="0T2548810049"/>
    <n v="292104493951"/>
    <s v="6038712"/>
    <d v="2021-05-12T00:00:00"/>
    <d v="2021-05-03T00:00:00"/>
    <e v="#N/A"/>
    <e v="#N/A"/>
    <e v="#N/A"/>
    <s v="Local"/>
    <m/>
    <m/>
    <m/>
    <m/>
    <m/>
    <m/>
    <n v="2000"/>
    <s v="GS01"/>
    <s v="0T2548810049"/>
    <s v="Verification Completed by NSS"/>
    <m/>
    <s v="IGP01142/21-22"/>
    <n v="1"/>
    <x v="1684"/>
    <s v="PHASE_1_ACT"/>
    <m/>
    <s v="DOCUMENTS REQUIRED FOR REMAINING QTY."/>
    <n v="1319"/>
    <x v="2"/>
    <n v="200.3"/>
    <d v="2021-05-01T00:00:00"/>
    <s v="(R). MANUFACTURE OF MACHINERY AND EQUIPMENT"/>
    <n v="722"/>
    <n v="113"/>
    <n v="117.3"/>
    <n v="153"/>
    <n v="130.80000000000001"/>
    <n v="1.1150895140664963"/>
    <n v="1323"/>
    <n v="223.3524296675192"/>
    <m/>
    <m/>
  </r>
  <r>
    <n v="1730"/>
    <n v="292003709955"/>
    <x v="315"/>
    <s v="Swelore Engineering Pvt. Ltd."/>
    <s v="O-RING,LNR,46562.5P55,SWELORE"/>
    <n v="1"/>
    <s v="NOS"/>
    <n v="195.78"/>
    <m/>
    <n v="195.78"/>
    <n v="84139110"/>
    <n v="7.4999999999999997E-2"/>
    <n v="0"/>
    <n v="0"/>
    <n v="0"/>
    <n v="0.1"/>
    <n v="0"/>
    <n v="0.18"/>
    <s v="001/2017-III317A"/>
    <n v="14.683499999999999"/>
    <n v="0"/>
    <n v="1.46835"/>
    <n v="38.147732999999995"/>
    <n v="54.299582999999998"/>
    <s v="DOC PENDING_INV/EXIT/INV/077"/>
    <s v="2000CH010P4207030203"/>
    <s v="0P4207030203"/>
    <n v="292003709955"/>
    <s v="6031917"/>
    <d v="2020-05-26T00:00:00"/>
    <d v="2020-02-28T00:00:00"/>
    <e v="#N/A"/>
    <e v="#N/A"/>
    <e v="#N/A"/>
    <s v="Local"/>
    <m/>
    <m/>
    <m/>
    <m/>
    <m/>
    <m/>
    <n v="2000"/>
    <s v="CH01"/>
    <s v="0P4207030203"/>
    <s v="Verification Completed by NSS"/>
    <m/>
    <s v="SEPL/1228/19-20"/>
    <n v="1"/>
    <x v="1685"/>
    <s v="PHASE_1_ACT"/>
    <m/>
    <n v="1"/>
    <n v="1749"/>
    <x v="2"/>
    <n v="195.78"/>
    <d v="2020-02-01T00:00:00"/>
    <s v="(R). MANUFACTURE OF MACHINERY AND EQUIPMENT"/>
    <n v="722"/>
    <n v="98"/>
    <n v="113.2"/>
    <n v="153"/>
    <n v="130.80000000000001"/>
    <n v="1.1554770318021201"/>
    <n v="1778"/>
    <n v="226.21929328621908"/>
    <m/>
    <m/>
  </r>
  <r>
    <n v="1731"/>
    <n v="292207781294"/>
    <x v="148"/>
    <s v="STARFLEX SEALING INDIA PVT LTD"/>
    <s v="GSKT,NON-ASBESTOS,FF,CL150,2IN"/>
    <n v="10"/>
    <s v="NOS"/>
    <n v="19"/>
    <m/>
    <n v="190"/>
    <n v="84841010"/>
    <n v="7.4999999999999997E-2"/>
    <n v="0"/>
    <n v="0"/>
    <n v="0"/>
    <n v="0.1"/>
    <n v="0"/>
    <n v="0.18"/>
    <s v="001/2017 - III369B"/>
    <n v="14.25"/>
    <n v="0"/>
    <n v="1.425"/>
    <n v="37.021500000000003"/>
    <n v="52.6965"/>
    <s v="DOC PENDING_INV/EXIT/INV/082"/>
    <s v="2000CH010T2548160032"/>
    <s v="0T2548160032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8160032"/>
    <s v="Verification Completed by NSS"/>
    <m/>
    <s v="A012223/LUB00013"/>
    <n v="10"/>
    <x v="1686"/>
    <s v="PHASE_1_ACT"/>
    <m/>
    <m/>
    <n v="883"/>
    <x v="2"/>
    <n v="19"/>
    <d v="2022-07-01T00:00:00"/>
    <s v="(R). MANUFACTURE OF MACHINERY AND EQUIPMENT"/>
    <n v="722"/>
    <n v="127"/>
    <n v="125.8"/>
    <n v="153"/>
    <n v="130.80000000000001"/>
    <n v="1.0397456279809223"/>
    <n v="897"/>
    <n v="197.55166931637524"/>
    <m/>
    <m/>
  </r>
  <r>
    <n v="1732"/>
    <m/>
    <x v="11"/>
    <s v="SIEMENS ENERGY INDUSTRIAL"/>
    <s v="GSKT,COV,5856C1T1,DRES-RAN"/>
    <n v="1"/>
    <s v="NOS"/>
    <n v="188.37"/>
    <m/>
    <n v="188.37"/>
    <n v="84849000"/>
    <n v="7.4999999999999997E-2"/>
    <m/>
    <m/>
    <m/>
    <n v="0.1"/>
    <m/>
    <n v="0.18"/>
    <s v="001/2017-III369B"/>
    <n v="14.127750000000001"/>
    <n v="0"/>
    <n v="1.4127750000000001"/>
    <n v="36.703894499999997"/>
    <n v="52.244419499999999"/>
    <s v="DOC PENDING_INV/EXIT/INV/163"/>
    <s v="2000GS010P0801040061"/>
    <s v="2000GS010P0801040061"/>
    <n v="291502972773"/>
    <n v="3954"/>
    <d v="2015-08-03T00:00:00"/>
    <d v="2015-06-23T00:00:00"/>
    <e v="#N/A"/>
    <e v="#N/A"/>
    <e v="#N/A"/>
    <s v="Local"/>
    <m/>
    <m/>
    <m/>
    <m/>
    <m/>
    <m/>
    <n v="2000"/>
    <s v="GS01"/>
    <s v="0P0801040061"/>
    <s v="New_Line item_ Addition"/>
    <s v="Phaze_2"/>
    <s v="0000000025"/>
    <n v="1"/>
    <x v="1687"/>
    <s v="PHASE_6_ACT"/>
    <m/>
    <m/>
    <n v="3460"/>
    <x v="2"/>
    <n v="188.37"/>
    <d v="2015-06-01T00:00:00"/>
    <s v="(R). MANUFACTURE OF MACHINERY AND EQUIPMENT"/>
    <n v="722"/>
    <n v="42"/>
    <n v="111.1"/>
    <n v="153"/>
    <n v="130.80000000000001"/>
    <n v="1.1773177317731776"/>
    <n v="3484"/>
    <n v="221.77134113411347"/>
    <m/>
    <m/>
  </r>
  <r>
    <n v="1733"/>
    <n v="171801881672"/>
    <x v="65"/>
    <s v="SEW EURODRIVE INDIA PRIVATE LIMITED"/>
    <s v="RTNG RING,13247077,SEW-EURO"/>
    <n v="6"/>
    <s v="NOS"/>
    <n v="31.385000000000002"/>
    <m/>
    <n v="188.31"/>
    <n v="73182910"/>
    <n v="0.15"/>
    <n v="0"/>
    <n v="0"/>
    <n v="0"/>
    <n v="0.1"/>
    <n v="0"/>
    <n v="0.18"/>
    <s v="001/2017-III232"/>
    <n v="28.246500000000001"/>
    <n v="0"/>
    <n v="2.8246500000000001"/>
    <n v="39.488606999999995"/>
    <n v="70.559756999999991"/>
    <s v="DOC PENDING_INV/EXIT/INV/066"/>
    <s v="2000CH010P1005011882"/>
    <s v="0P1005011882"/>
    <e v="#N/A"/>
    <e v="#N/A"/>
    <e v="#N/A"/>
    <d v="2018-07-11T00:00:00"/>
    <n v="171801881672"/>
    <s v="1003202"/>
    <d v="2018-07-31T00:00:00"/>
    <s v="Import"/>
    <m/>
    <m/>
    <m/>
    <m/>
    <m/>
    <m/>
    <n v="2000"/>
    <s v="CH01"/>
    <s v="0P1005011882"/>
    <s v="Verification Completed by NSS"/>
    <m/>
    <n v="2305020206"/>
    <n v="6"/>
    <x v="1688"/>
    <s v="PHASE_1_ACT"/>
    <m/>
    <s v="DOCUMENTS REQUIRED FOR REMAINING QTY"/>
    <n v="2346"/>
    <x v="2"/>
    <n v="31.385000000000002"/>
    <d v="2018-07-01T00:00:00"/>
    <s v="(R). MANUFACTURE OF MACHINERY AND EQUIPMENT"/>
    <n v="722"/>
    <n v="79"/>
    <n v="110.9"/>
    <n v="153"/>
    <n v="130.80000000000001"/>
    <n v="1.1794409377817854"/>
    <n v="2358"/>
    <n v="222.100522993688"/>
    <m/>
    <m/>
  </r>
  <r>
    <n v="1734"/>
    <n v="292206365522"/>
    <x v="383"/>
    <s v="VEZA SOLUTIONS"/>
    <s v="ADPTR,CPLG,CAP,40,UPVC,PN16 D40,GEORG"/>
    <n v="2"/>
    <s v="EA"/>
    <n v="93"/>
    <m/>
    <n v="186"/>
    <n v="84818090"/>
    <n v="7.4999999999999997E-2"/>
    <n v="0"/>
    <n v="0"/>
    <n v="0"/>
    <n v="0.1"/>
    <n v="0"/>
    <n v="0.18"/>
    <s v="001/2017-III368"/>
    <n v="13.95"/>
    <n v="0"/>
    <n v="1.395"/>
    <n v="36.242100000000001"/>
    <n v="51.5871"/>
    <s v="DOC PENDING_INV/EXIT/INV/067"/>
    <s v="2000CH010P1780440032"/>
    <s v="0P1780440032"/>
    <n v="292206365522"/>
    <s v="6057228"/>
    <d v="2022-06-21T00:00:00"/>
    <d v="2022-06-10T00:00:00"/>
    <e v="#N/A"/>
    <e v="#N/A"/>
    <e v="#N/A"/>
    <s v="Local"/>
    <m/>
    <m/>
    <m/>
    <m/>
    <m/>
    <m/>
    <n v="2000"/>
    <s v="CH01"/>
    <s v="0P1780440032"/>
    <s v="Verification Completed by NSS"/>
    <m/>
    <s v="VZ2223161"/>
    <n v="2"/>
    <x v="1689"/>
    <s v="PHASE_1_ACT"/>
    <m/>
    <m/>
    <n v="916"/>
    <x v="1"/>
    <n v="93"/>
    <d v="2022-06-01T00:00:00"/>
    <s v="(Q). MANUFACTURE OF ELECTRICAL EQUIPMENT"/>
    <n v="666"/>
    <n v="126"/>
    <n v="128.6"/>
    <n v="153"/>
    <n v="133.4"/>
    <n v="1.0373250388802489"/>
    <n v="927"/>
    <n v="192.94245723172628"/>
    <m/>
    <m/>
  </r>
  <r>
    <n v="1735"/>
    <n v="292309144536"/>
    <x v="340"/>
    <s v="Ideal Electrical corporation"/>
    <s v="CONNR,TUBE,CU,50MM²"/>
    <n v="5"/>
    <s v="NOS"/>
    <n v="35.911999999999999"/>
    <m/>
    <n v="179.56"/>
    <n v="85369090"/>
    <n v="0.1"/>
    <n v="0"/>
    <n v="0"/>
    <n v="0"/>
    <n v="0.1"/>
    <n v="0"/>
    <n v="0.18"/>
    <s v="001/2017-III388A"/>
    <n v="17.956"/>
    <n v="0"/>
    <n v="1.7956000000000001"/>
    <n v="35.876087999999996"/>
    <n v="55.627687999999992"/>
    <s v="DOC PENDING_INV/EXIT/INV/094"/>
    <s v="2000CH010T5578900064"/>
    <s v="0T5578900064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64"/>
    <s v="New_Line item_ Addition"/>
    <m/>
    <s v="GST/23-24/3680"/>
    <n v="5"/>
    <x v="1690"/>
    <s v="PHASE_2_ACT"/>
    <m/>
    <s v="Documents required for remaining qty"/>
    <n v="474"/>
    <x v="2"/>
    <n v="35.911999999999999"/>
    <d v="2023-08-01T00:00:00"/>
    <s v="(R). MANUFACTURE OF MACHINERY AND EQUIPMENT"/>
    <n v="722"/>
    <n v="140"/>
    <n v="128.5"/>
    <n v="153"/>
    <n v="130.80000000000001"/>
    <n v="1.0178988326848251"/>
    <n v="501"/>
    <n v="182.77391439688719"/>
    <m/>
    <m/>
  </r>
  <r>
    <n v="1736"/>
    <n v="292207781294"/>
    <x v="148"/>
    <s v="STARFLEX SEALING INDIA PVT LTD"/>
    <s v="GSKT,FLR,CL150,NON-ASB,3/4IN,3MM"/>
    <n v="23"/>
    <s v="NOS"/>
    <n v="7.8030434782608697"/>
    <m/>
    <n v="179.47"/>
    <n v="84841010"/>
    <n v="7.4999999999999997E-2"/>
    <n v="0"/>
    <n v="0"/>
    <n v="0"/>
    <n v="0.1"/>
    <n v="0"/>
    <n v="0.18"/>
    <s v="001/2017 - III369B"/>
    <n v="13.46025"/>
    <n v="0"/>
    <n v="1.346025"/>
    <n v="34.9697295"/>
    <n v="49.776004499999999"/>
    <s v="DOC PENDING_INV/EXIT/INV/083"/>
    <s v="2000CH010T2548160065"/>
    <s v="0T2548160065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8160065"/>
    <s v="Verification Completed by NSS"/>
    <m/>
    <s v="A012223/LUB00013"/>
    <n v="23"/>
    <x v="1691"/>
    <s v="PHASE_1_ACT"/>
    <m/>
    <s v="ITEM DOES NOT MATCH WITH INVOICE."/>
    <n v="883"/>
    <x v="2"/>
    <n v="7.8030434782608697"/>
    <d v="2022-07-01T00:00:00"/>
    <s v="(R). MANUFACTURE OF MACHINERY AND EQUIPMENT"/>
    <n v="722"/>
    <n v="127"/>
    <n v="125.8"/>
    <n v="153"/>
    <n v="130.80000000000001"/>
    <n v="1.0397456279809223"/>
    <n v="897"/>
    <n v="186.60314785373612"/>
    <m/>
    <m/>
  </r>
  <r>
    <n v="1737"/>
    <n v="292207781294"/>
    <x v="148"/>
    <s v="STARFLEX SEALING INDIA PVT LTD"/>
    <s v="GSKT,FLR,CL150,NON-ASB,6IN,3MM"/>
    <n v="3"/>
    <s v="NOS"/>
    <n v="59"/>
    <m/>
    <n v="177"/>
    <n v="84841010"/>
    <n v="7.4999999999999997E-2"/>
    <n v="0"/>
    <n v="0"/>
    <n v="0"/>
    <n v="0.1"/>
    <n v="0"/>
    <n v="0.18"/>
    <s v="001/2017 - III369B"/>
    <n v="13.275"/>
    <n v="0"/>
    <n v="1.3275000000000001"/>
    <n v="34.48845"/>
    <n v="49.090949999999999"/>
    <s v="DOC PENDING_INV/EXIT/INV/083"/>
    <s v="2000CH010T2548160089"/>
    <s v="0T2548160089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8160089"/>
    <s v="Verification Completed by NSS"/>
    <m/>
    <s v="A012223/LUB00013"/>
    <n v="3"/>
    <x v="1692"/>
    <s v="PHASE_1_ACT"/>
    <m/>
    <s v="ITEM DOES NOT MATCH WITH INVOICE."/>
    <n v="883"/>
    <x v="2"/>
    <n v="59"/>
    <d v="2022-07-01T00:00:00"/>
    <s v="(R). MANUFACTURE OF MACHINERY AND EQUIPMENT"/>
    <n v="722"/>
    <n v="127"/>
    <n v="125.8"/>
    <n v="153"/>
    <n v="130.80000000000001"/>
    <n v="1.0397456279809223"/>
    <n v="897"/>
    <n v="184.03497615262324"/>
    <m/>
    <m/>
  </r>
  <r>
    <n v="1738"/>
    <n v="292309144536"/>
    <x v="340"/>
    <s v="Ideal Electrical corporation"/>
    <s v="CONNR,TUBE,CU,4.6MM²"/>
    <n v="40"/>
    <s v="NOS"/>
    <n v="4.3502499999999751"/>
    <m/>
    <n v="174.009999999999"/>
    <n v="85369090"/>
    <n v="0.1"/>
    <n v="0"/>
    <n v="0"/>
    <n v="0"/>
    <n v="0.1"/>
    <n v="0"/>
    <n v="0.18"/>
    <s v="001/2017-III388A"/>
    <n v="17.4009999999999"/>
    <n v="0"/>
    <n v="1.7400999999999902"/>
    <n v="34.767197999999794"/>
    <n v="53.908297999999689"/>
    <s v="DOC PENDING_INV/EXIT/INV/094"/>
    <s v="2000CH010T5578900057"/>
    <s v="0T5578900057"/>
    <n v="292309144536"/>
    <s v="6074618"/>
    <d v="2023-08-28T00:00:00"/>
    <d v="2023-08-26T00:00:00"/>
    <e v="#N/A"/>
    <e v="#N/A"/>
    <e v="#N/A"/>
    <s v="Local"/>
    <m/>
    <m/>
    <m/>
    <m/>
    <m/>
    <m/>
    <n v="2000"/>
    <s v="CH01"/>
    <s v="0T5578900057"/>
    <s v="New_Line item_ Addition"/>
    <m/>
    <s v="GST/23-24/3680"/>
    <n v="40"/>
    <x v="1693"/>
    <s v="PHASE_2_ACT"/>
    <m/>
    <s v="Documents required for remaining qty"/>
    <n v="474"/>
    <x v="2"/>
    <n v="4.3502499999999751"/>
    <d v="2023-08-01T00:00:00"/>
    <s v="(R). MANUFACTURE OF MACHINERY AND EQUIPMENT"/>
    <n v="722"/>
    <n v="140"/>
    <n v="128.5"/>
    <n v="153"/>
    <n v="130.80000000000001"/>
    <n v="1.0178988326848251"/>
    <n v="501"/>
    <n v="177.12457587548539"/>
    <m/>
    <m/>
  </r>
  <r>
    <n v="1739"/>
    <n v="292206365522"/>
    <x v="383"/>
    <s v="VEZA SOLUTIONS"/>
    <s v="ADPTR,CPLG,CAP,D32,UPVC,PN16 D32,GEORG"/>
    <n v="2"/>
    <s v="EA"/>
    <n v="81"/>
    <m/>
    <n v="162"/>
    <n v="84818090"/>
    <n v="7.4999999999999997E-2"/>
    <n v="0"/>
    <n v="0"/>
    <n v="0"/>
    <n v="0.1"/>
    <n v="0"/>
    <n v="0.18"/>
    <s v="001/2017-III368"/>
    <n v="12.15"/>
    <n v="0"/>
    <n v="1.2150000000000001"/>
    <n v="31.5657"/>
    <n v="44.930700000000002"/>
    <s v="DOC PENDING_INV/EXIT/INV/067"/>
    <s v="2000CH010P1780440030"/>
    <s v="0P1780440030"/>
    <n v="292206365522"/>
    <s v="6057228"/>
    <d v="2022-06-21T00:00:00"/>
    <d v="2022-06-10T00:00:00"/>
    <e v="#N/A"/>
    <e v="#N/A"/>
    <e v="#N/A"/>
    <s v="Local"/>
    <m/>
    <m/>
    <m/>
    <m/>
    <m/>
    <m/>
    <n v="2000"/>
    <s v="CH01"/>
    <s v="0P1780440030"/>
    <s v="Verification Completed by NSS"/>
    <m/>
    <s v="VZ2223161"/>
    <n v="2"/>
    <x v="1694"/>
    <s v="PHASE_1_ACT"/>
    <m/>
    <m/>
    <n v="916"/>
    <x v="1"/>
    <n v="81"/>
    <d v="2022-06-01T00:00:00"/>
    <s v="(Q). MANUFACTURE OF ELECTRICAL EQUIPMENT"/>
    <n v="666"/>
    <n v="126"/>
    <n v="128.6"/>
    <n v="153"/>
    <n v="133.4"/>
    <n v="1.0373250388802489"/>
    <n v="927"/>
    <n v="168.04665629860031"/>
    <m/>
    <m/>
  </r>
  <r>
    <n v="1740"/>
    <n v="292309146102"/>
    <x v="340"/>
    <s v="Ideal Electrical corporation"/>
    <s v="CONNR,TUBE,CU,2.5MM²"/>
    <n v="70"/>
    <s v="NOS"/>
    <n v="2.2200000000000002"/>
    <m/>
    <n v="155.4"/>
    <n v="85369090"/>
    <n v="0.1"/>
    <n v="0"/>
    <n v="0"/>
    <n v="0"/>
    <n v="0.1"/>
    <n v="0"/>
    <n v="0.18"/>
    <s v="001/2017-III388A"/>
    <n v="15.540000000000001"/>
    <n v="0"/>
    <n v="1.5540000000000003"/>
    <n v="31.048919999999999"/>
    <n v="48.142920000000004"/>
    <s v="DOC PENDING_INV/EXIT/INV/094"/>
    <s v="2000CH010T5578900055"/>
    <s v="0T5578900055"/>
    <n v="292309146102"/>
    <s v="6074619"/>
    <d v="2023-08-28T00:00:00"/>
    <d v="2023-08-26T00:00:00"/>
    <e v="#N/A"/>
    <e v="#N/A"/>
    <e v="#N/A"/>
    <s v="Local"/>
    <m/>
    <m/>
    <m/>
    <m/>
    <m/>
    <m/>
    <n v="2000"/>
    <s v="CH01"/>
    <s v="0T5578900055"/>
    <s v="New_Line item_ Addition"/>
    <m/>
    <s v="GST/23-24/3679"/>
    <n v="70"/>
    <x v="1695"/>
    <s v="PHASE_2_ACT"/>
    <m/>
    <s v="Documents required for remaining qty"/>
    <n v="474"/>
    <x v="2"/>
    <n v="2.2200000000000002"/>
    <d v="2023-08-01T00:00:00"/>
    <s v="(R). MANUFACTURE OF MACHINERY AND EQUIPMENT"/>
    <n v="722"/>
    <n v="140"/>
    <n v="128.5"/>
    <n v="153"/>
    <n v="130.80000000000001"/>
    <n v="1.0178988326848251"/>
    <n v="501"/>
    <n v="158.18147859922183"/>
    <m/>
    <m/>
  </r>
  <r>
    <n v="1741"/>
    <m/>
    <x v="11"/>
    <s v="Sulzer Pumps India Pvt. Ltd."/>
    <s v="KEY,017011506121,SULZ-PMP"/>
    <n v="1"/>
    <s v="NOS"/>
    <n v="154"/>
    <m/>
    <n v="154"/>
    <n v="84139120"/>
    <n v="7.4999999999999997E-2"/>
    <m/>
    <m/>
    <m/>
    <n v="0.1"/>
    <m/>
    <n v="0.18"/>
    <s v="001/2017-III308B"/>
    <n v="11.549999999999999"/>
    <n v="0"/>
    <n v="1.155"/>
    <n v="30.006900000000002"/>
    <n v="42.7119"/>
    <s v="DOC PENDING_INV/EXIT/INV/165"/>
    <s v="2000GS010P4205040230"/>
    <s v="2000GS010P4205040230"/>
    <n v="291503606354"/>
    <n v="12128"/>
    <d v="2015-09-29T00:00:00"/>
    <d v="2015-07-27T00:00:00"/>
    <e v="#N/A"/>
    <e v="#N/A"/>
    <e v="#N/A"/>
    <s v="Local"/>
    <m/>
    <m/>
    <m/>
    <m/>
    <m/>
    <m/>
    <n v="2000"/>
    <s v="GS01"/>
    <s v="0P4205040230"/>
    <s v="Verification Completed by NSS"/>
    <m/>
    <s v="800015025"/>
    <n v="1"/>
    <x v="1696"/>
    <s v="PHASE_6_ACT"/>
    <m/>
    <m/>
    <n v="3426"/>
    <x v="2"/>
    <n v="154"/>
    <d v="2015-07-01T00:00:00"/>
    <s v="(R). MANUFACTURE OF MACHINERY AND EQUIPMENT"/>
    <n v="722"/>
    <n v="43"/>
    <n v="110.2"/>
    <n v="153"/>
    <n v="130.80000000000001"/>
    <n v="1.1869328493647913"/>
    <n v="3454"/>
    <n v="182.78765880217784"/>
    <m/>
    <m/>
  </r>
  <r>
    <n v="1742"/>
    <n v="292007963855"/>
    <x v="156"/>
    <s v="Goodrich Gasket Pvt. Ltd."/>
    <s v="GSKT,FLR,NBR,CL150,6IN"/>
    <n v="2"/>
    <s v="NOS"/>
    <n v="76.33"/>
    <m/>
    <n v="152.66"/>
    <n v="84841010"/>
    <n v="7.4999999999999997E-2"/>
    <n v="0"/>
    <n v="0"/>
    <n v="0"/>
    <n v="0.1"/>
    <n v="0"/>
    <n v="0.18"/>
    <s v="001/2017 - III369B"/>
    <n v="11.449499999999999"/>
    <n v="0"/>
    <n v="1.1449499999999999"/>
    <n v="29.745800999999997"/>
    <n v="42.340250999999995"/>
    <s v="DOC PENDING_INV/EXIT/INV/082"/>
    <s v="2000CH010T2545780044"/>
    <s v="0T2545780044"/>
    <n v="292007963855"/>
    <s v="6071324"/>
    <d v="2020-10-12T00:00:00"/>
    <d v="2020-10-05T00:00:00"/>
    <e v="#N/A"/>
    <e v="#N/A"/>
    <e v="#N/A"/>
    <s v="Local"/>
    <m/>
    <m/>
    <m/>
    <m/>
    <m/>
    <m/>
    <n v="2000"/>
    <s v="CH01"/>
    <s v="0T2545780044"/>
    <s v="Verification Completed by NSS"/>
    <s v="Phaze_2"/>
    <s v="SD/201000440"/>
    <n v="2"/>
    <x v="1697"/>
    <s v="PHASE_1_ACT"/>
    <m/>
    <m/>
    <n v="1529"/>
    <x v="2"/>
    <n v="76.33"/>
    <d v="2020-10-01T00:00:00"/>
    <s v="(R). MANUFACTURE OF MACHINERY AND EQUIPMENT"/>
    <n v="722"/>
    <n v="106"/>
    <n v="114.2"/>
    <n v="153"/>
    <n v="130.80000000000001"/>
    <n v="1.1453590192644485"/>
    <n v="1535"/>
    <n v="174.8505078809107"/>
    <m/>
    <m/>
  </r>
  <r>
    <n v="1743"/>
    <n v="292007963855"/>
    <x v="156"/>
    <s v="Goodrich Gasket Pvt. Ltd."/>
    <s v="GSKT,FLR,NBR,CL150,4IN"/>
    <n v="2"/>
    <s v="NOS"/>
    <n v="48.695"/>
    <m/>
    <n v="97.39"/>
    <n v="84841010"/>
    <n v="7.4999999999999997E-2"/>
    <n v="0"/>
    <n v="0"/>
    <n v="0"/>
    <n v="0.1"/>
    <n v="0"/>
    <n v="0.18"/>
    <s v="001/2017 - III369B"/>
    <n v="7.3042499999999997"/>
    <n v="0"/>
    <n v="0.73042499999999999"/>
    <n v="18.976441499999996"/>
    <n v="27.011116499999996"/>
    <s v="DOC PENDING_INV/EXIT/INV/082"/>
    <s v="2000CH010T2545780045"/>
    <s v="0T2545780045"/>
    <n v="292007963855"/>
    <s v="6071324"/>
    <d v="2020-10-12T00:00:00"/>
    <d v="2020-10-05T00:00:00"/>
    <e v="#N/A"/>
    <e v="#N/A"/>
    <e v="#N/A"/>
    <s v="Local"/>
    <m/>
    <m/>
    <m/>
    <m/>
    <m/>
    <m/>
    <n v="2000"/>
    <s v="CH01"/>
    <s v="0T2545780045"/>
    <s v="Verification Completed by NSS"/>
    <m/>
    <s v="SD/201000440"/>
    <n v="2"/>
    <x v="1698"/>
    <s v="PHASE_1_ACT"/>
    <m/>
    <m/>
    <n v="1529"/>
    <x v="2"/>
    <n v="48.695"/>
    <d v="2020-10-01T00:00:00"/>
    <s v="(R). MANUFACTURE OF MACHINERY AND EQUIPMENT"/>
    <n v="722"/>
    <n v="106"/>
    <n v="114.2"/>
    <n v="153"/>
    <n v="130.80000000000001"/>
    <n v="1.1453590192644485"/>
    <n v="1535"/>
    <n v="111.54651488616464"/>
    <m/>
    <m/>
  </r>
  <r>
    <n v="1744"/>
    <n v="292206365522"/>
    <x v="383"/>
    <s v="VEZA SOLUTIONS"/>
    <s v="ADPTR,CPLG,CAP,20,UPVC,PN16 D20,GEORG"/>
    <n v="2"/>
    <s v="EA"/>
    <n v="48"/>
    <m/>
    <n v="96"/>
    <n v="84818090"/>
    <n v="7.4999999999999997E-2"/>
    <n v="0"/>
    <n v="0"/>
    <n v="0"/>
    <n v="0.1"/>
    <n v="0"/>
    <n v="0.18"/>
    <s v="001/2017-III368"/>
    <n v="7.1999999999999993"/>
    <n v="0"/>
    <n v="0.72"/>
    <n v="18.7056"/>
    <n v="26.625599999999999"/>
    <s v="DOC PENDING_INV/EXIT/INV/067"/>
    <s v="2000CH010P1780440031"/>
    <s v="0P1780440031"/>
    <n v="292206365522"/>
    <s v="6057228"/>
    <d v="2022-06-21T00:00:00"/>
    <d v="2022-06-10T00:00:00"/>
    <e v="#N/A"/>
    <e v="#N/A"/>
    <e v="#N/A"/>
    <s v="Local"/>
    <m/>
    <m/>
    <m/>
    <m/>
    <m/>
    <m/>
    <n v="2000"/>
    <s v="CH01"/>
    <s v="0P1780440031"/>
    <s v="Verification Completed by NSS"/>
    <m/>
    <s v="VZ2223161"/>
    <n v="2"/>
    <x v="1699"/>
    <s v="PHASE_1_ACT"/>
    <m/>
    <m/>
    <n v="916"/>
    <x v="1"/>
    <n v="48"/>
    <d v="2022-06-01T00:00:00"/>
    <s v="(Q). MANUFACTURE OF ELECTRICAL EQUIPMENT"/>
    <n v="666"/>
    <n v="126"/>
    <n v="128.6"/>
    <n v="153"/>
    <n v="133.4"/>
    <n v="1.0373250388802489"/>
    <n v="927"/>
    <n v="99.58320373250389"/>
    <m/>
    <m/>
  </r>
  <r>
    <n v="1745"/>
    <n v="292309146102"/>
    <x v="340"/>
    <s v="Ideal Electrical corporation"/>
    <s v="CONNR,TUBE,CU,1.5MM²"/>
    <n v="40"/>
    <s v="NOS"/>
    <n v="1.9399999999999973"/>
    <m/>
    <n v="77.599999999999895"/>
    <n v="85369090"/>
    <n v="0.1"/>
    <n v="0"/>
    <n v="0"/>
    <n v="0"/>
    <n v="0.1"/>
    <n v="0"/>
    <n v="0.18"/>
    <s v="001/2017-III388A"/>
    <n v="7.75999999999999"/>
    <n v="0"/>
    <n v="0.77599999999999902"/>
    <n v="15.504479999999978"/>
    <n v="24.040479999999967"/>
    <s v="DOC PENDING_INV/EXIT/INV/094"/>
    <s v="2000CH010T5578900054"/>
    <s v="0T5578900054"/>
    <n v="292309146102"/>
    <s v="6074619"/>
    <d v="2023-08-28T00:00:00"/>
    <d v="2023-08-26T00:00:00"/>
    <e v="#N/A"/>
    <e v="#N/A"/>
    <e v="#N/A"/>
    <s v="Local"/>
    <m/>
    <m/>
    <m/>
    <m/>
    <m/>
    <m/>
    <n v="2000"/>
    <s v="CH01"/>
    <s v="0T5578900054"/>
    <s v="New_Line item_ Addition"/>
    <m/>
    <s v="GST/23-24/3679"/>
    <n v="40"/>
    <x v="1700"/>
    <s v="PHASE_2_ACT"/>
    <m/>
    <s v="Documents required for remaining qty"/>
    <n v="474"/>
    <x v="2"/>
    <n v="1.9399999999999973"/>
    <d v="2023-08-01T00:00:00"/>
    <s v="(R). MANUFACTURE OF MACHINERY AND EQUIPMENT"/>
    <n v="722"/>
    <n v="140"/>
    <n v="128.5"/>
    <n v="153"/>
    <n v="130.80000000000001"/>
    <n v="1.0178988326848251"/>
    <n v="501"/>
    <n v="78.988949416342322"/>
    <m/>
    <m/>
  </r>
  <r>
    <n v="1746"/>
    <n v="292207781294"/>
    <x v="148"/>
    <s v="STARFLEX SEALING INDIA PVT LTD"/>
    <s v="GSKT,FLR,CL150,NON-ASB,4IN,3MM"/>
    <n v="1"/>
    <s v="NOS"/>
    <n v="72.569999999999894"/>
    <m/>
    <n v="72.569999999999894"/>
    <n v="84841010"/>
    <n v="7.4999999999999997E-2"/>
    <n v="0"/>
    <n v="0"/>
    <n v="0"/>
    <n v="0.1"/>
    <n v="0"/>
    <n v="0.18"/>
    <s v="001/2017 - III369B"/>
    <n v="5.4427499999999922"/>
    <n v="0"/>
    <n v="0.54427499999999929"/>
    <n v="14.140264499999978"/>
    <n v="20.127289499999968"/>
    <s v="DOC PENDING_INV/EXIT/INV/083"/>
    <s v="2000CH010T2548160064"/>
    <s v="0T2548160064"/>
    <n v="292207781294"/>
    <s v="6069446"/>
    <d v="2022-07-27T00:00:00"/>
    <d v="2022-07-13T00:00:00"/>
    <e v="#N/A"/>
    <e v="#N/A"/>
    <e v="#N/A"/>
    <s v="Local"/>
    <m/>
    <m/>
    <m/>
    <m/>
    <m/>
    <m/>
    <n v="2000"/>
    <s v="CH01"/>
    <s v="0T2548160064"/>
    <s v="Verification Completed by NSS"/>
    <m/>
    <s v="A012223/LUB00013"/>
    <n v="1"/>
    <x v="1701"/>
    <s v="PHASE_1_ACT"/>
    <m/>
    <s v="ITEM DOES NOT MATCH WITH INVOICE."/>
    <n v="883"/>
    <x v="2"/>
    <n v="72.569999999999894"/>
    <d v="2022-07-01T00:00:00"/>
    <s v="(R). MANUFACTURE OF MACHINERY AND EQUIPMENT"/>
    <n v="722"/>
    <n v="127"/>
    <n v="125.8"/>
    <n v="153"/>
    <n v="130.80000000000001"/>
    <n v="1.0397456279809223"/>
    <n v="897"/>
    <n v="75.454340222575425"/>
    <m/>
    <m/>
  </r>
  <r>
    <n v="1747"/>
    <n v="292211347960"/>
    <x v="362"/>
    <s v="IGP Engineers Pvt. Ltd."/>
    <s v="GSKT,SPW,CL150,SS316,GPH,2IN"/>
    <n v="1"/>
    <s v="NOS"/>
    <n v="51.1"/>
    <m/>
    <n v="51.1"/>
    <n v="84841010"/>
    <n v="7.4999999999999997E-2"/>
    <n v="0"/>
    <n v="0"/>
    <n v="0"/>
    <n v="0.1"/>
    <n v="0"/>
    <n v="0.18"/>
    <s v="001/2017 - III369B"/>
    <n v="3.8325"/>
    <n v="0"/>
    <n v="0.38325000000000004"/>
    <n v="9.9568349999999999"/>
    <n v="14.172585"/>
    <s v="DOC PENDING_INV/EXIT/INV/082"/>
    <s v="2000CH010T2541370194"/>
    <s v="0T2541370194"/>
    <n v="292211347960"/>
    <s v="6098547"/>
    <d v="2022-11-02T00:00:00"/>
    <d v="2022-10-07T00:00:00"/>
    <e v="#N/A"/>
    <e v="#N/A"/>
    <e v="#N/A"/>
    <s v="Local"/>
    <m/>
    <m/>
    <m/>
    <m/>
    <m/>
    <m/>
    <n v="2000"/>
    <s v="CH01"/>
    <s v="0T2541370194"/>
    <s v="Verification Completed by NSS"/>
    <m/>
    <s v="IGP06790/22-23"/>
    <n v="1"/>
    <x v="1702"/>
    <s v="PHASE_1_ACT"/>
    <m/>
    <m/>
    <n v="797"/>
    <x v="2"/>
    <n v="51.1"/>
    <d v="2022-10-01T00:00:00"/>
    <s v="(R). MANUFACTURE OF MACHINERY AND EQUIPMENT"/>
    <n v="722"/>
    <n v="130"/>
    <n v="126.5"/>
    <n v="153"/>
    <n v="130.80000000000001"/>
    <n v="1.0339920948616601"/>
    <n v="805"/>
    <n v="52.8369960474308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857033-CBBB-449B-BE1B-FF1B7FF63BE7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5" firstHeaderRow="1" firstDataRow="1" firstDataCol="1"/>
  <pivotFields count="70">
    <pivotField showAll="0"/>
    <pivotField showAll="0"/>
    <pivotField axis="axisRow" showAll="0">
      <items count="490">
        <item x="325"/>
        <item x="165"/>
        <item x="255"/>
        <item x="462"/>
        <item x="479"/>
        <item x="392"/>
        <item x="444"/>
        <item x="194"/>
        <item x="333"/>
        <item x="453"/>
        <item x="35"/>
        <item x="443"/>
        <item x="260"/>
        <item x="343"/>
        <item x="386"/>
        <item x="256"/>
        <item x="56"/>
        <item x="405"/>
        <item x="62"/>
        <item x="190"/>
        <item x="142"/>
        <item x="322"/>
        <item x="59"/>
        <item x="193"/>
        <item x="248"/>
        <item x="277"/>
        <item x="365"/>
        <item x="119"/>
        <item x="458"/>
        <item x="421"/>
        <item x="176"/>
        <item x="212"/>
        <item x="373"/>
        <item x="371"/>
        <item x="69"/>
        <item x="295"/>
        <item x="86"/>
        <item x="420"/>
        <item x="336"/>
        <item x="137"/>
        <item x="172"/>
        <item x="76"/>
        <item x="58"/>
        <item x="24"/>
        <item x="283"/>
        <item x="70"/>
        <item x="61"/>
        <item x="472"/>
        <item x="427"/>
        <item x="359"/>
        <item x="358"/>
        <item x="271"/>
        <item x="407"/>
        <item x="253"/>
        <item x="341"/>
        <item x="55"/>
        <item x="430"/>
        <item x="192"/>
        <item x="223"/>
        <item x="467"/>
        <item x="300"/>
        <item x="53"/>
        <item x="0"/>
        <item x="144"/>
        <item x="231"/>
        <item x="387"/>
        <item x="272"/>
        <item x="115"/>
        <item x="302"/>
        <item x="99"/>
        <item x="268"/>
        <item x="106"/>
        <item x="311"/>
        <item x="330"/>
        <item x="301"/>
        <item x="23"/>
        <item x="21"/>
        <item x="129"/>
        <item x="400"/>
        <item x="247"/>
        <item x="110"/>
        <item x="26"/>
        <item x="83"/>
        <item x="393"/>
        <item x="182"/>
        <item x="394"/>
        <item x="90"/>
        <item x="419"/>
        <item x="463"/>
        <item x="93"/>
        <item x="12"/>
        <item x="100"/>
        <item x="329"/>
        <item x="20"/>
        <item x="328"/>
        <item x="399"/>
        <item x="460"/>
        <item x="461"/>
        <item x="317"/>
        <item x="446"/>
        <item x="98"/>
        <item x="39"/>
        <item x="111"/>
        <item x="282"/>
        <item x="123"/>
        <item x="285"/>
        <item x="220"/>
        <item x="264"/>
        <item x="273"/>
        <item x="389"/>
        <item x="468"/>
        <item x="324"/>
        <item x="437"/>
        <item x="258"/>
        <item x="402"/>
        <item x="342"/>
        <item x="332"/>
        <item x="369"/>
        <item x="354"/>
        <item x="207"/>
        <item x="438"/>
        <item x="65"/>
        <item x="160"/>
        <item x="43"/>
        <item x="146"/>
        <item x="215"/>
        <item x="226"/>
        <item x="441"/>
        <item x="92"/>
        <item x="225"/>
        <item x="113"/>
        <item x="60"/>
        <item x="454"/>
        <item x="425"/>
        <item x="221"/>
        <item x="391"/>
        <item x="291"/>
        <item x="149"/>
        <item x="138"/>
        <item x="480"/>
        <item x="360"/>
        <item x="134"/>
        <item x="349"/>
        <item x="130"/>
        <item x="157"/>
        <item x="314"/>
        <item x="203"/>
        <item x="229"/>
        <item x="475"/>
        <item x="117"/>
        <item x="210"/>
        <item x="483"/>
        <item x="29"/>
        <item x="294"/>
        <item x="178"/>
        <item x="350"/>
        <item x="307"/>
        <item x="433"/>
        <item x="346"/>
        <item x="82"/>
        <item x="120"/>
        <item x="6"/>
        <item x="447"/>
        <item x="151"/>
        <item x="376"/>
        <item x="440"/>
        <item x="306"/>
        <item x="289"/>
        <item x="37"/>
        <item x="78"/>
        <item x="116"/>
        <item x="434"/>
        <item x="239"/>
        <item x="209"/>
        <item x="356"/>
        <item x="470"/>
        <item x="313"/>
        <item x="428"/>
        <item x="265"/>
        <item x="7"/>
        <item x="372"/>
        <item x="50"/>
        <item x="162"/>
        <item x="381"/>
        <item x="244"/>
        <item x="249"/>
        <item x="154"/>
        <item x="481"/>
        <item x="227"/>
        <item x="456"/>
        <item x="47"/>
        <item x="114"/>
        <item x="366"/>
        <item x="104"/>
        <item x="379"/>
        <item x="474"/>
        <item x="222"/>
        <item x="290"/>
        <item x="486"/>
        <item x="103"/>
        <item x="257"/>
        <item x="189"/>
        <item x="199"/>
        <item x="368"/>
        <item x="204"/>
        <item x="482"/>
        <item x="177"/>
        <item x="96"/>
        <item x="415"/>
        <item x="426"/>
        <item x="274"/>
        <item x="185"/>
        <item x="187"/>
        <item x="136"/>
        <item x="89"/>
        <item x="217"/>
        <item x="42"/>
        <item x="107"/>
        <item x="95"/>
        <item x="395"/>
        <item x="417"/>
        <item x="335"/>
        <item x="108"/>
        <item x="166"/>
        <item x="40"/>
        <item x="238"/>
        <item x="449"/>
        <item x="357"/>
        <item x="5"/>
        <item x="158"/>
        <item x="81"/>
        <item x="167"/>
        <item x="200"/>
        <item x="423"/>
        <item x="315"/>
        <item x="18"/>
        <item x="298"/>
        <item x="125"/>
        <item x="263"/>
        <item x="205"/>
        <item x="121"/>
        <item x="124"/>
        <item x="216"/>
        <item x="19"/>
        <item x="380"/>
        <item x="15"/>
        <item x="132"/>
        <item x="230"/>
        <item x="435"/>
        <item x="390"/>
        <item x="68"/>
        <item x="318"/>
        <item x="188"/>
        <item x="374"/>
        <item x="411"/>
        <item x="155"/>
        <item x="293"/>
        <item x="319"/>
        <item x="87"/>
        <item x="396"/>
        <item x="465"/>
        <item x="344"/>
        <item x="214"/>
        <item x="287"/>
        <item x="13"/>
        <item x="88"/>
        <item x="243"/>
        <item x="398"/>
        <item x="156"/>
        <item x="71"/>
        <item x="413"/>
        <item x="266"/>
        <item x="25"/>
        <item x="150"/>
        <item x="184"/>
        <item x="169"/>
        <item x="310"/>
        <item x="41"/>
        <item x="286"/>
        <item x="321"/>
        <item x="213"/>
        <item x="351"/>
        <item x="284"/>
        <item x="224"/>
        <item x="30"/>
        <item x="135"/>
        <item x="36"/>
        <item x="180"/>
        <item x="232"/>
        <item x="309"/>
        <item x="412"/>
        <item x="477"/>
        <item x="32"/>
        <item x="3"/>
        <item x="66"/>
        <item x="345"/>
        <item x="280"/>
        <item x="418"/>
        <item x="174"/>
        <item x="44"/>
        <item x="8"/>
        <item x="168"/>
        <item x="196"/>
        <item x="406"/>
        <item x="303"/>
        <item x="80"/>
        <item x="179"/>
        <item x="439"/>
        <item x="416"/>
        <item x="261"/>
        <item x="245"/>
        <item x="127"/>
        <item x="488"/>
        <item x="269"/>
        <item x="259"/>
        <item x="51"/>
        <item x="432"/>
        <item x="337"/>
        <item x="27"/>
        <item x="1"/>
        <item x="466"/>
        <item x="131"/>
        <item x="241"/>
        <item x="163"/>
        <item x="384"/>
        <item x="252"/>
        <item x="191"/>
        <item x="45"/>
        <item x="484"/>
        <item x="299"/>
        <item x="262"/>
        <item x="431"/>
        <item x="171"/>
        <item x="250"/>
        <item x="77"/>
        <item x="85"/>
        <item x="378"/>
        <item x="128"/>
        <item x="361"/>
        <item x="409"/>
        <item x="442"/>
        <item x="464"/>
        <item x="267"/>
        <item x="211"/>
        <item x="74"/>
        <item x="94"/>
        <item x="279"/>
        <item x="233"/>
        <item x="473"/>
        <item x="251"/>
        <item x="385"/>
        <item x="276"/>
        <item x="242"/>
        <item x="14"/>
        <item x="410"/>
        <item x="364"/>
        <item x="57"/>
        <item x="429"/>
        <item x="9"/>
        <item x="445"/>
        <item x="485"/>
        <item x="382"/>
        <item x="397"/>
        <item x="370"/>
        <item x="234"/>
        <item x="338"/>
        <item x="79"/>
        <item x="487"/>
        <item x="175"/>
        <item x="469"/>
        <item x="2"/>
        <item x="54"/>
        <item x="281"/>
        <item x="348"/>
        <item x="375"/>
        <item x="141"/>
        <item x="219"/>
        <item x="326"/>
        <item x="240"/>
        <item x="140"/>
        <item x="450"/>
        <item x="296"/>
        <item x="105"/>
        <item x="424"/>
        <item x="195"/>
        <item x="352"/>
        <item x="183"/>
        <item x="278"/>
        <item x="49"/>
        <item x="304"/>
        <item x="297"/>
        <item x="339"/>
        <item x="292"/>
        <item x="197"/>
        <item x="383"/>
        <item x="367"/>
        <item x="459"/>
        <item x="152"/>
        <item x="91"/>
        <item x="148"/>
        <item x="408"/>
        <item x="331"/>
        <item x="118"/>
        <item x="101"/>
        <item x="181"/>
        <item x="97"/>
        <item x="254"/>
        <item x="228"/>
        <item x="362"/>
        <item x="145"/>
        <item x="455"/>
        <item x="33"/>
        <item x="422"/>
        <item x="270"/>
        <item x="186"/>
        <item x="327"/>
        <item x="102"/>
        <item x="334"/>
        <item x="22"/>
        <item x="84"/>
        <item x="403"/>
        <item x="452"/>
        <item x="235"/>
        <item x="72"/>
        <item x="347"/>
        <item x="363"/>
        <item x="404"/>
        <item x="126"/>
        <item x="448"/>
        <item x="201"/>
        <item x="173"/>
        <item x="476"/>
        <item x="388"/>
        <item x="17"/>
        <item x="478"/>
        <item x="16"/>
        <item x="320"/>
        <item x="75"/>
        <item x="153"/>
        <item x="288"/>
        <item x="401"/>
        <item x="316"/>
        <item x="46"/>
        <item x="143"/>
        <item x="246"/>
        <item x="112"/>
        <item x="122"/>
        <item x="139"/>
        <item x="414"/>
        <item x="308"/>
        <item x="31"/>
        <item x="471"/>
        <item x="340"/>
        <item x="218"/>
        <item x="353"/>
        <item x="451"/>
        <item x="109"/>
        <item x="63"/>
        <item x="202"/>
        <item x="159"/>
        <item x="147"/>
        <item x="198"/>
        <item x="436"/>
        <item x="133"/>
        <item x="4"/>
        <item x="206"/>
        <item x="323"/>
        <item x="208"/>
        <item x="67"/>
        <item x="457"/>
        <item x="161"/>
        <item x="237"/>
        <item x="312"/>
        <item x="275"/>
        <item x="305"/>
        <item x="164"/>
        <item x="34"/>
        <item x="170"/>
        <item x="236"/>
        <item x="48"/>
        <item x="52"/>
        <item x="28"/>
        <item x="38"/>
        <item x="73"/>
        <item x="355"/>
        <item x="64"/>
        <item x="377"/>
        <item x="10"/>
        <item x="11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dataField="1" numFmtId="164" showAll="0">
      <items count="1704"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showAll="0"/>
    <pivotField showAll="0"/>
    <pivotField showAll="0"/>
    <pivotField showAll="0">
      <items count="5">
        <item x="0"/>
        <item x="1"/>
        <item x="3"/>
        <item x="2"/>
        <item t="default"/>
      </items>
    </pivotField>
    <pivotField numFmtId="164"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numFmtId="164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axis="axisRow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t="default"/>
      </items>
    </pivotField>
  </pivotFields>
  <rowFields count="4">
    <field x="69"/>
    <field x="68"/>
    <field x="67"/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um of SAP STOCK VALUE_31.12.23" fld="48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89173-3310-48A9-A7F1-C7338C615E70}">
  <dimension ref="A3:B15"/>
  <sheetViews>
    <sheetView zoomScaleNormal="100" workbookViewId="0">
      <selection activeCell="B15" sqref="B15"/>
    </sheetView>
  </sheetViews>
  <sheetFormatPr defaultRowHeight="15"/>
  <cols>
    <col min="1" max="1" width="13.28515625" bestFit="1" customWidth="1"/>
    <col min="2" max="2" width="32.28515625" bestFit="1" customWidth="1"/>
  </cols>
  <sheetData>
    <row r="3" spans="1:2">
      <c r="A3" s="156" t="s">
        <v>8773</v>
      </c>
      <c r="B3" t="s">
        <v>8775</v>
      </c>
    </row>
    <row r="4" spans="1:2">
      <c r="A4" s="157" t="s">
        <v>8788</v>
      </c>
      <c r="B4" s="115">
        <v>33765229.869999975</v>
      </c>
    </row>
    <row r="5" spans="1:2">
      <c r="A5" s="157" t="s">
        <v>8789</v>
      </c>
      <c r="B5" s="115">
        <v>169232.43999999997</v>
      </c>
    </row>
    <row r="6" spans="1:2">
      <c r="A6" s="157" t="s">
        <v>8798</v>
      </c>
      <c r="B6" s="115">
        <v>8479796.9899999928</v>
      </c>
    </row>
    <row r="7" spans="1:2">
      <c r="A7" s="157" t="s">
        <v>8790</v>
      </c>
      <c r="B7" s="115">
        <v>90335658.279999927</v>
      </c>
    </row>
    <row r="8" spans="1:2">
      <c r="A8" s="157" t="s">
        <v>8791</v>
      </c>
      <c r="B8" s="115">
        <v>36723929.819999978</v>
      </c>
    </row>
    <row r="9" spans="1:2">
      <c r="A9" s="157" t="s">
        <v>8792</v>
      </c>
      <c r="B9" s="115">
        <v>33069238.92999997</v>
      </c>
    </row>
    <row r="10" spans="1:2">
      <c r="A10" s="157" t="s">
        <v>8793</v>
      </c>
      <c r="B10" s="115">
        <v>40846121.66999992</v>
      </c>
    </row>
    <row r="11" spans="1:2">
      <c r="A11" s="157" t="s">
        <v>8794</v>
      </c>
      <c r="B11" s="115">
        <v>61071440.959999949</v>
      </c>
    </row>
    <row r="12" spans="1:2">
      <c r="A12" s="157" t="s">
        <v>8795</v>
      </c>
      <c r="B12" s="115">
        <v>23491451.499999993</v>
      </c>
    </row>
    <row r="13" spans="1:2">
      <c r="A13" s="157" t="s">
        <v>8796</v>
      </c>
      <c r="B13" s="115">
        <v>27632689.669999979</v>
      </c>
    </row>
    <row r="14" spans="1:2">
      <c r="A14" s="157" t="s">
        <v>8797</v>
      </c>
      <c r="B14" s="115">
        <v>6012243</v>
      </c>
    </row>
    <row r="15" spans="1:2">
      <c r="A15" s="157" t="s">
        <v>8774</v>
      </c>
      <c r="B15" s="115">
        <v>361597033.12999964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V1048576"/>
  <sheetViews>
    <sheetView zoomScaleNormal="100" workbookViewId="0">
      <pane ySplit="3" topLeftCell="A4" activePane="bottomLeft" state="frozen"/>
      <selection pane="bottomLeft" activeCell="E11" sqref="E11"/>
    </sheetView>
  </sheetViews>
  <sheetFormatPr defaultColWidth="8.85546875" defaultRowHeight="15" outlineLevelCol="1"/>
  <cols>
    <col min="1" max="1" width="7.85546875" style="1" bestFit="1" customWidth="1"/>
    <col min="2" max="2" width="20.7109375" style="43" hidden="1" customWidth="1" outlineLevel="1"/>
    <col min="3" max="3" width="10.42578125" style="44" hidden="1" customWidth="1" outlineLevel="1"/>
    <col min="4" max="4" width="31.5703125" customWidth="1" outlineLevel="1"/>
    <col min="5" max="5" width="58.28515625" customWidth="1" outlineLevel="1"/>
    <col min="6" max="6" width="9.5703125" style="114" hidden="1" customWidth="1" outlineLevel="1"/>
    <col min="7" max="7" width="11" customWidth="1" outlineLevel="1"/>
    <col min="8" max="8" width="12.5703125" style="5" hidden="1" customWidth="1" outlineLevel="1"/>
    <col min="9" max="9" width="14.7109375" style="5" hidden="1" customWidth="1" outlineLevel="1"/>
    <col min="10" max="10" width="13.140625" style="105" hidden="1" customWidth="1" outlineLevel="1"/>
    <col min="11" max="11" width="11" hidden="1" customWidth="1" outlineLevel="1"/>
    <col min="12" max="12" width="15.85546875" style="41" hidden="1" customWidth="1" outlineLevel="1"/>
    <col min="13" max="13" width="20.7109375" style="4" hidden="1" customWidth="1" outlineLevel="1"/>
    <col min="14" max="14" width="16" style="4" hidden="1" customWidth="1" outlineLevel="1"/>
    <col min="15" max="15" width="19.42578125" style="4" hidden="1" customWidth="1" outlineLevel="1"/>
    <col min="16" max="16" width="15.42578125" style="41" hidden="1" customWidth="1" outlineLevel="1"/>
    <col min="17" max="17" width="19.42578125" style="4" hidden="1" customWidth="1" outlineLevel="1"/>
    <col min="18" max="18" width="15.42578125" style="41" hidden="1" customWidth="1" outlineLevel="1"/>
    <col min="19" max="19" width="18.85546875" style="4" hidden="1" customWidth="1" outlineLevel="1"/>
    <col min="20" max="20" width="21.28515625" style="5" hidden="1" customWidth="1" outlineLevel="1"/>
    <col min="21" max="21" width="18.5703125" style="5" hidden="1" customWidth="1" outlineLevel="1"/>
    <col min="22" max="22" width="27.28515625" style="5" hidden="1" customWidth="1" outlineLevel="1"/>
    <col min="23" max="23" width="19.85546875" style="5" hidden="1" customWidth="1"/>
    <col min="24" max="24" width="17.140625" style="5" hidden="1" customWidth="1"/>
    <col min="25" max="25" width="34.85546875" hidden="1" customWidth="1"/>
    <col min="26" max="26" width="25.42578125" style="4" hidden="1" customWidth="1"/>
    <col min="27" max="27" width="22" style="4" hidden="1" customWidth="1"/>
    <col min="28" max="28" width="18.85546875" style="4" hidden="1" customWidth="1"/>
    <col min="29" max="29" width="19.42578125" style="42" hidden="1" customWidth="1"/>
    <col min="30" max="30" width="16" style="4" hidden="1" customWidth="1"/>
    <col min="31" max="31" width="14.28515625" style="4" customWidth="1"/>
    <col min="32" max="33" width="20.42578125" style="4" hidden="1" customWidth="1"/>
    <col min="34" max="34" width="18.85546875" hidden="1" customWidth="1"/>
    <col min="35" max="35" width="16.140625" style="4" hidden="1" customWidth="1"/>
    <col min="36" max="36" width="16.7109375" hidden="1" customWidth="1"/>
    <col min="37" max="38" width="17.42578125" hidden="1" customWidth="1"/>
    <col min="39" max="39" width="16.7109375" hidden="1" customWidth="1"/>
    <col min="40" max="40" width="17" hidden="1" customWidth="1"/>
    <col min="41" max="41" width="16.42578125" hidden="1" customWidth="1"/>
    <col min="42" max="42" width="12.28515625" style="4" hidden="1" customWidth="1"/>
    <col min="43" max="43" width="18.28515625" style="4" hidden="1" customWidth="1"/>
    <col min="44" max="44" width="15.5703125" style="4" hidden="1" customWidth="1"/>
    <col min="45" max="45" width="28.7109375" style="4" hidden="1" customWidth="1"/>
    <col min="46" max="46" width="16.42578125" style="4" hidden="1" customWidth="1"/>
    <col min="47" max="47" width="30.42578125" style="4" hidden="1" customWidth="1"/>
    <col min="48" max="48" width="14.85546875" style="105" customWidth="1"/>
    <col min="49" max="49" width="15.7109375" style="105" customWidth="1"/>
    <col min="50" max="50" width="17.5703125" style="4" hidden="1" customWidth="1"/>
    <col min="51" max="51" width="25.42578125" style="4" hidden="1" customWidth="1"/>
    <col min="52" max="52" width="45.28515625" hidden="1" customWidth="1"/>
    <col min="53" max="53" width="14.140625" hidden="1" customWidth="1"/>
    <col min="54" max="54" width="13" bestFit="1" customWidth="1"/>
    <col min="55" max="55" width="10" style="105" bestFit="1" customWidth="1"/>
    <col min="56" max="56" width="10.42578125" hidden="1" customWidth="1"/>
    <col min="57" max="57" width="16.7109375" hidden="1" customWidth="1"/>
    <col min="58" max="58" width="0" hidden="1" customWidth="1"/>
    <col min="59" max="59" width="10.42578125" hidden="1" customWidth="1"/>
    <col min="60" max="60" width="0" hidden="1" customWidth="1"/>
    <col min="61" max="61" width="10.42578125" hidden="1" customWidth="1"/>
    <col min="62" max="63" width="0" hidden="1" customWidth="1"/>
    <col min="64" max="64" width="10.42578125" hidden="1" customWidth="1"/>
    <col min="65" max="69" width="10.42578125" style="126" hidden="1" customWidth="1"/>
    <col min="70" max="70" width="13.7109375" style="105" customWidth="1"/>
    <col min="71" max="71" width="8.85546875" customWidth="1"/>
    <col min="72" max="72" width="15.28515625" style="105" bestFit="1" customWidth="1"/>
    <col min="73" max="73" width="12.5703125" bestFit="1" customWidth="1"/>
    <col min="74" max="74" width="14.28515625" bestFit="1" customWidth="1"/>
  </cols>
  <sheetData>
    <row r="1" spans="1:74">
      <c r="BE1" s="128"/>
      <c r="BF1" s="128"/>
      <c r="BG1" s="129">
        <v>41000</v>
      </c>
      <c r="BH1" s="130"/>
      <c r="BI1" s="129">
        <v>45536</v>
      </c>
      <c r="BJ1" s="128"/>
      <c r="BK1" s="128"/>
      <c r="BL1" s="131">
        <v>45640</v>
      </c>
      <c r="BM1" s="134"/>
      <c r="BN1" s="134"/>
      <c r="BO1" s="134"/>
      <c r="BP1" s="134"/>
      <c r="BQ1" s="134"/>
      <c r="BR1" s="133">
        <f>BR2/10^7</f>
        <v>41.439607135513384</v>
      </c>
      <c r="BS1" s="133"/>
      <c r="BT1" s="133">
        <f>BT2/10^7</f>
        <v>30.703794349367232</v>
      </c>
    </row>
    <row r="2" spans="1:74">
      <c r="B2" s="2"/>
      <c r="C2" s="2"/>
      <c r="D2" s="1"/>
      <c r="E2" s="1"/>
      <c r="F2" s="3">
        <f>SUBTOTAL(9,F4:F1750)</f>
        <v>534786.65699999989</v>
      </c>
      <c r="G2" s="1"/>
      <c r="H2" s="3">
        <f>SUBTOTAL(9,H4:H5)</f>
        <v>724.58661404493728</v>
      </c>
      <c r="I2" s="3">
        <f>SUBTOTAL(9,I4:I5)</f>
        <v>0</v>
      </c>
      <c r="J2" s="3" t="e">
        <f>SUBTOTAL(9,J4:J4:#REF!)</f>
        <v>#REF!</v>
      </c>
      <c r="K2" s="1"/>
      <c r="L2" s="1"/>
      <c r="M2" s="1"/>
      <c r="N2" s="1"/>
      <c r="O2" s="1"/>
      <c r="P2" s="1"/>
      <c r="Q2" s="1"/>
      <c r="R2" s="1"/>
      <c r="S2" s="1"/>
      <c r="T2" s="3">
        <f>SUBTOTAL(9,T4:T5)</f>
        <v>7510266.5992499925</v>
      </c>
      <c r="U2" s="3">
        <f>SUBTOTAL(9,U4:U5)</f>
        <v>0</v>
      </c>
      <c r="V2" s="3">
        <f>SUBTOTAL(9,V4:V5)</f>
        <v>751026.65992499923</v>
      </c>
      <c r="W2" s="3">
        <f>SUBTOTAL(9,W4:W5)</f>
        <v>19511672.62485148</v>
      </c>
      <c r="X2" s="3">
        <f>SUBTOTAL(9,X4:X5)</f>
        <v>27772965.884026472</v>
      </c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V2" s="3">
        <f>SUM(AV4:AV1750)</f>
        <v>534849.65699999989</v>
      </c>
      <c r="AW2" s="3">
        <f>SUBTOTAL(9,AW4:AW1750)</f>
        <v>361597033.12999982</v>
      </c>
      <c r="AY2" s="1"/>
      <c r="BA2" s="116">
        <v>45638</v>
      </c>
      <c r="BE2" s="165" t="s">
        <v>7027</v>
      </c>
      <c r="BF2" s="165"/>
      <c r="BG2" s="165"/>
      <c r="BH2" s="165"/>
      <c r="BI2" s="165"/>
      <c r="BJ2" s="165"/>
      <c r="BK2" s="166"/>
      <c r="BL2" s="131"/>
      <c r="BM2" s="134"/>
      <c r="BN2" s="134"/>
      <c r="BO2" s="134"/>
      <c r="BP2" s="134"/>
      <c r="BQ2" s="134"/>
      <c r="BR2" s="164">
        <f>SUBTOTAL(9,BR4:BR1750)</f>
        <v>414396071.35513383</v>
      </c>
      <c r="BS2" s="135"/>
      <c r="BT2" s="164">
        <f>SUBTOTAL(9,BT4:BT1750)</f>
        <v>307037943.49367231</v>
      </c>
      <c r="BU2" s="115">
        <f>ROUND(BT2,-6)</f>
        <v>307000000</v>
      </c>
      <c r="BV2" s="163">
        <f>BU2*0.9</f>
        <v>276300000</v>
      </c>
    </row>
    <row r="3" spans="1:74" s="17" customFormat="1" ht="38.25">
      <c r="A3" s="6" t="s">
        <v>0</v>
      </c>
      <c r="B3" s="6" t="s">
        <v>1</v>
      </c>
      <c r="C3" s="7" t="s">
        <v>2</v>
      </c>
      <c r="D3" s="127" t="s">
        <v>3</v>
      </c>
      <c r="E3" s="127" t="s">
        <v>4</v>
      </c>
      <c r="F3" s="106" t="s">
        <v>5</v>
      </c>
      <c r="G3" s="127" t="s">
        <v>6</v>
      </c>
      <c r="H3" s="8" t="s">
        <v>7</v>
      </c>
      <c r="I3" s="9" t="s">
        <v>8</v>
      </c>
      <c r="J3" s="106" t="s">
        <v>9</v>
      </c>
      <c r="K3" s="10" t="s">
        <v>10</v>
      </c>
      <c r="L3" s="11" t="s">
        <v>11</v>
      </c>
      <c r="M3" s="12" t="s">
        <v>12</v>
      </c>
      <c r="N3" s="11" t="s">
        <v>13</v>
      </c>
      <c r="O3" s="12" t="s">
        <v>14</v>
      </c>
      <c r="P3" s="11" t="s">
        <v>15</v>
      </c>
      <c r="Q3" s="12" t="s">
        <v>14</v>
      </c>
      <c r="R3" s="11" t="s">
        <v>16</v>
      </c>
      <c r="S3" s="11" t="s">
        <v>17</v>
      </c>
      <c r="T3" s="11" t="s">
        <v>18</v>
      </c>
      <c r="U3" s="11" t="s">
        <v>19</v>
      </c>
      <c r="V3" s="11" t="s">
        <v>20</v>
      </c>
      <c r="W3" s="11" t="s">
        <v>21</v>
      </c>
      <c r="X3" s="11" t="s">
        <v>22</v>
      </c>
      <c r="Y3" s="11" t="s">
        <v>23</v>
      </c>
      <c r="Z3" s="13" t="s">
        <v>24</v>
      </c>
      <c r="AA3" s="13" t="s">
        <v>25</v>
      </c>
      <c r="AB3" s="13" t="s">
        <v>26</v>
      </c>
      <c r="AC3" s="13" t="s">
        <v>27</v>
      </c>
      <c r="AD3" s="14" t="s">
        <v>28</v>
      </c>
      <c r="AE3" s="127" t="s">
        <v>29</v>
      </c>
      <c r="AF3" s="13" t="s">
        <v>30</v>
      </c>
      <c r="AG3" s="13" t="s">
        <v>31</v>
      </c>
      <c r="AH3" s="13" t="s">
        <v>32</v>
      </c>
      <c r="AI3" s="13" t="s">
        <v>33</v>
      </c>
      <c r="AJ3" s="13" t="s">
        <v>34</v>
      </c>
      <c r="AK3" s="13" t="s">
        <v>35</v>
      </c>
      <c r="AL3" s="13" t="s">
        <v>36</v>
      </c>
      <c r="AM3" s="13" t="s">
        <v>37</v>
      </c>
      <c r="AN3" s="13" t="s">
        <v>38</v>
      </c>
      <c r="AO3" s="14" t="s">
        <v>39</v>
      </c>
      <c r="AP3" s="12" t="s">
        <v>40</v>
      </c>
      <c r="AQ3" s="12" t="s">
        <v>41</v>
      </c>
      <c r="AR3" s="12" t="s">
        <v>25</v>
      </c>
      <c r="AS3" s="15" t="s">
        <v>42</v>
      </c>
      <c r="AT3" s="12" t="s">
        <v>43</v>
      </c>
      <c r="AU3" s="12" t="s">
        <v>44</v>
      </c>
      <c r="AV3" s="127" t="s">
        <v>45</v>
      </c>
      <c r="AW3" s="127" t="s">
        <v>46</v>
      </c>
      <c r="AX3" s="16" t="s">
        <v>47</v>
      </c>
      <c r="AY3" s="13" t="s">
        <v>692</v>
      </c>
      <c r="AZ3" s="16" t="s">
        <v>693</v>
      </c>
      <c r="BA3" s="16" t="s">
        <v>6984</v>
      </c>
      <c r="BB3" s="127" t="s">
        <v>6982</v>
      </c>
      <c r="BC3" s="127" t="s">
        <v>7025</v>
      </c>
      <c r="BD3" s="127" t="s">
        <v>7026</v>
      </c>
      <c r="BE3" s="136" t="s">
        <v>7028</v>
      </c>
      <c r="BF3" s="136" t="s">
        <v>7029</v>
      </c>
      <c r="BG3" s="136" t="s">
        <v>7030</v>
      </c>
      <c r="BH3" s="136" t="s">
        <v>7031</v>
      </c>
      <c r="BI3" s="136" t="s">
        <v>7030</v>
      </c>
      <c r="BJ3" s="136" t="s">
        <v>7031</v>
      </c>
      <c r="BK3" s="137" t="s">
        <v>7032</v>
      </c>
      <c r="BL3" s="136" t="s">
        <v>8776</v>
      </c>
      <c r="BM3" s="155" t="s">
        <v>8777</v>
      </c>
      <c r="BN3" s="155"/>
      <c r="BO3" s="155" t="s">
        <v>8787</v>
      </c>
      <c r="BP3" s="155" t="s">
        <v>7030</v>
      </c>
      <c r="BQ3" s="155"/>
      <c r="BR3" s="138" t="s">
        <v>7033</v>
      </c>
      <c r="BS3" s="138" t="s">
        <v>8786</v>
      </c>
      <c r="BT3" s="138" t="s">
        <v>7034</v>
      </c>
    </row>
    <row r="4" spans="1:74">
      <c r="A4" s="18">
        <v>1</v>
      </c>
      <c r="B4" s="61">
        <v>291705792022</v>
      </c>
      <c r="C4" s="39">
        <v>43034</v>
      </c>
      <c r="D4" s="22" t="s">
        <v>572</v>
      </c>
      <c r="E4" s="22" t="s">
        <v>573</v>
      </c>
      <c r="F4" s="107">
        <v>138000</v>
      </c>
      <c r="G4" s="23" t="s">
        <v>321</v>
      </c>
      <c r="H4" s="52">
        <v>580.65136224637615</v>
      </c>
      <c r="I4" s="30"/>
      <c r="J4" s="109">
        <v>80129887.989999905</v>
      </c>
      <c r="K4" s="23">
        <v>29241900</v>
      </c>
      <c r="L4" s="26">
        <v>7.4999999999999997E-2</v>
      </c>
      <c r="M4" s="40">
        <v>0</v>
      </c>
      <c r="N4" s="62">
        <v>0</v>
      </c>
      <c r="O4" s="52">
        <v>0</v>
      </c>
      <c r="P4" s="26">
        <v>0.1</v>
      </c>
      <c r="Q4" s="52">
        <v>0</v>
      </c>
      <c r="R4" s="63">
        <v>0.18</v>
      </c>
      <c r="S4" s="23" t="s">
        <v>3827</v>
      </c>
      <c r="T4" s="52">
        <v>6009741.5992499925</v>
      </c>
      <c r="U4" s="52">
        <v>0</v>
      </c>
      <c r="V4" s="52">
        <v>600974.15992499923</v>
      </c>
      <c r="W4" s="52">
        <v>15613308.674851481</v>
      </c>
      <c r="X4" s="52">
        <v>22224024.434026472</v>
      </c>
      <c r="Y4" s="23" t="s">
        <v>3695</v>
      </c>
      <c r="Z4" s="23" t="s">
        <v>3842</v>
      </c>
      <c r="AA4" s="23" t="s">
        <v>574</v>
      </c>
      <c r="AB4" s="33">
        <v>291705792022</v>
      </c>
      <c r="AC4" s="33" t="s">
        <v>3843</v>
      </c>
      <c r="AD4" s="39">
        <v>43034</v>
      </c>
      <c r="AE4" s="39">
        <v>43012</v>
      </c>
      <c r="AF4" s="53" t="e">
        <v>#N/A</v>
      </c>
      <c r="AG4" s="53" t="e">
        <v>#N/A</v>
      </c>
      <c r="AH4" s="39" t="e">
        <v>#N/A</v>
      </c>
      <c r="AI4" s="23" t="s">
        <v>51</v>
      </c>
      <c r="AJ4" s="59"/>
      <c r="AK4" s="59"/>
      <c r="AL4" s="48"/>
      <c r="AM4" s="60"/>
      <c r="AN4" s="33"/>
      <c r="AO4" s="48"/>
      <c r="AP4" s="23">
        <v>2000</v>
      </c>
      <c r="AQ4" s="23" t="s">
        <v>329</v>
      </c>
      <c r="AR4" s="23" t="s">
        <v>574</v>
      </c>
      <c r="AS4" s="38" t="s">
        <v>53</v>
      </c>
      <c r="AT4" s="23"/>
      <c r="AU4" s="64" t="s">
        <v>3844</v>
      </c>
      <c r="AV4" s="99">
        <v>138000</v>
      </c>
      <c r="AW4" s="102">
        <v>80129887.989999905</v>
      </c>
      <c r="AX4" s="29" t="s">
        <v>701</v>
      </c>
      <c r="AY4" s="29"/>
      <c r="AZ4" s="25"/>
      <c r="BA4">
        <f t="shared" ref="BA4:BA15" si="0">$BA$2-AE4</f>
        <v>2626</v>
      </c>
      <c r="BB4" s="115" t="s">
        <v>6986</v>
      </c>
      <c r="BC4" s="105">
        <f>AW4/AV4</f>
        <v>580.65136224637615</v>
      </c>
      <c r="BD4" s="116">
        <f>DATE(YEAR(AE4),MONTH(AE4),1)</f>
        <v>43009</v>
      </c>
      <c r="BE4" s="141" t="s">
        <v>7762</v>
      </c>
      <c r="BF4">
        <f>MATCH(BE4,'Cat-4'!$A:$A,0)</f>
        <v>364</v>
      </c>
      <c r="BG4">
        <f>MATCH(BD4,'Cat-4'!$1:$1,0)</f>
        <v>70</v>
      </c>
      <c r="BH4">
        <f>INDEX('Cat-4'!$1:$1048576,'NSS + ACT'!BF4,'NSS + ACT'!BG4)</f>
        <v>111.9</v>
      </c>
      <c r="BI4">
        <f>MATCH($BI$1,'Cat-4'!$1:$1,0)</f>
        <v>153</v>
      </c>
      <c r="BJ4">
        <f>INDEX('Cat-4'!$1:$1048576,'NSS + ACT'!BF4,'NSS + ACT'!BI4)</f>
        <v>136.4</v>
      </c>
      <c r="BK4" s="126">
        <f>BJ4/BH4</f>
        <v>1.2189454870420018</v>
      </c>
      <c r="BL4">
        <f>$BL$1-BD4</f>
        <v>2631</v>
      </c>
      <c r="BM4" s="126">
        <f>BL4/30</f>
        <v>87.7</v>
      </c>
      <c r="BN4" s="126" t="s">
        <v>8785</v>
      </c>
      <c r="BO4" s="126">
        <f>MATCH(BB4,Sheet3!$D$4:$D$8,0)</f>
        <v>3</v>
      </c>
      <c r="BP4" s="126">
        <f>MATCH(BN4,Sheet3!$E$4:$H$4,0)</f>
        <v>4</v>
      </c>
      <c r="BQ4" s="132">
        <f>INDEX(Sheet3!$D$4:$H$8,'NSS + ACT'!BO4,'NSS + ACT'!BP4)</f>
        <v>0.5</v>
      </c>
      <c r="BR4" s="105">
        <f>BK4*AW4</f>
        <v>97673965.342591479</v>
      </c>
      <c r="BS4" s="162">
        <f>BQ4</f>
        <v>0.5</v>
      </c>
      <c r="BT4" s="105">
        <f>BR4*(1-BS4)</f>
        <v>48836982.67129574</v>
      </c>
    </row>
    <row r="5" spans="1:74">
      <c r="A5" s="18">
        <f>A4+1</f>
        <v>2</v>
      </c>
      <c r="B5" s="33">
        <v>172101452132</v>
      </c>
      <c r="C5" s="39">
        <v>44344</v>
      </c>
      <c r="D5" s="22" t="s">
        <v>6062</v>
      </c>
      <c r="E5" s="22" t="s">
        <v>6063</v>
      </c>
      <c r="F5" s="107">
        <v>139000</v>
      </c>
      <c r="G5" s="23" t="s">
        <v>120</v>
      </c>
      <c r="H5" s="52">
        <v>143.93525179856115</v>
      </c>
      <c r="I5" s="30"/>
      <c r="J5" s="109">
        <v>20007000</v>
      </c>
      <c r="K5" s="36">
        <v>28112200</v>
      </c>
      <c r="L5" s="26">
        <v>7.4999999999999997E-2</v>
      </c>
      <c r="M5" s="26"/>
      <c r="N5" s="26">
        <v>0</v>
      </c>
      <c r="O5" s="60"/>
      <c r="P5" s="26">
        <v>0.1</v>
      </c>
      <c r="Q5" s="84"/>
      <c r="R5" s="26">
        <v>0.18</v>
      </c>
      <c r="S5" s="23" t="s">
        <v>783</v>
      </c>
      <c r="T5" s="52">
        <v>1500525</v>
      </c>
      <c r="U5" s="52">
        <v>0</v>
      </c>
      <c r="V5" s="52">
        <v>150052.5</v>
      </c>
      <c r="W5" s="52">
        <v>3898363.9499999997</v>
      </c>
      <c r="X5" s="52">
        <v>5548941.4499999993</v>
      </c>
      <c r="Y5" s="23" t="s">
        <v>5950</v>
      </c>
      <c r="Z5" s="23" t="s">
        <v>6064</v>
      </c>
      <c r="AA5" s="23" t="s">
        <v>6065</v>
      </c>
      <c r="AB5" s="33" t="e">
        <v>#N/A</v>
      </c>
      <c r="AC5" s="33" t="e">
        <v>#N/A</v>
      </c>
      <c r="AD5" s="39" t="e">
        <v>#N/A</v>
      </c>
      <c r="AE5" s="39">
        <v>44308</v>
      </c>
      <c r="AF5" s="53">
        <v>172101452132</v>
      </c>
      <c r="AG5" s="53" t="s">
        <v>6066</v>
      </c>
      <c r="AH5" s="39">
        <v>44344</v>
      </c>
      <c r="AI5" s="23" t="s">
        <v>385</v>
      </c>
      <c r="AJ5" s="59"/>
      <c r="AK5" s="59"/>
      <c r="AL5" s="48"/>
      <c r="AM5" s="60"/>
      <c r="AN5" s="33"/>
      <c r="AO5" s="48"/>
      <c r="AP5" s="23">
        <v>2000</v>
      </c>
      <c r="AQ5" s="23" t="s">
        <v>329</v>
      </c>
      <c r="AR5" s="23" t="s">
        <v>6065</v>
      </c>
      <c r="AS5" s="38" t="s">
        <v>53</v>
      </c>
      <c r="AT5" s="23"/>
      <c r="AU5" s="23">
        <v>90664244</v>
      </c>
      <c r="AV5" s="99">
        <v>139000</v>
      </c>
      <c r="AW5" s="101">
        <v>25628466.100000001</v>
      </c>
      <c r="AX5" s="29" t="s">
        <v>5711</v>
      </c>
      <c r="AY5" s="29"/>
      <c r="AZ5" s="21"/>
      <c r="BA5">
        <f t="shared" si="0"/>
        <v>1330</v>
      </c>
      <c r="BB5" s="115" t="s">
        <v>6986</v>
      </c>
      <c r="BC5" s="105">
        <f t="shared" ref="BC5:BC68" si="1">AW5/AV5</f>
        <v>184.37745395683453</v>
      </c>
      <c r="BD5" s="116">
        <f t="shared" ref="BD5:BD68" si="2">DATE(YEAR(AE5),MONTH(AE5),1)</f>
        <v>44287</v>
      </c>
      <c r="BE5" s="141" t="s">
        <v>7762</v>
      </c>
      <c r="BF5">
        <f>MATCH(BE5,'Cat-4'!$A:$A,0)</f>
        <v>364</v>
      </c>
      <c r="BG5">
        <f>MATCH(BD5,'Cat-4'!$1:$1,0)</f>
        <v>112</v>
      </c>
      <c r="BH5">
        <f>INDEX('Cat-4'!$1:$1048576,'NSS + ACT'!BF5,'NSS + ACT'!BG5)</f>
        <v>128</v>
      </c>
      <c r="BI5">
        <f>MATCH($BI$1,'Cat-4'!$1:$1,0)</f>
        <v>153</v>
      </c>
      <c r="BJ5">
        <f>INDEX('Cat-4'!$1:$1048576,'NSS + ACT'!BF5,'NSS + ACT'!BI5)</f>
        <v>136.4</v>
      </c>
      <c r="BK5" s="126">
        <f t="shared" ref="BK5:BK68" si="3">BJ5/BH5</f>
        <v>1.065625</v>
      </c>
      <c r="BL5">
        <f t="shared" ref="BL5:BL68" si="4">$BL$1-BD5</f>
        <v>1353</v>
      </c>
      <c r="BM5" s="126">
        <f t="shared" ref="BM5:BM68" si="5">BL5/30</f>
        <v>45.1</v>
      </c>
      <c r="BN5" s="126" t="s">
        <v>8785</v>
      </c>
      <c r="BO5" s="126">
        <f>MATCH(BB5,Sheet3!$D$4:$D$8,0)</f>
        <v>3</v>
      </c>
      <c r="BP5" s="126">
        <f>MATCH(BN5,Sheet3!$E$4:$H$4,0)</f>
        <v>4</v>
      </c>
      <c r="BQ5" s="132">
        <f>INDEX(Sheet3!$D$4:$H$8,'NSS + ACT'!BO5,'NSS + ACT'!BP5)</f>
        <v>0.5</v>
      </c>
      <c r="BR5" s="105">
        <f t="shared" ref="BR5:BR68" si="6">BK5*AW5</f>
        <v>27310334.187812503</v>
      </c>
      <c r="BS5" s="162">
        <f t="shared" ref="BS5:BS68" si="7">BQ5</f>
        <v>0.5</v>
      </c>
      <c r="BT5" s="105">
        <f t="shared" ref="BT5:BT68" si="8">BR5*(1-BS5)</f>
        <v>13655167.093906252</v>
      </c>
    </row>
    <row r="6" spans="1:74">
      <c r="A6" s="18">
        <f t="shared" ref="A6:A41" si="9">A5+1</f>
        <v>3</v>
      </c>
      <c r="B6" s="33">
        <v>292201778330</v>
      </c>
      <c r="C6" s="39">
        <v>44611</v>
      </c>
      <c r="D6" s="22" t="s">
        <v>5612</v>
      </c>
      <c r="E6" s="22" t="s">
        <v>5613</v>
      </c>
      <c r="F6" s="110">
        <v>20408</v>
      </c>
      <c r="G6" s="23" t="s">
        <v>195</v>
      </c>
      <c r="H6" s="58">
        <v>620.80000000000007</v>
      </c>
      <c r="I6" s="30"/>
      <c r="J6" s="101">
        <v>12669286.4</v>
      </c>
      <c r="K6" s="33">
        <v>85446020</v>
      </c>
      <c r="L6" s="26">
        <v>0.1</v>
      </c>
      <c r="M6" s="40">
        <v>0</v>
      </c>
      <c r="N6" s="40">
        <v>0</v>
      </c>
      <c r="O6" s="35">
        <v>0</v>
      </c>
      <c r="P6" s="63">
        <v>0.1</v>
      </c>
      <c r="Q6" s="52">
        <v>0</v>
      </c>
      <c r="R6" s="63">
        <v>0.18</v>
      </c>
      <c r="S6" s="23" t="s">
        <v>966</v>
      </c>
      <c r="T6" s="52">
        <v>1266928.6400000001</v>
      </c>
      <c r="U6" s="52">
        <v>0</v>
      </c>
      <c r="V6" s="52">
        <v>126692.86400000002</v>
      </c>
      <c r="W6" s="52">
        <v>2531323.4227200001</v>
      </c>
      <c r="X6" s="52">
        <v>3924944.9267200003</v>
      </c>
      <c r="Y6" s="23" t="s">
        <v>5450</v>
      </c>
      <c r="Z6" s="23" t="s">
        <v>5614</v>
      </c>
      <c r="AA6" s="23" t="s">
        <v>5615</v>
      </c>
      <c r="AB6" s="33">
        <v>292201778330</v>
      </c>
      <c r="AC6" s="33" t="s">
        <v>5616</v>
      </c>
      <c r="AD6" s="39">
        <v>44611</v>
      </c>
      <c r="AE6" s="39">
        <v>44610</v>
      </c>
      <c r="AF6" s="53" t="e">
        <v>#N/A</v>
      </c>
      <c r="AG6" s="53" t="e">
        <v>#N/A</v>
      </c>
      <c r="AH6" s="39" t="e">
        <v>#N/A</v>
      </c>
      <c r="AI6" s="23" t="s">
        <v>51</v>
      </c>
      <c r="AJ6" s="59"/>
      <c r="AK6" s="59"/>
      <c r="AL6" s="48"/>
      <c r="AM6" s="60"/>
      <c r="AN6" s="33"/>
      <c r="AO6" s="48"/>
      <c r="AP6" s="23">
        <v>2000</v>
      </c>
      <c r="AQ6" s="23" t="s">
        <v>52</v>
      </c>
      <c r="AR6" s="23" t="s">
        <v>5615</v>
      </c>
      <c r="AS6" s="38" t="s">
        <v>53</v>
      </c>
      <c r="AT6" s="23"/>
      <c r="AU6" s="23">
        <v>977</v>
      </c>
      <c r="AV6" s="99">
        <v>20408</v>
      </c>
      <c r="AW6" s="101">
        <v>12669286.4</v>
      </c>
      <c r="AX6" s="29" t="s">
        <v>4770</v>
      </c>
      <c r="AY6" s="29"/>
      <c r="AZ6" s="30" t="s">
        <v>853</v>
      </c>
      <c r="BA6">
        <f t="shared" si="0"/>
        <v>1028</v>
      </c>
      <c r="BB6" s="115" t="s">
        <v>6987</v>
      </c>
      <c r="BC6" s="105">
        <f t="shared" si="1"/>
        <v>620.80000000000007</v>
      </c>
      <c r="BD6" s="116">
        <f t="shared" si="2"/>
        <v>44593</v>
      </c>
      <c r="BE6" s="141" t="s">
        <v>8366</v>
      </c>
      <c r="BF6">
        <f>MATCH(BE6,'Cat-4'!$A:$A,0)</f>
        <v>666</v>
      </c>
      <c r="BG6">
        <f>MATCH(BD6,'Cat-4'!$1:$1,0)</f>
        <v>122</v>
      </c>
      <c r="BH6">
        <f>INDEX('Cat-4'!$1:$1048576,'NSS + ACT'!BF6,'NSS + ACT'!BG6)</f>
        <v>124.8</v>
      </c>
      <c r="BI6">
        <f>MATCH($BI$1,'Cat-4'!$1:$1,0)</f>
        <v>153</v>
      </c>
      <c r="BJ6">
        <f>INDEX('Cat-4'!$1:$1048576,'NSS + ACT'!BF6,'NSS + ACT'!BI6)</f>
        <v>133.4</v>
      </c>
      <c r="BK6" s="126">
        <f t="shared" si="3"/>
        <v>1.0689102564102564</v>
      </c>
      <c r="BL6">
        <f t="shared" si="4"/>
        <v>1047</v>
      </c>
      <c r="BM6" s="126">
        <f t="shared" si="5"/>
        <v>34.9</v>
      </c>
      <c r="BN6" s="126" t="s">
        <v>8785</v>
      </c>
      <c r="BO6" s="126">
        <f>MATCH(BB6,Sheet3!$D$4:$D$8,0)</f>
        <v>4</v>
      </c>
      <c r="BP6" s="126">
        <f>MATCH(BN6,Sheet3!$E$4:$H$4,0)</f>
        <v>4</v>
      </c>
      <c r="BQ6" s="132">
        <f>INDEX(Sheet3!$D$4:$H$8,'NSS + ACT'!BO6,'NSS + ACT'!BP6)</f>
        <v>0.2</v>
      </c>
      <c r="BR6" s="105">
        <f t="shared" si="6"/>
        <v>13542330.174358975</v>
      </c>
      <c r="BS6" s="162">
        <f t="shared" si="7"/>
        <v>0.2</v>
      </c>
      <c r="BT6" s="105">
        <f t="shared" si="8"/>
        <v>10833864.139487181</v>
      </c>
    </row>
    <row r="7" spans="1:74">
      <c r="A7" s="18">
        <f t="shared" si="9"/>
        <v>4</v>
      </c>
      <c r="B7" s="33">
        <v>292101320663</v>
      </c>
      <c r="C7" s="39">
        <v>44236</v>
      </c>
      <c r="D7" s="22" t="s">
        <v>320</v>
      </c>
      <c r="E7" s="22" t="s">
        <v>5629</v>
      </c>
      <c r="F7" s="110">
        <v>13291</v>
      </c>
      <c r="G7" s="23" t="s">
        <v>195</v>
      </c>
      <c r="H7" s="58">
        <v>550.56078549394329</v>
      </c>
      <c r="I7" s="30"/>
      <c r="J7" s="101">
        <v>7317503.4000000004</v>
      </c>
      <c r="K7" s="33">
        <v>85442090</v>
      </c>
      <c r="L7" s="26">
        <v>0.1</v>
      </c>
      <c r="M7" s="40">
        <v>0</v>
      </c>
      <c r="N7" s="40">
        <v>0</v>
      </c>
      <c r="O7" s="35">
        <v>0</v>
      </c>
      <c r="P7" s="63">
        <v>0.1</v>
      </c>
      <c r="Q7" s="52">
        <v>0</v>
      </c>
      <c r="R7" s="63">
        <v>0.18</v>
      </c>
      <c r="S7" s="23" t="s">
        <v>966</v>
      </c>
      <c r="T7" s="52">
        <v>731750.34000000008</v>
      </c>
      <c r="U7" s="52">
        <v>0</v>
      </c>
      <c r="V7" s="52">
        <v>73175.034000000014</v>
      </c>
      <c r="W7" s="52">
        <v>1462037.1793199999</v>
      </c>
      <c r="X7" s="52">
        <v>2266962.5533199999</v>
      </c>
      <c r="Y7" s="23" t="s">
        <v>5450</v>
      </c>
      <c r="Z7" s="23" t="s">
        <v>5630</v>
      </c>
      <c r="AA7" s="23" t="s">
        <v>5631</v>
      </c>
      <c r="AB7" s="33">
        <v>292101320663</v>
      </c>
      <c r="AC7" s="33" t="s">
        <v>5632</v>
      </c>
      <c r="AD7" s="39">
        <v>44236</v>
      </c>
      <c r="AE7" s="39">
        <v>44235</v>
      </c>
      <c r="AF7" s="53" t="e">
        <v>#N/A</v>
      </c>
      <c r="AG7" s="53" t="e">
        <v>#N/A</v>
      </c>
      <c r="AH7" s="39" t="e">
        <v>#N/A</v>
      </c>
      <c r="AI7" s="23" t="s">
        <v>51</v>
      </c>
      <c r="AJ7" s="59"/>
      <c r="AK7" s="59"/>
      <c r="AL7" s="48"/>
      <c r="AM7" s="60"/>
      <c r="AN7" s="33"/>
      <c r="AO7" s="48"/>
      <c r="AP7" s="23">
        <v>2000</v>
      </c>
      <c r="AQ7" s="23" t="s">
        <v>52</v>
      </c>
      <c r="AR7" s="23" t="s">
        <v>5631</v>
      </c>
      <c r="AS7" s="38" t="s">
        <v>53</v>
      </c>
      <c r="AT7" s="23"/>
      <c r="AU7" s="23" t="s">
        <v>5633</v>
      </c>
      <c r="AV7" s="99">
        <v>13291</v>
      </c>
      <c r="AW7" s="101">
        <v>7317503.4000000004</v>
      </c>
      <c r="AX7" s="29" t="s">
        <v>4770</v>
      </c>
      <c r="AY7" s="29"/>
      <c r="AZ7" s="30" t="s">
        <v>853</v>
      </c>
      <c r="BA7">
        <f t="shared" si="0"/>
        <v>1403</v>
      </c>
      <c r="BB7" s="115" t="s">
        <v>6987</v>
      </c>
      <c r="BC7" s="105">
        <f t="shared" si="1"/>
        <v>550.56078549394329</v>
      </c>
      <c r="BD7" s="116">
        <f t="shared" si="2"/>
        <v>44228</v>
      </c>
      <c r="BE7" s="141" t="s">
        <v>8366</v>
      </c>
      <c r="BF7">
        <f>MATCH(BE7,'Cat-4'!$A:$A,0)</f>
        <v>666</v>
      </c>
      <c r="BG7">
        <f>MATCH(BD7,'Cat-4'!$1:$1,0)</f>
        <v>110</v>
      </c>
      <c r="BH7">
        <f>INDEX('Cat-4'!$1:$1048576,'NSS + ACT'!BF7,'NSS + ACT'!BG7)</f>
        <v>116.9</v>
      </c>
      <c r="BI7">
        <f>MATCH($BI$1,'Cat-4'!$1:$1,0)</f>
        <v>153</v>
      </c>
      <c r="BJ7">
        <f>INDEX('Cat-4'!$1:$1048576,'NSS + ACT'!BF7,'NSS + ACT'!BI7)</f>
        <v>133.4</v>
      </c>
      <c r="BK7" s="126">
        <f t="shared" si="3"/>
        <v>1.1411462788708298</v>
      </c>
      <c r="BL7">
        <f t="shared" si="4"/>
        <v>1412</v>
      </c>
      <c r="BM7" s="126">
        <f t="shared" si="5"/>
        <v>47.06666666666667</v>
      </c>
      <c r="BN7" s="126" t="s">
        <v>8785</v>
      </c>
      <c r="BO7" s="126">
        <f>MATCH(BB7,Sheet3!$D$4:$D$8,0)</f>
        <v>4</v>
      </c>
      <c r="BP7" s="126">
        <f>MATCH(BN7,Sheet3!$E$4:$H$4,0)</f>
        <v>4</v>
      </c>
      <c r="BQ7" s="132">
        <f>INDEX(Sheet3!$D$4:$H$8,'NSS + ACT'!BO7,'NSS + ACT'!BP7)</f>
        <v>0.2</v>
      </c>
      <c r="BR7" s="105">
        <f t="shared" si="6"/>
        <v>8350341.7755346457</v>
      </c>
      <c r="BS7" s="162">
        <f t="shared" si="7"/>
        <v>0.2</v>
      </c>
      <c r="BT7" s="105">
        <f t="shared" si="8"/>
        <v>6680273.4204277173</v>
      </c>
    </row>
    <row r="8" spans="1:74">
      <c r="A8" s="18">
        <f t="shared" si="9"/>
        <v>5</v>
      </c>
      <c r="B8" s="33">
        <v>292311742413</v>
      </c>
      <c r="C8" s="39">
        <v>45232</v>
      </c>
      <c r="D8" s="22" t="s">
        <v>205</v>
      </c>
      <c r="E8" s="22" t="s">
        <v>5042</v>
      </c>
      <c r="F8" s="107">
        <v>2304</v>
      </c>
      <c r="G8" s="23" t="s">
        <v>119</v>
      </c>
      <c r="H8" s="58">
        <v>2550</v>
      </c>
      <c r="I8" s="30"/>
      <c r="J8" s="101">
        <v>5875200</v>
      </c>
      <c r="K8" s="33">
        <v>84198990</v>
      </c>
      <c r="L8" s="26">
        <v>7.4999999999999997E-2</v>
      </c>
      <c r="M8" s="40">
        <v>0</v>
      </c>
      <c r="N8" s="40">
        <v>0</v>
      </c>
      <c r="O8" s="35">
        <v>0</v>
      </c>
      <c r="P8" s="63">
        <v>0.1</v>
      </c>
      <c r="Q8" s="52">
        <v>0</v>
      </c>
      <c r="R8" s="63">
        <v>0.18</v>
      </c>
      <c r="S8" s="23" t="s">
        <v>1785</v>
      </c>
      <c r="T8" s="52">
        <v>440640</v>
      </c>
      <c r="U8" s="52">
        <v>0</v>
      </c>
      <c r="V8" s="52">
        <v>44064</v>
      </c>
      <c r="W8" s="52">
        <v>1144782.72</v>
      </c>
      <c r="X8" s="52">
        <v>1629486.72</v>
      </c>
      <c r="Y8" s="23" t="s">
        <v>5033</v>
      </c>
      <c r="Z8" s="23" t="s">
        <v>5043</v>
      </c>
      <c r="AA8" s="23" t="s">
        <v>5044</v>
      </c>
      <c r="AB8" s="33">
        <v>292311742413</v>
      </c>
      <c r="AC8" s="33" t="s">
        <v>5045</v>
      </c>
      <c r="AD8" s="48">
        <v>45232</v>
      </c>
      <c r="AE8" s="39">
        <v>45231</v>
      </c>
      <c r="AF8" s="53" t="e">
        <v>#N/A</v>
      </c>
      <c r="AG8" s="53" t="e">
        <v>#N/A</v>
      </c>
      <c r="AH8" s="39" t="e">
        <v>#N/A</v>
      </c>
      <c r="AI8" s="23" t="s">
        <v>51</v>
      </c>
      <c r="AJ8" s="54"/>
      <c r="AK8" s="55"/>
      <c r="AL8" s="56"/>
      <c r="AM8" s="57"/>
      <c r="AN8" s="33"/>
      <c r="AO8" s="48"/>
      <c r="AP8" s="23">
        <v>2000</v>
      </c>
      <c r="AQ8" s="23" t="s">
        <v>52</v>
      </c>
      <c r="AR8" s="23" t="s">
        <v>5044</v>
      </c>
      <c r="AS8" s="38" t="s">
        <v>518</v>
      </c>
      <c r="AT8" s="23"/>
      <c r="AU8" s="23">
        <v>129</v>
      </c>
      <c r="AV8" s="99">
        <v>2304</v>
      </c>
      <c r="AW8" s="101">
        <v>5875200</v>
      </c>
      <c r="AX8" s="29" t="s">
        <v>4770</v>
      </c>
      <c r="AY8" s="29"/>
      <c r="AZ8" s="30"/>
      <c r="BA8">
        <f t="shared" si="0"/>
        <v>407</v>
      </c>
      <c r="BB8" s="115" t="s">
        <v>6983</v>
      </c>
      <c r="BC8" s="105">
        <f t="shared" si="1"/>
        <v>2550</v>
      </c>
      <c r="BD8" s="116">
        <f t="shared" si="2"/>
        <v>45231</v>
      </c>
      <c r="BE8" s="141" t="s">
        <v>8477</v>
      </c>
      <c r="BF8">
        <f>MATCH(BE8,'Cat-4'!$A:$A,0)</f>
        <v>722</v>
      </c>
      <c r="BG8">
        <f>MATCH(BD8,'Cat-4'!$1:$1,0)</f>
        <v>143</v>
      </c>
      <c r="BH8">
        <f>INDEX('Cat-4'!$1:$1048576,'NSS + ACT'!BF8,'NSS + ACT'!BG8)</f>
        <v>129.19999999999999</v>
      </c>
      <c r="BI8">
        <f>MATCH($BI$1,'Cat-4'!$1:$1,0)</f>
        <v>153</v>
      </c>
      <c r="BJ8">
        <f>INDEX('Cat-4'!$1:$1048576,'NSS + ACT'!BF8,'NSS + ACT'!BI8)</f>
        <v>130.80000000000001</v>
      </c>
      <c r="BK8" s="126">
        <f t="shared" si="3"/>
        <v>1.0123839009287927</v>
      </c>
      <c r="BL8">
        <f t="shared" si="4"/>
        <v>409</v>
      </c>
      <c r="BM8" s="126">
        <f t="shared" si="5"/>
        <v>13.633333333333333</v>
      </c>
      <c r="BN8" s="126" t="s">
        <v>8784</v>
      </c>
      <c r="BO8" s="126">
        <f>MATCH(BB8,Sheet3!$D$4:$D$8,0)</f>
        <v>2</v>
      </c>
      <c r="BP8" s="126">
        <f>MATCH(BN8,Sheet3!$E$4:$H$4,0)</f>
        <v>3</v>
      </c>
      <c r="BQ8" s="132">
        <f>INDEX(Sheet3!$D$4:$H$8,'NSS + ACT'!BO8,'NSS + ACT'!BP8)</f>
        <v>0.05</v>
      </c>
      <c r="BR8" s="105">
        <f t="shared" si="6"/>
        <v>5947957.8947368432</v>
      </c>
      <c r="BS8" s="162">
        <f t="shared" si="7"/>
        <v>0.05</v>
      </c>
      <c r="BT8" s="105">
        <f t="shared" si="8"/>
        <v>5650560.0000000009</v>
      </c>
    </row>
    <row r="9" spans="1:74">
      <c r="A9" s="18">
        <f t="shared" si="9"/>
        <v>6</v>
      </c>
      <c r="B9" s="33">
        <v>292001745814</v>
      </c>
      <c r="C9" s="39">
        <v>43879</v>
      </c>
      <c r="D9" s="22" t="s">
        <v>207</v>
      </c>
      <c r="E9" s="22" t="s">
        <v>5848</v>
      </c>
      <c r="F9" s="110">
        <v>1094</v>
      </c>
      <c r="G9" s="23" t="s">
        <v>119</v>
      </c>
      <c r="H9" s="52">
        <v>5056.7220383912254</v>
      </c>
      <c r="I9" s="30"/>
      <c r="J9" s="109">
        <v>5532053.9100000001</v>
      </c>
      <c r="K9" s="36">
        <v>84219900</v>
      </c>
      <c r="L9" s="26">
        <v>0.1</v>
      </c>
      <c r="M9" s="26"/>
      <c r="N9" s="26">
        <v>0</v>
      </c>
      <c r="O9" s="60"/>
      <c r="P9" s="26">
        <v>0.1</v>
      </c>
      <c r="Q9" s="84"/>
      <c r="R9" s="26">
        <v>0.18</v>
      </c>
      <c r="S9" s="23" t="s">
        <v>754</v>
      </c>
      <c r="T9" s="52">
        <v>553205.39100000006</v>
      </c>
      <c r="U9" s="52">
        <v>0</v>
      </c>
      <c r="V9" s="52">
        <v>55320.539100000009</v>
      </c>
      <c r="W9" s="52">
        <v>1105304.3712179998</v>
      </c>
      <c r="X9" s="52">
        <v>1713830.3013180001</v>
      </c>
      <c r="Y9" s="23" t="s">
        <v>5800</v>
      </c>
      <c r="Z9" s="23" t="s">
        <v>5849</v>
      </c>
      <c r="AA9" s="23" t="s">
        <v>5850</v>
      </c>
      <c r="AB9" s="33">
        <v>292001745814</v>
      </c>
      <c r="AC9" s="33" t="s">
        <v>5851</v>
      </c>
      <c r="AD9" s="48">
        <v>43879</v>
      </c>
      <c r="AE9" s="39">
        <v>43874</v>
      </c>
      <c r="AF9" s="53" t="e">
        <v>#N/A</v>
      </c>
      <c r="AG9" s="53" t="e">
        <v>#N/A</v>
      </c>
      <c r="AH9" s="39" t="e">
        <v>#N/A</v>
      </c>
      <c r="AI9" s="23" t="s">
        <v>51</v>
      </c>
      <c r="AJ9" s="54"/>
      <c r="AK9" s="55"/>
      <c r="AL9" s="56"/>
      <c r="AM9" s="57"/>
      <c r="AN9" s="33"/>
      <c r="AO9" s="48"/>
      <c r="AP9" s="23">
        <v>2000</v>
      </c>
      <c r="AQ9" s="23" t="s">
        <v>52</v>
      </c>
      <c r="AR9" s="23" t="s">
        <v>5850</v>
      </c>
      <c r="AS9" s="38" t="s">
        <v>53</v>
      </c>
      <c r="AT9" s="23"/>
      <c r="AU9" s="23" t="s">
        <v>5852</v>
      </c>
      <c r="AV9" s="99">
        <v>1094</v>
      </c>
      <c r="AW9" s="101">
        <v>5532053.9199999897</v>
      </c>
      <c r="AX9" s="29" t="s">
        <v>5711</v>
      </c>
      <c r="AY9" s="29"/>
      <c r="AZ9" s="21"/>
      <c r="BA9">
        <f t="shared" si="0"/>
        <v>1764</v>
      </c>
      <c r="BB9" s="115" t="s">
        <v>6983</v>
      </c>
      <c r="BC9" s="105">
        <f t="shared" si="1"/>
        <v>5056.7220475319837</v>
      </c>
      <c r="BD9" s="116">
        <f t="shared" si="2"/>
        <v>43862</v>
      </c>
      <c r="BE9" s="141" t="s">
        <v>8477</v>
      </c>
      <c r="BF9">
        <f>MATCH(BE9,'Cat-4'!$A:$A,0)</f>
        <v>722</v>
      </c>
      <c r="BG9">
        <f>MATCH(BD9,'Cat-4'!$1:$1,0)</f>
        <v>98</v>
      </c>
      <c r="BH9">
        <f>INDEX('Cat-4'!$1:$1048576,'NSS + ACT'!BF9,'NSS + ACT'!BG9)</f>
        <v>113.2</v>
      </c>
      <c r="BI9">
        <f>MATCH($BI$1,'Cat-4'!$1:$1,0)</f>
        <v>153</v>
      </c>
      <c r="BJ9">
        <f>INDEX('Cat-4'!$1:$1048576,'NSS + ACT'!BF9,'NSS + ACT'!BI9)</f>
        <v>130.80000000000001</v>
      </c>
      <c r="BK9" s="126">
        <f t="shared" si="3"/>
        <v>1.1554770318021201</v>
      </c>
      <c r="BL9">
        <f t="shared" si="4"/>
        <v>1778</v>
      </c>
      <c r="BM9" s="126">
        <f t="shared" si="5"/>
        <v>59.266666666666666</v>
      </c>
      <c r="BN9" s="126" t="s">
        <v>8785</v>
      </c>
      <c r="BO9" s="126">
        <f>MATCH(BB9,Sheet3!$D$4:$D$8,0)</f>
        <v>2</v>
      </c>
      <c r="BP9" s="126">
        <f>MATCH(BN9,Sheet3!$E$4:$H$4,0)</f>
        <v>4</v>
      </c>
      <c r="BQ9" s="132">
        <f>INDEX(Sheet3!$D$4:$H$8,'NSS + ACT'!BO9,'NSS + ACT'!BP9)</f>
        <v>0.1</v>
      </c>
      <c r="BR9" s="105">
        <f t="shared" si="6"/>
        <v>6392161.2432508711</v>
      </c>
      <c r="BS9" s="162">
        <f t="shared" si="7"/>
        <v>0.1</v>
      </c>
      <c r="BT9" s="105">
        <f t="shared" si="8"/>
        <v>5752945.1189257838</v>
      </c>
    </row>
    <row r="10" spans="1:74">
      <c r="A10" s="18">
        <f t="shared" si="9"/>
        <v>7</v>
      </c>
      <c r="B10" s="61">
        <v>171900275853</v>
      </c>
      <c r="C10" s="39">
        <v>43497</v>
      </c>
      <c r="D10" s="22" t="s">
        <v>635</v>
      </c>
      <c r="E10" s="22" t="s">
        <v>879</v>
      </c>
      <c r="F10" s="110">
        <v>1</v>
      </c>
      <c r="G10" s="23" t="s">
        <v>49</v>
      </c>
      <c r="H10" s="52">
        <v>4727380.7199999904</v>
      </c>
      <c r="I10" s="30"/>
      <c r="J10" s="110">
        <v>4727380.7199999904</v>
      </c>
      <c r="K10" s="65">
        <v>84069000</v>
      </c>
      <c r="L10" s="26">
        <v>0.1</v>
      </c>
      <c r="M10" s="40">
        <v>0</v>
      </c>
      <c r="N10" s="62">
        <v>0</v>
      </c>
      <c r="O10" s="52">
        <v>0</v>
      </c>
      <c r="P10" s="26">
        <v>0.1</v>
      </c>
      <c r="Q10" s="52">
        <v>0</v>
      </c>
      <c r="R10" s="63">
        <v>0.18</v>
      </c>
      <c r="S10" s="23" t="s">
        <v>880</v>
      </c>
      <c r="T10" s="52">
        <v>472738.07199999905</v>
      </c>
      <c r="U10" s="52">
        <v>0</v>
      </c>
      <c r="V10" s="52">
        <v>47273.807199999908</v>
      </c>
      <c r="W10" s="52">
        <v>944530.66785599792</v>
      </c>
      <c r="X10" s="52">
        <v>1464542.547055997</v>
      </c>
      <c r="Y10" s="23" t="s">
        <v>850</v>
      </c>
      <c r="Z10" s="23" t="s">
        <v>881</v>
      </c>
      <c r="AA10" s="23" t="s">
        <v>882</v>
      </c>
      <c r="AB10" s="33" t="e">
        <v>#N/A</v>
      </c>
      <c r="AC10" s="33" t="e">
        <v>#N/A</v>
      </c>
      <c r="AD10" s="48" t="e">
        <v>#N/A</v>
      </c>
      <c r="AE10" s="39">
        <v>43431</v>
      </c>
      <c r="AF10" s="53">
        <v>171900275853</v>
      </c>
      <c r="AG10" s="53" t="s">
        <v>861</v>
      </c>
      <c r="AH10" s="39">
        <v>43497</v>
      </c>
      <c r="AI10" s="23" t="s">
        <v>385</v>
      </c>
      <c r="AJ10" s="54"/>
      <c r="AK10" s="55"/>
      <c r="AL10" s="56"/>
      <c r="AM10" s="57"/>
      <c r="AN10" s="33"/>
      <c r="AO10" s="48"/>
      <c r="AP10" s="23">
        <v>2000</v>
      </c>
      <c r="AQ10" s="23" t="s">
        <v>52</v>
      </c>
      <c r="AR10" s="23" t="s">
        <v>882</v>
      </c>
      <c r="AS10" s="38" t="s">
        <v>53</v>
      </c>
      <c r="AT10" s="23" t="s">
        <v>522</v>
      </c>
      <c r="AU10" s="64" t="s">
        <v>862</v>
      </c>
      <c r="AV10" s="99">
        <v>1</v>
      </c>
      <c r="AW10" s="102">
        <v>4727380.7199999904</v>
      </c>
      <c r="AX10" s="29" t="s">
        <v>701</v>
      </c>
      <c r="AY10" s="29"/>
      <c r="AZ10" s="25" t="s">
        <v>863</v>
      </c>
      <c r="BA10">
        <f t="shared" si="0"/>
        <v>2207</v>
      </c>
      <c r="BB10" s="115" t="s">
        <v>6983</v>
      </c>
      <c r="BC10" s="105">
        <f t="shared" si="1"/>
        <v>4727380.7199999904</v>
      </c>
      <c r="BD10" s="116">
        <f t="shared" si="2"/>
        <v>43405</v>
      </c>
      <c r="BE10" s="141" t="s">
        <v>8477</v>
      </c>
      <c r="BF10">
        <f>MATCH(BE10,'Cat-4'!$A:$A,0)</f>
        <v>722</v>
      </c>
      <c r="BG10">
        <f>MATCH(BD10,'Cat-4'!$1:$1,0)</f>
        <v>83</v>
      </c>
      <c r="BH10">
        <f>INDEX('Cat-4'!$1:$1048576,'NSS + ACT'!BF10,'NSS + ACT'!BG10)</f>
        <v>111.9</v>
      </c>
      <c r="BI10">
        <f>MATCH($BI$1,'Cat-4'!$1:$1,0)</f>
        <v>153</v>
      </c>
      <c r="BJ10">
        <f>INDEX('Cat-4'!$1:$1048576,'NSS + ACT'!BF10,'NSS + ACT'!BI10)</f>
        <v>130.80000000000001</v>
      </c>
      <c r="BK10" s="126">
        <f t="shared" si="3"/>
        <v>1.1689008042895443</v>
      </c>
      <c r="BL10">
        <f t="shared" si="4"/>
        <v>2235</v>
      </c>
      <c r="BM10" s="126">
        <f t="shared" si="5"/>
        <v>74.5</v>
      </c>
      <c r="BN10" s="126" t="s">
        <v>8785</v>
      </c>
      <c r="BO10" s="126">
        <f>MATCH(BB10,Sheet3!$D$4:$D$8,0)</f>
        <v>2</v>
      </c>
      <c r="BP10" s="126">
        <f>MATCH(BN10,Sheet3!$E$4:$H$4,0)</f>
        <v>4</v>
      </c>
      <c r="BQ10" s="132">
        <f>INDEX(Sheet3!$D$4:$H$8,'NSS + ACT'!BO10,'NSS + ACT'!BP10)</f>
        <v>0.1</v>
      </c>
      <c r="BR10" s="105">
        <f t="shared" si="6"/>
        <v>5525839.1257908745</v>
      </c>
      <c r="BS10" s="162">
        <f t="shared" si="7"/>
        <v>0.1</v>
      </c>
      <c r="BT10" s="105">
        <f t="shared" si="8"/>
        <v>4973255.2132117869</v>
      </c>
    </row>
    <row r="11" spans="1:74">
      <c r="A11" s="18">
        <f t="shared" si="9"/>
        <v>8</v>
      </c>
      <c r="B11" s="61">
        <v>171900275853</v>
      </c>
      <c r="C11" s="39">
        <v>43497</v>
      </c>
      <c r="D11" s="22" t="s">
        <v>635</v>
      </c>
      <c r="E11" s="22" t="s">
        <v>883</v>
      </c>
      <c r="F11" s="110">
        <v>1</v>
      </c>
      <c r="G11" s="23" t="s">
        <v>49</v>
      </c>
      <c r="H11" s="52">
        <v>4727380.7199999904</v>
      </c>
      <c r="I11" s="30"/>
      <c r="J11" s="110">
        <v>4727380.7199999904</v>
      </c>
      <c r="K11" s="65">
        <v>84069000</v>
      </c>
      <c r="L11" s="26">
        <v>0.1</v>
      </c>
      <c r="M11" s="40">
        <v>0</v>
      </c>
      <c r="N11" s="62">
        <v>0</v>
      </c>
      <c r="O11" s="52">
        <v>0</v>
      </c>
      <c r="P11" s="26">
        <v>0.1</v>
      </c>
      <c r="Q11" s="52">
        <v>0</v>
      </c>
      <c r="R11" s="63">
        <v>0.18</v>
      </c>
      <c r="S11" s="23" t="s">
        <v>880</v>
      </c>
      <c r="T11" s="52">
        <v>472738.07199999905</v>
      </c>
      <c r="U11" s="52">
        <v>0</v>
      </c>
      <c r="V11" s="52">
        <v>47273.807199999908</v>
      </c>
      <c r="W11" s="52">
        <v>944530.66785599792</v>
      </c>
      <c r="X11" s="52">
        <v>1464542.547055997</v>
      </c>
      <c r="Y11" s="23" t="s">
        <v>850</v>
      </c>
      <c r="Z11" s="23" t="s">
        <v>884</v>
      </c>
      <c r="AA11" s="23" t="s">
        <v>885</v>
      </c>
      <c r="AB11" s="33" t="e">
        <v>#N/A</v>
      </c>
      <c r="AC11" s="33" t="e">
        <v>#N/A</v>
      </c>
      <c r="AD11" s="48" t="e">
        <v>#N/A</v>
      </c>
      <c r="AE11" s="39">
        <v>43431</v>
      </c>
      <c r="AF11" s="53">
        <v>171900275853</v>
      </c>
      <c r="AG11" s="53" t="s">
        <v>861</v>
      </c>
      <c r="AH11" s="39">
        <v>43497</v>
      </c>
      <c r="AI11" s="23" t="s">
        <v>385</v>
      </c>
      <c r="AJ11" s="54"/>
      <c r="AK11" s="55"/>
      <c r="AL11" s="56"/>
      <c r="AM11" s="57"/>
      <c r="AN11" s="33"/>
      <c r="AO11" s="48"/>
      <c r="AP11" s="23">
        <v>2000</v>
      </c>
      <c r="AQ11" s="23" t="s">
        <v>52</v>
      </c>
      <c r="AR11" s="23" t="s">
        <v>885</v>
      </c>
      <c r="AS11" s="38" t="s">
        <v>53</v>
      </c>
      <c r="AT11" s="23" t="s">
        <v>522</v>
      </c>
      <c r="AU11" s="64" t="s">
        <v>862</v>
      </c>
      <c r="AV11" s="99">
        <v>1</v>
      </c>
      <c r="AW11" s="102">
        <v>4727380.7199999904</v>
      </c>
      <c r="AX11" s="29" t="s">
        <v>701</v>
      </c>
      <c r="AY11" s="29"/>
      <c r="AZ11" s="25" t="s">
        <v>863</v>
      </c>
      <c r="BA11">
        <f t="shared" si="0"/>
        <v>2207</v>
      </c>
      <c r="BB11" s="115" t="s">
        <v>6983</v>
      </c>
      <c r="BC11" s="105">
        <f t="shared" si="1"/>
        <v>4727380.7199999904</v>
      </c>
      <c r="BD11" s="116">
        <f t="shared" si="2"/>
        <v>43405</v>
      </c>
      <c r="BE11" s="141" t="s">
        <v>8477</v>
      </c>
      <c r="BF11">
        <f>MATCH(BE11,'Cat-4'!$A:$A,0)</f>
        <v>722</v>
      </c>
      <c r="BG11">
        <f>MATCH(BD11,'Cat-4'!$1:$1,0)</f>
        <v>83</v>
      </c>
      <c r="BH11">
        <f>INDEX('Cat-4'!$1:$1048576,'NSS + ACT'!BF11,'NSS + ACT'!BG11)</f>
        <v>111.9</v>
      </c>
      <c r="BI11">
        <f>MATCH($BI$1,'Cat-4'!$1:$1,0)</f>
        <v>153</v>
      </c>
      <c r="BJ11">
        <f>INDEX('Cat-4'!$1:$1048576,'NSS + ACT'!BF11,'NSS + ACT'!BI11)</f>
        <v>130.80000000000001</v>
      </c>
      <c r="BK11" s="126">
        <f t="shared" si="3"/>
        <v>1.1689008042895443</v>
      </c>
      <c r="BL11">
        <f t="shared" si="4"/>
        <v>2235</v>
      </c>
      <c r="BM11" s="126">
        <f t="shared" si="5"/>
        <v>74.5</v>
      </c>
      <c r="BN11" s="126" t="s">
        <v>8785</v>
      </c>
      <c r="BO11" s="126">
        <f>MATCH(BB11,Sheet3!$D$4:$D$8,0)</f>
        <v>2</v>
      </c>
      <c r="BP11" s="126">
        <f>MATCH(BN11,Sheet3!$E$4:$H$4,0)</f>
        <v>4</v>
      </c>
      <c r="BQ11" s="132">
        <f>INDEX(Sheet3!$D$4:$H$8,'NSS + ACT'!BO11,'NSS + ACT'!BP11)</f>
        <v>0.1</v>
      </c>
      <c r="BR11" s="105">
        <f t="shared" si="6"/>
        <v>5525839.1257908745</v>
      </c>
      <c r="BS11" s="162">
        <f t="shared" si="7"/>
        <v>0.1</v>
      </c>
      <c r="BT11" s="105">
        <f t="shared" si="8"/>
        <v>4973255.2132117869</v>
      </c>
    </row>
    <row r="12" spans="1:74">
      <c r="A12" s="18">
        <f t="shared" si="9"/>
        <v>9</v>
      </c>
      <c r="B12" s="61">
        <v>291904100121</v>
      </c>
      <c r="C12" s="39">
        <v>43584</v>
      </c>
      <c r="D12" s="22" t="s">
        <v>205</v>
      </c>
      <c r="E12" s="22" t="s">
        <v>1790</v>
      </c>
      <c r="F12" s="110">
        <v>7454</v>
      </c>
      <c r="G12" s="23" t="s">
        <v>119</v>
      </c>
      <c r="H12" s="52">
        <v>630</v>
      </c>
      <c r="I12" s="30"/>
      <c r="J12" s="109">
        <v>4696020</v>
      </c>
      <c r="K12" s="23">
        <v>84198990</v>
      </c>
      <c r="L12" s="26">
        <v>7.4999999999999997E-2</v>
      </c>
      <c r="M12" s="40">
        <v>0</v>
      </c>
      <c r="N12" s="62">
        <v>0</v>
      </c>
      <c r="O12" s="52">
        <v>0</v>
      </c>
      <c r="P12" s="26">
        <v>0.1</v>
      </c>
      <c r="Q12" s="52">
        <v>0</v>
      </c>
      <c r="R12" s="63">
        <v>0.18</v>
      </c>
      <c r="S12" s="23" t="s">
        <v>1785</v>
      </c>
      <c r="T12" s="52">
        <v>352201.5</v>
      </c>
      <c r="U12" s="52">
        <v>0</v>
      </c>
      <c r="V12" s="52">
        <v>35220.15</v>
      </c>
      <c r="W12" s="52">
        <v>915019.49700000009</v>
      </c>
      <c r="X12" s="52">
        <v>1302441.1470000001</v>
      </c>
      <c r="Y12" s="23" t="s">
        <v>1628</v>
      </c>
      <c r="Z12" s="23" t="s">
        <v>1791</v>
      </c>
      <c r="AA12" s="23" t="s">
        <v>1792</v>
      </c>
      <c r="AB12" s="33">
        <v>291904100121</v>
      </c>
      <c r="AC12" s="33" t="s">
        <v>1793</v>
      </c>
      <c r="AD12" s="48">
        <v>43584</v>
      </c>
      <c r="AE12" s="39">
        <v>43582</v>
      </c>
      <c r="AF12" s="53" t="e">
        <v>#N/A</v>
      </c>
      <c r="AG12" s="53" t="e">
        <v>#N/A</v>
      </c>
      <c r="AH12" s="39" t="e">
        <v>#N/A</v>
      </c>
      <c r="AI12" s="23" t="s">
        <v>51</v>
      </c>
      <c r="AJ12" s="54"/>
      <c r="AK12" s="55"/>
      <c r="AL12" s="56"/>
      <c r="AM12" s="57"/>
      <c r="AN12" s="33"/>
      <c r="AO12" s="48"/>
      <c r="AP12" s="23">
        <v>2000</v>
      </c>
      <c r="AQ12" s="23" t="s">
        <v>52</v>
      </c>
      <c r="AR12" s="23" t="s">
        <v>1792</v>
      </c>
      <c r="AS12" s="38" t="s">
        <v>53</v>
      </c>
      <c r="AT12" s="23"/>
      <c r="AU12" s="64">
        <v>2</v>
      </c>
      <c r="AV12" s="99">
        <v>7454</v>
      </c>
      <c r="AW12" s="102">
        <v>4696020</v>
      </c>
      <c r="AX12" s="29" t="s">
        <v>701</v>
      </c>
      <c r="AY12" s="29"/>
      <c r="AZ12" s="25" t="s">
        <v>1633</v>
      </c>
      <c r="BA12">
        <f t="shared" si="0"/>
        <v>2056</v>
      </c>
      <c r="BB12" s="115" t="s">
        <v>6983</v>
      </c>
      <c r="BC12" s="105">
        <f t="shared" si="1"/>
        <v>630</v>
      </c>
      <c r="BD12" s="116">
        <f t="shared" si="2"/>
        <v>43556</v>
      </c>
      <c r="BE12" s="141" t="s">
        <v>8477</v>
      </c>
      <c r="BF12">
        <f>MATCH(BE12,'Cat-4'!$A:$A,0)</f>
        <v>722</v>
      </c>
      <c r="BG12">
        <f>MATCH(BD12,'Cat-4'!$1:$1,0)</f>
        <v>88</v>
      </c>
      <c r="BH12">
        <f>INDEX('Cat-4'!$1:$1048576,'NSS + ACT'!BF12,'NSS + ACT'!BG12)</f>
        <v>112.5</v>
      </c>
      <c r="BI12">
        <f>MATCH($BI$1,'Cat-4'!$1:$1,0)</f>
        <v>153</v>
      </c>
      <c r="BJ12">
        <f>INDEX('Cat-4'!$1:$1048576,'NSS + ACT'!BF12,'NSS + ACT'!BI12)</f>
        <v>130.80000000000001</v>
      </c>
      <c r="BK12" s="126">
        <f t="shared" si="3"/>
        <v>1.1626666666666667</v>
      </c>
      <c r="BL12">
        <f t="shared" si="4"/>
        <v>2084</v>
      </c>
      <c r="BM12" s="126">
        <f t="shared" si="5"/>
        <v>69.466666666666669</v>
      </c>
      <c r="BN12" s="126" t="s">
        <v>8785</v>
      </c>
      <c r="BO12" s="126">
        <f>MATCH(BB12,Sheet3!$D$4:$D$8,0)</f>
        <v>2</v>
      </c>
      <c r="BP12" s="126">
        <f>MATCH(BN12,Sheet3!$E$4:$H$4,0)</f>
        <v>4</v>
      </c>
      <c r="BQ12" s="132">
        <f>INDEX(Sheet3!$D$4:$H$8,'NSS + ACT'!BO12,'NSS + ACT'!BP12)</f>
        <v>0.1</v>
      </c>
      <c r="BR12" s="105">
        <f t="shared" si="6"/>
        <v>5459905.9199999999</v>
      </c>
      <c r="BS12" s="162">
        <f t="shared" si="7"/>
        <v>0.1</v>
      </c>
      <c r="BT12" s="105">
        <f t="shared" si="8"/>
        <v>4913915.3279999997</v>
      </c>
    </row>
    <row r="13" spans="1:74">
      <c r="A13" s="18">
        <f t="shared" si="9"/>
        <v>10</v>
      </c>
      <c r="B13" s="61">
        <v>172100678945</v>
      </c>
      <c r="C13" s="39">
        <v>44267</v>
      </c>
      <c r="D13" s="22" t="s">
        <v>647</v>
      </c>
      <c r="E13" s="22" t="s">
        <v>1838</v>
      </c>
      <c r="F13" s="107">
        <v>324</v>
      </c>
      <c r="G13" s="23" t="s">
        <v>119</v>
      </c>
      <c r="H13" s="52">
        <v>14469.832314814783</v>
      </c>
      <c r="I13" s="30"/>
      <c r="J13" s="109">
        <v>4688225.6699999897</v>
      </c>
      <c r="K13" s="23" t="s">
        <v>1839</v>
      </c>
      <c r="L13" s="26">
        <v>7.4999999999999997E-2</v>
      </c>
      <c r="M13" s="40">
        <v>0</v>
      </c>
      <c r="N13" s="62">
        <v>0</v>
      </c>
      <c r="O13" s="52">
        <v>0</v>
      </c>
      <c r="P13" s="26">
        <v>0.1</v>
      </c>
      <c r="Q13" s="52">
        <v>0</v>
      </c>
      <c r="R13" s="63">
        <v>0.18</v>
      </c>
      <c r="S13" s="23" t="s">
        <v>1840</v>
      </c>
      <c r="T13" s="52">
        <v>351616.92524999921</v>
      </c>
      <c r="U13" s="52">
        <v>0</v>
      </c>
      <c r="V13" s="52">
        <v>35161.692524999926</v>
      </c>
      <c r="W13" s="52">
        <v>913500.771799498</v>
      </c>
      <c r="X13" s="52">
        <v>1300279.389574497</v>
      </c>
      <c r="Y13" s="23" t="s">
        <v>1807</v>
      </c>
      <c r="Z13" s="23" t="s">
        <v>1841</v>
      </c>
      <c r="AA13" s="23" t="s">
        <v>1842</v>
      </c>
      <c r="AB13" s="33" t="e">
        <v>#N/A</v>
      </c>
      <c r="AC13" s="33" t="e">
        <v>#N/A</v>
      </c>
      <c r="AD13" s="48" t="e">
        <v>#N/A</v>
      </c>
      <c r="AE13" s="39">
        <v>44249</v>
      </c>
      <c r="AF13" s="53">
        <v>172100678945</v>
      </c>
      <c r="AG13" s="53" t="s">
        <v>1843</v>
      </c>
      <c r="AH13" s="39">
        <v>44267</v>
      </c>
      <c r="AI13" s="23" t="s">
        <v>385</v>
      </c>
      <c r="AJ13" s="54"/>
      <c r="AK13" s="55"/>
      <c r="AL13" s="56"/>
      <c r="AM13" s="57"/>
      <c r="AN13" s="33"/>
      <c r="AO13" s="48"/>
      <c r="AP13" s="23">
        <v>2000</v>
      </c>
      <c r="AQ13" s="23" t="s">
        <v>52</v>
      </c>
      <c r="AR13" s="23" t="s">
        <v>1842</v>
      </c>
      <c r="AS13" s="38" t="s">
        <v>53</v>
      </c>
      <c r="AT13" s="23"/>
      <c r="AU13" s="64">
        <v>37519</v>
      </c>
      <c r="AV13" s="99">
        <v>324</v>
      </c>
      <c r="AW13" s="102">
        <v>4688225.6699999897</v>
      </c>
      <c r="AX13" s="29" t="s">
        <v>701</v>
      </c>
      <c r="AY13" s="29"/>
      <c r="AZ13" s="25" t="s">
        <v>702</v>
      </c>
      <c r="BA13">
        <f t="shared" si="0"/>
        <v>1389</v>
      </c>
      <c r="BB13" s="115" t="s">
        <v>6983</v>
      </c>
      <c r="BC13" s="105">
        <f t="shared" si="1"/>
        <v>14469.832314814783</v>
      </c>
      <c r="BD13" s="116">
        <f t="shared" si="2"/>
        <v>44228</v>
      </c>
      <c r="BE13" s="141" t="s">
        <v>8477</v>
      </c>
      <c r="BF13">
        <f>MATCH(BE13,'Cat-4'!$A:$A,0)</f>
        <v>722</v>
      </c>
      <c r="BG13">
        <f>MATCH(BD13,'Cat-4'!$1:$1,0)</f>
        <v>110</v>
      </c>
      <c r="BH13">
        <f>INDEX('Cat-4'!$1:$1048576,'NSS + ACT'!BF13,'NSS + ACT'!BG13)</f>
        <v>115.4</v>
      </c>
      <c r="BI13">
        <f>MATCH($BI$1,'Cat-4'!$1:$1,0)</f>
        <v>153</v>
      </c>
      <c r="BJ13">
        <f>INDEX('Cat-4'!$1:$1048576,'NSS + ACT'!BF13,'NSS + ACT'!BI13)</f>
        <v>130.80000000000001</v>
      </c>
      <c r="BK13" s="126">
        <f t="shared" si="3"/>
        <v>1.1334488734835355</v>
      </c>
      <c r="BL13">
        <f t="shared" si="4"/>
        <v>1412</v>
      </c>
      <c r="BM13" s="126">
        <f t="shared" si="5"/>
        <v>47.06666666666667</v>
      </c>
      <c r="BN13" s="126" t="s">
        <v>8785</v>
      </c>
      <c r="BO13" s="126">
        <f>MATCH(BB13,Sheet3!$D$4:$D$8,0)</f>
        <v>2</v>
      </c>
      <c r="BP13" s="126">
        <f>MATCH(BN13,Sheet3!$E$4:$H$4,0)</f>
        <v>4</v>
      </c>
      <c r="BQ13" s="132">
        <f>INDEX(Sheet3!$D$4:$H$8,'NSS + ACT'!BO13,'NSS + ACT'!BP13)</f>
        <v>0.1</v>
      </c>
      <c r="BR13" s="105">
        <f t="shared" si="6"/>
        <v>5313864.1042980822</v>
      </c>
      <c r="BS13" s="162">
        <f t="shared" si="7"/>
        <v>0.1</v>
      </c>
      <c r="BT13" s="105">
        <f t="shared" si="8"/>
        <v>4782477.6938682739</v>
      </c>
    </row>
    <row r="14" spans="1:74">
      <c r="A14" s="18">
        <f t="shared" si="9"/>
        <v>11</v>
      </c>
      <c r="B14" s="61">
        <v>292112326321</v>
      </c>
      <c r="C14" s="39">
        <v>44544</v>
      </c>
      <c r="D14" s="22" t="s">
        <v>575</v>
      </c>
      <c r="E14" s="22" t="s">
        <v>576</v>
      </c>
      <c r="F14" s="107">
        <v>11851</v>
      </c>
      <c r="G14" s="23" t="s">
        <v>321</v>
      </c>
      <c r="H14" s="52">
        <v>390.39240317272805</v>
      </c>
      <c r="I14" s="30"/>
      <c r="J14" s="109">
        <v>4626540.37</v>
      </c>
      <c r="K14" s="23">
        <v>29319090</v>
      </c>
      <c r="L14" s="26">
        <v>7.4999999999999997E-2</v>
      </c>
      <c r="M14" s="40">
        <v>0</v>
      </c>
      <c r="N14" s="40">
        <v>0</v>
      </c>
      <c r="O14" s="52">
        <v>0</v>
      </c>
      <c r="P14" s="26">
        <v>0.1</v>
      </c>
      <c r="Q14" s="52">
        <v>0</v>
      </c>
      <c r="R14" s="63">
        <v>0.18</v>
      </c>
      <c r="S14" s="23" t="s">
        <v>3827</v>
      </c>
      <c r="T14" s="52">
        <v>346990.52775000001</v>
      </c>
      <c r="U14" s="52">
        <v>0</v>
      </c>
      <c r="V14" s="52">
        <v>34699.052775000004</v>
      </c>
      <c r="W14" s="52">
        <v>901481.39109450008</v>
      </c>
      <c r="X14" s="68">
        <v>1283170.9716195001</v>
      </c>
      <c r="Y14" s="23" t="s">
        <v>3855</v>
      </c>
      <c r="Z14" s="23" t="s">
        <v>3856</v>
      </c>
      <c r="AA14" s="23" t="s">
        <v>577</v>
      </c>
      <c r="AB14" s="33">
        <v>292112326321</v>
      </c>
      <c r="AC14" s="33" t="s">
        <v>3857</v>
      </c>
      <c r="AD14" s="39">
        <v>44544</v>
      </c>
      <c r="AE14" s="39">
        <v>44543</v>
      </c>
      <c r="AF14" s="53" t="e">
        <v>#N/A</v>
      </c>
      <c r="AG14" s="53" t="e">
        <v>#N/A</v>
      </c>
      <c r="AH14" s="39" t="e">
        <v>#N/A</v>
      </c>
      <c r="AI14" s="23" t="s">
        <v>51</v>
      </c>
      <c r="AJ14" s="59"/>
      <c r="AK14" s="59"/>
      <c r="AL14" s="48"/>
      <c r="AM14" s="60"/>
      <c r="AN14" s="33"/>
      <c r="AO14" s="48"/>
      <c r="AP14" s="23">
        <v>2000</v>
      </c>
      <c r="AQ14" s="23" t="s">
        <v>328</v>
      </c>
      <c r="AR14" s="23" t="s">
        <v>577</v>
      </c>
      <c r="AS14" s="38" t="s">
        <v>53</v>
      </c>
      <c r="AT14" s="23"/>
      <c r="AU14" s="64">
        <v>9422101260</v>
      </c>
      <c r="AV14" s="99">
        <v>11851</v>
      </c>
      <c r="AW14" s="102">
        <v>4626540.37</v>
      </c>
      <c r="AX14" s="29" t="s">
        <v>701</v>
      </c>
      <c r="AY14" s="29"/>
      <c r="AZ14" s="25"/>
      <c r="BA14">
        <f t="shared" si="0"/>
        <v>1095</v>
      </c>
      <c r="BB14" s="115" t="s">
        <v>6983</v>
      </c>
      <c r="BC14" s="105">
        <f t="shared" si="1"/>
        <v>390.39240317272805</v>
      </c>
      <c r="BD14" s="116">
        <f t="shared" si="2"/>
        <v>44531</v>
      </c>
      <c r="BE14" s="141" t="s">
        <v>8477</v>
      </c>
      <c r="BF14">
        <f>MATCH(BE14,'Cat-4'!$A:$A,0)</f>
        <v>722</v>
      </c>
      <c r="BG14">
        <f>MATCH(BD14,'Cat-4'!$1:$1,0)</f>
        <v>120</v>
      </c>
      <c r="BH14">
        <f>INDEX('Cat-4'!$1:$1048576,'NSS + ACT'!BF14,'NSS + ACT'!BG14)</f>
        <v>121.1</v>
      </c>
      <c r="BI14">
        <f>MATCH($BI$1,'Cat-4'!$1:$1,0)</f>
        <v>153</v>
      </c>
      <c r="BJ14">
        <f>INDEX('Cat-4'!$1:$1048576,'NSS + ACT'!BF14,'NSS + ACT'!BI14)</f>
        <v>130.80000000000001</v>
      </c>
      <c r="BK14" s="126">
        <f t="shared" si="3"/>
        <v>1.0800990916597855</v>
      </c>
      <c r="BL14">
        <f t="shared" si="4"/>
        <v>1109</v>
      </c>
      <c r="BM14" s="126">
        <f t="shared" si="5"/>
        <v>36.966666666666669</v>
      </c>
      <c r="BN14" s="126" t="s">
        <v>8785</v>
      </c>
      <c r="BO14" s="126">
        <f>MATCH(BB14,Sheet3!$D$4:$D$8,0)</f>
        <v>2</v>
      </c>
      <c r="BP14" s="126">
        <f>MATCH(BN14,Sheet3!$E$4:$H$4,0)</f>
        <v>4</v>
      </c>
      <c r="BQ14" s="132">
        <f>INDEX(Sheet3!$D$4:$H$8,'NSS + ACT'!BO14,'NSS + ACT'!BP14)</f>
        <v>0.1</v>
      </c>
      <c r="BR14" s="105">
        <f t="shared" si="6"/>
        <v>4997122.0511643281</v>
      </c>
      <c r="BS14" s="162">
        <f t="shared" si="7"/>
        <v>0.1</v>
      </c>
      <c r="BT14" s="105">
        <f t="shared" si="8"/>
        <v>4497409.846047895</v>
      </c>
    </row>
    <row r="15" spans="1:74">
      <c r="A15" s="18">
        <f t="shared" si="9"/>
        <v>12</v>
      </c>
      <c r="B15" s="33">
        <v>292401103083</v>
      </c>
      <c r="C15" s="39">
        <v>45322</v>
      </c>
      <c r="D15" s="22" t="s">
        <v>5234</v>
      </c>
      <c r="E15" s="22" t="s">
        <v>5251</v>
      </c>
      <c r="F15" s="107">
        <v>26996</v>
      </c>
      <c r="G15" s="23" t="s">
        <v>321</v>
      </c>
      <c r="H15" s="58">
        <v>150</v>
      </c>
      <c r="I15" s="30"/>
      <c r="J15" s="101">
        <v>4049400</v>
      </c>
      <c r="K15" s="33">
        <v>29221990</v>
      </c>
      <c r="L15" s="26">
        <v>7.4999999999999997E-2</v>
      </c>
      <c r="M15" s="40"/>
      <c r="N15" s="40">
        <v>0</v>
      </c>
      <c r="O15" s="35">
        <v>0</v>
      </c>
      <c r="P15" s="63">
        <v>0.1</v>
      </c>
      <c r="Q15" s="52">
        <v>0</v>
      </c>
      <c r="R15" s="63">
        <v>0.18</v>
      </c>
      <c r="S15" s="23" t="s">
        <v>5252</v>
      </c>
      <c r="T15" s="52">
        <v>303705</v>
      </c>
      <c r="U15" s="52">
        <v>0</v>
      </c>
      <c r="V15" s="52">
        <v>30370.5</v>
      </c>
      <c r="W15" s="52">
        <v>789025.59</v>
      </c>
      <c r="X15" s="52">
        <v>1123101.0899999999</v>
      </c>
      <c r="Y15" s="23" t="s">
        <v>5221</v>
      </c>
      <c r="Z15" s="23" t="s">
        <v>5253</v>
      </c>
      <c r="AA15" s="23" t="s">
        <v>5254</v>
      </c>
      <c r="AB15" s="33">
        <v>292401103083</v>
      </c>
      <c r="AC15" s="33" t="s">
        <v>5255</v>
      </c>
      <c r="AD15" s="39">
        <v>45322</v>
      </c>
      <c r="AE15" s="39">
        <v>44956</v>
      </c>
      <c r="AF15" s="53" t="e">
        <v>#N/A</v>
      </c>
      <c r="AG15" s="53" t="e">
        <v>#N/A</v>
      </c>
      <c r="AH15" s="39" t="e">
        <v>#N/A</v>
      </c>
      <c r="AI15" s="23" t="s">
        <v>51</v>
      </c>
      <c r="AJ15" s="59"/>
      <c r="AK15" s="59"/>
      <c r="AL15" s="48"/>
      <c r="AM15" s="60"/>
      <c r="AN15" s="33"/>
      <c r="AO15" s="48"/>
      <c r="AP15" s="23">
        <v>2000</v>
      </c>
      <c r="AQ15" s="23" t="s">
        <v>567</v>
      </c>
      <c r="AR15" s="23" t="s">
        <v>5254</v>
      </c>
      <c r="AS15" s="38" t="s">
        <v>518</v>
      </c>
      <c r="AT15" s="23"/>
      <c r="AU15" s="23" t="s">
        <v>5256</v>
      </c>
      <c r="AV15" s="99">
        <v>26996</v>
      </c>
      <c r="AW15" s="101">
        <v>4049400</v>
      </c>
      <c r="AX15" s="29" t="s">
        <v>4770</v>
      </c>
      <c r="AY15" s="29"/>
      <c r="AZ15" s="30"/>
      <c r="BA15">
        <f t="shared" si="0"/>
        <v>682</v>
      </c>
      <c r="BB15" s="115" t="s">
        <v>6986</v>
      </c>
      <c r="BC15" s="105">
        <f t="shared" si="1"/>
        <v>150</v>
      </c>
      <c r="BD15" s="116">
        <f t="shared" si="2"/>
        <v>44927</v>
      </c>
      <c r="BE15" s="141" t="s">
        <v>7762</v>
      </c>
      <c r="BF15">
        <f>MATCH(BE15,'Cat-4'!$A:$A,0)</f>
        <v>364</v>
      </c>
      <c r="BG15">
        <f>MATCH(BD15,'Cat-4'!$1:$1,0)</f>
        <v>133</v>
      </c>
      <c r="BH15">
        <f>INDEX('Cat-4'!$1:$1048576,'NSS + ACT'!BF15,'NSS + ACT'!BG15)</f>
        <v>143.30000000000001</v>
      </c>
      <c r="BI15">
        <f>MATCH($BI$1,'Cat-4'!$1:$1,0)</f>
        <v>153</v>
      </c>
      <c r="BJ15">
        <f>INDEX('Cat-4'!$1:$1048576,'NSS + ACT'!BF15,'NSS + ACT'!BI15)</f>
        <v>136.4</v>
      </c>
      <c r="BK15" s="126">
        <f t="shared" si="3"/>
        <v>0.95184926727145847</v>
      </c>
      <c r="BL15">
        <f t="shared" si="4"/>
        <v>713</v>
      </c>
      <c r="BM15" s="126">
        <f t="shared" si="5"/>
        <v>23.766666666666666</v>
      </c>
      <c r="BN15" s="126" t="s">
        <v>8784</v>
      </c>
      <c r="BO15" s="126">
        <f>MATCH(BB15,Sheet3!$D$4:$D$8,0)</f>
        <v>3</v>
      </c>
      <c r="BP15" s="126">
        <f>MATCH(BN15,Sheet3!$E$4:$H$4,0)</f>
        <v>3</v>
      </c>
      <c r="BQ15" s="132">
        <f>INDEX(Sheet3!$D$4:$H$8,'NSS + ACT'!BO15,'NSS + ACT'!BP15)</f>
        <v>0.1</v>
      </c>
      <c r="BR15" s="105">
        <f t="shared" si="6"/>
        <v>3854418.422889044</v>
      </c>
      <c r="BS15" s="162">
        <f t="shared" si="7"/>
        <v>0.1</v>
      </c>
      <c r="BT15" s="105">
        <f t="shared" si="8"/>
        <v>3468976.5806001397</v>
      </c>
    </row>
    <row r="16" spans="1:74">
      <c r="A16" s="18">
        <f t="shared" si="9"/>
        <v>13</v>
      </c>
      <c r="B16" s="33"/>
      <c r="C16" s="39"/>
      <c r="D16" s="22" t="s">
        <v>614</v>
      </c>
      <c r="E16" s="22" t="s">
        <v>615</v>
      </c>
      <c r="F16" s="108">
        <v>25</v>
      </c>
      <c r="G16" s="23" t="s">
        <v>49</v>
      </c>
      <c r="H16" s="24">
        <v>3801322.41</v>
      </c>
      <c r="I16" s="24"/>
      <c r="J16" s="101">
        <f>+H16</f>
        <v>3801322.41</v>
      </c>
      <c r="K16" s="23">
        <v>84799070</v>
      </c>
      <c r="L16" s="26">
        <v>7.4999999999999997E-2</v>
      </c>
      <c r="M16" s="38"/>
      <c r="N16" s="49"/>
      <c r="O16" s="38"/>
      <c r="P16" s="26">
        <v>0.1</v>
      </c>
      <c r="Q16" s="38"/>
      <c r="R16" s="26">
        <v>0.18</v>
      </c>
      <c r="S16" s="23" t="s">
        <v>616</v>
      </c>
      <c r="T16" s="25">
        <f>J16*L16</f>
        <v>285099.18075</v>
      </c>
      <c r="U16" s="52"/>
      <c r="V16" s="25">
        <f>T16*P16</f>
        <v>28509.918075000001</v>
      </c>
      <c r="W16" s="25">
        <f>(J16+T16+V16)*R16</f>
        <v>740687.67158849991</v>
      </c>
      <c r="X16" s="25">
        <f>T16+V16+W16</f>
        <v>1054296.7704134998</v>
      </c>
      <c r="Y16" s="23" t="s">
        <v>609</v>
      </c>
      <c r="Z16" s="23" t="s">
        <v>617</v>
      </c>
      <c r="AA16" s="23" t="s">
        <v>618</v>
      </c>
      <c r="AB16" s="33" t="e">
        <v>#N/A</v>
      </c>
      <c r="AC16" s="33" t="e">
        <v>#N/A</v>
      </c>
      <c r="AD16" s="48" t="e">
        <v>#N/A</v>
      </c>
      <c r="AE16" s="39" t="e">
        <v>#N/A</v>
      </c>
      <c r="AF16" s="53" t="e">
        <v>#N/A</v>
      </c>
      <c r="AG16" s="53" t="e">
        <v>#N/A</v>
      </c>
      <c r="AH16" s="39" t="e">
        <v>#N/A</v>
      </c>
      <c r="AI16" s="23" t="s">
        <v>385</v>
      </c>
      <c r="AJ16" s="54"/>
      <c r="AK16" s="55"/>
      <c r="AL16" s="56"/>
      <c r="AM16" s="57"/>
      <c r="AN16" s="33"/>
      <c r="AO16" s="48"/>
      <c r="AP16" s="23">
        <v>2000</v>
      </c>
      <c r="AQ16" s="23" t="s">
        <v>52</v>
      </c>
      <c r="AR16" s="23" t="s">
        <v>618</v>
      </c>
      <c r="AS16" s="38" t="s">
        <v>53</v>
      </c>
      <c r="AT16" s="23"/>
      <c r="AU16" s="23" t="s">
        <v>619</v>
      </c>
      <c r="AV16" s="99">
        <v>25</v>
      </c>
      <c r="AW16" s="101">
        <v>3801322.41</v>
      </c>
      <c r="AX16" s="29" t="s">
        <v>606</v>
      </c>
      <c r="AY16" s="29" t="s">
        <v>691</v>
      </c>
      <c r="AZ16" s="21"/>
      <c r="BB16" s="115" t="s">
        <v>6983</v>
      </c>
      <c r="BC16" s="105">
        <f t="shared" si="1"/>
        <v>152052.8964</v>
      </c>
      <c r="BD16" s="116">
        <v>43709</v>
      </c>
      <c r="BE16" s="141" t="s">
        <v>8477</v>
      </c>
      <c r="BF16">
        <f>MATCH(BE16,'Cat-4'!$A:$A,0)</f>
        <v>722</v>
      </c>
      <c r="BG16">
        <f>MATCH(BD16,'Cat-4'!$1:$1,0)</f>
        <v>93</v>
      </c>
      <c r="BH16">
        <f>INDEX('Cat-4'!$1:$1048576,'NSS + ACT'!BF16,'NSS + ACT'!BG16)</f>
        <v>113.9</v>
      </c>
      <c r="BI16">
        <f>MATCH($BI$1,'Cat-4'!$1:$1,0)</f>
        <v>153</v>
      </c>
      <c r="BJ16">
        <f>INDEX('Cat-4'!$1:$1048576,'NSS + ACT'!BF16,'NSS + ACT'!BI16)</f>
        <v>130.80000000000001</v>
      </c>
      <c r="BK16" s="126">
        <f t="shared" si="3"/>
        <v>1.1483757682177349</v>
      </c>
      <c r="BL16">
        <f t="shared" si="4"/>
        <v>1931</v>
      </c>
      <c r="BM16" s="126">
        <f t="shared" si="5"/>
        <v>64.36666666666666</v>
      </c>
      <c r="BN16" s="126" t="s">
        <v>8785</v>
      </c>
      <c r="BO16" s="126">
        <f>MATCH(BB16,Sheet3!$D$4:$D$8,0)</f>
        <v>2</v>
      </c>
      <c r="BP16" s="126">
        <f>MATCH(BN16,Sheet3!$E$4:$H$4,0)</f>
        <v>4</v>
      </c>
      <c r="BQ16" s="132">
        <f>INDEX(Sheet3!$D$4:$H$8,'NSS + ACT'!BO16,'NSS + ACT'!BP16)</f>
        <v>0.1</v>
      </c>
      <c r="BR16" s="105">
        <f t="shared" si="6"/>
        <v>4365346.5428270418</v>
      </c>
      <c r="BS16" s="162">
        <f t="shared" si="7"/>
        <v>0.1</v>
      </c>
      <c r="BT16" s="105">
        <f t="shared" si="8"/>
        <v>3928811.8885443378</v>
      </c>
    </row>
    <row r="17" spans="1:72">
      <c r="A17" s="18">
        <f t="shared" si="9"/>
        <v>14</v>
      </c>
      <c r="B17" s="61">
        <v>291803270194</v>
      </c>
      <c r="C17" s="39">
        <v>43210</v>
      </c>
      <c r="D17" s="22" t="s">
        <v>3825</v>
      </c>
      <c r="E17" s="22" t="s">
        <v>3826</v>
      </c>
      <c r="F17" s="107">
        <v>22000</v>
      </c>
      <c r="G17" s="23" t="s">
        <v>321</v>
      </c>
      <c r="H17" s="52">
        <v>157.34734636363638</v>
      </c>
      <c r="I17" s="30"/>
      <c r="J17" s="109">
        <v>3461641.62</v>
      </c>
      <c r="K17" s="23">
        <v>29157030</v>
      </c>
      <c r="L17" s="26">
        <v>7.4999999999999997E-2</v>
      </c>
      <c r="M17" s="40">
        <v>0</v>
      </c>
      <c r="N17" s="62">
        <v>0</v>
      </c>
      <c r="O17" s="52">
        <v>0</v>
      </c>
      <c r="P17" s="26">
        <v>0.1</v>
      </c>
      <c r="Q17" s="52">
        <v>0</v>
      </c>
      <c r="R17" s="63">
        <v>0.18</v>
      </c>
      <c r="S17" s="23" t="s">
        <v>3827</v>
      </c>
      <c r="T17" s="52">
        <v>259623.12150000001</v>
      </c>
      <c r="U17" s="52">
        <v>0</v>
      </c>
      <c r="V17" s="52">
        <v>25962.312150000002</v>
      </c>
      <c r="W17" s="52">
        <v>674500.86965699994</v>
      </c>
      <c r="X17" s="52">
        <v>960086.30330699997</v>
      </c>
      <c r="Y17" s="23" t="s">
        <v>3695</v>
      </c>
      <c r="Z17" s="23" t="s">
        <v>3828</v>
      </c>
      <c r="AA17" s="23" t="s">
        <v>3829</v>
      </c>
      <c r="AB17" s="33">
        <v>291803270194</v>
      </c>
      <c r="AC17" s="33" t="s">
        <v>3830</v>
      </c>
      <c r="AD17" s="39">
        <v>43210</v>
      </c>
      <c r="AE17" s="39">
        <v>43209</v>
      </c>
      <c r="AF17" s="53" t="e">
        <v>#N/A</v>
      </c>
      <c r="AG17" s="53" t="e">
        <v>#N/A</v>
      </c>
      <c r="AH17" s="39" t="e">
        <v>#N/A</v>
      </c>
      <c r="AI17" s="23" t="s">
        <v>51</v>
      </c>
      <c r="AJ17" s="59"/>
      <c r="AK17" s="59"/>
      <c r="AL17" s="48"/>
      <c r="AM17" s="60"/>
      <c r="AN17" s="33"/>
      <c r="AO17" s="48"/>
      <c r="AP17" s="23">
        <v>2000</v>
      </c>
      <c r="AQ17" s="23" t="s">
        <v>329</v>
      </c>
      <c r="AR17" s="23" t="s">
        <v>3829</v>
      </c>
      <c r="AS17" s="38" t="s">
        <v>53</v>
      </c>
      <c r="AT17" s="23"/>
      <c r="AU17" s="64" t="s">
        <v>3831</v>
      </c>
      <c r="AV17" s="99">
        <v>22000</v>
      </c>
      <c r="AW17" s="102">
        <v>3461641.62</v>
      </c>
      <c r="AX17" s="29" t="s">
        <v>701</v>
      </c>
      <c r="AY17" s="29"/>
      <c r="AZ17" s="25"/>
      <c r="BA17">
        <f t="shared" ref="BA17:BA26" si="10">$BA$2-AE17</f>
        <v>2429</v>
      </c>
      <c r="BB17" s="115" t="s">
        <v>6986</v>
      </c>
      <c r="BC17" s="105">
        <f t="shared" si="1"/>
        <v>157.34734636363638</v>
      </c>
      <c r="BD17" s="116">
        <f t="shared" si="2"/>
        <v>43191</v>
      </c>
      <c r="BE17" s="141" t="s">
        <v>7762</v>
      </c>
      <c r="BF17">
        <f>MATCH(BE17,'Cat-4'!$A:$A,0)</f>
        <v>364</v>
      </c>
      <c r="BG17">
        <f>MATCH(BD17,'Cat-4'!$1:$1,0)</f>
        <v>76</v>
      </c>
      <c r="BH17">
        <f>INDEX('Cat-4'!$1:$1048576,'NSS + ACT'!BF17,'NSS + ACT'!BG17)</f>
        <v>116.3</v>
      </c>
      <c r="BI17">
        <f>MATCH($BI$1,'Cat-4'!$1:$1,0)</f>
        <v>153</v>
      </c>
      <c r="BJ17">
        <f>INDEX('Cat-4'!$1:$1048576,'NSS + ACT'!BF17,'NSS + ACT'!BI17)</f>
        <v>136.4</v>
      </c>
      <c r="BK17" s="126">
        <f t="shared" si="3"/>
        <v>1.1728288907996562</v>
      </c>
      <c r="BL17">
        <f t="shared" si="4"/>
        <v>2449</v>
      </c>
      <c r="BM17" s="126">
        <f t="shared" si="5"/>
        <v>81.63333333333334</v>
      </c>
      <c r="BN17" s="126" t="s">
        <v>8785</v>
      </c>
      <c r="BO17" s="126">
        <f>MATCH(BB17,Sheet3!$D$4:$D$8,0)</f>
        <v>3</v>
      </c>
      <c r="BP17" s="126">
        <f>MATCH(BN17,Sheet3!$E$4:$H$4,0)</f>
        <v>4</v>
      </c>
      <c r="BQ17" s="132">
        <f>INDEX(Sheet3!$D$4:$H$8,'NSS + ACT'!BO17,'NSS + ACT'!BP17)</f>
        <v>0.5</v>
      </c>
      <c r="BR17" s="105">
        <f t="shared" si="6"/>
        <v>4059913.3015305251</v>
      </c>
      <c r="BS17" s="162">
        <f t="shared" si="7"/>
        <v>0.5</v>
      </c>
      <c r="BT17" s="105">
        <f t="shared" si="8"/>
        <v>2029956.6507652625</v>
      </c>
    </row>
    <row r="18" spans="1:72">
      <c r="A18" s="18">
        <f t="shared" si="9"/>
        <v>15</v>
      </c>
      <c r="B18" s="61">
        <v>292007495850</v>
      </c>
      <c r="C18" s="39">
        <v>44102</v>
      </c>
      <c r="D18" s="22" t="s">
        <v>2168</v>
      </c>
      <c r="E18" s="22" t="s">
        <v>2468</v>
      </c>
      <c r="F18" s="110">
        <v>2</v>
      </c>
      <c r="G18" s="23" t="s">
        <v>79</v>
      </c>
      <c r="H18" s="52">
        <v>1610523</v>
      </c>
      <c r="I18" s="30"/>
      <c r="J18" s="109">
        <v>3221046</v>
      </c>
      <c r="K18" s="23" t="s">
        <v>2463</v>
      </c>
      <c r="L18" s="26">
        <v>7.4999999999999997E-2</v>
      </c>
      <c r="M18" s="40">
        <v>0</v>
      </c>
      <c r="N18" s="62">
        <v>0</v>
      </c>
      <c r="O18" s="52"/>
      <c r="P18" s="26">
        <v>0.1</v>
      </c>
      <c r="Q18" s="52">
        <v>0</v>
      </c>
      <c r="R18" s="63">
        <v>0.18</v>
      </c>
      <c r="S18" s="23" t="s">
        <v>777</v>
      </c>
      <c r="T18" s="52">
        <v>241578.44999999998</v>
      </c>
      <c r="U18" s="52">
        <v>0</v>
      </c>
      <c r="V18" s="52">
        <v>24157.845000000001</v>
      </c>
      <c r="W18" s="52">
        <v>627620.81310000003</v>
      </c>
      <c r="X18" s="52">
        <v>893357.10810000007</v>
      </c>
      <c r="Y18" s="23" t="s">
        <v>2273</v>
      </c>
      <c r="Z18" s="23" t="s">
        <v>2469</v>
      </c>
      <c r="AA18" s="23" t="s">
        <v>2470</v>
      </c>
      <c r="AB18" s="33">
        <v>292007495850</v>
      </c>
      <c r="AC18" s="33" t="s">
        <v>2471</v>
      </c>
      <c r="AD18" s="48">
        <v>44102</v>
      </c>
      <c r="AE18" s="39">
        <v>44099</v>
      </c>
      <c r="AF18" s="53" t="e">
        <v>#N/A</v>
      </c>
      <c r="AG18" s="53" t="e">
        <v>#N/A</v>
      </c>
      <c r="AH18" s="39" t="e">
        <v>#N/A</v>
      </c>
      <c r="AI18" s="23" t="s">
        <v>51</v>
      </c>
      <c r="AJ18" s="54"/>
      <c r="AK18" s="55"/>
      <c r="AL18" s="56"/>
      <c r="AM18" s="57"/>
      <c r="AN18" s="33"/>
      <c r="AO18" s="48"/>
      <c r="AP18" s="23">
        <v>2000</v>
      </c>
      <c r="AQ18" s="23" t="s">
        <v>52</v>
      </c>
      <c r="AR18" s="23" t="s">
        <v>2470</v>
      </c>
      <c r="AS18" s="38" t="s">
        <v>53</v>
      </c>
      <c r="AT18" s="23"/>
      <c r="AU18" s="64" t="s">
        <v>2472</v>
      </c>
      <c r="AV18" s="99">
        <v>2</v>
      </c>
      <c r="AW18" s="102">
        <v>3221046</v>
      </c>
      <c r="AX18" s="29" t="s">
        <v>701</v>
      </c>
      <c r="AY18" s="29"/>
      <c r="AZ18" s="25" t="s">
        <v>853</v>
      </c>
      <c r="BA18">
        <f t="shared" si="10"/>
        <v>1539</v>
      </c>
      <c r="BB18" s="115" t="s">
        <v>6983</v>
      </c>
      <c r="BC18" s="105">
        <f t="shared" si="1"/>
        <v>1610523</v>
      </c>
      <c r="BD18" s="116">
        <f t="shared" si="2"/>
        <v>44075</v>
      </c>
      <c r="BE18" s="141" t="s">
        <v>8477</v>
      </c>
      <c r="BF18">
        <f>MATCH(BE18,'Cat-4'!$A:$A,0)</f>
        <v>722</v>
      </c>
      <c r="BG18">
        <f>MATCH(BD18,'Cat-4'!$1:$1,0)</f>
        <v>105</v>
      </c>
      <c r="BH18">
        <f>INDEX('Cat-4'!$1:$1048576,'NSS + ACT'!BF18,'NSS + ACT'!BG18)</f>
        <v>113.7</v>
      </c>
      <c r="BI18">
        <f>MATCH($BI$1,'Cat-4'!$1:$1,0)</f>
        <v>153</v>
      </c>
      <c r="BJ18">
        <f>INDEX('Cat-4'!$1:$1048576,'NSS + ACT'!BF18,'NSS + ACT'!BI18)</f>
        <v>130.80000000000001</v>
      </c>
      <c r="BK18" s="126">
        <f t="shared" si="3"/>
        <v>1.1503957783641161</v>
      </c>
      <c r="BL18">
        <f t="shared" si="4"/>
        <v>1565</v>
      </c>
      <c r="BM18" s="126">
        <f t="shared" si="5"/>
        <v>52.166666666666664</v>
      </c>
      <c r="BN18" s="126" t="s">
        <v>8785</v>
      </c>
      <c r="BO18" s="126">
        <f>MATCH(BB18,Sheet3!$D$4:$D$8,0)</f>
        <v>2</v>
      </c>
      <c r="BP18" s="126">
        <f>MATCH(BN18,Sheet3!$E$4:$H$4,0)</f>
        <v>4</v>
      </c>
      <c r="BQ18" s="132">
        <f>INDEX(Sheet3!$D$4:$H$8,'NSS + ACT'!BO18,'NSS + ACT'!BP18)</f>
        <v>0.1</v>
      </c>
      <c r="BR18" s="105">
        <f t="shared" si="6"/>
        <v>3705477.7203166229</v>
      </c>
      <c r="BS18" s="162">
        <f t="shared" si="7"/>
        <v>0.1</v>
      </c>
      <c r="BT18" s="105">
        <f t="shared" si="8"/>
        <v>3334929.9482849608</v>
      </c>
    </row>
    <row r="19" spans="1:72">
      <c r="A19" s="18">
        <f t="shared" si="9"/>
        <v>16</v>
      </c>
      <c r="B19" s="33"/>
      <c r="C19" s="39"/>
      <c r="D19" s="22" t="s">
        <v>63</v>
      </c>
      <c r="E19" s="22" t="s">
        <v>6603</v>
      </c>
      <c r="F19" s="113">
        <v>1</v>
      </c>
      <c r="G19" s="23" t="s">
        <v>119</v>
      </c>
      <c r="H19" s="24">
        <v>3188808.04</v>
      </c>
      <c r="I19" s="30"/>
      <c r="J19" s="101">
        <v>3188808.04</v>
      </c>
      <c r="K19" s="23">
        <v>40169390</v>
      </c>
      <c r="L19" s="26">
        <v>0.1</v>
      </c>
      <c r="M19" s="23"/>
      <c r="N19" s="49"/>
      <c r="O19" s="38"/>
      <c r="P19" s="26">
        <v>0.1</v>
      </c>
      <c r="Q19" s="38"/>
      <c r="R19" s="26">
        <v>0.18</v>
      </c>
      <c r="S19" s="23" t="s">
        <v>906</v>
      </c>
      <c r="T19" s="94">
        <v>318880.804</v>
      </c>
      <c r="U19" s="94">
        <v>0</v>
      </c>
      <c r="V19" s="94">
        <v>31888.080400000003</v>
      </c>
      <c r="W19" s="94">
        <v>637123.84639199998</v>
      </c>
      <c r="X19" s="52">
        <v>987892.73079199996</v>
      </c>
      <c r="Y19" s="23" t="s">
        <v>6489</v>
      </c>
      <c r="Z19" s="23" t="s">
        <v>6604</v>
      </c>
      <c r="AA19" s="23" t="s">
        <v>6604</v>
      </c>
      <c r="AB19" s="33">
        <v>291701518065</v>
      </c>
      <c r="AC19" s="23" t="s">
        <v>6605</v>
      </c>
      <c r="AD19" s="48">
        <v>42819</v>
      </c>
      <c r="AE19" s="39">
        <v>42808</v>
      </c>
      <c r="AF19" s="33" t="e">
        <v>#N/A</v>
      </c>
      <c r="AG19" s="23" t="e">
        <v>#N/A</v>
      </c>
      <c r="AH19" s="39" t="e">
        <v>#N/A</v>
      </c>
      <c r="AI19" s="23" t="s">
        <v>51</v>
      </c>
      <c r="AJ19" s="65"/>
      <c r="AK19" s="57"/>
      <c r="AL19" s="56"/>
      <c r="AM19" s="52"/>
      <c r="AN19" s="23"/>
      <c r="AO19" s="38"/>
      <c r="AP19" s="23">
        <v>2000</v>
      </c>
      <c r="AQ19" s="23" t="s">
        <v>64</v>
      </c>
      <c r="AR19" s="23" t="s">
        <v>6606</v>
      </c>
      <c r="AS19" s="95" t="s">
        <v>53</v>
      </c>
      <c r="AT19" s="23" t="s">
        <v>522</v>
      </c>
      <c r="AU19" s="23">
        <v>4191</v>
      </c>
      <c r="AV19" s="99">
        <v>1</v>
      </c>
      <c r="AW19" s="101">
        <v>3188808.04</v>
      </c>
      <c r="AX19" s="29" t="s">
        <v>6494</v>
      </c>
      <c r="AY19" s="29"/>
      <c r="AZ19" s="21"/>
      <c r="BA19">
        <f t="shared" si="10"/>
        <v>2830</v>
      </c>
      <c r="BB19" s="115" t="s">
        <v>6983</v>
      </c>
      <c r="BC19" s="105">
        <f t="shared" si="1"/>
        <v>3188808.04</v>
      </c>
      <c r="BD19" s="116">
        <f t="shared" si="2"/>
        <v>42795</v>
      </c>
      <c r="BE19" s="141" t="s">
        <v>8477</v>
      </c>
      <c r="BF19">
        <f>MATCH(BE19,'Cat-4'!$A:$A,0)</f>
        <v>722</v>
      </c>
      <c r="BG19">
        <f>MATCH(BD19,'Cat-4'!$1:$1,0)</f>
        <v>63</v>
      </c>
      <c r="BH19">
        <f>INDEX('Cat-4'!$1:$1048576,'NSS + ACT'!BF19,'NSS + ACT'!BG19)</f>
        <v>108.3</v>
      </c>
      <c r="BI19">
        <f>MATCH($BI$1,'Cat-4'!$1:$1,0)</f>
        <v>153</v>
      </c>
      <c r="BJ19">
        <f>INDEX('Cat-4'!$1:$1048576,'NSS + ACT'!BF19,'NSS + ACT'!BI19)</f>
        <v>130.80000000000001</v>
      </c>
      <c r="BK19" s="126">
        <f t="shared" si="3"/>
        <v>1.2077562326869808</v>
      </c>
      <c r="BL19">
        <f t="shared" si="4"/>
        <v>2845</v>
      </c>
      <c r="BM19" s="126">
        <f t="shared" si="5"/>
        <v>94.833333333333329</v>
      </c>
      <c r="BN19" s="126" t="s">
        <v>8785</v>
      </c>
      <c r="BO19" s="126">
        <f>MATCH(BB19,Sheet3!$D$4:$D$8,0)</f>
        <v>2</v>
      </c>
      <c r="BP19" s="126">
        <f>MATCH(BN19,Sheet3!$E$4:$H$4,0)</f>
        <v>4</v>
      </c>
      <c r="BQ19" s="132">
        <f>INDEX(Sheet3!$D$4:$H$8,'NSS + ACT'!BO19,'NSS + ACT'!BP19)</f>
        <v>0.1</v>
      </c>
      <c r="BR19" s="105">
        <f t="shared" si="6"/>
        <v>3851302.7851523552</v>
      </c>
      <c r="BS19" s="162">
        <f t="shared" si="7"/>
        <v>0.1</v>
      </c>
      <c r="BT19" s="105">
        <f t="shared" si="8"/>
        <v>3466172.5066371197</v>
      </c>
    </row>
    <row r="20" spans="1:72">
      <c r="A20" s="18">
        <f t="shared" si="9"/>
        <v>17</v>
      </c>
      <c r="B20" s="61">
        <v>172103028031</v>
      </c>
      <c r="C20" s="39">
        <v>44513</v>
      </c>
      <c r="D20" s="22" t="s">
        <v>379</v>
      </c>
      <c r="E20" s="22" t="s">
        <v>727</v>
      </c>
      <c r="F20" s="110">
        <v>82</v>
      </c>
      <c r="G20" s="23" t="s">
        <v>60</v>
      </c>
      <c r="H20" s="52">
        <v>38760.803414634029</v>
      </c>
      <c r="I20" s="30"/>
      <c r="J20" s="109">
        <v>3178385.8799999901</v>
      </c>
      <c r="K20" s="65">
        <v>84779000</v>
      </c>
      <c r="L20" s="26">
        <v>7.4999999999999997E-2</v>
      </c>
      <c r="M20" s="40">
        <v>0</v>
      </c>
      <c r="N20" s="62">
        <v>0</v>
      </c>
      <c r="O20" s="52">
        <v>0</v>
      </c>
      <c r="P20" s="26">
        <v>0.1</v>
      </c>
      <c r="Q20" s="52">
        <v>0</v>
      </c>
      <c r="R20" s="63">
        <v>0.18</v>
      </c>
      <c r="S20" s="23" t="s">
        <v>722</v>
      </c>
      <c r="T20" s="52">
        <v>238378.94099999923</v>
      </c>
      <c r="U20" s="52">
        <v>0</v>
      </c>
      <c r="V20" s="52">
        <v>23837.894099999925</v>
      </c>
      <c r="W20" s="52">
        <v>619308.48871799803</v>
      </c>
      <c r="X20" s="52">
        <v>881525.32381799724</v>
      </c>
      <c r="Y20" s="23" t="s">
        <v>697</v>
      </c>
      <c r="Z20" s="23" t="s">
        <v>728</v>
      </c>
      <c r="AA20" s="23" t="s">
        <v>729</v>
      </c>
      <c r="AB20" s="33" t="e">
        <v>#N/A</v>
      </c>
      <c r="AC20" s="33" t="e">
        <v>#N/A</v>
      </c>
      <c r="AD20" s="48" t="e">
        <v>#N/A</v>
      </c>
      <c r="AE20" s="39">
        <v>44483</v>
      </c>
      <c r="AF20" s="53">
        <v>172103028031</v>
      </c>
      <c r="AG20" s="53" t="s">
        <v>384</v>
      </c>
      <c r="AH20" s="39">
        <v>44513</v>
      </c>
      <c r="AI20" s="23" t="s">
        <v>385</v>
      </c>
      <c r="AJ20" s="54"/>
      <c r="AK20" s="55"/>
      <c r="AL20" s="56"/>
      <c r="AM20" s="57"/>
      <c r="AN20" s="33"/>
      <c r="AO20" s="48"/>
      <c r="AP20" s="23">
        <v>2000</v>
      </c>
      <c r="AQ20" s="23" t="s">
        <v>52</v>
      </c>
      <c r="AR20" s="23" t="s">
        <v>729</v>
      </c>
      <c r="AS20" s="38" t="s">
        <v>53</v>
      </c>
      <c r="AT20" s="23"/>
      <c r="AU20" s="64" t="s">
        <v>730</v>
      </c>
      <c r="AV20" s="99">
        <v>82</v>
      </c>
      <c r="AW20" s="102">
        <v>3178385.8799999901</v>
      </c>
      <c r="AX20" s="29" t="s">
        <v>701</v>
      </c>
      <c r="AY20" s="29"/>
      <c r="AZ20" s="25" t="s">
        <v>702</v>
      </c>
      <c r="BA20">
        <f t="shared" si="10"/>
        <v>1155</v>
      </c>
      <c r="BB20" s="115" t="s">
        <v>6983</v>
      </c>
      <c r="BC20" s="105">
        <f t="shared" si="1"/>
        <v>38760.803414634029</v>
      </c>
      <c r="BD20" s="116">
        <f t="shared" si="2"/>
        <v>44470</v>
      </c>
      <c r="BE20" s="141" t="s">
        <v>8477</v>
      </c>
      <c r="BF20">
        <f>MATCH(BE20,'Cat-4'!$A:$A,0)</f>
        <v>722</v>
      </c>
      <c r="BG20">
        <f>MATCH(BD20,'Cat-4'!$1:$1,0)</f>
        <v>118</v>
      </c>
      <c r="BH20">
        <f>INDEX('Cat-4'!$1:$1048576,'NSS + ACT'!BF20,'NSS + ACT'!BG20)</f>
        <v>120.4</v>
      </c>
      <c r="BI20">
        <f>MATCH($BI$1,'Cat-4'!$1:$1,0)</f>
        <v>153</v>
      </c>
      <c r="BJ20">
        <f>INDEX('Cat-4'!$1:$1048576,'NSS + ACT'!BF20,'NSS + ACT'!BI20)</f>
        <v>130.80000000000001</v>
      </c>
      <c r="BK20" s="126">
        <f t="shared" si="3"/>
        <v>1.0863787375415284</v>
      </c>
      <c r="BL20">
        <f t="shared" si="4"/>
        <v>1170</v>
      </c>
      <c r="BM20" s="126">
        <f t="shared" si="5"/>
        <v>39</v>
      </c>
      <c r="BN20" s="126" t="s">
        <v>8785</v>
      </c>
      <c r="BO20" s="126">
        <f>MATCH(BB20,Sheet3!$D$4:$D$8,0)</f>
        <v>2</v>
      </c>
      <c r="BP20" s="126">
        <f>MATCH(BN20,Sheet3!$E$4:$H$4,0)</f>
        <v>4</v>
      </c>
      <c r="BQ20" s="132">
        <f>INDEX(Sheet3!$D$4:$H$8,'NSS + ACT'!BO20,'NSS + ACT'!BP20)</f>
        <v>0.1</v>
      </c>
      <c r="BR20" s="105">
        <f t="shared" si="6"/>
        <v>3452930.8397342088</v>
      </c>
      <c r="BS20" s="162">
        <f t="shared" si="7"/>
        <v>0.1</v>
      </c>
      <c r="BT20" s="105">
        <f t="shared" si="8"/>
        <v>3107637.755760788</v>
      </c>
    </row>
    <row r="21" spans="1:72">
      <c r="A21" s="18">
        <f t="shared" si="9"/>
        <v>18</v>
      </c>
      <c r="B21" s="33">
        <v>172001293376</v>
      </c>
      <c r="C21" s="39">
        <v>44025</v>
      </c>
      <c r="D21" s="22" t="s">
        <v>613</v>
      </c>
      <c r="E21" s="22" t="s">
        <v>4956</v>
      </c>
      <c r="F21" s="110">
        <v>861</v>
      </c>
      <c r="G21" s="23" t="s">
        <v>49</v>
      </c>
      <c r="H21" s="58">
        <v>3622.9497793263531</v>
      </c>
      <c r="I21" s="30"/>
      <c r="J21" s="101">
        <v>3119359.75999999</v>
      </c>
      <c r="K21" s="83">
        <v>68061000</v>
      </c>
      <c r="L21" s="26">
        <v>0.1</v>
      </c>
      <c r="M21" s="40"/>
      <c r="N21" s="40">
        <v>0</v>
      </c>
      <c r="O21" s="35">
        <v>0</v>
      </c>
      <c r="P21" s="63">
        <v>0.1</v>
      </c>
      <c r="Q21" s="52">
        <v>0</v>
      </c>
      <c r="R21" s="63">
        <v>0.18</v>
      </c>
      <c r="S21" s="23" t="s">
        <v>4957</v>
      </c>
      <c r="T21" s="52">
        <v>311935.97599999903</v>
      </c>
      <c r="U21" s="52">
        <v>0</v>
      </c>
      <c r="V21" s="52">
        <v>31193.597599999906</v>
      </c>
      <c r="W21" s="52">
        <v>623248.080047998</v>
      </c>
      <c r="X21" s="52">
        <v>966377.65364799695</v>
      </c>
      <c r="Y21" s="23" t="s">
        <v>4903</v>
      </c>
      <c r="Z21" s="23" t="s">
        <v>4958</v>
      </c>
      <c r="AA21" s="23" t="s">
        <v>4959</v>
      </c>
      <c r="AB21" s="33" t="e">
        <v>#N/A</v>
      </c>
      <c r="AC21" s="33" t="e">
        <v>#N/A</v>
      </c>
      <c r="AD21" s="48" t="e">
        <v>#N/A</v>
      </c>
      <c r="AE21" s="39">
        <v>43979</v>
      </c>
      <c r="AF21" s="53">
        <v>172001293376</v>
      </c>
      <c r="AG21" s="53" t="s">
        <v>1355</v>
      </c>
      <c r="AH21" s="39">
        <v>44025</v>
      </c>
      <c r="AI21" s="23" t="s">
        <v>385</v>
      </c>
      <c r="AJ21" s="54"/>
      <c r="AK21" s="55"/>
      <c r="AL21" s="56"/>
      <c r="AM21" s="57"/>
      <c r="AN21" s="33"/>
      <c r="AO21" s="48"/>
      <c r="AP21" s="23">
        <v>2000</v>
      </c>
      <c r="AQ21" s="23" t="s">
        <v>52</v>
      </c>
      <c r="AR21" s="23" t="s">
        <v>4959</v>
      </c>
      <c r="AS21" s="38" t="s">
        <v>53</v>
      </c>
      <c r="AT21" s="23"/>
      <c r="AU21" s="23">
        <v>90492117</v>
      </c>
      <c r="AV21" s="99">
        <v>861</v>
      </c>
      <c r="AW21" s="101">
        <v>3119359.75999999</v>
      </c>
      <c r="AX21" s="29" t="s">
        <v>4770</v>
      </c>
      <c r="AY21" s="29"/>
      <c r="AZ21" s="30" t="s">
        <v>702</v>
      </c>
      <c r="BA21">
        <f t="shared" si="10"/>
        <v>1659</v>
      </c>
      <c r="BB21" s="115" t="s">
        <v>6983</v>
      </c>
      <c r="BC21" s="105">
        <f t="shared" si="1"/>
        <v>3622.9497793263531</v>
      </c>
      <c r="BD21" s="116">
        <f t="shared" si="2"/>
        <v>43952</v>
      </c>
      <c r="BE21" s="141" t="s">
        <v>8477</v>
      </c>
      <c r="BF21">
        <f>MATCH(BE21,'Cat-4'!$A:$A,0)</f>
        <v>722</v>
      </c>
      <c r="BG21">
        <f>MATCH(BD21,'Cat-4'!$1:$1,0)</f>
        <v>101</v>
      </c>
      <c r="BH21">
        <f>INDEX('Cat-4'!$1:$1048576,'NSS + ACT'!BF21,'NSS + ACT'!BG21)</f>
        <v>112.9</v>
      </c>
      <c r="BI21">
        <f>MATCH($BI$1,'Cat-4'!$1:$1,0)</f>
        <v>153</v>
      </c>
      <c r="BJ21">
        <f>INDEX('Cat-4'!$1:$1048576,'NSS + ACT'!BF21,'NSS + ACT'!BI21)</f>
        <v>130.80000000000001</v>
      </c>
      <c r="BK21" s="126">
        <f t="shared" si="3"/>
        <v>1.1585473870682019</v>
      </c>
      <c r="BL21">
        <f t="shared" si="4"/>
        <v>1688</v>
      </c>
      <c r="BM21" s="126">
        <f t="shared" si="5"/>
        <v>56.266666666666666</v>
      </c>
      <c r="BN21" s="126" t="s">
        <v>8785</v>
      </c>
      <c r="BO21" s="126">
        <f>MATCH(BB21,Sheet3!$D$4:$D$8,0)</f>
        <v>2</v>
      </c>
      <c r="BP21" s="126">
        <f>MATCH(BN21,Sheet3!$E$4:$H$4,0)</f>
        <v>4</v>
      </c>
      <c r="BQ21" s="132">
        <f>INDEX(Sheet3!$D$4:$H$8,'NSS + ACT'!BO21,'NSS + ACT'!BP21)</f>
        <v>0.1</v>
      </c>
      <c r="BR21" s="105">
        <f t="shared" si="6"/>
        <v>3613926.0992736821</v>
      </c>
      <c r="BS21" s="162">
        <f t="shared" si="7"/>
        <v>0.1</v>
      </c>
      <c r="BT21" s="105">
        <f t="shared" si="8"/>
        <v>3252533.4893463138</v>
      </c>
    </row>
    <row r="22" spans="1:72">
      <c r="A22" s="18">
        <f t="shared" si="9"/>
        <v>19</v>
      </c>
      <c r="B22" s="61">
        <v>171900275853</v>
      </c>
      <c r="C22" s="39">
        <v>43497</v>
      </c>
      <c r="D22" s="22" t="s">
        <v>635</v>
      </c>
      <c r="E22" s="22" t="s">
        <v>858</v>
      </c>
      <c r="F22" s="110">
        <v>1</v>
      </c>
      <c r="G22" s="23" t="s">
        <v>49</v>
      </c>
      <c r="H22" s="52">
        <v>3089270.18</v>
      </c>
      <c r="I22" s="30"/>
      <c r="J22" s="110">
        <v>3089270.18</v>
      </c>
      <c r="K22" s="65">
        <v>84149011</v>
      </c>
      <c r="L22" s="26">
        <v>7.4999999999999997E-2</v>
      </c>
      <c r="M22" s="40">
        <v>0</v>
      </c>
      <c r="N22" s="62">
        <v>0</v>
      </c>
      <c r="O22" s="52">
        <v>0</v>
      </c>
      <c r="P22" s="26">
        <v>0.1</v>
      </c>
      <c r="Q22" s="52">
        <v>0</v>
      </c>
      <c r="R22" s="63">
        <v>0.18</v>
      </c>
      <c r="S22" s="23" t="s">
        <v>717</v>
      </c>
      <c r="T22" s="52">
        <v>231695.2635</v>
      </c>
      <c r="U22" s="52">
        <v>0</v>
      </c>
      <c r="V22" s="52">
        <v>23169.52635</v>
      </c>
      <c r="W22" s="52">
        <v>601944.29457299993</v>
      </c>
      <c r="X22" s="52">
        <v>856809.08442299999</v>
      </c>
      <c r="Y22" s="23" t="s">
        <v>850</v>
      </c>
      <c r="Z22" s="23" t="s">
        <v>859</v>
      </c>
      <c r="AA22" s="23" t="s">
        <v>860</v>
      </c>
      <c r="AB22" s="33" t="e">
        <v>#N/A</v>
      </c>
      <c r="AC22" s="33" t="e">
        <v>#N/A</v>
      </c>
      <c r="AD22" s="48" t="e">
        <v>#N/A</v>
      </c>
      <c r="AE22" s="39">
        <v>43431</v>
      </c>
      <c r="AF22" s="53">
        <v>171900275853</v>
      </c>
      <c r="AG22" s="53" t="s">
        <v>861</v>
      </c>
      <c r="AH22" s="39">
        <v>43497</v>
      </c>
      <c r="AI22" s="23" t="s">
        <v>385</v>
      </c>
      <c r="AJ22" s="54"/>
      <c r="AK22" s="55"/>
      <c r="AL22" s="56"/>
      <c r="AM22" s="57"/>
      <c r="AN22" s="33"/>
      <c r="AO22" s="48"/>
      <c r="AP22" s="23">
        <v>2000</v>
      </c>
      <c r="AQ22" s="23" t="s">
        <v>52</v>
      </c>
      <c r="AR22" s="23" t="s">
        <v>860</v>
      </c>
      <c r="AS22" s="38" t="s">
        <v>53</v>
      </c>
      <c r="AT22" s="23"/>
      <c r="AU22" s="64" t="s">
        <v>862</v>
      </c>
      <c r="AV22" s="99">
        <v>1</v>
      </c>
      <c r="AW22" s="102">
        <v>3089270.18</v>
      </c>
      <c r="AX22" s="29" t="s">
        <v>701</v>
      </c>
      <c r="AY22" s="29"/>
      <c r="AZ22" s="25" t="s">
        <v>863</v>
      </c>
      <c r="BA22">
        <f t="shared" si="10"/>
        <v>2207</v>
      </c>
      <c r="BB22" s="115" t="s">
        <v>6983</v>
      </c>
      <c r="BC22" s="105">
        <f t="shared" si="1"/>
        <v>3089270.18</v>
      </c>
      <c r="BD22" s="116">
        <f t="shared" si="2"/>
        <v>43405</v>
      </c>
      <c r="BE22" s="141" t="s">
        <v>8477</v>
      </c>
      <c r="BF22">
        <f>MATCH(BE22,'Cat-4'!$A:$A,0)</f>
        <v>722</v>
      </c>
      <c r="BG22">
        <f>MATCH(BD22,'Cat-4'!$1:$1,0)</f>
        <v>83</v>
      </c>
      <c r="BH22">
        <f>INDEX('Cat-4'!$1:$1048576,'NSS + ACT'!BF22,'NSS + ACT'!BG22)</f>
        <v>111.9</v>
      </c>
      <c r="BI22">
        <f>MATCH($BI$1,'Cat-4'!$1:$1,0)</f>
        <v>153</v>
      </c>
      <c r="BJ22">
        <f>INDEX('Cat-4'!$1:$1048576,'NSS + ACT'!BF22,'NSS + ACT'!BI22)</f>
        <v>130.80000000000001</v>
      </c>
      <c r="BK22" s="126">
        <f t="shared" si="3"/>
        <v>1.1689008042895443</v>
      </c>
      <c r="BL22">
        <f t="shared" si="4"/>
        <v>2235</v>
      </c>
      <c r="BM22" s="126">
        <f t="shared" si="5"/>
        <v>74.5</v>
      </c>
      <c r="BN22" s="126" t="s">
        <v>8785</v>
      </c>
      <c r="BO22" s="126">
        <f>MATCH(BB22,Sheet3!$D$4:$D$8,0)</f>
        <v>2</v>
      </c>
      <c r="BP22" s="126">
        <f>MATCH(BN22,Sheet3!$E$4:$H$4,0)</f>
        <v>4</v>
      </c>
      <c r="BQ22" s="132">
        <f>INDEX(Sheet3!$D$4:$H$8,'NSS + ACT'!BO22,'NSS + ACT'!BP22)</f>
        <v>0.1</v>
      </c>
      <c r="BR22" s="105">
        <f t="shared" si="6"/>
        <v>3611050.3980697058</v>
      </c>
      <c r="BS22" s="162">
        <f t="shared" si="7"/>
        <v>0.1</v>
      </c>
      <c r="BT22" s="105">
        <f t="shared" si="8"/>
        <v>3249945.3582627354</v>
      </c>
    </row>
    <row r="23" spans="1:72">
      <c r="A23" s="18">
        <f t="shared" si="9"/>
        <v>20</v>
      </c>
      <c r="B23" s="33">
        <v>292304343085</v>
      </c>
      <c r="C23" s="39">
        <v>45042</v>
      </c>
      <c r="D23" s="22" t="s">
        <v>82</v>
      </c>
      <c r="E23" s="22" t="s">
        <v>4840</v>
      </c>
      <c r="F23" s="110">
        <v>25</v>
      </c>
      <c r="G23" s="23" t="s">
        <v>49</v>
      </c>
      <c r="H23" s="58">
        <v>116397</v>
      </c>
      <c r="I23" s="30"/>
      <c r="J23" s="101">
        <v>2909925</v>
      </c>
      <c r="K23" s="33">
        <v>84149011</v>
      </c>
      <c r="L23" s="26">
        <v>7.4999999999999997E-2</v>
      </c>
      <c r="M23" s="40">
        <v>0</v>
      </c>
      <c r="N23" s="40">
        <v>0</v>
      </c>
      <c r="O23" s="35"/>
      <c r="P23" s="63">
        <v>0.1</v>
      </c>
      <c r="Q23" s="52">
        <v>0</v>
      </c>
      <c r="R23" s="63">
        <v>0.18</v>
      </c>
      <c r="S23" s="23" t="s">
        <v>849</v>
      </c>
      <c r="T23" s="52">
        <v>218244.375</v>
      </c>
      <c r="U23" s="52">
        <v>0</v>
      </c>
      <c r="V23" s="52">
        <v>21824.4375</v>
      </c>
      <c r="W23" s="52">
        <v>566998.88624999998</v>
      </c>
      <c r="X23" s="52">
        <v>807067.69874999998</v>
      </c>
      <c r="Y23" s="23" t="s">
        <v>4841</v>
      </c>
      <c r="Z23" s="23" t="s">
        <v>4842</v>
      </c>
      <c r="AA23" s="23" t="s">
        <v>4843</v>
      </c>
      <c r="AB23" s="33">
        <v>292304343085</v>
      </c>
      <c r="AC23" s="33" t="s">
        <v>4844</v>
      </c>
      <c r="AD23" s="48">
        <v>45042</v>
      </c>
      <c r="AE23" s="39">
        <v>45041</v>
      </c>
      <c r="AF23" s="53" t="e">
        <v>#N/A</v>
      </c>
      <c r="AG23" s="53" t="e">
        <v>#N/A</v>
      </c>
      <c r="AH23" s="39" t="e">
        <v>#N/A</v>
      </c>
      <c r="AI23" s="23" t="s">
        <v>51</v>
      </c>
      <c r="AJ23" s="54"/>
      <c r="AK23" s="55"/>
      <c r="AL23" s="56"/>
      <c r="AM23" s="57"/>
      <c r="AN23" s="33"/>
      <c r="AO23" s="48"/>
      <c r="AP23" s="23">
        <v>2000</v>
      </c>
      <c r="AQ23" s="23" t="s">
        <v>52</v>
      </c>
      <c r="AR23" s="23" t="s">
        <v>4843</v>
      </c>
      <c r="AS23" s="38" t="s">
        <v>518</v>
      </c>
      <c r="AT23" s="23"/>
      <c r="AU23" s="23">
        <v>200022310050</v>
      </c>
      <c r="AV23" s="99">
        <v>25</v>
      </c>
      <c r="AW23" s="101">
        <v>2909925</v>
      </c>
      <c r="AX23" s="29" t="s">
        <v>4770</v>
      </c>
      <c r="AY23" s="29"/>
      <c r="AZ23" s="30" t="s">
        <v>702</v>
      </c>
      <c r="BA23">
        <f t="shared" si="10"/>
        <v>597</v>
      </c>
      <c r="BB23" s="115" t="s">
        <v>6983</v>
      </c>
      <c r="BC23" s="105">
        <f t="shared" si="1"/>
        <v>116397</v>
      </c>
      <c r="BD23" s="116">
        <f t="shared" si="2"/>
        <v>45017</v>
      </c>
      <c r="BE23" s="141" t="s">
        <v>8477</v>
      </c>
      <c r="BF23">
        <f>MATCH(BE23,'Cat-4'!$A:$A,0)</f>
        <v>722</v>
      </c>
      <c r="BG23">
        <f>MATCH(BD23,'Cat-4'!$1:$1,0)</f>
        <v>136</v>
      </c>
      <c r="BH23">
        <f>INDEX('Cat-4'!$1:$1048576,'NSS + ACT'!BF23,'NSS + ACT'!BG23)</f>
        <v>128.4</v>
      </c>
      <c r="BI23">
        <f>MATCH($BI$1,'Cat-4'!$1:$1,0)</f>
        <v>153</v>
      </c>
      <c r="BJ23">
        <f>INDEX('Cat-4'!$1:$1048576,'NSS + ACT'!BF23,'NSS + ACT'!BI23)</f>
        <v>130.80000000000001</v>
      </c>
      <c r="BK23" s="126">
        <f t="shared" si="3"/>
        <v>1.0186915887850467</v>
      </c>
      <c r="BL23">
        <f t="shared" si="4"/>
        <v>623</v>
      </c>
      <c r="BM23" s="126">
        <f t="shared" si="5"/>
        <v>20.766666666666666</v>
      </c>
      <c r="BN23" s="126" t="s">
        <v>8784</v>
      </c>
      <c r="BO23" s="126">
        <f>MATCH(BB23,Sheet3!$D$4:$D$8,0)</f>
        <v>2</v>
      </c>
      <c r="BP23" s="126">
        <f>MATCH(BN23,Sheet3!$E$4:$H$4,0)</f>
        <v>3</v>
      </c>
      <c r="BQ23" s="132">
        <f>INDEX(Sheet3!$D$4:$H$8,'NSS + ACT'!BO23,'NSS + ACT'!BP23)</f>
        <v>0.05</v>
      </c>
      <c r="BR23" s="105">
        <f t="shared" si="6"/>
        <v>2964316.121495327</v>
      </c>
      <c r="BS23" s="162">
        <f t="shared" si="7"/>
        <v>0.05</v>
      </c>
      <c r="BT23" s="105">
        <f t="shared" si="8"/>
        <v>2816100.3154205605</v>
      </c>
    </row>
    <row r="24" spans="1:72">
      <c r="A24" s="18">
        <f t="shared" si="9"/>
        <v>21</v>
      </c>
      <c r="B24" s="33">
        <v>172301167275</v>
      </c>
      <c r="C24" s="39">
        <v>45035</v>
      </c>
      <c r="D24" s="22" t="s">
        <v>1368</v>
      </c>
      <c r="E24" s="22" t="s">
        <v>4985</v>
      </c>
      <c r="F24" s="107">
        <v>11</v>
      </c>
      <c r="G24" s="23" t="s">
        <v>49</v>
      </c>
      <c r="H24" s="58">
        <v>255762.53090909001</v>
      </c>
      <c r="I24" s="30"/>
      <c r="J24" s="101">
        <v>2813387.8399999901</v>
      </c>
      <c r="K24" s="33">
        <v>90222900</v>
      </c>
      <c r="L24" s="26">
        <v>7.4999999999999997E-2</v>
      </c>
      <c r="M24" s="40" t="s">
        <v>4980</v>
      </c>
      <c r="N24" s="40">
        <v>0</v>
      </c>
      <c r="O24" s="35">
        <v>0</v>
      </c>
      <c r="P24" s="63">
        <v>0.1</v>
      </c>
      <c r="Q24" s="52">
        <v>0</v>
      </c>
      <c r="R24" s="63">
        <v>0.18</v>
      </c>
      <c r="S24" s="23" t="s">
        <v>4981</v>
      </c>
      <c r="T24" s="52">
        <v>211004.08799999926</v>
      </c>
      <c r="U24" s="52">
        <v>0</v>
      </c>
      <c r="V24" s="52">
        <v>21100.408799999928</v>
      </c>
      <c r="W24" s="52">
        <v>548188.62062399799</v>
      </c>
      <c r="X24" s="52">
        <v>780293.11742399714</v>
      </c>
      <c r="Y24" s="23" t="s">
        <v>4903</v>
      </c>
      <c r="Z24" s="23" t="s">
        <v>4986</v>
      </c>
      <c r="AA24" s="23" t="s">
        <v>4987</v>
      </c>
      <c r="AB24" s="33" t="e">
        <v>#N/A</v>
      </c>
      <c r="AC24" s="33" t="e">
        <v>#N/A</v>
      </c>
      <c r="AD24" s="48" t="e">
        <v>#N/A</v>
      </c>
      <c r="AE24" s="39">
        <v>45027</v>
      </c>
      <c r="AF24" s="53">
        <v>172301167275</v>
      </c>
      <c r="AG24" s="53" t="s">
        <v>4984</v>
      </c>
      <c r="AH24" s="39">
        <v>45035</v>
      </c>
      <c r="AI24" s="23" t="s">
        <v>385</v>
      </c>
      <c r="AJ24" s="54"/>
      <c r="AK24" s="55"/>
      <c r="AL24" s="56"/>
      <c r="AM24" s="57"/>
      <c r="AN24" s="33"/>
      <c r="AO24" s="48"/>
      <c r="AP24" s="23">
        <v>2000</v>
      </c>
      <c r="AQ24" s="23" t="s">
        <v>52</v>
      </c>
      <c r="AR24" s="23" t="s">
        <v>4987</v>
      </c>
      <c r="AS24" s="38" t="s">
        <v>518</v>
      </c>
      <c r="AT24" s="23"/>
      <c r="AU24" s="23">
        <v>7168720</v>
      </c>
      <c r="AV24" s="99">
        <v>11</v>
      </c>
      <c r="AW24" s="101">
        <v>2813387.8399999901</v>
      </c>
      <c r="AX24" s="29" t="s">
        <v>4770</v>
      </c>
      <c r="AY24" s="29"/>
      <c r="AZ24" s="30" t="s">
        <v>702</v>
      </c>
      <c r="BA24">
        <f t="shared" si="10"/>
        <v>611</v>
      </c>
      <c r="BB24" s="115" t="s">
        <v>6983</v>
      </c>
      <c r="BC24" s="105">
        <f t="shared" si="1"/>
        <v>255762.53090909001</v>
      </c>
      <c r="BD24" s="116">
        <f t="shared" si="2"/>
        <v>45017</v>
      </c>
      <c r="BE24" s="141" t="s">
        <v>8477</v>
      </c>
      <c r="BF24">
        <f>MATCH(BE24,'Cat-4'!$A:$A,0)</f>
        <v>722</v>
      </c>
      <c r="BG24">
        <f>MATCH(BD24,'Cat-4'!$1:$1,0)</f>
        <v>136</v>
      </c>
      <c r="BH24">
        <f>INDEX('Cat-4'!$1:$1048576,'NSS + ACT'!BF24,'NSS + ACT'!BG24)</f>
        <v>128.4</v>
      </c>
      <c r="BI24">
        <f>MATCH($BI$1,'Cat-4'!$1:$1,0)</f>
        <v>153</v>
      </c>
      <c r="BJ24">
        <f>INDEX('Cat-4'!$1:$1048576,'NSS + ACT'!BF24,'NSS + ACT'!BI24)</f>
        <v>130.80000000000001</v>
      </c>
      <c r="BK24" s="126">
        <f t="shared" si="3"/>
        <v>1.0186915887850467</v>
      </c>
      <c r="BL24">
        <f t="shared" si="4"/>
        <v>623</v>
      </c>
      <c r="BM24" s="126">
        <f t="shared" si="5"/>
        <v>20.766666666666666</v>
      </c>
      <c r="BN24" s="126" t="s">
        <v>8784</v>
      </c>
      <c r="BO24" s="126">
        <f>MATCH(BB24,Sheet3!$D$4:$D$8,0)</f>
        <v>2</v>
      </c>
      <c r="BP24" s="126">
        <f>MATCH(BN24,Sheet3!$E$4:$H$4,0)</f>
        <v>3</v>
      </c>
      <c r="BQ24" s="132">
        <f>INDEX(Sheet3!$D$4:$H$8,'NSS + ACT'!BO24,'NSS + ACT'!BP24)</f>
        <v>0.05</v>
      </c>
      <c r="BR24" s="105">
        <f t="shared" si="6"/>
        <v>2865974.5285981209</v>
      </c>
      <c r="BS24" s="162">
        <f t="shared" si="7"/>
        <v>0.05</v>
      </c>
      <c r="BT24" s="105">
        <f t="shared" si="8"/>
        <v>2722675.8021682147</v>
      </c>
    </row>
    <row r="25" spans="1:72">
      <c r="A25" s="18">
        <f t="shared" si="9"/>
        <v>22</v>
      </c>
      <c r="B25" s="61">
        <v>172000848563</v>
      </c>
      <c r="C25" s="39">
        <v>43987</v>
      </c>
      <c r="D25" s="22" t="s">
        <v>3693</v>
      </c>
      <c r="E25" s="22" t="s">
        <v>3694</v>
      </c>
      <c r="F25" s="110">
        <v>4</v>
      </c>
      <c r="G25" s="23" t="s">
        <v>49</v>
      </c>
      <c r="H25" s="52">
        <v>570603.56000000006</v>
      </c>
      <c r="I25" s="30"/>
      <c r="J25" s="109">
        <v>2282414.2400000002</v>
      </c>
      <c r="K25" s="23" t="s">
        <v>2630</v>
      </c>
      <c r="L25" s="26">
        <v>7.4999999999999997E-2</v>
      </c>
      <c r="M25" s="40">
        <v>0</v>
      </c>
      <c r="N25" s="62">
        <v>0</v>
      </c>
      <c r="O25" s="52">
        <v>0</v>
      </c>
      <c r="P25" s="26">
        <v>0.1</v>
      </c>
      <c r="Q25" s="52">
        <v>0</v>
      </c>
      <c r="R25" s="63">
        <v>0.18</v>
      </c>
      <c r="S25" s="23" t="s">
        <v>2631</v>
      </c>
      <c r="T25" s="52">
        <v>171181.068</v>
      </c>
      <c r="U25" s="52">
        <v>0</v>
      </c>
      <c r="V25" s="52">
        <v>17118.106800000001</v>
      </c>
      <c r="W25" s="52">
        <v>444728.41466400004</v>
      </c>
      <c r="X25" s="52">
        <v>633027.58946400008</v>
      </c>
      <c r="Y25" s="23" t="s">
        <v>3695</v>
      </c>
      <c r="Z25" s="23" t="s">
        <v>3696</v>
      </c>
      <c r="AA25" s="23" t="s">
        <v>3697</v>
      </c>
      <c r="AB25" s="33" t="e">
        <v>#N/A</v>
      </c>
      <c r="AC25" s="33" t="e">
        <v>#N/A</v>
      </c>
      <c r="AD25" s="39" t="e">
        <v>#N/A</v>
      </c>
      <c r="AE25" s="39">
        <v>43874</v>
      </c>
      <c r="AF25" s="53">
        <v>172000848563</v>
      </c>
      <c r="AG25" s="53" t="s">
        <v>3698</v>
      </c>
      <c r="AH25" s="39">
        <v>43987</v>
      </c>
      <c r="AI25" s="23" t="s">
        <v>385</v>
      </c>
      <c r="AJ25" s="59"/>
      <c r="AK25" s="59"/>
      <c r="AL25" s="48"/>
      <c r="AM25" s="60"/>
      <c r="AN25" s="33"/>
      <c r="AO25" s="48"/>
      <c r="AP25" s="23">
        <v>2000</v>
      </c>
      <c r="AQ25" s="23" t="s">
        <v>52</v>
      </c>
      <c r="AR25" s="23" t="s">
        <v>3697</v>
      </c>
      <c r="AS25" s="38" t="s">
        <v>53</v>
      </c>
      <c r="AT25" s="23"/>
      <c r="AU25" s="64" t="s">
        <v>3699</v>
      </c>
      <c r="AV25" s="99">
        <v>4</v>
      </c>
      <c r="AW25" s="102">
        <v>2282414.2400000002</v>
      </c>
      <c r="AX25" s="29" t="s">
        <v>701</v>
      </c>
      <c r="AY25" s="29"/>
      <c r="AZ25" s="25"/>
      <c r="BA25">
        <f t="shared" si="10"/>
        <v>1764</v>
      </c>
      <c r="BB25" s="115" t="s">
        <v>6983</v>
      </c>
      <c r="BC25" s="105">
        <f t="shared" si="1"/>
        <v>570603.56000000006</v>
      </c>
      <c r="BD25" s="116">
        <f t="shared" si="2"/>
        <v>43862</v>
      </c>
      <c r="BE25" s="141" t="s">
        <v>8477</v>
      </c>
      <c r="BF25">
        <f>MATCH(BE25,'Cat-4'!$A:$A,0)</f>
        <v>722</v>
      </c>
      <c r="BG25">
        <f>MATCH(BD25,'Cat-4'!$1:$1,0)</f>
        <v>98</v>
      </c>
      <c r="BH25">
        <f>INDEX('Cat-4'!$1:$1048576,'NSS + ACT'!BF25,'NSS + ACT'!BG25)</f>
        <v>113.2</v>
      </c>
      <c r="BI25">
        <f>MATCH($BI$1,'Cat-4'!$1:$1,0)</f>
        <v>153</v>
      </c>
      <c r="BJ25">
        <f>INDEX('Cat-4'!$1:$1048576,'NSS + ACT'!BF25,'NSS + ACT'!BI25)</f>
        <v>130.80000000000001</v>
      </c>
      <c r="BK25" s="126">
        <f t="shared" si="3"/>
        <v>1.1554770318021201</v>
      </c>
      <c r="BL25">
        <f t="shared" si="4"/>
        <v>1778</v>
      </c>
      <c r="BM25" s="126">
        <f t="shared" si="5"/>
        <v>59.266666666666666</v>
      </c>
      <c r="BN25" s="126" t="s">
        <v>8785</v>
      </c>
      <c r="BO25" s="126">
        <f>MATCH(BB25,Sheet3!$D$4:$D$8,0)</f>
        <v>2</v>
      </c>
      <c r="BP25" s="126">
        <f>MATCH(BN25,Sheet3!$E$4:$H$4,0)</f>
        <v>4</v>
      </c>
      <c r="BQ25" s="132">
        <f>INDEX(Sheet3!$D$4:$H$8,'NSS + ACT'!BO25,'NSS + ACT'!BP25)</f>
        <v>0.1</v>
      </c>
      <c r="BR25" s="105">
        <f t="shared" si="6"/>
        <v>2637277.231378092</v>
      </c>
      <c r="BS25" s="162">
        <f t="shared" si="7"/>
        <v>0.1</v>
      </c>
      <c r="BT25" s="105">
        <f t="shared" si="8"/>
        <v>2373549.508240283</v>
      </c>
    </row>
    <row r="26" spans="1:72">
      <c r="A26" s="18">
        <f t="shared" si="9"/>
        <v>23</v>
      </c>
      <c r="B26" s="61">
        <v>292004488020</v>
      </c>
      <c r="C26" s="39">
        <v>44006</v>
      </c>
      <c r="D26" s="22" t="s">
        <v>568</v>
      </c>
      <c r="E26" s="22" t="s">
        <v>569</v>
      </c>
      <c r="F26" s="107">
        <v>17000</v>
      </c>
      <c r="G26" s="23" t="s">
        <v>321</v>
      </c>
      <c r="H26" s="52">
        <v>128.16941235294058</v>
      </c>
      <c r="I26" s="30"/>
      <c r="J26" s="109">
        <v>2178880.00999999</v>
      </c>
      <c r="K26" s="23">
        <v>29157090</v>
      </c>
      <c r="L26" s="26">
        <v>7.4999999999999997E-2</v>
      </c>
      <c r="M26" s="40">
        <v>0</v>
      </c>
      <c r="N26" s="62">
        <v>0</v>
      </c>
      <c r="O26" s="52">
        <v>0</v>
      </c>
      <c r="P26" s="26">
        <v>0.1</v>
      </c>
      <c r="Q26" s="52">
        <v>0</v>
      </c>
      <c r="R26" s="63">
        <v>0.18</v>
      </c>
      <c r="S26" s="23" t="s">
        <v>3827</v>
      </c>
      <c r="T26" s="52">
        <v>163416.00074999925</v>
      </c>
      <c r="U26" s="52">
        <v>0</v>
      </c>
      <c r="V26" s="52">
        <v>16341.600074999926</v>
      </c>
      <c r="W26" s="52">
        <v>424554.76994849805</v>
      </c>
      <c r="X26" s="52">
        <v>604312.37077349727</v>
      </c>
      <c r="Y26" s="23" t="s">
        <v>3695</v>
      </c>
      <c r="Z26" s="23" t="s">
        <v>3833</v>
      </c>
      <c r="AA26" s="23" t="s">
        <v>570</v>
      </c>
      <c r="AB26" s="33">
        <v>292004488020</v>
      </c>
      <c r="AC26" s="33" t="s">
        <v>3834</v>
      </c>
      <c r="AD26" s="39">
        <v>44006</v>
      </c>
      <c r="AE26" s="39">
        <v>44004</v>
      </c>
      <c r="AF26" s="53" t="e">
        <v>#N/A</v>
      </c>
      <c r="AG26" s="53" t="e">
        <v>#N/A</v>
      </c>
      <c r="AH26" s="39" t="e">
        <v>#N/A</v>
      </c>
      <c r="AI26" s="23" t="s">
        <v>51</v>
      </c>
      <c r="AJ26" s="59"/>
      <c r="AK26" s="59"/>
      <c r="AL26" s="48"/>
      <c r="AM26" s="60"/>
      <c r="AN26" s="33"/>
      <c r="AO26" s="48"/>
      <c r="AP26" s="23">
        <v>2000</v>
      </c>
      <c r="AQ26" s="23" t="s">
        <v>329</v>
      </c>
      <c r="AR26" s="23" t="s">
        <v>570</v>
      </c>
      <c r="AS26" s="38" t="s">
        <v>53</v>
      </c>
      <c r="AT26" s="23"/>
      <c r="AU26" s="64" t="s">
        <v>3835</v>
      </c>
      <c r="AV26" s="99">
        <v>17000</v>
      </c>
      <c r="AW26" s="102">
        <v>2178880.00999999</v>
      </c>
      <c r="AX26" s="29" t="s">
        <v>701</v>
      </c>
      <c r="AY26" s="29"/>
      <c r="AZ26" s="25"/>
      <c r="BA26">
        <f t="shared" si="10"/>
        <v>1634</v>
      </c>
      <c r="BB26" s="115" t="s">
        <v>6986</v>
      </c>
      <c r="BC26" s="105">
        <f t="shared" si="1"/>
        <v>128.16941235294058</v>
      </c>
      <c r="BD26" s="116">
        <f t="shared" si="2"/>
        <v>43983</v>
      </c>
      <c r="BE26" s="141" t="s">
        <v>7762</v>
      </c>
      <c r="BF26">
        <f>MATCH(BE26,'Cat-4'!$A:$A,0)</f>
        <v>364</v>
      </c>
      <c r="BG26">
        <f>MATCH(BD26,'Cat-4'!$1:$1,0)</f>
        <v>102</v>
      </c>
      <c r="BH26">
        <f>INDEX('Cat-4'!$1:$1048576,'NSS + ACT'!BF26,'NSS + ACT'!BG26)</f>
        <v>115.7</v>
      </c>
      <c r="BI26">
        <f>MATCH($BI$1,'Cat-4'!$1:$1,0)</f>
        <v>153</v>
      </c>
      <c r="BJ26">
        <f>INDEX('Cat-4'!$1:$1048576,'NSS + ACT'!BF26,'NSS + ACT'!BI26)</f>
        <v>136.4</v>
      </c>
      <c r="BK26" s="126">
        <f t="shared" si="3"/>
        <v>1.1789109766637857</v>
      </c>
      <c r="BL26">
        <f t="shared" si="4"/>
        <v>1657</v>
      </c>
      <c r="BM26" s="126">
        <f t="shared" si="5"/>
        <v>55.233333333333334</v>
      </c>
      <c r="BN26" s="126" t="s">
        <v>8785</v>
      </c>
      <c r="BO26" s="126">
        <f>MATCH(BB26,Sheet3!$D$4:$D$8,0)</f>
        <v>3</v>
      </c>
      <c r="BP26" s="126">
        <f>MATCH(BN26,Sheet3!$E$4:$H$4,0)</f>
        <v>4</v>
      </c>
      <c r="BQ26" s="132">
        <f>INDEX(Sheet3!$D$4:$H$8,'NSS + ACT'!BO26,'NSS + ACT'!BP26)</f>
        <v>0.5</v>
      </c>
      <c r="BR26" s="105">
        <f t="shared" si="6"/>
        <v>2568705.5606222874</v>
      </c>
      <c r="BS26" s="162">
        <f t="shared" si="7"/>
        <v>0.5</v>
      </c>
      <c r="BT26" s="105">
        <f t="shared" si="8"/>
        <v>1284352.7803111437</v>
      </c>
    </row>
    <row r="27" spans="1:72">
      <c r="A27" s="18">
        <f t="shared" si="9"/>
        <v>24</v>
      </c>
      <c r="B27" s="61">
        <v>171801082633</v>
      </c>
      <c r="C27" s="39">
        <v>43217</v>
      </c>
      <c r="D27" s="22" t="s">
        <v>636</v>
      </c>
      <c r="E27" s="22" t="s">
        <v>3554</v>
      </c>
      <c r="F27" s="110">
        <v>3</v>
      </c>
      <c r="G27" s="23" t="s">
        <v>49</v>
      </c>
      <c r="H27" s="52">
        <v>674049.09</v>
      </c>
      <c r="I27" s="30"/>
      <c r="J27" s="109">
        <v>2022147.27</v>
      </c>
      <c r="K27" s="23" t="s">
        <v>987</v>
      </c>
      <c r="L27" s="26">
        <v>0.15</v>
      </c>
      <c r="M27" s="40">
        <v>0</v>
      </c>
      <c r="N27" s="62">
        <v>0</v>
      </c>
      <c r="O27" s="52">
        <v>0</v>
      </c>
      <c r="P27" s="26">
        <v>0.1</v>
      </c>
      <c r="Q27" s="52">
        <v>0</v>
      </c>
      <c r="R27" s="63">
        <v>0.18</v>
      </c>
      <c r="S27" s="23" t="s">
        <v>969</v>
      </c>
      <c r="T27" s="52">
        <v>303322.09049999999</v>
      </c>
      <c r="U27" s="52">
        <v>0</v>
      </c>
      <c r="V27" s="52">
        <v>30332.209050000001</v>
      </c>
      <c r="W27" s="52">
        <v>424044.282519</v>
      </c>
      <c r="X27" s="52">
        <v>757698.582069</v>
      </c>
      <c r="Y27" s="23" t="s">
        <v>3431</v>
      </c>
      <c r="Z27" s="23" t="s">
        <v>3555</v>
      </c>
      <c r="AA27" s="23" t="s">
        <v>3556</v>
      </c>
      <c r="AB27" s="33" t="e">
        <v>#N/A</v>
      </c>
      <c r="AC27" s="33" t="e">
        <v>#N/A</v>
      </c>
      <c r="AD27" s="39" t="e">
        <v>#N/A</v>
      </c>
      <c r="AE27" s="39" t="e">
        <v>#N/A</v>
      </c>
      <c r="AF27" s="53">
        <v>171801082633</v>
      </c>
      <c r="AG27" s="53" t="s">
        <v>990</v>
      </c>
      <c r="AH27" s="39">
        <v>43217</v>
      </c>
      <c r="AI27" s="23" t="s">
        <v>385</v>
      </c>
      <c r="AJ27" s="59"/>
      <c r="AK27" s="59"/>
      <c r="AL27" s="48"/>
      <c r="AM27" s="60"/>
      <c r="AN27" s="33"/>
      <c r="AO27" s="48"/>
      <c r="AP27" s="23">
        <v>2000</v>
      </c>
      <c r="AQ27" s="23" t="s">
        <v>64</v>
      </c>
      <c r="AR27" s="23" t="s">
        <v>3556</v>
      </c>
      <c r="AS27" s="38" t="s">
        <v>53</v>
      </c>
      <c r="AT27" s="23" t="s">
        <v>522</v>
      </c>
      <c r="AU27" s="64">
        <v>7068019</v>
      </c>
      <c r="AV27" s="99">
        <v>3</v>
      </c>
      <c r="AW27" s="102">
        <v>2022147.27</v>
      </c>
      <c r="AX27" s="29" t="s">
        <v>701</v>
      </c>
      <c r="AY27" s="29"/>
      <c r="AZ27" s="25">
        <v>1</v>
      </c>
      <c r="BB27" s="115" t="s">
        <v>6987</v>
      </c>
      <c r="BC27" s="105">
        <f t="shared" si="1"/>
        <v>674049.09</v>
      </c>
      <c r="BD27" s="116">
        <v>43709</v>
      </c>
      <c r="BE27" s="141" t="s">
        <v>8366</v>
      </c>
      <c r="BF27">
        <f>MATCH(BE27,'Cat-4'!$A:$A,0)</f>
        <v>666</v>
      </c>
      <c r="BG27">
        <f>MATCH(BD27,'Cat-4'!$1:$1,0)</f>
        <v>93</v>
      </c>
      <c r="BH27">
        <f>INDEX('Cat-4'!$1:$1048576,'NSS + ACT'!BF27,'NSS + ACT'!BG27)</f>
        <v>110.5</v>
      </c>
      <c r="BI27">
        <f>MATCH($BI$1,'Cat-4'!$1:$1,0)</f>
        <v>153</v>
      </c>
      <c r="BJ27">
        <f>INDEX('Cat-4'!$1:$1048576,'NSS + ACT'!BF27,'NSS + ACT'!BI27)</f>
        <v>133.4</v>
      </c>
      <c r="BK27" s="126">
        <f t="shared" si="3"/>
        <v>1.207239819004525</v>
      </c>
      <c r="BL27">
        <f t="shared" si="4"/>
        <v>1931</v>
      </c>
      <c r="BM27" s="126">
        <f t="shared" si="5"/>
        <v>64.36666666666666</v>
      </c>
      <c r="BN27" s="126" t="s">
        <v>8785</v>
      </c>
      <c r="BO27" s="126">
        <f>MATCH(BB27,Sheet3!$D$4:$D$8,0)</f>
        <v>4</v>
      </c>
      <c r="BP27" s="126">
        <f>MATCH(BN27,Sheet3!$E$4:$H$4,0)</f>
        <v>4</v>
      </c>
      <c r="BQ27" s="132">
        <f>INDEX(Sheet3!$D$4:$H$8,'NSS + ACT'!BO27,'NSS + ACT'!BP27)</f>
        <v>0.2</v>
      </c>
      <c r="BR27" s="105">
        <f t="shared" si="6"/>
        <v>2441216.7042352944</v>
      </c>
      <c r="BS27" s="162">
        <f t="shared" si="7"/>
        <v>0.2</v>
      </c>
      <c r="BT27" s="105">
        <f t="shared" si="8"/>
        <v>1952973.3633882357</v>
      </c>
    </row>
    <row r="28" spans="1:72">
      <c r="A28" s="18">
        <f t="shared" si="9"/>
        <v>25</v>
      </c>
      <c r="B28" s="61">
        <v>291801416045</v>
      </c>
      <c r="C28" s="39">
        <v>43150</v>
      </c>
      <c r="D28" s="22" t="s">
        <v>3845</v>
      </c>
      <c r="E28" s="22" t="s">
        <v>3846</v>
      </c>
      <c r="F28" s="107">
        <v>5760</v>
      </c>
      <c r="G28" s="23" t="s">
        <v>321</v>
      </c>
      <c r="H28" s="52">
        <v>337.99575868055558</v>
      </c>
      <c r="I28" s="30"/>
      <c r="J28" s="109">
        <v>1946855.57</v>
      </c>
      <c r="K28" s="23">
        <v>29211990</v>
      </c>
      <c r="L28" s="26">
        <v>7.4999999999999997E-2</v>
      </c>
      <c r="M28" s="40">
        <v>0</v>
      </c>
      <c r="N28" s="62">
        <v>0</v>
      </c>
      <c r="O28" s="52">
        <v>0</v>
      </c>
      <c r="P28" s="26">
        <v>0.1</v>
      </c>
      <c r="Q28" s="52">
        <v>0</v>
      </c>
      <c r="R28" s="63">
        <v>0.18</v>
      </c>
      <c r="S28" s="23" t="s">
        <v>3827</v>
      </c>
      <c r="T28" s="52">
        <v>146014.16774999999</v>
      </c>
      <c r="U28" s="52">
        <v>0</v>
      </c>
      <c r="V28" s="52">
        <v>14601.416775</v>
      </c>
      <c r="W28" s="52">
        <v>379344.8078145</v>
      </c>
      <c r="X28" s="52">
        <v>539960.39233950002</v>
      </c>
      <c r="Y28" s="23" t="s">
        <v>3695</v>
      </c>
      <c r="Z28" s="23" t="s">
        <v>3847</v>
      </c>
      <c r="AA28" s="23" t="s">
        <v>3848</v>
      </c>
      <c r="AB28" s="33">
        <v>291801416045</v>
      </c>
      <c r="AC28" s="33" t="s">
        <v>3849</v>
      </c>
      <c r="AD28" s="39">
        <v>43150</v>
      </c>
      <c r="AE28" s="39">
        <v>43148</v>
      </c>
      <c r="AF28" s="53" t="e">
        <v>#N/A</v>
      </c>
      <c r="AG28" s="53" t="e">
        <v>#N/A</v>
      </c>
      <c r="AH28" s="39" t="e">
        <v>#N/A</v>
      </c>
      <c r="AI28" s="23" t="s">
        <v>51</v>
      </c>
      <c r="AJ28" s="59"/>
      <c r="AK28" s="59"/>
      <c r="AL28" s="48"/>
      <c r="AM28" s="60"/>
      <c r="AN28" s="33"/>
      <c r="AO28" s="48"/>
      <c r="AP28" s="23">
        <v>2000</v>
      </c>
      <c r="AQ28" s="23" t="s">
        <v>329</v>
      </c>
      <c r="AR28" s="23" t="s">
        <v>3848</v>
      </c>
      <c r="AS28" s="38" t="s">
        <v>53</v>
      </c>
      <c r="AT28" s="23"/>
      <c r="AU28" s="64">
        <v>6100001237</v>
      </c>
      <c r="AV28" s="99">
        <v>5760</v>
      </c>
      <c r="AW28" s="102">
        <v>1946855.57</v>
      </c>
      <c r="AX28" s="29" t="s">
        <v>701</v>
      </c>
      <c r="AY28" s="29"/>
      <c r="AZ28" s="25"/>
      <c r="BA28">
        <f>$BA$2-AE28</f>
        <v>2490</v>
      </c>
      <c r="BB28" s="115" t="s">
        <v>6986</v>
      </c>
      <c r="BC28" s="105">
        <f t="shared" si="1"/>
        <v>337.99575868055558</v>
      </c>
      <c r="BD28" s="116">
        <f t="shared" si="2"/>
        <v>43132</v>
      </c>
      <c r="BE28" s="141" t="s">
        <v>7762</v>
      </c>
      <c r="BF28">
        <f>MATCH(BE28,'Cat-4'!$A:$A,0)</f>
        <v>364</v>
      </c>
      <c r="BG28">
        <f>MATCH(BD28,'Cat-4'!$1:$1,0)</f>
        <v>74</v>
      </c>
      <c r="BH28">
        <f>INDEX('Cat-4'!$1:$1048576,'NSS + ACT'!BF28,'NSS + ACT'!BG28)</f>
        <v>115.1</v>
      </c>
      <c r="BI28">
        <f>MATCH($BI$1,'Cat-4'!$1:$1,0)</f>
        <v>153</v>
      </c>
      <c r="BJ28">
        <f>INDEX('Cat-4'!$1:$1048576,'NSS + ACT'!BF28,'NSS + ACT'!BI28)</f>
        <v>136.4</v>
      </c>
      <c r="BK28" s="126">
        <f t="shared" si="3"/>
        <v>1.1850564726324937</v>
      </c>
      <c r="BL28">
        <f t="shared" si="4"/>
        <v>2508</v>
      </c>
      <c r="BM28" s="126">
        <f t="shared" si="5"/>
        <v>83.6</v>
      </c>
      <c r="BN28" s="126" t="s">
        <v>8785</v>
      </c>
      <c r="BO28" s="126">
        <f>MATCH(BB28,Sheet3!$D$4:$D$8,0)</f>
        <v>3</v>
      </c>
      <c r="BP28" s="126">
        <f>MATCH(BN28,Sheet3!$E$4:$H$4,0)</f>
        <v>4</v>
      </c>
      <c r="BQ28" s="132">
        <f>INDEX(Sheet3!$D$4:$H$8,'NSS + ACT'!BO28,'NSS + ACT'!BP28)</f>
        <v>0.5</v>
      </c>
      <c r="BR28" s="105">
        <f t="shared" si="6"/>
        <v>2307133.7945091231</v>
      </c>
      <c r="BS28" s="162">
        <f t="shared" si="7"/>
        <v>0.5</v>
      </c>
      <c r="BT28" s="105">
        <f t="shared" si="8"/>
        <v>1153566.8972545615</v>
      </c>
    </row>
    <row r="29" spans="1:72">
      <c r="A29" s="18">
        <f t="shared" si="9"/>
        <v>26</v>
      </c>
      <c r="B29" s="61">
        <v>292213563574</v>
      </c>
      <c r="C29" s="39">
        <v>44923</v>
      </c>
      <c r="D29" s="22" t="s">
        <v>323</v>
      </c>
      <c r="E29" s="22" t="s">
        <v>3930</v>
      </c>
      <c r="F29" s="110">
        <v>9050</v>
      </c>
      <c r="G29" s="23" t="s">
        <v>71</v>
      </c>
      <c r="H29" s="52">
        <v>198</v>
      </c>
      <c r="I29" s="30"/>
      <c r="J29" s="109">
        <v>1791900</v>
      </c>
      <c r="K29" s="23">
        <v>39140020</v>
      </c>
      <c r="L29" s="26">
        <v>7.4999999999999997E-2</v>
      </c>
      <c r="M29" s="40">
        <v>0</v>
      </c>
      <c r="N29" s="40">
        <v>0</v>
      </c>
      <c r="O29" s="52">
        <v>0</v>
      </c>
      <c r="P29" s="26">
        <v>0.1</v>
      </c>
      <c r="Q29" s="52">
        <v>0</v>
      </c>
      <c r="R29" s="63">
        <v>0.18</v>
      </c>
      <c r="S29" s="23" t="s">
        <v>3931</v>
      </c>
      <c r="T29" s="52">
        <v>134392.5</v>
      </c>
      <c r="U29" s="52">
        <v>0</v>
      </c>
      <c r="V29" s="52">
        <v>13439.25</v>
      </c>
      <c r="W29" s="52">
        <v>349151.71499999997</v>
      </c>
      <c r="X29" s="68">
        <v>496983.46499999997</v>
      </c>
      <c r="Y29" s="23" t="s">
        <v>3855</v>
      </c>
      <c r="Z29" s="23" t="s">
        <v>3932</v>
      </c>
      <c r="AA29" s="23" t="s">
        <v>3933</v>
      </c>
      <c r="AB29" s="33">
        <v>292213563574</v>
      </c>
      <c r="AC29" s="33" t="s">
        <v>3934</v>
      </c>
      <c r="AD29" s="39">
        <v>44923</v>
      </c>
      <c r="AE29" s="39">
        <v>44922</v>
      </c>
      <c r="AF29" s="53" t="e">
        <v>#N/A</v>
      </c>
      <c r="AG29" s="53" t="e">
        <v>#N/A</v>
      </c>
      <c r="AH29" s="39" t="e">
        <v>#N/A</v>
      </c>
      <c r="AI29" s="23" t="s">
        <v>51</v>
      </c>
      <c r="AJ29" s="59"/>
      <c r="AK29" s="59"/>
      <c r="AL29" s="48"/>
      <c r="AM29" s="60"/>
      <c r="AN29" s="33"/>
      <c r="AO29" s="48"/>
      <c r="AP29" s="23">
        <v>2000</v>
      </c>
      <c r="AQ29" s="23" t="s">
        <v>329</v>
      </c>
      <c r="AR29" s="23" t="s">
        <v>3933</v>
      </c>
      <c r="AS29" s="38" t="s">
        <v>53</v>
      </c>
      <c r="AT29" s="23"/>
      <c r="AU29" s="64" t="s">
        <v>3935</v>
      </c>
      <c r="AV29" s="99">
        <v>9050</v>
      </c>
      <c r="AW29" s="102">
        <v>1791900</v>
      </c>
      <c r="AX29" s="29" t="s">
        <v>701</v>
      </c>
      <c r="AY29" s="29"/>
      <c r="AZ29" s="25"/>
      <c r="BA29">
        <f>$BA$2-AE29</f>
        <v>716</v>
      </c>
      <c r="BB29" s="115" t="s">
        <v>6986</v>
      </c>
      <c r="BC29" s="105">
        <f t="shared" si="1"/>
        <v>198</v>
      </c>
      <c r="BD29" s="116">
        <f t="shared" si="2"/>
        <v>44896</v>
      </c>
      <c r="BE29" s="141" t="s">
        <v>7762</v>
      </c>
      <c r="BF29">
        <f>MATCH(BE29,'Cat-4'!$A:$A,0)</f>
        <v>364</v>
      </c>
      <c r="BG29">
        <f>MATCH(BD29,'Cat-4'!$1:$1,0)</f>
        <v>132</v>
      </c>
      <c r="BH29">
        <f>INDEX('Cat-4'!$1:$1048576,'NSS + ACT'!BF29,'NSS + ACT'!BG29)</f>
        <v>144</v>
      </c>
      <c r="BI29">
        <f>MATCH($BI$1,'Cat-4'!$1:$1,0)</f>
        <v>153</v>
      </c>
      <c r="BJ29">
        <f>INDEX('Cat-4'!$1:$1048576,'NSS + ACT'!BF29,'NSS + ACT'!BI29)</f>
        <v>136.4</v>
      </c>
      <c r="BK29" s="126">
        <f t="shared" si="3"/>
        <v>0.9472222222222223</v>
      </c>
      <c r="BL29">
        <f t="shared" si="4"/>
        <v>744</v>
      </c>
      <c r="BM29" s="126">
        <f t="shared" si="5"/>
        <v>24.8</v>
      </c>
      <c r="BN29" s="126" t="s">
        <v>8785</v>
      </c>
      <c r="BO29" s="126">
        <f>MATCH(BB29,Sheet3!$D$4:$D$8,0)</f>
        <v>3</v>
      </c>
      <c r="BP29" s="126">
        <f>MATCH(BN29,Sheet3!$E$4:$H$4,0)</f>
        <v>4</v>
      </c>
      <c r="BQ29" s="132">
        <f>INDEX(Sheet3!$D$4:$H$8,'NSS + ACT'!BO29,'NSS + ACT'!BP29)</f>
        <v>0.5</v>
      </c>
      <c r="BR29" s="105">
        <f t="shared" si="6"/>
        <v>1697327.5000000002</v>
      </c>
      <c r="BS29" s="162">
        <f t="shared" si="7"/>
        <v>0.5</v>
      </c>
      <c r="BT29" s="105">
        <f t="shared" si="8"/>
        <v>848663.75000000012</v>
      </c>
    </row>
    <row r="30" spans="1:72">
      <c r="A30" s="18">
        <f t="shared" si="9"/>
        <v>27</v>
      </c>
      <c r="B30" s="61">
        <v>291801292300</v>
      </c>
      <c r="C30" s="39">
        <v>43145</v>
      </c>
      <c r="D30" s="22" t="s">
        <v>63</v>
      </c>
      <c r="E30" s="22" t="s">
        <v>3163</v>
      </c>
      <c r="F30" s="110">
        <v>4</v>
      </c>
      <c r="G30" s="23" t="s">
        <v>119</v>
      </c>
      <c r="H30" s="52">
        <v>446886.35999999748</v>
      </c>
      <c r="I30" s="30"/>
      <c r="J30" s="109">
        <v>1787545.4399999899</v>
      </c>
      <c r="K30" s="23">
        <v>84842000</v>
      </c>
      <c r="L30" s="26">
        <v>7.4999999999999997E-2</v>
      </c>
      <c r="M30" s="40">
        <v>0</v>
      </c>
      <c r="N30" s="62">
        <v>0</v>
      </c>
      <c r="O30" s="52">
        <v>0</v>
      </c>
      <c r="P30" s="26">
        <v>0.1</v>
      </c>
      <c r="Q30" s="52">
        <v>0</v>
      </c>
      <c r="R30" s="63">
        <v>0.18</v>
      </c>
      <c r="S30" s="23" t="s">
        <v>777</v>
      </c>
      <c r="T30" s="52">
        <v>134065.90799999924</v>
      </c>
      <c r="U30" s="52">
        <v>0</v>
      </c>
      <c r="V30" s="52">
        <v>13406.590799999925</v>
      </c>
      <c r="W30" s="52">
        <v>348303.22898399801</v>
      </c>
      <c r="X30" s="52">
        <v>495775.72778399719</v>
      </c>
      <c r="Y30" s="23" t="s">
        <v>2991</v>
      </c>
      <c r="Z30" s="23" t="s">
        <v>3164</v>
      </c>
      <c r="AA30" s="23" t="s">
        <v>3165</v>
      </c>
      <c r="AB30" s="33">
        <v>291801292300</v>
      </c>
      <c r="AC30" s="33" t="s">
        <v>3166</v>
      </c>
      <c r="AD30" s="48">
        <v>43145</v>
      </c>
      <c r="AE30" s="39">
        <v>43131</v>
      </c>
      <c r="AF30" s="53" t="e">
        <v>#N/A</v>
      </c>
      <c r="AG30" s="53" t="e">
        <v>#N/A</v>
      </c>
      <c r="AH30" s="39" t="e">
        <v>#N/A</v>
      </c>
      <c r="AI30" s="23" t="s">
        <v>51</v>
      </c>
      <c r="AJ30" s="54"/>
      <c r="AK30" s="55"/>
      <c r="AL30" s="56"/>
      <c r="AM30" s="57"/>
      <c r="AN30" s="33"/>
      <c r="AO30" s="48"/>
      <c r="AP30" s="23">
        <v>2000</v>
      </c>
      <c r="AQ30" s="23" t="s">
        <v>52</v>
      </c>
      <c r="AR30" s="23" t="s">
        <v>3165</v>
      </c>
      <c r="AS30" s="38" t="s">
        <v>53</v>
      </c>
      <c r="AT30" s="23"/>
      <c r="AU30" s="64">
        <v>27103979</v>
      </c>
      <c r="AV30" s="99">
        <v>4</v>
      </c>
      <c r="AW30" s="102">
        <v>1787545.4399999899</v>
      </c>
      <c r="AX30" s="29" t="s">
        <v>701</v>
      </c>
      <c r="AY30" s="29"/>
      <c r="AZ30" s="25" t="s">
        <v>2577</v>
      </c>
      <c r="BA30">
        <f>$BA$2-AE30</f>
        <v>2507</v>
      </c>
      <c r="BB30" s="115" t="s">
        <v>6983</v>
      </c>
      <c r="BC30" s="105">
        <f t="shared" si="1"/>
        <v>446886.35999999748</v>
      </c>
      <c r="BD30" s="116">
        <f t="shared" si="2"/>
        <v>43101</v>
      </c>
      <c r="BE30" s="141" t="s">
        <v>8477</v>
      </c>
      <c r="BF30">
        <f>MATCH(BE30,'Cat-4'!$A:$A,0)</f>
        <v>722</v>
      </c>
      <c r="BG30">
        <f>MATCH(BD30,'Cat-4'!$1:$1,0)</f>
        <v>73</v>
      </c>
      <c r="BH30">
        <f>INDEX('Cat-4'!$1:$1048576,'NSS + ACT'!BF30,'NSS + ACT'!BG30)</f>
        <v>110</v>
      </c>
      <c r="BI30">
        <f>MATCH($BI$1,'Cat-4'!$1:$1,0)</f>
        <v>153</v>
      </c>
      <c r="BJ30">
        <f>INDEX('Cat-4'!$1:$1048576,'NSS + ACT'!BF30,'NSS + ACT'!BI30)</f>
        <v>130.80000000000001</v>
      </c>
      <c r="BK30" s="126">
        <f t="shared" si="3"/>
        <v>1.1890909090909092</v>
      </c>
      <c r="BL30">
        <f t="shared" si="4"/>
        <v>2539</v>
      </c>
      <c r="BM30" s="126">
        <f t="shared" si="5"/>
        <v>84.63333333333334</v>
      </c>
      <c r="BN30" s="126" t="s">
        <v>8785</v>
      </c>
      <c r="BO30" s="126">
        <f>MATCH(BB30,Sheet3!$D$4:$D$8,0)</f>
        <v>2</v>
      </c>
      <c r="BP30" s="126">
        <f>MATCH(BN30,Sheet3!$E$4:$H$4,0)</f>
        <v>4</v>
      </c>
      <c r="BQ30" s="132">
        <f>INDEX(Sheet3!$D$4:$H$8,'NSS + ACT'!BO30,'NSS + ACT'!BP30)</f>
        <v>0.1</v>
      </c>
      <c r="BR30" s="105">
        <f t="shared" si="6"/>
        <v>2125554.0322908973</v>
      </c>
      <c r="BS30" s="162">
        <f t="shared" si="7"/>
        <v>0.1</v>
      </c>
      <c r="BT30" s="105">
        <f t="shared" si="8"/>
        <v>1912998.6290618076</v>
      </c>
    </row>
    <row r="31" spans="1:72">
      <c r="A31" s="18">
        <f t="shared" si="9"/>
        <v>28</v>
      </c>
      <c r="B31" s="33">
        <v>172301167275</v>
      </c>
      <c r="C31" s="39">
        <v>45035</v>
      </c>
      <c r="D31" s="22" t="s">
        <v>1368</v>
      </c>
      <c r="E31" s="22" t="s">
        <v>4979</v>
      </c>
      <c r="F31" s="107">
        <v>12</v>
      </c>
      <c r="G31" s="23" t="s">
        <v>49</v>
      </c>
      <c r="H31" s="58">
        <v>146710.39999999999</v>
      </c>
      <c r="I31" s="30"/>
      <c r="J31" s="101">
        <v>1760524.8</v>
      </c>
      <c r="K31" s="33">
        <v>90222900</v>
      </c>
      <c r="L31" s="26">
        <v>7.4999999999999997E-2</v>
      </c>
      <c r="M31" s="40" t="s">
        <v>4980</v>
      </c>
      <c r="N31" s="40">
        <v>0</v>
      </c>
      <c r="O31" s="35">
        <v>0</v>
      </c>
      <c r="P31" s="63">
        <v>0.1</v>
      </c>
      <c r="Q31" s="52">
        <v>0</v>
      </c>
      <c r="R31" s="63">
        <v>0.18</v>
      </c>
      <c r="S31" s="23" t="s">
        <v>4981</v>
      </c>
      <c r="T31" s="52">
        <v>132039.35999999999</v>
      </c>
      <c r="U31" s="52">
        <v>0</v>
      </c>
      <c r="V31" s="52">
        <v>13203.936</v>
      </c>
      <c r="W31" s="52">
        <v>343038.25728000002</v>
      </c>
      <c r="X31" s="52">
        <v>488281.55327999999</v>
      </c>
      <c r="Y31" s="23" t="s">
        <v>4903</v>
      </c>
      <c r="Z31" s="23" t="s">
        <v>4982</v>
      </c>
      <c r="AA31" s="23" t="s">
        <v>4983</v>
      </c>
      <c r="AB31" s="33" t="e">
        <v>#N/A</v>
      </c>
      <c r="AC31" s="33" t="e">
        <v>#N/A</v>
      </c>
      <c r="AD31" s="48" t="e">
        <v>#N/A</v>
      </c>
      <c r="AE31" s="39">
        <v>45027</v>
      </c>
      <c r="AF31" s="53">
        <v>172301167275</v>
      </c>
      <c r="AG31" s="53" t="s">
        <v>4984</v>
      </c>
      <c r="AH31" s="39">
        <v>45035</v>
      </c>
      <c r="AI31" s="23" t="s">
        <v>385</v>
      </c>
      <c r="AJ31" s="54"/>
      <c r="AK31" s="55"/>
      <c r="AL31" s="56"/>
      <c r="AM31" s="57"/>
      <c r="AN31" s="33"/>
      <c r="AO31" s="48"/>
      <c r="AP31" s="23">
        <v>2000</v>
      </c>
      <c r="AQ31" s="23" t="s">
        <v>52</v>
      </c>
      <c r="AR31" s="23" t="s">
        <v>4983</v>
      </c>
      <c r="AS31" s="38" t="s">
        <v>518</v>
      </c>
      <c r="AT31" s="23"/>
      <c r="AU31" s="23">
        <v>7168720</v>
      </c>
      <c r="AV31" s="99">
        <v>12</v>
      </c>
      <c r="AW31" s="101">
        <v>1760524.8</v>
      </c>
      <c r="AX31" s="29" t="s">
        <v>4770</v>
      </c>
      <c r="AY31" s="29"/>
      <c r="AZ31" s="30" t="s">
        <v>702</v>
      </c>
      <c r="BA31">
        <f>$BA$2-AE31</f>
        <v>611</v>
      </c>
      <c r="BB31" s="115" t="s">
        <v>6983</v>
      </c>
      <c r="BC31" s="105">
        <f t="shared" si="1"/>
        <v>146710.39999999999</v>
      </c>
      <c r="BD31" s="116">
        <f t="shared" si="2"/>
        <v>45017</v>
      </c>
      <c r="BE31" s="141" t="s">
        <v>8477</v>
      </c>
      <c r="BF31">
        <f>MATCH(BE31,'Cat-4'!$A:$A,0)</f>
        <v>722</v>
      </c>
      <c r="BG31">
        <f>MATCH(BD31,'Cat-4'!$1:$1,0)</f>
        <v>136</v>
      </c>
      <c r="BH31">
        <f>INDEX('Cat-4'!$1:$1048576,'NSS + ACT'!BF31,'NSS + ACT'!BG31)</f>
        <v>128.4</v>
      </c>
      <c r="BI31">
        <f>MATCH($BI$1,'Cat-4'!$1:$1,0)</f>
        <v>153</v>
      </c>
      <c r="BJ31">
        <f>INDEX('Cat-4'!$1:$1048576,'NSS + ACT'!BF31,'NSS + ACT'!BI31)</f>
        <v>130.80000000000001</v>
      </c>
      <c r="BK31" s="126">
        <f t="shared" si="3"/>
        <v>1.0186915887850467</v>
      </c>
      <c r="BL31">
        <f t="shared" si="4"/>
        <v>623</v>
      </c>
      <c r="BM31" s="126">
        <f t="shared" si="5"/>
        <v>20.766666666666666</v>
      </c>
      <c r="BN31" s="126" t="s">
        <v>8784</v>
      </c>
      <c r="BO31" s="126">
        <f>MATCH(BB31,Sheet3!$D$4:$D$8,0)</f>
        <v>2</v>
      </c>
      <c r="BP31" s="126">
        <f>MATCH(BN31,Sheet3!$E$4:$H$4,0)</f>
        <v>3</v>
      </c>
      <c r="BQ31" s="132">
        <f>INDEX(Sheet3!$D$4:$H$8,'NSS + ACT'!BO31,'NSS + ACT'!BP31)</f>
        <v>0.05</v>
      </c>
      <c r="BR31" s="105">
        <f t="shared" si="6"/>
        <v>1793431.8056074767</v>
      </c>
      <c r="BS31" s="162">
        <f t="shared" si="7"/>
        <v>0.05</v>
      </c>
      <c r="BT31" s="105">
        <f t="shared" si="8"/>
        <v>1703760.2153271029</v>
      </c>
    </row>
    <row r="32" spans="1:72">
      <c r="A32" s="18">
        <f t="shared" si="9"/>
        <v>29</v>
      </c>
      <c r="B32" s="33">
        <v>351700027836</v>
      </c>
      <c r="C32" s="39">
        <v>42802</v>
      </c>
      <c r="D32" s="22" t="s">
        <v>170</v>
      </c>
      <c r="E32" s="22" t="s">
        <v>5941</v>
      </c>
      <c r="F32" s="107">
        <v>4</v>
      </c>
      <c r="G32" s="23" t="s">
        <v>119</v>
      </c>
      <c r="H32" s="52">
        <v>439662</v>
      </c>
      <c r="I32" s="30"/>
      <c r="J32" s="109">
        <v>1758648</v>
      </c>
      <c r="K32" s="36">
        <v>84139190</v>
      </c>
      <c r="L32" s="26">
        <v>7.4999999999999997E-2</v>
      </c>
      <c r="M32" s="26"/>
      <c r="N32" s="26">
        <v>0</v>
      </c>
      <c r="O32" s="60"/>
      <c r="P32" s="26">
        <v>0.1</v>
      </c>
      <c r="Q32" s="84"/>
      <c r="R32" s="26">
        <v>0.18</v>
      </c>
      <c r="S32" s="23" t="s">
        <v>1797</v>
      </c>
      <c r="T32" s="52">
        <v>131898.6</v>
      </c>
      <c r="U32" s="52">
        <v>0</v>
      </c>
      <c r="V32" s="52">
        <v>13189.86</v>
      </c>
      <c r="W32" s="52">
        <v>342672.56280000001</v>
      </c>
      <c r="X32" s="52">
        <v>487761.02280000004</v>
      </c>
      <c r="Y32" s="23" t="s">
        <v>5800</v>
      </c>
      <c r="Z32" s="23" t="s">
        <v>5942</v>
      </c>
      <c r="AA32" s="23" t="s">
        <v>5943</v>
      </c>
      <c r="AB32" s="33" t="e">
        <v>#N/A</v>
      </c>
      <c r="AC32" s="33" t="e">
        <v>#N/A</v>
      </c>
      <c r="AD32" s="48" t="e">
        <v>#N/A</v>
      </c>
      <c r="AE32" s="39" t="e">
        <v>#N/A</v>
      </c>
      <c r="AF32" s="53" t="e">
        <v>#N/A</v>
      </c>
      <c r="AG32" s="53" t="e">
        <v>#N/A</v>
      </c>
      <c r="AH32" s="39" t="e">
        <v>#N/A</v>
      </c>
      <c r="AI32" s="23" t="s">
        <v>385</v>
      </c>
      <c r="AJ32" s="54">
        <v>351700027836</v>
      </c>
      <c r="AK32" s="55">
        <v>948</v>
      </c>
      <c r="AL32" s="56">
        <v>42802</v>
      </c>
      <c r="AM32" s="57"/>
      <c r="AN32" s="33"/>
      <c r="AO32" s="48"/>
      <c r="AP32" s="23">
        <v>2000</v>
      </c>
      <c r="AQ32" s="23" t="s">
        <v>52</v>
      </c>
      <c r="AR32" s="23" t="s">
        <v>5943</v>
      </c>
      <c r="AS32" s="38" t="s">
        <v>53</v>
      </c>
      <c r="AT32" s="23"/>
      <c r="AU32" s="23" t="s">
        <v>3084</v>
      </c>
      <c r="AV32" s="99">
        <v>4</v>
      </c>
      <c r="AW32" s="101">
        <v>1758648</v>
      </c>
      <c r="AX32" s="29" t="s">
        <v>5711</v>
      </c>
      <c r="AY32" s="29"/>
      <c r="AZ32" s="21"/>
      <c r="BB32" s="115" t="s">
        <v>6983</v>
      </c>
      <c r="BC32" s="105">
        <f t="shared" si="1"/>
        <v>439662</v>
      </c>
      <c r="BD32" s="116">
        <v>43709</v>
      </c>
      <c r="BE32" s="141" t="s">
        <v>8477</v>
      </c>
      <c r="BF32">
        <f>MATCH(BE32,'Cat-4'!$A:$A,0)</f>
        <v>722</v>
      </c>
      <c r="BG32">
        <f>MATCH(BD32,'Cat-4'!$1:$1,0)</f>
        <v>93</v>
      </c>
      <c r="BH32">
        <f>INDEX('Cat-4'!$1:$1048576,'NSS + ACT'!BF32,'NSS + ACT'!BG32)</f>
        <v>113.9</v>
      </c>
      <c r="BI32">
        <f>MATCH($BI$1,'Cat-4'!$1:$1,0)</f>
        <v>153</v>
      </c>
      <c r="BJ32">
        <f>INDEX('Cat-4'!$1:$1048576,'NSS + ACT'!BF32,'NSS + ACT'!BI32)</f>
        <v>130.80000000000001</v>
      </c>
      <c r="BK32" s="126">
        <f t="shared" si="3"/>
        <v>1.1483757682177349</v>
      </c>
      <c r="BL32">
        <f t="shared" si="4"/>
        <v>1931</v>
      </c>
      <c r="BM32" s="126">
        <f t="shared" si="5"/>
        <v>64.36666666666666</v>
      </c>
      <c r="BN32" s="126" t="s">
        <v>8785</v>
      </c>
      <c r="BO32" s="126">
        <f>MATCH(BB32,Sheet3!$D$4:$D$8,0)</f>
        <v>2</v>
      </c>
      <c r="BP32" s="126">
        <f>MATCH(BN32,Sheet3!$E$4:$H$4,0)</f>
        <v>4</v>
      </c>
      <c r="BQ32" s="132">
        <f>INDEX(Sheet3!$D$4:$H$8,'NSS + ACT'!BO32,'NSS + ACT'!BP32)</f>
        <v>0.1</v>
      </c>
      <c r="BR32" s="105">
        <f t="shared" si="6"/>
        <v>2019588.7480245831</v>
      </c>
      <c r="BS32" s="162">
        <f t="shared" si="7"/>
        <v>0.1</v>
      </c>
      <c r="BT32" s="105">
        <f t="shared" si="8"/>
        <v>1817629.8732221248</v>
      </c>
    </row>
    <row r="33" spans="1:72">
      <c r="A33" s="18">
        <f t="shared" si="9"/>
        <v>30</v>
      </c>
      <c r="B33" s="33">
        <v>292008611134</v>
      </c>
      <c r="C33" s="39">
        <v>44134</v>
      </c>
      <c r="D33" s="22" t="s">
        <v>6396</v>
      </c>
      <c r="E33" s="22" t="s">
        <v>6397</v>
      </c>
      <c r="F33" s="110">
        <v>28.597000000000001</v>
      </c>
      <c r="G33" s="23" t="s">
        <v>326</v>
      </c>
      <c r="H33" s="52">
        <v>58085.519460083226</v>
      </c>
      <c r="I33" s="30"/>
      <c r="J33" s="109">
        <v>1661071.6</v>
      </c>
      <c r="K33" s="33" t="s">
        <v>6398</v>
      </c>
      <c r="L33" s="26">
        <v>7.4999999999999997E-2</v>
      </c>
      <c r="M33" s="26" t="s">
        <v>6383</v>
      </c>
      <c r="N33" s="26">
        <v>0</v>
      </c>
      <c r="O33" s="60"/>
      <c r="P33" s="26">
        <v>0.1</v>
      </c>
      <c r="Q33" s="84"/>
      <c r="R33" s="26">
        <v>0.18</v>
      </c>
      <c r="S33" s="23" t="s">
        <v>6399</v>
      </c>
      <c r="T33" s="52">
        <v>124580.37</v>
      </c>
      <c r="U33" s="52">
        <v>0</v>
      </c>
      <c r="V33" s="52">
        <v>12458.037</v>
      </c>
      <c r="W33" s="52">
        <v>323659.80126000004</v>
      </c>
      <c r="X33" s="52">
        <v>460698.20826000004</v>
      </c>
      <c r="Y33" s="23" t="s">
        <v>6223</v>
      </c>
      <c r="Z33" s="23" t="s">
        <v>6400</v>
      </c>
      <c r="AA33" s="23" t="s">
        <v>6401</v>
      </c>
      <c r="AB33" s="33">
        <v>292008611134</v>
      </c>
      <c r="AC33" s="33" t="s">
        <v>6402</v>
      </c>
      <c r="AD33" s="39">
        <v>44134</v>
      </c>
      <c r="AE33" s="39">
        <v>44133</v>
      </c>
      <c r="AF33" s="53" t="e">
        <v>#N/A</v>
      </c>
      <c r="AG33" s="53" t="e">
        <v>#N/A</v>
      </c>
      <c r="AH33" s="39" t="e">
        <v>#N/A</v>
      </c>
      <c r="AI33" s="23" t="s">
        <v>51</v>
      </c>
      <c r="AJ33" s="59"/>
      <c r="AK33" s="59"/>
      <c r="AL33" s="48"/>
      <c r="AM33" s="60"/>
      <c r="AN33" s="33"/>
      <c r="AO33" s="48"/>
      <c r="AP33" s="23">
        <v>2000</v>
      </c>
      <c r="AQ33" s="23" t="s">
        <v>52</v>
      </c>
      <c r="AR33" s="23" t="s">
        <v>6401</v>
      </c>
      <c r="AS33" s="38" t="s">
        <v>53</v>
      </c>
      <c r="AT33" s="23"/>
      <c r="AU33" s="23">
        <v>4921</v>
      </c>
      <c r="AV33" s="99">
        <v>28.597000000000001</v>
      </c>
      <c r="AW33" s="101">
        <v>1661071.6</v>
      </c>
      <c r="AX33" s="29" t="s">
        <v>5711</v>
      </c>
      <c r="AY33" s="29"/>
      <c r="AZ33" s="21"/>
      <c r="BA33">
        <f t="shared" ref="BA33:BA38" si="11">$BA$2-AE33</f>
        <v>1505</v>
      </c>
      <c r="BB33" s="115" t="s">
        <v>6983</v>
      </c>
      <c r="BC33" s="105">
        <f t="shared" si="1"/>
        <v>58085.519460083226</v>
      </c>
      <c r="BD33" s="116">
        <f t="shared" si="2"/>
        <v>44105</v>
      </c>
      <c r="BE33" s="141" t="s">
        <v>8477</v>
      </c>
      <c r="BF33">
        <f>MATCH(BE33,'Cat-4'!$A:$A,0)</f>
        <v>722</v>
      </c>
      <c r="BG33">
        <f>MATCH(BD33,'Cat-4'!$1:$1,0)</f>
        <v>106</v>
      </c>
      <c r="BH33">
        <f>INDEX('Cat-4'!$1:$1048576,'NSS + ACT'!BF33,'NSS + ACT'!BG33)</f>
        <v>114.2</v>
      </c>
      <c r="BI33">
        <f>MATCH($BI$1,'Cat-4'!$1:$1,0)</f>
        <v>153</v>
      </c>
      <c r="BJ33">
        <f>INDEX('Cat-4'!$1:$1048576,'NSS + ACT'!BF33,'NSS + ACT'!BI33)</f>
        <v>130.80000000000001</v>
      </c>
      <c r="BK33" s="126">
        <f t="shared" si="3"/>
        <v>1.1453590192644485</v>
      </c>
      <c r="BL33">
        <f t="shared" si="4"/>
        <v>1535</v>
      </c>
      <c r="BM33" s="126">
        <f t="shared" si="5"/>
        <v>51.166666666666664</v>
      </c>
      <c r="BN33" s="126" t="s">
        <v>8785</v>
      </c>
      <c r="BO33" s="126">
        <f>MATCH(BB33,Sheet3!$D$4:$D$8,0)</f>
        <v>2</v>
      </c>
      <c r="BP33" s="126">
        <f>MATCH(BN33,Sheet3!$E$4:$H$4,0)</f>
        <v>4</v>
      </c>
      <c r="BQ33" s="132">
        <f>INDEX(Sheet3!$D$4:$H$8,'NSS + ACT'!BO33,'NSS + ACT'!BP33)</f>
        <v>0.1</v>
      </c>
      <c r="BR33" s="105">
        <f t="shared" si="6"/>
        <v>1902523.3387040284</v>
      </c>
      <c r="BS33" s="162">
        <f t="shared" si="7"/>
        <v>0.1</v>
      </c>
      <c r="BT33" s="105">
        <f t="shared" si="8"/>
        <v>1712271.0048336256</v>
      </c>
    </row>
    <row r="34" spans="1:72">
      <c r="A34" s="18">
        <f t="shared" si="9"/>
        <v>31</v>
      </c>
      <c r="B34" s="61">
        <v>291802116185</v>
      </c>
      <c r="C34" s="39">
        <v>43173</v>
      </c>
      <c r="D34" s="22" t="s">
        <v>3850</v>
      </c>
      <c r="E34" s="22" t="s">
        <v>3851</v>
      </c>
      <c r="F34" s="110">
        <v>2600</v>
      </c>
      <c r="G34" s="23" t="s">
        <v>321</v>
      </c>
      <c r="H34" s="52">
        <v>637.045426923077</v>
      </c>
      <c r="I34" s="30"/>
      <c r="J34" s="109">
        <v>1656318.11</v>
      </c>
      <c r="K34" s="23">
        <v>29029090</v>
      </c>
      <c r="L34" s="26">
        <v>2.5000000000000001E-2</v>
      </c>
      <c r="M34" s="40">
        <v>0</v>
      </c>
      <c r="N34" s="62">
        <v>0</v>
      </c>
      <c r="O34" s="52">
        <v>0</v>
      </c>
      <c r="P34" s="26">
        <v>0.1</v>
      </c>
      <c r="Q34" s="52">
        <v>0</v>
      </c>
      <c r="R34" s="63">
        <v>0.18</v>
      </c>
      <c r="S34" s="23" t="s">
        <v>3827</v>
      </c>
      <c r="T34" s="52">
        <v>41407.952750000004</v>
      </c>
      <c r="U34" s="52">
        <v>0</v>
      </c>
      <c r="V34" s="52">
        <v>4140.7952750000004</v>
      </c>
      <c r="W34" s="52">
        <v>306336.03444449999</v>
      </c>
      <c r="X34" s="52">
        <v>351884.78246949997</v>
      </c>
      <c r="Y34" s="23" t="s">
        <v>3695</v>
      </c>
      <c r="Z34" s="23" t="s">
        <v>3852</v>
      </c>
      <c r="AA34" s="23" t="s">
        <v>3853</v>
      </c>
      <c r="AB34" s="33">
        <v>291802116185</v>
      </c>
      <c r="AC34" s="33" t="s">
        <v>3854</v>
      </c>
      <c r="AD34" s="39">
        <v>43173</v>
      </c>
      <c r="AE34" s="39">
        <v>43167</v>
      </c>
      <c r="AF34" s="53" t="e">
        <v>#N/A</v>
      </c>
      <c r="AG34" s="53" t="e">
        <v>#N/A</v>
      </c>
      <c r="AH34" s="39" t="e">
        <v>#N/A</v>
      </c>
      <c r="AI34" s="23" t="s">
        <v>51</v>
      </c>
      <c r="AJ34" s="59"/>
      <c r="AK34" s="59"/>
      <c r="AL34" s="48"/>
      <c r="AM34" s="60"/>
      <c r="AN34" s="33"/>
      <c r="AO34" s="48"/>
      <c r="AP34" s="23">
        <v>2000</v>
      </c>
      <c r="AQ34" s="23" t="s">
        <v>329</v>
      </c>
      <c r="AR34" s="23" t="s">
        <v>3853</v>
      </c>
      <c r="AS34" s="38" t="s">
        <v>53</v>
      </c>
      <c r="AT34" s="23"/>
      <c r="AU34" s="64">
        <v>555</v>
      </c>
      <c r="AV34" s="99">
        <v>2600</v>
      </c>
      <c r="AW34" s="102">
        <v>1656318.11</v>
      </c>
      <c r="AX34" s="29" t="s">
        <v>701</v>
      </c>
      <c r="AY34" s="29"/>
      <c r="AZ34" s="25"/>
      <c r="BA34">
        <f t="shared" si="11"/>
        <v>2471</v>
      </c>
      <c r="BB34" s="115" t="s">
        <v>6986</v>
      </c>
      <c r="BC34" s="105">
        <f t="shared" si="1"/>
        <v>637.045426923077</v>
      </c>
      <c r="BD34" s="116">
        <f t="shared" si="2"/>
        <v>43160</v>
      </c>
      <c r="BE34" s="141" t="s">
        <v>7762</v>
      </c>
      <c r="BF34">
        <f>MATCH(BE34,'Cat-4'!$A:$A,0)</f>
        <v>364</v>
      </c>
      <c r="BG34">
        <f>MATCH(BD34,'Cat-4'!$1:$1,0)</f>
        <v>75</v>
      </c>
      <c r="BH34">
        <f>INDEX('Cat-4'!$1:$1048576,'NSS + ACT'!BF34,'NSS + ACT'!BG34)</f>
        <v>115.5</v>
      </c>
      <c r="BI34">
        <f>MATCH($BI$1,'Cat-4'!$1:$1,0)</f>
        <v>153</v>
      </c>
      <c r="BJ34">
        <f>INDEX('Cat-4'!$1:$1048576,'NSS + ACT'!BF34,'NSS + ACT'!BI34)</f>
        <v>136.4</v>
      </c>
      <c r="BK34" s="126">
        <f t="shared" si="3"/>
        <v>1.180952380952381</v>
      </c>
      <c r="BL34">
        <f t="shared" si="4"/>
        <v>2480</v>
      </c>
      <c r="BM34" s="126">
        <f t="shared" si="5"/>
        <v>82.666666666666671</v>
      </c>
      <c r="BN34" s="126" t="s">
        <v>8785</v>
      </c>
      <c r="BO34" s="126">
        <f>MATCH(BB34,Sheet3!$D$4:$D$8,0)</f>
        <v>3</v>
      </c>
      <c r="BP34" s="126">
        <f>MATCH(BN34,Sheet3!$E$4:$H$4,0)</f>
        <v>4</v>
      </c>
      <c r="BQ34" s="132">
        <f>INDEX(Sheet3!$D$4:$H$8,'NSS + ACT'!BO34,'NSS + ACT'!BP34)</f>
        <v>0.5</v>
      </c>
      <c r="BR34" s="105">
        <f t="shared" si="6"/>
        <v>1956032.8156190477</v>
      </c>
      <c r="BS34" s="162">
        <f t="shared" si="7"/>
        <v>0.5</v>
      </c>
      <c r="BT34" s="105">
        <f t="shared" si="8"/>
        <v>978016.40780952387</v>
      </c>
    </row>
    <row r="35" spans="1:72">
      <c r="A35" s="18">
        <f t="shared" si="9"/>
        <v>32</v>
      </c>
      <c r="B35" s="61">
        <v>292104948693</v>
      </c>
      <c r="C35" s="39">
        <v>44343</v>
      </c>
      <c r="D35" s="22" t="s">
        <v>229</v>
      </c>
      <c r="E35" s="22" t="s">
        <v>2462</v>
      </c>
      <c r="F35" s="110">
        <v>3</v>
      </c>
      <c r="G35" s="23" t="s">
        <v>79</v>
      </c>
      <c r="H35" s="52">
        <v>546014</v>
      </c>
      <c r="I35" s="30"/>
      <c r="J35" s="109">
        <v>1638042</v>
      </c>
      <c r="K35" s="23" t="s">
        <v>2463</v>
      </c>
      <c r="L35" s="26">
        <v>7.4999999999999997E-2</v>
      </c>
      <c r="M35" s="40">
        <v>0</v>
      </c>
      <c r="N35" s="62">
        <v>0</v>
      </c>
      <c r="O35" s="52"/>
      <c r="P35" s="26">
        <v>0.1</v>
      </c>
      <c r="Q35" s="52">
        <v>0</v>
      </c>
      <c r="R35" s="63">
        <v>0.18</v>
      </c>
      <c r="S35" s="23" t="s">
        <v>777</v>
      </c>
      <c r="T35" s="52">
        <v>122853.15</v>
      </c>
      <c r="U35" s="52">
        <v>0</v>
      </c>
      <c r="V35" s="52">
        <v>12285.315000000001</v>
      </c>
      <c r="W35" s="52">
        <v>319172.48369999998</v>
      </c>
      <c r="X35" s="52">
        <v>454310.94869999995</v>
      </c>
      <c r="Y35" s="23" t="s">
        <v>2273</v>
      </c>
      <c r="Z35" s="23" t="s">
        <v>2464</v>
      </c>
      <c r="AA35" s="23" t="s">
        <v>2465</v>
      </c>
      <c r="AB35" s="33">
        <v>292104948693</v>
      </c>
      <c r="AC35" s="33" t="s">
        <v>2466</v>
      </c>
      <c r="AD35" s="48">
        <v>44343</v>
      </c>
      <c r="AE35" s="39">
        <v>44340</v>
      </c>
      <c r="AF35" s="53" t="e">
        <v>#N/A</v>
      </c>
      <c r="AG35" s="53" t="e">
        <v>#N/A</v>
      </c>
      <c r="AH35" s="39" t="e">
        <v>#N/A</v>
      </c>
      <c r="AI35" s="23" t="s">
        <v>51</v>
      </c>
      <c r="AJ35" s="54"/>
      <c r="AK35" s="55"/>
      <c r="AL35" s="56"/>
      <c r="AM35" s="57"/>
      <c r="AN35" s="33"/>
      <c r="AO35" s="48"/>
      <c r="AP35" s="23">
        <v>2000</v>
      </c>
      <c r="AQ35" s="23" t="s">
        <v>52</v>
      </c>
      <c r="AR35" s="23" t="s">
        <v>2465</v>
      </c>
      <c r="AS35" s="38" t="s">
        <v>53</v>
      </c>
      <c r="AT35" s="23"/>
      <c r="AU35" s="64" t="s">
        <v>2467</v>
      </c>
      <c r="AV35" s="99">
        <v>3</v>
      </c>
      <c r="AW35" s="102">
        <v>1638042</v>
      </c>
      <c r="AX35" s="29" t="s">
        <v>701</v>
      </c>
      <c r="AY35" s="29"/>
      <c r="AZ35" s="25" t="s">
        <v>853</v>
      </c>
      <c r="BA35">
        <f t="shared" si="11"/>
        <v>1298</v>
      </c>
      <c r="BB35" s="115" t="s">
        <v>6983</v>
      </c>
      <c r="BC35" s="105">
        <f t="shared" si="1"/>
        <v>546014</v>
      </c>
      <c r="BD35" s="116">
        <f t="shared" si="2"/>
        <v>44317</v>
      </c>
      <c r="BE35" s="141" t="s">
        <v>8477</v>
      </c>
      <c r="BF35">
        <f>MATCH(BE35,'Cat-4'!$A:$A,0)</f>
        <v>722</v>
      </c>
      <c r="BG35">
        <f>MATCH(BD35,'Cat-4'!$1:$1,0)</f>
        <v>113</v>
      </c>
      <c r="BH35">
        <f>INDEX('Cat-4'!$1:$1048576,'NSS + ACT'!BF35,'NSS + ACT'!BG35)</f>
        <v>117.3</v>
      </c>
      <c r="BI35">
        <f>MATCH($BI$1,'Cat-4'!$1:$1,0)</f>
        <v>153</v>
      </c>
      <c r="BJ35">
        <f>INDEX('Cat-4'!$1:$1048576,'NSS + ACT'!BF35,'NSS + ACT'!BI35)</f>
        <v>130.80000000000001</v>
      </c>
      <c r="BK35" s="126">
        <f t="shared" si="3"/>
        <v>1.1150895140664963</v>
      </c>
      <c r="BL35">
        <f t="shared" si="4"/>
        <v>1323</v>
      </c>
      <c r="BM35" s="126">
        <f t="shared" si="5"/>
        <v>44.1</v>
      </c>
      <c r="BN35" s="126" t="s">
        <v>8785</v>
      </c>
      <c r="BO35" s="126">
        <f>MATCH(BB35,Sheet3!$D$4:$D$8,0)</f>
        <v>2</v>
      </c>
      <c r="BP35" s="126">
        <f>MATCH(BN35,Sheet3!$E$4:$H$4,0)</f>
        <v>4</v>
      </c>
      <c r="BQ35" s="132">
        <f>INDEX(Sheet3!$D$4:$H$8,'NSS + ACT'!BO35,'NSS + ACT'!BP35)</f>
        <v>0.1</v>
      </c>
      <c r="BR35" s="105">
        <f t="shared" si="6"/>
        <v>1826563.4578005117</v>
      </c>
      <c r="BS35" s="162">
        <f t="shared" si="7"/>
        <v>0.1</v>
      </c>
      <c r="BT35" s="105">
        <f t="shared" si="8"/>
        <v>1643907.1120204607</v>
      </c>
    </row>
    <row r="36" spans="1:72">
      <c r="A36" s="18">
        <f t="shared" si="9"/>
        <v>33</v>
      </c>
      <c r="B36" s="33">
        <v>292313720016</v>
      </c>
      <c r="C36" s="39">
        <v>45286</v>
      </c>
      <c r="D36" s="22" t="s">
        <v>4917</v>
      </c>
      <c r="E36" s="22" t="s">
        <v>5186</v>
      </c>
      <c r="F36" s="110">
        <v>45.42</v>
      </c>
      <c r="G36" s="23" t="s">
        <v>96</v>
      </c>
      <c r="H36" s="58">
        <v>22200.175913694406</v>
      </c>
      <c r="I36" s="30"/>
      <c r="J36" s="101">
        <v>1008331.99</v>
      </c>
      <c r="K36" s="33">
        <v>73041110</v>
      </c>
      <c r="L36" s="26">
        <v>0.1</v>
      </c>
      <c r="M36" s="40" t="s">
        <v>742</v>
      </c>
      <c r="N36" s="40">
        <v>0</v>
      </c>
      <c r="O36" s="35">
        <v>0</v>
      </c>
      <c r="P36" s="63">
        <v>0.1</v>
      </c>
      <c r="Q36" s="52">
        <v>0</v>
      </c>
      <c r="R36" s="63">
        <v>0.18</v>
      </c>
      <c r="S36" s="23" t="s">
        <v>3596</v>
      </c>
      <c r="T36" s="52">
        <v>100833.19900000001</v>
      </c>
      <c r="U36" s="52">
        <v>0</v>
      </c>
      <c r="V36" s="52">
        <v>10083.319900000002</v>
      </c>
      <c r="W36" s="52">
        <v>201464.73160199999</v>
      </c>
      <c r="X36" s="52">
        <v>312381.25050199998</v>
      </c>
      <c r="Y36" s="23" t="s">
        <v>5155</v>
      </c>
      <c r="Z36" s="23" t="s">
        <v>5187</v>
      </c>
      <c r="AA36" s="23" t="s">
        <v>5188</v>
      </c>
      <c r="AB36" s="33">
        <v>292313720016</v>
      </c>
      <c r="AC36" s="33" t="s">
        <v>5184</v>
      </c>
      <c r="AD36" s="39">
        <v>45286</v>
      </c>
      <c r="AE36" s="39">
        <v>45285</v>
      </c>
      <c r="AF36" s="53" t="e">
        <v>#N/A</v>
      </c>
      <c r="AG36" s="53" t="e">
        <v>#N/A</v>
      </c>
      <c r="AH36" s="39" t="e">
        <v>#N/A</v>
      </c>
      <c r="AI36" s="23" t="s">
        <v>51</v>
      </c>
      <c r="AJ36" s="59"/>
      <c r="AK36" s="59"/>
      <c r="AL36" s="48"/>
      <c r="AM36" s="60"/>
      <c r="AN36" s="33"/>
      <c r="AO36" s="48"/>
      <c r="AP36" s="23">
        <v>2000</v>
      </c>
      <c r="AQ36" s="23" t="s">
        <v>52</v>
      </c>
      <c r="AR36" s="23" t="s">
        <v>5188</v>
      </c>
      <c r="AS36" s="38" t="s">
        <v>518</v>
      </c>
      <c r="AT36" s="23"/>
      <c r="AU36" s="23" t="s">
        <v>5185</v>
      </c>
      <c r="AV36" s="99">
        <v>45.42</v>
      </c>
      <c r="AW36" s="101">
        <v>1635074.6499999899</v>
      </c>
      <c r="AX36" s="29" t="s">
        <v>4770</v>
      </c>
      <c r="AY36" s="29"/>
      <c r="AZ36" s="30" t="s">
        <v>702</v>
      </c>
      <c r="BA36">
        <f t="shared" si="11"/>
        <v>353</v>
      </c>
      <c r="BB36" s="115" t="s">
        <v>6983</v>
      </c>
      <c r="BC36" s="105">
        <f t="shared" si="1"/>
        <v>35999.001541171063</v>
      </c>
      <c r="BD36" s="116">
        <f t="shared" si="2"/>
        <v>45261</v>
      </c>
      <c r="BE36" s="141" t="s">
        <v>8477</v>
      </c>
      <c r="BF36">
        <f>MATCH(BE36,'Cat-4'!$A:$A,0)</f>
        <v>722</v>
      </c>
      <c r="BG36">
        <f>MATCH(BD36,'Cat-4'!$1:$1,0)</f>
        <v>144</v>
      </c>
      <c r="BH36">
        <f>INDEX('Cat-4'!$1:$1048576,'NSS + ACT'!BF36,'NSS + ACT'!BG36)</f>
        <v>129.4</v>
      </c>
      <c r="BI36">
        <f>MATCH($BI$1,'Cat-4'!$1:$1,0)</f>
        <v>153</v>
      </c>
      <c r="BJ36">
        <f>INDEX('Cat-4'!$1:$1048576,'NSS + ACT'!BF36,'NSS + ACT'!BI36)</f>
        <v>130.80000000000001</v>
      </c>
      <c r="BK36" s="126">
        <f t="shared" si="3"/>
        <v>1.0108191653786709</v>
      </c>
      <c r="BL36">
        <f t="shared" si="4"/>
        <v>379</v>
      </c>
      <c r="BM36" s="126">
        <f t="shared" si="5"/>
        <v>12.633333333333333</v>
      </c>
      <c r="BN36" s="126" t="s">
        <v>8784</v>
      </c>
      <c r="BO36" s="126">
        <f>MATCH(BB36,Sheet3!$D$4:$D$8,0)</f>
        <v>2</v>
      </c>
      <c r="BP36" s="126">
        <f>MATCH(BN36,Sheet3!$E$4:$H$4,0)</f>
        <v>3</v>
      </c>
      <c r="BQ36" s="132">
        <f>INDEX(Sheet3!$D$4:$H$8,'NSS + ACT'!BO36,'NSS + ACT'!BP36)</f>
        <v>0.05</v>
      </c>
      <c r="BR36" s="105">
        <f t="shared" si="6"/>
        <v>1652764.7930448123</v>
      </c>
      <c r="BS36" s="162">
        <f t="shared" si="7"/>
        <v>0.05</v>
      </c>
      <c r="BT36" s="105">
        <f t="shared" si="8"/>
        <v>1570126.5533925716</v>
      </c>
    </row>
    <row r="37" spans="1:72">
      <c r="A37" s="18">
        <f t="shared" si="9"/>
        <v>34</v>
      </c>
      <c r="B37" s="61">
        <v>291811065125</v>
      </c>
      <c r="C37" s="39">
        <v>43451</v>
      </c>
      <c r="D37" s="22" t="s">
        <v>601</v>
      </c>
      <c r="E37" s="22" t="s">
        <v>4651</v>
      </c>
      <c r="F37" s="110">
        <v>5660</v>
      </c>
      <c r="G37" s="23" t="s">
        <v>49</v>
      </c>
      <c r="H37" s="52">
        <v>277.67843816254418</v>
      </c>
      <c r="I37" s="30"/>
      <c r="J37" s="109">
        <v>1571659.96</v>
      </c>
      <c r="K37" s="23">
        <v>55081000</v>
      </c>
      <c r="L37" s="26">
        <v>0.05</v>
      </c>
      <c r="M37" s="40">
        <v>0</v>
      </c>
      <c r="N37" s="62">
        <v>0</v>
      </c>
      <c r="O37" s="52">
        <v>0</v>
      </c>
      <c r="P37" s="26">
        <v>0.1</v>
      </c>
      <c r="Q37" s="52">
        <v>0</v>
      </c>
      <c r="R37" s="63">
        <v>0.12</v>
      </c>
      <c r="S37" s="23" t="s">
        <v>4652</v>
      </c>
      <c r="T37" s="52">
        <v>78582.998000000007</v>
      </c>
      <c r="U37" s="52">
        <v>0</v>
      </c>
      <c r="V37" s="52">
        <v>7858.2998000000007</v>
      </c>
      <c r="W37" s="52">
        <v>198972.15093599996</v>
      </c>
      <c r="X37" s="52">
        <v>285413.44873599999</v>
      </c>
      <c r="Y37" s="23" t="s">
        <v>4646</v>
      </c>
      <c r="Z37" s="23" t="s">
        <v>4653</v>
      </c>
      <c r="AA37" s="23" t="s">
        <v>4654</v>
      </c>
      <c r="AB37" s="33">
        <v>291811065125</v>
      </c>
      <c r="AC37" s="33" t="s">
        <v>4655</v>
      </c>
      <c r="AD37" s="39">
        <v>43451</v>
      </c>
      <c r="AE37" s="39">
        <v>43448</v>
      </c>
      <c r="AF37" s="53" t="e">
        <v>#N/A</v>
      </c>
      <c r="AG37" s="53" t="e">
        <v>#N/A</v>
      </c>
      <c r="AH37" s="39" t="e">
        <v>#N/A</v>
      </c>
      <c r="AI37" s="23" t="s">
        <v>51</v>
      </c>
      <c r="AJ37" s="59"/>
      <c r="AK37" s="59"/>
      <c r="AL37" s="48"/>
      <c r="AM37" s="60"/>
      <c r="AN37" s="33"/>
      <c r="AO37" s="48"/>
      <c r="AP37" s="23">
        <v>2000</v>
      </c>
      <c r="AQ37" s="23" t="s">
        <v>64</v>
      </c>
      <c r="AR37" s="23" t="s">
        <v>4654</v>
      </c>
      <c r="AS37" s="38" t="s">
        <v>53</v>
      </c>
      <c r="AT37" s="23"/>
      <c r="AU37" s="64">
        <v>149</v>
      </c>
      <c r="AV37" s="99">
        <v>5660</v>
      </c>
      <c r="AW37" s="102">
        <v>1571659.96</v>
      </c>
      <c r="AX37" s="29" t="s">
        <v>701</v>
      </c>
      <c r="AY37" s="29"/>
      <c r="AZ37" s="25">
        <v>1</v>
      </c>
      <c r="BA37">
        <f t="shared" si="11"/>
        <v>2190</v>
      </c>
      <c r="BB37" s="115" t="s">
        <v>6986</v>
      </c>
      <c r="BC37" s="105">
        <f t="shared" si="1"/>
        <v>277.67843816254418</v>
      </c>
      <c r="BD37" s="116">
        <f t="shared" si="2"/>
        <v>43435</v>
      </c>
      <c r="BE37" s="141" t="s">
        <v>7762</v>
      </c>
      <c r="BF37">
        <f>MATCH(BE37,'Cat-4'!$A:$A,0)</f>
        <v>364</v>
      </c>
      <c r="BG37">
        <f>MATCH(BD37,'Cat-4'!$1:$1,0)</f>
        <v>84</v>
      </c>
      <c r="BH37">
        <f>INDEX('Cat-4'!$1:$1048576,'NSS + ACT'!BF37,'NSS + ACT'!BG37)</f>
        <v>120</v>
      </c>
      <c r="BI37">
        <f>MATCH($BI$1,'Cat-4'!$1:$1,0)</f>
        <v>153</v>
      </c>
      <c r="BJ37">
        <f>INDEX('Cat-4'!$1:$1048576,'NSS + ACT'!BF37,'NSS + ACT'!BI37)</f>
        <v>136.4</v>
      </c>
      <c r="BK37" s="126">
        <f t="shared" si="3"/>
        <v>1.1366666666666667</v>
      </c>
      <c r="BL37">
        <f t="shared" si="4"/>
        <v>2205</v>
      </c>
      <c r="BM37" s="126">
        <f t="shared" si="5"/>
        <v>73.5</v>
      </c>
      <c r="BN37" s="126" t="s">
        <v>8785</v>
      </c>
      <c r="BO37" s="126">
        <f>MATCH(BB37,Sheet3!$D$4:$D$8,0)</f>
        <v>3</v>
      </c>
      <c r="BP37" s="126">
        <f>MATCH(BN37,Sheet3!$E$4:$H$4,0)</f>
        <v>4</v>
      </c>
      <c r="BQ37" s="132">
        <f>INDEX(Sheet3!$D$4:$H$8,'NSS + ACT'!BO37,'NSS + ACT'!BP37)</f>
        <v>0.5</v>
      </c>
      <c r="BR37" s="105">
        <f t="shared" si="6"/>
        <v>1786453.4878666666</v>
      </c>
      <c r="BS37" s="162">
        <f t="shared" si="7"/>
        <v>0.5</v>
      </c>
      <c r="BT37" s="105">
        <f t="shared" si="8"/>
        <v>893226.74393333332</v>
      </c>
    </row>
    <row r="38" spans="1:72">
      <c r="A38" s="18">
        <f t="shared" si="9"/>
        <v>35</v>
      </c>
      <c r="B38" s="33">
        <v>292009920661</v>
      </c>
      <c r="C38" s="39">
        <v>44175</v>
      </c>
      <c r="D38" s="22" t="s">
        <v>6067</v>
      </c>
      <c r="E38" s="22" t="s">
        <v>6068</v>
      </c>
      <c r="F38" s="107">
        <v>12320</v>
      </c>
      <c r="G38" s="23" t="s">
        <v>120</v>
      </c>
      <c r="H38" s="52">
        <v>63.311688311688314</v>
      </c>
      <c r="I38" s="30"/>
      <c r="J38" s="109">
        <v>780000</v>
      </c>
      <c r="K38" s="33">
        <v>27011990</v>
      </c>
      <c r="L38" s="26">
        <v>2.5000000000000001E-2</v>
      </c>
      <c r="M38" s="26" t="s">
        <v>6069</v>
      </c>
      <c r="N38" s="26">
        <v>0</v>
      </c>
      <c r="O38" s="60"/>
      <c r="P38" s="26">
        <v>0.1</v>
      </c>
      <c r="Q38" s="84"/>
      <c r="R38" s="26">
        <v>0.05</v>
      </c>
      <c r="S38" s="23" t="s">
        <v>6070</v>
      </c>
      <c r="T38" s="52">
        <v>19500</v>
      </c>
      <c r="U38" s="52">
        <v>0</v>
      </c>
      <c r="V38" s="52">
        <v>1950</v>
      </c>
      <c r="W38" s="52">
        <v>40072.5</v>
      </c>
      <c r="X38" s="52">
        <v>61522.5</v>
      </c>
      <c r="Y38" s="23" t="s">
        <v>5950</v>
      </c>
      <c r="Z38" s="23" t="s">
        <v>6071</v>
      </c>
      <c r="AA38" s="23" t="s">
        <v>6072</v>
      </c>
      <c r="AB38" s="33">
        <v>292009920661</v>
      </c>
      <c r="AC38" s="33" t="s">
        <v>6073</v>
      </c>
      <c r="AD38" s="39">
        <v>44175</v>
      </c>
      <c r="AE38" s="39">
        <v>44174</v>
      </c>
      <c r="AF38" s="53" t="e">
        <v>#N/A</v>
      </c>
      <c r="AG38" s="53" t="e">
        <v>#N/A</v>
      </c>
      <c r="AH38" s="39" t="e">
        <v>#N/A</v>
      </c>
      <c r="AI38" s="23" t="s">
        <v>51</v>
      </c>
      <c r="AJ38" s="59"/>
      <c r="AK38" s="59"/>
      <c r="AL38" s="48"/>
      <c r="AM38" s="60"/>
      <c r="AN38" s="33"/>
      <c r="AO38" s="48"/>
      <c r="AP38" s="23">
        <v>2000</v>
      </c>
      <c r="AQ38" s="23" t="s">
        <v>329</v>
      </c>
      <c r="AR38" s="23" t="s">
        <v>6072</v>
      </c>
      <c r="AS38" s="38" t="s">
        <v>53</v>
      </c>
      <c r="AT38" s="23"/>
      <c r="AU38" s="23">
        <v>9885</v>
      </c>
      <c r="AV38" s="99">
        <v>12320</v>
      </c>
      <c r="AW38" s="101">
        <v>1568846.8</v>
      </c>
      <c r="AX38" s="29" t="s">
        <v>5711</v>
      </c>
      <c r="AY38" s="29"/>
      <c r="AZ38" s="21"/>
      <c r="BA38">
        <f t="shared" si="11"/>
        <v>1464</v>
      </c>
      <c r="BB38" s="115" t="s">
        <v>6986</v>
      </c>
      <c r="BC38" s="105">
        <f t="shared" si="1"/>
        <v>127.34146103896104</v>
      </c>
      <c r="BD38" s="116">
        <f t="shared" si="2"/>
        <v>44166</v>
      </c>
      <c r="BE38" s="141" t="s">
        <v>7762</v>
      </c>
      <c r="BF38">
        <f>MATCH(BE38,'Cat-4'!$A:$A,0)</f>
        <v>364</v>
      </c>
      <c r="BG38">
        <f>MATCH(BD38,'Cat-4'!$1:$1,0)</f>
        <v>108</v>
      </c>
      <c r="BH38">
        <f>INDEX('Cat-4'!$1:$1048576,'NSS + ACT'!BF38,'NSS + ACT'!BG38)</f>
        <v>119.3</v>
      </c>
      <c r="BI38">
        <f>MATCH($BI$1,'Cat-4'!$1:$1,0)</f>
        <v>153</v>
      </c>
      <c r="BJ38">
        <f>INDEX('Cat-4'!$1:$1048576,'NSS + ACT'!BF38,'NSS + ACT'!BI38)</f>
        <v>136.4</v>
      </c>
      <c r="BK38" s="126">
        <f t="shared" si="3"/>
        <v>1.1433361274098912</v>
      </c>
      <c r="BL38">
        <f t="shared" si="4"/>
        <v>1474</v>
      </c>
      <c r="BM38" s="126">
        <f t="shared" si="5"/>
        <v>49.133333333333333</v>
      </c>
      <c r="BN38" s="126" t="s">
        <v>8785</v>
      </c>
      <c r="BO38" s="126">
        <f>MATCH(BB38,Sheet3!$D$4:$D$8,0)</f>
        <v>3</v>
      </c>
      <c r="BP38" s="126">
        <f>MATCH(BN38,Sheet3!$E$4:$H$4,0)</f>
        <v>4</v>
      </c>
      <c r="BQ38" s="132">
        <f>INDEX(Sheet3!$D$4:$H$8,'NSS + ACT'!BO38,'NSS + ACT'!BP38)</f>
        <v>0.5</v>
      </c>
      <c r="BR38" s="105">
        <f t="shared" si="6"/>
        <v>1793719.2248114001</v>
      </c>
      <c r="BS38" s="162">
        <f t="shared" si="7"/>
        <v>0.5</v>
      </c>
      <c r="BT38" s="105">
        <f t="shared" si="8"/>
        <v>896859.61240570003</v>
      </c>
    </row>
    <row r="39" spans="1:72">
      <c r="A39" s="18">
        <f t="shared" si="9"/>
        <v>36</v>
      </c>
      <c r="B39" s="33"/>
      <c r="C39" s="48"/>
      <c r="D39" s="22" t="s">
        <v>82</v>
      </c>
      <c r="E39" s="22" t="s">
        <v>6966</v>
      </c>
      <c r="F39" s="108">
        <v>2</v>
      </c>
      <c r="G39" s="23" t="s">
        <v>49</v>
      </c>
      <c r="H39" s="24">
        <v>186999.9</v>
      </c>
      <c r="I39" s="24"/>
      <c r="J39" s="100">
        <f>(H39*F39)+I39</f>
        <v>373999.8</v>
      </c>
      <c r="K39" s="23">
        <v>84149011</v>
      </c>
      <c r="L39" s="26">
        <v>7.4999999999999997E-2</v>
      </c>
      <c r="M39" s="38"/>
      <c r="N39" s="49"/>
      <c r="O39" s="38"/>
      <c r="P39" s="26">
        <v>0.1</v>
      </c>
      <c r="Q39" s="38"/>
      <c r="R39" s="26">
        <v>0.18</v>
      </c>
      <c r="S39" s="23" t="s">
        <v>6967</v>
      </c>
      <c r="T39" s="25">
        <f>J39*L39</f>
        <v>28049.984999999997</v>
      </c>
      <c r="U39" s="52"/>
      <c r="V39" s="25">
        <f>T39*P39</f>
        <v>2804.9984999999997</v>
      </c>
      <c r="W39" s="25">
        <f>(J39+T39+V39)*R39</f>
        <v>72873.861029999985</v>
      </c>
      <c r="X39" s="25">
        <f>T39+V39+W39</f>
        <v>103728.84452999997</v>
      </c>
      <c r="Y39" s="23" t="s">
        <v>6968</v>
      </c>
      <c r="Z39" s="23" t="s">
        <v>6969</v>
      </c>
      <c r="AA39" s="23" t="s">
        <v>6970</v>
      </c>
      <c r="AB39" s="33" t="e">
        <v>#N/A</v>
      </c>
      <c r="AC39" s="33" t="e">
        <v>#N/A</v>
      </c>
      <c r="AD39" s="48" t="e">
        <v>#N/A</v>
      </c>
      <c r="AE39" s="39" t="e">
        <v>#N/A</v>
      </c>
      <c r="AF39" s="53" t="e">
        <v>#N/A</v>
      </c>
      <c r="AG39" s="53" t="e">
        <v>#N/A</v>
      </c>
      <c r="AH39" s="39" t="e">
        <v>#N/A</v>
      </c>
      <c r="AI39" s="23" t="s">
        <v>51</v>
      </c>
      <c r="AJ39" s="54"/>
      <c r="AK39" s="55"/>
      <c r="AL39" s="56"/>
      <c r="AM39" s="57"/>
      <c r="AN39" s="33"/>
      <c r="AO39" s="48"/>
      <c r="AP39" s="23">
        <v>2000</v>
      </c>
      <c r="AQ39" s="23" t="s">
        <v>52</v>
      </c>
      <c r="AR39" s="23" t="s">
        <v>6970</v>
      </c>
      <c r="AS39" s="38" t="s">
        <v>53</v>
      </c>
      <c r="AT39" s="23"/>
      <c r="AU39" s="23">
        <v>20022010665</v>
      </c>
      <c r="AV39" s="99">
        <v>8</v>
      </c>
      <c r="AW39" s="101">
        <v>1495999.2</v>
      </c>
      <c r="AX39" s="29" t="s">
        <v>520</v>
      </c>
      <c r="AY39" s="29"/>
      <c r="AZ39" s="21"/>
      <c r="BB39" s="115" t="s">
        <v>6983</v>
      </c>
      <c r="BC39" s="105">
        <f t="shared" si="1"/>
        <v>186999.9</v>
      </c>
      <c r="BD39" s="116">
        <v>43709</v>
      </c>
      <c r="BE39" s="141" t="s">
        <v>8477</v>
      </c>
      <c r="BF39">
        <f>MATCH(BE39,'Cat-4'!$A:$A,0)</f>
        <v>722</v>
      </c>
      <c r="BG39">
        <f>MATCH(BD39,'Cat-4'!$1:$1,0)</f>
        <v>93</v>
      </c>
      <c r="BH39">
        <f>INDEX('Cat-4'!$1:$1048576,'NSS + ACT'!BF39,'NSS + ACT'!BG39)</f>
        <v>113.9</v>
      </c>
      <c r="BI39">
        <f>MATCH($BI$1,'Cat-4'!$1:$1,0)</f>
        <v>153</v>
      </c>
      <c r="BJ39">
        <f>INDEX('Cat-4'!$1:$1048576,'NSS + ACT'!BF39,'NSS + ACT'!BI39)</f>
        <v>130.80000000000001</v>
      </c>
      <c r="BK39" s="126">
        <f t="shared" si="3"/>
        <v>1.1483757682177349</v>
      </c>
      <c r="BL39">
        <f t="shared" si="4"/>
        <v>1931</v>
      </c>
      <c r="BM39" s="126">
        <f t="shared" si="5"/>
        <v>64.36666666666666</v>
      </c>
      <c r="BN39" s="126" t="s">
        <v>8785</v>
      </c>
      <c r="BO39" s="126">
        <f>MATCH(BB39,Sheet3!$D$4:$D$8,0)</f>
        <v>2</v>
      </c>
      <c r="BP39" s="126">
        <f>MATCH(BN39,Sheet3!$E$4:$H$4,0)</f>
        <v>4</v>
      </c>
      <c r="BQ39" s="132">
        <f>INDEX(Sheet3!$D$4:$H$8,'NSS + ACT'!BO39,'NSS + ACT'!BP39)</f>
        <v>0.1</v>
      </c>
      <c r="BR39" s="105">
        <f t="shared" si="6"/>
        <v>1717969.2305531169</v>
      </c>
      <c r="BS39" s="162">
        <f t="shared" si="7"/>
        <v>0.1</v>
      </c>
      <c r="BT39" s="105">
        <f t="shared" si="8"/>
        <v>1546172.3074978052</v>
      </c>
    </row>
    <row r="40" spans="1:72">
      <c r="A40" s="18">
        <f t="shared" si="9"/>
        <v>37</v>
      </c>
      <c r="B40" s="61">
        <v>171900275853</v>
      </c>
      <c r="C40" s="39">
        <v>43497</v>
      </c>
      <c r="D40" s="22" t="s">
        <v>635</v>
      </c>
      <c r="E40" s="22" t="s">
        <v>870</v>
      </c>
      <c r="F40" s="110">
        <v>1</v>
      </c>
      <c r="G40" s="23" t="s">
        <v>49</v>
      </c>
      <c r="H40" s="52">
        <v>1466897.22</v>
      </c>
      <c r="I40" s="30"/>
      <c r="J40" s="110">
        <v>1466897.22</v>
      </c>
      <c r="K40" s="65">
        <v>84149011</v>
      </c>
      <c r="L40" s="26">
        <v>7.4999999999999997E-2</v>
      </c>
      <c r="M40" s="40">
        <v>0</v>
      </c>
      <c r="N40" s="62">
        <v>0</v>
      </c>
      <c r="O40" s="52">
        <v>0</v>
      </c>
      <c r="P40" s="26">
        <v>0.1</v>
      </c>
      <c r="Q40" s="52">
        <v>0</v>
      </c>
      <c r="R40" s="63">
        <v>0.18</v>
      </c>
      <c r="S40" s="23" t="s">
        <v>717</v>
      </c>
      <c r="T40" s="52">
        <v>110017.29149999999</v>
      </c>
      <c r="U40" s="52">
        <v>0</v>
      </c>
      <c r="V40" s="52">
        <v>11001.729149999999</v>
      </c>
      <c r="W40" s="52">
        <v>285824.92331699998</v>
      </c>
      <c r="X40" s="52">
        <v>406843.943967</v>
      </c>
      <c r="Y40" s="23" t="s">
        <v>850</v>
      </c>
      <c r="Z40" s="23" t="s">
        <v>871</v>
      </c>
      <c r="AA40" s="23" t="s">
        <v>872</v>
      </c>
      <c r="AB40" s="33" t="e">
        <v>#N/A</v>
      </c>
      <c r="AC40" s="33" t="e">
        <v>#N/A</v>
      </c>
      <c r="AD40" s="48" t="e">
        <v>#N/A</v>
      </c>
      <c r="AE40" s="39">
        <v>43431</v>
      </c>
      <c r="AF40" s="53">
        <v>171900275853</v>
      </c>
      <c r="AG40" s="53" t="s">
        <v>861</v>
      </c>
      <c r="AH40" s="39">
        <v>43497</v>
      </c>
      <c r="AI40" s="23" t="s">
        <v>385</v>
      </c>
      <c r="AJ40" s="54"/>
      <c r="AK40" s="55"/>
      <c r="AL40" s="56"/>
      <c r="AM40" s="57"/>
      <c r="AN40" s="33"/>
      <c r="AO40" s="48"/>
      <c r="AP40" s="23">
        <v>2000</v>
      </c>
      <c r="AQ40" s="23" t="s">
        <v>52</v>
      </c>
      <c r="AR40" s="23" t="s">
        <v>872</v>
      </c>
      <c r="AS40" s="38" t="s">
        <v>53</v>
      </c>
      <c r="AT40" s="23" t="s">
        <v>522</v>
      </c>
      <c r="AU40" s="64" t="s">
        <v>862</v>
      </c>
      <c r="AV40" s="99">
        <v>1</v>
      </c>
      <c r="AW40" s="102">
        <v>1466897.22</v>
      </c>
      <c r="AX40" s="29" t="s">
        <v>701</v>
      </c>
      <c r="AY40" s="29"/>
      <c r="AZ40" s="25" t="s">
        <v>863</v>
      </c>
      <c r="BA40">
        <f t="shared" ref="BA40:BA41" si="12">$BA$2-AE40</f>
        <v>2207</v>
      </c>
      <c r="BB40" s="115" t="s">
        <v>6983</v>
      </c>
      <c r="BC40" s="105">
        <f t="shared" si="1"/>
        <v>1466897.22</v>
      </c>
      <c r="BD40" s="116">
        <f t="shared" si="2"/>
        <v>43405</v>
      </c>
      <c r="BE40" s="141" t="s">
        <v>8477</v>
      </c>
      <c r="BF40">
        <f>MATCH(BE40,'Cat-4'!$A:$A,0)</f>
        <v>722</v>
      </c>
      <c r="BG40">
        <f>MATCH(BD40,'Cat-4'!$1:$1,0)</f>
        <v>83</v>
      </c>
      <c r="BH40">
        <f>INDEX('Cat-4'!$1:$1048576,'NSS + ACT'!BF40,'NSS + ACT'!BG40)</f>
        <v>111.9</v>
      </c>
      <c r="BI40">
        <f>MATCH($BI$1,'Cat-4'!$1:$1,0)</f>
        <v>153</v>
      </c>
      <c r="BJ40">
        <f>INDEX('Cat-4'!$1:$1048576,'NSS + ACT'!BF40,'NSS + ACT'!BI40)</f>
        <v>130.80000000000001</v>
      </c>
      <c r="BK40" s="126">
        <f t="shared" si="3"/>
        <v>1.1689008042895443</v>
      </c>
      <c r="BL40">
        <f t="shared" si="4"/>
        <v>2235</v>
      </c>
      <c r="BM40" s="126">
        <f t="shared" si="5"/>
        <v>74.5</v>
      </c>
      <c r="BN40" s="126" t="s">
        <v>8785</v>
      </c>
      <c r="BO40" s="126">
        <f>MATCH(BB40,Sheet3!$D$4:$D$8,0)</f>
        <v>2</v>
      </c>
      <c r="BP40" s="126">
        <f>MATCH(BN40,Sheet3!$E$4:$H$4,0)</f>
        <v>4</v>
      </c>
      <c r="BQ40" s="132">
        <f>INDEX(Sheet3!$D$4:$H$8,'NSS + ACT'!BO40,'NSS + ACT'!BP40)</f>
        <v>0.1</v>
      </c>
      <c r="BR40" s="105">
        <f t="shared" si="6"/>
        <v>1714657.3402680967</v>
      </c>
      <c r="BS40" s="162">
        <f t="shared" si="7"/>
        <v>0.1</v>
      </c>
      <c r="BT40" s="105">
        <f t="shared" si="8"/>
        <v>1543191.606241287</v>
      </c>
    </row>
    <row r="41" spans="1:72">
      <c r="A41" s="18">
        <f t="shared" si="9"/>
        <v>38</v>
      </c>
      <c r="B41" s="33">
        <v>292308868541</v>
      </c>
      <c r="C41" s="39">
        <v>45159</v>
      </c>
      <c r="D41" s="22" t="s">
        <v>361</v>
      </c>
      <c r="E41" s="22" t="s">
        <v>5566</v>
      </c>
      <c r="F41" s="110">
        <v>1470</v>
      </c>
      <c r="G41" s="23" t="s">
        <v>4631</v>
      </c>
      <c r="H41" s="58">
        <v>972.4</v>
      </c>
      <c r="I41" s="30"/>
      <c r="J41" s="101">
        <v>1429428</v>
      </c>
      <c r="K41" s="33">
        <v>27101990</v>
      </c>
      <c r="L41" s="26">
        <v>0.05</v>
      </c>
      <c r="M41" s="40">
        <v>0</v>
      </c>
      <c r="N41" s="40">
        <v>0</v>
      </c>
      <c r="O41" s="35">
        <v>0</v>
      </c>
      <c r="P41" s="63">
        <v>0.1</v>
      </c>
      <c r="Q41" s="52">
        <v>0</v>
      </c>
      <c r="R41" s="63">
        <v>0.18</v>
      </c>
      <c r="S41" s="23" t="s">
        <v>5551</v>
      </c>
      <c r="T41" s="52">
        <v>71471.400000000009</v>
      </c>
      <c r="U41" s="52">
        <v>0</v>
      </c>
      <c r="V41" s="52">
        <v>7147.1400000000012</v>
      </c>
      <c r="W41" s="52">
        <v>271448.37719999993</v>
      </c>
      <c r="X41" s="52">
        <v>350066.91719999991</v>
      </c>
      <c r="Y41" s="23" t="s">
        <v>5450</v>
      </c>
      <c r="Z41" s="23" t="s">
        <v>5567</v>
      </c>
      <c r="AA41" s="23" t="s">
        <v>5568</v>
      </c>
      <c r="AB41" s="33">
        <v>292308868541</v>
      </c>
      <c r="AC41" s="33" t="s">
        <v>5569</v>
      </c>
      <c r="AD41" s="39">
        <v>45159</v>
      </c>
      <c r="AE41" s="39">
        <v>45146</v>
      </c>
      <c r="AF41" s="53" t="e">
        <v>#N/A</v>
      </c>
      <c r="AG41" s="53" t="e">
        <v>#N/A</v>
      </c>
      <c r="AH41" s="39" t="e">
        <v>#N/A</v>
      </c>
      <c r="AI41" s="23" t="s">
        <v>51</v>
      </c>
      <c r="AJ41" s="59"/>
      <c r="AK41" s="59"/>
      <c r="AL41" s="48"/>
      <c r="AM41" s="60"/>
      <c r="AN41" s="33"/>
      <c r="AO41" s="48"/>
      <c r="AP41" s="23">
        <v>2000</v>
      </c>
      <c r="AQ41" s="23" t="s">
        <v>52</v>
      </c>
      <c r="AR41" s="23" t="s">
        <v>5568</v>
      </c>
      <c r="AS41" s="38" t="s">
        <v>518</v>
      </c>
      <c r="AT41" s="23"/>
      <c r="AU41" s="23" t="s">
        <v>5570</v>
      </c>
      <c r="AV41" s="99">
        <v>1470</v>
      </c>
      <c r="AW41" s="101">
        <v>1429428</v>
      </c>
      <c r="AX41" s="29" t="s">
        <v>4770</v>
      </c>
      <c r="AY41" s="29"/>
      <c r="AZ41" s="30" t="s">
        <v>853</v>
      </c>
      <c r="BA41">
        <f t="shared" si="12"/>
        <v>492</v>
      </c>
      <c r="BB41" s="115" t="s">
        <v>6986</v>
      </c>
      <c r="BC41" s="105">
        <f t="shared" si="1"/>
        <v>972.4</v>
      </c>
      <c r="BD41" s="116">
        <f t="shared" si="2"/>
        <v>45139</v>
      </c>
      <c r="BE41" s="141" t="s">
        <v>7762</v>
      </c>
      <c r="BF41">
        <f>MATCH(BE41,'Cat-4'!$A:$A,0)</f>
        <v>364</v>
      </c>
      <c r="BG41">
        <f>MATCH(BD41,'Cat-4'!$1:$1,0)</f>
        <v>140</v>
      </c>
      <c r="BH41">
        <f>INDEX('Cat-4'!$1:$1048576,'NSS + ACT'!BF41,'NSS + ACT'!BG41)</f>
        <v>136.30000000000001</v>
      </c>
      <c r="BI41">
        <f>MATCH($BI$1,'Cat-4'!$1:$1,0)</f>
        <v>153</v>
      </c>
      <c r="BJ41">
        <f>INDEX('Cat-4'!$1:$1048576,'NSS + ACT'!BF41,'NSS + ACT'!BI41)</f>
        <v>136.4</v>
      </c>
      <c r="BK41" s="126">
        <f t="shared" si="3"/>
        <v>1.0007336757153338</v>
      </c>
      <c r="BL41">
        <f t="shared" si="4"/>
        <v>501</v>
      </c>
      <c r="BM41" s="126">
        <f t="shared" si="5"/>
        <v>16.7</v>
      </c>
      <c r="BN41" s="126" t="s">
        <v>8784</v>
      </c>
      <c r="BO41" s="126">
        <f>MATCH(BB41,Sheet3!$D$4:$D$8,0)</f>
        <v>3</v>
      </c>
      <c r="BP41" s="126">
        <f>MATCH(BN41,Sheet3!$E$4:$H$4,0)</f>
        <v>3</v>
      </c>
      <c r="BQ41" s="132">
        <f>INDEX(Sheet3!$D$4:$H$8,'NSS + ACT'!BO41,'NSS + ACT'!BP41)</f>
        <v>0.1</v>
      </c>
      <c r="BR41" s="105">
        <f t="shared" si="6"/>
        <v>1430476.7366104182</v>
      </c>
      <c r="BS41" s="162">
        <f t="shared" si="7"/>
        <v>0.1</v>
      </c>
      <c r="BT41" s="105">
        <f t="shared" si="8"/>
        <v>1287429.0629493764</v>
      </c>
    </row>
    <row r="42" spans="1:72">
      <c r="A42" s="18">
        <f t="shared" ref="A42:A105" si="13">A41+1</f>
        <v>39</v>
      </c>
      <c r="B42" s="61">
        <v>172001293376</v>
      </c>
      <c r="C42" s="39">
        <v>44025</v>
      </c>
      <c r="D42" s="22" t="s">
        <v>613</v>
      </c>
      <c r="E42" s="22" t="s">
        <v>1362</v>
      </c>
      <c r="F42" s="110">
        <v>250</v>
      </c>
      <c r="G42" s="23" t="s">
        <v>49</v>
      </c>
      <c r="H42" s="52">
        <v>5583.1609200000003</v>
      </c>
      <c r="I42" s="30"/>
      <c r="J42" s="109">
        <v>1395790.23</v>
      </c>
      <c r="K42" s="23">
        <v>68061000</v>
      </c>
      <c r="L42" s="26">
        <v>0.1</v>
      </c>
      <c r="M42" s="40">
        <v>0</v>
      </c>
      <c r="N42" s="62">
        <v>0</v>
      </c>
      <c r="O42" s="52">
        <v>0</v>
      </c>
      <c r="P42" s="26">
        <v>0.1</v>
      </c>
      <c r="Q42" s="52">
        <v>0</v>
      </c>
      <c r="R42" s="63">
        <v>0.18</v>
      </c>
      <c r="S42" s="23" t="s">
        <v>1352</v>
      </c>
      <c r="T42" s="52">
        <v>139579.02300000002</v>
      </c>
      <c r="U42" s="52">
        <v>0</v>
      </c>
      <c r="V42" s="52">
        <v>13957.902300000002</v>
      </c>
      <c r="W42" s="52">
        <v>278878.88795399998</v>
      </c>
      <c r="X42" s="52">
        <v>432415.81325399998</v>
      </c>
      <c r="Y42" s="23" t="s">
        <v>1335</v>
      </c>
      <c r="Z42" s="23" t="s">
        <v>1363</v>
      </c>
      <c r="AA42" s="23" t="s">
        <v>1364</v>
      </c>
      <c r="AB42" s="33" t="e">
        <v>#N/A</v>
      </c>
      <c r="AC42" s="33" t="e">
        <v>#N/A</v>
      </c>
      <c r="AD42" s="48" t="e">
        <v>#N/A</v>
      </c>
      <c r="AE42" s="39">
        <v>43979</v>
      </c>
      <c r="AF42" s="53">
        <v>172001293376</v>
      </c>
      <c r="AG42" s="53" t="s">
        <v>1355</v>
      </c>
      <c r="AH42" s="39">
        <v>44025</v>
      </c>
      <c r="AI42" s="23" t="s">
        <v>385</v>
      </c>
      <c r="AJ42" s="54"/>
      <c r="AK42" s="55"/>
      <c r="AL42" s="56"/>
      <c r="AM42" s="57"/>
      <c r="AN42" s="33"/>
      <c r="AO42" s="48"/>
      <c r="AP42" s="23">
        <v>2000</v>
      </c>
      <c r="AQ42" s="23" t="s">
        <v>52</v>
      </c>
      <c r="AR42" s="23" t="s">
        <v>1364</v>
      </c>
      <c r="AS42" s="38" t="s">
        <v>53</v>
      </c>
      <c r="AT42" s="23"/>
      <c r="AU42" s="64">
        <v>90492117</v>
      </c>
      <c r="AV42" s="99">
        <v>250</v>
      </c>
      <c r="AW42" s="102">
        <v>1395790.23</v>
      </c>
      <c r="AX42" s="29" t="s">
        <v>701</v>
      </c>
      <c r="AY42" s="29"/>
      <c r="AZ42" s="25" t="s">
        <v>1350</v>
      </c>
      <c r="BA42">
        <f t="shared" ref="BA42:BA59" si="14">$BA$2-AE42</f>
        <v>1659</v>
      </c>
      <c r="BB42" t="s">
        <v>6983</v>
      </c>
      <c r="BC42" s="105">
        <f t="shared" si="1"/>
        <v>5583.1609200000003</v>
      </c>
      <c r="BD42" s="116">
        <f t="shared" si="2"/>
        <v>43952</v>
      </c>
      <c r="BE42" s="141" t="s">
        <v>8477</v>
      </c>
      <c r="BF42">
        <f>MATCH(BE42,'Cat-4'!$A:$A,0)</f>
        <v>722</v>
      </c>
      <c r="BG42">
        <f>MATCH(BD42,'Cat-4'!$1:$1,0)</f>
        <v>101</v>
      </c>
      <c r="BH42">
        <f>INDEX('Cat-4'!$1:$1048576,'NSS + ACT'!BF42,'NSS + ACT'!BG42)</f>
        <v>112.9</v>
      </c>
      <c r="BI42">
        <f>MATCH($BI$1,'Cat-4'!$1:$1,0)</f>
        <v>153</v>
      </c>
      <c r="BJ42">
        <f>INDEX('Cat-4'!$1:$1048576,'NSS + ACT'!BF42,'NSS + ACT'!BI42)</f>
        <v>130.80000000000001</v>
      </c>
      <c r="BK42" s="126">
        <f t="shared" si="3"/>
        <v>1.1585473870682019</v>
      </c>
      <c r="BL42">
        <f t="shared" si="4"/>
        <v>1688</v>
      </c>
      <c r="BM42" s="126">
        <f t="shared" si="5"/>
        <v>56.266666666666666</v>
      </c>
      <c r="BN42" s="126" t="s">
        <v>8785</v>
      </c>
      <c r="BO42" s="126">
        <f>MATCH(BB42,Sheet3!$D$4:$D$8,0)</f>
        <v>2</v>
      </c>
      <c r="BP42" s="126">
        <f>MATCH(BN42,Sheet3!$E$4:$H$4,0)</f>
        <v>4</v>
      </c>
      <c r="BQ42" s="132">
        <f>INDEX(Sheet3!$D$4:$H$8,'NSS + ACT'!BO42,'NSS + ACT'!BP42)</f>
        <v>0.1</v>
      </c>
      <c r="BR42" s="105">
        <f t="shared" si="6"/>
        <v>1617089.1238618246</v>
      </c>
      <c r="BS42" s="162">
        <f t="shared" si="7"/>
        <v>0.1</v>
      </c>
      <c r="BT42" s="105">
        <f t="shared" si="8"/>
        <v>1455380.2114756422</v>
      </c>
    </row>
    <row r="43" spans="1:72">
      <c r="A43" s="18">
        <f t="shared" si="13"/>
        <v>40</v>
      </c>
      <c r="B43" s="61">
        <v>292100828250</v>
      </c>
      <c r="C43" s="39">
        <v>44223</v>
      </c>
      <c r="D43" s="22" t="s">
        <v>217</v>
      </c>
      <c r="E43" s="22" t="s">
        <v>1874</v>
      </c>
      <c r="F43" s="110">
        <v>2</v>
      </c>
      <c r="G43" s="23" t="s">
        <v>119</v>
      </c>
      <c r="H43" s="52">
        <v>677963.07999999495</v>
      </c>
      <c r="I43" s="30"/>
      <c r="J43" s="109">
        <v>1355926.1599999899</v>
      </c>
      <c r="K43" s="23" t="s">
        <v>1875</v>
      </c>
      <c r="L43" s="66">
        <v>0</v>
      </c>
      <c r="M43" s="40">
        <v>0</v>
      </c>
      <c r="N43" s="62">
        <v>0</v>
      </c>
      <c r="O43" s="52">
        <v>0</v>
      </c>
      <c r="P43" s="66">
        <v>0</v>
      </c>
      <c r="Q43" s="52">
        <v>0</v>
      </c>
      <c r="R43" s="63">
        <v>0.18</v>
      </c>
      <c r="S43" s="23" t="s">
        <v>1851</v>
      </c>
      <c r="T43" s="52">
        <v>0</v>
      </c>
      <c r="U43" s="52">
        <v>0</v>
      </c>
      <c r="V43" s="52">
        <v>0</v>
      </c>
      <c r="W43" s="52">
        <v>244066.70879999816</v>
      </c>
      <c r="X43" s="52">
        <v>244066.70879999816</v>
      </c>
      <c r="Y43" s="23" t="s">
        <v>1807</v>
      </c>
      <c r="Z43" s="23" t="s">
        <v>1876</v>
      </c>
      <c r="AA43" s="23" t="s">
        <v>1877</v>
      </c>
      <c r="AB43" s="33">
        <v>292100828250</v>
      </c>
      <c r="AC43" s="33" t="s">
        <v>1872</v>
      </c>
      <c r="AD43" s="48">
        <v>44223</v>
      </c>
      <c r="AE43" s="39">
        <v>44215</v>
      </c>
      <c r="AF43" s="53" t="e">
        <v>#N/A</v>
      </c>
      <c r="AG43" s="53" t="e">
        <v>#N/A</v>
      </c>
      <c r="AH43" s="39" t="e">
        <v>#N/A</v>
      </c>
      <c r="AI43" s="23" t="s">
        <v>51</v>
      </c>
      <c r="AJ43" s="54"/>
      <c r="AK43" s="55"/>
      <c r="AL43" s="56"/>
      <c r="AM43" s="57"/>
      <c r="AN43" s="33"/>
      <c r="AO43" s="48"/>
      <c r="AP43" s="23">
        <v>2000</v>
      </c>
      <c r="AQ43" s="23" t="s">
        <v>52</v>
      </c>
      <c r="AR43" s="23" t="s">
        <v>1877</v>
      </c>
      <c r="AS43" s="38" t="s">
        <v>53</v>
      </c>
      <c r="AT43" s="23"/>
      <c r="AU43" s="64" t="s">
        <v>1873</v>
      </c>
      <c r="AV43" s="99">
        <v>2</v>
      </c>
      <c r="AW43" s="102">
        <v>1355926.1599999899</v>
      </c>
      <c r="AX43" s="29" t="s">
        <v>701</v>
      </c>
      <c r="AY43" s="29"/>
      <c r="AZ43" s="25" t="s">
        <v>702</v>
      </c>
      <c r="BA43">
        <f t="shared" si="14"/>
        <v>1423</v>
      </c>
      <c r="BB43" s="115" t="s">
        <v>6987</v>
      </c>
      <c r="BC43" s="105">
        <f t="shared" si="1"/>
        <v>677963.07999999495</v>
      </c>
      <c r="BD43" s="116">
        <f t="shared" si="2"/>
        <v>44197</v>
      </c>
      <c r="BE43" s="141" t="s">
        <v>8366</v>
      </c>
      <c r="BF43">
        <f>MATCH(BE43,'Cat-4'!$A:$A,0)</f>
        <v>666</v>
      </c>
      <c r="BG43">
        <f>MATCH(BD43,'Cat-4'!$1:$1,0)</f>
        <v>109</v>
      </c>
      <c r="BH43">
        <f>INDEX('Cat-4'!$1:$1048576,'NSS + ACT'!BF43,'NSS + ACT'!BG43)</f>
        <v>115.7</v>
      </c>
      <c r="BI43">
        <f>MATCH($BI$1,'Cat-4'!$1:$1,0)</f>
        <v>153</v>
      </c>
      <c r="BJ43">
        <f>INDEX('Cat-4'!$1:$1048576,'NSS + ACT'!BF43,'NSS + ACT'!BI43)</f>
        <v>133.4</v>
      </c>
      <c r="BK43" s="126">
        <f t="shared" si="3"/>
        <v>1.1529818496110631</v>
      </c>
      <c r="BL43">
        <f t="shared" si="4"/>
        <v>1443</v>
      </c>
      <c r="BM43" s="126">
        <f t="shared" si="5"/>
        <v>48.1</v>
      </c>
      <c r="BN43" s="126" t="s">
        <v>8785</v>
      </c>
      <c r="BO43" s="126">
        <f>MATCH(BB43,Sheet3!$D$4:$D$8,0)</f>
        <v>4</v>
      </c>
      <c r="BP43" s="126">
        <f>MATCH(BN43,Sheet3!$E$4:$H$4,0)</f>
        <v>4</v>
      </c>
      <c r="BQ43" s="132">
        <f>INDEX(Sheet3!$D$4:$H$8,'NSS + ACT'!BO43,'NSS + ACT'!BP43)</f>
        <v>0.2</v>
      </c>
      <c r="BR43" s="105">
        <f t="shared" si="6"/>
        <v>1563358.2518928146</v>
      </c>
      <c r="BS43" s="162">
        <f t="shared" si="7"/>
        <v>0.2</v>
      </c>
      <c r="BT43" s="105">
        <f t="shared" si="8"/>
        <v>1250686.6015142517</v>
      </c>
    </row>
    <row r="44" spans="1:72">
      <c r="A44" s="18">
        <f t="shared" si="13"/>
        <v>41</v>
      </c>
      <c r="B44" s="61">
        <v>292212267900</v>
      </c>
      <c r="C44" s="39">
        <v>44890</v>
      </c>
      <c r="D44" s="22" t="s">
        <v>202</v>
      </c>
      <c r="E44" s="22" t="s">
        <v>1721</v>
      </c>
      <c r="F44" s="110">
        <v>16</v>
      </c>
      <c r="G44" s="23" t="s">
        <v>119</v>
      </c>
      <c r="H44" s="52">
        <v>79050.006875000006</v>
      </c>
      <c r="I44" s="30"/>
      <c r="J44" s="109">
        <v>1264800.1100000001</v>
      </c>
      <c r="K44" s="23">
        <v>84149040</v>
      </c>
      <c r="L44" s="26">
        <v>7.4999999999999997E-2</v>
      </c>
      <c r="M44" s="40">
        <v>0</v>
      </c>
      <c r="N44" s="62">
        <v>0</v>
      </c>
      <c r="O44" s="52">
        <v>0</v>
      </c>
      <c r="P44" s="26">
        <v>0.1</v>
      </c>
      <c r="Q44" s="52">
        <v>0</v>
      </c>
      <c r="R44" s="63">
        <v>0.18</v>
      </c>
      <c r="S44" s="23" t="s">
        <v>717</v>
      </c>
      <c r="T44" s="52">
        <v>94860.008249999999</v>
      </c>
      <c r="U44" s="52">
        <v>0</v>
      </c>
      <c r="V44" s="52">
        <v>9486.000825000001</v>
      </c>
      <c r="W44" s="52">
        <v>246446.30143349999</v>
      </c>
      <c r="X44" s="52">
        <v>350792.31050849997</v>
      </c>
      <c r="Y44" s="23" t="s">
        <v>1628</v>
      </c>
      <c r="Z44" s="23" t="s">
        <v>1722</v>
      </c>
      <c r="AA44" s="23" t="s">
        <v>1723</v>
      </c>
      <c r="AB44" s="33">
        <v>292212267900</v>
      </c>
      <c r="AC44" s="33" t="s">
        <v>1720</v>
      </c>
      <c r="AD44" s="48">
        <v>44890</v>
      </c>
      <c r="AE44" s="39">
        <v>44883</v>
      </c>
      <c r="AF44" s="53" t="e">
        <v>#N/A</v>
      </c>
      <c r="AG44" s="53" t="e">
        <v>#N/A</v>
      </c>
      <c r="AH44" s="39" t="e">
        <v>#N/A</v>
      </c>
      <c r="AI44" s="23" t="s">
        <v>51</v>
      </c>
      <c r="AJ44" s="54"/>
      <c r="AK44" s="55"/>
      <c r="AL44" s="56"/>
      <c r="AM44" s="57"/>
      <c r="AN44" s="33"/>
      <c r="AO44" s="48"/>
      <c r="AP44" s="23">
        <v>2000</v>
      </c>
      <c r="AQ44" s="23" t="s">
        <v>52</v>
      </c>
      <c r="AR44" s="23" t="s">
        <v>1723</v>
      </c>
      <c r="AS44" s="38" t="s">
        <v>53</v>
      </c>
      <c r="AT44" s="23"/>
      <c r="AU44" s="64">
        <v>835</v>
      </c>
      <c r="AV44" s="99">
        <v>16</v>
      </c>
      <c r="AW44" s="102">
        <v>1264800.1100000001</v>
      </c>
      <c r="AX44" s="29" t="s">
        <v>701</v>
      </c>
      <c r="AY44" s="29"/>
      <c r="AZ44" s="25" t="s">
        <v>1633</v>
      </c>
      <c r="BA44">
        <f t="shared" si="14"/>
        <v>755</v>
      </c>
      <c r="BB44" s="115" t="s">
        <v>6983</v>
      </c>
      <c r="BC44" s="105">
        <f t="shared" si="1"/>
        <v>79050.006875000006</v>
      </c>
      <c r="BD44" s="116">
        <f t="shared" si="2"/>
        <v>44866</v>
      </c>
      <c r="BE44" s="141" t="s">
        <v>8477</v>
      </c>
      <c r="BF44">
        <f>MATCH(BE44,'Cat-4'!$A:$A,0)</f>
        <v>722</v>
      </c>
      <c r="BG44">
        <f>MATCH(BD44,'Cat-4'!$1:$1,0)</f>
        <v>131</v>
      </c>
      <c r="BH44">
        <f>INDEX('Cat-4'!$1:$1048576,'NSS + ACT'!BF44,'NSS + ACT'!BG44)</f>
        <v>126.7</v>
      </c>
      <c r="BI44">
        <f>MATCH($BI$1,'Cat-4'!$1:$1,0)</f>
        <v>153</v>
      </c>
      <c r="BJ44">
        <f>INDEX('Cat-4'!$1:$1048576,'NSS + ACT'!BF44,'NSS + ACT'!BI44)</f>
        <v>130.80000000000001</v>
      </c>
      <c r="BK44" s="126">
        <f t="shared" si="3"/>
        <v>1.0323599052880821</v>
      </c>
      <c r="BL44">
        <f t="shared" si="4"/>
        <v>774</v>
      </c>
      <c r="BM44" s="126">
        <f t="shared" si="5"/>
        <v>25.8</v>
      </c>
      <c r="BN44" s="126" t="s">
        <v>8785</v>
      </c>
      <c r="BO44" s="126">
        <f>MATCH(BB44,Sheet3!$D$4:$D$8,0)</f>
        <v>2</v>
      </c>
      <c r="BP44" s="126">
        <f>MATCH(BN44,Sheet3!$E$4:$H$4,0)</f>
        <v>4</v>
      </c>
      <c r="BQ44" s="132">
        <f>INDEX(Sheet3!$D$4:$H$8,'NSS + ACT'!BO44,'NSS + ACT'!BP44)</f>
        <v>0.1</v>
      </c>
      <c r="BR44" s="105">
        <f t="shared" si="6"/>
        <v>1305728.9217679559</v>
      </c>
      <c r="BS44" s="162">
        <f t="shared" si="7"/>
        <v>0.1</v>
      </c>
      <c r="BT44" s="105">
        <f t="shared" si="8"/>
        <v>1175156.0295911604</v>
      </c>
    </row>
    <row r="45" spans="1:72">
      <c r="A45" s="18">
        <f t="shared" si="13"/>
        <v>42</v>
      </c>
      <c r="B45" s="33">
        <v>292313019445</v>
      </c>
      <c r="C45" s="39">
        <v>45268</v>
      </c>
      <c r="D45" s="22" t="s">
        <v>202</v>
      </c>
      <c r="E45" s="22" t="s">
        <v>5038</v>
      </c>
      <c r="F45" s="107">
        <v>28</v>
      </c>
      <c r="G45" s="23" t="s">
        <v>119</v>
      </c>
      <c r="H45" s="58">
        <v>45000.001071428575</v>
      </c>
      <c r="I45" s="30"/>
      <c r="J45" s="101">
        <v>1260000.03</v>
      </c>
      <c r="K45" s="83">
        <v>84149040</v>
      </c>
      <c r="L45" s="26">
        <v>7.4999999999999997E-2</v>
      </c>
      <c r="M45" s="40"/>
      <c r="N45" s="40">
        <v>0</v>
      </c>
      <c r="O45" s="35">
        <v>0</v>
      </c>
      <c r="P45" s="63">
        <v>0.1</v>
      </c>
      <c r="Q45" s="52">
        <v>0</v>
      </c>
      <c r="R45" s="63">
        <v>0.18</v>
      </c>
      <c r="S45" s="23" t="s">
        <v>717</v>
      </c>
      <c r="T45" s="52">
        <v>94500.002250000005</v>
      </c>
      <c r="U45" s="52">
        <v>0</v>
      </c>
      <c r="V45" s="52">
        <v>9450.0002250000016</v>
      </c>
      <c r="W45" s="52">
        <v>245511.00584549998</v>
      </c>
      <c r="X45" s="52">
        <v>349461.00832049997</v>
      </c>
      <c r="Y45" s="23" t="s">
        <v>5033</v>
      </c>
      <c r="Z45" s="23" t="s">
        <v>5039</v>
      </c>
      <c r="AA45" s="23" t="s">
        <v>5040</v>
      </c>
      <c r="AB45" s="33">
        <v>292313019445</v>
      </c>
      <c r="AC45" s="33" t="s">
        <v>5041</v>
      </c>
      <c r="AD45" s="48">
        <v>45268</v>
      </c>
      <c r="AE45" s="39">
        <v>45251</v>
      </c>
      <c r="AF45" s="53" t="e">
        <v>#N/A</v>
      </c>
      <c r="AG45" s="53" t="e">
        <v>#N/A</v>
      </c>
      <c r="AH45" s="39" t="e">
        <v>#N/A</v>
      </c>
      <c r="AI45" s="23" t="s">
        <v>51</v>
      </c>
      <c r="AJ45" s="54"/>
      <c r="AK45" s="55"/>
      <c r="AL45" s="56"/>
      <c r="AM45" s="57"/>
      <c r="AN45" s="33"/>
      <c r="AO45" s="48"/>
      <c r="AP45" s="23">
        <v>2000</v>
      </c>
      <c r="AQ45" s="23" t="s">
        <v>52</v>
      </c>
      <c r="AR45" s="23" t="s">
        <v>5040</v>
      </c>
      <c r="AS45" s="38" t="s">
        <v>518</v>
      </c>
      <c r="AT45" s="23"/>
      <c r="AU45" s="23">
        <v>877</v>
      </c>
      <c r="AV45" s="99">
        <v>28</v>
      </c>
      <c r="AW45" s="101">
        <v>1260000.03</v>
      </c>
      <c r="AX45" s="29" t="s">
        <v>4770</v>
      </c>
      <c r="AY45" s="29"/>
      <c r="AZ45" s="30"/>
      <c r="BA45">
        <f t="shared" si="14"/>
        <v>387</v>
      </c>
      <c r="BB45" s="115" t="s">
        <v>6983</v>
      </c>
      <c r="BC45" s="105">
        <f t="shared" si="1"/>
        <v>45000.001071428575</v>
      </c>
      <c r="BD45" s="116">
        <f t="shared" si="2"/>
        <v>45231</v>
      </c>
      <c r="BE45" s="141" t="s">
        <v>8477</v>
      </c>
      <c r="BF45">
        <f>MATCH(BE45,'Cat-4'!$A:$A,0)</f>
        <v>722</v>
      </c>
      <c r="BG45">
        <f>MATCH(BD45,'Cat-4'!$1:$1,0)</f>
        <v>143</v>
      </c>
      <c r="BH45">
        <f>INDEX('Cat-4'!$1:$1048576,'NSS + ACT'!BF45,'NSS + ACT'!BG45)</f>
        <v>129.19999999999999</v>
      </c>
      <c r="BI45">
        <f>MATCH($BI$1,'Cat-4'!$1:$1,0)</f>
        <v>153</v>
      </c>
      <c r="BJ45">
        <f>INDEX('Cat-4'!$1:$1048576,'NSS + ACT'!BF45,'NSS + ACT'!BI45)</f>
        <v>130.80000000000001</v>
      </c>
      <c r="BK45" s="126">
        <f t="shared" si="3"/>
        <v>1.0123839009287927</v>
      </c>
      <c r="BL45">
        <f t="shared" si="4"/>
        <v>409</v>
      </c>
      <c r="BM45" s="126">
        <f t="shared" si="5"/>
        <v>13.633333333333333</v>
      </c>
      <c r="BN45" s="126" t="s">
        <v>8784</v>
      </c>
      <c r="BO45" s="126">
        <f>MATCH(BB45,Sheet3!$D$4:$D$8,0)</f>
        <v>2</v>
      </c>
      <c r="BP45" s="126">
        <f>MATCH(BN45,Sheet3!$E$4:$H$4,0)</f>
        <v>3</v>
      </c>
      <c r="BQ45" s="132">
        <f>INDEX(Sheet3!$D$4:$H$8,'NSS + ACT'!BO45,'NSS + ACT'!BP45)</f>
        <v>0.05</v>
      </c>
      <c r="BR45" s="105">
        <f t="shared" si="6"/>
        <v>1275603.7455417959</v>
      </c>
      <c r="BS45" s="162">
        <f t="shared" si="7"/>
        <v>0.05</v>
      </c>
      <c r="BT45" s="105">
        <f t="shared" si="8"/>
        <v>1211823.5582647061</v>
      </c>
    </row>
    <row r="46" spans="1:72">
      <c r="A46" s="18">
        <f t="shared" si="13"/>
        <v>43</v>
      </c>
      <c r="B46" s="33">
        <v>292313720016</v>
      </c>
      <c r="C46" s="39">
        <v>45286</v>
      </c>
      <c r="D46" s="22" t="s">
        <v>4917</v>
      </c>
      <c r="E46" s="22" t="s">
        <v>5181</v>
      </c>
      <c r="F46" s="110">
        <v>48</v>
      </c>
      <c r="G46" s="23" t="s">
        <v>96</v>
      </c>
      <c r="H46" s="58">
        <v>6642.538125</v>
      </c>
      <c r="I46" s="30"/>
      <c r="J46" s="101">
        <v>318841.83</v>
      </c>
      <c r="K46" s="33">
        <v>73041110</v>
      </c>
      <c r="L46" s="26">
        <v>0.1</v>
      </c>
      <c r="M46" s="40" t="s">
        <v>742</v>
      </c>
      <c r="N46" s="40">
        <v>0</v>
      </c>
      <c r="O46" s="35">
        <v>0</v>
      </c>
      <c r="P46" s="63">
        <v>0.1</v>
      </c>
      <c r="Q46" s="52">
        <v>0</v>
      </c>
      <c r="R46" s="63">
        <v>0.18</v>
      </c>
      <c r="S46" s="23" t="s">
        <v>3596</v>
      </c>
      <c r="T46" s="52">
        <v>31884.183000000005</v>
      </c>
      <c r="U46" s="52">
        <v>0</v>
      </c>
      <c r="V46" s="52">
        <v>3188.4183000000007</v>
      </c>
      <c r="W46" s="52">
        <v>63704.597634000005</v>
      </c>
      <c r="X46" s="52">
        <v>98777.198934000015</v>
      </c>
      <c r="Y46" s="23" t="s">
        <v>5155</v>
      </c>
      <c r="Z46" s="23" t="s">
        <v>5182</v>
      </c>
      <c r="AA46" s="23" t="s">
        <v>5183</v>
      </c>
      <c r="AB46" s="33">
        <v>292313720016</v>
      </c>
      <c r="AC46" s="33" t="s">
        <v>5184</v>
      </c>
      <c r="AD46" s="39">
        <v>45286</v>
      </c>
      <c r="AE46" s="39">
        <v>45285</v>
      </c>
      <c r="AF46" s="53" t="e">
        <v>#N/A</v>
      </c>
      <c r="AG46" s="53" t="e">
        <v>#N/A</v>
      </c>
      <c r="AH46" s="39" t="e">
        <v>#N/A</v>
      </c>
      <c r="AI46" s="23" t="s">
        <v>51</v>
      </c>
      <c r="AJ46" s="59"/>
      <c r="AK46" s="59"/>
      <c r="AL46" s="48"/>
      <c r="AM46" s="60"/>
      <c r="AN46" s="33"/>
      <c r="AO46" s="48"/>
      <c r="AP46" s="23">
        <v>2000</v>
      </c>
      <c r="AQ46" s="23" t="s">
        <v>52</v>
      </c>
      <c r="AR46" s="23" t="s">
        <v>5183</v>
      </c>
      <c r="AS46" s="38" t="s">
        <v>518</v>
      </c>
      <c r="AT46" s="23"/>
      <c r="AU46" s="23" t="s">
        <v>5185</v>
      </c>
      <c r="AV46" s="99">
        <v>48</v>
      </c>
      <c r="AW46" s="101">
        <v>1257552.1000000001</v>
      </c>
      <c r="AX46" s="29" t="s">
        <v>4770</v>
      </c>
      <c r="AY46" s="29"/>
      <c r="AZ46" s="30" t="s">
        <v>702</v>
      </c>
      <c r="BA46">
        <f t="shared" si="14"/>
        <v>353</v>
      </c>
      <c r="BB46" s="115" t="s">
        <v>6983</v>
      </c>
      <c r="BC46" s="105">
        <f t="shared" si="1"/>
        <v>26199.002083333336</v>
      </c>
      <c r="BD46" s="116">
        <f t="shared" si="2"/>
        <v>45261</v>
      </c>
      <c r="BE46" s="141" t="s">
        <v>8477</v>
      </c>
      <c r="BF46">
        <f>MATCH(BE46,'Cat-4'!$A:$A,0)</f>
        <v>722</v>
      </c>
      <c r="BG46">
        <f>MATCH(BD46,'Cat-4'!$1:$1,0)</f>
        <v>144</v>
      </c>
      <c r="BH46">
        <f>INDEX('Cat-4'!$1:$1048576,'NSS + ACT'!BF46,'NSS + ACT'!BG46)</f>
        <v>129.4</v>
      </c>
      <c r="BI46">
        <f>MATCH($BI$1,'Cat-4'!$1:$1,0)</f>
        <v>153</v>
      </c>
      <c r="BJ46">
        <f>INDEX('Cat-4'!$1:$1048576,'NSS + ACT'!BF46,'NSS + ACT'!BI46)</f>
        <v>130.80000000000001</v>
      </c>
      <c r="BK46" s="126">
        <f t="shared" si="3"/>
        <v>1.0108191653786709</v>
      </c>
      <c r="BL46">
        <f t="shared" si="4"/>
        <v>379</v>
      </c>
      <c r="BM46" s="126">
        <f t="shared" si="5"/>
        <v>12.633333333333333</v>
      </c>
      <c r="BN46" s="126" t="s">
        <v>8784</v>
      </c>
      <c r="BO46" s="126">
        <f>MATCH(BB46,Sheet3!$D$4:$D$8,0)</f>
        <v>2</v>
      </c>
      <c r="BP46" s="126">
        <f>MATCH(BN46,Sheet3!$E$4:$H$4,0)</f>
        <v>3</v>
      </c>
      <c r="BQ46" s="132">
        <f>INDEX(Sheet3!$D$4:$H$8,'NSS + ACT'!BO46,'NSS + ACT'!BP46)</f>
        <v>0.05</v>
      </c>
      <c r="BR46" s="105">
        <f t="shared" si="6"/>
        <v>1271157.764142195</v>
      </c>
      <c r="BS46" s="162">
        <f t="shared" si="7"/>
        <v>0.05</v>
      </c>
      <c r="BT46" s="105">
        <f t="shared" si="8"/>
        <v>1207599.8759350851</v>
      </c>
    </row>
    <row r="47" spans="1:72">
      <c r="A47" s="18">
        <f t="shared" si="13"/>
        <v>44</v>
      </c>
      <c r="B47" s="61">
        <v>171900275853</v>
      </c>
      <c r="C47" s="39">
        <v>43497</v>
      </c>
      <c r="D47" s="22" t="s">
        <v>635</v>
      </c>
      <c r="E47" s="22" t="s">
        <v>864</v>
      </c>
      <c r="F47" s="110">
        <v>1</v>
      </c>
      <c r="G47" s="23" t="s">
        <v>49</v>
      </c>
      <c r="H47" s="52">
        <v>1255510.1100000001</v>
      </c>
      <c r="I47" s="30"/>
      <c r="J47" s="110">
        <v>1255510.1100000001</v>
      </c>
      <c r="K47" s="65">
        <v>84149011</v>
      </c>
      <c r="L47" s="26">
        <v>7.4999999999999997E-2</v>
      </c>
      <c r="M47" s="40">
        <v>0</v>
      </c>
      <c r="N47" s="62">
        <v>0</v>
      </c>
      <c r="O47" s="52">
        <v>0</v>
      </c>
      <c r="P47" s="26">
        <v>0.1</v>
      </c>
      <c r="Q47" s="52">
        <v>0</v>
      </c>
      <c r="R47" s="63">
        <v>0.18</v>
      </c>
      <c r="S47" s="23" t="s">
        <v>717</v>
      </c>
      <c r="T47" s="52">
        <v>94163.258249999999</v>
      </c>
      <c r="U47" s="52">
        <v>0</v>
      </c>
      <c r="V47" s="52">
        <v>9416.3258249999999</v>
      </c>
      <c r="W47" s="52">
        <v>244636.14493349998</v>
      </c>
      <c r="X47" s="52">
        <v>348215.7290085</v>
      </c>
      <c r="Y47" s="23" t="s">
        <v>850</v>
      </c>
      <c r="Z47" s="23" t="s">
        <v>865</v>
      </c>
      <c r="AA47" s="23" t="s">
        <v>866</v>
      </c>
      <c r="AB47" s="33" t="e">
        <v>#N/A</v>
      </c>
      <c r="AC47" s="33" t="e">
        <v>#N/A</v>
      </c>
      <c r="AD47" s="48" t="e">
        <v>#N/A</v>
      </c>
      <c r="AE47" s="39">
        <v>43431</v>
      </c>
      <c r="AF47" s="53">
        <v>171900275853</v>
      </c>
      <c r="AG47" s="53" t="s">
        <v>861</v>
      </c>
      <c r="AH47" s="39">
        <v>43497</v>
      </c>
      <c r="AI47" s="23" t="s">
        <v>385</v>
      </c>
      <c r="AJ47" s="54"/>
      <c r="AK47" s="55"/>
      <c r="AL47" s="56"/>
      <c r="AM47" s="57"/>
      <c r="AN47" s="33"/>
      <c r="AO47" s="48"/>
      <c r="AP47" s="23">
        <v>2000</v>
      </c>
      <c r="AQ47" s="23" t="s">
        <v>52</v>
      </c>
      <c r="AR47" s="23" t="s">
        <v>866</v>
      </c>
      <c r="AS47" s="38" t="s">
        <v>53</v>
      </c>
      <c r="AT47" s="23" t="s">
        <v>522</v>
      </c>
      <c r="AU47" s="64" t="s">
        <v>862</v>
      </c>
      <c r="AV47" s="99">
        <v>1</v>
      </c>
      <c r="AW47" s="102">
        <v>1255510.1100000001</v>
      </c>
      <c r="AX47" s="29" t="s">
        <v>701</v>
      </c>
      <c r="AY47" s="29"/>
      <c r="AZ47" s="25" t="s">
        <v>863</v>
      </c>
      <c r="BA47">
        <f t="shared" si="14"/>
        <v>2207</v>
      </c>
      <c r="BB47" s="115" t="s">
        <v>6983</v>
      </c>
      <c r="BC47" s="105">
        <f t="shared" si="1"/>
        <v>1255510.1100000001</v>
      </c>
      <c r="BD47" s="116">
        <f t="shared" si="2"/>
        <v>43405</v>
      </c>
      <c r="BE47" s="141" t="s">
        <v>8477</v>
      </c>
      <c r="BF47">
        <f>MATCH(BE47,'Cat-4'!$A:$A,0)</f>
        <v>722</v>
      </c>
      <c r="BG47">
        <f>MATCH(BD47,'Cat-4'!$1:$1,0)</f>
        <v>83</v>
      </c>
      <c r="BH47">
        <f>INDEX('Cat-4'!$1:$1048576,'NSS + ACT'!BF47,'NSS + ACT'!BG47)</f>
        <v>111.9</v>
      </c>
      <c r="BI47">
        <f>MATCH($BI$1,'Cat-4'!$1:$1,0)</f>
        <v>153</v>
      </c>
      <c r="BJ47">
        <f>INDEX('Cat-4'!$1:$1048576,'NSS + ACT'!BF47,'NSS + ACT'!BI47)</f>
        <v>130.80000000000001</v>
      </c>
      <c r="BK47" s="126">
        <f t="shared" si="3"/>
        <v>1.1689008042895443</v>
      </c>
      <c r="BL47">
        <f t="shared" si="4"/>
        <v>2235</v>
      </c>
      <c r="BM47" s="126">
        <f t="shared" si="5"/>
        <v>74.5</v>
      </c>
      <c r="BN47" s="126" t="s">
        <v>8785</v>
      </c>
      <c r="BO47" s="126">
        <f>MATCH(BB47,Sheet3!$D$4:$D$8,0)</f>
        <v>2</v>
      </c>
      <c r="BP47" s="126">
        <f>MATCH(BN47,Sheet3!$E$4:$H$4,0)</f>
        <v>4</v>
      </c>
      <c r="BQ47" s="132">
        <f>INDEX(Sheet3!$D$4:$H$8,'NSS + ACT'!BO47,'NSS + ACT'!BP47)</f>
        <v>0.1</v>
      </c>
      <c r="BR47" s="105">
        <f t="shared" si="6"/>
        <v>1467566.7773726545</v>
      </c>
      <c r="BS47" s="162">
        <f t="shared" si="7"/>
        <v>0.1</v>
      </c>
      <c r="BT47" s="105">
        <f t="shared" si="8"/>
        <v>1320810.0996353892</v>
      </c>
    </row>
    <row r="48" spans="1:72">
      <c r="A48" s="18">
        <f t="shared" si="13"/>
        <v>45</v>
      </c>
      <c r="B48" s="61">
        <v>291601292091</v>
      </c>
      <c r="C48" s="39">
        <v>42457</v>
      </c>
      <c r="D48" s="22" t="s">
        <v>74</v>
      </c>
      <c r="E48" s="22" t="s">
        <v>897</v>
      </c>
      <c r="F48" s="110">
        <v>2</v>
      </c>
      <c r="G48" s="23" t="s">
        <v>49</v>
      </c>
      <c r="H48" s="52">
        <v>626591</v>
      </c>
      <c r="I48" s="30"/>
      <c r="J48" s="109">
        <v>1253182</v>
      </c>
      <c r="K48" s="23">
        <v>84821020</v>
      </c>
      <c r="L48" s="26">
        <v>7.4999999999999997E-2</v>
      </c>
      <c r="M48" s="40">
        <v>0</v>
      </c>
      <c r="N48" s="62">
        <v>0</v>
      </c>
      <c r="O48" s="52">
        <v>0</v>
      </c>
      <c r="P48" s="26">
        <v>0.1</v>
      </c>
      <c r="Q48" s="52">
        <v>0</v>
      </c>
      <c r="R48" s="63">
        <v>0.18</v>
      </c>
      <c r="S48" s="23" t="s">
        <v>893</v>
      </c>
      <c r="T48" s="52">
        <v>93988.65</v>
      </c>
      <c r="U48" s="52">
        <v>0</v>
      </c>
      <c r="V48" s="52">
        <v>9398.8649999999998</v>
      </c>
      <c r="W48" s="52">
        <v>244182.51269999996</v>
      </c>
      <c r="X48" s="52">
        <v>347570.02769999998</v>
      </c>
      <c r="Y48" s="23" t="s">
        <v>850</v>
      </c>
      <c r="Z48" s="23" t="s">
        <v>898</v>
      </c>
      <c r="AA48" s="23" t="s">
        <v>899</v>
      </c>
      <c r="AB48" s="33">
        <v>291601292091</v>
      </c>
      <c r="AC48" s="33">
        <v>13698</v>
      </c>
      <c r="AD48" s="48">
        <v>42457</v>
      </c>
      <c r="AE48" s="39">
        <v>42419</v>
      </c>
      <c r="AF48" s="53" t="e">
        <v>#N/A</v>
      </c>
      <c r="AG48" s="53" t="e">
        <v>#N/A</v>
      </c>
      <c r="AH48" s="39" t="e">
        <v>#N/A</v>
      </c>
      <c r="AI48" s="23" t="s">
        <v>51</v>
      </c>
      <c r="AJ48" s="54"/>
      <c r="AK48" s="55"/>
      <c r="AL48" s="56"/>
      <c r="AM48" s="57"/>
      <c r="AN48" s="33"/>
      <c r="AO48" s="48"/>
      <c r="AP48" s="23">
        <v>2000</v>
      </c>
      <c r="AQ48" s="23" t="s">
        <v>52</v>
      </c>
      <c r="AR48" s="23" t="s">
        <v>899</v>
      </c>
      <c r="AS48" s="38" t="s">
        <v>53</v>
      </c>
      <c r="AT48" s="23"/>
      <c r="AU48" s="64">
        <v>16065548</v>
      </c>
      <c r="AV48" s="99">
        <v>2</v>
      </c>
      <c r="AW48" s="102">
        <v>1253182</v>
      </c>
      <c r="AX48" s="29" t="s">
        <v>701</v>
      </c>
      <c r="AY48" s="29"/>
      <c r="AZ48" s="25" t="s">
        <v>863</v>
      </c>
      <c r="BA48">
        <f t="shared" si="14"/>
        <v>3219</v>
      </c>
      <c r="BB48" s="115" t="s">
        <v>6983</v>
      </c>
      <c r="BC48" s="105">
        <f t="shared" si="1"/>
        <v>626591</v>
      </c>
      <c r="BD48" s="116">
        <f t="shared" si="2"/>
        <v>42401</v>
      </c>
      <c r="BE48" s="141" t="s">
        <v>8477</v>
      </c>
      <c r="BF48">
        <f>MATCH(BE48,'Cat-4'!$A:$A,0)</f>
        <v>722</v>
      </c>
      <c r="BG48">
        <f>MATCH(BD48,'Cat-4'!$1:$1,0)</f>
        <v>50</v>
      </c>
      <c r="BH48">
        <f>INDEX('Cat-4'!$1:$1048576,'NSS + ACT'!BF48,'NSS + ACT'!BG48)</f>
        <v>108.1</v>
      </c>
      <c r="BI48">
        <f>MATCH($BI$1,'Cat-4'!$1:$1,0)</f>
        <v>153</v>
      </c>
      <c r="BJ48">
        <f>INDEX('Cat-4'!$1:$1048576,'NSS + ACT'!BF48,'NSS + ACT'!BI48)</f>
        <v>130.80000000000001</v>
      </c>
      <c r="BK48" s="126">
        <f t="shared" si="3"/>
        <v>1.2099907493061981</v>
      </c>
      <c r="BL48">
        <f t="shared" si="4"/>
        <v>3239</v>
      </c>
      <c r="BM48" s="126">
        <f t="shared" si="5"/>
        <v>107.96666666666667</v>
      </c>
      <c r="BN48" s="126" t="s">
        <v>8785</v>
      </c>
      <c r="BO48" s="126">
        <f>MATCH(BB48,Sheet3!$D$4:$D$8,0)</f>
        <v>2</v>
      </c>
      <c r="BP48" s="126">
        <f>MATCH(BN48,Sheet3!$E$4:$H$4,0)</f>
        <v>4</v>
      </c>
      <c r="BQ48" s="132">
        <f>INDEX(Sheet3!$D$4:$H$8,'NSS + ACT'!BO48,'NSS + ACT'!BP48)</f>
        <v>0.1</v>
      </c>
      <c r="BR48" s="105">
        <f t="shared" si="6"/>
        <v>1516338.62719704</v>
      </c>
      <c r="BS48" s="162">
        <f t="shared" si="7"/>
        <v>0.1</v>
      </c>
      <c r="BT48" s="105">
        <f t="shared" si="8"/>
        <v>1364704.7644773361</v>
      </c>
    </row>
    <row r="49" spans="1:72">
      <c r="A49" s="18">
        <f t="shared" si="13"/>
        <v>46</v>
      </c>
      <c r="B49" s="61">
        <v>172002502626</v>
      </c>
      <c r="C49" s="39">
        <v>44183</v>
      </c>
      <c r="D49" s="22" t="s">
        <v>767</v>
      </c>
      <c r="E49" s="22" t="s">
        <v>768</v>
      </c>
      <c r="F49" s="110">
        <v>116</v>
      </c>
      <c r="G49" s="23" t="s">
        <v>49</v>
      </c>
      <c r="H49" s="52">
        <v>7401.5787931034483</v>
      </c>
      <c r="I49" s="30"/>
      <c r="J49" s="109">
        <v>858583.14</v>
      </c>
      <c r="K49" s="23" t="s">
        <v>769</v>
      </c>
      <c r="L49" s="26">
        <v>0.1</v>
      </c>
      <c r="M49" s="40">
        <v>0</v>
      </c>
      <c r="N49" s="62">
        <v>0</v>
      </c>
      <c r="O49" s="52">
        <v>0</v>
      </c>
      <c r="P49" s="26">
        <v>0.1</v>
      </c>
      <c r="Q49" s="52">
        <v>0</v>
      </c>
      <c r="R49" s="63">
        <v>0.12</v>
      </c>
      <c r="S49" s="23" t="s">
        <v>770</v>
      </c>
      <c r="T49" s="52">
        <v>85858.314000000013</v>
      </c>
      <c r="U49" s="52">
        <v>0</v>
      </c>
      <c r="V49" s="52">
        <v>8585.8314000000009</v>
      </c>
      <c r="W49" s="52">
        <v>114363.274248</v>
      </c>
      <c r="X49" s="52">
        <v>208807.41964800001</v>
      </c>
      <c r="Y49" s="23" t="s">
        <v>697</v>
      </c>
      <c r="Z49" s="23" t="s">
        <v>771</v>
      </c>
      <c r="AA49" s="23" t="s">
        <v>772</v>
      </c>
      <c r="AB49" s="33" t="e">
        <v>#N/A</v>
      </c>
      <c r="AC49" s="33" t="e">
        <v>#N/A</v>
      </c>
      <c r="AD49" s="48" t="e">
        <v>#N/A</v>
      </c>
      <c r="AE49" s="39">
        <v>44134</v>
      </c>
      <c r="AF49" s="53">
        <v>172002502626</v>
      </c>
      <c r="AG49" s="53" t="s">
        <v>773</v>
      </c>
      <c r="AH49" s="39">
        <v>44183</v>
      </c>
      <c r="AI49" s="23" t="s">
        <v>385</v>
      </c>
      <c r="AJ49" s="54"/>
      <c r="AK49" s="55"/>
      <c r="AL49" s="56"/>
      <c r="AM49" s="57"/>
      <c r="AN49" s="33"/>
      <c r="AO49" s="48"/>
      <c r="AP49" s="23">
        <v>2000</v>
      </c>
      <c r="AQ49" s="23" t="s">
        <v>52</v>
      </c>
      <c r="AR49" s="23" t="s">
        <v>772</v>
      </c>
      <c r="AS49" s="38" t="s">
        <v>53</v>
      </c>
      <c r="AT49" s="23"/>
      <c r="AU49" s="64">
        <v>72227136</v>
      </c>
      <c r="AV49" s="99">
        <v>116</v>
      </c>
      <c r="AW49" s="102">
        <v>1231120.6000000001</v>
      </c>
      <c r="AX49" s="29" t="s">
        <v>701</v>
      </c>
      <c r="AY49" s="29"/>
      <c r="AZ49" s="25" t="s">
        <v>774</v>
      </c>
      <c r="BA49">
        <f t="shared" si="14"/>
        <v>1504</v>
      </c>
      <c r="BB49" s="115" t="s">
        <v>6983</v>
      </c>
      <c r="BC49" s="105">
        <f t="shared" si="1"/>
        <v>10613.108620689656</v>
      </c>
      <c r="BD49" s="116">
        <f t="shared" si="2"/>
        <v>44105</v>
      </c>
      <c r="BE49" s="141" t="s">
        <v>8477</v>
      </c>
      <c r="BF49">
        <f>MATCH(BE49,'Cat-4'!$A:$A,0)</f>
        <v>722</v>
      </c>
      <c r="BG49">
        <f>MATCH(BD49,'Cat-4'!$1:$1,0)</f>
        <v>106</v>
      </c>
      <c r="BH49">
        <f>INDEX('Cat-4'!$1:$1048576,'NSS + ACT'!BF49,'NSS + ACT'!BG49)</f>
        <v>114.2</v>
      </c>
      <c r="BI49">
        <f>MATCH($BI$1,'Cat-4'!$1:$1,0)</f>
        <v>153</v>
      </c>
      <c r="BJ49">
        <f>INDEX('Cat-4'!$1:$1048576,'NSS + ACT'!BF49,'NSS + ACT'!BI49)</f>
        <v>130.80000000000001</v>
      </c>
      <c r="BK49" s="126">
        <f t="shared" si="3"/>
        <v>1.1453590192644485</v>
      </c>
      <c r="BL49">
        <f t="shared" si="4"/>
        <v>1535</v>
      </c>
      <c r="BM49" s="126">
        <f t="shared" si="5"/>
        <v>51.166666666666664</v>
      </c>
      <c r="BN49" s="126" t="s">
        <v>8785</v>
      </c>
      <c r="BO49" s="126">
        <f>MATCH(BB49,Sheet3!$D$4:$D$8,0)</f>
        <v>2</v>
      </c>
      <c r="BP49" s="126">
        <f>MATCH(BN49,Sheet3!$E$4:$H$4,0)</f>
        <v>4</v>
      </c>
      <c r="BQ49" s="132">
        <f>INDEX(Sheet3!$D$4:$H$8,'NSS + ACT'!BO49,'NSS + ACT'!BP49)</f>
        <v>0.1</v>
      </c>
      <c r="BR49" s="105">
        <f t="shared" si="6"/>
        <v>1410075.0830122596</v>
      </c>
      <c r="BS49" s="162">
        <f t="shared" si="7"/>
        <v>0.1</v>
      </c>
      <c r="BT49" s="105">
        <f t="shared" si="8"/>
        <v>1269067.5747110336</v>
      </c>
    </row>
    <row r="50" spans="1:72">
      <c r="A50" s="18">
        <f t="shared" si="13"/>
        <v>47</v>
      </c>
      <c r="B50" s="61">
        <v>292007495544</v>
      </c>
      <c r="C50" s="39">
        <v>44102</v>
      </c>
      <c r="D50" s="22" t="s">
        <v>229</v>
      </c>
      <c r="E50" s="22" t="s">
        <v>3718</v>
      </c>
      <c r="F50" s="110">
        <v>4</v>
      </c>
      <c r="G50" s="23" t="s">
        <v>60</v>
      </c>
      <c r="H50" s="52">
        <v>298984</v>
      </c>
      <c r="I50" s="30"/>
      <c r="J50" s="109">
        <v>1195936</v>
      </c>
      <c r="K50" s="23" t="s">
        <v>2463</v>
      </c>
      <c r="L50" s="26">
        <v>7.4999999999999997E-2</v>
      </c>
      <c r="M50" s="40">
        <v>0</v>
      </c>
      <c r="N50" s="62">
        <v>0</v>
      </c>
      <c r="O50" s="52">
        <v>0</v>
      </c>
      <c r="P50" s="26">
        <v>0.1</v>
      </c>
      <c r="Q50" s="52">
        <v>0</v>
      </c>
      <c r="R50" s="63">
        <v>0.18</v>
      </c>
      <c r="S50" s="23" t="s">
        <v>777</v>
      </c>
      <c r="T50" s="52">
        <v>89695.2</v>
      </c>
      <c r="U50" s="52">
        <v>0</v>
      </c>
      <c r="V50" s="52">
        <v>8969.52</v>
      </c>
      <c r="W50" s="52">
        <v>233028.12959999999</v>
      </c>
      <c r="X50" s="52">
        <v>331692.84959999996</v>
      </c>
      <c r="Y50" s="23" t="s">
        <v>3695</v>
      </c>
      <c r="Z50" s="23" t="s">
        <v>3719</v>
      </c>
      <c r="AA50" s="23" t="s">
        <v>3720</v>
      </c>
      <c r="AB50" s="33">
        <v>292007495544</v>
      </c>
      <c r="AC50" s="33" t="s">
        <v>3717</v>
      </c>
      <c r="AD50" s="39">
        <v>44102</v>
      </c>
      <c r="AE50" s="39">
        <v>44099</v>
      </c>
      <c r="AF50" s="53" t="e">
        <v>#N/A</v>
      </c>
      <c r="AG50" s="53" t="e">
        <v>#N/A</v>
      </c>
      <c r="AH50" s="39" t="e">
        <v>#N/A</v>
      </c>
      <c r="AI50" s="23" t="s">
        <v>51</v>
      </c>
      <c r="AJ50" s="59"/>
      <c r="AK50" s="59"/>
      <c r="AL50" s="48"/>
      <c r="AM50" s="60"/>
      <c r="AN50" s="33"/>
      <c r="AO50" s="48"/>
      <c r="AP50" s="23">
        <v>2000</v>
      </c>
      <c r="AQ50" s="23" t="s">
        <v>52</v>
      </c>
      <c r="AR50" s="23" t="s">
        <v>3720</v>
      </c>
      <c r="AS50" s="38" t="s">
        <v>53</v>
      </c>
      <c r="AT50" s="23"/>
      <c r="AU50" s="64" t="s">
        <v>318</v>
      </c>
      <c r="AV50" s="99">
        <v>4</v>
      </c>
      <c r="AW50" s="102">
        <v>1195936</v>
      </c>
      <c r="AX50" s="29" t="s">
        <v>701</v>
      </c>
      <c r="AY50" s="29"/>
      <c r="AZ50" s="25"/>
      <c r="BA50">
        <f t="shared" si="14"/>
        <v>1539</v>
      </c>
      <c r="BB50" s="115" t="s">
        <v>6983</v>
      </c>
      <c r="BC50" s="105">
        <f t="shared" si="1"/>
        <v>298984</v>
      </c>
      <c r="BD50" s="116">
        <f t="shared" si="2"/>
        <v>44075</v>
      </c>
      <c r="BE50" s="141" t="s">
        <v>8477</v>
      </c>
      <c r="BF50">
        <f>MATCH(BE50,'Cat-4'!$A:$A,0)</f>
        <v>722</v>
      </c>
      <c r="BG50">
        <f>MATCH(BD50,'Cat-4'!$1:$1,0)</f>
        <v>105</v>
      </c>
      <c r="BH50">
        <f>INDEX('Cat-4'!$1:$1048576,'NSS + ACT'!BF50,'NSS + ACT'!BG50)</f>
        <v>113.7</v>
      </c>
      <c r="BI50">
        <f>MATCH($BI$1,'Cat-4'!$1:$1,0)</f>
        <v>153</v>
      </c>
      <c r="BJ50">
        <f>INDEX('Cat-4'!$1:$1048576,'NSS + ACT'!BF50,'NSS + ACT'!BI50)</f>
        <v>130.80000000000001</v>
      </c>
      <c r="BK50" s="126">
        <f t="shared" si="3"/>
        <v>1.1503957783641161</v>
      </c>
      <c r="BL50">
        <f t="shared" si="4"/>
        <v>1565</v>
      </c>
      <c r="BM50" s="126">
        <f t="shared" si="5"/>
        <v>52.166666666666664</v>
      </c>
      <c r="BN50" s="126" t="s">
        <v>8785</v>
      </c>
      <c r="BO50" s="126">
        <f>MATCH(BB50,Sheet3!$D$4:$D$8,0)</f>
        <v>2</v>
      </c>
      <c r="BP50" s="126">
        <f>MATCH(BN50,Sheet3!$E$4:$H$4,0)</f>
        <v>4</v>
      </c>
      <c r="BQ50" s="132">
        <f>INDEX(Sheet3!$D$4:$H$8,'NSS + ACT'!BO50,'NSS + ACT'!BP50)</f>
        <v>0.1</v>
      </c>
      <c r="BR50" s="105">
        <f t="shared" si="6"/>
        <v>1375799.7255936675</v>
      </c>
      <c r="BS50" s="162">
        <f t="shared" si="7"/>
        <v>0.1</v>
      </c>
      <c r="BT50" s="105">
        <f t="shared" si="8"/>
        <v>1238219.7530343009</v>
      </c>
    </row>
    <row r="51" spans="1:72">
      <c r="A51" s="18">
        <f t="shared" si="13"/>
        <v>48</v>
      </c>
      <c r="B51" s="33">
        <v>172001293376</v>
      </c>
      <c r="C51" s="39">
        <v>44025</v>
      </c>
      <c r="D51" s="22" t="s">
        <v>613</v>
      </c>
      <c r="E51" s="22" t="s">
        <v>4966</v>
      </c>
      <c r="F51" s="110">
        <v>283</v>
      </c>
      <c r="G51" s="23" t="s">
        <v>49</v>
      </c>
      <c r="H51" s="58">
        <v>4183.1499646642751</v>
      </c>
      <c r="I51" s="30"/>
      <c r="J51" s="101">
        <v>1183831.4399999899</v>
      </c>
      <c r="K51" s="83">
        <v>68061000</v>
      </c>
      <c r="L51" s="26">
        <v>0.1</v>
      </c>
      <c r="M51" s="40"/>
      <c r="N51" s="40">
        <v>0</v>
      </c>
      <c r="O51" s="35">
        <v>0</v>
      </c>
      <c r="P51" s="63">
        <v>0.1</v>
      </c>
      <c r="Q51" s="52">
        <v>0</v>
      </c>
      <c r="R51" s="63">
        <v>0.18</v>
      </c>
      <c r="S51" s="23" t="s">
        <v>4957</v>
      </c>
      <c r="T51" s="52">
        <v>118383.143999999</v>
      </c>
      <c r="U51" s="52">
        <v>0</v>
      </c>
      <c r="V51" s="52">
        <v>11838.314399999901</v>
      </c>
      <c r="W51" s="52">
        <v>236529.52171199795</v>
      </c>
      <c r="X51" s="52">
        <v>366750.98011199688</v>
      </c>
      <c r="Y51" s="23" t="s">
        <v>4903</v>
      </c>
      <c r="Z51" s="23" t="s">
        <v>4967</v>
      </c>
      <c r="AA51" s="23" t="s">
        <v>4968</v>
      </c>
      <c r="AB51" s="33" t="e">
        <v>#N/A</v>
      </c>
      <c r="AC51" s="33" t="e">
        <v>#N/A</v>
      </c>
      <c r="AD51" s="48" t="e">
        <v>#N/A</v>
      </c>
      <c r="AE51" s="39">
        <v>43979</v>
      </c>
      <c r="AF51" s="53">
        <v>172001293376</v>
      </c>
      <c r="AG51" s="53" t="s">
        <v>1355</v>
      </c>
      <c r="AH51" s="39">
        <v>44025</v>
      </c>
      <c r="AI51" s="23" t="s">
        <v>385</v>
      </c>
      <c r="AJ51" s="54"/>
      <c r="AK51" s="55"/>
      <c r="AL51" s="56"/>
      <c r="AM51" s="57"/>
      <c r="AN51" s="33"/>
      <c r="AO51" s="48"/>
      <c r="AP51" s="23">
        <v>2000</v>
      </c>
      <c r="AQ51" s="23" t="s">
        <v>52</v>
      </c>
      <c r="AR51" s="23" t="s">
        <v>4968</v>
      </c>
      <c r="AS51" s="38" t="s">
        <v>53</v>
      </c>
      <c r="AT51" s="23"/>
      <c r="AU51" s="23">
        <v>90492117</v>
      </c>
      <c r="AV51" s="99">
        <v>283</v>
      </c>
      <c r="AW51" s="101">
        <v>1183831.4399999899</v>
      </c>
      <c r="AX51" s="29" t="s">
        <v>4770</v>
      </c>
      <c r="AY51" s="29"/>
      <c r="AZ51" s="30" t="s">
        <v>702</v>
      </c>
      <c r="BA51">
        <f t="shared" si="14"/>
        <v>1659</v>
      </c>
      <c r="BB51" s="115" t="s">
        <v>6983</v>
      </c>
      <c r="BC51" s="105">
        <f t="shared" si="1"/>
        <v>4183.1499646642751</v>
      </c>
      <c r="BD51" s="116">
        <f t="shared" si="2"/>
        <v>43952</v>
      </c>
      <c r="BE51" s="141" t="s">
        <v>8477</v>
      </c>
      <c r="BF51">
        <f>MATCH(BE51,'Cat-4'!$A:$A,0)</f>
        <v>722</v>
      </c>
      <c r="BG51">
        <f>MATCH(BD51,'Cat-4'!$1:$1,0)</f>
        <v>101</v>
      </c>
      <c r="BH51">
        <f>INDEX('Cat-4'!$1:$1048576,'NSS + ACT'!BF51,'NSS + ACT'!BG51)</f>
        <v>112.9</v>
      </c>
      <c r="BI51">
        <f>MATCH($BI$1,'Cat-4'!$1:$1,0)</f>
        <v>153</v>
      </c>
      <c r="BJ51">
        <f>INDEX('Cat-4'!$1:$1048576,'NSS + ACT'!BF51,'NSS + ACT'!BI51)</f>
        <v>130.80000000000001</v>
      </c>
      <c r="BK51" s="126">
        <f t="shared" si="3"/>
        <v>1.1585473870682019</v>
      </c>
      <c r="BL51">
        <f t="shared" si="4"/>
        <v>1688</v>
      </c>
      <c r="BM51" s="126">
        <f t="shared" si="5"/>
        <v>56.266666666666666</v>
      </c>
      <c r="BN51" s="126" t="s">
        <v>8785</v>
      </c>
      <c r="BO51" s="126">
        <f>MATCH(BB51,Sheet3!$D$4:$D$8,0)</f>
        <v>2</v>
      </c>
      <c r="BP51" s="126">
        <f>MATCH(BN51,Sheet3!$E$4:$H$4,0)</f>
        <v>4</v>
      </c>
      <c r="BQ51" s="132">
        <f>INDEX(Sheet3!$D$4:$H$8,'NSS + ACT'!BO51,'NSS + ACT'!BP51)</f>
        <v>0.1</v>
      </c>
      <c r="BR51" s="105">
        <f t="shared" si="6"/>
        <v>1371524.8215411752</v>
      </c>
      <c r="BS51" s="162">
        <f t="shared" si="7"/>
        <v>0.1</v>
      </c>
      <c r="BT51" s="105">
        <f t="shared" si="8"/>
        <v>1234372.3393870578</v>
      </c>
    </row>
    <row r="52" spans="1:72">
      <c r="A52" s="18">
        <f t="shared" si="13"/>
        <v>49</v>
      </c>
      <c r="B52" s="61">
        <v>171900646680</v>
      </c>
      <c r="C52" s="39">
        <v>43538</v>
      </c>
      <c r="D52" s="22" t="s">
        <v>1368</v>
      </c>
      <c r="E52" s="22" t="s">
        <v>1369</v>
      </c>
      <c r="F52" s="110">
        <v>4</v>
      </c>
      <c r="G52" s="23" t="s">
        <v>49</v>
      </c>
      <c r="H52" s="52">
        <v>290769.48499999748</v>
      </c>
      <c r="I52" s="30"/>
      <c r="J52" s="109">
        <v>1163077.9399999899</v>
      </c>
      <c r="K52" s="23" t="s">
        <v>1370</v>
      </c>
      <c r="L52" s="26">
        <v>7.4999999999999997E-2</v>
      </c>
      <c r="M52" s="40" t="s">
        <v>1371</v>
      </c>
      <c r="N52" s="62">
        <v>0</v>
      </c>
      <c r="O52" s="52">
        <v>0</v>
      </c>
      <c r="P52" s="26">
        <v>0.1</v>
      </c>
      <c r="Q52" s="52">
        <v>0</v>
      </c>
      <c r="R52" s="63">
        <v>0.18</v>
      </c>
      <c r="S52" s="23" t="s">
        <v>1372</v>
      </c>
      <c r="T52" s="52">
        <v>87230.845499999239</v>
      </c>
      <c r="U52" s="52">
        <v>0</v>
      </c>
      <c r="V52" s="52">
        <v>8723.084549999925</v>
      </c>
      <c r="W52" s="52">
        <v>226625.73660899804</v>
      </c>
      <c r="X52" s="52">
        <v>322579.66665899719</v>
      </c>
      <c r="Y52" s="23" t="s">
        <v>1335</v>
      </c>
      <c r="Z52" s="23" t="s">
        <v>1373</v>
      </c>
      <c r="AA52" s="23" t="s">
        <v>1374</v>
      </c>
      <c r="AB52" s="33" t="e">
        <v>#N/A</v>
      </c>
      <c r="AC52" s="33" t="e">
        <v>#N/A</v>
      </c>
      <c r="AD52" s="48" t="e">
        <v>#N/A</v>
      </c>
      <c r="AE52" s="39">
        <v>43531</v>
      </c>
      <c r="AF52" s="53">
        <v>171900646680</v>
      </c>
      <c r="AG52" s="53" t="s">
        <v>1375</v>
      </c>
      <c r="AH52" s="39">
        <v>43538</v>
      </c>
      <c r="AI52" s="23" t="s">
        <v>385</v>
      </c>
      <c r="AJ52" s="54"/>
      <c r="AK52" s="55"/>
      <c r="AL52" s="56"/>
      <c r="AM52" s="57"/>
      <c r="AN52" s="33"/>
      <c r="AO52" s="48"/>
      <c r="AP52" s="23">
        <v>2000</v>
      </c>
      <c r="AQ52" s="23" t="s">
        <v>52</v>
      </c>
      <c r="AR52" s="23" t="s">
        <v>1374</v>
      </c>
      <c r="AS52" s="38" t="s">
        <v>53</v>
      </c>
      <c r="AT52" s="23" t="s">
        <v>519</v>
      </c>
      <c r="AU52" s="64">
        <v>7134444</v>
      </c>
      <c r="AV52" s="99">
        <v>4</v>
      </c>
      <c r="AW52" s="102">
        <v>1163077.9399999899</v>
      </c>
      <c r="AX52" s="29" t="s">
        <v>701</v>
      </c>
      <c r="AY52" s="29"/>
      <c r="AZ52" s="25" t="s">
        <v>1350</v>
      </c>
      <c r="BA52">
        <f t="shared" si="14"/>
        <v>2107</v>
      </c>
      <c r="BB52" s="115" t="s">
        <v>6987</v>
      </c>
      <c r="BC52" s="105">
        <f t="shared" si="1"/>
        <v>290769.48499999748</v>
      </c>
      <c r="BD52" s="116">
        <f t="shared" si="2"/>
        <v>43525</v>
      </c>
      <c r="BE52" s="141" t="s">
        <v>8366</v>
      </c>
      <c r="BF52">
        <f>MATCH(BE52,'Cat-4'!$A:$A,0)</f>
        <v>666</v>
      </c>
      <c r="BG52">
        <f>MATCH(BD52,'Cat-4'!$1:$1,0)</f>
        <v>87</v>
      </c>
      <c r="BH52">
        <f>INDEX('Cat-4'!$1:$1048576,'NSS + ACT'!BF52,'NSS + ACT'!BG52)</f>
        <v>112.1</v>
      </c>
      <c r="BI52">
        <f>MATCH($BI$1,'Cat-4'!$1:$1,0)</f>
        <v>153</v>
      </c>
      <c r="BJ52">
        <f>INDEX('Cat-4'!$1:$1048576,'NSS + ACT'!BF52,'NSS + ACT'!BI52)</f>
        <v>133.4</v>
      </c>
      <c r="BK52" s="126">
        <f t="shared" si="3"/>
        <v>1.1900089206066014</v>
      </c>
      <c r="BL52">
        <f t="shared" si="4"/>
        <v>2115</v>
      </c>
      <c r="BM52" s="126">
        <f t="shared" si="5"/>
        <v>70.5</v>
      </c>
      <c r="BN52" s="126" t="s">
        <v>8785</v>
      </c>
      <c r="BO52" s="126">
        <f>MATCH(BB52,Sheet3!$D$4:$D$8,0)</f>
        <v>4</v>
      </c>
      <c r="BP52" s="126">
        <f>MATCH(BN52,Sheet3!$E$4:$H$4,0)</f>
        <v>4</v>
      </c>
      <c r="BQ52" s="132">
        <f>INDEX(Sheet3!$D$4:$H$8,'NSS + ACT'!BO52,'NSS + ACT'!BP52)</f>
        <v>0.2</v>
      </c>
      <c r="BR52" s="105">
        <f t="shared" si="6"/>
        <v>1384073.1239607374</v>
      </c>
      <c r="BS52" s="162">
        <f t="shared" si="7"/>
        <v>0.2</v>
      </c>
      <c r="BT52" s="105">
        <f t="shared" si="8"/>
        <v>1107258.4991685899</v>
      </c>
    </row>
    <row r="53" spans="1:72">
      <c r="A53" s="18">
        <f t="shared" si="13"/>
        <v>50</v>
      </c>
      <c r="B53" s="33">
        <v>292400003851</v>
      </c>
      <c r="C53" s="39">
        <v>45292</v>
      </c>
      <c r="D53" s="22" t="s">
        <v>5234</v>
      </c>
      <c r="E53" s="22" t="s">
        <v>5235</v>
      </c>
      <c r="F53" s="107">
        <v>3574</v>
      </c>
      <c r="G53" s="23" t="s">
        <v>321</v>
      </c>
      <c r="H53" s="58">
        <v>300</v>
      </c>
      <c r="I53" s="30"/>
      <c r="J53" s="101">
        <v>1072200</v>
      </c>
      <c r="K53" s="33">
        <v>38119000</v>
      </c>
      <c r="L53" s="26">
        <v>0.1</v>
      </c>
      <c r="M53" s="40">
        <v>0</v>
      </c>
      <c r="N53" s="40">
        <v>0</v>
      </c>
      <c r="O53" s="35">
        <v>0</v>
      </c>
      <c r="P53" s="63">
        <v>0.1</v>
      </c>
      <c r="Q53" s="52">
        <v>0</v>
      </c>
      <c r="R53" s="63">
        <v>0.18</v>
      </c>
      <c r="S53" s="23" t="s">
        <v>5236</v>
      </c>
      <c r="T53" s="52">
        <v>107220</v>
      </c>
      <c r="U53" s="52">
        <v>0</v>
      </c>
      <c r="V53" s="52">
        <v>10722</v>
      </c>
      <c r="W53" s="52">
        <v>214225.56</v>
      </c>
      <c r="X53" s="52">
        <v>332167.56</v>
      </c>
      <c r="Y53" s="23" t="s">
        <v>5221</v>
      </c>
      <c r="Z53" s="23" t="s">
        <v>5237</v>
      </c>
      <c r="AA53" s="23" t="s">
        <v>5238</v>
      </c>
      <c r="AB53" s="33">
        <v>292400003851</v>
      </c>
      <c r="AC53" s="33" t="s">
        <v>5239</v>
      </c>
      <c r="AD53" s="39">
        <v>45292</v>
      </c>
      <c r="AE53" s="39">
        <v>45290</v>
      </c>
      <c r="AF53" s="53" t="e">
        <v>#N/A</v>
      </c>
      <c r="AG53" s="53" t="e">
        <v>#N/A</v>
      </c>
      <c r="AH53" s="39" t="e">
        <v>#N/A</v>
      </c>
      <c r="AI53" s="23" t="s">
        <v>51</v>
      </c>
      <c r="AJ53" s="59"/>
      <c r="AK53" s="59"/>
      <c r="AL53" s="48"/>
      <c r="AM53" s="60"/>
      <c r="AN53" s="33"/>
      <c r="AO53" s="48"/>
      <c r="AP53" s="23">
        <v>2000</v>
      </c>
      <c r="AQ53" s="23" t="s">
        <v>567</v>
      </c>
      <c r="AR53" s="23" t="s">
        <v>5238</v>
      </c>
      <c r="AS53" s="38" t="s">
        <v>518</v>
      </c>
      <c r="AT53" s="23"/>
      <c r="AU53" s="23" t="s">
        <v>5240</v>
      </c>
      <c r="AV53" s="99">
        <v>3574</v>
      </c>
      <c r="AW53" s="101">
        <v>1072200</v>
      </c>
      <c r="AX53" s="29" t="s">
        <v>4770</v>
      </c>
      <c r="AY53" s="29"/>
      <c r="AZ53" s="30"/>
      <c r="BA53">
        <f t="shared" si="14"/>
        <v>348</v>
      </c>
      <c r="BB53" s="115" t="s">
        <v>6986</v>
      </c>
      <c r="BC53" s="105">
        <f t="shared" si="1"/>
        <v>300</v>
      </c>
      <c r="BD53" s="116">
        <f t="shared" si="2"/>
        <v>45261</v>
      </c>
      <c r="BE53" s="141" t="s">
        <v>7762</v>
      </c>
      <c r="BF53">
        <f>MATCH(BE53,'Cat-4'!$A:$A,0)</f>
        <v>364</v>
      </c>
      <c r="BG53">
        <f>MATCH(BD53,'Cat-4'!$1:$1,0)</f>
        <v>144</v>
      </c>
      <c r="BH53">
        <f>INDEX('Cat-4'!$1:$1048576,'NSS + ACT'!BF53,'NSS + ACT'!BG53)</f>
        <v>135.69999999999999</v>
      </c>
      <c r="BI53">
        <f>MATCH($BI$1,'Cat-4'!$1:$1,0)</f>
        <v>153</v>
      </c>
      <c r="BJ53">
        <f>INDEX('Cat-4'!$1:$1048576,'NSS + ACT'!BF53,'NSS + ACT'!BI53)</f>
        <v>136.4</v>
      </c>
      <c r="BK53" s="126">
        <f t="shared" si="3"/>
        <v>1.0051584377302876</v>
      </c>
      <c r="BL53">
        <f t="shared" si="4"/>
        <v>379</v>
      </c>
      <c r="BM53" s="126">
        <f t="shared" si="5"/>
        <v>12.633333333333333</v>
      </c>
      <c r="BN53" s="126" t="s">
        <v>8784</v>
      </c>
      <c r="BO53" s="126">
        <f>MATCH(BB53,Sheet3!$D$4:$D$8,0)</f>
        <v>3</v>
      </c>
      <c r="BP53" s="126">
        <f>MATCH(BN53,Sheet3!$E$4:$H$4,0)</f>
        <v>3</v>
      </c>
      <c r="BQ53" s="132">
        <f>INDEX(Sheet3!$D$4:$H$8,'NSS + ACT'!BO53,'NSS + ACT'!BP53)</f>
        <v>0.1</v>
      </c>
      <c r="BR53" s="105">
        <f t="shared" si="6"/>
        <v>1077730.8769344143</v>
      </c>
      <c r="BS53" s="162">
        <f t="shared" si="7"/>
        <v>0.1</v>
      </c>
      <c r="BT53" s="105">
        <f t="shared" si="8"/>
        <v>969957.78924097284</v>
      </c>
    </row>
    <row r="54" spans="1:72">
      <c r="A54" s="18">
        <f t="shared" si="13"/>
        <v>51</v>
      </c>
      <c r="B54" s="61">
        <v>172002502626</v>
      </c>
      <c r="C54" s="39">
        <v>44183</v>
      </c>
      <c r="D54" s="22" t="s">
        <v>767</v>
      </c>
      <c r="E54" s="22" t="s">
        <v>768</v>
      </c>
      <c r="F54" s="110">
        <v>96</v>
      </c>
      <c r="G54" s="23" t="s">
        <v>49</v>
      </c>
      <c r="H54" s="52">
        <v>9302.9518750000007</v>
      </c>
      <c r="I54" s="30"/>
      <c r="J54" s="109">
        <v>893083.38</v>
      </c>
      <c r="K54" s="23" t="s">
        <v>769</v>
      </c>
      <c r="L54" s="26">
        <v>0.1</v>
      </c>
      <c r="M54" s="40">
        <v>0</v>
      </c>
      <c r="N54" s="62">
        <v>0</v>
      </c>
      <c r="O54" s="52">
        <v>0</v>
      </c>
      <c r="P54" s="26">
        <v>0.1</v>
      </c>
      <c r="Q54" s="52">
        <v>0</v>
      </c>
      <c r="R54" s="63">
        <v>0.12</v>
      </c>
      <c r="S54" s="23" t="s">
        <v>770</v>
      </c>
      <c r="T54" s="52">
        <v>89308.338000000003</v>
      </c>
      <c r="U54" s="52">
        <v>0</v>
      </c>
      <c r="V54" s="52">
        <v>8930.8338000000003</v>
      </c>
      <c r="W54" s="52">
        <v>118958.70621599999</v>
      </c>
      <c r="X54" s="52">
        <v>217197.878016</v>
      </c>
      <c r="Y54" s="23" t="s">
        <v>697</v>
      </c>
      <c r="Z54" s="23" t="s">
        <v>775</v>
      </c>
      <c r="AA54" s="23" t="s">
        <v>772</v>
      </c>
      <c r="AB54" s="33" t="e">
        <v>#N/A</v>
      </c>
      <c r="AC54" s="33" t="e">
        <v>#N/A</v>
      </c>
      <c r="AD54" s="48" t="e">
        <v>#N/A</v>
      </c>
      <c r="AE54" s="39">
        <v>44134</v>
      </c>
      <c r="AF54" s="53">
        <v>172002502626</v>
      </c>
      <c r="AG54" s="53" t="s">
        <v>773</v>
      </c>
      <c r="AH54" s="39">
        <v>44183</v>
      </c>
      <c r="AI54" s="23" t="s">
        <v>385</v>
      </c>
      <c r="AJ54" s="54"/>
      <c r="AK54" s="55"/>
      <c r="AL54" s="56"/>
      <c r="AM54" s="57"/>
      <c r="AN54" s="33"/>
      <c r="AO54" s="48"/>
      <c r="AP54" s="23">
        <v>2000</v>
      </c>
      <c r="AQ54" s="23" t="s">
        <v>64</v>
      </c>
      <c r="AR54" s="23" t="s">
        <v>772</v>
      </c>
      <c r="AS54" s="38" t="s">
        <v>53</v>
      </c>
      <c r="AT54" s="23"/>
      <c r="AU54" s="64">
        <v>72227136</v>
      </c>
      <c r="AV54" s="99">
        <v>96</v>
      </c>
      <c r="AW54" s="102">
        <v>1018858.42</v>
      </c>
      <c r="AX54" s="29" t="s">
        <v>701</v>
      </c>
      <c r="AY54" s="29"/>
      <c r="AZ54" s="25" t="s">
        <v>774</v>
      </c>
      <c r="BA54">
        <f t="shared" si="14"/>
        <v>1504</v>
      </c>
      <c r="BB54" s="115" t="s">
        <v>6983</v>
      </c>
      <c r="BC54" s="105">
        <f t="shared" si="1"/>
        <v>10613.108541666666</v>
      </c>
      <c r="BD54" s="116">
        <f t="shared" si="2"/>
        <v>44105</v>
      </c>
      <c r="BE54" s="141" t="s">
        <v>8477</v>
      </c>
      <c r="BF54">
        <f>MATCH(BE54,'Cat-4'!$A:$A,0)</f>
        <v>722</v>
      </c>
      <c r="BG54">
        <f>MATCH(BD54,'Cat-4'!$1:$1,0)</f>
        <v>106</v>
      </c>
      <c r="BH54">
        <f>INDEX('Cat-4'!$1:$1048576,'NSS + ACT'!BF54,'NSS + ACT'!BG54)</f>
        <v>114.2</v>
      </c>
      <c r="BI54">
        <f>MATCH($BI$1,'Cat-4'!$1:$1,0)</f>
        <v>153</v>
      </c>
      <c r="BJ54">
        <f>INDEX('Cat-4'!$1:$1048576,'NSS + ACT'!BF54,'NSS + ACT'!BI54)</f>
        <v>130.80000000000001</v>
      </c>
      <c r="BK54" s="126">
        <f t="shared" si="3"/>
        <v>1.1453590192644485</v>
      </c>
      <c r="BL54">
        <f t="shared" si="4"/>
        <v>1535</v>
      </c>
      <c r="BM54" s="126">
        <f t="shared" si="5"/>
        <v>51.166666666666664</v>
      </c>
      <c r="BN54" s="126" t="s">
        <v>8785</v>
      </c>
      <c r="BO54" s="126">
        <f>MATCH(BB54,Sheet3!$D$4:$D$8,0)</f>
        <v>2</v>
      </c>
      <c r="BP54" s="126">
        <f>MATCH(BN54,Sheet3!$E$4:$H$4,0)</f>
        <v>4</v>
      </c>
      <c r="BQ54" s="132">
        <f>INDEX(Sheet3!$D$4:$H$8,'NSS + ACT'!BO54,'NSS + ACT'!BP54)</f>
        <v>0.1</v>
      </c>
      <c r="BR54" s="105">
        <f t="shared" si="6"/>
        <v>1166958.6807005256</v>
      </c>
      <c r="BS54" s="162">
        <f t="shared" si="7"/>
        <v>0.1</v>
      </c>
      <c r="BT54" s="105">
        <f t="shared" si="8"/>
        <v>1050262.8126304732</v>
      </c>
    </row>
    <row r="55" spans="1:72">
      <c r="A55" s="18">
        <f t="shared" si="13"/>
        <v>52</v>
      </c>
      <c r="B55" s="61">
        <v>291804383253</v>
      </c>
      <c r="C55" s="39">
        <v>43248</v>
      </c>
      <c r="D55" s="22" t="s">
        <v>3836</v>
      </c>
      <c r="E55" s="22" t="s">
        <v>3837</v>
      </c>
      <c r="F55" s="107">
        <v>3650</v>
      </c>
      <c r="G55" s="23" t="s">
        <v>321</v>
      </c>
      <c r="H55" s="52">
        <v>271.77225479452028</v>
      </c>
      <c r="I55" s="30"/>
      <c r="J55" s="109">
        <v>991968.72999999905</v>
      </c>
      <c r="K55" s="23">
        <v>28170010</v>
      </c>
      <c r="L55" s="26">
        <v>7.4999999999999997E-2</v>
      </c>
      <c r="M55" s="40">
        <v>0</v>
      </c>
      <c r="N55" s="62">
        <v>0</v>
      </c>
      <c r="O55" s="52">
        <v>0</v>
      </c>
      <c r="P55" s="26">
        <v>0.1</v>
      </c>
      <c r="Q55" s="52">
        <v>0</v>
      </c>
      <c r="R55" s="63">
        <v>0.18</v>
      </c>
      <c r="S55" s="23" t="s">
        <v>783</v>
      </c>
      <c r="T55" s="52">
        <v>74397.654749999929</v>
      </c>
      <c r="U55" s="52">
        <v>0</v>
      </c>
      <c r="V55" s="52">
        <v>7439.7654749999929</v>
      </c>
      <c r="W55" s="52">
        <v>193285.10704049983</v>
      </c>
      <c r="X55" s="52">
        <v>275122.52726549975</v>
      </c>
      <c r="Y55" s="23" t="s">
        <v>3695</v>
      </c>
      <c r="Z55" s="23" t="s">
        <v>3838</v>
      </c>
      <c r="AA55" s="23" t="s">
        <v>3839</v>
      </c>
      <c r="AB55" s="33">
        <v>291804383253</v>
      </c>
      <c r="AC55" s="33" t="s">
        <v>3840</v>
      </c>
      <c r="AD55" s="39">
        <v>43248</v>
      </c>
      <c r="AE55" s="39">
        <v>43246</v>
      </c>
      <c r="AF55" s="53" t="e">
        <v>#N/A</v>
      </c>
      <c r="AG55" s="53" t="e">
        <v>#N/A</v>
      </c>
      <c r="AH55" s="39" t="e">
        <v>#N/A</v>
      </c>
      <c r="AI55" s="23" t="s">
        <v>51</v>
      </c>
      <c r="AJ55" s="59"/>
      <c r="AK55" s="59"/>
      <c r="AL55" s="48"/>
      <c r="AM55" s="60"/>
      <c r="AN55" s="33"/>
      <c r="AO55" s="48"/>
      <c r="AP55" s="23">
        <v>2000</v>
      </c>
      <c r="AQ55" s="23" t="s">
        <v>571</v>
      </c>
      <c r="AR55" s="23" t="s">
        <v>3839</v>
      </c>
      <c r="AS55" s="38" t="s">
        <v>53</v>
      </c>
      <c r="AT55" s="23"/>
      <c r="AU55" s="64" t="s">
        <v>3841</v>
      </c>
      <c r="AV55" s="99">
        <v>3650</v>
      </c>
      <c r="AW55" s="102">
        <v>991968.72999999905</v>
      </c>
      <c r="AX55" s="29" t="s">
        <v>701</v>
      </c>
      <c r="AY55" s="29"/>
      <c r="AZ55" s="25"/>
      <c r="BA55">
        <f t="shared" si="14"/>
        <v>2392</v>
      </c>
      <c r="BB55" s="115" t="s">
        <v>6986</v>
      </c>
      <c r="BC55" s="105">
        <f t="shared" si="1"/>
        <v>271.77225479452028</v>
      </c>
      <c r="BD55" s="116">
        <f t="shared" si="2"/>
        <v>43221</v>
      </c>
      <c r="BE55" s="141" t="s">
        <v>7762</v>
      </c>
      <c r="BF55">
        <f>MATCH(BE55,'Cat-4'!$A:$A,0)</f>
        <v>364</v>
      </c>
      <c r="BG55">
        <f>MATCH(BD55,'Cat-4'!$1:$1,0)</f>
        <v>77</v>
      </c>
      <c r="BH55">
        <f>INDEX('Cat-4'!$1:$1048576,'NSS + ACT'!BF55,'NSS + ACT'!BG55)</f>
        <v>117.4</v>
      </c>
      <c r="BI55">
        <f>MATCH($BI$1,'Cat-4'!$1:$1,0)</f>
        <v>153</v>
      </c>
      <c r="BJ55">
        <f>INDEX('Cat-4'!$1:$1048576,'NSS + ACT'!BF55,'NSS + ACT'!BI55)</f>
        <v>136.4</v>
      </c>
      <c r="BK55" s="126">
        <f t="shared" si="3"/>
        <v>1.161839863713799</v>
      </c>
      <c r="BL55">
        <f t="shared" si="4"/>
        <v>2419</v>
      </c>
      <c r="BM55" s="126">
        <f t="shared" si="5"/>
        <v>80.63333333333334</v>
      </c>
      <c r="BN55" s="126" t="s">
        <v>8785</v>
      </c>
      <c r="BO55" s="126">
        <f>MATCH(BB55,Sheet3!$D$4:$D$8,0)</f>
        <v>3</v>
      </c>
      <c r="BP55" s="126">
        <f>MATCH(BN55,Sheet3!$E$4:$H$4,0)</f>
        <v>4</v>
      </c>
      <c r="BQ55" s="132">
        <f>INDEX(Sheet3!$D$4:$H$8,'NSS + ACT'!BO55,'NSS + ACT'!BP55)</f>
        <v>0.5</v>
      </c>
      <c r="BR55" s="105">
        <f t="shared" si="6"/>
        <v>1152508.8140715491</v>
      </c>
      <c r="BS55" s="162">
        <f t="shared" si="7"/>
        <v>0.5</v>
      </c>
      <c r="BT55" s="105">
        <f t="shared" si="8"/>
        <v>576254.40703577455</v>
      </c>
    </row>
    <row r="56" spans="1:72">
      <c r="A56" s="18">
        <f t="shared" si="13"/>
        <v>53</v>
      </c>
      <c r="B56" s="61">
        <v>292102514502</v>
      </c>
      <c r="C56" s="39">
        <v>44267</v>
      </c>
      <c r="D56" s="22" t="s">
        <v>48</v>
      </c>
      <c r="E56" s="22" t="s">
        <v>1645</v>
      </c>
      <c r="F56" s="110">
        <v>1</v>
      </c>
      <c r="G56" s="23" t="s">
        <v>119</v>
      </c>
      <c r="H56" s="52">
        <v>967062.48999999894</v>
      </c>
      <c r="I56" s="30"/>
      <c r="J56" s="109">
        <v>967062.48999999894</v>
      </c>
      <c r="K56" s="23">
        <v>85011020</v>
      </c>
      <c r="L56" s="26">
        <v>0.1</v>
      </c>
      <c r="M56" s="40" t="s">
        <v>992</v>
      </c>
      <c r="N56" s="62">
        <v>0</v>
      </c>
      <c r="O56" s="52">
        <v>0</v>
      </c>
      <c r="P56" s="26">
        <v>0.1</v>
      </c>
      <c r="Q56" s="52">
        <v>0</v>
      </c>
      <c r="R56" s="63">
        <v>0.18</v>
      </c>
      <c r="S56" s="23" t="s">
        <v>993</v>
      </c>
      <c r="T56" s="52">
        <v>96706.248999999894</v>
      </c>
      <c r="U56" s="52">
        <v>0</v>
      </c>
      <c r="V56" s="52">
        <v>9670.6248999999898</v>
      </c>
      <c r="W56" s="52">
        <v>193219.08550199977</v>
      </c>
      <c r="X56" s="52">
        <v>299595.95940199966</v>
      </c>
      <c r="Y56" s="23" t="s">
        <v>1628</v>
      </c>
      <c r="Z56" s="23" t="s">
        <v>1646</v>
      </c>
      <c r="AA56" s="23" t="s">
        <v>1647</v>
      </c>
      <c r="AB56" s="33">
        <v>292102514502</v>
      </c>
      <c r="AC56" s="33" t="s">
        <v>1648</v>
      </c>
      <c r="AD56" s="48">
        <v>44267</v>
      </c>
      <c r="AE56" s="39">
        <v>44267</v>
      </c>
      <c r="AF56" s="53" t="e">
        <v>#N/A</v>
      </c>
      <c r="AG56" s="53" t="e">
        <v>#N/A</v>
      </c>
      <c r="AH56" s="39" t="e">
        <v>#N/A</v>
      </c>
      <c r="AI56" s="23" t="s">
        <v>51</v>
      </c>
      <c r="AJ56" s="54"/>
      <c r="AK56" s="55"/>
      <c r="AL56" s="56"/>
      <c r="AM56" s="57"/>
      <c r="AN56" s="33"/>
      <c r="AO56" s="48"/>
      <c r="AP56" s="23">
        <v>2000</v>
      </c>
      <c r="AQ56" s="23" t="s">
        <v>52</v>
      </c>
      <c r="AR56" s="23" t="s">
        <v>1647</v>
      </c>
      <c r="AS56" s="38" t="s">
        <v>53</v>
      </c>
      <c r="AT56" s="23"/>
      <c r="AU56" s="64" t="s">
        <v>55</v>
      </c>
      <c r="AV56" s="99">
        <v>1</v>
      </c>
      <c r="AW56" s="102">
        <v>967062.48999999894</v>
      </c>
      <c r="AX56" s="29" t="s">
        <v>701</v>
      </c>
      <c r="AY56" s="29"/>
      <c r="AZ56" s="25" t="s">
        <v>1633</v>
      </c>
      <c r="BA56">
        <f t="shared" si="14"/>
        <v>1371</v>
      </c>
      <c r="BB56" s="115" t="s">
        <v>6983</v>
      </c>
      <c r="BC56" s="105">
        <f t="shared" si="1"/>
        <v>967062.48999999894</v>
      </c>
      <c r="BD56" s="116">
        <f t="shared" si="2"/>
        <v>44256</v>
      </c>
      <c r="BE56" s="141" t="s">
        <v>8477</v>
      </c>
      <c r="BF56">
        <f>MATCH(BE56,'Cat-4'!$A:$A,0)</f>
        <v>722</v>
      </c>
      <c r="BG56">
        <f>MATCH(BD56,'Cat-4'!$1:$1,0)</f>
        <v>111</v>
      </c>
      <c r="BH56">
        <f>INDEX('Cat-4'!$1:$1048576,'NSS + ACT'!BF56,'NSS + ACT'!BG56)</f>
        <v>116.1</v>
      </c>
      <c r="BI56">
        <f>MATCH($BI$1,'Cat-4'!$1:$1,0)</f>
        <v>153</v>
      </c>
      <c r="BJ56">
        <f>INDEX('Cat-4'!$1:$1048576,'NSS + ACT'!BF56,'NSS + ACT'!BI56)</f>
        <v>130.80000000000001</v>
      </c>
      <c r="BK56" s="126">
        <f t="shared" si="3"/>
        <v>1.1266149870801034</v>
      </c>
      <c r="BL56">
        <f t="shared" si="4"/>
        <v>1384</v>
      </c>
      <c r="BM56" s="126">
        <f t="shared" si="5"/>
        <v>46.133333333333333</v>
      </c>
      <c r="BN56" s="126" t="s">
        <v>8785</v>
      </c>
      <c r="BO56" s="126">
        <f>MATCH(BB56,Sheet3!$D$4:$D$8,0)</f>
        <v>2</v>
      </c>
      <c r="BP56" s="126">
        <f>MATCH(BN56,Sheet3!$E$4:$H$4,0)</f>
        <v>4</v>
      </c>
      <c r="BQ56" s="132">
        <f>INDEX(Sheet3!$D$4:$H$8,'NSS + ACT'!BO56,'NSS + ACT'!BP56)</f>
        <v>0.1</v>
      </c>
      <c r="BR56" s="105">
        <f t="shared" si="6"/>
        <v>1089507.0946770015</v>
      </c>
      <c r="BS56" s="162">
        <f t="shared" si="7"/>
        <v>0.1</v>
      </c>
      <c r="BT56" s="105">
        <f t="shared" si="8"/>
        <v>980556.38520930137</v>
      </c>
    </row>
    <row r="57" spans="1:72">
      <c r="A57" s="18">
        <f t="shared" si="13"/>
        <v>54</v>
      </c>
      <c r="B57" s="61">
        <v>292000942343</v>
      </c>
      <c r="C57" s="39">
        <v>43857</v>
      </c>
      <c r="D57" s="22" t="s">
        <v>315</v>
      </c>
      <c r="E57" s="22" t="s">
        <v>3665</v>
      </c>
      <c r="F57" s="110">
        <v>14</v>
      </c>
      <c r="G57" s="23" t="s">
        <v>49</v>
      </c>
      <c r="H57" s="52">
        <v>67015.563571428575</v>
      </c>
      <c r="I57" s="30"/>
      <c r="J57" s="109">
        <v>938217.89</v>
      </c>
      <c r="K57" s="23">
        <v>84819090</v>
      </c>
      <c r="L57" s="26">
        <v>7.4999999999999997E-2</v>
      </c>
      <c r="M57" s="40">
        <v>0</v>
      </c>
      <c r="N57" s="62">
        <v>0</v>
      </c>
      <c r="O57" s="52">
        <v>0</v>
      </c>
      <c r="P57" s="26">
        <v>0.1</v>
      </c>
      <c r="Q57" s="52">
        <v>0</v>
      </c>
      <c r="R57" s="63">
        <v>0.18</v>
      </c>
      <c r="S57" s="23" t="s">
        <v>849</v>
      </c>
      <c r="T57" s="52">
        <v>70366.341749999992</v>
      </c>
      <c r="U57" s="52">
        <v>0</v>
      </c>
      <c r="V57" s="52">
        <v>7036.6341749999992</v>
      </c>
      <c r="W57" s="52">
        <v>182811.7558665</v>
      </c>
      <c r="X57" s="52">
        <v>260214.7317915</v>
      </c>
      <c r="Y57" s="23" t="s">
        <v>3561</v>
      </c>
      <c r="Z57" s="23" t="s">
        <v>3666</v>
      </c>
      <c r="AA57" s="23" t="s">
        <v>3667</v>
      </c>
      <c r="AB57" s="33">
        <v>292000942343</v>
      </c>
      <c r="AC57" s="33" t="s">
        <v>3668</v>
      </c>
      <c r="AD57" s="39">
        <v>43857</v>
      </c>
      <c r="AE57" s="39">
        <v>43489</v>
      </c>
      <c r="AF57" s="53" t="e">
        <v>#N/A</v>
      </c>
      <c r="AG57" s="53" t="e">
        <v>#N/A</v>
      </c>
      <c r="AH57" s="39" t="e">
        <v>#N/A</v>
      </c>
      <c r="AI57" s="23" t="s">
        <v>51</v>
      </c>
      <c r="AJ57" s="59"/>
      <c r="AK57" s="59"/>
      <c r="AL57" s="48"/>
      <c r="AM57" s="60"/>
      <c r="AN57" s="33"/>
      <c r="AO57" s="48"/>
      <c r="AP57" s="23">
        <v>2000</v>
      </c>
      <c r="AQ57" s="23" t="s">
        <v>52</v>
      </c>
      <c r="AR57" s="23" t="s">
        <v>3667</v>
      </c>
      <c r="AS57" s="38" t="s">
        <v>53</v>
      </c>
      <c r="AT57" s="23" t="s">
        <v>519</v>
      </c>
      <c r="AU57" s="64" t="s">
        <v>3669</v>
      </c>
      <c r="AV57" s="99">
        <v>14</v>
      </c>
      <c r="AW57" s="102">
        <v>938217.89</v>
      </c>
      <c r="AX57" s="29" t="s">
        <v>701</v>
      </c>
      <c r="AY57" s="29"/>
      <c r="AZ57" s="25">
        <v>1</v>
      </c>
      <c r="BA57">
        <f t="shared" si="14"/>
        <v>2149</v>
      </c>
      <c r="BB57" t="s">
        <v>6983</v>
      </c>
      <c r="BC57" s="105">
        <f t="shared" si="1"/>
        <v>67015.563571428575</v>
      </c>
      <c r="BD57" s="116">
        <f t="shared" si="2"/>
        <v>43466</v>
      </c>
      <c r="BE57" s="141" t="s">
        <v>8477</v>
      </c>
      <c r="BF57">
        <f>MATCH(BE57,'Cat-4'!$A:$A,0)</f>
        <v>722</v>
      </c>
      <c r="BG57">
        <f>MATCH(BD57,'Cat-4'!$1:$1,0)</f>
        <v>85</v>
      </c>
      <c r="BH57">
        <f>INDEX('Cat-4'!$1:$1048576,'NSS + ACT'!BF57,'NSS + ACT'!BG57)</f>
        <v>111.8</v>
      </c>
      <c r="BI57">
        <f>MATCH($BI$1,'Cat-4'!$1:$1,0)</f>
        <v>153</v>
      </c>
      <c r="BJ57">
        <f>INDEX('Cat-4'!$1:$1048576,'NSS + ACT'!BF57,'NSS + ACT'!BI57)</f>
        <v>130.80000000000001</v>
      </c>
      <c r="BK57" s="126">
        <f t="shared" si="3"/>
        <v>1.1699463327370305</v>
      </c>
      <c r="BL57">
        <f t="shared" si="4"/>
        <v>2174</v>
      </c>
      <c r="BM57" s="126">
        <f t="shared" si="5"/>
        <v>72.466666666666669</v>
      </c>
      <c r="BN57" s="126" t="s">
        <v>8785</v>
      </c>
      <c r="BO57" s="126">
        <f>MATCH(BB57,Sheet3!$D$4:$D$8,0)</f>
        <v>2</v>
      </c>
      <c r="BP57" s="126">
        <f>MATCH(BN57,Sheet3!$E$4:$H$4,0)</f>
        <v>4</v>
      </c>
      <c r="BQ57" s="132">
        <f>INDEX(Sheet3!$D$4:$H$8,'NSS + ACT'!BO57,'NSS + ACT'!BP57)</f>
        <v>0.1</v>
      </c>
      <c r="BR57" s="105">
        <f t="shared" si="6"/>
        <v>1097664.5797137746</v>
      </c>
      <c r="BS57" s="162">
        <f t="shared" si="7"/>
        <v>0.1</v>
      </c>
      <c r="BT57" s="105">
        <f t="shared" si="8"/>
        <v>987898.1217423972</v>
      </c>
    </row>
    <row r="58" spans="1:72">
      <c r="A58" s="18">
        <f t="shared" si="13"/>
        <v>55</v>
      </c>
      <c r="B58" s="19">
        <v>171802669975</v>
      </c>
      <c r="C58" s="31"/>
      <c r="D58" s="21" t="s">
        <v>440</v>
      </c>
      <c r="E58" s="22" t="s">
        <v>6988</v>
      </c>
      <c r="F58" s="107">
        <v>2</v>
      </c>
      <c r="G58" s="23" t="s">
        <v>49</v>
      </c>
      <c r="H58" s="24">
        <v>460076</v>
      </c>
      <c r="I58" s="24"/>
      <c r="J58" s="100">
        <v>920152</v>
      </c>
      <c r="K58" s="23">
        <v>84834000</v>
      </c>
      <c r="L58" s="26">
        <v>7.4999999999999997E-2</v>
      </c>
      <c r="M58" s="21"/>
      <c r="N58" s="27"/>
      <c r="O58" s="21"/>
      <c r="P58" s="28">
        <v>0.1</v>
      </c>
      <c r="Q58" s="21"/>
      <c r="R58" s="26">
        <v>0.18</v>
      </c>
      <c r="S58" s="29" t="s">
        <v>50</v>
      </c>
      <c r="T58" s="30">
        <v>69011.399999999994</v>
      </c>
      <c r="U58" s="30"/>
      <c r="V58" s="30">
        <v>6901.1399999999994</v>
      </c>
      <c r="W58" s="30">
        <v>179291.61720000001</v>
      </c>
      <c r="X58" s="30">
        <v>255204.15720000002</v>
      </c>
      <c r="Y58" s="29" t="s">
        <v>441</v>
      </c>
      <c r="Z58" s="29" t="s">
        <v>477</v>
      </c>
      <c r="AA58" s="29" t="s">
        <v>478</v>
      </c>
      <c r="AB58" s="19" t="e">
        <v>#N/A</v>
      </c>
      <c r="AC58" s="29" t="e">
        <v>#N/A</v>
      </c>
      <c r="AD58" s="31" t="e">
        <v>#N/A</v>
      </c>
      <c r="AE58" s="31">
        <v>43374</v>
      </c>
      <c r="AF58" s="19">
        <v>171802669975</v>
      </c>
      <c r="AG58" s="29" t="s">
        <v>444</v>
      </c>
      <c r="AH58" s="31">
        <v>43385</v>
      </c>
      <c r="AI58" s="29" t="s">
        <v>385</v>
      </c>
      <c r="AJ58" s="46"/>
      <c r="AK58" s="30"/>
      <c r="AL58" s="47"/>
      <c r="AM58" s="46"/>
      <c r="AN58" s="29"/>
      <c r="AO58" s="31"/>
      <c r="AP58" s="19">
        <v>2000</v>
      </c>
      <c r="AQ58" s="29" t="s">
        <v>52</v>
      </c>
      <c r="AR58" s="29" t="s">
        <v>478</v>
      </c>
      <c r="AS58" s="29" t="s">
        <v>53</v>
      </c>
      <c r="AT58" s="29" t="s">
        <v>54</v>
      </c>
      <c r="AU58" s="29">
        <v>30175312</v>
      </c>
      <c r="AV58" s="99">
        <v>2</v>
      </c>
      <c r="AW58" s="99">
        <v>938057.38</v>
      </c>
      <c r="AX58" s="29" t="s">
        <v>387</v>
      </c>
      <c r="AY58" s="29" t="s">
        <v>691</v>
      </c>
      <c r="AZ58" s="21"/>
      <c r="BA58">
        <f t="shared" si="14"/>
        <v>2264</v>
      </c>
      <c r="BB58" t="s">
        <v>6985</v>
      </c>
      <c r="BC58" s="105">
        <f t="shared" si="1"/>
        <v>469028.69</v>
      </c>
      <c r="BD58" s="116">
        <f t="shared" si="2"/>
        <v>43374</v>
      </c>
      <c r="BE58" s="141" t="s">
        <v>8312</v>
      </c>
      <c r="BF58">
        <f>MATCH(BE58,'Cat-4'!$A:$A,0)</f>
        <v>639</v>
      </c>
      <c r="BG58">
        <f>MATCH(BD58,'Cat-4'!$1:$1,0)</f>
        <v>82</v>
      </c>
      <c r="BH58">
        <f>INDEX('Cat-4'!$1:$1048576,'NSS + ACT'!BF58,'NSS + ACT'!BG58)</f>
        <v>113.1</v>
      </c>
      <c r="BI58">
        <f>MATCH($BI$1,'Cat-4'!$1:$1,0)</f>
        <v>153</v>
      </c>
      <c r="BJ58">
        <f>INDEX('Cat-4'!$1:$1048576,'NSS + ACT'!BF58,'NSS + ACT'!BI58)</f>
        <v>121.7</v>
      </c>
      <c r="BK58" s="126">
        <f t="shared" si="3"/>
        <v>1.0760389036251106</v>
      </c>
      <c r="BL58">
        <f t="shared" si="4"/>
        <v>2266</v>
      </c>
      <c r="BM58" s="126">
        <f t="shared" si="5"/>
        <v>75.533333333333331</v>
      </c>
      <c r="BN58" s="126" t="s">
        <v>8785</v>
      </c>
      <c r="BO58" s="126">
        <f>MATCH(BB58,Sheet3!$D$4:$D$8,0)</f>
        <v>5</v>
      </c>
      <c r="BP58" s="126">
        <f>MATCH(BN58,Sheet3!$E$4:$H$4,0)</f>
        <v>4</v>
      </c>
      <c r="BQ58" s="132">
        <f>INDEX(Sheet3!$D$4:$H$8,'NSS + ACT'!BO58,'NSS + ACT'!BP58)</f>
        <v>0.4</v>
      </c>
      <c r="BR58" s="105">
        <f t="shared" si="6"/>
        <v>1009386.2347126438</v>
      </c>
      <c r="BS58" s="162">
        <f t="shared" si="7"/>
        <v>0.4</v>
      </c>
      <c r="BT58" s="105">
        <f t="shared" si="8"/>
        <v>605631.74082758627</v>
      </c>
    </row>
    <row r="59" spans="1:72">
      <c r="A59" s="18">
        <f t="shared" si="13"/>
        <v>56</v>
      </c>
      <c r="B59" s="61">
        <v>292008986231</v>
      </c>
      <c r="C59" s="39">
        <v>44145</v>
      </c>
      <c r="D59" s="22" t="s">
        <v>93</v>
      </c>
      <c r="E59" s="22" t="s">
        <v>1014</v>
      </c>
      <c r="F59" s="110">
        <v>5</v>
      </c>
      <c r="G59" s="23" t="s">
        <v>49</v>
      </c>
      <c r="H59" s="52">
        <v>181950.65</v>
      </c>
      <c r="I59" s="30"/>
      <c r="J59" s="109">
        <v>909753.25</v>
      </c>
      <c r="K59" s="23">
        <v>85049090</v>
      </c>
      <c r="L59" s="26">
        <v>0.15</v>
      </c>
      <c r="M59" s="40">
        <v>0</v>
      </c>
      <c r="N59" s="62">
        <v>0</v>
      </c>
      <c r="O59" s="52">
        <v>0</v>
      </c>
      <c r="P59" s="26">
        <v>0.1</v>
      </c>
      <c r="Q59" s="52">
        <v>0</v>
      </c>
      <c r="R59" s="63">
        <v>0.18</v>
      </c>
      <c r="S59" s="23" t="s">
        <v>969</v>
      </c>
      <c r="T59" s="52">
        <v>136462.98749999999</v>
      </c>
      <c r="U59" s="52">
        <v>0</v>
      </c>
      <c r="V59" s="52">
        <v>13646.29875</v>
      </c>
      <c r="W59" s="52">
        <v>190775.256525</v>
      </c>
      <c r="X59" s="52">
        <v>340884.54277499998</v>
      </c>
      <c r="Y59" s="23" t="s">
        <v>850</v>
      </c>
      <c r="Z59" s="23" t="s">
        <v>1015</v>
      </c>
      <c r="AA59" s="23" t="s">
        <v>1016</v>
      </c>
      <c r="AB59" s="33">
        <v>292008986231</v>
      </c>
      <c r="AC59" s="33" t="s">
        <v>1017</v>
      </c>
      <c r="AD59" s="48">
        <v>44145</v>
      </c>
      <c r="AE59" s="39">
        <v>44134</v>
      </c>
      <c r="AF59" s="53" t="e">
        <v>#N/A</v>
      </c>
      <c r="AG59" s="53" t="e">
        <v>#N/A</v>
      </c>
      <c r="AH59" s="39" t="e">
        <v>#N/A</v>
      </c>
      <c r="AI59" s="23" t="s">
        <v>51</v>
      </c>
      <c r="AJ59" s="54"/>
      <c r="AK59" s="55"/>
      <c r="AL59" s="56"/>
      <c r="AM59" s="57"/>
      <c r="AN59" s="33"/>
      <c r="AO59" s="48"/>
      <c r="AP59" s="23">
        <v>2000</v>
      </c>
      <c r="AQ59" s="23" t="s">
        <v>52</v>
      </c>
      <c r="AR59" s="23" t="s">
        <v>1016</v>
      </c>
      <c r="AS59" s="38" t="s">
        <v>53</v>
      </c>
      <c r="AT59" s="23"/>
      <c r="AU59" s="64" t="s">
        <v>97</v>
      </c>
      <c r="AV59" s="99">
        <v>5</v>
      </c>
      <c r="AW59" s="102">
        <v>909753.25</v>
      </c>
      <c r="AX59" s="29" t="s">
        <v>701</v>
      </c>
      <c r="AY59" s="29"/>
      <c r="AZ59" s="25" t="s">
        <v>997</v>
      </c>
      <c r="BA59">
        <f t="shared" si="14"/>
        <v>1504</v>
      </c>
      <c r="BB59" t="s">
        <v>6987</v>
      </c>
      <c r="BC59" s="105">
        <f t="shared" si="1"/>
        <v>181950.65</v>
      </c>
      <c r="BD59" s="116">
        <f t="shared" si="2"/>
        <v>44105</v>
      </c>
      <c r="BE59" s="141" t="s">
        <v>8366</v>
      </c>
      <c r="BF59">
        <f>MATCH(BE59,'Cat-4'!$A:$A,0)</f>
        <v>666</v>
      </c>
      <c r="BG59">
        <f>MATCH(BD59,'Cat-4'!$1:$1,0)</f>
        <v>106</v>
      </c>
      <c r="BH59">
        <f>INDEX('Cat-4'!$1:$1048576,'NSS + ACT'!BF59,'NSS + ACT'!BG59)</f>
        <v>112.6</v>
      </c>
      <c r="BI59">
        <f>MATCH($BI$1,'Cat-4'!$1:$1,0)</f>
        <v>153</v>
      </c>
      <c r="BJ59">
        <f>INDEX('Cat-4'!$1:$1048576,'NSS + ACT'!BF59,'NSS + ACT'!BI59)</f>
        <v>133.4</v>
      </c>
      <c r="BK59" s="126">
        <f t="shared" si="3"/>
        <v>1.1847246891651866</v>
      </c>
      <c r="BL59">
        <f t="shared" si="4"/>
        <v>1535</v>
      </c>
      <c r="BM59" s="126">
        <f t="shared" si="5"/>
        <v>51.166666666666664</v>
      </c>
      <c r="BN59" s="126" t="s">
        <v>8785</v>
      </c>
      <c r="BO59" s="126">
        <f>MATCH(BB59,Sheet3!$D$4:$D$8,0)</f>
        <v>4</v>
      </c>
      <c r="BP59" s="126">
        <f>MATCH(BN59,Sheet3!$E$4:$H$4,0)</f>
        <v>4</v>
      </c>
      <c r="BQ59" s="132">
        <f>INDEX(Sheet3!$D$4:$H$8,'NSS + ACT'!BO59,'NSS + ACT'!BP59)</f>
        <v>0.2</v>
      </c>
      <c r="BR59" s="105">
        <f t="shared" si="6"/>
        <v>1077807.1363232683</v>
      </c>
      <c r="BS59" s="162">
        <f t="shared" si="7"/>
        <v>0.2</v>
      </c>
      <c r="BT59" s="105">
        <f t="shared" si="8"/>
        <v>862245.70905861468</v>
      </c>
    </row>
    <row r="60" spans="1:72">
      <c r="A60" s="18">
        <f t="shared" si="13"/>
        <v>57</v>
      </c>
      <c r="B60" s="61">
        <v>351900180575</v>
      </c>
      <c r="C60" s="39">
        <v>43795</v>
      </c>
      <c r="D60" s="22" t="s">
        <v>170</v>
      </c>
      <c r="E60" s="22" t="s">
        <v>3051</v>
      </c>
      <c r="F60" s="110">
        <v>2</v>
      </c>
      <c r="G60" s="23" t="s">
        <v>119</v>
      </c>
      <c r="H60" s="52">
        <v>445302.94</v>
      </c>
      <c r="I60" s="30"/>
      <c r="J60" s="109">
        <v>890605.88</v>
      </c>
      <c r="K60" s="23" t="s">
        <v>2940</v>
      </c>
      <c r="L60" s="26">
        <v>7.4999999999999997E-2</v>
      </c>
      <c r="M60" s="40">
        <v>0</v>
      </c>
      <c r="N60" s="62">
        <v>0</v>
      </c>
      <c r="O60" s="52">
        <v>0</v>
      </c>
      <c r="P60" s="26">
        <v>0.1</v>
      </c>
      <c r="Q60" s="52">
        <v>0</v>
      </c>
      <c r="R60" s="63">
        <v>0.18</v>
      </c>
      <c r="S60" s="23" t="s">
        <v>1797</v>
      </c>
      <c r="T60" s="52">
        <v>66795.440999999992</v>
      </c>
      <c r="U60" s="52">
        <v>0</v>
      </c>
      <c r="V60" s="52">
        <v>6679.5440999999992</v>
      </c>
      <c r="W60" s="52">
        <v>173534.55571799999</v>
      </c>
      <c r="X60" s="52">
        <v>247009.54081799998</v>
      </c>
      <c r="Y60" s="23" t="s">
        <v>2991</v>
      </c>
      <c r="Z60" s="23" t="s">
        <v>3052</v>
      </c>
      <c r="AA60" s="23" t="s">
        <v>3053</v>
      </c>
      <c r="AB60" s="33" t="e">
        <v>#N/A</v>
      </c>
      <c r="AC60" s="33" t="e">
        <v>#N/A</v>
      </c>
      <c r="AD60" s="48" t="e">
        <v>#N/A</v>
      </c>
      <c r="AE60" s="39" t="e">
        <v>#N/A</v>
      </c>
      <c r="AF60" s="53" t="e">
        <v>#N/A</v>
      </c>
      <c r="AG60" s="53" t="e">
        <v>#N/A</v>
      </c>
      <c r="AH60" s="39" t="e">
        <v>#N/A</v>
      </c>
      <c r="AI60" s="23" t="s">
        <v>51</v>
      </c>
      <c r="AJ60" s="54">
        <v>351900180575</v>
      </c>
      <c r="AK60" s="55">
        <v>3005514</v>
      </c>
      <c r="AL60" s="56">
        <v>43795</v>
      </c>
      <c r="AM60" s="57"/>
      <c r="AN60" s="33"/>
      <c r="AO60" s="48"/>
      <c r="AP60" s="23">
        <v>2000</v>
      </c>
      <c r="AQ60" s="23" t="s">
        <v>52</v>
      </c>
      <c r="AR60" s="23" t="s">
        <v>3053</v>
      </c>
      <c r="AS60" s="38" t="s">
        <v>53</v>
      </c>
      <c r="AT60" s="23"/>
      <c r="AU60" s="64" t="s">
        <v>2943</v>
      </c>
      <c r="AV60" s="99">
        <v>2</v>
      </c>
      <c r="AW60" s="102">
        <v>890605.88</v>
      </c>
      <c r="AX60" s="29" t="s">
        <v>701</v>
      </c>
      <c r="AY60" s="29"/>
      <c r="AZ60" s="25" t="s">
        <v>2577</v>
      </c>
      <c r="BB60" s="115" t="s">
        <v>6983</v>
      </c>
      <c r="BC60" s="105">
        <f t="shared" si="1"/>
        <v>445302.94</v>
      </c>
      <c r="BD60" s="116">
        <v>43709</v>
      </c>
      <c r="BE60" s="141" t="s">
        <v>8477</v>
      </c>
      <c r="BF60">
        <f>MATCH(BE60,'Cat-4'!$A:$A,0)</f>
        <v>722</v>
      </c>
      <c r="BG60">
        <f>MATCH(BD60,'Cat-4'!$1:$1,0)</f>
        <v>93</v>
      </c>
      <c r="BH60">
        <f>INDEX('Cat-4'!$1:$1048576,'NSS + ACT'!BF60,'NSS + ACT'!BG60)</f>
        <v>113.9</v>
      </c>
      <c r="BI60">
        <f>MATCH($BI$1,'Cat-4'!$1:$1,0)</f>
        <v>153</v>
      </c>
      <c r="BJ60">
        <f>INDEX('Cat-4'!$1:$1048576,'NSS + ACT'!BF60,'NSS + ACT'!BI60)</f>
        <v>130.80000000000001</v>
      </c>
      <c r="BK60" s="126">
        <f t="shared" si="3"/>
        <v>1.1483757682177349</v>
      </c>
      <c r="BL60">
        <f t="shared" si="4"/>
        <v>1931</v>
      </c>
      <c r="BM60" s="126">
        <f t="shared" si="5"/>
        <v>64.36666666666666</v>
      </c>
      <c r="BN60" s="126" t="s">
        <v>8785</v>
      </c>
      <c r="BO60" s="126">
        <f>MATCH(BB60,Sheet3!$D$4:$D$8,0)</f>
        <v>2</v>
      </c>
      <c r="BP60" s="126">
        <f>MATCH(BN60,Sheet3!$E$4:$H$4,0)</f>
        <v>4</v>
      </c>
      <c r="BQ60" s="132">
        <f>INDEX(Sheet3!$D$4:$H$8,'NSS + ACT'!BO60,'NSS + ACT'!BP60)</f>
        <v>0.1</v>
      </c>
      <c r="BR60" s="105">
        <f t="shared" si="6"/>
        <v>1022750.2116242319</v>
      </c>
      <c r="BS60" s="162">
        <f t="shared" si="7"/>
        <v>0.1</v>
      </c>
      <c r="BT60" s="105">
        <f t="shared" si="8"/>
        <v>920475.1904618087</v>
      </c>
    </row>
    <row r="61" spans="1:72">
      <c r="A61" s="18">
        <f t="shared" si="13"/>
        <v>58</v>
      </c>
      <c r="B61" s="61">
        <v>171900275853</v>
      </c>
      <c r="C61" s="39">
        <v>43497</v>
      </c>
      <c r="D61" s="22" t="s">
        <v>635</v>
      </c>
      <c r="E61" s="22" t="s">
        <v>867</v>
      </c>
      <c r="F61" s="110">
        <v>1</v>
      </c>
      <c r="G61" s="23" t="s">
        <v>49</v>
      </c>
      <c r="H61" s="52">
        <v>858359.20999999903</v>
      </c>
      <c r="I61" s="30"/>
      <c r="J61" s="110">
        <v>858359.20999999903</v>
      </c>
      <c r="K61" s="65">
        <v>84149011</v>
      </c>
      <c r="L61" s="26">
        <v>7.4999999999999997E-2</v>
      </c>
      <c r="M61" s="40">
        <v>0</v>
      </c>
      <c r="N61" s="62">
        <v>0</v>
      </c>
      <c r="O61" s="52">
        <v>0</v>
      </c>
      <c r="P61" s="26">
        <v>0.1</v>
      </c>
      <c r="Q61" s="52">
        <v>0</v>
      </c>
      <c r="R61" s="63">
        <v>0.18</v>
      </c>
      <c r="S61" s="23" t="s">
        <v>717</v>
      </c>
      <c r="T61" s="52">
        <v>64376.940749999922</v>
      </c>
      <c r="U61" s="52">
        <v>0</v>
      </c>
      <c r="V61" s="52">
        <v>6437.6940749999922</v>
      </c>
      <c r="W61" s="52">
        <v>167251.29206849981</v>
      </c>
      <c r="X61" s="52">
        <v>238065.92689349974</v>
      </c>
      <c r="Y61" s="23" t="s">
        <v>850</v>
      </c>
      <c r="Z61" s="23" t="s">
        <v>868</v>
      </c>
      <c r="AA61" s="23" t="s">
        <v>869</v>
      </c>
      <c r="AB61" s="33" t="e">
        <v>#N/A</v>
      </c>
      <c r="AC61" s="33" t="e">
        <v>#N/A</v>
      </c>
      <c r="AD61" s="48" t="e">
        <v>#N/A</v>
      </c>
      <c r="AE61" s="39">
        <v>43431</v>
      </c>
      <c r="AF61" s="53">
        <v>171900275853</v>
      </c>
      <c r="AG61" s="53" t="s">
        <v>861</v>
      </c>
      <c r="AH61" s="39">
        <v>43497</v>
      </c>
      <c r="AI61" s="23" t="s">
        <v>385</v>
      </c>
      <c r="AJ61" s="54"/>
      <c r="AK61" s="55"/>
      <c r="AL61" s="56"/>
      <c r="AM61" s="57"/>
      <c r="AN61" s="33"/>
      <c r="AO61" s="48"/>
      <c r="AP61" s="23">
        <v>2000</v>
      </c>
      <c r="AQ61" s="23" t="s">
        <v>52</v>
      </c>
      <c r="AR61" s="23" t="s">
        <v>869</v>
      </c>
      <c r="AS61" s="38" t="s">
        <v>53</v>
      </c>
      <c r="AT61" s="23" t="s">
        <v>522</v>
      </c>
      <c r="AU61" s="64" t="s">
        <v>862</v>
      </c>
      <c r="AV61" s="99">
        <v>1</v>
      </c>
      <c r="AW61" s="102">
        <v>858359.20999999903</v>
      </c>
      <c r="AX61" s="29" t="s">
        <v>701</v>
      </c>
      <c r="AY61" s="29"/>
      <c r="AZ61" s="25" t="s">
        <v>863</v>
      </c>
      <c r="BA61">
        <f>$BA$2-AE61</f>
        <v>2207</v>
      </c>
      <c r="BB61" s="115" t="s">
        <v>6983</v>
      </c>
      <c r="BC61" s="105">
        <f t="shared" si="1"/>
        <v>858359.20999999903</v>
      </c>
      <c r="BD61" s="116">
        <f t="shared" si="2"/>
        <v>43405</v>
      </c>
      <c r="BE61" s="141" t="s">
        <v>8477</v>
      </c>
      <c r="BF61">
        <f>MATCH(BE61,'Cat-4'!$A:$A,0)</f>
        <v>722</v>
      </c>
      <c r="BG61">
        <f>MATCH(BD61,'Cat-4'!$1:$1,0)</f>
        <v>83</v>
      </c>
      <c r="BH61">
        <f>INDEX('Cat-4'!$1:$1048576,'NSS + ACT'!BF61,'NSS + ACT'!BG61)</f>
        <v>111.9</v>
      </c>
      <c r="BI61">
        <f>MATCH($BI$1,'Cat-4'!$1:$1,0)</f>
        <v>153</v>
      </c>
      <c r="BJ61">
        <f>INDEX('Cat-4'!$1:$1048576,'NSS + ACT'!BF61,'NSS + ACT'!BI61)</f>
        <v>130.80000000000001</v>
      </c>
      <c r="BK61" s="126">
        <f t="shared" si="3"/>
        <v>1.1689008042895443</v>
      </c>
      <c r="BL61">
        <f t="shared" si="4"/>
        <v>2235</v>
      </c>
      <c r="BM61" s="126">
        <f t="shared" si="5"/>
        <v>74.5</v>
      </c>
      <c r="BN61" s="126" t="s">
        <v>8785</v>
      </c>
      <c r="BO61" s="126">
        <f>MATCH(BB61,Sheet3!$D$4:$D$8,0)</f>
        <v>2</v>
      </c>
      <c r="BP61" s="126">
        <f>MATCH(BN61,Sheet3!$E$4:$H$4,0)</f>
        <v>4</v>
      </c>
      <c r="BQ61" s="132">
        <f>INDEX(Sheet3!$D$4:$H$8,'NSS + ACT'!BO61,'NSS + ACT'!BP61)</f>
        <v>0.1</v>
      </c>
      <c r="BR61" s="105">
        <f t="shared" si="6"/>
        <v>1003336.7709383367</v>
      </c>
      <c r="BS61" s="162">
        <f t="shared" si="7"/>
        <v>0.1</v>
      </c>
      <c r="BT61" s="105">
        <f t="shared" si="8"/>
        <v>903003.09384450305</v>
      </c>
    </row>
    <row r="62" spans="1:72">
      <c r="A62" s="18">
        <f t="shared" si="13"/>
        <v>59</v>
      </c>
      <c r="B62" s="33"/>
      <c r="C62" s="39"/>
      <c r="D62" s="22" t="s">
        <v>547</v>
      </c>
      <c r="E62" s="22" t="s">
        <v>548</v>
      </c>
      <c r="F62" s="108">
        <v>2</v>
      </c>
      <c r="G62" s="23" t="s">
        <v>49</v>
      </c>
      <c r="H62" s="24">
        <v>850269.05</v>
      </c>
      <c r="I62" s="24"/>
      <c r="J62" s="100">
        <f>(H62*F62)+I62</f>
        <v>1700538.1</v>
      </c>
      <c r="K62" s="23">
        <v>85389000</v>
      </c>
      <c r="L62" s="26">
        <v>0.15</v>
      </c>
      <c r="M62" s="38"/>
      <c r="N62" s="49"/>
      <c r="O62" s="38"/>
      <c r="P62" s="26">
        <v>0.1</v>
      </c>
      <c r="Q62" s="38"/>
      <c r="R62" s="26">
        <v>0.18</v>
      </c>
      <c r="S62" s="23" t="s">
        <v>549</v>
      </c>
      <c r="T62" s="25">
        <f>J62*L62</f>
        <v>255080.715</v>
      </c>
      <c r="U62" s="52"/>
      <c r="V62" s="25">
        <f>T62*P62</f>
        <v>25508.071500000002</v>
      </c>
      <c r="W62" s="25">
        <f>(J62+T62+V62)*R62</f>
        <v>356602.83957000001</v>
      </c>
      <c r="X62" s="25">
        <f>T62+V62+W62</f>
        <v>637191.62607</v>
      </c>
      <c r="Y62" s="34" t="s">
        <v>550</v>
      </c>
      <c r="Z62" s="23" t="s">
        <v>551</v>
      </c>
      <c r="AA62" s="23" t="s">
        <v>552</v>
      </c>
      <c r="AB62" s="33" t="e">
        <v>#N/A</v>
      </c>
      <c r="AC62" s="33" t="e">
        <v>#N/A</v>
      </c>
      <c r="AD62" s="48" t="e">
        <v>#N/A</v>
      </c>
      <c r="AE62" s="39" t="e">
        <v>#N/A</v>
      </c>
      <c r="AF62" s="53" t="e">
        <v>#N/A</v>
      </c>
      <c r="AG62" s="53" t="e">
        <v>#N/A</v>
      </c>
      <c r="AH62" s="39" t="e">
        <v>#N/A</v>
      </c>
      <c r="AI62" s="23" t="s">
        <v>51</v>
      </c>
      <c r="AJ62" s="54"/>
      <c r="AK62" s="55"/>
      <c r="AL62" s="56"/>
      <c r="AM62" s="57"/>
      <c r="AN62" s="33"/>
      <c r="AO62" s="48"/>
      <c r="AP62" s="23">
        <v>2000</v>
      </c>
      <c r="AQ62" s="23" t="s">
        <v>52</v>
      </c>
      <c r="AR62" s="23" t="s">
        <v>552</v>
      </c>
      <c r="AS62" s="38" t="s">
        <v>53</v>
      </c>
      <c r="AT62" s="23"/>
      <c r="AU62" s="23" t="s">
        <v>553</v>
      </c>
      <c r="AV62" s="99">
        <v>2</v>
      </c>
      <c r="AW62" s="101">
        <v>850269.05</v>
      </c>
      <c r="AX62" s="29" t="s">
        <v>520</v>
      </c>
      <c r="AY62" s="29"/>
      <c r="AZ62" s="21"/>
      <c r="BB62" s="115" t="s">
        <v>6987</v>
      </c>
      <c r="BC62" s="105">
        <f t="shared" si="1"/>
        <v>425134.52500000002</v>
      </c>
      <c r="BD62" s="116">
        <v>43709</v>
      </c>
      <c r="BE62" s="141" t="s">
        <v>8366</v>
      </c>
      <c r="BF62">
        <f>MATCH(BE62,'Cat-4'!$A:$A,0)</f>
        <v>666</v>
      </c>
      <c r="BG62">
        <f>MATCH(BD62,'Cat-4'!$1:$1,0)</f>
        <v>93</v>
      </c>
      <c r="BH62">
        <f>INDEX('Cat-4'!$1:$1048576,'NSS + ACT'!BF62,'NSS + ACT'!BG62)</f>
        <v>110.5</v>
      </c>
      <c r="BI62">
        <f>MATCH($BI$1,'Cat-4'!$1:$1,0)</f>
        <v>153</v>
      </c>
      <c r="BJ62">
        <f>INDEX('Cat-4'!$1:$1048576,'NSS + ACT'!BF62,'NSS + ACT'!BI62)</f>
        <v>133.4</v>
      </c>
      <c r="BK62" s="126">
        <f t="shared" si="3"/>
        <v>1.207239819004525</v>
      </c>
      <c r="BL62">
        <f t="shared" si="4"/>
        <v>1931</v>
      </c>
      <c r="BM62" s="126">
        <f t="shared" si="5"/>
        <v>64.36666666666666</v>
      </c>
      <c r="BN62" s="126" t="s">
        <v>8785</v>
      </c>
      <c r="BO62" s="126">
        <f>MATCH(BB62,Sheet3!$D$4:$D$8,0)</f>
        <v>4</v>
      </c>
      <c r="BP62" s="126">
        <f>MATCH(BN62,Sheet3!$E$4:$H$4,0)</f>
        <v>4</v>
      </c>
      <c r="BQ62" s="132">
        <f>INDEX(Sheet3!$D$4:$H$8,'NSS + ACT'!BO62,'NSS + ACT'!BP62)</f>
        <v>0.2</v>
      </c>
      <c r="BR62" s="105">
        <f t="shared" si="6"/>
        <v>1026478.6540271495</v>
      </c>
      <c r="BS62" s="162">
        <f t="shared" si="7"/>
        <v>0.2</v>
      </c>
      <c r="BT62" s="105">
        <f t="shared" si="8"/>
        <v>821182.92322171968</v>
      </c>
    </row>
    <row r="63" spans="1:72">
      <c r="A63" s="18">
        <f t="shared" si="13"/>
        <v>60</v>
      </c>
      <c r="B63" s="61">
        <v>291806541526</v>
      </c>
      <c r="C63" s="39">
        <v>43316</v>
      </c>
      <c r="D63" s="22" t="s">
        <v>74</v>
      </c>
      <c r="E63" s="22" t="s">
        <v>928</v>
      </c>
      <c r="F63" s="110">
        <v>2</v>
      </c>
      <c r="G63" s="23" t="s">
        <v>49</v>
      </c>
      <c r="H63" s="52">
        <v>413894</v>
      </c>
      <c r="I63" s="30"/>
      <c r="J63" s="109">
        <v>827788</v>
      </c>
      <c r="K63" s="23">
        <v>40169390</v>
      </c>
      <c r="L63" s="26">
        <v>0.1</v>
      </c>
      <c r="M63" s="40">
        <v>0</v>
      </c>
      <c r="N63" s="62">
        <v>0</v>
      </c>
      <c r="O63" s="52">
        <v>0</v>
      </c>
      <c r="P63" s="26">
        <v>0.1</v>
      </c>
      <c r="Q63" s="52">
        <v>0</v>
      </c>
      <c r="R63" s="63">
        <v>0.18</v>
      </c>
      <c r="S63" s="23" t="s">
        <v>906</v>
      </c>
      <c r="T63" s="52">
        <v>82778.8</v>
      </c>
      <c r="U63" s="52">
        <v>0</v>
      </c>
      <c r="V63" s="52">
        <v>8277.880000000001</v>
      </c>
      <c r="W63" s="52">
        <v>165392.04240000001</v>
      </c>
      <c r="X63" s="52">
        <v>256448.72240000003</v>
      </c>
      <c r="Y63" s="23" t="s">
        <v>850</v>
      </c>
      <c r="Z63" s="23" t="s">
        <v>929</v>
      </c>
      <c r="AA63" s="23" t="s">
        <v>930</v>
      </c>
      <c r="AB63" s="33">
        <v>291806541526</v>
      </c>
      <c r="AC63" s="33" t="s">
        <v>931</v>
      </c>
      <c r="AD63" s="48">
        <v>43316</v>
      </c>
      <c r="AE63" s="39">
        <v>43277</v>
      </c>
      <c r="AF63" s="53" t="e">
        <v>#N/A</v>
      </c>
      <c r="AG63" s="53" t="e">
        <v>#N/A</v>
      </c>
      <c r="AH63" s="39" t="e">
        <v>#N/A</v>
      </c>
      <c r="AI63" s="23" t="s">
        <v>51</v>
      </c>
      <c r="AJ63" s="54"/>
      <c r="AK63" s="55"/>
      <c r="AL63" s="56"/>
      <c r="AM63" s="57"/>
      <c r="AN63" s="33"/>
      <c r="AO63" s="48"/>
      <c r="AP63" s="23">
        <v>2000</v>
      </c>
      <c r="AQ63" s="23" t="s">
        <v>52</v>
      </c>
      <c r="AR63" s="23" t="s">
        <v>930</v>
      </c>
      <c r="AS63" s="38" t="s">
        <v>53</v>
      </c>
      <c r="AT63" s="23"/>
      <c r="AU63" s="64">
        <v>21900205</v>
      </c>
      <c r="AV63" s="99">
        <v>2</v>
      </c>
      <c r="AW63" s="102">
        <v>827788</v>
      </c>
      <c r="AX63" s="29" t="s">
        <v>701</v>
      </c>
      <c r="AY63" s="29"/>
      <c r="AZ63" s="25" t="s">
        <v>853</v>
      </c>
      <c r="BA63">
        <f>$BA$2-AE63</f>
        <v>2361</v>
      </c>
      <c r="BB63" s="115" t="s">
        <v>6983</v>
      </c>
      <c r="BC63" s="105">
        <f t="shared" si="1"/>
        <v>413894</v>
      </c>
      <c r="BD63" s="116">
        <f t="shared" si="2"/>
        <v>43252</v>
      </c>
      <c r="BE63" s="141" t="s">
        <v>8477</v>
      </c>
      <c r="BF63">
        <f>MATCH(BE63,'Cat-4'!$A:$A,0)</f>
        <v>722</v>
      </c>
      <c r="BG63">
        <f>MATCH(BD63,'Cat-4'!$1:$1,0)</f>
        <v>78</v>
      </c>
      <c r="BH63">
        <f>INDEX('Cat-4'!$1:$1048576,'NSS + ACT'!BF63,'NSS + ACT'!BG63)</f>
        <v>110.5</v>
      </c>
      <c r="BI63">
        <f>MATCH($BI$1,'Cat-4'!$1:$1,0)</f>
        <v>153</v>
      </c>
      <c r="BJ63">
        <f>INDEX('Cat-4'!$1:$1048576,'NSS + ACT'!BF63,'NSS + ACT'!BI63)</f>
        <v>130.80000000000001</v>
      </c>
      <c r="BK63" s="126">
        <f t="shared" si="3"/>
        <v>1.183710407239819</v>
      </c>
      <c r="BL63">
        <f t="shared" si="4"/>
        <v>2388</v>
      </c>
      <c r="BM63" s="126">
        <f t="shared" si="5"/>
        <v>79.599999999999994</v>
      </c>
      <c r="BN63" s="126" t="s">
        <v>8785</v>
      </c>
      <c r="BO63" s="126">
        <f>MATCH(BB63,Sheet3!$D$4:$D$8,0)</f>
        <v>2</v>
      </c>
      <c r="BP63" s="126">
        <f>MATCH(BN63,Sheet3!$E$4:$H$4,0)</f>
        <v>4</v>
      </c>
      <c r="BQ63" s="132">
        <f>INDEX(Sheet3!$D$4:$H$8,'NSS + ACT'!BO63,'NSS + ACT'!BP63)</f>
        <v>0.1</v>
      </c>
      <c r="BR63" s="105">
        <f t="shared" si="6"/>
        <v>979861.27058823535</v>
      </c>
      <c r="BS63" s="162">
        <f t="shared" si="7"/>
        <v>0.1</v>
      </c>
      <c r="BT63" s="105">
        <f t="shared" si="8"/>
        <v>881875.14352941187</v>
      </c>
    </row>
    <row r="64" spans="1:72">
      <c r="A64" s="18">
        <f t="shared" si="13"/>
        <v>61</v>
      </c>
      <c r="B64" s="61">
        <v>291803270194</v>
      </c>
      <c r="C64" s="39">
        <v>43210</v>
      </c>
      <c r="D64" s="22" t="s">
        <v>3825</v>
      </c>
      <c r="E64" s="22" t="s">
        <v>3826</v>
      </c>
      <c r="F64" s="107">
        <v>5221</v>
      </c>
      <c r="G64" s="23" t="s">
        <v>321</v>
      </c>
      <c r="H64" s="52">
        <v>157.34734725148439</v>
      </c>
      <c r="I64" s="30"/>
      <c r="J64" s="109">
        <v>821510.5</v>
      </c>
      <c r="K64" s="23">
        <v>29157030</v>
      </c>
      <c r="L64" s="26">
        <v>7.4999999999999997E-2</v>
      </c>
      <c r="M64" s="40">
        <v>0</v>
      </c>
      <c r="N64" s="62">
        <v>0</v>
      </c>
      <c r="O64" s="52">
        <v>0</v>
      </c>
      <c r="P64" s="26">
        <v>0.1</v>
      </c>
      <c r="Q64" s="52">
        <v>0</v>
      </c>
      <c r="R64" s="63">
        <v>0.18</v>
      </c>
      <c r="S64" s="23" t="s">
        <v>3827</v>
      </c>
      <c r="T64" s="52">
        <v>61613.287499999999</v>
      </c>
      <c r="U64" s="52">
        <v>0</v>
      </c>
      <c r="V64" s="52">
        <v>6161.3287500000006</v>
      </c>
      <c r="W64" s="52">
        <v>160071.32092499998</v>
      </c>
      <c r="X64" s="52">
        <v>227845.93717499997</v>
      </c>
      <c r="Y64" s="23" t="s">
        <v>3695</v>
      </c>
      <c r="Z64" s="23" t="s">
        <v>3832</v>
      </c>
      <c r="AA64" s="23" t="s">
        <v>3829</v>
      </c>
      <c r="AB64" s="33">
        <v>291803270194</v>
      </c>
      <c r="AC64" s="33" t="s">
        <v>3830</v>
      </c>
      <c r="AD64" s="39">
        <v>43210</v>
      </c>
      <c r="AE64" s="39">
        <v>43209</v>
      </c>
      <c r="AF64" s="53" t="e">
        <v>#N/A</v>
      </c>
      <c r="AG64" s="53" t="e">
        <v>#N/A</v>
      </c>
      <c r="AH64" s="39" t="e">
        <v>#N/A</v>
      </c>
      <c r="AI64" s="23" t="s">
        <v>51</v>
      </c>
      <c r="AJ64" s="59"/>
      <c r="AK64" s="59"/>
      <c r="AL64" s="48"/>
      <c r="AM64" s="60"/>
      <c r="AN64" s="33"/>
      <c r="AO64" s="48"/>
      <c r="AP64" s="23">
        <v>2000</v>
      </c>
      <c r="AQ64" s="23" t="s">
        <v>328</v>
      </c>
      <c r="AR64" s="23" t="s">
        <v>3829</v>
      </c>
      <c r="AS64" s="38" t="s">
        <v>53</v>
      </c>
      <c r="AT64" s="23"/>
      <c r="AU64" s="64" t="s">
        <v>3831</v>
      </c>
      <c r="AV64" s="99">
        <v>5221</v>
      </c>
      <c r="AW64" s="102">
        <v>821510.5</v>
      </c>
      <c r="AX64" s="29" t="s">
        <v>701</v>
      </c>
      <c r="AY64" s="29"/>
      <c r="AZ64" s="25"/>
      <c r="BA64">
        <f>$BA$2-AE64</f>
        <v>2429</v>
      </c>
      <c r="BB64" s="115" t="s">
        <v>6986</v>
      </c>
      <c r="BC64" s="105">
        <f t="shared" si="1"/>
        <v>157.34734725148439</v>
      </c>
      <c r="BD64" s="116">
        <f t="shared" si="2"/>
        <v>43191</v>
      </c>
      <c r="BE64" s="141" t="s">
        <v>7762</v>
      </c>
      <c r="BF64">
        <f>MATCH(BE64,'Cat-4'!$A:$A,0)</f>
        <v>364</v>
      </c>
      <c r="BG64">
        <f>MATCH(BD64,'Cat-4'!$1:$1,0)</f>
        <v>76</v>
      </c>
      <c r="BH64">
        <f>INDEX('Cat-4'!$1:$1048576,'NSS + ACT'!BF64,'NSS + ACT'!BG64)</f>
        <v>116.3</v>
      </c>
      <c r="BI64">
        <f>MATCH($BI$1,'Cat-4'!$1:$1,0)</f>
        <v>153</v>
      </c>
      <c r="BJ64">
        <f>INDEX('Cat-4'!$1:$1048576,'NSS + ACT'!BF64,'NSS + ACT'!BI64)</f>
        <v>136.4</v>
      </c>
      <c r="BK64" s="126">
        <f t="shared" si="3"/>
        <v>1.1728288907996562</v>
      </c>
      <c r="BL64">
        <f t="shared" si="4"/>
        <v>2449</v>
      </c>
      <c r="BM64" s="126">
        <f t="shared" si="5"/>
        <v>81.63333333333334</v>
      </c>
      <c r="BN64" s="126" t="s">
        <v>8785</v>
      </c>
      <c r="BO64" s="126">
        <f>MATCH(BB64,Sheet3!$D$4:$D$8,0)</f>
        <v>3</v>
      </c>
      <c r="BP64" s="126">
        <f>MATCH(BN64,Sheet3!$E$4:$H$4,0)</f>
        <v>4</v>
      </c>
      <c r="BQ64" s="132">
        <f>INDEX(Sheet3!$D$4:$H$8,'NSS + ACT'!BO64,'NSS + ACT'!BP64)</f>
        <v>0.5</v>
      </c>
      <c r="BR64" s="105">
        <f t="shared" si="6"/>
        <v>963491.24849527096</v>
      </c>
      <c r="BS64" s="162">
        <f t="shared" si="7"/>
        <v>0.5</v>
      </c>
      <c r="BT64" s="105">
        <f t="shared" si="8"/>
        <v>481745.62424763548</v>
      </c>
    </row>
    <row r="65" spans="1:72">
      <c r="A65" s="18">
        <f t="shared" si="13"/>
        <v>62</v>
      </c>
      <c r="B65" s="61">
        <v>171801082633</v>
      </c>
      <c r="C65" s="39">
        <v>43217</v>
      </c>
      <c r="D65" s="22" t="s">
        <v>636</v>
      </c>
      <c r="E65" s="22" t="s">
        <v>1112</v>
      </c>
      <c r="F65" s="110">
        <v>2</v>
      </c>
      <c r="G65" s="23" t="s">
        <v>49</v>
      </c>
      <c r="H65" s="52">
        <v>401620.82</v>
      </c>
      <c r="I65" s="30"/>
      <c r="J65" s="109">
        <v>803241.64</v>
      </c>
      <c r="K65" s="23" t="s">
        <v>987</v>
      </c>
      <c r="L65" s="26">
        <v>0.15</v>
      </c>
      <c r="M65" s="40">
        <v>0</v>
      </c>
      <c r="N65" s="62">
        <v>0</v>
      </c>
      <c r="O65" s="52">
        <v>0</v>
      </c>
      <c r="P65" s="26">
        <v>0.1</v>
      </c>
      <c r="Q65" s="52">
        <v>0</v>
      </c>
      <c r="R65" s="63">
        <v>0.18</v>
      </c>
      <c r="S65" s="23" t="s">
        <v>969</v>
      </c>
      <c r="T65" s="52">
        <v>120486.246</v>
      </c>
      <c r="U65" s="52">
        <v>0</v>
      </c>
      <c r="V65" s="52">
        <v>12048.624600000001</v>
      </c>
      <c r="W65" s="52">
        <v>168439.771908</v>
      </c>
      <c r="X65" s="52">
        <v>300974.64250800002</v>
      </c>
      <c r="Y65" s="23" t="s">
        <v>850</v>
      </c>
      <c r="Z65" s="23" t="s">
        <v>1113</v>
      </c>
      <c r="AA65" s="23" t="s">
        <v>1114</v>
      </c>
      <c r="AB65" s="33" t="e">
        <v>#N/A</v>
      </c>
      <c r="AC65" s="33" t="e">
        <v>#N/A</v>
      </c>
      <c r="AD65" s="48" t="e">
        <v>#N/A</v>
      </c>
      <c r="AE65" s="39" t="e">
        <v>#N/A</v>
      </c>
      <c r="AF65" s="53">
        <v>171801082633</v>
      </c>
      <c r="AG65" s="53" t="s">
        <v>990</v>
      </c>
      <c r="AH65" s="39">
        <v>43217</v>
      </c>
      <c r="AI65" s="23" t="s">
        <v>385</v>
      </c>
      <c r="AJ65" s="54"/>
      <c r="AK65" s="55"/>
      <c r="AL65" s="56"/>
      <c r="AM65" s="57"/>
      <c r="AN65" s="33"/>
      <c r="AO65" s="48"/>
      <c r="AP65" s="23">
        <v>2000</v>
      </c>
      <c r="AQ65" s="23" t="s">
        <v>64</v>
      </c>
      <c r="AR65" s="23" t="s">
        <v>1114</v>
      </c>
      <c r="AS65" s="38" t="s">
        <v>53</v>
      </c>
      <c r="AT65" s="23" t="s">
        <v>522</v>
      </c>
      <c r="AU65" s="64">
        <v>7068019</v>
      </c>
      <c r="AV65" s="99">
        <v>2</v>
      </c>
      <c r="AW65" s="102">
        <v>803241.64</v>
      </c>
      <c r="AX65" s="29" t="s">
        <v>701</v>
      </c>
      <c r="AY65" s="29"/>
      <c r="AZ65" s="25" t="s">
        <v>863</v>
      </c>
      <c r="BB65" s="115" t="s">
        <v>6985</v>
      </c>
      <c r="BC65" s="105">
        <f t="shared" si="1"/>
        <v>401620.82</v>
      </c>
      <c r="BD65" s="116">
        <v>43709</v>
      </c>
      <c r="BE65" s="141" t="s">
        <v>8312</v>
      </c>
      <c r="BF65">
        <f>MATCH(BE65,'Cat-4'!$A:$A,0)</f>
        <v>639</v>
      </c>
      <c r="BG65">
        <f>MATCH(BD65,'Cat-4'!$1:$1,0)</f>
        <v>93</v>
      </c>
      <c r="BH65">
        <f>INDEX('Cat-4'!$1:$1048576,'NSS + ACT'!BF65,'NSS + ACT'!BG65)</f>
        <v>110.1</v>
      </c>
      <c r="BI65">
        <f>MATCH($BI$1,'Cat-4'!$1:$1,0)</f>
        <v>153</v>
      </c>
      <c r="BJ65">
        <f>INDEX('Cat-4'!$1:$1048576,'NSS + ACT'!BF65,'NSS + ACT'!BI65)</f>
        <v>121.7</v>
      </c>
      <c r="BK65" s="126">
        <f t="shared" si="3"/>
        <v>1.1053587647593097</v>
      </c>
      <c r="BL65">
        <f t="shared" si="4"/>
        <v>1931</v>
      </c>
      <c r="BM65" s="126">
        <f t="shared" si="5"/>
        <v>64.36666666666666</v>
      </c>
      <c r="BN65" s="126" t="s">
        <v>8785</v>
      </c>
      <c r="BO65" s="126">
        <f>MATCH(BB65,Sheet3!$D$4:$D$8,0)</f>
        <v>5</v>
      </c>
      <c r="BP65" s="126">
        <f>MATCH(BN65,Sheet3!$E$4:$H$4,0)</f>
        <v>4</v>
      </c>
      <c r="BQ65" s="132">
        <f>INDEX(Sheet3!$D$4:$H$8,'NSS + ACT'!BO65,'NSS + ACT'!BP65)</f>
        <v>0.4</v>
      </c>
      <c r="BR65" s="105">
        <f t="shared" si="6"/>
        <v>887870.18699364213</v>
      </c>
      <c r="BS65" s="162">
        <f t="shared" si="7"/>
        <v>0.4</v>
      </c>
      <c r="BT65" s="105">
        <f t="shared" si="8"/>
        <v>532722.11219618528</v>
      </c>
    </row>
    <row r="66" spans="1:72">
      <c r="A66" s="18">
        <f t="shared" si="13"/>
        <v>63</v>
      </c>
      <c r="B66" s="61">
        <v>172103028031</v>
      </c>
      <c r="C66" s="39">
        <v>44513</v>
      </c>
      <c r="D66" s="22" t="s">
        <v>379</v>
      </c>
      <c r="E66" s="22" t="s">
        <v>731</v>
      </c>
      <c r="F66" s="110">
        <v>20</v>
      </c>
      <c r="G66" s="23" t="s">
        <v>60</v>
      </c>
      <c r="H66" s="52">
        <v>39700.907500000001</v>
      </c>
      <c r="I66" s="30"/>
      <c r="J66" s="109">
        <v>794018.15</v>
      </c>
      <c r="K66" s="65">
        <v>84779000</v>
      </c>
      <c r="L66" s="26">
        <v>7.4999999999999997E-2</v>
      </c>
      <c r="M66" s="40">
        <v>0</v>
      </c>
      <c r="N66" s="62">
        <v>0</v>
      </c>
      <c r="O66" s="52">
        <v>0</v>
      </c>
      <c r="P66" s="26">
        <v>0.1</v>
      </c>
      <c r="Q66" s="52">
        <v>0</v>
      </c>
      <c r="R66" s="63">
        <v>0.18</v>
      </c>
      <c r="S66" s="23" t="s">
        <v>722</v>
      </c>
      <c r="T66" s="52">
        <v>59551.361250000002</v>
      </c>
      <c r="U66" s="52">
        <v>0</v>
      </c>
      <c r="V66" s="52">
        <v>5955.1361250000009</v>
      </c>
      <c r="W66" s="52">
        <v>154714.43652749999</v>
      </c>
      <c r="X66" s="52">
        <v>220220.93390249999</v>
      </c>
      <c r="Y66" s="23" t="s">
        <v>697</v>
      </c>
      <c r="Z66" s="23" t="s">
        <v>732</v>
      </c>
      <c r="AA66" s="23" t="s">
        <v>733</v>
      </c>
      <c r="AB66" s="33" t="e">
        <v>#N/A</v>
      </c>
      <c r="AC66" s="33" t="e">
        <v>#N/A</v>
      </c>
      <c r="AD66" s="48" t="e">
        <v>#N/A</v>
      </c>
      <c r="AE66" s="39">
        <v>44483</v>
      </c>
      <c r="AF66" s="53">
        <v>172103028031</v>
      </c>
      <c r="AG66" s="53" t="s">
        <v>384</v>
      </c>
      <c r="AH66" s="39">
        <v>44513</v>
      </c>
      <c r="AI66" s="23" t="s">
        <v>385</v>
      </c>
      <c r="AJ66" s="54"/>
      <c r="AK66" s="55"/>
      <c r="AL66" s="56"/>
      <c r="AM66" s="57"/>
      <c r="AN66" s="33"/>
      <c r="AO66" s="48"/>
      <c r="AP66" s="23">
        <v>2000</v>
      </c>
      <c r="AQ66" s="23" t="s">
        <v>52</v>
      </c>
      <c r="AR66" s="23" t="s">
        <v>733</v>
      </c>
      <c r="AS66" s="38" t="s">
        <v>53</v>
      </c>
      <c r="AT66" s="23" t="s">
        <v>519</v>
      </c>
      <c r="AU66" s="64" t="s">
        <v>730</v>
      </c>
      <c r="AV66" s="99">
        <v>20</v>
      </c>
      <c r="AW66" s="102">
        <v>794018.15</v>
      </c>
      <c r="AX66" s="29" t="s">
        <v>701</v>
      </c>
      <c r="AY66" s="29"/>
      <c r="AZ66" s="25" t="s">
        <v>702</v>
      </c>
      <c r="BA66">
        <f>$BA$2-AE66</f>
        <v>1155</v>
      </c>
      <c r="BB66" s="115" t="s">
        <v>6983</v>
      </c>
      <c r="BC66" s="105">
        <f t="shared" si="1"/>
        <v>39700.907500000001</v>
      </c>
      <c r="BD66" s="116">
        <f t="shared" si="2"/>
        <v>44470</v>
      </c>
      <c r="BE66" s="141" t="s">
        <v>8477</v>
      </c>
      <c r="BF66">
        <f>MATCH(BE66,'Cat-4'!$A:$A,0)</f>
        <v>722</v>
      </c>
      <c r="BG66">
        <f>MATCH(BD66,'Cat-4'!$1:$1,0)</f>
        <v>118</v>
      </c>
      <c r="BH66">
        <f>INDEX('Cat-4'!$1:$1048576,'NSS + ACT'!BF66,'NSS + ACT'!BG66)</f>
        <v>120.4</v>
      </c>
      <c r="BI66">
        <f>MATCH($BI$1,'Cat-4'!$1:$1,0)</f>
        <v>153</v>
      </c>
      <c r="BJ66">
        <f>INDEX('Cat-4'!$1:$1048576,'NSS + ACT'!BF66,'NSS + ACT'!BI66)</f>
        <v>130.80000000000001</v>
      </c>
      <c r="BK66" s="126">
        <f t="shared" si="3"/>
        <v>1.0863787375415284</v>
      </c>
      <c r="BL66">
        <f t="shared" si="4"/>
        <v>1170</v>
      </c>
      <c r="BM66" s="126">
        <f t="shared" si="5"/>
        <v>39</v>
      </c>
      <c r="BN66" s="126" t="s">
        <v>8785</v>
      </c>
      <c r="BO66" s="126">
        <f>MATCH(BB66,Sheet3!$D$4:$D$8,0)</f>
        <v>2</v>
      </c>
      <c r="BP66" s="126">
        <f>MATCH(BN66,Sheet3!$E$4:$H$4,0)</f>
        <v>4</v>
      </c>
      <c r="BQ66" s="132">
        <f>INDEX(Sheet3!$D$4:$H$8,'NSS + ACT'!BO66,'NSS + ACT'!BP66)</f>
        <v>0.1</v>
      </c>
      <c r="BR66" s="105">
        <f t="shared" si="6"/>
        <v>862604.43538205989</v>
      </c>
      <c r="BS66" s="162">
        <f t="shared" si="7"/>
        <v>0.1</v>
      </c>
      <c r="BT66" s="105">
        <f t="shared" si="8"/>
        <v>776343.99184385396</v>
      </c>
    </row>
    <row r="67" spans="1:72">
      <c r="A67" s="18">
        <f t="shared" si="13"/>
        <v>64</v>
      </c>
      <c r="B67" s="33"/>
      <c r="C67" s="39"/>
      <c r="D67" s="22" t="s">
        <v>379</v>
      </c>
      <c r="E67" s="22" t="s">
        <v>607</v>
      </c>
      <c r="F67" s="108">
        <v>2</v>
      </c>
      <c r="G67" s="23" t="s">
        <v>49</v>
      </c>
      <c r="H67" s="24">
        <v>791844</v>
      </c>
      <c r="I67" s="24"/>
      <c r="J67" s="101">
        <f>+H67</f>
        <v>791844</v>
      </c>
      <c r="K67" s="23">
        <v>85389000</v>
      </c>
      <c r="L67" s="26">
        <v>7.4999999999999997E-2</v>
      </c>
      <c r="M67" s="38"/>
      <c r="N67" s="49"/>
      <c r="O67" s="38"/>
      <c r="P67" s="26">
        <v>0.1</v>
      </c>
      <c r="Q67" s="38"/>
      <c r="R67" s="26">
        <v>0.18</v>
      </c>
      <c r="S67" s="23" t="s">
        <v>608</v>
      </c>
      <c r="T67" s="25">
        <f>J67*L67</f>
        <v>59388.299999999996</v>
      </c>
      <c r="U67" s="52"/>
      <c r="V67" s="25">
        <f>T67*P67</f>
        <v>5938.83</v>
      </c>
      <c r="W67" s="25">
        <f>(J67+T67+V67)*R67</f>
        <v>154290.8034</v>
      </c>
      <c r="X67" s="25">
        <f>T67+V67+W67</f>
        <v>219617.93340000001</v>
      </c>
      <c r="Y67" s="23" t="s">
        <v>609</v>
      </c>
      <c r="Z67" s="23" t="s">
        <v>610</v>
      </c>
      <c r="AA67" s="23" t="s">
        <v>611</v>
      </c>
      <c r="AB67" s="33" t="e">
        <v>#N/A</v>
      </c>
      <c r="AC67" s="33" t="e">
        <v>#N/A</v>
      </c>
      <c r="AD67" s="48" t="e">
        <v>#N/A</v>
      </c>
      <c r="AE67" s="39" t="e">
        <v>#N/A</v>
      </c>
      <c r="AF67" s="53" t="e">
        <v>#N/A</v>
      </c>
      <c r="AG67" s="53" t="e">
        <v>#N/A</v>
      </c>
      <c r="AH67" s="39" t="e">
        <v>#N/A</v>
      </c>
      <c r="AI67" s="23" t="s">
        <v>385</v>
      </c>
      <c r="AJ67" s="59"/>
      <c r="AK67" s="55"/>
      <c r="AL67" s="56"/>
      <c r="AM67" s="57"/>
      <c r="AN67" s="33"/>
      <c r="AO67" s="48"/>
      <c r="AP67" s="23">
        <v>2000</v>
      </c>
      <c r="AQ67" s="23" t="s">
        <v>52</v>
      </c>
      <c r="AR67" s="23" t="s">
        <v>611</v>
      </c>
      <c r="AS67" s="38" t="s">
        <v>518</v>
      </c>
      <c r="AT67" s="23"/>
      <c r="AU67" s="23" t="s">
        <v>612</v>
      </c>
      <c r="AV67" s="99">
        <v>2</v>
      </c>
      <c r="AW67" s="101">
        <v>791844</v>
      </c>
      <c r="AX67" s="29" t="s">
        <v>606</v>
      </c>
      <c r="AY67" s="29" t="s">
        <v>691</v>
      </c>
      <c r="AZ67" s="21"/>
      <c r="BB67" s="115" t="s">
        <v>6983</v>
      </c>
      <c r="BC67" s="105">
        <f t="shared" si="1"/>
        <v>395922</v>
      </c>
      <c r="BD67" s="116">
        <v>43709</v>
      </c>
      <c r="BE67" s="141" t="s">
        <v>8477</v>
      </c>
      <c r="BF67">
        <f>MATCH(BE67,'Cat-4'!$A:$A,0)</f>
        <v>722</v>
      </c>
      <c r="BG67">
        <f>MATCH(BD67,'Cat-4'!$1:$1,0)</f>
        <v>93</v>
      </c>
      <c r="BH67">
        <f>INDEX('Cat-4'!$1:$1048576,'NSS + ACT'!BF67,'NSS + ACT'!BG67)</f>
        <v>113.9</v>
      </c>
      <c r="BI67">
        <f>MATCH($BI$1,'Cat-4'!$1:$1,0)</f>
        <v>153</v>
      </c>
      <c r="BJ67">
        <f>INDEX('Cat-4'!$1:$1048576,'NSS + ACT'!BF67,'NSS + ACT'!BI67)</f>
        <v>130.80000000000001</v>
      </c>
      <c r="BK67" s="126">
        <f t="shared" si="3"/>
        <v>1.1483757682177349</v>
      </c>
      <c r="BL67">
        <f t="shared" si="4"/>
        <v>1931</v>
      </c>
      <c r="BM67" s="126">
        <f t="shared" si="5"/>
        <v>64.36666666666666</v>
      </c>
      <c r="BN67" s="126" t="s">
        <v>8785</v>
      </c>
      <c r="BO67" s="126">
        <f>MATCH(BB67,Sheet3!$D$4:$D$8,0)</f>
        <v>2</v>
      </c>
      <c r="BP67" s="126">
        <f>MATCH(BN67,Sheet3!$E$4:$H$4,0)</f>
        <v>4</v>
      </c>
      <c r="BQ67" s="132">
        <f>INDEX(Sheet3!$D$4:$H$8,'NSS + ACT'!BO67,'NSS + ACT'!BP67)</f>
        <v>0.1</v>
      </c>
      <c r="BR67" s="105">
        <f t="shared" si="6"/>
        <v>909334.46180860407</v>
      </c>
      <c r="BS67" s="162">
        <f t="shared" si="7"/>
        <v>0.1</v>
      </c>
      <c r="BT67" s="105">
        <f t="shared" si="8"/>
        <v>818401.01562774368</v>
      </c>
    </row>
    <row r="68" spans="1:72">
      <c r="A68" s="18">
        <f t="shared" si="13"/>
        <v>65</v>
      </c>
      <c r="B68" s="61">
        <v>172000848563</v>
      </c>
      <c r="C68" s="39">
        <v>43987</v>
      </c>
      <c r="D68" s="22" t="s">
        <v>3693</v>
      </c>
      <c r="E68" s="22" t="s">
        <v>3703</v>
      </c>
      <c r="F68" s="110">
        <v>2</v>
      </c>
      <c r="G68" s="23" t="s">
        <v>49</v>
      </c>
      <c r="H68" s="52">
        <v>390668.36999999947</v>
      </c>
      <c r="I68" s="30"/>
      <c r="J68" s="109">
        <v>781336.73999999894</v>
      </c>
      <c r="K68" s="23" t="s">
        <v>2630</v>
      </c>
      <c r="L68" s="26">
        <v>7.4999999999999997E-2</v>
      </c>
      <c r="M68" s="40">
        <v>0</v>
      </c>
      <c r="N68" s="62">
        <v>0</v>
      </c>
      <c r="O68" s="52">
        <v>0</v>
      </c>
      <c r="P68" s="26">
        <v>0.1</v>
      </c>
      <c r="Q68" s="52">
        <v>0</v>
      </c>
      <c r="R68" s="63">
        <v>0.18</v>
      </c>
      <c r="S68" s="23" t="s">
        <v>2631</v>
      </c>
      <c r="T68" s="52">
        <v>58600.255499999919</v>
      </c>
      <c r="U68" s="52">
        <v>0</v>
      </c>
      <c r="V68" s="52">
        <v>5860.0255499999921</v>
      </c>
      <c r="W68" s="52">
        <v>152243.4637889998</v>
      </c>
      <c r="X68" s="52">
        <v>216703.7448389997</v>
      </c>
      <c r="Y68" s="23" t="s">
        <v>3695</v>
      </c>
      <c r="Z68" s="23" t="s">
        <v>3704</v>
      </c>
      <c r="AA68" s="23" t="s">
        <v>3705</v>
      </c>
      <c r="AB68" s="33" t="e">
        <v>#N/A</v>
      </c>
      <c r="AC68" s="33" t="e">
        <v>#N/A</v>
      </c>
      <c r="AD68" s="39" t="e">
        <v>#N/A</v>
      </c>
      <c r="AE68" s="39">
        <v>43874</v>
      </c>
      <c r="AF68" s="53">
        <v>172000848563</v>
      </c>
      <c r="AG68" s="53" t="s">
        <v>3698</v>
      </c>
      <c r="AH68" s="39">
        <v>43987</v>
      </c>
      <c r="AI68" s="23" t="s">
        <v>385</v>
      </c>
      <c r="AJ68" s="59"/>
      <c r="AK68" s="59"/>
      <c r="AL68" s="48"/>
      <c r="AM68" s="60"/>
      <c r="AN68" s="33"/>
      <c r="AO68" s="48"/>
      <c r="AP68" s="23">
        <v>2000</v>
      </c>
      <c r="AQ68" s="23" t="s">
        <v>52</v>
      </c>
      <c r="AR68" s="23" t="s">
        <v>3705</v>
      </c>
      <c r="AS68" s="38" t="s">
        <v>53</v>
      </c>
      <c r="AT68" s="23"/>
      <c r="AU68" s="64">
        <v>6009964</v>
      </c>
      <c r="AV68" s="99">
        <v>2</v>
      </c>
      <c r="AW68" s="102">
        <v>781336.73999999894</v>
      </c>
      <c r="AX68" s="29" t="s">
        <v>701</v>
      </c>
      <c r="AY68" s="29"/>
      <c r="AZ68" s="25"/>
      <c r="BA68">
        <f t="shared" ref="BA68:BA75" si="15">$BA$2-AE68</f>
        <v>1764</v>
      </c>
      <c r="BB68" t="s">
        <v>6983</v>
      </c>
      <c r="BC68" s="105">
        <f t="shared" si="1"/>
        <v>390668.36999999947</v>
      </c>
      <c r="BD68" s="116">
        <f t="shared" si="2"/>
        <v>43862</v>
      </c>
      <c r="BE68" s="141" t="s">
        <v>8477</v>
      </c>
      <c r="BF68">
        <f>MATCH(BE68,'Cat-4'!$A:$A,0)</f>
        <v>722</v>
      </c>
      <c r="BG68">
        <f>MATCH(BD68,'Cat-4'!$1:$1,0)</f>
        <v>98</v>
      </c>
      <c r="BH68">
        <f>INDEX('Cat-4'!$1:$1048576,'NSS + ACT'!BF68,'NSS + ACT'!BG68)</f>
        <v>113.2</v>
      </c>
      <c r="BI68">
        <f>MATCH($BI$1,'Cat-4'!$1:$1,0)</f>
        <v>153</v>
      </c>
      <c r="BJ68">
        <f>INDEX('Cat-4'!$1:$1048576,'NSS + ACT'!BF68,'NSS + ACT'!BI68)</f>
        <v>130.80000000000001</v>
      </c>
      <c r="BK68" s="126">
        <f t="shared" si="3"/>
        <v>1.1554770318021201</v>
      </c>
      <c r="BL68">
        <f t="shared" si="4"/>
        <v>1778</v>
      </c>
      <c r="BM68" s="126">
        <f t="shared" si="5"/>
        <v>59.266666666666666</v>
      </c>
      <c r="BN68" s="126" t="s">
        <v>8785</v>
      </c>
      <c r="BO68" s="126">
        <f>MATCH(BB68,Sheet3!$D$4:$D$8,0)</f>
        <v>2</v>
      </c>
      <c r="BP68" s="126">
        <f>MATCH(BN68,Sheet3!$E$4:$H$4,0)</f>
        <v>4</v>
      </c>
      <c r="BQ68" s="132">
        <f>INDEX(Sheet3!$D$4:$H$8,'NSS + ACT'!BO68,'NSS + ACT'!BP68)</f>
        <v>0.1</v>
      </c>
      <c r="BR68" s="105">
        <f t="shared" si="6"/>
        <v>902816.6571731437</v>
      </c>
      <c r="BS68" s="162">
        <f t="shared" si="7"/>
        <v>0.1</v>
      </c>
      <c r="BT68" s="105">
        <f t="shared" si="8"/>
        <v>812534.99145582935</v>
      </c>
    </row>
    <row r="69" spans="1:72">
      <c r="A69" s="18">
        <f t="shared" si="13"/>
        <v>66</v>
      </c>
      <c r="B69" s="33"/>
      <c r="C69" s="39"/>
      <c r="D69" s="22" t="s">
        <v>227</v>
      </c>
      <c r="E69" s="22" t="s">
        <v>6679</v>
      </c>
      <c r="F69" s="113">
        <v>2</v>
      </c>
      <c r="G69" s="23" t="s">
        <v>49</v>
      </c>
      <c r="H69" s="24">
        <v>384165</v>
      </c>
      <c r="I69" s="30"/>
      <c r="J69" s="101">
        <v>768330</v>
      </c>
      <c r="K69" s="23">
        <v>84135090</v>
      </c>
      <c r="L69" s="26">
        <v>7.4999999999999997E-2</v>
      </c>
      <c r="M69" s="23"/>
      <c r="N69" s="49"/>
      <c r="O69" s="38"/>
      <c r="P69" s="26">
        <v>0.1</v>
      </c>
      <c r="Q69" s="38"/>
      <c r="R69" s="26">
        <v>0.18</v>
      </c>
      <c r="S69" s="23" t="s">
        <v>2931</v>
      </c>
      <c r="T69" s="94">
        <v>57624.75</v>
      </c>
      <c r="U69" s="94">
        <v>0</v>
      </c>
      <c r="V69" s="94">
        <v>5762.4750000000004</v>
      </c>
      <c r="W69" s="94">
        <v>149709.1005</v>
      </c>
      <c r="X69" s="52">
        <v>213096.32550000001</v>
      </c>
      <c r="Y69" s="23" t="s">
        <v>6636</v>
      </c>
      <c r="Z69" s="23" t="s">
        <v>6680</v>
      </c>
      <c r="AA69" s="23" t="s">
        <v>6680</v>
      </c>
      <c r="AB69" s="33">
        <v>291604728520</v>
      </c>
      <c r="AC69" s="23" t="s">
        <v>6681</v>
      </c>
      <c r="AD69" s="48">
        <v>42650</v>
      </c>
      <c r="AE69" s="39">
        <v>42640</v>
      </c>
      <c r="AF69" s="33" t="e">
        <v>#N/A</v>
      </c>
      <c r="AG69" s="23" t="e">
        <v>#N/A</v>
      </c>
      <c r="AH69" s="39" t="e">
        <v>#N/A</v>
      </c>
      <c r="AI69" s="23" t="s">
        <v>51</v>
      </c>
      <c r="AJ69" s="65"/>
      <c r="AK69" s="57"/>
      <c r="AL69" s="56"/>
      <c r="AM69" s="52"/>
      <c r="AN69" s="23"/>
      <c r="AO69" s="38"/>
      <c r="AP69" s="23">
        <v>2000</v>
      </c>
      <c r="AQ69" s="23" t="s">
        <v>64</v>
      </c>
      <c r="AR69" s="23" t="s">
        <v>6682</v>
      </c>
      <c r="AS69" s="95" t="s">
        <v>53</v>
      </c>
      <c r="AT69" s="23" t="s">
        <v>519</v>
      </c>
      <c r="AU69" s="23">
        <v>623870</v>
      </c>
      <c r="AV69" s="99">
        <v>2</v>
      </c>
      <c r="AW69" s="101">
        <v>768330</v>
      </c>
      <c r="AX69" s="29" t="s">
        <v>6494</v>
      </c>
      <c r="AY69" s="29"/>
      <c r="AZ69" s="21"/>
      <c r="BA69">
        <f t="shared" si="15"/>
        <v>2998</v>
      </c>
      <c r="BB69" t="s">
        <v>6983</v>
      </c>
      <c r="BC69" s="105">
        <f t="shared" ref="BC69:BC132" si="16">AW69/AV69</f>
        <v>384165</v>
      </c>
      <c r="BD69" s="116">
        <f t="shared" ref="BD69:BD132" si="17">DATE(YEAR(AE69),MONTH(AE69),1)</f>
        <v>42614</v>
      </c>
      <c r="BE69" s="141" t="s">
        <v>8477</v>
      </c>
      <c r="BF69">
        <f>MATCH(BE69,'Cat-4'!$A:$A,0)</f>
        <v>722</v>
      </c>
      <c r="BG69">
        <f>MATCH(BD69,'Cat-4'!$1:$1,0)</f>
        <v>57</v>
      </c>
      <c r="BH69">
        <f>INDEX('Cat-4'!$1:$1048576,'NSS + ACT'!BF69,'NSS + ACT'!BG69)</f>
        <v>107.4</v>
      </c>
      <c r="BI69">
        <f>MATCH($BI$1,'Cat-4'!$1:$1,0)</f>
        <v>153</v>
      </c>
      <c r="BJ69">
        <f>INDEX('Cat-4'!$1:$1048576,'NSS + ACT'!BF69,'NSS + ACT'!BI69)</f>
        <v>130.80000000000001</v>
      </c>
      <c r="BK69" s="126">
        <f t="shared" ref="BK69:BK132" si="18">BJ69/BH69</f>
        <v>1.217877094972067</v>
      </c>
      <c r="BL69">
        <f t="shared" ref="BL69:BL132" si="19">$BL$1-BD69</f>
        <v>3026</v>
      </c>
      <c r="BM69" s="126">
        <f t="shared" ref="BM69:BM132" si="20">BL69/30</f>
        <v>100.86666666666666</v>
      </c>
      <c r="BN69" s="126" t="s">
        <v>8785</v>
      </c>
      <c r="BO69" s="126">
        <f>MATCH(BB69,Sheet3!$D$4:$D$8,0)</f>
        <v>2</v>
      </c>
      <c r="BP69" s="126">
        <f>MATCH(BN69,Sheet3!$E$4:$H$4,0)</f>
        <v>4</v>
      </c>
      <c r="BQ69" s="132">
        <f>INDEX(Sheet3!$D$4:$H$8,'NSS + ACT'!BO69,'NSS + ACT'!BP69)</f>
        <v>0.1</v>
      </c>
      <c r="BR69" s="105">
        <f t="shared" ref="BR69:BR132" si="21">BK69*AW69</f>
        <v>935731.50837988826</v>
      </c>
      <c r="BS69" s="162">
        <f t="shared" ref="BS69:BS132" si="22">BQ69</f>
        <v>0.1</v>
      </c>
      <c r="BT69" s="105">
        <f t="shared" ref="BT69:BT132" si="23">BR69*(1-BS69)</f>
        <v>842158.35754189943</v>
      </c>
    </row>
    <row r="70" spans="1:72">
      <c r="A70" s="18">
        <f t="shared" si="13"/>
        <v>67</v>
      </c>
      <c r="B70" s="33">
        <v>292102425790</v>
      </c>
      <c r="C70" s="39">
        <v>44265</v>
      </c>
      <c r="D70" s="22" t="s">
        <v>332</v>
      </c>
      <c r="E70" s="22" t="s">
        <v>5605</v>
      </c>
      <c r="F70" s="110">
        <v>16</v>
      </c>
      <c r="G70" s="23" t="s">
        <v>119</v>
      </c>
      <c r="H70" s="58">
        <v>48000</v>
      </c>
      <c r="I70" s="30"/>
      <c r="J70" s="101">
        <v>768000</v>
      </c>
      <c r="K70" s="33">
        <v>62104090</v>
      </c>
      <c r="L70" s="26">
        <v>0.2</v>
      </c>
      <c r="M70" s="40">
        <v>0</v>
      </c>
      <c r="N70" s="40">
        <v>0</v>
      </c>
      <c r="O70" s="35">
        <v>0</v>
      </c>
      <c r="P70" s="73">
        <v>0</v>
      </c>
      <c r="Q70" s="40" t="s">
        <v>5606</v>
      </c>
      <c r="R70" s="63">
        <v>0.12</v>
      </c>
      <c r="S70" s="23" t="s">
        <v>5607</v>
      </c>
      <c r="T70" s="52">
        <v>153600</v>
      </c>
      <c r="U70" s="52">
        <v>0</v>
      </c>
      <c r="V70" s="52">
        <v>0</v>
      </c>
      <c r="W70" s="52">
        <v>110592</v>
      </c>
      <c r="X70" s="52">
        <v>264192</v>
      </c>
      <c r="Y70" s="23" t="s">
        <v>5450</v>
      </c>
      <c r="Z70" s="23" t="s">
        <v>5608</v>
      </c>
      <c r="AA70" s="23" t="s">
        <v>5609</v>
      </c>
      <c r="AB70" s="33">
        <v>292102425790</v>
      </c>
      <c r="AC70" s="33" t="s">
        <v>5610</v>
      </c>
      <c r="AD70" s="39">
        <v>44265</v>
      </c>
      <c r="AE70" s="39">
        <v>44264</v>
      </c>
      <c r="AF70" s="53" t="e">
        <v>#N/A</v>
      </c>
      <c r="AG70" s="53" t="e">
        <v>#N/A</v>
      </c>
      <c r="AH70" s="39" t="e">
        <v>#N/A</v>
      </c>
      <c r="AI70" s="23" t="s">
        <v>51</v>
      </c>
      <c r="AJ70" s="59"/>
      <c r="AK70" s="59"/>
      <c r="AL70" s="48"/>
      <c r="AM70" s="60"/>
      <c r="AN70" s="33"/>
      <c r="AO70" s="48"/>
      <c r="AP70" s="23">
        <v>2000</v>
      </c>
      <c r="AQ70" s="23" t="s">
        <v>52</v>
      </c>
      <c r="AR70" s="23" t="s">
        <v>5609</v>
      </c>
      <c r="AS70" s="38" t="s">
        <v>53</v>
      </c>
      <c r="AT70" s="23"/>
      <c r="AU70" s="23" t="s">
        <v>5611</v>
      </c>
      <c r="AV70" s="99">
        <v>16</v>
      </c>
      <c r="AW70" s="101">
        <v>768000</v>
      </c>
      <c r="AX70" s="29" t="s">
        <v>4770</v>
      </c>
      <c r="AY70" s="29"/>
      <c r="AZ70" s="30" t="s">
        <v>853</v>
      </c>
      <c r="BA70">
        <f t="shared" si="15"/>
        <v>1374</v>
      </c>
      <c r="BB70" s="115" t="s">
        <v>6983</v>
      </c>
      <c r="BC70" s="105">
        <f t="shared" si="16"/>
        <v>48000</v>
      </c>
      <c r="BD70" s="116">
        <f t="shared" si="17"/>
        <v>44256</v>
      </c>
      <c r="BE70" s="141" t="s">
        <v>8477</v>
      </c>
      <c r="BF70">
        <f>MATCH(BE70,'Cat-4'!$A:$A,0)</f>
        <v>722</v>
      </c>
      <c r="BG70">
        <f>MATCH(BD70,'Cat-4'!$1:$1,0)</f>
        <v>111</v>
      </c>
      <c r="BH70">
        <f>INDEX('Cat-4'!$1:$1048576,'NSS + ACT'!BF70,'NSS + ACT'!BG70)</f>
        <v>116.1</v>
      </c>
      <c r="BI70">
        <f>MATCH($BI$1,'Cat-4'!$1:$1,0)</f>
        <v>153</v>
      </c>
      <c r="BJ70">
        <f>INDEX('Cat-4'!$1:$1048576,'NSS + ACT'!BF70,'NSS + ACT'!BI70)</f>
        <v>130.80000000000001</v>
      </c>
      <c r="BK70" s="126">
        <f t="shared" si="18"/>
        <v>1.1266149870801034</v>
      </c>
      <c r="BL70">
        <f t="shared" si="19"/>
        <v>1384</v>
      </c>
      <c r="BM70" s="126">
        <f t="shared" si="20"/>
        <v>46.133333333333333</v>
      </c>
      <c r="BN70" s="126" t="s">
        <v>8785</v>
      </c>
      <c r="BO70" s="126">
        <f>MATCH(BB70,Sheet3!$D$4:$D$8,0)</f>
        <v>2</v>
      </c>
      <c r="BP70" s="126">
        <f>MATCH(BN70,Sheet3!$E$4:$H$4,0)</f>
        <v>4</v>
      </c>
      <c r="BQ70" s="132">
        <f>INDEX(Sheet3!$D$4:$H$8,'NSS + ACT'!BO70,'NSS + ACT'!BP70)</f>
        <v>0.1</v>
      </c>
      <c r="BR70" s="105">
        <f t="shared" si="21"/>
        <v>865240.31007751939</v>
      </c>
      <c r="BS70" s="162">
        <f t="shared" si="22"/>
        <v>0.1</v>
      </c>
      <c r="BT70" s="105">
        <f t="shared" si="23"/>
        <v>778716.27906976745</v>
      </c>
    </row>
    <row r="71" spans="1:72">
      <c r="A71" s="18">
        <f t="shared" si="13"/>
        <v>68</v>
      </c>
      <c r="B71" s="33"/>
      <c r="C71" s="39"/>
      <c r="D71" s="22" t="s">
        <v>101</v>
      </c>
      <c r="E71" s="22" t="s">
        <v>6686</v>
      </c>
      <c r="F71" s="113">
        <v>5</v>
      </c>
      <c r="G71" s="23" t="s">
        <v>49</v>
      </c>
      <c r="H71" s="24">
        <v>151356.484</v>
      </c>
      <c r="I71" s="30"/>
      <c r="J71" s="101">
        <v>756782.42</v>
      </c>
      <c r="K71" s="23">
        <v>85389000</v>
      </c>
      <c r="L71" s="26">
        <v>7.4999999999999997E-2</v>
      </c>
      <c r="M71" s="23" t="s">
        <v>6687</v>
      </c>
      <c r="N71" s="49"/>
      <c r="O71" s="38"/>
      <c r="P71" s="26">
        <v>0.1</v>
      </c>
      <c r="Q71" s="38"/>
      <c r="R71" s="26">
        <v>0.18</v>
      </c>
      <c r="S71" s="23" t="s">
        <v>947</v>
      </c>
      <c r="T71" s="94">
        <v>56758.681499999999</v>
      </c>
      <c r="U71" s="94">
        <v>0</v>
      </c>
      <c r="V71" s="94">
        <v>5675.8681500000002</v>
      </c>
      <c r="W71" s="94">
        <v>147459.05453699999</v>
      </c>
      <c r="X71" s="52">
        <v>209893.60418699999</v>
      </c>
      <c r="Y71" s="23" t="s">
        <v>6636</v>
      </c>
      <c r="Z71" s="23" t="s">
        <v>6688</v>
      </c>
      <c r="AA71" s="23" t="s">
        <v>6688</v>
      </c>
      <c r="AB71" s="33">
        <v>291700024313</v>
      </c>
      <c r="AC71" s="23" t="s">
        <v>5901</v>
      </c>
      <c r="AD71" s="48">
        <v>42759</v>
      </c>
      <c r="AE71" s="39">
        <v>42719</v>
      </c>
      <c r="AF71" s="33" t="e">
        <v>#N/A</v>
      </c>
      <c r="AG71" s="23" t="e">
        <v>#N/A</v>
      </c>
      <c r="AH71" s="39" t="e">
        <v>#N/A</v>
      </c>
      <c r="AI71" s="23" t="s">
        <v>51</v>
      </c>
      <c r="AJ71" s="65"/>
      <c r="AK71" s="57"/>
      <c r="AL71" s="56"/>
      <c r="AM71" s="52"/>
      <c r="AN71" s="23"/>
      <c r="AO71" s="38"/>
      <c r="AP71" s="23">
        <v>2000</v>
      </c>
      <c r="AQ71" s="23" t="s">
        <v>64</v>
      </c>
      <c r="AR71" s="23" t="s">
        <v>6689</v>
      </c>
      <c r="AS71" s="95" t="s">
        <v>53</v>
      </c>
      <c r="AT71" s="23" t="s">
        <v>519</v>
      </c>
      <c r="AU71" s="23" t="s">
        <v>230</v>
      </c>
      <c r="AV71" s="99">
        <v>5</v>
      </c>
      <c r="AW71" s="101">
        <v>756782.42</v>
      </c>
      <c r="AX71" s="29" t="s">
        <v>6494</v>
      </c>
      <c r="AY71" s="29"/>
      <c r="AZ71" s="21"/>
      <c r="BA71">
        <f t="shared" si="15"/>
        <v>2919</v>
      </c>
      <c r="BB71" s="115" t="s">
        <v>6983</v>
      </c>
      <c r="BC71" s="105">
        <f t="shared" si="16"/>
        <v>151356.484</v>
      </c>
      <c r="BD71" s="116">
        <f t="shared" si="17"/>
        <v>42705</v>
      </c>
      <c r="BE71" s="141" t="s">
        <v>8477</v>
      </c>
      <c r="BF71">
        <f>MATCH(BE71,'Cat-4'!$A:$A,0)</f>
        <v>722</v>
      </c>
      <c r="BG71">
        <f>MATCH(BD71,'Cat-4'!$1:$1,0)</f>
        <v>60</v>
      </c>
      <c r="BH71">
        <f>INDEX('Cat-4'!$1:$1048576,'NSS + ACT'!BF71,'NSS + ACT'!BG71)</f>
        <v>108.3</v>
      </c>
      <c r="BI71">
        <f>MATCH($BI$1,'Cat-4'!$1:$1,0)</f>
        <v>153</v>
      </c>
      <c r="BJ71">
        <f>INDEX('Cat-4'!$1:$1048576,'NSS + ACT'!BF71,'NSS + ACT'!BI71)</f>
        <v>130.80000000000001</v>
      </c>
      <c r="BK71" s="126">
        <f t="shared" si="18"/>
        <v>1.2077562326869808</v>
      </c>
      <c r="BL71">
        <f t="shared" si="19"/>
        <v>2935</v>
      </c>
      <c r="BM71" s="126">
        <f t="shared" si="20"/>
        <v>97.833333333333329</v>
      </c>
      <c r="BN71" s="126" t="s">
        <v>8785</v>
      </c>
      <c r="BO71" s="126">
        <f>MATCH(BB71,Sheet3!$D$4:$D$8,0)</f>
        <v>2</v>
      </c>
      <c r="BP71" s="126">
        <f>MATCH(BN71,Sheet3!$E$4:$H$4,0)</f>
        <v>4</v>
      </c>
      <c r="BQ71" s="132">
        <f>INDEX(Sheet3!$D$4:$H$8,'NSS + ACT'!BO71,'NSS + ACT'!BP71)</f>
        <v>0.1</v>
      </c>
      <c r="BR71" s="105">
        <f t="shared" si="21"/>
        <v>914008.68454293651</v>
      </c>
      <c r="BS71" s="162">
        <f t="shared" si="22"/>
        <v>0.1</v>
      </c>
      <c r="BT71" s="105">
        <f t="shared" si="23"/>
        <v>822607.81608864293</v>
      </c>
    </row>
    <row r="72" spans="1:72">
      <c r="A72" s="18">
        <f t="shared" si="13"/>
        <v>69</v>
      </c>
      <c r="B72" s="33">
        <v>292106375245</v>
      </c>
      <c r="C72" s="39">
        <v>44382</v>
      </c>
      <c r="D72" s="22" t="s">
        <v>130</v>
      </c>
      <c r="E72" s="22" t="s">
        <v>5748</v>
      </c>
      <c r="F72" s="110">
        <v>3</v>
      </c>
      <c r="G72" s="23" t="s">
        <v>49</v>
      </c>
      <c r="H72" s="52">
        <v>251926.14</v>
      </c>
      <c r="I72" s="30"/>
      <c r="J72" s="109">
        <v>755778.42</v>
      </c>
      <c r="K72" s="33">
        <v>84119900</v>
      </c>
      <c r="L72" s="26">
        <v>0.1</v>
      </c>
      <c r="M72" s="26"/>
      <c r="N72" s="26">
        <v>0</v>
      </c>
      <c r="O72" s="60"/>
      <c r="P72" s="26">
        <v>0.1</v>
      </c>
      <c r="Q72" s="84"/>
      <c r="R72" s="26">
        <v>0.18</v>
      </c>
      <c r="S72" s="23" t="s">
        <v>4898</v>
      </c>
      <c r="T72" s="52">
        <v>75577.842000000004</v>
      </c>
      <c r="U72" s="52">
        <v>0</v>
      </c>
      <c r="V72" s="52">
        <v>7557.784200000001</v>
      </c>
      <c r="W72" s="52">
        <v>151004.52831600001</v>
      </c>
      <c r="X72" s="52">
        <v>234140.15451600001</v>
      </c>
      <c r="Y72" s="23" t="s">
        <v>5706</v>
      </c>
      <c r="Z72" s="23" t="s">
        <v>5749</v>
      </c>
      <c r="AA72" s="23" t="s">
        <v>5750</v>
      </c>
      <c r="AB72" s="33">
        <v>292106375245</v>
      </c>
      <c r="AC72" s="33" t="s">
        <v>5751</v>
      </c>
      <c r="AD72" s="48">
        <v>44382</v>
      </c>
      <c r="AE72" s="39">
        <v>44379</v>
      </c>
      <c r="AF72" s="53" t="e">
        <v>#N/A</v>
      </c>
      <c r="AG72" s="53" t="e">
        <v>#N/A</v>
      </c>
      <c r="AH72" s="39" t="e">
        <v>#N/A</v>
      </c>
      <c r="AI72" s="23" t="s">
        <v>51</v>
      </c>
      <c r="AJ72" s="54"/>
      <c r="AK72" s="55"/>
      <c r="AL72" s="56"/>
      <c r="AM72" s="57"/>
      <c r="AN72" s="33"/>
      <c r="AO72" s="48"/>
      <c r="AP72" s="23">
        <v>2000</v>
      </c>
      <c r="AQ72" s="23" t="s">
        <v>52</v>
      </c>
      <c r="AR72" s="23" t="s">
        <v>5750</v>
      </c>
      <c r="AS72" s="38" t="s">
        <v>53</v>
      </c>
      <c r="AT72" s="23"/>
      <c r="AU72" s="23" t="s">
        <v>554</v>
      </c>
      <c r="AV72" s="99">
        <v>3</v>
      </c>
      <c r="AW72" s="101">
        <v>755778.42</v>
      </c>
      <c r="AX72" s="29" t="s">
        <v>5711</v>
      </c>
      <c r="AY72" s="29"/>
      <c r="AZ72" s="21"/>
      <c r="BA72">
        <f t="shared" si="15"/>
        <v>1259</v>
      </c>
      <c r="BB72" s="115" t="s">
        <v>6983</v>
      </c>
      <c r="BC72" s="105">
        <f t="shared" si="16"/>
        <v>251926.14</v>
      </c>
      <c r="BD72" s="116">
        <f t="shared" si="17"/>
        <v>44378</v>
      </c>
      <c r="BE72" s="141" t="s">
        <v>8477</v>
      </c>
      <c r="BF72">
        <f>MATCH(BE72,'Cat-4'!$A:$A,0)</f>
        <v>722</v>
      </c>
      <c r="BG72">
        <f>MATCH(BD72,'Cat-4'!$1:$1,0)</f>
        <v>115</v>
      </c>
      <c r="BH72">
        <f>INDEX('Cat-4'!$1:$1048576,'NSS + ACT'!BF72,'NSS + ACT'!BG72)</f>
        <v>119.2</v>
      </c>
      <c r="BI72">
        <f>MATCH($BI$1,'Cat-4'!$1:$1,0)</f>
        <v>153</v>
      </c>
      <c r="BJ72">
        <f>INDEX('Cat-4'!$1:$1048576,'NSS + ACT'!BF72,'NSS + ACT'!BI72)</f>
        <v>130.80000000000001</v>
      </c>
      <c r="BK72" s="126">
        <f t="shared" si="18"/>
        <v>1.0973154362416109</v>
      </c>
      <c r="BL72">
        <f t="shared" si="19"/>
        <v>1262</v>
      </c>
      <c r="BM72" s="126">
        <f t="shared" si="20"/>
        <v>42.06666666666667</v>
      </c>
      <c r="BN72" s="126" t="s">
        <v>8785</v>
      </c>
      <c r="BO72" s="126">
        <f>MATCH(BB72,Sheet3!$D$4:$D$8,0)</f>
        <v>2</v>
      </c>
      <c r="BP72" s="126">
        <f>MATCH(BN72,Sheet3!$E$4:$H$4,0)</f>
        <v>4</v>
      </c>
      <c r="BQ72" s="132">
        <f>INDEX(Sheet3!$D$4:$H$8,'NSS + ACT'!BO72,'NSS + ACT'!BP72)</f>
        <v>0.1</v>
      </c>
      <c r="BR72" s="105">
        <f t="shared" si="21"/>
        <v>829327.32664429548</v>
      </c>
      <c r="BS72" s="162">
        <f t="shared" si="22"/>
        <v>0.1</v>
      </c>
      <c r="BT72" s="105">
        <f t="shared" si="23"/>
        <v>746394.59397986589</v>
      </c>
    </row>
    <row r="73" spans="1:72">
      <c r="A73" s="18">
        <f t="shared" si="13"/>
        <v>70</v>
      </c>
      <c r="B73" s="33"/>
      <c r="C73" s="39"/>
      <c r="D73" s="22" t="s">
        <v>220</v>
      </c>
      <c r="E73" s="22" t="s">
        <v>6640</v>
      </c>
      <c r="F73" s="113">
        <v>5</v>
      </c>
      <c r="G73" s="23" t="s">
        <v>49</v>
      </c>
      <c r="H73" s="24">
        <v>151151</v>
      </c>
      <c r="I73" s="30"/>
      <c r="J73" s="101">
        <v>755755</v>
      </c>
      <c r="K73" s="23">
        <v>84819090</v>
      </c>
      <c r="L73" s="26">
        <v>7.4999999999999997E-2</v>
      </c>
      <c r="M73" s="23"/>
      <c r="N73" s="49"/>
      <c r="O73" s="38"/>
      <c r="P73" s="26">
        <v>0.1</v>
      </c>
      <c r="Q73" s="38"/>
      <c r="R73" s="26">
        <v>0.18</v>
      </c>
      <c r="S73" s="23" t="s">
        <v>849</v>
      </c>
      <c r="T73" s="94">
        <v>56681.625</v>
      </c>
      <c r="U73" s="94">
        <v>0</v>
      </c>
      <c r="V73" s="94">
        <v>5668.1625000000004</v>
      </c>
      <c r="W73" s="94">
        <v>147258.86174999998</v>
      </c>
      <c r="X73" s="52">
        <v>209608.64924999999</v>
      </c>
      <c r="Y73" s="23" t="s">
        <v>6636</v>
      </c>
      <c r="Z73" s="23" t="s">
        <v>6641</v>
      </c>
      <c r="AA73" s="23" t="s">
        <v>6641</v>
      </c>
      <c r="AB73" s="33">
        <v>291600743210</v>
      </c>
      <c r="AC73" s="23">
        <v>7013</v>
      </c>
      <c r="AD73" s="48">
        <v>42417</v>
      </c>
      <c r="AE73" s="39">
        <v>42404</v>
      </c>
      <c r="AF73" s="33" t="e">
        <v>#N/A</v>
      </c>
      <c r="AG73" s="23" t="e">
        <v>#N/A</v>
      </c>
      <c r="AH73" s="39" t="e">
        <v>#N/A</v>
      </c>
      <c r="AI73" s="23" t="s">
        <v>51</v>
      </c>
      <c r="AJ73" s="65"/>
      <c r="AK73" s="57"/>
      <c r="AL73" s="56"/>
      <c r="AM73" s="52"/>
      <c r="AN73" s="23"/>
      <c r="AO73" s="38"/>
      <c r="AP73" s="23">
        <v>2000</v>
      </c>
      <c r="AQ73" s="23" t="s">
        <v>64</v>
      </c>
      <c r="AR73" s="23" t="s">
        <v>6642</v>
      </c>
      <c r="AS73" s="95" t="s">
        <v>53</v>
      </c>
      <c r="AT73" s="23"/>
      <c r="AU73" s="23" t="s">
        <v>6643</v>
      </c>
      <c r="AV73" s="99">
        <v>5</v>
      </c>
      <c r="AW73" s="101">
        <v>755755</v>
      </c>
      <c r="AX73" s="29" t="s">
        <v>6494</v>
      </c>
      <c r="AY73" s="29"/>
      <c r="AZ73" s="21"/>
      <c r="BA73">
        <f t="shared" si="15"/>
        <v>3234</v>
      </c>
      <c r="BB73" t="s">
        <v>6983</v>
      </c>
      <c r="BC73" s="105">
        <f t="shared" si="16"/>
        <v>151151</v>
      </c>
      <c r="BD73" s="116">
        <f t="shared" si="17"/>
        <v>42401</v>
      </c>
      <c r="BE73" s="141" t="s">
        <v>8477</v>
      </c>
      <c r="BF73">
        <f>MATCH(BE73,'Cat-4'!$A:$A,0)</f>
        <v>722</v>
      </c>
      <c r="BG73">
        <f>MATCH(BD73,'Cat-4'!$1:$1,0)</f>
        <v>50</v>
      </c>
      <c r="BH73">
        <f>INDEX('Cat-4'!$1:$1048576,'NSS + ACT'!BF73,'NSS + ACT'!BG73)</f>
        <v>108.1</v>
      </c>
      <c r="BI73">
        <f>MATCH($BI$1,'Cat-4'!$1:$1,0)</f>
        <v>153</v>
      </c>
      <c r="BJ73">
        <f>INDEX('Cat-4'!$1:$1048576,'NSS + ACT'!BF73,'NSS + ACT'!BI73)</f>
        <v>130.80000000000001</v>
      </c>
      <c r="BK73" s="126">
        <f t="shared" si="18"/>
        <v>1.2099907493061981</v>
      </c>
      <c r="BL73">
        <f t="shared" si="19"/>
        <v>3239</v>
      </c>
      <c r="BM73" s="126">
        <f t="shared" si="20"/>
        <v>107.96666666666667</v>
      </c>
      <c r="BN73" s="126" t="s">
        <v>8785</v>
      </c>
      <c r="BO73" s="126">
        <f>MATCH(BB73,Sheet3!$D$4:$D$8,0)</f>
        <v>2</v>
      </c>
      <c r="BP73" s="126">
        <f>MATCH(BN73,Sheet3!$E$4:$H$4,0)</f>
        <v>4</v>
      </c>
      <c r="BQ73" s="132">
        <f>INDEX(Sheet3!$D$4:$H$8,'NSS + ACT'!BO73,'NSS + ACT'!BP73)</f>
        <v>0.1</v>
      </c>
      <c r="BR73" s="105">
        <f t="shared" si="21"/>
        <v>914456.55874190573</v>
      </c>
      <c r="BS73" s="162">
        <f t="shared" si="22"/>
        <v>0.1</v>
      </c>
      <c r="BT73" s="105">
        <f t="shared" si="23"/>
        <v>823010.90286771522</v>
      </c>
    </row>
    <row r="74" spans="1:72">
      <c r="A74" s="18">
        <f t="shared" si="13"/>
        <v>71</v>
      </c>
      <c r="B74" s="33">
        <v>292306827094</v>
      </c>
      <c r="C74" s="39">
        <v>45107</v>
      </c>
      <c r="D74" s="22" t="s">
        <v>524</v>
      </c>
      <c r="E74" s="22" t="s">
        <v>5138</v>
      </c>
      <c r="F74" s="110">
        <v>4</v>
      </c>
      <c r="G74" s="23" t="s">
        <v>119</v>
      </c>
      <c r="H74" s="58">
        <v>187375</v>
      </c>
      <c r="I74" s="30"/>
      <c r="J74" s="101">
        <v>749500</v>
      </c>
      <c r="K74" s="33">
        <v>85311090</v>
      </c>
      <c r="L74" s="26">
        <v>0.1</v>
      </c>
      <c r="M74" s="40">
        <v>0</v>
      </c>
      <c r="N74" s="40">
        <v>0</v>
      </c>
      <c r="O74" s="35">
        <v>0</v>
      </c>
      <c r="P74" s="63">
        <v>0.1</v>
      </c>
      <c r="Q74" s="52">
        <v>0</v>
      </c>
      <c r="R74" s="63">
        <v>0.18</v>
      </c>
      <c r="S74" s="23" t="s">
        <v>5139</v>
      </c>
      <c r="T74" s="52">
        <v>74950</v>
      </c>
      <c r="U74" s="52">
        <v>0</v>
      </c>
      <c r="V74" s="52">
        <v>7495</v>
      </c>
      <c r="W74" s="52">
        <v>149750.1</v>
      </c>
      <c r="X74" s="52">
        <v>232195.1</v>
      </c>
      <c r="Y74" s="23" t="s">
        <v>5140</v>
      </c>
      <c r="Z74" s="23" t="s">
        <v>5141</v>
      </c>
      <c r="AA74" s="23" t="s">
        <v>5142</v>
      </c>
      <c r="AB74" s="33">
        <v>292306827094</v>
      </c>
      <c r="AC74" s="33" t="s">
        <v>5143</v>
      </c>
      <c r="AD74" s="48">
        <v>45107</v>
      </c>
      <c r="AE74" s="39">
        <v>45101</v>
      </c>
      <c r="AF74" s="53" t="e">
        <v>#N/A</v>
      </c>
      <c r="AG74" s="53" t="e">
        <v>#N/A</v>
      </c>
      <c r="AH74" s="39" t="e">
        <v>#N/A</v>
      </c>
      <c r="AI74" s="23" t="s">
        <v>51</v>
      </c>
      <c r="AJ74" s="54"/>
      <c r="AK74" s="55"/>
      <c r="AL74" s="56"/>
      <c r="AM74" s="57"/>
      <c r="AN74" s="33"/>
      <c r="AO74" s="48"/>
      <c r="AP74" s="23">
        <v>2000</v>
      </c>
      <c r="AQ74" s="23" t="s">
        <v>52</v>
      </c>
      <c r="AR74" s="23" t="s">
        <v>5142</v>
      </c>
      <c r="AS74" s="38" t="s">
        <v>518</v>
      </c>
      <c r="AT74" s="23"/>
      <c r="AU74" s="23" t="s">
        <v>5144</v>
      </c>
      <c r="AV74" s="99">
        <v>4</v>
      </c>
      <c r="AW74" s="101">
        <v>749500</v>
      </c>
      <c r="AX74" s="29" t="s">
        <v>4770</v>
      </c>
      <c r="AY74" s="29"/>
      <c r="AZ74" s="30"/>
      <c r="BA74">
        <f t="shared" si="15"/>
        <v>537</v>
      </c>
      <c r="BB74" t="s">
        <v>6983</v>
      </c>
      <c r="BC74" s="105">
        <f t="shared" si="16"/>
        <v>187375</v>
      </c>
      <c r="BD74" s="116">
        <f t="shared" si="17"/>
        <v>45078</v>
      </c>
      <c r="BE74" s="141" t="s">
        <v>8477</v>
      </c>
      <c r="BF74">
        <f>MATCH(BE74,'Cat-4'!$A:$A,0)</f>
        <v>722</v>
      </c>
      <c r="BG74">
        <f>MATCH(BD74,'Cat-4'!$1:$1,0)</f>
        <v>138</v>
      </c>
      <c r="BH74">
        <f>INDEX('Cat-4'!$1:$1048576,'NSS + ACT'!BF74,'NSS + ACT'!BG74)</f>
        <v>128</v>
      </c>
      <c r="BI74">
        <f>MATCH($BI$1,'Cat-4'!$1:$1,0)</f>
        <v>153</v>
      </c>
      <c r="BJ74">
        <f>INDEX('Cat-4'!$1:$1048576,'NSS + ACT'!BF74,'NSS + ACT'!BI74)</f>
        <v>130.80000000000001</v>
      </c>
      <c r="BK74" s="126">
        <f t="shared" si="18"/>
        <v>1.0218750000000001</v>
      </c>
      <c r="BL74">
        <f t="shared" si="19"/>
        <v>562</v>
      </c>
      <c r="BM74" s="126">
        <f t="shared" si="20"/>
        <v>18.733333333333334</v>
      </c>
      <c r="BN74" s="126" t="s">
        <v>8784</v>
      </c>
      <c r="BO74" s="126">
        <f>MATCH(BB74,Sheet3!$D$4:$D$8,0)</f>
        <v>2</v>
      </c>
      <c r="BP74" s="126">
        <f>MATCH(BN74,Sheet3!$E$4:$H$4,0)</f>
        <v>3</v>
      </c>
      <c r="BQ74" s="132">
        <f>INDEX(Sheet3!$D$4:$H$8,'NSS + ACT'!BO74,'NSS + ACT'!BP74)</f>
        <v>0.05</v>
      </c>
      <c r="BR74" s="105">
        <f t="shared" si="21"/>
        <v>765895.31250000012</v>
      </c>
      <c r="BS74" s="162">
        <f t="shared" si="22"/>
        <v>0.05</v>
      </c>
      <c r="BT74" s="105">
        <f t="shared" si="23"/>
        <v>727600.54687500012</v>
      </c>
    </row>
    <row r="75" spans="1:72">
      <c r="A75" s="18">
        <f t="shared" si="13"/>
        <v>72</v>
      </c>
      <c r="B75" s="61">
        <v>291906110996</v>
      </c>
      <c r="C75" s="98">
        <v>43642</v>
      </c>
      <c r="D75" s="118" t="s">
        <v>252</v>
      </c>
      <c r="E75" s="118" t="s">
        <v>2885</v>
      </c>
      <c r="F75" s="120">
        <v>13</v>
      </c>
      <c r="G75" s="23" t="s">
        <v>211</v>
      </c>
      <c r="H75" s="52">
        <v>57283.199230769154</v>
      </c>
      <c r="I75" s="30"/>
      <c r="J75" s="109">
        <v>744681.58999999904</v>
      </c>
      <c r="K75" s="23">
        <v>90269000</v>
      </c>
      <c r="L75" s="26">
        <v>0</v>
      </c>
      <c r="M75" s="40">
        <v>0</v>
      </c>
      <c r="N75" s="62">
        <v>0</v>
      </c>
      <c r="O75" s="52">
        <v>0</v>
      </c>
      <c r="P75" s="66">
        <v>0</v>
      </c>
      <c r="Q75" s="52">
        <v>0</v>
      </c>
      <c r="R75" s="63">
        <v>0.18</v>
      </c>
      <c r="S75" s="23" t="s">
        <v>2881</v>
      </c>
      <c r="T75" s="52">
        <v>0</v>
      </c>
      <c r="U75" s="52">
        <v>0</v>
      </c>
      <c r="V75" s="52">
        <v>0</v>
      </c>
      <c r="W75" s="52">
        <v>134042.68619999982</v>
      </c>
      <c r="X75" s="52">
        <v>134042.68619999982</v>
      </c>
      <c r="Y75" s="23" t="s">
        <v>2778</v>
      </c>
      <c r="Z75" s="23" t="s">
        <v>2886</v>
      </c>
      <c r="AA75" s="23" t="s">
        <v>2887</v>
      </c>
      <c r="AB75" s="33">
        <v>291906110996</v>
      </c>
      <c r="AC75" s="33" t="s">
        <v>2884</v>
      </c>
      <c r="AD75" s="48">
        <v>43642</v>
      </c>
      <c r="AE75" s="39">
        <v>43642</v>
      </c>
      <c r="AF75" s="53" t="e">
        <v>#N/A</v>
      </c>
      <c r="AG75" s="53" t="e">
        <v>#N/A</v>
      </c>
      <c r="AH75" s="39" t="e">
        <v>#N/A</v>
      </c>
      <c r="AI75" s="23" t="s">
        <v>51</v>
      </c>
      <c r="AJ75" s="54"/>
      <c r="AK75" s="55"/>
      <c r="AL75" s="56"/>
      <c r="AM75" s="57"/>
      <c r="AN75" s="33"/>
      <c r="AO75" s="48"/>
      <c r="AP75" s="23">
        <v>2000</v>
      </c>
      <c r="AQ75" s="23" t="s">
        <v>52</v>
      </c>
      <c r="AR75" s="23" t="s">
        <v>2887</v>
      </c>
      <c r="AS75" s="38" t="s">
        <v>53</v>
      </c>
      <c r="AT75" s="23"/>
      <c r="AU75" s="64">
        <v>6031856582</v>
      </c>
      <c r="AV75" s="99">
        <v>13</v>
      </c>
      <c r="AW75" s="102">
        <v>744681.58999999904</v>
      </c>
      <c r="AX75" s="29" t="s">
        <v>701</v>
      </c>
      <c r="AY75" s="29"/>
      <c r="AZ75" s="25" t="s">
        <v>2782</v>
      </c>
      <c r="BA75">
        <f t="shared" si="15"/>
        <v>1996</v>
      </c>
      <c r="BB75" t="s">
        <v>6983</v>
      </c>
      <c r="BC75" s="105">
        <f t="shared" si="16"/>
        <v>57283.199230769154</v>
      </c>
      <c r="BD75" s="116">
        <f t="shared" si="17"/>
        <v>43617</v>
      </c>
      <c r="BE75" s="141" t="s">
        <v>8477</v>
      </c>
      <c r="BF75">
        <f>MATCH(BE75,'Cat-4'!$A:$A,0)</f>
        <v>722</v>
      </c>
      <c r="BG75">
        <f>MATCH(BD75,'Cat-4'!$1:$1,0)</f>
        <v>90</v>
      </c>
      <c r="BH75">
        <f>INDEX('Cat-4'!$1:$1048576,'NSS + ACT'!BF75,'NSS + ACT'!BG75)</f>
        <v>113.1</v>
      </c>
      <c r="BI75">
        <f>MATCH($BI$1,'Cat-4'!$1:$1,0)</f>
        <v>153</v>
      </c>
      <c r="BJ75">
        <f>INDEX('Cat-4'!$1:$1048576,'NSS + ACT'!BF75,'NSS + ACT'!BI75)</f>
        <v>130.80000000000001</v>
      </c>
      <c r="BK75" s="126">
        <f t="shared" si="18"/>
        <v>1.1564986737400531</v>
      </c>
      <c r="BL75">
        <f t="shared" si="19"/>
        <v>2023</v>
      </c>
      <c r="BM75" s="126">
        <f t="shared" si="20"/>
        <v>67.433333333333337</v>
      </c>
      <c r="BN75" s="126" t="s">
        <v>8785</v>
      </c>
      <c r="BO75" s="126">
        <f>MATCH(BB75,Sheet3!$D$4:$D$8,0)</f>
        <v>2</v>
      </c>
      <c r="BP75" s="126">
        <f>MATCH(BN75,Sheet3!$E$4:$H$4,0)</f>
        <v>4</v>
      </c>
      <c r="BQ75" s="132">
        <f>INDEX(Sheet3!$D$4:$H$8,'NSS + ACT'!BO75,'NSS + ACT'!BP75)</f>
        <v>0.1</v>
      </c>
      <c r="BR75" s="105">
        <f t="shared" si="21"/>
        <v>861223.27119363286</v>
      </c>
      <c r="BS75" s="162">
        <f t="shared" si="22"/>
        <v>0.1</v>
      </c>
      <c r="BT75" s="105">
        <f t="shared" si="23"/>
        <v>775100.94407426962</v>
      </c>
    </row>
    <row r="76" spans="1:72">
      <c r="A76" s="18">
        <f t="shared" si="13"/>
        <v>73</v>
      </c>
      <c r="B76" s="61">
        <v>351900180575</v>
      </c>
      <c r="C76" s="39">
        <v>43795</v>
      </c>
      <c r="D76" s="22" t="s">
        <v>170</v>
      </c>
      <c r="E76" s="22" t="s">
        <v>3048</v>
      </c>
      <c r="F76" s="110">
        <v>2</v>
      </c>
      <c r="G76" s="122" t="s">
        <v>119</v>
      </c>
      <c r="H76" s="52">
        <v>363155.59999999951</v>
      </c>
      <c r="I76" s="30"/>
      <c r="J76" s="109">
        <v>726311.19999999902</v>
      </c>
      <c r="K76" s="23" t="s">
        <v>2940</v>
      </c>
      <c r="L76" s="26">
        <v>7.4999999999999997E-2</v>
      </c>
      <c r="M76" s="40">
        <v>0</v>
      </c>
      <c r="N76" s="62">
        <v>0</v>
      </c>
      <c r="O76" s="52">
        <v>0</v>
      </c>
      <c r="P76" s="26">
        <v>0.1</v>
      </c>
      <c r="Q76" s="52">
        <v>0</v>
      </c>
      <c r="R76" s="63">
        <v>0.18</v>
      </c>
      <c r="S76" s="23" t="s">
        <v>1797</v>
      </c>
      <c r="T76" s="52">
        <v>54473.339999999924</v>
      </c>
      <c r="U76" s="52">
        <v>0</v>
      </c>
      <c r="V76" s="52">
        <v>5447.3339999999926</v>
      </c>
      <c r="W76" s="52">
        <v>141521.73731999981</v>
      </c>
      <c r="X76" s="52">
        <v>201442.41131999972</v>
      </c>
      <c r="Y76" s="23" t="s">
        <v>2991</v>
      </c>
      <c r="Z76" s="23" t="s">
        <v>3049</v>
      </c>
      <c r="AA76" s="23" t="s">
        <v>3050</v>
      </c>
      <c r="AB76" s="33" t="e">
        <v>#N/A</v>
      </c>
      <c r="AC76" s="33" t="e">
        <v>#N/A</v>
      </c>
      <c r="AD76" s="48" t="e">
        <v>#N/A</v>
      </c>
      <c r="AE76" s="39" t="e">
        <v>#N/A</v>
      </c>
      <c r="AF76" s="53" t="e">
        <v>#N/A</v>
      </c>
      <c r="AG76" s="53" t="e">
        <v>#N/A</v>
      </c>
      <c r="AH76" s="39" t="e">
        <v>#N/A</v>
      </c>
      <c r="AI76" s="23" t="s">
        <v>51</v>
      </c>
      <c r="AJ76" s="54">
        <v>351900180575</v>
      </c>
      <c r="AK76" s="55">
        <v>3005514</v>
      </c>
      <c r="AL76" s="56">
        <v>43795</v>
      </c>
      <c r="AM76" s="57"/>
      <c r="AN76" s="33"/>
      <c r="AO76" s="48"/>
      <c r="AP76" s="23">
        <v>2000</v>
      </c>
      <c r="AQ76" s="23" t="s">
        <v>52</v>
      </c>
      <c r="AR76" s="23" t="s">
        <v>3050</v>
      </c>
      <c r="AS76" s="38" t="s">
        <v>53</v>
      </c>
      <c r="AT76" s="23"/>
      <c r="AU76" s="64" t="s">
        <v>2943</v>
      </c>
      <c r="AV76" s="124">
        <v>2</v>
      </c>
      <c r="AW76" s="125">
        <v>726311.19999999902</v>
      </c>
      <c r="AX76" s="29" t="s">
        <v>701</v>
      </c>
      <c r="AY76" s="29"/>
      <c r="AZ76" s="25" t="s">
        <v>2577</v>
      </c>
      <c r="BB76" s="115" t="s">
        <v>6983</v>
      </c>
      <c r="BC76" s="105">
        <f t="shared" si="16"/>
        <v>363155.59999999951</v>
      </c>
      <c r="BD76" s="116">
        <v>43709</v>
      </c>
      <c r="BE76" s="141" t="s">
        <v>8477</v>
      </c>
      <c r="BF76">
        <f>MATCH(BE76,'Cat-4'!$A:$A,0)</f>
        <v>722</v>
      </c>
      <c r="BG76">
        <f>MATCH(BD76,'Cat-4'!$1:$1,0)</f>
        <v>93</v>
      </c>
      <c r="BH76">
        <f>INDEX('Cat-4'!$1:$1048576,'NSS + ACT'!BF76,'NSS + ACT'!BG76)</f>
        <v>113.9</v>
      </c>
      <c r="BI76">
        <f>MATCH($BI$1,'Cat-4'!$1:$1,0)</f>
        <v>153</v>
      </c>
      <c r="BJ76">
        <f>INDEX('Cat-4'!$1:$1048576,'NSS + ACT'!BF76,'NSS + ACT'!BI76)</f>
        <v>130.80000000000001</v>
      </c>
      <c r="BK76" s="126">
        <f t="shared" si="18"/>
        <v>1.1483757682177349</v>
      </c>
      <c r="BL76">
        <f t="shared" si="19"/>
        <v>1931</v>
      </c>
      <c r="BM76" s="126">
        <f t="shared" si="20"/>
        <v>64.36666666666666</v>
      </c>
      <c r="BN76" s="126" t="s">
        <v>8785</v>
      </c>
      <c r="BO76" s="126">
        <f>MATCH(BB76,Sheet3!$D$4:$D$8,0)</f>
        <v>2</v>
      </c>
      <c r="BP76" s="126">
        <f>MATCH(BN76,Sheet3!$E$4:$H$4,0)</f>
        <v>4</v>
      </c>
      <c r="BQ76" s="132">
        <f>INDEX(Sheet3!$D$4:$H$8,'NSS + ACT'!BO76,'NSS + ACT'!BP76)</f>
        <v>0.1</v>
      </c>
      <c r="BR76" s="105">
        <f t="shared" si="21"/>
        <v>834078.18226514373</v>
      </c>
      <c r="BS76" s="162">
        <f t="shared" si="22"/>
        <v>0.1</v>
      </c>
      <c r="BT76" s="105">
        <f t="shared" si="23"/>
        <v>750670.36403862934</v>
      </c>
    </row>
    <row r="77" spans="1:72">
      <c r="A77" s="18">
        <f t="shared" si="13"/>
        <v>74</v>
      </c>
      <c r="B77" s="19">
        <v>172002667944</v>
      </c>
      <c r="C77" s="45"/>
      <c r="D77" s="21" t="s">
        <v>413</v>
      </c>
      <c r="E77" s="22" t="s">
        <v>6989</v>
      </c>
      <c r="F77" s="107">
        <v>72</v>
      </c>
      <c r="G77" s="23" t="s">
        <v>49</v>
      </c>
      <c r="H77" s="24">
        <v>9474.4000000000015</v>
      </c>
      <c r="I77" s="24">
        <v>9474.4</v>
      </c>
      <c r="J77" s="100">
        <v>691631.20000000007</v>
      </c>
      <c r="K77" s="23"/>
      <c r="L77" s="26"/>
      <c r="M77" s="21"/>
      <c r="N77" s="27"/>
      <c r="O77" s="21"/>
      <c r="P77" s="28"/>
      <c r="Q77" s="21"/>
      <c r="R77" s="26">
        <v>0.18</v>
      </c>
      <c r="S77" s="29" t="s">
        <v>187</v>
      </c>
      <c r="T77" s="30">
        <v>0</v>
      </c>
      <c r="U77" s="30"/>
      <c r="V77" s="30">
        <v>0</v>
      </c>
      <c r="W77" s="30">
        <v>124493.61600000001</v>
      </c>
      <c r="X77" s="30">
        <v>124493.61600000001</v>
      </c>
      <c r="Y77" s="29" t="s">
        <v>381</v>
      </c>
      <c r="Z77" s="29" t="s">
        <v>423</v>
      </c>
      <c r="AA77" s="29" t="s">
        <v>424</v>
      </c>
      <c r="AB77" s="19" t="e">
        <v>#N/A</v>
      </c>
      <c r="AC77" s="29" t="e">
        <v>#N/A</v>
      </c>
      <c r="AD77" s="31" t="e">
        <v>#N/A</v>
      </c>
      <c r="AE77" s="31">
        <v>44162</v>
      </c>
      <c r="AF77" s="19">
        <v>172002667944</v>
      </c>
      <c r="AG77" s="29" t="s">
        <v>417</v>
      </c>
      <c r="AH77" s="31">
        <v>44180</v>
      </c>
      <c r="AI77" s="29" t="s">
        <v>385</v>
      </c>
      <c r="AJ77" s="46"/>
      <c r="AK77" s="30"/>
      <c r="AL77" s="47"/>
      <c r="AM77" s="46"/>
      <c r="AN77" s="29"/>
      <c r="AO77" s="31"/>
      <c r="AP77" s="19">
        <v>2000</v>
      </c>
      <c r="AQ77" s="29" t="s">
        <v>52</v>
      </c>
      <c r="AR77" s="29" t="s">
        <v>424</v>
      </c>
      <c r="AS77" s="29" t="s">
        <v>53</v>
      </c>
      <c r="AT77" s="29" t="s">
        <v>54</v>
      </c>
      <c r="AU77" s="29" t="s">
        <v>418</v>
      </c>
      <c r="AV77" s="99">
        <v>72</v>
      </c>
      <c r="AW77" s="99">
        <v>725105.81</v>
      </c>
      <c r="AX77" s="29" t="s">
        <v>387</v>
      </c>
      <c r="AY77" s="29" t="s">
        <v>691</v>
      </c>
      <c r="AZ77" s="21"/>
      <c r="BA77">
        <f>$BA$2-AE77</f>
        <v>1476</v>
      </c>
      <c r="BB77" s="115" t="s">
        <v>6987</v>
      </c>
      <c r="BC77" s="105">
        <f t="shared" si="16"/>
        <v>10070.914027777779</v>
      </c>
      <c r="BD77" s="116">
        <f t="shared" si="17"/>
        <v>44136</v>
      </c>
      <c r="BE77" s="141" t="s">
        <v>8366</v>
      </c>
      <c r="BF77">
        <f>MATCH(BE77,'Cat-4'!$A:$A,0)</f>
        <v>666</v>
      </c>
      <c r="BG77">
        <f>MATCH(BD77,'Cat-4'!$1:$1,0)</f>
        <v>107</v>
      </c>
      <c r="BH77">
        <f>INDEX('Cat-4'!$1:$1048576,'NSS + ACT'!BF77,'NSS + ACT'!BG77)</f>
        <v>113.4</v>
      </c>
      <c r="BI77">
        <f>MATCH($BI$1,'Cat-4'!$1:$1,0)</f>
        <v>153</v>
      </c>
      <c r="BJ77">
        <f>INDEX('Cat-4'!$1:$1048576,'NSS + ACT'!BF77,'NSS + ACT'!BI77)</f>
        <v>133.4</v>
      </c>
      <c r="BK77" s="126">
        <f t="shared" si="18"/>
        <v>1.1763668430335097</v>
      </c>
      <c r="BL77">
        <f t="shared" si="19"/>
        <v>1504</v>
      </c>
      <c r="BM77" s="126">
        <f t="shared" si="20"/>
        <v>50.133333333333333</v>
      </c>
      <c r="BN77" s="126" t="s">
        <v>8785</v>
      </c>
      <c r="BO77" s="126">
        <f>MATCH(BB77,Sheet3!$D$4:$D$8,0)</f>
        <v>4</v>
      </c>
      <c r="BP77" s="126">
        <f>MATCH(BN77,Sheet3!$E$4:$H$4,0)</f>
        <v>4</v>
      </c>
      <c r="BQ77" s="132">
        <f>INDEX(Sheet3!$D$4:$H$8,'NSS + ACT'!BO77,'NSS + ACT'!BP77)</f>
        <v>0.2</v>
      </c>
      <c r="BR77" s="105">
        <f t="shared" si="21"/>
        <v>852990.43257495598</v>
      </c>
      <c r="BS77" s="162">
        <f t="shared" si="22"/>
        <v>0.2</v>
      </c>
      <c r="BT77" s="105">
        <f t="shared" si="23"/>
        <v>682392.34605996485</v>
      </c>
    </row>
    <row r="78" spans="1:72">
      <c r="A78" s="18">
        <f t="shared" si="13"/>
        <v>75</v>
      </c>
      <c r="B78" s="33">
        <v>292313250482</v>
      </c>
      <c r="C78" s="39">
        <v>45274</v>
      </c>
      <c r="D78" s="22" t="s">
        <v>130</v>
      </c>
      <c r="E78" s="22" t="s">
        <v>4914</v>
      </c>
      <c r="F78" s="110">
        <v>3</v>
      </c>
      <c r="G78" s="23" t="s">
        <v>49</v>
      </c>
      <c r="H78" s="58">
        <v>234271.13333333333</v>
      </c>
      <c r="I78" s="30"/>
      <c r="J78" s="101">
        <v>702813.4</v>
      </c>
      <c r="K78" s="33">
        <v>84119900</v>
      </c>
      <c r="L78" s="26">
        <v>0.1</v>
      </c>
      <c r="M78" s="40">
        <v>0</v>
      </c>
      <c r="N78" s="40">
        <v>0</v>
      </c>
      <c r="O78" s="35">
        <v>0</v>
      </c>
      <c r="P78" s="63">
        <v>0.1</v>
      </c>
      <c r="Q78" s="52">
        <v>0</v>
      </c>
      <c r="R78" s="63">
        <v>0.18</v>
      </c>
      <c r="S78" s="23" t="s">
        <v>4898</v>
      </c>
      <c r="T78" s="52">
        <v>70281.340000000011</v>
      </c>
      <c r="U78" s="52">
        <v>0</v>
      </c>
      <c r="V78" s="52">
        <v>7028.1340000000018</v>
      </c>
      <c r="W78" s="52">
        <v>140422.11731999999</v>
      </c>
      <c r="X78" s="52">
        <v>217731.59132000001</v>
      </c>
      <c r="Y78" s="23" t="s">
        <v>4903</v>
      </c>
      <c r="Z78" s="23" t="s">
        <v>4915</v>
      </c>
      <c r="AA78" s="23" t="s">
        <v>4916</v>
      </c>
      <c r="AB78" s="33">
        <v>292313250482</v>
      </c>
      <c r="AC78" s="33" t="s">
        <v>4909</v>
      </c>
      <c r="AD78" s="48">
        <v>45274</v>
      </c>
      <c r="AE78" s="39">
        <v>45260</v>
      </c>
      <c r="AF78" s="53" t="e">
        <v>#N/A</v>
      </c>
      <c r="AG78" s="53" t="e">
        <v>#N/A</v>
      </c>
      <c r="AH78" s="39" t="e">
        <v>#N/A</v>
      </c>
      <c r="AI78" s="23" t="s">
        <v>51</v>
      </c>
      <c r="AJ78" s="54"/>
      <c r="AK78" s="55"/>
      <c r="AL78" s="56"/>
      <c r="AM78" s="57"/>
      <c r="AN78" s="33"/>
      <c r="AO78" s="48"/>
      <c r="AP78" s="23">
        <v>2000</v>
      </c>
      <c r="AQ78" s="23" t="s">
        <v>52</v>
      </c>
      <c r="AR78" s="23" t="s">
        <v>4916</v>
      </c>
      <c r="AS78" s="38" t="s">
        <v>518</v>
      </c>
      <c r="AT78" s="23"/>
      <c r="AU78" s="23" t="s">
        <v>4910</v>
      </c>
      <c r="AV78" s="99">
        <v>3</v>
      </c>
      <c r="AW78" s="101">
        <v>702813.4</v>
      </c>
      <c r="AX78" s="29" t="s">
        <v>4770</v>
      </c>
      <c r="AY78" s="29"/>
      <c r="AZ78" s="30" t="s">
        <v>702</v>
      </c>
      <c r="BA78">
        <f>$BA$2-AE78</f>
        <v>378</v>
      </c>
      <c r="BB78" s="115" t="s">
        <v>6983</v>
      </c>
      <c r="BC78" s="105">
        <f t="shared" si="16"/>
        <v>234271.13333333333</v>
      </c>
      <c r="BD78" s="116">
        <f t="shared" si="17"/>
        <v>45231</v>
      </c>
      <c r="BE78" s="141" t="s">
        <v>8477</v>
      </c>
      <c r="BF78">
        <f>MATCH(BE78,'Cat-4'!$A:$A,0)</f>
        <v>722</v>
      </c>
      <c r="BG78">
        <f>MATCH(BD78,'Cat-4'!$1:$1,0)</f>
        <v>143</v>
      </c>
      <c r="BH78">
        <f>INDEX('Cat-4'!$1:$1048576,'NSS + ACT'!BF78,'NSS + ACT'!BG78)</f>
        <v>129.19999999999999</v>
      </c>
      <c r="BI78">
        <f>MATCH($BI$1,'Cat-4'!$1:$1,0)</f>
        <v>153</v>
      </c>
      <c r="BJ78">
        <f>INDEX('Cat-4'!$1:$1048576,'NSS + ACT'!BF78,'NSS + ACT'!BI78)</f>
        <v>130.80000000000001</v>
      </c>
      <c r="BK78" s="126">
        <f t="shared" si="18"/>
        <v>1.0123839009287927</v>
      </c>
      <c r="BL78">
        <f t="shared" si="19"/>
        <v>409</v>
      </c>
      <c r="BM78" s="126">
        <f t="shared" si="20"/>
        <v>13.633333333333333</v>
      </c>
      <c r="BN78" s="126" t="s">
        <v>8784</v>
      </c>
      <c r="BO78" s="126">
        <f>MATCH(BB78,Sheet3!$D$4:$D$8,0)</f>
        <v>2</v>
      </c>
      <c r="BP78" s="126">
        <f>MATCH(BN78,Sheet3!$E$4:$H$4,0)</f>
        <v>3</v>
      </c>
      <c r="BQ78" s="132">
        <f>INDEX(Sheet3!$D$4:$H$8,'NSS + ACT'!BO78,'NSS + ACT'!BP78)</f>
        <v>0.05</v>
      </c>
      <c r="BR78" s="105">
        <f t="shared" si="21"/>
        <v>711516.97151702794</v>
      </c>
      <c r="BS78" s="162">
        <f t="shared" si="22"/>
        <v>0.05</v>
      </c>
      <c r="BT78" s="105">
        <f t="shared" si="23"/>
        <v>675941.12294117652</v>
      </c>
    </row>
    <row r="79" spans="1:72">
      <c r="A79" s="18">
        <f t="shared" si="13"/>
        <v>76</v>
      </c>
      <c r="B79" s="33"/>
      <c r="C79" s="39"/>
      <c r="D79" s="22" t="s">
        <v>6614</v>
      </c>
      <c r="E79" s="22" t="s">
        <v>6615</v>
      </c>
      <c r="F79" s="113">
        <v>2</v>
      </c>
      <c r="G79" s="23" t="s">
        <v>119</v>
      </c>
      <c r="H79" s="24">
        <v>343225.35499999952</v>
      </c>
      <c r="I79" s="30"/>
      <c r="J79" s="101">
        <v>686450.70999999903</v>
      </c>
      <c r="K79" s="23">
        <v>84839000</v>
      </c>
      <c r="L79" s="26">
        <v>7.4999999999999997E-2</v>
      </c>
      <c r="M79" s="23"/>
      <c r="N79" s="49"/>
      <c r="O79" s="38"/>
      <c r="P79" s="26">
        <v>0.1</v>
      </c>
      <c r="Q79" s="38"/>
      <c r="R79" s="26">
        <v>0.18</v>
      </c>
      <c r="S79" s="23" t="s">
        <v>1002</v>
      </c>
      <c r="T79" s="94">
        <v>51483.803249999924</v>
      </c>
      <c r="U79" s="94">
        <v>0</v>
      </c>
      <c r="V79" s="94">
        <v>5148.3803249999928</v>
      </c>
      <c r="W79" s="94">
        <v>133754.9208434998</v>
      </c>
      <c r="X79" s="52">
        <v>190387.10441849972</v>
      </c>
      <c r="Y79" s="23" t="s">
        <v>6489</v>
      </c>
      <c r="Z79" s="23" t="s">
        <v>6616</v>
      </c>
      <c r="AA79" s="23" t="s">
        <v>6616</v>
      </c>
      <c r="AB79" s="33" t="e">
        <v>#N/A</v>
      </c>
      <c r="AC79" s="23" t="e">
        <v>#N/A</v>
      </c>
      <c r="AD79" s="48" t="e">
        <v>#N/A</v>
      </c>
      <c r="AE79" s="39">
        <v>43009</v>
      </c>
      <c r="AF79" s="33">
        <v>171702860475</v>
      </c>
      <c r="AG79" s="23" t="s">
        <v>6617</v>
      </c>
      <c r="AH79" s="39">
        <v>43067</v>
      </c>
      <c r="AI79" s="23" t="s">
        <v>385</v>
      </c>
      <c r="AJ79" s="65"/>
      <c r="AK79" s="57"/>
      <c r="AL79" s="56"/>
      <c r="AM79" s="52"/>
      <c r="AN79" s="23"/>
      <c r="AO79" s="38"/>
      <c r="AP79" s="23">
        <v>2000</v>
      </c>
      <c r="AQ79" s="23" t="s">
        <v>64</v>
      </c>
      <c r="AR79" s="23" t="s">
        <v>6618</v>
      </c>
      <c r="AS79" s="95" t="s">
        <v>53</v>
      </c>
      <c r="AT79" s="23"/>
      <c r="AU79" s="23" t="s">
        <v>6619</v>
      </c>
      <c r="AV79" s="99">
        <v>2</v>
      </c>
      <c r="AW79" s="101">
        <v>686450.70999999903</v>
      </c>
      <c r="AX79" s="29" t="s">
        <v>6494</v>
      </c>
      <c r="AY79" s="29"/>
      <c r="AZ79" s="21"/>
      <c r="BA79">
        <f>$BA$2-AE79</f>
        <v>2629</v>
      </c>
      <c r="BB79" s="115" t="s">
        <v>6983</v>
      </c>
      <c r="BC79" s="105">
        <f t="shared" si="16"/>
        <v>343225.35499999952</v>
      </c>
      <c r="BD79" s="116">
        <f t="shared" si="17"/>
        <v>43009</v>
      </c>
      <c r="BE79" s="141" t="s">
        <v>8477</v>
      </c>
      <c r="BF79">
        <f>MATCH(BE79,'Cat-4'!$A:$A,0)</f>
        <v>722</v>
      </c>
      <c r="BG79">
        <f>MATCH(BD79,'Cat-4'!$1:$1,0)</f>
        <v>70</v>
      </c>
      <c r="BH79">
        <f>INDEX('Cat-4'!$1:$1048576,'NSS + ACT'!BF79,'NSS + ACT'!BG79)</f>
        <v>109</v>
      </c>
      <c r="BI79">
        <f>MATCH($BI$1,'Cat-4'!$1:$1,0)</f>
        <v>153</v>
      </c>
      <c r="BJ79">
        <f>INDEX('Cat-4'!$1:$1048576,'NSS + ACT'!BF79,'NSS + ACT'!BI79)</f>
        <v>130.80000000000001</v>
      </c>
      <c r="BK79" s="126">
        <f t="shared" si="18"/>
        <v>1.2000000000000002</v>
      </c>
      <c r="BL79">
        <f t="shared" si="19"/>
        <v>2631</v>
      </c>
      <c r="BM79" s="126">
        <f t="shared" si="20"/>
        <v>87.7</v>
      </c>
      <c r="BN79" s="126" t="s">
        <v>8785</v>
      </c>
      <c r="BO79" s="126">
        <f>MATCH(BB79,Sheet3!$D$4:$D$8,0)</f>
        <v>2</v>
      </c>
      <c r="BP79" s="126">
        <f>MATCH(BN79,Sheet3!$E$4:$H$4,0)</f>
        <v>4</v>
      </c>
      <c r="BQ79" s="132">
        <f>INDEX(Sheet3!$D$4:$H$8,'NSS + ACT'!BO79,'NSS + ACT'!BP79)</f>
        <v>0.1</v>
      </c>
      <c r="BR79" s="105">
        <f t="shared" si="21"/>
        <v>823740.85199999891</v>
      </c>
      <c r="BS79" s="162">
        <f t="shared" si="22"/>
        <v>0.1</v>
      </c>
      <c r="BT79" s="105">
        <f t="shared" si="23"/>
        <v>741366.76679999905</v>
      </c>
    </row>
    <row r="80" spans="1:72">
      <c r="A80" s="18">
        <f t="shared" si="13"/>
        <v>77</v>
      </c>
      <c r="B80" s="61">
        <v>292204080243</v>
      </c>
      <c r="C80" s="39">
        <v>44672</v>
      </c>
      <c r="D80" s="22" t="s">
        <v>3616</v>
      </c>
      <c r="E80" s="22" t="s">
        <v>3617</v>
      </c>
      <c r="F80" s="110">
        <v>4</v>
      </c>
      <c r="G80" s="23" t="s">
        <v>49</v>
      </c>
      <c r="H80" s="52">
        <v>158208.5</v>
      </c>
      <c r="I80" s="30"/>
      <c r="J80" s="109">
        <v>632834</v>
      </c>
      <c r="K80" s="23">
        <v>84818030</v>
      </c>
      <c r="L80" s="26">
        <v>7.4999999999999997E-2</v>
      </c>
      <c r="M80" s="40">
        <v>0</v>
      </c>
      <c r="N80" s="62">
        <v>0</v>
      </c>
      <c r="O80" s="52">
        <v>0</v>
      </c>
      <c r="P80" s="26">
        <v>0.1</v>
      </c>
      <c r="Q80" s="52">
        <v>0</v>
      </c>
      <c r="R80" s="63">
        <v>0.18</v>
      </c>
      <c r="S80" s="23" t="s">
        <v>849</v>
      </c>
      <c r="T80" s="52">
        <v>47462.549999999996</v>
      </c>
      <c r="U80" s="52">
        <v>0</v>
      </c>
      <c r="V80" s="52">
        <v>4746.2550000000001</v>
      </c>
      <c r="W80" s="52">
        <v>123307.70490000001</v>
      </c>
      <c r="X80" s="52">
        <v>175516.5099</v>
      </c>
      <c r="Y80" s="23" t="s">
        <v>3561</v>
      </c>
      <c r="Z80" s="23" t="s">
        <v>3618</v>
      </c>
      <c r="AA80" s="23" t="s">
        <v>3619</v>
      </c>
      <c r="AB80" s="33">
        <v>292204080243</v>
      </c>
      <c r="AC80" s="33" t="s">
        <v>3620</v>
      </c>
      <c r="AD80" s="39">
        <v>44672</v>
      </c>
      <c r="AE80" s="39">
        <v>44671</v>
      </c>
      <c r="AF80" s="53" t="e">
        <v>#N/A</v>
      </c>
      <c r="AG80" s="53" t="e">
        <v>#N/A</v>
      </c>
      <c r="AH80" s="39" t="e">
        <v>#N/A</v>
      </c>
      <c r="AI80" s="23" t="s">
        <v>51</v>
      </c>
      <c r="AJ80" s="59"/>
      <c r="AK80" s="59"/>
      <c r="AL80" s="48"/>
      <c r="AM80" s="60"/>
      <c r="AN80" s="33"/>
      <c r="AO80" s="48"/>
      <c r="AP80" s="23">
        <v>2000</v>
      </c>
      <c r="AQ80" s="23" t="s">
        <v>52</v>
      </c>
      <c r="AR80" s="23" t="s">
        <v>3619</v>
      </c>
      <c r="AS80" s="38" t="s">
        <v>53</v>
      </c>
      <c r="AT80" s="23" t="s">
        <v>519</v>
      </c>
      <c r="AU80" s="64">
        <v>2</v>
      </c>
      <c r="AV80" s="99">
        <v>4</v>
      </c>
      <c r="AW80" s="102">
        <v>632834</v>
      </c>
      <c r="AX80" s="29" t="s">
        <v>701</v>
      </c>
      <c r="AY80" s="29"/>
      <c r="AZ80" s="25" t="s">
        <v>3564</v>
      </c>
      <c r="BA80">
        <f>$BA$2-AE80</f>
        <v>967</v>
      </c>
      <c r="BB80" s="115" t="s">
        <v>6983</v>
      </c>
      <c r="BC80" s="105">
        <f t="shared" si="16"/>
        <v>158208.5</v>
      </c>
      <c r="BD80" s="116">
        <f t="shared" si="17"/>
        <v>44652</v>
      </c>
      <c r="BE80" s="141" t="s">
        <v>8477</v>
      </c>
      <c r="BF80">
        <f>MATCH(BE80,'Cat-4'!$A:$A,0)</f>
        <v>722</v>
      </c>
      <c r="BG80">
        <f>MATCH(BD80,'Cat-4'!$1:$1,0)</f>
        <v>124</v>
      </c>
      <c r="BH80">
        <f>INDEX('Cat-4'!$1:$1048576,'NSS + ACT'!BF80,'NSS + ACT'!BG80)</f>
        <v>124.3</v>
      </c>
      <c r="BI80">
        <f>MATCH($BI$1,'Cat-4'!$1:$1,0)</f>
        <v>153</v>
      </c>
      <c r="BJ80">
        <f>INDEX('Cat-4'!$1:$1048576,'NSS + ACT'!BF80,'NSS + ACT'!BI80)</f>
        <v>130.80000000000001</v>
      </c>
      <c r="BK80" s="126">
        <f t="shared" si="18"/>
        <v>1.0522928399034595</v>
      </c>
      <c r="BL80">
        <f t="shared" si="19"/>
        <v>988</v>
      </c>
      <c r="BM80" s="126">
        <f t="shared" si="20"/>
        <v>32.93333333333333</v>
      </c>
      <c r="BN80" s="126" t="s">
        <v>8785</v>
      </c>
      <c r="BO80" s="126">
        <f>MATCH(BB80,Sheet3!$D$4:$D$8,0)</f>
        <v>2</v>
      </c>
      <c r="BP80" s="126">
        <f>MATCH(BN80,Sheet3!$E$4:$H$4,0)</f>
        <v>4</v>
      </c>
      <c r="BQ80" s="132">
        <f>INDEX(Sheet3!$D$4:$H$8,'NSS + ACT'!BO80,'NSS + ACT'!BP80)</f>
        <v>0.1</v>
      </c>
      <c r="BR80" s="105">
        <f t="shared" si="21"/>
        <v>665926.68704746582</v>
      </c>
      <c r="BS80" s="162">
        <f t="shared" si="22"/>
        <v>0.1</v>
      </c>
      <c r="BT80" s="105">
        <f t="shared" si="23"/>
        <v>599334.0183427193</v>
      </c>
    </row>
    <row r="81" spans="1:72">
      <c r="A81" s="18">
        <f t="shared" si="13"/>
        <v>78</v>
      </c>
      <c r="B81" s="33">
        <v>171900919610</v>
      </c>
      <c r="C81" s="39">
        <v>43591</v>
      </c>
      <c r="D81" s="22" t="s">
        <v>379</v>
      </c>
      <c r="E81" s="22" t="s">
        <v>4771</v>
      </c>
      <c r="F81" s="110">
        <v>1</v>
      </c>
      <c r="G81" s="23" t="s">
        <v>49</v>
      </c>
      <c r="H81" s="58">
        <v>632362.20999999903</v>
      </c>
      <c r="I81" s="30"/>
      <c r="J81" s="101">
        <v>632362.20999999903</v>
      </c>
      <c r="K81" s="33">
        <v>84779000</v>
      </c>
      <c r="L81" s="26">
        <v>7.4999999999999997E-2</v>
      </c>
      <c r="M81" s="40">
        <v>0</v>
      </c>
      <c r="N81" s="40">
        <v>0</v>
      </c>
      <c r="O81" s="35">
        <v>0</v>
      </c>
      <c r="P81" s="63">
        <v>0.1</v>
      </c>
      <c r="Q81" s="52">
        <v>0</v>
      </c>
      <c r="R81" s="63">
        <v>0.18</v>
      </c>
      <c r="S81" s="23" t="s">
        <v>722</v>
      </c>
      <c r="T81" s="52">
        <v>47427.165749999927</v>
      </c>
      <c r="U81" s="52">
        <v>0</v>
      </c>
      <c r="V81" s="52">
        <v>4742.7165749999931</v>
      </c>
      <c r="W81" s="52">
        <v>123215.7766184998</v>
      </c>
      <c r="X81" s="52">
        <v>175385.65894349973</v>
      </c>
      <c r="Y81" s="23" t="s">
        <v>4766</v>
      </c>
      <c r="Z81" s="23" t="s">
        <v>4772</v>
      </c>
      <c r="AA81" s="23" t="s">
        <v>4773</v>
      </c>
      <c r="AB81" s="33" t="e">
        <v>#N/A</v>
      </c>
      <c r="AC81" s="33" t="e">
        <v>#N/A</v>
      </c>
      <c r="AD81" s="48" t="e">
        <v>#N/A</v>
      </c>
      <c r="AE81" s="39">
        <v>43539</v>
      </c>
      <c r="AF81" s="53">
        <v>171900919610</v>
      </c>
      <c r="AG81" s="53" t="s">
        <v>4774</v>
      </c>
      <c r="AH81" s="39">
        <v>43591</v>
      </c>
      <c r="AI81" s="23" t="s">
        <v>385</v>
      </c>
      <c r="AJ81" s="59"/>
      <c r="AK81" s="55"/>
      <c r="AL81" s="56"/>
      <c r="AM81" s="57"/>
      <c r="AN81" s="33"/>
      <c r="AO81" s="48"/>
      <c r="AP81" s="23">
        <v>2000</v>
      </c>
      <c r="AQ81" s="23" t="s">
        <v>52</v>
      </c>
      <c r="AR81" s="23" t="s">
        <v>4773</v>
      </c>
      <c r="AS81" s="38" t="s">
        <v>53</v>
      </c>
      <c r="AT81" s="23"/>
      <c r="AU81" s="23" t="s">
        <v>4775</v>
      </c>
      <c r="AV81" s="99">
        <v>1</v>
      </c>
      <c r="AW81" s="101">
        <v>632362.20999999903</v>
      </c>
      <c r="AX81" s="29" t="s">
        <v>4770</v>
      </c>
      <c r="AY81" s="29"/>
      <c r="AZ81" s="30"/>
      <c r="BA81">
        <f>$BA$2-AE81</f>
        <v>2099</v>
      </c>
      <c r="BB81" s="115" t="s">
        <v>6983</v>
      </c>
      <c r="BC81" s="105">
        <f t="shared" si="16"/>
        <v>632362.20999999903</v>
      </c>
      <c r="BD81" s="116">
        <f t="shared" si="17"/>
        <v>43525</v>
      </c>
      <c r="BE81" s="141" t="s">
        <v>8477</v>
      </c>
      <c r="BF81">
        <f>MATCH(BE81,'Cat-4'!$A:$A,0)</f>
        <v>722</v>
      </c>
      <c r="BG81">
        <f>MATCH(BD81,'Cat-4'!$1:$1,0)</f>
        <v>87</v>
      </c>
      <c r="BH81">
        <f>INDEX('Cat-4'!$1:$1048576,'NSS + ACT'!BF81,'NSS + ACT'!BG81)</f>
        <v>112.3</v>
      </c>
      <c r="BI81">
        <f>MATCH($BI$1,'Cat-4'!$1:$1,0)</f>
        <v>153</v>
      </c>
      <c r="BJ81">
        <f>INDEX('Cat-4'!$1:$1048576,'NSS + ACT'!BF81,'NSS + ACT'!BI81)</f>
        <v>130.80000000000001</v>
      </c>
      <c r="BK81" s="126">
        <f t="shared" si="18"/>
        <v>1.1647373107747108</v>
      </c>
      <c r="BL81">
        <f t="shared" si="19"/>
        <v>2115</v>
      </c>
      <c r="BM81" s="126">
        <f t="shared" si="20"/>
        <v>70.5</v>
      </c>
      <c r="BN81" s="126" t="s">
        <v>8785</v>
      </c>
      <c r="BO81" s="126">
        <f>MATCH(BB81,Sheet3!$D$4:$D$8,0)</f>
        <v>2</v>
      </c>
      <c r="BP81" s="126">
        <f>MATCH(BN81,Sheet3!$E$4:$H$4,0)</f>
        <v>4</v>
      </c>
      <c r="BQ81" s="132">
        <f>INDEX(Sheet3!$D$4:$H$8,'NSS + ACT'!BO81,'NSS + ACT'!BP81)</f>
        <v>0.1</v>
      </c>
      <c r="BR81" s="105">
        <f t="shared" si="21"/>
        <v>736535.85991095181</v>
      </c>
      <c r="BS81" s="162">
        <f t="shared" si="22"/>
        <v>0.1</v>
      </c>
      <c r="BT81" s="105">
        <f t="shared" si="23"/>
        <v>662882.27391985664</v>
      </c>
    </row>
    <row r="82" spans="1:72">
      <c r="A82" s="18">
        <f t="shared" si="13"/>
        <v>79</v>
      </c>
      <c r="B82" s="61">
        <v>171801082633</v>
      </c>
      <c r="C82" s="39">
        <v>43217</v>
      </c>
      <c r="D82" s="22" t="s">
        <v>636</v>
      </c>
      <c r="E82" s="22" t="s">
        <v>1109</v>
      </c>
      <c r="F82" s="110">
        <v>2</v>
      </c>
      <c r="G82" s="23" t="s">
        <v>49</v>
      </c>
      <c r="H82" s="52">
        <v>301571.67999999953</v>
      </c>
      <c r="I82" s="30"/>
      <c r="J82" s="109">
        <v>603143.35999999905</v>
      </c>
      <c r="K82" s="23" t="s">
        <v>987</v>
      </c>
      <c r="L82" s="26">
        <v>0.15</v>
      </c>
      <c r="M82" s="40">
        <v>0</v>
      </c>
      <c r="N82" s="62">
        <v>0</v>
      </c>
      <c r="O82" s="52">
        <v>0</v>
      </c>
      <c r="P82" s="26">
        <v>0.1</v>
      </c>
      <c r="Q82" s="52">
        <v>0</v>
      </c>
      <c r="R82" s="63">
        <v>0.18</v>
      </c>
      <c r="S82" s="23" t="s">
        <v>969</v>
      </c>
      <c r="T82" s="52">
        <v>90471.503999999855</v>
      </c>
      <c r="U82" s="52">
        <v>0</v>
      </c>
      <c r="V82" s="52">
        <v>9047.1503999999859</v>
      </c>
      <c r="W82" s="52">
        <v>126479.1625919998</v>
      </c>
      <c r="X82" s="52">
        <v>225997.81699199963</v>
      </c>
      <c r="Y82" s="23" t="s">
        <v>850</v>
      </c>
      <c r="Z82" s="23" t="s">
        <v>1110</v>
      </c>
      <c r="AA82" s="23" t="s">
        <v>1111</v>
      </c>
      <c r="AB82" s="33" t="e">
        <v>#N/A</v>
      </c>
      <c r="AC82" s="33" t="e">
        <v>#N/A</v>
      </c>
      <c r="AD82" s="48" t="e">
        <v>#N/A</v>
      </c>
      <c r="AE82" s="39" t="e">
        <v>#N/A</v>
      </c>
      <c r="AF82" s="53">
        <v>171801082633</v>
      </c>
      <c r="AG82" s="53" t="s">
        <v>990</v>
      </c>
      <c r="AH82" s="39">
        <v>43217</v>
      </c>
      <c r="AI82" s="23" t="s">
        <v>385</v>
      </c>
      <c r="AJ82" s="54"/>
      <c r="AK82" s="55"/>
      <c r="AL82" s="56"/>
      <c r="AM82" s="57"/>
      <c r="AN82" s="33"/>
      <c r="AO82" s="48"/>
      <c r="AP82" s="23">
        <v>2000</v>
      </c>
      <c r="AQ82" s="23" t="s">
        <v>64</v>
      </c>
      <c r="AR82" s="23" t="s">
        <v>1111</v>
      </c>
      <c r="AS82" s="38" t="s">
        <v>53</v>
      </c>
      <c r="AT82" s="23" t="s">
        <v>522</v>
      </c>
      <c r="AU82" s="64">
        <v>7068019</v>
      </c>
      <c r="AV82" s="99">
        <v>2</v>
      </c>
      <c r="AW82" s="102">
        <v>603143.35999999905</v>
      </c>
      <c r="AX82" s="29" t="s">
        <v>701</v>
      </c>
      <c r="AY82" s="29"/>
      <c r="AZ82" s="25" t="s">
        <v>863</v>
      </c>
      <c r="BB82" s="115" t="s">
        <v>6985</v>
      </c>
      <c r="BC82" s="105">
        <f t="shared" si="16"/>
        <v>301571.67999999953</v>
      </c>
      <c r="BD82" s="116">
        <v>43709</v>
      </c>
      <c r="BE82" s="141" t="s">
        <v>8312</v>
      </c>
      <c r="BF82">
        <f>MATCH(BE82,'Cat-4'!$A:$A,0)</f>
        <v>639</v>
      </c>
      <c r="BG82">
        <f>MATCH(BD82,'Cat-4'!$1:$1,0)</f>
        <v>93</v>
      </c>
      <c r="BH82">
        <f>INDEX('Cat-4'!$1:$1048576,'NSS + ACT'!BF82,'NSS + ACT'!BG82)</f>
        <v>110.1</v>
      </c>
      <c r="BI82">
        <f>MATCH($BI$1,'Cat-4'!$1:$1,0)</f>
        <v>153</v>
      </c>
      <c r="BJ82">
        <f>INDEX('Cat-4'!$1:$1048576,'NSS + ACT'!BF82,'NSS + ACT'!BI82)</f>
        <v>121.7</v>
      </c>
      <c r="BK82" s="126">
        <f t="shared" si="18"/>
        <v>1.1053587647593097</v>
      </c>
      <c r="BL82">
        <f t="shared" si="19"/>
        <v>1931</v>
      </c>
      <c r="BM82" s="126">
        <f t="shared" si="20"/>
        <v>64.36666666666666</v>
      </c>
      <c r="BN82" s="126" t="s">
        <v>8785</v>
      </c>
      <c r="BO82" s="126">
        <f>MATCH(BB82,Sheet3!$D$4:$D$8,0)</f>
        <v>5</v>
      </c>
      <c r="BP82" s="126">
        <f>MATCH(BN82,Sheet3!$E$4:$H$4,0)</f>
        <v>4</v>
      </c>
      <c r="BQ82" s="132">
        <f>INDEX(Sheet3!$D$4:$H$8,'NSS + ACT'!BO82,'NSS + ACT'!BP82)</f>
        <v>0.4</v>
      </c>
      <c r="BR82" s="105">
        <f t="shared" si="21"/>
        <v>666689.79938237858</v>
      </c>
      <c r="BS82" s="162">
        <f t="shared" si="22"/>
        <v>0.4</v>
      </c>
      <c r="BT82" s="105">
        <f t="shared" si="23"/>
        <v>400013.87962942716</v>
      </c>
    </row>
    <row r="83" spans="1:72">
      <c r="A83" s="18">
        <f t="shared" si="13"/>
        <v>80</v>
      </c>
      <c r="B83" s="33"/>
      <c r="C83" s="39"/>
      <c r="D83" s="22" t="s">
        <v>462</v>
      </c>
      <c r="E83" s="22" t="s">
        <v>6990</v>
      </c>
      <c r="F83" s="108">
        <v>11</v>
      </c>
      <c r="G83" s="23" t="s">
        <v>49</v>
      </c>
      <c r="H83" s="24">
        <v>575439.66</v>
      </c>
      <c r="I83" s="24"/>
      <c r="J83" s="101">
        <f>+H83</f>
        <v>575439.66</v>
      </c>
      <c r="K83" s="23">
        <v>90318000</v>
      </c>
      <c r="L83" s="26">
        <v>7.4999999999999997E-2</v>
      </c>
      <c r="M83" s="38"/>
      <c r="N83" s="49"/>
      <c r="O83" s="38"/>
      <c r="P83" s="26">
        <v>0.1</v>
      </c>
      <c r="Q83" s="38"/>
      <c r="R83" s="26">
        <v>0.18</v>
      </c>
      <c r="S83" s="23" t="s">
        <v>661</v>
      </c>
      <c r="T83" s="25">
        <f>J83*L83</f>
        <v>43157.974500000004</v>
      </c>
      <c r="U83" s="52"/>
      <c r="V83" s="25">
        <f>T83*P83</f>
        <v>4315.7974500000009</v>
      </c>
      <c r="W83" s="25">
        <f>(J83+T83+V83)*R83</f>
        <v>112124.417751</v>
      </c>
      <c r="X83" s="25">
        <f>T83+V83+W83</f>
        <v>159598.189701</v>
      </c>
      <c r="Y83" s="23" t="s">
        <v>609</v>
      </c>
      <c r="Z83" s="23" t="s">
        <v>662</v>
      </c>
      <c r="AA83" s="23" t="s">
        <v>663</v>
      </c>
      <c r="AB83" s="33" t="e">
        <v>#N/A</v>
      </c>
      <c r="AC83" s="33" t="e">
        <v>#N/A</v>
      </c>
      <c r="AD83" s="48" t="e">
        <v>#N/A</v>
      </c>
      <c r="AE83" s="39" t="e">
        <v>#N/A</v>
      </c>
      <c r="AF83" s="53" t="e">
        <v>#N/A</v>
      </c>
      <c r="AG83" s="53" t="e">
        <v>#N/A</v>
      </c>
      <c r="AH83" s="39" t="e">
        <v>#N/A</v>
      </c>
      <c r="AI83" s="23" t="s">
        <v>385</v>
      </c>
      <c r="AJ83" s="54"/>
      <c r="AK83" s="55"/>
      <c r="AL83" s="56"/>
      <c r="AM83" s="57"/>
      <c r="AN83" s="33"/>
      <c r="AO83" s="48"/>
      <c r="AP83" s="23">
        <v>2000</v>
      </c>
      <c r="AQ83" s="23" t="s">
        <v>52</v>
      </c>
      <c r="AR83" s="23" t="s">
        <v>663</v>
      </c>
      <c r="AS83" s="38" t="s">
        <v>53</v>
      </c>
      <c r="AT83" s="23" t="s">
        <v>522</v>
      </c>
      <c r="AU83" s="23" t="s">
        <v>664</v>
      </c>
      <c r="AV83" s="99">
        <v>11</v>
      </c>
      <c r="AW83" s="101">
        <v>575439.66</v>
      </c>
      <c r="AX83" s="29" t="s">
        <v>606</v>
      </c>
      <c r="AY83" s="29" t="s">
        <v>691</v>
      </c>
      <c r="AZ83" s="21"/>
      <c r="BB83" t="s">
        <v>6983</v>
      </c>
      <c r="BC83" s="105">
        <f t="shared" si="16"/>
        <v>52312.696363636365</v>
      </c>
      <c r="BD83" s="116">
        <v>43709</v>
      </c>
      <c r="BE83" s="141" t="s">
        <v>8477</v>
      </c>
      <c r="BF83">
        <f>MATCH(BE83,'Cat-4'!$A:$A,0)</f>
        <v>722</v>
      </c>
      <c r="BG83">
        <f>MATCH(BD83,'Cat-4'!$1:$1,0)</f>
        <v>93</v>
      </c>
      <c r="BH83">
        <f>INDEX('Cat-4'!$1:$1048576,'NSS + ACT'!BF83,'NSS + ACT'!BG83)</f>
        <v>113.9</v>
      </c>
      <c r="BI83">
        <f>MATCH($BI$1,'Cat-4'!$1:$1,0)</f>
        <v>153</v>
      </c>
      <c r="BJ83">
        <f>INDEX('Cat-4'!$1:$1048576,'NSS + ACT'!BF83,'NSS + ACT'!BI83)</f>
        <v>130.80000000000001</v>
      </c>
      <c r="BK83" s="126">
        <f t="shared" si="18"/>
        <v>1.1483757682177349</v>
      </c>
      <c r="BL83">
        <f t="shared" si="19"/>
        <v>1931</v>
      </c>
      <c r="BM83" s="126">
        <f t="shared" si="20"/>
        <v>64.36666666666666</v>
      </c>
      <c r="BN83" s="126" t="s">
        <v>8785</v>
      </c>
      <c r="BO83" s="126">
        <f>MATCH(BB83,Sheet3!$D$4:$D$8,0)</f>
        <v>2</v>
      </c>
      <c r="BP83" s="126">
        <f>MATCH(BN83,Sheet3!$E$4:$H$4,0)</f>
        <v>4</v>
      </c>
      <c r="BQ83" s="132">
        <f>INDEX(Sheet3!$D$4:$H$8,'NSS + ACT'!BO83,'NSS + ACT'!BP83)</f>
        <v>0.1</v>
      </c>
      <c r="BR83" s="105">
        <f t="shared" si="21"/>
        <v>660820.96161545219</v>
      </c>
      <c r="BS83" s="162">
        <f t="shared" si="22"/>
        <v>0.1</v>
      </c>
      <c r="BT83" s="105">
        <f t="shared" si="23"/>
        <v>594738.86545390694</v>
      </c>
    </row>
    <row r="84" spans="1:72">
      <c r="A84" s="18">
        <f t="shared" si="13"/>
        <v>81</v>
      </c>
      <c r="B84" s="33"/>
      <c r="C84" s="39"/>
      <c r="D84" s="22" t="s">
        <v>170</v>
      </c>
      <c r="E84" s="22" t="s">
        <v>6834</v>
      </c>
      <c r="F84" s="113">
        <v>4</v>
      </c>
      <c r="G84" s="23" t="s">
        <v>119</v>
      </c>
      <c r="H84" s="24">
        <v>142212.80749999976</v>
      </c>
      <c r="I84" s="30"/>
      <c r="J84" s="101">
        <v>568851.22</v>
      </c>
      <c r="K84" s="23">
        <v>40169390</v>
      </c>
      <c r="L84" s="26">
        <v>0.1</v>
      </c>
      <c r="M84" s="23"/>
      <c r="N84" s="49"/>
      <c r="O84" s="38"/>
      <c r="P84" s="26">
        <v>0.1</v>
      </c>
      <c r="Q84" s="38"/>
      <c r="R84" s="26">
        <v>0.18</v>
      </c>
      <c r="S84" s="23" t="s">
        <v>906</v>
      </c>
      <c r="T84" s="94">
        <v>56885.122000000003</v>
      </c>
      <c r="U84" s="94">
        <v>0</v>
      </c>
      <c r="V84" s="94">
        <v>5688.512200000001</v>
      </c>
      <c r="W84" s="94">
        <v>113656.47375599999</v>
      </c>
      <c r="X84" s="52">
        <v>176230.10795599999</v>
      </c>
      <c r="Y84" s="23" t="s">
        <v>6835</v>
      </c>
      <c r="Z84" s="23" t="s">
        <v>6836</v>
      </c>
      <c r="AA84" s="23" t="s">
        <v>6836</v>
      </c>
      <c r="AB84" s="33" t="e">
        <v>#N/A</v>
      </c>
      <c r="AC84" s="23" t="e">
        <v>#N/A</v>
      </c>
      <c r="AD84" s="48" t="e">
        <v>#N/A</v>
      </c>
      <c r="AE84" s="39" t="e">
        <v>#N/A</v>
      </c>
      <c r="AF84" s="33" t="e">
        <v>#N/A</v>
      </c>
      <c r="AG84" s="23" t="e">
        <v>#N/A</v>
      </c>
      <c r="AH84" s="39" t="e">
        <v>#N/A</v>
      </c>
      <c r="AI84" s="23" t="s">
        <v>385</v>
      </c>
      <c r="AJ84" s="65">
        <v>351700027836</v>
      </c>
      <c r="AK84" s="57">
        <v>948</v>
      </c>
      <c r="AL84" s="56">
        <v>42802</v>
      </c>
      <c r="AM84" s="52"/>
      <c r="AN84" s="23"/>
      <c r="AO84" s="38"/>
      <c r="AP84" s="23">
        <v>2000</v>
      </c>
      <c r="AQ84" s="23" t="s">
        <v>64</v>
      </c>
      <c r="AR84" s="23" t="s">
        <v>6837</v>
      </c>
      <c r="AS84" s="95" t="s">
        <v>53</v>
      </c>
      <c r="AT84" s="23"/>
      <c r="AU84" s="23" t="s">
        <v>3084</v>
      </c>
      <c r="AV84" s="99">
        <v>4</v>
      </c>
      <c r="AW84" s="101">
        <v>568851.22999999905</v>
      </c>
      <c r="AX84" s="29" t="s">
        <v>6494</v>
      </c>
      <c r="AY84" s="29"/>
      <c r="AZ84" s="21"/>
      <c r="BB84" s="115" t="s">
        <v>6983</v>
      </c>
      <c r="BC84" s="105">
        <f t="shared" si="16"/>
        <v>142212.80749999976</v>
      </c>
      <c r="BD84" s="116">
        <v>43709</v>
      </c>
      <c r="BE84" s="141" t="s">
        <v>8477</v>
      </c>
      <c r="BF84">
        <f>MATCH(BE84,'Cat-4'!$A:$A,0)</f>
        <v>722</v>
      </c>
      <c r="BG84">
        <f>MATCH(BD84,'Cat-4'!$1:$1,0)</f>
        <v>93</v>
      </c>
      <c r="BH84">
        <f>INDEX('Cat-4'!$1:$1048576,'NSS + ACT'!BF84,'NSS + ACT'!BG84)</f>
        <v>113.9</v>
      </c>
      <c r="BI84">
        <f>MATCH($BI$1,'Cat-4'!$1:$1,0)</f>
        <v>153</v>
      </c>
      <c r="BJ84">
        <f>INDEX('Cat-4'!$1:$1048576,'NSS + ACT'!BF84,'NSS + ACT'!BI84)</f>
        <v>130.80000000000001</v>
      </c>
      <c r="BK84" s="126">
        <f t="shared" si="18"/>
        <v>1.1483757682177349</v>
      </c>
      <c r="BL84">
        <f t="shared" si="19"/>
        <v>1931</v>
      </c>
      <c r="BM84" s="126">
        <f t="shared" si="20"/>
        <v>64.36666666666666</v>
      </c>
      <c r="BN84" s="126" t="s">
        <v>8785</v>
      </c>
      <c r="BO84" s="126">
        <f>MATCH(BB84,Sheet3!$D$4:$D$8,0)</f>
        <v>2</v>
      </c>
      <c r="BP84" s="126">
        <f>MATCH(BN84,Sheet3!$E$4:$H$4,0)</f>
        <v>4</v>
      </c>
      <c r="BQ84" s="132">
        <f>INDEX(Sheet3!$D$4:$H$8,'NSS + ACT'!BO84,'NSS + ACT'!BP84)</f>
        <v>0.1</v>
      </c>
      <c r="BR84" s="105">
        <f t="shared" si="21"/>
        <v>653254.96825285233</v>
      </c>
      <c r="BS84" s="162">
        <f t="shared" si="22"/>
        <v>0.1</v>
      </c>
      <c r="BT84" s="105">
        <f t="shared" si="23"/>
        <v>587929.47142756707</v>
      </c>
    </row>
    <row r="85" spans="1:72">
      <c r="A85" s="18">
        <f t="shared" si="13"/>
        <v>82</v>
      </c>
      <c r="B85" s="61">
        <v>292104699574</v>
      </c>
      <c r="C85" s="39">
        <v>44335</v>
      </c>
      <c r="D85" s="22" t="s">
        <v>63</v>
      </c>
      <c r="E85" s="22" t="s">
        <v>1472</v>
      </c>
      <c r="F85" s="110">
        <v>2</v>
      </c>
      <c r="G85" s="23" t="s">
        <v>119</v>
      </c>
      <c r="H85" s="52">
        <v>127574.745</v>
      </c>
      <c r="I85" s="30"/>
      <c r="J85" s="109">
        <v>255149.49</v>
      </c>
      <c r="K85" s="23">
        <v>84842000</v>
      </c>
      <c r="L85" s="26">
        <v>7.4999999999999997E-2</v>
      </c>
      <c r="M85" s="40">
        <v>0</v>
      </c>
      <c r="N85" s="62">
        <v>0</v>
      </c>
      <c r="O85" s="52">
        <v>0</v>
      </c>
      <c r="P85" s="26">
        <v>0.1</v>
      </c>
      <c r="Q85" s="52">
        <v>0</v>
      </c>
      <c r="R85" s="63">
        <v>0.18</v>
      </c>
      <c r="S85" s="23" t="s">
        <v>777</v>
      </c>
      <c r="T85" s="52">
        <v>19136.211749999999</v>
      </c>
      <c r="U85" s="52">
        <v>0</v>
      </c>
      <c r="V85" s="52">
        <v>1913.621175</v>
      </c>
      <c r="W85" s="52">
        <v>49715.878126499993</v>
      </c>
      <c r="X85" s="52">
        <v>70765.711051499995</v>
      </c>
      <c r="Y85" s="23" t="s">
        <v>1473</v>
      </c>
      <c r="Z85" s="23" t="s">
        <v>1474</v>
      </c>
      <c r="AA85" s="23" t="s">
        <v>1475</v>
      </c>
      <c r="AB85" s="33">
        <v>292104699574</v>
      </c>
      <c r="AC85" s="33" t="s">
        <v>1476</v>
      </c>
      <c r="AD85" s="48">
        <v>44335</v>
      </c>
      <c r="AE85" s="39">
        <v>44324</v>
      </c>
      <c r="AF85" s="53" t="e">
        <v>#N/A</v>
      </c>
      <c r="AG85" s="53" t="e">
        <v>#N/A</v>
      </c>
      <c r="AH85" s="39" t="e">
        <v>#N/A</v>
      </c>
      <c r="AI85" s="23" t="s">
        <v>51</v>
      </c>
      <c r="AJ85" s="54"/>
      <c r="AK85" s="55"/>
      <c r="AL85" s="56"/>
      <c r="AM85" s="57"/>
      <c r="AN85" s="33"/>
      <c r="AO85" s="48"/>
      <c r="AP85" s="23">
        <v>2000</v>
      </c>
      <c r="AQ85" s="23" t="s">
        <v>52</v>
      </c>
      <c r="AR85" s="23" t="s">
        <v>1475</v>
      </c>
      <c r="AS85" s="38" t="s">
        <v>53</v>
      </c>
      <c r="AT85" s="23" t="s">
        <v>519</v>
      </c>
      <c r="AU85" s="64">
        <v>27300662</v>
      </c>
      <c r="AV85" s="99">
        <v>2</v>
      </c>
      <c r="AW85" s="102">
        <v>558570.55000000005</v>
      </c>
      <c r="AX85" s="29" t="s">
        <v>701</v>
      </c>
      <c r="AY85" s="29"/>
      <c r="AZ85" s="25"/>
      <c r="BA85">
        <f>$BA$2-AE85</f>
        <v>1314</v>
      </c>
      <c r="BB85" s="115" t="s">
        <v>6983</v>
      </c>
      <c r="BC85" s="105">
        <f t="shared" si="16"/>
        <v>279285.27500000002</v>
      </c>
      <c r="BD85" s="116">
        <f t="shared" si="17"/>
        <v>44317</v>
      </c>
      <c r="BE85" s="141" t="s">
        <v>8477</v>
      </c>
      <c r="BF85">
        <f>MATCH(BE85,'Cat-4'!$A:$A,0)</f>
        <v>722</v>
      </c>
      <c r="BG85">
        <f>MATCH(BD85,'Cat-4'!$1:$1,0)</f>
        <v>113</v>
      </c>
      <c r="BH85">
        <f>INDEX('Cat-4'!$1:$1048576,'NSS + ACT'!BF85,'NSS + ACT'!BG85)</f>
        <v>117.3</v>
      </c>
      <c r="BI85">
        <f>MATCH($BI$1,'Cat-4'!$1:$1,0)</f>
        <v>153</v>
      </c>
      <c r="BJ85">
        <f>INDEX('Cat-4'!$1:$1048576,'NSS + ACT'!BF85,'NSS + ACT'!BI85)</f>
        <v>130.80000000000001</v>
      </c>
      <c r="BK85" s="126">
        <f t="shared" si="18"/>
        <v>1.1150895140664963</v>
      </c>
      <c r="BL85">
        <f t="shared" si="19"/>
        <v>1323</v>
      </c>
      <c r="BM85" s="126">
        <f t="shared" si="20"/>
        <v>44.1</v>
      </c>
      <c r="BN85" s="126" t="s">
        <v>8785</v>
      </c>
      <c r="BO85" s="126">
        <f>MATCH(BB85,Sheet3!$D$4:$D$8,0)</f>
        <v>2</v>
      </c>
      <c r="BP85" s="126">
        <f>MATCH(BN85,Sheet3!$E$4:$H$4,0)</f>
        <v>4</v>
      </c>
      <c r="BQ85" s="132">
        <f>INDEX(Sheet3!$D$4:$H$8,'NSS + ACT'!BO85,'NSS + ACT'!BP85)</f>
        <v>0.1</v>
      </c>
      <c r="BR85" s="105">
        <f t="shared" si="21"/>
        <v>622856.16317135561</v>
      </c>
      <c r="BS85" s="162">
        <f t="shared" si="22"/>
        <v>0.1</v>
      </c>
      <c r="BT85" s="105">
        <f t="shared" si="23"/>
        <v>560570.5468542201</v>
      </c>
    </row>
    <row r="86" spans="1:72">
      <c r="A86" s="18">
        <f t="shared" si="13"/>
        <v>83</v>
      </c>
      <c r="B86" s="33">
        <v>172001293376</v>
      </c>
      <c r="C86" s="39">
        <v>44025</v>
      </c>
      <c r="D86" s="22" t="s">
        <v>613</v>
      </c>
      <c r="E86" s="22" t="s">
        <v>4960</v>
      </c>
      <c r="F86" s="110">
        <v>132</v>
      </c>
      <c r="G86" s="23" t="s">
        <v>49</v>
      </c>
      <c r="H86" s="58">
        <v>4212.1656060605992</v>
      </c>
      <c r="I86" s="30"/>
      <c r="J86" s="101">
        <v>556005.85999999905</v>
      </c>
      <c r="K86" s="83">
        <v>68061000</v>
      </c>
      <c r="L86" s="26">
        <v>0.1</v>
      </c>
      <c r="M86" s="40"/>
      <c r="N86" s="40">
        <v>0</v>
      </c>
      <c r="O86" s="35">
        <v>0</v>
      </c>
      <c r="P86" s="63">
        <v>0.1</v>
      </c>
      <c r="Q86" s="52">
        <v>0</v>
      </c>
      <c r="R86" s="63">
        <v>0.18</v>
      </c>
      <c r="S86" s="23" t="s">
        <v>4957</v>
      </c>
      <c r="T86" s="52">
        <v>55600.585999999908</v>
      </c>
      <c r="U86" s="52">
        <v>0</v>
      </c>
      <c r="V86" s="52">
        <v>5560.0585999999912</v>
      </c>
      <c r="W86" s="52">
        <v>111089.9708279998</v>
      </c>
      <c r="X86" s="52">
        <v>172250.6154279997</v>
      </c>
      <c r="Y86" s="23" t="s">
        <v>4903</v>
      </c>
      <c r="Z86" s="23" t="s">
        <v>4961</v>
      </c>
      <c r="AA86" s="23" t="s">
        <v>4962</v>
      </c>
      <c r="AB86" s="33" t="e">
        <v>#N/A</v>
      </c>
      <c r="AC86" s="33" t="e">
        <v>#N/A</v>
      </c>
      <c r="AD86" s="48" t="e">
        <v>#N/A</v>
      </c>
      <c r="AE86" s="39">
        <v>43979</v>
      </c>
      <c r="AF86" s="53">
        <v>172001293376</v>
      </c>
      <c r="AG86" s="53" t="s">
        <v>1355</v>
      </c>
      <c r="AH86" s="39">
        <v>44025</v>
      </c>
      <c r="AI86" s="23" t="s">
        <v>385</v>
      </c>
      <c r="AJ86" s="54"/>
      <c r="AK86" s="55"/>
      <c r="AL86" s="56"/>
      <c r="AM86" s="57"/>
      <c r="AN86" s="33"/>
      <c r="AO86" s="48"/>
      <c r="AP86" s="23">
        <v>2000</v>
      </c>
      <c r="AQ86" s="23" t="s">
        <v>52</v>
      </c>
      <c r="AR86" s="23" t="s">
        <v>4962</v>
      </c>
      <c r="AS86" s="38" t="s">
        <v>53</v>
      </c>
      <c r="AT86" s="23"/>
      <c r="AU86" s="23">
        <v>90492117</v>
      </c>
      <c r="AV86" s="99">
        <v>132</v>
      </c>
      <c r="AW86" s="101">
        <v>556005.85999999905</v>
      </c>
      <c r="AX86" s="29" t="s">
        <v>4770</v>
      </c>
      <c r="AY86" s="29"/>
      <c r="AZ86" s="30" t="s">
        <v>702</v>
      </c>
      <c r="BA86">
        <f>$BA$2-AE86</f>
        <v>1659</v>
      </c>
      <c r="BB86" s="115" t="s">
        <v>6983</v>
      </c>
      <c r="BC86" s="105">
        <f t="shared" si="16"/>
        <v>4212.1656060605992</v>
      </c>
      <c r="BD86" s="116">
        <f t="shared" si="17"/>
        <v>43952</v>
      </c>
      <c r="BE86" s="141" t="s">
        <v>8477</v>
      </c>
      <c r="BF86">
        <f>MATCH(BE86,'Cat-4'!$A:$A,0)</f>
        <v>722</v>
      </c>
      <c r="BG86">
        <f>MATCH(BD86,'Cat-4'!$1:$1,0)</f>
        <v>101</v>
      </c>
      <c r="BH86">
        <f>INDEX('Cat-4'!$1:$1048576,'NSS + ACT'!BF86,'NSS + ACT'!BG86)</f>
        <v>112.9</v>
      </c>
      <c r="BI86">
        <f>MATCH($BI$1,'Cat-4'!$1:$1,0)</f>
        <v>153</v>
      </c>
      <c r="BJ86">
        <f>INDEX('Cat-4'!$1:$1048576,'NSS + ACT'!BF86,'NSS + ACT'!BI86)</f>
        <v>130.80000000000001</v>
      </c>
      <c r="BK86" s="126">
        <f t="shared" si="18"/>
        <v>1.1585473870682019</v>
      </c>
      <c r="BL86">
        <f t="shared" si="19"/>
        <v>1688</v>
      </c>
      <c r="BM86" s="126">
        <f t="shared" si="20"/>
        <v>56.266666666666666</v>
      </c>
      <c r="BN86" s="126" t="s">
        <v>8785</v>
      </c>
      <c r="BO86" s="126">
        <f>MATCH(BB86,Sheet3!$D$4:$D$8,0)</f>
        <v>2</v>
      </c>
      <c r="BP86" s="126">
        <f>MATCH(BN86,Sheet3!$E$4:$H$4,0)</f>
        <v>4</v>
      </c>
      <c r="BQ86" s="132">
        <f>INDEX(Sheet3!$D$4:$H$8,'NSS + ACT'!BO86,'NSS + ACT'!BP86)</f>
        <v>0.1</v>
      </c>
      <c r="BR86" s="105">
        <f t="shared" si="21"/>
        <v>644159.13629760745</v>
      </c>
      <c r="BS86" s="162">
        <f t="shared" si="22"/>
        <v>0.1</v>
      </c>
      <c r="BT86" s="105">
        <f t="shared" si="23"/>
        <v>579743.22266784671</v>
      </c>
    </row>
    <row r="87" spans="1:72">
      <c r="A87" s="18">
        <f t="shared" si="13"/>
        <v>84</v>
      </c>
      <c r="B87" s="61">
        <v>171801082633</v>
      </c>
      <c r="C87" s="39">
        <v>43217</v>
      </c>
      <c r="D87" s="22" t="s">
        <v>636</v>
      </c>
      <c r="E87" s="22" t="s">
        <v>1081</v>
      </c>
      <c r="F87" s="110">
        <v>9</v>
      </c>
      <c r="G87" s="23" t="s">
        <v>49</v>
      </c>
      <c r="H87" s="52">
        <v>60474.28333333334</v>
      </c>
      <c r="I87" s="30"/>
      <c r="J87" s="109">
        <v>544268.55000000005</v>
      </c>
      <c r="K87" s="23" t="s">
        <v>987</v>
      </c>
      <c r="L87" s="26">
        <v>0.15</v>
      </c>
      <c r="M87" s="40">
        <v>0</v>
      </c>
      <c r="N87" s="62">
        <v>0</v>
      </c>
      <c r="O87" s="52">
        <v>0</v>
      </c>
      <c r="P87" s="26">
        <v>0.1</v>
      </c>
      <c r="Q87" s="52">
        <v>0</v>
      </c>
      <c r="R87" s="63">
        <v>0.18</v>
      </c>
      <c r="S87" s="23" t="s">
        <v>969</v>
      </c>
      <c r="T87" s="52">
        <v>81640.282500000001</v>
      </c>
      <c r="U87" s="52">
        <v>0</v>
      </c>
      <c r="V87" s="52">
        <v>8164.0282500000003</v>
      </c>
      <c r="W87" s="52">
        <v>114133.11493499999</v>
      </c>
      <c r="X87" s="52">
        <v>203937.42568499999</v>
      </c>
      <c r="Y87" s="23" t="s">
        <v>850</v>
      </c>
      <c r="Z87" s="23" t="s">
        <v>1082</v>
      </c>
      <c r="AA87" s="23" t="s">
        <v>1083</v>
      </c>
      <c r="AB87" s="33" t="e">
        <v>#N/A</v>
      </c>
      <c r="AC87" s="33" t="e">
        <v>#N/A</v>
      </c>
      <c r="AD87" s="48" t="e">
        <v>#N/A</v>
      </c>
      <c r="AE87" s="39" t="e">
        <v>#N/A</v>
      </c>
      <c r="AF87" s="53">
        <v>171801082633</v>
      </c>
      <c r="AG87" s="53" t="s">
        <v>990</v>
      </c>
      <c r="AH87" s="39">
        <v>43217</v>
      </c>
      <c r="AI87" s="23" t="s">
        <v>385</v>
      </c>
      <c r="AJ87" s="54"/>
      <c r="AK87" s="55"/>
      <c r="AL87" s="56"/>
      <c r="AM87" s="57"/>
      <c r="AN87" s="33"/>
      <c r="AO87" s="48"/>
      <c r="AP87" s="23">
        <v>2000</v>
      </c>
      <c r="AQ87" s="23" t="s">
        <v>64</v>
      </c>
      <c r="AR87" s="23" t="s">
        <v>1083</v>
      </c>
      <c r="AS87" s="38" t="s">
        <v>53</v>
      </c>
      <c r="AT87" s="23" t="s">
        <v>522</v>
      </c>
      <c r="AU87" s="64">
        <v>7068019</v>
      </c>
      <c r="AV87" s="99">
        <v>9</v>
      </c>
      <c r="AW87" s="102">
        <v>544268.55000000005</v>
      </c>
      <c r="AX87" s="29" t="s">
        <v>701</v>
      </c>
      <c r="AY87" s="29"/>
      <c r="AZ87" s="25" t="s">
        <v>863</v>
      </c>
      <c r="BB87" t="s">
        <v>6983</v>
      </c>
      <c r="BC87" s="105">
        <f t="shared" si="16"/>
        <v>60474.28333333334</v>
      </c>
      <c r="BD87" s="116">
        <v>43709</v>
      </c>
      <c r="BE87" s="141" t="s">
        <v>8477</v>
      </c>
      <c r="BF87">
        <f>MATCH(BE87,'Cat-4'!$A:$A,0)</f>
        <v>722</v>
      </c>
      <c r="BG87">
        <f>MATCH(BD87,'Cat-4'!$1:$1,0)</f>
        <v>93</v>
      </c>
      <c r="BH87">
        <f>INDEX('Cat-4'!$1:$1048576,'NSS + ACT'!BF87,'NSS + ACT'!BG87)</f>
        <v>113.9</v>
      </c>
      <c r="BI87">
        <f>MATCH($BI$1,'Cat-4'!$1:$1,0)</f>
        <v>153</v>
      </c>
      <c r="BJ87">
        <f>INDEX('Cat-4'!$1:$1048576,'NSS + ACT'!BF87,'NSS + ACT'!BI87)</f>
        <v>130.80000000000001</v>
      </c>
      <c r="BK87" s="126">
        <f t="shared" si="18"/>
        <v>1.1483757682177349</v>
      </c>
      <c r="BL87">
        <f t="shared" si="19"/>
        <v>1931</v>
      </c>
      <c r="BM87" s="126">
        <f t="shared" si="20"/>
        <v>64.36666666666666</v>
      </c>
      <c r="BN87" s="126" t="s">
        <v>8785</v>
      </c>
      <c r="BO87" s="126">
        <f>MATCH(BB87,Sheet3!$D$4:$D$8,0)</f>
        <v>2</v>
      </c>
      <c r="BP87" s="126">
        <f>MATCH(BN87,Sheet3!$E$4:$H$4,0)</f>
        <v>4</v>
      </c>
      <c r="BQ87" s="132">
        <f>INDEX(Sheet3!$D$4:$H$8,'NSS + ACT'!BO87,'NSS + ACT'!BP87)</f>
        <v>0.1</v>
      </c>
      <c r="BR87" s="105">
        <f t="shared" si="21"/>
        <v>625024.81422300276</v>
      </c>
      <c r="BS87" s="162">
        <f t="shared" si="22"/>
        <v>0.1</v>
      </c>
      <c r="BT87" s="105">
        <f t="shared" si="23"/>
        <v>562522.33280070254</v>
      </c>
    </row>
    <row r="88" spans="1:72">
      <c r="A88" s="18">
        <f t="shared" si="13"/>
        <v>85</v>
      </c>
      <c r="B88" s="33"/>
      <c r="C88" s="39"/>
      <c r="D88" s="22" t="s">
        <v>3565</v>
      </c>
      <c r="E88" s="22" t="s">
        <v>6932</v>
      </c>
      <c r="F88" s="113">
        <v>1</v>
      </c>
      <c r="G88" s="23" t="s">
        <v>119</v>
      </c>
      <c r="H88" s="24">
        <v>533500</v>
      </c>
      <c r="I88" s="30"/>
      <c r="J88" s="101">
        <v>533500</v>
      </c>
      <c r="K88" s="23">
        <v>85362020</v>
      </c>
      <c r="L88" s="26">
        <v>0.1</v>
      </c>
      <c r="M88" s="23"/>
      <c r="N88" s="49"/>
      <c r="O88" s="38"/>
      <c r="P88" s="26">
        <v>0.1</v>
      </c>
      <c r="Q88" s="38"/>
      <c r="R88" s="26">
        <v>0.18</v>
      </c>
      <c r="S88" s="23" t="s">
        <v>3535</v>
      </c>
      <c r="T88" s="94">
        <v>53350</v>
      </c>
      <c r="U88" s="94">
        <v>0</v>
      </c>
      <c r="V88" s="94">
        <v>5335</v>
      </c>
      <c r="W88" s="94">
        <v>106593.3</v>
      </c>
      <c r="X88" s="52">
        <v>165278.29999999999</v>
      </c>
      <c r="Y88" s="23" t="s">
        <v>6835</v>
      </c>
      <c r="Z88" s="23" t="s">
        <v>6933</v>
      </c>
      <c r="AA88" s="23" t="s">
        <v>6933</v>
      </c>
      <c r="AB88" s="33">
        <v>291701866875</v>
      </c>
      <c r="AC88" s="23" t="s">
        <v>3569</v>
      </c>
      <c r="AD88" s="48">
        <v>42861</v>
      </c>
      <c r="AE88" s="39">
        <v>42825</v>
      </c>
      <c r="AF88" s="33" t="e">
        <v>#N/A</v>
      </c>
      <c r="AG88" s="23" t="e">
        <v>#N/A</v>
      </c>
      <c r="AH88" s="39" t="e">
        <v>#N/A</v>
      </c>
      <c r="AI88" s="23" t="s">
        <v>51</v>
      </c>
      <c r="AJ88" s="65"/>
      <c r="AK88" s="57"/>
      <c r="AL88" s="56"/>
      <c r="AM88" s="52"/>
      <c r="AN88" s="23"/>
      <c r="AO88" s="38"/>
      <c r="AP88" s="23">
        <v>2000</v>
      </c>
      <c r="AQ88" s="23" t="s">
        <v>64</v>
      </c>
      <c r="AR88" s="23" t="s">
        <v>6934</v>
      </c>
      <c r="AS88" s="95" t="s">
        <v>53</v>
      </c>
      <c r="AT88" s="23"/>
      <c r="AU88" s="23" t="s">
        <v>3570</v>
      </c>
      <c r="AV88" s="99">
        <v>1</v>
      </c>
      <c r="AW88" s="101">
        <v>533500</v>
      </c>
      <c r="AX88" s="29" t="s">
        <v>6494</v>
      </c>
      <c r="AY88" s="29"/>
      <c r="AZ88" s="21"/>
      <c r="BA88">
        <f t="shared" ref="BA88:BA120" si="24">$BA$2-AE88</f>
        <v>2813</v>
      </c>
      <c r="BB88" s="115" t="s">
        <v>6987</v>
      </c>
      <c r="BC88" s="105">
        <f t="shared" si="16"/>
        <v>533500</v>
      </c>
      <c r="BD88" s="116">
        <f t="shared" si="17"/>
        <v>42795</v>
      </c>
      <c r="BE88" s="141" t="s">
        <v>8366</v>
      </c>
      <c r="BF88">
        <f>MATCH(BE88,'Cat-4'!$A:$A,0)</f>
        <v>666</v>
      </c>
      <c r="BG88">
        <f>MATCH(BD88,'Cat-4'!$1:$1,0)</f>
        <v>63</v>
      </c>
      <c r="BH88">
        <f>INDEX('Cat-4'!$1:$1048576,'NSS + ACT'!BF88,'NSS + ACT'!BG88)</f>
        <v>108</v>
      </c>
      <c r="BI88">
        <f>MATCH($BI$1,'Cat-4'!$1:$1,0)</f>
        <v>153</v>
      </c>
      <c r="BJ88">
        <f>INDEX('Cat-4'!$1:$1048576,'NSS + ACT'!BF88,'NSS + ACT'!BI88)</f>
        <v>133.4</v>
      </c>
      <c r="BK88" s="126">
        <f t="shared" si="18"/>
        <v>1.2351851851851852</v>
      </c>
      <c r="BL88">
        <f t="shared" si="19"/>
        <v>2845</v>
      </c>
      <c r="BM88" s="126">
        <f t="shared" si="20"/>
        <v>94.833333333333329</v>
      </c>
      <c r="BN88" s="126" t="s">
        <v>8785</v>
      </c>
      <c r="BO88" s="126">
        <f>MATCH(BB88,Sheet3!$D$4:$D$8,0)</f>
        <v>4</v>
      </c>
      <c r="BP88" s="126">
        <f>MATCH(BN88,Sheet3!$E$4:$H$4,0)</f>
        <v>4</v>
      </c>
      <c r="BQ88" s="132">
        <f>INDEX(Sheet3!$D$4:$H$8,'NSS + ACT'!BO88,'NSS + ACT'!BP88)</f>
        <v>0.2</v>
      </c>
      <c r="BR88" s="105">
        <f t="shared" si="21"/>
        <v>658971.29629629629</v>
      </c>
      <c r="BS88" s="162">
        <f t="shared" si="22"/>
        <v>0.2</v>
      </c>
      <c r="BT88" s="105">
        <f t="shared" si="23"/>
        <v>527177.03703703708</v>
      </c>
    </row>
    <row r="89" spans="1:72">
      <c r="A89" s="18">
        <f t="shared" si="13"/>
        <v>86</v>
      </c>
      <c r="B89" s="33">
        <v>292313486452</v>
      </c>
      <c r="C89" s="39">
        <v>45280</v>
      </c>
      <c r="D89" s="22" t="s">
        <v>170</v>
      </c>
      <c r="E89" s="22" t="s">
        <v>5149</v>
      </c>
      <c r="F89" s="110">
        <v>4</v>
      </c>
      <c r="G89" s="23" t="s">
        <v>119</v>
      </c>
      <c r="H89" s="58">
        <v>133000</v>
      </c>
      <c r="I89" s="30"/>
      <c r="J89" s="101">
        <v>532000</v>
      </c>
      <c r="K89" s="33">
        <v>40169390</v>
      </c>
      <c r="L89" s="26">
        <v>0.1</v>
      </c>
      <c r="M89" s="40">
        <v>0</v>
      </c>
      <c r="N89" s="40">
        <v>0</v>
      </c>
      <c r="O89" s="35">
        <v>0</v>
      </c>
      <c r="P89" s="63">
        <v>0.1</v>
      </c>
      <c r="Q89" s="52">
        <v>0</v>
      </c>
      <c r="R89" s="63">
        <v>0.18</v>
      </c>
      <c r="S89" s="23" t="s">
        <v>906</v>
      </c>
      <c r="T89" s="52">
        <v>53200</v>
      </c>
      <c r="U89" s="52">
        <v>0</v>
      </c>
      <c r="V89" s="52">
        <v>5320</v>
      </c>
      <c r="W89" s="52">
        <v>106293.59999999999</v>
      </c>
      <c r="X89" s="52">
        <v>164813.59999999998</v>
      </c>
      <c r="Y89" s="23" t="s">
        <v>5140</v>
      </c>
      <c r="Z89" s="23" t="s">
        <v>5150</v>
      </c>
      <c r="AA89" s="23" t="s">
        <v>5151</v>
      </c>
      <c r="AB89" s="33">
        <v>292313486452</v>
      </c>
      <c r="AC89" s="33" t="s">
        <v>5152</v>
      </c>
      <c r="AD89" s="48">
        <v>45280</v>
      </c>
      <c r="AE89" s="39">
        <v>45268</v>
      </c>
      <c r="AF89" s="53" t="e">
        <v>#N/A</v>
      </c>
      <c r="AG89" s="53" t="e">
        <v>#N/A</v>
      </c>
      <c r="AH89" s="39" t="e">
        <v>#N/A</v>
      </c>
      <c r="AI89" s="23" t="s">
        <v>51</v>
      </c>
      <c r="AJ89" s="54"/>
      <c r="AK89" s="55"/>
      <c r="AL89" s="56"/>
      <c r="AM89" s="57"/>
      <c r="AN89" s="33"/>
      <c r="AO89" s="48"/>
      <c r="AP89" s="23">
        <v>2000</v>
      </c>
      <c r="AQ89" s="23" t="s">
        <v>52</v>
      </c>
      <c r="AR89" s="23" t="s">
        <v>5151</v>
      </c>
      <c r="AS89" s="38" t="s">
        <v>518</v>
      </c>
      <c r="AT89" s="23"/>
      <c r="AU89" s="23" t="s">
        <v>5153</v>
      </c>
      <c r="AV89" s="99">
        <v>4</v>
      </c>
      <c r="AW89" s="101">
        <v>532000</v>
      </c>
      <c r="AX89" s="29" t="s">
        <v>4770</v>
      </c>
      <c r="AY89" s="29"/>
      <c r="AZ89" s="30"/>
      <c r="BA89">
        <f t="shared" si="24"/>
        <v>370</v>
      </c>
      <c r="BB89" s="115" t="s">
        <v>6983</v>
      </c>
      <c r="BC89" s="105">
        <f t="shared" si="16"/>
        <v>133000</v>
      </c>
      <c r="BD89" s="116">
        <f t="shared" si="17"/>
        <v>45261</v>
      </c>
      <c r="BE89" s="141" t="s">
        <v>8477</v>
      </c>
      <c r="BF89">
        <f>MATCH(BE89,'Cat-4'!$A:$A,0)</f>
        <v>722</v>
      </c>
      <c r="BG89">
        <f>MATCH(BD89,'Cat-4'!$1:$1,0)</f>
        <v>144</v>
      </c>
      <c r="BH89">
        <f>INDEX('Cat-4'!$1:$1048576,'NSS + ACT'!BF89,'NSS + ACT'!BG89)</f>
        <v>129.4</v>
      </c>
      <c r="BI89">
        <f>MATCH($BI$1,'Cat-4'!$1:$1,0)</f>
        <v>153</v>
      </c>
      <c r="BJ89">
        <f>INDEX('Cat-4'!$1:$1048576,'NSS + ACT'!BF89,'NSS + ACT'!BI89)</f>
        <v>130.80000000000001</v>
      </c>
      <c r="BK89" s="126">
        <f t="shared" si="18"/>
        <v>1.0108191653786709</v>
      </c>
      <c r="BL89">
        <f t="shared" si="19"/>
        <v>379</v>
      </c>
      <c r="BM89" s="126">
        <f t="shared" si="20"/>
        <v>12.633333333333333</v>
      </c>
      <c r="BN89" s="126" t="s">
        <v>8784</v>
      </c>
      <c r="BO89" s="126">
        <f>MATCH(BB89,Sheet3!$D$4:$D$8,0)</f>
        <v>2</v>
      </c>
      <c r="BP89" s="126">
        <f>MATCH(BN89,Sheet3!$E$4:$H$4,0)</f>
        <v>3</v>
      </c>
      <c r="BQ89" s="132">
        <f>INDEX(Sheet3!$D$4:$H$8,'NSS + ACT'!BO89,'NSS + ACT'!BP89)</f>
        <v>0.05</v>
      </c>
      <c r="BR89" s="105">
        <f t="shared" si="21"/>
        <v>537755.79598145292</v>
      </c>
      <c r="BS89" s="162">
        <f t="shared" si="22"/>
        <v>0.05</v>
      </c>
      <c r="BT89" s="105">
        <f t="shared" si="23"/>
        <v>510868.00618238025</v>
      </c>
    </row>
    <row r="90" spans="1:72">
      <c r="A90" s="18">
        <f t="shared" si="13"/>
        <v>87</v>
      </c>
      <c r="B90" s="33"/>
      <c r="C90" s="39"/>
      <c r="D90" s="22" t="s">
        <v>227</v>
      </c>
      <c r="E90" s="22" t="s">
        <v>6719</v>
      </c>
      <c r="F90" s="113">
        <v>1</v>
      </c>
      <c r="G90" s="23" t="s">
        <v>60</v>
      </c>
      <c r="H90" s="24">
        <v>528451.01</v>
      </c>
      <c r="I90" s="30"/>
      <c r="J90" s="101">
        <v>528451.01</v>
      </c>
      <c r="K90" s="23">
        <v>39241090</v>
      </c>
      <c r="L90" s="26">
        <v>0.15</v>
      </c>
      <c r="M90" s="23"/>
      <c r="N90" s="49"/>
      <c r="O90" s="38"/>
      <c r="P90" s="26">
        <v>0.1</v>
      </c>
      <c r="Q90" s="38"/>
      <c r="R90" s="26">
        <v>0.18</v>
      </c>
      <c r="S90" s="23" t="s">
        <v>6653</v>
      </c>
      <c r="T90" s="94">
        <v>79267.651499999993</v>
      </c>
      <c r="U90" s="94">
        <v>0</v>
      </c>
      <c r="V90" s="94">
        <v>7926.7651499999993</v>
      </c>
      <c r="W90" s="94">
        <v>110816.17679700001</v>
      </c>
      <c r="X90" s="52">
        <v>198010.59344700002</v>
      </c>
      <c r="Y90" s="23" t="s">
        <v>6636</v>
      </c>
      <c r="Z90" s="23" t="s">
        <v>6720</v>
      </c>
      <c r="AA90" s="23" t="s">
        <v>6720</v>
      </c>
      <c r="AB90" s="33">
        <v>291603893464</v>
      </c>
      <c r="AC90" s="23" t="s">
        <v>6655</v>
      </c>
      <c r="AD90" s="48">
        <v>42605</v>
      </c>
      <c r="AE90" s="39">
        <v>42599</v>
      </c>
      <c r="AF90" s="33" t="e">
        <v>#N/A</v>
      </c>
      <c r="AG90" s="23" t="e">
        <v>#N/A</v>
      </c>
      <c r="AH90" s="39" t="e">
        <v>#N/A</v>
      </c>
      <c r="AI90" s="23" t="s">
        <v>51</v>
      </c>
      <c r="AJ90" s="65"/>
      <c r="AK90" s="57"/>
      <c r="AL90" s="56"/>
      <c r="AM90" s="52"/>
      <c r="AN90" s="23"/>
      <c r="AO90" s="38"/>
      <c r="AP90" s="23">
        <v>2000</v>
      </c>
      <c r="AQ90" s="23" t="s">
        <v>52</v>
      </c>
      <c r="AR90" s="23" t="s">
        <v>6721</v>
      </c>
      <c r="AS90" s="95" t="s">
        <v>53</v>
      </c>
      <c r="AT90" s="23"/>
      <c r="AU90" s="23">
        <v>623315</v>
      </c>
      <c r="AV90" s="99">
        <v>1</v>
      </c>
      <c r="AW90" s="101">
        <v>528451.01</v>
      </c>
      <c r="AX90" s="29" t="s">
        <v>6494</v>
      </c>
      <c r="AY90" s="29"/>
      <c r="AZ90" s="21"/>
      <c r="BA90">
        <f t="shared" si="24"/>
        <v>3039</v>
      </c>
      <c r="BB90" t="s">
        <v>6983</v>
      </c>
      <c r="BC90" s="105">
        <f t="shared" si="16"/>
        <v>528451.01</v>
      </c>
      <c r="BD90" s="116">
        <f t="shared" si="17"/>
        <v>42583</v>
      </c>
      <c r="BE90" s="141" t="s">
        <v>8477</v>
      </c>
      <c r="BF90">
        <f>MATCH(BE90,'Cat-4'!$A:$A,0)</f>
        <v>722</v>
      </c>
      <c r="BG90">
        <f>MATCH(BD90,'Cat-4'!$1:$1,0)</f>
        <v>56</v>
      </c>
      <c r="BH90">
        <f>INDEX('Cat-4'!$1:$1048576,'NSS + ACT'!BF90,'NSS + ACT'!BG90)</f>
        <v>107.5</v>
      </c>
      <c r="BI90">
        <f>MATCH($BI$1,'Cat-4'!$1:$1,0)</f>
        <v>153</v>
      </c>
      <c r="BJ90">
        <f>INDEX('Cat-4'!$1:$1048576,'NSS + ACT'!BF90,'NSS + ACT'!BI90)</f>
        <v>130.80000000000001</v>
      </c>
      <c r="BK90" s="126">
        <f t="shared" si="18"/>
        <v>1.2167441860465118</v>
      </c>
      <c r="BL90">
        <f t="shared" si="19"/>
        <v>3057</v>
      </c>
      <c r="BM90" s="126">
        <f t="shared" si="20"/>
        <v>101.9</v>
      </c>
      <c r="BN90" s="126" t="s">
        <v>8785</v>
      </c>
      <c r="BO90" s="126">
        <f>MATCH(BB90,Sheet3!$D$4:$D$8,0)</f>
        <v>2</v>
      </c>
      <c r="BP90" s="126">
        <f>MATCH(BN90,Sheet3!$E$4:$H$4,0)</f>
        <v>4</v>
      </c>
      <c r="BQ90" s="132">
        <f>INDEX(Sheet3!$D$4:$H$8,'NSS + ACT'!BO90,'NSS + ACT'!BP90)</f>
        <v>0.1</v>
      </c>
      <c r="BR90" s="105">
        <f t="shared" si="21"/>
        <v>642989.6940279071</v>
      </c>
      <c r="BS90" s="162">
        <f t="shared" si="22"/>
        <v>0.1</v>
      </c>
      <c r="BT90" s="105">
        <f t="shared" si="23"/>
        <v>578690.72462511645</v>
      </c>
    </row>
    <row r="91" spans="1:72">
      <c r="A91" s="18">
        <f t="shared" si="13"/>
        <v>88</v>
      </c>
      <c r="B91" s="61">
        <v>171702612222</v>
      </c>
      <c r="C91" s="39">
        <v>43019</v>
      </c>
      <c r="D91" s="22" t="s">
        <v>93</v>
      </c>
      <c r="E91" s="22" t="s">
        <v>968</v>
      </c>
      <c r="F91" s="110">
        <v>4</v>
      </c>
      <c r="G91" s="23" t="s">
        <v>49</v>
      </c>
      <c r="H91" s="52">
        <v>131020.6</v>
      </c>
      <c r="I91" s="30"/>
      <c r="J91" s="109">
        <v>524082.4</v>
      </c>
      <c r="K91" s="23">
        <v>85049090</v>
      </c>
      <c r="L91" s="26">
        <v>0.15</v>
      </c>
      <c r="M91" s="40">
        <v>0</v>
      </c>
      <c r="N91" s="62">
        <v>0</v>
      </c>
      <c r="O91" s="52">
        <v>0</v>
      </c>
      <c r="P91" s="26">
        <v>0.1</v>
      </c>
      <c r="Q91" s="52">
        <v>0</v>
      </c>
      <c r="R91" s="63">
        <v>0.18</v>
      </c>
      <c r="S91" s="23" t="s">
        <v>969</v>
      </c>
      <c r="T91" s="52">
        <v>78612.36</v>
      </c>
      <c r="U91" s="52">
        <v>0</v>
      </c>
      <c r="V91" s="52">
        <v>7861.2360000000008</v>
      </c>
      <c r="W91" s="52">
        <v>109900.07928000001</v>
      </c>
      <c r="X91" s="52">
        <v>196373.67528000002</v>
      </c>
      <c r="Y91" s="23" t="s">
        <v>850</v>
      </c>
      <c r="Z91" s="23" t="s">
        <v>970</v>
      </c>
      <c r="AA91" s="23" t="s">
        <v>971</v>
      </c>
      <c r="AB91" s="33" t="e">
        <v>#N/A</v>
      </c>
      <c r="AC91" s="33" t="e">
        <v>#N/A</v>
      </c>
      <c r="AD91" s="48" t="e">
        <v>#N/A</v>
      </c>
      <c r="AE91" s="39">
        <v>43003</v>
      </c>
      <c r="AF91" s="53">
        <v>171702612222</v>
      </c>
      <c r="AG91" s="53" t="s">
        <v>960</v>
      </c>
      <c r="AH91" s="39">
        <v>43019</v>
      </c>
      <c r="AI91" s="23" t="s">
        <v>385</v>
      </c>
      <c r="AJ91" s="54"/>
      <c r="AK91" s="55"/>
      <c r="AL91" s="56"/>
      <c r="AM91" s="57"/>
      <c r="AN91" s="33"/>
      <c r="AO91" s="48"/>
      <c r="AP91" s="23">
        <v>2000</v>
      </c>
      <c r="AQ91" s="23" t="s">
        <v>52</v>
      </c>
      <c r="AR91" s="23" t="s">
        <v>971</v>
      </c>
      <c r="AS91" s="38" t="s">
        <v>53</v>
      </c>
      <c r="AT91" s="23"/>
      <c r="AU91" s="64">
        <v>9061707572</v>
      </c>
      <c r="AV91" s="99">
        <v>4</v>
      </c>
      <c r="AW91" s="102">
        <v>524082.4</v>
      </c>
      <c r="AX91" s="29" t="s">
        <v>701</v>
      </c>
      <c r="AY91" s="29"/>
      <c r="AZ91" s="25" t="s">
        <v>951</v>
      </c>
      <c r="BA91">
        <f t="shared" si="24"/>
        <v>2635</v>
      </c>
      <c r="BB91" t="s">
        <v>6987</v>
      </c>
      <c r="BC91" s="105">
        <f t="shared" si="16"/>
        <v>131020.6</v>
      </c>
      <c r="BD91" s="116">
        <f t="shared" si="17"/>
        <v>42979</v>
      </c>
      <c r="BE91" s="141" t="s">
        <v>8366</v>
      </c>
      <c r="BF91">
        <f>MATCH(BE91,'Cat-4'!$A:$A,0)</f>
        <v>666</v>
      </c>
      <c r="BG91">
        <f>MATCH(BD91,'Cat-4'!$1:$1,0)</f>
        <v>69</v>
      </c>
      <c r="BH91">
        <f>INDEX('Cat-4'!$1:$1048576,'NSS + ACT'!BF91,'NSS + ACT'!BG91)</f>
        <v>110.7</v>
      </c>
      <c r="BI91">
        <f>MATCH($BI$1,'Cat-4'!$1:$1,0)</f>
        <v>153</v>
      </c>
      <c r="BJ91">
        <f>INDEX('Cat-4'!$1:$1048576,'NSS + ACT'!BF91,'NSS + ACT'!BI91)</f>
        <v>133.4</v>
      </c>
      <c r="BK91" s="126">
        <f t="shared" si="18"/>
        <v>1.2050587172538392</v>
      </c>
      <c r="BL91">
        <f t="shared" si="19"/>
        <v>2661</v>
      </c>
      <c r="BM91" s="126">
        <f t="shared" si="20"/>
        <v>88.7</v>
      </c>
      <c r="BN91" s="126" t="s">
        <v>8785</v>
      </c>
      <c r="BO91" s="126">
        <f>MATCH(BB91,Sheet3!$D$4:$D$8,0)</f>
        <v>4</v>
      </c>
      <c r="BP91" s="126">
        <f>MATCH(BN91,Sheet3!$E$4:$H$4,0)</f>
        <v>4</v>
      </c>
      <c r="BQ91" s="132">
        <f>INDEX(Sheet3!$D$4:$H$8,'NSS + ACT'!BO91,'NSS + ACT'!BP91)</f>
        <v>0.2</v>
      </c>
      <c r="BR91" s="105">
        <f t="shared" si="21"/>
        <v>631550.06467931345</v>
      </c>
      <c r="BS91" s="162">
        <f t="shared" si="22"/>
        <v>0.2</v>
      </c>
      <c r="BT91" s="105">
        <f t="shared" si="23"/>
        <v>505240.05174345081</v>
      </c>
    </row>
    <row r="92" spans="1:72">
      <c r="A92" s="18">
        <f t="shared" si="13"/>
        <v>89</v>
      </c>
      <c r="B92" s="33"/>
      <c r="C92" s="39"/>
      <c r="D92" s="22" t="s">
        <v>227</v>
      </c>
      <c r="E92" s="22" t="s">
        <v>6695</v>
      </c>
      <c r="F92" s="113">
        <v>2</v>
      </c>
      <c r="G92" s="23" t="s">
        <v>60</v>
      </c>
      <c r="H92" s="24">
        <v>259040.03</v>
      </c>
      <c r="I92" s="30"/>
      <c r="J92" s="101">
        <v>518080.06</v>
      </c>
      <c r="K92" s="23">
        <v>39241090</v>
      </c>
      <c r="L92" s="26">
        <v>0.15</v>
      </c>
      <c r="M92" s="23"/>
      <c r="N92" s="49"/>
      <c r="O92" s="38"/>
      <c r="P92" s="26">
        <v>0.1</v>
      </c>
      <c r="Q92" s="38"/>
      <c r="R92" s="26">
        <v>0.18</v>
      </c>
      <c r="S92" s="23" t="s">
        <v>6653</v>
      </c>
      <c r="T92" s="94">
        <v>77712.008999999991</v>
      </c>
      <c r="U92" s="94">
        <v>0</v>
      </c>
      <c r="V92" s="94">
        <v>7771.2008999999998</v>
      </c>
      <c r="W92" s="94">
        <v>108641.38858200001</v>
      </c>
      <c r="X92" s="52">
        <v>194124.598482</v>
      </c>
      <c r="Y92" s="23" t="s">
        <v>6636</v>
      </c>
      <c r="Z92" s="23" t="s">
        <v>6696</v>
      </c>
      <c r="AA92" s="23" t="s">
        <v>6696</v>
      </c>
      <c r="AB92" s="33">
        <v>291603893464</v>
      </c>
      <c r="AC92" s="23" t="s">
        <v>6655</v>
      </c>
      <c r="AD92" s="48">
        <v>42605</v>
      </c>
      <c r="AE92" s="39">
        <v>42599</v>
      </c>
      <c r="AF92" s="33" t="e">
        <v>#N/A</v>
      </c>
      <c r="AG92" s="23" t="e">
        <v>#N/A</v>
      </c>
      <c r="AH92" s="39" t="e">
        <v>#N/A</v>
      </c>
      <c r="AI92" s="23" t="s">
        <v>51</v>
      </c>
      <c r="AJ92" s="65"/>
      <c r="AK92" s="57"/>
      <c r="AL92" s="56"/>
      <c r="AM92" s="52"/>
      <c r="AN92" s="23"/>
      <c r="AO92" s="38"/>
      <c r="AP92" s="23">
        <v>2000</v>
      </c>
      <c r="AQ92" s="23" t="s">
        <v>64</v>
      </c>
      <c r="AR92" s="23" t="s">
        <v>6697</v>
      </c>
      <c r="AS92" s="95" t="s">
        <v>53</v>
      </c>
      <c r="AT92" s="23" t="s">
        <v>519</v>
      </c>
      <c r="AU92" s="23">
        <v>623315</v>
      </c>
      <c r="AV92" s="99">
        <v>2</v>
      </c>
      <c r="AW92" s="101">
        <v>518080.06</v>
      </c>
      <c r="AX92" s="29" t="s">
        <v>6494</v>
      </c>
      <c r="AY92" s="29"/>
      <c r="AZ92" s="21"/>
      <c r="BA92">
        <f t="shared" si="24"/>
        <v>3039</v>
      </c>
      <c r="BB92" t="s">
        <v>6983</v>
      </c>
      <c r="BC92" s="105">
        <f t="shared" si="16"/>
        <v>259040.03</v>
      </c>
      <c r="BD92" s="116">
        <f t="shared" si="17"/>
        <v>42583</v>
      </c>
      <c r="BE92" s="141" t="s">
        <v>8477</v>
      </c>
      <c r="BF92">
        <f>MATCH(BE92,'Cat-4'!$A:$A,0)</f>
        <v>722</v>
      </c>
      <c r="BG92">
        <f>MATCH(BD92,'Cat-4'!$1:$1,0)</f>
        <v>56</v>
      </c>
      <c r="BH92">
        <f>INDEX('Cat-4'!$1:$1048576,'NSS + ACT'!BF92,'NSS + ACT'!BG92)</f>
        <v>107.5</v>
      </c>
      <c r="BI92">
        <f>MATCH($BI$1,'Cat-4'!$1:$1,0)</f>
        <v>153</v>
      </c>
      <c r="BJ92">
        <f>INDEX('Cat-4'!$1:$1048576,'NSS + ACT'!BF92,'NSS + ACT'!BI92)</f>
        <v>130.80000000000001</v>
      </c>
      <c r="BK92" s="126">
        <f t="shared" si="18"/>
        <v>1.2167441860465118</v>
      </c>
      <c r="BL92">
        <f t="shared" si="19"/>
        <v>3057</v>
      </c>
      <c r="BM92" s="126">
        <f t="shared" si="20"/>
        <v>101.9</v>
      </c>
      <c r="BN92" s="126" t="s">
        <v>8785</v>
      </c>
      <c r="BO92" s="126">
        <f>MATCH(BB92,Sheet3!$D$4:$D$8,0)</f>
        <v>2</v>
      </c>
      <c r="BP92" s="126">
        <f>MATCH(BN92,Sheet3!$E$4:$H$4,0)</f>
        <v>4</v>
      </c>
      <c r="BQ92" s="132">
        <f>INDEX(Sheet3!$D$4:$H$8,'NSS + ACT'!BO92,'NSS + ACT'!BP92)</f>
        <v>0.1</v>
      </c>
      <c r="BR92" s="105">
        <f t="shared" si="21"/>
        <v>630370.90091162804</v>
      </c>
      <c r="BS92" s="162">
        <f t="shared" si="22"/>
        <v>0.1</v>
      </c>
      <c r="BT92" s="105">
        <f t="shared" si="23"/>
        <v>567333.81082046521</v>
      </c>
    </row>
    <row r="93" spans="1:72">
      <c r="A93" s="18">
        <f t="shared" si="13"/>
        <v>90</v>
      </c>
      <c r="B93" s="33">
        <v>292009920661</v>
      </c>
      <c r="C93" s="39">
        <v>44175</v>
      </c>
      <c r="D93" s="22" t="s">
        <v>6067</v>
      </c>
      <c r="E93" s="22" t="s">
        <v>6068</v>
      </c>
      <c r="F93" s="107">
        <v>4055</v>
      </c>
      <c r="G93" s="23" t="s">
        <v>120</v>
      </c>
      <c r="H93" s="52">
        <v>5.1294697903822444</v>
      </c>
      <c r="I93" s="30"/>
      <c r="J93" s="109">
        <v>20800</v>
      </c>
      <c r="K93" s="33">
        <v>27011990</v>
      </c>
      <c r="L93" s="26">
        <v>2.5000000000000001E-2</v>
      </c>
      <c r="M93" s="26" t="s">
        <v>6069</v>
      </c>
      <c r="N93" s="26">
        <v>0</v>
      </c>
      <c r="O93" s="60"/>
      <c r="P93" s="26">
        <v>0.1</v>
      </c>
      <c r="Q93" s="84"/>
      <c r="R93" s="26">
        <v>0.05</v>
      </c>
      <c r="S93" s="23" t="s">
        <v>6070</v>
      </c>
      <c r="T93" s="52">
        <v>520</v>
      </c>
      <c r="U93" s="52">
        <v>0</v>
      </c>
      <c r="V93" s="52">
        <v>52</v>
      </c>
      <c r="W93" s="52">
        <v>1068.6000000000001</v>
      </c>
      <c r="X93" s="52">
        <v>1640.6000000000001</v>
      </c>
      <c r="Y93" s="23" t="s">
        <v>5950</v>
      </c>
      <c r="Z93" s="23" t="s">
        <v>6074</v>
      </c>
      <c r="AA93" s="23" t="s">
        <v>6072</v>
      </c>
      <c r="AB93" s="33">
        <v>292009920661</v>
      </c>
      <c r="AC93" s="33" t="s">
        <v>6073</v>
      </c>
      <c r="AD93" s="39">
        <v>44175</v>
      </c>
      <c r="AE93" s="39">
        <v>44174</v>
      </c>
      <c r="AF93" s="53" t="e">
        <v>#N/A</v>
      </c>
      <c r="AG93" s="53" t="e">
        <v>#N/A</v>
      </c>
      <c r="AH93" s="39" t="e">
        <v>#N/A</v>
      </c>
      <c r="AI93" s="23" t="s">
        <v>51</v>
      </c>
      <c r="AJ93" s="59"/>
      <c r="AK93" s="59"/>
      <c r="AL93" s="48"/>
      <c r="AM93" s="60"/>
      <c r="AN93" s="33"/>
      <c r="AO93" s="48"/>
      <c r="AP93" s="23">
        <v>2000</v>
      </c>
      <c r="AQ93" s="23" t="s">
        <v>328</v>
      </c>
      <c r="AR93" s="23" t="s">
        <v>6072</v>
      </c>
      <c r="AS93" s="38" t="s">
        <v>53</v>
      </c>
      <c r="AT93" s="23"/>
      <c r="AU93" s="23">
        <v>9885</v>
      </c>
      <c r="AV93" s="99">
        <v>4055</v>
      </c>
      <c r="AW93" s="101">
        <v>516369.63</v>
      </c>
      <c r="AX93" s="29" t="s">
        <v>5711</v>
      </c>
      <c r="AY93" s="29"/>
      <c r="AZ93" s="21"/>
      <c r="BA93">
        <f t="shared" si="24"/>
        <v>1464</v>
      </c>
      <c r="BB93" s="115" t="s">
        <v>6986</v>
      </c>
      <c r="BC93" s="105">
        <f t="shared" si="16"/>
        <v>127.34146239210851</v>
      </c>
      <c r="BD93" s="116">
        <f t="shared" si="17"/>
        <v>44166</v>
      </c>
      <c r="BE93" s="141" t="s">
        <v>7762</v>
      </c>
      <c r="BF93">
        <f>MATCH(BE93,'Cat-4'!$A:$A,0)</f>
        <v>364</v>
      </c>
      <c r="BG93">
        <f>MATCH(BD93,'Cat-4'!$1:$1,0)</f>
        <v>108</v>
      </c>
      <c r="BH93">
        <f>INDEX('Cat-4'!$1:$1048576,'NSS + ACT'!BF93,'NSS + ACT'!BG93)</f>
        <v>119.3</v>
      </c>
      <c r="BI93">
        <f>MATCH($BI$1,'Cat-4'!$1:$1,0)</f>
        <v>153</v>
      </c>
      <c r="BJ93">
        <f>INDEX('Cat-4'!$1:$1048576,'NSS + ACT'!BF93,'NSS + ACT'!BI93)</f>
        <v>136.4</v>
      </c>
      <c r="BK93" s="126">
        <f t="shared" si="18"/>
        <v>1.1433361274098912</v>
      </c>
      <c r="BL93">
        <f t="shared" si="19"/>
        <v>1474</v>
      </c>
      <c r="BM93" s="126">
        <f t="shared" si="20"/>
        <v>49.133333333333333</v>
      </c>
      <c r="BN93" s="126" t="s">
        <v>8785</v>
      </c>
      <c r="BO93" s="126">
        <f>MATCH(BB93,Sheet3!$D$4:$D$8,0)</f>
        <v>3</v>
      </c>
      <c r="BP93" s="126">
        <f>MATCH(BN93,Sheet3!$E$4:$H$4,0)</f>
        <v>4</v>
      </c>
      <c r="BQ93" s="132">
        <f>INDEX(Sheet3!$D$4:$H$8,'NSS + ACT'!BO93,'NSS + ACT'!BP93)</f>
        <v>0.5</v>
      </c>
      <c r="BR93" s="105">
        <f t="shared" si="21"/>
        <v>590384.05307627842</v>
      </c>
      <c r="BS93" s="162">
        <f t="shared" si="22"/>
        <v>0.5</v>
      </c>
      <c r="BT93" s="105">
        <f t="shared" si="23"/>
        <v>295192.02653813921</v>
      </c>
    </row>
    <row r="94" spans="1:72">
      <c r="A94" s="18">
        <f t="shared" si="13"/>
        <v>91</v>
      </c>
      <c r="B94" s="61">
        <v>172001293376</v>
      </c>
      <c r="C94" s="39">
        <v>44025</v>
      </c>
      <c r="D94" s="22" t="s">
        <v>613</v>
      </c>
      <c r="E94" s="22" t="s">
        <v>1351</v>
      </c>
      <c r="F94" s="110">
        <v>124</v>
      </c>
      <c r="G94" s="23" t="s">
        <v>49</v>
      </c>
      <c r="H94" s="52">
        <v>4139.4629032258063</v>
      </c>
      <c r="I94" s="30"/>
      <c r="J94" s="109">
        <v>513293.4</v>
      </c>
      <c r="K94" s="23">
        <v>68061000</v>
      </c>
      <c r="L94" s="26">
        <v>0.1</v>
      </c>
      <c r="M94" s="40">
        <v>0</v>
      </c>
      <c r="N94" s="62">
        <v>0</v>
      </c>
      <c r="O94" s="52">
        <v>0</v>
      </c>
      <c r="P94" s="26">
        <v>0.1</v>
      </c>
      <c r="Q94" s="52">
        <v>0</v>
      </c>
      <c r="R94" s="63">
        <v>0.18</v>
      </c>
      <c r="S94" s="23" t="s">
        <v>1352</v>
      </c>
      <c r="T94" s="52">
        <v>51329.340000000004</v>
      </c>
      <c r="U94" s="52">
        <v>0</v>
      </c>
      <c r="V94" s="52">
        <v>5132.9340000000011</v>
      </c>
      <c r="W94" s="52">
        <v>102556.02132</v>
      </c>
      <c r="X94" s="52">
        <v>159018.29532</v>
      </c>
      <c r="Y94" s="23" t="s">
        <v>1335</v>
      </c>
      <c r="Z94" s="23" t="s">
        <v>1353</v>
      </c>
      <c r="AA94" s="23" t="s">
        <v>1354</v>
      </c>
      <c r="AB94" s="33" t="e">
        <v>#N/A</v>
      </c>
      <c r="AC94" s="33" t="e">
        <v>#N/A</v>
      </c>
      <c r="AD94" s="48" t="e">
        <v>#N/A</v>
      </c>
      <c r="AE94" s="39">
        <v>43979</v>
      </c>
      <c r="AF94" s="53">
        <v>172001293376</v>
      </c>
      <c r="AG94" s="53" t="s">
        <v>1355</v>
      </c>
      <c r="AH94" s="39">
        <v>44025</v>
      </c>
      <c r="AI94" s="23" t="s">
        <v>385</v>
      </c>
      <c r="AJ94" s="54"/>
      <c r="AK94" s="55"/>
      <c r="AL94" s="56"/>
      <c r="AM94" s="57"/>
      <c r="AN94" s="33"/>
      <c r="AO94" s="48"/>
      <c r="AP94" s="23">
        <v>2000</v>
      </c>
      <c r="AQ94" s="23" t="s">
        <v>52</v>
      </c>
      <c r="AR94" s="23" t="s">
        <v>1354</v>
      </c>
      <c r="AS94" s="38" t="s">
        <v>53</v>
      </c>
      <c r="AT94" s="23"/>
      <c r="AU94" s="64">
        <v>90492117</v>
      </c>
      <c r="AV94" s="99">
        <v>124</v>
      </c>
      <c r="AW94" s="102">
        <v>513293.4</v>
      </c>
      <c r="AX94" s="29" t="s">
        <v>701</v>
      </c>
      <c r="AY94" s="29"/>
      <c r="AZ94" s="25" t="s">
        <v>1350</v>
      </c>
      <c r="BA94">
        <f t="shared" si="24"/>
        <v>1659</v>
      </c>
      <c r="BB94" s="115" t="s">
        <v>6983</v>
      </c>
      <c r="BC94" s="105">
        <f t="shared" si="16"/>
        <v>4139.4629032258063</v>
      </c>
      <c r="BD94" s="116">
        <f t="shared" si="17"/>
        <v>43952</v>
      </c>
      <c r="BE94" s="141" t="s">
        <v>8477</v>
      </c>
      <c r="BF94">
        <f>MATCH(BE94,'Cat-4'!$A:$A,0)</f>
        <v>722</v>
      </c>
      <c r="BG94">
        <f>MATCH(BD94,'Cat-4'!$1:$1,0)</f>
        <v>101</v>
      </c>
      <c r="BH94">
        <f>INDEX('Cat-4'!$1:$1048576,'NSS + ACT'!BF94,'NSS + ACT'!BG94)</f>
        <v>112.9</v>
      </c>
      <c r="BI94">
        <f>MATCH($BI$1,'Cat-4'!$1:$1,0)</f>
        <v>153</v>
      </c>
      <c r="BJ94">
        <f>INDEX('Cat-4'!$1:$1048576,'NSS + ACT'!BF94,'NSS + ACT'!BI94)</f>
        <v>130.80000000000001</v>
      </c>
      <c r="BK94" s="126">
        <f t="shared" si="18"/>
        <v>1.1585473870682019</v>
      </c>
      <c r="BL94">
        <f t="shared" si="19"/>
        <v>1688</v>
      </c>
      <c r="BM94" s="126">
        <f t="shared" si="20"/>
        <v>56.266666666666666</v>
      </c>
      <c r="BN94" s="126" t="s">
        <v>8785</v>
      </c>
      <c r="BO94" s="126">
        <f>MATCH(BB94,Sheet3!$D$4:$D$8,0)</f>
        <v>2</v>
      </c>
      <c r="BP94" s="126">
        <f>MATCH(BN94,Sheet3!$E$4:$H$4,0)</f>
        <v>4</v>
      </c>
      <c r="BQ94" s="132">
        <f>INDEX(Sheet3!$D$4:$H$8,'NSS + ACT'!BO94,'NSS + ACT'!BP94)</f>
        <v>0.1</v>
      </c>
      <c r="BR94" s="105">
        <f t="shared" si="21"/>
        <v>594674.72736935341</v>
      </c>
      <c r="BS94" s="162">
        <f t="shared" si="22"/>
        <v>0.1</v>
      </c>
      <c r="BT94" s="105">
        <f t="shared" si="23"/>
        <v>535207.25463241804</v>
      </c>
    </row>
    <row r="95" spans="1:72">
      <c r="A95" s="18">
        <f t="shared" si="13"/>
        <v>92</v>
      </c>
      <c r="B95" s="33">
        <v>292201974621</v>
      </c>
      <c r="C95" s="39">
        <v>44616</v>
      </c>
      <c r="D95" s="22" t="s">
        <v>147</v>
      </c>
      <c r="E95" s="22" t="s">
        <v>4940</v>
      </c>
      <c r="F95" s="110">
        <v>28</v>
      </c>
      <c r="G95" s="23" t="s">
        <v>49</v>
      </c>
      <c r="H95" s="58">
        <v>18095.998214285715</v>
      </c>
      <c r="I95" s="30"/>
      <c r="J95" s="101">
        <v>506687.95</v>
      </c>
      <c r="K95" s="33">
        <v>84819090</v>
      </c>
      <c r="L95" s="26">
        <v>7.4999999999999997E-2</v>
      </c>
      <c r="M95" s="40">
        <v>0</v>
      </c>
      <c r="N95" s="40">
        <v>0</v>
      </c>
      <c r="O95" s="35">
        <v>0</v>
      </c>
      <c r="P95" s="63">
        <v>0.1</v>
      </c>
      <c r="Q95" s="52">
        <v>0</v>
      </c>
      <c r="R95" s="63">
        <v>0.18</v>
      </c>
      <c r="S95" s="23" t="s">
        <v>849</v>
      </c>
      <c r="T95" s="52">
        <v>38001.596250000002</v>
      </c>
      <c r="U95" s="52">
        <v>0</v>
      </c>
      <c r="V95" s="52">
        <v>3800.1596250000002</v>
      </c>
      <c r="W95" s="52">
        <v>98728.147057499998</v>
      </c>
      <c r="X95" s="52">
        <v>140529.9029325</v>
      </c>
      <c r="Y95" s="23" t="s">
        <v>4903</v>
      </c>
      <c r="Z95" s="23" t="s">
        <v>4941</v>
      </c>
      <c r="AA95" s="23" t="s">
        <v>4942</v>
      </c>
      <c r="AB95" s="33">
        <v>292201974621</v>
      </c>
      <c r="AC95" s="33" t="s">
        <v>4943</v>
      </c>
      <c r="AD95" s="48">
        <v>44616</v>
      </c>
      <c r="AE95" s="39">
        <v>44584</v>
      </c>
      <c r="AF95" s="53" t="e">
        <v>#N/A</v>
      </c>
      <c r="AG95" s="53" t="e">
        <v>#N/A</v>
      </c>
      <c r="AH95" s="39" t="e">
        <v>#N/A</v>
      </c>
      <c r="AI95" s="23" t="s">
        <v>51</v>
      </c>
      <c r="AJ95" s="54"/>
      <c r="AK95" s="55"/>
      <c r="AL95" s="56"/>
      <c r="AM95" s="57"/>
      <c r="AN95" s="33"/>
      <c r="AO95" s="48"/>
      <c r="AP95" s="23">
        <v>2000</v>
      </c>
      <c r="AQ95" s="23" t="s">
        <v>52</v>
      </c>
      <c r="AR95" s="23" t="s">
        <v>4942</v>
      </c>
      <c r="AS95" s="38" t="s">
        <v>53</v>
      </c>
      <c r="AT95" s="23"/>
      <c r="AU95" s="23" t="s">
        <v>4944</v>
      </c>
      <c r="AV95" s="99">
        <v>28</v>
      </c>
      <c r="AW95" s="101">
        <v>506687.95</v>
      </c>
      <c r="AX95" s="29" t="s">
        <v>4770</v>
      </c>
      <c r="AY95" s="29"/>
      <c r="AZ95" s="30" t="s">
        <v>702</v>
      </c>
      <c r="BA95">
        <f t="shared" si="24"/>
        <v>1054</v>
      </c>
      <c r="BB95" t="s">
        <v>6983</v>
      </c>
      <c r="BC95" s="105">
        <f t="shared" si="16"/>
        <v>18095.998214285715</v>
      </c>
      <c r="BD95" s="116">
        <f t="shared" si="17"/>
        <v>44562</v>
      </c>
      <c r="BE95" s="141" t="s">
        <v>8477</v>
      </c>
      <c r="BF95">
        <f>MATCH(BE95,'Cat-4'!$A:$A,0)</f>
        <v>722</v>
      </c>
      <c r="BG95">
        <f>MATCH(BD95,'Cat-4'!$1:$1,0)</f>
        <v>121</v>
      </c>
      <c r="BH95">
        <f>INDEX('Cat-4'!$1:$1048576,'NSS + ACT'!BF95,'NSS + ACT'!BG95)</f>
        <v>121.6</v>
      </c>
      <c r="BI95">
        <f>MATCH($BI$1,'Cat-4'!$1:$1,0)</f>
        <v>153</v>
      </c>
      <c r="BJ95">
        <f>INDEX('Cat-4'!$1:$1048576,'NSS + ACT'!BF95,'NSS + ACT'!BI95)</f>
        <v>130.80000000000001</v>
      </c>
      <c r="BK95" s="126">
        <f t="shared" si="18"/>
        <v>1.0756578947368423</v>
      </c>
      <c r="BL95">
        <f t="shared" si="19"/>
        <v>1078</v>
      </c>
      <c r="BM95" s="126">
        <f t="shared" si="20"/>
        <v>35.93333333333333</v>
      </c>
      <c r="BN95" s="126" t="s">
        <v>8785</v>
      </c>
      <c r="BO95" s="126">
        <f>MATCH(BB95,Sheet3!$D$4:$D$8,0)</f>
        <v>2</v>
      </c>
      <c r="BP95" s="126">
        <f>MATCH(BN95,Sheet3!$E$4:$H$4,0)</f>
        <v>4</v>
      </c>
      <c r="BQ95" s="132">
        <f>INDEX(Sheet3!$D$4:$H$8,'NSS + ACT'!BO95,'NSS + ACT'!BP95)</f>
        <v>0.1</v>
      </c>
      <c r="BR95" s="105">
        <f t="shared" si="21"/>
        <v>545022.89358552638</v>
      </c>
      <c r="BS95" s="162">
        <f t="shared" si="22"/>
        <v>0.1</v>
      </c>
      <c r="BT95" s="105">
        <f t="shared" si="23"/>
        <v>490520.60422697378</v>
      </c>
    </row>
    <row r="96" spans="1:72">
      <c r="A96" s="18">
        <f t="shared" si="13"/>
        <v>93</v>
      </c>
      <c r="B96" s="61">
        <v>291703503910</v>
      </c>
      <c r="C96" s="39">
        <v>42920</v>
      </c>
      <c r="D96" s="22" t="s">
        <v>362</v>
      </c>
      <c r="E96" s="22" t="s">
        <v>4630</v>
      </c>
      <c r="F96" s="110">
        <v>2508</v>
      </c>
      <c r="G96" s="23" t="s">
        <v>4631</v>
      </c>
      <c r="H96" s="52">
        <v>201.91482854864435</v>
      </c>
      <c r="I96" s="30"/>
      <c r="J96" s="109">
        <v>506402.39</v>
      </c>
      <c r="K96" s="23" t="s">
        <v>4632</v>
      </c>
      <c r="L96" s="26">
        <v>0.05</v>
      </c>
      <c r="M96" s="40">
        <v>0</v>
      </c>
      <c r="N96" s="62">
        <v>0</v>
      </c>
      <c r="O96" s="52">
        <v>0</v>
      </c>
      <c r="P96" s="26">
        <v>0.1</v>
      </c>
      <c r="Q96" s="52">
        <v>0</v>
      </c>
      <c r="R96" s="63">
        <v>0.18</v>
      </c>
      <c r="S96" s="23" t="s">
        <v>4633</v>
      </c>
      <c r="T96" s="52">
        <v>25320.119500000001</v>
      </c>
      <c r="U96" s="52">
        <v>0</v>
      </c>
      <c r="V96" s="52">
        <v>2532.0119500000001</v>
      </c>
      <c r="W96" s="52">
        <v>96165.813861000002</v>
      </c>
      <c r="X96" s="52">
        <v>124017.945311</v>
      </c>
      <c r="Y96" s="23" t="s">
        <v>4433</v>
      </c>
      <c r="Z96" s="23" t="s">
        <v>4634</v>
      </c>
      <c r="AA96" s="23" t="s">
        <v>4635</v>
      </c>
      <c r="AB96" s="33">
        <v>291703503910</v>
      </c>
      <c r="AC96" s="33" t="s">
        <v>4636</v>
      </c>
      <c r="AD96" s="39">
        <v>42920</v>
      </c>
      <c r="AE96" s="39">
        <v>42912</v>
      </c>
      <c r="AF96" s="53" t="e">
        <v>#N/A</v>
      </c>
      <c r="AG96" s="53" t="e">
        <v>#N/A</v>
      </c>
      <c r="AH96" s="39" t="e">
        <v>#N/A</v>
      </c>
      <c r="AI96" s="23" t="s">
        <v>51</v>
      </c>
      <c r="AJ96" s="59"/>
      <c r="AK96" s="59"/>
      <c r="AL96" s="48"/>
      <c r="AM96" s="60"/>
      <c r="AN96" s="33"/>
      <c r="AO96" s="48"/>
      <c r="AP96" s="23">
        <v>2000</v>
      </c>
      <c r="AQ96" s="23" t="s">
        <v>52</v>
      </c>
      <c r="AR96" s="23" t="s">
        <v>4635</v>
      </c>
      <c r="AS96" s="38" t="s">
        <v>53</v>
      </c>
      <c r="AT96" s="23"/>
      <c r="AU96" s="64">
        <v>1700341</v>
      </c>
      <c r="AV96" s="99">
        <v>2508</v>
      </c>
      <c r="AW96" s="102">
        <v>506402.39</v>
      </c>
      <c r="AX96" s="29" t="s">
        <v>701</v>
      </c>
      <c r="AY96" s="29"/>
      <c r="AZ96" s="25" t="s">
        <v>3564</v>
      </c>
      <c r="BA96">
        <f t="shared" si="24"/>
        <v>2726</v>
      </c>
      <c r="BB96" s="115" t="s">
        <v>6986</v>
      </c>
      <c r="BC96" s="105">
        <f t="shared" si="16"/>
        <v>201.91482854864435</v>
      </c>
      <c r="BD96" s="116">
        <f t="shared" si="17"/>
        <v>42887</v>
      </c>
      <c r="BE96" s="141" t="s">
        <v>7762</v>
      </c>
      <c r="BF96">
        <f>MATCH(BE96,'Cat-4'!$A:$A,0)</f>
        <v>364</v>
      </c>
      <c r="BG96">
        <f>MATCH(BD96,'Cat-4'!$1:$1,0)</f>
        <v>66</v>
      </c>
      <c r="BH96">
        <f>INDEX('Cat-4'!$1:$1048576,'NSS + ACT'!BF96,'NSS + ACT'!BG96)</f>
        <v>111.5</v>
      </c>
      <c r="BI96">
        <f>MATCH($BI$1,'Cat-4'!$1:$1,0)</f>
        <v>153</v>
      </c>
      <c r="BJ96">
        <f>INDEX('Cat-4'!$1:$1048576,'NSS + ACT'!BF96,'NSS + ACT'!BI96)</f>
        <v>136.4</v>
      </c>
      <c r="BK96" s="126">
        <f t="shared" si="18"/>
        <v>1.2233183856502243</v>
      </c>
      <c r="BL96">
        <f t="shared" si="19"/>
        <v>2753</v>
      </c>
      <c r="BM96" s="126">
        <f t="shared" si="20"/>
        <v>91.766666666666666</v>
      </c>
      <c r="BN96" s="126" t="s">
        <v>8785</v>
      </c>
      <c r="BO96" s="126">
        <f>MATCH(BB96,Sheet3!$D$4:$D$8,0)</f>
        <v>3</v>
      </c>
      <c r="BP96" s="126">
        <f>MATCH(BN96,Sheet3!$E$4:$H$4,0)</f>
        <v>4</v>
      </c>
      <c r="BQ96" s="132">
        <f>INDEX(Sheet3!$D$4:$H$8,'NSS + ACT'!BO96,'NSS + ACT'!BP96)</f>
        <v>0.5</v>
      </c>
      <c r="BR96" s="105">
        <f t="shared" si="21"/>
        <v>619491.35422421538</v>
      </c>
      <c r="BS96" s="162">
        <f t="shared" si="22"/>
        <v>0.5</v>
      </c>
      <c r="BT96" s="105">
        <f t="shared" si="23"/>
        <v>309745.67711210769</v>
      </c>
    </row>
    <row r="97" spans="1:72">
      <c r="A97" s="18">
        <f t="shared" si="13"/>
        <v>94</v>
      </c>
      <c r="B97" s="61">
        <v>291602313590</v>
      </c>
      <c r="C97" s="39">
        <v>42543</v>
      </c>
      <c r="D97" s="22" t="s">
        <v>74</v>
      </c>
      <c r="E97" s="22" t="s">
        <v>892</v>
      </c>
      <c r="F97" s="110">
        <v>2</v>
      </c>
      <c r="G97" s="23" t="s">
        <v>49</v>
      </c>
      <c r="H97" s="52">
        <v>250930</v>
      </c>
      <c r="I97" s="30"/>
      <c r="J97" s="109">
        <v>501860</v>
      </c>
      <c r="K97" s="23">
        <v>84821020</v>
      </c>
      <c r="L97" s="26">
        <v>7.4999999999999997E-2</v>
      </c>
      <c r="M97" s="40">
        <v>0</v>
      </c>
      <c r="N97" s="62">
        <v>0</v>
      </c>
      <c r="O97" s="52">
        <v>0</v>
      </c>
      <c r="P97" s="26">
        <v>0.1</v>
      </c>
      <c r="Q97" s="52">
        <v>0</v>
      </c>
      <c r="R97" s="63">
        <v>0.18</v>
      </c>
      <c r="S97" s="23" t="s">
        <v>893</v>
      </c>
      <c r="T97" s="52">
        <v>37639.5</v>
      </c>
      <c r="U97" s="52">
        <v>0</v>
      </c>
      <c r="V97" s="52">
        <v>3763.9500000000003</v>
      </c>
      <c r="W97" s="52">
        <v>97787.420999999988</v>
      </c>
      <c r="X97" s="52">
        <v>139190.87099999998</v>
      </c>
      <c r="Y97" s="23" t="s">
        <v>850</v>
      </c>
      <c r="Z97" s="23" t="s">
        <v>894</v>
      </c>
      <c r="AA97" s="23" t="s">
        <v>895</v>
      </c>
      <c r="AB97" s="33">
        <v>291602313590</v>
      </c>
      <c r="AC97" s="33" t="s">
        <v>896</v>
      </c>
      <c r="AD97" s="48">
        <v>42543</v>
      </c>
      <c r="AE97" s="39">
        <v>42458</v>
      </c>
      <c r="AF97" s="53" t="e">
        <v>#N/A</v>
      </c>
      <c r="AG97" s="53" t="e">
        <v>#N/A</v>
      </c>
      <c r="AH97" s="39" t="e">
        <v>#N/A</v>
      </c>
      <c r="AI97" s="23" t="s">
        <v>51</v>
      </c>
      <c r="AJ97" s="54"/>
      <c r="AK97" s="55"/>
      <c r="AL97" s="56"/>
      <c r="AM97" s="57"/>
      <c r="AN97" s="33"/>
      <c r="AO97" s="48"/>
      <c r="AP97" s="23">
        <v>2000</v>
      </c>
      <c r="AQ97" s="23" t="s">
        <v>52</v>
      </c>
      <c r="AR97" s="23" t="s">
        <v>895</v>
      </c>
      <c r="AS97" s="38" t="s">
        <v>53</v>
      </c>
      <c r="AT97" s="23"/>
      <c r="AU97" s="64">
        <v>16066735</v>
      </c>
      <c r="AV97" s="99">
        <v>2</v>
      </c>
      <c r="AW97" s="102">
        <v>501860</v>
      </c>
      <c r="AX97" s="29" t="s">
        <v>701</v>
      </c>
      <c r="AY97" s="29"/>
      <c r="AZ97" s="25" t="s">
        <v>863</v>
      </c>
      <c r="BA97">
        <f t="shared" si="24"/>
        <v>3180</v>
      </c>
      <c r="BB97" s="115" t="s">
        <v>6983</v>
      </c>
      <c r="BC97" s="105">
        <f t="shared" si="16"/>
        <v>250930</v>
      </c>
      <c r="BD97" s="116">
        <f t="shared" si="17"/>
        <v>42430</v>
      </c>
      <c r="BE97" s="141" t="s">
        <v>8477</v>
      </c>
      <c r="BF97">
        <f>MATCH(BE97,'Cat-4'!$A:$A,0)</f>
        <v>722</v>
      </c>
      <c r="BG97">
        <f>MATCH(BD97,'Cat-4'!$1:$1,0)</f>
        <v>51</v>
      </c>
      <c r="BH97">
        <f>INDEX('Cat-4'!$1:$1048576,'NSS + ACT'!BF97,'NSS + ACT'!BG97)</f>
        <v>108.5</v>
      </c>
      <c r="BI97">
        <f>MATCH($BI$1,'Cat-4'!$1:$1,0)</f>
        <v>153</v>
      </c>
      <c r="BJ97">
        <f>INDEX('Cat-4'!$1:$1048576,'NSS + ACT'!BF97,'NSS + ACT'!BI97)</f>
        <v>130.80000000000001</v>
      </c>
      <c r="BK97" s="126">
        <f t="shared" si="18"/>
        <v>1.2055299539170508</v>
      </c>
      <c r="BL97">
        <f t="shared" si="19"/>
        <v>3210</v>
      </c>
      <c r="BM97" s="126">
        <f t="shared" si="20"/>
        <v>107</v>
      </c>
      <c r="BN97" s="126" t="s">
        <v>8785</v>
      </c>
      <c r="BO97" s="126">
        <f>MATCH(BB97,Sheet3!$D$4:$D$8,0)</f>
        <v>2</v>
      </c>
      <c r="BP97" s="126">
        <f>MATCH(BN97,Sheet3!$E$4:$H$4,0)</f>
        <v>4</v>
      </c>
      <c r="BQ97" s="132">
        <f>INDEX(Sheet3!$D$4:$H$8,'NSS + ACT'!BO97,'NSS + ACT'!BP97)</f>
        <v>0.1</v>
      </c>
      <c r="BR97" s="105">
        <f t="shared" si="21"/>
        <v>605007.26267281105</v>
      </c>
      <c r="BS97" s="162">
        <f t="shared" si="22"/>
        <v>0.1</v>
      </c>
      <c r="BT97" s="105">
        <f t="shared" si="23"/>
        <v>544506.53640552994</v>
      </c>
    </row>
    <row r="98" spans="1:72">
      <c r="A98" s="18">
        <f t="shared" si="13"/>
        <v>95</v>
      </c>
      <c r="B98" s="33">
        <v>172001293376</v>
      </c>
      <c r="C98" s="39">
        <v>44025</v>
      </c>
      <c r="D98" s="22" t="s">
        <v>613</v>
      </c>
      <c r="E98" s="22" t="s">
        <v>4963</v>
      </c>
      <c r="F98" s="110">
        <v>133</v>
      </c>
      <c r="G98" s="23" t="s">
        <v>49</v>
      </c>
      <c r="H98" s="58">
        <v>3701.6254135338272</v>
      </c>
      <c r="I98" s="30"/>
      <c r="J98" s="101">
        <v>492316.179999999</v>
      </c>
      <c r="K98" s="83">
        <v>68061000</v>
      </c>
      <c r="L98" s="26">
        <v>0.1</v>
      </c>
      <c r="M98" s="40"/>
      <c r="N98" s="40">
        <v>0</v>
      </c>
      <c r="O98" s="35">
        <v>0</v>
      </c>
      <c r="P98" s="63">
        <v>0.1</v>
      </c>
      <c r="Q98" s="52">
        <v>0</v>
      </c>
      <c r="R98" s="63">
        <v>0.18</v>
      </c>
      <c r="S98" s="23" t="s">
        <v>4957</v>
      </c>
      <c r="T98" s="52">
        <v>49231.6179999999</v>
      </c>
      <c r="U98" s="52">
        <v>0</v>
      </c>
      <c r="V98" s="52">
        <v>4923.1617999999908</v>
      </c>
      <c r="W98" s="52">
        <v>98364.772763999805</v>
      </c>
      <c r="X98" s="52">
        <v>152519.55256399969</v>
      </c>
      <c r="Y98" s="23" t="s">
        <v>4903</v>
      </c>
      <c r="Z98" s="23" t="s">
        <v>4964</v>
      </c>
      <c r="AA98" s="23" t="s">
        <v>4965</v>
      </c>
      <c r="AB98" s="33" t="e">
        <v>#N/A</v>
      </c>
      <c r="AC98" s="33" t="e">
        <v>#N/A</v>
      </c>
      <c r="AD98" s="48" t="e">
        <v>#N/A</v>
      </c>
      <c r="AE98" s="39">
        <v>43979</v>
      </c>
      <c r="AF98" s="53">
        <v>172001293376</v>
      </c>
      <c r="AG98" s="53" t="s">
        <v>1355</v>
      </c>
      <c r="AH98" s="39">
        <v>44025</v>
      </c>
      <c r="AI98" s="23" t="s">
        <v>385</v>
      </c>
      <c r="AJ98" s="54"/>
      <c r="AK98" s="55"/>
      <c r="AL98" s="56"/>
      <c r="AM98" s="57"/>
      <c r="AN98" s="33"/>
      <c r="AO98" s="48"/>
      <c r="AP98" s="23">
        <v>2000</v>
      </c>
      <c r="AQ98" s="23" t="s">
        <v>52</v>
      </c>
      <c r="AR98" s="23" t="s">
        <v>4965</v>
      </c>
      <c r="AS98" s="38" t="s">
        <v>53</v>
      </c>
      <c r="AT98" s="23"/>
      <c r="AU98" s="23">
        <v>90492117</v>
      </c>
      <c r="AV98" s="99">
        <v>133</v>
      </c>
      <c r="AW98" s="101">
        <v>492316.179999999</v>
      </c>
      <c r="AX98" s="29" t="s">
        <v>4770</v>
      </c>
      <c r="AY98" s="29"/>
      <c r="AZ98" s="30" t="s">
        <v>702</v>
      </c>
      <c r="BA98">
        <f t="shared" si="24"/>
        <v>1659</v>
      </c>
      <c r="BB98" s="115" t="s">
        <v>6983</v>
      </c>
      <c r="BC98" s="105">
        <f t="shared" si="16"/>
        <v>3701.6254135338272</v>
      </c>
      <c r="BD98" s="116">
        <f t="shared" si="17"/>
        <v>43952</v>
      </c>
      <c r="BE98" s="141" t="s">
        <v>8477</v>
      </c>
      <c r="BF98">
        <f>MATCH(BE98,'Cat-4'!$A:$A,0)</f>
        <v>722</v>
      </c>
      <c r="BG98">
        <f>MATCH(BD98,'Cat-4'!$1:$1,0)</f>
        <v>101</v>
      </c>
      <c r="BH98">
        <f>INDEX('Cat-4'!$1:$1048576,'NSS + ACT'!BF98,'NSS + ACT'!BG98)</f>
        <v>112.9</v>
      </c>
      <c r="BI98">
        <f>MATCH($BI$1,'Cat-4'!$1:$1,0)</f>
        <v>153</v>
      </c>
      <c r="BJ98">
        <f>INDEX('Cat-4'!$1:$1048576,'NSS + ACT'!BF98,'NSS + ACT'!BI98)</f>
        <v>130.80000000000001</v>
      </c>
      <c r="BK98" s="126">
        <f t="shared" si="18"/>
        <v>1.1585473870682019</v>
      </c>
      <c r="BL98">
        <f t="shared" si="19"/>
        <v>1688</v>
      </c>
      <c r="BM98" s="126">
        <f t="shared" si="20"/>
        <v>56.266666666666666</v>
      </c>
      <c r="BN98" s="126" t="s">
        <v>8785</v>
      </c>
      <c r="BO98" s="126">
        <f>MATCH(BB98,Sheet3!$D$4:$D$8,0)</f>
        <v>2</v>
      </c>
      <c r="BP98" s="126">
        <f>MATCH(BN98,Sheet3!$E$4:$H$4,0)</f>
        <v>4</v>
      </c>
      <c r="BQ98" s="132">
        <f>INDEX(Sheet3!$D$4:$H$8,'NSS + ACT'!BO98,'NSS + ACT'!BP98)</f>
        <v>0.1</v>
      </c>
      <c r="BR98" s="105">
        <f t="shared" si="21"/>
        <v>570371.62395039736</v>
      </c>
      <c r="BS98" s="162">
        <f t="shared" si="22"/>
        <v>0.1</v>
      </c>
      <c r="BT98" s="105">
        <f t="shared" si="23"/>
        <v>513334.46155535761</v>
      </c>
    </row>
    <row r="99" spans="1:72">
      <c r="A99" s="18">
        <f t="shared" si="13"/>
        <v>96</v>
      </c>
      <c r="B99" s="33">
        <v>292111705745</v>
      </c>
      <c r="C99" s="39">
        <v>44527</v>
      </c>
      <c r="D99" s="22" t="s">
        <v>101</v>
      </c>
      <c r="E99" s="22" t="s">
        <v>5894</v>
      </c>
      <c r="F99" s="110">
        <v>19</v>
      </c>
      <c r="G99" s="23" t="s">
        <v>119</v>
      </c>
      <c r="H99" s="52">
        <v>25515.360000000001</v>
      </c>
      <c r="I99" s="30"/>
      <c r="J99" s="109">
        <v>484791.84</v>
      </c>
      <c r="K99" s="33">
        <v>85030090</v>
      </c>
      <c r="L99" s="26">
        <v>7.4999999999999997E-2</v>
      </c>
      <c r="M99" s="26"/>
      <c r="N99" s="26">
        <v>0</v>
      </c>
      <c r="O99" s="60"/>
      <c r="P99" s="26">
        <v>0.1</v>
      </c>
      <c r="Q99" s="84"/>
      <c r="R99" s="26">
        <v>0.18</v>
      </c>
      <c r="S99" s="23" t="s">
        <v>1170</v>
      </c>
      <c r="T99" s="52">
        <v>36359.387999999999</v>
      </c>
      <c r="U99" s="52">
        <v>0</v>
      </c>
      <c r="V99" s="52">
        <v>3635.9387999999999</v>
      </c>
      <c r="W99" s="52">
        <v>94461.690023999996</v>
      </c>
      <c r="X99" s="52">
        <v>134457.01682399999</v>
      </c>
      <c r="Y99" s="23" t="s">
        <v>5800</v>
      </c>
      <c r="Z99" s="23" t="s">
        <v>5895</v>
      </c>
      <c r="AA99" s="23" t="s">
        <v>5896</v>
      </c>
      <c r="AB99" s="33">
        <v>292111705745</v>
      </c>
      <c r="AC99" s="33" t="s">
        <v>5897</v>
      </c>
      <c r="AD99" s="48">
        <v>44527</v>
      </c>
      <c r="AE99" s="39">
        <v>44519</v>
      </c>
      <c r="AF99" s="53" t="e">
        <v>#N/A</v>
      </c>
      <c r="AG99" s="53" t="e">
        <v>#N/A</v>
      </c>
      <c r="AH99" s="39" t="e">
        <v>#N/A</v>
      </c>
      <c r="AI99" s="23" t="s">
        <v>51</v>
      </c>
      <c r="AJ99" s="54"/>
      <c r="AK99" s="55"/>
      <c r="AL99" s="56"/>
      <c r="AM99" s="57"/>
      <c r="AN99" s="33"/>
      <c r="AO99" s="48"/>
      <c r="AP99" s="23">
        <v>2000</v>
      </c>
      <c r="AQ99" s="23" t="s">
        <v>52</v>
      </c>
      <c r="AR99" s="23" t="s">
        <v>5896</v>
      </c>
      <c r="AS99" s="38" t="s">
        <v>53</v>
      </c>
      <c r="AT99" s="23"/>
      <c r="AU99" s="23" t="s">
        <v>239</v>
      </c>
      <c r="AV99" s="99">
        <v>19</v>
      </c>
      <c r="AW99" s="101">
        <v>484791.84999999899</v>
      </c>
      <c r="AX99" s="29" t="s">
        <v>5711</v>
      </c>
      <c r="AY99" s="29"/>
      <c r="AZ99" s="21"/>
      <c r="BA99">
        <f t="shared" si="24"/>
        <v>1119</v>
      </c>
      <c r="BB99" s="115" t="s">
        <v>6983</v>
      </c>
      <c r="BC99" s="105">
        <f t="shared" si="16"/>
        <v>25515.360526315737</v>
      </c>
      <c r="BD99" s="116">
        <f t="shared" si="17"/>
        <v>44501</v>
      </c>
      <c r="BE99" s="141" t="s">
        <v>8477</v>
      </c>
      <c r="BF99">
        <f>MATCH(BE99,'Cat-4'!$A:$A,0)</f>
        <v>722</v>
      </c>
      <c r="BG99">
        <f>MATCH(BD99,'Cat-4'!$1:$1,0)</f>
        <v>119</v>
      </c>
      <c r="BH99">
        <f>INDEX('Cat-4'!$1:$1048576,'NSS + ACT'!BF99,'NSS + ACT'!BG99)</f>
        <v>120.8</v>
      </c>
      <c r="BI99">
        <f>MATCH($BI$1,'Cat-4'!$1:$1,0)</f>
        <v>153</v>
      </c>
      <c r="BJ99">
        <f>INDEX('Cat-4'!$1:$1048576,'NSS + ACT'!BF99,'NSS + ACT'!BI99)</f>
        <v>130.80000000000001</v>
      </c>
      <c r="BK99" s="126">
        <f t="shared" si="18"/>
        <v>1.0827814569536425</v>
      </c>
      <c r="BL99">
        <f t="shared" si="19"/>
        <v>1139</v>
      </c>
      <c r="BM99" s="126">
        <f t="shared" si="20"/>
        <v>37.966666666666669</v>
      </c>
      <c r="BN99" s="126" t="s">
        <v>8785</v>
      </c>
      <c r="BO99" s="126">
        <f>MATCH(BB99,Sheet3!$D$4:$D$8,0)</f>
        <v>2</v>
      </c>
      <c r="BP99" s="126">
        <f>MATCH(BN99,Sheet3!$E$4:$H$4,0)</f>
        <v>4</v>
      </c>
      <c r="BQ99" s="132">
        <f>INDEX(Sheet3!$D$4:$H$8,'NSS + ACT'!BO99,'NSS + ACT'!BP99)</f>
        <v>0.1</v>
      </c>
      <c r="BR99" s="105">
        <f t="shared" si="21"/>
        <v>524923.62566225056</v>
      </c>
      <c r="BS99" s="162">
        <f t="shared" si="22"/>
        <v>0.1</v>
      </c>
      <c r="BT99" s="105">
        <f t="shared" si="23"/>
        <v>472431.2630960255</v>
      </c>
    </row>
    <row r="100" spans="1:72">
      <c r="A100" s="18">
        <f t="shared" si="13"/>
        <v>97</v>
      </c>
      <c r="B100" s="61">
        <v>291700901800</v>
      </c>
      <c r="C100" s="39">
        <v>42793</v>
      </c>
      <c r="D100" s="22" t="s">
        <v>166</v>
      </c>
      <c r="E100" s="22" t="s">
        <v>1933</v>
      </c>
      <c r="F100" s="110">
        <v>2</v>
      </c>
      <c r="G100" s="23" t="s">
        <v>119</v>
      </c>
      <c r="H100" s="52">
        <v>241398.17</v>
      </c>
      <c r="I100" s="30"/>
      <c r="J100" s="109">
        <v>482796.34</v>
      </c>
      <c r="K100" s="23">
        <v>84819090</v>
      </c>
      <c r="L100" s="26">
        <v>7.4999999999999997E-2</v>
      </c>
      <c r="M100" s="40">
        <v>0</v>
      </c>
      <c r="N100" s="62">
        <v>0</v>
      </c>
      <c r="O100" s="52">
        <v>0</v>
      </c>
      <c r="P100" s="26">
        <v>0.1</v>
      </c>
      <c r="Q100" s="52">
        <v>0</v>
      </c>
      <c r="R100" s="63">
        <v>0.18</v>
      </c>
      <c r="S100" s="23" t="s">
        <v>849</v>
      </c>
      <c r="T100" s="52">
        <v>36209.7255</v>
      </c>
      <c r="U100" s="52">
        <v>0</v>
      </c>
      <c r="V100" s="52">
        <v>3620.9725500000004</v>
      </c>
      <c r="W100" s="52">
        <v>94072.866848999998</v>
      </c>
      <c r="X100" s="52">
        <v>133903.56489899999</v>
      </c>
      <c r="Y100" s="23" t="s">
        <v>1807</v>
      </c>
      <c r="Z100" s="23" t="s">
        <v>1934</v>
      </c>
      <c r="AA100" s="23" t="s">
        <v>1935</v>
      </c>
      <c r="AB100" s="33">
        <v>291700901800</v>
      </c>
      <c r="AC100" s="33" t="s">
        <v>1936</v>
      </c>
      <c r="AD100" s="48">
        <v>42793</v>
      </c>
      <c r="AE100" s="39">
        <v>42766</v>
      </c>
      <c r="AF100" s="53" t="e">
        <v>#N/A</v>
      </c>
      <c r="AG100" s="53" t="e">
        <v>#N/A</v>
      </c>
      <c r="AH100" s="39" t="e">
        <v>#N/A</v>
      </c>
      <c r="AI100" s="23" t="s">
        <v>51</v>
      </c>
      <c r="AJ100" s="54"/>
      <c r="AK100" s="55"/>
      <c r="AL100" s="56"/>
      <c r="AM100" s="57"/>
      <c r="AN100" s="33"/>
      <c r="AO100" s="48"/>
      <c r="AP100" s="23">
        <v>2000</v>
      </c>
      <c r="AQ100" s="23" t="s">
        <v>64</v>
      </c>
      <c r="AR100" s="23" t="s">
        <v>1935</v>
      </c>
      <c r="AS100" s="38" t="s">
        <v>53</v>
      </c>
      <c r="AT100" s="23"/>
      <c r="AU100" s="64" t="s">
        <v>167</v>
      </c>
      <c r="AV100" s="99">
        <v>2</v>
      </c>
      <c r="AW100" s="102">
        <v>482796.34</v>
      </c>
      <c r="AX100" s="29" t="s">
        <v>701</v>
      </c>
      <c r="AY100" s="29"/>
      <c r="AZ100" s="25" t="s">
        <v>702</v>
      </c>
      <c r="BA100">
        <f t="shared" si="24"/>
        <v>2872</v>
      </c>
      <c r="BB100" s="115" t="s">
        <v>6983</v>
      </c>
      <c r="BC100" s="105">
        <f t="shared" si="16"/>
        <v>241398.17</v>
      </c>
      <c r="BD100" s="116">
        <f t="shared" si="17"/>
        <v>42736</v>
      </c>
      <c r="BE100" s="141" t="s">
        <v>8477</v>
      </c>
      <c r="BF100">
        <f>MATCH(BE100,'Cat-4'!$A:$A,0)</f>
        <v>722</v>
      </c>
      <c r="BG100">
        <f>MATCH(BD100,'Cat-4'!$1:$1,0)</f>
        <v>61</v>
      </c>
      <c r="BH100">
        <f>INDEX('Cat-4'!$1:$1048576,'NSS + ACT'!BF100,'NSS + ACT'!BG100)</f>
        <v>108.1</v>
      </c>
      <c r="BI100">
        <f>MATCH($BI$1,'Cat-4'!$1:$1,0)</f>
        <v>153</v>
      </c>
      <c r="BJ100">
        <f>INDEX('Cat-4'!$1:$1048576,'NSS + ACT'!BF100,'NSS + ACT'!BI100)</f>
        <v>130.80000000000001</v>
      </c>
      <c r="BK100" s="126">
        <f t="shared" si="18"/>
        <v>1.2099907493061981</v>
      </c>
      <c r="BL100">
        <f t="shared" si="19"/>
        <v>2904</v>
      </c>
      <c r="BM100" s="126">
        <f t="shared" si="20"/>
        <v>96.8</v>
      </c>
      <c r="BN100" s="126" t="s">
        <v>8785</v>
      </c>
      <c r="BO100" s="126">
        <f>MATCH(BB100,Sheet3!$D$4:$D$8,0)</f>
        <v>2</v>
      </c>
      <c r="BP100" s="126">
        <f>MATCH(BN100,Sheet3!$E$4:$H$4,0)</f>
        <v>4</v>
      </c>
      <c r="BQ100" s="132">
        <f>INDEX(Sheet3!$D$4:$H$8,'NSS + ACT'!BO100,'NSS + ACT'!BP100)</f>
        <v>0.1</v>
      </c>
      <c r="BR100" s="105">
        <f t="shared" si="21"/>
        <v>584179.10519888997</v>
      </c>
      <c r="BS100" s="162">
        <f t="shared" si="22"/>
        <v>0.1</v>
      </c>
      <c r="BT100" s="105">
        <f t="shared" si="23"/>
        <v>525761.194679001</v>
      </c>
    </row>
    <row r="101" spans="1:72">
      <c r="A101" s="18">
        <f t="shared" si="13"/>
        <v>98</v>
      </c>
      <c r="B101" s="61">
        <v>171602006796</v>
      </c>
      <c r="C101" s="39">
        <v>42605</v>
      </c>
      <c r="D101" s="22" t="s">
        <v>257</v>
      </c>
      <c r="E101" s="22" t="s">
        <v>3551</v>
      </c>
      <c r="F101" s="110">
        <v>35</v>
      </c>
      <c r="G101" s="23" t="s">
        <v>49</v>
      </c>
      <c r="H101" s="52">
        <v>6486.8377142857144</v>
      </c>
      <c r="I101" s="30"/>
      <c r="J101" s="109">
        <v>227039.32</v>
      </c>
      <c r="K101" s="23">
        <v>85044090</v>
      </c>
      <c r="L101" s="26">
        <v>0.2</v>
      </c>
      <c r="M101" s="40">
        <v>0</v>
      </c>
      <c r="N101" s="62">
        <v>0</v>
      </c>
      <c r="O101" s="52">
        <v>0</v>
      </c>
      <c r="P101" s="26">
        <v>0.1</v>
      </c>
      <c r="Q101" s="52">
        <v>0</v>
      </c>
      <c r="R101" s="63">
        <v>0.18</v>
      </c>
      <c r="S101" s="23" t="s">
        <v>969</v>
      </c>
      <c r="T101" s="52">
        <v>45407.864000000001</v>
      </c>
      <c r="U101" s="52">
        <v>0</v>
      </c>
      <c r="V101" s="52">
        <v>4540.7864</v>
      </c>
      <c r="W101" s="52">
        <v>49857.834671999997</v>
      </c>
      <c r="X101" s="52">
        <v>99806.485071999996</v>
      </c>
      <c r="Y101" s="23" t="s">
        <v>3431</v>
      </c>
      <c r="Z101" s="23" t="s">
        <v>3552</v>
      </c>
      <c r="AA101" s="23" t="s">
        <v>3553</v>
      </c>
      <c r="AB101" s="33" t="e">
        <v>#N/A</v>
      </c>
      <c r="AC101" s="33" t="e">
        <v>#N/A</v>
      </c>
      <c r="AD101" s="39" t="e">
        <v>#N/A</v>
      </c>
      <c r="AE101" s="39">
        <v>42585</v>
      </c>
      <c r="AF101" s="53">
        <v>171602006796</v>
      </c>
      <c r="AG101" s="53" t="s">
        <v>2701</v>
      </c>
      <c r="AH101" s="39">
        <v>42605</v>
      </c>
      <c r="AI101" s="23" t="s">
        <v>385</v>
      </c>
      <c r="AJ101" s="59"/>
      <c r="AK101" s="59"/>
      <c r="AL101" s="48"/>
      <c r="AM101" s="60"/>
      <c r="AN101" s="33"/>
      <c r="AO101" s="48"/>
      <c r="AP101" s="23">
        <v>2000</v>
      </c>
      <c r="AQ101" s="23" t="s">
        <v>64</v>
      </c>
      <c r="AR101" s="23" t="s">
        <v>3553</v>
      </c>
      <c r="AS101" s="38" t="s">
        <v>53</v>
      </c>
      <c r="AT101" s="23" t="s">
        <v>522</v>
      </c>
      <c r="AU101" s="64">
        <v>2016600102</v>
      </c>
      <c r="AV101" s="99">
        <v>35</v>
      </c>
      <c r="AW101" s="102">
        <v>477090.21999999898</v>
      </c>
      <c r="AX101" s="29" t="s">
        <v>701</v>
      </c>
      <c r="AY101" s="29"/>
      <c r="AZ101" s="25">
        <v>1</v>
      </c>
      <c r="BA101">
        <f t="shared" si="24"/>
        <v>3053</v>
      </c>
      <c r="BB101" t="s">
        <v>6985</v>
      </c>
      <c r="BC101" s="105">
        <f t="shared" si="16"/>
        <v>13631.149142857113</v>
      </c>
      <c r="BD101" s="116">
        <f t="shared" si="17"/>
        <v>42583</v>
      </c>
      <c r="BE101" s="141" t="s">
        <v>8312</v>
      </c>
      <c r="BF101">
        <f>MATCH(BE101,'Cat-4'!$A:$A,0)</f>
        <v>639</v>
      </c>
      <c r="BG101">
        <f>MATCH(BD101,'Cat-4'!$1:$1,0)</f>
        <v>56</v>
      </c>
      <c r="BH101">
        <f>INDEX('Cat-4'!$1:$1048576,'NSS + ACT'!BF101,'NSS + ACT'!BG101)</f>
        <v>108.8</v>
      </c>
      <c r="BI101">
        <f>MATCH($BI$1,'Cat-4'!$1:$1,0)</f>
        <v>153</v>
      </c>
      <c r="BJ101">
        <f>INDEX('Cat-4'!$1:$1048576,'NSS + ACT'!BF101,'NSS + ACT'!BI101)</f>
        <v>121.7</v>
      </c>
      <c r="BK101" s="126">
        <f t="shared" si="18"/>
        <v>1.1185661764705883</v>
      </c>
      <c r="BL101">
        <f t="shared" si="19"/>
        <v>3057</v>
      </c>
      <c r="BM101" s="126">
        <f t="shared" si="20"/>
        <v>101.9</v>
      </c>
      <c r="BN101" s="126" t="s">
        <v>8785</v>
      </c>
      <c r="BO101" s="126">
        <f>MATCH(BB101,Sheet3!$D$4:$D$8,0)</f>
        <v>5</v>
      </c>
      <c r="BP101" s="126">
        <f>MATCH(BN101,Sheet3!$E$4:$H$4,0)</f>
        <v>4</v>
      </c>
      <c r="BQ101" s="132">
        <f>INDEX(Sheet3!$D$4:$H$8,'NSS + ACT'!BO101,'NSS + ACT'!BP101)</f>
        <v>0.4</v>
      </c>
      <c r="BR101" s="105">
        <f t="shared" si="21"/>
        <v>533656.98321691062</v>
      </c>
      <c r="BS101" s="162">
        <f t="shared" si="22"/>
        <v>0.4</v>
      </c>
      <c r="BT101" s="105">
        <f t="shared" si="23"/>
        <v>320194.18993014639</v>
      </c>
    </row>
    <row r="102" spans="1:72">
      <c r="A102" s="18">
        <f t="shared" si="13"/>
        <v>99</v>
      </c>
      <c r="B102" s="61">
        <v>291807823952</v>
      </c>
      <c r="C102" s="39">
        <v>43354</v>
      </c>
      <c r="D102" s="22" t="s">
        <v>600</v>
      </c>
      <c r="E102" s="22" t="s">
        <v>4641</v>
      </c>
      <c r="F102" s="107">
        <v>3360</v>
      </c>
      <c r="G102" s="23" t="s">
        <v>4631</v>
      </c>
      <c r="H102" s="52">
        <v>141</v>
      </c>
      <c r="I102" s="30"/>
      <c r="J102" s="109">
        <v>473760</v>
      </c>
      <c r="K102" s="23" t="s">
        <v>4632</v>
      </c>
      <c r="L102" s="26">
        <v>0.05</v>
      </c>
      <c r="M102" s="40">
        <v>0</v>
      </c>
      <c r="N102" s="62">
        <v>0</v>
      </c>
      <c r="O102" s="52">
        <v>0</v>
      </c>
      <c r="P102" s="26">
        <v>0.1</v>
      </c>
      <c r="Q102" s="52">
        <v>0</v>
      </c>
      <c r="R102" s="63">
        <v>0.18</v>
      </c>
      <c r="S102" s="23" t="s">
        <v>4633</v>
      </c>
      <c r="T102" s="52">
        <v>23688</v>
      </c>
      <c r="U102" s="52">
        <v>0</v>
      </c>
      <c r="V102" s="52">
        <v>2368.8000000000002</v>
      </c>
      <c r="W102" s="52">
        <v>89967.02399999999</v>
      </c>
      <c r="X102" s="52">
        <v>116023.82399999999</v>
      </c>
      <c r="Y102" s="23" t="s">
        <v>4433</v>
      </c>
      <c r="Z102" s="23" t="s">
        <v>4642</v>
      </c>
      <c r="AA102" s="23" t="s">
        <v>4643</v>
      </c>
      <c r="AB102" s="33">
        <v>291807823952</v>
      </c>
      <c r="AC102" s="33" t="s">
        <v>4644</v>
      </c>
      <c r="AD102" s="39">
        <v>43354</v>
      </c>
      <c r="AE102" s="39">
        <v>43353</v>
      </c>
      <c r="AF102" s="53" t="e">
        <v>#N/A</v>
      </c>
      <c r="AG102" s="53" t="e">
        <v>#N/A</v>
      </c>
      <c r="AH102" s="39" t="e">
        <v>#N/A</v>
      </c>
      <c r="AI102" s="23" t="s">
        <v>51</v>
      </c>
      <c r="AJ102" s="59"/>
      <c r="AK102" s="59"/>
      <c r="AL102" s="48"/>
      <c r="AM102" s="60"/>
      <c r="AN102" s="33"/>
      <c r="AO102" s="48"/>
      <c r="AP102" s="23">
        <v>2000</v>
      </c>
      <c r="AQ102" s="23" t="s">
        <v>52</v>
      </c>
      <c r="AR102" s="23" t="s">
        <v>4643</v>
      </c>
      <c r="AS102" s="38" t="s">
        <v>53</v>
      </c>
      <c r="AT102" s="23"/>
      <c r="AU102" s="64">
        <v>4540158430</v>
      </c>
      <c r="AV102" s="99">
        <v>3360</v>
      </c>
      <c r="AW102" s="102">
        <v>473760</v>
      </c>
      <c r="AX102" s="29" t="s">
        <v>701</v>
      </c>
      <c r="AY102" s="29"/>
      <c r="AZ102" s="25" t="s">
        <v>3564</v>
      </c>
      <c r="BA102">
        <f t="shared" si="24"/>
        <v>2285</v>
      </c>
      <c r="BB102" s="115" t="s">
        <v>6986</v>
      </c>
      <c r="BC102" s="105">
        <f t="shared" si="16"/>
        <v>141</v>
      </c>
      <c r="BD102" s="116">
        <f t="shared" si="17"/>
        <v>43344</v>
      </c>
      <c r="BE102" s="141" t="s">
        <v>7762</v>
      </c>
      <c r="BF102">
        <f>MATCH(BE102,'Cat-4'!$A:$A,0)</f>
        <v>364</v>
      </c>
      <c r="BG102">
        <f>MATCH(BD102,'Cat-4'!$1:$1,0)</f>
        <v>81</v>
      </c>
      <c r="BH102">
        <f>INDEX('Cat-4'!$1:$1048576,'NSS + ACT'!BF102,'NSS + ACT'!BG102)</f>
        <v>119.6</v>
      </c>
      <c r="BI102">
        <f>MATCH($BI$1,'Cat-4'!$1:$1,0)</f>
        <v>153</v>
      </c>
      <c r="BJ102">
        <f>INDEX('Cat-4'!$1:$1048576,'NSS + ACT'!BF102,'NSS + ACT'!BI102)</f>
        <v>136.4</v>
      </c>
      <c r="BK102" s="126">
        <f t="shared" si="18"/>
        <v>1.1404682274247493</v>
      </c>
      <c r="BL102">
        <f t="shared" si="19"/>
        <v>2296</v>
      </c>
      <c r="BM102" s="126">
        <f t="shared" si="20"/>
        <v>76.533333333333331</v>
      </c>
      <c r="BN102" s="126" t="s">
        <v>8785</v>
      </c>
      <c r="BO102" s="126">
        <f>MATCH(BB102,Sheet3!$D$4:$D$8,0)</f>
        <v>3</v>
      </c>
      <c r="BP102" s="126">
        <f>MATCH(BN102,Sheet3!$E$4:$H$4,0)</f>
        <v>4</v>
      </c>
      <c r="BQ102" s="132">
        <f>INDEX(Sheet3!$D$4:$H$8,'NSS + ACT'!BO102,'NSS + ACT'!BP102)</f>
        <v>0.5</v>
      </c>
      <c r="BR102" s="105">
        <f t="shared" si="21"/>
        <v>540308.22742474917</v>
      </c>
      <c r="BS102" s="162">
        <f t="shared" si="22"/>
        <v>0.5</v>
      </c>
      <c r="BT102" s="105">
        <f t="shared" si="23"/>
        <v>270154.11371237459</v>
      </c>
    </row>
    <row r="103" spans="1:72">
      <c r="A103" s="18">
        <f t="shared" si="13"/>
        <v>100</v>
      </c>
      <c r="B103" s="33">
        <v>171700744132</v>
      </c>
      <c r="C103" s="39">
        <v>42823</v>
      </c>
      <c r="D103" s="22" t="s">
        <v>462</v>
      </c>
      <c r="E103" s="22" t="s">
        <v>6059</v>
      </c>
      <c r="F103" s="110">
        <v>3</v>
      </c>
      <c r="G103" s="23" t="s">
        <v>119</v>
      </c>
      <c r="H103" s="52">
        <v>1136</v>
      </c>
      <c r="I103" s="30"/>
      <c r="J103" s="109">
        <v>3408</v>
      </c>
      <c r="K103" s="36">
        <v>84119900</v>
      </c>
      <c r="L103" s="26">
        <v>0.1</v>
      </c>
      <c r="M103" s="26"/>
      <c r="N103" s="26">
        <v>0</v>
      </c>
      <c r="O103" s="60"/>
      <c r="P103" s="26">
        <v>0.1</v>
      </c>
      <c r="Q103" s="84"/>
      <c r="R103" s="26">
        <v>0.18</v>
      </c>
      <c r="S103" s="23" t="s">
        <v>4898</v>
      </c>
      <c r="T103" s="52">
        <v>340.8</v>
      </c>
      <c r="U103" s="52">
        <v>0</v>
      </c>
      <c r="V103" s="52">
        <v>34.080000000000005</v>
      </c>
      <c r="W103" s="52">
        <v>680.91840000000002</v>
      </c>
      <c r="X103" s="52">
        <v>1055.7984000000001</v>
      </c>
      <c r="Y103" s="23" t="s">
        <v>5950</v>
      </c>
      <c r="Z103" s="23" t="s">
        <v>6060</v>
      </c>
      <c r="AA103" s="23" t="s">
        <v>6061</v>
      </c>
      <c r="AB103" s="33" t="e">
        <v>#N/A</v>
      </c>
      <c r="AC103" s="33" t="e">
        <v>#N/A</v>
      </c>
      <c r="AD103" s="39" t="e">
        <v>#N/A</v>
      </c>
      <c r="AE103" s="39">
        <v>42815</v>
      </c>
      <c r="AF103" s="53">
        <v>171700744132</v>
      </c>
      <c r="AG103" s="53" t="s">
        <v>3771</v>
      </c>
      <c r="AH103" s="39">
        <v>42823</v>
      </c>
      <c r="AI103" s="23" t="s">
        <v>385</v>
      </c>
      <c r="AJ103" s="59"/>
      <c r="AK103" s="59"/>
      <c r="AL103" s="48"/>
      <c r="AM103" s="60"/>
      <c r="AN103" s="33"/>
      <c r="AO103" s="48"/>
      <c r="AP103" s="23">
        <v>2000</v>
      </c>
      <c r="AQ103" s="23" t="s">
        <v>52</v>
      </c>
      <c r="AR103" s="23" t="s">
        <v>6061</v>
      </c>
      <c r="AS103" s="38" t="s">
        <v>53</v>
      </c>
      <c r="AT103" s="23"/>
      <c r="AU103" s="23">
        <v>1007462052</v>
      </c>
      <c r="AV103" s="99">
        <v>3</v>
      </c>
      <c r="AW103" s="101">
        <v>466070.90999999898</v>
      </c>
      <c r="AX103" s="29" t="s">
        <v>5711</v>
      </c>
      <c r="AY103" s="29"/>
      <c r="AZ103" s="21"/>
      <c r="BA103">
        <f t="shared" si="24"/>
        <v>2823</v>
      </c>
      <c r="BB103" s="115" t="s">
        <v>6987</v>
      </c>
      <c r="BC103" s="105">
        <f t="shared" si="16"/>
        <v>155356.96999999965</v>
      </c>
      <c r="BD103" s="116">
        <f t="shared" si="17"/>
        <v>42795</v>
      </c>
      <c r="BE103" s="141" t="s">
        <v>8366</v>
      </c>
      <c r="BF103">
        <f>MATCH(BE103,'Cat-4'!$A:$A,0)</f>
        <v>666</v>
      </c>
      <c r="BG103">
        <f>MATCH(BD103,'Cat-4'!$1:$1,0)</f>
        <v>63</v>
      </c>
      <c r="BH103">
        <f>INDEX('Cat-4'!$1:$1048576,'NSS + ACT'!BF103,'NSS + ACT'!BG103)</f>
        <v>108</v>
      </c>
      <c r="BI103">
        <f>MATCH($BI$1,'Cat-4'!$1:$1,0)</f>
        <v>153</v>
      </c>
      <c r="BJ103">
        <f>INDEX('Cat-4'!$1:$1048576,'NSS + ACT'!BF103,'NSS + ACT'!BI103)</f>
        <v>133.4</v>
      </c>
      <c r="BK103" s="126">
        <f t="shared" si="18"/>
        <v>1.2351851851851852</v>
      </c>
      <c r="BL103">
        <f t="shared" si="19"/>
        <v>2845</v>
      </c>
      <c r="BM103" s="126">
        <f t="shared" si="20"/>
        <v>94.833333333333329</v>
      </c>
      <c r="BN103" s="126" t="s">
        <v>8785</v>
      </c>
      <c r="BO103" s="126">
        <f>MATCH(BB103,Sheet3!$D$4:$D$8,0)</f>
        <v>4</v>
      </c>
      <c r="BP103" s="126">
        <f>MATCH(BN103,Sheet3!$E$4:$H$4,0)</f>
        <v>4</v>
      </c>
      <c r="BQ103" s="132">
        <f>INDEX(Sheet3!$D$4:$H$8,'NSS + ACT'!BO103,'NSS + ACT'!BP103)</f>
        <v>0.2</v>
      </c>
      <c r="BR103" s="105">
        <f t="shared" si="21"/>
        <v>575683.88327777653</v>
      </c>
      <c r="BS103" s="162">
        <f t="shared" si="22"/>
        <v>0.2</v>
      </c>
      <c r="BT103" s="105">
        <f t="shared" si="23"/>
        <v>460547.10662222124</v>
      </c>
    </row>
    <row r="104" spans="1:72">
      <c r="A104" s="18">
        <f t="shared" si="13"/>
        <v>101</v>
      </c>
      <c r="B104" s="61">
        <v>172001293376</v>
      </c>
      <c r="C104" s="39">
        <v>44025</v>
      </c>
      <c r="D104" s="22" t="s">
        <v>613</v>
      </c>
      <c r="E104" s="22" t="s">
        <v>1365</v>
      </c>
      <c r="F104" s="110">
        <v>101</v>
      </c>
      <c r="G104" s="23" t="s">
        <v>49</v>
      </c>
      <c r="H104" s="52">
        <v>4554.4615841584155</v>
      </c>
      <c r="I104" s="30"/>
      <c r="J104" s="109">
        <v>460000.62</v>
      </c>
      <c r="K104" s="23">
        <v>68061000</v>
      </c>
      <c r="L104" s="26">
        <v>0.1</v>
      </c>
      <c r="M104" s="40">
        <v>0</v>
      </c>
      <c r="N104" s="62">
        <v>0</v>
      </c>
      <c r="O104" s="52">
        <v>0</v>
      </c>
      <c r="P104" s="26">
        <v>0.1</v>
      </c>
      <c r="Q104" s="52">
        <v>0</v>
      </c>
      <c r="R104" s="63">
        <v>0.18</v>
      </c>
      <c r="S104" s="23" t="s">
        <v>1352</v>
      </c>
      <c r="T104" s="52">
        <v>46000.062000000005</v>
      </c>
      <c r="U104" s="52">
        <v>0</v>
      </c>
      <c r="V104" s="52">
        <v>4600.0062000000007</v>
      </c>
      <c r="W104" s="52">
        <v>91908.123875999998</v>
      </c>
      <c r="X104" s="52">
        <v>142508.19207600001</v>
      </c>
      <c r="Y104" s="23" t="s">
        <v>1335</v>
      </c>
      <c r="Z104" s="23" t="s">
        <v>1366</v>
      </c>
      <c r="AA104" s="23" t="s">
        <v>1367</v>
      </c>
      <c r="AB104" s="33" t="e">
        <v>#N/A</v>
      </c>
      <c r="AC104" s="33" t="e">
        <v>#N/A</v>
      </c>
      <c r="AD104" s="48" t="e">
        <v>#N/A</v>
      </c>
      <c r="AE104" s="39">
        <v>43979</v>
      </c>
      <c r="AF104" s="53">
        <v>172001293376</v>
      </c>
      <c r="AG104" s="53" t="s">
        <v>1355</v>
      </c>
      <c r="AH104" s="39">
        <v>44025</v>
      </c>
      <c r="AI104" s="23" t="s">
        <v>385</v>
      </c>
      <c r="AJ104" s="54"/>
      <c r="AK104" s="55"/>
      <c r="AL104" s="56"/>
      <c r="AM104" s="57"/>
      <c r="AN104" s="33"/>
      <c r="AO104" s="48"/>
      <c r="AP104" s="23">
        <v>2000</v>
      </c>
      <c r="AQ104" s="23" t="s">
        <v>52</v>
      </c>
      <c r="AR104" s="23" t="s">
        <v>1367</v>
      </c>
      <c r="AS104" s="38" t="s">
        <v>53</v>
      </c>
      <c r="AT104" s="23"/>
      <c r="AU104" s="64">
        <v>90492117</v>
      </c>
      <c r="AV104" s="99">
        <v>101</v>
      </c>
      <c r="AW104" s="102">
        <v>460000.62</v>
      </c>
      <c r="AX104" s="29" t="s">
        <v>701</v>
      </c>
      <c r="AY104" s="29"/>
      <c r="AZ104" s="25" t="s">
        <v>1350</v>
      </c>
      <c r="BA104">
        <f t="shared" si="24"/>
        <v>1659</v>
      </c>
      <c r="BB104" s="115" t="s">
        <v>6983</v>
      </c>
      <c r="BC104" s="105">
        <f t="shared" si="16"/>
        <v>4554.4615841584155</v>
      </c>
      <c r="BD104" s="116">
        <f t="shared" si="17"/>
        <v>43952</v>
      </c>
      <c r="BE104" s="141" t="s">
        <v>8477</v>
      </c>
      <c r="BF104">
        <f>MATCH(BE104,'Cat-4'!$A:$A,0)</f>
        <v>722</v>
      </c>
      <c r="BG104">
        <f>MATCH(BD104,'Cat-4'!$1:$1,0)</f>
        <v>101</v>
      </c>
      <c r="BH104">
        <f>INDEX('Cat-4'!$1:$1048576,'NSS + ACT'!BF104,'NSS + ACT'!BG104)</f>
        <v>112.9</v>
      </c>
      <c r="BI104">
        <f>MATCH($BI$1,'Cat-4'!$1:$1,0)</f>
        <v>153</v>
      </c>
      <c r="BJ104">
        <f>INDEX('Cat-4'!$1:$1048576,'NSS + ACT'!BF104,'NSS + ACT'!BI104)</f>
        <v>130.80000000000001</v>
      </c>
      <c r="BK104" s="126">
        <f t="shared" si="18"/>
        <v>1.1585473870682019</v>
      </c>
      <c r="BL104">
        <f t="shared" si="19"/>
        <v>1688</v>
      </c>
      <c r="BM104" s="126">
        <f t="shared" si="20"/>
        <v>56.266666666666666</v>
      </c>
      <c r="BN104" s="126" t="s">
        <v>8785</v>
      </c>
      <c r="BO104" s="126">
        <f>MATCH(BB104,Sheet3!$D$4:$D$8,0)</f>
        <v>2</v>
      </c>
      <c r="BP104" s="126">
        <f>MATCH(BN104,Sheet3!$E$4:$H$4,0)</f>
        <v>4</v>
      </c>
      <c r="BQ104" s="132">
        <f>INDEX(Sheet3!$D$4:$H$8,'NSS + ACT'!BO104,'NSS + ACT'!BP104)</f>
        <v>0.1</v>
      </c>
      <c r="BR104" s="105">
        <f t="shared" si="21"/>
        <v>532932.51635075291</v>
      </c>
      <c r="BS104" s="162">
        <f t="shared" si="22"/>
        <v>0.1</v>
      </c>
      <c r="BT104" s="105">
        <f t="shared" si="23"/>
        <v>479639.26471567765</v>
      </c>
    </row>
    <row r="105" spans="1:72">
      <c r="A105" s="18">
        <f t="shared" si="13"/>
        <v>102</v>
      </c>
      <c r="B105" s="61">
        <v>291603490393</v>
      </c>
      <c r="C105" s="39">
        <v>42585</v>
      </c>
      <c r="D105" s="22" t="s">
        <v>73</v>
      </c>
      <c r="E105" s="22" t="s">
        <v>839</v>
      </c>
      <c r="F105" s="110">
        <v>4</v>
      </c>
      <c r="G105" s="23" t="s">
        <v>49</v>
      </c>
      <c r="H105" s="52">
        <v>114956.89750000001</v>
      </c>
      <c r="I105" s="30"/>
      <c r="J105" s="109">
        <v>459827.59</v>
      </c>
      <c r="K105" s="23">
        <v>84149019</v>
      </c>
      <c r="L105" s="26">
        <v>7.4999999999999997E-2</v>
      </c>
      <c r="M105" s="40">
        <v>0</v>
      </c>
      <c r="N105" s="62">
        <v>0</v>
      </c>
      <c r="O105" s="52">
        <v>0</v>
      </c>
      <c r="P105" s="26">
        <v>0.1</v>
      </c>
      <c r="Q105" s="52">
        <v>0</v>
      </c>
      <c r="R105" s="63">
        <v>0.18</v>
      </c>
      <c r="S105" s="23" t="s">
        <v>717</v>
      </c>
      <c r="T105" s="52">
        <v>34487.06925</v>
      </c>
      <c r="U105" s="52">
        <v>0</v>
      </c>
      <c r="V105" s="52">
        <v>3448.7069250000004</v>
      </c>
      <c r="W105" s="52">
        <v>89597.405911499998</v>
      </c>
      <c r="X105" s="52">
        <v>127533.18208649999</v>
      </c>
      <c r="Y105" s="23" t="s">
        <v>697</v>
      </c>
      <c r="Z105" s="23" t="s">
        <v>840</v>
      </c>
      <c r="AA105" s="23" t="s">
        <v>841</v>
      </c>
      <c r="AB105" s="33">
        <v>291603490393</v>
      </c>
      <c r="AC105" s="33" t="s">
        <v>842</v>
      </c>
      <c r="AD105" s="48">
        <v>42585</v>
      </c>
      <c r="AE105" s="39">
        <v>42536</v>
      </c>
      <c r="AF105" s="53" t="e">
        <v>#N/A</v>
      </c>
      <c r="AG105" s="53" t="e">
        <v>#N/A</v>
      </c>
      <c r="AH105" s="39" t="e">
        <v>#N/A</v>
      </c>
      <c r="AI105" s="23" t="s">
        <v>51</v>
      </c>
      <c r="AJ105" s="54"/>
      <c r="AK105" s="55"/>
      <c r="AL105" s="56"/>
      <c r="AM105" s="57"/>
      <c r="AN105" s="33"/>
      <c r="AO105" s="48"/>
      <c r="AP105" s="23">
        <v>2000</v>
      </c>
      <c r="AQ105" s="23" t="s">
        <v>52</v>
      </c>
      <c r="AR105" s="23" t="s">
        <v>841</v>
      </c>
      <c r="AS105" s="38" t="s">
        <v>53</v>
      </c>
      <c r="AT105" s="23"/>
      <c r="AU105" s="64">
        <v>1118</v>
      </c>
      <c r="AV105" s="99">
        <v>4</v>
      </c>
      <c r="AW105" s="102">
        <v>459827.59</v>
      </c>
      <c r="AX105" s="29" t="s">
        <v>701</v>
      </c>
      <c r="AY105" s="29"/>
      <c r="AZ105" s="25" t="s">
        <v>702</v>
      </c>
      <c r="BA105">
        <f t="shared" si="24"/>
        <v>3102</v>
      </c>
      <c r="BB105" t="s">
        <v>6983</v>
      </c>
      <c r="BC105" s="105">
        <f t="shared" si="16"/>
        <v>114956.89750000001</v>
      </c>
      <c r="BD105" s="116">
        <f t="shared" si="17"/>
        <v>42522</v>
      </c>
      <c r="BE105" s="141" t="s">
        <v>8477</v>
      </c>
      <c r="BF105">
        <f>MATCH(BE105,'Cat-4'!$A:$A,0)</f>
        <v>722</v>
      </c>
      <c r="BG105">
        <f>MATCH(BD105,'Cat-4'!$1:$1,0)</f>
        <v>54</v>
      </c>
      <c r="BH105">
        <f>INDEX('Cat-4'!$1:$1048576,'NSS + ACT'!BF105,'NSS + ACT'!BG105)</f>
        <v>108</v>
      </c>
      <c r="BI105">
        <f>MATCH($BI$1,'Cat-4'!$1:$1,0)</f>
        <v>153</v>
      </c>
      <c r="BJ105">
        <f>INDEX('Cat-4'!$1:$1048576,'NSS + ACT'!BF105,'NSS + ACT'!BI105)</f>
        <v>130.80000000000001</v>
      </c>
      <c r="BK105" s="126">
        <f t="shared" si="18"/>
        <v>1.2111111111111112</v>
      </c>
      <c r="BL105">
        <f t="shared" si="19"/>
        <v>3118</v>
      </c>
      <c r="BM105" s="126">
        <f t="shared" si="20"/>
        <v>103.93333333333334</v>
      </c>
      <c r="BN105" s="126" t="s">
        <v>8785</v>
      </c>
      <c r="BO105" s="126">
        <f>MATCH(BB105,Sheet3!$D$4:$D$8,0)</f>
        <v>2</v>
      </c>
      <c r="BP105" s="126">
        <f>MATCH(BN105,Sheet3!$E$4:$H$4,0)</f>
        <v>4</v>
      </c>
      <c r="BQ105" s="132">
        <f>INDEX(Sheet3!$D$4:$H$8,'NSS + ACT'!BO105,'NSS + ACT'!BP105)</f>
        <v>0.1</v>
      </c>
      <c r="BR105" s="105">
        <f t="shared" si="21"/>
        <v>556902.30344444455</v>
      </c>
      <c r="BS105" s="162">
        <f t="shared" si="22"/>
        <v>0.1</v>
      </c>
      <c r="BT105" s="105">
        <f t="shared" si="23"/>
        <v>501212.0731000001</v>
      </c>
    </row>
    <row r="106" spans="1:72">
      <c r="A106" s="18">
        <f t="shared" ref="A106:A169" si="25">A105+1</f>
        <v>103</v>
      </c>
      <c r="B106" s="61">
        <v>171702612222</v>
      </c>
      <c r="C106" s="39">
        <v>43019</v>
      </c>
      <c r="D106" s="22" t="s">
        <v>93</v>
      </c>
      <c r="E106" s="22" t="s">
        <v>972</v>
      </c>
      <c r="F106" s="110">
        <v>11</v>
      </c>
      <c r="G106" s="23" t="s">
        <v>49</v>
      </c>
      <c r="H106" s="52">
        <v>41801.620000000003</v>
      </c>
      <c r="I106" s="30"/>
      <c r="J106" s="109">
        <v>459817.82</v>
      </c>
      <c r="K106" s="23">
        <v>85412900</v>
      </c>
      <c r="L106" s="66">
        <v>0</v>
      </c>
      <c r="M106" s="40">
        <v>0</v>
      </c>
      <c r="N106" s="62">
        <v>0</v>
      </c>
      <c r="O106" s="52">
        <v>0</v>
      </c>
      <c r="P106" s="66">
        <v>0</v>
      </c>
      <c r="Q106" s="52">
        <v>0</v>
      </c>
      <c r="R106" s="63">
        <v>0.18</v>
      </c>
      <c r="S106" s="23" t="s">
        <v>973</v>
      </c>
      <c r="T106" s="52">
        <v>0</v>
      </c>
      <c r="U106" s="52">
        <v>0</v>
      </c>
      <c r="V106" s="52">
        <v>0</v>
      </c>
      <c r="W106" s="52">
        <v>82767.207599999994</v>
      </c>
      <c r="X106" s="52">
        <v>82767.207599999994</v>
      </c>
      <c r="Y106" s="23" t="s">
        <v>850</v>
      </c>
      <c r="Z106" s="23" t="s">
        <v>974</v>
      </c>
      <c r="AA106" s="23" t="s">
        <v>975</v>
      </c>
      <c r="AB106" s="33" t="e">
        <v>#N/A</v>
      </c>
      <c r="AC106" s="33" t="e">
        <v>#N/A</v>
      </c>
      <c r="AD106" s="48" t="e">
        <v>#N/A</v>
      </c>
      <c r="AE106" s="39">
        <v>43003</v>
      </c>
      <c r="AF106" s="53">
        <v>171702612222</v>
      </c>
      <c r="AG106" s="53" t="s">
        <v>960</v>
      </c>
      <c r="AH106" s="39">
        <v>43019</v>
      </c>
      <c r="AI106" s="23" t="s">
        <v>385</v>
      </c>
      <c r="AJ106" s="54"/>
      <c r="AK106" s="55"/>
      <c r="AL106" s="56"/>
      <c r="AM106" s="57"/>
      <c r="AN106" s="33"/>
      <c r="AO106" s="48"/>
      <c r="AP106" s="23">
        <v>2000</v>
      </c>
      <c r="AQ106" s="23" t="s">
        <v>52</v>
      </c>
      <c r="AR106" s="23" t="s">
        <v>975</v>
      </c>
      <c r="AS106" s="38" t="s">
        <v>53</v>
      </c>
      <c r="AT106" s="23"/>
      <c r="AU106" s="64">
        <v>9061707572</v>
      </c>
      <c r="AV106" s="99">
        <v>11</v>
      </c>
      <c r="AW106" s="102">
        <v>459817.82</v>
      </c>
      <c r="AX106" s="29" t="s">
        <v>701</v>
      </c>
      <c r="AY106" s="29"/>
      <c r="AZ106" s="25" t="s">
        <v>951</v>
      </c>
      <c r="BA106">
        <f t="shared" si="24"/>
        <v>2635</v>
      </c>
      <c r="BB106" t="s">
        <v>6987</v>
      </c>
      <c r="BC106" s="105">
        <f t="shared" si="16"/>
        <v>41801.620000000003</v>
      </c>
      <c r="BD106" s="116">
        <f t="shared" si="17"/>
        <v>42979</v>
      </c>
      <c r="BE106" s="141" t="s">
        <v>8366</v>
      </c>
      <c r="BF106">
        <f>MATCH(BE106,'Cat-4'!$A:$A,0)</f>
        <v>666</v>
      </c>
      <c r="BG106">
        <f>MATCH(BD106,'Cat-4'!$1:$1,0)</f>
        <v>69</v>
      </c>
      <c r="BH106">
        <f>INDEX('Cat-4'!$1:$1048576,'NSS + ACT'!BF106,'NSS + ACT'!BG106)</f>
        <v>110.7</v>
      </c>
      <c r="BI106">
        <f>MATCH($BI$1,'Cat-4'!$1:$1,0)</f>
        <v>153</v>
      </c>
      <c r="BJ106">
        <f>INDEX('Cat-4'!$1:$1048576,'NSS + ACT'!BF106,'NSS + ACT'!BI106)</f>
        <v>133.4</v>
      </c>
      <c r="BK106" s="126">
        <f t="shared" si="18"/>
        <v>1.2050587172538392</v>
      </c>
      <c r="BL106">
        <f t="shared" si="19"/>
        <v>2661</v>
      </c>
      <c r="BM106" s="126">
        <f t="shared" si="20"/>
        <v>88.7</v>
      </c>
      <c r="BN106" s="126" t="s">
        <v>8785</v>
      </c>
      <c r="BO106" s="126">
        <f>MATCH(BB106,Sheet3!$D$4:$D$8,0)</f>
        <v>4</v>
      </c>
      <c r="BP106" s="126">
        <f>MATCH(BN106,Sheet3!$E$4:$H$4,0)</f>
        <v>4</v>
      </c>
      <c r="BQ106" s="132">
        <f>INDEX(Sheet3!$D$4:$H$8,'NSS + ACT'!BO106,'NSS + ACT'!BP106)</f>
        <v>0.2</v>
      </c>
      <c r="BR106" s="105">
        <f t="shared" si="21"/>
        <v>554107.47233965667</v>
      </c>
      <c r="BS106" s="162">
        <f t="shared" si="22"/>
        <v>0.2</v>
      </c>
      <c r="BT106" s="105">
        <f t="shared" si="23"/>
        <v>443285.97787172534</v>
      </c>
    </row>
    <row r="107" spans="1:72">
      <c r="A107" s="18">
        <f t="shared" si="25"/>
        <v>104</v>
      </c>
      <c r="B107" s="33">
        <v>292310198891</v>
      </c>
      <c r="C107" s="39">
        <v>45191</v>
      </c>
      <c r="D107" s="22" t="s">
        <v>306</v>
      </c>
      <c r="E107" s="22" t="s">
        <v>5032</v>
      </c>
      <c r="F107" s="110">
        <v>18</v>
      </c>
      <c r="G107" s="23" t="s">
        <v>119</v>
      </c>
      <c r="H107" s="58">
        <v>25433.333333333332</v>
      </c>
      <c r="I107" s="30"/>
      <c r="J107" s="101">
        <v>457800</v>
      </c>
      <c r="K107" s="33">
        <v>84145990</v>
      </c>
      <c r="L107" s="26">
        <v>0.1</v>
      </c>
      <c r="M107" s="40">
        <v>0</v>
      </c>
      <c r="N107" s="40">
        <v>0</v>
      </c>
      <c r="O107" s="35">
        <v>0</v>
      </c>
      <c r="P107" s="63">
        <v>0.1</v>
      </c>
      <c r="Q107" s="52">
        <v>0</v>
      </c>
      <c r="R107" s="63">
        <v>0.18</v>
      </c>
      <c r="S107" s="23" t="s">
        <v>717</v>
      </c>
      <c r="T107" s="52">
        <v>45780</v>
      </c>
      <c r="U107" s="52">
        <v>0</v>
      </c>
      <c r="V107" s="52">
        <v>4578</v>
      </c>
      <c r="W107" s="52">
        <v>91468.44</v>
      </c>
      <c r="X107" s="52">
        <v>141826.44</v>
      </c>
      <c r="Y107" s="23" t="s">
        <v>5033</v>
      </c>
      <c r="Z107" s="23" t="s">
        <v>5034</v>
      </c>
      <c r="AA107" s="23" t="s">
        <v>5035</v>
      </c>
      <c r="AB107" s="33">
        <v>292310198891</v>
      </c>
      <c r="AC107" s="33" t="s">
        <v>5036</v>
      </c>
      <c r="AD107" s="48">
        <v>45191</v>
      </c>
      <c r="AE107" s="39">
        <v>45189</v>
      </c>
      <c r="AF107" s="53" t="e">
        <v>#N/A</v>
      </c>
      <c r="AG107" s="53" t="e">
        <v>#N/A</v>
      </c>
      <c r="AH107" s="39" t="e">
        <v>#N/A</v>
      </c>
      <c r="AI107" s="23" t="s">
        <v>51</v>
      </c>
      <c r="AJ107" s="54"/>
      <c r="AK107" s="55"/>
      <c r="AL107" s="56"/>
      <c r="AM107" s="57"/>
      <c r="AN107" s="33"/>
      <c r="AO107" s="48"/>
      <c r="AP107" s="23">
        <v>2000</v>
      </c>
      <c r="AQ107" s="23" t="s">
        <v>52</v>
      </c>
      <c r="AR107" s="23" t="s">
        <v>5035</v>
      </c>
      <c r="AS107" s="38" t="s">
        <v>518</v>
      </c>
      <c r="AT107" s="23"/>
      <c r="AU107" s="23" t="s">
        <v>5037</v>
      </c>
      <c r="AV107" s="99">
        <v>18</v>
      </c>
      <c r="AW107" s="101">
        <v>457800</v>
      </c>
      <c r="AX107" s="29" t="s">
        <v>4770</v>
      </c>
      <c r="AY107" s="29"/>
      <c r="AZ107" s="30"/>
      <c r="BA107">
        <f t="shared" si="24"/>
        <v>449</v>
      </c>
      <c r="BB107" s="115" t="s">
        <v>6983</v>
      </c>
      <c r="BC107" s="105">
        <f t="shared" si="16"/>
        <v>25433.333333333332</v>
      </c>
      <c r="BD107" s="116">
        <f t="shared" si="17"/>
        <v>45170</v>
      </c>
      <c r="BE107" s="141" t="s">
        <v>8477</v>
      </c>
      <c r="BF107">
        <f>MATCH(BE107,'Cat-4'!$A:$A,0)</f>
        <v>722</v>
      </c>
      <c r="BG107">
        <f>MATCH(BD107,'Cat-4'!$1:$1,0)</f>
        <v>141</v>
      </c>
      <c r="BH107">
        <f>INDEX('Cat-4'!$1:$1048576,'NSS + ACT'!BF107,'NSS + ACT'!BG107)</f>
        <v>129.19999999999999</v>
      </c>
      <c r="BI107">
        <f>MATCH($BI$1,'Cat-4'!$1:$1,0)</f>
        <v>153</v>
      </c>
      <c r="BJ107">
        <f>INDEX('Cat-4'!$1:$1048576,'NSS + ACT'!BF107,'NSS + ACT'!BI107)</f>
        <v>130.80000000000001</v>
      </c>
      <c r="BK107" s="126">
        <f t="shared" si="18"/>
        <v>1.0123839009287927</v>
      </c>
      <c r="BL107">
        <f t="shared" si="19"/>
        <v>470</v>
      </c>
      <c r="BM107" s="126">
        <f t="shared" si="20"/>
        <v>15.666666666666666</v>
      </c>
      <c r="BN107" s="126" t="s">
        <v>8784</v>
      </c>
      <c r="BO107" s="126">
        <f>MATCH(BB107,Sheet3!$D$4:$D$8,0)</f>
        <v>2</v>
      </c>
      <c r="BP107" s="126">
        <f>MATCH(BN107,Sheet3!$E$4:$H$4,0)</f>
        <v>3</v>
      </c>
      <c r="BQ107" s="132">
        <f>INDEX(Sheet3!$D$4:$H$8,'NSS + ACT'!BO107,'NSS + ACT'!BP107)</f>
        <v>0.05</v>
      </c>
      <c r="BR107" s="105">
        <f t="shared" si="21"/>
        <v>463469.3498452013</v>
      </c>
      <c r="BS107" s="162">
        <f t="shared" si="22"/>
        <v>0.05</v>
      </c>
      <c r="BT107" s="105">
        <f t="shared" si="23"/>
        <v>440295.8823529412</v>
      </c>
    </row>
    <row r="108" spans="1:72">
      <c r="A108" s="18">
        <f t="shared" si="25"/>
        <v>105</v>
      </c>
      <c r="B108" s="33">
        <v>292400972861</v>
      </c>
      <c r="C108" s="39">
        <v>45318</v>
      </c>
      <c r="D108" s="22" t="s">
        <v>5234</v>
      </c>
      <c r="E108" s="22" t="s">
        <v>5246</v>
      </c>
      <c r="F108" s="107">
        <v>2581</v>
      </c>
      <c r="G108" s="23" t="s">
        <v>321</v>
      </c>
      <c r="H108" s="58">
        <v>175</v>
      </c>
      <c r="I108" s="30"/>
      <c r="J108" s="101">
        <v>451675</v>
      </c>
      <c r="K108" s="33">
        <v>38119000</v>
      </c>
      <c r="L108" s="26">
        <v>0.1</v>
      </c>
      <c r="M108" s="40">
        <v>0</v>
      </c>
      <c r="N108" s="40">
        <v>0</v>
      </c>
      <c r="O108" s="35">
        <v>0</v>
      </c>
      <c r="P108" s="63">
        <v>0.1</v>
      </c>
      <c r="Q108" s="52">
        <v>0</v>
      </c>
      <c r="R108" s="63">
        <v>0.18</v>
      </c>
      <c r="S108" s="23" t="s">
        <v>5236</v>
      </c>
      <c r="T108" s="52">
        <v>45167.5</v>
      </c>
      <c r="U108" s="52">
        <v>0</v>
      </c>
      <c r="V108" s="52">
        <v>4516.75</v>
      </c>
      <c r="W108" s="52">
        <v>90244.664999999994</v>
      </c>
      <c r="X108" s="52">
        <v>139928.91499999998</v>
      </c>
      <c r="Y108" s="23" t="s">
        <v>5221</v>
      </c>
      <c r="Z108" s="23" t="s">
        <v>5247</v>
      </c>
      <c r="AA108" s="23" t="s">
        <v>5248</v>
      </c>
      <c r="AB108" s="33">
        <v>292400972861</v>
      </c>
      <c r="AC108" s="33" t="s">
        <v>5249</v>
      </c>
      <c r="AD108" s="39">
        <v>45318</v>
      </c>
      <c r="AE108" s="39">
        <v>45315</v>
      </c>
      <c r="AF108" s="53" t="e">
        <v>#N/A</v>
      </c>
      <c r="AG108" s="53" t="e">
        <v>#N/A</v>
      </c>
      <c r="AH108" s="39" t="e">
        <v>#N/A</v>
      </c>
      <c r="AI108" s="23" t="s">
        <v>51</v>
      </c>
      <c r="AJ108" s="59"/>
      <c r="AK108" s="59"/>
      <c r="AL108" s="48"/>
      <c r="AM108" s="60"/>
      <c r="AN108" s="33"/>
      <c r="AO108" s="48"/>
      <c r="AP108" s="23">
        <v>2000</v>
      </c>
      <c r="AQ108" s="23" t="s">
        <v>567</v>
      </c>
      <c r="AR108" s="23" t="s">
        <v>5248</v>
      </c>
      <c r="AS108" s="38" t="s">
        <v>518</v>
      </c>
      <c r="AT108" s="23"/>
      <c r="AU108" s="23" t="s">
        <v>5250</v>
      </c>
      <c r="AV108" s="99">
        <v>2581</v>
      </c>
      <c r="AW108" s="101">
        <v>451675</v>
      </c>
      <c r="AX108" s="29" t="s">
        <v>4770</v>
      </c>
      <c r="AY108" s="29"/>
      <c r="AZ108" s="30"/>
      <c r="BA108">
        <f t="shared" si="24"/>
        <v>323</v>
      </c>
      <c r="BB108" s="115" t="s">
        <v>6986</v>
      </c>
      <c r="BC108" s="105">
        <f t="shared" si="16"/>
        <v>175</v>
      </c>
      <c r="BD108" s="116">
        <f t="shared" si="17"/>
        <v>45292</v>
      </c>
      <c r="BE108" s="141" t="s">
        <v>7762</v>
      </c>
      <c r="BF108">
        <f>MATCH(BE108,'Cat-4'!$A:$A,0)</f>
        <v>364</v>
      </c>
      <c r="BG108">
        <f>MATCH(BD108,'Cat-4'!$1:$1,0)</f>
        <v>145</v>
      </c>
      <c r="BH108">
        <f>INDEX('Cat-4'!$1:$1048576,'NSS + ACT'!BF108,'NSS + ACT'!BG108)</f>
        <v>135.4</v>
      </c>
      <c r="BI108">
        <f>MATCH($BI$1,'Cat-4'!$1:$1,0)</f>
        <v>153</v>
      </c>
      <c r="BJ108">
        <f>INDEX('Cat-4'!$1:$1048576,'NSS + ACT'!BF108,'NSS + ACT'!BI108)</f>
        <v>136.4</v>
      </c>
      <c r="BK108" s="126">
        <f t="shared" si="18"/>
        <v>1.0073855243722305</v>
      </c>
      <c r="BL108">
        <f t="shared" si="19"/>
        <v>348</v>
      </c>
      <c r="BM108" s="126">
        <f t="shared" si="20"/>
        <v>11.6</v>
      </c>
      <c r="BN108" s="126" t="s">
        <v>8783</v>
      </c>
      <c r="BO108" s="126">
        <f>MATCH(BB108,Sheet3!$D$4:$D$8,0)</f>
        <v>3</v>
      </c>
      <c r="BP108" s="126">
        <f>MATCH(BN108,Sheet3!$E$4:$H$4,0)</f>
        <v>2</v>
      </c>
      <c r="BQ108" s="132">
        <f>INDEX(Sheet3!$D$4:$H$8,'NSS + ACT'!BO108,'NSS + ACT'!BP108)</f>
        <v>0.05</v>
      </c>
      <c r="BR108" s="105">
        <f t="shared" si="21"/>
        <v>455010.85672082723</v>
      </c>
      <c r="BS108" s="162">
        <f t="shared" si="22"/>
        <v>0.05</v>
      </c>
      <c r="BT108" s="105">
        <f t="shared" si="23"/>
        <v>432260.31388478586</v>
      </c>
    </row>
    <row r="109" spans="1:72">
      <c r="A109" s="18">
        <f t="shared" si="25"/>
        <v>106</v>
      </c>
      <c r="B109" s="61">
        <v>171801881672</v>
      </c>
      <c r="C109" s="39">
        <v>43312</v>
      </c>
      <c r="D109" s="22" t="s">
        <v>102</v>
      </c>
      <c r="E109" s="22" t="s">
        <v>1001</v>
      </c>
      <c r="F109" s="107">
        <v>2</v>
      </c>
      <c r="G109" s="23" t="s">
        <v>49</v>
      </c>
      <c r="H109" s="52">
        <v>225216.4299999995</v>
      </c>
      <c r="I109" s="30"/>
      <c r="J109" s="109">
        <v>450432.859999999</v>
      </c>
      <c r="K109" s="23">
        <v>84834000</v>
      </c>
      <c r="L109" s="26">
        <v>7.4999999999999997E-2</v>
      </c>
      <c r="M109" s="40">
        <v>0</v>
      </c>
      <c r="N109" s="62">
        <v>0</v>
      </c>
      <c r="O109" s="52">
        <v>0</v>
      </c>
      <c r="P109" s="26">
        <v>0.1</v>
      </c>
      <c r="Q109" s="52">
        <v>0</v>
      </c>
      <c r="R109" s="63">
        <v>0.18</v>
      </c>
      <c r="S109" s="23" t="s">
        <v>1002</v>
      </c>
      <c r="T109" s="52">
        <v>33782.464499999922</v>
      </c>
      <c r="U109" s="52">
        <v>0</v>
      </c>
      <c r="V109" s="52">
        <v>3378.2464499999924</v>
      </c>
      <c r="W109" s="52">
        <v>87766.842770999807</v>
      </c>
      <c r="X109" s="52">
        <v>124927.55372099971</v>
      </c>
      <c r="Y109" s="23" t="s">
        <v>850</v>
      </c>
      <c r="Z109" s="23" t="s">
        <v>1003</v>
      </c>
      <c r="AA109" s="23" t="s">
        <v>1004</v>
      </c>
      <c r="AB109" s="33" t="e">
        <v>#N/A</v>
      </c>
      <c r="AC109" s="33" t="e">
        <v>#N/A</v>
      </c>
      <c r="AD109" s="48" t="e">
        <v>#N/A</v>
      </c>
      <c r="AE109" s="39">
        <v>43292</v>
      </c>
      <c r="AF109" s="53">
        <v>171801881672</v>
      </c>
      <c r="AG109" s="53" t="s">
        <v>996</v>
      </c>
      <c r="AH109" s="39">
        <v>43312</v>
      </c>
      <c r="AI109" s="23" t="s">
        <v>385</v>
      </c>
      <c r="AJ109" s="54"/>
      <c r="AK109" s="55"/>
      <c r="AL109" s="56"/>
      <c r="AM109" s="57"/>
      <c r="AN109" s="33"/>
      <c r="AO109" s="48"/>
      <c r="AP109" s="23">
        <v>2000</v>
      </c>
      <c r="AQ109" s="23" t="s">
        <v>52</v>
      </c>
      <c r="AR109" s="23" t="s">
        <v>1004</v>
      </c>
      <c r="AS109" s="38" t="s">
        <v>53</v>
      </c>
      <c r="AT109" s="23"/>
      <c r="AU109" s="64">
        <v>2305020206</v>
      </c>
      <c r="AV109" s="99">
        <v>2</v>
      </c>
      <c r="AW109" s="102">
        <v>450432.859999999</v>
      </c>
      <c r="AX109" s="29" t="s">
        <v>701</v>
      </c>
      <c r="AY109" s="29"/>
      <c r="AZ109" s="25" t="s">
        <v>997</v>
      </c>
      <c r="BA109">
        <f t="shared" si="24"/>
        <v>2346</v>
      </c>
      <c r="BB109" s="115" t="s">
        <v>6983</v>
      </c>
      <c r="BC109" s="105">
        <f t="shared" si="16"/>
        <v>225216.4299999995</v>
      </c>
      <c r="BD109" s="116">
        <f t="shared" si="17"/>
        <v>43282</v>
      </c>
      <c r="BE109" s="141" t="s">
        <v>8477</v>
      </c>
      <c r="BF109">
        <f>MATCH(BE109,'Cat-4'!$A:$A,0)</f>
        <v>722</v>
      </c>
      <c r="BG109">
        <f>MATCH(BD109,'Cat-4'!$1:$1,0)</f>
        <v>79</v>
      </c>
      <c r="BH109">
        <f>INDEX('Cat-4'!$1:$1048576,'NSS + ACT'!BF109,'NSS + ACT'!BG109)</f>
        <v>110.9</v>
      </c>
      <c r="BI109">
        <f>MATCH($BI$1,'Cat-4'!$1:$1,0)</f>
        <v>153</v>
      </c>
      <c r="BJ109">
        <f>INDEX('Cat-4'!$1:$1048576,'NSS + ACT'!BF109,'NSS + ACT'!BI109)</f>
        <v>130.80000000000001</v>
      </c>
      <c r="BK109" s="126">
        <f t="shared" si="18"/>
        <v>1.1794409377817854</v>
      </c>
      <c r="BL109">
        <f t="shared" si="19"/>
        <v>2358</v>
      </c>
      <c r="BM109" s="126">
        <f t="shared" si="20"/>
        <v>78.599999999999994</v>
      </c>
      <c r="BN109" s="126" t="s">
        <v>8785</v>
      </c>
      <c r="BO109" s="126">
        <f>MATCH(BB109,Sheet3!$D$4:$D$8,0)</f>
        <v>2</v>
      </c>
      <c r="BP109" s="126">
        <f>MATCH(BN109,Sheet3!$E$4:$H$4,0)</f>
        <v>4</v>
      </c>
      <c r="BQ109" s="132">
        <f>INDEX(Sheet3!$D$4:$H$8,'NSS + ACT'!BO109,'NSS + ACT'!BP109)</f>
        <v>0.1</v>
      </c>
      <c r="BR109" s="105">
        <f t="shared" si="21"/>
        <v>531258.9548061305</v>
      </c>
      <c r="BS109" s="162">
        <f t="shared" si="22"/>
        <v>0.1</v>
      </c>
      <c r="BT109" s="105">
        <f t="shared" si="23"/>
        <v>478133.05932551745</v>
      </c>
    </row>
    <row r="110" spans="1:72">
      <c r="A110" s="18">
        <f t="shared" si="25"/>
        <v>107</v>
      </c>
      <c r="B110" s="61">
        <v>292101438204</v>
      </c>
      <c r="C110" s="39">
        <v>44239</v>
      </c>
      <c r="D110" s="22" t="s">
        <v>205</v>
      </c>
      <c r="E110" s="22" t="s">
        <v>1784</v>
      </c>
      <c r="F110" s="107">
        <v>1778</v>
      </c>
      <c r="G110" s="23" t="s">
        <v>119</v>
      </c>
      <c r="H110" s="52">
        <v>253.29760967379079</v>
      </c>
      <c r="I110" s="30"/>
      <c r="J110" s="109">
        <v>450363.15</v>
      </c>
      <c r="K110" s="23">
        <v>84198990</v>
      </c>
      <c r="L110" s="26">
        <v>7.4999999999999997E-2</v>
      </c>
      <c r="M110" s="40">
        <v>0</v>
      </c>
      <c r="N110" s="62">
        <v>0</v>
      </c>
      <c r="O110" s="52">
        <v>0</v>
      </c>
      <c r="P110" s="26">
        <v>0.1</v>
      </c>
      <c r="Q110" s="52">
        <v>0</v>
      </c>
      <c r="R110" s="63">
        <v>0.18</v>
      </c>
      <c r="S110" s="23" t="s">
        <v>1785</v>
      </c>
      <c r="T110" s="52">
        <v>33777.236250000002</v>
      </c>
      <c r="U110" s="52">
        <v>0</v>
      </c>
      <c r="V110" s="52">
        <v>3377.7236250000005</v>
      </c>
      <c r="W110" s="52">
        <v>87753.259777500003</v>
      </c>
      <c r="X110" s="52">
        <v>124908.2196525</v>
      </c>
      <c r="Y110" s="23" t="s">
        <v>1628</v>
      </c>
      <c r="Z110" s="23" t="s">
        <v>1786</v>
      </c>
      <c r="AA110" s="23" t="s">
        <v>1787</v>
      </c>
      <c r="AB110" s="33">
        <v>292101438204</v>
      </c>
      <c r="AC110" s="33" t="s">
        <v>1788</v>
      </c>
      <c r="AD110" s="48">
        <v>44239</v>
      </c>
      <c r="AE110" s="39">
        <v>44238</v>
      </c>
      <c r="AF110" s="53" t="e">
        <v>#N/A</v>
      </c>
      <c r="AG110" s="53" t="e">
        <v>#N/A</v>
      </c>
      <c r="AH110" s="39" t="e">
        <v>#N/A</v>
      </c>
      <c r="AI110" s="23" t="s">
        <v>51</v>
      </c>
      <c r="AJ110" s="54"/>
      <c r="AK110" s="55"/>
      <c r="AL110" s="56"/>
      <c r="AM110" s="57"/>
      <c r="AN110" s="33"/>
      <c r="AO110" s="48"/>
      <c r="AP110" s="23">
        <v>2000</v>
      </c>
      <c r="AQ110" s="23" t="s">
        <v>52</v>
      </c>
      <c r="AR110" s="23" t="s">
        <v>1787</v>
      </c>
      <c r="AS110" s="38" t="s">
        <v>53</v>
      </c>
      <c r="AT110" s="23"/>
      <c r="AU110" s="64">
        <v>95</v>
      </c>
      <c r="AV110" s="99">
        <v>1778</v>
      </c>
      <c r="AW110" s="102">
        <v>450363.15</v>
      </c>
      <c r="AX110" s="29" t="s">
        <v>701</v>
      </c>
      <c r="AY110" s="29"/>
      <c r="AZ110" s="25" t="s">
        <v>1633</v>
      </c>
      <c r="BA110">
        <f t="shared" si="24"/>
        <v>1400</v>
      </c>
      <c r="BB110" s="115" t="s">
        <v>6983</v>
      </c>
      <c r="BC110" s="105">
        <f t="shared" si="16"/>
        <v>253.29760967379079</v>
      </c>
      <c r="BD110" s="116">
        <f t="shared" si="17"/>
        <v>44228</v>
      </c>
      <c r="BE110" s="141" t="s">
        <v>8477</v>
      </c>
      <c r="BF110">
        <f>MATCH(BE110,'Cat-4'!$A:$A,0)</f>
        <v>722</v>
      </c>
      <c r="BG110">
        <f>MATCH(BD110,'Cat-4'!$1:$1,0)</f>
        <v>110</v>
      </c>
      <c r="BH110">
        <f>INDEX('Cat-4'!$1:$1048576,'NSS + ACT'!BF110,'NSS + ACT'!BG110)</f>
        <v>115.4</v>
      </c>
      <c r="BI110">
        <f>MATCH($BI$1,'Cat-4'!$1:$1,0)</f>
        <v>153</v>
      </c>
      <c r="BJ110">
        <f>INDEX('Cat-4'!$1:$1048576,'NSS + ACT'!BF110,'NSS + ACT'!BI110)</f>
        <v>130.80000000000001</v>
      </c>
      <c r="BK110" s="126">
        <f t="shared" si="18"/>
        <v>1.1334488734835355</v>
      </c>
      <c r="BL110">
        <f t="shared" si="19"/>
        <v>1412</v>
      </c>
      <c r="BM110" s="126">
        <f t="shared" si="20"/>
        <v>47.06666666666667</v>
      </c>
      <c r="BN110" s="126" t="s">
        <v>8785</v>
      </c>
      <c r="BO110" s="126">
        <f>MATCH(BB110,Sheet3!$D$4:$D$8,0)</f>
        <v>2</v>
      </c>
      <c r="BP110" s="126">
        <f>MATCH(BN110,Sheet3!$E$4:$H$4,0)</f>
        <v>4</v>
      </c>
      <c r="BQ110" s="132">
        <f>INDEX(Sheet3!$D$4:$H$8,'NSS + ACT'!BO110,'NSS + ACT'!BP110)</f>
        <v>0.1</v>
      </c>
      <c r="BR110" s="105">
        <f t="shared" si="21"/>
        <v>510463.60502599657</v>
      </c>
      <c r="BS110" s="162">
        <f t="shared" si="22"/>
        <v>0.1</v>
      </c>
      <c r="BT110" s="105">
        <f t="shared" si="23"/>
        <v>459417.24452339695</v>
      </c>
    </row>
    <row r="111" spans="1:72">
      <c r="A111" s="18">
        <f t="shared" si="25"/>
        <v>108</v>
      </c>
      <c r="B111" s="33">
        <v>292312047086</v>
      </c>
      <c r="C111" s="39">
        <v>45239</v>
      </c>
      <c r="D111" s="22" t="s">
        <v>313</v>
      </c>
      <c r="E111" s="22" t="s">
        <v>5207</v>
      </c>
      <c r="F111" s="110">
        <v>2</v>
      </c>
      <c r="G111" s="23" t="s">
        <v>49</v>
      </c>
      <c r="H111" s="58">
        <v>124160</v>
      </c>
      <c r="I111" s="30"/>
      <c r="J111" s="101">
        <v>248320</v>
      </c>
      <c r="K111" s="33">
        <v>84819090</v>
      </c>
      <c r="L111" s="26">
        <v>7.4999999999999997E-2</v>
      </c>
      <c r="M111" s="40">
        <v>0</v>
      </c>
      <c r="N111" s="40">
        <v>0</v>
      </c>
      <c r="O111" s="35">
        <v>0</v>
      </c>
      <c r="P111" s="63">
        <v>0.1</v>
      </c>
      <c r="Q111" s="52">
        <v>0</v>
      </c>
      <c r="R111" s="63">
        <v>0.18</v>
      </c>
      <c r="S111" s="23" t="s">
        <v>849</v>
      </c>
      <c r="T111" s="52">
        <v>18624</v>
      </c>
      <c r="U111" s="52">
        <v>0</v>
      </c>
      <c r="V111" s="52">
        <v>1862.4</v>
      </c>
      <c r="W111" s="52">
        <v>48385.152000000002</v>
      </c>
      <c r="X111" s="52">
        <v>68871.551999999996</v>
      </c>
      <c r="Y111" s="23" t="s">
        <v>5155</v>
      </c>
      <c r="Z111" s="23" t="s">
        <v>5208</v>
      </c>
      <c r="AA111" s="23" t="s">
        <v>316</v>
      </c>
      <c r="AB111" s="33">
        <v>292312047086</v>
      </c>
      <c r="AC111" s="33" t="s">
        <v>5203</v>
      </c>
      <c r="AD111" s="39">
        <v>45239</v>
      </c>
      <c r="AE111" s="39">
        <v>45229</v>
      </c>
      <c r="AF111" s="53" t="e">
        <v>#N/A</v>
      </c>
      <c r="AG111" s="53" t="e">
        <v>#N/A</v>
      </c>
      <c r="AH111" s="39" t="e">
        <v>#N/A</v>
      </c>
      <c r="AI111" s="23" t="s">
        <v>51</v>
      </c>
      <c r="AJ111" s="59"/>
      <c r="AK111" s="59"/>
      <c r="AL111" s="48"/>
      <c r="AM111" s="60"/>
      <c r="AN111" s="33"/>
      <c r="AO111" s="48"/>
      <c r="AP111" s="23">
        <v>2000</v>
      </c>
      <c r="AQ111" s="23" t="s">
        <v>52</v>
      </c>
      <c r="AR111" s="23" t="s">
        <v>316</v>
      </c>
      <c r="AS111" s="38" t="s">
        <v>518</v>
      </c>
      <c r="AT111" s="23" t="s">
        <v>519</v>
      </c>
      <c r="AU111" s="23">
        <v>6500227717</v>
      </c>
      <c r="AV111" s="99">
        <v>2</v>
      </c>
      <c r="AW111" s="101">
        <v>449695.90999999898</v>
      </c>
      <c r="AX111" s="29" t="s">
        <v>4770</v>
      </c>
      <c r="AY111" s="29"/>
      <c r="AZ111" s="30" t="s">
        <v>702</v>
      </c>
      <c r="BA111">
        <f t="shared" si="24"/>
        <v>409</v>
      </c>
      <c r="BB111" s="115" t="s">
        <v>6983</v>
      </c>
      <c r="BC111" s="105">
        <f t="shared" si="16"/>
        <v>224847.95499999949</v>
      </c>
      <c r="BD111" s="116">
        <f t="shared" si="17"/>
        <v>45200</v>
      </c>
      <c r="BE111" s="141" t="s">
        <v>8477</v>
      </c>
      <c r="BF111">
        <f>MATCH(BE111,'Cat-4'!$A:$A,0)</f>
        <v>722</v>
      </c>
      <c r="BG111">
        <f>MATCH(BD111,'Cat-4'!$1:$1,0)</f>
        <v>142</v>
      </c>
      <c r="BH111">
        <f>INDEX('Cat-4'!$1:$1048576,'NSS + ACT'!BF111,'NSS + ACT'!BG111)</f>
        <v>128.9</v>
      </c>
      <c r="BI111">
        <f>MATCH($BI$1,'Cat-4'!$1:$1,0)</f>
        <v>153</v>
      </c>
      <c r="BJ111">
        <f>INDEX('Cat-4'!$1:$1048576,'NSS + ACT'!BF111,'NSS + ACT'!BI111)</f>
        <v>130.80000000000001</v>
      </c>
      <c r="BK111" s="126">
        <f t="shared" si="18"/>
        <v>1.0147401086113266</v>
      </c>
      <c r="BL111">
        <f t="shared" si="19"/>
        <v>440</v>
      </c>
      <c r="BM111" s="126">
        <f t="shared" si="20"/>
        <v>14.666666666666666</v>
      </c>
      <c r="BN111" s="126" t="s">
        <v>8784</v>
      </c>
      <c r="BO111" s="126">
        <f>MATCH(BB111,Sheet3!$D$4:$D$8,0)</f>
        <v>2</v>
      </c>
      <c r="BP111" s="126">
        <f>MATCH(BN111,Sheet3!$E$4:$H$4,0)</f>
        <v>3</v>
      </c>
      <c r="BQ111" s="132">
        <f>INDEX(Sheet3!$D$4:$H$8,'NSS + ACT'!BO111,'NSS + ACT'!BP111)</f>
        <v>0.05</v>
      </c>
      <c r="BR111" s="105">
        <f t="shared" si="21"/>
        <v>456324.47655546828</v>
      </c>
      <c r="BS111" s="162">
        <f t="shared" si="22"/>
        <v>0.05</v>
      </c>
      <c r="BT111" s="105">
        <f t="shared" si="23"/>
        <v>433508.25272769487</v>
      </c>
    </row>
    <row r="112" spans="1:72">
      <c r="A112" s="18">
        <f t="shared" si="25"/>
        <v>109</v>
      </c>
      <c r="B112" s="61">
        <v>291601292091</v>
      </c>
      <c r="C112" s="39">
        <v>42457</v>
      </c>
      <c r="D112" s="22" t="s">
        <v>74</v>
      </c>
      <c r="E112" s="22" t="s">
        <v>848</v>
      </c>
      <c r="F112" s="110">
        <v>3</v>
      </c>
      <c r="G112" s="23" t="s">
        <v>49</v>
      </c>
      <c r="H112" s="52">
        <v>149113.74666666632</v>
      </c>
      <c r="I112" s="30"/>
      <c r="J112" s="110">
        <v>447341.239999999</v>
      </c>
      <c r="K112" s="65">
        <v>84818030</v>
      </c>
      <c r="L112" s="26">
        <v>7.4999999999999997E-2</v>
      </c>
      <c r="M112" s="40">
        <v>0</v>
      </c>
      <c r="N112" s="62">
        <v>0</v>
      </c>
      <c r="O112" s="52">
        <v>0</v>
      </c>
      <c r="P112" s="26">
        <v>0.1</v>
      </c>
      <c r="Q112" s="52">
        <v>0</v>
      </c>
      <c r="R112" s="63">
        <v>0.18</v>
      </c>
      <c r="S112" s="23" t="s">
        <v>849</v>
      </c>
      <c r="T112" s="52">
        <v>33550.592999999921</v>
      </c>
      <c r="U112" s="52">
        <v>0</v>
      </c>
      <c r="V112" s="52">
        <v>3355.0592999999922</v>
      </c>
      <c r="W112" s="52">
        <v>87164.440613999803</v>
      </c>
      <c r="X112" s="52">
        <v>124070.09291399972</v>
      </c>
      <c r="Y112" s="23" t="s">
        <v>850</v>
      </c>
      <c r="Z112" s="23" t="s">
        <v>851</v>
      </c>
      <c r="AA112" s="23" t="s">
        <v>852</v>
      </c>
      <c r="AB112" s="33">
        <v>291601292091</v>
      </c>
      <c r="AC112" s="33">
        <v>13698</v>
      </c>
      <c r="AD112" s="48">
        <v>42457</v>
      </c>
      <c r="AE112" s="39">
        <v>42419</v>
      </c>
      <c r="AF112" s="53" t="e">
        <v>#N/A</v>
      </c>
      <c r="AG112" s="53" t="e">
        <v>#N/A</v>
      </c>
      <c r="AH112" s="39" t="e">
        <v>#N/A</v>
      </c>
      <c r="AI112" s="23" t="s">
        <v>51</v>
      </c>
      <c r="AJ112" s="54"/>
      <c r="AK112" s="55"/>
      <c r="AL112" s="56"/>
      <c r="AM112" s="57"/>
      <c r="AN112" s="33"/>
      <c r="AO112" s="48"/>
      <c r="AP112" s="23">
        <v>2000</v>
      </c>
      <c r="AQ112" s="23" t="s">
        <v>64</v>
      </c>
      <c r="AR112" s="23" t="s">
        <v>852</v>
      </c>
      <c r="AS112" s="38" t="s">
        <v>53</v>
      </c>
      <c r="AT112" s="23" t="s">
        <v>522</v>
      </c>
      <c r="AU112" s="64">
        <v>16065548</v>
      </c>
      <c r="AV112" s="99">
        <v>3</v>
      </c>
      <c r="AW112" s="102">
        <v>447341.239999999</v>
      </c>
      <c r="AX112" s="29" t="s">
        <v>701</v>
      </c>
      <c r="AY112" s="29"/>
      <c r="AZ112" s="25" t="s">
        <v>853</v>
      </c>
      <c r="BA112">
        <f t="shared" si="24"/>
        <v>3219</v>
      </c>
      <c r="BB112" s="115" t="s">
        <v>6983</v>
      </c>
      <c r="BC112" s="105">
        <f t="shared" si="16"/>
        <v>149113.74666666632</v>
      </c>
      <c r="BD112" s="116">
        <f t="shared" si="17"/>
        <v>42401</v>
      </c>
      <c r="BE112" s="141" t="s">
        <v>8477</v>
      </c>
      <c r="BF112">
        <f>MATCH(BE112,'Cat-4'!$A:$A,0)</f>
        <v>722</v>
      </c>
      <c r="BG112">
        <f>MATCH(BD112,'Cat-4'!$1:$1,0)</f>
        <v>50</v>
      </c>
      <c r="BH112">
        <f>INDEX('Cat-4'!$1:$1048576,'NSS + ACT'!BF112,'NSS + ACT'!BG112)</f>
        <v>108.1</v>
      </c>
      <c r="BI112">
        <f>MATCH($BI$1,'Cat-4'!$1:$1,0)</f>
        <v>153</v>
      </c>
      <c r="BJ112">
        <f>INDEX('Cat-4'!$1:$1048576,'NSS + ACT'!BF112,'NSS + ACT'!BI112)</f>
        <v>130.80000000000001</v>
      </c>
      <c r="BK112" s="126">
        <f t="shared" si="18"/>
        <v>1.2099907493061981</v>
      </c>
      <c r="BL112">
        <f t="shared" si="19"/>
        <v>3239</v>
      </c>
      <c r="BM112" s="126">
        <f t="shared" si="20"/>
        <v>107.96666666666667</v>
      </c>
      <c r="BN112" s="126" t="s">
        <v>8785</v>
      </c>
      <c r="BO112" s="126">
        <f>MATCH(BB112,Sheet3!$D$4:$D$8,0)</f>
        <v>2</v>
      </c>
      <c r="BP112" s="126">
        <f>MATCH(BN112,Sheet3!$E$4:$H$4,0)</f>
        <v>4</v>
      </c>
      <c r="BQ112" s="132">
        <f>INDEX(Sheet3!$D$4:$H$8,'NSS + ACT'!BO112,'NSS + ACT'!BP112)</f>
        <v>0.1</v>
      </c>
      <c r="BR112" s="105">
        <f t="shared" si="21"/>
        <v>541278.76218316262</v>
      </c>
      <c r="BS112" s="162">
        <f t="shared" si="22"/>
        <v>0.1</v>
      </c>
      <c r="BT112" s="105">
        <f t="shared" si="23"/>
        <v>487150.88596484635</v>
      </c>
    </row>
    <row r="113" spans="1:72">
      <c r="A113" s="18">
        <f t="shared" si="25"/>
        <v>110</v>
      </c>
      <c r="B113" s="61">
        <v>292006089045</v>
      </c>
      <c r="C113" s="39">
        <v>44060</v>
      </c>
      <c r="D113" s="22" t="s">
        <v>112</v>
      </c>
      <c r="E113" s="22" t="s">
        <v>1151</v>
      </c>
      <c r="F113" s="110">
        <v>36</v>
      </c>
      <c r="G113" s="23" t="s">
        <v>49</v>
      </c>
      <c r="H113" s="52">
        <v>12370.666666666666</v>
      </c>
      <c r="I113" s="30"/>
      <c r="J113" s="109">
        <v>445344</v>
      </c>
      <c r="K113" s="23">
        <v>85361040</v>
      </c>
      <c r="L113" s="26">
        <v>0.1</v>
      </c>
      <c r="M113" s="40">
        <v>0</v>
      </c>
      <c r="N113" s="62">
        <v>0</v>
      </c>
      <c r="O113" s="52">
        <v>0</v>
      </c>
      <c r="P113" s="26">
        <v>0.1</v>
      </c>
      <c r="Q113" s="52">
        <v>0</v>
      </c>
      <c r="R113" s="63">
        <v>0.18</v>
      </c>
      <c r="S113" s="23" t="s">
        <v>1152</v>
      </c>
      <c r="T113" s="52">
        <v>44534.400000000001</v>
      </c>
      <c r="U113" s="52">
        <v>0</v>
      </c>
      <c r="V113" s="52">
        <v>4453.4400000000005</v>
      </c>
      <c r="W113" s="52">
        <v>88979.731199999995</v>
      </c>
      <c r="X113" s="52">
        <v>137967.57120000001</v>
      </c>
      <c r="Y113" s="23" t="s">
        <v>850</v>
      </c>
      <c r="Z113" s="23" t="s">
        <v>1153</v>
      </c>
      <c r="AA113" s="23" t="s">
        <v>1154</v>
      </c>
      <c r="AB113" s="33">
        <v>292006089045</v>
      </c>
      <c r="AC113" s="33" t="s">
        <v>1155</v>
      </c>
      <c r="AD113" s="48">
        <v>44060</v>
      </c>
      <c r="AE113" s="39">
        <v>44054</v>
      </c>
      <c r="AF113" s="53" t="e">
        <v>#N/A</v>
      </c>
      <c r="AG113" s="53" t="e">
        <v>#N/A</v>
      </c>
      <c r="AH113" s="39" t="e">
        <v>#N/A</v>
      </c>
      <c r="AI113" s="23" t="s">
        <v>51</v>
      </c>
      <c r="AJ113" s="54"/>
      <c r="AK113" s="55"/>
      <c r="AL113" s="56"/>
      <c r="AM113" s="57"/>
      <c r="AN113" s="33"/>
      <c r="AO113" s="48"/>
      <c r="AP113" s="23">
        <v>2000</v>
      </c>
      <c r="AQ113" s="23" t="s">
        <v>52</v>
      </c>
      <c r="AR113" s="23" t="s">
        <v>1154</v>
      </c>
      <c r="AS113" s="38" t="s">
        <v>53</v>
      </c>
      <c r="AT113" s="23" t="s">
        <v>519</v>
      </c>
      <c r="AU113" s="64">
        <v>1020000054</v>
      </c>
      <c r="AV113" s="99">
        <v>36</v>
      </c>
      <c r="AW113" s="102">
        <v>445344</v>
      </c>
      <c r="AX113" s="29" t="s">
        <v>701</v>
      </c>
      <c r="AY113" s="29"/>
      <c r="AZ113" s="25" t="s">
        <v>853</v>
      </c>
      <c r="BA113">
        <f t="shared" si="24"/>
        <v>1584</v>
      </c>
      <c r="BB113" s="115" t="s">
        <v>6987</v>
      </c>
      <c r="BC113" s="105">
        <f t="shared" si="16"/>
        <v>12370.666666666666</v>
      </c>
      <c r="BD113" s="116">
        <f t="shared" si="17"/>
        <v>44044</v>
      </c>
      <c r="BE113" s="141" t="s">
        <v>8366</v>
      </c>
      <c r="BF113">
        <f>MATCH(BE113,'Cat-4'!$A:$A,0)</f>
        <v>666</v>
      </c>
      <c r="BG113">
        <f>MATCH(BD113,'Cat-4'!$1:$1,0)</f>
        <v>104</v>
      </c>
      <c r="BH113">
        <f>INDEX('Cat-4'!$1:$1048576,'NSS + ACT'!BF113,'NSS + ACT'!BG113)</f>
        <v>113</v>
      </c>
      <c r="BI113">
        <f>MATCH($BI$1,'Cat-4'!$1:$1,0)</f>
        <v>153</v>
      </c>
      <c r="BJ113">
        <f>INDEX('Cat-4'!$1:$1048576,'NSS + ACT'!BF113,'NSS + ACT'!BI113)</f>
        <v>133.4</v>
      </c>
      <c r="BK113" s="126">
        <f t="shared" si="18"/>
        <v>1.1805309734513274</v>
      </c>
      <c r="BL113">
        <f t="shared" si="19"/>
        <v>1596</v>
      </c>
      <c r="BM113" s="126">
        <f t="shared" si="20"/>
        <v>53.2</v>
      </c>
      <c r="BN113" s="126" t="s">
        <v>8785</v>
      </c>
      <c r="BO113" s="126">
        <f>MATCH(BB113,Sheet3!$D$4:$D$8,0)</f>
        <v>4</v>
      </c>
      <c r="BP113" s="126">
        <f>MATCH(BN113,Sheet3!$E$4:$H$4,0)</f>
        <v>4</v>
      </c>
      <c r="BQ113" s="132">
        <f>INDEX(Sheet3!$D$4:$H$8,'NSS + ACT'!BO113,'NSS + ACT'!BP113)</f>
        <v>0.2</v>
      </c>
      <c r="BR113" s="105">
        <f t="shared" si="21"/>
        <v>525742.38584070792</v>
      </c>
      <c r="BS113" s="162">
        <f t="shared" si="22"/>
        <v>0.2</v>
      </c>
      <c r="BT113" s="105">
        <f t="shared" si="23"/>
        <v>420593.90867256635</v>
      </c>
    </row>
    <row r="114" spans="1:72">
      <c r="A114" s="18">
        <f t="shared" si="25"/>
        <v>111</v>
      </c>
      <c r="B114" s="61">
        <v>291605082996</v>
      </c>
      <c r="C114" s="39">
        <v>42700</v>
      </c>
      <c r="D114" s="22" t="s">
        <v>185</v>
      </c>
      <c r="E114" s="22" t="s">
        <v>1894</v>
      </c>
      <c r="F114" s="110">
        <v>1</v>
      </c>
      <c r="G114" s="23" t="s">
        <v>119</v>
      </c>
      <c r="H114" s="52">
        <v>443019.14</v>
      </c>
      <c r="I114" s="30"/>
      <c r="J114" s="109">
        <v>443019.14</v>
      </c>
      <c r="K114" s="23">
        <v>84818090</v>
      </c>
      <c r="L114" s="26">
        <v>7.4999999999999997E-2</v>
      </c>
      <c r="M114" s="40">
        <v>0</v>
      </c>
      <c r="N114" s="62">
        <v>0</v>
      </c>
      <c r="O114" s="52">
        <v>0</v>
      </c>
      <c r="P114" s="26">
        <v>0.1</v>
      </c>
      <c r="Q114" s="52">
        <v>0</v>
      </c>
      <c r="R114" s="63">
        <v>0.18</v>
      </c>
      <c r="S114" s="23" t="s">
        <v>849</v>
      </c>
      <c r="T114" s="52">
        <v>33226.4355</v>
      </c>
      <c r="U114" s="52">
        <v>0</v>
      </c>
      <c r="V114" s="52">
        <v>3322.6435500000002</v>
      </c>
      <c r="W114" s="52">
        <v>86322.279429000002</v>
      </c>
      <c r="X114" s="52">
        <v>122871.358479</v>
      </c>
      <c r="Y114" s="23" t="s">
        <v>1807</v>
      </c>
      <c r="Z114" s="23" t="s">
        <v>1895</v>
      </c>
      <c r="AA114" s="23" t="s">
        <v>1896</v>
      </c>
      <c r="AB114" s="33">
        <v>291605082996</v>
      </c>
      <c r="AC114" s="33" t="s">
        <v>1897</v>
      </c>
      <c r="AD114" s="48">
        <v>42700</v>
      </c>
      <c r="AE114" s="39">
        <v>42613</v>
      </c>
      <c r="AF114" s="53" t="e">
        <v>#N/A</v>
      </c>
      <c r="AG114" s="53" t="e">
        <v>#N/A</v>
      </c>
      <c r="AH114" s="39" t="e">
        <v>#N/A</v>
      </c>
      <c r="AI114" s="23" t="s">
        <v>51</v>
      </c>
      <c r="AJ114" s="54"/>
      <c r="AK114" s="55"/>
      <c r="AL114" s="56"/>
      <c r="AM114" s="57"/>
      <c r="AN114" s="33"/>
      <c r="AO114" s="48"/>
      <c r="AP114" s="23">
        <v>2000</v>
      </c>
      <c r="AQ114" s="23" t="s">
        <v>52</v>
      </c>
      <c r="AR114" s="23" t="s">
        <v>1896</v>
      </c>
      <c r="AS114" s="38" t="s">
        <v>53</v>
      </c>
      <c r="AT114" s="23" t="s">
        <v>522</v>
      </c>
      <c r="AU114" s="64" t="s">
        <v>1898</v>
      </c>
      <c r="AV114" s="99">
        <v>1</v>
      </c>
      <c r="AW114" s="102">
        <v>443019.14</v>
      </c>
      <c r="AX114" s="29" t="s">
        <v>701</v>
      </c>
      <c r="AY114" s="29"/>
      <c r="AZ114" s="25" t="s">
        <v>1899</v>
      </c>
      <c r="BA114">
        <f t="shared" si="24"/>
        <v>3025</v>
      </c>
      <c r="BB114" s="115" t="s">
        <v>6983</v>
      </c>
      <c r="BC114" s="105">
        <f t="shared" si="16"/>
        <v>443019.14</v>
      </c>
      <c r="BD114" s="116">
        <f t="shared" si="17"/>
        <v>42583</v>
      </c>
      <c r="BE114" s="141" t="s">
        <v>8477</v>
      </c>
      <c r="BF114">
        <f>MATCH(BE114,'Cat-4'!$A:$A,0)</f>
        <v>722</v>
      </c>
      <c r="BG114">
        <f>MATCH(BD114,'Cat-4'!$1:$1,0)</f>
        <v>56</v>
      </c>
      <c r="BH114">
        <f>INDEX('Cat-4'!$1:$1048576,'NSS + ACT'!BF114,'NSS + ACT'!BG114)</f>
        <v>107.5</v>
      </c>
      <c r="BI114">
        <f>MATCH($BI$1,'Cat-4'!$1:$1,0)</f>
        <v>153</v>
      </c>
      <c r="BJ114">
        <f>INDEX('Cat-4'!$1:$1048576,'NSS + ACT'!BF114,'NSS + ACT'!BI114)</f>
        <v>130.80000000000001</v>
      </c>
      <c r="BK114" s="126">
        <f t="shared" si="18"/>
        <v>1.2167441860465118</v>
      </c>
      <c r="BL114">
        <f t="shared" si="19"/>
        <v>3057</v>
      </c>
      <c r="BM114" s="126">
        <f t="shared" si="20"/>
        <v>101.9</v>
      </c>
      <c r="BN114" s="126" t="s">
        <v>8785</v>
      </c>
      <c r="BO114" s="126">
        <f>MATCH(BB114,Sheet3!$D$4:$D$8,0)</f>
        <v>2</v>
      </c>
      <c r="BP114" s="126">
        <f>MATCH(BN114,Sheet3!$E$4:$H$4,0)</f>
        <v>4</v>
      </c>
      <c r="BQ114" s="132">
        <f>INDEX(Sheet3!$D$4:$H$8,'NSS + ACT'!BO114,'NSS + ACT'!BP114)</f>
        <v>0.1</v>
      </c>
      <c r="BR114" s="105">
        <f t="shared" si="21"/>
        <v>539040.96290232567</v>
      </c>
      <c r="BS114" s="162">
        <f t="shared" si="22"/>
        <v>0.1</v>
      </c>
      <c r="BT114" s="105">
        <f t="shared" si="23"/>
        <v>485136.86661209312</v>
      </c>
    </row>
    <row r="115" spans="1:72">
      <c r="A115" s="18">
        <f t="shared" si="25"/>
        <v>112</v>
      </c>
      <c r="B115" s="61">
        <v>291700901800</v>
      </c>
      <c r="C115" s="39">
        <v>42793</v>
      </c>
      <c r="D115" s="22" t="s">
        <v>166</v>
      </c>
      <c r="E115" s="22" t="s">
        <v>1937</v>
      </c>
      <c r="F115" s="110">
        <v>3</v>
      </c>
      <c r="G115" s="23" t="s">
        <v>119</v>
      </c>
      <c r="H115" s="52">
        <v>147611.84999999966</v>
      </c>
      <c r="I115" s="30"/>
      <c r="J115" s="109">
        <v>442835.549999999</v>
      </c>
      <c r="K115" s="23">
        <v>84819090</v>
      </c>
      <c r="L115" s="26">
        <v>7.4999999999999997E-2</v>
      </c>
      <c r="M115" s="40">
        <v>0</v>
      </c>
      <c r="N115" s="62">
        <v>0</v>
      </c>
      <c r="O115" s="52">
        <v>0</v>
      </c>
      <c r="P115" s="26">
        <v>0.1</v>
      </c>
      <c r="Q115" s="52">
        <v>0</v>
      </c>
      <c r="R115" s="63">
        <v>0.18</v>
      </c>
      <c r="S115" s="23" t="s">
        <v>849</v>
      </c>
      <c r="T115" s="52">
        <v>33212.666249999922</v>
      </c>
      <c r="U115" s="52">
        <v>0</v>
      </c>
      <c r="V115" s="52">
        <v>3321.2666249999925</v>
      </c>
      <c r="W115" s="52">
        <v>86286.506917499792</v>
      </c>
      <c r="X115" s="52">
        <v>122820.4397924997</v>
      </c>
      <c r="Y115" s="23" t="s">
        <v>1807</v>
      </c>
      <c r="Z115" s="23" t="s">
        <v>1938</v>
      </c>
      <c r="AA115" s="23" t="s">
        <v>1939</v>
      </c>
      <c r="AB115" s="33">
        <v>291700901800</v>
      </c>
      <c r="AC115" s="33" t="s">
        <v>1936</v>
      </c>
      <c r="AD115" s="48">
        <v>42793</v>
      </c>
      <c r="AE115" s="39">
        <v>42766</v>
      </c>
      <c r="AF115" s="53" t="e">
        <v>#N/A</v>
      </c>
      <c r="AG115" s="53" t="e">
        <v>#N/A</v>
      </c>
      <c r="AH115" s="39" t="e">
        <v>#N/A</v>
      </c>
      <c r="AI115" s="23" t="s">
        <v>51</v>
      </c>
      <c r="AJ115" s="54"/>
      <c r="AK115" s="55"/>
      <c r="AL115" s="56"/>
      <c r="AM115" s="57"/>
      <c r="AN115" s="33"/>
      <c r="AO115" s="48"/>
      <c r="AP115" s="23">
        <v>2000</v>
      </c>
      <c r="AQ115" s="23" t="s">
        <v>64</v>
      </c>
      <c r="AR115" s="23" t="s">
        <v>1939</v>
      </c>
      <c r="AS115" s="38" t="s">
        <v>53</v>
      </c>
      <c r="AT115" s="23"/>
      <c r="AU115" s="64" t="s">
        <v>167</v>
      </c>
      <c r="AV115" s="99">
        <v>3</v>
      </c>
      <c r="AW115" s="102">
        <v>442835.549999999</v>
      </c>
      <c r="AX115" s="29" t="s">
        <v>701</v>
      </c>
      <c r="AY115" s="29"/>
      <c r="AZ115" s="25" t="s">
        <v>702</v>
      </c>
      <c r="BA115">
        <f t="shared" si="24"/>
        <v>2872</v>
      </c>
      <c r="BB115" s="115" t="s">
        <v>6983</v>
      </c>
      <c r="BC115" s="105">
        <f t="shared" si="16"/>
        <v>147611.84999999966</v>
      </c>
      <c r="BD115" s="116">
        <f t="shared" si="17"/>
        <v>42736</v>
      </c>
      <c r="BE115" s="141" t="s">
        <v>8477</v>
      </c>
      <c r="BF115">
        <f>MATCH(BE115,'Cat-4'!$A:$A,0)</f>
        <v>722</v>
      </c>
      <c r="BG115">
        <f>MATCH(BD115,'Cat-4'!$1:$1,0)</f>
        <v>61</v>
      </c>
      <c r="BH115">
        <f>INDEX('Cat-4'!$1:$1048576,'NSS + ACT'!BF115,'NSS + ACT'!BG115)</f>
        <v>108.1</v>
      </c>
      <c r="BI115">
        <f>MATCH($BI$1,'Cat-4'!$1:$1,0)</f>
        <v>153</v>
      </c>
      <c r="BJ115">
        <f>INDEX('Cat-4'!$1:$1048576,'NSS + ACT'!BF115,'NSS + ACT'!BI115)</f>
        <v>130.80000000000001</v>
      </c>
      <c r="BK115" s="126">
        <f t="shared" si="18"/>
        <v>1.2099907493061981</v>
      </c>
      <c r="BL115">
        <f t="shared" si="19"/>
        <v>2904</v>
      </c>
      <c r="BM115" s="126">
        <f t="shared" si="20"/>
        <v>96.8</v>
      </c>
      <c r="BN115" s="126" t="s">
        <v>8785</v>
      </c>
      <c r="BO115" s="126">
        <f>MATCH(BB115,Sheet3!$D$4:$D$8,0)</f>
        <v>2</v>
      </c>
      <c r="BP115" s="126">
        <f>MATCH(BN115,Sheet3!$E$4:$H$4,0)</f>
        <v>4</v>
      </c>
      <c r="BQ115" s="132">
        <f>INDEX(Sheet3!$D$4:$H$8,'NSS + ACT'!BO115,'NSS + ACT'!BP115)</f>
        <v>0.1</v>
      </c>
      <c r="BR115" s="105">
        <f t="shared" si="21"/>
        <v>535826.91896392114</v>
      </c>
      <c r="BS115" s="162">
        <f t="shared" si="22"/>
        <v>0.1</v>
      </c>
      <c r="BT115" s="105">
        <f t="shared" si="23"/>
        <v>482244.22706752905</v>
      </c>
    </row>
    <row r="116" spans="1:72">
      <c r="A116" s="18">
        <f t="shared" si="25"/>
        <v>113</v>
      </c>
      <c r="B116" s="61">
        <v>291701254283</v>
      </c>
      <c r="C116" s="39">
        <v>42808</v>
      </c>
      <c r="D116" s="22" t="s">
        <v>4038</v>
      </c>
      <c r="E116" s="22" t="s">
        <v>4039</v>
      </c>
      <c r="F116" s="110">
        <v>350</v>
      </c>
      <c r="G116" s="23" t="s">
        <v>89</v>
      </c>
      <c r="H116" s="52">
        <v>1248.9069714285715</v>
      </c>
      <c r="I116" s="30"/>
      <c r="J116" s="109">
        <v>437117.44</v>
      </c>
      <c r="K116" s="23">
        <v>64034000</v>
      </c>
      <c r="L116" s="26">
        <v>0.35</v>
      </c>
      <c r="M116" s="40">
        <v>0</v>
      </c>
      <c r="N116" s="40">
        <v>0</v>
      </c>
      <c r="O116" s="52">
        <v>0</v>
      </c>
      <c r="P116" s="26">
        <v>0.1</v>
      </c>
      <c r="Q116" s="52">
        <v>0</v>
      </c>
      <c r="R116" s="63">
        <v>0.18</v>
      </c>
      <c r="S116" s="23" t="s">
        <v>4040</v>
      </c>
      <c r="T116" s="52">
        <v>152991.10399999999</v>
      </c>
      <c r="U116" s="52">
        <v>0</v>
      </c>
      <c r="V116" s="52">
        <v>15299.1104</v>
      </c>
      <c r="W116" s="52">
        <v>108973.377792</v>
      </c>
      <c r="X116" s="68">
        <v>277263.59219200001</v>
      </c>
      <c r="Y116" s="23" t="s">
        <v>3855</v>
      </c>
      <c r="Z116" s="23" t="s">
        <v>4041</v>
      </c>
      <c r="AA116" s="23" t="s">
        <v>4042</v>
      </c>
      <c r="AB116" s="33">
        <v>291701254283</v>
      </c>
      <c r="AC116" s="33" t="s">
        <v>4043</v>
      </c>
      <c r="AD116" s="39">
        <v>42808</v>
      </c>
      <c r="AE116" s="39">
        <v>42793</v>
      </c>
      <c r="AF116" s="53" t="e">
        <v>#N/A</v>
      </c>
      <c r="AG116" s="53" t="e">
        <v>#N/A</v>
      </c>
      <c r="AH116" s="39" t="e">
        <v>#N/A</v>
      </c>
      <c r="AI116" s="23" t="s">
        <v>51</v>
      </c>
      <c r="AJ116" s="59"/>
      <c r="AK116" s="59"/>
      <c r="AL116" s="48"/>
      <c r="AM116" s="60"/>
      <c r="AN116" s="33"/>
      <c r="AO116" s="48"/>
      <c r="AP116" s="23">
        <v>2000</v>
      </c>
      <c r="AQ116" s="23" t="s">
        <v>52</v>
      </c>
      <c r="AR116" s="23" t="s">
        <v>4042</v>
      </c>
      <c r="AS116" s="38" t="s">
        <v>53</v>
      </c>
      <c r="AT116" s="23"/>
      <c r="AU116" s="64">
        <v>1856</v>
      </c>
      <c r="AV116" s="99">
        <v>350</v>
      </c>
      <c r="AW116" s="102">
        <v>437117.44</v>
      </c>
      <c r="AX116" s="29" t="s">
        <v>701</v>
      </c>
      <c r="AY116" s="29"/>
      <c r="AZ116" s="25"/>
      <c r="BA116">
        <f t="shared" si="24"/>
        <v>2845</v>
      </c>
      <c r="BB116" s="115" t="s">
        <v>6983</v>
      </c>
      <c r="BC116" s="105">
        <f t="shared" si="16"/>
        <v>1248.9069714285715</v>
      </c>
      <c r="BD116" s="116">
        <f t="shared" si="17"/>
        <v>42767</v>
      </c>
      <c r="BE116" s="141" t="s">
        <v>8477</v>
      </c>
      <c r="BF116">
        <f>MATCH(BE116,'Cat-4'!$A:$A,0)</f>
        <v>722</v>
      </c>
      <c r="BG116">
        <f>MATCH(BD116,'Cat-4'!$1:$1,0)</f>
        <v>62</v>
      </c>
      <c r="BH116">
        <f>INDEX('Cat-4'!$1:$1048576,'NSS + ACT'!BF116,'NSS + ACT'!BG116)</f>
        <v>108.2</v>
      </c>
      <c r="BI116">
        <f>MATCH($BI$1,'Cat-4'!$1:$1,0)</f>
        <v>153</v>
      </c>
      <c r="BJ116">
        <f>INDEX('Cat-4'!$1:$1048576,'NSS + ACT'!BF116,'NSS + ACT'!BI116)</f>
        <v>130.80000000000001</v>
      </c>
      <c r="BK116" s="126">
        <f t="shared" si="18"/>
        <v>1.2088724584103512</v>
      </c>
      <c r="BL116">
        <f t="shared" si="19"/>
        <v>2873</v>
      </c>
      <c r="BM116" s="126">
        <f t="shared" si="20"/>
        <v>95.766666666666666</v>
      </c>
      <c r="BN116" s="126" t="s">
        <v>8785</v>
      </c>
      <c r="BO116" s="126">
        <f>MATCH(BB116,Sheet3!$D$4:$D$8,0)</f>
        <v>2</v>
      </c>
      <c r="BP116" s="126">
        <f>MATCH(BN116,Sheet3!$E$4:$H$4,0)</f>
        <v>4</v>
      </c>
      <c r="BQ116" s="132">
        <f>INDEX(Sheet3!$D$4:$H$8,'NSS + ACT'!BO116,'NSS + ACT'!BP116)</f>
        <v>0.1</v>
      </c>
      <c r="BR116" s="105">
        <f t="shared" si="21"/>
        <v>528419.23430683918</v>
      </c>
      <c r="BS116" s="162">
        <f t="shared" si="22"/>
        <v>0.1</v>
      </c>
      <c r="BT116" s="105">
        <f t="shared" si="23"/>
        <v>475577.31087615527</v>
      </c>
    </row>
    <row r="117" spans="1:72">
      <c r="A117" s="18">
        <f t="shared" si="25"/>
        <v>114</v>
      </c>
      <c r="B117" s="61">
        <v>292008114860</v>
      </c>
      <c r="C117" s="39">
        <v>44120</v>
      </c>
      <c r="D117" s="22" t="s">
        <v>133</v>
      </c>
      <c r="E117" s="22" t="s">
        <v>2985</v>
      </c>
      <c r="F117" s="110">
        <v>9</v>
      </c>
      <c r="G117" s="23" t="s">
        <v>75</v>
      </c>
      <c r="H117" s="52">
        <v>49222.387777777774</v>
      </c>
      <c r="I117" s="30"/>
      <c r="J117" s="109">
        <v>443001.49</v>
      </c>
      <c r="K117" s="23" t="s">
        <v>2986</v>
      </c>
      <c r="L117" s="26">
        <v>7.4999999999999997E-2</v>
      </c>
      <c r="M117" s="40">
        <v>0</v>
      </c>
      <c r="N117" s="62">
        <v>0</v>
      </c>
      <c r="O117" s="52">
        <v>0</v>
      </c>
      <c r="P117" s="26">
        <v>0.1</v>
      </c>
      <c r="Q117" s="52">
        <v>0</v>
      </c>
      <c r="R117" s="63">
        <v>0.18</v>
      </c>
      <c r="S117" s="23" t="s">
        <v>2931</v>
      </c>
      <c r="T117" s="52">
        <v>33225.111749999996</v>
      </c>
      <c r="U117" s="52">
        <v>0</v>
      </c>
      <c r="V117" s="52">
        <v>3322.5111749999996</v>
      </c>
      <c r="W117" s="52">
        <v>86318.840326499994</v>
      </c>
      <c r="X117" s="52">
        <v>122866.46325149998</v>
      </c>
      <c r="Y117" s="23" t="s">
        <v>2778</v>
      </c>
      <c r="Z117" s="23" t="s">
        <v>2987</v>
      </c>
      <c r="AA117" s="23" t="s">
        <v>278</v>
      </c>
      <c r="AB117" s="33">
        <v>292008114860</v>
      </c>
      <c r="AC117" s="33" t="s">
        <v>2979</v>
      </c>
      <c r="AD117" s="48">
        <v>44120</v>
      </c>
      <c r="AE117" s="39">
        <v>44068</v>
      </c>
      <c r="AF117" s="53" t="e">
        <v>#N/A</v>
      </c>
      <c r="AG117" s="53" t="e">
        <v>#N/A</v>
      </c>
      <c r="AH117" s="39" t="e">
        <v>#N/A</v>
      </c>
      <c r="AI117" s="23" t="s">
        <v>51</v>
      </c>
      <c r="AJ117" s="54"/>
      <c r="AK117" s="55"/>
      <c r="AL117" s="56"/>
      <c r="AM117" s="57"/>
      <c r="AN117" s="33"/>
      <c r="AO117" s="48"/>
      <c r="AP117" s="23">
        <v>2000</v>
      </c>
      <c r="AQ117" s="23" t="s">
        <v>52</v>
      </c>
      <c r="AR117" s="23" t="s">
        <v>278</v>
      </c>
      <c r="AS117" s="38" t="s">
        <v>53</v>
      </c>
      <c r="AT117" s="23" t="s">
        <v>522</v>
      </c>
      <c r="AU117" s="64">
        <v>7199962282</v>
      </c>
      <c r="AV117" s="99">
        <v>9</v>
      </c>
      <c r="AW117" s="102">
        <v>436051.84999999899</v>
      </c>
      <c r="AX117" s="29" t="s">
        <v>701</v>
      </c>
      <c r="AY117" s="29"/>
      <c r="AZ117" s="25" t="s">
        <v>2980</v>
      </c>
      <c r="BA117">
        <f t="shared" si="24"/>
        <v>1570</v>
      </c>
      <c r="BB117" t="s">
        <v>6983</v>
      </c>
      <c r="BC117" s="105">
        <f t="shared" si="16"/>
        <v>48450.20555555544</v>
      </c>
      <c r="BD117" s="116">
        <f t="shared" si="17"/>
        <v>44044</v>
      </c>
      <c r="BE117" s="141" t="s">
        <v>8477</v>
      </c>
      <c r="BF117">
        <f>MATCH(BE117,'Cat-4'!$A:$A,0)</f>
        <v>722</v>
      </c>
      <c r="BG117">
        <f>MATCH(BD117,'Cat-4'!$1:$1,0)</f>
        <v>104</v>
      </c>
      <c r="BH117">
        <f>INDEX('Cat-4'!$1:$1048576,'NSS + ACT'!BF117,'NSS + ACT'!BG117)</f>
        <v>113.6</v>
      </c>
      <c r="BI117">
        <f>MATCH($BI$1,'Cat-4'!$1:$1,0)</f>
        <v>153</v>
      </c>
      <c r="BJ117">
        <f>INDEX('Cat-4'!$1:$1048576,'NSS + ACT'!BF117,'NSS + ACT'!BI117)</f>
        <v>130.80000000000001</v>
      </c>
      <c r="BK117" s="126">
        <f t="shared" si="18"/>
        <v>1.1514084507042255</v>
      </c>
      <c r="BL117">
        <f t="shared" si="19"/>
        <v>1596</v>
      </c>
      <c r="BM117" s="126">
        <f t="shared" si="20"/>
        <v>53.2</v>
      </c>
      <c r="BN117" s="126" t="s">
        <v>8785</v>
      </c>
      <c r="BO117" s="126">
        <f>MATCH(BB117,Sheet3!$D$4:$D$8,0)</f>
        <v>2</v>
      </c>
      <c r="BP117" s="126">
        <f>MATCH(BN117,Sheet3!$E$4:$H$4,0)</f>
        <v>4</v>
      </c>
      <c r="BQ117" s="132">
        <f>INDEX(Sheet3!$D$4:$H$8,'NSS + ACT'!BO117,'NSS + ACT'!BP117)</f>
        <v>0.1</v>
      </c>
      <c r="BR117" s="105">
        <f t="shared" si="21"/>
        <v>502073.78503521014</v>
      </c>
      <c r="BS117" s="162">
        <f t="shared" si="22"/>
        <v>0.1</v>
      </c>
      <c r="BT117" s="105">
        <f t="shared" si="23"/>
        <v>451866.40653168911</v>
      </c>
    </row>
    <row r="118" spans="1:72">
      <c r="A118" s="18">
        <f t="shared" si="25"/>
        <v>115</v>
      </c>
      <c r="B118" s="33"/>
      <c r="C118" s="39"/>
      <c r="D118" s="22" t="s">
        <v>227</v>
      </c>
      <c r="E118" s="22" t="s">
        <v>6663</v>
      </c>
      <c r="F118" s="113">
        <v>2</v>
      </c>
      <c r="G118" s="23" t="s">
        <v>49</v>
      </c>
      <c r="H118" s="24">
        <v>217012</v>
      </c>
      <c r="I118" s="30"/>
      <c r="J118" s="101">
        <v>434024</v>
      </c>
      <c r="K118" s="23">
        <v>84135090</v>
      </c>
      <c r="L118" s="26">
        <v>7.4999999999999997E-2</v>
      </c>
      <c r="M118" s="23"/>
      <c r="N118" s="49"/>
      <c r="O118" s="38"/>
      <c r="P118" s="26">
        <v>0.1</v>
      </c>
      <c r="Q118" s="38"/>
      <c r="R118" s="26">
        <v>0.18</v>
      </c>
      <c r="S118" s="23" t="s">
        <v>2931</v>
      </c>
      <c r="T118" s="94">
        <v>32551.8</v>
      </c>
      <c r="U118" s="94">
        <v>0</v>
      </c>
      <c r="V118" s="94">
        <v>3255.1800000000003</v>
      </c>
      <c r="W118" s="94">
        <v>84569.576399999991</v>
      </c>
      <c r="X118" s="52">
        <v>120376.55639999999</v>
      </c>
      <c r="Y118" s="23" t="s">
        <v>6636</v>
      </c>
      <c r="Z118" s="23" t="s">
        <v>6664</v>
      </c>
      <c r="AA118" s="23" t="s">
        <v>6664</v>
      </c>
      <c r="AB118" s="33">
        <v>291604479390</v>
      </c>
      <c r="AC118" s="23" t="s">
        <v>6665</v>
      </c>
      <c r="AD118" s="48">
        <v>42639</v>
      </c>
      <c r="AE118" s="39">
        <v>42628</v>
      </c>
      <c r="AF118" s="33" t="e">
        <v>#N/A</v>
      </c>
      <c r="AG118" s="23" t="e">
        <v>#N/A</v>
      </c>
      <c r="AH118" s="39" t="e">
        <v>#N/A</v>
      </c>
      <c r="AI118" s="23" t="s">
        <v>51</v>
      </c>
      <c r="AJ118" s="65"/>
      <c r="AK118" s="57"/>
      <c r="AL118" s="56"/>
      <c r="AM118" s="52"/>
      <c r="AN118" s="23"/>
      <c r="AO118" s="38"/>
      <c r="AP118" s="23">
        <v>2000</v>
      </c>
      <c r="AQ118" s="23" t="s">
        <v>64</v>
      </c>
      <c r="AR118" s="23" t="s">
        <v>6666</v>
      </c>
      <c r="AS118" s="95" t="s">
        <v>53</v>
      </c>
      <c r="AT118" s="23"/>
      <c r="AU118" s="23" t="s">
        <v>228</v>
      </c>
      <c r="AV118" s="99">
        <v>2</v>
      </c>
      <c r="AW118" s="101">
        <v>434024</v>
      </c>
      <c r="AX118" s="29" t="s">
        <v>6494</v>
      </c>
      <c r="AY118" s="29"/>
      <c r="AZ118" s="21"/>
      <c r="BA118">
        <f t="shared" si="24"/>
        <v>3010</v>
      </c>
      <c r="BB118" t="s">
        <v>6985</v>
      </c>
      <c r="BC118" s="105">
        <f t="shared" si="16"/>
        <v>217012</v>
      </c>
      <c r="BD118" s="116">
        <f t="shared" si="17"/>
        <v>42614</v>
      </c>
      <c r="BE118" s="141" t="s">
        <v>8312</v>
      </c>
      <c r="BF118">
        <f>MATCH(BE118,'Cat-4'!$A:$A,0)</f>
        <v>639</v>
      </c>
      <c r="BG118">
        <f>MATCH(BD118,'Cat-4'!$1:$1,0)</f>
        <v>57</v>
      </c>
      <c r="BH118">
        <f>INDEX('Cat-4'!$1:$1048576,'NSS + ACT'!BF118,'NSS + ACT'!BG118)</f>
        <v>108.5</v>
      </c>
      <c r="BI118">
        <f>MATCH($BI$1,'Cat-4'!$1:$1,0)</f>
        <v>153</v>
      </c>
      <c r="BJ118">
        <f>INDEX('Cat-4'!$1:$1048576,'NSS + ACT'!BF118,'NSS + ACT'!BI118)</f>
        <v>121.7</v>
      </c>
      <c r="BK118" s="126">
        <f t="shared" si="18"/>
        <v>1.1216589861751152</v>
      </c>
      <c r="BL118">
        <f t="shared" si="19"/>
        <v>3026</v>
      </c>
      <c r="BM118" s="126">
        <f t="shared" si="20"/>
        <v>100.86666666666666</v>
      </c>
      <c r="BN118" s="126" t="s">
        <v>8785</v>
      </c>
      <c r="BO118" s="126">
        <f>MATCH(BB118,Sheet3!$D$4:$D$8,0)</f>
        <v>5</v>
      </c>
      <c r="BP118" s="126">
        <f>MATCH(BN118,Sheet3!$E$4:$H$4,0)</f>
        <v>4</v>
      </c>
      <c r="BQ118" s="132">
        <f>INDEX(Sheet3!$D$4:$H$8,'NSS + ACT'!BO118,'NSS + ACT'!BP118)</f>
        <v>0.4</v>
      </c>
      <c r="BR118" s="105">
        <f t="shared" si="21"/>
        <v>486826.9198156682</v>
      </c>
      <c r="BS118" s="162">
        <f t="shared" si="22"/>
        <v>0.4</v>
      </c>
      <c r="BT118" s="105">
        <f t="shared" si="23"/>
        <v>292096.15188940091</v>
      </c>
    </row>
    <row r="119" spans="1:72">
      <c r="A119" s="18">
        <f t="shared" si="25"/>
        <v>116</v>
      </c>
      <c r="B119" s="61">
        <v>171602006796</v>
      </c>
      <c r="C119" s="39">
        <v>42605</v>
      </c>
      <c r="D119" s="22" t="s">
        <v>257</v>
      </c>
      <c r="E119" s="22" t="s">
        <v>2850</v>
      </c>
      <c r="F119" s="110">
        <v>10</v>
      </c>
      <c r="G119" s="23" t="s">
        <v>119</v>
      </c>
      <c r="H119" s="52">
        <v>42117.294000000002</v>
      </c>
      <c r="I119" s="30"/>
      <c r="J119" s="109">
        <v>421172.94</v>
      </c>
      <c r="K119" s="23" t="s">
        <v>2851</v>
      </c>
      <c r="L119" s="26">
        <v>7.4999999999999997E-2</v>
      </c>
      <c r="M119" s="40">
        <v>0</v>
      </c>
      <c r="N119" s="62">
        <v>0</v>
      </c>
      <c r="O119" s="52">
        <v>0</v>
      </c>
      <c r="P119" s="26">
        <v>0.1</v>
      </c>
      <c r="Q119" s="52">
        <v>0</v>
      </c>
      <c r="R119" s="63">
        <v>0.18</v>
      </c>
      <c r="S119" s="23" t="s">
        <v>947</v>
      </c>
      <c r="T119" s="52">
        <v>31587.970499999999</v>
      </c>
      <c r="U119" s="52">
        <v>0</v>
      </c>
      <c r="V119" s="52">
        <v>3158.7970500000001</v>
      </c>
      <c r="W119" s="52">
        <v>82065.547358999989</v>
      </c>
      <c r="X119" s="52">
        <v>116812.31490899998</v>
      </c>
      <c r="Y119" s="23" t="s">
        <v>2778</v>
      </c>
      <c r="Z119" s="23" t="s">
        <v>2852</v>
      </c>
      <c r="AA119" s="23" t="s">
        <v>2853</v>
      </c>
      <c r="AB119" s="33" t="e">
        <v>#N/A</v>
      </c>
      <c r="AC119" s="33" t="e">
        <v>#N/A</v>
      </c>
      <c r="AD119" s="48" t="e">
        <v>#N/A</v>
      </c>
      <c r="AE119" s="39">
        <v>42585</v>
      </c>
      <c r="AF119" s="53">
        <v>171602006796</v>
      </c>
      <c r="AG119" s="53" t="s">
        <v>2701</v>
      </c>
      <c r="AH119" s="39">
        <v>42605</v>
      </c>
      <c r="AI119" s="23" t="s">
        <v>385</v>
      </c>
      <c r="AJ119" s="54"/>
      <c r="AK119" s="55"/>
      <c r="AL119" s="56"/>
      <c r="AM119" s="57"/>
      <c r="AN119" s="33"/>
      <c r="AO119" s="48"/>
      <c r="AP119" s="23">
        <v>2000</v>
      </c>
      <c r="AQ119" s="23" t="s">
        <v>64</v>
      </c>
      <c r="AR119" s="23" t="s">
        <v>2853</v>
      </c>
      <c r="AS119" s="38" t="s">
        <v>53</v>
      </c>
      <c r="AT119" s="23" t="s">
        <v>522</v>
      </c>
      <c r="AU119" s="64">
        <v>2016600102</v>
      </c>
      <c r="AV119" s="99">
        <v>10</v>
      </c>
      <c r="AW119" s="102">
        <v>421172.94</v>
      </c>
      <c r="AX119" s="29" t="s">
        <v>701</v>
      </c>
      <c r="AY119" s="29"/>
      <c r="AZ119" s="25">
        <v>1</v>
      </c>
      <c r="BA119">
        <f t="shared" si="24"/>
        <v>3053</v>
      </c>
      <c r="BB119" t="s">
        <v>6985</v>
      </c>
      <c r="BC119" s="105">
        <f t="shared" si="16"/>
        <v>42117.294000000002</v>
      </c>
      <c r="BD119" s="116">
        <f t="shared" si="17"/>
        <v>42583</v>
      </c>
      <c r="BE119" s="141" t="s">
        <v>8312</v>
      </c>
      <c r="BF119">
        <f>MATCH(BE119,'Cat-4'!$A:$A,0)</f>
        <v>639</v>
      </c>
      <c r="BG119">
        <f>MATCH(BD119,'Cat-4'!$1:$1,0)</f>
        <v>56</v>
      </c>
      <c r="BH119">
        <f>INDEX('Cat-4'!$1:$1048576,'NSS + ACT'!BF119,'NSS + ACT'!BG119)</f>
        <v>108.8</v>
      </c>
      <c r="BI119">
        <f>MATCH($BI$1,'Cat-4'!$1:$1,0)</f>
        <v>153</v>
      </c>
      <c r="BJ119">
        <f>INDEX('Cat-4'!$1:$1048576,'NSS + ACT'!BF119,'NSS + ACT'!BI119)</f>
        <v>121.7</v>
      </c>
      <c r="BK119" s="126">
        <f t="shared" si="18"/>
        <v>1.1185661764705883</v>
      </c>
      <c r="BL119">
        <f t="shared" si="19"/>
        <v>3057</v>
      </c>
      <c r="BM119" s="126">
        <f t="shared" si="20"/>
        <v>101.9</v>
      </c>
      <c r="BN119" s="126" t="s">
        <v>8785</v>
      </c>
      <c r="BO119" s="126">
        <f>MATCH(BB119,Sheet3!$D$4:$D$8,0)</f>
        <v>5</v>
      </c>
      <c r="BP119" s="126">
        <f>MATCH(BN119,Sheet3!$E$4:$H$4,0)</f>
        <v>4</v>
      </c>
      <c r="BQ119" s="132">
        <f>INDEX(Sheet3!$D$4:$H$8,'NSS + ACT'!BO119,'NSS + ACT'!BP119)</f>
        <v>0.4</v>
      </c>
      <c r="BR119" s="105">
        <f t="shared" si="21"/>
        <v>471109.80512867653</v>
      </c>
      <c r="BS119" s="162">
        <f t="shared" si="22"/>
        <v>0.4</v>
      </c>
      <c r="BT119" s="105">
        <f t="shared" si="23"/>
        <v>282665.88307720592</v>
      </c>
    </row>
    <row r="120" spans="1:72">
      <c r="A120" s="18">
        <f t="shared" si="25"/>
        <v>117</v>
      </c>
      <c r="B120" s="33">
        <v>292301324884</v>
      </c>
      <c r="C120" s="39">
        <v>44964</v>
      </c>
      <c r="D120" s="22" t="s">
        <v>4917</v>
      </c>
      <c r="E120" s="22" t="s">
        <v>4929</v>
      </c>
      <c r="F120" s="110">
        <v>30</v>
      </c>
      <c r="G120" s="23" t="s">
        <v>119</v>
      </c>
      <c r="H120" s="58">
        <v>13899</v>
      </c>
      <c r="I120" s="30"/>
      <c r="J120" s="101">
        <v>416970</v>
      </c>
      <c r="K120" s="33">
        <v>73079290</v>
      </c>
      <c r="L120" s="26">
        <v>0.1</v>
      </c>
      <c r="M120" s="40" t="s">
        <v>742</v>
      </c>
      <c r="N120" s="40">
        <v>0</v>
      </c>
      <c r="O120" s="35">
        <v>0</v>
      </c>
      <c r="P120" s="63">
        <v>0.1</v>
      </c>
      <c r="Q120" s="52">
        <v>0</v>
      </c>
      <c r="R120" s="63">
        <v>0.18</v>
      </c>
      <c r="S120" s="23" t="s">
        <v>4919</v>
      </c>
      <c r="T120" s="52">
        <v>41697</v>
      </c>
      <c r="U120" s="52">
        <v>0</v>
      </c>
      <c r="V120" s="52">
        <v>4169.7</v>
      </c>
      <c r="W120" s="52">
        <v>83310.606</v>
      </c>
      <c r="X120" s="52">
        <v>129177.306</v>
      </c>
      <c r="Y120" s="23" t="s">
        <v>4903</v>
      </c>
      <c r="Z120" s="23" t="s">
        <v>4930</v>
      </c>
      <c r="AA120" s="23" t="s">
        <v>4931</v>
      </c>
      <c r="AB120" s="33">
        <v>292301324884</v>
      </c>
      <c r="AC120" s="33" t="s">
        <v>4922</v>
      </c>
      <c r="AD120" s="48">
        <v>44964</v>
      </c>
      <c r="AE120" s="39">
        <v>44963</v>
      </c>
      <c r="AF120" s="53" t="e">
        <v>#N/A</v>
      </c>
      <c r="AG120" s="53" t="e">
        <v>#N/A</v>
      </c>
      <c r="AH120" s="39" t="e">
        <v>#N/A</v>
      </c>
      <c r="AI120" s="23" t="s">
        <v>51</v>
      </c>
      <c r="AJ120" s="54"/>
      <c r="AK120" s="55"/>
      <c r="AL120" s="56"/>
      <c r="AM120" s="57"/>
      <c r="AN120" s="33"/>
      <c r="AO120" s="48"/>
      <c r="AP120" s="23">
        <v>2000</v>
      </c>
      <c r="AQ120" s="23" t="s">
        <v>52</v>
      </c>
      <c r="AR120" s="23" t="s">
        <v>4931</v>
      </c>
      <c r="AS120" s="38" t="s">
        <v>518</v>
      </c>
      <c r="AT120" s="23"/>
      <c r="AU120" s="23">
        <v>227</v>
      </c>
      <c r="AV120" s="99">
        <v>30</v>
      </c>
      <c r="AW120" s="101">
        <v>416970</v>
      </c>
      <c r="AX120" s="29" t="s">
        <v>4770</v>
      </c>
      <c r="AY120" s="29"/>
      <c r="AZ120" s="30" t="s">
        <v>4923</v>
      </c>
      <c r="BA120">
        <f t="shared" si="24"/>
        <v>675</v>
      </c>
      <c r="BB120" t="s">
        <v>6983</v>
      </c>
      <c r="BC120" s="105">
        <f t="shared" si="16"/>
        <v>13899</v>
      </c>
      <c r="BD120" s="116">
        <f t="shared" si="17"/>
        <v>44958</v>
      </c>
      <c r="BE120" s="141" t="s">
        <v>8477</v>
      </c>
      <c r="BF120">
        <f>MATCH(BE120,'Cat-4'!$A:$A,0)</f>
        <v>722</v>
      </c>
      <c r="BG120">
        <f>MATCH(BD120,'Cat-4'!$1:$1,0)</f>
        <v>134</v>
      </c>
      <c r="BH120">
        <f>INDEX('Cat-4'!$1:$1048576,'NSS + ACT'!BF120,'NSS + ACT'!BG120)</f>
        <v>127.7</v>
      </c>
      <c r="BI120">
        <f>MATCH($BI$1,'Cat-4'!$1:$1,0)</f>
        <v>153</v>
      </c>
      <c r="BJ120">
        <f>INDEX('Cat-4'!$1:$1048576,'NSS + ACT'!BF120,'NSS + ACT'!BI120)</f>
        <v>130.80000000000001</v>
      </c>
      <c r="BK120" s="126">
        <f t="shared" si="18"/>
        <v>1.024275646045419</v>
      </c>
      <c r="BL120">
        <f t="shared" si="19"/>
        <v>682</v>
      </c>
      <c r="BM120" s="126">
        <f t="shared" si="20"/>
        <v>22.733333333333334</v>
      </c>
      <c r="BN120" s="126" t="s">
        <v>8784</v>
      </c>
      <c r="BO120" s="126">
        <f>MATCH(BB120,Sheet3!$D$4:$D$8,0)</f>
        <v>2</v>
      </c>
      <c r="BP120" s="126">
        <f>MATCH(BN120,Sheet3!$E$4:$H$4,0)</f>
        <v>3</v>
      </c>
      <c r="BQ120" s="132">
        <f>INDEX(Sheet3!$D$4:$H$8,'NSS + ACT'!BO120,'NSS + ACT'!BP120)</f>
        <v>0.05</v>
      </c>
      <c r="BR120" s="105">
        <f t="shared" si="21"/>
        <v>427092.21613155835</v>
      </c>
      <c r="BS120" s="162">
        <f t="shared" si="22"/>
        <v>0.05</v>
      </c>
      <c r="BT120" s="105">
        <f t="shared" si="23"/>
        <v>405737.6053249804</v>
      </c>
    </row>
    <row r="121" spans="1:72">
      <c r="A121" s="18">
        <f t="shared" si="25"/>
        <v>118</v>
      </c>
      <c r="B121" s="61">
        <v>171801082633</v>
      </c>
      <c r="C121" s="39">
        <v>43217</v>
      </c>
      <c r="D121" s="22" t="s">
        <v>636</v>
      </c>
      <c r="E121" s="22" t="s">
        <v>1100</v>
      </c>
      <c r="F121" s="110">
        <v>2</v>
      </c>
      <c r="G121" s="23" t="s">
        <v>49</v>
      </c>
      <c r="H121" s="52">
        <v>206651.35</v>
      </c>
      <c r="I121" s="30"/>
      <c r="J121" s="109">
        <v>413302.7</v>
      </c>
      <c r="K121" s="23" t="s">
        <v>987</v>
      </c>
      <c r="L121" s="26">
        <v>0.15</v>
      </c>
      <c r="M121" s="40">
        <v>0</v>
      </c>
      <c r="N121" s="62">
        <v>0</v>
      </c>
      <c r="O121" s="52">
        <v>0</v>
      </c>
      <c r="P121" s="26">
        <v>0.1</v>
      </c>
      <c r="Q121" s="52">
        <v>0</v>
      </c>
      <c r="R121" s="63">
        <v>0.18</v>
      </c>
      <c r="S121" s="23" t="s">
        <v>969</v>
      </c>
      <c r="T121" s="52">
        <v>61995.404999999999</v>
      </c>
      <c r="U121" s="52">
        <v>0</v>
      </c>
      <c r="V121" s="52">
        <v>6199.5405000000001</v>
      </c>
      <c r="W121" s="52">
        <v>86669.576189999992</v>
      </c>
      <c r="X121" s="52">
        <v>154864.52168999999</v>
      </c>
      <c r="Y121" s="23" t="s">
        <v>850</v>
      </c>
      <c r="Z121" s="23" t="s">
        <v>1101</v>
      </c>
      <c r="AA121" s="23" t="s">
        <v>1102</v>
      </c>
      <c r="AB121" s="33" t="e">
        <v>#N/A</v>
      </c>
      <c r="AC121" s="33" t="e">
        <v>#N/A</v>
      </c>
      <c r="AD121" s="48" t="e">
        <v>#N/A</v>
      </c>
      <c r="AE121" s="39" t="e">
        <v>#N/A</v>
      </c>
      <c r="AF121" s="53">
        <v>171801082633</v>
      </c>
      <c r="AG121" s="53" t="s">
        <v>990</v>
      </c>
      <c r="AH121" s="39">
        <v>43217</v>
      </c>
      <c r="AI121" s="23" t="s">
        <v>385</v>
      </c>
      <c r="AJ121" s="54"/>
      <c r="AK121" s="55"/>
      <c r="AL121" s="56"/>
      <c r="AM121" s="57"/>
      <c r="AN121" s="33"/>
      <c r="AO121" s="48"/>
      <c r="AP121" s="23">
        <v>2000</v>
      </c>
      <c r="AQ121" s="23" t="s">
        <v>64</v>
      </c>
      <c r="AR121" s="23" t="s">
        <v>1102</v>
      </c>
      <c r="AS121" s="38" t="s">
        <v>53</v>
      </c>
      <c r="AT121" s="23" t="s">
        <v>522</v>
      </c>
      <c r="AU121" s="64">
        <v>7068019</v>
      </c>
      <c r="AV121" s="99">
        <v>2</v>
      </c>
      <c r="AW121" s="102">
        <v>413302.7</v>
      </c>
      <c r="AX121" s="29" t="s">
        <v>701</v>
      </c>
      <c r="AY121" s="29"/>
      <c r="AZ121" s="25" t="s">
        <v>863</v>
      </c>
      <c r="BB121" t="s">
        <v>6983</v>
      </c>
      <c r="BC121" s="105">
        <f t="shared" si="16"/>
        <v>206651.35</v>
      </c>
      <c r="BD121" s="116">
        <v>43709</v>
      </c>
      <c r="BE121" s="141" t="s">
        <v>8477</v>
      </c>
      <c r="BF121">
        <f>MATCH(BE121,'Cat-4'!$A:$A,0)</f>
        <v>722</v>
      </c>
      <c r="BG121">
        <f>MATCH(BD121,'Cat-4'!$1:$1,0)</f>
        <v>93</v>
      </c>
      <c r="BH121">
        <f>INDEX('Cat-4'!$1:$1048576,'NSS + ACT'!BF121,'NSS + ACT'!BG121)</f>
        <v>113.9</v>
      </c>
      <c r="BI121">
        <f>MATCH($BI$1,'Cat-4'!$1:$1,0)</f>
        <v>153</v>
      </c>
      <c r="BJ121">
        <f>INDEX('Cat-4'!$1:$1048576,'NSS + ACT'!BF121,'NSS + ACT'!BI121)</f>
        <v>130.80000000000001</v>
      </c>
      <c r="BK121" s="126">
        <f t="shared" si="18"/>
        <v>1.1483757682177349</v>
      </c>
      <c r="BL121">
        <f t="shared" si="19"/>
        <v>1931</v>
      </c>
      <c r="BM121" s="126">
        <f t="shared" si="20"/>
        <v>64.36666666666666</v>
      </c>
      <c r="BN121" s="126" t="s">
        <v>8785</v>
      </c>
      <c r="BO121" s="126">
        <f>MATCH(BB121,Sheet3!$D$4:$D$8,0)</f>
        <v>2</v>
      </c>
      <c r="BP121" s="126">
        <f>MATCH(BN121,Sheet3!$E$4:$H$4,0)</f>
        <v>4</v>
      </c>
      <c r="BQ121" s="132">
        <f>INDEX(Sheet3!$D$4:$H$8,'NSS + ACT'!BO121,'NSS + ACT'!BP121)</f>
        <v>0.1</v>
      </c>
      <c r="BR121" s="105">
        <f t="shared" si="21"/>
        <v>474626.80561896402</v>
      </c>
      <c r="BS121" s="162">
        <f t="shared" si="22"/>
        <v>0.1</v>
      </c>
      <c r="BT121" s="105">
        <f t="shared" si="23"/>
        <v>427164.12505706761</v>
      </c>
    </row>
    <row r="122" spans="1:72">
      <c r="A122" s="18">
        <f t="shared" si="25"/>
        <v>119</v>
      </c>
      <c r="B122" s="33">
        <v>292400520296</v>
      </c>
      <c r="C122" s="39">
        <v>45304</v>
      </c>
      <c r="D122" s="22" t="s">
        <v>5281</v>
      </c>
      <c r="E122" s="22" t="s">
        <v>5282</v>
      </c>
      <c r="F122" s="110">
        <v>3600</v>
      </c>
      <c r="G122" s="23" t="s">
        <v>321</v>
      </c>
      <c r="H122" s="58">
        <v>114</v>
      </c>
      <c r="I122" s="30"/>
      <c r="J122" s="101">
        <v>410400</v>
      </c>
      <c r="K122" s="33">
        <v>38249900</v>
      </c>
      <c r="L122" s="26">
        <v>7.4999999999999997E-2</v>
      </c>
      <c r="M122" s="40" t="s">
        <v>5283</v>
      </c>
      <c r="N122" s="40">
        <v>0</v>
      </c>
      <c r="O122" s="35">
        <v>0</v>
      </c>
      <c r="P122" s="63">
        <v>0.1</v>
      </c>
      <c r="Q122" s="52">
        <v>0</v>
      </c>
      <c r="R122" s="63">
        <v>0.18</v>
      </c>
      <c r="S122" s="23" t="s">
        <v>5284</v>
      </c>
      <c r="T122" s="52">
        <v>30780</v>
      </c>
      <c r="U122" s="52">
        <v>0</v>
      </c>
      <c r="V122" s="52">
        <v>3078</v>
      </c>
      <c r="W122" s="52">
        <v>79966.44</v>
      </c>
      <c r="X122" s="52">
        <v>113824.44</v>
      </c>
      <c r="Y122" s="23" t="s">
        <v>5221</v>
      </c>
      <c r="Z122" s="23" t="s">
        <v>5285</v>
      </c>
      <c r="AA122" s="23" t="s">
        <v>5286</v>
      </c>
      <c r="AB122" s="33">
        <v>292400520296</v>
      </c>
      <c r="AC122" s="33" t="s">
        <v>5287</v>
      </c>
      <c r="AD122" s="39">
        <v>45304</v>
      </c>
      <c r="AE122" s="39">
        <v>45300</v>
      </c>
      <c r="AF122" s="53" t="e">
        <v>#N/A</v>
      </c>
      <c r="AG122" s="53" t="e">
        <v>#N/A</v>
      </c>
      <c r="AH122" s="39" t="e">
        <v>#N/A</v>
      </c>
      <c r="AI122" s="23" t="s">
        <v>51</v>
      </c>
      <c r="AJ122" s="59"/>
      <c r="AK122" s="59"/>
      <c r="AL122" s="48"/>
      <c r="AM122" s="60"/>
      <c r="AN122" s="33"/>
      <c r="AO122" s="48"/>
      <c r="AP122" s="23">
        <v>2000</v>
      </c>
      <c r="AQ122" s="23" t="s">
        <v>583</v>
      </c>
      <c r="AR122" s="23" t="s">
        <v>5286</v>
      </c>
      <c r="AS122" s="38" t="s">
        <v>518</v>
      </c>
      <c r="AT122" s="23"/>
      <c r="AU122" s="23" t="s">
        <v>5288</v>
      </c>
      <c r="AV122" s="99">
        <v>3600</v>
      </c>
      <c r="AW122" s="101">
        <v>410400</v>
      </c>
      <c r="AX122" s="29" t="s">
        <v>4770</v>
      </c>
      <c r="AY122" s="29"/>
      <c r="AZ122" s="30"/>
      <c r="BA122">
        <f t="shared" ref="BA122:BA144" si="26">$BA$2-AE122</f>
        <v>338</v>
      </c>
      <c r="BB122" s="115" t="s">
        <v>6986</v>
      </c>
      <c r="BC122" s="105">
        <f t="shared" si="16"/>
        <v>114</v>
      </c>
      <c r="BD122" s="116">
        <f t="shared" si="17"/>
        <v>45292</v>
      </c>
      <c r="BE122" s="141" t="s">
        <v>7762</v>
      </c>
      <c r="BF122">
        <f>MATCH(BE122,'Cat-4'!$A:$A,0)</f>
        <v>364</v>
      </c>
      <c r="BG122">
        <f>MATCH(BD122,'Cat-4'!$1:$1,0)</f>
        <v>145</v>
      </c>
      <c r="BH122">
        <f>INDEX('Cat-4'!$1:$1048576,'NSS + ACT'!BF122,'NSS + ACT'!BG122)</f>
        <v>135.4</v>
      </c>
      <c r="BI122">
        <f>MATCH($BI$1,'Cat-4'!$1:$1,0)</f>
        <v>153</v>
      </c>
      <c r="BJ122">
        <f>INDEX('Cat-4'!$1:$1048576,'NSS + ACT'!BF122,'NSS + ACT'!BI122)</f>
        <v>136.4</v>
      </c>
      <c r="BK122" s="126">
        <f t="shared" si="18"/>
        <v>1.0073855243722305</v>
      </c>
      <c r="BL122">
        <f t="shared" si="19"/>
        <v>348</v>
      </c>
      <c r="BM122" s="126">
        <f t="shared" si="20"/>
        <v>11.6</v>
      </c>
      <c r="BN122" s="126" t="s">
        <v>8783</v>
      </c>
      <c r="BO122" s="126">
        <f>MATCH(BB122,Sheet3!$D$4:$D$8,0)</f>
        <v>3</v>
      </c>
      <c r="BP122" s="126">
        <f>MATCH(BN122,Sheet3!$E$4:$H$4,0)</f>
        <v>2</v>
      </c>
      <c r="BQ122" s="132">
        <f>INDEX(Sheet3!$D$4:$H$8,'NSS + ACT'!BO122,'NSS + ACT'!BP122)</f>
        <v>0.05</v>
      </c>
      <c r="BR122" s="105">
        <f t="shared" si="21"/>
        <v>413431.01920236339</v>
      </c>
      <c r="BS122" s="162">
        <f t="shared" si="22"/>
        <v>0.05</v>
      </c>
      <c r="BT122" s="105">
        <f t="shared" si="23"/>
        <v>392759.4682422452</v>
      </c>
    </row>
    <row r="123" spans="1:72">
      <c r="A123" s="18">
        <f t="shared" si="25"/>
        <v>120</v>
      </c>
      <c r="B123" s="61">
        <v>292108968550</v>
      </c>
      <c r="C123" s="39">
        <v>44448</v>
      </c>
      <c r="D123" s="22" t="s">
        <v>3924</v>
      </c>
      <c r="E123" s="22" t="s">
        <v>3925</v>
      </c>
      <c r="F123" s="107">
        <v>840</v>
      </c>
      <c r="G123" s="23" t="s">
        <v>71</v>
      </c>
      <c r="H123" s="52">
        <v>486</v>
      </c>
      <c r="I123" s="30"/>
      <c r="J123" s="109">
        <v>408240</v>
      </c>
      <c r="K123" s="23">
        <v>34029099</v>
      </c>
      <c r="L123" s="26">
        <v>0.1</v>
      </c>
      <c r="M123" s="40">
        <v>0</v>
      </c>
      <c r="N123" s="40">
        <v>0</v>
      </c>
      <c r="O123" s="52">
        <v>0</v>
      </c>
      <c r="P123" s="26">
        <v>0.1</v>
      </c>
      <c r="Q123" s="52">
        <v>0</v>
      </c>
      <c r="R123" s="63">
        <v>0.18</v>
      </c>
      <c r="S123" s="23" t="s">
        <v>3926</v>
      </c>
      <c r="T123" s="52">
        <v>40824</v>
      </c>
      <c r="U123" s="52">
        <v>0</v>
      </c>
      <c r="V123" s="52">
        <v>4082.4</v>
      </c>
      <c r="W123" s="52">
        <v>81566.351999999999</v>
      </c>
      <c r="X123" s="68">
        <v>126472.75200000001</v>
      </c>
      <c r="Y123" s="23" t="s">
        <v>3855</v>
      </c>
      <c r="Z123" s="23" t="s">
        <v>3927</v>
      </c>
      <c r="AA123" s="23" t="s">
        <v>3928</v>
      </c>
      <c r="AB123" s="33">
        <v>292108968550</v>
      </c>
      <c r="AC123" s="33" t="s">
        <v>3929</v>
      </c>
      <c r="AD123" s="39">
        <v>44448</v>
      </c>
      <c r="AE123" s="39">
        <v>44441</v>
      </c>
      <c r="AF123" s="53" t="e">
        <v>#N/A</v>
      </c>
      <c r="AG123" s="53" t="e">
        <v>#N/A</v>
      </c>
      <c r="AH123" s="39" t="e">
        <v>#N/A</v>
      </c>
      <c r="AI123" s="23" t="s">
        <v>51</v>
      </c>
      <c r="AJ123" s="59"/>
      <c r="AK123" s="59"/>
      <c r="AL123" s="48"/>
      <c r="AM123" s="60"/>
      <c r="AN123" s="33"/>
      <c r="AO123" s="48"/>
      <c r="AP123" s="23">
        <v>2000</v>
      </c>
      <c r="AQ123" s="23" t="s">
        <v>329</v>
      </c>
      <c r="AR123" s="23" t="s">
        <v>3928</v>
      </c>
      <c r="AS123" s="38" t="s">
        <v>53</v>
      </c>
      <c r="AT123" s="23"/>
      <c r="AU123" s="64">
        <v>260996</v>
      </c>
      <c r="AV123" s="99">
        <v>840</v>
      </c>
      <c r="AW123" s="102">
        <v>408240</v>
      </c>
      <c r="AX123" s="29" t="s">
        <v>701</v>
      </c>
      <c r="AY123" s="29"/>
      <c r="AZ123" s="25"/>
      <c r="BA123">
        <f t="shared" si="26"/>
        <v>1197</v>
      </c>
      <c r="BB123" t="s">
        <v>6983</v>
      </c>
      <c r="BC123" s="105">
        <f t="shared" si="16"/>
        <v>486</v>
      </c>
      <c r="BD123" s="116">
        <f t="shared" si="17"/>
        <v>44440</v>
      </c>
      <c r="BE123" s="141" t="s">
        <v>8477</v>
      </c>
      <c r="BF123">
        <f>MATCH(BE123,'Cat-4'!$A:$A,0)</f>
        <v>722</v>
      </c>
      <c r="BG123">
        <f>MATCH(BD123,'Cat-4'!$1:$1,0)</f>
        <v>117</v>
      </c>
      <c r="BH123">
        <f>INDEX('Cat-4'!$1:$1048576,'NSS + ACT'!BF123,'NSS + ACT'!BG123)</f>
        <v>120.7</v>
      </c>
      <c r="BI123">
        <f>MATCH($BI$1,'Cat-4'!$1:$1,0)</f>
        <v>153</v>
      </c>
      <c r="BJ123">
        <f>INDEX('Cat-4'!$1:$1048576,'NSS + ACT'!BF123,'NSS + ACT'!BI123)</f>
        <v>130.80000000000001</v>
      </c>
      <c r="BK123" s="126">
        <f t="shared" si="18"/>
        <v>1.0836785418392709</v>
      </c>
      <c r="BL123">
        <f t="shared" si="19"/>
        <v>1200</v>
      </c>
      <c r="BM123" s="126">
        <f t="shared" si="20"/>
        <v>40</v>
      </c>
      <c r="BN123" s="126" t="s">
        <v>8785</v>
      </c>
      <c r="BO123" s="126">
        <f>MATCH(BB123,Sheet3!$D$4:$D$8,0)</f>
        <v>2</v>
      </c>
      <c r="BP123" s="126">
        <f>MATCH(BN123,Sheet3!$E$4:$H$4,0)</f>
        <v>4</v>
      </c>
      <c r="BQ123" s="132">
        <f>INDEX(Sheet3!$D$4:$H$8,'NSS + ACT'!BO123,'NSS + ACT'!BP123)</f>
        <v>0.1</v>
      </c>
      <c r="BR123" s="105">
        <f t="shared" si="21"/>
        <v>442400.92792046396</v>
      </c>
      <c r="BS123" s="162">
        <f t="shared" si="22"/>
        <v>0.1</v>
      </c>
      <c r="BT123" s="105">
        <f t="shared" si="23"/>
        <v>398160.83512841759</v>
      </c>
    </row>
    <row r="124" spans="1:72">
      <c r="A124" s="18">
        <f t="shared" si="25"/>
        <v>121</v>
      </c>
      <c r="B124" s="61">
        <v>172001293376</v>
      </c>
      <c r="C124" s="39">
        <v>44025</v>
      </c>
      <c r="D124" s="22" t="s">
        <v>613</v>
      </c>
      <c r="E124" s="22" t="s">
        <v>1356</v>
      </c>
      <c r="F124" s="110">
        <v>77</v>
      </c>
      <c r="G124" s="23" t="s">
        <v>49</v>
      </c>
      <c r="H124" s="52">
        <v>5139.7751948051946</v>
      </c>
      <c r="I124" s="30"/>
      <c r="J124" s="109">
        <v>395762.69</v>
      </c>
      <c r="K124" s="23">
        <v>68061000</v>
      </c>
      <c r="L124" s="26">
        <v>0.1</v>
      </c>
      <c r="M124" s="40">
        <v>0</v>
      </c>
      <c r="N124" s="62">
        <v>0</v>
      </c>
      <c r="O124" s="52">
        <v>0</v>
      </c>
      <c r="P124" s="26">
        <v>0.1</v>
      </c>
      <c r="Q124" s="52">
        <v>0</v>
      </c>
      <c r="R124" s="63">
        <v>0.18</v>
      </c>
      <c r="S124" s="23" t="s">
        <v>1352</v>
      </c>
      <c r="T124" s="52">
        <v>39576.269</v>
      </c>
      <c r="U124" s="52">
        <v>0</v>
      </c>
      <c r="V124" s="52">
        <v>3957.6269000000002</v>
      </c>
      <c r="W124" s="52">
        <v>79073.385461999991</v>
      </c>
      <c r="X124" s="52">
        <v>122607.28136199999</v>
      </c>
      <c r="Y124" s="23" t="s">
        <v>1335</v>
      </c>
      <c r="Z124" s="23" t="s">
        <v>1357</v>
      </c>
      <c r="AA124" s="23" t="s">
        <v>1358</v>
      </c>
      <c r="AB124" s="33" t="e">
        <v>#N/A</v>
      </c>
      <c r="AC124" s="33" t="e">
        <v>#N/A</v>
      </c>
      <c r="AD124" s="48" t="e">
        <v>#N/A</v>
      </c>
      <c r="AE124" s="39">
        <v>43979</v>
      </c>
      <c r="AF124" s="53">
        <v>172001293376</v>
      </c>
      <c r="AG124" s="53" t="s">
        <v>1355</v>
      </c>
      <c r="AH124" s="39">
        <v>44025</v>
      </c>
      <c r="AI124" s="23" t="s">
        <v>385</v>
      </c>
      <c r="AJ124" s="54"/>
      <c r="AK124" s="55"/>
      <c r="AL124" s="56"/>
      <c r="AM124" s="57"/>
      <c r="AN124" s="33"/>
      <c r="AO124" s="48"/>
      <c r="AP124" s="23">
        <v>2000</v>
      </c>
      <c r="AQ124" s="23" t="s">
        <v>52</v>
      </c>
      <c r="AR124" s="23" t="s">
        <v>1358</v>
      </c>
      <c r="AS124" s="38" t="s">
        <v>53</v>
      </c>
      <c r="AT124" s="23"/>
      <c r="AU124" s="64">
        <v>90492117</v>
      </c>
      <c r="AV124" s="99">
        <v>77</v>
      </c>
      <c r="AW124" s="102">
        <v>395762.69</v>
      </c>
      <c r="AX124" s="29" t="s">
        <v>701</v>
      </c>
      <c r="AY124" s="29"/>
      <c r="AZ124" s="25" t="s">
        <v>1350</v>
      </c>
      <c r="BA124">
        <f t="shared" si="26"/>
        <v>1659</v>
      </c>
      <c r="BB124" s="115" t="s">
        <v>6983</v>
      </c>
      <c r="BC124" s="105">
        <f t="shared" si="16"/>
        <v>5139.7751948051946</v>
      </c>
      <c r="BD124" s="116">
        <f t="shared" si="17"/>
        <v>43952</v>
      </c>
      <c r="BE124" s="141" t="s">
        <v>8477</v>
      </c>
      <c r="BF124">
        <f>MATCH(BE124,'Cat-4'!$A:$A,0)</f>
        <v>722</v>
      </c>
      <c r="BG124">
        <f>MATCH(BD124,'Cat-4'!$1:$1,0)</f>
        <v>101</v>
      </c>
      <c r="BH124">
        <f>INDEX('Cat-4'!$1:$1048576,'NSS + ACT'!BF124,'NSS + ACT'!BG124)</f>
        <v>112.9</v>
      </c>
      <c r="BI124">
        <f>MATCH($BI$1,'Cat-4'!$1:$1,0)</f>
        <v>153</v>
      </c>
      <c r="BJ124">
        <f>INDEX('Cat-4'!$1:$1048576,'NSS + ACT'!BF124,'NSS + ACT'!BI124)</f>
        <v>130.80000000000001</v>
      </c>
      <c r="BK124" s="126">
        <f t="shared" si="18"/>
        <v>1.1585473870682019</v>
      </c>
      <c r="BL124">
        <f t="shared" si="19"/>
        <v>1688</v>
      </c>
      <c r="BM124" s="126">
        <f t="shared" si="20"/>
        <v>56.266666666666666</v>
      </c>
      <c r="BN124" s="126" t="s">
        <v>8785</v>
      </c>
      <c r="BO124" s="126">
        <f>MATCH(BB124,Sheet3!$D$4:$D$8,0)</f>
        <v>2</v>
      </c>
      <c r="BP124" s="126">
        <f>MATCH(BN124,Sheet3!$E$4:$H$4,0)</f>
        <v>4</v>
      </c>
      <c r="BQ124" s="132">
        <f>INDEX(Sheet3!$D$4:$H$8,'NSS + ACT'!BO124,'NSS + ACT'!BP124)</f>
        <v>0.1</v>
      </c>
      <c r="BR124" s="105">
        <f t="shared" si="21"/>
        <v>458509.8303985828</v>
      </c>
      <c r="BS124" s="162">
        <f t="shared" si="22"/>
        <v>0.1</v>
      </c>
      <c r="BT124" s="105">
        <f t="shared" si="23"/>
        <v>412658.84735872451</v>
      </c>
    </row>
    <row r="125" spans="1:72">
      <c r="A125" s="18">
        <f t="shared" si="25"/>
        <v>122</v>
      </c>
      <c r="B125" s="61">
        <v>291906110996</v>
      </c>
      <c r="C125" s="39">
        <v>43642</v>
      </c>
      <c r="D125" s="22" t="s">
        <v>252</v>
      </c>
      <c r="E125" s="22" t="s">
        <v>2880</v>
      </c>
      <c r="F125" s="110">
        <v>13</v>
      </c>
      <c r="G125" s="23" t="s">
        <v>211</v>
      </c>
      <c r="H125" s="52">
        <v>30314.52</v>
      </c>
      <c r="I125" s="30"/>
      <c r="J125" s="109">
        <v>394088.76</v>
      </c>
      <c r="K125" s="23">
        <v>90269000</v>
      </c>
      <c r="L125" s="26">
        <v>0</v>
      </c>
      <c r="M125" s="40">
        <v>0</v>
      </c>
      <c r="N125" s="62">
        <v>0</v>
      </c>
      <c r="O125" s="52">
        <v>0</v>
      </c>
      <c r="P125" s="66">
        <v>0</v>
      </c>
      <c r="Q125" s="52">
        <v>0</v>
      </c>
      <c r="R125" s="63">
        <v>0.18</v>
      </c>
      <c r="S125" s="23" t="s">
        <v>2881</v>
      </c>
      <c r="T125" s="52">
        <v>0</v>
      </c>
      <c r="U125" s="52">
        <v>0</v>
      </c>
      <c r="V125" s="52">
        <v>0</v>
      </c>
      <c r="W125" s="52">
        <v>70935.976800000004</v>
      </c>
      <c r="X125" s="52">
        <v>70935.976800000004</v>
      </c>
      <c r="Y125" s="23" t="s">
        <v>2778</v>
      </c>
      <c r="Z125" s="23" t="s">
        <v>2882</v>
      </c>
      <c r="AA125" s="23" t="s">
        <v>2883</v>
      </c>
      <c r="AB125" s="33">
        <v>291906110996</v>
      </c>
      <c r="AC125" s="33" t="s">
        <v>2884</v>
      </c>
      <c r="AD125" s="48">
        <v>43642</v>
      </c>
      <c r="AE125" s="39">
        <v>43642</v>
      </c>
      <c r="AF125" s="53" t="e">
        <v>#N/A</v>
      </c>
      <c r="AG125" s="53" t="e">
        <v>#N/A</v>
      </c>
      <c r="AH125" s="39" t="e">
        <v>#N/A</v>
      </c>
      <c r="AI125" s="23" t="s">
        <v>51</v>
      </c>
      <c r="AJ125" s="54"/>
      <c r="AK125" s="55"/>
      <c r="AL125" s="56"/>
      <c r="AM125" s="57"/>
      <c r="AN125" s="33"/>
      <c r="AO125" s="48"/>
      <c r="AP125" s="23">
        <v>2000</v>
      </c>
      <c r="AQ125" s="23" t="s">
        <v>52</v>
      </c>
      <c r="AR125" s="23" t="s">
        <v>2883</v>
      </c>
      <c r="AS125" s="38" t="s">
        <v>53</v>
      </c>
      <c r="AT125" s="23"/>
      <c r="AU125" s="64">
        <v>6031856582</v>
      </c>
      <c r="AV125" s="99">
        <v>13</v>
      </c>
      <c r="AW125" s="102">
        <v>394088.76</v>
      </c>
      <c r="AX125" s="29" t="s">
        <v>701</v>
      </c>
      <c r="AY125" s="29"/>
      <c r="AZ125" s="25" t="s">
        <v>2782</v>
      </c>
      <c r="BA125">
        <f t="shared" si="26"/>
        <v>1996</v>
      </c>
      <c r="BB125" t="s">
        <v>6983</v>
      </c>
      <c r="BC125" s="105">
        <f t="shared" si="16"/>
        <v>30314.52</v>
      </c>
      <c r="BD125" s="116">
        <f t="shared" si="17"/>
        <v>43617</v>
      </c>
      <c r="BE125" s="141" t="s">
        <v>8477</v>
      </c>
      <c r="BF125">
        <f>MATCH(BE125,'Cat-4'!$A:$A,0)</f>
        <v>722</v>
      </c>
      <c r="BG125">
        <f>MATCH(BD125,'Cat-4'!$1:$1,0)</f>
        <v>90</v>
      </c>
      <c r="BH125">
        <f>INDEX('Cat-4'!$1:$1048576,'NSS + ACT'!BF125,'NSS + ACT'!BG125)</f>
        <v>113.1</v>
      </c>
      <c r="BI125">
        <f>MATCH($BI$1,'Cat-4'!$1:$1,0)</f>
        <v>153</v>
      </c>
      <c r="BJ125">
        <f>INDEX('Cat-4'!$1:$1048576,'NSS + ACT'!BF125,'NSS + ACT'!BI125)</f>
        <v>130.80000000000001</v>
      </c>
      <c r="BK125" s="126">
        <f t="shared" si="18"/>
        <v>1.1564986737400531</v>
      </c>
      <c r="BL125">
        <f t="shared" si="19"/>
        <v>2023</v>
      </c>
      <c r="BM125" s="126">
        <f t="shared" si="20"/>
        <v>67.433333333333337</v>
      </c>
      <c r="BN125" s="126" t="s">
        <v>8785</v>
      </c>
      <c r="BO125" s="126">
        <f>MATCH(BB125,Sheet3!$D$4:$D$8,0)</f>
        <v>2</v>
      </c>
      <c r="BP125" s="126">
        <f>MATCH(BN125,Sheet3!$E$4:$H$4,0)</f>
        <v>4</v>
      </c>
      <c r="BQ125" s="132">
        <f>INDEX(Sheet3!$D$4:$H$8,'NSS + ACT'!BO125,'NSS + ACT'!BP125)</f>
        <v>0.1</v>
      </c>
      <c r="BR125" s="105">
        <f t="shared" si="21"/>
        <v>455763.12827586208</v>
      </c>
      <c r="BS125" s="162">
        <f t="shared" si="22"/>
        <v>0.1</v>
      </c>
      <c r="BT125" s="105">
        <f t="shared" si="23"/>
        <v>410186.81544827588</v>
      </c>
    </row>
    <row r="126" spans="1:72">
      <c r="A126" s="18">
        <f t="shared" si="25"/>
        <v>123</v>
      </c>
      <c r="B126" s="61">
        <v>292212267900</v>
      </c>
      <c r="C126" s="39">
        <v>44890</v>
      </c>
      <c r="D126" s="22" t="s">
        <v>202</v>
      </c>
      <c r="E126" s="22" t="s">
        <v>1730</v>
      </c>
      <c r="F126" s="110">
        <v>8</v>
      </c>
      <c r="G126" s="23" t="s">
        <v>119</v>
      </c>
      <c r="H126" s="52">
        <v>49000.003750000003</v>
      </c>
      <c r="I126" s="30"/>
      <c r="J126" s="109">
        <v>392000.03</v>
      </c>
      <c r="K126" s="23">
        <v>84149040</v>
      </c>
      <c r="L126" s="26">
        <v>7.4999999999999997E-2</v>
      </c>
      <c r="M126" s="40">
        <v>0</v>
      </c>
      <c r="N126" s="62">
        <v>0</v>
      </c>
      <c r="O126" s="52">
        <v>0</v>
      </c>
      <c r="P126" s="26">
        <v>0.1</v>
      </c>
      <c r="Q126" s="52">
        <v>0</v>
      </c>
      <c r="R126" s="63">
        <v>0.18</v>
      </c>
      <c r="S126" s="23" t="s">
        <v>717</v>
      </c>
      <c r="T126" s="52">
        <v>29400.002250000001</v>
      </c>
      <c r="U126" s="52">
        <v>0</v>
      </c>
      <c r="V126" s="52">
        <v>2940.0002250000002</v>
      </c>
      <c r="W126" s="52">
        <v>76381.205845500008</v>
      </c>
      <c r="X126" s="52">
        <v>108721.20832050001</v>
      </c>
      <c r="Y126" s="23" t="s">
        <v>1628</v>
      </c>
      <c r="Z126" s="23" t="s">
        <v>1731</v>
      </c>
      <c r="AA126" s="23" t="s">
        <v>1732</v>
      </c>
      <c r="AB126" s="33">
        <v>292212267900</v>
      </c>
      <c r="AC126" s="33" t="s">
        <v>1720</v>
      </c>
      <c r="AD126" s="48">
        <v>44890</v>
      </c>
      <c r="AE126" s="39">
        <v>44883</v>
      </c>
      <c r="AF126" s="53" t="e">
        <v>#N/A</v>
      </c>
      <c r="AG126" s="53" t="e">
        <v>#N/A</v>
      </c>
      <c r="AH126" s="39" t="e">
        <v>#N/A</v>
      </c>
      <c r="AI126" s="23" t="s">
        <v>51</v>
      </c>
      <c r="AJ126" s="54"/>
      <c r="AK126" s="55"/>
      <c r="AL126" s="56"/>
      <c r="AM126" s="57"/>
      <c r="AN126" s="33"/>
      <c r="AO126" s="48"/>
      <c r="AP126" s="23">
        <v>2000</v>
      </c>
      <c r="AQ126" s="23" t="s">
        <v>52</v>
      </c>
      <c r="AR126" s="23" t="s">
        <v>1732</v>
      </c>
      <c r="AS126" s="38" t="s">
        <v>53</v>
      </c>
      <c r="AT126" s="23"/>
      <c r="AU126" s="64">
        <v>835</v>
      </c>
      <c r="AV126" s="99">
        <v>8</v>
      </c>
      <c r="AW126" s="102">
        <v>392000.03</v>
      </c>
      <c r="AX126" s="29" t="s">
        <v>701</v>
      </c>
      <c r="AY126" s="29"/>
      <c r="AZ126" s="25" t="s">
        <v>1633</v>
      </c>
      <c r="BA126">
        <f t="shared" si="26"/>
        <v>755</v>
      </c>
      <c r="BB126" s="115" t="s">
        <v>6983</v>
      </c>
      <c r="BC126" s="105">
        <f t="shared" si="16"/>
        <v>49000.003750000003</v>
      </c>
      <c r="BD126" s="116">
        <f t="shared" si="17"/>
        <v>44866</v>
      </c>
      <c r="BE126" s="141" t="s">
        <v>8477</v>
      </c>
      <c r="BF126">
        <f>MATCH(BE126,'Cat-4'!$A:$A,0)</f>
        <v>722</v>
      </c>
      <c r="BG126">
        <f>MATCH(BD126,'Cat-4'!$1:$1,0)</f>
        <v>131</v>
      </c>
      <c r="BH126">
        <f>INDEX('Cat-4'!$1:$1048576,'NSS + ACT'!BF126,'NSS + ACT'!BG126)</f>
        <v>126.7</v>
      </c>
      <c r="BI126">
        <f>MATCH($BI$1,'Cat-4'!$1:$1,0)</f>
        <v>153</v>
      </c>
      <c r="BJ126">
        <f>INDEX('Cat-4'!$1:$1048576,'NSS + ACT'!BF126,'NSS + ACT'!BI126)</f>
        <v>130.80000000000001</v>
      </c>
      <c r="BK126" s="126">
        <f t="shared" si="18"/>
        <v>1.0323599052880821</v>
      </c>
      <c r="BL126">
        <f t="shared" si="19"/>
        <v>774</v>
      </c>
      <c r="BM126" s="126">
        <f t="shared" si="20"/>
        <v>25.8</v>
      </c>
      <c r="BN126" s="126" t="s">
        <v>8785</v>
      </c>
      <c r="BO126" s="126">
        <f>MATCH(BB126,Sheet3!$D$4:$D$8,0)</f>
        <v>2</v>
      </c>
      <c r="BP126" s="126">
        <f>MATCH(BN126,Sheet3!$E$4:$H$4,0)</f>
        <v>4</v>
      </c>
      <c r="BQ126" s="132">
        <f>INDEX(Sheet3!$D$4:$H$8,'NSS + ACT'!BO126,'NSS + ACT'!BP126)</f>
        <v>0.1</v>
      </c>
      <c r="BR126" s="105">
        <f t="shared" si="21"/>
        <v>404685.11384372535</v>
      </c>
      <c r="BS126" s="162">
        <f t="shared" si="22"/>
        <v>0.1</v>
      </c>
      <c r="BT126" s="105">
        <f t="shared" si="23"/>
        <v>364216.60245935281</v>
      </c>
    </row>
    <row r="127" spans="1:72">
      <c r="A127" s="18">
        <f t="shared" si="25"/>
        <v>124</v>
      </c>
      <c r="B127" s="33">
        <v>292304948434</v>
      </c>
      <c r="C127" s="39">
        <v>45058</v>
      </c>
      <c r="D127" s="22" t="s">
        <v>176</v>
      </c>
      <c r="E127" s="22" t="s">
        <v>5017</v>
      </c>
      <c r="F127" s="107">
        <v>4</v>
      </c>
      <c r="G127" s="23" t="s">
        <v>119</v>
      </c>
      <c r="H127" s="58">
        <v>1883.0924999999975</v>
      </c>
      <c r="I127" s="30"/>
      <c r="J127" s="101">
        <v>7532.3699999999899</v>
      </c>
      <c r="K127" s="33">
        <v>84823000</v>
      </c>
      <c r="L127" s="26">
        <v>7.4999999999999997E-2</v>
      </c>
      <c r="M127" s="40">
        <v>0</v>
      </c>
      <c r="N127" s="40">
        <v>0</v>
      </c>
      <c r="O127" s="35">
        <v>0</v>
      </c>
      <c r="P127" s="63">
        <v>0.1</v>
      </c>
      <c r="Q127" s="52">
        <v>0</v>
      </c>
      <c r="R127" s="63">
        <v>0.18</v>
      </c>
      <c r="S127" s="23" t="s">
        <v>4999</v>
      </c>
      <c r="T127" s="52">
        <v>564.92774999999926</v>
      </c>
      <c r="U127" s="52">
        <v>0</v>
      </c>
      <c r="V127" s="52">
        <v>56.492774999999931</v>
      </c>
      <c r="W127" s="52">
        <v>1467.6822944999979</v>
      </c>
      <c r="X127" s="52">
        <v>2089.1028194999972</v>
      </c>
      <c r="Y127" s="23" t="s">
        <v>5012</v>
      </c>
      <c r="Z127" s="23" t="s">
        <v>5018</v>
      </c>
      <c r="AA127" s="23" t="s">
        <v>5019</v>
      </c>
      <c r="AB127" s="33">
        <v>292304948434</v>
      </c>
      <c r="AC127" s="33" t="s">
        <v>5020</v>
      </c>
      <c r="AD127" s="48">
        <v>45058</v>
      </c>
      <c r="AE127" s="39">
        <v>45056</v>
      </c>
      <c r="AF127" s="53" t="e">
        <v>#N/A</v>
      </c>
      <c r="AG127" s="53" t="e">
        <v>#N/A</v>
      </c>
      <c r="AH127" s="39" t="e">
        <v>#N/A</v>
      </c>
      <c r="AI127" s="23" t="s">
        <v>51</v>
      </c>
      <c r="AJ127" s="54"/>
      <c r="AK127" s="55"/>
      <c r="AL127" s="56"/>
      <c r="AM127" s="57"/>
      <c r="AN127" s="33"/>
      <c r="AO127" s="48"/>
      <c r="AP127" s="23">
        <v>2000</v>
      </c>
      <c r="AQ127" s="23" t="s">
        <v>52</v>
      </c>
      <c r="AR127" s="23" t="s">
        <v>5019</v>
      </c>
      <c r="AS127" s="38" t="s">
        <v>523</v>
      </c>
      <c r="AT127" s="23"/>
      <c r="AU127" s="23" t="s">
        <v>5021</v>
      </c>
      <c r="AV127" s="99">
        <v>4</v>
      </c>
      <c r="AW127" s="101">
        <v>389914</v>
      </c>
      <c r="AX127" s="29" t="s">
        <v>4770</v>
      </c>
      <c r="AY127" s="29"/>
      <c r="AZ127" s="30"/>
      <c r="BA127">
        <f t="shared" si="26"/>
        <v>582</v>
      </c>
      <c r="BB127" s="115" t="s">
        <v>6983</v>
      </c>
      <c r="BC127" s="105">
        <f t="shared" si="16"/>
        <v>97478.5</v>
      </c>
      <c r="BD127" s="116">
        <f t="shared" si="17"/>
        <v>45047</v>
      </c>
      <c r="BE127" s="141" t="s">
        <v>8477</v>
      </c>
      <c r="BF127">
        <f>MATCH(BE127,'Cat-4'!$A:$A,0)</f>
        <v>722</v>
      </c>
      <c r="BG127">
        <f>MATCH(BD127,'Cat-4'!$1:$1,0)</f>
        <v>137</v>
      </c>
      <c r="BH127">
        <f>INDEX('Cat-4'!$1:$1048576,'NSS + ACT'!BF127,'NSS + ACT'!BG127)</f>
        <v>128.5</v>
      </c>
      <c r="BI127">
        <f>MATCH($BI$1,'Cat-4'!$1:$1,0)</f>
        <v>153</v>
      </c>
      <c r="BJ127">
        <f>INDEX('Cat-4'!$1:$1048576,'NSS + ACT'!BF127,'NSS + ACT'!BI127)</f>
        <v>130.80000000000001</v>
      </c>
      <c r="BK127" s="126">
        <f t="shared" si="18"/>
        <v>1.0178988326848251</v>
      </c>
      <c r="BL127">
        <f t="shared" si="19"/>
        <v>593</v>
      </c>
      <c r="BM127" s="126">
        <f t="shared" si="20"/>
        <v>19.766666666666666</v>
      </c>
      <c r="BN127" s="126" t="s">
        <v>8784</v>
      </c>
      <c r="BO127" s="126">
        <f>MATCH(BB127,Sheet3!$D$4:$D$8,0)</f>
        <v>2</v>
      </c>
      <c r="BP127" s="126">
        <f>MATCH(BN127,Sheet3!$E$4:$H$4,0)</f>
        <v>3</v>
      </c>
      <c r="BQ127" s="132">
        <f>INDEX(Sheet3!$D$4:$H$8,'NSS + ACT'!BO127,'NSS + ACT'!BP127)</f>
        <v>0.05</v>
      </c>
      <c r="BR127" s="105">
        <f t="shared" si="21"/>
        <v>396893.00544747087</v>
      </c>
      <c r="BS127" s="162">
        <f t="shared" si="22"/>
        <v>0.05</v>
      </c>
      <c r="BT127" s="105">
        <f t="shared" si="23"/>
        <v>377048.3551750973</v>
      </c>
    </row>
    <row r="128" spans="1:72">
      <c r="A128" s="18">
        <f t="shared" si="25"/>
        <v>125</v>
      </c>
      <c r="B128" s="61">
        <v>292006089045</v>
      </c>
      <c r="C128" s="39">
        <v>44060</v>
      </c>
      <c r="D128" s="22" t="s">
        <v>112</v>
      </c>
      <c r="E128" s="22" t="s">
        <v>3542</v>
      </c>
      <c r="F128" s="110">
        <v>23</v>
      </c>
      <c r="G128" s="23" t="s">
        <v>49</v>
      </c>
      <c r="H128" s="52">
        <v>16887.391304347828</v>
      </c>
      <c r="I128" s="30"/>
      <c r="J128" s="109">
        <v>388410</v>
      </c>
      <c r="K128" s="23">
        <v>84145990</v>
      </c>
      <c r="L128" s="26">
        <v>0.1</v>
      </c>
      <c r="M128" s="40">
        <v>0</v>
      </c>
      <c r="N128" s="62">
        <v>0</v>
      </c>
      <c r="O128" s="52">
        <v>0</v>
      </c>
      <c r="P128" s="26">
        <v>0.1</v>
      </c>
      <c r="Q128" s="52">
        <v>0</v>
      </c>
      <c r="R128" s="63">
        <v>0.18</v>
      </c>
      <c r="S128" s="23" t="s">
        <v>717</v>
      </c>
      <c r="T128" s="52">
        <v>38841</v>
      </c>
      <c r="U128" s="52">
        <v>0</v>
      </c>
      <c r="V128" s="52">
        <v>3884.1000000000004</v>
      </c>
      <c r="W128" s="52">
        <v>77604.317999999999</v>
      </c>
      <c r="X128" s="52">
        <v>120329.41800000001</v>
      </c>
      <c r="Y128" s="23" t="s">
        <v>3431</v>
      </c>
      <c r="Z128" s="23" t="s">
        <v>3543</v>
      </c>
      <c r="AA128" s="23" t="s">
        <v>3544</v>
      </c>
      <c r="AB128" s="33">
        <v>292006089045</v>
      </c>
      <c r="AC128" s="33" t="s">
        <v>1155</v>
      </c>
      <c r="AD128" s="39">
        <v>44060</v>
      </c>
      <c r="AE128" s="39">
        <v>44054</v>
      </c>
      <c r="AF128" s="53" t="e">
        <v>#N/A</v>
      </c>
      <c r="AG128" s="53" t="e">
        <v>#N/A</v>
      </c>
      <c r="AH128" s="39" t="e">
        <v>#N/A</v>
      </c>
      <c r="AI128" s="23" t="s">
        <v>51</v>
      </c>
      <c r="AJ128" s="59"/>
      <c r="AK128" s="59"/>
      <c r="AL128" s="48"/>
      <c r="AM128" s="60"/>
      <c r="AN128" s="33"/>
      <c r="AO128" s="48"/>
      <c r="AP128" s="23">
        <v>2000</v>
      </c>
      <c r="AQ128" s="23" t="s">
        <v>52</v>
      </c>
      <c r="AR128" s="23" t="s">
        <v>3544</v>
      </c>
      <c r="AS128" s="38" t="s">
        <v>53</v>
      </c>
      <c r="AT128" s="23"/>
      <c r="AU128" s="64">
        <v>1020000054</v>
      </c>
      <c r="AV128" s="99">
        <v>23</v>
      </c>
      <c r="AW128" s="102">
        <v>388410</v>
      </c>
      <c r="AX128" s="29" t="s">
        <v>701</v>
      </c>
      <c r="AY128" s="29"/>
      <c r="AZ128" s="25">
        <v>1</v>
      </c>
      <c r="BA128">
        <f t="shared" si="26"/>
        <v>1584</v>
      </c>
      <c r="BB128" s="115" t="s">
        <v>6983</v>
      </c>
      <c r="BC128" s="105">
        <f t="shared" si="16"/>
        <v>16887.391304347828</v>
      </c>
      <c r="BD128" s="116">
        <f t="shared" si="17"/>
        <v>44044</v>
      </c>
      <c r="BE128" s="141" t="s">
        <v>8477</v>
      </c>
      <c r="BF128">
        <f>MATCH(BE128,'Cat-4'!$A:$A,0)</f>
        <v>722</v>
      </c>
      <c r="BG128">
        <f>MATCH(BD128,'Cat-4'!$1:$1,0)</f>
        <v>104</v>
      </c>
      <c r="BH128">
        <f>INDEX('Cat-4'!$1:$1048576,'NSS + ACT'!BF128,'NSS + ACT'!BG128)</f>
        <v>113.6</v>
      </c>
      <c r="BI128">
        <f>MATCH($BI$1,'Cat-4'!$1:$1,0)</f>
        <v>153</v>
      </c>
      <c r="BJ128">
        <f>INDEX('Cat-4'!$1:$1048576,'NSS + ACT'!BF128,'NSS + ACT'!BI128)</f>
        <v>130.80000000000001</v>
      </c>
      <c r="BK128" s="126">
        <f t="shared" si="18"/>
        <v>1.1514084507042255</v>
      </c>
      <c r="BL128">
        <f t="shared" si="19"/>
        <v>1596</v>
      </c>
      <c r="BM128" s="126">
        <f t="shared" si="20"/>
        <v>53.2</v>
      </c>
      <c r="BN128" s="126" t="s">
        <v>8785</v>
      </c>
      <c r="BO128" s="126">
        <f>MATCH(BB128,Sheet3!$D$4:$D$8,0)</f>
        <v>2</v>
      </c>
      <c r="BP128" s="126">
        <f>MATCH(BN128,Sheet3!$E$4:$H$4,0)</f>
        <v>4</v>
      </c>
      <c r="BQ128" s="132">
        <f>INDEX(Sheet3!$D$4:$H$8,'NSS + ACT'!BO128,'NSS + ACT'!BP128)</f>
        <v>0.1</v>
      </c>
      <c r="BR128" s="105">
        <f t="shared" si="21"/>
        <v>447218.55633802823</v>
      </c>
      <c r="BS128" s="162">
        <f t="shared" si="22"/>
        <v>0.1</v>
      </c>
      <c r="BT128" s="105">
        <f t="shared" si="23"/>
        <v>402496.7007042254</v>
      </c>
    </row>
    <row r="129" spans="1:72">
      <c r="A129" s="18">
        <f t="shared" si="25"/>
        <v>126</v>
      </c>
      <c r="B129" s="33"/>
      <c r="C129" s="39"/>
      <c r="D129" s="22" t="s">
        <v>227</v>
      </c>
      <c r="E129" s="22" t="s">
        <v>6725</v>
      </c>
      <c r="F129" s="113">
        <v>1</v>
      </c>
      <c r="G129" s="23" t="s">
        <v>60</v>
      </c>
      <c r="H129" s="24">
        <v>384999.27</v>
      </c>
      <c r="I129" s="30"/>
      <c r="J129" s="101">
        <v>384999.27</v>
      </c>
      <c r="K129" s="23">
        <v>39241090</v>
      </c>
      <c r="L129" s="26">
        <v>0.15</v>
      </c>
      <c r="M129" s="23"/>
      <c r="N129" s="49"/>
      <c r="O129" s="38"/>
      <c r="P129" s="26">
        <v>0.1</v>
      </c>
      <c r="Q129" s="38"/>
      <c r="R129" s="26">
        <v>0.18</v>
      </c>
      <c r="S129" s="23" t="s">
        <v>6653</v>
      </c>
      <c r="T129" s="94">
        <v>57749.890500000001</v>
      </c>
      <c r="U129" s="94">
        <v>0</v>
      </c>
      <c r="V129" s="94">
        <v>5774.9890500000001</v>
      </c>
      <c r="W129" s="94">
        <v>80734.346918999989</v>
      </c>
      <c r="X129" s="52">
        <v>144259.22646899999</v>
      </c>
      <c r="Y129" s="23" t="s">
        <v>6636</v>
      </c>
      <c r="Z129" s="23" t="s">
        <v>6726</v>
      </c>
      <c r="AA129" s="23" t="s">
        <v>6726</v>
      </c>
      <c r="AB129" s="33">
        <v>291603893464</v>
      </c>
      <c r="AC129" s="23" t="s">
        <v>6655</v>
      </c>
      <c r="AD129" s="48">
        <v>42605</v>
      </c>
      <c r="AE129" s="39">
        <v>42599</v>
      </c>
      <c r="AF129" s="33" t="e">
        <v>#N/A</v>
      </c>
      <c r="AG129" s="23" t="e">
        <v>#N/A</v>
      </c>
      <c r="AH129" s="39" t="e">
        <v>#N/A</v>
      </c>
      <c r="AI129" s="23" t="s">
        <v>51</v>
      </c>
      <c r="AJ129" s="65"/>
      <c r="AK129" s="57"/>
      <c r="AL129" s="56"/>
      <c r="AM129" s="52"/>
      <c r="AN129" s="23"/>
      <c r="AO129" s="38"/>
      <c r="AP129" s="23">
        <v>2000</v>
      </c>
      <c r="AQ129" s="23" t="s">
        <v>64</v>
      </c>
      <c r="AR129" s="23" t="s">
        <v>6727</v>
      </c>
      <c r="AS129" s="95" t="s">
        <v>53</v>
      </c>
      <c r="AT129" s="23"/>
      <c r="AU129" s="23">
        <v>623315</v>
      </c>
      <c r="AV129" s="99">
        <v>1</v>
      </c>
      <c r="AW129" s="101">
        <v>384999.27</v>
      </c>
      <c r="AX129" s="29" t="s">
        <v>6494</v>
      </c>
      <c r="AY129" s="29"/>
      <c r="AZ129" s="21"/>
      <c r="BA129">
        <f t="shared" si="26"/>
        <v>3039</v>
      </c>
      <c r="BB129" t="s">
        <v>6983</v>
      </c>
      <c r="BC129" s="105">
        <f t="shared" si="16"/>
        <v>384999.27</v>
      </c>
      <c r="BD129" s="116">
        <f t="shared" si="17"/>
        <v>42583</v>
      </c>
      <c r="BE129" s="141" t="s">
        <v>8477</v>
      </c>
      <c r="BF129">
        <f>MATCH(BE129,'Cat-4'!$A:$A,0)</f>
        <v>722</v>
      </c>
      <c r="BG129">
        <f>MATCH(BD129,'Cat-4'!$1:$1,0)</f>
        <v>56</v>
      </c>
      <c r="BH129">
        <f>INDEX('Cat-4'!$1:$1048576,'NSS + ACT'!BF129,'NSS + ACT'!BG129)</f>
        <v>107.5</v>
      </c>
      <c r="BI129">
        <f>MATCH($BI$1,'Cat-4'!$1:$1,0)</f>
        <v>153</v>
      </c>
      <c r="BJ129">
        <f>INDEX('Cat-4'!$1:$1048576,'NSS + ACT'!BF129,'NSS + ACT'!BI129)</f>
        <v>130.80000000000001</v>
      </c>
      <c r="BK129" s="126">
        <f t="shared" si="18"/>
        <v>1.2167441860465118</v>
      </c>
      <c r="BL129">
        <f t="shared" si="19"/>
        <v>3057</v>
      </c>
      <c r="BM129" s="126">
        <f t="shared" si="20"/>
        <v>101.9</v>
      </c>
      <c r="BN129" s="126" t="s">
        <v>8785</v>
      </c>
      <c r="BO129" s="126">
        <f>MATCH(BB129,Sheet3!$D$4:$D$8,0)</f>
        <v>2</v>
      </c>
      <c r="BP129" s="126">
        <f>MATCH(BN129,Sheet3!$E$4:$H$4,0)</f>
        <v>4</v>
      </c>
      <c r="BQ129" s="132">
        <f>INDEX(Sheet3!$D$4:$H$8,'NSS + ACT'!BO129,'NSS + ACT'!BP129)</f>
        <v>0.1</v>
      </c>
      <c r="BR129" s="105">
        <f t="shared" si="21"/>
        <v>468445.62340465124</v>
      </c>
      <c r="BS129" s="162">
        <f t="shared" si="22"/>
        <v>0.1</v>
      </c>
      <c r="BT129" s="105">
        <f t="shared" si="23"/>
        <v>421601.0610641861</v>
      </c>
    </row>
    <row r="130" spans="1:72">
      <c r="A130" s="18">
        <f t="shared" si="25"/>
        <v>127</v>
      </c>
      <c r="B130" s="33">
        <v>291700024313</v>
      </c>
      <c r="C130" s="39">
        <v>42759</v>
      </c>
      <c r="D130" s="22" t="s">
        <v>101</v>
      </c>
      <c r="E130" s="22" t="s">
        <v>5898</v>
      </c>
      <c r="F130" s="110">
        <v>11</v>
      </c>
      <c r="G130" s="23" t="s">
        <v>119</v>
      </c>
      <c r="H130" s="52">
        <v>34454.245454545453</v>
      </c>
      <c r="I130" s="30"/>
      <c r="J130" s="109">
        <v>378996.7</v>
      </c>
      <c r="K130" s="36">
        <v>85030090</v>
      </c>
      <c r="L130" s="26">
        <v>7.4999999999999997E-2</v>
      </c>
      <c r="M130" s="26"/>
      <c r="N130" s="26">
        <v>0</v>
      </c>
      <c r="O130" s="60"/>
      <c r="P130" s="26">
        <v>0.1</v>
      </c>
      <c r="Q130" s="84"/>
      <c r="R130" s="26">
        <v>0.18</v>
      </c>
      <c r="S130" s="23" t="s">
        <v>1170</v>
      </c>
      <c r="T130" s="52">
        <v>28424.752499999999</v>
      </c>
      <c r="U130" s="52">
        <v>0</v>
      </c>
      <c r="V130" s="52">
        <v>2842.47525</v>
      </c>
      <c r="W130" s="52">
        <v>73847.506995000003</v>
      </c>
      <c r="X130" s="52">
        <v>105114.73474499999</v>
      </c>
      <c r="Y130" s="23" t="s">
        <v>5800</v>
      </c>
      <c r="Z130" s="23" t="s">
        <v>5899</v>
      </c>
      <c r="AA130" s="23" t="s">
        <v>5900</v>
      </c>
      <c r="AB130" s="33">
        <v>291700024313</v>
      </c>
      <c r="AC130" s="33" t="s">
        <v>5901</v>
      </c>
      <c r="AD130" s="48">
        <v>42759</v>
      </c>
      <c r="AE130" s="39">
        <v>42719</v>
      </c>
      <c r="AF130" s="53" t="e">
        <v>#N/A</v>
      </c>
      <c r="AG130" s="53" t="e">
        <v>#N/A</v>
      </c>
      <c r="AH130" s="39" t="e">
        <v>#N/A</v>
      </c>
      <c r="AI130" s="23" t="s">
        <v>51</v>
      </c>
      <c r="AJ130" s="54"/>
      <c r="AK130" s="55"/>
      <c r="AL130" s="56"/>
      <c r="AM130" s="57"/>
      <c r="AN130" s="33"/>
      <c r="AO130" s="48"/>
      <c r="AP130" s="23">
        <v>2000</v>
      </c>
      <c r="AQ130" s="23" t="s">
        <v>52</v>
      </c>
      <c r="AR130" s="23" t="s">
        <v>5900</v>
      </c>
      <c r="AS130" s="38" t="s">
        <v>53</v>
      </c>
      <c r="AT130" s="23"/>
      <c r="AU130" s="23" t="s">
        <v>230</v>
      </c>
      <c r="AV130" s="99">
        <v>11</v>
      </c>
      <c r="AW130" s="101">
        <v>378996.7</v>
      </c>
      <c r="AX130" s="29" t="s">
        <v>5711</v>
      </c>
      <c r="AY130" s="29"/>
      <c r="AZ130" s="21"/>
      <c r="BA130">
        <f t="shared" si="26"/>
        <v>2919</v>
      </c>
      <c r="BB130" s="115" t="s">
        <v>6983</v>
      </c>
      <c r="BC130" s="105">
        <f t="shared" si="16"/>
        <v>34454.245454545453</v>
      </c>
      <c r="BD130" s="116">
        <f t="shared" si="17"/>
        <v>42705</v>
      </c>
      <c r="BE130" s="141" t="s">
        <v>8477</v>
      </c>
      <c r="BF130">
        <f>MATCH(BE130,'Cat-4'!$A:$A,0)</f>
        <v>722</v>
      </c>
      <c r="BG130">
        <f>MATCH(BD130,'Cat-4'!$1:$1,0)</f>
        <v>60</v>
      </c>
      <c r="BH130">
        <f>INDEX('Cat-4'!$1:$1048576,'NSS + ACT'!BF130,'NSS + ACT'!BG130)</f>
        <v>108.3</v>
      </c>
      <c r="BI130">
        <f>MATCH($BI$1,'Cat-4'!$1:$1,0)</f>
        <v>153</v>
      </c>
      <c r="BJ130">
        <f>INDEX('Cat-4'!$1:$1048576,'NSS + ACT'!BF130,'NSS + ACT'!BI130)</f>
        <v>130.80000000000001</v>
      </c>
      <c r="BK130" s="126">
        <f t="shared" si="18"/>
        <v>1.2077562326869808</v>
      </c>
      <c r="BL130">
        <f t="shared" si="19"/>
        <v>2935</v>
      </c>
      <c r="BM130" s="126">
        <f t="shared" si="20"/>
        <v>97.833333333333329</v>
      </c>
      <c r="BN130" s="126" t="s">
        <v>8785</v>
      </c>
      <c r="BO130" s="126">
        <f>MATCH(BB130,Sheet3!$D$4:$D$8,0)</f>
        <v>2</v>
      </c>
      <c r="BP130" s="126">
        <f>MATCH(BN130,Sheet3!$E$4:$H$4,0)</f>
        <v>4</v>
      </c>
      <c r="BQ130" s="132">
        <f>INDEX(Sheet3!$D$4:$H$8,'NSS + ACT'!BO130,'NSS + ACT'!BP130)</f>
        <v>0.1</v>
      </c>
      <c r="BR130" s="105">
        <f t="shared" si="21"/>
        <v>457735.62659279787</v>
      </c>
      <c r="BS130" s="162">
        <f t="shared" si="22"/>
        <v>0.1</v>
      </c>
      <c r="BT130" s="105">
        <f t="shared" si="23"/>
        <v>411962.06393351807</v>
      </c>
    </row>
    <row r="131" spans="1:72">
      <c r="A131" s="18">
        <f t="shared" si="25"/>
        <v>128</v>
      </c>
      <c r="B131" s="33">
        <v>292107361033</v>
      </c>
      <c r="C131" s="39">
        <v>44406</v>
      </c>
      <c r="D131" s="22" t="s">
        <v>100</v>
      </c>
      <c r="E131" s="22" t="s">
        <v>5705</v>
      </c>
      <c r="F131" s="110">
        <v>1</v>
      </c>
      <c r="G131" s="23" t="s">
        <v>49</v>
      </c>
      <c r="H131" s="52">
        <v>378297</v>
      </c>
      <c r="I131" s="30"/>
      <c r="J131" s="109">
        <v>378297</v>
      </c>
      <c r="K131" s="33">
        <v>85015210</v>
      </c>
      <c r="L131" s="26">
        <v>0.1</v>
      </c>
      <c r="M131" s="26" t="s">
        <v>992</v>
      </c>
      <c r="N131" s="26">
        <v>0</v>
      </c>
      <c r="O131" s="60"/>
      <c r="P131" s="26">
        <v>0.1</v>
      </c>
      <c r="Q131" s="84"/>
      <c r="R131" s="26">
        <v>0.18</v>
      </c>
      <c r="S131" s="23" t="s">
        <v>993</v>
      </c>
      <c r="T131" s="52">
        <v>37829.700000000004</v>
      </c>
      <c r="U131" s="52">
        <v>0</v>
      </c>
      <c r="V131" s="52">
        <v>3782.9700000000007</v>
      </c>
      <c r="W131" s="52">
        <v>75583.74059999999</v>
      </c>
      <c r="X131" s="52">
        <v>117196.4106</v>
      </c>
      <c r="Y131" s="23" t="s">
        <v>5706</v>
      </c>
      <c r="Z131" s="23" t="s">
        <v>5707</v>
      </c>
      <c r="AA131" s="23" t="s">
        <v>5708</v>
      </c>
      <c r="AB131" s="33">
        <v>292107361033</v>
      </c>
      <c r="AC131" s="33" t="s">
        <v>5709</v>
      </c>
      <c r="AD131" s="48">
        <v>44406</v>
      </c>
      <c r="AE131" s="39">
        <v>44404</v>
      </c>
      <c r="AF131" s="53" t="e">
        <v>#N/A</v>
      </c>
      <c r="AG131" s="53" t="e">
        <v>#N/A</v>
      </c>
      <c r="AH131" s="39" t="e">
        <v>#N/A</v>
      </c>
      <c r="AI131" s="23" t="s">
        <v>51</v>
      </c>
      <c r="AJ131" s="54"/>
      <c r="AK131" s="55"/>
      <c r="AL131" s="56"/>
      <c r="AM131" s="57"/>
      <c r="AN131" s="33"/>
      <c r="AO131" s="48"/>
      <c r="AP131" s="23">
        <v>2000</v>
      </c>
      <c r="AQ131" s="23" t="s">
        <v>517</v>
      </c>
      <c r="AR131" s="23" t="s">
        <v>5708</v>
      </c>
      <c r="AS131" s="38" t="s">
        <v>518</v>
      </c>
      <c r="AT131" s="23" t="s">
        <v>519</v>
      </c>
      <c r="AU131" s="23" t="s">
        <v>5710</v>
      </c>
      <c r="AV131" s="99">
        <v>1</v>
      </c>
      <c r="AW131" s="101">
        <v>378297</v>
      </c>
      <c r="AX131" s="29" t="s">
        <v>5711</v>
      </c>
      <c r="AY131" s="29"/>
      <c r="AZ131" s="21"/>
      <c r="BA131">
        <f t="shared" si="26"/>
        <v>1234</v>
      </c>
      <c r="BB131" s="115" t="s">
        <v>6987</v>
      </c>
      <c r="BC131" s="105">
        <f t="shared" si="16"/>
        <v>378297</v>
      </c>
      <c r="BD131" s="116">
        <f t="shared" si="17"/>
        <v>44378</v>
      </c>
      <c r="BE131" s="141" t="s">
        <v>8366</v>
      </c>
      <c r="BF131">
        <f>MATCH(BE131,'Cat-4'!$A:$A,0)</f>
        <v>666</v>
      </c>
      <c r="BG131">
        <f>MATCH(BD131,'Cat-4'!$1:$1,0)</f>
        <v>115</v>
      </c>
      <c r="BH131">
        <f>INDEX('Cat-4'!$1:$1048576,'NSS + ACT'!BF131,'NSS + ACT'!BG131)</f>
        <v>118.9</v>
      </c>
      <c r="BI131">
        <f>MATCH($BI$1,'Cat-4'!$1:$1,0)</f>
        <v>153</v>
      </c>
      <c r="BJ131">
        <f>INDEX('Cat-4'!$1:$1048576,'NSS + ACT'!BF131,'NSS + ACT'!BI131)</f>
        <v>133.4</v>
      </c>
      <c r="BK131" s="126">
        <f t="shared" si="18"/>
        <v>1.121951219512195</v>
      </c>
      <c r="BL131">
        <f t="shared" si="19"/>
        <v>1262</v>
      </c>
      <c r="BM131" s="126">
        <f t="shared" si="20"/>
        <v>42.06666666666667</v>
      </c>
      <c r="BN131" s="126" t="s">
        <v>8785</v>
      </c>
      <c r="BO131" s="126">
        <f>MATCH(BB131,Sheet3!$D$4:$D$8,0)</f>
        <v>4</v>
      </c>
      <c r="BP131" s="126">
        <f>MATCH(BN131,Sheet3!$E$4:$H$4,0)</f>
        <v>4</v>
      </c>
      <c r="BQ131" s="132">
        <f>INDEX(Sheet3!$D$4:$H$8,'NSS + ACT'!BO131,'NSS + ACT'!BP131)</f>
        <v>0.2</v>
      </c>
      <c r="BR131" s="105">
        <f t="shared" si="21"/>
        <v>424430.78048780485</v>
      </c>
      <c r="BS131" s="162">
        <f t="shared" si="22"/>
        <v>0.2</v>
      </c>
      <c r="BT131" s="105">
        <f t="shared" si="23"/>
        <v>339544.6243902439</v>
      </c>
    </row>
    <row r="132" spans="1:72">
      <c r="A132" s="18">
        <f t="shared" si="25"/>
        <v>129</v>
      </c>
      <c r="B132" s="61">
        <v>292008981456</v>
      </c>
      <c r="C132" s="39">
        <v>44145</v>
      </c>
      <c r="D132" s="22" t="s">
        <v>143</v>
      </c>
      <c r="E132" s="22" t="s">
        <v>1275</v>
      </c>
      <c r="F132" s="110">
        <v>50</v>
      </c>
      <c r="G132" s="23" t="s">
        <v>49</v>
      </c>
      <c r="H132" s="52">
        <v>7552.5540000000001</v>
      </c>
      <c r="I132" s="30"/>
      <c r="J132" s="109">
        <v>377627.7</v>
      </c>
      <c r="K132" s="23">
        <v>84213990</v>
      </c>
      <c r="L132" s="26">
        <v>7.4999999999999997E-2</v>
      </c>
      <c r="M132" s="40">
        <v>0</v>
      </c>
      <c r="N132" s="62">
        <v>0</v>
      </c>
      <c r="O132" s="52">
        <v>0</v>
      </c>
      <c r="P132" s="26">
        <v>0.1</v>
      </c>
      <c r="Q132" s="52">
        <v>0</v>
      </c>
      <c r="R132" s="63">
        <v>0.18</v>
      </c>
      <c r="S132" s="23" t="s">
        <v>754</v>
      </c>
      <c r="T132" s="52">
        <v>28322.077499999999</v>
      </c>
      <c r="U132" s="52">
        <v>0</v>
      </c>
      <c r="V132" s="52">
        <v>2832.20775</v>
      </c>
      <c r="W132" s="52">
        <v>73580.757345000005</v>
      </c>
      <c r="X132" s="52">
        <v>104735.04259500001</v>
      </c>
      <c r="Y132" s="23" t="s">
        <v>1248</v>
      </c>
      <c r="Z132" s="23" t="s">
        <v>1276</v>
      </c>
      <c r="AA132" s="23" t="s">
        <v>1277</v>
      </c>
      <c r="AB132" s="33">
        <v>292008981456</v>
      </c>
      <c r="AC132" s="33" t="s">
        <v>1278</v>
      </c>
      <c r="AD132" s="48">
        <v>44145</v>
      </c>
      <c r="AE132" s="39">
        <v>44139</v>
      </c>
      <c r="AF132" s="53" t="e">
        <v>#N/A</v>
      </c>
      <c r="AG132" s="53" t="e">
        <v>#N/A</v>
      </c>
      <c r="AH132" s="39" t="e">
        <v>#N/A</v>
      </c>
      <c r="AI132" s="23" t="s">
        <v>51</v>
      </c>
      <c r="AJ132" s="54"/>
      <c r="AK132" s="55"/>
      <c r="AL132" s="56"/>
      <c r="AM132" s="57"/>
      <c r="AN132" s="33"/>
      <c r="AO132" s="48"/>
      <c r="AP132" s="23">
        <v>2000</v>
      </c>
      <c r="AQ132" s="23" t="s">
        <v>52</v>
      </c>
      <c r="AR132" s="23" t="s">
        <v>1277</v>
      </c>
      <c r="AS132" s="38" t="s">
        <v>53</v>
      </c>
      <c r="AT132" s="23"/>
      <c r="AU132" s="64">
        <v>445636</v>
      </c>
      <c r="AV132" s="99">
        <v>50</v>
      </c>
      <c r="AW132" s="102">
        <v>377627.7</v>
      </c>
      <c r="AX132" s="29" t="s">
        <v>701</v>
      </c>
      <c r="AY132" s="29"/>
      <c r="AZ132" s="25"/>
      <c r="BA132">
        <f t="shared" si="26"/>
        <v>1499</v>
      </c>
      <c r="BB132" s="115" t="s">
        <v>6983</v>
      </c>
      <c r="BC132" s="105">
        <f t="shared" si="16"/>
        <v>7552.5540000000001</v>
      </c>
      <c r="BD132" s="116">
        <f t="shared" si="17"/>
        <v>44136</v>
      </c>
      <c r="BE132" s="141" t="s">
        <v>8477</v>
      </c>
      <c r="BF132">
        <f>MATCH(BE132,'Cat-4'!$A:$A,0)</f>
        <v>722</v>
      </c>
      <c r="BG132">
        <f>MATCH(BD132,'Cat-4'!$1:$1,0)</f>
        <v>107</v>
      </c>
      <c r="BH132">
        <f>INDEX('Cat-4'!$1:$1048576,'NSS + ACT'!BF132,'NSS + ACT'!BG132)</f>
        <v>113.7</v>
      </c>
      <c r="BI132">
        <f>MATCH($BI$1,'Cat-4'!$1:$1,0)</f>
        <v>153</v>
      </c>
      <c r="BJ132">
        <f>INDEX('Cat-4'!$1:$1048576,'NSS + ACT'!BF132,'NSS + ACT'!BI132)</f>
        <v>130.80000000000001</v>
      </c>
      <c r="BK132" s="126">
        <f t="shared" si="18"/>
        <v>1.1503957783641161</v>
      </c>
      <c r="BL132">
        <f t="shared" si="19"/>
        <v>1504</v>
      </c>
      <c r="BM132" s="126">
        <f t="shared" si="20"/>
        <v>50.133333333333333</v>
      </c>
      <c r="BN132" s="126" t="s">
        <v>8785</v>
      </c>
      <c r="BO132" s="126">
        <f>MATCH(BB132,Sheet3!$D$4:$D$8,0)</f>
        <v>2</v>
      </c>
      <c r="BP132" s="126">
        <f>MATCH(BN132,Sheet3!$E$4:$H$4,0)</f>
        <v>4</v>
      </c>
      <c r="BQ132" s="132">
        <f>INDEX(Sheet3!$D$4:$H$8,'NSS + ACT'!BO132,'NSS + ACT'!BP132)</f>
        <v>0.1</v>
      </c>
      <c r="BR132" s="105">
        <f t="shared" si="21"/>
        <v>434421.31187335093</v>
      </c>
      <c r="BS132" s="162">
        <f t="shared" si="22"/>
        <v>0.1</v>
      </c>
      <c r="BT132" s="105">
        <f t="shared" si="23"/>
        <v>390979.18068601587</v>
      </c>
    </row>
    <row r="133" spans="1:72">
      <c r="A133" s="18">
        <f t="shared" si="25"/>
        <v>130</v>
      </c>
      <c r="B133" s="33">
        <v>291902562593</v>
      </c>
      <c r="C133" s="39">
        <v>43539</v>
      </c>
      <c r="D133" s="22" t="s">
        <v>339</v>
      </c>
      <c r="E133" s="22" t="s">
        <v>6135</v>
      </c>
      <c r="F133" s="110">
        <v>105</v>
      </c>
      <c r="G133" s="23" t="s">
        <v>119</v>
      </c>
      <c r="H133" s="52">
        <v>419.04761904761904</v>
      </c>
      <c r="I133" s="30"/>
      <c r="J133" s="109">
        <v>44000</v>
      </c>
      <c r="K133" s="36">
        <v>63079099</v>
      </c>
      <c r="L133" s="26">
        <v>0.1</v>
      </c>
      <c r="M133" s="26"/>
      <c r="N133" s="26">
        <v>0</v>
      </c>
      <c r="O133" s="60"/>
      <c r="P133" s="26">
        <v>0.1</v>
      </c>
      <c r="Q133" s="84"/>
      <c r="R133" s="26">
        <v>0.12</v>
      </c>
      <c r="S133" s="23" t="s">
        <v>6136</v>
      </c>
      <c r="T133" s="52">
        <v>4400</v>
      </c>
      <c r="U133" s="52">
        <v>0</v>
      </c>
      <c r="V133" s="52">
        <v>440</v>
      </c>
      <c r="W133" s="52">
        <v>5860.8</v>
      </c>
      <c r="X133" s="52">
        <v>10700.8</v>
      </c>
      <c r="Y133" s="23" t="s">
        <v>5950</v>
      </c>
      <c r="Z133" s="23" t="s">
        <v>6137</v>
      </c>
      <c r="AA133" s="23" t="s">
        <v>6138</v>
      </c>
      <c r="AB133" s="33">
        <v>291902562593</v>
      </c>
      <c r="AC133" s="33" t="s">
        <v>6139</v>
      </c>
      <c r="AD133" s="39">
        <v>43539</v>
      </c>
      <c r="AE133" s="39">
        <v>43539</v>
      </c>
      <c r="AF133" s="53" t="e">
        <v>#N/A</v>
      </c>
      <c r="AG133" s="53" t="e">
        <v>#N/A</v>
      </c>
      <c r="AH133" s="39" t="e">
        <v>#N/A</v>
      </c>
      <c r="AI133" s="23" t="s">
        <v>51</v>
      </c>
      <c r="AJ133" s="59"/>
      <c r="AK133" s="59"/>
      <c r="AL133" s="48"/>
      <c r="AM133" s="60"/>
      <c r="AN133" s="33"/>
      <c r="AO133" s="48"/>
      <c r="AP133" s="23">
        <v>2000</v>
      </c>
      <c r="AQ133" s="23" t="s">
        <v>52</v>
      </c>
      <c r="AR133" s="23" t="s">
        <v>6138</v>
      </c>
      <c r="AS133" s="38" t="s">
        <v>53</v>
      </c>
      <c r="AT133" s="23"/>
      <c r="AU133" s="23" t="s">
        <v>6140</v>
      </c>
      <c r="AV133" s="99">
        <v>105</v>
      </c>
      <c r="AW133" s="101">
        <v>374183.52</v>
      </c>
      <c r="AX133" s="29" t="s">
        <v>5711</v>
      </c>
      <c r="AY133" s="29"/>
      <c r="AZ133" s="21"/>
      <c r="BA133">
        <f t="shared" si="26"/>
        <v>2099</v>
      </c>
      <c r="BB133" t="s">
        <v>6983</v>
      </c>
      <c r="BC133" s="105">
        <f t="shared" ref="BC133:BC196" si="27">AW133/AV133</f>
        <v>3563.6525714285717</v>
      </c>
      <c r="BD133" s="116">
        <f t="shared" ref="BD133:BD196" si="28">DATE(YEAR(AE133),MONTH(AE133),1)</f>
        <v>43525</v>
      </c>
      <c r="BE133" s="141" t="s">
        <v>8477</v>
      </c>
      <c r="BF133">
        <f>MATCH(BE133,'Cat-4'!$A:$A,0)</f>
        <v>722</v>
      </c>
      <c r="BG133">
        <f>MATCH(BD133,'Cat-4'!$1:$1,0)</f>
        <v>87</v>
      </c>
      <c r="BH133">
        <f>INDEX('Cat-4'!$1:$1048576,'NSS + ACT'!BF133,'NSS + ACT'!BG133)</f>
        <v>112.3</v>
      </c>
      <c r="BI133">
        <f>MATCH($BI$1,'Cat-4'!$1:$1,0)</f>
        <v>153</v>
      </c>
      <c r="BJ133">
        <f>INDEX('Cat-4'!$1:$1048576,'NSS + ACT'!BF133,'NSS + ACT'!BI133)</f>
        <v>130.80000000000001</v>
      </c>
      <c r="BK133" s="126">
        <f t="shared" ref="BK133:BK196" si="29">BJ133/BH133</f>
        <v>1.1647373107747108</v>
      </c>
      <c r="BL133">
        <f t="shared" ref="BL133:BL196" si="30">$BL$1-BD133</f>
        <v>2115</v>
      </c>
      <c r="BM133" s="126">
        <f t="shared" ref="BM133:BM196" si="31">BL133/30</f>
        <v>70.5</v>
      </c>
      <c r="BN133" s="126" t="s">
        <v>8785</v>
      </c>
      <c r="BO133" s="126">
        <f>MATCH(BB133,Sheet3!$D$4:$D$8,0)</f>
        <v>2</v>
      </c>
      <c r="BP133" s="126">
        <f>MATCH(BN133,Sheet3!$E$4:$H$4,0)</f>
        <v>4</v>
      </c>
      <c r="BQ133" s="132">
        <f>INDEX(Sheet3!$D$4:$H$8,'NSS + ACT'!BO133,'NSS + ACT'!BP133)</f>
        <v>0.1</v>
      </c>
      <c r="BR133" s="105">
        <f t="shared" ref="BR133:BR196" si="32">BK133*AW133</f>
        <v>435825.50682101521</v>
      </c>
      <c r="BS133" s="162">
        <f t="shared" ref="BS133:BS196" si="33">BQ133</f>
        <v>0.1</v>
      </c>
      <c r="BT133" s="105">
        <f t="shared" ref="BT133:BT196" si="34">BR133*(1-BS133)</f>
        <v>392242.95613891369</v>
      </c>
    </row>
    <row r="134" spans="1:72">
      <c r="A134" s="18">
        <f t="shared" si="25"/>
        <v>131</v>
      </c>
      <c r="B134" s="61">
        <v>171702612222</v>
      </c>
      <c r="C134" s="39">
        <v>43019</v>
      </c>
      <c r="D134" s="22" t="s">
        <v>93</v>
      </c>
      <c r="E134" s="22" t="s">
        <v>976</v>
      </c>
      <c r="F134" s="110">
        <v>17</v>
      </c>
      <c r="G134" s="23" t="s">
        <v>49</v>
      </c>
      <c r="H134" s="52">
        <v>21902.909999999942</v>
      </c>
      <c r="I134" s="30"/>
      <c r="J134" s="109">
        <v>372349.46999999898</v>
      </c>
      <c r="K134" s="23">
        <v>85412100</v>
      </c>
      <c r="L134" s="66">
        <v>0</v>
      </c>
      <c r="M134" s="40">
        <v>0</v>
      </c>
      <c r="N134" s="62">
        <v>0</v>
      </c>
      <c r="O134" s="52">
        <v>0</v>
      </c>
      <c r="P134" s="66">
        <v>0</v>
      </c>
      <c r="Q134" s="52">
        <v>0</v>
      </c>
      <c r="R134" s="63">
        <v>0.18</v>
      </c>
      <c r="S134" s="23" t="s">
        <v>977</v>
      </c>
      <c r="T134" s="52">
        <v>0</v>
      </c>
      <c r="U134" s="52">
        <v>0</v>
      </c>
      <c r="V134" s="52">
        <v>0</v>
      </c>
      <c r="W134" s="52">
        <v>67022.90459999982</v>
      </c>
      <c r="X134" s="52">
        <v>67022.90459999982</v>
      </c>
      <c r="Y134" s="23" t="s">
        <v>850</v>
      </c>
      <c r="Z134" s="23" t="s">
        <v>978</v>
      </c>
      <c r="AA134" s="23" t="s">
        <v>979</v>
      </c>
      <c r="AB134" s="33" t="e">
        <v>#N/A</v>
      </c>
      <c r="AC134" s="33" t="e">
        <v>#N/A</v>
      </c>
      <c r="AD134" s="48" t="e">
        <v>#N/A</v>
      </c>
      <c r="AE134" s="39">
        <v>43003</v>
      </c>
      <c r="AF134" s="53">
        <v>171702612222</v>
      </c>
      <c r="AG134" s="53" t="s">
        <v>960</v>
      </c>
      <c r="AH134" s="39">
        <v>43019</v>
      </c>
      <c r="AI134" s="23" t="s">
        <v>385</v>
      </c>
      <c r="AJ134" s="54"/>
      <c r="AK134" s="55"/>
      <c r="AL134" s="56"/>
      <c r="AM134" s="57"/>
      <c r="AN134" s="33"/>
      <c r="AO134" s="48"/>
      <c r="AP134" s="23">
        <v>2000</v>
      </c>
      <c r="AQ134" s="23" t="s">
        <v>52</v>
      </c>
      <c r="AR134" s="23" t="s">
        <v>979</v>
      </c>
      <c r="AS134" s="38" t="s">
        <v>53</v>
      </c>
      <c r="AT134" s="23"/>
      <c r="AU134" s="64">
        <v>9061707572</v>
      </c>
      <c r="AV134" s="99">
        <v>17</v>
      </c>
      <c r="AW134" s="102">
        <v>372349.46999999898</v>
      </c>
      <c r="AX134" s="29" t="s">
        <v>701</v>
      </c>
      <c r="AY134" s="29"/>
      <c r="AZ134" s="25" t="s">
        <v>951</v>
      </c>
      <c r="BA134">
        <f t="shared" si="26"/>
        <v>2635</v>
      </c>
      <c r="BB134" t="s">
        <v>6987</v>
      </c>
      <c r="BC134" s="105">
        <f t="shared" si="27"/>
        <v>21902.909999999942</v>
      </c>
      <c r="BD134" s="116">
        <f t="shared" si="28"/>
        <v>42979</v>
      </c>
      <c r="BE134" s="141" t="s">
        <v>8366</v>
      </c>
      <c r="BF134">
        <f>MATCH(BE134,'Cat-4'!$A:$A,0)</f>
        <v>666</v>
      </c>
      <c r="BG134">
        <f>MATCH(BD134,'Cat-4'!$1:$1,0)</f>
        <v>69</v>
      </c>
      <c r="BH134">
        <f>INDEX('Cat-4'!$1:$1048576,'NSS + ACT'!BF134,'NSS + ACT'!BG134)</f>
        <v>110.7</v>
      </c>
      <c r="BI134">
        <f>MATCH($BI$1,'Cat-4'!$1:$1,0)</f>
        <v>153</v>
      </c>
      <c r="BJ134">
        <f>INDEX('Cat-4'!$1:$1048576,'NSS + ACT'!BF134,'NSS + ACT'!BI134)</f>
        <v>133.4</v>
      </c>
      <c r="BK134" s="126">
        <f t="shared" si="29"/>
        <v>1.2050587172538392</v>
      </c>
      <c r="BL134">
        <f t="shared" si="30"/>
        <v>2661</v>
      </c>
      <c r="BM134" s="126">
        <f t="shared" si="31"/>
        <v>88.7</v>
      </c>
      <c r="BN134" s="126" t="s">
        <v>8785</v>
      </c>
      <c r="BO134" s="126">
        <f>MATCH(BB134,Sheet3!$D$4:$D$8,0)</f>
        <v>4</v>
      </c>
      <c r="BP134" s="126">
        <f>MATCH(BN134,Sheet3!$E$4:$H$4,0)</f>
        <v>4</v>
      </c>
      <c r="BQ134" s="132">
        <f>INDEX(Sheet3!$D$4:$H$8,'NSS + ACT'!BO134,'NSS + ACT'!BP134)</f>
        <v>0.2</v>
      </c>
      <c r="BR134" s="105">
        <f t="shared" si="32"/>
        <v>448702.97468834562</v>
      </c>
      <c r="BS134" s="162">
        <f t="shared" si="33"/>
        <v>0.2</v>
      </c>
      <c r="BT134" s="105">
        <f t="shared" si="34"/>
        <v>358962.37975067651</v>
      </c>
    </row>
    <row r="135" spans="1:72">
      <c r="A135" s="18">
        <f t="shared" si="25"/>
        <v>132</v>
      </c>
      <c r="B135" s="33">
        <v>292200880720</v>
      </c>
      <c r="C135" s="39">
        <v>44588</v>
      </c>
      <c r="D135" s="22" t="s">
        <v>586</v>
      </c>
      <c r="E135" s="22" t="s">
        <v>5320</v>
      </c>
      <c r="F135" s="110">
        <v>118</v>
      </c>
      <c r="G135" s="23" t="s">
        <v>49</v>
      </c>
      <c r="H135" s="58">
        <v>3143.25</v>
      </c>
      <c r="I135" s="30"/>
      <c r="J135" s="101">
        <v>370903.5</v>
      </c>
      <c r="K135" s="33">
        <v>73181500</v>
      </c>
      <c r="L135" s="26">
        <v>0.15</v>
      </c>
      <c r="M135" s="40" t="s">
        <v>695</v>
      </c>
      <c r="N135" s="40">
        <v>0</v>
      </c>
      <c r="O135" s="35">
        <v>0</v>
      </c>
      <c r="P135" s="63">
        <v>0.1</v>
      </c>
      <c r="Q135" s="52">
        <v>0</v>
      </c>
      <c r="R135" s="63">
        <v>0.18</v>
      </c>
      <c r="S135" s="23" t="s">
        <v>942</v>
      </c>
      <c r="T135" s="52">
        <v>55635.525000000001</v>
      </c>
      <c r="U135" s="52">
        <v>0</v>
      </c>
      <c r="V135" s="52">
        <v>5563.5525000000007</v>
      </c>
      <c r="W135" s="52">
        <v>77778.463950000005</v>
      </c>
      <c r="X135" s="52">
        <v>138977.54145000002</v>
      </c>
      <c r="Y135" s="23" t="s">
        <v>5221</v>
      </c>
      <c r="Z135" s="23" t="s">
        <v>5321</v>
      </c>
      <c r="AA135" s="23" t="s">
        <v>5322</v>
      </c>
      <c r="AB135" s="33">
        <v>292200880720</v>
      </c>
      <c r="AC135" s="33" t="s">
        <v>5323</v>
      </c>
      <c r="AD135" s="39">
        <v>44588</v>
      </c>
      <c r="AE135" s="39">
        <v>44586</v>
      </c>
      <c r="AF135" s="53" t="e">
        <v>#N/A</v>
      </c>
      <c r="AG135" s="53" t="e">
        <v>#N/A</v>
      </c>
      <c r="AH135" s="39" t="e">
        <v>#N/A</v>
      </c>
      <c r="AI135" s="23" t="s">
        <v>51</v>
      </c>
      <c r="AJ135" s="59"/>
      <c r="AK135" s="59"/>
      <c r="AL135" s="48"/>
      <c r="AM135" s="60"/>
      <c r="AN135" s="33"/>
      <c r="AO135" s="48"/>
      <c r="AP135" s="23">
        <v>2000</v>
      </c>
      <c r="AQ135" s="23" t="s">
        <v>52</v>
      </c>
      <c r="AR135" s="23" t="s">
        <v>5322</v>
      </c>
      <c r="AS135" s="38" t="s">
        <v>53</v>
      </c>
      <c r="AT135" s="23"/>
      <c r="AU135" s="23">
        <v>21002254</v>
      </c>
      <c r="AV135" s="99">
        <v>118</v>
      </c>
      <c r="AW135" s="101">
        <v>370903.5</v>
      </c>
      <c r="AX135" s="29" t="s">
        <v>4770</v>
      </c>
      <c r="AY135" s="29"/>
      <c r="AZ135" s="30"/>
      <c r="BA135">
        <f t="shared" si="26"/>
        <v>1052</v>
      </c>
      <c r="BB135" t="s">
        <v>6983</v>
      </c>
      <c r="BC135" s="105">
        <f t="shared" si="27"/>
        <v>3143.25</v>
      </c>
      <c r="BD135" s="116">
        <f t="shared" si="28"/>
        <v>44562</v>
      </c>
      <c r="BE135" s="141" t="s">
        <v>8477</v>
      </c>
      <c r="BF135">
        <f>MATCH(BE135,'Cat-4'!$A:$A,0)</f>
        <v>722</v>
      </c>
      <c r="BG135">
        <f>MATCH(BD135,'Cat-4'!$1:$1,0)</f>
        <v>121</v>
      </c>
      <c r="BH135">
        <f>INDEX('Cat-4'!$1:$1048576,'NSS + ACT'!BF135,'NSS + ACT'!BG135)</f>
        <v>121.6</v>
      </c>
      <c r="BI135">
        <f>MATCH($BI$1,'Cat-4'!$1:$1,0)</f>
        <v>153</v>
      </c>
      <c r="BJ135">
        <f>INDEX('Cat-4'!$1:$1048576,'NSS + ACT'!BF135,'NSS + ACT'!BI135)</f>
        <v>130.80000000000001</v>
      </c>
      <c r="BK135" s="126">
        <f t="shared" si="29"/>
        <v>1.0756578947368423</v>
      </c>
      <c r="BL135">
        <f t="shared" si="30"/>
        <v>1078</v>
      </c>
      <c r="BM135" s="126">
        <f t="shared" si="31"/>
        <v>35.93333333333333</v>
      </c>
      <c r="BN135" s="126" t="s">
        <v>8785</v>
      </c>
      <c r="BO135" s="126">
        <f>MATCH(BB135,Sheet3!$D$4:$D$8,0)</f>
        <v>2</v>
      </c>
      <c r="BP135" s="126">
        <f>MATCH(BN135,Sheet3!$E$4:$H$4,0)</f>
        <v>4</v>
      </c>
      <c r="BQ135" s="132">
        <f>INDEX(Sheet3!$D$4:$H$8,'NSS + ACT'!BO135,'NSS + ACT'!BP135)</f>
        <v>0.1</v>
      </c>
      <c r="BR135" s="105">
        <f t="shared" si="32"/>
        <v>398965.27796052635</v>
      </c>
      <c r="BS135" s="162">
        <f t="shared" si="33"/>
        <v>0.1</v>
      </c>
      <c r="BT135" s="105">
        <f t="shared" si="34"/>
        <v>359068.75016447372</v>
      </c>
    </row>
    <row r="136" spans="1:72">
      <c r="A136" s="18">
        <f t="shared" si="25"/>
        <v>133</v>
      </c>
      <c r="B136" s="33">
        <v>292103162422</v>
      </c>
      <c r="C136" s="39">
        <v>44285</v>
      </c>
      <c r="D136" s="22" t="s">
        <v>130</v>
      </c>
      <c r="E136" s="22" t="s">
        <v>4902</v>
      </c>
      <c r="F136" s="110">
        <v>2</v>
      </c>
      <c r="G136" s="23" t="s">
        <v>49</v>
      </c>
      <c r="H136" s="58">
        <v>184463.54500000001</v>
      </c>
      <c r="I136" s="30"/>
      <c r="J136" s="101">
        <v>368927.09</v>
      </c>
      <c r="K136" s="33">
        <v>84119900</v>
      </c>
      <c r="L136" s="26">
        <v>0.1</v>
      </c>
      <c r="M136" s="40">
        <v>0</v>
      </c>
      <c r="N136" s="40">
        <v>0</v>
      </c>
      <c r="O136" s="35">
        <v>0</v>
      </c>
      <c r="P136" s="63">
        <v>0.1</v>
      </c>
      <c r="Q136" s="52">
        <v>0</v>
      </c>
      <c r="R136" s="63">
        <v>0.18</v>
      </c>
      <c r="S136" s="23" t="s">
        <v>4898</v>
      </c>
      <c r="T136" s="52">
        <v>36892.709000000003</v>
      </c>
      <c r="U136" s="52">
        <v>0</v>
      </c>
      <c r="V136" s="52">
        <v>3689.2709000000004</v>
      </c>
      <c r="W136" s="52">
        <v>73711.632581999991</v>
      </c>
      <c r="X136" s="52">
        <v>114293.612482</v>
      </c>
      <c r="Y136" s="23" t="s">
        <v>4903</v>
      </c>
      <c r="Z136" s="23" t="s">
        <v>4904</v>
      </c>
      <c r="AA136" s="23" t="s">
        <v>4905</v>
      </c>
      <c r="AB136" s="33">
        <v>292103162422</v>
      </c>
      <c r="AC136" s="33" t="s">
        <v>4901</v>
      </c>
      <c r="AD136" s="48">
        <v>44285</v>
      </c>
      <c r="AE136" s="39">
        <v>44281</v>
      </c>
      <c r="AF136" s="53" t="e">
        <v>#N/A</v>
      </c>
      <c r="AG136" s="53" t="e">
        <v>#N/A</v>
      </c>
      <c r="AH136" s="39" t="e">
        <v>#N/A</v>
      </c>
      <c r="AI136" s="23" t="s">
        <v>51</v>
      </c>
      <c r="AJ136" s="54"/>
      <c r="AK136" s="55"/>
      <c r="AL136" s="56"/>
      <c r="AM136" s="57"/>
      <c r="AN136" s="33"/>
      <c r="AO136" s="48"/>
      <c r="AP136" s="23">
        <v>2000</v>
      </c>
      <c r="AQ136" s="23" t="s">
        <v>52</v>
      </c>
      <c r="AR136" s="23" t="s">
        <v>4905</v>
      </c>
      <c r="AS136" s="38" t="s">
        <v>53</v>
      </c>
      <c r="AT136" s="23"/>
      <c r="AU136" s="23" t="s">
        <v>136</v>
      </c>
      <c r="AV136" s="99">
        <v>2</v>
      </c>
      <c r="AW136" s="101">
        <v>368927.09</v>
      </c>
      <c r="AX136" s="29" t="s">
        <v>4770</v>
      </c>
      <c r="AY136" s="29"/>
      <c r="AZ136" s="30" t="s">
        <v>702</v>
      </c>
      <c r="BA136">
        <f t="shared" si="26"/>
        <v>1357</v>
      </c>
      <c r="BB136" s="115" t="s">
        <v>6983</v>
      </c>
      <c r="BC136" s="105">
        <f t="shared" si="27"/>
        <v>184463.54500000001</v>
      </c>
      <c r="BD136" s="116">
        <f t="shared" si="28"/>
        <v>44256</v>
      </c>
      <c r="BE136" s="141" t="s">
        <v>8477</v>
      </c>
      <c r="BF136">
        <f>MATCH(BE136,'Cat-4'!$A:$A,0)</f>
        <v>722</v>
      </c>
      <c r="BG136">
        <f>MATCH(BD136,'Cat-4'!$1:$1,0)</f>
        <v>111</v>
      </c>
      <c r="BH136">
        <f>INDEX('Cat-4'!$1:$1048576,'NSS + ACT'!BF136,'NSS + ACT'!BG136)</f>
        <v>116.1</v>
      </c>
      <c r="BI136">
        <f>MATCH($BI$1,'Cat-4'!$1:$1,0)</f>
        <v>153</v>
      </c>
      <c r="BJ136">
        <f>INDEX('Cat-4'!$1:$1048576,'NSS + ACT'!BF136,'NSS + ACT'!BI136)</f>
        <v>130.80000000000001</v>
      </c>
      <c r="BK136" s="126">
        <f t="shared" si="29"/>
        <v>1.1266149870801034</v>
      </c>
      <c r="BL136">
        <f t="shared" si="30"/>
        <v>1384</v>
      </c>
      <c r="BM136" s="126">
        <f t="shared" si="31"/>
        <v>46.133333333333333</v>
      </c>
      <c r="BN136" s="126" t="s">
        <v>8785</v>
      </c>
      <c r="BO136" s="126">
        <f>MATCH(BB136,Sheet3!$D$4:$D$8,0)</f>
        <v>2</v>
      </c>
      <c r="BP136" s="126">
        <f>MATCH(BN136,Sheet3!$E$4:$H$4,0)</f>
        <v>4</v>
      </c>
      <c r="BQ136" s="132">
        <f>INDEX(Sheet3!$D$4:$H$8,'NSS + ACT'!BO136,'NSS + ACT'!BP136)</f>
        <v>0.1</v>
      </c>
      <c r="BR136" s="105">
        <f t="shared" si="32"/>
        <v>415638.78873385018</v>
      </c>
      <c r="BS136" s="162">
        <f t="shared" si="33"/>
        <v>0.1</v>
      </c>
      <c r="BT136" s="105">
        <f t="shared" si="34"/>
        <v>374074.90986046515</v>
      </c>
    </row>
    <row r="137" spans="1:72">
      <c r="A137" s="18">
        <f t="shared" si="25"/>
        <v>134</v>
      </c>
      <c r="B137" s="61">
        <v>292002135353</v>
      </c>
      <c r="C137" s="39">
        <v>43888</v>
      </c>
      <c r="D137" s="22" t="s">
        <v>251</v>
      </c>
      <c r="E137" s="22" t="s">
        <v>782</v>
      </c>
      <c r="F137" s="107">
        <v>21</v>
      </c>
      <c r="G137" s="23" t="s">
        <v>171</v>
      </c>
      <c r="H137" s="52">
        <v>17521.349047619049</v>
      </c>
      <c r="I137" s="30"/>
      <c r="J137" s="109">
        <v>367948.33</v>
      </c>
      <c r="K137" s="23">
        <v>28252000</v>
      </c>
      <c r="L137" s="26">
        <v>7.4999999999999997E-2</v>
      </c>
      <c r="M137" s="40">
        <v>0</v>
      </c>
      <c r="N137" s="62">
        <v>0</v>
      </c>
      <c r="O137" s="52">
        <v>0</v>
      </c>
      <c r="P137" s="26">
        <v>0.1</v>
      </c>
      <c r="Q137" s="52">
        <v>0</v>
      </c>
      <c r="R137" s="63">
        <v>0.18</v>
      </c>
      <c r="S137" s="23" t="s">
        <v>783</v>
      </c>
      <c r="T137" s="52">
        <v>27596.124749999999</v>
      </c>
      <c r="U137" s="52">
        <v>0</v>
      </c>
      <c r="V137" s="52">
        <v>2759.6124749999999</v>
      </c>
      <c r="W137" s="52">
        <v>71694.732100499998</v>
      </c>
      <c r="X137" s="52">
        <v>102050.46932549999</v>
      </c>
      <c r="Y137" s="23" t="s">
        <v>697</v>
      </c>
      <c r="Z137" s="23" t="s">
        <v>784</v>
      </c>
      <c r="AA137" s="23" t="s">
        <v>785</v>
      </c>
      <c r="AB137" s="33">
        <v>292002135353</v>
      </c>
      <c r="AC137" s="33" t="s">
        <v>786</v>
      </c>
      <c r="AD137" s="48">
        <v>43888</v>
      </c>
      <c r="AE137" s="39">
        <v>43867</v>
      </c>
      <c r="AF137" s="53" t="e">
        <v>#N/A</v>
      </c>
      <c r="AG137" s="53" t="e">
        <v>#N/A</v>
      </c>
      <c r="AH137" s="39" t="e">
        <v>#N/A</v>
      </c>
      <c r="AI137" s="23" t="s">
        <v>51</v>
      </c>
      <c r="AJ137" s="54"/>
      <c r="AK137" s="55"/>
      <c r="AL137" s="56"/>
      <c r="AM137" s="57"/>
      <c r="AN137" s="33"/>
      <c r="AO137" s="48"/>
      <c r="AP137" s="23">
        <v>2000</v>
      </c>
      <c r="AQ137" s="23" t="s">
        <v>52</v>
      </c>
      <c r="AR137" s="23" t="s">
        <v>785</v>
      </c>
      <c r="AS137" s="38" t="s">
        <v>53</v>
      </c>
      <c r="AT137" s="23"/>
      <c r="AU137" s="64" t="s">
        <v>787</v>
      </c>
      <c r="AV137" s="99">
        <v>21</v>
      </c>
      <c r="AW137" s="102">
        <v>367948.33</v>
      </c>
      <c r="AX137" s="29" t="s">
        <v>701</v>
      </c>
      <c r="AY137" s="29"/>
      <c r="AZ137" s="25" t="s">
        <v>702</v>
      </c>
      <c r="BA137">
        <f t="shared" si="26"/>
        <v>1771</v>
      </c>
      <c r="BB137" s="115" t="s">
        <v>6986</v>
      </c>
      <c r="BC137" s="105">
        <f t="shared" si="27"/>
        <v>17521.349047619049</v>
      </c>
      <c r="BD137" s="116">
        <f t="shared" si="28"/>
        <v>43862</v>
      </c>
      <c r="BE137" s="141" t="s">
        <v>7762</v>
      </c>
      <c r="BF137">
        <f>MATCH(BE137,'Cat-4'!$A:$A,0)</f>
        <v>364</v>
      </c>
      <c r="BG137">
        <f>MATCH(BD137,'Cat-4'!$1:$1,0)</f>
        <v>98</v>
      </c>
      <c r="BH137">
        <f>INDEX('Cat-4'!$1:$1048576,'NSS + ACT'!BF137,'NSS + ACT'!BG137)</f>
        <v>115.8</v>
      </c>
      <c r="BI137">
        <f>MATCH($BI$1,'Cat-4'!$1:$1,0)</f>
        <v>153</v>
      </c>
      <c r="BJ137">
        <f>INDEX('Cat-4'!$1:$1048576,'NSS + ACT'!BF137,'NSS + ACT'!BI137)</f>
        <v>136.4</v>
      </c>
      <c r="BK137" s="126">
        <f t="shared" si="29"/>
        <v>1.1778929188255614</v>
      </c>
      <c r="BL137">
        <f t="shared" si="30"/>
        <v>1778</v>
      </c>
      <c r="BM137" s="126">
        <f t="shared" si="31"/>
        <v>59.266666666666666</v>
      </c>
      <c r="BN137" s="126" t="s">
        <v>8785</v>
      </c>
      <c r="BO137" s="126">
        <f>MATCH(BB137,Sheet3!$D$4:$D$8,0)</f>
        <v>3</v>
      </c>
      <c r="BP137" s="126">
        <f>MATCH(BN137,Sheet3!$E$4:$H$4,0)</f>
        <v>4</v>
      </c>
      <c r="BQ137" s="132">
        <f>INDEX(Sheet3!$D$4:$H$8,'NSS + ACT'!BO137,'NSS + ACT'!BP137)</f>
        <v>0.5</v>
      </c>
      <c r="BR137" s="105">
        <f t="shared" si="32"/>
        <v>433403.7324006909</v>
      </c>
      <c r="BS137" s="162">
        <f t="shared" si="33"/>
        <v>0.5</v>
      </c>
      <c r="BT137" s="105">
        <f t="shared" si="34"/>
        <v>216701.86620034545</v>
      </c>
    </row>
    <row r="138" spans="1:72">
      <c r="A138" s="18">
        <f t="shared" si="25"/>
        <v>135</v>
      </c>
      <c r="B138" s="61">
        <v>171900191761</v>
      </c>
      <c r="C138" s="39">
        <v>43488</v>
      </c>
      <c r="D138" s="22" t="s">
        <v>2874</v>
      </c>
      <c r="E138" s="22" t="s">
        <v>2875</v>
      </c>
      <c r="F138" s="110">
        <v>2</v>
      </c>
      <c r="G138" s="23" t="s">
        <v>119</v>
      </c>
      <c r="H138" s="52">
        <v>170658.83</v>
      </c>
      <c r="I138" s="30"/>
      <c r="J138" s="109">
        <v>341317.66</v>
      </c>
      <c r="K138" s="23">
        <v>84733020</v>
      </c>
      <c r="L138" s="26">
        <v>0</v>
      </c>
      <c r="M138" s="40">
        <v>0</v>
      </c>
      <c r="N138" s="62">
        <v>0</v>
      </c>
      <c r="O138" s="52">
        <v>0</v>
      </c>
      <c r="P138" s="66">
        <v>0</v>
      </c>
      <c r="Q138" s="52">
        <v>0</v>
      </c>
      <c r="R138" s="63">
        <v>0.18</v>
      </c>
      <c r="S138" s="23" t="s">
        <v>2876</v>
      </c>
      <c r="T138" s="52">
        <v>0</v>
      </c>
      <c r="U138" s="52">
        <v>0</v>
      </c>
      <c r="V138" s="52">
        <v>0</v>
      </c>
      <c r="W138" s="52">
        <v>61437.178799999994</v>
      </c>
      <c r="X138" s="52">
        <v>61437.178799999994</v>
      </c>
      <c r="Y138" s="23" t="s">
        <v>2778</v>
      </c>
      <c r="Z138" s="23" t="s">
        <v>2877</v>
      </c>
      <c r="AA138" s="23" t="s">
        <v>2878</v>
      </c>
      <c r="AB138" s="33" t="e">
        <v>#N/A</v>
      </c>
      <c r="AC138" s="33" t="e">
        <v>#N/A</v>
      </c>
      <c r="AD138" s="48" t="e">
        <v>#N/A</v>
      </c>
      <c r="AE138" s="39">
        <v>43476</v>
      </c>
      <c r="AF138" s="53">
        <v>171900191761</v>
      </c>
      <c r="AG138" s="53" t="s">
        <v>2879</v>
      </c>
      <c r="AH138" s="39">
        <v>43488</v>
      </c>
      <c r="AI138" s="23" t="s">
        <v>385</v>
      </c>
      <c r="AJ138" s="54"/>
      <c r="AK138" s="55"/>
      <c r="AL138" s="56"/>
      <c r="AM138" s="57"/>
      <c r="AN138" s="33"/>
      <c r="AO138" s="48"/>
      <c r="AP138" s="23">
        <v>2000</v>
      </c>
      <c r="AQ138" s="23" t="s">
        <v>52</v>
      </c>
      <c r="AR138" s="23" t="s">
        <v>2878</v>
      </c>
      <c r="AS138" s="38" t="s">
        <v>53</v>
      </c>
      <c r="AT138" s="23" t="s">
        <v>522</v>
      </c>
      <c r="AU138" s="64">
        <v>995019000097</v>
      </c>
      <c r="AV138" s="99">
        <v>2</v>
      </c>
      <c r="AW138" s="102">
        <v>359431</v>
      </c>
      <c r="AX138" s="29" t="s">
        <v>701</v>
      </c>
      <c r="AY138" s="29"/>
      <c r="AZ138" s="25">
        <v>1</v>
      </c>
      <c r="BA138">
        <f t="shared" si="26"/>
        <v>2162</v>
      </c>
      <c r="BB138" s="115" t="s">
        <v>6985</v>
      </c>
      <c r="BC138" s="105">
        <f t="shared" si="27"/>
        <v>179715.5</v>
      </c>
      <c r="BD138" s="116">
        <f t="shared" si="28"/>
        <v>43466</v>
      </c>
      <c r="BE138" s="141" t="s">
        <v>8312</v>
      </c>
      <c r="BF138">
        <f>MATCH(BE138,'Cat-4'!$A:$A,0)</f>
        <v>639</v>
      </c>
      <c r="BG138">
        <f>MATCH(BD138,'Cat-4'!$1:$1,0)</f>
        <v>85</v>
      </c>
      <c r="BH138">
        <f>INDEX('Cat-4'!$1:$1048576,'NSS + ACT'!BF138,'NSS + ACT'!BG138)</f>
        <v>111.5</v>
      </c>
      <c r="BI138">
        <f>MATCH($BI$1,'Cat-4'!$1:$1,0)</f>
        <v>153</v>
      </c>
      <c r="BJ138">
        <f>INDEX('Cat-4'!$1:$1048576,'NSS + ACT'!BF138,'NSS + ACT'!BI138)</f>
        <v>121.7</v>
      </c>
      <c r="BK138" s="126">
        <f t="shared" si="29"/>
        <v>1.0914798206278027</v>
      </c>
      <c r="BL138">
        <f t="shared" si="30"/>
        <v>2174</v>
      </c>
      <c r="BM138" s="126">
        <f t="shared" si="31"/>
        <v>72.466666666666669</v>
      </c>
      <c r="BN138" s="126" t="s">
        <v>8785</v>
      </c>
      <c r="BO138" s="126">
        <f>MATCH(BB138,Sheet3!$D$4:$D$8,0)</f>
        <v>5</v>
      </c>
      <c r="BP138" s="126">
        <f>MATCH(BN138,Sheet3!$E$4:$H$4,0)</f>
        <v>4</v>
      </c>
      <c r="BQ138" s="132">
        <f>INDEX(Sheet3!$D$4:$H$8,'NSS + ACT'!BO138,'NSS + ACT'!BP138)</f>
        <v>0.4</v>
      </c>
      <c r="BR138" s="105">
        <f t="shared" si="32"/>
        <v>392311.68340807175</v>
      </c>
      <c r="BS138" s="162">
        <f t="shared" si="33"/>
        <v>0.4</v>
      </c>
      <c r="BT138" s="105">
        <f t="shared" si="34"/>
        <v>235387.01004484305</v>
      </c>
    </row>
    <row r="139" spans="1:72">
      <c r="A139" s="18">
        <f t="shared" si="25"/>
        <v>136</v>
      </c>
      <c r="B139" s="61">
        <v>171800717303</v>
      </c>
      <c r="C139" s="39">
        <v>43179</v>
      </c>
      <c r="D139" s="22" t="s">
        <v>752</v>
      </c>
      <c r="E139" s="22" t="s">
        <v>753</v>
      </c>
      <c r="F139" s="110">
        <v>30</v>
      </c>
      <c r="G139" s="23" t="s">
        <v>49</v>
      </c>
      <c r="H139" s="52">
        <v>11867.523666666668</v>
      </c>
      <c r="I139" s="30"/>
      <c r="J139" s="109">
        <v>356025.71</v>
      </c>
      <c r="K139" s="23">
        <v>84219900</v>
      </c>
      <c r="L139" s="26">
        <v>0.1</v>
      </c>
      <c r="M139" s="40">
        <v>0</v>
      </c>
      <c r="N139" s="62">
        <v>0</v>
      </c>
      <c r="O139" s="52">
        <v>0</v>
      </c>
      <c r="P139" s="26">
        <v>0.1</v>
      </c>
      <c r="Q139" s="52">
        <v>0</v>
      </c>
      <c r="R139" s="63">
        <v>0.18</v>
      </c>
      <c r="S139" s="23" t="s">
        <v>754</v>
      </c>
      <c r="T139" s="52">
        <v>35602.571000000004</v>
      </c>
      <c r="U139" s="52">
        <v>0</v>
      </c>
      <c r="V139" s="52">
        <v>3560.2571000000007</v>
      </c>
      <c r="W139" s="52">
        <v>71133.936858000001</v>
      </c>
      <c r="X139" s="52">
        <v>110296.76495800001</v>
      </c>
      <c r="Y139" s="23" t="s">
        <v>697</v>
      </c>
      <c r="Z139" s="23" t="s">
        <v>755</v>
      </c>
      <c r="AA139" s="23" t="s">
        <v>756</v>
      </c>
      <c r="AB139" s="33" t="e">
        <v>#N/A</v>
      </c>
      <c r="AC139" s="33" t="e">
        <v>#N/A</v>
      </c>
      <c r="AD139" s="48" t="e">
        <v>#N/A</v>
      </c>
      <c r="AE139" s="39">
        <v>43080</v>
      </c>
      <c r="AF139" s="53">
        <v>171800717303</v>
      </c>
      <c r="AG139" s="53" t="s">
        <v>757</v>
      </c>
      <c r="AH139" s="39">
        <v>43179</v>
      </c>
      <c r="AI139" s="23" t="s">
        <v>385</v>
      </c>
      <c r="AJ139" s="54"/>
      <c r="AK139" s="55"/>
      <c r="AL139" s="56"/>
      <c r="AM139" s="57"/>
      <c r="AN139" s="33"/>
      <c r="AO139" s="48"/>
      <c r="AP139" s="23">
        <v>2000</v>
      </c>
      <c r="AQ139" s="23" t="s">
        <v>52</v>
      </c>
      <c r="AR139" s="23" t="s">
        <v>756</v>
      </c>
      <c r="AS139" s="38" t="s">
        <v>53</v>
      </c>
      <c r="AT139" s="23"/>
      <c r="AU139" s="64">
        <v>30120317</v>
      </c>
      <c r="AV139" s="99">
        <v>30</v>
      </c>
      <c r="AW139" s="102">
        <v>356025.71</v>
      </c>
      <c r="AX139" s="29" t="s">
        <v>701</v>
      </c>
      <c r="AY139" s="29"/>
      <c r="AZ139" s="25" t="s">
        <v>702</v>
      </c>
      <c r="BA139">
        <f t="shared" si="26"/>
        <v>2558</v>
      </c>
      <c r="BB139" s="115" t="s">
        <v>6983</v>
      </c>
      <c r="BC139" s="105">
        <f t="shared" si="27"/>
        <v>11867.523666666668</v>
      </c>
      <c r="BD139" s="116">
        <f t="shared" si="28"/>
        <v>43070</v>
      </c>
      <c r="BE139" s="141" t="s">
        <v>8477</v>
      </c>
      <c r="BF139">
        <f>MATCH(BE139,'Cat-4'!$A:$A,0)</f>
        <v>722</v>
      </c>
      <c r="BG139">
        <f>MATCH(BD139,'Cat-4'!$1:$1,0)</f>
        <v>72</v>
      </c>
      <c r="BH139">
        <f>INDEX('Cat-4'!$1:$1048576,'NSS + ACT'!BF139,'NSS + ACT'!BG139)</f>
        <v>108.9</v>
      </c>
      <c r="BI139">
        <f>MATCH($BI$1,'Cat-4'!$1:$1,0)</f>
        <v>153</v>
      </c>
      <c r="BJ139">
        <f>INDEX('Cat-4'!$1:$1048576,'NSS + ACT'!BF139,'NSS + ACT'!BI139)</f>
        <v>130.80000000000001</v>
      </c>
      <c r="BK139" s="126">
        <f t="shared" si="29"/>
        <v>1.2011019283746558</v>
      </c>
      <c r="BL139">
        <f t="shared" si="30"/>
        <v>2570</v>
      </c>
      <c r="BM139" s="126">
        <f t="shared" si="31"/>
        <v>85.666666666666671</v>
      </c>
      <c r="BN139" s="126" t="s">
        <v>8785</v>
      </c>
      <c r="BO139" s="126">
        <f>MATCH(BB139,Sheet3!$D$4:$D$8,0)</f>
        <v>2</v>
      </c>
      <c r="BP139" s="126">
        <f>MATCH(BN139,Sheet3!$E$4:$H$4,0)</f>
        <v>4</v>
      </c>
      <c r="BQ139" s="132">
        <f>INDEX(Sheet3!$D$4:$H$8,'NSS + ACT'!BO139,'NSS + ACT'!BP139)</f>
        <v>0.1</v>
      </c>
      <c r="BR139" s="105">
        <f t="shared" si="32"/>
        <v>427623.16683195601</v>
      </c>
      <c r="BS139" s="162">
        <f t="shared" si="33"/>
        <v>0.1</v>
      </c>
      <c r="BT139" s="105">
        <f t="shared" si="34"/>
        <v>384860.85014876042</v>
      </c>
    </row>
    <row r="140" spans="1:72">
      <c r="A140" s="18">
        <f t="shared" si="25"/>
        <v>137</v>
      </c>
      <c r="B140" s="61">
        <v>291703504993</v>
      </c>
      <c r="C140" s="39">
        <v>42920</v>
      </c>
      <c r="D140" s="22" t="s">
        <v>362</v>
      </c>
      <c r="E140" s="22" t="s">
        <v>4637</v>
      </c>
      <c r="F140" s="110">
        <v>1464</v>
      </c>
      <c r="G140" s="23" t="s">
        <v>4631</v>
      </c>
      <c r="H140" s="52">
        <v>242.88012295081967</v>
      </c>
      <c r="I140" s="30"/>
      <c r="J140" s="109">
        <v>355576.5</v>
      </c>
      <c r="K140" s="23" t="s">
        <v>4632</v>
      </c>
      <c r="L140" s="26">
        <v>0.05</v>
      </c>
      <c r="M140" s="40">
        <v>0</v>
      </c>
      <c r="N140" s="62">
        <v>0</v>
      </c>
      <c r="O140" s="52">
        <v>0</v>
      </c>
      <c r="P140" s="26">
        <v>0.1</v>
      </c>
      <c r="Q140" s="52">
        <v>0</v>
      </c>
      <c r="R140" s="63">
        <v>0.18</v>
      </c>
      <c r="S140" s="23" t="s">
        <v>4633</v>
      </c>
      <c r="T140" s="52">
        <v>17778.825000000001</v>
      </c>
      <c r="U140" s="52">
        <v>0</v>
      </c>
      <c r="V140" s="52">
        <v>1777.8825000000002</v>
      </c>
      <c r="W140" s="52">
        <v>67523.977350000001</v>
      </c>
      <c r="X140" s="52">
        <v>87080.684850000005</v>
      </c>
      <c r="Y140" s="23" t="s">
        <v>4433</v>
      </c>
      <c r="Z140" s="23" t="s">
        <v>4638</v>
      </c>
      <c r="AA140" s="23" t="s">
        <v>4639</v>
      </c>
      <c r="AB140" s="33">
        <v>291703504993</v>
      </c>
      <c r="AC140" s="33" t="s">
        <v>4640</v>
      </c>
      <c r="AD140" s="39">
        <v>42920</v>
      </c>
      <c r="AE140" s="39">
        <v>42912</v>
      </c>
      <c r="AF140" s="53" t="e">
        <v>#N/A</v>
      </c>
      <c r="AG140" s="53" t="e">
        <v>#N/A</v>
      </c>
      <c r="AH140" s="39" t="e">
        <v>#N/A</v>
      </c>
      <c r="AI140" s="23" t="s">
        <v>51</v>
      </c>
      <c r="AJ140" s="59"/>
      <c r="AK140" s="59"/>
      <c r="AL140" s="48"/>
      <c r="AM140" s="60"/>
      <c r="AN140" s="33"/>
      <c r="AO140" s="48"/>
      <c r="AP140" s="23">
        <v>2000</v>
      </c>
      <c r="AQ140" s="23" t="s">
        <v>52</v>
      </c>
      <c r="AR140" s="23" t="s">
        <v>4639</v>
      </c>
      <c r="AS140" s="38" t="s">
        <v>53</v>
      </c>
      <c r="AT140" s="23"/>
      <c r="AU140" s="64">
        <v>1700343</v>
      </c>
      <c r="AV140" s="99">
        <v>1464</v>
      </c>
      <c r="AW140" s="102">
        <v>355576.5</v>
      </c>
      <c r="AX140" s="29" t="s">
        <v>701</v>
      </c>
      <c r="AY140" s="29"/>
      <c r="AZ140" s="25" t="s">
        <v>3564</v>
      </c>
      <c r="BA140">
        <f t="shared" si="26"/>
        <v>2726</v>
      </c>
      <c r="BB140" s="115" t="s">
        <v>6986</v>
      </c>
      <c r="BC140" s="105">
        <f t="shared" si="27"/>
        <v>242.88012295081967</v>
      </c>
      <c r="BD140" s="116">
        <f t="shared" si="28"/>
        <v>42887</v>
      </c>
      <c r="BE140" s="141" t="s">
        <v>7762</v>
      </c>
      <c r="BF140">
        <f>MATCH(BE140,'Cat-4'!$A:$A,0)</f>
        <v>364</v>
      </c>
      <c r="BG140">
        <f>MATCH(BD140,'Cat-4'!$1:$1,0)</f>
        <v>66</v>
      </c>
      <c r="BH140">
        <f>INDEX('Cat-4'!$1:$1048576,'NSS + ACT'!BF140,'NSS + ACT'!BG140)</f>
        <v>111.5</v>
      </c>
      <c r="BI140">
        <f>MATCH($BI$1,'Cat-4'!$1:$1,0)</f>
        <v>153</v>
      </c>
      <c r="BJ140">
        <f>INDEX('Cat-4'!$1:$1048576,'NSS + ACT'!BF140,'NSS + ACT'!BI140)</f>
        <v>136.4</v>
      </c>
      <c r="BK140" s="126">
        <f t="shared" si="29"/>
        <v>1.2233183856502243</v>
      </c>
      <c r="BL140">
        <f t="shared" si="30"/>
        <v>2753</v>
      </c>
      <c r="BM140" s="126">
        <f t="shared" si="31"/>
        <v>91.766666666666666</v>
      </c>
      <c r="BN140" s="126" t="s">
        <v>8785</v>
      </c>
      <c r="BO140" s="126">
        <f>MATCH(BB140,Sheet3!$D$4:$D$8,0)</f>
        <v>3</v>
      </c>
      <c r="BP140" s="126">
        <f>MATCH(BN140,Sheet3!$E$4:$H$4,0)</f>
        <v>4</v>
      </c>
      <c r="BQ140" s="132">
        <f>INDEX(Sheet3!$D$4:$H$8,'NSS + ACT'!BO140,'NSS + ACT'!BP140)</f>
        <v>0.5</v>
      </c>
      <c r="BR140" s="105">
        <f t="shared" si="32"/>
        <v>434983.26995515701</v>
      </c>
      <c r="BS140" s="162">
        <f t="shared" si="33"/>
        <v>0.5</v>
      </c>
      <c r="BT140" s="105">
        <f t="shared" si="34"/>
        <v>217491.63497757851</v>
      </c>
    </row>
    <row r="141" spans="1:72">
      <c r="A141" s="18">
        <f t="shared" si="25"/>
        <v>138</v>
      </c>
      <c r="B141" s="19">
        <v>171800983362</v>
      </c>
      <c r="C141" s="31"/>
      <c r="D141" s="21" t="s">
        <v>445</v>
      </c>
      <c r="E141" s="22" t="s">
        <v>6991</v>
      </c>
      <c r="F141" s="107">
        <v>1</v>
      </c>
      <c r="G141" s="23" t="s">
        <v>49</v>
      </c>
      <c r="H141" s="24">
        <v>311245.7</v>
      </c>
      <c r="I141" s="24">
        <v>9627.99</v>
      </c>
      <c r="J141" s="100">
        <v>320873.69</v>
      </c>
      <c r="K141" s="23">
        <v>90271000</v>
      </c>
      <c r="L141" s="26">
        <v>0.1</v>
      </c>
      <c r="M141" s="21"/>
      <c r="N141" s="27"/>
      <c r="O141" s="21"/>
      <c r="P141" s="28">
        <v>0.1</v>
      </c>
      <c r="Q141" s="21"/>
      <c r="R141" s="26">
        <v>0.18</v>
      </c>
      <c r="S141" s="29" t="s">
        <v>103</v>
      </c>
      <c r="T141" s="30">
        <v>32087.369000000002</v>
      </c>
      <c r="U141" s="30"/>
      <c r="V141" s="30">
        <v>3208.7369000000003</v>
      </c>
      <c r="W141" s="30">
        <v>64110.563262000003</v>
      </c>
      <c r="X141" s="30">
        <v>99406.669162000006</v>
      </c>
      <c r="Y141" s="29" t="s">
        <v>441</v>
      </c>
      <c r="Z141" s="29" t="s">
        <v>469</v>
      </c>
      <c r="AA141" s="29" t="s">
        <v>470</v>
      </c>
      <c r="AB141" s="19" t="e">
        <v>#N/A</v>
      </c>
      <c r="AC141" s="29" t="e">
        <v>#N/A</v>
      </c>
      <c r="AD141" s="31" t="e">
        <v>#N/A</v>
      </c>
      <c r="AE141" s="31">
        <v>43131</v>
      </c>
      <c r="AF141" s="19">
        <v>171800983362</v>
      </c>
      <c r="AG141" s="29" t="s">
        <v>448</v>
      </c>
      <c r="AH141" s="31">
        <v>43217</v>
      </c>
      <c r="AI141" s="29" t="s">
        <v>385</v>
      </c>
      <c r="AJ141" s="46"/>
      <c r="AK141" s="30"/>
      <c r="AL141" s="47"/>
      <c r="AM141" s="46"/>
      <c r="AN141" s="29"/>
      <c r="AO141" s="31"/>
      <c r="AP141" s="19">
        <v>2000</v>
      </c>
      <c r="AQ141" s="29" t="s">
        <v>64</v>
      </c>
      <c r="AR141" s="29" t="s">
        <v>470</v>
      </c>
      <c r="AS141" s="29" t="s">
        <v>53</v>
      </c>
      <c r="AT141" s="29" t="s">
        <v>54</v>
      </c>
      <c r="AU141" s="29">
        <v>1007539704</v>
      </c>
      <c r="AV141" s="99">
        <v>1</v>
      </c>
      <c r="AW141" s="99">
        <v>351524.14</v>
      </c>
      <c r="AX141" s="29" t="s">
        <v>387</v>
      </c>
      <c r="AY141" s="29" t="s">
        <v>691</v>
      </c>
      <c r="AZ141" s="21"/>
      <c r="BA141">
        <f t="shared" si="26"/>
        <v>2507</v>
      </c>
      <c r="BB141" s="115" t="s">
        <v>6987</v>
      </c>
      <c r="BC141" s="105">
        <f t="shared" si="27"/>
        <v>351524.14</v>
      </c>
      <c r="BD141" s="116">
        <f t="shared" si="28"/>
        <v>43101</v>
      </c>
      <c r="BE141" s="141" t="s">
        <v>8366</v>
      </c>
      <c r="BF141">
        <f>MATCH(BE141,'Cat-4'!$A:$A,0)</f>
        <v>666</v>
      </c>
      <c r="BG141">
        <f>MATCH(BD141,'Cat-4'!$1:$1,0)</f>
        <v>73</v>
      </c>
      <c r="BH141">
        <f>INDEX('Cat-4'!$1:$1048576,'NSS + ACT'!BF141,'NSS + ACT'!BG141)</f>
        <v>110.1</v>
      </c>
      <c r="BI141">
        <f>MATCH($BI$1,'Cat-4'!$1:$1,0)</f>
        <v>153</v>
      </c>
      <c r="BJ141">
        <f>INDEX('Cat-4'!$1:$1048576,'NSS + ACT'!BF141,'NSS + ACT'!BI141)</f>
        <v>133.4</v>
      </c>
      <c r="BK141" s="126">
        <f t="shared" si="29"/>
        <v>1.2116257947320619</v>
      </c>
      <c r="BL141">
        <f t="shared" si="30"/>
        <v>2539</v>
      </c>
      <c r="BM141" s="126">
        <f t="shared" si="31"/>
        <v>84.63333333333334</v>
      </c>
      <c r="BN141" s="126" t="s">
        <v>8785</v>
      </c>
      <c r="BO141" s="126">
        <f>MATCH(BB141,Sheet3!$D$4:$D$8,0)</f>
        <v>4</v>
      </c>
      <c r="BP141" s="126">
        <f>MATCH(BN141,Sheet3!$E$4:$H$4,0)</f>
        <v>4</v>
      </c>
      <c r="BQ141" s="132">
        <f>INDEX(Sheet3!$D$4:$H$8,'NSS + ACT'!BO141,'NSS + ACT'!BP141)</f>
        <v>0.2</v>
      </c>
      <c r="BR141" s="105">
        <f t="shared" si="32"/>
        <v>425915.71549500461</v>
      </c>
      <c r="BS141" s="162">
        <f t="shared" si="33"/>
        <v>0.2</v>
      </c>
      <c r="BT141" s="105">
        <f t="shared" si="34"/>
        <v>340732.5723960037</v>
      </c>
    </row>
    <row r="142" spans="1:72">
      <c r="A142" s="18">
        <f t="shared" si="25"/>
        <v>139</v>
      </c>
      <c r="B142" s="33"/>
      <c r="C142" s="39"/>
      <c r="D142" s="22" t="s">
        <v>73</v>
      </c>
      <c r="E142" s="22" t="s">
        <v>6540</v>
      </c>
      <c r="F142" s="113">
        <v>4</v>
      </c>
      <c r="G142" s="23" t="s">
        <v>119</v>
      </c>
      <c r="H142" s="24">
        <v>85775.929999999746</v>
      </c>
      <c r="I142" s="30"/>
      <c r="J142" s="101">
        <v>343103.71999999898</v>
      </c>
      <c r="K142" s="23">
        <v>84818090</v>
      </c>
      <c r="L142" s="26">
        <v>7.4999999999999997E-2</v>
      </c>
      <c r="M142" s="23"/>
      <c r="N142" s="49"/>
      <c r="O142" s="38"/>
      <c r="P142" s="26">
        <v>0.1</v>
      </c>
      <c r="Q142" s="38"/>
      <c r="R142" s="26">
        <v>0.18</v>
      </c>
      <c r="S142" s="23" t="s">
        <v>849</v>
      </c>
      <c r="T142" s="94">
        <v>25732.778999999922</v>
      </c>
      <c r="U142" s="94">
        <v>0</v>
      </c>
      <c r="V142" s="94">
        <v>2573.2778999999923</v>
      </c>
      <c r="W142" s="94">
        <v>66853.759841999796</v>
      </c>
      <c r="X142" s="52">
        <v>95159.816741999704</v>
      </c>
      <c r="Y142" s="23" t="s">
        <v>6489</v>
      </c>
      <c r="Z142" s="23" t="s">
        <v>6541</v>
      </c>
      <c r="AA142" s="23" t="s">
        <v>6541</v>
      </c>
      <c r="AB142" s="33">
        <v>291502972773</v>
      </c>
      <c r="AC142" s="23">
        <v>3954</v>
      </c>
      <c r="AD142" s="48">
        <v>42219</v>
      </c>
      <c r="AE142" s="39">
        <v>42178</v>
      </c>
      <c r="AF142" s="33" t="e">
        <v>#N/A</v>
      </c>
      <c r="AG142" s="23" t="e">
        <v>#N/A</v>
      </c>
      <c r="AH142" s="39" t="e">
        <v>#N/A</v>
      </c>
      <c r="AI142" s="23" t="s">
        <v>51</v>
      </c>
      <c r="AJ142" s="60"/>
      <c r="AK142" s="57"/>
      <c r="AL142" s="56"/>
      <c r="AM142" s="52"/>
      <c r="AN142" s="23"/>
      <c r="AO142" s="38"/>
      <c r="AP142" s="23">
        <v>2000</v>
      </c>
      <c r="AQ142" s="23" t="s">
        <v>64</v>
      </c>
      <c r="AR142" s="23" t="s">
        <v>6542</v>
      </c>
      <c r="AS142" s="95" t="s">
        <v>53</v>
      </c>
      <c r="AT142" s="23"/>
      <c r="AU142" s="23">
        <v>25</v>
      </c>
      <c r="AV142" s="99">
        <v>4</v>
      </c>
      <c r="AW142" s="101">
        <v>343103.71999999898</v>
      </c>
      <c r="AX142" s="29" t="s">
        <v>6494</v>
      </c>
      <c r="AY142" s="29"/>
      <c r="AZ142" s="21"/>
      <c r="BA142">
        <f t="shared" si="26"/>
        <v>3460</v>
      </c>
      <c r="BB142" s="115" t="s">
        <v>6983</v>
      </c>
      <c r="BC142" s="105">
        <f t="shared" si="27"/>
        <v>85775.929999999746</v>
      </c>
      <c r="BD142" s="116">
        <f t="shared" si="28"/>
        <v>42156</v>
      </c>
      <c r="BE142" s="141" t="s">
        <v>8477</v>
      </c>
      <c r="BF142">
        <f>MATCH(BE142,'Cat-4'!$A:$A,0)</f>
        <v>722</v>
      </c>
      <c r="BG142">
        <f>MATCH(BD142,'Cat-4'!$1:$1,0)</f>
        <v>42</v>
      </c>
      <c r="BH142">
        <f>INDEX('Cat-4'!$1:$1048576,'NSS + ACT'!BF142,'NSS + ACT'!BG142)</f>
        <v>111.1</v>
      </c>
      <c r="BI142">
        <f>MATCH($BI$1,'Cat-4'!$1:$1,0)</f>
        <v>153</v>
      </c>
      <c r="BJ142">
        <f>INDEX('Cat-4'!$1:$1048576,'NSS + ACT'!BF142,'NSS + ACT'!BI142)</f>
        <v>130.80000000000001</v>
      </c>
      <c r="BK142" s="126">
        <f t="shared" si="29"/>
        <v>1.1773177317731776</v>
      </c>
      <c r="BL142">
        <f t="shared" si="30"/>
        <v>3484</v>
      </c>
      <c r="BM142" s="126">
        <f t="shared" si="31"/>
        <v>116.13333333333334</v>
      </c>
      <c r="BN142" s="126" t="s">
        <v>8785</v>
      </c>
      <c r="BO142" s="126">
        <f>MATCH(BB142,Sheet3!$D$4:$D$8,0)</f>
        <v>2</v>
      </c>
      <c r="BP142" s="126">
        <f>MATCH(BN142,Sheet3!$E$4:$H$4,0)</f>
        <v>4</v>
      </c>
      <c r="BQ142" s="132">
        <f>INDEX(Sheet3!$D$4:$H$8,'NSS + ACT'!BO142,'NSS + ACT'!BP142)</f>
        <v>0.1</v>
      </c>
      <c r="BR142" s="105">
        <f t="shared" si="32"/>
        <v>403942.0933933382</v>
      </c>
      <c r="BS142" s="162">
        <f t="shared" si="33"/>
        <v>0.1</v>
      </c>
      <c r="BT142" s="105">
        <f t="shared" si="34"/>
        <v>363547.88405400439</v>
      </c>
    </row>
    <row r="143" spans="1:72">
      <c r="A143" s="18">
        <f t="shared" si="25"/>
        <v>140</v>
      </c>
      <c r="B143" s="33">
        <v>292301324884</v>
      </c>
      <c r="C143" s="39">
        <v>44964</v>
      </c>
      <c r="D143" s="22" t="s">
        <v>4917</v>
      </c>
      <c r="E143" s="22" t="s">
        <v>4932</v>
      </c>
      <c r="F143" s="110">
        <v>24</v>
      </c>
      <c r="G143" s="23" t="s">
        <v>119</v>
      </c>
      <c r="H143" s="58">
        <v>14258</v>
      </c>
      <c r="I143" s="30"/>
      <c r="J143" s="101">
        <v>342192</v>
      </c>
      <c r="K143" s="33">
        <v>73079290</v>
      </c>
      <c r="L143" s="26">
        <v>0.1</v>
      </c>
      <c r="M143" s="40" t="s">
        <v>742</v>
      </c>
      <c r="N143" s="40">
        <v>0</v>
      </c>
      <c r="O143" s="35">
        <v>0</v>
      </c>
      <c r="P143" s="63">
        <v>0.1</v>
      </c>
      <c r="Q143" s="52">
        <v>0</v>
      </c>
      <c r="R143" s="63">
        <v>0.18</v>
      </c>
      <c r="S143" s="23" t="s">
        <v>4919</v>
      </c>
      <c r="T143" s="52">
        <v>34219.200000000004</v>
      </c>
      <c r="U143" s="52">
        <v>0</v>
      </c>
      <c r="V143" s="52">
        <v>3421.9200000000005</v>
      </c>
      <c r="W143" s="52">
        <v>68369.961599999995</v>
      </c>
      <c r="X143" s="52">
        <v>106011.0816</v>
      </c>
      <c r="Y143" s="23" t="s">
        <v>4903</v>
      </c>
      <c r="Z143" s="23" t="s">
        <v>4933</v>
      </c>
      <c r="AA143" s="23" t="s">
        <v>4934</v>
      </c>
      <c r="AB143" s="33">
        <v>292301324884</v>
      </c>
      <c r="AC143" s="33" t="s">
        <v>4922</v>
      </c>
      <c r="AD143" s="48">
        <v>44964</v>
      </c>
      <c r="AE143" s="39">
        <v>44963</v>
      </c>
      <c r="AF143" s="53" t="e">
        <v>#N/A</v>
      </c>
      <c r="AG143" s="53" t="e">
        <v>#N/A</v>
      </c>
      <c r="AH143" s="39" t="e">
        <v>#N/A</v>
      </c>
      <c r="AI143" s="23" t="s">
        <v>51</v>
      </c>
      <c r="AJ143" s="54"/>
      <c r="AK143" s="55"/>
      <c r="AL143" s="56"/>
      <c r="AM143" s="57"/>
      <c r="AN143" s="33"/>
      <c r="AO143" s="48"/>
      <c r="AP143" s="23">
        <v>2000</v>
      </c>
      <c r="AQ143" s="23" t="s">
        <v>52</v>
      </c>
      <c r="AR143" s="23" t="s">
        <v>4934</v>
      </c>
      <c r="AS143" s="38" t="s">
        <v>518</v>
      </c>
      <c r="AT143" s="23"/>
      <c r="AU143" s="23">
        <v>227</v>
      </c>
      <c r="AV143" s="99">
        <v>24</v>
      </c>
      <c r="AW143" s="101">
        <v>342192</v>
      </c>
      <c r="AX143" s="29" t="s">
        <v>4770</v>
      </c>
      <c r="AY143" s="29"/>
      <c r="AZ143" s="30" t="s">
        <v>4923</v>
      </c>
      <c r="BA143">
        <f t="shared" si="26"/>
        <v>675</v>
      </c>
      <c r="BB143" t="s">
        <v>6983</v>
      </c>
      <c r="BC143" s="105">
        <f t="shared" si="27"/>
        <v>14258</v>
      </c>
      <c r="BD143" s="116">
        <f t="shared" si="28"/>
        <v>44958</v>
      </c>
      <c r="BE143" s="141" t="s">
        <v>8477</v>
      </c>
      <c r="BF143">
        <f>MATCH(BE143,'Cat-4'!$A:$A,0)</f>
        <v>722</v>
      </c>
      <c r="BG143">
        <f>MATCH(BD143,'Cat-4'!$1:$1,0)</f>
        <v>134</v>
      </c>
      <c r="BH143">
        <f>INDEX('Cat-4'!$1:$1048576,'NSS + ACT'!BF143,'NSS + ACT'!BG143)</f>
        <v>127.7</v>
      </c>
      <c r="BI143">
        <f>MATCH($BI$1,'Cat-4'!$1:$1,0)</f>
        <v>153</v>
      </c>
      <c r="BJ143">
        <f>INDEX('Cat-4'!$1:$1048576,'NSS + ACT'!BF143,'NSS + ACT'!BI143)</f>
        <v>130.80000000000001</v>
      </c>
      <c r="BK143" s="126">
        <f t="shared" si="29"/>
        <v>1.024275646045419</v>
      </c>
      <c r="BL143">
        <f t="shared" si="30"/>
        <v>682</v>
      </c>
      <c r="BM143" s="126">
        <f t="shared" si="31"/>
        <v>22.733333333333334</v>
      </c>
      <c r="BN143" s="126" t="s">
        <v>8784</v>
      </c>
      <c r="BO143" s="126">
        <f>MATCH(BB143,Sheet3!$D$4:$D$8,0)</f>
        <v>2</v>
      </c>
      <c r="BP143" s="126">
        <f>MATCH(BN143,Sheet3!$E$4:$H$4,0)</f>
        <v>3</v>
      </c>
      <c r="BQ143" s="132">
        <f>INDEX(Sheet3!$D$4:$H$8,'NSS + ACT'!BO143,'NSS + ACT'!BP143)</f>
        <v>0.05</v>
      </c>
      <c r="BR143" s="105">
        <f t="shared" si="32"/>
        <v>350498.93187157402</v>
      </c>
      <c r="BS143" s="162">
        <f t="shared" si="33"/>
        <v>0.05</v>
      </c>
      <c r="BT143" s="105">
        <f t="shared" si="34"/>
        <v>332973.98527799529</v>
      </c>
    </row>
    <row r="144" spans="1:72">
      <c r="A144" s="18">
        <f t="shared" si="25"/>
        <v>141</v>
      </c>
      <c r="B144" s="19">
        <v>171802669975</v>
      </c>
      <c r="C144" s="31"/>
      <c r="D144" s="21" t="s">
        <v>440</v>
      </c>
      <c r="E144" s="22" t="s">
        <v>6992</v>
      </c>
      <c r="F144" s="107">
        <v>2</v>
      </c>
      <c r="G144" s="23" t="s">
        <v>49</v>
      </c>
      <c r="H144" s="24">
        <v>292262</v>
      </c>
      <c r="I144" s="24"/>
      <c r="J144" s="100">
        <v>584524</v>
      </c>
      <c r="K144" s="23">
        <v>84834000</v>
      </c>
      <c r="L144" s="26">
        <v>7.4999999999999997E-2</v>
      </c>
      <c r="M144" s="21"/>
      <c r="N144" s="27"/>
      <c r="O144" s="21"/>
      <c r="P144" s="28">
        <v>0.1</v>
      </c>
      <c r="Q144" s="21"/>
      <c r="R144" s="26">
        <v>0.18</v>
      </c>
      <c r="S144" s="29" t="s">
        <v>50</v>
      </c>
      <c r="T144" s="30">
        <v>43839.299999999996</v>
      </c>
      <c r="U144" s="30"/>
      <c r="V144" s="30">
        <v>4383.9299999999994</v>
      </c>
      <c r="W144" s="30">
        <v>113894.50139999999</v>
      </c>
      <c r="X144" s="30">
        <v>162117.73139999999</v>
      </c>
      <c r="Y144" s="29" t="s">
        <v>441</v>
      </c>
      <c r="Z144" s="29" t="s">
        <v>442</v>
      </c>
      <c r="AA144" s="29" t="s">
        <v>443</v>
      </c>
      <c r="AB144" s="19" t="e">
        <v>#N/A</v>
      </c>
      <c r="AC144" s="29" t="e">
        <v>#N/A</v>
      </c>
      <c r="AD144" s="31" t="e">
        <v>#N/A</v>
      </c>
      <c r="AE144" s="31">
        <v>43374</v>
      </c>
      <c r="AF144" s="19">
        <v>171802669975</v>
      </c>
      <c r="AG144" s="29" t="s">
        <v>444</v>
      </c>
      <c r="AH144" s="31">
        <v>43385</v>
      </c>
      <c r="AI144" s="29" t="s">
        <v>385</v>
      </c>
      <c r="AJ144" s="46"/>
      <c r="AK144" s="30"/>
      <c r="AL144" s="47"/>
      <c r="AM144" s="46"/>
      <c r="AN144" s="29"/>
      <c r="AO144" s="31"/>
      <c r="AP144" s="19">
        <v>2000</v>
      </c>
      <c r="AQ144" s="29" t="s">
        <v>52</v>
      </c>
      <c r="AR144" s="29" t="s">
        <v>443</v>
      </c>
      <c r="AS144" s="29" t="s">
        <v>53</v>
      </c>
      <c r="AT144" s="29" t="s">
        <v>54</v>
      </c>
      <c r="AU144" s="29">
        <v>30175312</v>
      </c>
      <c r="AV144" s="99">
        <v>2</v>
      </c>
      <c r="AW144" s="99">
        <v>340617.72999999899</v>
      </c>
      <c r="AX144" s="29" t="s">
        <v>387</v>
      </c>
      <c r="AY144" s="29" t="s">
        <v>691</v>
      </c>
      <c r="AZ144" s="21"/>
      <c r="BA144">
        <f t="shared" si="26"/>
        <v>2264</v>
      </c>
      <c r="BB144" t="s">
        <v>6983</v>
      </c>
      <c r="BC144" s="105">
        <f t="shared" si="27"/>
        <v>170308.8649999995</v>
      </c>
      <c r="BD144" s="116">
        <f t="shared" si="28"/>
        <v>43374</v>
      </c>
      <c r="BE144" s="141" t="s">
        <v>8477</v>
      </c>
      <c r="BF144">
        <f>MATCH(BE144,'Cat-4'!$A:$A,0)</f>
        <v>722</v>
      </c>
      <c r="BG144">
        <f>MATCH(BD144,'Cat-4'!$1:$1,0)</f>
        <v>82</v>
      </c>
      <c r="BH144">
        <f>INDEX('Cat-4'!$1:$1048576,'NSS + ACT'!BF144,'NSS + ACT'!BG144)</f>
        <v>111.5</v>
      </c>
      <c r="BI144">
        <f>MATCH($BI$1,'Cat-4'!$1:$1,0)</f>
        <v>153</v>
      </c>
      <c r="BJ144">
        <f>INDEX('Cat-4'!$1:$1048576,'NSS + ACT'!BF144,'NSS + ACT'!BI144)</f>
        <v>130.80000000000001</v>
      </c>
      <c r="BK144" s="126">
        <f t="shared" si="29"/>
        <v>1.1730941704035875</v>
      </c>
      <c r="BL144">
        <f t="shared" si="30"/>
        <v>2266</v>
      </c>
      <c r="BM144" s="126">
        <f t="shared" si="31"/>
        <v>75.533333333333331</v>
      </c>
      <c r="BN144" s="126" t="s">
        <v>8785</v>
      </c>
      <c r="BO144" s="126">
        <f>MATCH(BB144,Sheet3!$D$4:$D$8,0)</f>
        <v>2</v>
      </c>
      <c r="BP144" s="126">
        <f>MATCH(BN144,Sheet3!$E$4:$H$4,0)</f>
        <v>4</v>
      </c>
      <c r="BQ144" s="132">
        <f>INDEX(Sheet3!$D$4:$H$8,'NSS + ACT'!BO144,'NSS + ACT'!BP144)</f>
        <v>0.1</v>
      </c>
      <c r="BR144" s="105">
        <f t="shared" si="32"/>
        <v>399576.673399102</v>
      </c>
      <c r="BS144" s="162">
        <f t="shared" si="33"/>
        <v>0.1</v>
      </c>
      <c r="BT144" s="105">
        <f t="shared" si="34"/>
        <v>359619.00605919183</v>
      </c>
    </row>
    <row r="145" spans="1:72">
      <c r="A145" s="18">
        <f t="shared" si="25"/>
        <v>142</v>
      </c>
      <c r="B145" s="61">
        <v>171801082633</v>
      </c>
      <c r="C145" s="39">
        <v>43217</v>
      </c>
      <c r="D145" s="22" t="s">
        <v>636</v>
      </c>
      <c r="E145" s="22" t="s">
        <v>1036</v>
      </c>
      <c r="F145" s="110">
        <v>1</v>
      </c>
      <c r="G145" s="23" t="s">
        <v>49</v>
      </c>
      <c r="H145" s="52">
        <v>338896.40999999898</v>
      </c>
      <c r="I145" s="30"/>
      <c r="J145" s="109">
        <v>338896.40999999898</v>
      </c>
      <c r="K145" s="23" t="s">
        <v>987</v>
      </c>
      <c r="L145" s="26">
        <v>0.15</v>
      </c>
      <c r="M145" s="40">
        <v>0</v>
      </c>
      <c r="N145" s="62">
        <v>0</v>
      </c>
      <c r="O145" s="52">
        <v>0</v>
      </c>
      <c r="P145" s="26">
        <v>0.1</v>
      </c>
      <c r="Q145" s="52">
        <v>0</v>
      </c>
      <c r="R145" s="63">
        <v>0.18</v>
      </c>
      <c r="S145" s="23" t="s">
        <v>969</v>
      </c>
      <c r="T145" s="52">
        <v>50834.461499999845</v>
      </c>
      <c r="U145" s="52">
        <v>0</v>
      </c>
      <c r="V145" s="52">
        <v>5083.4461499999852</v>
      </c>
      <c r="W145" s="52">
        <v>71066.577176999781</v>
      </c>
      <c r="X145" s="52">
        <v>126984.48482699961</v>
      </c>
      <c r="Y145" s="23" t="s">
        <v>850</v>
      </c>
      <c r="Z145" s="23" t="s">
        <v>1037</v>
      </c>
      <c r="AA145" s="23" t="s">
        <v>1038</v>
      </c>
      <c r="AB145" s="33" t="e">
        <v>#N/A</v>
      </c>
      <c r="AC145" s="33" t="e">
        <v>#N/A</v>
      </c>
      <c r="AD145" s="48" t="e">
        <v>#N/A</v>
      </c>
      <c r="AE145" s="39" t="e">
        <v>#N/A</v>
      </c>
      <c r="AF145" s="53">
        <v>171801082633</v>
      </c>
      <c r="AG145" s="53" t="s">
        <v>990</v>
      </c>
      <c r="AH145" s="39">
        <v>43217</v>
      </c>
      <c r="AI145" s="23" t="s">
        <v>385</v>
      </c>
      <c r="AJ145" s="54"/>
      <c r="AK145" s="55"/>
      <c r="AL145" s="56"/>
      <c r="AM145" s="57"/>
      <c r="AN145" s="33"/>
      <c r="AO145" s="48"/>
      <c r="AP145" s="23">
        <v>2000</v>
      </c>
      <c r="AQ145" s="23" t="s">
        <v>64</v>
      </c>
      <c r="AR145" s="23" t="s">
        <v>1038</v>
      </c>
      <c r="AS145" s="38" t="s">
        <v>53</v>
      </c>
      <c r="AT145" s="23" t="s">
        <v>522</v>
      </c>
      <c r="AU145" s="64">
        <v>7068019</v>
      </c>
      <c r="AV145" s="99">
        <v>1</v>
      </c>
      <c r="AW145" s="102">
        <v>338896.40999999898</v>
      </c>
      <c r="AX145" s="29" t="s">
        <v>701</v>
      </c>
      <c r="AY145" s="29"/>
      <c r="AZ145" s="25" t="s">
        <v>863</v>
      </c>
      <c r="BB145" t="s">
        <v>6983</v>
      </c>
      <c r="BC145" s="105">
        <f t="shared" si="27"/>
        <v>338896.40999999898</v>
      </c>
      <c r="BD145" s="116">
        <v>43709</v>
      </c>
      <c r="BE145" s="141" t="s">
        <v>8477</v>
      </c>
      <c r="BF145">
        <f>MATCH(BE145,'Cat-4'!$A:$A,0)</f>
        <v>722</v>
      </c>
      <c r="BG145">
        <f>MATCH(BD145,'Cat-4'!$1:$1,0)</f>
        <v>93</v>
      </c>
      <c r="BH145">
        <f>INDEX('Cat-4'!$1:$1048576,'NSS + ACT'!BF145,'NSS + ACT'!BG145)</f>
        <v>113.9</v>
      </c>
      <c r="BI145">
        <f>MATCH($BI$1,'Cat-4'!$1:$1,0)</f>
        <v>153</v>
      </c>
      <c r="BJ145">
        <f>INDEX('Cat-4'!$1:$1048576,'NSS + ACT'!BF145,'NSS + ACT'!BI145)</f>
        <v>130.80000000000001</v>
      </c>
      <c r="BK145" s="126">
        <f t="shared" si="29"/>
        <v>1.1483757682177349</v>
      </c>
      <c r="BL145">
        <f t="shared" si="30"/>
        <v>1931</v>
      </c>
      <c r="BM145" s="126">
        <f t="shared" si="31"/>
        <v>64.36666666666666</v>
      </c>
      <c r="BN145" s="126" t="s">
        <v>8785</v>
      </c>
      <c r="BO145" s="126">
        <f>MATCH(BB145,Sheet3!$D$4:$D$8,0)</f>
        <v>2</v>
      </c>
      <c r="BP145" s="126">
        <f>MATCH(BN145,Sheet3!$E$4:$H$4,0)</f>
        <v>4</v>
      </c>
      <c r="BQ145" s="132">
        <f>INDEX(Sheet3!$D$4:$H$8,'NSS + ACT'!BO145,'NSS + ACT'!BP145)</f>
        <v>0.1</v>
      </c>
      <c r="BR145" s="105">
        <f t="shared" si="32"/>
        <v>389180.42517998128</v>
      </c>
      <c r="BS145" s="162">
        <f t="shared" si="33"/>
        <v>0.1</v>
      </c>
      <c r="BT145" s="105">
        <f t="shared" si="34"/>
        <v>350262.38266198314</v>
      </c>
    </row>
    <row r="146" spans="1:72">
      <c r="A146" s="18">
        <f t="shared" si="25"/>
        <v>143</v>
      </c>
      <c r="B146" s="61">
        <v>172000848563</v>
      </c>
      <c r="C146" s="39">
        <v>43987</v>
      </c>
      <c r="D146" s="22" t="s">
        <v>3693</v>
      </c>
      <c r="E146" s="22" t="s">
        <v>3700</v>
      </c>
      <c r="F146" s="110">
        <v>4</v>
      </c>
      <c r="G146" s="23" t="s">
        <v>60</v>
      </c>
      <c r="H146" s="52">
        <v>84463.975000000006</v>
      </c>
      <c r="I146" s="30"/>
      <c r="J146" s="109">
        <v>337855.9</v>
      </c>
      <c r="K146" s="23" t="s">
        <v>2630</v>
      </c>
      <c r="L146" s="26">
        <v>7.4999999999999997E-2</v>
      </c>
      <c r="M146" s="40">
        <v>0</v>
      </c>
      <c r="N146" s="62">
        <v>0</v>
      </c>
      <c r="O146" s="52">
        <v>0</v>
      </c>
      <c r="P146" s="26">
        <v>0.1</v>
      </c>
      <c r="Q146" s="52">
        <v>0</v>
      </c>
      <c r="R146" s="63">
        <v>0.18</v>
      </c>
      <c r="S146" s="23" t="s">
        <v>2631</v>
      </c>
      <c r="T146" s="52">
        <v>25339.192500000001</v>
      </c>
      <c r="U146" s="52">
        <v>0</v>
      </c>
      <c r="V146" s="52">
        <v>2533.9192500000004</v>
      </c>
      <c r="W146" s="52">
        <v>65831.222114999997</v>
      </c>
      <c r="X146" s="52">
        <v>93704.333864999993</v>
      </c>
      <c r="Y146" s="23" t="s">
        <v>3695</v>
      </c>
      <c r="Z146" s="23" t="s">
        <v>3701</v>
      </c>
      <c r="AA146" s="23" t="s">
        <v>3702</v>
      </c>
      <c r="AB146" s="33" t="e">
        <v>#N/A</v>
      </c>
      <c r="AC146" s="33" t="e">
        <v>#N/A</v>
      </c>
      <c r="AD146" s="39" t="e">
        <v>#N/A</v>
      </c>
      <c r="AE146" s="39">
        <v>43874</v>
      </c>
      <c r="AF146" s="53">
        <v>172000848563</v>
      </c>
      <c r="AG146" s="53" t="s">
        <v>3698</v>
      </c>
      <c r="AH146" s="39">
        <v>43987</v>
      </c>
      <c r="AI146" s="23" t="s">
        <v>385</v>
      </c>
      <c r="AJ146" s="59"/>
      <c r="AK146" s="59"/>
      <c r="AL146" s="48"/>
      <c r="AM146" s="60"/>
      <c r="AN146" s="33"/>
      <c r="AO146" s="48"/>
      <c r="AP146" s="23">
        <v>2000</v>
      </c>
      <c r="AQ146" s="23" t="s">
        <v>52</v>
      </c>
      <c r="AR146" s="23" t="s">
        <v>3702</v>
      </c>
      <c r="AS146" s="38" t="s">
        <v>53</v>
      </c>
      <c r="AT146" s="23"/>
      <c r="AU146" s="64" t="s">
        <v>3699</v>
      </c>
      <c r="AV146" s="99">
        <v>4</v>
      </c>
      <c r="AW146" s="102">
        <v>337855.9</v>
      </c>
      <c r="AX146" s="29" t="s">
        <v>701</v>
      </c>
      <c r="AY146" s="29"/>
      <c r="AZ146" s="25"/>
      <c r="BA146">
        <f>$BA$2-AE146</f>
        <v>1764</v>
      </c>
      <c r="BB146" s="115" t="s">
        <v>6983</v>
      </c>
      <c r="BC146" s="105">
        <f t="shared" si="27"/>
        <v>84463.975000000006</v>
      </c>
      <c r="BD146" s="116">
        <f t="shared" si="28"/>
        <v>43862</v>
      </c>
      <c r="BE146" s="141" t="s">
        <v>8477</v>
      </c>
      <c r="BF146">
        <f>MATCH(BE146,'Cat-4'!$A:$A,0)</f>
        <v>722</v>
      </c>
      <c r="BG146">
        <f>MATCH(BD146,'Cat-4'!$1:$1,0)</f>
        <v>98</v>
      </c>
      <c r="BH146">
        <f>INDEX('Cat-4'!$1:$1048576,'NSS + ACT'!BF146,'NSS + ACT'!BG146)</f>
        <v>113.2</v>
      </c>
      <c r="BI146">
        <f>MATCH($BI$1,'Cat-4'!$1:$1,0)</f>
        <v>153</v>
      </c>
      <c r="BJ146">
        <f>INDEX('Cat-4'!$1:$1048576,'NSS + ACT'!BF146,'NSS + ACT'!BI146)</f>
        <v>130.80000000000001</v>
      </c>
      <c r="BK146" s="126">
        <f t="shared" si="29"/>
        <v>1.1554770318021201</v>
      </c>
      <c r="BL146">
        <f t="shared" si="30"/>
        <v>1778</v>
      </c>
      <c r="BM146" s="126">
        <f t="shared" si="31"/>
        <v>59.266666666666666</v>
      </c>
      <c r="BN146" s="126" t="s">
        <v>8785</v>
      </c>
      <c r="BO146" s="126">
        <f>MATCH(BB146,Sheet3!$D$4:$D$8,0)</f>
        <v>2</v>
      </c>
      <c r="BP146" s="126">
        <f>MATCH(BN146,Sheet3!$E$4:$H$4,0)</f>
        <v>4</v>
      </c>
      <c r="BQ146" s="132">
        <f>INDEX(Sheet3!$D$4:$H$8,'NSS + ACT'!BO146,'NSS + ACT'!BP146)</f>
        <v>0.1</v>
      </c>
      <c r="BR146" s="105">
        <f t="shared" si="32"/>
        <v>390384.73250883393</v>
      </c>
      <c r="BS146" s="162">
        <f t="shared" si="33"/>
        <v>0.1</v>
      </c>
      <c r="BT146" s="105">
        <f t="shared" si="34"/>
        <v>351346.25925795053</v>
      </c>
    </row>
    <row r="147" spans="1:72">
      <c r="A147" s="18">
        <f t="shared" si="25"/>
        <v>144</v>
      </c>
      <c r="B147" s="61">
        <v>171801082633</v>
      </c>
      <c r="C147" s="39">
        <v>43217</v>
      </c>
      <c r="D147" s="22" t="s">
        <v>636</v>
      </c>
      <c r="E147" s="22" t="s">
        <v>1192</v>
      </c>
      <c r="F147" s="110">
        <v>1</v>
      </c>
      <c r="G147" s="23" t="s">
        <v>119</v>
      </c>
      <c r="H147" s="52">
        <v>333279.46999999898</v>
      </c>
      <c r="I147" s="30"/>
      <c r="J147" s="109">
        <v>333279.46999999898</v>
      </c>
      <c r="K147" s="23">
        <v>85049090</v>
      </c>
      <c r="L147" s="26">
        <v>0.15</v>
      </c>
      <c r="M147" s="40">
        <v>0</v>
      </c>
      <c r="N147" s="62">
        <v>0</v>
      </c>
      <c r="O147" s="52">
        <v>0</v>
      </c>
      <c r="P147" s="26">
        <v>0.1</v>
      </c>
      <c r="Q147" s="52">
        <v>0</v>
      </c>
      <c r="R147" s="63">
        <v>0.18</v>
      </c>
      <c r="S147" s="23" t="s">
        <v>969</v>
      </c>
      <c r="T147" s="52">
        <v>49991.920499999847</v>
      </c>
      <c r="U147" s="52">
        <v>0</v>
      </c>
      <c r="V147" s="52">
        <v>4999.1920499999851</v>
      </c>
      <c r="W147" s="52">
        <v>69888.704858999787</v>
      </c>
      <c r="X147" s="52">
        <v>124879.81740899962</v>
      </c>
      <c r="Y147" s="23" t="s">
        <v>1160</v>
      </c>
      <c r="Z147" s="23" t="s">
        <v>1193</v>
      </c>
      <c r="AA147" s="23" t="s">
        <v>1194</v>
      </c>
      <c r="AB147" s="33" t="e">
        <v>#N/A</v>
      </c>
      <c r="AC147" s="33" t="e">
        <v>#N/A</v>
      </c>
      <c r="AD147" s="48" t="e">
        <v>#N/A</v>
      </c>
      <c r="AE147" s="39" t="e">
        <v>#N/A</v>
      </c>
      <c r="AF147" s="53">
        <v>171801082633</v>
      </c>
      <c r="AG147" s="53" t="s">
        <v>990</v>
      </c>
      <c r="AH147" s="39">
        <v>43217</v>
      </c>
      <c r="AI147" s="23" t="s">
        <v>385</v>
      </c>
      <c r="AJ147" s="54"/>
      <c r="AK147" s="55"/>
      <c r="AL147" s="56"/>
      <c r="AM147" s="57"/>
      <c r="AN147" s="33"/>
      <c r="AO147" s="48"/>
      <c r="AP147" s="23">
        <v>2000</v>
      </c>
      <c r="AQ147" s="23" t="s">
        <v>64</v>
      </c>
      <c r="AR147" s="23" t="s">
        <v>1194</v>
      </c>
      <c r="AS147" s="38" t="s">
        <v>53</v>
      </c>
      <c r="AT147" s="23" t="s">
        <v>522</v>
      </c>
      <c r="AU147" s="64">
        <v>7068019</v>
      </c>
      <c r="AV147" s="99">
        <v>1</v>
      </c>
      <c r="AW147" s="102">
        <v>333279.46999999898</v>
      </c>
      <c r="AX147" s="29" t="s">
        <v>701</v>
      </c>
      <c r="AY147" s="29"/>
      <c r="AZ147" s="25" t="s">
        <v>1179</v>
      </c>
      <c r="BB147" t="s">
        <v>6983</v>
      </c>
      <c r="BC147" s="105">
        <f t="shared" si="27"/>
        <v>333279.46999999898</v>
      </c>
      <c r="BD147" s="116">
        <v>43709</v>
      </c>
      <c r="BE147" s="141" t="s">
        <v>8477</v>
      </c>
      <c r="BF147">
        <f>MATCH(BE147,'Cat-4'!$A:$A,0)</f>
        <v>722</v>
      </c>
      <c r="BG147">
        <f>MATCH(BD147,'Cat-4'!$1:$1,0)</f>
        <v>93</v>
      </c>
      <c r="BH147">
        <f>INDEX('Cat-4'!$1:$1048576,'NSS + ACT'!BF147,'NSS + ACT'!BG147)</f>
        <v>113.9</v>
      </c>
      <c r="BI147">
        <f>MATCH($BI$1,'Cat-4'!$1:$1,0)</f>
        <v>153</v>
      </c>
      <c r="BJ147">
        <f>INDEX('Cat-4'!$1:$1048576,'NSS + ACT'!BF147,'NSS + ACT'!BI147)</f>
        <v>130.80000000000001</v>
      </c>
      <c r="BK147" s="126">
        <f t="shared" si="29"/>
        <v>1.1483757682177349</v>
      </c>
      <c r="BL147">
        <f t="shared" si="30"/>
        <v>1931</v>
      </c>
      <c r="BM147" s="126">
        <f t="shared" si="31"/>
        <v>64.36666666666666</v>
      </c>
      <c r="BN147" s="126" t="s">
        <v>8785</v>
      </c>
      <c r="BO147" s="126">
        <f>MATCH(BB147,Sheet3!$D$4:$D$8,0)</f>
        <v>2</v>
      </c>
      <c r="BP147" s="126">
        <f>MATCH(BN147,Sheet3!$E$4:$H$4,0)</f>
        <v>4</v>
      </c>
      <c r="BQ147" s="132">
        <f>INDEX(Sheet3!$D$4:$H$8,'NSS + ACT'!BO147,'NSS + ACT'!BP147)</f>
        <v>0.1</v>
      </c>
      <c r="BR147" s="105">
        <f t="shared" si="32"/>
        <v>382730.06739244837</v>
      </c>
      <c r="BS147" s="162">
        <f t="shared" si="33"/>
        <v>0.1</v>
      </c>
      <c r="BT147" s="105">
        <f t="shared" si="34"/>
        <v>344457.06065320352</v>
      </c>
    </row>
    <row r="148" spans="1:72">
      <c r="A148" s="18">
        <f t="shared" si="25"/>
        <v>145</v>
      </c>
      <c r="B148" s="33">
        <v>292213660583</v>
      </c>
      <c r="C148" s="39">
        <v>44925</v>
      </c>
      <c r="D148" s="22" t="s">
        <v>527</v>
      </c>
      <c r="E148" s="22" t="s">
        <v>4976</v>
      </c>
      <c r="F148" s="110">
        <v>200</v>
      </c>
      <c r="G148" s="23" t="s">
        <v>49</v>
      </c>
      <c r="H148" s="58">
        <v>1664</v>
      </c>
      <c r="I148" s="30"/>
      <c r="J148" s="101">
        <v>332800</v>
      </c>
      <c r="K148" s="33">
        <v>68069000</v>
      </c>
      <c r="L148" s="26">
        <v>0.1</v>
      </c>
      <c r="M148" s="40">
        <v>0</v>
      </c>
      <c r="N148" s="40">
        <v>0</v>
      </c>
      <c r="O148" s="35">
        <v>0</v>
      </c>
      <c r="P148" s="63">
        <v>0.1</v>
      </c>
      <c r="Q148" s="52">
        <v>0</v>
      </c>
      <c r="R148" s="63">
        <v>0.18</v>
      </c>
      <c r="S148" s="23" t="s">
        <v>4957</v>
      </c>
      <c r="T148" s="52">
        <v>33280</v>
      </c>
      <c r="U148" s="52">
        <v>0</v>
      </c>
      <c r="V148" s="52">
        <v>3328</v>
      </c>
      <c r="W148" s="52">
        <v>66493.440000000002</v>
      </c>
      <c r="X148" s="52">
        <v>103101.44</v>
      </c>
      <c r="Y148" s="23" t="s">
        <v>4903</v>
      </c>
      <c r="Z148" s="23" t="s">
        <v>4977</v>
      </c>
      <c r="AA148" s="23" t="s">
        <v>4978</v>
      </c>
      <c r="AB148" s="33">
        <v>292213660583</v>
      </c>
      <c r="AC148" s="33" t="s">
        <v>4972</v>
      </c>
      <c r="AD148" s="48">
        <v>44925</v>
      </c>
      <c r="AE148" s="39">
        <v>44924</v>
      </c>
      <c r="AF148" s="53" t="e">
        <v>#N/A</v>
      </c>
      <c r="AG148" s="53" t="e">
        <v>#N/A</v>
      </c>
      <c r="AH148" s="39" t="e">
        <v>#N/A</v>
      </c>
      <c r="AI148" s="23" t="s">
        <v>51</v>
      </c>
      <c r="AJ148" s="54"/>
      <c r="AK148" s="55"/>
      <c r="AL148" s="56"/>
      <c r="AM148" s="57"/>
      <c r="AN148" s="33"/>
      <c r="AO148" s="48"/>
      <c r="AP148" s="23">
        <v>2000</v>
      </c>
      <c r="AQ148" s="23" t="s">
        <v>52</v>
      </c>
      <c r="AR148" s="23" t="s">
        <v>4978</v>
      </c>
      <c r="AS148" s="38" t="s">
        <v>518</v>
      </c>
      <c r="AT148" s="23"/>
      <c r="AU148" s="23">
        <v>9191001892</v>
      </c>
      <c r="AV148" s="99">
        <v>200</v>
      </c>
      <c r="AW148" s="101">
        <v>332800</v>
      </c>
      <c r="AX148" s="29" t="s">
        <v>4770</v>
      </c>
      <c r="AY148" s="29"/>
      <c r="AZ148" s="30" t="s">
        <v>702</v>
      </c>
      <c r="BA148">
        <f>$BA$2-AE148</f>
        <v>714</v>
      </c>
      <c r="BB148" t="s">
        <v>6983</v>
      </c>
      <c r="BC148" s="105">
        <f t="shared" si="27"/>
        <v>1664</v>
      </c>
      <c r="BD148" s="116">
        <f t="shared" si="28"/>
        <v>44896</v>
      </c>
      <c r="BE148" s="141" t="s">
        <v>8477</v>
      </c>
      <c r="BF148">
        <f>MATCH(BE148,'Cat-4'!$A:$A,0)</f>
        <v>722</v>
      </c>
      <c r="BG148">
        <f>MATCH(BD148,'Cat-4'!$1:$1,0)</f>
        <v>132</v>
      </c>
      <c r="BH148">
        <f>INDEX('Cat-4'!$1:$1048576,'NSS + ACT'!BF148,'NSS + ACT'!BG148)</f>
        <v>126.3</v>
      </c>
      <c r="BI148">
        <f>MATCH($BI$1,'Cat-4'!$1:$1,0)</f>
        <v>153</v>
      </c>
      <c r="BJ148">
        <f>INDEX('Cat-4'!$1:$1048576,'NSS + ACT'!BF148,'NSS + ACT'!BI148)</f>
        <v>130.80000000000001</v>
      </c>
      <c r="BK148" s="126">
        <f t="shared" si="29"/>
        <v>1.0356294536817103</v>
      </c>
      <c r="BL148">
        <f t="shared" si="30"/>
        <v>744</v>
      </c>
      <c r="BM148" s="126">
        <f t="shared" si="31"/>
        <v>24.8</v>
      </c>
      <c r="BN148" s="126" t="s">
        <v>8785</v>
      </c>
      <c r="BO148" s="126">
        <f>MATCH(BB148,Sheet3!$D$4:$D$8,0)</f>
        <v>2</v>
      </c>
      <c r="BP148" s="126">
        <f>MATCH(BN148,Sheet3!$E$4:$H$4,0)</f>
        <v>4</v>
      </c>
      <c r="BQ148" s="132">
        <f>INDEX(Sheet3!$D$4:$H$8,'NSS + ACT'!BO148,'NSS + ACT'!BP148)</f>
        <v>0.1</v>
      </c>
      <c r="BR148" s="105">
        <f t="shared" si="32"/>
        <v>344657.4821852732</v>
      </c>
      <c r="BS148" s="162">
        <f t="shared" si="33"/>
        <v>0.1</v>
      </c>
      <c r="BT148" s="105">
        <f t="shared" si="34"/>
        <v>310191.7339667459</v>
      </c>
    </row>
    <row r="149" spans="1:72">
      <c r="A149" s="18">
        <f t="shared" si="25"/>
        <v>146</v>
      </c>
      <c r="B149" s="19">
        <v>171800983362</v>
      </c>
      <c r="C149" s="31"/>
      <c r="D149" s="21" t="s">
        <v>445</v>
      </c>
      <c r="E149" s="22" t="s">
        <v>6993</v>
      </c>
      <c r="F149" s="107">
        <v>1</v>
      </c>
      <c r="G149" s="23" t="s">
        <v>49</v>
      </c>
      <c r="H149" s="24">
        <v>293393.39</v>
      </c>
      <c r="I149" s="24">
        <v>9073.77</v>
      </c>
      <c r="J149" s="100">
        <v>302467.16000000003</v>
      </c>
      <c r="K149" s="23">
        <v>85389000</v>
      </c>
      <c r="L149" s="26">
        <v>0.15</v>
      </c>
      <c r="M149" s="21"/>
      <c r="N149" s="27"/>
      <c r="O149" s="21"/>
      <c r="P149" s="28">
        <v>0.1</v>
      </c>
      <c r="Q149" s="21"/>
      <c r="R149" s="26">
        <v>0.18</v>
      </c>
      <c r="S149" s="29" t="s">
        <v>87</v>
      </c>
      <c r="T149" s="30">
        <v>45370.074000000001</v>
      </c>
      <c r="U149" s="30"/>
      <c r="V149" s="30">
        <v>4537.0074000000004</v>
      </c>
      <c r="W149" s="30">
        <v>63427.363452000005</v>
      </c>
      <c r="X149" s="30">
        <v>113334.44485200002</v>
      </c>
      <c r="Y149" s="29" t="s">
        <v>441</v>
      </c>
      <c r="Z149" s="29" t="s">
        <v>446</v>
      </c>
      <c r="AA149" s="29" t="s">
        <v>447</v>
      </c>
      <c r="AB149" s="19" t="e">
        <v>#N/A</v>
      </c>
      <c r="AC149" s="29" t="e">
        <v>#N/A</v>
      </c>
      <c r="AD149" s="31" t="e">
        <v>#N/A</v>
      </c>
      <c r="AE149" s="31">
        <v>43131</v>
      </c>
      <c r="AF149" s="19">
        <v>171800983362</v>
      </c>
      <c r="AG149" s="29" t="s">
        <v>448</v>
      </c>
      <c r="AH149" s="31">
        <v>43217</v>
      </c>
      <c r="AI149" s="29" t="s">
        <v>385</v>
      </c>
      <c r="AJ149" s="46"/>
      <c r="AK149" s="30"/>
      <c r="AL149" s="47"/>
      <c r="AM149" s="46"/>
      <c r="AN149" s="29"/>
      <c r="AO149" s="31"/>
      <c r="AP149" s="19">
        <v>2000</v>
      </c>
      <c r="AQ149" s="29" t="s">
        <v>64</v>
      </c>
      <c r="AR149" s="29" t="s">
        <v>447</v>
      </c>
      <c r="AS149" s="29" t="s">
        <v>53</v>
      </c>
      <c r="AT149" s="29" t="s">
        <v>54</v>
      </c>
      <c r="AU149" s="29">
        <v>1007539704</v>
      </c>
      <c r="AV149" s="99">
        <v>1</v>
      </c>
      <c r="AW149" s="99">
        <v>331313.34999999899</v>
      </c>
      <c r="AX149" s="29" t="s">
        <v>387</v>
      </c>
      <c r="AY149" s="29" t="s">
        <v>691</v>
      </c>
      <c r="AZ149" s="21"/>
      <c r="BA149">
        <f>$BA$2-AE149</f>
        <v>2507</v>
      </c>
      <c r="BB149" s="115" t="s">
        <v>6987</v>
      </c>
      <c r="BC149" s="105">
        <f t="shared" si="27"/>
        <v>331313.34999999899</v>
      </c>
      <c r="BD149" s="116">
        <f t="shared" si="28"/>
        <v>43101</v>
      </c>
      <c r="BE149" s="141" t="s">
        <v>8366</v>
      </c>
      <c r="BF149">
        <f>MATCH(BE149,'Cat-4'!$A:$A,0)</f>
        <v>666</v>
      </c>
      <c r="BG149">
        <f>MATCH(BD149,'Cat-4'!$1:$1,0)</f>
        <v>73</v>
      </c>
      <c r="BH149">
        <f>INDEX('Cat-4'!$1:$1048576,'NSS + ACT'!BF149,'NSS + ACT'!BG149)</f>
        <v>110.1</v>
      </c>
      <c r="BI149">
        <f>MATCH($BI$1,'Cat-4'!$1:$1,0)</f>
        <v>153</v>
      </c>
      <c r="BJ149">
        <f>INDEX('Cat-4'!$1:$1048576,'NSS + ACT'!BF149,'NSS + ACT'!BI149)</f>
        <v>133.4</v>
      </c>
      <c r="BK149" s="126">
        <f t="shared" si="29"/>
        <v>1.2116257947320619</v>
      </c>
      <c r="BL149">
        <f t="shared" si="30"/>
        <v>2539</v>
      </c>
      <c r="BM149" s="126">
        <f t="shared" si="31"/>
        <v>84.63333333333334</v>
      </c>
      <c r="BN149" s="126" t="s">
        <v>8785</v>
      </c>
      <c r="BO149" s="126">
        <f>MATCH(BB149,Sheet3!$D$4:$D$8,0)</f>
        <v>4</v>
      </c>
      <c r="BP149" s="126">
        <f>MATCH(BN149,Sheet3!$E$4:$H$4,0)</f>
        <v>4</v>
      </c>
      <c r="BQ149" s="132">
        <f>INDEX(Sheet3!$D$4:$H$8,'NSS + ACT'!BO149,'NSS + ACT'!BP149)</f>
        <v>0.2</v>
      </c>
      <c r="BR149" s="105">
        <f t="shared" si="32"/>
        <v>401427.80099909054</v>
      </c>
      <c r="BS149" s="162">
        <f t="shared" si="33"/>
        <v>0.2</v>
      </c>
      <c r="BT149" s="105">
        <f t="shared" si="34"/>
        <v>321142.24079927243</v>
      </c>
    </row>
    <row r="150" spans="1:72">
      <c r="A150" s="18">
        <f t="shared" si="25"/>
        <v>147</v>
      </c>
      <c r="B150" s="33"/>
      <c r="C150" s="39"/>
      <c r="D150" s="22" t="s">
        <v>440</v>
      </c>
      <c r="E150" s="22" t="s">
        <v>6994</v>
      </c>
      <c r="F150" s="108">
        <v>2</v>
      </c>
      <c r="G150" s="23" t="s">
        <v>49</v>
      </c>
      <c r="H150" s="24">
        <v>330729.38</v>
      </c>
      <c r="I150" s="24"/>
      <c r="J150" s="101">
        <f>+H150</f>
        <v>330729.38</v>
      </c>
      <c r="K150" s="23">
        <v>84239020</v>
      </c>
      <c r="L150" s="26">
        <v>7.4999999999999997E-2</v>
      </c>
      <c r="M150" s="38"/>
      <c r="N150" s="49"/>
      <c r="O150" s="38"/>
      <c r="P150" s="26">
        <v>0.1</v>
      </c>
      <c r="Q150" s="38"/>
      <c r="R150" s="26">
        <v>0.18</v>
      </c>
      <c r="S150" s="23" t="s">
        <v>668</v>
      </c>
      <c r="T150" s="25">
        <f>J150*L150</f>
        <v>24804.7035</v>
      </c>
      <c r="U150" s="52"/>
      <c r="V150" s="25">
        <f>T150*P150</f>
        <v>2480.4703500000001</v>
      </c>
      <c r="W150" s="25">
        <f>(J150+T150+V150)*R150</f>
        <v>64442.619693000001</v>
      </c>
      <c r="X150" s="25">
        <f>T150+V150+W150</f>
        <v>91727.793543000007</v>
      </c>
      <c r="Y150" s="23" t="s">
        <v>609</v>
      </c>
      <c r="Z150" s="23" t="s">
        <v>669</v>
      </c>
      <c r="AA150" s="23" t="s">
        <v>670</v>
      </c>
      <c r="AB150" s="33" t="e">
        <v>#N/A</v>
      </c>
      <c r="AC150" s="33" t="e">
        <v>#N/A</v>
      </c>
      <c r="AD150" s="48" t="e">
        <v>#N/A</v>
      </c>
      <c r="AE150" s="39" t="e">
        <v>#N/A</v>
      </c>
      <c r="AF150" s="53" t="e">
        <v>#N/A</v>
      </c>
      <c r="AG150" s="53" t="e">
        <v>#N/A</v>
      </c>
      <c r="AH150" s="39" t="e">
        <v>#N/A</v>
      </c>
      <c r="AI150" s="23" t="s">
        <v>385</v>
      </c>
      <c r="AJ150" s="54"/>
      <c r="AK150" s="55"/>
      <c r="AL150" s="56"/>
      <c r="AM150" s="57"/>
      <c r="AN150" s="33"/>
      <c r="AO150" s="48"/>
      <c r="AP150" s="23">
        <v>2000</v>
      </c>
      <c r="AQ150" s="23" t="s">
        <v>52</v>
      </c>
      <c r="AR150" s="23" t="s">
        <v>670</v>
      </c>
      <c r="AS150" s="38" t="s">
        <v>53</v>
      </c>
      <c r="AT150" s="23"/>
      <c r="AU150" s="23" t="s">
        <v>671</v>
      </c>
      <c r="AV150" s="99">
        <v>2</v>
      </c>
      <c r="AW150" s="101">
        <v>330729.38</v>
      </c>
      <c r="AX150" s="29" t="s">
        <v>606</v>
      </c>
      <c r="AY150" s="29" t="s">
        <v>691</v>
      </c>
      <c r="AZ150" s="21"/>
      <c r="BB150" s="115" t="s">
        <v>6985</v>
      </c>
      <c r="BC150" s="105">
        <f t="shared" si="27"/>
        <v>165364.69</v>
      </c>
      <c r="BD150" s="116">
        <v>43709</v>
      </c>
      <c r="BE150" s="141" t="s">
        <v>8312</v>
      </c>
      <c r="BF150">
        <f>MATCH(BE150,'Cat-4'!$A:$A,0)</f>
        <v>639</v>
      </c>
      <c r="BG150">
        <f>MATCH(BD150,'Cat-4'!$1:$1,0)</f>
        <v>93</v>
      </c>
      <c r="BH150">
        <f>INDEX('Cat-4'!$1:$1048576,'NSS + ACT'!BF150,'NSS + ACT'!BG150)</f>
        <v>110.1</v>
      </c>
      <c r="BI150">
        <f>MATCH($BI$1,'Cat-4'!$1:$1,0)</f>
        <v>153</v>
      </c>
      <c r="BJ150">
        <f>INDEX('Cat-4'!$1:$1048576,'NSS + ACT'!BF150,'NSS + ACT'!BI150)</f>
        <v>121.7</v>
      </c>
      <c r="BK150" s="126">
        <f t="shared" si="29"/>
        <v>1.1053587647593097</v>
      </c>
      <c r="BL150">
        <f t="shared" si="30"/>
        <v>1931</v>
      </c>
      <c r="BM150" s="126">
        <f t="shared" si="31"/>
        <v>64.36666666666666</v>
      </c>
      <c r="BN150" s="126" t="s">
        <v>8785</v>
      </c>
      <c r="BO150" s="126">
        <f>MATCH(BB150,Sheet3!$D$4:$D$8,0)</f>
        <v>5</v>
      </c>
      <c r="BP150" s="126">
        <f>MATCH(BN150,Sheet3!$E$4:$H$4,0)</f>
        <v>4</v>
      </c>
      <c r="BQ150" s="132">
        <f>INDEX(Sheet3!$D$4:$H$8,'NSS + ACT'!BO150,'NSS + ACT'!BP150)</f>
        <v>0.4</v>
      </c>
      <c r="BR150" s="105">
        <f t="shared" si="32"/>
        <v>365574.61894641235</v>
      </c>
      <c r="BS150" s="162">
        <f t="shared" si="33"/>
        <v>0.4</v>
      </c>
      <c r="BT150" s="105">
        <f t="shared" si="34"/>
        <v>219344.7713678474</v>
      </c>
    </row>
    <row r="151" spans="1:72">
      <c r="A151" s="18">
        <f t="shared" si="25"/>
        <v>148</v>
      </c>
      <c r="B151" s="61">
        <v>292107414163</v>
      </c>
      <c r="C151" s="39">
        <v>44410</v>
      </c>
      <c r="D151" s="22" t="s">
        <v>238</v>
      </c>
      <c r="E151" s="22" t="s">
        <v>3747</v>
      </c>
      <c r="F151" s="110">
        <v>10</v>
      </c>
      <c r="G151" s="23" t="s">
        <v>60</v>
      </c>
      <c r="H151" s="52">
        <v>32830.520000000004</v>
      </c>
      <c r="I151" s="30"/>
      <c r="J151" s="109">
        <v>328305.2</v>
      </c>
      <c r="K151" s="23">
        <v>84849000</v>
      </c>
      <c r="L151" s="26">
        <v>7.4999999999999997E-2</v>
      </c>
      <c r="M151" s="40">
        <v>0</v>
      </c>
      <c r="N151" s="62">
        <v>0</v>
      </c>
      <c r="O151" s="52">
        <v>0</v>
      </c>
      <c r="P151" s="26">
        <v>0.1</v>
      </c>
      <c r="Q151" s="52">
        <v>0</v>
      </c>
      <c r="R151" s="63">
        <v>0.18</v>
      </c>
      <c r="S151" s="23" t="s">
        <v>777</v>
      </c>
      <c r="T151" s="52">
        <v>24622.89</v>
      </c>
      <c r="U151" s="52">
        <v>0</v>
      </c>
      <c r="V151" s="52">
        <v>2462.2890000000002</v>
      </c>
      <c r="W151" s="52">
        <v>63970.268219999998</v>
      </c>
      <c r="X151" s="52">
        <v>91055.447220000002</v>
      </c>
      <c r="Y151" s="23" t="s">
        <v>3695</v>
      </c>
      <c r="Z151" s="23" t="s">
        <v>3748</v>
      </c>
      <c r="AA151" s="23" t="s">
        <v>3749</v>
      </c>
      <c r="AB151" s="33">
        <v>292107414163</v>
      </c>
      <c r="AC151" s="33" t="s">
        <v>3736</v>
      </c>
      <c r="AD151" s="39">
        <v>44410</v>
      </c>
      <c r="AE151" s="39">
        <v>44392</v>
      </c>
      <c r="AF151" s="53" t="e">
        <v>#N/A</v>
      </c>
      <c r="AG151" s="53" t="e">
        <v>#N/A</v>
      </c>
      <c r="AH151" s="39" t="e">
        <v>#N/A</v>
      </c>
      <c r="AI151" s="23" t="s">
        <v>51</v>
      </c>
      <c r="AJ151" s="59"/>
      <c r="AK151" s="59"/>
      <c r="AL151" s="48"/>
      <c r="AM151" s="60"/>
      <c r="AN151" s="33"/>
      <c r="AO151" s="48"/>
      <c r="AP151" s="23">
        <v>2000</v>
      </c>
      <c r="AQ151" s="23" t="s">
        <v>52</v>
      </c>
      <c r="AR151" s="23" t="s">
        <v>3749</v>
      </c>
      <c r="AS151" s="38" t="s">
        <v>53</v>
      </c>
      <c r="AT151" s="23"/>
      <c r="AU151" s="64" t="s">
        <v>3737</v>
      </c>
      <c r="AV151" s="99">
        <v>10</v>
      </c>
      <c r="AW151" s="102">
        <v>328305.2</v>
      </c>
      <c r="AX151" s="29" t="s">
        <v>701</v>
      </c>
      <c r="AY151" s="29"/>
      <c r="AZ151" s="25"/>
      <c r="BA151">
        <f>$BA$2-AE151</f>
        <v>1246</v>
      </c>
      <c r="BB151" t="s">
        <v>6983</v>
      </c>
      <c r="BC151" s="105">
        <f t="shared" si="27"/>
        <v>32830.520000000004</v>
      </c>
      <c r="BD151" s="116">
        <f t="shared" si="28"/>
        <v>44378</v>
      </c>
      <c r="BE151" s="141" t="s">
        <v>8477</v>
      </c>
      <c r="BF151">
        <f>MATCH(BE151,'Cat-4'!$A:$A,0)</f>
        <v>722</v>
      </c>
      <c r="BG151">
        <f>MATCH(BD151,'Cat-4'!$1:$1,0)</f>
        <v>115</v>
      </c>
      <c r="BH151">
        <f>INDEX('Cat-4'!$1:$1048576,'NSS + ACT'!BF151,'NSS + ACT'!BG151)</f>
        <v>119.2</v>
      </c>
      <c r="BI151">
        <f>MATCH($BI$1,'Cat-4'!$1:$1,0)</f>
        <v>153</v>
      </c>
      <c r="BJ151">
        <f>INDEX('Cat-4'!$1:$1048576,'NSS + ACT'!BF151,'NSS + ACT'!BI151)</f>
        <v>130.80000000000001</v>
      </c>
      <c r="BK151" s="126">
        <f t="shared" si="29"/>
        <v>1.0973154362416109</v>
      </c>
      <c r="BL151">
        <f t="shared" si="30"/>
        <v>1262</v>
      </c>
      <c r="BM151" s="126">
        <f t="shared" si="31"/>
        <v>42.06666666666667</v>
      </c>
      <c r="BN151" s="126" t="s">
        <v>8785</v>
      </c>
      <c r="BO151" s="126">
        <f>MATCH(BB151,Sheet3!$D$4:$D$8,0)</f>
        <v>2</v>
      </c>
      <c r="BP151" s="126">
        <f>MATCH(BN151,Sheet3!$E$4:$H$4,0)</f>
        <v>4</v>
      </c>
      <c r="BQ151" s="132">
        <f>INDEX(Sheet3!$D$4:$H$8,'NSS + ACT'!BO151,'NSS + ACT'!BP151)</f>
        <v>0.1</v>
      </c>
      <c r="BR151" s="105">
        <f t="shared" si="32"/>
        <v>360254.36375838931</v>
      </c>
      <c r="BS151" s="162">
        <f t="shared" si="33"/>
        <v>0.1</v>
      </c>
      <c r="BT151" s="105">
        <f t="shared" si="34"/>
        <v>324228.92738255038</v>
      </c>
    </row>
    <row r="152" spans="1:72">
      <c r="A152" s="18">
        <f t="shared" si="25"/>
        <v>149</v>
      </c>
      <c r="B152" s="61">
        <v>171801082633</v>
      </c>
      <c r="C152" s="39">
        <v>43217</v>
      </c>
      <c r="D152" s="22" t="s">
        <v>636</v>
      </c>
      <c r="E152" s="22" t="s">
        <v>1096</v>
      </c>
      <c r="F152" s="110">
        <v>6</v>
      </c>
      <c r="G152" s="23" t="s">
        <v>49</v>
      </c>
      <c r="H152" s="52">
        <v>54054.561666666668</v>
      </c>
      <c r="I152" s="30"/>
      <c r="J152" s="109">
        <v>324327.37</v>
      </c>
      <c r="K152" s="23" t="s">
        <v>987</v>
      </c>
      <c r="L152" s="26">
        <v>0.15</v>
      </c>
      <c r="M152" s="40">
        <v>0</v>
      </c>
      <c r="N152" s="62">
        <v>0</v>
      </c>
      <c r="O152" s="52">
        <v>0</v>
      </c>
      <c r="P152" s="26">
        <v>0.1</v>
      </c>
      <c r="Q152" s="52">
        <v>0</v>
      </c>
      <c r="R152" s="63">
        <v>0.18</v>
      </c>
      <c r="S152" s="23" t="s">
        <v>969</v>
      </c>
      <c r="T152" s="52">
        <v>48649.105499999998</v>
      </c>
      <c r="U152" s="52">
        <v>0</v>
      </c>
      <c r="V152" s="52">
        <v>4864.9105499999996</v>
      </c>
      <c r="W152" s="52">
        <v>68011.449488999991</v>
      </c>
      <c r="X152" s="52">
        <v>121525.465539</v>
      </c>
      <c r="Y152" s="23" t="s">
        <v>850</v>
      </c>
      <c r="Z152" s="23" t="s">
        <v>1097</v>
      </c>
      <c r="AA152" s="23" t="s">
        <v>1098</v>
      </c>
      <c r="AB152" s="33" t="e">
        <v>#N/A</v>
      </c>
      <c r="AC152" s="33" t="e">
        <v>#N/A</v>
      </c>
      <c r="AD152" s="48" t="e">
        <v>#N/A</v>
      </c>
      <c r="AE152" s="39" t="e">
        <v>#N/A</v>
      </c>
      <c r="AF152" s="53">
        <v>171801082633</v>
      </c>
      <c r="AG152" s="53" t="s">
        <v>990</v>
      </c>
      <c r="AH152" s="39">
        <v>43217</v>
      </c>
      <c r="AI152" s="23" t="s">
        <v>385</v>
      </c>
      <c r="AJ152" s="54"/>
      <c r="AK152" s="55"/>
      <c r="AL152" s="56"/>
      <c r="AM152" s="57"/>
      <c r="AN152" s="33"/>
      <c r="AO152" s="48"/>
      <c r="AP152" s="23">
        <v>2000</v>
      </c>
      <c r="AQ152" s="23" t="s">
        <v>52</v>
      </c>
      <c r="AR152" s="23" t="s">
        <v>1098</v>
      </c>
      <c r="AS152" s="38" t="s">
        <v>53</v>
      </c>
      <c r="AT152" s="23"/>
      <c r="AU152" s="64">
        <v>7068019</v>
      </c>
      <c r="AV152" s="99">
        <v>6</v>
      </c>
      <c r="AW152" s="102">
        <v>324327.37</v>
      </c>
      <c r="AX152" s="29" t="s">
        <v>701</v>
      </c>
      <c r="AY152" s="29"/>
      <c r="AZ152" s="25" t="s">
        <v>863</v>
      </c>
      <c r="BB152" s="115" t="s">
        <v>6983</v>
      </c>
      <c r="BC152" s="105">
        <f t="shared" si="27"/>
        <v>54054.561666666668</v>
      </c>
      <c r="BD152" s="116">
        <v>43709</v>
      </c>
      <c r="BE152" s="141" t="s">
        <v>8477</v>
      </c>
      <c r="BF152">
        <f>MATCH(BE152,'Cat-4'!$A:$A,0)</f>
        <v>722</v>
      </c>
      <c r="BG152">
        <f>MATCH(BD152,'Cat-4'!$1:$1,0)</f>
        <v>93</v>
      </c>
      <c r="BH152">
        <f>INDEX('Cat-4'!$1:$1048576,'NSS + ACT'!BF152,'NSS + ACT'!BG152)</f>
        <v>113.9</v>
      </c>
      <c r="BI152">
        <f>MATCH($BI$1,'Cat-4'!$1:$1,0)</f>
        <v>153</v>
      </c>
      <c r="BJ152">
        <f>INDEX('Cat-4'!$1:$1048576,'NSS + ACT'!BF152,'NSS + ACT'!BI152)</f>
        <v>130.80000000000001</v>
      </c>
      <c r="BK152" s="126">
        <f t="shared" si="29"/>
        <v>1.1483757682177349</v>
      </c>
      <c r="BL152">
        <f t="shared" si="30"/>
        <v>1931</v>
      </c>
      <c r="BM152" s="126">
        <f t="shared" si="31"/>
        <v>64.36666666666666</v>
      </c>
      <c r="BN152" s="126" t="s">
        <v>8785</v>
      </c>
      <c r="BO152" s="126">
        <f>MATCH(BB152,Sheet3!$D$4:$D$8,0)</f>
        <v>2</v>
      </c>
      <c r="BP152" s="126">
        <f>MATCH(BN152,Sheet3!$E$4:$H$4,0)</f>
        <v>4</v>
      </c>
      <c r="BQ152" s="132">
        <f>INDEX(Sheet3!$D$4:$H$8,'NSS + ACT'!BO152,'NSS + ACT'!BP152)</f>
        <v>0.1</v>
      </c>
      <c r="BR152" s="105">
        <f t="shared" si="32"/>
        <v>372449.69267778756</v>
      </c>
      <c r="BS152" s="162">
        <f t="shared" si="33"/>
        <v>0.1</v>
      </c>
      <c r="BT152" s="105">
        <f t="shared" si="34"/>
        <v>335204.72341000882</v>
      </c>
    </row>
    <row r="153" spans="1:72">
      <c r="A153" s="18">
        <f t="shared" si="25"/>
        <v>150</v>
      </c>
      <c r="B153" s="61">
        <v>291606046841</v>
      </c>
      <c r="C153" s="39">
        <v>42731</v>
      </c>
      <c r="D153" s="22" t="s">
        <v>91</v>
      </c>
      <c r="E153" s="22" t="s">
        <v>1955</v>
      </c>
      <c r="F153" s="110">
        <v>2</v>
      </c>
      <c r="G153" s="23" t="s">
        <v>49</v>
      </c>
      <c r="H153" s="52">
        <v>159463</v>
      </c>
      <c r="I153" s="30"/>
      <c r="J153" s="109">
        <v>318926</v>
      </c>
      <c r="K153" s="23">
        <v>84819090</v>
      </c>
      <c r="L153" s="26">
        <v>7.4999999999999997E-2</v>
      </c>
      <c r="M153" s="40">
        <v>0</v>
      </c>
      <c r="N153" s="62">
        <v>0</v>
      </c>
      <c r="O153" s="52">
        <v>0</v>
      </c>
      <c r="P153" s="26">
        <v>0.1</v>
      </c>
      <c r="Q153" s="52">
        <v>0</v>
      </c>
      <c r="R153" s="63">
        <v>0.18</v>
      </c>
      <c r="S153" s="23" t="s">
        <v>849</v>
      </c>
      <c r="T153" s="52">
        <v>23919.45</v>
      </c>
      <c r="U153" s="52">
        <v>0</v>
      </c>
      <c r="V153" s="52">
        <v>2391.9450000000002</v>
      </c>
      <c r="W153" s="52">
        <v>62142.731100000005</v>
      </c>
      <c r="X153" s="52">
        <v>88454.126100000009</v>
      </c>
      <c r="Y153" s="23" t="s">
        <v>1945</v>
      </c>
      <c r="Z153" s="23" t="s">
        <v>1956</v>
      </c>
      <c r="AA153" s="23" t="s">
        <v>1957</v>
      </c>
      <c r="AB153" s="33">
        <v>291606046841</v>
      </c>
      <c r="AC153" s="33" t="s">
        <v>1958</v>
      </c>
      <c r="AD153" s="48">
        <v>42731</v>
      </c>
      <c r="AE153" s="39">
        <v>42692</v>
      </c>
      <c r="AF153" s="53" t="e">
        <v>#N/A</v>
      </c>
      <c r="AG153" s="53" t="e">
        <v>#N/A</v>
      </c>
      <c r="AH153" s="39" t="e">
        <v>#N/A</v>
      </c>
      <c r="AI153" s="23" t="s">
        <v>51</v>
      </c>
      <c r="AJ153" s="54"/>
      <c r="AK153" s="55"/>
      <c r="AL153" s="56"/>
      <c r="AM153" s="57"/>
      <c r="AN153" s="33"/>
      <c r="AO153" s="48"/>
      <c r="AP153" s="23">
        <v>2000</v>
      </c>
      <c r="AQ153" s="23" t="s">
        <v>52</v>
      </c>
      <c r="AR153" s="23" t="s">
        <v>1957</v>
      </c>
      <c r="AS153" s="38" t="s">
        <v>53</v>
      </c>
      <c r="AT153" s="23"/>
      <c r="AU153" s="64">
        <v>6316001915</v>
      </c>
      <c r="AV153" s="99">
        <v>2</v>
      </c>
      <c r="AW153" s="102">
        <v>318926</v>
      </c>
      <c r="AX153" s="29" t="s">
        <v>701</v>
      </c>
      <c r="AY153" s="29"/>
      <c r="AZ153" s="25" t="s">
        <v>702</v>
      </c>
      <c r="BA153">
        <f>$BA$2-AE153</f>
        <v>2946</v>
      </c>
      <c r="BB153" t="s">
        <v>6983</v>
      </c>
      <c r="BC153" s="105">
        <f t="shared" si="27"/>
        <v>159463</v>
      </c>
      <c r="BD153" s="116">
        <f t="shared" si="28"/>
        <v>42675</v>
      </c>
      <c r="BE153" s="141" t="s">
        <v>8477</v>
      </c>
      <c r="BF153">
        <f>MATCH(BE153,'Cat-4'!$A:$A,0)</f>
        <v>722</v>
      </c>
      <c r="BG153">
        <f>MATCH(BD153,'Cat-4'!$1:$1,0)</f>
        <v>59</v>
      </c>
      <c r="BH153">
        <f>INDEX('Cat-4'!$1:$1048576,'NSS + ACT'!BF153,'NSS + ACT'!BG153)</f>
        <v>107.5</v>
      </c>
      <c r="BI153">
        <f>MATCH($BI$1,'Cat-4'!$1:$1,0)</f>
        <v>153</v>
      </c>
      <c r="BJ153">
        <f>INDEX('Cat-4'!$1:$1048576,'NSS + ACT'!BF153,'NSS + ACT'!BI153)</f>
        <v>130.80000000000001</v>
      </c>
      <c r="BK153" s="126">
        <f t="shared" si="29"/>
        <v>1.2167441860465118</v>
      </c>
      <c r="BL153">
        <f t="shared" si="30"/>
        <v>2965</v>
      </c>
      <c r="BM153" s="126">
        <f t="shared" si="31"/>
        <v>98.833333333333329</v>
      </c>
      <c r="BN153" s="126" t="s">
        <v>8785</v>
      </c>
      <c r="BO153" s="126">
        <f>MATCH(BB153,Sheet3!$D$4:$D$8,0)</f>
        <v>2</v>
      </c>
      <c r="BP153" s="126">
        <f>MATCH(BN153,Sheet3!$E$4:$H$4,0)</f>
        <v>4</v>
      </c>
      <c r="BQ153" s="132">
        <f>INDEX(Sheet3!$D$4:$H$8,'NSS + ACT'!BO153,'NSS + ACT'!BP153)</f>
        <v>0.1</v>
      </c>
      <c r="BR153" s="105">
        <f t="shared" si="32"/>
        <v>388051.35627906985</v>
      </c>
      <c r="BS153" s="162">
        <f t="shared" si="33"/>
        <v>0.1</v>
      </c>
      <c r="BT153" s="105">
        <f t="shared" si="34"/>
        <v>349246.22065116285</v>
      </c>
    </row>
    <row r="154" spans="1:72">
      <c r="A154" s="18">
        <f t="shared" si="25"/>
        <v>151</v>
      </c>
      <c r="B154" s="33">
        <v>171900919610</v>
      </c>
      <c r="C154" s="39">
        <v>43591</v>
      </c>
      <c r="D154" s="22" t="s">
        <v>379</v>
      </c>
      <c r="E154" s="22" t="s">
        <v>4811</v>
      </c>
      <c r="F154" s="110">
        <v>1</v>
      </c>
      <c r="G154" s="23" t="s">
        <v>60</v>
      </c>
      <c r="H154" s="58">
        <v>313658.51</v>
      </c>
      <c r="I154" s="30"/>
      <c r="J154" s="101">
        <v>313658.51</v>
      </c>
      <c r="K154" s="33">
        <v>84779000</v>
      </c>
      <c r="L154" s="26">
        <v>7.4999999999999997E-2</v>
      </c>
      <c r="M154" s="40">
        <v>0</v>
      </c>
      <c r="N154" s="40">
        <v>0</v>
      </c>
      <c r="O154" s="35">
        <v>0</v>
      </c>
      <c r="P154" s="63">
        <v>0.1</v>
      </c>
      <c r="Q154" s="52">
        <v>0</v>
      </c>
      <c r="R154" s="63">
        <v>0.18</v>
      </c>
      <c r="S154" s="23" t="s">
        <v>722</v>
      </c>
      <c r="T154" s="52">
        <v>23524.38825</v>
      </c>
      <c r="U154" s="52">
        <v>0</v>
      </c>
      <c r="V154" s="52">
        <v>2352.4388250000002</v>
      </c>
      <c r="W154" s="52">
        <v>61116.360673500007</v>
      </c>
      <c r="X154" s="52">
        <v>86993.1877485</v>
      </c>
      <c r="Y154" s="23" t="s">
        <v>4766</v>
      </c>
      <c r="Z154" s="23" t="s">
        <v>4812</v>
      </c>
      <c r="AA154" s="23" t="s">
        <v>4813</v>
      </c>
      <c r="AB154" s="33" t="e">
        <v>#N/A</v>
      </c>
      <c r="AC154" s="33" t="e">
        <v>#N/A</v>
      </c>
      <c r="AD154" s="48" t="e">
        <v>#N/A</v>
      </c>
      <c r="AE154" s="39">
        <v>43539</v>
      </c>
      <c r="AF154" s="53">
        <v>171900919610</v>
      </c>
      <c r="AG154" s="53" t="s">
        <v>4774</v>
      </c>
      <c r="AH154" s="39">
        <v>43591</v>
      </c>
      <c r="AI154" s="23" t="s">
        <v>385</v>
      </c>
      <c r="AJ154" s="54"/>
      <c r="AK154" s="55"/>
      <c r="AL154" s="56"/>
      <c r="AM154" s="57"/>
      <c r="AN154" s="33"/>
      <c r="AO154" s="48"/>
      <c r="AP154" s="23">
        <v>2000</v>
      </c>
      <c r="AQ154" s="23" t="s">
        <v>52</v>
      </c>
      <c r="AR154" s="23" t="s">
        <v>4813</v>
      </c>
      <c r="AS154" s="38" t="s">
        <v>53</v>
      </c>
      <c r="AT154" s="23"/>
      <c r="AU154" s="23" t="s">
        <v>4775</v>
      </c>
      <c r="AV154" s="99">
        <v>1</v>
      </c>
      <c r="AW154" s="101">
        <v>313658.51</v>
      </c>
      <c r="AX154" s="29" t="s">
        <v>4770</v>
      </c>
      <c r="AY154" s="29"/>
      <c r="AZ154" s="30"/>
      <c r="BA154">
        <f>$BA$2-AE154</f>
        <v>2099</v>
      </c>
      <c r="BB154" s="115" t="s">
        <v>6983</v>
      </c>
      <c r="BC154" s="105">
        <f t="shared" si="27"/>
        <v>313658.51</v>
      </c>
      <c r="BD154" s="116">
        <f t="shared" si="28"/>
        <v>43525</v>
      </c>
      <c r="BE154" s="141" t="s">
        <v>8477</v>
      </c>
      <c r="BF154">
        <f>MATCH(BE154,'Cat-4'!$A:$A,0)</f>
        <v>722</v>
      </c>
      <c r="BG154">
        <f>MATCH(BD154,'Cat-4'!$1:$1,0)</f>
        <v>87</v>
      </c>
      <c r="BH154">
        <f>INDEX('Cat-4'!$1:$1048576,'NSS + ACT'!BF154,'NSS + ACT'!BG154)</f>
        <v>112.3</v>
      </c>
      <c r="BI154">
        <f>MATCH($BI$1,'Cat-4'!$1:$1,0)</f>
        <v>153</v>
      </c>
      <c r="BJ154">
        <f>INDEX('Cat-4'!$1:$1048576,'NSS + ACT'!BF154,'NSS + ACT'!BI154)</f>
        <v>130.80000000000001</v>
      </c>
      <c r="BK154" s="126">
        <f t="shared" si="29"/>
        <v>1.1647373107747108</v>
      </c>
      <c r="BL154">
        <f t="shared" si="30"/>
        <v>2115</v>
      </c>
      <c r="BM154" s="126">
        <f t="shared" si="31"/>
        <v>70.5</v>
      </c>
      <c r="BN154" s="126" t="s">
        <v>8785</v>
      </c>
      <c r="BO154" s="126">
        <f>MATCH(BB154,Sheet3!$D$4:$D$8,0)</f>
        <v>2</v>
      </c>
      <c r="BP154" s="126">
        <f>MATCH(BN154,Sheet3!$E$4:$H$4,0)</f>
        <v>4</v>
      </c>
      <c r="BQ154" s="132">
        <f>INDEX(Sheet3!$D$4:$H$8,'NSS + ACT'!BO154,'NSS + ACT'!BP154)</f>
        <v>0.1</v>
      </c>
      <c r="BR154" s="105">
        <f t="shared" si="32"/>
        <v>365329.76943900273</v>
      </c>
      <c r="BS154" s="162">
        <f t="shared" si="33"/>
        <v>0.1</v>
      </c>
      <c r="BT154" s="105">
        <f t="shared" si="34"/>
        <v>328796.79249510245</v>
      </c>
    </row>
    <row r="155" spans="1:72">
      <c r="A155" s="18">
        <f t="shared" si="25"/>
        <v>152</v>
      </c>
      <c r="B155" s="33"/>
      <c r="C155" s="39"/>
      <c r="D155" s="22" t="s">
        <v>227</v>
      </c>
      <c r="E155" s="22" t="s">
        <v>6710</v>
      </c>
      <c r="F155" s="113">
        <v>2</v>
      </c>
      <c r="G155" s="23" t="s">
        <v>60</v>
      </c>
      <c r="H155" s="24">
        <v>153536</v>
      </c>
      <c r="I155" s="30"/>
      <c r="J155" s="101">
        <v>307072</v>
      </c>
      <c r="K155" s="23">
        <v>39241090</v>
      </c>
      <c r="L155" s="26">
        <v>0.15</v>
      </c>
      <c r="M155" s="23"/>
      <c r="N155" s="49"/>
      <c r="O155" s="38"/>
      <c r="P155" s="26">
        <v>0.1</v>
      </c>
      <c r="Q155" s="38"/>
      <c r="R155" s="26">
        <v>0.18</v>
      </c>
      <c r="S155" s="23" t="s">
        <v>6653</v>
      </c>
      <c r="T155" s="94">
        <v>46060.799999999996</v>
      </c>
      <c r="U155" s="94">
        <v>0</v>
      </c>
      <c r="V155" s="94">
        <v>4606.08</v>
      </c>
      <c r="W155" s="94">
        <v>64392.998399999997</v>
      </c>
      <c r="X155" s="52">
        <v>115059.87839999999</v>
      </c>
      <c r="Y155" s="23" t="s">
        <v>6636</v>
      </c>
      <c r="Z155" s="23" t="s">
        <v>6711</v>
      </c>
      <c r="AA155" s="23" t="s">
        <v>6711</v>
      </c>
      <c r="AB155" s="33">
        <v>291603490673</v>
      </c>
      <c r="AC155" s="23" t="s">
        <v>1993</v>
      </c>
      <c r="AD155" s="48">
        <v>42601</v>
      </c>
      <c r="AE155" s="39">
        <v>42576</v>
      </c>
      <c r="AF155" s="33" t="e">
        <v>#N/A</v>
      </c>
      <c r="AG155" s="23" t="e">
        <v>#N/A</v>
      </c>
      <c r="AH155" s="39" t="e">
        <v>#N/A</v>
      </c>
      <c r="AI155" s="23" t="s">
        <v>51</v>
      </c>
      <c r="AJ155" s="65"/>
      <c r="AK155" s="57"/>
      <c r="AL155" s="56"/>
      <c r="AM155" s="52"/>
      <c r="AN155" s="23"/>
      <c r="AO155" s="38"/>
      <c r="AP155" s="23">
        <v>2000</v>
      </c>
      <c r="AQ155" s="23" t="s">
        <v>64</v>
      </c>
      <c r="AR155" s="23" t="s">
        <v>6712</v>
      </c>
      <c r="AS155" s="95" t="s">
        <v>53</v>
      </c>
      <c r="AT155" s="23" t="s">
        <v>519</v>
      </c>
      <c r="AU155" s="23">
        <v>623086</v>
      </c>
      <c r="AV155" s="99">
        <v>2</v>
      </c>
      <c r="AW155" s="101">
        <v>307072</v>
      </c>
      <c r="AX155" s="29" t="s">
        <v>6494</v>
      </c>
      <c r="AY155" s="29"/>
      <c r="AZ155" s="21"/>
      <c r="BA155">
        <f>$BA$2-AE155</f>
        <v>3062</v>
      </c>
      <c r="BB155" t="s">
        <v>6983</v>
      </c>
      <c r="BC155" s="105">
        <f t="shared" si="27"/>
        <v>153536</v>
      </c>
      <c r="BD155" s="116">
        <f t="shared" si="28"/>
        <v>42552</v>
      </c>
      <c r="BE155" s="141" t="s">
        <v>8477</v>
      </c>
      <c r="BF155">
        <f>MATCH(BE155,'Cat-4'!$A:$A,0)</f>
        <v>722</v>
      </c>
      <c r="BG155">
        <f>MATCH(BD155,'Cat-4'!$1:$1,0)</f>
        <v>55</v>
      </c>
      <c r="BH155">
        <f>INDEX('Cat-4'!$1:$1048576,'NSS + ACT'!BF155,'NSS + ACT'!BG155)</f>
        <v>107.8</v>
      </c>
      <c r="BI155">
        <f>MATCH($BI$1,'Cat-4'!$1:$1,0)</f>
        <v>153</v>
      </c>
      <c r="BJ155">
        <f>INDEX('Cat-4'!$1:$1048576,'NSS + ACT'!BF155,'NSS + ACT'!BI155)</f>
        <v>130.80000000000001</v>
      </c>
      <c r="BK155" s="126">
        <f t="shared" si="29"/>
        <v>1.2133580705009277</v>
      </c>
      <c r="BL155">
        <f t="shared" si="30"/>
        <v>3088</v>
      </c>
      <c r="BM155" s="126">
        <f t="shared" si="31"/>
        <v>102.93333333333334</v>
      </c>
      <c r="BN155" s="126" t="s">
        <v>8785</v>
      </c>
      <c r="BO155" s="126">
        <f>MATCH(BB155,Sheet3!$D$4:$D$8,0)</f>
        <v>2</v>
      </c>
      <c r="BP155" s="126">
        <f>MATCH(BN155,Sheet3!$E$4:$H$4,0)</f>
        <v>4</v>
      </c>
      <c r="BQ155" s="132">
        <f>INDEX(Sheet3!$D$4:$H$8,'NSS + ACT'!BO155,'NSS + ACT'!BP155)</f>
        <v>0.1</v>
      </c>
      <c r="BR155" s="105">
        <f t="shared" si="32"/>
        <v>372588.28942486085</v>
      </c>
      <c r="BS155" s="162">
        <f t="shared" si="33"/>
        <v>0.1</v>
      </c>
      <c r="BT155" s="105">
        <f t="shared" si="34"/>
        <v>335329.46048237476</v>
      </c>
    </row>
    <row r="156" spans="1:72">
      <c r="A156" s="18">
        <f t="shared" si="25"/>
        <v>153</v>
      </c>
      <c r="B156" s="61">
        <v>292007003105</v>
      </c>
      <c r="C156" s="39">
        <v>44088</v>
      </c>
      <c r="D156" s="22" t="s">
        <v>113</v>
      </c>
      <c r="E156" s="22" t="s">
        <v>3068</v>
      </c>
      <c r="F156" s="110">
        <v>2</v>
      </c>
      <c r="G156" s="23" t="s">
        <v>119</v>
      </c>
      <c r="H156" s="52">
        <v>153398.2399999995</v>
      </c>
      <c r="I156" s="30"/>
      <c r="J156" s="109">
        <v>306796.47999999899</v>
      </c>
      <c r="K156" s="23">
        <v>84139190</v>
      </c>
      <c r="L156" s="26">
        <v>7.4999999999999997E-2</v>
      </c>
      <c r="M156" s="40">
        <v>0</v>
      </c>
      <c r="N156" s="62">
        <v>0</v>
      </c>
      <c r="O156" s="52">
        <v>0</v>
      </c>
      <c r="P156" s="26">
        <v>0.1</v>
      </c>
      <c r="Q156" s="52">
        <v>0</v>
      </c>
      <c r="R156" s="63">
        <v>0.18</v>
      </c>
      <c r="S156" s="23" t="s">
        <v>1797</v>
      </c>
      <c r="T156" s="52">
        <v>23009.735999999924</v>
      </c>
      <c r="U156" s="52">
        <v>0</v>
      </c>
      <c r="V156" s="52">
        <v>2300.9735999999925</v>
      </c>
      <c r="W156" s="52">
        <v>59779.294127999798</v>
      </c>
      <c r="X156" s="52">
        <v>85090.00372799972</v>
      </c>
      <c r="Y156" s="23" t="s">
        <v>2991</v>
      </c>
      <c r="Z156" s="23" t="s">
        <v>3069</v>
      </c>
      <c r="AA156" s="23" t="s">
        <v>3070</v>
      </c>
      <c r="AB156" s="33">
        <v>292007003105</v>
      </c>
      <c r="AC156" s="33" t="s">
        <v>3043</v>
      </c>
      <c r="AD156" s="48">
        <v>44088</v>
      </c>
      <c r="AE156" s="39">
        <v>44069</v>
      </c>
      <c r="AF156" s="53" t="e">
        <v>#N/A</v>
      </c>
      <c r="AG156" s="53" t="e">
        <v>#N/A</v>
      </c>
      <c r="AH156" s="39" t="e">
        <v>#N/A</v>
      </c>
      <c r="AI156" s="23" t="s">
        <v>51</v>
      </c>
      <c r="AJ156" s="54"/>
      <c r="AK156" s="55"/>
      <c r="AL156" s="56"/>
      <c r="AM156" s="57"/>
      <c r="AN156" s="33"/>
      <c r="AO156" s="48"/>
      <c r="AP156" s="23">
        <v>2000</v>
      </c>
      <c r="AQ156" s="23" t="s">
        <v>52</v>
      </c>
      <c r="AR156" s="23" t="s">
        <v>3070</v>
      </c>
      <c r="AS156" s="38" t="s">
        <v>53</v>
      </c>
      <c r="AT156" s="23" t="s">
        <v>522</v>
      </c>
      <c r="AU156" s="64" t="s">
        <v>3044</v>
      </c>
      <c r="AV156" s="99">
        <v>2</v>
      </c>
      <c r="AW156" s="102">
        <v>306796.47999999899</v>
      </c>
      <c r="AX156" s="29" t="s">
        <v>701</v>
      </c>
      <c r="AY156" s="29"/>
      <c r="AZ156" s="25" t="s">
        <v>2995</v>
      </c>
      <c r="BA156">
        <f>$BA$2-AE156</f>
        <v>1569</v>
      </c>
      <c r="BB156" t="s">
        <v>6983</v>
      </c>
      <c r="BC156" s="105">
        <f t="shared" si="27"/>
        <v>153398.2399999995</v>
      </c>
      <c r="BD156" s="116">
        <f t="shared" si="28"/>
        <v>44044</v>
      </c>
      <c r="BE156" s="141" t="s">
        <v>8477</v>
      </c>
      <c r="BF156">
        <f>MATCH(BE156,'Cat-4'!$A:$A,0)</f>
        <v>722</v>
      </c>
      <c r="BG156">
        <f>MATCH(BD156,'Cat-4'!$1:$1,0)</f>
        <v>104</v>
      </c>
      <c r="BH156">
        <f>INDEX('Cat-4'!$1:$1048576,'NSS + ACT'!BF156,'NSS + ACT'!BG156)</f>
        <v>113.6</v>
      </c>
      <c r="BI156">
        <f>MATCH($BI$1,'Cat-4'!$1:$1,0)</f>
        <v>153</v>
      </c>
      <c r="BJ156">
        <f>INDEX('Cat-4'!$1:$1048576,'NSS + ACT'!BF156,'NSS + ACT'!BI156)</f>
        <v>130.80000000000001</v>
      </c>
      <c r="BK156" s="126">
        <f t="shared" si="29"/>
        <v>1.1514084507042255</v>
      </c>
      <c r="BL156">
        <f t="shared" si="30"/>
        <v>1596</v>
      </c>
      <c r="BM156" s="126">
        <f t="shared" si="31"/>
        <v>53.2</v>
      </c>
      <c r="BN156" s="126" t="s">
        <v>8785</v>
      </c>
      <c r="BO156" s="126">
        <f>MATCH(BB156,Sheet3!$D$4:$D$8,0)</f>
        <v>2</v>
      </c>
      <c r="BP156" s="126">
        <f>MATCH(BN156,Sheet3!$E$4:$H$4,0)</f>
        <v>4</v>
      </c>
      <c r="BQ156" s="132">
        <f>INDEX(Sheet3!$D$4:$H$8,'NSS + ACT'!BO156,'NSS + ACT'!BP156)</f>
        <v>0.1</v>
      </c>
      <c r="BR156" s="105">
        <f t="shared" si="32"/>
        <v>353248.05971830874</v>
      </c>
      <c r="BS156" s="162">
        <f t="shared" si="33"/>
        <v>0.1</v>
      </c>
      <c r="BT156" s="105">
        <f t="shared" si="34"/>
        <v>317923.25374647789</v>
      </c>
    </row>
    <row r="157" spans="1:72">
      <c r="A157" s="18">
        <f t="shared" si="25"/>
        <v>154</v>
      </c>
      <c r="B157" s="33"/>
      <c r="C157" s="39"/>
      <c r="D157" s="22" t="s">
        <v>643</v>
      </c>
      <c r="E157" s="22" t="s">
        <v>6995</v>
      </c>
      <c r="F157" s="108">
        <v>10</v>
      </c>
      <c r="G157" s="23" t="s">
        <v>49</v>
      </c>
      <c r="H157" s="24">
        <v>306345.06</v>
      </c>
      <c r="I157" s="24"/>
      <c r="J157" s="101">
        <f>+H157</f>
        <v>306345.06</v>
      </c>
      <c r="K157" s="23">
        <v>85389040</v>
      </c>
      <c r="L157" s="26">
        <v>7.4999999999999997E-2</v>
      </c>
      <c r="M157" s="38"/>
      <c r="N157" s="49"/>
      <c r="O157" s="38"/>
      <c r="P157" s="26">
        <v>0.1</v>
      </c>
      <c r="Q157" s="38"/>
      <c r="R157" s="26">
        <v>0.18</v>
      </c>
      <c r="S157" s="23" t="s">
        <v>198</v>
      </c>
      <c r="T157" s="25">
        <f>J157*L157</f>
        <v>22975.879499999999</v>
      </c>
      <c r="U157" s="52"/>
      <c r="V157" s="25">
        <f>T157*P157</f>
        <v>2297.5879500000001</v>
      </c>
      <c r="W157" s="25">
        <f>(J157+T157+V157)*R157</f>
        <v>59691.334940999994</v>
      </c>
      <c r="X157" s="25">
        <f>T157+V157+W157</f>
        <v>84964.80239099999</v>
      </c>
      <c r="Y157" s="23" t="s">
        <v>609</v>
      </c>
      <c r="Z157" s="23" t="s">
        <v>644</v>
      </c>
      <c r="AA157" s="23" t="s">
        <v>645</v>
      </c>
      <c r="AB157" s="33" t="e">
        <v>#N/A</v>
      </c>
      <c r="AC157" s="33" t="e">
        <v>#N/A</v>
      </c>
      <c r="AD157" s="48" t="e">
        <v>#N/A</v>
      </c>
      <c r="AE157" s="39" t="e">
        <v>#N/A</v>
      </c>
      <c r="AF157" s="53" t="e">
        <v>#N/A</v>
      </c>
      <c r="AG157" s="53" t="e">
        <v>#N/A</v>
      </c>
      <c r="AH157" s="39" t="e">
        <v>#N/A</v>
      </c>
      <c r="AI157" s="23" t="s">
        <v>385</v>
      </c>
      <c r="AJ157" s="54"/>
      <c r="AK157" s="55"/>
      <c r="AL157" s="56"/>
      <c r="AM157" s="57"/>
      <c r="AN157" s="33"/>
      <c r="AO157" s="48"/>
      <c r="AP157" s="23">
        <v>2000</v>
      </c>
      <c r="AQ157" s="23" t="s">
        <v>52</v>
      </c>
      <c r="AR157" s="23" t="s">
        <v>645</v>
      </c>
      <c r="AS157" s="38" t="s">
        <v>155</v>
      </c>
      <c r="AT157" s="23" t="s">
        <v>522</v>
      </c>
      <c r="AU157" s="23" t="s">
        <v>646</v>
      </c>
      <c r="AV157" s="99">
        <v>10</v>
      </c>
      <c r="AW157" s="101">
        <v>306345.06</v>
      </c>
      <c r="AX157" s="29" t="s">
        <v>606</v>
      </c>
      <c r="AY157" s="29" t="s">
        <v>691</v>
      </c>
      <c r="AZ157" s="21"/>
      <c r="BB157" s="115" t="s">
        <v>6983</v>
      </c>
      <c r="BC157" s="105">
        <f t="shared" si="27"/>
        <v>30634.506000000001</v>
      </c>
      <c r="BD157" s="116">
        <v>43709</v>
      </c>
      <c r="BE157" s="141" t="s">
        <v>8477</v>
      </c>
      <c r="BF157">
        <f>MATCH(BE157,'Cat-4'!$A:$A,0)</f>
        <v>722</v>
      </c>
      <c r="BG157">
        <f>MATCH(BD157,'Cat-4'!$1:$1,0)</f>
        <v>93</v>
      </c>
      <c r="BH157">
        <f>INDEX('Cat-4'!$1:$1048576,'NSS + ACT'!BF157,'NSS + ACT'!BG157)</f>
        <v>113.9</v>
      </c>
      <c r="BI157">
        <f>MATCH($BI$1,'Cat-4'!$1:$1,0)</f>
        <v>153</v>
      </c>
      <c r="BJ157">
        <f>INDEX('Cat-4'!$1:$1048576,'NSS + ACT'!BF157,'NSS + ACT'!BI157)</f>
        <v>130.80000000000001</v>
      </c>
      <c r="BK157" s="126">
        <f t="shared" si="29"/>
        <v>1.1483757682177349</v>
      </c>
      <c r="BL157">
        <f t="shared" si="30"/>
        <v>1931</v>
      </c>
      <c r="BM157" s="126">
        <f t="shared" si="31"/>
        <v>64.36666666666666</v>
      </c>
      <c r="BN157" s="126" t="s">
        <v>8785</v>
      </c>
      <c r="BO157" s="126">
        <f>MATCH(BB157,Sheet3!$D$4:$D$8,0)</f>
        <v>2</v>
      </c>
      <c r="BP157" s="126">
        <f>MATCH(BN157,Sheet3!$E$4:$H$4,0)</f>
        <v>4</v>
      </c>
      <c r="BQ157" s="132">
        <f>INDEX(Sheet3!$D$4:$H$8,'NSS + ACT'!BO157,'NSS + ACT'!BP157)</f>
        <v>0.1</v>
      </c>
      <c r="BR157" s="105">
        <f t="shared" si="32"/>
        <v>351799.24361720809</v>
      </c>
      <c r="BS157" s="162">
        <f t="shared" si="33"/>
        <v>0.1</v>
      </c>
      <c r="BT157" s="105">
        <f t="shared" si="34"/>
        <v>316619.31925548729</v>
      </c>
    </row>
    <row r="158" spans="1:72">
      <c r="A158" s="18">
        <f t="shared" si="25"/>
        <v>155</v>
      </c>
      <c r="B158" s="33">
        <v>292007517255</v>
      </c>
      <c r="C158" s="39">
        <v>44103</v>
      </c>
      <c r="D158" s="22" t="s">
        <v>130</v>
      </c>
      <c r="E158" s="22" t="s">
        <v>5773</v>
      </c>
      <c r="F158" s="110">
        <v>64</v>
      </c>
      <c r="G158" s="23" t="s">
        <v>49</v>
      </c>
      <c r="H158" s="52">
        <v>4734</v>
      </c>
      <c r="I158" s="30"/>
      <c r="J158" s="109">
        <v>302976</v>
      </c>
      <c r="K158" s="33">
        <v>84119900</v>
      </c>
      <c r="L158" s="26">
        <v>0.1</v>
      </c>
      <c r="M158" s="26"/>
      <c r="N158" s="26">
        <v>0</v>
      </c>
      <c r="O158" s="60"/>
      <c r="P158" s="26">
        <v>0.1</v>
      </c>
      <c r="Q158" s="84"/>
      <c r="R158" s="26">
        <v>0.18</v>
      </c>
      <c r="S158" s="23" t="s">
        <v>4898</v>
      </c>
      <c r="T158" s="52">
        <v>30297.600000000002</v>
      </c>
      <c r="U158" s="52">
        <v>0</v>
      </c>
      <c r="V158" s="52">
        <v>3029.76</v>
      </c>
      <c r="W158" s="52">
        <v>60534.604799999994</v>
      </c>
      <c r="X158" s="52">
        <v>93861.964799999987</v>
      </c>
      <c r="Y158" s="23" t="s">
        <v>5706</v>
      </c>
      <c r="Z158" s="23" t="s">
        <v>5774</v>
      </c>
      <c r="AA158" s="23" t="s">
        <v>5775</v>
      </c>
      <c r="AB158" s="33">
        <v>292007517255</v>
      </c>
      <c r="AC158" s="33" t="s">
        <v>5776</v>
      </c>
      <c r="AD158" s="48">
        <v>44103</v>
      </c>
      <c r="AE158" s="39">
        <v>44100</v>
      </c>
      <c r="AF158" s="53" t="e">
        <v>#N/A</v>
      </c>
      <c r="AG158" s="53" t="e">
        <v>#N/A</v>
      </c>
      <c r="AH158" s="39" t="e">
        <v>#N/A</v>
      </c>
      <c r="AI158" s="23" t="s">
        <v>51</v>
      </c>
      <c r="AJ158" s="54"/>
      <c r="AK158" s="55"/>
      <c r="AL158" s="56"/>
      <c r="AM158" s="57"/>
      <c r="AN158" s="33"/>
      <c r="AO158" s="48"/>
      <c r="AP158" s="23">
        <v>2000</v>
      </c>
      <c r="AQ158" s="23" t="s">
        <v>52</v>
      </c>
      <c r="AR158" s="23" t="s">
        <v>5775</v>
      </c>
      <c r="AS158" s="38" t="s">
        <v>53</v>
      </c>
      <c r="AT158" s="23"/>
      <c r="AU158" s="23" t="s">
        <v>5777</v>
      </c>
      <c r="AV158" s="99">
        <v>64</v>
      </c>
      <c r="AW158" s="101">
        <v>302976</v>
      </c>
      <c r="AX158" s="29" t="s">
        <v>5711</v>
      </c>
      <c r="AY158" s="29"/>
      <c r="AZ158" s="21"/>
      <c r="BA158">
        <f>$BA$2-AE158</f>
        <v>1538</v>
      </c>
      <c r="BB158" t="s">
        <v>6983</v>
      </c>
      <c r="BC158" s="105">
        <f t="shared" si="27"/>
        <v>4734</v>
      </c>
      <c r="BD158" s="116">
        <f t="shared" si="28"/>
        <v>44075</v>
      </c>
      <c r="BE158" s="141" t="s">
        <v>8477</v>
      </c>
      <c r="BF158">
        <f>MATCH(BE158,'Cat-4'!$A:$A,0)</f>
        <v>722</v>
      </c>
      <c r="BG158">
        <f>MATCH(BD158,'Cat-4'!$1:$1,0)</f>
        <v>105</v>
      </c>
      <c r="BH158">
        <f>INDEX('Cat-4'!$1:$1048576,'NSS + ACT'!BF158,'NSS + ACT'!BG158)</f>
        <v>113.7</v>
      </c>
      <c r="BI158">
        <f>MATCH($BI$1,'Cat-4'!$1:$1,0)</f>
        <v>153</v>
      </c>
      <c r="BJ158">
        <f>INDEX('Cat-4'!$1:$1048576,'NSS + ACT'!BF158,'NSS + ACT'!BI158)</f>
        <v>130.80000000000001</v>
      </c>
      <c r="BK158" s="126">
        <f t="shared" si="29"/>
        <v>1.1503957783641161</v>
      </c>
      <c r="BL158">
        <f t="shared" si="30"/>
        <v>1565</v>
      </c>
      <c r="BM158" s="126">
        <f t="shared" si="31"/>
        <v>52.166666666666664</v>
      </c>
      <c r="BN158" s="126" t="s">
        <v>8785</v>
      </c>
      <c r="BO158" s="126">
        <f>MATCH(BB158,Sheet3!$D$4:$D$8,0)</f>
        <v>2</v>
      </c>
      <c r="BP158" s="126">
        <f>MATCH(BN158,Sheet3!$E$4:$H$4,0)</f>
        <v>4</v>
      </c>
      <c r="BQ158" s="132">
        <f>INDEX(Sheet3!$D$4:$H$8,'NSS + ACT'!BO158,'NSS + ACT'!BP158)</f>
        <v>0.1</v>
      </c>
      <c r="BR158" s="105">
        <f t="shared" si="32"/>
        <v>348542.31134564645</v>
      </c>
      <c r="BS158" s="162">
        <f t="shared" si="33"/>
        <v>0.1</v>
      </c>
      <c r="BT158" s="105">
        <f t="shared" si="34"/>
        <v>313688.08021108183</v>
      </c>
    </row>
    <row r="159" spans="1:72">
      <c r="A159" s="18">
        <f t="shared" si="25"/>
        <v>156</v>
      </c>
      <c r="B159" s="61">
        <v>171801082633</v>
      </c>
      <c r="C159" s="39">
        <v>43217</v>
      </c>
      <c r="D159" s="22" t="s">
        <v>636</v>
      </c>
      <c r="E159" s="22" t="s">
        <v>1084</v>
      </c>
      <c r="F159" s="110">
        <v>5</v>
      </c>
      <c r="G159" s="23" t="s">
        <v>49</v>
      </c>
      <c r="H159" s="52">
        <v>60437.016000000003</v>
      </c>
      <c r="I159" s="30"/>
      <c r="J159" s="109">
        <v>302185.08</v>
      </c>
      <c r="K159" s="23" t="s">
        <v>987</v>
      </c>
      <c r="L159" s="26">
        <v>0.15</v>
      </c>
      <c r="M159" s="40">
        <v>0</v>
      </c>
      <c r="N159" s="62">
        <v>0</v>
      </c>
      <c r="O159" s="52">
        <v>0</v>
      </c>
      <c r="P159" s="26">
        <v>0.1</v>
      </c>
      <c r="Q159" s="52">
        <v>0</v>
      </c>
      <c r="R159" s="63">
        <v>0.18</v>
      </c>
      <c r="S159" s="23" t="s">
        <v>969</v>
      </c>
      <c r="T159" s="52">
        <v>45327.762000000002</v>
      </c>
      <c r="U159" s="52">
        <v>0</v>
      </c>
      <c r="V159" s="52">
        <v>4532.7762000000002</v>
      </c>
      <c r="W159" s="52">
        <v>63368.211276000002</v>
      </c>
      <c r="X159" s="52">
        <v>113228.749476</v>
      </c>
      <c r="Y159" s="23" t="s">
        <v>850</v>
      </c>
      <c r="Z159" s="23" t="s">
        <v>1085</v>
      </c>
      <c r="AA159" s="23" t="s">
        <v>1086</v>
      </c>
      <c r="AB159" s="33" t="e">
        <v>#N/A</v>
      </c>
      <c r="AC159" s="33" t="e">
        <v>#N/A</v>
      </c>
      <c r="AD159" s="48" t="e">
        <v>#N/A</v>
      </c>
      <c r="AE159" s="39" t="e">
        <v>#N/A</v>
      </c>
      <c r="AF159" s="53">
        <v>171801082633</v>
      </c>
      <c r="AG159" s="53" t="s">
        <v>990</v>
      </c>
      <c r="AH159" s="39">
        <v>43217</v>
      </c>
      <c r="AI159" s="23" t="s">
        <v>385</v>
      </c>
      <c r="AJ159" s="54"/>
      <c r="AK159" s="55"/>
      <c r="AL159" s="56"/>
      <c r="AM159" s="57"/>
      <c r="AN159" s="33"/>
      <c r="AO159" s="48"/>
      <c r="AP159" s="23">
        <v>2000</v>
      </c>
      <c r="AQ159" s="23" t="s">
        <v>64</v>
      </c>
      <c r="AR159" s="23" t="s">
        <v>1086</v>
      </c>
      <c r="AS159" s="38" t="s">
        <v>53</v>
      </c>
      <c r="AT159" s="23" t="s">
        <v>522</v>
      </c>
      <c r="AU159" s="64">
        <v>7068019</v>
      </c>
      <c r="AV159" s="99">
        <v>5</v>
      </c>
      <c r="AW159" s="102">
        <v>302185.08</v>
      </c>
      <c r="AX159" s="29" t="s">
        <v>701</v>
      </c>
      <c r="AY159" s="29"/>
      <c r="AZ159" s="25" t="s">
        <v>863</v>
      </c>
      <c r="BB159" t="s">
        <v>6983</v>
      </c>
      <c r="BC159" s="105">
        <f t="shared" si="27"/>
        <v>60437.016000000003</v>
      </c>
      <c r="BD159" s="116">
        <v>43709</v>
      </c>
      <c r="BE159" s="141" t="s">
        <v>8477</v>
      </c>
      <c r="BF159">
        <f>MATCH(BE159,'Cat-4'!$A:$A,0)</f>
        <v>722</v>
      </c>
      <c r="BG159">
        <f>MATCH(BD159,'Cat-4'!$1:$1,0)</f>
        <v>93</v>
      </c>
      <c r="BH159">
        <f>INDEX('Cat-4'!$1:$1048576,'NSS + ACT'!BF159,'NSS + ACT'!BG159)</f>
        <v>113.9</v>
      </c>
      <c r="BI159">
        <f>MATCH($BI$1,'Cat-4'!$1:$1,0)</f>
        <v>153</v>
      </c>
      <c r="BJ159">
        <f>INDEX('Cat-4'!$1:$1048576,'NSS + ACT'!BF159,'NSS + ACT'!BI159)</f>
        <v>130.80000000000001</v>
      </c>
      <c r="BK159" s="126">
        <f t="shared" si="29"/>
        <v>1.1483757682177349</v>
      </c>
      <c r="BL159">
        <f t="shared" si="30"/>
        <v>1931</v>
      </c>
      <c r="BM159" s="126">
        <f t="shared" si="31"/>
        <v>64.36666666666666</v>
      </c>
      <c r="BN159" s="126" t="s">
        <v>8785</v>
      </c>
      <c r="BO159" s="126">
        <f>MATCH(BB159,Sheet3!$D$4:$D$8,0)</f>
        <v>2</v>
      </c>
      <c r="BP159" s="126">
        <f>MATCH(BN159,Sheet3!$E$4:$H$4,0)</f>
        <v>4</v>
      </c>
      <c r="BQ159" s="132">
        <f>INDEX(Sheet3!$D$4:$H$8,'NSS + ACT'!BO159,'NSS + ACT'!BP159)</f>
        <v>0.1</v>
      </c>
      <c r="BR159" s="105">
        <f t="shared" si="32"/>
        <v>347022.0233889377</v>
      </c>
      <c r="BS159" s="162">
        <f t="shared" si="33"/>
        <v>0.1</v>
      </c>
      <c r="BT159" s="105">
        <f t="shared" si="34"/>
        <v>312319.82105004392</v>
      </c>
    </row>
    <row r="160" spans="1:72">
      <c r="A160" s="18">
        <f t="shared" si="25"/>
        <v>157</v>
      </c>
      <c r="B160" s="33"/>
      <c r="C160" s="39"/>
      <c r="D160" s="22" t="s">
        <v>271</v>
      </c>
      <c r="E160" s="22" t="s">
        <v>6841</v>
      </c>
      <c r="F160" s="113">
        <v>2</v>
      </c>
      <c r="G160" s="23" t="s">
        <v>119</v>
      </c>
      <c r="H160" s="24">
        <v>150717.72500000001</v>
      </c>
      <c r="I160" s="30"/>
      <c r="J160" s="101">
        <v>301435.45</v>
      </c>
      <c r="K160" s="23">
        <v>40169990</v>
      </c>
      <c r="L160" s="26">
        <v>0.2</v>
      </c>
      <c r="M160" s="23"/>
      <c r="N160" s="49"/>
      <c r="O160" s="38"/>
      <c r="P160" s="26">
        <v>0.1</v>
      </c>
      <c r="Q160" s="38"/>
      <c r="R160" s="26">
        <v>0.18</v>
      </c>
      <c r="S160" s="23" t="s">
        <v>906</v>
      </c>
      <c r="T160" s="94">
        <v>60287.090000000004</v>
      </c>
      <c r="U160" s="94">
        <v>0</v>
      </c>
      <c r="V160" s="94">
        <v>6028.7090000000007</v>
      </c>
      <c r="W160" s="94">
        <v>66195.224820000003</v>
      </c>
      <c r="X160" s="52">
        <v>132511.02382</v>
      </c>
      <c r="Y160" s="23" t="s">
        <v>6835</v>
      </c>
      <c r="Z160" s="23" t="s">
        <v>6842</v>
      </c>
      <c r="AA160" s="23" t="s">
        <v>6842</v>
      </c>
      <c r="AB160" s="33">
        <v>291606045986</v>
      </c>
      <c r="AC160" s="23" t="s">
        <v>3093</v>
      </c>
      <c r="AD160" s="48">
        <v>42731</v>
      </c>
      <c r="AE160" s="39">
        <v>42643</v>
      </c>
      <c r="AF160" s="33" t="e">
        <v>#N/A</v>
      </c>
      <c r="AG160" s="23" t="e">
        <v>#N/A</v>
      </c>
      <c r="AH160" s="39" t="e">
        <v>#N/A</v>
      </c>
      <c r="AI160" s="23" t="s">
        <v>51</v>
      </c>
      <c r="AJ160" s="65"/>
      <c r="AK160" s="57"/>
      <c r="AL160" s="56"/>
      <c r="AM160" s="52"/>
      <c r="AN160" s="23"/>
      <c r="AO160" s="38"/>
      <c r="AP160" s="23">
        <v>2000</v>
      </c>
      <c r="AQ160" s="23" t="s">
        <v>64</v>
      </c>
      <c r="AR160" s="23" t="s">
        <v>6843</v>
      </c>
      <c r="AS160" s="95" t="s">
        <v>53</v>
      </c>
      <c r="AT160" s="23"/>
      <c r="AU160" s="23">
        <v>201610693</v>
      </c>
      <c r="AV160" s="99">
        <v>2</v>
      </c>
      <c r="AW160" s="101">
        <v>301435.45</v>
      </c>
      <c r="AX160" s="29" t="s">
        <v>6494</v>
      </c>
      <c r="AY160" s="29"/>
      <c r="AZ160" s="21"/>
      <c r="BA160">
        <f>$BA$2-AE160</f>
        <v>2995</v>
      </c>
      <c r="BB160" s="115" t="s">
        <v>6983</v>
      </c>
      <c r="BC160" s="105">
        <f t="shared" si="27"/>
        <v>150717.72500000001</v>
      </c>
      <c r="BD160" s="116">
        <f t="shared" si="28"/>
        <v>42614</v>
      </c>
      <c r="BE160" s="141" t="s">
        <v>8477</v>
      </c>
      <c r="BF160">
        <f>MATCH(BE160,'Cat-4'!$A:$A,0)</f>
        <v>722</v>
      </c>
      <c r="BG160">
        <f>MATCH(BD160,'Cat-4'!$1:$1,0)</f>
        <v>57</v>
      </c>
      <c r="BH160">
        <f>INDEX('Cat-4'!$1:$1048576,'NSS + ACT'!BF160,'NSS + ACT'!BG160)</f>
        <v>107.4</v>
      </c>
      <c r="BI160">
        <f>MATCH($BI$1,'Cat-4'!$1:$1,0)</f>
        <v>153</v>
      </c>
      <c r="BJ160">
        <f>INDEX('Cat-4'!$1:$1048576,'NSS + ACT'!BF160,'NSS + ACT'!BI160)</f>
        <v>130.80000000000001</v>
      </c>
      <c r="BK160" s="126">
        <f t="shared" si="29"/>
        <v>1.217877094972067</v>
      </c>
      <c r="BL160">
        <f t="shared" si="30"/>
        <v>3026</v>
      </c>
      <c r="BM160" s="126">
        <f t="shared" si="31"/>
        <v>100.86666666666666</v>
      </c>
      <c r="BN160" s="126" t="s">
        <v>8785</v>
      </c>
      <c r="BO160" s="126">
        <f>MATCH(BB160,Sheet3!$D$4:$D$8,0)</f>
        <v>2</v>
      </c>
      <c r="BP160" s="126">
        <f>MATCH(BN160,Sheet3!$E$4:$H$4,0)</f>
        <v>4</v>
      </c>
      <c r="BQ160" s="132">
        <f>INDEX(Sheet3!$D$4:$H$8,'NSS + ACT'!BO160,'NSS + ACT'!BP160)</f>
        <v>0.1</v>
      </c>
      <c r="BR160" s="105">
        <f t="shared" si="32"/>
        <v>367111.33016759774</v>
      </c>
      <c r="BS160" s="162">
        <f t="shared" si="33"/>
        <v>0.1</v>
      </c>
      <c r="BT160" s="105">
        <f t="shared" si="34"/>
        <v>330400.19715083798</v>
      </c>
    </row>
    <row r="161" spans="1:72">
      <c r="A161" s="18">
        <f t="shared" si="25"/>
        <v>158</v>
      </c>
      <c r="B161" s="33"/>
      <c r="C161" s="39"/>
      <c r="D161" s="22" t="s">
        <v>6585</v>
      </c>
      <c r="E161" s="22" t="s">
        <v>6798</v>
      </c>
      <c r="F161" s="113">
        <v>2</v>
      </c>
      <c r="G161" s="23" t="s">
        <v>49</v>
      </c>
      <c r="H161" s="24">
        <v>150123.97</v>
      </c>
      <c r="I161" s="30"/>
      <c r="J161" s="101">
        <v>300247.94</v>
      </c>
      <c r="K161" s="23">
        <v>84833000</v>
      </c>
      <c r="L161" s="26">
        <v>7.4999999999999997E-2</v>
      </c>
      <c r="M161" s="23"/>
      <c r="N161" s="49"/>
      <c r="O161" s="38"/>
      <c r="P161" s="26">
        <v>0.1</v>
      </c>
      <c r="Q161" s="38"/>
      <c r="R161" s="26">
        <v>0.18</v>
      </c>
      <c r="S161" s="23" t="s">
        <v>1694</v>
      </c>
      <c r="T161" s="94">
        <v>22518.595499999999</v>
      </c>
      <c r="U161" s="94">
        <v>0</v>
      </c>
      <c r="V161" s="94">
        <v>2251.8595500000001</v>
      </c>
      <c r="W161" s="94">
        <v>58503.311108999995</v>
      </c>
      <c r="X161" s="52">
        <v>83273.766158999992</v>
      </c>
      <c r="Y161" s="23" t="s">
        <v>6636</v>
      </c>
      <c r="Z161" s="23" t="s">
        <v>6799</v>
      </c>
      <c r="AA161" s="23" t="s">
        <v>6799</v>
      </c>
      <c r="AB161" s="33" t="e">
        <v>#N/A</v>
      </c>
      <c r="AC161" s="23" t="e">
        <v>#N/A</v>
      </c>
      <c r="AD161" s="48" t="e">
        <v>#N/A</v>
      </c>
      <c r="AE161" s="39">
        <v>42992</v>
      </c>
      <c r="AF161" s="33">
        <v>171702522655</v>
      </c>
      <c r="AG161" s="23" t="s">
        <v>6588</v>
      </c>
      <c r="AH161" s="39">
        <v>43032</v>
      </c>
      <c r="AI161" s="23" t="s">
        <v>385</v>
      </c>
      <c r="AJ161" s="65"/>
      <c r="AK161" s="57"/>
      <c r="AL161" s="56"/>
      <c r="AM161" s="52"/>
      <c r="AN161" s="23"/>
      <c r="AO161" s="38"/>
      <c r="AP161" s="23">
        <v>2000</v>
      </c>
      <c r="AQ161" s="23" t="s">
        <v>64</v>
      </c>
      <c r="AR161" s="23" t="s">
        <v>6800</v>
      </c>
      <c r="AS161" s="95" t="s">
        <v>53</v>
      </c>
      <c r="AT161" s="23" t="s">
        <v>522</v>
      </c>
      <c r="AU161" s="23" t="s">
        <v>6590</v>
      </c>
      <c r="AV161" s="99">
        <v>2</v>
      </c>
      <c r="AW161" s="101">
        <v>300247.94</v>
      </c>
      <c r="AX161" s="29" t="s">
        <v>6494</v>
      </c>
      <c r="AY161" s="29"/>
      <c r="AZ161" s="21"/>
      <c r="BA161">
        <f>$BA$2-AE161</f>
        <v>2646</v>
      </c>
      <c r="BB161" s="115" t="s">
        <v>6983</v>
      </c>
      <c r="BC161" s="105">
        <f t="shared" si="27"/>
        <v>150123.97</v>
      </c>
      <c r="BD161" s="116">
        <f t="shared" si="28"/>
        <v>42979</v>
      </c>
      <c r="BE161" s="141" t="s">
        <v>8477</v>
      </c>
      <c r="BF161">
        <f>MATCH(BE161,'Cat-4'!$A:$A,0)</f>
        <v>722</v>
      </c>
      <c r="BG161">
        <f>MATCH(BD161,'Cat-4'!$1:$1,0)</f>
        <v>69</v>
      </c>
      <c r="BH161">
        <f>INDEX('Cat-4'!$1:$1048576,'NSS + ACT'!BF161,'NSS + ACT'!BG161)</f>
        <v>108.5</v>
      </c>
      <c r="BI161">
        <f>MATCH($BI$1,'Cat-4'!$1:$1,0)</f>
        <v>153</v>
      </c>
      <c r="BJ161">
        <f>INDEX('Cat-4'!$1:$1048576,'NSS + ACT'!BF161,'NSS + ACT'!BI161)</f>
        <v>130.80000000000001</v>
      </c>
      <c r="BK161" s="126">
        <f t="shared" si="29"/>
        <v>1.2055299539170508</v>
      </c>
      <c r="BL161">
        <f t="shared" si="30"/>
        <v>2661</v>
      </c>
      <c r="BM161" s="126">
        <f t="shared" si="31"/>
        <v>88.7</v>
      </c>
      <c r="BN161" s="126" t="s">
        <v>8785</v>
      </c>
      <c r="BO161" s="126">
        <f>MATCH(BB161,Sheet3!$D$4:$D$8,0)</f>
        <v>2</v>
      </c>
      <c r="BP161" s="126">
        <f>MATCH(BN161,Sheet3!$E$4:$H$4,0)</f>
        <v>4</v>
      </c>
      <c r="BQ161" s="132">
        <f>INDEX(Sheet3!$D$4:$H$8,'NSS + ACT'!BO161,'NSS + ACT'!BP161)</f>
        <v>0.1</v>
      </c>
      <c r="BR161" s="105">
        <f t="shared" si="32"/>
        <v>361957.88527188945</v>
      </c>
      <c r="BS161" s="162">
        <f t="shared" si="33"/>
        <v>0.1</v>
      </c>
      <c r="BT161" s="105">
        <f t="shared" si="34"/>
        <v>325762.09674470051</v>
      </c>
    </row>
    <row r="162" spans="1:72">
      <c r="A162" s="18">
        <f t="shared" si="25"/>
        <v>159</v>
      </c>
      <c r="B162" s="61">
        <v>171801082633</v>
      </c>
      <c r="C162" s="39">
        <v>43217</v>
      </c>
      <c r="D162" s="22" t="s">
        <v>636</v>
      </c>
      <c r="E162" s="22" t="s">
        <v>1189</v>
      </c>
      <c r="F162" s="110">
        <v>1</v>
      </c>
      <c r="G162" s="23" t="s">
        <v>119</v>
      </c>
      <c r="H162" s="52">
        <v>299577.76</v>
      </c>
      <c r="I162" s="30"/>
      <c r="J162" s="109">
        <v>299577.76</v>
      </c>
      <c r="K162" s="23">
        <v>85049090</v>
      </c>
      <c r="L162" s="26">
        <v>0.15</v>
      </c>
      <c r="M162" s="40">
        <v>0</v>
      </c>
      <c r="N162" s="62">
        <v>0</v>
      </c>
      <c r="O162" s="52">
        <v>0</v>
      </c>
      <c r="P162" s="26">
        <v>0.1</v>
      </c>
      <c r="Q162" s="52">
        <v>0</v>
      </c>
      <c r="R162" s="63">
        <v>0.18</v>
      </c>
      <c r="S162" s="23" t="s">
        <v>969</v>
      </c>
      <c r="T162" s="52">
        <v>44936.663999999997</v>
      </c>
      <c r="U162" s="52">
        <v>0</v>
      </c>
      <c r="V162" s="52">
        <v>4493.6664000000001</v>
      </c>
      <c r="W162" s="52">
        <v>62821.456271999996</v>
      </c>
      <c r="X162" s="52">
        <v>112251.78667199999</v>
      </c>
      <c r="Y162" s="23" t="s">
        <v>1160</v>
      </c>
      <c r="Z162" s="23" t="s">
        <v>1190</v>
      </c>
      <c r="AA162" s="23" t="s">
        <v>1191</v>
      </c>
      <c r="AB162" s="33" t="e">
        <v>#N/A</v>
      </c>
      <c r="AC162" s="33" t="e">
        <v>#N/A</v>
      </c>
      <c r="AD162" s="48" t="e">
        <v>#N/A</v>
      </c>
      <c r="AE162" s="39" t="e">
        <v>#N/A</v>
      </c>
      <c r="AF162" s="53">
        <v>171801082633</v>
      </c>
      <c r="AG162" s="53" t="s">
        <v>990</v>
      </c>
      <c r="AH162" s="39">
        <v>43217</v>
      </c>
      <c r="AI162" s="23" t="s">
        <v>385</v>
      </c>
      <c r="AJ162" s="54"/>
      <c r="AK162" s="55"/>
      <c r="AL162" s="56"/>
      <c r="AM162" s="57"/>
      <c r="AN162" s="33"/>
      <c r="AO162" s="48"/>
      <c r="AP162" s="23">
        <v>2000</v>
      </c>
      <c r="AQ162" s="23" t="s">
        <v>64</v>
      </c>
      <c r="AR162" s="23" t="s">
        <v>1191</v>
      </c>
      <c r="AS162" s="38" t="s">
        <v>53</v>
      </c>
      <c r="AT162" s="23" t="s">
        <v>522</v>
      </c>
      <c r="AU162" s="64">
        <v>7068019</v>
      </c>
      <c r="AV162" s="99">
        <v>1</v>
      </c>
      <c r="AW162" s="102">
        <v>299577.76</v>
      </c>
      <c r="AX162" s="29" t="s">
        <v>701</v>
      </c>
      <c r="AY162" s="29"/>
      <c r="AZ162" s="25" t="s">
        <v>1179</v>
      </c>
      <c r="BB162" t="s">
        <v>6983</v>
      </c>
      <c r="BC162" s="105">
        <f t="shared" si="27"/>
        <v>299577.76</v>
      </c>
      <c r="BD162" s="116">
        <v>43709</v>
      </c>
      <c r="BE162" s="141" t="s">
        <v>8477</v>
      </c>
      <c r="BF162">
        <f>MATCH(BE162,'Cat-4'!$A:$A,0)</f>
        <v>722</v>
      </c>
      <c r="BG162">
        <f>MATCH(BD162,'Cat-4'!$1:$1,0)</f>
        <v>93</v>
      </c>
      <c r="BH162">
        <f>INDEX('Cat-4'!$1:$1048576,'NSS + ACT'!BF162,'NSS + ACT'!BG162)</f>
        <v>113.9</v>
      </c>
      <c r="BI162">
        <f>MATCH($BI$1,'Cat-4'!$1:$1,0)</f>
        <v>153</v>
      </c>
      <c r="BJ162">
        <f>INDEX('Cat-4'!$1:$1048576,'NSS + ACT'!BF162,'NSS + ACT'!BI162)</f>
        <v>130.80000000000001</v>
      </c>
      <c r="BK162" s="126">
        <f t="shared" si="29"/>
        <v>1.1483757682177349</v>
      </c>
      <c r="BL162">
        <f t="shared" si="30"/>
        <v>1931</v>
      </c>
      <c r="BM162" s="126">
        <f t="shared" si="31"/>
        <v>64.36666666666666</v>
      </c>
      <c r="BN162" s="126" t="s">
        <v>8785</v>
      </c>
      <c r="BO162" s="126">
        <f>MATCH(BB162,Sheet3!$D$4:$D$8,0)</f>
        <v>2</v>
      </c>
      <c r="BP162" s="126">
        <f>MATCH(BN162,Sheet3!$E$4:$H$4,0)</f>
        <v>4</v>
      </c>
      <c r="BQ162" s="132">
        <f>INDEX(Sheet3!$D$4:$H$8,'NSS + ACT'!BO162,'NSS + ACT'!BP162)</f>
        <v>0.1</v>
      </c>
      <c r="BR162" s="105">
        <f t="shared" si="32"/>
        <v>344027.84028094821</v>
      </c>
      <c r="BS162" s="162">
        <f t="shared" si="33"/>
        <v>0.1</v>
      </c>
      <c r="BT162" s="105">
        <f t="shared" si="34"/>
        <v>309625.05625285342</v>
      </c>
    </row>
    <row r="163" spans="1:72">
      <c r="A163" s="18">
        <f t="shared" si="25"/>
        <v>160</v>
      </c>
      <c r="B163" s="33"/>
      <c r="C163" s="39"/>
      <c r="D163" s="22" t="s">
        <v>649</v>
      </c>
      <c r="E163" s="22" t="s">
        <v>653</v>
      </c>
      <c r="F163" s="108">
        <v>1</v>
      </c>
      <c r="G163" s="23" t="s">
        <v>49</v>
      </c>
      <c r="H163" s="24">
        <v>292573.19</v>
      </c>
      <c r="I163" s="24"/>
      <c r="J163" s="101">
        <f>+H163</f>
        <v>292573.19</v>
      </c>
      <c r="K163" s="23">
        <v>85389000</v>
      </c>
      <c r="L163" s="26">
        <v>7.4999999999999997E-2</v>
      </c>
      <c r="M163" s="38"/>
      <c r="N163" s="49"/>
      <c r="O163" s="38"/>
      <c r="P163" s="26">
        <v>0.1</v>
      </c>
      <c r="Q163" s="38"/>
      <c r="R163" s="26">
        <v>0.18</v>
      </c>
      <c r="S163" s="23" t="s">
        <v>654</v>
      </c>
      <c r="T163" s="25">
        <f>J163*L163</f>
        <v>21942.989249999999</v>
      </c>
      <c r="U163" s="52"/>
      <c r="V163" s="25">
        <f>T163*P163</f>
        <v>2194.2989250000001</v>
      </c>
      <c r="W163" s="25">
        <f>(J163+T163+V163)*R163</f>
        <v>57007.886071499997</v>
      </c>
      <c r="X163" s="25">
        <f>T163+V163+W163</f>
        <v>81145.174246499999</v>
      </c>
      <c r="Y163" s="23" t="s">
        <v>609</v>
      </c>
      <c r="Z163" s="23" t="s">
        <v>655</v>
      </c>
      <c r="AA163" s="23" t="s">
        <v>656</v>
      </c>
      <c r="AB163" s="33" t="e">
        <v>#N/A</v>
      </c>
      <c r="AC163" s="33" t="e">
        <v>#N/A</v>
      </c>
      <c r="AD163" s="48" t="e">
        <v>#N/A</v>
      </c>
      <c r="AE163" s="39" t="e">
        <v>#N/A</v>
      </c>
      <c r="AF163" s="53" t="e">
        <v>#N/A</v>
      </c>
      <c r="AG163" s="53" t="e">
        <v>#N/A</v>
      </c>
      <c r="AH163" s="39" t="e">
        <v>#N/A</v>
      </c>
      <c r="AI163" s="23" t="s">
        <v>385</v>
      </c>
      <c r="AJ163" s="54"/>
      <c r="AK163" s="55"/>
      <c r="AL163" s="56"/>
      <c r="AM163" s="57"/>
      <c r="AN163" s="33"/>
      <c r="AO163" s="48"/>
      <c r="AP163" s="23">
        <v>2000</v>
      </c>
      <c r="AQ163" s="23" t="s">
        <v>52</v>
      </c>
      <c r="AR163" s="23" t="s">
        <v>656</v>
      </c>
      <c r="AS163" s="38" t="s">
        <v>518</v>
      </c>
      <c r="AT163" s="23"/>
      <c r="AU163" s="23">
        <v>12432023</v>
      </c>
      <c r="AV163" s="99">
        <v>1</v>
      </c>
      <c r="AW163" s="101">
        <v>292573.19</v>
      </c>
      <c r="AX163" s="29" t="s">
        <v>606</v>
      </c>
      <c r="AY163" s="29" t="s">
        <v>691</v>
      </c>
      <c r="AZ163" s="21"/>
      <c r="BB163" s="115" t="s">
        <v>6983</v>
      </c>
      <c r="BC163" s="105">
        <f t="shared" si="27"/>
        <v>292573.19</v>
      </c>
      <c r="BD163" s="116">
        <v>43709</v>
      </c>
      <c r="BE163" s="141" t="s">
        <v>8477</v>
      </c>
      <c r="BF163">
        <f>MATCH(BE163,'Cat-4'!$A:$A,0)</f>
        <v>722</v>
      </c>
      <c r="BG163">
        <f>MATCH(BD163,'Cat-4'!$1:$1,0)</f>
        <v>93</v>
      </c>
      <c r="BH163">
        <f>INDEX('Cat-4'!$1:$1048576,'NSS + ACT'!BF163,'NSS + ACT'!BG163)</f>
        <v>113.9</v>
      </c>
      <c r="BI163">
        <f>MATCH($BI$1,'Cat-4'!$1:$1,0)</f>
        <v>153</v>
      </c>
      <c r="BJ163">
        <f>INDEX('Cat-4'!$1:$1048576,'NSS + ACT'!BF163,'NSS + ACT'!BI163)</f>
        <v>130.80000000000001</v>
      </c>
      <c r="BK163" s="126">
        <f t="shared" si="29"/>
        <v>1.1483757682177349</v>
      </c>
      <c r="BL163">
        <f t="shared" si="30"/>
        <v>1931</v>
      </c>
      <c r="BM163" s="126">
        <f t="shared" si="31"/>
        <v>64.36666666666666</v>
      </c>
      <c r="BN163" s="126" t="s">
        <v>8785</v>
      </c>
      <c r="BO163" s="126">
        <f>MATCH(BB163,Sheet3!$D$4:$D$8,0)</f>
        <v>2</v>
      </c>
      <c r="BP163" s="126">
        <f>MATCH(BN163,Sheet3!$E$4:$H$4,0)</f>
        <v>4</v>
      </c>
      <c r="BQ163" s="132">
        <f>INDEX(Sheet3!$D$4:$H$8,'NSS + ACT'!BO163,'NSS + ACT'!BP163)</f>
        <v>0.1</v>
      </c>
      <c r="BR163" s="105">
        <f t="shared" si="32"/>
        <v>335983.96182616334</v>
      </c>
      <c r="BS163" s="162">
        <f t="shared" si="33"/>
        <v>0.1</v>
      </c>
      <c r="BT163" s="105">
        <f t="shared" si="34"/>
        <v>302385.56564354704</v>
      </c>
    </row>
    <row r="164" spans="1:72">
      <c r="A164" s="18">
        <f t="shared" si="25"/>
        <v>161</v>
      </c>
      <c r="B164" s="33"/>
      <c r="C164" s="39"/>
      <c r="D164" s="22" t="s">
        <v>227</v>
      </c>
      <c r="E164" s="22" t="s">
        <v>6675</v>
      </c>
      <c r="F164" s="113">
        <v>2</v>
      </c>
      <c r="G164" s="23" t="s">
        <v>49</v>
      </c>
      <c r="H164" s="24">
        <v>146189</v>
      </c>
      <c r="I164" s="30"/>
      <c r="J164" s="101">
        <v>292378</v>
      </c>
      <c r="K164" s="23">
        <v>84135090</v>
      </c>
      <c r="L164" s="26">
        <v>7.4999999999999997E-2</v>
      </c>
      <c r="M164" s="23"/>
      <c r="N164" s="49"/>
      <c r="O164" s="38"/>
      <c r="P164" s="26">
        <v>0.1</v>
      </c>
      <c r="Q164" s="38"/>
      <c r="R164" s="26">
        <v>0.18</v>
      </c>
      <c r="S164" s="23" t="s">
        <v>2931</v>
      </c>
      <c r="T164" s="94">
        <v>21928.35</v>
      </c>
      <c r="U164" s="94">
        <v>0</v>
      </c>
      <c r="V164" s="94">
        <v>2192.835</v>
      </c>
      <c r="W164" s="94">
        <v>56969.853299999995</v>
      </c>
      <c r="X164" s="52">
        <v>81091.038299999986</v>
      </c>
      <c r="Y164" s="23" t="s">
        <v>6636</v>
      </c>
      <c r="Z164" s="23" t="s">
        <v>6676</v>
      </c>
      <c r="AA164" s="23" t="s">
        <v>6676</v>
      </c>
      <c r="AB164" s="33">
        <v>291604479390</v>
      </c>
      <c r="AC164" s="23" t="s">
        <v>6665</v>
      </c>
      <c r="AD164" s="48">
        <v>42639</v>
      </c>
      <c r="AE164" s="39">
        <v>42628</v>
      </c>
      <c r="AF164" s="33" t="e">
        <v>#N/A</v>
      </c>
      <c r="AG164" s="23" t="e">
        <v>#N/A</v>
      </c>
      <c r="AH164" s="39" t="e">
        <v>#N/A</v>
      </c>
      <c r="AI164" s="23" t="s">
        <v>51</v>
      </c>
      <c r="AJ164" s="65"/>
      <c r="AK164" s="57"/>
      <c r="AL164" s="56"/>
      <c r="AM164" s="52"/>
      <c r="AN164" s="23"/>
      <c r="AO164" s="38"/>
      <c r="AP164" s="23">
        <v>2000</v>
      </c>
      <c r="AQ164" s="23" t="s">
        <v>64</v>
      </c>
      <c r="AR164" s="23" t="s">
        <v>6677</v>
      </c>
      <c r="AS164" s="95" t="s">
        <v>53</v>
      </c>
      <c r="AT164" s="23" t="s">
        <v>519</v>
      </c>
      <c r="AU164" s="23" t="s">
        <v>228</v>
      </c>
      <c r="AV164" s="99">
        <v>2</v>
      </c>
      <c r="AW164" s="101">
        <v>292378</v>
      </c>
      <c r="AX164" s="29" t="s">
        <v>6494</v>
      </c>
      <c r="AY164" s="29"/>
      <c r="AZ164" s="21"/>
      <c r="BA164">
        <f>$BA$2-AE164</f>
        <v>3010</v>
      </c>
      <c r="BB164" t="s">
        <v>6983</v>
      </c>
      <c r="BC164" s="105">
        <f t="shared" si="27"/>
        <v>146189</v>
      </c>
      <c r="BD164" s="116">
        <f t="shared" si="28"/>
        <v>42614</v>
      </c>
      <c r="BE164" s="141" t="s">
        <v>8477</v>
      </c>
      <c r="BF164">
        <f>MATCH(BE164,'Cat-4'!$A:$A,0)</f>
        <v>722</v>
      </c>
      <c r="BG164">
        <f>MATCH(BD164,'Cat-4'!$1:$1,0)</f>
        <v>57</v>
      </c>
      <c r="BH164">
        <f>INDEX('Cat-4'!$1:$1048576,'NSS + ACT'!BF164,'NSS + ACT'!BG164)</f>
        <v>107.4</v>
      </c>
      <c r="BI164">
        <f>MATCH($BI$1,'Cat-4'!$1:$1,0)</f>
        <v>153</v>
      </c>
      <c r="BJ164">
        <f>INDEX('Cat-4'!$1:$1048576,'NSS + ACT'!BF164,'NSS + ACT'!BI164)</f>
        <v>130.80000000000001</v>
      </c>
      <c r="BK164" s="126">
        <f t="shared" si="29"/>
        <v>1.217877094972067</v>
      </c>
      <c r="BL164">
        <f t="shared" si="30"/>
        <v>3026</v>
      </c>
      <c r="BM164" s="126">
        <f t="shared" si="31"/>
        <v>100.86666666666666</v>
      </c>
      <c r="BN164" s="126" t="s">
        <v>8785</v>
      </c>
      <c r="BO164" s="126">
        <f>MATCH(BB164,Sheet3!$D$4:$D$8,0)</f>
        <v>2</v>
      </c>
      <c r="BP164" s="126">
        <f>MATCH(BN164,Sheet3!$E$4:$H$4,0)</f>
        <v>4</v>
      </c>
      <c r="BQ164" s="132">
        <f>INDEX(Sheet3!$D$4:$H$8,'NSS + ACT'!BO164,'NSS + ACT'!BP164)</f>
        <v>0.1</v>
      </c>
      <c r="BR164" s="105">
        <f t="shared" si="32"/>
        <v>356080.46927374299</v>
      </c>
      <c r="BS164" s="162">
        <f t="shared" si="33"/>
        <v>0.1</v>
      </c>
      <c r="BT164" s="105">
        <f t="shared" si="34"/>
        <v>320472.42234636872</v>
      </c>
    </row>
    <row r="165" spans="1:72">
      <c r="A165" s="18">
        <f t="shared" si="25"/>
        <v>162</v>
      </c>
      <c r="B165" s="61">
        <v>171801082633</v>
      </c>
      <c r="C165" s="39">
        <v>43217</v>
      </c>
      <c r="D165" s="22" t="s">
        <v>636</v>
      </c>
      <c r="E165" s="22" t="s">
        <v>1183</v>
      </c>
      <c r="F165" s="110">
        <v>2</v>
      </c>
      <c r="G165" s="23" t="s">
        <v>119</v>
      </c>
      <c r="H165" s="52">
        <v>146044.25</v>
      </c>
      <c r="I165" s="30"/>
      <c r="J165" s="109">
        <v>292088.5</v>
      </c>
      <c r="K165" s="23">
        <v>85049090</v>
      </c>
      <c r="L165" s="26">
        <v>0.15</v>
      </c>
      <c r="M165" s="40">
        <v>0</v>
      </c>
      <c r="N165" s="62">
        <v>0</v>
      </c>
      <c r="O165" s="52">
        <v>0</v>
      </c>
      <c r="P165" s="26">
        <v>0.1</v>
      </c>
      <c r="Q165" s="52">
        <v>0</v>
      </c>
      <c r="R165" s="63">
        <v>0.18</v>
      </c>
      <c r="S165" s="23" t="s">
        <v>969</v>
      </c>
      <c r="T165" s="52">
        <v>43813.275000000001</v>
      </c>
      <c r="U165" s="52">
        <v>0</v>
      </c>
      <c r="V165" s="52">
        <v>4381.3275000000003</v>
      </c>
      <c r="W165" s="52">
        <v>61250.958450000006</v>
      </c>
      <c r="X165" s="52">
        <v>109445.56095000001</v>
      </c>
      <c r="Y165" s="23" t="s">
        <v>1160</v>
      </c>
      <c r="Z165" s="23" t="s">
        <v>1184</v>
      </c>
      <c r="AA165" s="23" t="s">
        <v>1185</v>
      </c>
      <c r="AB165" s="33" t="e">
        <v>#N/A</v>
      </c>
      <c r="AC165" s="33" t="e">
        <v>#N/A</v>
      </c>
      <c r="AD165" s="48" t="e">
        <v>#N/A</v>
      </c>
      <c r="AE165" s="39" t="e">
        <v>#N/A</v>
      </c>
      <c r="AF165" s="53">
        <v>171801082633</v>
      </c>
      <c r="AG165" s="53" t="s">
        <v>990</v>
      </c>
      <c r="AH165" s="39">
        <v>43217</v>
      </c>
      <c r="AI165" s="23" t="s">
        <v>385</v>
      </c>
      <c r="AJ165" s="54"/>
      <c r="AK165" s="55"/>
      <c r="AL165" s="56"/>
      <c r="AM165" s="57"/>
      <c r="AN165" s="33"/>
      <c r="AO165" s="48"/>
      <c r="AP165" s="23">
        <v>2000</v>
      </c>
      <c r="AQ165" s="23" t="s">
        <v>64</v>
      </c>
      <c r="AR165" s="23" t="s">
        <v>1185</v>
      </c>
      <c r="AS165" s="38" t="s">
        <v>53</v>
      </c>
      <c r="AT165" s="23" t="s">
        <v>522</v>
      </c>
      <c r="AU165" s="64">
        <v>7068019</v>
      </c>
      <c r="AV165" s="99">
        <v>2</v>
      </c>
      <c r="AW165" s="102">
        <v>292088.5</v>
      </c>
      <c r="AX165" s="29" t="s">
        <v>701</v>
      </c>
      <c r="AY165" s="29"/>
      <c r="AZ165" s="25" t="s">
        <v>1179</v>
      </c>
      <c r="BB165" s="115" t="s">
        <v>6987</v>
      </c>
      <c r="BC165" s="105">
        <f t="shared" si="27"/>
        <v>146044.25</v>
      </c>
      <c r="BD165" s="116">
        <v>43709</v>
      </c>
      <c r="BE165" s="141" t="s">
        <v>8366</v>
      </c>
      <c r="BF165">
        <f>MATCH(BE165,'Cat-4'!$A:$A,0)</f>
        <v>666</v>
      </c>
      <c r="BG165">
        <f>MATCH(BD165,'Cat-4'!$1:$1,0)</f>
        <v>93</v>
      </c>
      <c r="BH165">
        <f>INDEX('Cat-4'!$1:$1048576,'NSS + ACT'!BF165,'NSS + ACT'!BG165)</f>
        <v>110.5</v>
      </c>
      <c r="BI165">
        <f>MATCH($BI$1,'Cat-4'!$1:$1,0)</f>
        <v>153</v>
      </c>
      <c r="BJ165">
        <f>INDEX('Cat-4'!$1:$1048576,'NSS + ACT'!BF165,'NSS + ACT'!BI165)</f>
        <v>133.4</v>
      </c>
      <c r="BK165" s="126">
        <f t="shared" si="29"/>
        <v>1.207239819004525</v>
      </c>
      <c r="BL165">
        <f t="shared" si="30"/>
        <v>1931</v>
      </c>
      <c r="BM165" s="126">
        <f t="shared" si="31"/>
        <v>64.36666666666666</v>
      </c>
      <c r="BN165" s="126" t="s">
        <v>8785</v>
      </c>
      <c r="BO165" s="126">
        <f>MATCH(BB165,Sheet3!$D$4:$D$8,0)</f>
        <v>4</v>
      </c>
      <c r="BP165" s="126">
        <f>MATCH(BN165,Sheet3!$E$4:$H$4,0)</f>
        <v>4</v>
      </c>
      <c r="BQ165" s="132">
        <f>INDEX(Sheet3!$D$4:$H$8,'NSS + ACT'!BO165,'NSS + ACT'!BP165)</f>
        <v>0.2</v>
      </c>
      <c r="BR165" s="105">
        <f t="shared" si="32"/>
        <v>352620.86787330318</v>
      </c>
      <c r="BS165" s="162">
        <f t="shared" si="33"/>
        <v>0.2</v>
      </c>
      <c r="BT165" s="105">
        <f t="shared" si="34"/>
        <v>282096.69429864257</v>
      </c>
    </row>
    <row r="166" spans="1:72">
      <c r="A166" s="18">
        <f t="shared" si="25"/>
        <v>163</v>
      </c>
      <c r="B166" s="61">
        <v>291911030073</v>
      </c>
      <c r="C166" s="39">
        <v>43788</v>
      </c>
      <c r="D166" s="22" t="s">
        <v>143</v>
      </c>
      <c r="E166" s="22" t="s">
        <v>3741</v>
      </c>
      <c r="F166" s="110">
        <v>9</v>
      </c>
      <c r="G166" s="23" t="s">
        <v>49</v>
      </c>
      <c r="H166" s="52">
        <v>32360.51666666667</v>
      </c>
      <c r="I166" s="30"/>
      <c r="J166" s="109">
        <v>291244.65000000002</v>
      </c>
      <c r="K166" s="23">
        <v>84819090</v>
      </c>
      <c r="L166" s="26">
        <v>7.4999999999999997E-2</v>
      </c>
      <c r="M166" s="40">
        <v>0</v>
      </c>
      <c r="N166" s="62">
        <v>0</v>
      </c>
      <c r="O166" s="52">
        <v>0</v>
      </c>
      <c r="P166" s="26">
        <v>0.1</v>
      </c>
      <c r="Q166" s="52">
        <v>0</v>
      </c>
      <c r="R166" s="63">
        <v>0.18</v>
      </c>
      <c r="S166" s="23" t="s">
        <v>849</v>
      </c>
      <c r="T166" s="52">
        <v>21843.348750000001</v>
      </c>
      <c r="U166" s="52">
        <v>0</v>
      </c>
      <c r="V166" s="52">
        <v>2184.334875</v>
      </c>
      <c r="W166" s="52">
        <v>56749.020052500004</v>
      </c>
      <c r="X166" s="52">
        <v>80776.703677500002</v>
      </c>
      <c r="Y166" s="23" t="s">
        <v>3695</v>
      </c>
      <c r="Z166" s="23" t="s">
        <v>3742</v>
      </c>
      <c r="AA166" s="23" t="s">
        <v>3743</v>
      </c>
      <c r="AB166" s="33">
        <v>291911030073</v>
      </c>
      <c r="AC166" s="33" t="s">
        <v>1263</v>
      </c>
      <c r="AD166" s="39">
        <v>43788</v>
      </c>
      <c r="AE166" s="39">
        <v>43781</v>
      </c>
      <c r="AF166" s="53" t="e">
        <v>#N/A</v>
      </c>
      <c r="AG166" s="53" t="e">
        <v>#N/A</v>
      </c>
      <c r="AH166" s="39" t="e">
        <v>#N/A</v>
      </c>
      <c r="AI166" s="23" t="s">
        <v>51</v>
      </c>
      <c r="AJ166" s="59"/>
      <c r="AK166" s="59"/>
      <c r="AL166" s="48"/>
      <c r="AM166" s="60"/>
      <c r="AN166" s="33"/>
      <c r="AO166" s="48"/>
      <c r="AP166" s="23">
        <v>2000</v>
      </c>
      <c r="AQ166" s="23" t="s">
        <v>52</v>
      </c>
      <c r="AR166" s="23" t="s">
        <v>3743</v>
      </c>
      <c r="AS166" s="38" t="s">
        <v>53</v>
      </c>
      <c r="AT166" s="23"/>
      <c r="AU166" s="64">
        <v>947051</v>
      </c>
      <c r="AV166" s="99">
        <v>9</v>
      </c>
      <c r="AW166" s="102">
        <v>291244.65000000002</v>
      </c>
      <c r="AX166" s="29" t="s">
        <v>701</v>
      </c>
      <c r="AY166" s="29"/>
      <c r="AZ166" s="25"/>
      <c r="BA166">
        <f t="shared" ref="BA166:BA174" si="35">$BA$2-AE166</f>
        <v>1857</v>
      </c>
      <c r="BB166" s="115" t="s">
        <v>6983</v>
      </c>
      <c r="BC166" s="105">
        <f t="shared" si="27"/>
        <v>32360.51666666667</v>
      </c>
      <c r="BD166" s="116">
        <f t="shared" si="28"/>
        <v>43770</v>
      </c>
      <c r="BE166" s="141" t="s">
        <v>8477</v>
      </c>
      <c r="BF166">
        <f>MATCH(BE166,'Cat-4'!$A:$A,0)</f>
        <v>722</v>
      </c>
      <c r="BG166">
        <f>MATCH(BD166,'Cat-4'!$1:$1,0)</f>
        <v>95</v>
      </c>
      <c r="BH166">
        <f>INDEX('Cat-4'!$1:$1048576,'NSS + ACT'!BF166,'NSS + ACT'!BG166)</f>
        <v>112.8</v>
      </c>
      <c r="BI166">
        <f>MATCH($BI$1,'Cat-4'!$1:$1,0)</f>
        <v>153</v>
      </c>
      <c r="BJ166">
        <f>INDEX('Cat-4'!$1:$1048576,'NSS + ACT'!BF166,'NSS + ACT'!BI166)</f>
        <v>130.80000000000001</v>
      </c>
      <c r="BK166" s="126">
        <f t="shared" si="29"/>
        <v>1.1595744680851066</v>
      </c>
      <c r="BL166">
        <f t="shared" si="30"/>
        <v>1870</v>
      </c>
      <c r="BM166" s="126">
        <f t="shared" si="31"/>
        <v>62.333333333333336</v>
      </c>
      <c r="BN166" s="126" t="s">
        <v>8785</v>
      </c>
      <c r="BO166" s="126">
        <f>MATCH(BB166,Sheet3!$D$4:$D$8,0)</f>
        <v>2</v>
      </c>
      <c r="BP166" s="126">
        <f>MATCH(BN166,Sheet3!$E$4:$H$4,0)</f>
        <v>4</v>
      </c>
      <c r="BQ166" s="132">
        <f>INDEX(Sheet3!$D$4:$H$8,'NSS + ACT'!BO166,'NSS + ACT'!BP166)</f>
        <v>0.1</v>
      </c>
      <c r="BR166" s="105">
        <f t="shared" si="32"/>
        <v>337719.86010638304</v>
      </c>
      <c r="BS166" s="162">
        <f t="shared" si="33"/>
        <v>0.1</v>
      </c>
      <c r="BT166" s="105">
        <f t="shared" si="34"/>
        <v>303947.87409574474</v>
      </c>
    </row>
    <row r="167" spans="1:72">
      <c r="A167" s="18">
        <f t="shared" si="25"/>
        <v>164</v>
      </c>
      <c r="B167" s="61">
        <v>171800804044</v>
      </c>
      <c r="C167" s="39">
        <v>43192</v>
      </c>
      <c r="D167" s="22" t="s">
        <v>1368</v>
      </c>
      <c r="E167" s="22" t="s">
        <v>1369</v>
      </c>
      <c r="F167" s="110">
        <v>1</v>
      </c>
      <c r="G167" s="23" t="s">
        <v>75</v>
      </c>
      <c r="H167" s="52">
        <v>505781.9</v>
      </c>
      <c r="I167" s="30"/>
      <c r="J167" s="109">
        <v>505781.9</v>
      </c>
      <c r="K167" s="23" t="s">
        <v>1370</v>
      </c>
      <c r="L167" s="26">
        <v>0.15</v>
      </c>
      <c r="M167" s="40" t="s">
        <v>1371</v>
      </c>
      <c r="N167" s="62">
        <v>0</v>
      </c>
      <c r="O167" s="52">
        <v>0</v>
      </c>
      <c r="P167" s="26">
        <v>0.1</v>
      </c>
      <c r="Q167" s="52">
        <v>0</v>
      </c>
      <c r="R167" s="63">
        <v>0.18</v>
      </c>
      <c r="S167" s="23" t="s">
        <v>1372</v>
      </c>
      <c r="T167" s="52">
        <v>75867.285000000003</v>
      </c>
      <c r="U167" s="52">
        <v>0</v>
      </c>
      <c r="V167" s="52">
        <v>7586.7285000000011</v>
      </c>
      <c r="W167" s="52">
        <v>106062.46443000001</v>
      </c>
      <c r="X167" s="52">
        <v>189516.47792999999</v>
      </c>
      <c r="Y167" s="23" t="s">
        <v>1335</v>
      </c>
      <c r="Z167" s="23" t="s">
        <v>1376</v>
      </c>
      <c r="AA167" s="23" t="s">
        <v>1374</v>
      </c>
      <c r="AB167" s="33" t="e">
        <v>#N/A</v>
      </c>
      <c r="AC167" s="33" t="e">
        <v>#N/A</v>
      </c>
      <c r="AD167" s="48" t="e">
        <v>#N/A</v>
      </c>
      <c r="AE167" s="39">
        <v>43180</v>
      </c>
      <c r="AF167" s="53">
        <v>171800804044</v>
      </c>
      <c r="AG167" s="53" t="s">
        <v>1377</v>
      </c>
      <c r="AH167" s="39">
        <v>43192</v>
      </c>
      <c r="AI167" s="23" t="s">
        <v>385</v>
      </c>
      <c r="AJ167" s="54"/>
      <c r="AK167" s="55"/>
      <c r="AL167" s="56"/>
      <c r="AM167" s="57"/>
      <c r="AN167" s="33"/>
      <c r="AO167" s="48"/>
      <c r="AP167" s="23">
        <v>2000</v>
      </c>
      <c r="AQ167" s="23" t="s">
        <v>64</v>
      </c>
      <c r="AR167" s="23" t="s">
        <v>1374</v>
      </c>
      <c r="AS167" s="38" t="s">
        <v>53</v>
      </c>
      <c r="AT167" s="23" t="s">
        <v>522</v>
      </c>
      <c r="AU167" s="64">
        <v>1127201</v>
      </c>
      <c r="AV167" s="99">
        <v>1</v>
      </c>
      <c r="AW167" s="102">
        <v>290769.489999999</v>
      </c>
      <c r="AX167" s="29" t="s">
        <v>701</v>
      </c>
      <c r="AY167" s="29"/>
      <c r="AZ167" s="25">
        <v>1</v>
      </c>
      <c r="BA167">
        <f t="shared" si="35"/>
        <v>2458</v>
      </c>
      <c r="BB167" s="115" t="s">
        <v>6987</v>
      </c>
      <c r="BC167" s="105">
        <f t="shared" si="27"/>
        <v>290769.489999999</v>
      </c>
      <c r="BD167" s="116">
        <f t="shared" si="28"/>
        <v>43160</v>
      </c>
      <c r="BE167" s="141" t="s">
        <v>8366</v>
      </c>
      <c r="BF167">
        <f>MATCH(BE167,'Cat-4'!$A:$A,0)</f>
        <v>666</v>
      </c>
      <c r="BG167">
        <f>MATCH(BD167,'Cat-4'!$1:$1,0)</f>
        <v>75</v>
      </c>
      <c r="BH167">
        <f>INDEX('Cat-4'!$1:$1048576,'NSS + ACT'!BF167,'NSS + ACT'!BG167)</f>
        <v>110.1</v>
      </c>
      <c r="BI167">
        <f>MATCH($BI$1,'Cat-4'!$1:$1,0)</f>
        <v>153</v>
      </c>
      <c r="BJ167">
        <f>INDEX('Cat-4'!$1:$1048576,'NSS + ACT'!BF167,'NSS + ACT'!BI167)</f>
        <v>133.4</v>
      </c>
      <c r="BK167" s="126">
        <f t="shared" si="29"/>
        <v>1.2116257947320619</v>
      </c>
      <c r="BL167">
        <f t="shared" si="30"/>
        <v>2480</v>
      </c>
      <c r="BM167" s="126">
        <f t="shared" si="31"/>
        <v>82.666666666666671</v>
      </c>
      <c r="BN167" s="126" t="s">
        <v>8785</v>
      </c>
      <c r="BO167" s="126">
        <f>MATCH(BB167,Sheet3!$D$4:$D$8,0)</f>
        <v>4</v>
      </c>
      <c r="BP167" s="126">
        <f>MATCH(BN167,Sheet3!$E$4:$H$4,0)</f>
        <v>4</v>
      </c>
      <c r="BQ167" s="132">
        <f>INDEX(Sheet3!$D$4:$H$8,'NSS + ACT'!BO167,'NSS + ACT'!BP167)</f>
        <v>0.2</v>
      </c>
      <c r="BR167" s="105">
        <f t="shared" si="32"/>
        <v>352303.81440508511</v>
      </c>
      <c r="BS167" s="162">
        <f t="shared" si="33"/>
        <v>0.2</v>
      </c>
      <c r="BT167" s="105">
        <f t="shared" si="34"/>
        <v>281843.05152406811</v>
      </c>
    </row>
    <row r="168" spans="1:72">
      <c r="A168" s="18">
        <f t="shared" si="25"/>
        <v>165</v>
      </c>
      <c r="B168" s="61">
        <v>292207727932</v>
      </c>
      <c r="C168" s="39">
        <v>44768</v>
      </c>
      <c r="D168" s="22" t="s">
        <v>57</v>
      </c>
      <c r="E168" s="22" t="s">
        <v>3229</v>
      </c>
      <c r="F168" s="110">
        <v>2</v>
      </c>
      <c r="G168" s="23" t="s">
        <v>119</v>
      </c>
      <c r="H168" s="52">
        <v>144055</v>
      </c>
      <c r="I168" s="30"/>
      <c r="J168" s="109">
        <v>288110</v>
      </c>
      <c r="K168" s="23">
        <v>40169320</v>
      </c>
      <c r="L168" s="26">
        <v>0.1</v>
      </c>
      <c r="M168" s="40">
        <v>0</v>
      </c>
      <c r="N168" s="62">
        <v>0</v>
      </c>
      <c r="O168" s="52">
        <v>0</v>
      </c>
      <c r="P168" s="26">
        <v>0.1</v>
      </c>
      <c r="Q168" s="52">
        <v>0</v>
      </c>
      <c r="R168" s="63">
        <v>0.18</v>
      </c>
      <c r="S168" s="23" t="s">
        <v>906</v>
      </c>
      <c r="T168" s="52">
        <v>28811</v>
      </c>
      <c r="U168" s="52">
        <v>0</v>
      </c>
      <c r="V168" s="52">
        <v>2881.1000000000004</v>
      </c>
      <c r="W168" s="52">
        <v>57564.377999999997</v>
      </c>
      <c r="X168" s="52">
        <v>89256.478000000003</v>
      </c>
      <c r="Y168" s="23" t="s">
        <v>3182</v>
      </c>
      <c r="Z168" s="23" t="s">
        <v>3230</v>
      </c>
      <c r="AA168" s="23" t="s">
        <v>3231</v>
      </c>
      <c r="AB168" s="33">
        <v>292207727932</v>
      </c>
      <c r="AC168" s="33" t="s">
        <v>3232</v>
      </c>
      <c r="AD168" s="48">
        <v>44768</v>
      </c>
      <c r="AE168" s="39">
        <v>44767</v>
      </c>
      <c r="AF168" s="53" t="e">
        <v>#N/A</v>
      </c>
      <c r="AG168" s="53" t="e">
        <v>#N/A</v>
      </c>
      <c r="AH168" s="39" t="e">
        <v>#N/A</v>
      </c>
      <c r="AI168" s="23" t="s">
        <v>51</v>
      </c>
      <c r="AJ168" s="54"/>
      <c r="AK168" s="55"/>
      <c r="AL168" s="56"/>
      <c r="AM168" s="57"/>
      <c r="AN168" s="33"/>
      <c r="AO168" s="48"/>
      <c r="AP168" s="23">
        <v>2000</v>
      </c>
      <c r="AQ168" s="23" t="s">
        <v>52</v>
      </c>
      <c r="AR168" s="23" t="s">
        <v>3231</v>
      </c>
      <c r="AS168" s="38" t="s">
        <v>53</v>
      </c>
      <c r="AT168" s="23"/>
      <c r="AU168" s="64">
        <v>9611020449</v>
      </c>
      <c r="AV168" s="99">
        <v>2</v>
      </c>
      <c r="AW168" s="102">
        <v>288110</v>
      </c>
      <c r="AX168" s="29" t="s">
        <v>701</v>
      </c>
      <c r="AY168" s="29"/>
      <c r="AZ168" s="25">
        <v>1</v>
      </c>
      <c r="BA168">
        <f t="shared" si="35"/>
        <v>871</v>
      </c>
      <c r="BB168" s="115" t="s">
        <v>6983</v>
      </c>
      <c r="BC168" s="105">
        <f t="shared" si="27"/>
        <v>144055</v>
      </c>
      <c r="BD168" s="116">
        <f t="shared" si="28"/>
        <v>44743</v>
      </c>
      <c r="BE168" s="141" t="s">
        <v>8477</v>
      </c>
      <c r="BF168">
        <f>MATCH(BE168,'Cat-4'!$A:$A,0)</f>
        <v>722</v>
      </c>
      <c r="BG168">
        <f>MATCH(BD168,'Cat-4'!$1:$1,0)</f>
        <v>127</v>
      </c>
      <c r="BH168">
        <f>INDEX('Cat-4'!$1:$1048576,'NSS + ACT'!BF168,'NSS + ACT'!BG168)</f>
        <v>125.8</v>
      </c>
      <c r="BI168">
        <f>MATCH($BI$1,'Cat-4'!$1:$1,0)</f>
        <v>153</v>
      </c>
      <c r="BJ168">
        <f>INDEX('Cat-4'!$1:$1048576,'NSS + ACT'!BF168,'NSS + ACT'!BI168)</f>
        <v>130.80000000000001</v>
      </c>
      <c r="BK168" s="126">
        <f t="shared" si="29"/>
        <v>1.0397456279809223</v>
      </c>
      <c r="BL168">
        <f t="shared" si="30"/>
        <v>897</v>
      </c>
      <c r="BM168" s="126">
        <f t="shared" si="31"/>
        <v>29.9</v>
      </c>
      <c r="BN168" s="126" t="s">
        <v>8785</v>
      </c>
      <c r="BO168" s="126">
        <f>MATCH(BB168,Sheet3!$D$4:$D$8,0)</f>
        <v>2</v>
      </c>
      <c r="BP168" s="126">
        <f>MATCH(BN168,Sheet3!$E$4:$H$4,0)</f>
        <v>4</v>
      </c>
      <c r="BQ168" s="132">
        <f>INDEX(Sheet3!$D$4:$H$8,'NSS + ACT'!BO168,'NSS + ACT'!BP168)</f>
        <v>0.1</v>
      </c>
      <c r="BR168" s="105">
        <f t="shared" si="32"/>
        <v>299561.11287758354</v>
      </c>
      <c r="BS168" s="162">
        <f t="shared" si="33"/>
        <v>0.1</v>
      </c>
      <c r="BT168" s="105">
        <f t="shared" si="34"/>
        <v>269605.0015898252</v>
      </c>
    </row>
    <row r="169" spans="1:72">
      <c r="A169" s="18">
        <f t="shared" si="25"/>
        <v>166</v>
      </c>
      <c r="B169" s="33"/>
      <c r="C169" s="39"/>
      <c r="D169" s="22" t="s">
        <v>462</v>
      </c>
      <c r="E169" s="22" t="s">
        <v>6741</v>
      </c>
      <c r="F169" s="113">
        <v>1</v>
      </c>
      <c r="G169" s="23" t="s">
        <v>49</v>
      </c>
      <c r="H169" s="24">
        <v>283716.97999999899</v>
      </c>
      <c r="I169" s="30"/>
      <c r="J169" s="101">
        <v>283716.97999999899</v>
      </c>
      <c r="K169" s="23">
        <v>85284900</v>
      </c>
      <c r="L169" s="26">
        <v>0.1</v>
      </c>
      <c r="M169" s="23"/>
      <c r="N169" s="49"/>
      <c r="O169" s="38"/>
      <c r="P169" s="26">
        <v>0.1</v>
      </c>
      <c r="Q169" s="38"/>
      <c r="R169" s="26">
        <v>0.18</v>
      </c>
      <c r="S169" s="23" t="s">
        <v>6742</v>
      </c>
      <c r="T169" s="94">
        <v>28371.697999999902</v>
      </c>
      <c r="U169" s="94">
        <v>0</v>
      </c>
      <c r="V169" s="94">
        <v>2837.1697999999906</v>
      </c>
      <c r="W169" s="94">
        <v>56686.652603999799</v>
      </c>
      <c r="X169" s="52">
        <v>87895.52040399969</v>
      </c>
      <c r="Y169" s="23" t="s">
        <v>6636</v>
      </c>
      <c r="Z169" s="23" t="s">
        <v>6743</v>
      </c>
      <c r="AA169" s="23" t="s">
        <v>6743</v>
      </c>
      <c r="AB169" s="33" t="e">
        <v>#N/A</v>
      </c>
      <c r="AC169" s="23" t="e">
        <v>#N/A</v>
      </c>
      <c r="AD169" s="48" t="e">
        <v>#N/A</v>
      </c>
      <c r="AE169" s="39">
        <v>42815</v>
      </c>
      <c r="AF169" s="33">
        <v>171700744132</v>
      </c>
      <c r="AG169" s="23" t="s">
        <v>3771</v>
      </c>
      <c r="AH169" s="39">
        <v>42823</v>
      </c>
      <c r="AI169" s="23" t="s">
        <v>385</v>
      </c>
      <c r="AJ169" s="65"/>
      <c r="AK169" s="57"/>
      <c r="AL169" s="56"/>
      <c r="AM169" s="52"/>
      <c r="AN169" s="23"/>
      <c r="AO169" s="38"/>
      <c r="AP169" s="23">
        <v>2000</v>
      </c>
      <c r="AQ169" s="23" t="s">
        <v>64</v>
      </c>
      <c r="AR169" s="23" t="s">
        <v>6744</v>
      </c>
      <c r="AS169" s="95" t="s">
        <v>53</v>
      </c>
      <c r="AT169" s="23" t="s">
        <v>522</v>
      </c>
      <c r="AU169" s="23">
        <v>1007462052</v>
      </c>
      <c r="AV169" s="99">
        <v>1</v>
      </c>
      <c r="AW169" s="101">
        <v>283716.97999999899</v>
      </c>
      <c r="AX169" s="29" t="s">
        <v>6494</v>
      </c>
      <c r="AY169" s="29"/>
      <c r="AZ169" s="21"/>
      <c r="BA169">
        <f t="shared" si="35"/>
        <v>2823</v>
      </c>
      <c r="BB169" s="115" t="s">
        <v>6987</v>
      </c>
      <c r="BC169" s="105">
        <f t="shared" si="27"/>
        <v>283716.97999999899</v>
      </c>
      <c r="BD169" s="116">
        <f t="shared" si="28"/>
        <v>42795</v>
      </c>
      <c r="BE169" s="141" t="s">
        <v>8366</v>
      </c>
      <c r="BF169">
        <f>MATCH(BE169,'Cat-4'!$A:$A,0)</f>
        <v>666</v>
      </c>
      <c r="BG169">
        <f>MATCH(BD169,'Cat-4'!$1:$1,0)</f>
        <v>63</v>
      </c>
      <c r="BH169">
        <f>INDEX('Cat-4'!$1:$1048576,'NSS + ACT'!BF169,'NSS + ACT'!BG169)</f>
        <v>108</v>
      </c>
      <c r="BI169">
        <f>MATCH($BI$1,'Cat-4'!$1:$1,0)</f>
        <v>153</v>
      </c>
      <c r="BJ169">
        <f>INDEX('Cat-4'!$1:$1048576,'NSS + ACT'!BF169,'NSS + ACT'!BI169)</f>
        <v>133.4</v>
      </c>
      <c r="BK169" s="126">
        <f t="shared" si="29"/>
        <v>1.2351851851851852</v>
      </c>
      <c r="BL169">
        <f t="shared" si="30"/>
        <v>2845</v>
      </c>
      <c r="BM169" s="126">
        <f t="shared" si="31"/>
        <v>94.833333333333329</v>
      </c>
      <c r="BN169" s="126" t="s">
        <v>8785</v>
      </c>
      <c r="BO169" s="126">
        <f>MATCH(BB169,Sheet3!$D$4:$D$8,0)</f>
        <v>4</v>
      </c>
      <c r="BP169" s="126">
        <f>MATCH(BN169,Sheet3!$E$4:$H$4,0)</f>
        <v>4</v>
      </c>
      <c r="BQ169" s="132">
        <f>INDEX(Sheet3!$D$4:$H$8,'NSS + ACT'!BO169,'NSS + ACT'!BP169)</f>
        <v>0.2</v>
      </c>
      <c r="BR169" s="105">
        <f t="shared" si="32"/>
        <v>350443.01048148022</v>
      </c>
      <c r="BS169" s="162">
        <f t="shared" si="33"/>
        <v>0.2</v>
      </c>
      <c r="BT169" s="105">
        <f t="shared" si="34"/>
        <v>280354.40838518419</v>
      </c>
    </row>
    <row r="170" spans="1:72">
      <c r="A170" s="18">
        <f t="shared" ref="A170:A233" si="36">A169+1</f>
        <v>167</v>
      </c>
      <c r="B170" s="61">
        <v>291807561220</v>
      </c>
      <c r="C170" s="39">
        <v>43344</v>
      </c>
      <c r="D170" s="22" t="s">
        <v>222</v>
      </c>
      <c r="E170" s="22" t="s">
        <v>1915</v>
      </c>
      <c r="F170" s="110">
        <v>4</v>
      </c>
      <c r="G170" s="23" t="s">
        <v>119</v>
      </c>
      <c r="H170" s="52">
        <v>70561.502500000002</v>
      </c>
      <c r="I170" s="30"/>
      <c r="J170" s="109">
        <v>282246.01</v>
      </c>
      <c r="K170" s="23">
        <v>84818050</v>
      </c>
      <c r="L170" s="26">
        <v>7.4999999999999997E-2</v>
      </c>
      <c r="M170" s="40">
        <v>0</v>
      </c>
      <c r="N170" s="62">
        <v>0</v>
      </c>
      <c r="O170" s="52">
        <v>0</v>
      </c>
      <c r="P170" s="26">
        <v>0.1</v>
      </c>
      <c r="Q170" s="52">
        <v>0</v>
      </c>
      <c r="R170" s="63">
        <v>0.18</v>
      </c>
      <c r="S170" s="23" t="s">
        <v>849</v>
      </c>
      <c r="T170" s="52">
        <v>21168.45075</v>
      </c>
      <c r="U170" s="52">
        <v>0</v>
      </c>
      <c r="V170" s="52">
        <v>2116.8450750000002</v>
      </c>
      <c r="W170" s="52">
        <v>54995.635048500008</v>
      </c>
      <c r="X170" s="52">
        <v>78280.930873500009</v>
      </c>
      <c r="Y170" s="23" t="s">
        <v>1807</v>
      </c>
      <c r="Z170" s="23" t="s">
        <v>1916</v>
      </c>
      <c r="AA170" s="23" t="s">
        <v>1917</v>
      </c>
      <c r="AB170" s="33">
        <v>291807561220</v>
      </c>
      <c r="AC170" s="33" t="s">
        <v>1918</v>
      </c>
      <c r="AD170" s="48">
        <v>43344</v>
      </c>
      <c r="AE170" s="39">
        <v>43335</v>
      </c>
      <c r="AF170" s="53" t="e">
        <v>#N/A</v>
      </c>
      <c r="AG170" s="53" t="e">
        <v>#N/A</v>
      </c>
      <c r="AH170" s="39" t="e">
        <v>#N/A</v>
      </c>
      <c r="AI170" s="23" t="s">
        <v>51</v>
      </c>
      <c r="AJ170" s="54"/>
      <c r="AK170" s="55"/>
      <c r="AL170" s="56"/>
      <c r="AM170" s="57"/>
      <c r="AN170" s="33"/>
      <c r="AO170" s="48"/>
      <c r="AP170" s="23">
        <v>2000</v>
      </c>
      <c r="AQ170" s="23" t="s">
        <v>52</v>
      </c>
      <c r="AR170" s="23" t="s">
        <v>1917</v>
      </c>
      <c r="AS170" s="38" t="s">
        <v>53</v>
      </c>
      <c r="AT170" s="23"/>
      <c r="AU170" s="64">
        <v>1910004813</v>
      </c>
      <c r="AV170" s="99">
        <v>4</v>
      </c>
      <c r="AW170" s="102">
        <v>282246.01</v>
      </c>
      <c r="AX170" s="29" t="s">
        <v>701</v>
      </c>
      <c r="AY170" s="29"/>
      <c r="AZ170" s="25" t="s">
        <v>702</v>
      </c>
      <c r="BA170">
        <f t="shared" si="35"/>
        <v>2303</v>
      </c>
      <c r="BB170" s="115" t="s">
        <v>6983</v>
      </c>
      <c r="BC170" s="105">
        <f t="shared" si="27"/>
        <v>70561.502500000002</v>
      </c>
      <c r="BD170" s="116">
        <f t="shared" si="28"/>
        <v>43313</v>
      </c>
      <c r="BE170" s="141" t="s">
        <v>8477</v>
      </c>
      <c r="BF170">
        <f>MATCH(BE170,'Cat-4'!$A:$A,0)</f>
        <v>722</v>
      </c>
      <c r="BG170">
        <f>MATCH(BD170,'Cat-4'!$1:$1,0)</f>
        <v>80</v>
      </c>
      <c r="BH170">
        <f>INDEX('Cat-4'!$1:$1048576,'NSS + ACT'!BF170,'NSS + ACT'!BG170)</f>
        <v>111.2</v>
      </c>
      <c r="BI170">
        <f>MATCH($BI$1,'Cat-4'!$1:$1,0)</f>
        <v>153</v>
      </c>
      <c r="BJ170">
        <f>INDEX('Cat-4'!$1:$1048576,'NSS + ACT'!BF170,'NSS + ACT'!BI170)</f>
        <v>130.80000000000001</v>
      </c>
      <c r="BK170" s="126">
        <f t="shared" si="29"/>
        <v>1.1762589928057554</v>
      </c>
      <c r="BL170">
        <f t="shared" si="30"/>
        <v>2327</v>
      </c>
      <c r="BM170" s="126">
        <f t="shared" si="31"/>
        <v>77.566666666666663</v>
      </c>
      <c r="BN170" s="126" t="s">
        <v>8785</v>
      </c>
      <c r="BO170" s="126">
        <f>MATCH(BB170,Sheet3!$D$4:$D$8,0)</f>
        <v>2</v>
      </c>
      <c r="BP170" s="126">
        <f>MATCH(BN170,Sheet3!$E$4:$H$4,0)</f>
        <v>4</v>
      </c>
      <c r="BQ170" s="132">
        <f>INDEX(Sheet3!$D$4:$H$8,'NSS + ACT'!BO170,'NSS + ACT'!BP170)</f>
        <v>0.1</v>
      </c>
      <c r="BR170" s="105">
        <f t="shared" si="32"/>
        <v>331994.40744604316</v>
      </c>
      <c r="BS170" s="162">
        <f t="shared" si="33"/>
        <v>0.1</v>
      </c>
      <c r="BT170" s="105">
        <f t="shared" si="34"/>
        <v>298794.96670143883</v>
      </c>
    </row>
    <row r="171" spans="1:72">
      <c r="A171" s="18">
        <f t="shared" si="36"/>
        <v>168</v>
      </c>
      <c r="B171" s="61">
        <v>171900275853</v>
      </c>
      <c r="C171" s="39">
        <v>43497</v>
      </c>
      <c r="D171" s="22" t="s">
        <v>635</v>
      </c>
      <c r="E171" s="22" t="s">
        <v>886</v>
      </c>
      <c r="F171" s="110">
        <v>2</v>
      </c>
      <c r="G171" s="23" t="s">
        <v>49</v>
      </c>
      <c r="H171" s="52">
        <v>140924.79</v>
      </c>
      <c r="I171" s="30"/>
      <c r="J171" s="110">
        <v>281849.58</v>
      </c>
      <c r="K171" s="65">
        <v>84069000</v>
      </c>
      <c r="L171" s="26">
        <v>0.1</v>
      </c>
      <c r="M171" s="40">
        <v>0</v>
      </c>
      <c r="N171" s="62">
        <v>0</v>
      </c>
      <c r="O171" s="52">
        <v>0</v>
      </c>
      <c r="P171" s="26">
        <v>0.1</v>
      </c>
      <c r="Q171" s="52">
        <v>0</v>
      </c>
      <c r="R171" s="63">
        <v>0.18</v>
      </c>
      <c r="S171" s="23" t="s">
        <v>880</v>
      </c>
      <c r="T171" s="52">
        <v>28184.958000000002</v>
      </c>
      <c r="U171" s="52">
        <v>0</v>
      </c>
      <c r="V171" s="52">
        <v>2818.4958000000006</v>
      </c>
      <c r="W171" s="52">
        <v>56313.546083999994</v>
      </c>
      <c r="X171" s="52">
        <v>87316.99988399999</v>
      </c>
      <c r="Y171" s="23" t="s">
        <v>850</v>
      </c>
      <c r="Z171" s="23" t="s">
        <v>887</v>
      </c>
      <c r="AA171" s="23" t="s">
        <v>888</v>
      </c>
      <c r="AB171" s="33" t="e">
        <v>#N/A</v>
      </c>
      <c r="AC171" s="33" t="e">
        <v>#N/A</v>
      </c>
      <c r="AD171" s="48" t="e">
        <v>#N/A</v>
      </c>
      <c r="AE171" s="39">
        <v>43431</v>
      </c>
      <c r="AF171" s="53">
        <v>171900275853</v>
      </c>
      <c r="AG171" s="53" t="s">
        <v>861</v>
      </c>
      <c r="AH171" s="39">
        <v>43497</v>
      </c>
      <c r="AI171" s="23" t="s">
        <v>385</v>
      </c>
      <c r="AJ171" s="54"/>
      <c r="AK171" s="55"/>
      <c r="AL171" s="56"/>
      <c r="AM171" s="57"/>
      <c r="AN171" s="33"/>
      <c r="AO171" s="48"/>
      <c r="AP171" s="23">
        <v>2000</v>
      </c>
      <c r="AQ171" s="23" t="s">
        <v>52</v>
      </c>
      <c r="AR171" s="23" t="s">
        <v>888</v>
      </c>
      <c r="AS171" s="38" t="s">
        <v>53</v>
      </c>
      <c r="AT171" s="23" t="s">
        <v>522</v>
      </c>
      <c r="AU171" s="64" t="s">
        <v>862</v>
      </c>
      <c r="AV171" s="99">
        <v>2</v>
      </c>
      <c r="AW171" s="102">
        <v>281849.58</v>
      </c>
      <c r="AX171" s="29" t="s">
        <v>701</v>
      </c>
      <c r="AY171" s="29"/>
      <c r="AZ171" s="25" t="s">
        <v>863</v>
      </c>
      <c r="BA171">
        <f t="shared" si="35"/>
        <v>2207</v>
      </c>
      <c r="BB171" t="s">
        <v>6983</v>
      </c>
      <c r="BC171" s="105">
        <f t="shared" si="27"/>
        <v>140924.79</v>
      </c>
      <c r="BD171" s="116">
        <f t="shared" si="28"/>
        <v>43405</v>
      </c>
      <c r="BE171" s="141" t="s">
        <v>8477</v>
      </c>
      <c r="BF171">
        <f>MATCH(BE171,'Cat-4'!$A:$A,0)</f>
        <v>722</v>
      </c>
      <c r="BG171">
        <f>MATCH(BD171,'Cat-4'!$1:$1,0)</f>
        <v>83</v>
      </c>
      <c r="BH171">
        <f>INDEX('Cat-4'!$1:$1048576,'NSS + ACT'!BF171,'NSS + ACT'!BG171)</f>
        <v>111.9</v>
      </c>
      <c r="BI171">
        <f>MATCH($BI$1,'Cat-4'!$1:$1,0)</f>
        <v>153</v>
      </c>
      <c r="BJ171">
        <f>INDEX('Cat-4'!$1:$1048576,'NSS + ACT'!BF171,'NSS + ACT'!BI171)</f>
        <v>130.80000000000001</v>
      </c>
      <c r="BK171" s="126">
        <f t="shared" si="29"/>
        <v>1.1689008042895443</v>
      </c>
      <c r="BL171">
        <f t="shared" si="30"/>
        <v>2235</v>
      </c>
      <c r="BM171" s="126">
        <f t="shared" si="31"/>
        <v>74.5</v>
      </c>
      <c r="BN171" s="126" t="s">
        <v>8785</v>
      </c>
      <c r="BO171" s="126">
        <f>MATCH(BB171,Sheet3!$D$4:$D$8,0)</f>
        <v>2</v>
      </c>
      <c r="BP171" s="126">
        <f>MATCH(BN171,Sheet3!$E$4:$H$4,0)</f>
        <v>4</v>
      </c>
      <c r="BQ171" s="132">
        <f>INDEX(Sheet3!$D$4:$H$8,'NSS + ACT'!BO171,'NSS + ACT'!BP171)</f>
        <v>0.1</v>
      </c>
      <c r="BR171" s="105">
        <f t="shared" si="32"/>
        <v>329454.20075067028</v>
      </c>
      <c r="BS171" s="162">
        <f t="shared" si="33"/>
        <v>0.1</v>
      </c>
      <c r="BT171" s="105">
        <f t="shared" si="34"/>
        <v>296508.78067560325</v>
      </c>
    </row>
    <row r="172" spans="1:72">
      <c r="A172" s="18">
        <f t="shared" si="36"/>
        <v>169</v>
      </c>
      <c r="B172" s="61">
        <v>171900275853</v>
      </c>
      <c r="C172" s="39">
        <v>43497</v>
      </c>
      <c r="D172" s="22" t="s">
        <v>635</v>
      </c>
      <c r="E172" s="22" t="s">
        <v>889</v>
      </c>
      <c r="F172" s="110">
        <v>2</v>
      </c>
      <c r="G172" s="23" t="s">
        <v>49</v>
      </c>
      <c r="H172" s="52">
        <v>140924.79</v>
      </c>
      <c r="I172" s="30"/>
      <c r="J172" s="110">
        <v>281849.58</v>
      </c>
      <c r="K172" s="65">
        <v>84069000</v>
      </c>
      <c r="L172" s="26">
        <v>0.1</v>
      </c>
      <c r="M172" s="40">
        <v>0</v>
      </c>
      <c r="N172" s="62">
        <v>0</v>
      </c>
      <c r="O172" s="52">
        <v>0</v>
      </c>
      <c r="P172" s="26">
        <v>0.1</v>
      </c>
      <c r="Q172" s="52">
        <v>0</v>
      </c>
      <c r="R172" s="63">
        <v>0.18</v>
      </c>
      <c r="S172" s="23" t="s">
        <v>880</v>
      </c>
      <c r="T172" s="52">
        <v>28184.958000000002</v>
      </c>
      <c r="U172" s="52">
        <v>0</v>
      </c>
      <c r="V172" s="52">
        <v>2818.4958000000006</v>
      </c>
      <c r="W172" s="52">
        <v>56313.546083999994</v>
      </c>
      <c r="X172" s="52">
        <v>87316.99988399999</v>
      </c>
      <c r="Y172" s="23" t="s">
        <v>850</v>
      </c>
      <c r="Z172" s="23" t="s">
        <v>890</v>
      </c>
      <c r="AA172" s="23" t="s">
        <v>891</v>
      </c>
      <c r="AB172" s="33" t="e">
        <v>#N/A</v>
      </c>
      <c r="AC172" s="33" t="e">
        <v>#N/A</v>
      </c>
      <c r="AD172" s="48" t="e">
        <v>#N/A</v>
      </c>
      <c r="AE172" s="39">
        <v>43431</v>
      </c>
      <c r="AF172" s="53">
        <v>171900275853</v>
      </c>
      <c r="AG172" s="53" t="s">
        <v>861</v>
      </c>
      <c r="AH172" s="39">
        <v>43497</v>
      </c>
      <c r="AI172" s="23" t="s">
        <v>385</v>
      </c>
      <c r="AJ172" s="54"/>
      <c r="AK172" s="55"/>
      <c r="AL172" s="56"/>
      <c r="AM172" s="57"/>
      <c r="AN172" s="33"/>
      <c r="AO172" s="48"/>
      <c r="AP172" s="23">
        <v>2000</v>
      </c>
      <c r="AQ172" s="23" t="s">
        <v>52</v>
      </c>
      <c r="AR172" s="23" t="s">
        <v>891</v>
      </c>
      <c r="AS172" s="38" t="s">
        <v>53</v>
      </c>
      <c r="AT172" s="23" t="s">
        <v>522</v>
      </c>
      <c r="AU172" s="64" t="s">
        <v>862</v>
      </c>
      <c r="AV172" s="99">
        <v>2</v>
      </c>
      <c r="AW172" s="102">
        <v>281849.58</v>
      </c>
      <c r="AX172" s="29" t="s">
        <v>701</v>
      </c>
      <c r="AY172" s="29"/>
      <c r="AZ172" s="25" t="s">
        <v>863</v>
      </c>
      <c r="BA172">
        <f t="shared" si="35"/>
        <v>2207</v>
      </c>
      <c r="BB172" t="s">
        <v>6983</v>
      </c>
      <c r="BC172" s="105">
        <f t="shared" si="27"/>
        <v>140924.79</v>
      </c>
      <c r="BD172" s="116">
        <f t="shared" si="28"/>
        <v>43405</v>
      </c>
      <c r="BE172" s="141" t="s">
        <v>8477</v>
      </c>
      <c r="BF172">
        <f>MATCH(BE172,'Cat-4'!$A:$A,0)</f>
        <v>722</v>
      </c>
      <c r="BG172">
        <f>MATCH(BD172,'Cat-4'!$1:$1,0)</f>
        <v>83</v>
      </c>
      <c r="BH172">
        <f>INDEX('Cat-4'!$1:$1048576,'NSS + ACT'!BF172,'NSS + ACT'!BG172)</f>
        <v>111.9</v>
      </c>
      <c r="BI172">
        <f>MATCH($BI$1,'Cat-4'!$1:$1,0)</f>
        <v>153</v>
      </c>
      <c r="BJ172">
        <f>INDEX('Cat-4'!$1:$1048576,'NSS + ACT'!BF172,'NSS + ACT'!BI172)</f>
        <v>130.80000000000001</v>
      </c>
      <c r="BK172" s="126">
        <f t="shared" si="29"/>
        <v>1.1689008042895443</v>
      </c>
      <c r="BL172">
        <f t="shared" si="30"/>
        <v>2235</v>
      </c>
      <c r="BM172" s="126">
        <f t="shared" si="31"/>
        <v>74.5</v>
      </c>
      <c r="BN172" s="126" t="s">
        <v>8785</v>
      </c>
      <c r="BO172" s="126">
        <f>MATCH(BB172,Sheet3!$D$4:$D$8,0)</f>
        <v>2</v>
      </c>
      <c r="BP172" s="126">
        <f>MATCH(BN172,Sheet3!$E$4:$H$4,0)</f>
        <v>4</v>
      </c>
      <c r="BQ172" s="132">
        <f>INDEX(Sheet3!$D$4:$H$8,'NSS + ACT'!BO172,'NSS + ACT'!BP172)</f>
        <v>0.1</v>
      </c>
      <c r="BR172" s="105">
        <f t="shared" si="32"/>
        <v>329454.20075067028</v>
      </c>
      <c r="BS172" s="162">
        <f t="shared" si="33"/>
        <v>0.1</v>
      </c>
      <c r="BT172" s="105">
        <f t="shared" si="34"/>
        <v>296508.78067560325</v>
      </c>
    </row>
    <row r="173" spans="1:72">
      <c r="A173" s="18">
        <f t="shared" si="36"/>
        <v>170</v>
      </c>
      <c r="B173" s="19">
        <v>171802669975</v>
      </c>
      <c r="C173" s="31"/>
      <c r="D173" s="21" t="s">
        <v>440</v>
      </c>
      <c r="E173" s="22" t="s">
        <v>490</v>
      </c>
      <c r="F173" s="107">
        <v>2</v>
      </c>
      <c r="G173" s="23" t="s">
        <v>49</v>
      </c>
      <c r="H173" s="24">
        <v>177300</v>
      </c>
      <c r="I173" s="24"/>
      <c r="J173" s="100">
        <v>354600</v>
      </c>
      <c r="K173" s="23">
        <v>84834000</v>
      </c>
      <c r="L173" s="26">
        <v>7.4999999999999997E-2</v>
      </c>
      <c r="M173" s="21"/>
      <c r="N173" s="27"/>
      <c r="O173" s="21"/>
      <c r="P173" s="28">
        <v>0.1</v>
      </c>
      <c r="Q173" s="21"/>
      <c r="R173" s="26">
        <v>0.18</v>
      </c>
      <c r="S173" s="29" t="s">
        <v>50</v>
      </c>
      <c r="T173" s="30">
        <v>26595</v>
      </c>
      <c r="U173" s="30"/>
      <c r="V173" s="30">
        <v>2659.5</v>
      </c>
      <c r="W173" s="30">
        <v>69093.81</v>
      </c>
      <c r="X173" s="30">
        <v>98348.31</v>
      </c>
      <c r="Y173" s="29" t="s">
        <v>441</v>
      </c>
      <c r="Z173" s="29" t="s">
        <v>491</v>
      </c>
      <c r="AA173" s="29" t="s">
        <v>492</v>
      </c>
      <c r="AB173" s="19" t="e">
        <v>#N/A</v>
      </c>
      <c r="AC173" s="29" t="e">
        <v>#N/A</v>
      </c>
      <c r="AD173" s="31" t="e">
        <v>#N/A</v>
      </c>
      <c r="AE173" s="31">
        <v>43374</v>
      </c>
      <c r="AF173" s="19">
        <v>171802669975</v>
      </c>
      <c r="AG173" s="29" t="s">
        <v>444</v>
      </c>
      <c r="AH173" s="31">
        <v>43385</v>
      </c>
      <c r="AI173" s="29" t="s">
        <v>385</v>
      </c>
      <c r="AJ173" s="46"/>
      <c r="AK173" s="30"/>
      <c r="AL173" s="47"/>
      <c r="AM173" s="46"/>
      <c r="AN173" s="29"/>
      <c r="AO173" s="31"/>
      <c r="AP173" s="19">
        <v>2000</v>
      </c>
      <c r="AQ173" s="29" t="s">
        <v>52</v>
      </c>
      <c r="AR173" s="29" t="s">
        <v>492</v>
      </c>
      <c r="AS173" s="29" t="s">
        <v>53</v>
      </c>
      <c r="AT173" s="29" t="s">
        <v>54</v>
      </c>
      <c r="AU173" s="29">
        <v>30175312</v>
      </c>
      <c r="AV173" s="99">
        <v>2</v>
      </c>
      <c r="AW173" s="99">
        <v>278865.429999999</v>
      </c>
      <c r="AX173" s="29" t="s">
        <v>387</v>
      </c>
      <c r="AY173" s="29" t="s">
        <v>691</v>
      </c>
      <c r="AZ173" s="21"/>
      <c r="BA173">
        <f t="shared" si="35"/>
        <v>2264</v>
      </c>
      <c r="BB173" s="115" t="s">
        <v>6983</v>
      </c>
      <c r="BC173" s="105">
        <f t="shared" si="27"/>
        <v>139432.7149999995</v>
      </c>
      <c r="BD173" s="116">
        <f t="shared" si="28"/>
        <v>43374</v>
      </c>
      <c r="BE173" s="141" t="s">
        <v>8477</v>
      </c>
      <c r="BF173">
        <f>MATCH(BE173,'Cat-4'!$A:$A,0)</f>
        <v>722</v>
      </c>
      <c r="BG173">
        <f>MATCH(BD173,'Cat-4'!$1:$1,0)</f>
        <v>82</v>
      </c>
      <c r="BH173">
        <f>INDEX('Cat-4'!$1:$1048576,'NSS + ACT'!BF173,'NSS + ACT'!BG173)</f>
        <v>111.5</v>
      </c>
      <c r="BI173">
        <f>MATCH($BI$1,'Cat-4'!$1:$1,0)</f>
        <v>153</v>
      </c>
      <c r="BJ173">
        <f>INDEX('Cat-4'!$1:$1048576,'NSS + ACT'!BF173,'NSS + ACT'!BI173)</f>
        <v>130.80000000000001</v>
      </c>
      <c r="BK173" s="126">
        <f t="shared" si="29"/>
        <v>1.1730941704035875</v>
      </c>
      <c r="BL173">
        <f t="shared" si="30"/>
        <v>2266</v>
      </c>
      <c r="BM173" s="126">
        <f t="shared" si="31"/>
        <v>75.533333333333331</v>
      </c>
      <c r="BN173" s="126" t="s">
        <v>8785</v>
      </c>
      <c r="BO173" s="126">
        <f>MATCH(BB173,Sheet3!$D$4:$D$8,0)</f>
        <v>2</v>
      </c>
      <c r="BP173" s="126">
        <f>MATCH(BN173,Sheet3!$E$4:$H$4,0)</f>
        <v>4</v>
      </c>
      <c r="BQ173" s="132">
        <f>INDEX(Sheet3!$D$4:$H$8,'NSS + ACT'!BO173,'NSS + ACT'!BP173)</f>
        <v>0.1</v>
      </c>
      <c r="BR173" s="105">
        <f t="shared" si="32"/>
        <v>327135.41026008857</v>
      </c>
      <c r="BS173" s="162">
        <f t="shared" si="33"/>
        <v>0.1</v>
      </c>
      <c r="BT173" s="105">
        <f t="shared" si="34"/>
        <v>294421.86923407973</v>
      </c>
    </row>
    <row r="174" spans="1:72">
      <c r="A174" s="18">
        <f t="shared" si="36"/>
        <v>171</v>
      </c>
      <c r="B174" s="61">
        <v>171800967741</v>
      </c>
      <c r="C174" s="39">
        <v>43206</v>
      </c>
      <c r="D174" s="22" t="s">
        <v>462</v>
      </c>
      <c r="E174" s="22" t="s">
        <v>2757</v>
      </c>
      <c r="F174" s="110">
        <v>14</v>
      </c>
      <c r="G174" s="23" t="s">
        <v>119</v>
      </c>
      <c r="H174" s="52">
        <v>19808.814999999926</v>
      </c>
      <c r="I174" s="30"/>
      <c r="J174" s="109">
        <v>277323.40999999898</v>
      </c>
      <c r="K174" s="23">
        <v>85437099</v>
      </c>
      <c r="L174" s="26">
        <v>7.4999999999999997E-2</v>
      </c>
      <c r="M174" s="40">
        <v>0</v>
      </c>
      <c r="N174" s="62">
        <v>0</v>
      </c>
      <c r="O174" s="52">
        <v>0</v>
      </c>
      <c r="P174" s="26">
        <v>0.1</v>
      </c>
      <c r="Q174" s="52">
        <v>0</v>
      </c>
      <c r="R174" s="63">
        <v>0.18</v>
      </c>
      <c r="S174" s="23" t="s">
        <v>2758</v>
      </c>
      <c r="T174" s="52">
        <v>20799.255749999924</v>
      </c>
      <c r="U174" s="52">
        <v>0</v>
      </c>
      <c r="V174" s="52">
        <v>2079.9255749999925</v>
      </c>
      <c r="W174" s="52">
        <v>54036.466438499796</v>
      </c>
      <c r="X174" s="52">
        <v>76915.647763499714</v>
      </c>
      <c r="Y174" s="23" t="s">
        <v>2574</v>
      </c>
      <c r="Z174" s="23" t="s">
        <v>2759</v>
      </c>
      <c r="AA174" s="23" t="s">
        <v>2760</v>
      </c>
      <c r="AB174" s="33" t="e">
        <v>#N/A</v>
      </c>
      <c r="AC174" s="33" t="e">
        <v>#N/A</v>
      </c>
      <c r="AD174" s="48" t="e">
        <v>#N/A</v>
      </c>
      <c r="AE174" s="39">
        <v>43178</v>
      </c>
      <c r="AF174" s="53">
        <v>171800967741</v>
      </c>
      <c r="AG174" s="53" t="s">
        <v>465</v>
      </c>
      <c r="AH174" s="39">
        <v>43206</v>
      </c>
      <c r="AI174" s="23" t="s">
        <v>385</v>
      </c>
      <c r="AJ174" s="54"/>
      <c r="AK174" s="55"/>
      <c r="AL174" s="56"/>
      <c r="AM174" s="57"/>
      <c r="AN174" s="33"/>
      <c r="AO174" s="48"/>
      <c r="AP174" s="23">
        <v>2000</v>
      </c>
      <c r="AQ174" s="23" t="s">
        <v>52</v>
      </c>
      <c r="AR174" s="23" t="s">
        <v>2760</v>
      </c>
      <c r="AS174" s="38" t="s">
        <v>53</v>
      </c>
      <c r="AT174" s="23"/>
      <c r="AU174" s="64">
        <v>1007534470</v>
      </c>
      <c r="AV174" s="99">
        <v>14</v>
      </c>
      <c r="AW174" s="102">
        <v>277323.40999999898</v>
      </c>
      <c r="AX174" s="29" t="s">
        <v>701</v>
      </c>
      <c r="AY174" s="29"/>
      <c r="AZ174" s="25" t="s">
        <v>2740</v>
      </c>
      <c r="BA174">
        <f t="shared" si="35"/>
        <v>2460</v>
      </c>
      <c r="BB174" s="115" t="s">
        <v>6985</v>
      </c>
      <c r="BC174" s="105">
        <f t="shared" si="27"/>
        <v>19808.814999999926</v>
      </c>
      <c r="BD174" s="116">
        <f t="shared" si="28"/>
        <v>43160</v>
      </c>
      <c r="BE174" s="141" t="s">
        <v>8312</v>
      </c>
      <c r="BF174">
        <f>MATCH(BE174,'Cat-4'!$A:$A,0)</f>
        <v>639</v>
      </c>
      <c r="BG174">
        <f>MATCH(BD174,'Cat-4'!$1:$1,0)</f>
        <v>75</v>
      </c>
      <c r="BH174">
        <f>INDEX('Cat-4'!$1:$1048576,'NSS + ACT'!BF174,'NSS + ACT'!BG174)</f>
        <v>110.6</v>
      </c>
      <c r="BI174">
        <f>MATCH($BI$1,'Cat-4'!$1:$1,0)</f>
        <v>153</v>
      </c>
      <c r="BJ174">
        <f>INDEX('Cat-4'!$1:$1048576,'NSS + ACT'!BF174,'NSS + ACT'!BI174)</f>
        <v>121.7</v>
      </c>
      <c r="BK174" s="126">
        <f t="shared" si="29"/>
        <v>1.1003616636528031</v>
      </c>
      <c r="BL174">
        <f t="shared" si="30"/>
        <v>2480</v>
      </c>
      <c r="BM174" s="126">
        <f t="shared" si="31"/>
        <v>82.666666666666671</v>
      </c>
      <c r="BN174" s="126" t="s">
        <v>8785</v>
      </c>
      <c r="BO174" s="126">
        <f>MATCH(BB174,Sheet3!$D$4:$D$8,0)</f>
        <v>5</v>
      </c>
      <c r="BP174" s="126">
        <f>MATCH(BN174,Sheet3!$E$4:$H$4,0)</f>
        <v>4</v>
      </c>
      <c r="BQ174" s="132">
        <f>INDEX(Sheet3!$D$4:$H$8,'NSS + ACT'!BO174,'NSS + ACT'!BP174)</f>
        <v>0.4</v>
      </c>
      <c r="BR174" s="105">
        <f t="shared" si="32"/>
        <v>305156.04879746732</v>
      </c>
      <c r="BS174" s="162">
        <f t="shared" si="33"/>
        <v>0.4</v>
      </c>
      <c r="BT174" s="105">
        <f t="shared" si="34"/>
        <v>183093.6292784804</v>
      </c>
    </row>
    <row r="175" spans="1:72">
      <c r="A175" s="18">
        <f t="shared" si="36"/>
        <v>172</v>
      </c>
      <c r="B175" s="61">
        <v>171801082633</v>
      </c>
      <c r="C175" s="39">
        <v>43217</v>
      </c>
      <c r="D175" s="22" t="s">
        <v>636</v>
      </c>
      <c r="E175" s="22" t="s">
        <v>1093</v>
      </c>
      <c r="F175" s="110">
        <v>2</v>
      </c>
      <c r="G175" s="23" t="s">
        <v>49</v>
      </c>
      <c r="H175" s="52">
        <v>137617.9599999995</v>
      </c>
      <c r="I175" s="30"/>
      <c r="J175" s="109">
        <v>275235.91999999899</v>
      </c>
      <c r="K175" s="23" t="s">
        <v>987</v>
      </c>
      <c r="L175" s="26">
        <v>0.15</v>
      </c>
      <c r="M175" s="40">
        <v>0</v>
      </c>
      <c r="N175" s="62">
        <v>0</v>
      </c>
      <c r="O175" s="52">
        <v>0</v>
      </c>
      <c r="P175" s="26">
        <v>0.1</v>
      </c>
      <c r="Q175" s="52">
        <v>0</v>
      </c>
      <c r="R175" s="63">
        <v>0.18</v>
      </c>
      <c r="S175" s="23" t="s">
        <v>969</v>
      </c>
      <c r="T175" s="52">
        <v>41285.387999999846</v>
      </c>
      <c r="U175" s="52">
        <v>0</v>
      </c>
      <c r="V175" s="52">
        <v>4128.5387999999848</v>
      </c>
      <c r="W175" s="52">
        <v>57716.972423999789</v>
      </c>
      <c r="X175" s="52">
        <v>103130.89922399962</v>
      </c>
      <c r="Y175" s="23" t="s">
        <v>850</v>
      </c>
      <c r="Z175" s="23" t="s">
        <v>1094</v>
      </c>
      <c r="AA175" s="23" t="s">
        <v>1095</v>
      </c>
      <c r="AB175" s="33" t="e">
        <v>#N/A</v>
      </c>
      <c r="AC175" s="33" t="e">
        <v>#N/A</v>
      </c>
      <c r="AD175" s="48" t="e">
        <v>#N/A</v>
      </c>
      <c r="AE175" s="39" t="e">
        <v>#N/A</v>
      </c>
      <c r="AF175" s="53">
        <v>171801082633</v>
      </c>
      <c r="AG175" s="53" t="s">
        <v>990</v>
      </c>
      <c r="AH175" s="39">
        <v>43217</v>
      </c>
      <c r="AI175" s="23" t="s">
        <v>385</v>
      </c>
      <c r="AJ175" s="54"/>
      <c r="AK175" s="55"/>
      <c r="AL175" s="56"/>
      <c r="AM175" s="57"/>
      <c r="AN175" s="33"/>
      <c r="AO175" s="48"/>
      <c r="AP175" s="23">
        <v>2000</v>
      </c>
      <c r="AQ175" s="23" t="s">
        <v>64</v>
      </c>
      <c r="AR175" s="23" t="s">
        <v>1095</v>
      </c>
      <c r="AS175" s="38" t="s">
        <v>53</v>
      </c>
      <c r="AT175" s="23" t="s">
        <v>522</v>
      </c>
      <c r="AU175" s="64">
        <v>7068019</v>
      </c>
      <c r="AV175" s="99">
        <v>2</v>
      </c>
      <c r="AW175" s="102">
        <v>275235.91999999899</v>
      </c>
      <c r="AX175" s="29" t="s">
        <v>701</v>
      </c>
      <c r="AY175" s="29"/>
      <c r="AZ175" s="25" t="s">
        <v>863</v>
      </c>
      <c r="BB175" s="115" t="s">
        <v>6985</v>
      </c>
      <c r="BC175" s="105">
        <f t="shared" si="27"/>
        <v>137617.9599999995</v>
      </c>
      <c r="BD175" s="116">
        <v>43709</v>
      </c>
      <c r="BE175" s="141" t="s">
        <v>8312</v>
      </c>
      <c r="BF175">
        <f>MATCH(BE175,'Cat-4'!$A:$A,0)</f>
        <v>639</v>
      </c>
      <c r="BG175">
        <f>MATCH(BD175,'Cat-4'!$1:$1,0)</f>
        <v>93</v>
      </c>
      <c r="BH175">
        <f>INDEX('Cat-4'!$1:$1048576,'NSS + ACT'!BF175,'NSS + ACT'!BG175)</f>
        <v>110.1</v>
      </c>
      <c r="BI175">
        <f>MATCH($BI$1,'Cat-4'!$1:$1,0)</f>
        <v>153</v>
      </c>
      <c r="BJ175">
        <f>INDEX('Cat-4'!$1:$1048576,'NSS + ACT'!BF175,'NSS + ACT'!BI175)</f>
        <v>121.7</v>
      </c>
      <c r="BK175" s="126">
        <f t="shared" si="29"/>
        <v>1.1053587647593097</v>
      </c>
      <c r="BL175">
        <f t="shared" si="30"/>
        <v>1931</v>
      </c>
      <c r="BM175" s="126">
        <f t="shared" si="31"/>
        <v>64.36666666666666</v>
      </c>
      <c r="BN175" s="126" t="s">
        <v>8785</v>
      </c>
      <c r="BO175" s="126">
        <f>MATCH(BB175,Sheet3!$D$4:$D$8,0)</f>
        <v>5</v>
      </c>
      <c r="BP175" s="126">
        <f>MATCH(BN175,Sheet3!$E$4:$H$4,0)</f>
        <v>4</v>
      </c>
      <c r="BQ175" s="132">
        <f>INDEX(Sheet3!$D$4:$H$8,'NSS + ACT'!BO175,'NSS + ACT'!BP175)</f>
        <v>0.4</v>
      </c>
      <c r="BR175" s="105">
        <f t="shared" si="32"/>
        <v>304234.43654859107</v>
      </c>
      <c r="BS175" s="162">
        <f t="shared" si="33"/>
        <v>0.4</v>
      </c>
      <c r="BT175" s="105">
        <f t="shared" si="34"/>
        <v>182540.66192915462</v>
      </c>
    </row>
    <row r="176" spans="1:72">
      <c r="A176" s="18">
        <f t="shared" si="36"/>
        <v>173</v>
      </c>
      <c r="B176" s="61">
        <v>292109231223</v>
      </c>
      <c r="C176" s="39">
        <v>44456</v>
      </c>
      <c r="D176" s="22" t="s">
        <v>57</v>
      </c>
      <c r="E176" s="22" t="s">
        <v>3225</v>
      </c>
      <c r="F176" s="110">
        <v>3</v>
      </c>
      <c r="G176" s="23" t="s">
        <v>119</v>
      </c>
      <c r="H176" s="52">
        <v>88320</v>
      </c>
      <c r="I176" s="30"/>
      <c r="J176" s="109">
        <v>264960</v>
      </c>
      <c r="K176" s="23">
        <v>40169320</v>
      </c>
      <c r="L176" s="26">
        <v>0.1</v>
      </c>
      <c r="M176" s="40">
        <v>0</v>
      </c>
      <c r="N176" s="62">
        <v>0</v>
      </c>
      <c r="O176" s="52">
        <v>0</v>
      </c>
      <c r="P176" s="26">
        <v>0.1</v>
      </c>
      <c r="Q176" s="52">
        <v>0</v>
      </c>
      <c r="R176" s="63">
        <v>0.18</v>
      </c>
      <c r="S176" s="23" t="s">
        <v>906</v>
      </c>
      <c r="T176" s="52">
        <v>26496</v>
      </c>
      <c r="U176" s="52">
        <v>0</v>
      </c>
      <c r="V176" s="52">
        <v>2649.6000000000004</v>
      </c>
      <c r="W176" s="52">
        <v>52939.007999999994</v>
      </c>
      <c r="X176" s="52">
        <v>82084.607999999993</v>
      </c>
      <c r="Y176" s="23" t="s">
        <v>3182</v>
      </c>
      <c r="Z176" s="23" t="s">
        <v>3226</v>
      </c>
      <c r="AA176" s="23" t="s">
        <v>3227</v>
      </c>
      <c r="AB176" s="33">
        <v>292109231223</v>
      </c>
      <c r="AC176" s="33" t="s">
        <v>3228</v>
      </c>
      <c r="AD176" s="48">
        <v>44456</v>
      </c>
      <c r="AE176" s="39">
        <v>44446</v>
      </c>
      <c r="AF176" s="53" t="e">
        <v>#N/A</v>
      </c>
      <c r="AG176" s="53" t="e">
        <v>#N/A</v>
      </c>
      <c r="AH176" s="39" t="e">
        <v>#N/A</v>
      </c>
      <c r="AI176" s="23" t="s">
        <v>51</v>
      </c>
      <c r="AJ176" s="54"/>
      <c r="AK176" s="55"/>
      <c r="AL176" s="56"/>
      <c r="AM176" s="57"/>
      <c r="AN176" s="33"/>
      <c r="AO176" s="48"/>
      <c r="AP176" s="23">
        <v>2000</v>
      </c>
      <c r="AQ176" s="23" t="s">
        <v>52</v>
      </c>
      <c r="AR176" s="23" t="s">
        <v>3227</v>
      </c>
      <c r="AS176" s="38" t="s">
        <v>53</v>
      </c>
      <c r="AT176" s="23"/>
      <c r="AU176" s="64">
        <v>9611018904</v>
      </c>
      <c r="AV176" s="99">
        <v>3</v>
      </c>
      <c r="AW176" s="102">
        <v>274775</v>
      </c>
      <c r="AX176" s="29" t="s">
        <v>701</v>
      </c>
      <c r="AY176" s="29"/>
      <c r="AZ176" s="25" t="s">
        <v>2577</v>
      </c>
      <c r="BA176">
        <f t="shared" ref="BA176:BA216" si="37">$BA$2-AE176</f>
        <v>1192</v>
      </c>
      <c r="BB176" s="115" t="s">
        <v>6983</v>
      </c>
      <c r="BC176" s="105">
        <f t="shared" si="27"/>
        <v>91591.666666666672</v>
      </c>
      <c r="BD176" s="116">
        <f t="shared" si="28"/>
        <v>44440</v>
      </c>
      <c r="BE176" s="141" t="s">
        <v>8477</v>
      </c>
      <c r="BF176">
        <f>MATCH(BE176,'Cat-4'!$A:$A,0)</f>
        <v>722</v>
      </c>
      <c r="BG176">
        <f>MATCH(BD176,'Cat-4'!$1:$1,0)</f>
        <v>117</v>
      </c>
      <c r="BH176">
        <f>INDEX('Cat-4'!$1:$1048576,'NSS + ACT'!BF176,'NSS + ACT'!BG176)</f>
        <v>120.7</v>
      </c>
      <c r="BI176">
        <f>MATCH($BI$1,'Cat-4'!$1:$1,0)</f>
        <v>153</v>
      </c>
      <c r="BJ176">
        <f>INDEX('Cat-4'!$1:$1048576,'NSS + ACT'!BF176,'NSS + ACT'!BI176)</f>
        <v>130.80000000000001</v>
      </c>
      <c r="BK176" s="126">
        <f t="shared" si="29"/>
        <v>1.0836785418392709</v>
      </c>
      <c r="BL176">
        <f t="shared" si="30"/>
        <v>1200</v>
      </c>
      <c r="BM176" s="126">
        <f t="shared" si="31"/>
        <v>40</v>
      </c>
      <c r="BN176" s="126" t="s">
        <v>8785</v>
      </c>
      <c r="BO176" s="126">
        <f>MATCH(BB176,Sheet3!$D$4:$D$8,0)</f>
        <v>2</v>
      </c>
      <c r="BP176" s="126">
        <f>MATCH(BN176,Sheet3!$E$4:$H$4,0)</f>
        <v>4</v>
      </c>
      <c r="BQ176" s="132">
        <f>INDEX(Sheet3!$D$4:$H$8,'NSS + ACT'!BO176,'NSS + ACT'!BP176)</f>
        <v>0.1</v>
      </c>
      <c r="BR176" s="105">
        <f t="shared" si="32"/>
        <v>297767.77133388567</v>
      </c>
      <c r="BS176" s="162">
        <f t="shared" si="33"/>
        <v>0.1</v>
      </c>
      <c r="BT176" s="105">
        <f t="shared" si="34"/>
        <v>267990.99420049711</v>
      </c>
    </row>
    <row r="177" spans="1:72">
      <c r="A177" s="18">
        <f t="shared" si="36"/>
        <v>174</v>
      </c>
      <c r="B177" s="61">
        <v>171800967741</v>
      </c>
      <c r="C177" s="39">
        <v>43206</v>
      </c>
      <c r="D177" s="22" t="s">
        <v>462</v>
      </c>
      <c r="E177" s="22" t="s">
        <v>2768</v>
      </c>
      <c r="F177" s="110">
        <v>5</v>
      </c>
      <c r="G177" s="23" t="s">
        <v>119</v>
      </c>
      <c r="H177" s="52">
        <v>54570.893999999797</v>
      </c>
      <c r="I177" s="30"/>
      <c r="J177" s="109">
        <v>272854.46999999898</v>
      </c>
      <c r="K177" s="23">
        <v>85437099</v>
      </c>
      <c r="L177" s="26">
        <v>7.4999999999999997E-2</v>
      </c>
      <c r="M177" s="40">
        <v>0</v>
      </c>
      <c r="N177" s="62">
        <v>0</v>
      </c>
      <c r="O177" s="52">
        <v>0</v>
      </c>
      <c r="P177" s="26">
        <v>0.1</v>
      </c>
      <c r="Q177" s="52">
        <v>0</v>
      </c>
      <c r="R177" s="63">
        <v>0.18</v>
      </c>
      <c r="S177" s="23" t="s">
        <v>2758</v>
      </c>
      <c r="T177" s="52">
        <v>20464.085249999924</v>
      </c>
      <c r="U177" s="52">
        <v>0</v>
      </c>
      <c r="V177" s="52">
        <v>2046.4085249999926</v>
      </c>
      <c r="W177" s="52">
        <v>53165.693479499801</v>
      </c>
      <c r="X177" s="52">
        <v>75676.187254499717</v>
      </c>
      <c r="Y177" s="23" t="s">
        <v>2574</v>
      </c>
      <c r="Z177" s="23" t="s">
        <v>2769</v>
      </c>
      <c r="AA177" s="23" t="s">
        <v>2770</v>
      </c>
      <c r="AB177" s="33" t="e">
        <v>#N/A</v>
      </c>
      <c r="AC177" s="33" t="e">
        <v>#N/A</v>
      </c>
      <c r="AD177" s="48" t="e">
        <v>#N/A</v>
      </c>
      <c r="AE177" s="39">
        <v>43178</v>
      </c>
      <c r="AF177" s="53">
        <v>171800967741</v>
      </c>
      <c r="AG177" s="53" t="s">
        <v>465</v>
      </c>
      <c r="AH177" s="39">
        <v>43206</v>
      </c>
      <c r="AI177" s="23" t="s">
        <v>385</v>
      </c>
      <c r="AJ177" s="54"/>
      <c r="AK177" s="55"/>
      <c r="AL177" s="56"/>
      <c r="AM177" s="57"/>
      <c r="AN177" s="33"/>
      <c r="AO177" s="48"/>
      <c r="AP177" s="23">
        <v>2000</v>
      </c>
      <c r="AQ177" s="23" t="s">
        <v>52</v>
      </c>
      <c r="AR177" s="23" t="s">
        <v>2770</v>
      </c>
      <c r="AS177" s="38" t="s">
        <v>53</v>
      </c>
      <c r="AT177" s="23"/>
      <c r="AU177" s="64">
        <v>1007534470</v>
      </c>
      <c r="AV177" s="99">
        <v>5</v>
      </c>
      <c r="AW177" s="102">
        <v>272854.46999999898</v>
      </c>
      <c r="AX177" s="29" t="s">
        <v>701</v>
      </c>
      <c r="AY177" s="29"/>
      <c r="AZ177" s="25" t="s">
        <v>2740</v>
      </c>
      <c r="BA177">
        <f t="shared" si="37"/>
        <v>2460</v>
      </c>
      <c r="BB177" s="115" t="s">
        <v>6985</v>
      </c>
      <c r="BC177" s="105">
        <f t="shared" si="27"/>
        <v>54570.893999999797</v>
      </c>
      <c r="BD177" s="116">
        <f t="shared" si="28"/>
        <v>43160</v>
      </c>
      <c r="BE177" s="141" t="s">
        <v>8312</v>
      </c>
      <c r="BF177">
        <f>MATCH(BE177,'Cat-4'!$A:$A,0)</f>
        <v>639</v>
      </c>
      <c r="BG177">
        <f>MATCH(BD177,'Cat-4'!$1:$1,0)</f>
        <v>75</v>
      </c>
      <c r="BH177">
        <f>INDEX('Cat-4'!$1:$1048576,'NSS + ACT'!BF177,'NSS + ACT'!BG177)</f>
        <v>110.6</v>
      </c>
      <c r="BI177">
        <f>MATCH($BI$1,'Cat-4'!$1:$1,0)</f>
        <v>153</v>
      </c>
      <c r="BJ177">
        <f>INDEX('Cat-4'!$1:$1048576,'NSS + ACT'!BF177,'NSS + ACT'!BI177)</f>
        <v>121.7</v>
      </c>
      <c r="BK177" s="126">
        <f t="shared" si="29"/>
        <v>1.1003616636528031</v>
      </c>
      <c r="BL177">
        <f t="shared" si="30"/>
        <v>2480</v>
      </c>
      <c r="BM177" s="126">
        <f t="shared" si="31"/>
        <v>82.666666666666671</v>
      </c>
      <c r="BN177" s="126" t="s">
        <v>8785</v>
      </c>
      <c r="BO177" s="126">
        <f>MATCH(BB177,Sheet3!$D$4:$D$8,0)</f>
        <v>5</v>
      </c>
      <c r="BP177" s="126">
        <f>MATCH(BN177,Sheet3!$E$4:$H$4,0)</f>
        <v>4</v>
      </c>
      <c r="BQ177" s="132">
        <f>INDEX(Sheet3!$D$4:$H$8,'NSS + ACT'!BO177,'NSS + ACT'!BP177)</f>
        <v>0.4</v>
      </c>
      <c r="BR177" s="105">
        <f t="shared" si="32"/>
        <v>300238.59854430275</v>
      </c>
      <c r="BS177" s="162">
        <f t="shared" si="33"/>
        <v>0.4</v>
      </c>
      <c r="BT177" s="105">
        <f t="shared" si="34"/>
        <v>180143.15912658165</v>
      </c>
    </row>
    <row r="178" spans="1:72">
      <c r="A178" s="18">
        <f t="shared" si="36"/>
        <v>175</v>
      </c>
      <c r="B178" s="61">
        <v>291911359003</v>
      </c>
      <c r="C178" s="39">
        <v>43799</v>
      </c>
      <c r="D178" s="22" t="s">
        <v>222</v>
      </c>
      <c r="E178" s="22" t="s">
        <v>1886</v>
      </c>
      <c r="F178" s="110">
        <v>2</v>
      </c>
      <c r="G178" s="23" t="s">
        <v>119</v>
      </c>
      <c r="H178" s="52">
        <v>134375</v>
      </c>
      <c r="I178" s="30"/>
      <c r="J178" s="109">
        <v>268750</v>
      </c>
      <c r="K178" s="23">
        <v>84818050</v>
      </c>
      <c r="L178" s="26">
        <v>7.4999999999999997E-2</v>
      </c>
      <c r="M178" s="40">
        <v>0</v>
      </c>
      <c r="N178" s="62">
        <v>0</v>
      </c>
      <c r="O178" s="52">
        <v>0</v>
      </c>
      <c r="P178" s="26">
        <v>0.1</v>
      </c>
      <c r="Q178" s="52">
        <v>0</v>
      </c>
      <c r="R178" s="63">
        <v>0.18</v>
      </c>
      <c r="S178" s="23" t="s">
        <v>849</v>
      </c>
      <c r="T178" s="52">
        <v>20156.25</v>
      </c>
      <c r="U178" s="52">
        <v>0</v>
      </c>
      <c r="V178" s="52">
        <v>2015.625</v>
      </c>
      <c r="W178" s="52">
        <v>52365.9375</v>
      </c>
      <c r="X178" s="52">
        <v>74537.8125</v>
      </c>
      <c r="Y178" s="23" t="s">
        <v>1807</v>
      </c>
      <c r="Z178" s="23" t="s">
        <v>1887</v>
      </c>
      <c r="AA178" s="23" t="s">
        <v>1888</v>
      </c>
      <c r="AB178" s="33">
        <v>291911359003</v>
      </c>
      <c r="AC178" s="33" t="s">
        <v>1889</v>
      </c>
      <c r="AD178" s="48">
        <v>43799</v>
      </c>
      <c r="AE178" s="39">
        <v>43789</v>
      </c>
      <c r="AF178" s="53" t="e">
        <v>#N/A</v>
      </c>
      <c r="AG178" s="53" t="e">
        <v>#N/A</v>
      </c>
      <c r="AH178" s="39" t="e">
        <v>#N/A</v>
      </c>
      <c r="AI178" s="23" t="s">
        <v>51</v>
      </c>
      <c r="AJ178" s="54"/>
      <c r="AK178" s="55"/>
      <c r="AL178" s="56"/>
      <c r="AM178" s="57"/>
      <c r="AN178" s="33"/>
      <c r="AO178" s="48"/>
      <c r="AP178" s="23">
        <v>2000</v>
      </c>
      <c r="AQ178" s="23" t="s">
        <v>52</v>
      </c>
      <c r="AR178" s="23" t="s">
        <v>1888</v>
      </c>
      <c r="AS178" s="38" t="s">
        <v>53</v>
      </c>
      <c r="AT178" s="23"/>
      <c r="AU178" s="64">
        <v>2010007949</v>
      </c>
      <c r="AV178" s="99">
        <v>2</v>
      </c>
      <c r="AW178" s="102">
        <v>268750</v>
      </c>
      <c r="AX178" s="29" t="s">
        <v>701</v>
      </c>
      <c r="AY178" s="29"/>
      <c r="AZ178" s="25" t="s">
        <v>702</v>
      </c>
      <c r="BA178">
        <f t="shared" si="37"/>
        <v>1849</v>
      </c>
      <c r="BB178" s="115" t="s">
        <v>6983</v>
      </c>
      <c r="BC178" s="105">
        <f t="shared" si="27"/>
        <v>134375</v>
      </c>
      <c r="BD178" s="116">
        <f t="shared" si="28"/>
        <v>43770</v>
      </c>
      <c r="BE178" s="141" t="s">
        <v>8477</v>
      </c>
      <c r="BF178">
        <f>MATCH(BE178,'Cat-4'!$A:$A,0)</f>
        <v>722</v>
      </c>
      <c r="BG178">
        <f>MATCH(BD178,'Cat-4'!$1:$1,0)</f>
        <v>95</v>
      </c>
      <c r="BH178">
        <f>INDEX('Cat-4'!$1:$1048576,'NSS + ACT'!BF178,'NSS + ACT'!BG178)</f>
        <v>112.8</v>
      </c>
      <c r="BI178">
        <f>MATCH($BI$1,'Cat-4'!$1:$1,0)</f>
        <v>153</v>
      </c>
      <c r="BJ178">
        <f>INDEX('Cat-4'!$1:$1048576,'NSS + ACT'!BF178,'NSS + ACT'!BI178)</f>
        <v>130.80000000000001</v>
      </c>
      <c r="BK178" s="126">
        <f t="shared" si="29"/>
        <v>1.1595744680851066</v>
      </c>
      <c r="BL178">
        <f t="shared" si="30"/>
        <v>1870</v>
      </c>
      <c r="BM178" s="126">
        <f t="shared" si="31"/>
        <v>62.333333333333336</v>
      </c>
      <c r="BN178" s="126" t="s">
        <v>8785</v>
      </c>
      <c r="BO178" s="126">
        <f>MATCH(BB178,Sheet3!$D$4:$D$8,0)</f>
        <v>2</v>
      </c>
      <c r="BP178" s="126">
        <f>MATCH(BN178,Sheet3!$E$4:$H$4,0)</f>
        <v>4</v>
      </c>
      <c r="BQ178" s="132">
        <f>INDEX(Sheet3!$D$4:$H$8,'NSS + ACT'!BO178,'NSS + ACT'!BP178)</f>
        <v>0.1</v>
      </c>
      <c r="BR178" s="105">
        <f t="shared" si="32"/>
        <v>311635.63829787239</v>
      </c>
      <c r="BS178" s="162">
        <f t="shared" si="33"/>
        <v>0.1</v>
      </c>
      <c r="BT178" s="105">
        <f t="shared" si="34"/>
        <v>280472.07446808513</v>
      </c>
    </row>
    <row r="179" spans="1:72">
      <c r="A179" s="18">
        <f t="shared" si="36"/>
        <v>176</v>
      </c>
      <c r="B179" s="61">
        <v>291908815656</v>
      </c>
      <c r="C179" s="39">
        <v>43719</v>
      </c>
      <c r="D179" s="22" t="s">
        <v>377</v>
      </c>
      <c r="E179" s="22" t="s">
        <v>4707</v>
      </c>
      <c r="F179" s="110">
        <v>18</v>
      </c>
      <c r="G179" s="23" t="s">
        <v>49</v>
      </c>
      <c r="H179" s="52">
        <v>14903.173888888889</v>
      </c>
      <c r="I179" s="30"/>
      <c r="J179" s="109">
        <v>268257.13</v>
      </c>
      <c r="K179" s="23">
        <v>84818030</v>
      </c>
      <c r="L179" s="26">
        <v>7.4999999999999997E-2</v>
      </c>
      <c r="M179" s="40">
        <v>0</v>
      </c>
      <c r="N179" s="62">
        <v>0</v>
      </c>
      <c r="O179" s="52">
        <v>0</v>
      </c>
      <c r="P179" s="26">
        <v>0.1</v>
      </c>
      <c r="Q179" s="52">
        <v>0</v>
      </c>
      <c r="R179" s="63">
        <v>0.18</v>
      </c>
      <c r="S179" s="23" t="s">
        <v>4666</v>
      </c>
      <c r="T179" s="52">
        <v>20119.284749999999</v>
      </c>
      <c r="U179" s="52">
        <v>0</v>
      </c>
      <c r="V179" s="52">
        <v>2011.9284749999999</v>
      </c>
      <c r="W179" s="52">
        <v>52269.901780500004</v>
      </c>
      <c r="X179" s="52">
        <v>74401.115005500003</v>
      </c>
      <c r="Y179" s="23" t="s">
        <v>4646</v>
      </c>
      <c r="Z179" s="23" t="s">
        <v>4708</v>
      </c>
      <c r="AA179" s="23" t="s">
        <v>4709</v>
      </c>
      <c r="AB179" s="33">
        <v>291908815656</v>
      </c>
      <c r="AC179" s="33" t="s">
        <v>4710</v>
      </c>
      <c r="AD179" s="39">
        <v>43719</v>
      </c>
      <c r="AE179" s="39">
        <v>43718</v>
      </c>
      <c r="AF179" s="53" t="e">
        <v>#N/A</v>
      </c>
      <c r="AG179" s="53" t="e">
        <v>#N/A</v>
      </c>
      <c r="AH179" s="39" t="e">
        <v>#N/A</v>
      </c>
      <c r="AI179" s="23" t="s">
        <v>51</v>
      </c>
      <c r="AJ179" s="59"/>
      <c r="AK179" s="59"/>
      <c r="AL179" s="48"/>
      <c r="AM179" s="60"/>
      <c r="AN179" s="33"/>
      <c r="AO179" s="48"/>
      <c r="AP179" s="23">
        <v>2000</v>
      </c>
      <c r="AQ179" s="23" t="s">
        <v>52</v>
      </c>
      <c r="AR179" s="23" t="s">
        <v>4709</v>
      </c>
      <c r="AS179" s="38" t="s">
        <v>53</v>
      </c>
      <c r="AT179" s="23"/>
      <c r="AU179" s="64" t="s">
        <v>378</v>
      </c>
      <c r="AV179" s="99">
        <v>18</v>
      </c>
      <c r="AW179" s="102">
        <v>268257.13</v>
      </c>
      <c r="AX179" s="29" t="s">
        <v>701</v>
      </c>
      <c r="AY179" s="29"/>
      <c r="AZ179" s="25">
        <v>1</v>
      </c>
      <c r="BA179">
        <f t="shared" si="37"/>
        <v>1920</v>
      </c>
      <c r="BB179" s="115" t="s">
        <v>6983</v>
      </c>
      <c r="BC179" s="105">
        <f t="shared" si="27"/>
        <v>14903.173888888889</v>
      </c>
      <c r="BD179" s="116">
        <f t="shared" si="28"/>
        <v>43709</v>
      </c>
      <c r="BE179" s="141" t="s">
        <v>8477</v>
      </c>
      <c r="BF179">
        <f>MATCH(BE179,'Cat-4'!$A:$A,0)</f>
        <v>722</v>
      </c>
      <c r="BG179">
        <f>MATCH(BD179,'Cat-4'!$1:$1,0)</f>
        <v>93</v>
      </c>
      <c r="BH179">
        <f>INDEX('Cat-4'!$1:$1048576,'NSS + ACT'!BF179,'NSS + ACT'!BG179)</f>
        <v>113.9</v>
      </c>
      <c r="BI179">
        <f>MATCH($BI$1,'Cat-4'!$1:$1,0)</f>
        <v>153</v>
      </c>
      <c r="BJ179">
        <f>INDEX('Cat-4'!$1:$1048576,'NSS + ACT'!BF179,'NSS + ACT'!BI179)</f>
        <v>130.80000000000001</v>
      </c>
      <c r="BK179" s="126">
        <f t="shared" si="29"/>
        <v>1.1483757682177349</v>
      </c>
      <c r="BL179">
        <f t="shared" si="30"/>
        <v>1931</v>
      </c>
      <c r="BM179" s="126">
        <f t="shared" si="31"/>
        <v>64.36666666666666</v>
      </c>
      <c r="BN179" s="126" t="s">
        <v>8785</v>
      </c>
      <c r="BO179" s="126">
        <f>MATCH(BB179,Sheet3!$D$4:$D$8,0)</f>
        <v>2</v>
      </c>
      <c r="BP179" s="126">
        <f>MATCH(BN179,Sheet3!$E$4:$H$4,0)</f>
        <v>4</v>
      </c>
      <c r="BQ179" s="132">
        <f>INDEX(Sheet3!$D$4:$H$8,'NSS + ACT'!BO179,'NSS + ACT'!BP179)</f>
        <v>0.1</v>
      </c>
      <c r="BR179" s="105">
        <f t="shared" si="32"/>
        <v>308059.98774363479</v>
      </c>
      <c r="BS179" s="162">
        <f t="shared" si="33"/>
        <v>0.1</v>
      </c>
      <c r="BT179" s="105">
        <f t="shared" si="34"/>
        <v>277253.9889692713</v>
      </c>
    </row>
    <row r="180" spans="1:72">
      <c r="A180" s="18">
        <f t="shared" si="36"/>
        <v>177</v>
      </c>
      <c r="B180" s="61">
        <v>292210600975</v>
      </c>
      <c r="C180" s="39">
        <v>44845</v>
      </c>
      <c r="D180" s="22" t="s">
        <v>91</v>
      </c>
      <c r="E180" s="22" t="s">
        <v>2125</v>
      </c>
      <c r="F180" s="110">
        <v>2</v>
      </c>
      <c r="G180" s="23" t="s">
        <v>49</v>
      </c>
      <c r="H180" s="52">
        <v>133877</v>
      </c>
      <c r="I180" s="30"/>
      <c r="J180" s="109">
        <v>267754</v>
      </c>
      <c r="K180" s="23">
        <v>84819090</v>
      </c>
      <c r="L180" s="26">
        <v>7.4999999999999997E-2</v>
      </c>
      <c r="M180" s="40">
        <v>0</v>
      </c>
      <c r="N180" s="62">
        <v>0</v>
      </c>
      <c r="O180" s="52">
        <v>0</v>
      </c>
      <c r="P180" s="26">
        <v>0.1</v>
      </c>
      <c r="Q180" s="52">
        <v>0</v>
      </c>
      <c r="R180" s="63">
        <v>0.18</v>
      </c>
      <c r="S180" s="23" t="s">
        <v>849</v>
      </c>
      <c r="T180" s="52">
        <v>20081.55</v>
      </c>
      <c r="U180" s="52">
        <v>0</v>
      </c>
      <c r="V180" s="52">
        <v>2008.155</v>
      </c>
      <c r="W180" s="52">
        <v>52171.866900000001</v>
      </c>
      <c r="X180" s="52">
        <v>74261.571899999995</v>
      </c>
      <c r="Y180" s="23" t="s">
        <v>1945</v>
      </c>
      <c r="Z180" s="23" t="s">
        <v>2126</v>
      </c>
      <c r="AA180" s="23" t="s">
        <v>2127</v>
      </c>
      <c r="AB180" s="33">
        <v>292210600975</v>
      </c>
      <c r="AC180" s="33" t="s">
        <v>2128</v>
      </c>
      <c r="AD180" s="48">
        <v>44845</v>
      </c>
      <c r="AE180" s="39">
        <v>44834</v>
      </c>
      <c r="AF180" s="53" t="e">
        <v>#N/A</v>
      </c>
      <c r="AG180" s="53" t="e">
        <v>#N/A</v>
      </c>
      <c r="AH180" s="39" t="e">
        <v>#N/A</v>
      </c>
      <c r="AI180" s="23" t="s">
        <v>51</v>
      </c>
      <c r="AJ180" s="54"/>
      <c r="AK180" s="55"/>
      <c r="AL180" s="56"/>
      <c r="AM180" s="57"/>
      <c r="AN180" s="33"/>
      <c r="AO180" s="48"/>
      <c r="AP180" s="23">
        <v>2000</v>
      </c>
      <c r="AQ180" s="23" t="s">
        <v>52</v>
      </c>
      <c r="AR180" s="23" t="s">
        <v>2127</v>
      </c>
      <c r="AS180" s="38" t="s">
        <v>53</v>
      </c>
      <c r="AT180" s="23"/>
      <c r="AU180" s="64" t="s">
        <v>2129</v>
      </c>
      <c r="AV180" s="99">
        <v>2</v>
      </c>
      <c r="AW180" s="102">
        <v>267754</v>
      </c>
      <c r="AX180" s="29" t="s">
        <v>701</v>
      </c>
      <c r="AY180" s="29"/>
      <c r="AZ180" s="25" t="s">
        <v>702</v>
      </c>
      <c r="BA180">
        <f t="shared" si="37"/>
        <v>804</v>
      </c>
      <c r="BB180" t="s">
        <v>6983</v>
      </c>
      <c r="BC180" s="105">
        <f t="shared" si="27"/>
        <v>133877</v>
      </c>
      <c r="BD180" s="116">
        <f t="shared" si="28"/>
        <v>44805</v>
      </c>
      <c r="BE180" s="141" t="s">
        <v>8477</v>
      </c>
      <c r="BF180">
        <f>MATCH(BE180,'Cat-4'!$A:$A,0)</f>
        <v>722</v>
      </c>
      <c r="BG180">
        <f>MATCH(BD180,'Cat-4'!$1:$1,0)</f>
        <v>129</v>
      </c>
      <c r="BH180">
        <f>INDEX('Cat-4'!$1:$1048576,'NSS + ACT'!BF180,'NSS + ACT'!BG180)</f>
        <v>126.4</v>
      </c>
      <c r="BI180">
        <f>MATCH($BI$1,'Cat-4'!$1:$1,0)</f>
        <v>153</v>
      </c>
      <c r="BJ180">
        <f>INDEX('Cat-4'!$1:$1048576,'NSS + ACT'!BF180,'NSS + ACT'!BI180)</f>
        <v>130.80000000000001</v>
      </c>
      <c r="BK180" s="126">
        <f t="shared" si="29"/>
        <v>1.0348101265822784</v>
      </c>
      <c r="BL180">
        <f t="shared" si="30"/>
        <v>835</v>
      </c>
      <c r="BM180" s="126">
        <f t="shared" si="31"/>
        <v>27.833333333333332</v>
      </c>
      <c r="BN180" s="126" t="s">
        <v>8785</v>
      </c>
      <c r="BO180" s="126">
        <f>MATCH(BB180,Sheet3!$D$4:$D$8,0)</f>
        <v>2</v>
      </c>
      <c r="BP180" s="126">
        <f>MATCH(BN180,Sheet3!$E$4:$H$4,0)</f>
        <v>4</v>
      </c>
      <c r="BQ180" s="132">
        <f>INDEX(Sheet3!$D$4:$H$8,'NSS + ACT'!BO180,'NSS + ACT'!BP180)</f>
        <v>0.1</v>
      </c>
      <c r="BR180" s="105">
        <f t="shared" si="32"/>
        <v>277074.55063291139</v>
      </c>
      <c r="BS180" s="162">
        <f t="shared" si="33"/>
        <v>0.1</v>
      </c>
      <c r="BT180" s="105">
        <f t="shared" si="34"/>
        <v>249367.09556962026</v>
      </c>
    </row>
    <row r="181" spans="1:72">
      <c r="A181" s="18">
        <f t="shared" si="36"/>
        <v>178</v>
      </c>
      <c r="B181" s="61">
        <v>171801332216</v>
      </c>
      <c r="C181" s="39">
        <v>43245</v>
      </c>
      <c r="D181" s="22" t="s">
        <v>1794</v>
      </c>
      <c r="E181" s="22" t="s">
        <v>4588</v>
      </c>
      <c r="F181" s="110">
        <v>1</v>
      </c>
      <c r="G181" s="23" t="s">
        <v>119</v>
      </c>
      <c r="H181" s="52">
        <v>266144.08</v>
      </c>
      <c r="I181" s="30"/>
      <c r="J181" s="109">
        <v>266144.08</v>
      </c>
      <c r="K181" s="23">
        <v>40103999</v>
      </c>
      <c r="L181" s="26">
        <v>0.1</v>
      </c>
      <c r="M181" s="40">
        <v>0</v>
      </c>
      <c r="N181" s="62">
        <v>0</v>
      </c>
      <c r="O181" s="52">
        <v>0</v>
      </c>
      <c r="P181" s="26">
        <v>0.1</v>
      </c>
      <c r="Q181" s="52">
        <v>0</v>
      </c>
      <c r="R181" s="63">
        <v>0.18</v>
      </c>
      <c r="S181" s="23" t="s">
        <v>4589</v>
      </c>
      <c r="T181" s="52">
        <v>26614.408000000003</v>
      </c>
      <c r="U181" s="52">
        <v>0</v>
      </c>
      <c r="V181" s="52">
        <v>2661.4408000000003</v>
      </c>
      <c r="W181" s="52">
        <v>53175.587183999996</v>
      </c>
      <c r="X181" s="52">
        <v>82451.435983999996</v>
      </c>
      <c r="Y181" s="23" t="s">
        <v>4433</v>
      </c>
      <c r="Z181" s="23" t="s">
        <v>4590</v>
      </c>
      <c r="AA181" s="23" t="s">
        <v>4591</v>
      </c>
      <c r="AB181" s="33" t="e">
        <v>#N/A</v>
      </c>
      <c r="AC181" s="33" t="e">
        <v>#N/A</v>
      </c>
      <c r="AD181" s="39" t="e">
        <v>#N/A</v>
      </c>
      <c r="AE181" s="39">
        <v>43168</v>
      </c>
      <c r="AF181" s="53">
        <v>171801332216</v>
      </c>
      <c r="AG181" s="53" t="s">
        <v>1800</v>
      </c>
      <c r="AH181" s="39">
        <v>43245</v>
      </c>
      <c r="AI181" s="23" t="s">
        <v>385</v>
      </c>
      <c r="AJ181" s="59"/>
      <c r="AK181" s="59"/>
      <c r="AL181" s="48"/>
      <c r="AM181" s="60"/>
      <c r="AN181" s="33"/>
      <c r="AO181" s="48"/>
      <c r="AP181" s="23">
        <v>2000</v>
      </c>
      <c r="AQ181" s="23" t="s">
        <v>52</v>
      </c>
      <c r="AR181" s="23" t="s">
        <v>4591</v>
      </c>
      <c r="AS181" s="38" t="s">
        <v>53</v>
      </c>
      <c r="AT181" s="23"/>
      <c r="AU181" s="64">
        <v>109180</v>
      </c>
      <c r="AV181" s="99">
        <v>1</v>
      </c>
      <c r="AW181" s="102">
        <v>266144.08</v>
      </c>
      <c r="AX181" s="29" t="s">
        <v>701</v>
      </c>
      <c r="AY181" s="29"/>
      <c r="AZ181" s="25" t="s">
        <v>4592</v>
      </c>
      <c r="BA181">
        <f t="shared" si="37"/>
        <v>2470</v>
      </c>
      <c r="BB181" s="115" t="s">
        <v>6983</v>
      </c>
      <c r="BC181" s="105">
        <f t="shared" si="27"/>
        <v>266144.08</v>
      </c>
      <c r="BD181" s="116">
        <f t="shared" si="28"/>
        <v>43160</v>
      </c>
      <c r="BE181" s="141" t="s">
        <v>8477</v>
      </c>
      <c r="BF181">
        <f>MATCH(BE181,'Cat-4'!$A:$A,0)</f>
        <v>722</v>
      </c>
      <c r="BG181">
        <f>MATCH(BD181,'Cat-4'!$1:$1,0)</f>
        <v>75</v>
      </c>
      <c r="BH181">
        <f>INDEX('Cat-4'!$1:$1048576,'NSS + ACT'!BF181,'NSS + ACT'!BG181)</f>
        <v>109.9</v>
      </c>
      <c r="BI181">
        <f>MATCH($BI$1,'Cat-4'!$1:$1,0)</f>
        <v>153</v>
      </c>
      <c r="BJ181">
        <f>INDEX('Cat-4'!$1:$1048576,'NSS + ACT'!BF181,'NSS + ACT'!BI181)</f>
        <v>130.80000000000001</v>
      </c>
      <c r="BK181" s="126">
        <f t="shared" si="29"/>
        <v>1.1901728844404005</v>
      </c>
      <c r="BL181">
        <f t="shared" si="30"/>
        <v>2480</v>
      </c>
      <c r="BM181" s="126">
        <f t="shared" si="31"/>
        <v>82.666666666666671</v>
      </c>
      <c r="BN181" s="126" t="s">
        <v>8785</v>
      </c>
      <c r="BO181" s="126">
        <f>MATCH(BB181,Sheet3!$D$4:$D$8,0)</f>
        <v>2</v>
      </c>
      <c r="BP181" s="126">
        <f>MATCH(BN181,Sheet3!$E$4:$H$4,0)</f>
        <v>4</v>
      </c>
      <c r="BQ181" s="132">
        <f>INDEX(Sheet3!$D$4:$H$8,'NSS + ACT'!BO181,'NSS + ACT'!BP181)</f>
        <v>0.1</v>
      </c>
      <c r="BR181" s="105">
        <f t="shared" si="32"/>
        <v>316757.4673703367</v>
      </c>
      <c r="BS181" s="162">
        <f t="shared" si="33"/>
        <v>0.1</v>
      </c>
      <c r="BT181" s="105">
        <f t="shared" si="34"/>
        <v>285081.72063330305</v>
      </c>
    </row>
    <row r="182" spans="1:72">
      <c r="A182" s="18">
        <f t="shared" si="36"/>
        <v>179</v>
      </c>
      <c r="B182" s="33">
        <v>172103028031</v>
      </c>
      <c r="C182" s="39">
        <v>44513</v>
      </c>
      <c r="D182" s="22" t="s">
        <v>379</v>
      </c>
      <c r="E182" s="22" t="s">
        <v>4808</v>
      </c>
      <c r="F182" s="110">
        <v>120</v>
      </c>
      <c r="G182" s="23" t="s">
        <v>49</v>
      </c>
      <c r="H182" s="58">
        <v>2217.348</v>
      </c>
      <c r="I182" s="30"/>
      <c r="J182" s="101">
        <v>266081.76</v>
      </c>
      <c r="K182" s="33">
        <v>84779000</v>
      </c>
      <c r="L182" s="26">
        <v>7.4999999999999997E-2</v>
      </c>
      <c r="M182" s="40">
        <v>0</v>
      </c>
      <c r="N182" s="40">
        <v>0</v>
      </c>
      <c r="O182" s="35">
        <v>0</v>
      </c>
      <c r="P182" s="63">
        <v>0.1</v>
      </c>
      <c r="Q182" s="52">
        <v>0</v>
      </c>
      <c r="R182" s="63">
        <v>0.18</v>
      </c>
      <c r="S182" s="23" t="s">
        <v>722</v>
      </c>
      <c r="T182" s="52">
        <v>19956.132000000001</v>
      </c>
      <c r="U182" s="52">
        <v>0</v>
      </c>
      <c r="V182" s="52">
        <v>1995.6132000000002</v>
      </c>
      <c r="W182" s="52">
        <v>51846.030936000003</v>
      </c>
      <c r="X182" s="52">
        <v>73797.776136</v>
      </c>
      <c r="Y182" s="23" t="s">
        <v>4766</v>
      </c>
      <c r="Z182" s="23" t="s">
        <v>4809</v>
      </c>
      <c r="AA182" s="23" t="s">
        <v>4810</v>
      </c>
      <c r="AB182" s="33" t="e">
        <v>#N/A</v>
      </c>
      <c r="AC182" s="33" t="e">
        <v>#N/A</v>
      </c>
      <c r="AD182" s="48" t="e">
        <v>#N/A</v>
      </c>
      <c r="AE182" s="39">
        <v>44483</v>
      </c>
      <c r="AF182" s="53">
        <v>172103028031</v>
      </c>
      <c r="AG182" s="53" t="s">
        <v>384</v>
      </c>
      <c r="AH182" s="39">
        <v>44513</v>
      </c>
      <c r="AI182" s="23" t="s">
        <v>385</v>
      </c>
      <c r="AJ182" s="54"/>
      <c r="AK182" s="55"/>
      <c r="AL182" s="56"/>
      <c r="AM182" s="57"/>
      <c r="AN182" s="33"/>
      <c r="AO182" s="48"/>
      <c r="AP182" s="23">
        <v>2000</v>
      </c>
      <c r="AQ182" s="23" t="s">
        <v>52</v>
      </c>
      <c r="AR182" s="23" t="s">
        <v>4810</v>
      </c>
      <c r="AS182" s="38" t="s">
        <v>53</v>
      </c>
      <c r="AT182" s="23" t="s">
        <v>519</v>
      </c>
      <c r="AU182" s="23" t="s">
        <v>730</v>
      </c>
      <c r="AV182" s="99">
        <v>120</v>
      </c>
      <c r="AW182" s="101">
        <v>266081.76</v>
      </c>
      <c r="AX182" s="29" t="s">
        <v>4770</v>
      </c>
      <c r="AY182" s="29"/>
      <c r="AZ182" s="30"/>
      <c r="BA182">
        <f t="shared" si="37"/>
        <v>1155</v>
      </c>
      <c r="BB182" s="115" t="s">
        <v>6983</v>
      </c>
      <c r="BC182" s="105">
        <f t="shared" si="27"/>
        <v>2217.348</v>
      </c>
      <c r="BD182" s="116">
        <f t="shared" si="28"/>
        <v>44470</v>
      </c>
      <c r="BE182" s="141" t="s">
        <v>8477</v>
      </c>
      <c r="BF182">
        <f>MATCH(BE182,'Cat-4'!$A:$A,0)</f>
        <v>722</v>
      </c>
      <c r="BG182">
        <f>MATCH(BD182,'Cat-4'!$1:$1,0)</f>
        <v>118</v>
      </c>
      <c r="BH182">
        <f>INDEX('Cat-4'!$1:$1048576,'NSS + ACT'!BF182,'NSS + ACT'!BG182)</f>
        <v>120.4</v>
      </c>
      <c r="BI182">
        <f>MATCH($BI$1,'Cat-4'!$1:$1,0)</f>
        <v>153</v>
      </c>
      <c r="BJ182">
        <f>INDEX('Cat-4'!$1:$1048576,'NSS + ACT'!BF182,'NSS + ACT'!BI182)</f>
        <v>130.80000000000001</v>
      </c>
      <c r="BK182" s="126">
        <f t="shared" si="29"/>
        <v>1.0863787375415284</v>
      </c>
      <c r="BL182">
        <f t="shared" si="30"/>
        <v>1170</v>
      </c>
      <c r="BM182" s="126">
        <f t="shared" si="31"/>
        <v>39</v>
      </c>
      <c r="BN182" s="126" t="s">
        <v>8785</v>
      </c>
      <c r="BO182" s="126">
        <f>MATCH(BB182,Sheet3!$D$4:$D$8,0)</f>
        <v>2</v>
      </c>
      <c r="BP182" s="126">
        <f>MATCH(BN182,Sheet3!$E$4:$H$4,0)</f>
        <v>4</v>
      </c>
      <c r="BQ182" s="132">
        <f>INDEX(Sheet3!$D$4:$H$8,'NSS + ACT'!BO182,'NSS + ACT'!BP182)</f>
        <v>0.1</v>
      </c>
      <c r="BR182" s="105">
        <f t="shared" si="32"/>
        <v>289065.56651162793</v>
      </c>
      <c r="BS182" s="162">
        <f t="shared" si="33"/>
        <v>0.1</v>
      </c>
      <c r="BT182" s="105">
        <f t="shared" si="34"/>
        <v>260159.00986046513</v>
      </c>
    </row>
    <row r="183" spans="1:72">
      <c r="A183" s="18">
        <f t="shared" si="36"/>
        <v>180</v>
      </c>
      <c r="B183" s="61">
        <v>171602006796</v>
      </c>
      <c r="C183" s="39">
        <v>42605</v>
      </c>
      <c r="D183" s="22" t="s">
        <v>257</v>
      </c>
      <c r="E183" s="22" t="s">
        <v>2867</v>
      </c>
      <c r="F183" s="110">
        <v>5</v>
      </c>
      <c r="G183" s="23" t="s">
        <v>119</v>
      </c>
      <c r="H183" s="52">
        <v>52741.804000000004</v>
      </c>
      <c r="I183" s="30"/>
      <c r="J183" s="109">
        <v>263709.02</v>
      </c>
      <c r="K183" s="23">
        <v>85444299</v>
      </c>
      <c r="L183" s="26">
        <v>0.1</v>
      </c>
      <c r="M183" s="40" t="s">
        <v>2868</v>
      </c>
      <c r="N183" s="62">
        <v>0</v>
      </c>
      <c r="O183" s="52">
        <v>0</v>
      </c>
      <c r="P183" s="26">
        <v>0.1</v>
      </c>
      <c r="Q183" s="52">
        <v>0</v>
      </c>
      <c r="R183" s="63">
        <v>0.18</v>
      </c>
      <c r="S183" s="23" t="s">
        <v>966</v>
      </c>
      <c r="T183" s="52">
        <v>26370.902000000002</v>
      </c>
      <c r="U183" s="52">
        <v>0</v>
      </c>
      <c r="V183" s="52">
        <v>2637.0902000000006</v>
      </c>
      <c r="W183" s="52">
        <v>52689.062195999999</v>
      </c>
      <c r="X183" s="52">
        <v>81697.054395999992</v>
      </c>
      <c r="Y183" s="23" t="s">
        <v>2778</v>
      </c>
      <c r="Z183" s="23" t="s">
        <v>2869</v>
      </c>
      <c r="AA183" s="23" t="s">
        <v>2870</v>
      </c>
      <c r="AB183" s="33" t="e">
        <v>#N/A</v>
      </c>
      <c r="AC183" s="33" t="e">
        <v>#N/A</v>
      </c>
      <c r="AD183" s="48" t="e">
        <v>#N/A</v>
      </c>
      <c r="AE183" s="39">
        <v>42585</v>
      </c>
      <c r="AF183" s="53">
        <v>171602006796</v>
      </c>
      <c r="AG183" s="53" t="s">
        <v>2701</v>
      </c>
      <c r="AH183" s="39">
        <v>42605</v>
      </c>
      <c r="AI183" s="23" t="s">
        <v>385</v>
      </c>
      <c r="AJ183" s="54"/>
      <c r="AK183" s="55"/>
      <c r="AL183" s="56"/>
      <c r="AM183" s="57"/>
      <c r="AN183" s="33"/>
      <c r="AO183" s="48"/>
      <c r="AP183" s="23">
        <v>2000</v>
      </c>
      <c r="AQ183" s="23" t="s">
        <v>64</v>
      </c>
      <c r="AR183" s="23" t="s">
        <v>2870</v>
      </c>
      <c r="AS183" s="38" t="s">
        <v>53</v>
      </c>
      <c r="AT183" s="23" t="s">
        <v>522</v>
      </c>
      <c r="AU183" s="64">
        <v>2016600102</v>
      </c>
      <c r="AV183" s="99">
        <v>5</v>
      </c>
      <c r="AW183" s="102">
        <v>263709.02</v>
      </c>
      <c r="AX183" s="29" t="s">
        <v>701</v>
      </c>
      <c r="AY183" s="29"/>
      <c r="AZ183" s="25">
        <v>1</v>
      </c>
      <c r="BA183">
        <f t="shared" si="37"/>
        <v>3053</v>
      </c>
      <c r="BB183" s="115" t="s">
        <v>6987</v>
      </c>
      <c r="BC183" s="105">
        <f t="shared" si="27"/>
        <v>52741.804000000004</v>
      </c>
      <c r="BD183" s="116">
        <f t="shared" si="28"/>
        <v>42583</v>
      </c>
      <c r="BE183" s="141" t="s">
        <v>8366</v>
      </c>
      <c r="BF183">
        <f>MATCH(BE183,'Cat-4'!$A:$A,0)</f>
        <v>666</v>
      </c>
      <c r="BG183">
        <f>MATCH(BD183,'Cat-4'!$1:$1,0)</f>
        <v>56</v>
      </c>
      <c r="BH183">
        <f>INDEX('Cat-4'!$1:$1048576,'NSS + ACT'!BF183,'NSS + ACT'!BG183)</f>
        <v>108</v>
      </c>
      <c r="BI183">
        <f>MATCH($BI$1,'Cat-4'!$1:$1,0)</f>
        <v>153</v>
      </c>
      <c r="BJ183">
        <f>INDEX('Cat-4'!$1:$1048576,'NSS + ACT'!BF183,'NSS + ACT'!BI183)</f>
        <v>133.4</v>
      </c>
      <c r="BK183" s="126">
        <f t="shared" si="29"/>
        <v>1.2351851851851852</v>
      </c>
      <c r="BL183">
        <f t="shared" si="30"/>
        <v>3057</v>
      </c>
      <c r="BM183" s="126">
        <f t="shared" si="31"/>
        <v>101.9</v>
      </c>
      <c r="BN183" s="126" t="s">
        <v>8785</v>
      </c>
      <c r="BO183" s="126">
        <f>MATCH(BB183,Sheet3!$D$4:$D$8,0)</f>
        <v>4</v>
      </c>
      <c r="BP183" s="126">
        <f>MATCH(BN183,Sheet3!$E$4:$H$4,0)</f>
        <v>4</v>
      </c>
      <c r="BQ183" s="132">
        <f>INDEX(Sheet3!$D$4:$H$8,'NSS + ACT'!BO183,'NSS + ACT'!BP183)</f>
        <v>0.2</v>
      </c>
      <c r="BR183" s="105">
        <f t="shared" si="32"/>
        <v>325729.47470370372</v>
      </c>
      <c r="BS183" s="162">
        <f t="shared" si="33"/>
        <v>0.2</v>
      </c>
      <c r="BT183" s="105">
        <f t="shared" si="34"/>
        <v>260583.579762963</v>
      </c>
    </row>
    <row r="184" spans="1:72">
      <c r="A184" s="18">
        <f t="shared" si="36"/>
        <v>181</v>
      </c>
      <c r="B184" s="61">
        <v>292007495544</v>
      </c>
      <c r="C184" s="39">
        <v>44102</v>
      </c>
      <c r="D184" s="22" t="s">
        <v>229</v>
      </c>
      <c r="E184" s="22" t="s">
        <v>3714</v>
      </c>
      <c r="F184" s="110">
        <v>2</v>
      </c>
      <c r="G184" s="23" t="s">
        <v>60</v>
      </c>
      <c r="H184" s="52">
        <v>131564</v>
      </c>
      <c r="I184" s="30"/>
      <c r="J184" s="109">
        <v>263128</v>
      </c>
      <c r="K184" s="23" t="s">
        <v>2463</v>
      </c>
      <c r="L184" s="26">
        <v>7.4999999999999997E-2</v>
      </c>
      <c r="M184" s="40">
        <v>0</v>
      </c>
      <c r="N184" s="62">
        <v>0</v>
      </c>
      <c r="O184" s="52">
        <v>0</v>
      </c>
      <c r="P184" s="26">
        <v>0.1</v>
      </c>
      <c r="Q184" s="52">
        <v>0</v>
      </c>
      <c r="R184" s="63">
        <v>0.18</v>
      </c>
      <c r="S184" s="23" t="s">
        <v>777</v>
      </c>
      <c r="T184" s="52">
        <v>19734.599999999999</v>
      </c>
      <c r="U184" s="52">
        <v>0</v>
      </c>
      <c r="V184" s="52">
        <v>1973.46</v>
      </c>
      <c r="W184" s="52">
        <v>51270.4908</v>
      </c>
      <c r="X184" s="52">
        <v>72978.550799999997</v>
      </c>
      <c r="Y184" s="23" t="s">
        <v>3695</v>
      </c>
      <c r="Z184" s="23" t="s">
        <v>3715</v>
      </c>
      <c r="AA184" s="23" t="s">
        <v>3716</v>
      </c>
      <c r="AB184" s="33">
        <v>292007495544</v>
      </c>
      <c r="AC184" s="33" t="s">
        <v>3717</v>
      </c>
      <c r="AD184" s="39">
        <v>44102</v>
      </c>
      <c r="AE184" s="39">
        <v>44099</v>
      </c>
      <c r="AF184" s="53" t="e">
        <v>#N/A</v>
      </c>
      <c r="AG184" s="53" t="e">
        <v>#N/A</v>
      </c>
      <c r="AH184" s="39" t="e">
        <v>#N/A</v>
      </c>
      <c r="AI184" s="23" t="s">
        <v>51</v>
      </c>
      <c r="AJ184" s="59"/>
      <c r="AK184" s="59"/>
      <c r="AL184" s="48"/>
      <c r="AM184" s="60"/>
      <c r="AN184" s="33"/>
      <c r="AO184" s="48"/>
      <c r="AP184" s="23">
        <v>2000</v>
      </c>
      <c r="AQ184" s="23" t="s">
        <v>52</v>
      </c>
      <c r="AR184" s="23" t="s">
        <v>3716</v>
      </c>
      <c r="AS184" s="38" t="s">
        <v>53</v>
      </c>
      <c r="AT184" s="23"/>
      <c r="AU184" s="64" t="s">
        <v>318</v>
      </c>
      <c r="AV184" s="99">
        <v>2</v>
      </c>
      <c r="AW184" s="102">
        <v>263128</v>
      </c>
      <c r="AX184" s="29" t="s">
        <v>701</v>
      </c>
      <c r="AY184" s="29"/>
      <c r="AZ184" s="25"/>
      <c r="BA184">
        <f t="shared" si="37"/>
        <v>1539</v>
      </c>
      <c r="BB184" s="115" t="s">
        <v>6983</v>
      </c>
      <c r="BC184" s="105">
        <f t="shared" si="27"/>
        <v>131564</v>
      </c>
      <c r="BD184" s="116">
        <f t="shared" si="28"/>
        <v>44075</v>
      </c>
      <c r="BE184" s="141" t="s">
        <v>8477</v>
      </c>
      <c r="BF184">
        <f>MATCH(BE184,'Cat-4'!$A:$A,0)</f>
        <v>722</v>
      </c>
      <c r="BG184">
        <f>MATCH(BD184,'Cat-4'!$1:$1,0)</f>
        <v>105</v>
      </c>
      <c r="BH184">
        <f>INDEX('Cat-4'!$1:$1048576,'NSS + ACT'!BF184,'NSS + ACT'!BG184)</f>
        <v>113.7</v>
      </c>
      <c r="BI184">
        <f>MATCH($BI$1,'Cat-4'!$1:$1,0)</f>
        <v>153</v>
      </c>
      <c r="BJ184">
        <f>INDEX('Cat-4'!$1:$1048576,'NSS + ACT'!BF184,'NSS + ACT'!BI184)</f>
        <v>130.80000000000001</v>
      </c>
      <c r="BK184" s="126">
        <f t="shared" si="29"/>
        <v>1.1503957783641161</v>
      </c>
      <c r="BL184">
        <f t="shared" si="30"/>
        <v>1565</v>
      </c>
      <c r="BM184" s="126">
        <f t="shared" si="31"/>
        <v>52.166666666666664</v>
      </c>
      <c r="BN184" s="126" t="s">
        <v>8785</v>
      </c>
      <c r="BO184" s="126">
        <f>MATCH(BB184,Sheet3!$D$4:$D$8,0)</f>
        <v>2</v>
      </c>
      <c r="BP184" s="126">
        <f>MATCH(BN184,Sheet3!$E$4:$H$4,0)</f>
        <v>4</v>
      </c>
      <c r="BQ184" s="132">
        <f>INDEX(Sheet3!$D$4:$H$8,'NSS + ACT'!BO184,'NSS + ACT'!BP184)</f>
        <v>0.1</v>
      </c>
      <c r="BR184" s="105">
        <f t="shared" si="32"/>
        <v>302701.34036939312</v>
      </c>
      <c r="BS184" s="162">
        <f t="shared" si="33"/>
        <v>0.1</v>
      </c>
      <c r="BT184" s="105">
        <f t="shared" si="34"/>
        <v>272431.20633245382</v>
      </c>
    </row>
    <row r="185" spans="1:72">
      <c r="A185" s="18">
        <f t="shared" si="36"/>
        <v>182</v>
      </c>
      <c r="B185" s="33">
        <v>292312047086</v>
      </c>
      <c r="C185" s="39">
        <v>45239</v>
      </c>
      <c r="D185" s="22" t="s">
        <v>313</v>
      </c>
      <c r="E185" s="22" t="s">
        <v>5209</v>
      </c>
      <c r="F185" s="110">
        <v>3</v>
      </c>
      <c r="G185" s="23" t="s">
        <v>49</v>
      </c>
      <c r="H185" s="58">
        <v>32102.399999999998</v>
      </c>
      <c r="I185" s="30"/>
      <c r="J185" s="101">
        <v>96307.199999999997</v>
      </c>
      <c r="K185" s="33">
        <v>84819090</v>
      </c>
      <c r="L185" s="26">
        <v>7.4999999999999997E-2</v>
      </c>
      <c r="M185" s="40">
        <v>0</v>
      </c>
      <c r="N185" s="40">
        <v>0</v>
      </c>
      <c r="O185" s="35">
        <v>0</v>
      </c>
      <c r="P185" s="63">
        <v>0.1</v>
      </c>
      <c r="Q185" s="52">
        <v>0</v>
      </c>
      <c r="R185" s="63">
        <v>0.18</v>
      </c>
      <c r="S185" s="23" t="s">
        <v>849</v>
      </c>
      <c r="T185" s="52">
        <v>7223.04</v>
      </c>
      <c r="U185" s="52">
        <v>0</v>
      </c>
      <c r="V185" s="52">
        <v>722.30400000000009</v>
      </c>
      <c r="W185" s="52">
        <v>18765.457919999997</v>
      </c>
      <c r="X185" s="52">
        <v>26710.801919999998</v>
      </c>
      <c r="Y185" s="23" t="s">
        <v>5155</v>
      </c>
      <c r="Z185" s="23" t="s">
        <v>5210</v>
      </c>
      <c r="AA185" s="23" t="s">
        <v>5211</v>
      </c>
      <c r="AB185" s="33">
        <v>292312047086</v>
      </c>
      <c r="AC185" s="33" t="s">
        <v>5203</v>
      </c>
      <c r="AD185" s="39">
        <v>45239</v>
      </c>
      <c r="AE185" s="39">
        <v>45229</v>
      </c>
      <c r="AF185" s="53" t="e">
        <v>#N/A</v>
      </c>
      <c r="AG185" s="53" t="e">
        <v>#N/A</v>
      </c>
      <c r="AH185" s="39" t="e">
        <v>#N/A</v>
      </c>
      <c r="AI185" s="23" t="s">
        <v>51</v>
      </c>
      <c r="AJ185" s="59"/>
      <c r="AK185" s="59"/>
      <c r="AL185" s="48"/>
      <c r="AM185" s="60"/>
      <c r="AN185" s="33"/>
      <c r="AO185" s="48"/>
      <c r="AP185" s="23">
        <v>2000</v>
      </c>
      <c r="AQ185" s="23" t="s">
        <v>52</v>
      </c>
      <c r="AR185" s="23" t="s">
        <v>5211</v>
      </c>
      <c r="AS185" s="38" t="s">
        <v>518</v>
      </c>
      <c r="AT185" s="23"/>
      <c r="AU185" s="23">
        <v>6500227717</v>
      </c>
      <c r="AV185" s="99">
        <v>3</v>
      </c>
      <c r="AW185" s="101">
        <v>261835.25</v>
      </c>
      <c r="AX185" s="29" t="s">
        <v>4770</v>
      </c>
      <c r="AY185" s="29"/>
      <c r="AZ185" s="30" t="s">
        <v>702</v>
      </c>
      <c r="BA185">
        <f t="shared" si="37"/>
        <v>409</v>
      </c>
      <c r="BB185" s="115" t="s">
        <v>6983</v>
      </c>
      <c r="BC185" s="105">
        <f t="shared" si="27"/>
        <v>87278.416666666672</v>
      </c>
      <c r="BD185" s="116">
        <f t="shared" si="28"/>
        <v>45200</v>
      </c>
      <c r="BE185" s="141" t="s">
        <v>8477</v>
      </c>
      <c r="BF185">
        <f>MATCH(BE185,'Cat-4'!$A:$A,0)</f>
        <v>722</v>
      </c>
      <c r="BG185">
        <f>MATCH(BD185,'Cat-4'!$1:$1,0)</f>
        <v>142</v>
      </c>
      <c r="BH185">
        <f>INDEX('Cat-4'!$1:$1048576,'NSS + ACT'!BF185,'NSS + ACT'!BG185)</f>
        <v>128.9</v>
      </c>
      <c r="BI185">
        <f>MATCH($BI$1,'Cat-4'!$1:$1,0)</f>
        <v>153</v>
      </c>
      <c r="BJ185">
        <f>INDEX('Cat-4'!$1:$1048576,'NSS + ACT'!BF185,'NSS + ACT'!BI185)</f>
        <v>130.80000000000001</v>
      </c>
      <c r="BK185" s="126">
        <f t="shared" si="29"/>
        <v>1.0147401086113266</v>
      </c>
      <c r="BL185">
        <f t="shared" si="30"/>
        <v>440</v>
      </c>
      <c r="BM185" s="126">
        <f t="shared" si="31"/>
        <v>14.666666666666666</v>
      </c>
      <c r="BN185" s="126" t="s">
        <v>8784</v>
      </c>
      <c r="BO185" s="126">
        <f>MATCH(BB185,Sheet3!$D$4:$D$8,0)</f>
        <v>2</v>
      </c>
      <c r="BP185" s="126">
        <f>MATCH(BN185,Sheet3!$E$4:$H$4,0)</f>
        <v>3</v>
      </c>
      <c r="BQ185" s="132">
        <f>INDEX(Sheet3!$D$4:$H$8,'NSS + ACT'!BO185,'NSS + ACT'!BP185)</f>
        <v>0.05</v>
      </c>
      <c r="BR185" s="105">
        <f t="shared" si="32"/>
        <v>265694.73002327385</v>
      </c>
      <c r="BS185" s="162">
        <f t="shared" si="33"/>
        <v>0.05</v>
      </c>
      <c r="BT185" s="105">
        <f t="shared" si="34"/>
        <v>252409.99352211013</v>
      </c>
    </row>
    <row r="186" spans="1:72">
      <c r="A186" s="18">
        <f t="shared" si="36"/>
        <v>183</v>
      </c>
      <c r="B186" s="33"/>
      <c r="C186" s="39"/>
      <c r="D186" s="22" t="s">
        <v>257</v>
      </c>
      <c r="E186" s="22" t="s">
        <v>6745</v>
      </c>
      <c r="F186" s="113">
        <v>10</v>
      </c>
      <c r="G186" s="23" t="s">
        <v>49</v>
      </c>
      <c r="H186" s="24">
        <v>26107.995000000003</v>
      </c>
      <c r="I186" s="30"/>
      <c r="J186" s="101">
        <v>261079.95</v>
      </c>
      <c r="K186" s="23">
        <v>85369090</v>
      </c>
      <c r="L186" s="26">
        <v>0.1</v>
      </c>
      <c r="M186" s="23"/>
      <c r="N186" s="49"/>
      <c r="O186" s="38"/>
      <c r="P186" s="26">
        <v>0.1</v>
      </c>
      <c r="Q186" s="38"/>
      <c r="R186" s="26">
        <v>0.18</v>
      </c>
      <c r="S186" s="23" t="s">
        <v>1322</v>
      </c>
      <c r="T186" s="94">
        <v>26107.995000000003</v>
      </c>
      <c r="U186" s="94">
        <v>0</v>
      </c>
      <c r="V186" s="94">
        <v>2610.7995000000005</v>
      </c>
      <c r="W186" s="94">
        <v>52163.774010000001</v>
      </c>
      <c r="X186" s="52">
        <v>80882.568510000012</v>
      </c>
      <c r="Y186" s="23" t="s">
        <v>6636</v>
      </c>
      <c r="Z186" s="23" t="s">
        <v>6746</v>
      </c>
      <c r="AA186" s="23" t="s">
        <v>6746</v>
      </c>
      <c r="AB186" s="33" t="e">
        <v>#N/A</v>
      </c>
      <c r="AC186" s="23" t="e">
        <v>#N/A</v>
      </c>
      <c r="AD186" s="48" t="e">
        <v>#N/A</v>
      </c>
      <c r="AE186" s="39">
        <v>42585</v>
      </c>
      <c r="AF186" s="33">
        <v>171602006796</v>
      </c>
      <c r="AG186" s="23" t="s">
        <v>2701</v>
      </c>
      <c r="AH186" s="39">
        <v>42605</v>
      </c>
      <c r="AI186" s="23" t="s">
        <v>385</v>
      </c>
      <c r="AJ186" s="65"/>
      <c r="AK186" s="57"/>
      <c r="AL186" s="56"/>
      <c r="AM186" s="52"/>
      <c r="AN186" s="23"/>
      <c r="AO186" s="38"/>
      <c r="AP186" s="23">
        <v>2000</v>
      </c>
      <c r="AQ186" s="23" t="s">
        <v>64</v>
      </c>
      <c r="AR186" s="23" t="s">
        <v>6747</v>
      </c>
      <c r="AS186" s="95" t="s">
        <v>53</v>
      </c>
      <c r="AT186" s="23" t="s">
        <v>522</v>
      </c>
      <c r="AU186" s="23">
        <v>2016600102</v>
      </c>
      <c r="AV186" s="99">
        <v>10</v>
      </c>
      <c r="AW186" s="101">
        <v>261079.95</v>
      </c>
      <c r="AX186" s="29" t="s">
        <v>6494</v>
      </c>
      <c r="AY186" s="29"/>
      <c r="AZ186" s="21"/>
      <c r="BA186">
        <f t="shared" si="37"/>
        <v>3053</v>
      </c>
      <c r="BB186" s="115" t="s">
        <v>6987</v>
      </c>
      <c r="BC186" s="105">
        <f t="shared" si="27"/>
        <v>26107.995000000003</v>
      </c>
      <c r="BD186" s="116">
        <f t="shared" si="28"/>
        <v>42583</v>
      </c>
      <c r="BE186" s="141" t="s">
        <v>8366</v>
      </c>
      <c r="BF186">
        <f>MATCH(BE186,'Cat-4'!$A:$A,0)</f>
        <v>666</v>
      </c>
      <c r="BG186">
        <f>MATCH(BD186,'Cat-4'!$1:$1,0)</f>
        <v>56</v>
      </c>
      <c r="BH186">
        <f>INDEX('Cat-4'!$1:$1048576,'NSS + ACT'!BF186,'NSS + ACT'!BG186)</f>
        <v>108</v>
      </c>
      <c r="BI186">
        <f>MATCH($BI$1,'Cat-4'!$1:$1,0)</f>
        <v>153</v>
      </c>
      <c r="BJ186">
        <f>INDEX('Cat-4'!$1:$1048576,'NSS + ACT'!BF186,'NSS + ACT'!BI186)</f>
        <v>133.4</v>
      </c>
      <c r="BK186" s="126">
        <f t="shared" si="29"/>
        <v>1.2351851851851852</v>
      </c>
      <c r="BL186">
        <f t="shared" si="30"/>
        <v>3057</v>
      </c>
      <c r="BM186" s="126">
        <f t="shared" si="31"/>
        <v>101.9</v>
      </c>
      <c r="BN186" s="126" t="s">
        <v>8785</v>
      </c>
      <c r="BO186" s="126">
        <f>MATCH(BB186,Sheet3!$D$4:$D$8,0)</f>
        <v>4</v>
      </c>
      <c r="BP186" s="126">
        <f>MATCH(BN186,Sheet3!$E$4:$H$4,0)</f>
        <v>4</v>
      </c>
      <c r="BQ186" s="132">
        <f>INDEX(Sheet3!$D$4:$H$8,'NSS + ACT'!BO186,'NSS + ACT'!BP186)</f>
        <v>0.2</v>
      </c>
      <c r="BR186" s="105">
        <f t="shared" si="32"/>
        <v>322482.08638888889</v>
      </c>
      <c r="BS186" s="162">
        <f t="shared" si="33"/>
        <v>0.2</v>
      </c>
      <c r="BT186" s="105">
        <f t="shared" si="34"/>
        <v>257985.66911111111</v>
      </c>
    </row>
    <row r="187" spans="1:72" ht="30">
      <c r="A187" s="18">
        <f t="shared" si="36"/>
        <v>184</v>
      </c>
      <c r="B187" s="61">
        <v>291707834714</v>
      </c>
      <c r="C187" s="39">
        <v>43090</v>
      </c>
      <c r="D187" s="22" t="s">
        <v>94</v>
      </c>
      <c r="E187" s="22" t="s">
        <v>3505</v>
      </c>
      <c r="F187" s="110">
        <v>18</v>
      </c>
      <c r="G187" s="23" t="s">
        <v>49</v>
      </c>
      <c r="H187" s="52">
        <v>14414.347777777779</v>
      </c>
      <c r="I187" s="30"/>
      <c r="J187" s="109">
        <v>259458.26</v>
      </c>
      <c r="K187" s="23">
        <v>85389000</v>
      </c>
      <c r="L187" s="26">
        <v>0.15</v>
      </c>
      <c r="M187" s="40">
        <v>0</v>
      </c>
      <c r="N187" s="62">
        <v>0</v>
      </c>
      <c r="O187" s="52">
        <v>0</v>
      </c>
      <c r="P187" s="26">
        <v>0.1</v>
      </c>
      <c r="Q187" s="52">
        <v>0</v>
      </c>
      <c r="R187" s="63">
        <v>0.18</v>
      </c>
      <c r="S187" s="23" t="s">
        <v>947</v>
      </c>
      <c r="T187" s="52">
        <v>38918.739000000001</v>
      </c>
      <c r="U187" s="52">
        <v>0</v>
      </c>
      <c r="V187" s="52">
        <v>3891.8739000000005</v>
      </c>
      <c r="W187" s="52">
        <v>54408.397122000002</v>
      </c>
      <c r="X187" s="52">
        <v>97219.010022000002</v>
      </c>
      <c r="Y187" s="23" t="s">
        <v>3431</v>
      </c>
      <c r="Z187" s="23" t="s">
        <v>3506</v>
      </c>
      <c r="AA187" s="23" t="s">
        <v>3507</v>
      </c>
      <c r="AB187" s="33">
        <v>291707834714</v>
      </c>
      <c r="AC187" s="33" t="s">
        <v>3503</v>
      </c>
      <c r="AD187" s="39">
        <v>43090</v>
      </c>
      <c r="AE187" s="39">
        <v>43082</v>
      </c>
      <c r="AF187" s="53" t="e">
        <v>#N/A</v>
      </c>
      <c r="AG187" s="53" t="e">
        <v>#N/A</v>
      </c>
      <c r="AH187" s="39" t="e">
        <v>#N/A</v>
      </c>
      <c r="AI187" s="23" t="s">
        <v>51</v>
      </c>
      <c r="AJ187" s="59"/>
      <c r="AK187" s="59"/>
      <c r="AL187" s="48"/>
      <c r="AM187" s="60"/>
      <c r="AN187" s="33"/>
      <c r="AO187" s="48"/>
      <c r="AP187" s="23">
        <v>2000</v>
      </c>
      <c r="AQ187" s="23" t="s">
        <v>52</v>
      </c>
      <c r="AR187" s="23" t="s">
        <v>3507</v>
      </c>
      <c r="AS187" s="38" t="s">
        <v>53</v>
      </c>
      <c r="AT187" s="23" t="s">
        <v>522</v>
      </c>
      <c r="AU187" s="64" t="s">
        <v>3504</v>
      </c>
      <c r="AV187" s="99">
        <v>18</v>
      </c>
      <c r="AW187" s="102">
        <v>259458.26</v>
      </c>
      <c r="AX187" s="29" t="s">
        <v>701</v>
      </c>
      <c r="AY187" s="29"/>
      <c r="AZ187" s="25">
        <v>1</v>
      </c>
      <c r="BA187">
        <f t="shared" si="37"/>
        <v>2556</v>
      </c>
      <c r="BB187" s="115" t="s">
        <v>6987</v>
      </c>
      <c r="BC187" s="105">
        <f t="shared" si="27"/>
        <v>14414.347777777779</v>
      </c>
      <c r="BD187" s="116">
        <f t="shared" si="28"/>
        <v>43070</v>
      </c>
      <c r="BE187" s="141" t="s">
        <v>8366</v>
      </c>
      <c r="BF187">
        <f>MATCH(BE187,'Cat-4'!$A:$A,0)</f>
        <v>666</v>
      </c>
      <c r="BG187">
        <f>MATCH(BD187,'Cat-4'!$1:$1,0)</f>
        <v>72</v>
      </c>
      <c r="BH187">
        <f>INDEX('Cat-4'!$1:$1048576,'NSS + ACT'!BF187,'NSS + ACT'!BG187)</f>
        <v>109.7</v>
      </c>
      <c r="BI187">
        <f>MATCH($BI$1,'Cat-4'!$1:$1,0)</f>
        <v>153</v>
      </c>
      <c r="BJ187">
        <f>INDEX('Cat-4'!$1:$1048576,'NSS + ACT'!BF187,'NSS + ACT'!BI187)</f>
        <v>133.4</v>
      </c>
      <c r="BK187" s="126">
        <f t="shared" si="29"/>
        <v>1.2160437556973565</v>
      </c>
      <c r="BL187">
        <f t="shared" si="30"/>
        <v>2570</v>
      </c>
      <c r="BM187" s="126">
        <f t="shared" si="31"/>
        <v>85.666666666666671</v>
      </c>
      <c r="BN187" s="126" t="s">
        <v>8785</v>
      </c>
      <c r="BO187" s="126">
        <f>MATCH(BB187,Sheet3!$D$4:$D$8,0)</f>
        <v>4</v>
      </c>
      <c r="BP187" s="126">
        <f>MATCH(BN187,Sheet3!$E$4:$H$4,0)</f>
        <v>4</v>
      </c>
      <c r="BQ187" s="132">
        <f>INDEX(Sheet3!$D$4:$H$8,'NSS + ACT'!BO187,'NSS + ACT'!BP187)</f>
        <v>0.2</v>
      </c>
      <c r="BR187" s="105">
        <f t="shared" si="32"/>
        <v>315512.59693710122</v>
      </c>
      <c r="BS187" s="162">
        <f t="shared" si="33"/>
        <v>0.2</v>
      </c>
      <c r="BT187" s="105">
        <f t="shared" si="34"/>
        <v>252410.07754968098</v>
      </c>
    </row>
    <row r="188" spans="1:72">
      <c r="A188" s="18">
        <f t="shared" si="36"/>
        <v>185</v>
      </c>
      <c r="B188" s="61">
        <v>291803356084</v>
      </c>
      <c r="C188" s="39">
        <v>43214</v>
      </c>
      <c r="D188" s="22" t="s">
        <v>222</v>
      </c>
      <c r="E188" s="22" t="s">
        <v>1890</v>
      </c>
      <c r="F188" s="110">
        <v>2</v>
      </c>
      <c r="G188" s="23" t="s">
        <v>119</v>
      </c>
      <c r="H188" s="52">
        <v>127435.81</v>
      </c>
      <c r="I188" s="30"/>
      <c r="J188" s="109">
        <v>254871.62</v>
      </c>
      <c r="K188" s="23">
        <v>84818050</v>
      </c>
      <c r="L188" s="26">
        <v>7.4999999999999997E-2</v>
      </c>
      <c r="M188" s="40">
        <v>0</v>
      </c>
      <c r="N188" s="62">
        <v>0</v>
      </c>
      <c r="O188" s="52">
        <v>0</v>
      </c>
      <c r="P188" s="26">
        <v>0.1</v>
      </c>
      <c r="Q188" s="52">
        <v>0</v>
      </c>
      <c r="R188" s="63">
        <v>0.18</v>
      </c>
      <c r="S188" s="23" t="s">
        <v>849</v>
      </c>
      <c r="T188" s="52">
        <v>19115.371499999997</v>
      </c>
      <c r="U188" s="52">
        <v>0</v>
      </c>
      <c r="V188" s="52">
        <v>1911.5371499999999</v>
      </c>
      <c r="W188" s="52">
        <v>49661.735156999996</v>
      </c>
      <c r="X188" s="52">
        <v>70688.643806999986</v>
      </c>
      <c r="Y188" s="23" t="s">
        <v>1807</v>
      </c>
      <c r="Z188" s="23" t="s">
        <v>1891</v>
      </c>
      <c r="AA188" s="23" t="s">
        <v>1892</v>
      </c>
      <c r="AB188" s="33">
        <v>291803356084</v>
      </c>
      <c r="AC188" s="33" t="s">
        <v>1893</v>
      </c>
      <c r="AD188" s="48">
        <v>43214</v>
      </c>
      <c r="AE188" s="39">
        <v>43207</v>
      </c>
      <c r="AF188" s="53" t="e">
        <v>#N/A</v>
      </c>
      <c r="AG188" s="53" t="e">
        <v>#N/A</v>
      </c>
      <c r="AH188" s="39" t="e">
        <v>#N/A</v>
      </c>
      <c r="AI188" s="23" t="s">
        <v>51</v>
      </c>
      <c r="AJ188" s="54"/>
      <c r="AK188" s="55"/>
      <c r="AL188" s="56"/>
      <c r="AM188" s="57"/>
      <c r="AN188" s="33"/>
      <c r="AO188" s="48"/>
      <c r="AP188" s="23">
        <v>2000</v>
      </c>
      <c r="AQ188" s="23" t="s">
        <v>52</v>
      </c>
      <c r="AR188" s="23" t="s">
        <v>1892</v>
      </c>
      <c r="AS188" s="38" t="s">
        <v>53</v>
      </c>
      <c r="AT188" s="23"/>
      <c r="AU188" s="64">
        <v>1910000445</v>
      </c>
      <c r="AV188" s="99">
        <v>2</v>
      </c>
      <c r="AW188" s="102">
        <v>254871.62</v>
      </c>
      <c r="AX188" s="29" t="s">
        <v>701</v>
      </c>
      <c r="AY188" s="29"/>
      <c r="AZ188" s="25" t="s">
        <v>1866</v>
      </c>
      <c r="BA188">
        <f t="shared" si="37"/>
        <v>2431</v>
      </c>
      <c r="BB188" s="115" t="s">
        <v>6983</v>
      </c>
      <c r="BC188" s="105">
        <f t="shared" si="27"/>
        <v>127435.81</v>
      </c>
      <c r="BD188" s="116">
        <f t="shared" si="28"/>
        <v>43191</v>
      </c>
      <c r="BE188" s="141" t="s">
        <v>8477</v>
      </c>
      <c r="BF188">
        <f>MATCH(BE188,'Cat-4'!$A:$A,0)</f>
        <v>722</v>
      </c>
      <c r="BG188">
        <f>MATCH(BD188,'Cat-4'!$1:$1,0)</f>
        <v>76</v>
      </c>
      <c r="BH188">
        <f>INDEX('Cat-4'!$1:$1048576,'NSS + ACT'!BF188,'NSS + ACT'!BG188)</f>
        <v>110.1</v>
      </c>
      <c r="BI188">
        <f>MATCH($BI$1,'Cat-4'!$1:$1,0)</f>
        <v>153</v>
      </c>
      <c r="BJ188">
        <f>INDEX('Cat-4'!$1:$1048576,'NSS + ACT'!BF188,'NSS + ACT'!BI188)</f>
        <v>130.80000000000001</v>
      </c>
      <c r="BK188" s="126">
        <f t="shared" si="29"/>
        <v>1.1880108991825615</v>
      </c>
      <c r="BL188">
        <f t="shared" si="30"/>
        <v>2449</v>
      </c>
      <c r="BM188" s="126">
        <f t="shared" si="31"/>
        <v>81.63333333333334</v>
      </c>
      <c r="BN188" s="126" t="s">
        <v>8785</v>
      </c>
      <c r="BO188" s="126">
        <f>MATCH(BB188,Sheet3!$D$4:$D$8,0)</f>
        <v>2</v>
      </c>
      <c r="BP188" s="126">
        <f>MATCH(BN188,Sheet3!$E$4:$H$4,0)</f>
        <v>4</v>
      </c>
      <c r="BQ188" s="132">
        <f>INDEX(Sheet3!$D$4:$H$8,'NSS + ACT'!BO188,'NSS + ACT'!BP188)</f>
        <v>0.1</v>
      </c>
      <c r="BR188" s="105">
        <f t="shared" si="32"/>
        <v>302790.26245231612</v>
      </c>
      <c r="BS188" s="162">
        <f t="shared" si="33"/>
        <v>0.1</v>
      </c>
      <c r="BT188" s="105">
        <f t="shared" si="34"/>
        <v>272511.2362070845</v>
      </c>
    </row>
    <row r="189" spans="1:72">
      <c r="A189" s="18">
        <f t="shared" si="36"/>
        <v>186</v>
      </c>
      <c r="B189" s="33">
        <v>292301324884</v>
      </c>
      <c r="C189" s="39">
        <v>44964</v>
      </c>
      <c r="D189" s="22" t="s">
        <v>4917</v>
      </c>
      <c r="E189" s="22" t="s">
        <v>4918</v>
      </c>
      <c r="F189" s="110">
        <v>26</v>
      </c>
      <c r="G189" s="23" t="s">
        <v>119</v>
      </c>
      <c r="H189" s="58">
        <v>9699</v>
      </c>
      <c r="I189" s="30"/>
      <c r="J189" s="101">
        <v>252174</v>
      </c>
      <c r="K189" s="33">
        <v>73079290</v>
      </c>
      <c r="L189" s="26">
        <v>0.1</v>
      </c>
      <c r="M189" s="40" t="s">
        <v>742</v>
      </c>
      <c r="N189" s="40">
        <v>0</v>
      </c>
      <c r="O189" s="35">
        <v>0</v>
      </c>
      <c r="P189" s="63">
        <v>0.1</v>
      </c>
      <c r="Q189" s="52">
        <v>0</v>
      </c>
      <c r="R189" s="63">
        <v>0.18</v>
      </c>
      <c r="S189" s="23" t="s">
        <v>4919</v>
      </c>
      <c r="T189" s="52">
        <v>25217.4</v>
      </c>
      <c r="U189" s="52">
        <v>0</v>
      </c>
      <c r="V189" s="52">
        <v>2521.7400000000002</v>
      </c>
      <c r="W189" s="52">
        <v>50384.3652</v>
      </c>
      <c r="X189" s="52">
        <v>78123.5052</v>
      </c>
      <c r="Y189" s="23" t="s">
        <v>4903</v>
      </c>
      <c r="Z189" s="23" t="s">
        <v>4920</v>
      </c>
      <c r="AA189" s="23" t="s">
        <v>4921</v>
      </c>
      <c r="AB189" s="33">
        <v>292301324884</v>
      </c>
      <c r="AC189" s="33" t="s">
        <v>4922</v>
      </c>
      <c r="AD189" s="48">
        <v>44964</v>
      </c>
      <c r="AE189" s="39">
        <v>44963</v>
      </c>
      <c r="AF189" s="53" t="e">
        <v>#N/A</v>
      </c>
      <c r="AG189" s="53" t="e">
        <v>#N/A</v>
      </c>
      <c r="AH189" s="39" t="e">
        <v>#N/A</v>
      </c>
      <c r="AI189" s="23" t="s">
        <v>51</v>
      </c>
      <c r="AJ189" s="54"/>
      <c r="AK189" s="55"/>
      <c r="AL189" s="56"/>
      <c r="AM189" s="57"/>
      <c r="AN189" s="33"/>
      <c r="AO189" s="48"/>
      <c r="AP189" s="23">
        <v>2000</v>
      </c>
      <c r="AQ189" s="23" t="s">
        <v>52</v>
      </c>
      <c r="AR189" s="23" t="s">
        <v>4921</v>
      </c>
      <c r="AS189" s="38" t="s">
        <v>518</v>
      </c>
      <c r="AT189" s="23"/>
      <c r="AU189" s="23">
        <v>227</v>
      </c>
      <c r="AV189" s="99">
        <v>26</v>
      </c>
      <c r="AW189" s="101">
        <v>252174</v>
      </c>
      <c r="AX189" s="29" t="s">
        <v>4770</v>
      </c>
      <c r="AY189" s="29"/>
      <c r="AZ189" s="30" t="s">
        <v>4923</v>
      </c>
      <c r="BA189">
        <f t="shared" si="37"/>
        <v>675</v>
      </c>
      <c r="BB189" s="115" t="s">
        <v>6983</v>
      </c>
      <c r="BC189" s="105">
        <f t="shared" si="27"/>
        <v>9699</v>
      </c>
      <c r="BD189" s="116">
        <f t="shared" si="28"/>
        <v>44958</v>
      </c>
      <c r="BE189" s="141" t="s">
        <v>8477</v>
      </c>
      <c r="BF189">
        <f>MATCH(BE189,'Cat-4'!$A:$A,0)</f>
        <v>722</v>
      </c>
      <c r="BG189">
        <f>MATCH(BD189,'Cat-4'!$1:$1,0)</f>
        <v>134</v>
      </c>
      <c r="BH189">
        <f>INDEX('Cat-4'!$1:$1048576,'NSS + ACT'!BF189,'NSS + ACT'!BG189)</f>
        <v>127.7</v>
      </c>
      <c r="BI189">
        <f>MATCH($BI$1,'Cat-4'!$1:$1,0)</f>
        <v>153</v>
      </c>
      <c r="BJ189">
        <f>INDEX('Cat-4'!$1:$1048576,'NSS + ACT'!BF189,'NSS + ACT'!BI189)</f>
        <v>130.80000000000001</v>
      </c>
      <c r="BK189" s="126">
        <f t="shared" si="29"/>
        <v>1.024275646045419</v>
      </c>
      <c r="BL189">
        <f t="shared" si="30"/>
        <v>682</v>
      </c>
      <c r="BM189" s="126">
        <f t="shared" si="31"/>
        <v>22.733333333333334</v>
      </c>
      <c r="BN189" s="126" t="s">
        <v>8784</v>
      </c>
      <c r="BO189" s="126">
        <f>MATCH(BB189,Sheet3!$D$4:$D$8,0)</f>
        <v>2</v>
      </c>
      <c r="BP189" s="126">
        <f>MATCH(BN189,Sheet3!$E$4:$H$4,0)</f>
        <v>3</v>
      </c>
      <c r="BQ189" s="132">
        <f>INDEX(Sheet3!$D$4:$H$8,'NSS + ACT'!BO189,'NSS + ACT'!BP189)</f>
        <v>0.05</v>
      </c>
      <c r="BR189" s="105">
        <f t="shared" si="32"/>
        <v>258295.68676585748</v>
      </c>
      <c r="BS189" s="162">
        <f t="shared" si="33"/>
        <v>0.05</v>
      </c>
      <c r="BT189" s="105">
        <f t="shared" si="34"/>
        <v>245380.90242756458</v>
      </c>
    </row>
    <row r="190" spans="1:72">
      <c r="A190" s="18">
        <f t="shared" si="36"/>
        <v>187</v>
      </c>
      <c r="B190" s="61">
        <v>292209460266</v>
      </c>
      <c r="C190" s="39">
        <v>44813</v>
      </c>
      <c r="D190" s="22" t="s">
        <v>204</v>
      </c>
      <c r="E190" s="22" t="s">
        <v>1816</v>
      </c>
      <c r="F190" s="110">
        <v>3</v>
      </c>
      <c r="G190" s="23" t="s">
        <v>119</v>
      </c>
      <c r="H190" s="52">
        <v>82199.059999999663</v>
      </c>
      <c r="I190" s="30"/>
      <c r="J190" s="109">
        <v>246597.179999999</v>
      </c>
      <c r="K190" s="23">
        <v>84189900</v>
      </c>
      <c r="L190" s="26">
        <v>7.4999999999999997E-2</v>
      </c>
      <c r="M190" s="40">
        <v>0</v>
      </c>
      <c r="N190" s="62">
        <v>0</v>
      </c>
      <c r="O190" s="52">
        <v>0</v>
      </c>
      <c r="P190" s="26">
        <v>0.1</v>
      </c>
      <c r="Q190" s="52">
        <v>0</v>
      </c>
      <c r="R190" s="63">
        <v>0.18</v>
      </c>
      <c r="S190" s="23" t="s">
        <v>1817</v>
      </c>
      <c r="T190" s="52">
        <v>18494.788499999926</v>
      </c>
      <c r="U190" s="52">
        <v>0</v>
      </c>
      <c r="V190" s="52">
        <v>1849.4788499999927</v>
      </c>
      <c r="W190" s="52">
        <v>48049.460522999805</v>
      </c>
      <c r="X190" s="52">
        <v>68393.72787299972</v>
      </c>
      <c r="Y190" s="23" t="s">
        <v>1807</v>
      </c>
      <c r="Z190" s="23" t="s">
        <v>1818</v>
      </c>
      <c r="AA190" s="23" t="s">
        <v>1819</v>
      </c>
      <c r="AB190" s="33">
        <v>292209460266</v>
      </c>
      <c r="AC190" s="33" t="s">
        <v>1820</v>
      </c>
      <c r="AD190" s="48">
        <v>44813</v>
      </c>
      <c r="AE190" s="39">
        <v>44812</v>
      </c>
      <c r="AF190" s="53" t="e">
        <v>#N/A</v>
      </c>
      <c r="AG190" s="53" t="e">
        <v>#N/A</v>
      </c>
      <c r="AH190" s="39" t="e">
        <v>#N/A</v>
      </c>
      <c r="AI190" s="23" t="s">
        <v>51</v>
      </c>
      <c r="AJ190" s="54"/>
      <c r="AK190" s="55"/>
      <c r="AL190" s="56"/>
      <c r="AM190" s="57"/>
      <c r="AN190" s="33"/>
      <c r="AO190" s="48"/>
      <c r="AP190" s="23">
        <v>2000</v>
      </c>
      <c r="AQ190" s="23" t="s">
        <v>52</v>
      </c>
      <c r="AR190" s="23" t="s">
        <v>1819</v>
      </c>
      <c r="AS190" s="38" t="s">
        <v>53</v>
      </c>
      <c r="AT190" s="23"/>
      <c r="AU190" s="64" t="s">
        <v>1821</v>
      </c>
      <c r="AV190" s="99">
        <v>3</v>
      </c>
      <c r="AW190" s="102">
        <v>246597.179999999</v>
      </c>
      <c r="AX190" s="29" t="s">
        <v>701</v>
      </c>
      <c r="AY190" s="29"/>
      <c r="AZ190" s="25" t="s">
        <v>1822</v>
      </c>
      <c r="BA190">
        <f t="shared" si="37"/>
        <v>826</v>
      </c>
      <c r="BB190" s="115" t="s">
        <v>6983</v>
      </c>
      <c r="BC190" s="105">
        <f t="shared" si="27"/>
        <v>82199.059999999663</v>
      </c>
      <c r="BD190" s="116">
        <f t="shared" si="28"/>
        <v>44805</v>
      </c>
      <c r="BE190" s="141" t="s">
        <v>8477</v>
      </c>
      <c r="BF190">
        <f>MATCH(BE190,'Cat-4'!$A:$A,0)</f>
        <v>722</v>
      </c>
      <c r="BG190">
        <f>MATCH(BD190,'Cat-4'!$1:$1,0)</f>
        <v>129</v>
      </c>
      <c r="BH190">
        <f>INDEX('Cat-4'!$1:$1048576,'NSS + ACT'!BF190,'NSS + ACT'!BG190)</f>
        <v>126.4</v>
      </c>
      <c r="BI190">
        <f>MATCH($BI$1,'Cat-4'!$1:$1,0)</f>
        <v>153</v>
      </c>
      <c r="BJ190">
        <f>INDEX('Cat-4'!$1:$1048576,'NSS + ACT'!BF190,'NSS + ACT'!BI190)</f>
        <v>130.80000000000001</v>
      </c>
      <c r="BK190" s="126">
        <f t="shared" si="29"/>
        <v>1.0348101265822784</v>
      </c>
      <c r="BL190">
        <f t="shared" si="30"/>
        <v>835</v>
      </c>
      <c r="BM190" s="126">
        <f t="shared" si="31"/>
        <v>27.833333333333332</v>
      </c>
      <c r="BN190" s="126" t="s">
        <v>8785</v>
      </c>
      <c r="BO190" s="126">
        <f>MATCH(BB190,Sheet3!$D$4:$D$8,0)</f>
        <v>2</v>
      </c>
      <c r="BP190" s="126">
        <f>MATCH(BN190,Sheet3!$E$4:$H$4,0)</f>
        <v>4</v>
      </c>
      <c r="BQ190" s="132">
        <f>INDEX(Sheet3!$D$4:$H$8,'NSS + ACT'!BO190,'NSS + ACT'!BP190)</f>
        <v>0.1</v>
      </c>
      <c r="BR190" s="105">
        <f t="shared" si="32"/>
        <v>255181.25905063187</v>
      </c>
      <c r="BS190" s="162">
        <f t="shared" si="33"/>
        <v>0.1</v>
      </c>
      <c r="BT190" s="105">
        <f t="shared" si="34"/>
        <v>229663.13314556869</v>
      </c>
    </row>
    <row r="191" spans="1:72">
      <c r="A191" s="18">
        <f t="shared" si="36"/>
        <v>188</v>
      </c>
      <c r="B191" s="33"/>
      <c r="C191" s="39"/>
      <c r="D191" s="22" t="s">
        <v>227</v>
      </c>
      <c r="E191" s="22" t="s">
        <v>6707</v>
      </c>
      <c r="F191" s="113">
        <v>2</v>
      </c>
      <c r="G191" s="23" t="s">
        <v>60</v>
      </c>
      <c r="H191" s="24">
        <v>122829</v>
      </c>
      <c r="I191" s="30"/>
      <c r="J191" s="101">
        <v>245658</v>
      </c>
      <c r="K191" s="23">
        <v>39241090</v>
      </c>
      <c r="L191" s="26">
        <v>0.15</v>
      </c>
      <c r="M191" s="23"/>
      <c r="N191" s="49"/>
      <c r="O191" s="38"/>
      <c r="P191" s="26">
        <v>0.1</v>
      </c>
      <c r="Q191" s="38"/>
      <c r="R191" s="26">
        <v>0.18</v>
      </c>
      <c r="S191" s="23" t="s">
        <v>6653</v>
      </c>
      <c r="T191" s="94">
        <v>36848.699999999997</v>
      </c>
      <c r="U191" s="94">
        <v>0</v>
      </c>
      <c r="V191" s="94">
        <v>3684.87</v>
      </c>
      <c r="W191" s="94">
        <v>51514.482599999996</v>
      </c>
      <c r="X191" s="52">
        <v>92048.052599999995</v>
      </c>
      <c r="Y191" s="23" t="s">
        <v>6636</v>
      </c>
      <c r="Z191" s="23" t="s">
        <v>6708</v>
      </c>
      <c r="AA191" s="23" t="s">
        <v>6708</v>
      </c>
      <c r="AB191" s="33">
        <v>291603490673</v>
      </c>
      <c r="AC191" s="23" t="s">
        <v>1993</v>
      </c>
      <c r="AD191" s="48">
        <v>42601</v>
      </c>
      <c r="AE191" s="39">
        <v>42576</v>
      </c>
      <c r="AF191" s="33" t="e">
        <v>#N/A</v>
      </c>
      <c r="AG191" s="23" t="e">
        <v>#N/A</v>
      </c>
      <c r="AH191" s="39" t="e">
        <v>#N/A</v>
      </c>
      <c r="AI191" s="23" t="s">
        <v>51</v>
      </c>
      <c r="AJ191" s="65"/>
      <c r="AK191" s="57"/>
      <c r="AL191" s="56"/>
      <c r="AM191" s="52"/>
      <c r="AN191" s="23"/>
      <c r="AO191" s="38"/>
      <c r="AP191" s="23">
        <v>2000</v>
      </c>
      <c r="AQ191" s="23" t="s">
        <v>64</v>
      </c>
      <c r="AR191" s="23" t="s">
        <v>6709</v>
      </c>
      <c r="AS191" s="95" t="s">
        <v>53</v>
      </c>
      <c r="AT191" s="23" t="s">
        <v>519</v>
      </c>
      <c r="AU191" s="23">
        <v>623086</v>
      </c>
      <c r="AV191" s="99">
        <v>2</v>
      </c>
      <c r="AW191" s="101">
        <v>245658</v>
      </c>
      <c r="AX191" s="29" t="s">
        <v>6494</v>
      </c>
      <c r="AY191" s="29"/>
      <c r="AZ191" s="21"/>
      <c r="BA191">
        <f t="shared" si="37"/>
        <v>3062</v>
      </c>
      <c r="BB191" s="115" t="s">
        <v>6983</v>
      </c>
      <c r="BC191" s="105">
        <f t="shared" si="27"/>
        <v>122829</v>
      </c>
      <c r="BD191" s="116">
        <f t="shared" si="28"/>
        <v>42552</v>
      </c>
      <c r="BE191" s="141" t="s">
        <v>8477</v>
      </c>
      <c r="BF191">
        <f>MATCH(BE191,'Cat-4'!$A:$A,0)</f>
        <v>722</v>
      </c>
      <c r="BG191">
        <f>MATCH(BD191,'Cat-4'!$1:$1,0)</f>
        <v>55</v>
      </c>
      <c r="BH191">
        <f>INDEX('Cat-4'!$1:$1048576,'NSS + ACT'!BF191,'NSS + ACT'!BG191)</f>
        <v>107.8</v>
      </c>
      <c r="BI191">
        <f>MATCH($BI$1,'Cat-4'!$1:$1,0)</f>
        <v>153</v>
      </c>
      <c r="BJ191">
        <f>INDEX('Cat-4'!$1:$1048576,'NSS + ACT'!BF191,'NSS + ACT'!BI191)</f>
        <v>130.80000000000001</v>
      </c>
      <c r="BK191" s="126">
        <f t="shared" si="29"/>
        <v>1.2133580705009277</v>
      </c>
      <c r="BL191">
        <f t="shared" si="30"/>
        <v>3088</v>
      </c>
      <c r="BM191" s="126">
        <f t="shared" si="31"/>
        <v>102.93333333333334</v>
      </c>
      <c r="BN191" s="126" t="s">
        <v>8785</v>
      </c>
      <c r="BO191" s="126">
        <f>MATCH(BB191,Sheet3!$D$4:$D$8,0)</f>
        <v>2</v>
      </c>
      <c r="BP191" s="126">
        <f>MATCH(BN191,Sheet3!$E$4:$H$4,0)</f>
        <v>4</v>
      </c>
      <c r="BQ191" s="132">
        <f>INDEX(Sheet3!$D$4:$H$8,'NSS + ACT'!BO191,'NSS + ACT'!BP191)</f>
        <v>0.1</v>
      </c>
      <c r="BR191" s="105">
        <f t="shared" si="32"/>
        <v>298071.11688311689</v>
      </c>
      <c r="BS191" s="162">
        <f t="shared" si="33"/>
        <v>0.1</v>
      </c>
      <c r="BT191" s="105">
        <f t="shared" si="34"/>
        <v>268264.00519480521</v>
      </c>
    </row>
    <row r="192" spans="1:72">
      <c r="A192" s="18">
        <f t="shared" si="36"/>
        <v>189</v>
      </c>
      <c r="B192" s="33"/>
      <c r="C192" s="39"/>
      <c r="D192" s="22" t="s">
        <v>462</v>
      </c>
      <c r="E192" s="22" t="s">
        <v>6751</v>
      </c>
      <c r="F192" s="113">
        <v>1</v>
      </c>
      <c r="G192" s="23" t="s">
        <v>49</v>
      </c>
      <c r="H192" s="24">
        <v>240417.959999999</v>
      </c>
      <c r="I192" s="30"/>
      <c r="J192" s="101">
        <v>240417.959999999</v>
      </c>
      <c r="K192" s="23">
        <v>85284900</v>
      </c>
      <c r="L192" s="26">
        <v>0.1</v>
      </c>
      <c r="M192" s="23"/>
      <c r="N192" s="49"/>
      <c r="O192" s="38"/>
      <c r="P192" s="26">
        <v>0.1</v>
      </c>
      <c r="Q192" s="38"/>
      <c r="R192" s="26">
        <v>0.18</v>
      </c>
      <c r="S192" s="23" t="s">
        <v>6742</v>
      </c>
      <c r="T192" s="94">
        <v>24041.7959999999</v>
      </c>
      <c r="U192" s="94">
        <v>0</v>
      </c>
      <c r="V192" s="94">
        <v>2404.1795999999899</v>
      </c>
      <c r="W192" s="94">
        <v>48035.508407999791</v>
      </c>
      <c r="X192" s="52">
        <v>74481.484007999679</v>
      </c>
      <c r="Y192" s="23" t="s">
        <v>6636</v>
      </c>
      <c r="Z192" s="23" t="s">
        <v>6752</v>
      </c>
      <c r="AA192" s="23" t="s">
        <v>6752</v>
      </c>
      <c r="AB192" s="33" t="e">
        <v>#N/A</v>
      </c>
      <c r="AC192" s="23" t="e">
        <v>#N/A</v>
      </c>
      <c r="AD192" s="48" t="e">
        <v>#N/A</v>
      </c>
      <c r="AE192" s="39">
        <v>42815</v>
      </c>
      <c r="AF192" s="33">
        <v>171700744132</v>
      </c>
      <c r="AG192" s="23" t="s">
        <v>3771</v>
      </c>
      <c r="AH192" s="39">
        <v>42823</v>
      </c>
      <c r="AI192" s="23" t="s">
        <v>385</v>
      </c>
      <c r="AJ192" s="65"/>
      <c r="AK192" s="57"/>
      <c r="AL192" s="56"/>
      <c r="AM192" s="52"/>
      <c r="AN192" s="23"/>
      <c r="AO192" s="38"/>
      <c r="AP192" s="23">
        <v>2000</v>
      </c>
      <c r="AQ192" s="23" t="s">
        <v>64</v>
      </c>
      <c r="AR192" s="23" t="s">
        <v>6753</v>
      </c>
      <c r="AS192" s="95" t="s">
        <v>53</v>
      </c>
      <c r="AT192" s="23" t="s">
        <v>522</v>
      </c>
      <c r="AU192" s="23">
        <v>1007462052</v>
      </c>
      <c r="AV192" s="99">
        <v>1</v>
      </c>
      <c r="AW192" s="101">
        <v>240417.959999999</v>
      </c>
      <c r="AX192" s="29" t="s">
        <v>6494</v>
      </c>
      <c r="AY192" s="29"/>
      <c r="AZ192" s="21"/>
      <c r="BA192">
        <f t="shared" si="37"/>
        <v>2823</v>
      </c>
      <c r="BB192" s="115" t="s">
        <v>6987</v>
      </c>
      <c r="BC192" s="105">
        <f t="shared" si="27"/>
        <v>240417.959999999</v>
      </c>
      <c r="BD192" s="116">
        <f t="shared" si="28"/>
        <v>42795</v>
      </c>
      <c r="BE192" s="141" t="s">
        <v>8366</v>
      </c>
      <c r="BF192">
        <f>MATCH(BE192,'Cat-4'!$A:$A,0)</f>
        <v>666</v>
      </c>
      <c r="BG192">
        <f>MATCH(BD192,'Cat-4'!$1:$1,0)</f>
        <v>63</v>
      </c>
      <c r="BH192">
        <f>INDEX('Cat-4'!$1:$1048576,'NSS + ACT'!BF192,'NSS + ACT'!BG192)</f>
        <v>108</v>
      </c>
      <c r="BI192">
        <f>MATCH($BI$1,'Cat-4'!$1:$1,0)</f>
        <v>153</v>
      </c>
      <c r="BJ192">
        <f>INDEX('Cat-4'!$1:$1048576,'NSS + ACT'!BF192,'NSS + ACT'!BI192)</f>
        <v>133.4</v>
      </c>
      <c r="BK192" s="126">
        <f t="shared" si="29"/>
        <v>1.2351851851851852</v>
      </c>
      <c r="BL192">
        <f t="shared" si="30"/>
        <v>2845</v>
      </c>
      <c r="BM192" s="126">
        <f t="shared" si="31"/>
        <v>94.833333333333329</v>
      </c>
      <c r="BN192" s="126" t="s">
        <v>8785</v>
      </c>
      <c r="BO192" s="126">
        <f>MATCH(BB192,Sheet3!$D$4:$D$8,0)</f>
        <v>4</v>
      </c>
      <c r="BP192" s="126">
        <f>MATCH(BN192,Sheet3!$E$4:$H$4,0)</f>
        <v>4</v>
      </c>
      <c r="BQ192" s="132">
        <f>INDEX(Sheet3!$D$4:$H$8,'NSS + ACT'!BO192,'NSS + ACT'!BP192)</f>
        <v>0.2</v>
      </c>
      <c r="BR192" s="105">
        <f t="shared" si="32"/>
        <v>296960.70244444319</v>
      </c>
      <c r="BS192" s="162">
        <f t="shared" si="33"/>
        <v>0.2</v>
      </c>
      <c r="BT192" s="105">
        <f t="shared" si="34"/>
        <v>237568.56195555456</v>
      </c>
    </row>
    <row r="193" spans="1:72">
      <c r="A193" s="18">
        <f t="shared" si="36"/>
        <v>190</v>
      </c>
      <c r="B193" s="33"/>
      <c r="C193" s="39"/>
      <c r="D193" s="22" t="s">
        <v>6585</v>
      </c>
      <c r="E193" s="22" t="s">
        <v>6795</v>
      </c>
      <c r="F193" s="113">
        <v>2</v>
      </c>
      <c r="G193" s="23" t="s">
        <v>49</v>
      </c>
      <c r="H193" s="24">
        <v>120085.4299999995</v>
      </c>
      <c r="I193" s="30"/>
      <c r="J193" s="101">
        <v>240170.859999999</v>
      </c>
      <c r="K193" s="23">
        <v>84821090</v>
      </c>
      <c r="L193" s="26">
        <v>7.4999999999999997E-2</v>
      </c>
      <c r="M193" s="23"/>
      <c r="N193" s="49"/>
      <c r="O193" s="38"/>
      <c r="P193" s="26">
        <v>0.1</v>
      </c>
      <c r="Q193" s="38"/>
      <c r="R193" s="26">
        <v>0.18</v>
      </c>
      <c r="S193" s="23" t="s">
        <v>4999</v>
      </c>
      <c r="T193" s="94">
        <v>18012.814499999924</v>
      </c>
      <c r="U193" s="94">
        <v>0</v>
      </c>
      <c r="V193" s="94">
        <v>1801.2814499999924</v>
      </c>
      <c r="W193" s="94">
        <v>46797.2920709998</v>
      </c>
      <c r="X193" s="52">
        <v>66611.388020999715</v>
      </c>
      <c r="Y193" s="23" t="s">
        <v>6636</v>
      </c>
      <c r="Z193" s="23" t="s">
        <v>6796</v>
      </c>
      <c r="AA193" s="23" t="s">
        <v>6796</v>
      </c>
      <c r="AB193" s="33" t="e">
        <v>#N/A</v>
      </c>
      <c r="AC193" s="23" t="e">
        <v>#N/A</v>
      </c>
      <c r="AD193" s="48" t="e">
        <v>#N/A</v>
      </c>
      <c r="AE193" s="39">
        <v>42992</v>
      </c>
      <c r="AF193" s="33">
        <v>171702522655</v>
      </c>
      <c r="AG193" s="23" t="s">
        <v>6588</v>
      </c>
      <c r="AH193" s="39">
        <v>43032</v>
      </c>
      <c r="AI193" s="23" t="s">
        <v>385</v>
      </c>
      <c r="AJ193" s="65"/>
      <c r="AK193" s="57"/>
      <c r="AL193" s="56"/>
      <c r="AM193" s="52"/>
      <c r="AN193" s="23"/>
      <c r="AO193" s="38"/>
      <c r="AP193" s="23">
        <v>2000</v>
      </c>
      <c r="AQ193" s="23" t="s">
        <v>64</v>
      </c>
      <c r="AR193" s="23" t="s">
        <v>6797</v>
      </c>
      <c r="AS193" s="95" t="s">
        <v>53</v>
      </c>
      <c r="AT193" s="23" t="s">
        <v>522</v>
      </c>
      <c r="AU193" s="23" t="s">
        <v>6590</v>
      </c>
      <c r="AV193" s="99">
        <v>2</v>
      </c>
      <c r="AW193" s="101">
        <v>240170.859999999</v>
      </c>
      <c r="AX193" s="29" t="s">
        <v>6494</v>
      </c>
      <c r="AY193" s="29"/>
      <c r="AZ193" s="21"/>
      <c r="BA193">
        <f t="shared" si="37"/>
        <v>2646</v>
      </c>
      <c r="BB193" s="115" t="s">
        <v>6983</v>
      </c>
      <c r="BC193" s="105">
        <f t="shared" si="27"/>
        <v>120085.4299999995</v>
      </c>
      <c r="BD193" s="116">
        <f t="shared" si="28"/>
        <v>42979</v>
      </c>
      <c r="BE193" s="141" t="s">
        <v>8477</v>
      </c>
      <c r="BF193">
        <f>MATCH(BE193,'Cat-4'!$A:$A,0)</f>
        <v>722</v>
      </c>
      <c r="BG193">
        <f>MATCH(BD193,'Cat-4'!$1:$1,0)</f>
        <v>69</v>
      </c>
      <c r="BH193">
        <f>INDEX('Cat-4'!$1:$1048576,'NSS + ACT'!BF193,'NSS + ACT'!BG193)</f>
        <v>108.5</v>
      </c>
      <c r="BI193">
        <f>MATCH($BI$1,'Cat-4'!$1:$1,0)</f>
        <v>153</v>
      </c>
      <c r="BJ193">
        <f>INDEX('Cat-4'!$1:$1048576,'NSS + ACT'!BF193,'NSS + ACT'!BI193)</f>
        <v>130.80000000000001</v>
      </c>
      <c r="BK193" s="126">
        <f t="shared" si="29"/>
        <v>1.2055299539170508</v>
      </c>
      <c r="BL193">
        <f t="shared" si="30"/>
        <v>2661</v>
      </c>
      <c r="BM193" s="126">
        <f t="shared" si="31"/>
        <v>88.7</v>
      </c>
      <c r="BN193" s="126" t="s">
        <v>8785</v>
      </c>
      <c r="BO193" s="126">
        <f>MATCH(BB193,Sheet3!$D$4:$D$8,0)</f>
        <v>2</v>
      </c>
      <c r="BP193" s="126">
        <f>MATCH(BN193,Sheet3!$E$4:$H$4,0)</f>
        <v>4</v>
      </c>
      <c r="BQ193" s="132">
        <f>INDEX(Sheet3!$D$4:$H$8,'NSS + ACT'!BO193,'NSS + ACT'!BP193)</f>
        <v>0.1</v>
      </c>
      <c r="BR193" s="105">
        <f t="shared" si="32"/>
        <v>289533.16578801721</v>
      </c>
      <c r="BS193" s="162">
        <f t="shared" si="33"/>
        <v>0.1</v>
      </c>
      <c r="BT193" s="105">
        <f t="shared" si="34"/>
        <v>260579.84920921549</v>
      </c>
    </row>
    <row r="194" spans="1:72">
      <c r="A194" s="18">
        <f t="shared" si="36"/>
        <v>191</v>
      </c>
      <c r="B194" s="33">
        <v>172103028031</v>
      </c>
      <c r="C194" s="39">
        <v>44513</v>
      </c>
      <c r="D194" s="22" t="s">
        <v>379</v>
      </c>
      <c r="E194" s="22" t="s">
        <v>4785</v>
      </c>
      <c r="F194" s="110">
        <v>3</v>
      </c>
      <c r="G194" s="23" t="s">
        <v>49</v>
      </c>
      <c r="H194" s="58">
        <v>79184.400000000009</v>
      </c>
      <c r="I194" s="30"/>
      <c r="J194" s="101">
        <v>237553.2</v>
      </c>
      <c r="K194" s="33">
        <v>84779000</v>
      </c>
      <c r="L194" s="26">
        <v>7.4999999999999997E-2</v>
      </c>
      <c r="M194" s="40">
        <v>0</v>
      </c>
      <c r="N194" s="40">
        <v>0</v>
      </c>
      <c r="O194" s="35">
        <v>0</v>
      </c>
      <c r="P194" s="63">
        <v>0.1</v>
      </c>
      <c r="Q194" s="52">
        <v>0</v>
      </c>
      <c r="R194" s="63">
        <v>0.18</v>
      </c>
      <c r="S194" s="23" t="s">
        <v>722</v>
      </c>
      <c r="T194" s="52">
        <v>17816.490000000002</v>
      </c>
      <c r="U194" s="52">
        <v>0</v>
      </c>
      <c r="V194" s="52">
        <v>1781.6490000000003</v>
      </c>
      <c r="W194" s="52">
        <v>46287.241020000001</v>
      </c>
      <c r="X194" s="52">
        <v>65885.380020000011</v>
      </c>
      <c r="Y194" s="23" t="s">
        <v>4766</v>
      </c>
      <c r="Z194" s="23" t="s">
        <v>4786</v>
      </c>
      <c r="AA194" s="23" t="s">
        <v>4787</v>
      </c>
      <c r="AB194" s="33" t="e">
        <v>#N/A</v>
      </c>
      <c r="AC194" s="33" t="e">
        <v>#N/A</v>
      </c>
      <c r="AD194" s="48" t="e">
        <v>#N/A</v>
      </c>
      <c r="AE194" s="39">
        <v>44483</v>
      </c>
      <c r="AF194" s="53">
        <v>172103028031</v>
      </c>
      <c r="AG194" s="53" t="s">
        <v>384</v>
      </c>
      <c r="AH194" s="39">
        <v>44513</v>
      </c>
      <c r="AI194" s="23" t="s">
        <v>385</v>
      </c>
      <c r="AJ194" s="54"/>
      <c r="AK194" s="55"/>
      <c r="AL194" s="56"/>
      <c r="AM194" s="57"/>
      <c r="AN194" s="33"/>
      <c r="AO194" s="48"/>
      <c r="AP194" s="23">
        <v>2000</v>
      </c>
      <c r="AQ194" s="23" t="s">
        <v>52</v>
      </c>
      <c r="AR194" s="23" t="s">
        <v>4787</v>
      </c>
      <c r="AS194" s="38" t="s">
        <v>53</v>
      </c>
      <c r="AT194" s="23"/>
      <c r="AU194" s="23" t="s">
        <v>730</v>
      </c>
      <c r="AV194" s="99">
        <v>3</v>
      </c>
      <c r="AW194" s="101">
        <v>237553.2</v>
      </c>
      <c r="AX194" s="29" t="s">
        <v>4770</v>
      </c>
      <c r="AY194" s="29"/>
      <c r="AZ194" s="30"/>
      <c r="BA194">
        <f t="shared" si="37"/>
        <v>1155</v>
      </c>
      <c r="BB194" s="115" t="s">
        <v>6983</v>
      </c>
      <c r="BC194" s="105">
        <f t="shared" si="27"/>
        <v>79184.400000000009</v>
      </c>
      <c r="BD194" s="116">
        <f t="shared" si="28"/>
        <v>44470</v>
      </c>
      <c r="BE194" s="141" t="s">
        <v>8477</v>
      </c>
      <c r="BF194">
        <f>MATCH(BE194,'Cat-4'!$A:$A,0)</f>
        <v>722</v>
      </c>
      <c r="BG194">
        <f>MATCH(BD194,'Cat-4'!$1:$1,0)</f>
        <v>118</v>
      </c>
      <c r="BH194">
        <f>INDEX('Cat-4'!$1:$1048576,'NSS + ACT'!BF194,'NSS + ACT'!BG194)</f>
        <v>120.4</v>
      </c>
      <c r="BI194">
        <f>MATCH($BI$1,'Cat-4'!$1:$1,0)</f>
        <v>153</v>
      </c>
      <c r="BJ194">
        <f>INDEX('Cat-4'!$1:$1048576,'NSS + ACT'!BF194,'NSS + ACT'!BI194)</f>
        <v>130.80000000000001</v>
      </c>
      <c r="BK194" s="126">
        <f t="shared" si="29"/>
        <v>1.0863787375415284</v>
      </c>
      <c r="BL194">
        <f t="shared" si="30"/>
        <v>1170</v>
      </c>
      <c r="BM194" s="126">
        <f t="shared" si="31"/>
        <v>39</v>
      </c>
      <c r="BN194" s="126" t="s">
        <v>8785</v>
      </c>
      <c r="BO194" s="126">
        <f>MATCH(BB194,Sheet3!$D$4:$D$8,0)</f>
        <v>2</v>
      </c>
      <c r="BP194" s="126">
        <f>MATCH(BN194,Sheet3!$E$4:$H$4,0)</f>
        <v>4</v>
      </c>
      <c r="BQ194" s="132">
        <f>INDEX(Sheet3!$D$4:$H$8,'NSS + ACT'!BO194,'NSS + ACT'!BP194)</f>
        <v>0.1</v>
      </c>
      <c r="BR194" s="105">
        <f t="shared" si="32"/>
        <v>258072.74551495022</v>
      </c>
      <c r="BS194" s="162">
        <f t="shared" si="33"/>
        <v>0.1</v>
      </c>
      <c r="BT194" s="105">
        <f t="shared" si="34"/>
        <v>232265.47096345521</v>
      </c>
    </row>
    <row r="195" spans="1:72">
      <c r="A195" s="18">
        <f t="shared" si="36"/>
        <v>192</v>
      </c>
      <c r="B195" s="61">
        <v>292213101106</v>
      </c>
      <c r="C195" s="39">
        <v>44911</v>
      </c>
      <c r="D195" s="22" t="s">
        <v>177</v>
      </c>
      <c r="E195" s="22" t="s">
        <v>4571</v>
      </c>
      <c r="F195" s="110">
        <v>5</v>
      </c>
      <c r="G195" s="23" t="s">
        <v>119</v>
      </c>
      <c r="H195" s="52">
        <v>47330</v>
      </c>
      <c r="I195" s="30"/>
      <c r="J195" s="109">
        <v>236650</v>
      </c>
      <c r="K195" s="23">
        <v>84823000</v>
      </c>
      <c r="L195" s="26">
        <v>7.4999999999999997E-2</v>
      </c>
      <c r="M195" s="40">
        <v>0</v>
      </c>
      <c r="N195" s="62">
        <v>0</v>
      </c>
      <c r="O195" s="52">
        <v>0</v>
      </c>
      <c r="P195" s="26">
        <v>0.1</v>
      </c>
      <c r="Q195" s="52">
        <v>0</v>
      </c>
      <c r="R195" s="63">
        <v>0.18</v>
      </c>
      <c r="S195" s="23" t="s">
        <v>4537</v>
      </c>
      <c r="T195" s="52">
        <v>17748.75</v>
      </c>
      <c r="U195" s="52">
        <v>0</v>
      </c>
      <c r="V195" s="52">
        <v>1774.875</v>
      </c>
      <c r="W195" s="52">
        <v>46111.252499999995</v>
      </c>
      <c r="X195" s="52">
        <v>65634.877500000002</v>
      </c>
      <c r="Y195" s="23" t="s">
        <v>4433</v>
      </c>
      <c r="Z195" s="23" t="s">
        <v>4572</v>
      </c>
      <c r="AA195" s="23" t="s">
        <v>4573</v>
      </c>
      <c r="AB195" s="33">
        <v>292213101106</v>
      </c>
      <c r="AC195" s="33" t="s">
        <v>4574</v>
      </c>
      <c r="AD195" s="39">
        <v>44911</v>
      </c>
      <c r="AE195" s="39">
        <v>44910</v>
      </c>
      <c r="AF195" s="53" t="e">
        <v>#N/A</v>
      </c>
      <c r="AG195" s="53" t="e">
        <v>#N/A</v>
      </c>
      <c r="AH195" s="39" t="e">
        <v>#N/A</v>
      </c>
      <c r="AI195" s="23" t="s">
        <v>51</v>
      </c>
      <c r="AJ195" s="59"/>
      <c r="AK195" s="59"/>
      <c r="AL195" s="48"/>
      <c r="AM195" s="60"/>
      <c r="AN195" s="33"/>
      <c r="AO195" s="48"/>
      <c r="AP195" s="23">
        <v>2000</v>
      </c>
      <c r="AQ195" s="23" t="s">
        <v>52</v>
      </c>
      <c r="AR195" s="23" t="s">
        <v>4573</v>
      </c>
      <c r="AS195" s="38" t="s">
        <v>53</v>
      </c>
      <c r="AT195" s="23"/>
      <c r="AU195" s="64" t="s">
        <v>4575</v>
      </c>
      <c r="AV195" s="99">
        <v>5</v>
      </c>
      <c r="AW195" s="102">
        <v>236650</v>
      </c>
      <c r="AX195" s="29" t="s">
        <v>701</v>
      </c>
      <c r="AY195" s="29"/>
      <c r="AZ195" s="25" t="s">
        <v>3564</v>
      </c>
      <c r="BA195">
        <f t="shared" si="37"/>
        <v>728</v>
      </c>
      <c r="BB195" s="115" t="s">
        <v>6983</v>
      </c>
      <c r="BC195" s="105">
        <f t="shared" si="27"/>
        <v>47330</v>
      </c>
      <c r="BD195" s="116">
        <f t="shared" si="28"/>
        <v>44896</v>
      </c>
      <c r="BE195" s="141" t="s">
        <v>8477</v>
      </c>
      <c r="BF195">
        <f>MATCH(BE195,'Cat-4'!$A:$A,0)</f>
        <v>722</v>
      </c>
      <c r="BG195">
        <f>MATCH(BD195,'Cat-4'!$1:$1,0)</f>
        <v>132</v>
      </c>
      <c r="BH195">
        <f>INDEX('Cat-4'!$1:$1048576,'NSS + ACT'!BF195,'NSS + ACT'!BG195)</f>
        <v>126.3</v>
      </c>
      <c r="BI195">
        <f>MATCH($BI$1,'Cat-4'!$1:$1,0)</f>
        <v>153</v>
      </c>
      <c r="BJ195">
        <f>INDEX('Cat-4'!$1:$1048576,'NSS + ACT'!BF195,'NSS + ACT'!BI195)</f>
        <v>130.80000000000001</v>
      </c>
      <c r="BK195" s="126">
        <f t="shared" si="29"/>
        <v>1.0356294536817103</v>
      </c>
      <c r="BL195">
        <f t="shared" si="30"/>
        <v>744</v>
      </c>
      <c r="BM195" s="126">
        <f t="shared" si="31"/>
        <v>24.8</v>
      </c>
      <c r="BN195" s="126" t="s">
        <v>8785</v>
      </c>
      <c r="BO195" s="126">
        <f>MATCH(BB195,Sheet3!$D$4:$D$8,0)</f>
        <v>2</v>
      </c>
      <c r="BP195" s="126">
        <f>MATCH(BN195,Sheet3!$E$4:$H$4,0)</f>
        <v>4</v>
      </c>
      <c r="BQ195" s="132">
        <f>INDEX(Sheet3!$D$4:$H$8,'NSS + ACT'!BO195,'NSS + ACT'!BP195)</f>
        <v>0.1</v>
      </c>
      <c r="BR195" s="105">
        <f t="shared" si="32"/>
        <v>245081.71021377674</v>
      </c>
      <c r="BS195" s="162">
        <f t="shared" si="33"/>
        <v>0.1</v>
      </c>
      <c r="BT195" s="105">
        <f t="shared" si="34"/>
        <v>220573.53919239907</v>
      </c>
    </row>
    <row r="196" spans="1:72">
      <c r="A196" s="18">
        <f t="shared" si="36"/>
        <v>193</v>
      </c>
      <c r="B196" s="33">
        <v>291907233041</v>
      </c>
      <c r="C196" s="39">
        <v>43672</v>
      </c>
      <c r="D196" s="22" t="s">
        <v>529</v>
      </c>
      <c r="E196" s="22" t="s">
        <v>6426</v>
      </c>
      <c r="F196" s="110">
        <v>5</v>
      </c>
      <c r="G196" s="23" t="s">
        <v>49</v>
      </c>
      <c r="H196" s="52">
        <v>47310</v>
      </c>
      <c r="I196" s="30"/>
      <c r="J196" s="109">
        <v>236550</v>
      </c>
      <c r="K196" s="36">
        <v>84219900</v>
      </c>
      <c r="L196" s="26">
        <v>0.1</v>
      </c>
      <c r="M196" s="26"/>
      <c r="N196" s="26">
        <v>0</v>
      </c>
      <c r="O196" s="60"/>
      <c r="P196" s="26">
        <v>0.1</v>
      </c>
      <c r="Q196" s="84"/>
      <c r="R196" s="26">
        <v>0.18</v>
      </c>
      <c r="S196" s="23" t="s">
        <v>754</v>
      </c>
      <c r="T196" s="52">
        <v>23655</v>
      </c>
      <c r="U196" s="52">
        <v>0</v>
      </c>
      <c r="V196" s="52">
        <v>2365.5</v>
      </c>
      <c r="W196" s="52">
        <v>47262.689999999995</v>
      </c>
      <c r="X196" s="52">
        <v>73283.19</v>
      </c>
      <c r="Y196" s="23" t="s">
        <v>6223</v>
      </c>
      <c r="Z196" s="23" t="s">
        <v>6427</v>
      </c>
      <c r="AA196" s="23" t="s">
        <v>6428</v>
      </c>
      <c r="AB196" s="33">
        <v>291907233041</v>
      </c>
      <c r="AC196" s="33" t="s">
        <v>6429</v>
      </c>
      <c r="AD196" s="39">
        <v>43672</v>
      </c>
      <c r="AE196" s="39">
        <v>43666</v>
      </c>
      <c r="AF196" s="53" t="e">
        <v>#N/A</v>
      </c>
      <c r="AG196" s="53" t="e">
        <v>#N/A</v>
      </c>
      <c r="AH196" s="39" t="e">
        <v>#N/A</v>
      </c>
      <c r="AI196" s="23" t="s">
        <v>51</v>
      </c>
      <c r="AJ196" s="59"/>
      <c r="AK196" s="59"/>
      <c r="AL196" s="48"/>
      <c r="AM196" s="60"/>
      <c r="AN196" s="33"/>
      <c r="AO196" s="48"/>
      <c r="AP196" s="23">
        <v>2000</v>
      </c>
      <c r="AQ196" s="23" t="s">
        <v>52</v>
      </c>
      <c r="AR196" s="23" t="s">
        <v>6428</v>
      </c>
      <c r="AS196" s="38" t="s">
        <v>53</v>
      </c>
      <c r="AT196" s="23"/>
      <c r="AU196" s="23" t="s">
        <v>6430</v>
      </c>
      <c r="AV196" s="99">
        <v>5</v>
      </c>
      <c r="AW196" s="101">
        <v>236550</v>
      </c>
      <c r="AX196" s="29" t="s">
        <v>5711</v>
      </c>
      <c r="AY196" s="29"/>
      <c r="AZ196" s="21"/>
      <c r="BA196">
        <f t="shared" si="37"/>
        <v>1972</v>
      </c>
      <c r="BB196" s="115" t="s">
        <v>6983</v>
      </c>
      <c r="BC196" s="105">
        <f t="shared" si="27"/>
        <v>47310</v>
      </c>
      <c r="BD196" s="116">
        <f t="shared" si="28"/>
        <v>43647</v>
      </c>
      <c r="BE196" s="141" t="s">
        <v>8477</v>
      </c>
      <c r="BF196">
        <f>MATCH(BE196,'Cat-4'!$A:$A,0)</f>
        <v>722</v>
      </c>
      <c r="BG196">
        <f>MATCH(BD196,'Cat-4'!$1:$1,0)</f>
        <v>91</v>
      </c>
      <c r="BH196">
        <f>INDEX('Cat-4'!$1:$1048576,'NSS + ACT'!BF196,'NSS + ACT'!BG196)</f>
        <v>113.2</v>
      </c>
      <c r="BI196">
        <f>MATCH($BI$1,'Cat-4'!$1:$1,0)</f>
        <v>153</v>
      </c>
      <c r="BJ196">
        <f>INDEX('Cat-4'!$1:$1048576,'NSS + ACT'!BF196,'NSS + ACT'!BI196)</f>
        <v>130.80000000000001</v>
      </c>
      <c r="BK196" s="126">
        <f t="shared" si="29"/>
        <v>1.1554770318021201</v>
      </c>
      <c r="BL196">
        <f t="shared" si="30"/>
        <v>1993</v>
      </c>
      <c r="BM196" s="126">
        <f t="shared" si="31"/>
        <v>66.433333333333337</v>
      </c>
      <c r="BN196" s="126" t="s">
        <v>8785</v>
      </c>
      <c r="BO196" s="126">
        <f>MATCH(BB196,Sheet3!$D$4:$D$8,0)</f>
        <v>2</v>
      </c>
      <c r="BP196" s="126">
        <f>MATCH(BN196,Sheet3!$E$4:$H$4,0)</f>
        <v>4</v>
      </c>
      <c r="BQ196" s="132">
        <f>INDEX(Sheet3!$D$4:$H$8,'NSS + ACT'!BO196,'NSS + ACT'!BP196)</f>
        <v>0.1</v>
      </c>
      <c r="BR196" s="105">
        <f t="shared" si="32"/>
        <v>273328.09187279153</v>
      </c>
      <c r="BS196" s="162">
        <f t="shared" si="33"/>
        <v>0.1</v>
      </c>
      <c r="BT196" s="105">
        <f t="shared" si="34"/>
        <v>245995.28268551239</v>
      </c>
    </row>
    <row r="197" spans="1:72">
      <c r="A197" s="18">
        <f t="shared" si="36"/>
        <v>194</v>
      </c>
      <c r="B197" s="33"/>
      <c r="C197" s="39"/>
      <c r="D197" s="22" t="s">
        <v>462</v>
      </c>
      <c r="E197" s="22" t="s">
        <v>6748</v>
      </c>
      <c r="F197" s="113">
        <v>1</v>
      </c>
      <c r="G197" s="23" t="s">
        <v>49</v>
      </c>
      <c r="H197" s="24">
        <v>232653.519999999</v>
      </c>
      <c r="I197" s="30"/>
      <c r="J197" s="101">
        <v>232653.519999999</v>
      </c>
      <c r="K197" s="23">
        <v>85284900</v>
      </c>
      <c r="L197" s="26">
        <v>0.1</v>
      </c>
      <c r="M197" s="23"/>
      <c r="N197" s="49"/>
      <c r="O197" s="38"/>
      <c r="P197" s="26">
        <v>0.1</v>
      </c>
      <c r="Q197" s="38"/>
      <c r="R197" s="26">
        <v>0.18</v>
      </c>
      <c r="S197" s="23" t="s">
        <v>6742</v>
      </c>
      <c r="T197" s="94">
        <v>23265.351999999901</v>
      </c>
      <c r="U197" s="94">
        <v>0</v>
      </c>
      <c r="V197" s="94">
        <v>2326.5351999999903</v>
      </c>
      <c r="W197" s="94">
        <v>46484.173295999797</v>
      </c>
      <c r="X197" s="52">
        <v>72076.060495999685</v>
      </c>
      <c r="Y197" s="23" t="s">
        <v>6636</v>
      </c>
      <c r="Z197" s="23" t="s">
        <v>6749</v>
      </c>
      <c r="AA197" s="23" t="s">
        <v>6749</v>
      </c>
      <c r="AB197" s="33" t="e">
        <v>#N/A</v>
      </c>
      <c r="AC197" s="23" t="e">
        <v>#N/A</v>
      </c>
      <c r="AD197" s="48" t="e">
        <v>#N/A</v>
      </c>
      <c r="AE197" s="39">
        <v>42815</v>
      </c>
      <c r="AF197" s="33">
        <v>171700744132</v>
      </c>
      <c r="AG197" s="23" t="s">
        <v>3771</v>
      </c>
      <c r="AH197" s="39">
        <v>42823</v>
      </c>
      <c r="AI197" s="23" t="s">
        <v>385</v>
      </c>
      <c r="AJ197" s="65"/>
      <c r="AK197" s="57"/>
      <c r="AL197" s="56"/>
      <c r="AM197" s="52"/>
      <c r="AN197" s="23"/>
      <c r="AO197" s="38"/>
      <c r="AP197" s="23">
        <v>2000</v>
      </c>
      <c r="AQ197" s="23" t="s">
        <v>64</v>
      </c>
      <c r="AR197" s="23" t="s">
        <v>6750</v>
      </c>
      <c r="AS197" s="95" t="s">
        <v>53</v>
      </c>
      <c r="AT197" s="23" t="s">
        <v>522</v>
      </c>
      <c r="AU197" s="23">
        <v>1007462052</v>
      </c>
      <c r="AV197" s="99">
        <v>1</v>
      </c>
      <c r="AW197" s="101">
        <v>232653.519999999</v>
      </c>
      <c r="AX197" s="29" t="s">
        <v>6494</v>
      </c>
      <c r="AY197" s="29"/>
      <c r="AZ197" s="21"/>
      <c r="BA197">
        <f t="shared" si="37"/>
        <v>2823</v>
      </c>
      <c r="BB197" s="115" t="s">
        <v>6987</v>
      </c>
      <c r="BC197" s="105">
        <f t="shared" ref="BC197:BC260" si="38">AW197/AV197</f>
        <v>232653.519999999</v>
      </c>
      <c r="BD197" s="116">
        <f t="shared" ref="BD197:BD260" si="39">DATE(YEAR(AE197),MONTH(AE197),1)</f>
        <v>42795</v>
      </c>
      <c r="BE197" s="141" t="s">
        <v>8366</v>
      </c>
      <c r="BF197">
        <f>MATCH(BE197,'Cat-4'!$A:$A,0)</f>
        <v>666</v>
      </c>
      <c r="BG197">
        <f>MATCH(BD197,'Cat-4'!$1:$1,0)</f>
        <v>63</v>
      </c>
      <c r="BH197">
        <f>INDEX('Cat-4'!$1:$1048576,'NSS + ACT'!BF197,'NSS + ACT'!BG197)</f>
        <v>108</v>
      </c>
      <c r="BI197">
        <f>MATCH($BI$1,'Cat-4'!$1:$1,0)</f>
        <v>153</v>
      </c>
      <c r="BJ197">
        <f>INDEX('Cat-4'!$1:$1048576,'NSS + ACT'!BF197,'NSS + ACT'!BI197)</f>
        <v>133.4</v>
      </c>
      <c r="BK197" s="126">
        <f t="shared" ref="BK197:BK260" si="40">BJ197/BH197</f>
        <v>1.2351851851851852</v>
      </c>
      <c r="BL197">
        <f t="shared" ref="BL197:BL260" si="41">$BL$1-BD197</f>
        <v>2845</v>
      </c>
      <c r="BM197" s="126">
        <f t="shared" ref="BM197:BM260" si="42">BL197/30</f>
        <v>94.833333333333329</v>
      </c>
      <c r="BN197" s="126" t="s">
        <v>8785</v>
      </c>
      <c r="BO197" s="126">
        <f>MATCH(BB197,Sheet3!$D$4:$D$8,0)</f>
        <v>4</v>
      </c>
      <c r="BP197" s="126">
        <f>MATCH(BN197,Sheet3!$E$4:$H$4,0)</f>
        <v>4</v>
      </c>
      <c r="BQ197" s="132">
        <f>INDEX(Sheet3!$D$4:$H$8,'NSS + ACT'!BO197,'NSS + ACT'!BP197)</f>
        <v>0.2</v>
      </c>
      <c r="BR197" s="105">
        <f t="shared" ref="BR197:BR260" si="43">BK197*AW197</f>
        <v>287370.18118518393</v>
      </c>
      <c r="BS197" s="162">
        <f t="shared" ref="BS197:BS260" si="44">BQ197</f>
        <v>0.2</v>
      </c>
      <c r="BT197" s="105">
        <f t="shared" ref="BT197:BT260" si="45">BR197*(1-BS197)</f>
        <v>229896.14494814715</v>
      </c>
    </row>
    <row r="198" spans="1:72">
      <c r="A198" s="18">
        <f t="shared" si="36"/>
        <v>195</v>
      </c>
      <c r="B198" s="33"/>
      <c r="C198" s="39"/>
      <c r="D198" s="22" t="s">
        <v>227</v>
      </c>
      <c r="E198" s="22" t="s">
        <v>6716</v>
      </c>
      <c r="F198" s="113">
        <v>1</v>
      </c>
      <c r="G198" s="23" t="s">
        <v>60</v>
      </c>
      <c r="H198" s="24">
        <v>230999.56</v>
      </c>
      <c r="I198" s="30"/>
      <c r="J198" s="101">
        <v>230999.56</v>
      </c>
      <c r="K198" s="23">
        <v>39241090</v>
      </c>
      <c r="L198" s="26">
        <v>0.15</v>
      </c>
      <c r="M198" s="23"/>
      <c r="N198" s="49"/>
      <c r="O198" s="38"/>
      <c r="P198" s="26">
        <v>0.1</v>
      </c>
      <c r="Q198" s="38"/>
      <c r="R198" s="26">
        <v>0.18</v>
      </c>
      <c r="S198" s="23" t="s">
        <v>6653</v>
      </c>
      <c r="T198" s="94">
        <v>34649.934000000001</v>
      </c>
      <c r="U198" s="94">
        <v>0</v>
      </c>
      <c r="V198" s="94">
        <v>3464.9934000000003</v>
      </c>
      <c r="W198" s="94">
        <v>48440.607731999997</v>
      </c>
      <c r="X198" s="52">
        <v>86555.53513199999</v>
      </c>
      <c r="Y198" s="23" t="s">
        <v>6636</v>
      </c>
      <c r="Z198" s="23" t="s">
        <v>6717</v>
      </c>
      <c r="AA198" s="23" t="s">
        <v>6717</v>
      </c>
      <c r="AB198" s="33">
        <v>291603893464</v>
      </c>
      <c r="AC198" s="23" t="s">
        <v>6655</v>
      </c>
      <c r="AD198" s="48">
        <v>42605</v>
      </c>
      <c r="AE198" s="39">
        <v>42599</v>
      </c>
      <c r="AF198" s="33" t="e">
        <v>#N/A</v>
      </c>
      <c r="AG198" s="23" t="e">
        <v>#N/A</v>
      </c>
      <c r="AH198" s="39" t="e">
        <v>#N/A</v>
      </c>
      <c r="AI198" s="23" t="s">
        <v>51</v>
      </c>
      <c r="AJ198" s="65"/>
      <c r="AK198" s="57"/>
      <c r="AL198" s="56"/>
      <c r="AM198" s="52"/>
      <c r="AN198" s="23"/>
      <c r="AO198" s="38"/>
      <c r="AP198" s="23">
        <v>2000</v>
      </c>
      <c r="AQ198" s="23" t="s">
        <v>64</v>
      </c>
      <c r="AR198" s="23" t="s">
        <v>6718</v>
      </c>
      <c r="AS198" s="95" t="s">
        <v>53</v>
      </c>
      <c r="AT198" s="23"/>
      <c r="AU198" s="23">
        <v>623315</v>
      </c>
      <c r="AV198" s="99">
        <v>1</v>
      </c>
      <c r="AW198" s="101">
        <v>230999.56</v>
      </c>
      <c r="AX198" s="29" t="s">
        <v>6494</v>
      </c>
      <c r="AY198" s="29"/>
      <c r="AZ198" s="21"/>
      <c r="BA198">
        <f t="shared" si="37"/>
        <v>3039</v>
      </c>
      <c r="BB198" s="115" t="s">
        <v>6983</v>
      </c>
      <c r="BC198" s="105">
        <f t="shared" si="38"/>
        <v>230999.56</v>
      </c>
      <c r="BD198" s="116">
        <f t="shared" si="39"/>
        <v>42583</v>
      </c>
      <c r="BE198" s="141" t="s">
        <v>8477</v>
      </c>
      <c r="BF198">
        <f>MATCH(BE198,'Cat-4'!$A:$A,0)</f>
        <v>722</v>
      </c>
      <c r="BG198">
        <f>MATCH(BD198,'Cat-4'!$1:$1,0)</f>
        <v>56</v>
      </c>
      <c r="BH198">
        <f>INDEX('Cat-4'!$1:$1048576,'NSS + ACT'!BF198,'NSS + ACT'!BG198)</f>
        <v>107.5</v>
      </c>
      <c r="BI198">
        <f>MATCH($BI$1,'Cat-4'!$1:$1,0)</f>
        <v>153</v>
      </c>
      <c r="BJ198">
        <f>INDEX('Cat-4'!$1:$1048576,'NSS + ACT'!BF198,'NSS + ACT'!BI198)</f>
        <v>130.80000000000001</v>
      </c>
      <c r="BK198" s="126">
        <f t="shared" si="40"/>
        <v>1.2167441860465118</v>
      </c>
      <c r="BL198">
        <f t="shared" si="41"/>
        <v>3057</v>
      </c>
      <c r="BM198" s="126">
        <f t="shared" si="42"/>
        <v>101.9</v>
      </c>
      <c r="BN198" s="126" t="s">
        <v>8785</v>
      </c>
      <c r="BO198" s="126">
        <f>MATCH(BB198,Sheet3!$D$4:$D$8,0)</f>
        <v>2</v>
      </c>
      <c r="BP198" s="126">
        <f>MATCH(BN198,Sheet3!$E$4:$H$4,0)</f>
        <v>4</v>
      </c>
      <c r="BQ198" s="132">
        <f>INDEX(Sheet3!$D$4:$H$8,'NSS + ACT'!BO198,'NSS + ACT'!BP198)</f>
        <v>0.1</v>
      </c>
      <c r="BR198" s="105">
        <f t="shared" si="43"/>
        <v>281067.37160930235</v>
      </c>
      <c r="BS198" s="162">
        <f t="shared" si="44"/>
        <v>0.1</v>
      </c>
      <c r="BT198" s="105">
        <f t="shared" si="45"/>
        <v>252960.63444837212</v>
      </c>
    </row>
    <row r="199" spans="1:72">
      <c r="A199" s="18">
        <f t="shared" si="36"/>
        <v>196</v>
      </c>
      <c r="B199" s="61">
        <v>171901650410</v>
      </c>
      <c r="C199" s="39">
        <v>43650</v>
      </c>
      <c r="D199" s="22" t="s">
        <v>799</v>
      </c>
      <c r="E199" s="22" t="s">
        <v>800</v>
      </c>
      <c r="F199" s="110">
        <v>1</v>
      </c>
      <c r="G199" s="23" t="s">
        <v>49</v>
      </c>
      <c r="H199" s="52">
        <v>229221.649999999</v>
      </c>
      <c r="I199" s="30"/>
      <c r="J199" s="109">
        <v>229221.649999999</v>
      </c>
      <c r="K199" s="23" t="s">
        <v>801</v>
      </c>
      <c r="L199" s="26">
        <v>7.4999999999999997E-2</v>
      </c>
      <c r="M199" s="40">
        <v>0</v>
      </c>
      <c r="N199" s="62">
        <v>0</v>
      </c>
      <c r="O199" s="52">
        <v>0</v>
      </c>
      <c r="P199" s="26">
        <v>0.1</v>
      </c>
      <c r="Q199" s="52">
        <v>0</v>
      </c>
      <c r="R199" s="63">
        <v>0.18</v>
      </c>
      <c r="S199" s="23" t="s">
        <v>717</v>
      </c>
      <c r="T199" s="52">
        <v>17191.623749999926</v>
      </c>
      <c r="U199" s="52">
        <v>0</v>
      </c>
      <c r="V199" s="52">
        <v>1719.1623749999926</v>
      </c>
      <c r="W199" s="52">
        <v>44663.838502499806</v>
      </c>
      <c r="X199" s="52">
        <v>63574.624627499725</v>
      </c>
      <c r="Y199" s="23" t="s">
        <v>697</v>
      </c>
      <c r="Z199" s="23" t="s">
        <v>802</v>
      </c>
      <c r="AA199" s="23" t="s">
        <v>803</v>
      </c>
      <c r="AB199" s="33" t="e">
        <v>#N/A</v>
      </c>
      <c r="AC199" s="33" t="e">
        <v>#N/A</v>
      </c>
      <c r="AD199" s="48" t="e">
        <v>#N/A</v>
      </c>
      <c r="AE199" s="39">
        <v>43606</v>
      </c>
      <c r="AF199" s="53">
        <v>171901650410</v>
      </c>
      <c r="AG199" s="53" t="s">
        <v>804</v>
      </c>
      <c r="AH199" s="39">
        <v>43650</v>
      </c>
      <c r="AI199" s="23" t="s">
        <v>385</v>
      </c>
      <c r="AJ199" s="54"/>
      <c r="AK199" s="55"/>
      <c r="AL199" s="56"/>
      <c r="AM199" s="57"/>
      <c r="AN199" s="33"/>
      <c r="AO199" s="48"/>
      <c r="AP199" s="23">
        <v>2000</v>
      </c>
      <c r="AQ199" s="23" t="s">
        <v>52</v>
      </c>
      <c r="AR199" s="23" t="s">
        <v>803</v>
      </c>
      <c r="AS199" s="38" t="s">
        <v>53</v>
      </c>
      <c r="AT199" s="23" t="s">
        <v>522</v>
      </c>
      <c r="AU199" s="64">
        <v>1940296</v>
      </c>
      <c r="AV199" s="99">
        <v>1</v>
      </c>
      <c r="AW199" s="102">
        <v>229221.649999999</v>
      </c>
      <c r="AX199" s="29" t="s">
        <v>701</v>
      </c>
      <c r="AY199" s="29"/>
      <c r="AZ199" s="25" t="s">
        <v>805</v>
      </c>
      <c r="BA199">
        <f t="shared" si="37"/>
        <v>2032</v>
      </c>
      <c r="BB199" s="115" t="s">
        <v>6983</v>
      </c>
      <c r="BC199" s="105">
        <f t="shared" si="38"/>
        <v>229221.649999999</v>
      </c>
      <c r="BD199" s="116">
        <f t="shared" si="39"/>
        <v>43586</v>
      </c>
      <c r="BE199" s="141" t="s">
        <v>8477</v>
      </c>
      <c r="BF199">
        <f>MATCH(BE199,'Cat-4'!$A:$A,0)</f>
        <v>722</v>
      </c>
      <c r="BG199">
        <f>MATCH(BD199,'Cat-4'!$1:$1,0)</f>
        <v>89</v>
      </c>
      <c r="BH199">
        <f>INDEX('Cat-4'!$1:$1048576,'NSS + ACT'!BF199,'NSS + ACT'!BG199)</f>
        <v>112.7</v>
      </c>
      <c r="BI199">
        <f>MATCH($BI$1,'Cat-4'!$1:$1,0)</f>
        <v>153</v>
      </c>
      <c r="BJ199">
        <f>INDEX('Cat-4'!$1:$1048576,'NSS + ACT'!BF199,'NSS + ACT'!BI199)</f>
        <v>130.80000000000001</v>
      </c>
      <c r="BK199" s="126">
        <f t="shared" si="40"/>
        <v>1.160603371783496</v>
      </c>
      <c r="BL199">
        <f t="shared" si="41"/>
        <v>2054</v>
      </c>
      <c r="BM199" s="126">
        <f t="shared" si="42"/>
        <v>68.466666666666669</v>
      </c>
      <c r="BN199" s="126" t="s">
        <v>8785</v>
      </c>
      <c r="BO199" s="126">
        <f>MATCH(BB199,Sheet3!$D$4:$D$8,0)</f>
        <v>2</v>
      </c>
      <c r="BP199" s="126">
        <f>MATCH(BN199,Sheet3!$E$4:$H$4,0)</f>
        <v>4</v>
      </c>
      <c r="BQ199" s="132">
        <f>INDEX(Sheet3!$D$4:$H$8,'NSS + ACT'!BO199,'NSS + ACT'!BP199)</f>
        <v>0.1</v>
      </c>
      <c r="BR199" s="105">
        <f t="shared" si="43"/>
        <v>266035.41987577523</v>
      </c>
      <c r="BS199" s="162">
        <f t="shared" si="44"/>
        <v>0.1</v>
      </c>
      <c r="BT199" s="105">
        <f t="shared" si="45"/>
        <v>239431.87788819772</v>
      </c>
    </row>
    <row r="200" spans="1:72">
      <c r="A200" s="18">
        <f t="shared" si="36"/>
        <v>197</v>
      </c>
      <c r="B200" s="33"/>
      <c r="C200" s="39"/>
      <c r="D200" s="22" t="s">
        <v>6614</v>
      </c>
      <c r="E200" s="22" t="s">
        <v>6620</v>
      </c>
      <c r="F200" s="113">
        <v>2</v>
      </c>
      <c r="G200" s="23" t="s">
        <v>119</v>
      </c>
      <c r="H200" s="24">
        <v>114603.1499999995</v>
      </c>
      <c r="I200" s="30"/>
      <c r="J200" s="101">
        <v>229206.299999999</v>
      </c>
      <c r="K200" s="23">
        <v>73239990</v>
      </c>
      <c r="L200" s="26">
        <v>0.2</v>
      </c>
      <c r="M200" s="23"/>
      <c r="N200" s="49"/>
      <c r="O200" s="38"/>
      <c r="P200" s="26">
        <v>0.1</v>
      </c>
      <c r="Q200" s="38"/>
      <c r="R200" s="26">
        <v>0.12</v>
      </c>
      <c r="S200" s="23" t="s">
        <v>6621</v>
      </c>
      <c r="T200" s="94">
        <v>45841.259999999806</v>
      </c>
      <c r="U200" s="94">
        <v>0</v>
      </c>
      <c r="V200" s="94">
        <v>4584.1259999999811</v>
      </c>
      <c r="W200" s="94">
        <v>33555.80231999985</v>
      </c>
      <c r="X200" s="52">
        <v>83981.188319999637</v>
      </c>
      <c r="Y200" s="23" t="s">
        <v>6489</v>
      </c>
      <c r="Z200" s="23" t="s">
        <v>6622</v>
      </c>
      <c r="AA200" s="23" t="s">
        <v>6622</v>
      </c>
      <c r="AB200" s="33" t="e">
        <v>#N/A</v>
      </c>
      <c r="AC200" s="23" t="e">
        <v>#N/A</v>
      </c>
      <c r="AD200" s="48" t="e">
        <v>#N/A</v>
      </c>
      <c r="AE200" s="39">
        <v>43009</v>
      </c>
      <c r="AF200" s="33">
        <v>171702860475</v>
      </c>
      <c r="AG200" s="23" t="s">
        <v>6617</v>
      </c>
      <c r="AH200" s="39">
        <v>43067</v>
      </c>
      <c r="AI200" s="23" t="s">
        <v>385</v>
      </c>
      <c r="AJ200" s="65"/>
      <c r="AK200" s="57"/>
      <c r="AL200" s="56"/>
      <c r="AM200" s="52"/>
      <c r="AN200" s="23"/>
      <c r="AO200" s="38"/>
      <c r="AP200" s="23">
        <v>2000</v>
      </c>
      <c r="AQ200" s="23" t="s">
        <v>64</v>
      </c>
      <c r="AR200" s="23" t="s">
        <v>6623</v>
      </c>
      <c r="AS200" s="95" t="s">
        <v>53</v>
      </c>
      <c r="AT200" s="23"/>
      <c r="AU200" s="23" t="s">
        <v>6619</v>
      </c>
      <c r="AV200" s="99">
        <v>2</v>
      </c>
      <c r="AW200" s="101">
        <v>229206.299999999</v>
      </c>
      <c r="AX200" s="29" t="s">
        <v>6494</v>
      </c>
      <c r="AY200" s="29"/>
      <c r="AZ200" s="21"/>
      <c r="BA200">
        <f t="shared" si="37"/>
        <v>2629</v>
      </c>
      <c r="BB200" s="115" t="s">
        <v>6983</v>
      </c>
      <c r="BC200" s="105">
        <f t="shared" si="38"/>
        <v>114603.1499999995</v>
      </c>
      <c r="BD200" s="116">
        <f t="shared" si="39"/>
        <v>43009</v>
      </c>
      <c r="BE200" s="141" t="s">
        <v>8477</v>
      </c>
      <c r="BF200">
        <f>MATCH(BE200,'Cat-4'!$A:$A,0)</f>
        <v>722</v>
      </c>
      <c r="BG200">
        <f>MATCH(BD200,'Cat-4'!$1:$1,0)</f>
        <v>70</v>
      </c>
      <c r="BH200">
        <f>INDEX('Cat-4'!$1:$1048576,'NSS + ACT'!BF200,'NSS + ACT'!BG200)</f>
        <v>109</v>
      </c>
      <c r="BI200">
        <f>MATCH($BI$1,'Cat-4'!$1:$1,0)</f>
        <v>153</v>
      </c>
      <c r="BJ200">
        <f>INDEX('Cat-4'!$1:$1048576,'NSS + ACT'!BF200,'NSS + ACT'!BI200)</f>
        <v>130.80000000000001</v>
      </c>
      <c r="BK200" s="126">
        <f t="shared" si="40"/>
        <v>1.2000000000000002</v>
      </c>
      <c r="BL200">
        <f t="shared" si="41"/>
        <v>2631</v>
      </c>
      <c r="BM200" s="126">
        <f t="shared" si="42"/>
        <v>87.7</v>
      </c>
      <c r="BN200" s="126" t="s">
        <v>8785</v>
      </c>
      <c r="BO200" s="126">
        <f>MATCH(BB200,Sheet3!$D$4:$D$8,0)</f>
        <v>2</v>
      </c>
      <c r="BP200" s="126">
        <f>MATCH(BN200,Sheet3!$E$4:$H$4,0)</f>
        <v>4</v>
      </c>
      <c r="BQ200" s="132">
        <f>INDEX(Sheet3!$D$4:$H$8,'NSS + ACT'!BO200,'NSS + ACT'!BP200)</f>
        <v>0.1</v>
      </c>
      <c r="BR200" s="105">
        <f t="shared" si="43"/>
        <v>275047.55999999883</v>
      </c>
      <c r="BS200" s="162">
        <f t="shared" si="44"/>
        <v>0.1</v>
      </c>
      <c r="BT200" s="105">
        <f t="shared" si="45"/>
        <v>247542.80399999896</v>
      </c>
    </row>
    <row r="201" spans="1:72">
      <c r="A201" s="18">
        <f t="shared" si="36"/>
        <v>198</v>
      </c>
      <c r="B201" s="61">
        <v>292203515612</v>
      </c>
      <c r="C201" s="39">
        <v>44657</v>
      </c>
      <c r="D201" s="22" t="s">
        <v>3599</v>
      </c>
      <c r="E201" s="22" t="s">
        <v>3600</v>
      </c>
      <c r="F201" s="110">
        <v>100</v>
      </c>
      <c r="G201" s="23" t="s">
        <v>96</v>
      </c>
      <c r="H201" s="52">
        <v>2262</v>
      </c>
      <c r="I201" s="30"/>
      <c r="J201" s="109">
        <v>226200</v>
      </c>
      <c r="K201" s="23" t="s">
        <v>3601</v>
      </c>
      <c r="L201" s="26">
        <v>7.4999999999999997E-2</v>
      </c>
      <c r="M201" s="40">
        <v>0</v>
      </c>
      <c r="N201" s="62">
        <v>0</v>
      </c>
      <c r="O201" s="52">
        <v>0</v>
      </c>
      <c r="P201" s="26">
        <v>0.1</v>
      </c>
      <c r="Q201" s="52">
        <v>0</v>
      </c>
      <c r="R201" s="63">
        <v>0.18</v>
      </c>
      <c r="S201" s="23" t="s">
        <v>3602</v>
      </c>
      <c r="T201" s="52">
        <v>16965</v>
      </c>
      <c r="U201" s="52">
        <v>0</v>
      </c>
      <c r="V201" s="52">
        <v>1696.5</v>
      </c>
      <c r="W201" s="52">
        <v>44075.07</v>
      </c>
      <c r="X201" s="52">
        <v>62736.57</v>
      </c>
      <c r="Y201" s="23" t="s">
        <v>3561</v>
      </c>
      <c r="Z201" s="23" t="s">
        <v>3603</v>
      </c>
      <c r="AA201" s="23" t="s">
        <v>3604</v>
      </c>
      <c r="AB201" s="33">
        <v>292203515612</v>
      </c>
      <c r="AC201" s="33" t="s">
        <v>3605</v>
      </c>
      <c r="AD201" s="39">
        <v>44657</v>
      </c>
      <c r="AE201" s="39">
        <v>44649</v>
      </c>
      <c r="AF201" s="53" t="e">
        <v>#N/A</v>
      </c>
      <c r="AG201" s="53" t="e">
        <v>#N/A</v>
      </c>
      <c r="AH201" s="39" t="e">
        <v>#N/A</v>
      </c>
      <c r="AI201" s="23" t="s">
        <v>51</v>
      </c>
      <c r="AJ201" s="59"/>
      <c r="AK201" s="59"/>
      <c r="AL201" s="48"/>
      <c r="AM201" s="60"/>
      <c r="AN201" s="33"/>
      <c r="AO201" s="48"/>
      <c r="AP201" s="23">
        <v>2000</v>
      </c>
      <c r="AQ201" s="23" t="s">
        <v>52</v>
      </c>
      <c r="AR201" s="23" t="s">
        <v>3604</v>
      </c>
      <c r="AS201" s="38" t="s">
        <v>53</v>
      </c>
      <c r="AT201" s="23"/>
      <c r="AU201" s="64">
        <v>2021200092</v>
      </c>
      <c r="AV201" s="99">
        <v>100</v>
      </c>
      <c r="AW201" s="102">
        <v>226200</v>
      </c>
      <c r="AX201" s="29" t="s">
        <v>701</v>
      </c>
      <c r="AY201" s="29"/>
      <c r="AZ201" s="25" t="s">
        <v>3564</v>
      </c>
      <c r="BA201">
        <f t="shared" si="37"/>
        <v>989</v>
      </c>
      <c r="BB201" s="115" t="s">
        <v>6983</v>
      </c>
      <c r="BC201" s="105">
        <f t="shared" si="38"/>
        <v>2262</v>
      </c>
      <c r="BD201" s="116">
        <f t="shared" si="39"/>
        <v>44621</v>
      </c>
      <c r="BE201" s="141" t="s">
        <v>8477</v>
      </c>
      <c r="BF201">
        <f>MATCH(BE201,'Cat-4'!$A:$A,0)</f>
        <v>722</v>
      </c>
      <c r="BG201">
        <f>MATCH(BD201,'Cat-4'!$1:$1,0)</f>
        <v>123</v>
      </c>
      <c r="BH201">
        <f>INDEX('Cat-4'!$1:$1048576,'NSS + ACT'!BF201,'NSS + ACT'!BG201)</f>
        <v>122.7</v>
      </c>
      <c r="BI201">
        <f>MATCH($BI$1,'Cat-4'!$1:$1,0)</f>
        <v>153</v>
      </c>
      <c r="BJ201">
        <f>INDEX('Cat-4'!$1:$1048576,'NSS + ACT'!BF201,'NSS + ACT'!BI201)</f>
        <v>130.80000000000001</v>
      </c>
      <c r="BK201" s="126">
        <f t="shared" si="40"/>
        <v>1.0660146699266504</v>
      </c>
      <c r="BL201">
        <f t="shared" si="41"/>
        <v>1019</v>
      </c>
      <c r="BM201" s="126">
        <f t="shared" si="42"/>
        <v>33.966666666666669</v>
      </c>
      <c r="BN201" s="126" t="s">
        <v>8785</v>
      </c>
      <c r="BO201" s="126">
        <f>MATCH(BB201,Sheet3!$D$4:$D$8,0)</f>
        <v>2</v>
      </c>
      <c r="BP201" s="126">
        <f>MATCH(BN201,Sheet3!$E$4:$H$4,0)</f>
        <v>4</v>
      </c>
      <c r="BQ201" s="132">
        <f>INDEX(Sheet3!$D$4:$H$8,'NSS + ACT'!BO201,'NSS + ACT'!BP201)</f>
        <v>0.1</v>
      </c>
      <c r="BR201" s="105">
        <f t="shared" si="43"/>
        <v>241132.51833740831</v>
      </c>
      <c r="BS201" s="162">
        <f t="shared" si="44"/>
        <v>0.1</v>
      </c>
      <c r="BT201" s="105">
        <f t="shared" si="45"/>
        <v>217019.26650366749</v>
      </c>
    </row>
    <row r="202" spans="1:72">
      <c r="A202" s="18">
        <f t="shared" si="36"/>
        <v>199</v>
      </c>
      <c r="B202" s="33">
        <v>291800212874</v>
      </c>
      <c r="C202" s="39">
        <v>43108</v>
      </c>
      <c r="D202" s="22" t="s">
        <v>6409</v>
      </c>
      <c r="E202" s="22" t="s">
        <v>6410</v>
      </c>
      <c r="F202" s="110">
        <v>1</v>
      </c>
      <c r="G202" s="23" t="s">
        <v>6411</v>
      </c>
      <c r="H202" s="52">
        <v>202500</v>
      </c>
      <c r="I202" s="30"/>
      <c r="J202" s="109">
        <v>202500</v>
      </c>
      <c r="K202" s="36">
        <v>34039900</v>
      </c>
      <c r="L202" s="26">
        <v>7.4999999999999997E-2</v>
      </c>
      <c r="M202" s="26"/>
      <c r="N202" s="26">
        <v>0</v>
      </c>
      <c r="O202" s="60"/>
      <c r="P202" s="26">
        <v>0.1</v>
      </c>
      <c r="Q202" s="84"/>
      <c r="R202" s="26">
        <v>0.18</v>
      </c>
      <c r="S202" s="23" t="s">
        <v>6412</v>
      </c>
      <c r="T202" s="52">
        <v>15187.5</v>
      </c>
      <c r="U202" s="52">
        <v>0</v>
      </c>
      <c r="V202" s="52">
        <v>1518.75</v>
      </c>
      <c r="W202" s="52">
        <v>39457.125</v>
      </c>
      <c r="X202" s="52">
        <v>56163.375</v>
      </c>
      <c r="Y202" s="23" t="s">
        <v>6223</v>
      </c>
      <c r="Z202" s="23" t="s">
        <v>6413</v>
      </c>
      <c r="AA202" s="23" t="s">
        <v>6414</v>
      </c>
      <c r="AB202" s="33">
        <v>291800212874</v>
      </c>
      <c r="AC202" s="33" t="s">
        <v>6415</v>
      </c>
      <c r="AD202" s="39">
        <v>43108</v>
      </c>
      <c r="AE202" s="39">
        <v>43067</v>
      </c>
      <c r="AF202" s="53" t="e">
        <v>#N/A</v>
      </c>
      <c r="AG202" s="53" t="e">
        <v>#N/A</v>
      </c>
      <c r="AH202" s="39" t="e">
        <v>#N/A</v>
      </c>
      <c r="AI202" s="23" t="s">
        <v>51</v>
      </c>
      <c r="AJ202" s="59"/>
      <c r="AK202" s="59"/>
      <c r="AL202" s="48"/>
      <c r="AM202" s="60"/>
      <c r="AN202" s="33"/>
      <c r="AO202" s="48"/>
      <c r="AP202" s="23">
        <v>2000</v>
      </c>
      <c r="AQ202" s="23" t="s">
        <v>52</v>
      </c>
      <c r="AR202" s="23" t="s">
        <v>6414</v>
      </c>
      <c r="AS202" s="38" t="s">
        <v>53</v>
      </c>
      <c r="AT202" s="23"/>
      <c r="AU202" s="23">
        <v>434700006</v>
      </c>
      <c r="AV202" s="99">
        <v>1</v>
      </c>
      <c r="AW202" s="101">
        <v>225833.329999999</v>
      </c>
      <c r="AX202" s="29" t="s">
        <v>5711</v>
      </c>
      <c r="AY202" s="29"/>
      <c r="AZ202" s="21"/>
      <c r="BA202">
        <f t="shared" si="37"/>
        <v>2571</v>
      </c>
      <c r="BB202" s="115" t="s">
        <v>6986</v>
      </c>
      <c r="BC202" s="105">
        <f t="shared" si="38"/>
        <v>225833.329999999</v>
      </c>
      <c r="BD202" s="116">
        <f t="shared" si="39"/>
        <v>43040</v>
      </c>
      <c r="BE202" s="141" t="s">
        <v>7762</v>
      </c>
      <c r="BF202">
        <f>MATCH(BE202,'Cat-4'!$A:$A,0)</f>
        <v>364</v>
      </c>
      <c r="BG202">
        <f>MATCH(BD202,'Cat-4'!$1:$1,0)</f>
        <v>71</v>
      </c>
      <c r="BH202">
        <f>INDEX('Cat-4'!$1:$1048576,'NSS + ACT'!BF202,'NSS + ACT'!BG202)</f>
        <v>112.4</v>
      </c>
      <c r="BI202">
        <f>MATCH($BI$1,'Cat-4'!$1:$1,0)</f>
        <v>153</v>
      </c>
      <c r="BJ202">
        <f>INDEX('Cat-4'!$1:$1048576,'NSS + ACT'!BF202,'NSS + ACT'!BI202)</f>
        <v>136.4</v>
      </c>
      <c r="BK202" s="126">
        <f t="shared" si="40"/>
        <v>1.2135231316725978</v>
      </c>
      <c r="BL202">
        <f t="shared" si="41"/>
        <v>2600</v>
      </c>
      <c r="BM202" s="126">
        <f t="shared" si="42"/>
        <v>86.666666666666671</v>
      </c>
      <c r="BN202" s="126" t="s">
        <v>8785</v>
      </c>
      <c r="BO202" s="126">
        <f>MATCH(BB202,Sheet3!$D$4:$D$8,0)</f>
        <v>3</v>
      </c>
      <c r="BP202" s="126">
        <f>MATCH(BN202,Sheet3!$E$4:$H$4,0)</f>
        <v>4</v>
      </c>
      <c r="BQ202" s="132">
        <f>INDEX(Sheet3!$D$4:$H$8,'NSS + ACT'!BO202,'NSS + ACT'!BP202)</f>
        <v>0.5</v>
      </c>
      <c r="BR202" s="105">
        <f t="shared" si="43"/>
        <v>274053.96985765005</v>
      </c>
      <c r="BS202" s="162">
        <f t="shared" si="44"/>
        <v>0.5</v>
      </c>
      <c r="BT202" s="105">
        <f t="shared" si="45"/>
        <v>137026.98492882503</v>
      </c>
    </row>
    <row r="203" spans="1:72">
      <c r="A203" s="18">
        <f t="shared" si="36"/>
        <v>200</v>
      </c>
      <c r="B203" s="33">
        <v>171903060136</v>
      </c>
      <c r="C203" s="39">
        <v>43797</v>
      </c>
      <c r="D203" s="22" t="s">
        <v>462</v>
      </c>
      <c r="E203" s="22" t="s">
        <v>5919</v>
      </c>
      <c r="F203" s="110">
        <v>3</v>
      </c>
      <c r="G203" s="23" t="s">
        <v>119</v>
      </c>
      <c r="H203" s="52">
        <v>75006.826666666675</v>
      </c>
      <c r="I203" s="30"/>
      <c r="J203" s="109">
        <v>225020.48</v>
      </c>
      <c r="K203" s="36">
        <v>90318000</v>
      </c>
      <c r="L203" s="26">
        <v>7.4999999999999997E-2</v>
      </c>
      <c r="M203" s="26" t="s">
        <v>2731</v>
      </c>
      <c r="N203" s="26">
        <v>0</v>
      </c>
      <c r="O203" s="60"/>
      <c r="P203" s="26">
        <v>0.1</v>
      </c>
      <c r="Q203" s="84"/>
      <c r="R203" s="26">
        <v>0.18</v>
      </c>
      <c r="S203" s="23" t="s">
        <v>2732</v>
      </c>
      <c r="T203" s="52">
        <v>16876.536</v>
      </c>
      <c r="U203" s="52">
        <v>0</v>
      </c>
      <c r="V203" s="52">
        <v>1687.6536000000001</v>
      </c>
      <c r="W203" s="52">
        <v>43845.240527999995</v>
      </c>
      <c r="X203" s="52">
        <v>62409.430127999993</v>
      </c>
      <c r="Y203" s="23" t="s">
        <v>5800</v>
      </c>
      <c r="Z203" s="23" t="s">
        <v>5920</v>
      </c>
      <c r="AA203" s="23" t="s">
        <v>5921</v>
      </c>
      <c r="AB203" s="33" t="e">
        <v>#N/A</v>
      </c>
      <c r="AC203" s="33" t="e">
        <v>#N/A</v>
      </c>
      <c r="AD203" s="48" t="e">
        <v>#N/A</v>
      </c>
      <c r="AE203" s="39">
        <v>43788</v>
      </c>
      <c r="AF203" s="53">
        <v>171903060136</v>
      </c>
      <c r="AG203" s="53" t="s">
        <v>5922</v>
      </c>
      <c r="AH203" s="39">
        <v>43797</v>
      </c>
      <c r="AI203" s="23" t="s">
        <v>385</v>
      </c>
      <c r="AJ203" s="54"/>
      <c r="AK203" s="55"/>
      <c r="AL203" s="56"/>
      <c r="AM203" s="57"/>
      <c r="AN203" s="33"/>
      <c r="AO203" s="48"/>
      <c r="AP203" s="23">
        <v>2000</v>
      </c>
      <c r="AQ203" s="23" t="s">
        <v>52</v>
      </c>
      <c r="AR203" s="23" t="s">
        <v>5921</v>
      </c>
      <c r="AS203" s="38" t="s">
        <v>53</v>
      </c>
      <c r="AT203" s="23" t="s">
        <v>519</v>
      </c>
      <c r="AU203" s="23">
        <v>1007679377</v>
      </c>
      <c r="AV203" s="99">
        <v>3</v>
      </c>
      <c r="AW203" s="101">
        <v>225020.489999999</v>
      </c>
      <c r="AX203" s="29" t="s">
        <v>5711</v>
      </c>
      <c r="AY203" s="29"/>
      <c r="AZ203" s="21"/>
      <c r="BA203">
        <f t="shared" si="37"/>
        <v>1850</v>
      </c>
      <c r="BB203" s="115" t="s">
        <v>6985</v>
      </c>
      <c r="BC203" s="105">
        <f t="shared" si="38"/>
        <v>75006.829999999667</v>
      </c>
      <c r="BD203" s="116">
        <f t="shared" si="39"/>
        <v>43770</v>
      </c>
      <c r="BE203" s="141" t="s">
        <v>8312</v>
      </c>
      <c r="BF203">
        <f>MATCH(BE203,'Cat-4'!$A:$A,0)</f>
        <v>639</v>
      </c>
      <c r="BG203">
        <f>MATCH(BD203,'Cat-4'!$1:$1,0)</f>
        <v>95</v>
      </c>
      <c r="BH203">
        <f>INDEX('Cat-4'!$1:$1048576,'NSS + ACT'!BF203,'NSS + ACT'!BG203)</f>
        <v>109.7</v>
      </c>
      <c r="BI203">
        <f>MATCH($BI$1,'Cat-4'!$1:$1,0)</f>
        <v>153</v>
      </c>
      <c r="BJ203">
        <f>INDEX('Cat-4'!$1:$1048576,'NSS + ACT'!BF203,'NSS + ACT'!BI203)</f>
        <v>121.7</v>
      </c>
      <c r="BK203" s="126">
        <f t="shared" si="40"/>
        <v>1.1093892433910666</v>
      </c>
      <c r="BL203">
        <f t="shared" si="41"/>
        <v>1870</v>
      </c>
      <c r="BM203" s="126">
        <f t="shared" si="42"/>
        <v>62.333333333333336</v>
      </c>
      <c r="BN203" s="126" t="s">
        <v>8785</v>
      </c>
      <c r="BO203" s="126">
        <f>MATCH(BB203,Sheet3!$D$4:$D$8,0)</f>
        <v>5</v>
      </c>
      <c r="BP203" s="126">
        <f>MATCH(BN203,Sheet3!$E$4:$H$4,0)</f>
        <v>4</v>
      </c>
      <c r="BQ203" s="132">
        <f>INDEX(Sheet3!$D$4:$H$8,'NSS + ACT'!BO203,'NSS + ACT'!BP203)</f>
        <v>0.4</v>
      </c>
      <c r="BR203" s="105">
        <f t="shared" si="43"/>
        <v>249635.31114858596</v>
      </c>
      <c r="BS203" s="162">
        <f t="shared" si="44"/>
        <v>0.4</v>
      </c>
      <c r="BT203" s="105">
        <f t="shared" si="45"/>
        <v>149781.18668915157</v>
      </c>
    </row>
    <row r="204" spans="1:72">
      <c r="A204" s="18">
        <f t="shared" si="36"/>
        <v>201</v>
      </c>
      <c r="B204" s="61">
        <v>292007003105</v>
      </c>
      <c r="C204" s="39">
        <v>44088</v>
      </c>
      <c r="D204" s="22" t="s">
        <v>113</v>
      </c>
      <c r="E204" s="22" t="s">
        <v>3040</v>
      </c>
      <c r="F204" s="110">
        <v>4</v>
      </c>
      <c r="G204" s="23" t="s">
        <v>119</v>
      </c>
      <c r="H204" s="52">
        <v>56176.769999999749</v>
      </c>
      <c r="I204" s="30"/>
      <c r="J204" s="109">
        <v>224707.079999999</v>
      </c>
      <c r="K204" s="23">
        <v>84139190</v>
      </c>
      <c r="L204" s="26">
        <v>7.4999999999999997E-2</v>
      </c>
      <c r="M204" s="40">
        <v>0</v>
      </c>
      <c r="N204" s="62">
        <v>0</v>
      </c>
      <c r="O204" s="52">
        <v>0</v>
      </c>
      <c r="P204" s="26">
        <v>0.1</v>
      </c>
      <c r="Q204" s="52">
        <v>0</v>
      </c>
      <c r="R204" s="63">
        <v>0.18</v>
      </c>
      <c r="S204" s="23" t="s">
        <v>1797</v>
      </c>
      <c r="T204" s="52">
        <v>16853.030999999923</v>
      </c>
      <c r="U204" s="52">
        <v>0</v>
      </c>
      <c r="V204" s="52">
        <v>1685.3030999999924</v>
      </c>
      <c r="W204" s="52">
        <v>43784.174537999803</v>
      </c>
      <c r="X204" s="52">
        <v>62322.508637999723</v>
      </c>
      <c r="Y204" s="23" t="s">
        <v>2991</v>
      </c>
      <c r="Z204" s="23" t="s">
        <v>3041</v>
      </c>
      <c r="AA204" s="23" t="s">
        <v>3042</v>
      </c>
      <c r="AB204" s="33">
        <v>292007003105</v>
      </c>
      <c r="AC204" s="33" t="s">
        <v>3043</v>
      </c>
      <c r="AD204" s="48">
        <v>44088</v>
      </c>
      <c r="AE204" s="39">
        <v>44069</v>
      </c>
      <c r="AF204" s="53" t="e">
        <v>#N/A</v>
      </c>
      <c r="AG204" s="53" t="e">
        <v>#N/A</v>
      </c>
      <c r="AH204" s="39" t="e">
        <v>#N/A</v>
      </c>
      <c r="AI204" s="23" t="s">
        <v>51</v>
      </c>
      <c r="AJ204" s="54"/>
      <c r="AK204" s="55"/>
      <c r="AL204" s="56"/>
      <c r="AM204" s="57"/>
      <c r="AN204" s="33"/>
      <c r="AO204" s="48"/>
      <c r="AP204" s="23">
        <v>2000</v>
      </c>
      <c r="AQ204" s="23" t="s">
        <v>52</v>
      </c>
      <c r="AR204" s="23" t="s">
        <v>3042</v>
      </c>
      <c r="AS204" s="38" t="s">
        <v>53</v>
      </c>
      <c r="AT204" s="23"/>
      <c r="AU204" s="64" t="s">
        <v>3044</v>
      </c>
      <c r="AV204" s="99">
        <v>4</v>
      </c>
      <c r="AW204" s="102">
        <v>224707.079999999</v>
      </c>
      <c r="AX204" s="29" t="s">
        <v>701</v>
      </c>
      <c r="AY204" s="29"/>
      <c r="AZ204" s="25" t="s">
        <v>2995</v>
      </c>
      <c r="BA204">
        <f t="shared" si="37"/>
        <v>1569</v>
      </c>
      <c r="BB204" s="115" t="s">
        <v>6983</v>
      </c>
      <c r="BC204" s="105">
        <f t="shared" si="38"/>
        <v>56176.769999999749</v>
      </c>
      <c r="BD204" s="116">
        <f t="shared" si="39"/>
        <v>44044</v>
      </c>
      <c r="BE204" s="141" t="s">
        <v>8477</v>
      </c>
      <c r="BF204">
        <f>MATCH(BE204,'Cat-4'!$A:$A,0)</f>
        <v>722</v>
      </c>
      <c r="BG204">
        <f>MATCH(BD204,'Cat-4'!$1:$1,0)</f>
        <v>104</v>
      </c>
      <c r="BH204">
        <f>INDEX('Cat-4'!$1:$1048576,'NSS + ACT'!BF204,'NSS + ACT'!BG204)</f>
        <v>113.6</v>
      </c>
      <c r="BI204">
        <f>MATCH($BI$1,'Cat-4'!$1:$1,0)</f>
        <v>153</v>
      </c>
      <c r="BJ204">
        <f>INDEX('Cat-4'!$1:$1048576,'NSS + ACT'!BF204,'NSS + ACT'!BI204)</f>
        <v>130.80000000000001</v>
      </c>
      <c r="BK204" s="126">
        <f t="shared" si="40"/>
        <v>1.1514084507042255</v>
      </c>
      <c r="BL204">
        <f t="shared" si="41"/>
        <v>1596</v>
      </c>
      <c r="BM204" s="126">
        <f t="shared" si="42"/>
        <v>53.2</v>
      </c>
      <c r="BN204" s="126" t="s">
        <v>8785</v>
      </c>
      <c r="BO204" s="126">
        <f>MATCH(BB204,Sheet3!$D$4:$D$8,0)</f>
        <v>2</v>
      </c>
      <c r="BP204" s="126">
        <f>MATCH(BN204,Sheet3!$E$4:$H$4,0)</f>
        <v>4</v>
      </c>
      <c r="BQ204" s="132">
        <f>INDEX(Sheet3!$D$4:$H$8,'NSS + ACT'!BO204,'NSS + ACT'!BP204)</f>
        <v>0.1</v>
      </c>
      <c r="BR204" s="105">
        <f t="shared" si="43"/>
        <v>258729.6308450693</v>
      </c>
      <c r="BS204" s="162">
        <f t="shared" si="44"/>
        <v>0.1</v>
      </c>
      <c r="BT204" s="105">
        <f t="shared" si="45"/>
        <v>232856.66776056238</v>
      </c>
    </row>
    <row r="205" spans="1:72">
      <c r="A205" s="18">
        <f t="shared" si="36"/>
        <v>202</v>
      </c>
      <c r="B205" s="61">
        <v>292000684931</v>
      </c>
      <c r="C205" s="39">
        <v>43851</v>
      </c>
      <c r="D205" s="22" t="s">
        <v>297</v>
      </c>
      <c r="E205" s="22" t="s">
        <v>3346</v>
      </c>
      <c r="F205" s="110">
        <v>2</v>
      </c>
      <c r="G205" s="23" t="s">
        <v>119</v>
      </c>
      <c r="H205" s="52">
        <v>112333.33500000001</v>
      </c>
      <c r="I205" s="30"/>
      <c r="J205" s="109">
        <v>224666.67</v>
      </c>
      <c r="K205" s="23">
        <v>84139190</v>
      </c>
      <c r="L205" s="26">
        <v>7.4999999999999997E-2</v>
      </c>
      <c r="M205" s="40">
        <v>0</v>
      </c>
      <c r="N205" s="62">
        <v>0</v>
      </c>
      <c r="O205" s="52">
        <v>0</v>
      </c>
      <c r="P205" s="26">
        <v>0.1</v>
      </c>
      <c r="Q205" s="52">
        <v>0</v>
      </c>
      <c r="R205" s="63">
        <v>0.18</v>
      </c>
      <c r="S205" s="23" t="s">
        <v>1797</v>
      </c>
      <c r="T205" s="52">
        <v>16850.000250000001</v>
      </c>
      <c r="U205" s="52">
        <v>0</v>
      </c>
      <c r="V205" s="52">
        <v>1685.0000250000003</v>
      </c>
      <c r="W205" s="52">
        <v>43776.300649500001</v>
      </c>
      <c r="X205" s="52">
        <v>62311.300924499999</v>
      </c>
      <c r="Y205" s="23" t="s">
        <v>3182</v>
      </c>
      <c r="Z205" s="23" t="s">
        <v>3347</v>
      </c>
      <c r="AA205" s="23" t="s">
        <v>3348</v>
      </c>
      <c r="AB205" s="33">
        <v>292000684931</v>
      </c>
      <c r="AC205" s="33" t="s">
        <v>3339</v>
      </c>
      <c r="AD205" s="48">
        <v>43851</v>
      </c>
      <c r="AE205" s="39">
        <v>43844</v>
      </c>
      <c r="AF205" s="53" t="e">
        <v>#N/A</v>
      </c>
      <c r="AG205" s="53" t="e">
        <v>#N/A</v>
      </c>
      <c r="AH205" s="39" t="e">
        <v>#N/A</v>
      </c>
      <c r="AI205" s="23" t="s">
        <v>51</v>
      </c>
      <c r="AJ205" s="54"/>
      <c r="AK205" s="55"/>
      <c r="AL205" s="56"/>
      <c r="AM205" s="57"/>
      <c r="AN205" s="33"/>
      <c r="AO205" s="48"/>
      <c r="AP205" s="23">
        <v>2000</v>
      </c>
      <c r="AQ205" s="23" t="s">
        <v>52</v>
      </c>
      <c r="AR205" s="23" t="s">
        <v>3348</v>
      </c>
      <c r="AS205" s="38" t="s">
        <v>53</v>
      </c>
      <c r="AT205" s="23"/>
      <c r="AU205" s="64" t="s">
        <v>3340</v>
      </c>
      <c r="AV205" s="99">
        <v>2</v>
      </c>
      <c r="AW205" s="102">
        <v>224666.67</v>
      </c>
      <c r="AX205" s="29" t="s">
        <v>701</v>
      </c>
      <c r="AY205" s="29"/>
      <c r="AZ205" s="25">
        <v>1</v>
      </c>
      <c r="BA205">
        <f t="shared" si="37"/>
        <v>1794</v>
      </c>
      <c r="BB205" s="115" t="s">
        <v>6983</v>
      </c>
      <c r="BC205" s="105">
        <f t="shared" si="38"/>
        <v>112333.33500000001</v>
      </c>
      <c r="BD205" s="116">
        <f t="shared" si="39"/>
        <v>43831</v>
      </c>
      <c r="BE205" s="141" t="s">
        <v>8477</v>
      </c>
      <c r="BF205">
        <f>MATCH(BE205,'Cat-4'!$A:$A,0)</f>
        <v>722</v>
      </c>
      <c r="BG205">
        <f>MATCH(BD205,'Cat-4'!$1:$1,0)</f>
        <v>97</v>
      </c>
      <c r="BH205">
        <f>INDEX('Cat-4'!$1:$1048576,'NSS + ACT'!BF205,'NSS + ACT'!BG205)</f>
        <v>113.2</v>
      </c>
      <c r="BI205">
        <f>MATCH($BI$1,'Cat-4'!$1:$1,0)</f>
        <v>153</v>
      </c>
      <c r="BJ205">
        <f>INDEX('Cat-4'!$1:$1048576,'NSS + ACT'!BF205,'NSS + ACT'!BI205)</f>
        <v>130.80000000000001</v>
      </c>
      <c r="BK205" s="126">
        <f t="shared" si="40"/>
        <v>1.1554770318021201</v>
      </c>
      <c r="BL205">
        <f t="shared" si="41"/>
        <v>1809</v>
      </c>
      <c r="BM205" s="126">
        <f t="shared" si="42"/>
        <v>60.3</v>
      </c>
      <c r="BN205" s="126" t="s">
        <v>8785</v>
      </c>
      <c r="BO205" s="126">
        <f>MATCH(BB205,Sheet3!$D$4:$D$8,0)</f>
        <v>2</v>
      </c>
      <c r="BP205" s="126">
        <f>MATCH(BN205,Sheet3!$E$4:$H$4,0)</f>
        <v>4</v>
      </c>
      <c r="BQ205" s="132">
        <f>INDEX(Sheet3!$D$4:$H$8,'NSS + ACT'!BO205,'NSS + ACT'!BP205)</f>
        <v>0.1</v>
      </c>
      <c r="BR205" s="105">
        <f t="shared" si="43"/>
        <v>259597.17699646644</v>
      </c>
      <c r="BS205" s="162">
        <f t="shared" si="44"/>
        <v>0.1</v>
      </c>
      <c r="BT205" s="105">
        <f t="shared" si="45"/>
        <v>233637.45929681981</v>
      </c>
    </row>
    <row r="206" spans="1:72">
      <c r="A206" s="18">
        <f t="shared" si="36"/>
        <v>203</v>
      </c>
      <c r="B206" s="33">
        <v>171903060136</v>
      </c>
      <c r="C206" s="39">
        <v>43797</v>
      </c>
      <c r="D206" s="22" t="s">
        <v>462</v>
      </c>
      <c r="E206" s="22" t="s">
        <v>5923</v>
      </c>
      <c r="F206" s="110">
        <v>3</v>
      </c>
      <c r="G206" s="23" t="s">
        <v>119</v>
      </c>
      <c r="H206" s="52">
        <v>45299</v>
      </c>
      <c r="I206" s="30"/>
      <c r="J206" s="109">
        <v>135897</v>
      </c>
      <c r="K206" s="36">
        <v>90318000</v>
      </c>
      <c r="L206" s="26">
        <v>7.4999999999999997E-2</v>
      </c>
      <c r="M206" s="26" t="s">
        <v>2731</v>
      </c>
      <c r="N206" s="26">
        <v>0</v>
      </c>
      <c r="O206" s="60"/>
      <c r="P206" s="26">
        <v>0.1</v>
      </c>
      <c r="Q206" s="84"/>
      <c r="R206" s="26">
        <v>0.18</v>
      </c>
      <c r="S206" s="23" t="s">
        <v>2732</v>
      </c>
      <c r="T206" s="52">
        <v>10192.275</v>
      </c>
      <c r="U206" s="52">
        <v>0</v>
      </c>
      <c r="V206" s="52">
        <v>1019.2275</v>
      </c>
      <c r="W206" s="52">
        <v>26479.530449999998</v>
      </c>
      <c r="X206" s="52">
        <v>37691.032949999993</v>
      </c>
      <c r="Y206" s="23" t="s">
        <v>5800</v>
      </c>
      <c r="Z206" s="23" t="s">
        <v>5924</v>
      </c>
      <c r="AA206" s="23" t="s">
        <v>5925</v>
      </c>
      <c r="AB206" s="33" t="e">
        <v>#N/A</v>
      </c>
      <c r="AC206" s="33" t="e">
        <v>#N/A</v>
      </c>
      <c r="AD206" s="48" t="e">
        <v>#N/A</v>
      </c>
      <c r="AE206" s="39">
        <v>43788</v>
      </c>
      <c r="AF206" s="53">
        <v>171903060136</v>
      </c>
      <c r="AG206" s="53" t="s">
        <v>5922</v>
      </c>
      <c r="AH206" s="39">
        <v>43797</v>
      </c>
      <c r="AI206" s="23" t="s">
        <v>385</v>
      </c>
      <c r="AJ206" s="54"/>
      <c r="AK206" s="55"/>
      <c r="AL206" s="56"/>
      <c r="AM206" s="57"/>
      <c r="AN206" s="33"/>
      <c r="AO206" s="48"/>
      <c r="AP206" s="23">
        <v>2000</v>
      </c>
      <c r="AQ206" s="23" t="s">
        <v>52</v>
      </c>
      <c r="AR206" s="23" t="s">
        <v>5925</v>
      </c>
      <c r="AS206" s="38" t="s">
        <v>53</v>
      </c>
      <c r="AT206" s="23" t="s">
        <v>519</v>
      </c>
      <c r="AU206" s="23">
        <v>1007679377</v>
      </c>
      <c r="AV206" s="99">
        <v>3</v>
      </c>
      <c r="AW206" s="101">
        <v>224581.94</v>
      </c>
      <c r="AX206" s="29" t="s">
        <v>5711</v>
      </c>
      <c r="AY206" s="29"/>
      <c r="AZ206" s="21"/>
      <c r="BA206">
        <f t="shared" si="37"/>
        <v>1850</v>
      </c>
      <c r="BB206" s="115" t="s">
        <v>6985</v>
      </c>
      <c r="BC206" s="105">
        <f t="shared" si="38"/>
        <v>74860.646666666667</v>
      </c>
      <c r="BD206" s="116">
        <f t="shared" si="39"/>
        <v>43770</v>
      </c>
      <c r="BE206" s="141" t="s">
        <v>8312</v>
      </c>
      <c r="BF206">
        <f>MATCH(BE206,'Cat-4'!$A:$A,0)</f>
        <v>639</v>
      </c>
      <c r="BG206">
        <f>MATCH(BD206,'Cat-4'!$1:$1,0)</f>
        <v>95</v>
      </c>
      <c r="BH206">
        <f>INDEX('Cat-4'!$1:$1048576,'NSS + ACT'!BF206,'NSS + ACT'!BG206)</f>
        <v>109.7</v>
      </c>
      <c r="BI206">
        <f>MATCH($BI$1,'Cat-4'!$1:$1,0)</f>
        <v>153</v>
      </c>
      <c r="BJ206">
        <f>INDEX('Cat-4'!$1:$1048576,'NSS + ACT'!BF206,'NSS + ACT'!BI206)</f>
        <v>121.7</v>
      </c>
      <c r="BK206" s="126">
        <f t="shared" si="40"/>
        <v>1.1093892433910666</v>
      </c>
      <c r="BL206">
        <f t="shared" si="41"/>
        <v>1870</v>
      </c>
      <c r="BM206" s="126">
        <f t="shared" si="42"/>
        <v>62.333333333333336</v>
      </c>
      <c r="BN206" s="126" t="s">
        <v>8785</v>
      </c>
      <c r="BO206" s="126">
        <f>MATCH(BB206,Sheet3!$D$4:$D$8,0)</f>
        <v>5</v>
      </c>
      <c r="BP206" s="126">
        <f>MATCH(BN206,Sheet3!$E$4:$H$4,0)</f>
        <v>4</v>
      </c>
      <c r="BQ206" s="132">
        <f>INDEX(Sheet3!$D$4:$H$8,'NSS + ACT'!BO206,'NSS + ACT'!BP206)</f>
        <v>0.4</v>
      </c>
      <c r="BR206" s="105">
        <f t="shared" si="43"/>
        <v>249148.78849589793</v>
      </c>
      <c r="BS206" s="162">
        <f t="shared" si="44"/>
        <v>0.4</v>
      </c>
      <c r="BT206" s="105">
        <f t="shared" si="45"/>
        <v>149489.27309753874</v>
      </c>
    </row>
    <row r="207" spans="1:72">
      <c r="A207" s="18">
        <f t="shared" si="36"/>
        <v>204</v>
      </c>
      <c r="B207" s="33">
        <v>171903060136</v>
      </c>
      <c r="C207" s="39">
        <v>43797</v>
      </c>
      <c r="D207" s="22" t="s">
        <v>462</v>
      </c>
      <c r="E207" s="22" t="s">
        <v>5926</v>
      </c>
      <c r="F207" s="110">
        <v>3</v>
      </c>
      <c r="G207" s="23" t="s">
        <v>119</v>
      </c>
      <c r="H207" s="52">
        <v>74860.646666666667</v>
      </c>
      <c r="I207" s="30"/>
      <c r="J207" s="109">
        <v>224581.94</v>
      </c>
      <c r="K207" s="36">
        <v>90318000</v>
      </c>
      <c r="L207" s="26">
        <v>7.4999999999999997E-2</v>
      </c>
      <c r="M207" s="26" t="s">
        <v>2731</v>
      </c>
      <c r="N207" s="26">
        <v>0</v>
      </c>
      <c r="O207" s="60"/>
      <c r="P207" s="26">
        <v>0.1</v>
      </c>
      <c r="Q207" s="84"/>
      <c r="R207" s="26">
        <v>0.18</v>
      </c>
      <c r="S207" s="23" t="s">
        <v>2732</v>
      </c>
      <c r="T207" s="52">
        <v>16843.645499999999</v>
      </c>
      <c r="U207" s="52">
        <v>0</v>
      </c>
      <c r="V207" s="52">
        <v>1684.36455</v>
      </c>
      <c r="W207" s="52">
        <v>43759.791008999993</v>
      </c>
      <c r="X207" s="52">
        <v>62287.80105899999</v>
      </c>
      <c r="Y207" s="23" t="s">
        <v>5800</v>
      </c>
      <c r="Z207" s="23" t="s">
        <v>5927</v>
      </c>
      <c r="AA207" s="23" t="s">
        <v>5928</v>
      </c>
      <c r="AB207" s="33" t="e">
        <v>#N/A</v>
      </c>
      <c r="AC207" s="33" t="e">
        <v>#N/A</v>
      </c>
      <c r="AD207" s="48" t="e">
        <v>#N/A</v>
      </c>
      <c r="AE207" s="39">
        <v>43788</v>
      </c>
      <c r="AF207" s="53">
        <v>171903060136</v>
      </c>
      <c r="AG207" s="53" t="s">
        <v>5922</v>
      </c>
      <c r="AH207" s="39">
        <v>43797</v>
      </c>
      <c r="AI207" s="23" t="s">
        <v>385</v>
      </c>
      <c r="AJ207" s="54"/>
      <c r="AK207" s="55"/>
      <c r="AL207" s="56"/>
      <c r="AM207" s="57"/>
      <c r="AN207" s="33"/>
      <c r="AO207" s="48"/>
      <c r="AP207" s="23">
        <v>2000</v>
      </c>
      <c r="AQ207" s="23" t="s">
        <v>52</v>
      </c>
      <c r="AR207" s="23" t="s">
        <v>5928</v>
      </c>
      <c r="AS207" s="38" t="s">
        <v>53</v>
      </c>
      <c r="AT207" s="23" t="s">
        <v>519</v>
      </c>
      <c r="AU207" s="23">
        <v>1007679377</v>
      </c>
      <c r="AV207" s="99">
        <v>3</v>
      </c>
      <c r="AW207" s="101">
        <v>224581.94</v>
      </c>
      <c r="AX207" s="29" t="s">
        <v>5711</v>
      </c>
      <c r="AY207" s="29"/>
      <c r="AZ207" s="21"/>
      <c r="BA207">
        <f t="shared" si="37"/>
        <v>1850</v>
      </c>
      <c r="BB207" s="115" t="s">
        <v>6985</v>
      </c>
      <c r="BC207" s="105">
        <f t="shared" si="38"/>
        <v>74860.646666666667</v>
      </c>
      <c r="BD207" s="116">
        <f t="shared" si="39"/>
        <v>43770</v>
      </c>
      <c r="BE207" s="141" t="s">
        <v>8312</v>
      </c>
      <c r="BF207">
        <f>MATCH(BE207,'Cat-4'!$A:$A,0)</f>
        <v>639</v>
      </c>
      <c r="BG207">
        <f>MATCH(BD207,'Cat-4'!$1:$1,0)</f>
        <v>95</v>
      </c>
      <c r="BH207">
        <f>INDEX('Cat-4'!$1:$1048576,'NSS + ACT'!BF207,'NSS + ACT'!BG207)</f>
        <v>109.7</v>
      </c>
      <c r="BI207">
        <f>MATCH($BI$1,'Cat-4'!$1:$1,0)</f>
        <v>153</v>
      </c>
      <c r="BJ207">
        <f>INDEX('Cat-4'!$1:$1048576,'NSS + ACT'!BF207,'NSS + ACT'!BI207)</f>
        <v>121.7</v>
      </c>
      <c r="BK207" s="126">
        <f t="shared" si="40"/>
        <v>1.1093892433910666</v>
      </c>
      <c r="BL207">
        <f t="shared" si="41"/>
        <v>1870</v>
      </c>
      <c r="BM207" s="126">
        <f t="shared" si="42"/>
        <v>62.333333333333336</v>
      </c>
      <c r="BN207" s="126" t="s">
        <v>8785</v>
      </c>
      <c r="BO207" s="126">
        <f>MATCH(BB207,Sheet3!$D$4:$D$8,0)</f>
        <v>5</v>
      </c>
      <c r="BP207" s="126">
        <f>MATCH(BN207,Sheet3!$E$4:$H$4,0)</f>
        <v>4</v>
      </c>
      <c r="BQ207" s="132">
        <f>INDEX(Sheet3!$D$4:$H$8,'NSS + ACT'!BO207,'NSS + ACT'!BP207)</f>
        <v>0.4</v>
      </c>
      <c r="BR207" s="105">
        <f t="shared" si="43"/>
        <v>249148.78849589793</v>
      </c>
      <c r="BS207" s="162">
        <f t="shared" si="44"/>
        <v>0.4</v>
      </c>
      <c r="BT207" s="105">
        <f t="shared" si="45"/>
        <v>149489.27309753874</v>
      </c>
    </row>
    <row r="208" spans="1:72">
      <c r="A208" s="18">
        <f t="shared" si="36"/>
        <v>205</v>
      </c>
      <c r="B208" s="61">
        <v>171800967741</v>
      </c>
      <c r="C208" s="39">
        <v>43206</v>
      </c>
      <c r="D208" s="22" t="s">
        <v>462</v>
      </c>
      <c r="E208" s="22" t="s">
        <v>2771</v>
      </c>
      <c r="F208" s="110">
        <v>4</v>
      </c>
      <c r="G208" s="23" t="s">
        <v>119</v>
      </c>
      <c r="H208" s="52">
        <v>56039.885000000002</v>
      </c>
      <c r="I208" s="30"/>
      <c r="J208" s="109">
        <v>224159.54</v>
      </c>
      <c r="K208" s="23">
        <v>85437099</v>
      </c>
      <c r="L208" s="26">
        <v>7.4999999999999997E-2</v>
      </c>
      <c r="M208" s="40">
        <v>0</v>
      </c>
      <c r="N208" s="62">
        <v>0</v>
      </c>
      <c r="O208" s="52">
        <v>0</v>
      </c>
      <c r="P208" s="26">
        <v>0.1</v>
      </c>
      <c r="Q208" s="52">
        <v>0</v>
      </c>
      <c r="R208" s="63">
        <v>0.18</v>
      </c>
      <c r="S208" s="23" t="s">
        <v>2758</v>
      </c>
      <c r="T208" s="52">
        <v>16811.965499999998</v>
      </c>
      <c r="U208" s="52">
        <v>0</v>
      </c>
      <c r="V208" s="52">
        <v>1681.1965499999999</v>
      </c>
      <c r="W208" s="52">
        <v>43677.486368999998</v>
      </c>
      <c r="X208" s="52">
        <v>62170.648418999997</v>
      </c>
      <c r="Y208" s="23" t="s">
        <v>2574</v>
      </c>
      <c r="Z208" s="23" t="s">
        <v>2772</v>
      </c>
      <c r="AA208" s="23" t="s">
        <v>2773</v>
      </c>
      <c r="AB208" s="33" t="e">
        <v>#N/A</v>
      </c>
      <c r="AC208" s="33" t="e">
        <v>#N/A</v>
      </c>
      <c r="AD208" s="48" t="e">
        <v>#N/A</v>
      </c>
      <c r="AE208" s="39">
        <v>43178</v>
      </c>
      <c r="AF208" s="53">
        <v>171800967741</v>
      </c>
      <c r="AG208" s="53" t="s">
        <v>465</v>
      </c>
      <c r="AH208" s="39">
        <v>43206</v>
      </c>
      <c r="AI208" s="23" t="s">
        <v>385</v>
      </c>
      <c r="AJ208" s="54"/>
      <c r="AK208" s="55"/>
      <c r="AL208" s="56"/>
      <c r="AM208" s="57"/>
      <c r="AN208" s="33"/>
      <c r="AO208" s="48"/>
      <c r="AP208" s="23">
        <v>2000</v>
      </c>
      <c r="AQ208" s="23" t="s">
        <v>52</v>
      </c>
      <c r="AR208" s="23" t="s">
        <v>2773</v>
      </c>
      <c r="AS208" s="38" t="s">
        <v>53</v>
      </c>
      <c r="AT208" s="23"/>
      <c r="AU208" s="64">
        <v>1007534470</v>
      </c>
      <c r="AV208" s="99">
        <v>4</v>
      </c>
      <c r="AW208" s="102">
        <v>224159.54</v>
      </c>
      <c r="AX208" s="29" t="s">
        <v>701</v>
      </c>
      <c r="AY208" s="29"/>
      <c r="AZ208" s="25" t="s">
        <v>2740</v>
      </c>
      <c r="BA208">
        <f t="shared" si="37"/>
        <v>2460</v>
      </c>
      <c r="BB208" s="115" t="s">
        <v>6985</v>
      </c>
      <c r="BC208" s="105">
        <f t="shared" si="38"/>
        <v>56039.885000000002</v>
      </c>
      <c r="BD208" s="116">
        <f t="shared" si="39"/>
        <v>43160</v>
      </c>
      <c r="BE208" s="141" t="s">
        <v>8312</v>
      </c>
      <c r="BF208">
        <f>MATCH(BE208,'Cat-4'!$A:$A,0)</f>
        <v>639</v>
      </c>
      <c r="BG208">
        <f>MATCH(BD208,'Cat-4'!$1:$1,0)</f>
        <v>75</v>
      </c>
      <c r="BH208">
        <f>INDEX('Cat-4'!$1:$1048576,'NSS + ACT'!BF208,'NSS + ACT'!BG208)</f>
        <v>110.6</v>
      </c>
      <c r="BI208">
        <f>MATCH($BI$1,'Cat-4'!$1:$1,0)</f>
        <v>153</v>
      </c>
      <c r="BJ208">
        <f>INDEX('Cat-4'!$1:$1048576,'NSS + ACT'!BF208,'NSS + ACT'!BI208)</f>
        <v>121.7</v>
      </c>
      <c r="BK208" s="126">
        <f t="shared" si="40"/>
        <v>1.1003616636528031</v>
      </c>
      <c r="BL208">
        <f t="shared" si="41"/>
        <v>2480</v>
      </c>
      <c r="BM208" s="126">
        <f t="shared" si="42"/>
        <v>82.666666666666671</v>
      </c>
      <c r="BN208" s="126" t="s">
        <v>8785</v>
      </c>
      <c r="BO208" s="126">
        <f>MATCH(BB208,Sheet3!$D$4:$D$8,0)</f>
        <v>5</v>
      </c>
      <c r="BP208" s="126">
        <f>MATCH(BN208,Sheet3!$E$4:$H$4,0)</f>
        <v>4</v>
      </c>
      <c r="BQ208" s="132">
        <f>INDEX(Sheet3!$D$4:$H$8,'NSS + ACT'!BO208,'NSS + ACT'!BP208)</f>
        <v>0.4</v>
      </c>
      <c r="BR208" s="105">
        <f t="shared" si="43"/>
        <v>246656.56435804706</v>
      </c>
      <c r="BS208" s="162">
        <f t="shared" si="44"/>
        <v>0.4</v>
      </c>
      <c r="BT208" s="105">
        <f t="shared" si="45"/>
        <v>147993.93861482822</v>
      </c>
    </row>
    <row r="209" spans="1:72">
      <c r="A209" s="18">
        <f t="shared" si="36"/>
        <v>206</v>
      </c>
      <c r="B209" s="33">
        <v>292310136370</v>
      </c>
      <c r="C209" s="39">
        <v>45190</v>
      </c>
      <c r="D209" s="22" t="s">
        <v>363</v>
      </c>
      <c r="E209" s="22" t="s">
        <v>5556</v>
      </c>
      <c r="F209" s="107">
        <v>829</v>
      </c>
      <c r="G209" s="23" t="s">
        <v>119</v>
      </c>
      <c r="H209" s="58">
        <v>269.5</v>
      </c>
      <c r="I209" s="30"/>
      <c r="J209" s="101">
        <v>223415.5</v>
      </c>
      <c r="K209" s="33">
        <v>27101979</v>
      </c>
      <c r="L209" s="26">
        <v>0.05</v>
      </c>
      <c r="M209" s="40">
        <v>0</v>
      </c>
      <c r="N209" s="40">
        <v>0</v>
      </c>
      <c r="O209" s="35">
        <v>0</v>
      </c>
      <c r="P209" s="63">
        <v>0.1</v>
      </c>
      <c r="Q209" s="52">
        <v>0</v>
      </c>
      <c r="R209" s="63">
        <v>0.18</v>
      </c>
      <c r="S209" s="23" t="s">
        <v>5551</v>
      </c>
      <c r="T209" s="52">
        <v>11170.775000000001</v>
      </c>
      <c r="U209" s="52">
        <v>0</v>
      </c>
      <c r="V209" s="52">
        <v>1117.0775000000001</v>
      </c>
      <c r="W209" s="52">
        <v>42426.603450000002</v>
      </c>
      <c r="X209" s="52">
        <v>54714.455950000003</v>
      </c>
      <c r="Y209" s="23" t="s">
        <v>5450</v>
      </c>
      <c r="Z209" s="23" t="s">
        <v>5557</v>
      </c>
      <c r="AA209" s="23" t="s">
        <v>5558</v>
      </c>
      <c r="AB209" s="33">
        <v>292310136370</v>
      </c>
      <c r="AC209" s="33" t="s">
        <v>5559</v>
      </c>
      <c r="AD209" s="39">
        <v>45190</v>
      </c>
      <c r="AE209" s="39">
        <v>45185</v>
      </c>
      <c r="AF209" s="53" t="e">
        <v>#N/A</v>
      </c>
      <c r="AG209" s="53" t="e">
        <v>#N/A</v>
      </c>
      <c r="AH209" s="39" t="e">
        <v>#N/A</v>
      </c>
      <c r="AI209" s="23" t="s">
        <v>51</v>
      </c>
      <c r="AJ209" s="59"/>
      <c r="AK209" s="59"/>
      <c r="AL209" s="48"/>
      <c r="AM209" s="60"/>
      <c r="AN209" s="33"/>
      <c r="AO209" s="48"/>
      <c r="AP209" s="23">
        <v>2000</v>
      </c>
      <c r="AQ209" s="23" t="s">
        <v>52</v>
      </c>
      <c r="AR209" s="23" t="s">
        <v>5558</v>
      </c>
      <c r="AS209" s="38" t="s">
        <v>523</v>
      </c>
      <c r="AT209" s="23"/>
      <c r="AU209" s="23" t="s">
        <v>5560</v>
      </c>
      <c r="AV209" s="99">
        <v>829</v>
      </c>
      <c r="AW209" s="101">
        <v>223415.5</v>
      </c>
      <c r="AX209" s="29" t="s">
        <v>4770</v>
      </c>
      <c r="AY209" s="29"/>
      <c r="AZ209" s="30" t="s">
        <v>853</v>
      </c>
      <c r="BA209">
        <f t="shared" si="37"/>
        <v>453</v>
      </c>
      <c r="BB209" s="115" t="s">
        <v>6986</v>
      </c>
      <c r="BC209" s="105">
        <f t="shared" si="38"/>
        <v>269.5</v>
      </c>
      <c r="BD209" s="116">
        <f t="shared" si="39"/>
        <v>45170</v>
      </c>
      <c r="BE209" s="141" t="s">
        <v>7762</v>
      </c>
      <c r="BF209">
        <f>MATCH(BE209,'Cat-4'!$A:$A,0)</f>
        <v>364</v>
      </c>
      <c r="BG209">
        <f>MATCH(BD209,'Cat-4'!$1:$1,0)</f>
        <v>141</v>
      </c>
      <c r="BH209">
        <f>INDEX('Cat-4'!$1:$1048576,'NSS + ACT'!BF209,'NSS + ACT'!BG209)</f>
        <v>136.30000000000001</v>
      </c>
      <c r="BI209">
        <f>MATCH($BI$1,'Cat-4'!$1:$1,0)</f>
        <v>153</v>
      </c>
      <c r="BJ209">
        <f>INDEX('Cat-4'!$1:$1048576,'NSS + ACT'!BF209,'NSS + ACT'!BI209)</f>
        <v>136.4</v>
      </c>
      <c r="BK209" s="126">
        <f t="shared" si="40"/>
        <v>1.0007336757153338</v>
      </c>
      <c r="BL209">
        <f t="shared" si="41"/>
        <v>470</v>
      </c>
      <c r="BM209" s="126">
        <f t="shared" si="42"/>
        <v>15.666666666666666</v>
      </c>
      <c r="BN209" s="126" t="s">
        <v>8784</v>
      </c>
      <c r="BO209" s="126">
        <f>MATCH(BB209,Sheet3!$D$4:$D$8,0)</f>
        <v>3</v>
      </c>
      <c r="BP209" s="126">
        <f>MATCH(BN209,Sheet3!$E$4:$H$4,0)</f>
        <v>3</v>
      </c>
      <c r="BQ209" s="132">
        <f>INDEX(Sheet3!$D$4:$H$8,'NSS + ACT'!BO209,'NSS + ACT'!BP209)</f>
        <v>0.1</v>
      </c>
      <c r="BR209" s="105">
        <f t="shared" si="43"/>
        <v>223579.41452677915</v>
      </c>
      <c r="BS209" s="162">
        <f t="shared" si="44"/>
        <v>0.1</v>
      </c>
      <c r="BT209" s="105">
        <f t="shared" si="45"/>
        <v>201221.47307410123</v>
      </c>
    </row>
    <row r="210" spans="1:72">
      <c r="A210" s="18">
        <f t="shared" si="36"/>
        <v>207</v>
      </c>
      <c r="B210" s="61">
        <v>291802099875</v>
      </c>
      <c r="C210" s="39">
        <v>43172</v>
      </c>
      <c r="D210" s="22" t="s">
        <v>94</v>
      </c>
      <c r="E210" s="22" t="s">
        <v>3520</v>
      </c>
      <c r="F210" s="110">
        <v>9</v>
      </c>
      <c r="G210" s="23" t="s">
        <v>49</v>
      </c>
      <c r="H210" s="52">
        <v>24780.264444444445</v>
      </c>
      <c r="I210" s="30"/>
      <c r="J210" s="109">
        <v>223022.38</v>
      </c>
      <c r="K210" s="23">
        <v>85389000</v>
      </c>
      <c r="L210" s="26">
        <v>0.15</v>
      </c>
      <c r="M210" s="40">
        <v>0</v>
      </c>
      <c r="N210" s="62">
        <v>0</v>
      </c>
      <c r="O210" s="52">
        <v>0</v>
      </c>
      <c r="P210" s="26">
        <v>0.1</v>
      </c>
      <c r="Q210" s="52">
        <v>0</v>
      </c>
      <c r="R210" s="63">
        <v>0.18</v>
      </c>
      <c r="S210" s="23" t="s">
        <v>947</v>
      </c>
      <c r="T210" s="52">
        <v>33453.356999999996</v>
      </c>
      <c r="U210" s="52">
        <v>0</v>
      </c>
      <c r="V210" s="52">
        <v>3345.3356999999996</v>
      </c>
      <c r="W210" s="52">
        <v>46767.793085999998</v>
      </c>
      <c r="X210" s="52">
        <v>83566.485786000005</v>
      </c>
      <c r="Y210" s="23" t="s">
        <v>3431</v>
      </c>
      <c r="Z210" s="23" t="s">
        <v>3521</v>
      </c>
      <c r="AA210" s="23" t="s">
        <v>3522</v>
      </c>
      <c r="AB210" s="33">
        <v>291802099875</v>
      </c>
      <c r="AC210" s="33" t="s">
        <v>3493</v>
      </c>
      <c r="AD210" s="39">
        <v>43172</v>
      </c>
      <c r="AE210" s="39">
        <v>43159</v>
      </c>
      <c r="AF210" s="53" t="e">
        <v>#N/A</v>
      </c>
      <c r="AG210" s="53" t="e">
        <v>#N/A</v>
      </c>
      <c r="AH210" s="39" t="e">
        <v>#N/A</v>
      </c>
      <c r="AI210" s="23" t="s">
        <v>51</v>
      </c>
      <c r="AJ210" s="59"/>
      <c r="AK210" s="59"/>
      <c r="AL210" s="48"/>
      <c r="AM210" s="60"/>
      <c r="AN210" s="33"/>
      <c r="AO210" s="48"/>
      <c r="AP210" s="23">
        <v>2000</v>
      </c>
      <c r="AQ210" s="23" t="s">
        <v>64</v>
      </c>
      <c r="AR210" s="23" t="s">
        <v>3522</v>
      </c>
      <c r="AS210" s="38" t="s">
        <v>53</v>
      </c>
      <c r="AT210" s="23" t="s">
        <v>522</v>
      </c>
      <c r="AU210" s="64">
        <v>1248000017</v>
      </c>
      <c r="AV210" s="99">
        <v>9</v>
      </c>
      <c r="AW210" s="102">
        <v>223022.38</v>
      </c>
      <c r="AX210" s="29" t="s">
        <v>701</v>
      </c>
      <c r="AY210" s="29"/>
      <c r="AZ210" s="25">
        <v>1</v>
      </c>
      <c r="BA210">
        <f t="shared" si="37"/>
        <v>2479</v>
      </c>
      <c r="BB210" s="115" t="s">
        <v>6983</v>
      </c>
      <c r="BC210" s="105">
        <f t="shared" si="38"/>
        <v>24780.264444444445</v>
      </c>
      <c r="BD210" s="116">
        <f t="shared" si="39"/>
        <v>43132</v>
      </c>
      <c r="BE210" s="141" t="s">
        <v>8477</v>
      </c>
      <c r="BF210">
        <f>MATCH(BE210,'Cat-4'!$A:$A,0)</f>
        <v>722</v>
      </c>
      <c r="BG210">
        <f>MATCH(BD210,'Cat-4'!$1:$1,0)</f>
        <v>74</v>
      </c>
      <c r="BH210">
        <f>INDEX('Cat-4'!$1:$1048576,'NSS + ACT'!BF210,'NSS + ACT'!BG210)</f>
        <v>109.7</v>
      </c>
      <c r="BI210">
        <f>MATCH($BI$1,'Cat-4'!$1:$1,0)</f>
        <v>153</v>
      </c>
      <c r="BJ210">
        <f>INDEX('Cat-4'!$1:$1048576,'NSS + ACT'!BF210,'NSS + ACT'!BI210)</f>
        <v>130.80000000000001</v>
      </c>
      <c r="BK210" s="126">
        <f t="shared" si="40"/>
        <v>1.1923427529626254</v>
      </c>
      <c r="BL210">
        <f t="shared" si="41"/>
        <v>2508</v>
      </c>
      <c r="BM210" s="126">
        <f t="shared" si="42"/>
        <v>83.6</v>
      </c>
      <c r="BN210" s="126" t="s">
        <v>8785</v>
      </c>
      <c r="BO210" s="126">
        <f>MATCH(BB210,Sheet3!$D$4:$D$8,0)</f>
        <v>2</v>
      </c>
      <c r="BP210" s="126">
        <f>MATCH(BN210,Sheet3!$E$4:$H$4,0)</f>
        <v>4</v>
      </c>
      <c r="BQ210" s="132">
        <f>INDEX(Sheet3!$D$4:$H$8,'NSS + ACT'!BO210,'NSS + ACT'!BP210)</f>
        <v>0.1</v>
      </c>
      <c r="BR210" s="105">
        <f t="shared" si="43"/>
        <v>265919.11854147678</v>
      </c>
      <c r="BS210" s="162">
        <f t="shared" si="44"/>
        <v>0.1</v>
      </c>
      <c r="BT210" s="105">
        <f t="shared" si="45"/>
        <v>239327.2066873291</v>
      </c>
    </row>
    <row r="211" spans="1:72">
      <c r="A211" s="18">
        <f t="shared" si="36"/>
        <v>208</v>
      </c>
      <c r="B211" s="19">
        <v>171800983362</v>
      </c>
      <c r="C211" s="31"/>
      <c r="D211" s="21" t="s">
        <v>445</v>
      </c>
      <c r="E211" s="22" t="s">
        <v>6996</v>
      </c>
      <c r="F211" s="107">
        <v>1</v>
      </c>
      <c r="G211" s="23" t="s">
        <v>49</v>
      </c>
      <c r="H211" s="24">
        <v>195433.04</v>
      </c>
      <c r="I211" s="24">
        <v>6085.21</v>
      </c>
      <c r="J211" s="100">
        <v>201518.25</v>
      </c>
      <c r="K211" s="23">
        <v>90268090</v>
      </c>
      <c r="L211" s="26">
        <v>0</v>
      </c>
      <c r="M211" s="21"/>
      <c r="N211" s="27"/>
      <c r="O211" s="21"/>
      <c r="P211" s="28">
        <v>0.1</v>
      </c>
      <c r="Q211" s="21"/>
      <c r="R211" s="26">
        <v>0.18</v>
      </c>
      <c r="S211" s="29" t="s">
        <v>70</v>
      </c>
      <c r="T211" s="30">
        <v>0</v>
      </c>
      <c r="U211" s="30"/>
      <c r="V211" s="30">
        <v>0</v>
      </c>
      <c r="W211" s="30">
        <v>36273.284999999996</v>
      </c>
      <c r="X211" s="30">
        <v>36273.284999999996</v>
      </c>
      <c r="Y211" s="29" t="s">
        <v>441</v>
      </c>
      <c r="Z211" s="29" t="s">
        <v>458</v>
      </c>
      <c r="AA211" s="29" t="s">
        <v>459</v>
      </c>
      <c r="AB211" s="19" t="e">
        <v>#N/A</v>
      </c>
      <c r="AC211" s="29" t="e">
        <v>#N/A</v>
      </c>
      <c r="AD211" s="31" t="e">
        <v>#N/A</v>
      </c>
      <c r="AE211" s="31">
        <v>43131</v>
      </c>
      <c r="AF211" s="19">
        <v>171800983362</v>
      </c>
      <c r="AG211" s="29" t="s">
        <v>448</v>
      </c>
      <c r="AH211" s="31">
        <v>43217</v>
      </c>
      <c r="AI211" s="29" t="s">
        <v>385</v>
      </c>
      <c r="AJ211" s="46"/>
      <c r="AK211" s="30"/>
      <c r="AL211" s="47"/>
      <c r="AM211" s="46"/>
      <c r="AN211" s="29"/>
      <c r="AO211" s="31"/>
      <c r="AP211" s="19">
        <v>2000</v>
      </c>
      <c r="AQ211" s="29" t="s">
        <v>64</v>
      </c>
      <c r="AR211" s="29" t="s">
        <v>459</v>
      </c>
      <c r="AS211" s="29" t="s">
        <v>53</v>
      </c>
      <c r="AT211" s="29" t="s">
        <v>54</v>
      </c>
      <c r="AU211" s="29">
        <v>1007539704</v>
      </c>
      <c r="AV211" s="99">
        <v>1</v>
      </c>
      <c r="AW211" s="99">
        <v>222175.07</v>
      </c>
      <c r="AX211" s="29" t="s">
        <v>387</v>
      </c>
      <c r="AY211" s="29" t="s">
        <v>691</v>
      </c>
      <c r="AZ211" s="21"/>
      <c r="BA211">
        <f t="shared" si="37"/>
        <v>2507</v>
      </c>
      <c r="BB211" s="115" t="s">
        <v>6985</v>
      </c>
      <c r="BC211" s="105">
        <f t="shared" si="38"/>
        <v>222175.07</v>
      </c>
      <c r="BD211" s="116">
        <f t="shared" si="39"/>
        <v>43101</v>
      </c>
      <c r="BE211" s="141" t="s">
        <v>8312</v>
      </c>
      <c r="BF211">
        <f>MATCH(BE211,'Cat-4'!$A:$A,0)</f>
        <v>639</v>
      </c>
      <c r="BG211">
        <f>MATCH(BD211,'Cat-4'!$1:$1,0)</f>
        <v>73</v>
      </c>
      <c r="BH211">
        <f>INDEX('Cat-4'!$1:$1048576,'NSS + ACT'!BF211,'NSS + ACT'!BG211)</f>
        <v>110.7</v>
      </c>
      <c r="BI211">
        <f>MATCH($BI$1,'Cat-4'!$1:$1,0)</f>
        <v>153</v>
      </c>
      <c r="BJ211">
        <f>INDEX('Cat-4'!$1:$1048576,'NSS + ACT'!BF211,'NSS + ACT'!BI211)</f>
        <v>121.7</v>
      </c>
      <c r="BK211" s="126">
        <f t="shared" si="40"/>
        <v>1.09936766034327</v>
      </c>
      <c r="BL211">
        <f t="shared" si="41"/>
        <v>2539</v>
      </c>
      <c r="BM211" s="126">
        <f t="shared" si="42"/>
        <v>84.63333333333334</v>
      </c>
      <c r="BN211" s="126" t="s">
        <v>8785</v>
      </c>
      <c r="BO211" s="126">
        <f>MATCH(BB211,Sheet3!$D$4:$D$8,0)</f>
        <v>5</v>
      </c>
      <c r="BP211" s="126">
        <f>MATCH(BN211,Sheet3!$E$4:$H$4,0)</f>
        <v>4</v>
      </c>
      <c r="BQ211" s="132">
        <f>INDEX(Sheet3!$D$4:$H$8,'NSS + ACT'!BO211,'NSS + ACT'!BP211)</f>
        <v>0.4</v>
      </c>
      <c r="BR211" s="105">
        <f t="shared" si="43"/>
        <v>244252.08689250227</v>
      </c>
      <c r="BS211" s="162">
        <f t="shared" si="44"/>
        <v>0.4</v>
      </c>
      <c r="BT211" s="105">
        <f t="shared" si="45"/>
        <v>146551.25213550136</v>
      </c>
    </row>
    <row r="212" spans="1:72">
      <c r="A212" s="18">
        <f t="shared" si="36"/>
        <v>209</v>
      </c>
      <c r="B212" s="33"/>
      <c r="C212" s="39"/>
      <c r="D212" s="22" t="s">
        <v>257</v>
      </c>
      <c r="E212" s="22" t="s">
        <v>6759</v>
      </c>
      <c r="F212" s="113">
        <v>28</v>
      </c>
      <c r="G212" s="23" t="s">
        <v>49</v>
      </c>
      <c r="H212" s="24">
        <v>7901.4825000000001</v>
      </c>
      <c r="I212" s="30"/>
      <c r="J212" s="101">
        <v>221241.51</v>
      </c>
      <c r="K212" s="23">
        <v>90329000</v>
      </c>
      <c r="L212" s="26">
        <v>7.4999999999999997E-2</v>
      </c>
      <c r="M212" s="23"/>
      <c r="N212" s="49"/>
      <c r="O212" s="38"/>
      <c r="P212" s="26">
        <v>0.1</v>
      </c>
      <c r="Q212" s="38"/>
      <c r="R212" s="26">
        <v>0.18</v>
      </c>
      <c r="S212" s="23" t="s">
        <v>5931</v>
      </c>
      <c r="T212" s="94">
        <v>16593.113249999999</v>
      </c>
      <c r="U212" s="94">
        <v>0</v>
      </c>
      <c r="V212" s="94">
        <v>1659.3113249999999</v>
      </c>
      <c r="W212" s="94">
        <v>43108.908223499995</v>
      </c>
      <c r="X212" s="52">
        <v>61361.332798499992</v>
      </c>
      <c r="Y212" s="23" t="s">
        <v>6636</v>
      </c>
      <c r="Z212" s="23" t="s">
        <v>6760</v>
      </c>
      <c r="AA212" s="23" t="s">
        <v>6760</v>
      </c>
      <c r="AB212" s="33" t="e">
        <v>#N/A</v>
      </c>
      <c r="AC212" s="23" t="e">
        <v>#N/A</v>
      </c>
      <c r="AD212" s="48" t="e">
        <v>#N/A</v>
      </c>
      <c r="AE212" s="39">
        <v>42585</v>
      </c>
      <c r="AF212" s="33">
        <v>171602006796</v>
      </c>
      <c r="AG212" s="23" t="s">
        <v>2701</v>
      </c>
      <c r="AH212" s="39">
        <v>42605</v>
      </c>
      <c r="AI212" s="23" t="s">
        <v>385</v>
      </c>
      <c r="AJ212" s="65"/>
      <c r="AK212" s="57"/>
      <c r="AL212" s="56"/>
      <c r="AM212" s="52"/>
      <c r="AN212" s="23"/>
      <c r="AO212" s="38"/>
      <c r="AP212" s="23">
        <v>2000</v>
      </c>
      <c r="AQ212" s="23" t="s">
        <v>64</v>
      </c>
      <c r="AR212" s="23" t="s">
        <v>6761</v>
      </c>
      <c r="AS212" s="95" t="s">
        <v>53</v>
      </c>
      <c r="AT212" s="23" t="s">
        <v>522</v>
      </c>
      <c r="AU212" s="23">
        <v>2016600102</v>
      </c>
      <c r="AV212" s="99">
        <v>28</v>
      </c>
      <c r="AW212" s="101">
        <v>221241.51</v>
      </c>
      <c r="AX212" s="29" t="s">
        <v>6494</v>
      </c>
      <c r="AY212" s="29"/>
      <c r="AZ212" s="21"/>
      <c r="BA212">
        <f t="shared" si="37"/>
        <v>3053</v>
      </c>
      <c r="BB212" s="115" t="s">
        <v>6983</v>
      </c>
      <c r="BC212" s="105">
        <f t="shared" si="38"/>
        <v>7901.4825000000001</v>
      </c>
      <c r="BD212" s="116">
        <f t="shared" si="39"/>
        <v>42583</v>
      </c>
      <c r="BE212" s="141" t="s">
        <v>8477</v>
      </c>
      <c r="BF212">
        <f>MATCH(BE212,'Cat-4'!$A:$A,0)</f>
        <v>722</v>
      </c>
      <c r="BG212">
        <f>MATCH(BD212,'Cat-4'!$1:$1,0)</f>
        <v>56</v>
      </c>
      <c r="BH212">
        <f>INDEX('Cat-4'!$1:$1048576,'NSS + ACT'!BF212,'NSS + ACT'!BG212)</f>
        <v>107.5</v>
      </c>
      <c r="BI212">
        <f>MATCH($BI$1,'Cat-4'!$1:$1,0)</f>
        <v>153</v>
      </c>
      <c r="BJ212">
        <f>INDEX('Cat-4'!$1:$1048576,'NSS + ACT'!BF212,'NSS + ACT'!BI212)</f>
        <v>130.80000000000001</v>
      </c>
      <c r="BK212" s="126">
        <f t="shared" si="40"/>
        <v>1.2167441860465118</v>
      </c>
      <c r="BL212">
        <f t="shared" si="41"/>
        <v>3057</v>
      </c>
      <c r="BM212" s="126">
        <f t="shared" si="42"/>
        <v>101.9</v>
      </c>
      <c r="BN212" s="126" t="s">
        <v>8785</v>
      </c>
      <c r="BO212" s="126">
        <f>MATCH(BB212,Sheet3!$D$4:$D$8,0)</f>
        <v>2</v>
      </c>
      <c r="BP212" s="126">
        <f>MATCH(BN212,Sheet3!$E$4:$H$4,0)</f>
        <v>4</v>
      </c>
      <c r="BQ212" s="132">
        <f>INDEX(Sheet3!$D$4:$H$8,'NSS + ACT'!BO212,'NSS + ACT'!BP212)</f>
        <v>0.1</v>
      </c>
      <c r="BR212" s="105">
        <f t="shared" si="43"/>
        <v>269194.3210046512</v>
      </c>
      <c r="BS212" s="162">
        <f t="shared" si="44"/>
        <v>0.1</v>
      </c>
      <c r="BT212" s="105">
        <f t="shared" si="45"/>
        <v>242274.88890418608</v>
      </c>
    </row>
    <row r="213" spans="1:72">
      <c r="A213" s="18">
        <f t="shared" si="36"/>
        <v>210</v>
      </c>
      <c r="B213" s="61">
        <v>291804468001</v>
      </c>
      <c r="C213" s="39">
        <v>43250</v>
      </c>
      <c r="D213" s="22" t="s">
        <v>2347</v>
      </c>
      <c r="E213" s="22" t="s">
        <v>2380</v>
      </c>
      <c r="F213" s="110">
        <v>2</v>
      </c>
      <c r="G213" s="23" t="s">
        <v>79</v>
      </c>
      <c r="H213" s="52">
        <v>110334.905</v>
      </c>
      <c r="I213" s="30"/>
      <c r="J213" s="109">
        <v>220669.81</v>
      </c>
      <c r="K213" s="23">
        <v>40169390</v>
      </c>
      <c r="L213" s="26">
        <v>0.1</v>
      </c>
      <c r="M213" s="40">
        <v>0</v>
      </c>
      <c r="N213" s="62">
        <v>0</v>
      </c>
      <c r="O213" s="52"/>
      <c r="P213" s="26">
        <v>0.1</v>
      </c>
      <c r="Q213" s="52">
        <v>0</v>
      </c>
      <c r="R213" s="63">
        <v>0.18</v>
      </c>
      <c r="S213" s="23" t="s">
        <v>906</v>
      </c>
      <c r="T213" s="52">
        <v>22066.981</v>
      </c>
      <c r="U213" s="52">
        <v>0</v>
      </c>
      <c r="V213" s="52">
        <v>2206.6981000000001</v>
      </c>
      <c r="W213" s="52">
        <v>44089.828038</v>
      </c>
      <c r="X213" s="52">
        <v>68363.507138000001</v>
      </c>
      <c r="Y213" s="23" t="s">
        <v>2273</v>
      </c>
      <c r="Z213" s="23" t="s">
        <v>2381</v>
      </c>
      <c r="AA213" s="23" t="s">
        <v>2382</v>
      </c>
      <c r="AB213" s="33">
        <v>291804468001</v>
      </c>
      <c r="AC213" s="33" t="s">
        <v>2351</v>
      </c>
      <c r="AD213" s="48">
        <v>43250</v>
      </c>
      <c r="AE213" s="39">
        <v>43215</v>
      </c>
      <c r="AF213" s="53" t="e">
        <v>#N/A</v>
      </c>
      <c r="AG213" s="53" t="e">
        <v>#N/A</v>
      </c>
      <c r="AH213" s="39" t="e">
        <v>#N/A</v>
      </c>
      <c r="AI213" s="23" t="s">
        <v>51</v>
      </c>
      <c r="AJ213" s="54"/>
      <c r="AK213" s="55"/>
      <c r="AL213" s="56"/>
      <c r="AM213" s="57"/>
      <c r="AN213" s="33"/>
      <c r="AO213" s="48"/>
      <c r="AP213" s="23">
        <v>2000</v>
      </c>
      <c r="AQ213" s="23" t="s">
        <v>52</v>
      </c>
      <c r="AR213" s="23" t="s">
        <v>2382</v>
      </c>
      <c r="AS213" s="38" t="s">
        <v>53</v>
      </c>
      <c r="AT213" s="23" t="s">
        <v>522</v>
      </c>
      <c r="AU213" s="64" t="s">
        <v>2352</v>
      </c>
      <c r="AV213" s="99">
        <v>2</v>
      </c>
      <c r="AW213" s="102">
        <v>220669.81</v>
      </c>
      <c r="AX213" s="29" t="s">
        <v>701</v>
      </c>
      <c r="AY213" s="29"/>
      <c r="AZ213" s="25" t="s">
        <v>853</v>
      </c>
      <c r="BA213">
        <f t="shared" si="37"/>
        <v>2423</v>
      </c>
      <c r="BB213" s="115" t="s">
        <v>6983</v>
      </c>
      <c r="BC213" s="105">
        <f t="shared" si="38"/>
        <v>110334.905</v>
      </c>
      <c r="BD213" s="116">
        <f t="shared" si="39"/>
        <v>43191</v>
      </c>
      <c r="BE213" s="141" t="s">
        <v>8477</v>
      </c>
      <c r="BF213">
        <f>MATCH(BE213,'Cat-4'!$A:$A,0)</f>
        <v>722</v>
      </c>
      <c r="BG213">
        <f>MATCH(BD213,'Cat-4'!$1:$1,0)</f>
        <v>76</v>
      </c>
      <c r="BH213">
        <f>INDEX('Cat-4'!$1:$1048576,'NSS + ACT'!BF213,'NSS + ACT'!BG213)</f>
        <v>110.1</v>
      </c>
      <c r="BI213">
        <f>MATCH($BI$1,'Cat-4'!$1:$1,0)</f>
        <v>153</v>
      </c>
      <c r="BJ213">
        <f>INDEX('Cat-4'!$1:$1048576,'NSS + ACT'!BF213,'NSS + ACT'!BI213)</f>
        <v>130.80000000000001</v>
      </c>
      <c r="BK213" s="126">
        <f t="shared" si="40"/>
        <v>1.1880108991825615</v>
      </c>
      <c r="BL213">
        <f t="shared" si="41"/>
        <v>2449</v>
      </c>
      <c r="BM213" s="126">
        <f t="shared" si="42"/>
        <v>81.63333333333334</v>
      </c>
      <c r="BN213" s="126" t="s">
        <v>8785</v>
      </c>
      <c r="BO213" s="126">
        <f>MATCH(BB213,Sheet3!$D$4:$D$8,0)</f>
        <v>2</v>
      </c>
      <c r="BP213" s="126">
        <f>MATCH(BN213,Sheet3!$E$4:$H$4,0)</f>
        <v>4</v>
      </c>
      <c r="BQ213" s="132">
        <f>INDEX(Sheet3!$D$4:$H$8,'NSS + ACT'!BO213,'NSS + ACT'!BP213)</f>
        <v>0.1</v>
      </c>
      <c r="BR213" s="105">
        <f t="shared" si="43"/>
        <v>262158.13940054498</v>
      </c>
      <c r="BS213" s="162">
        <f t="shared" si="44"/>
        <v>0.1</v>
      </c>
      <c r="BT213" s="105">
        <f t="shared" si="45"/>
        <v>235942.32546049048</v>
      </c>
    </row>
    <row r="214" spans="1:72">
      <c r="A214" s="18">
        <f t="shared" si="36"/>
        <v>211</v>
      </c>
      <c r="B214" s="33">
        <v>292101320361</v>
      </c>
      <c r="C214" s="39">
        <v>44236</v>
      </c>
      <c r="D214" s="22" t="s">
        <v>320</v>
      </c>
      <c r="E214" s="22" t="s">
        <v>5634</v>
      </c>
      <c r="F214" s="110">
        <v>296</v>
      </c>
      <c r="G214" s="23" t="s">
        <v>195</v>
      </c>
      <c r="H214" s="58">
        <v>739.50003378378381</v>
      </c>
      <c r="I214" s="30"/>
      <c r="J214" s="101">
        <v>218892.01</v>
      </c>
      <c r="K214" s="33">
        <v>85441190</v>
      </c>
      <c r="L214" s="26">
        <v>0.1</v>
      </c>
      <c r="M214" s="40">
        <v>0</v>
      </c>
      <c r="N214" s="40">
        <v>0</v>
      </c>
      <c r="O214" s="35">
        <v>0</v>
      </c>
      <c r="P214" s="63">
        <v>0.1</v>
      </c>
      <c r="Q214" s="52">
        <v>0</v>
      </c>
      <c r="R214" s="63">
        <v>0.18</v>
      </c>
      <c r="S214" s="23" t="s">
        <v>966</v>
      </c>
      <c r="T214" s="52">
        <v>21889.201000000001</v>
      </c>
      <c r="U214" s="52">
        <v>0</v>
      </c>
      <c r="V214" s="52">
        <v>2188.9201000000003</v>
      </c>
      <c r="W214" s="52">
        <v>43734.623597999998</v>
      </c>
      <c r="X214" s="52">
        <v>67812.744697999995</v>
      </c>
      <c r="Y214" s="23" t="s">
        <v>5450</v>
      </c>
      <c r="Z214" s="23" t="s">
        <v>5635</v>
      </c>
      <c r="AA214" s="23" t="s">
        <v>5636</v>
      </c>
      <c r="AB214" s="33">
        <v>292101320361</v>
      </c>
      <c r="AC214" s="33" t="s">
        <v>5637</v>
      </c>
      <c r="AD214" s="39">
        <v>44236</v>
      </c>
      <c r="AE214" s="39">
        <v>44236</v>
      </c>
      <c r="AF214" s="53" t="e">
        <v>#N/A</v>
      </c>
      <c r="AG214" s="53" t="e">
        <v>#N/A</v>
      </c>
      <c r="AH214" s="39" t="e">
        <v>#N/A</v>
      </c>
      <c r="AI214" s="23" t="s">
        <v>51</v>
      </c>
      <c r="AJ214" s="59"/>
      <c r="AK214" s="59"/>
      <c r="AL214" s="48"/>
      <c r="AM214" s="60"/>
      <c r="AN214" s="33"/>
      <c r="AO214" s="48"/>
      <c r="AP214" s="23">
        <v>2000</v>
      </c>
      <c r="AQ214" s="23" t="s">
        <v>52</v>
      </c>
      <c r="AR214" s="23" t="s">
        <v>5636</v>
      </c>
      <c r="AS214" s="38" t="s">
        <v>53</v>
      </c>
      <c r="AT214" s="23" t="s">
        <v>519</v>
      </c>
      <c r="AU214" s="23" t="s">
        <v>5638</v>
      </c>
      <c r="AV214" s="99">
        <v>296</v>
      </c>
      <c r="AW214" s="101">
        <v>218892.01</v>
      </c>
      <c r="AX214" s="29" t="s">
        <v>4770</v>
      </c>
      <c r="AY214" s="29"/>
      <c r="AZ214" s="30" t="s">
        <v>853</v>
      </c>
      <c r="BA214">
        <f t="shared" si="37"/>
        <v>1402</v>
      </c>
      <c r="BB214" s="115" t="s">
        <v>6987</v>
      </c>
      <c r="BC214" s="105">
        <f t="shared" si="38"/>
        <v>739.50003378378381</v>
      </c>
      <c r="BD214" s="116">
        <f t="shared" si="39"/>
        <v>44228</v>
      </c>
      <c r="BE214" s="141" t="s">
        <v>8366</v>
      </c>
      <c r="BF214">
        <f>MATCH(BE214,'Cat-4'!$A:$A,0)</f>
        <v>666</v>
      </c>
      <c r="BG214">
        <f>MATCH(BD214,'Cat-4'!$1:$1,0)</f>
        <v>110</v>
      </c>
      <c r="BH214">
        <f>INDEX('Cat-4'!$1:$1048576,'NSS + ACT'!BF214,'NSS + ACT'!BG214)</f>
        <v>116.9</v>
      </c>
      <c r="BI214">
        <f>MATCH($BI$1,'Cat-4'!$1:$1,0)</f>
        <v>153</v>
      </c>
      <c r="BJ214">
        <f>INDEX('Cat-4'!$1:$1048576,'NSS + ACT'!BF214,'NSS + ACT'!BI214)</f>
        <v>133.4</v>
      </c>
      <c r="BK214" s="126">
        <f t="shared" si="40"/>
        <v>1.1411462788708298</v>
      </c>
      <c r="BL214">
        <f t="shared" si="41"/>
        <v>1412</v>
      </c>
      <c r="BM214" s="126">
        <f t="shared" si="42"/>
        <v>47.06666666666667</v>
      </c>
      <c r="BN214" s="126" t="s">
        <v>8785</v>
      </c>
      <c r="BO214" s="126">
        <f>MATCH(BB214,Sheet3!$D$4:$D$8,0)</f>
        <v>4</v>
      </c>
      <c r="BP214" s="126">
        <f>MATCH(BN214,Sheet3!$E$4:$H$4,0)</f>
        <v>4</v>
      </c>
      <c r="BQ214" s="132">
        <f>INDEX(Sheet3!$D$4:$H$8,'NSS + ACT'!BO214,'NSS + ACT'!BP214)</f>
        <v>0.2</v>
      </c>
      <c r="BR214" s="105">
        <f t="shared" si="43"/>
        <v>249787.80268605647</v>
      </c>
      <c r="BS214" s="162">
        <f t="shared" si="44"/>
        <v>0.2</v>
      </c>
      <c r="BT214" s="105">
        <f t="shared" si="45"/>
        <v>199830.24214884519</v>
      </c>
    </row>
    <row r="215" spans="1:72">
      <c r="A215" s="18">
        <f t="shared" si="36"/>
        <v>212</v>
      </c>
      <c r="B215" s="33">
        <v>292307121072</v>
      </c>
      <c r="C215" s="39">
        <v>45115</v>
      </c>
      <c r="D215" s="22" t="s">
        <v>590</v>
      </c>
      <c r="E215" s="22" t="s">
        <v>5430</v>
      </c>
      <c r="F215" s="110">
        <v>39</v>
      </c>
      <c r="G215" s="23" t="s">
        <v>49</v>
      </c>
      <c r="H215" s="58">
        <v>5586.333333333333</v>
      </c>
      <c r="I215" s="30"/>
      <c r="J215" s="101">
        <v>217867</v>
      </c>
      <c r="K215" s="33">
        <v>40169340</v>
      </c>
      <c r="L215" s="26">
        <v>0.1</v>
      </c>
      <c r="M215" s="40">
        <v>0</v>
      </c>
      <c r="N215" s="40">
        <v>0</v>
      </c>
      <c r="O215" s="35">
        <v>0</v>
      </c>
      <c r="P215" s="63">
        <v>0.1</v>
      </c>
      <c r="Q215" s="52">
        <v>0</v>
      </c>
      <c r="R215" s="63">
        <v>0.18</v>
      </c>
      <c r="S215" s="23" t="s">
        <v>906</v>
      </c>
      <c r="T215" s="52">
        <v>21786.7</v>
      </c>
      <c r="U215" s="52">
        <v>0</v>
      </c>
      <c r="V215" s="52">
        <v>2178.67</v>
      </c>
      <c r="W215" s="52">
        <v>43529.8266</v>
      </c>
      <c r="X215" s="52">
        <v>67495.196599999996</v>
      </c>
      <c r="Y215" s="23" t="s">
        <v>5221</v>
      </c>
      <c r="Z215" s="23" t="s">
        <v>5431</v>
      </c>
      <c r="AA215" s="23" t="s">
        <v>5432</v>
      </c>
      <c r="AB215" s="33">
        <v>292307121072</v>
      </c>
      <c r="AC215" s="33" t="s">
        <v>5433</v>
      </c>
      <c r="AD215" s="39">
        <v>45115</v>
      </c>
      <c r="AE215" s="39">
        <v>45114</v>
      </c>
      <c r="AF215" s="53" t="e">
        <v>#N/A</v>
      </c>
      <c r="AG215" s="53" t="e">
        <v>#N/A</v>
      </c>
      <c r="AH215" s="39" t="e">
        <v>#N/A</v>
      </c>
      <c r="AI215" s="23" t="s">
        <v>51</v>
      </c>
      <c r="AJ215" s="59"/>
      <c r="AK215" s="59"/>
      <c r="AL215" s="48"/>
      <c r="AM215" s="60"/>
      <c r="AN215" s="33"/>
      <c r="AO215" s="48"/>
      <c r="AP215" s="23">
        <v>2000</v>
      </c>
      <c r="AQ215" s="23" t="s">
        <v>52</v>
      </c>
      <c r="AR215" s="23" t="s">
        <v>5432</v>
      </c>
      <c r="AS215" s="38" t="s">
        <v>518</v>
      </c>
      <c r="AT215" s="23"/>
      <c r="AU215" s="23" t="s">
        <v>5434</v>
      </c>
      <c r="AV215" s="99">
        <v>39</v>
      </c>
      <c r="AW215" s="101">
        <v>217867</v>
      </c>
      <c r="AX215" s="29" t="s">
        <v>4770</v>
      </c>
      <c r="AY215" s="29"/>
      <c r="AZ215" s="30"/>
      <c r="BA215">
        <f t="shared" si="37"/>
        <v>524</v>
      </c>
      <c r="BB215" s="115" t="s">
        <v>6983</v>
      </c>
      <c r="BC215" s="105">
        <f t="shared" si="38"/>
        <v>5586.333333333333</v>
      </c>
      <c r="BD215" s="116">
        <f t="shared" si="39"/>
        <v>45108</v>
      </c>
      <c r="BE215" s="141" t="s">
        <v>8477</v>
      </c>
      <c r="BF215">
        <f>MATCH(BE215,'Cat-4'!$A:$A,0)</f>
        <v>722</v>
      </c>
      <c r="BG215">
        <f>MATCH(BD215,'Cat-4'!$1:$1,0)</f>
        <v>139</v>
      </c>
      <c r="BH215">
        <f>INDEX('Cat-4'!$1:$1048576,'NSS + ACT'!BF215,'NSS + ACT'!BG215)</f>
        <v>128.6</v>
      </c>
      <c r="BI215">
        <f>MATCH($BI$1,'Cat-4'!$1:$1,0)</f>
        <v>153</v>
      </c>
      <c r="BJ215">
        <f>INDEX('Cat-4'!$1:$1048576,'NSS + ACT'!BF215,'NSS + ACT'!BI215)</f>
        <v>130.80000000000001</v>
      </c>
      <c r="BK215" s="126">
        <f t="shared" si="40"/>
        <v>1.0171073094867809</v>
      </c>
      <c r="BL215">
        <f t="shared" si="41"/>
        <v>532</v>
      </c>
      <c r="BM215" s="126">
        <f t="shared" si="42"/>
        <v>17.733333333333334</v>
      </c>
      <c r="BN215" s="126" t="s">
        <v>8784</v>
      </c>
      <c r="BO215" s="126">
        <f>MATCH(BB215,Sheet3!$D$4:$D$8,0)</f>
        <v>2</v>
      </c>
      <c r="BP215" s="126">
        <f>MATCH(BN215,Sheet3!$E$4:$H$4,0)</f>
        <v>3</v>
      </c>
      <c r="BQ215" s="132">
        <f>INDEX(Sheet3!$D$4:$H$8,'NSS + ACT'!BO215,'NSS + ACT'!BP215)</f>
        <v>0.05</v>
      </c>
      <c r="BR215" s="105">
        <f t="shared" si="43"/>
        <v>221594.11819595649</v>
      </c>
      <c r="BS215" s="162">
        <f t="shared" si="44"/>
        <v>0.05</v>
      </c>
      <c r="BT215" s="105">
        <f t="shared" si="45"/>
        <v>210514.41228615865</v>
      </c>
    </row>
    <row r="216" spans="1:72">
      <c r="A216" s="18">
        <f t="shared" si="36"/>
        <v>213</v>
      </c>
      <c r="B216" s="33"/>
      <c r="C216" s="39"/>
      <c r="D216" s="22" t="s">
        <v>227</v>
      </c>
      <c r="E216" s="22" t="s">
        <v>6660</v>
      </c>
      <c r="F216" s="113">
        <v>4</v>
      </c>
      <c r="G216" s="23" t="s">
        <v>49</v>
      </c>
      <c r="H216" s="24">
        <v>54365.794999999751</v>
      </c>
      <c r="I216" s="30"/>
      <c r="J216" s="101">
        <v>217463.179999999</v>
      </c>
      <c r="K216" s="23">
        <v>84135090</v>
      </c>
      <c r="L216" s="26">
        <v>7.4999999999999997E-2</v>
      </c>
      <c r="M216" s="23"/>
      <c r="N216" s="49"/>
      <c r="O216" s="38"/>
      <c r="P216" s="26">
        <v>0.1</v>
      </c>
      <c r="Q216" s="38"/>
      <c r="R216" s="26">
        <v>0.18</v>
      </c>
      <c r="S216" s="23" t="s">
        <v>2931</v>
      </c>
      <c r="T216" s="94">
        <v>16309.738499999925</v>
      </c>
      <c r="U216" s="94">
        <v>0</v>
      </c>
      <c r="V216" s="94">
        <v>1630.9738499999926</v>
      </c>
      <c r="W216" s="94">
        <v>42372.700622999801</v>
      </c>
      <c r="X216" s="52">
        <v>60313.412972999722</v>
      </c>
      <c r="Y216" s="23" t="s">
        <v>6636</v>
      </c>
      <c r="Z216" s="23" t="s">
        <v>6661</v>
      </c>
      <c r="AA216" s="23" t="s">
        <v>6661</v>
      </c>
      <c r="AB216" s="33">
        <v>291603893464</v>
      </c>
      <c r="AC216" s="23" t="s">
        <v>6655</v>
      </c>
      <c r="AD216" s="48">
        <v>42605</v>
      </c>
      <c r="AE216" s="39">
        <v>42599</v>
      </c>
      <c r="AF216" s="33" t="e">
        <v>#N/A</v>
      </c>
      <c r="AG216" s="23" t="e">
        <v>#N/A</v>
      </c>
      <c r="AH216" s="39" t="e">
        <v>#N/A</v>
      </c>
      <c r="AI216" s="23" t="s">
        <v>51</v>
      </c>
      <c r="AJ216" s="65"/>
      <c r="AK216" s="57"/>
      <c r="AL216" s="56"/>
      <c r="AM216" s="52"/>
      <c r="AN216" s="23"/>
      <c r="AO216" s="38"/>
      <c r="AP216" s="23">
        <v>2000</v>
      </c>
      <c r="AQ216" s="23" t="s">
        <v>64</v>
      </c>
      <c r="AR216" s="23" t="s">
        <v>6662</v>
      </c>
      <c r="AS216" s="95" t="s">
        <v>53</v>
      </c>
      <c r="AT216" s="23"/>
      <c r="AU216" s="23">
        <v>623315</v>
      </c>
      <c r="AV216" s="99">
        <v>4</v>
      </c>
      <c r="AW216" s="101">
        <v>217463.179999999</v>
      </c>
      <c r="AX216" s="29" t="s">
        <v>6494</v>
      </c>
      <c r="AY216" s="29"/>
      <c r="AZ216" s="21"/>
      <c r="BA216">
        <f t="shared" si="37"/>
        <v>3039</v>
      </c>
      <c r="BB216" s="115" t="s">
        <v>6983</v>
      </c>
      <c r="BC216" s="105">
        <f t="shared" si="38"/>
        <v>54365.794999999751</v>
      </c>
      <c r="BD216" s="116">
        <f t="shared" si="39"/>
        <v>42583</v>
      </c>
      <c r="BE216" s="141" t="s">
        <v>8477</v>
      </c>
      <c r="BF216">
        <f>MATCH(BE216,'Cat-4'!$A:$A,0)</f>
        <v>722</v>
      </c>
      <c r="BG216">
        <f>MATCH(BD216,'Cat-4'!$1:$1,0)</f>
        <v>56</v>
      </c>
      <c r="BH216">
        <f>INDEX('Cat-4'!$1:$1048576,'NSS + ACT'!BF216,'NSS + ACT'!BG216)</f>
        <v>107.5</v>
      </c>
      <c r="BI216">
        <f>MATCH($BI$1,'Cat-4'!$1:$1,0)</f>
        <v>153</v>
      </c>
      <c r="BJ216">
        <f>INDEX('Cat-4'!$1:$1048576,'NSS + ACT'!BF216,'NSS + ACT'!BI216)</f>
        <v>130.80000000000001</v>
      </c>
      <c r="BK216" s="126">
        <f t="shared" si="40"/>
        <v>1.2167441860465118</v>
      </c>
      <c r="BL216">
        <f t="shared" si="41"/>
        <v>3057</v>
      </c>
      <c r="BM216" s="126">
        <f t="shared" si="42"/>
        <v>101.9</v>
      </c>
      <c r="BN216" s="126" t="s">
        <v>8785</v>
      </c>
      <c r="BO216" s="126">
        <f>MATCH(BB216,Sheet3!$D$4:$D$8,0)</f>
        <v>2</v>
      </c>
      <c r="BP216" s="126">
        <f>MATCH(BN216,Sheet3!$E$4:$H$4,0)</f>
        <v>4</v>
      </c>
      <c r="BQ216" s="132">
        <f>INDEX(Sheet3!$D$4:$H$8,'NSS + ACT'!BO216,'NSS + ACT'!BP216)</f>
        <v>0.1</v>
      </c>
      <c r="BR216" s="105">
        <f t="shared" si="43"/>
        <v>264597.05994418485</v>
      </c>
      <c r="BS216" s="162">
        <f t="shared" si="44"/>
        <v>0.1</v>
      </c>
      <c r="BT216" s="105">
        <f t="shared" si="45"/>
        <v>238137.35394976637</v>
      </c>
    </row>
    <row r="217" spans="1:72">
      <c r="A217" s="18">
        <f t="shared" si="36"/>
        <v>214</v>
      </c>
      <c r="B217" s="61">
        <v>171801082633</v>
      </c>
      <c r="C217" s="39">
        <v>43217</v>
      </c>
      <c r="D217" s="22" t="s">
        <v>636</v>
      </c>
      <c r="E217" s="22" t="s">
        <v>1180</v>
      </c>
      <c r="F217" s="110">
        <v>1</v>
      </c>
      <c r="G217" s="23" t="s">
        <v>119</v>
      </c>
      <c r="H217" s="52">
        <v>215321.739999999</v>
      </c>
      <c r="I217" s="30"/>
      <c r="J217" s="109">
        <v>215321.739999999</v>
      </c>
      <c r="K217" s="23">
        <v>85049090</v>
      </c>
      <c r="L217" s="26">
        <v>0.15</v>
      </c>
      <c r="M217" s="40">
        <v>0</v>
      </c>
      <c r="N217" s="62">
        <v>0</v>
      </c>
      <c r="O217" s="52">
        <v>0</v>
      </c>
      <c r="P217" s="26">
        <v>0.1</v>
      </c>
      <c r="Q217" s="52">
        <v>0</v>
      </c>
      <c r="R217" s="63">
        <v>0.18</v>
      </c>
      <c r="S217" s="23" t="s">
        <v>969</v>
      </c>
      <c r="T217" s="52">
        <v>32298.260999999849</v>
      </c>
      <c r="U217" s="52">
        <v>0</v>
      </c>
      <c r="V217" s="52">
        <v>3229.8260999999852</v>
      </c>
      <c r="W217" s="52">
        <v>45152.968877999789</v>
      </c>
      <c r="X217" s="52">
        <v>80681.055977999626</v>
      </c>
      <c r="Y217" s="23" t="s">
        <v>1160</v>
      </c>
      <c r="Z217" s="23" t="s">
        <v>1181</v>
      </c>
      <c r="AA217" s="23" t="s">
        <v>1182</v>
      </c>
      <c r="AB217" s="33" t="e">
        <v>#N/A</v>
      </c>
      <c r="AC217" s="33" t="e">
        <v>#N/A</v>
      </c>
      <c r="AD217" s="48" t="e">
        <v>#N/A</v>
      </c>
      <c r="AE217" s="39" t="e">
        <v>#N/A</v>
      </c>
      <c r="AF217" s="53">
        <v>171801082633</v>
      </c>
      <c r="AG217" s="53" t="s">
        <v>990</v>
      </c>
      <c r="AH217" s="39">
        <v>43217</v>
      </c>
      <c r="AI217" s="23" t="s">
        <v>385</v>
      </c>
      <c r="AJ217" s="54"/>
      <c r="AK217" s="55"/>
      <c r="AL217" s="56"/>
      <c r="AM217" s="57"/>
      <c r="AN217" s="33"/>
      <c r="AO217" s="48"/>
      <c r="AP217" s="23">
        <v>2000</v>
      </c>
      <c r="AQ217" s="23" t="s">
        <v>64</v>
      </c>
      <c r="AR217" s="23" t="s">
        <v>1182</v>
      </c>
      <c r="AS217" s="38" t="s">
        <v>53</v>
      </c>
      <c r="AT217" s="23" t="s">
        <v>522</v>
      </c>
      <c r="AU217" s="64">
        <v>7068019</v>
      </c>
      <c r="AV217" s="99">
        <v>1</v>
      </c>
      <c r="AW217" s="102">
        <v>215321.739999999</v>
      </c>
      <c r="AX217" s="29" t="s">
        <v>701</v>
      </c>
      <c r="AY217" s="29"/>
      <c r="AZ217" s="25" t="s">
        <v>1179</v>
      </c>
      <c r="BB217" s="115" t="s">
        <v>6986</v>
      </c>
      <c r="BC217" s="105">
        <f t="shared" si="38"/>
        <v>215321.739999999</v>
      </c>
      <c r="BD217" s="116">
        <v>43709</v>
      </c>
      <c r="BE217" s="141" t="s">
        <v>7762</v>
      </c>
      <c r="BF217">
        <f>MATCH(BE217,'Cat-4'!$A:$A,0)</f>
        <v>364</v>
      </c>
      <c r="BG217">
        <f>MATCH(BD217,'Cat-4'!$1:$1,0)</f>
        <v>93</v>
      </c>
      <c r="BH217">
        <f>INDEX('Cat-4'!$1:$1048576,'NSS + ACT'!BF217,'NSS + ACT'!BG217)</f>
        <v>117.9</v>
      </c>
      <c r="BI217">
        <f>MATCH($BI$1,'Cat-4'!$1:$1,0)</f>
        <v>153</v>
      </c>
      <c r="BJ217">
        <f>INDEX('Cat-4'!$1:$1048576,'NSS + ACT'!BF217,'NSS + ACT'!BI217)</f>
        <v>136.4</v>
      </c>
      <c r="BK217" s="126">
        <f t="shared" si="40"/>
        <v>1.1569126378286683</v>
      </c>
      <c r="BL217">
        <f t="shared" si="41"/>
        <v>1931</v>
      </c>
      <c r="BM217" s="126">
        <f t="shared" si="42"/>
        <v>64.36666666666666</v>
      </c>
      <c r="BN217" s="126" t="s">
        <v>8785</v>
      </c>
      <c r="BO217" s="126">
        <f>MATCH(BB217,Sheet3!$D$4:$D$8,0)</f>
        <v>3</v>
      </c>
      <c r="BP217" s="126">
        <f>MATCH(BN217,Sheet3!$E$4:$H$4,0)</f>
        <v>4</v>
      </c>
      <c r="BQ217" s="132">
        <f>INDEX(Sheet3!$D$4:$H$8,'NSS + ACT'!BO217,'NSS + ACT'!BP217)</f>
        <v>0.5</v>
      </c>
      <c r="BR217" s="105">
        <f t="shared" si="43"/>
        <v>249108.44220525751</v>
      </c>
      <c r="BS217" s="162">
        <f t="shared" si="44"/>
        <v>0.5</v>
      </c>
      <c r="BT217" s="105">
        <f t="shared" si="45"/>
        <v>124554.22110262876</v>
      </c>
    </row>
    <row r="218" spans="1:72">
      <c r="A218" s="18">
        <f t="shared" si="36"/>
        <v>215</v>
      </c>
      <c r="B218" s="61">
        <v>171801082633</v>
      </c>
      <c r="C218" s="39">
        <v>43217</v>
      </c>
      <c r="D218" s="22" t="s">
        <v>636</v>
      </c>
      <c r="E218" s="22" t="s">
        <v>1133</v>
      </c>
      <c r="F218" s="110">
        <v>1</v>
      </c>
      <c r="G218" s="23" t="s">
        <v>49</v>
      </c>
      <c r="H218" s="52">
        <v>215274.459999999</v>
      </c>
      <c r="I218" s="30"/>
      <c r="J218" s="109">
        <v>215274.459999999</v>
      </c>
      <c r="K218" s="23" t="s">
        <v>987</v>
      </c>
      <c r="L218" s="26">
        <v>0.15</v>
      </c>
      <c r="M218" s="40">
        <v>0</v>
      </c>
      <c r="N218" s="62">
        <v>0</v>
      </c>
      <c r="O218" s="52">
        <v>0</v>
      </c>
      <c r="P218" s="26">
        <v>0.1</v>
      </c>
      <c r="Q218" s="52">
        <v>0</v>
      </c>
      <c r="R218" s="63">
        <v>0.18</v>
      </c>
      <c r="S218" s="23" t="s">
        <v>969</v>
      </c>
      <c r="T218" s="52">
        <v>32291.168999999849</v>
      </c>
      <c r="U218" s="52">
        <v>0</v>
      </c>
      <c r="V218" s="52">
        <v>3229.116899999985</v>
      </c>
      <c r="W218" s="52">
        <v>45143.054261999787</v>
      </c>
      <c r="X218" s="52">
        <v>80663.340161999629</v>
      </c>
      <c r="Y218" s="23" t="s">
        <v>850</v>
      </c>
      <c r="Z218" s="23" t="s">
        <v>1134</v>
      </c>
      <c r="AA218" s="23" t="s">
        <v>1135</v>
      </c>
      <c r="AB218" s="33" t="e">
        <v>#N/A</v>
      </c>
      <c r="AC218" s="33" t="e">
        <v>#N/A</v>
      </c>
      <c r="AD218" s="48" t="e">
        <v>#N/A</v>
      </c>
      <c r="AE218" s="39" t="e">
        <v>#N/A</v>
      </c>
      <c r="AF218" s="53">
        <v>171801082633</v>
      </c>
      <c r="AG218" s="53" t="s">
        <v>990</v>
      </c>
      <c r="AH218" s="39">
        <v>43217</v>
      </c>
      <c r="AI218" s="23" t="s">
        <v>385</v>
      </c>
      <c r="AJ218" s="54"/>
      <c r="AK218" s="55"/>
      <c r="AL218" s="56"/>
      <c r="AM218" s="57"/>
      <c r="AN218" s="33"/>
      <c r="AO218" s="48"/>
      <c r="AP218" s="23">
        <v>2000</v>
      </c>
      <c r="AQ218" s="23" t="s">
        <v>64</v>
      </c>
      <c r="AR218" s="23" t="s">
        <v>1135</v>
      </c>
      <c r="AS218" s="38" t="s">
        <v>53</v>
      </c>
      <c r="AT218" s="23" t="s">
        <v>522</v>
      </c>
      <c r="AU218" s="64">
        <v>7068019</v>
      </c>
      <c r="AV218" s="99">
        <v>1</v>
      </c>
      <c r="AW218" s="102">
        <v>215274.459999999</v>
      </c>
      <c r="AX218" s="29" t="s">
        <v>701</v>
      </c>
      <c r="AY218" s="29"/>
      <c r="AZ218" s="25" t="s">
        <v>863</v>
      </c>
      <c r="BB218" s="115" t="s">
        <v>6985</v>
      </c>
      <c r="BC218" s="105">
        <f t="shared" si="38"/>
        <v>215274.459999999</v>
      </c>
      <c r="BD218" s="116">
        <v>43709</v>
      </c>
      <c r="BE218" s="141" t="s">
        <v>8312</v>
      </c>
      <c r="BF218">
        <f>MATCH(BE218,'Cat-4'!$A:$A,0)</f>
        <v>639</v>
      </c>
      <c r="BG218">
        <f>MATCH(BD218,'Cat-4'!$1:$1,0)</f>
        <v>93</v>
      </c>
      <c r="BH218">
        <f>INDEX('Cat-4'!$1:$1048576,'NSS + ACT'!BF218,'NSS + ACT'!BG218)</f>
        <v>110.1</v>
      </c>
      <c r="BI218">
        <f>MATCH($BI$1,'Cat-4'!$1:$1,0)</f>
        <v>153</v>
      </c>
      <c r="BJ218">
        <f>INDEX('Cat-4'!$1:$1048576,'NSS + ACT'!BF218,'NSS + ACT'!BI218)</f>
        <v>121.7</v>
      </c>
      <c r="BK218" s="126">
        <f t="shared" si="40"/>
        <v>1.1053587647593097</v>
      </c>
      <c r="BL218">
        <f t="shared" si="41"/>
        <v>1931</v>
      </c>
      <c r="BM218" s="126">
        <f t="shared" si="42"/>
        <v>64.36666666666666</v>
      </c>
      <c r="BN218" s="126" t="s">
        <v>8785</v>
      </c>
      <c r="BO218" s="126">
        <f>MATCH(BB218,Sheet3!$D$4:$D$8,0)</f>
        <v>5</v>
      </c>
      <c r="BP218" s="126">
        <f>MATCH(BN218,Sheet3!$E$4:$H$4,0)</f>
        <v>4</v>
      </c>
      <c r="BQ218" s="132">
        <f>INDEX(Sheet3!$D$4:$H$8,'NSS + ACT'!BO218,'NSS + ACT'!BP218)</f>
        <v>0.4</v>
      </c>
      <c r="BR218" s="105">
        <f t="shared" si="43"/>
        <v>237955.51118982633</v>
      </c>
      <c r="BS218" s="162">
        <f t="shared" si="44"/>
        <v>0.4</v>
      </c>
      <c r="BT218" s="105">
        <f t="shared" si="45"/>
        <v>142773.30671389578</v>
      </c>
    </row>
    <row r="219" spans="1:72" ht="30">
      <c r="A219" s="18">
        <f t="shared" si="36"/>
        <v>216</v>
      </c>
      <c r="B219" s="61">
        <v>291707834714</v>
      </c>
      <c r="C219" s="39">
        <v>43090</v>
      </c>
      <c r="D219" s="22" t="s">
        <v>94</v>
      </c>
      <c r="E219" s="22" t="s">
        <v>3500</v>
      </c>
      <c r="F219" s="110">
        <v>18</v>
      </c>
      <c r="G219" s="23" t="s">
        <v>49</v>
      </c>
      <c r="H219" s="52">
        <v>11827.497777777722</v>
      </c>
      <c r="I219" s="30"/>
      <c r="J219" s="109">
        <v>212894.959999999</v>
      </c>
      <c r="K219" s="23">
        <v>85389000</v>
      </c>
      <c r="L219" s="26">
        <v>0.15</v>
      </c>
      <c r="M219" s="40">
        <v>0</v>
      </c>
      <c r="N219" s="62">
        <v>0</v>
      </c>
      <c r="O219" s="52">
        <v>0</v>
      </c>
      <c r="P219" s="26">
        <v>0.1</v>
      </c>
      <c r="Q219" s="52">
        <v>0</v>
      </c>
      <c r="R219" s="63">
        <v>0.18</v>
      </c>
      <c r="S219" s="23" t="s">
        <v>947</v>
      </c>
      <c r="T219" s="52">
        <v>31934.24399999985</v>
      </c>
      <c r="U219" s="52">
        <v>0</v>
      </c>
      <c r="V219" s="52">
        <v>3193.4243999999853</v>
      </c>
      <c r="W219" s="52">
        <v>44644.073111999794</v>
      </c>
      <c r="X219" s="52">
        <v>79771.741511999629</v>
      </c>
      <c r="Y219" s="23" t="s">
        <v>3431</v>
      </c>
      <c r="Z219" s="23" t="s">
        <v>3501</v>
      </c>
      <c r="AA219" s="23" t="s">
        <v>3502</v>
      </c>
      <c r="AB219" s="33">
        <v>291707834714</v>
      </c>
      <c r="AC219" s="33" t="s">
        <v>3503</v>
      </c>
      <c r="AD219" s="39">
        <v>43090</v>
      </c>
      <c r="AE219" s="39">
        <v>43082</v>
      </c>
      <c r="AF219" s="53" t="e">
        <v>#N/A</v>
      </c>
      <c r="AG219" s="53" t="e">
        <v>#N/A</v>
      </c>
      <c r="AH219" s="39" t="e">
        <v>#N/A</v>
      </c>
      <c r="AI219" s="23" t="s">
        <v>51</v>
      </c>
      <c r="AJ219" s="59"/>
      <c r="AK219" s="59"/>
      <c r="AL219" s="48"/>
      <c r="AM219" s="60"/>
      <c r="AN219" s="33"/>
      <c r="AO219" s="48"/>
      <c r="AP219" s="23">
        <v>2000</v>
      </c>
      <c r="AQ219" s="23" t="s">
        <v>52</v>
      </c>
      <c r="AR219" s="23" t="s">
        <v>3502</v>
      </c>
      <c r="AS219" s="38" t="s">
        <v>53</v>
      </c>
      <c r="AT219" s="23" t="s">
        <v>522</v>
      </c>
      <c r="AU219" s="64" t="s">
        <v>3504</v>
      </c>
      <c r="AV219" s="99">
        <v>18</v>
      </c>
      <c r="AW219" s="102">
        <v>212894.959999999</v>
      </c>
      <c r="AX219" s="29" t="s">
        <v>701</v>
      </c>
      <c r="AY219" s="29"/>
      <c r="AZ219" s="25">
        <v>1</v>
      </c>
      <c r="BA219">
        <f>$BA$2-AE219</f>
        <v>2556</v>
      </c>
      <c r="BB219" s="115" t="s">
        <v>6987</v>
      </c>
      <c r="BC219" s="105">
        <f t="shared" si="38"/>
        <v>11827.497777777722</v>
      </c>
      <c r="BD219" s="116">
        <f t="shared" si="39"/>
        <v>43070</v>
      </c>
      <c r="BE219" s="141" t="s">
        <v>8366</v>
      </c>
      <c r="BF219">
        <f>MATCH(BE219,'Cat-4'!$A:$A,0)</f>
        <v>666</v>
      </c>
      <c r="BG219">
        <f>MATCH(BD219,'Cat-4'!$1:$1,0)</f>
        <v>72</v>
      </c>
      <c r="BH219">
        <f>INDEX('Cat-4'!$1:$1048576,'NSS + ACT'!BF219,'NSS + ACT'!BG219)</f>
        <v>109.7</v>
      </c>
      <c r="BI219">
        <f>MATCH($BI$1,'Cat-4'!$1:$1,0)</f>
        <v>153</v>
      </c>
      <c r="BJ219">
        <f>INDEX('Cat-4'!$1:$1048576,'NSS + ACT'!BF219,'NSS + ACT'!BI219)</f>
        <v>133.4</v>
      </c>
      <c r="BK219" s="126">
        <f t="shared" si="40"/>
        <v>1.2160437556973565</v>
      </c>
      <c r="BL219">
        <f t="shared" si="41"/>
        <v>2570</v>
      </c>
      <c r="BM219" s="126">
        <f t="shared" si="42"/>
        <v>85.666666666666671</v>
      </c>
      <c r="BN219" s="126" t="s">
        <v>8785</v>
      </c>
      <c r="BO219" s="126">
        <f>MATCH(BB219,Sheet3!$D$4:$D$8,0)</f>
        <v>4</v>
      </c>
      <c r="BP219" s="126">
        <f>MATCH(BN219,Sheet3!$E$4:$H$4,0)</f>
        <v>4</v>
      </c>
      <c r="BQ219" s="132">
        <f>INDEX(Sheet3!$D$4:$H$8,'NSS + ACT'!BO219,'NSS + ACT'!BP219)</f>
        <v>0.2</v>
      </c>
      <c r="BR219" s="105">
        <f t="shared" si="43"/>
        <v>258889.58672743727</v>
      </c>
      <c r="BS219" s="162">
        <f t="shared" si="44"/>
        <v>0.2</v>
      </c>
      <c r="BT219" s="105">
        <f t="shared" si="45"/>
        <v>207111.66938194982</v>
      </c>
    </row>
    <row r="220" spans="1:72">
      <c r="A220" s="18">
        <f t="shared" si="36"/>
        <v>217</v>
      </c>
      <c r="B220" s="33"/>
      <c r="C220" s="39"/>
      <c r="D220" s="22" t="s">
        <v>620</v>
      </c>
      <c r="E220" s="22" t="s">
        <v>631</v>
      </c>
      <c r="F220" s="108">
        <v>6</v>
      </c>
      <c r="G220" s="23" t="s">
        <v>49</v>
      </c>
      <c r="H220" s="24">
        <v>212702.609999999</v>
      </c>
      <c r="I220" s="24"/>
      <c r="J220" s="101">
        <f>+H220</f>
        <v>212702.609999999</v>
      </c>
      <c r="K220" s="23">
        <v>73141400</v>
      </c>
      <c r="L220" s="26">
        <v>7.4999999999999997E-2</v>
      </c>
      <c r="M220" s="38"/>
      <c r="N220" s="49"/>
      <c r="O220" s="38"/>
      <c r="P220" s="26">
        <v>0.1</v>
      </c>
      <c r="Q220" s="38"/>
      <c r="R220" s="26">
        <v>0.18</v>
      </c>
      <c r="S220" s="23" t="s">
        <v>632</v>
      </c>
      <c r="T220" s="25">
        <f>J220*L220</f>
        <v>15952.695749999924</v>
      </c>
      <c r="U220" s="52"/>
      <c r="V220" s="25">
        <f>T220*P220</f>
        <v>1595.2695749999925</v>
      </c>
      <c r="W220" s="25">
        <f>(J220+T220+V220)*R220</f>
        <v>41445.103558499803</v>
      </c>
      <c r="X220" s="25">
        <f>T220+V220+W220</f>
        <v>58993.06888349972</v>
      </c>
      <c r="Y220" s="23" t="s">
        <v>609</v>
      </c>
      <c r="Z220" s="23" t="s">
        <v>633</v>
      </c>
      <c r="AA220" s="23" t="s">
        <v>634</v>
      </c>
      <c r="AB220" s="33" t="e">
        <v>#N/A</v>
      </c>
      <c r="AC220" s="33" t="e">
        <v>#N/A</v>
      </c>
      <c r="AD220" s="48" t="e">
        <v>#N/A</v>
      </c>
      <c r="AE220" s="39" t="e">
        <v>#N/A</v>
      </c>
      <c r="AF220" s="53" t="e">
        <v>#N/A</v>
      </c>
      <c r="AG220" s="53" t="e">
        <v>#N/A</v>
      </c>
      <c r="AH220" s="39" t="e">
        <v>#N/A</v>
      </c>
      <c r="AI220" s="23" t="s">
        <v>385</v>
      </c>
      <c r="AJ220" s="54"/>
      <c r="AK220" s="55"/>
      <c r="AL220" s="56"/>
      <c r="AM220" s="57"/>
      <c r="AN220" s="33"/>
      <c r="AO220" s="48"/>
      <c r="AP220" s="23">
        <v>2000</v>
      </c>
      <c r="AQ220" s="23" t="s">
        <v>52</v>
      </c>
      <c r="AR220" s="23" t="s">
        <v>634</v>
      </c>
      <c r="AS220" s="38" t="s">
        <v>53</v>
      </c>
      <c r="AT220" s="23"/>
      <c r="AU220" s="23" t="s">
        <v>624</v>
      </c>
      <c r="AV220" s="99">
        <v>6</v>
      </c>
      <c r="AW220" s="101">
        <v>212702.609999999</v>
      </c>
      <c r="AX220" s="29" t="s">
        <v>606</v>
      </c>
      <c r="AY220" s="29" t="s">
        <v>691</v>
      </c>
      <c r="AZ220" s="21"/>
      <c r="BB220" s="115" t="s">
        <v>6983</v>
      </c>
      <c r="BC220" s="105">
        <f t="shared" si="38"/>
        <v>35450.43499999983</v>
      </c>
      <c r="BD220" s="116">
        <v>43709</v>
      </c>
      <c r="BE220" s="141" t="s">
        <v>8477</v>
      </c>
      <c r="BF220">
        <f>MATCH(BE220,'Cat-4'!$A:$A,0)</f>
        <v>722</v>
      </c>
      <c r="BG220">
        <f>MATCH(BD220,'Cat-4'!$1:$1,0)</f>
        <v>93</v>
      </c>
      <c r="BH220">
        <f>INDEX('Cat-4'!$1:$1048576,'NSS + ACT'!BF220,'NSS + ACT'!BG220)</f>
        <v>113.9</v>
      </c>
      <c r="BI220">
        <f>MATCH($BI$1,'Cat-4'!$1:$1,0)</f>
        <v>153</v>
      </c>
      <c r="BJ220">
        <f>INDEX('Cat-4'!$1:$1048576,'NSS + ACT'!BF220,'NSS + ACT'!BI220)</f>
        <v>130.80000000000001</v>
      </c>
      <c r="BK220" s="126">
        <f t="shared" si="40"/>
        <v>1.1483757682177349</v>
      </c>
      <c r="BL220">
        <f t="shared" si="41"/>
        <v>1931</v>
      </c>
      <c r="BM220" s="126">
        <f t="shared" si="42"/>
        <v>64.36666666666666</v>
      </c>
      <c r="BN220" s="126" t="s">
        <v>8785</v>
      </c>
      <c r="BO220" s="126">
        <f>MATCH(BB220,Sheet3!$D$4:$D$8,0)</f>
        <v>2</v>
      </c>
      <c r="BP220" s="126">
        <f>MATCH(BN220,Sheet3!$E$4:$H$4,0)</f>
        <v>4</v>
      </c>
      <c r="BQ220" s="132">
        <f>INDEX(Sheet3!$D$4:$H$8,'NSS + ACT'!BO220,'NSS + ACT'!BP220)</f>
        <v>0.1</v>
      </c>
      <c r="BR220" s="105">
        <f t="shared" si="43"/>
        <v>244262.52316066611</v>
      </c>
      <c r="BS220" s="162">
        <f t="shared" si="44"/>
        <v>0.1</v>
      </c>
      <c r="BT220" s="105">
        <f t="shared" si="45"/>
        <v>219836.27084459949</v>
      </c>
    </row>
    <row r="221" spans="1:72">
      <c r="A221" s="18">
        <f t="shared" si="36"/>
        <v>218</v>
      </c>
      <c r="B221" s="61">
        <v>171800967741</v>
      </c>
      <c r="C221" s="39">
        <v>43206</v>
      </c>
      <c r="D221" s="22" t="s">
        <v>462</v>
      </c>
      <c r="E221" s="22" t="s">
        <v>2761</v>
      </c>
      <c r="F221" s="110">
        <v>2</v>
      </c>
      <c r="G221" s="23" t="s">
        <v>119</v>
      </c>
      <c r="H221" s="52">
        <v>106185.8699999995</v>
      </c>
      <c r="I221" s="30"/>
      <c r="J221" s="109">
        <v>212371.739999999</v>
      </c>
      <c r="K221" s="23">
        <v>90318000</v>
      </c>
      <c r="L221" s="26">
        <v>7.4999999999999997E-2</v>
      </c>
      <c r="M221" s="40" t="s">
        <v>2731</v>
      </c>
      <c r="N221" s="62">
        <v>0</v>
      </c>
      <c r="O221" s="52">
        <v>0</v>
      </c>
      <c r="P221" s="26">
        <v>0.1</v>
      </c>
      <c r="Q221" s="52">
        <v>0</v>
      </c>
      <c r="R221" s="63">
        <v>0.18</v>
      </c>
      <c r="S221" s="23" t="s">
        <v>2732</v>
      </c>
      <c r="T221" s="52">
        <v>15927.880499999925</v>
      </c>
      <c r="U221" s="52">
        <v>0</v>
      </c>
      <c r="V221" s="52">
        <v>1592.7880499999926</v>
      </c>
      <c r="W221" s="52">
        <v>41380.633538999806</v>
      </c>
      <c r="X221" s="52">
        <v>58901.302088999728</v>
      </c>
      <c r="Y221" s="23" t="s">
        <v>2574</v>
      </c>
      <c r="Z221" s="23" t="s">
        <v>2762</v>
      </c>
      <c r="AA221" s="23" t="s">
        <v>2763</v>
      </c>
      <c r="AB221" s="33" t="e">
        <v>#N/A</v>
      </c>
      <c r="AC221" s="33" t="e">
        <v>#N/A</v>
      </c>
      <c r="AD221" s="48" t="e">
        <v>#N/A</v>
      </c>
      <c r="AE221" s="39">
        <v>43178</v>
      </c>
      <c r="AF221" s="53">
        <v>171800967741</v>
      </c>
      <c r="AG221" s="53" t="s">
        <v>465</v>
      </c>
      <c r="AH221" s="39">
        <v>43206</v>
      </c>
      <c r="AI221" s="23" t="s">
        <v>385</v>
      </c>
      <c r="AJ221" s="54"/>
      <c r="AK221" s="55"/>
      <c r="AL221" s="56"/>
      <c r="AM221" s="57"/>
      <c r="AN221" s="33"/>
      <c r="AO221" s="48"/>
      <c r="AP221" s="23">
        <v>2000</v>
      </c>
      <c r="AQ221" s="23" t="s">
        <v>52</v>
      </c>
      <c r="AR221" s="23" t="s">
        <v>2763</v>
      </c>
      <c r="AS221" s="38" t="s">
        <v>53</v>
      </c>
      <c r="AT221" s="23" t="s">
        <v>522</v>
      </c>
      <c r="AU221" s="64">
        <v>1007534470</v>
      </c>
      <c r="AV221" s="99">
        <v>2</v>
      </c>
      <c r="AW221" s="102">
        <v>212371.739999999</v>
      </c>
      <c r="AX221" s="29" t="s">
        <v>701</v>
      </c>
      <c r="AY221" s="29"/>
      <c r="AZ221" s="25" t="s">
        <v>2740</v>
      </c>
      <c r="BA221">
        <f t="shared" ref="BA221:BA229" si="46">$BA$2-AE221</f>
        <v>2460</v>
      </c>
      <c r="BB221" s="115" t="s">
        <v>6985</v>
      </c>
      <c r="BC221" s="105">
        <f t="shared" si="38"/>
        <v>106185.8699999995</v>
      </c>
      <c r="BD221" s="116">
        <f t="shared" si="39"/>
        <v>43160</v>
      </c>
      <c r="BE221" s="141" t="s">
        <v>8312</v>
      </c>
      <c r="BF221">
        <f>MATCH(BE221,'Cat-4'!$A:$A,0)</f>
        <v>639</v>
      </c>
      <c r="BG221">
        <f>MATCH(BD221,'Cat-4'!$1:$1,0)</f>
        <v>75</v>
      </c>
      <c r="BH221">
        <f>INDEX('Cat-4'!$1:$1048576,'NSS + ACT'!BF221,'NSS + ACT'!BG221)</f>
        <v>110.6</v>
      </c>
      <c r="BI221">
        <f>MATCH($BI$1,'Cat-4'!$1:$1,0)</f>
        <v>153</v>
      </c>
      <c r="BJ221">
        <f>INDEX('Cat-4'!$1:$1048576,'NSS + ACT'!BF221,'NSS + ACT'!BI221)</f>
        <v>121.7</v>
      </c>
      <c r="BK221" s="126">
        <f t="shared" si="40"/>
        <v>1.1003616636528031</v>
      </c>
      <c r="BL221">
        <f t="shared" si="41"/>
        <v>2480</v>
      </c>
      <c r="BM221" s="126">
        <f t="shared" si="42"/>
        <v>82.666666666666671</v>
      </c>
      <c r="BN221" s="126" t="s">
        <v>8785</v>
      </c>
      <c r="BO221" s="126">
        <f>MATCH(BB221,Sheet3!$D$4:$D$8,0)</f>
        <v>5</v>
      </c>
      <c r="BP221" s="126">
        <f>MATCH(BN221,Sheet3!$E$4:$H$4,0)</f>
        <v>4</v>
      </c>
      <c r="BQ221" s="132">
        <f>INDEX(Sheet3!$D$4:$H$8,'NSS + ACT'!BO221,'NSS + ACT'!BP221)</f>
        <v>0.4</v>
      </c>
      <c r="BR221" s="105">
        <f t="shared" si="43"/>
        <v>233685.72113923944</v>
      </c>
      <c r="BS221" s="162">
        <f t="shared" si="44"/>
        <v>0.4</v>
      </c>
      <c r="BT221" s="105">
        <f t="shared" si="45"/>
        <v>140211.43268354365</v>
      </c>
    </row>
    <row r="222" spans="1:72">
      <c r="A222" s="18">
        <f t="shared" si="36"/>
        <v>219</v>
      </c>
      <c r="B222" s="61">
        <v>291807691722</v>
      </c>
      <c r="C222" s="39">
        <v>43349</v>
      </c>
      <c r="D222" s="22" t="s">
        <v>4019</v>
      </c>
      <c r="E222" s="22" t="s">
        <v>4051</v>
      </c>
      <c r="F222" s="110">
        <v>180</v>
      </c>
      <c r="G222" s="23" t="s">
        <v>89</v>
      </c>
      <c r="H222" s="52">
        <v>1166.9349999999945</v>
      </c>
      <c r="I222" s="30"/>
      <c r="J222" s="109">
        <v>210048.299999999</v>
      </c>
      <c r="K222" s="23">
        <v>40151900</v>
      </c>
      <c r="L222" s="26">
        <v>0.1</v>
      </c>
      <c r="M222" s="40">
        <v>0</v>
      </c>
      <c r="N222" s="40">
        <v>0</v>
      </c>
      <c r="O222" s="52">
        <v>0</v>
      </c>
      <c r="P222" s="26">
        <v>0.1</v>
      </c>
      <c r="Q222" s="52">
        <v>0</v>
      </c>
      <c r="R222" s="63">
        <v>0.12</v>
      </c>
      <c r="S222" s="23" t="s">
        <v>4046</v>
      </c>
      <c r="T222" s="52">
        <v>21004.8299999999</v>
      </c>
      <c r="U222" s="52">
        <v>0</v>
      </c>
      <c r="V222" s="52">
        <v>2100.4829999999902</v>
      </c>
      <c r="W222" s="52">
        <v>27978.433559999863</v>
      </c>
      <c r="X222" s="68">
        <v>51083.746559999752</v>
      </c>
      <c r="Y222" s="23" t="s">
        <v>3855</v>
      </c>
      <c r="Z222" s="23" t="s">
        <v>4052</v>
      </c>
      <c r="AA222" s="23" t="s">
        <v>4053</v>
      </c>
      <c r="AB222" s="33">
        <v>291807691722</v>
      </c>
      <c r="AC222" s="33" t="s">
        <v>4036</v>
      </c>
      <c r="AD222" s="39">
        <v>43349</v>
      </c>
      <c r="AE222" s="39">
        <v>43343</v>
      </c>
      <c r="AF222" s="53" t="e">
        <v>#N/A</v>
      </c>
      <c r="AG222" s="53" t="e">
        <v>#N/A</v>
      </c>
      <c r="AH222" s="39" t="e">
        <v>#N/A</v>
      </c>
      <c r="AI222" s="23" t="s">
        <v>51</v>
      </c>
      <c r="AJ222" s="59"/>
      <c r="AK222" s="59"/>
      <c r="AL222" s="48"/>
      <c r="AM222" s="60"/>
      <c r="AN222" s="33"/>
      <c r="AO222" s="48"/>
      <c r="AP222" s="23">
        <v>2000</v>
      </c>
      <c r="AQ222" s="23" t="s">
        <v>64</v>
      </c>
      <c r="AR222" s="23" t="s">
        <v>4053</v>
      </c>
      <c r="AS222" s="38" t="s">
        <v>53</v>
      </c>
      <c r="AT222" s="23"/>
      <c r="AU222" s="64" t="s">
        <v>4037</v>
      </c>
      <c r="AV222" s="99">
        <v>180</v>
      </c>
      <c r="AW222" s="102">
        <v>210048.299999999</v>
      </c>
      <c r="AX222" s="29" t="s">
        <v>701</v>
      </c>
      <c r="AY222" s="29"/>
      <c r="AZ222" s="25"/>
      <c r="BA222">
        <f t="shared" si="46"/>
        <v>2295</v>
      </c>
      <c r="BB222" s="115" t="s">
        <v>6983</v>
      </c>
      <c r="BC222" s="105">
        <f t="shared" si="38"/>
        <v>1166.9349999999945</v>
      </c>
      <c r="BD222" s="116">
        <f t="shared" si="39"/>
        <v>43313</v>
      </c>
      <c r="BE222" s="141" t="s">
        <v>8477</v>
      </c>
      <c r="BF222">
        <f>MATCH(BE222,'Cat-4'!$A:$A,0)</f>
        <v>722</v>
      </c>
      <c r="BG222">
        <f>MATCH(BD222,'Cat-4'!$1:$1,0)</f>
        <v>80</v>
      </c>
      <c r="BH222">
        <f>INDEX('Cat-4'!$1:$1048576,'NSS + ACT'!BF222,'NSS + ACT'!BG222)</f>
        <v>111.2</v>
      </c>
      <c r="BI222">
        <f>MATCH($BI$1,'Cat-4'!$1:$1,0)</f>
        <v>153</v>
      </c>
      <c r="BJ222">
        <f>INDEX('Cat-4'!$1:$1048576,'NSS + ACT'!BF222,'NSS + ACT'!BI222)</f>
        <v>130.80000000000001</v>
      </c>
      <c r="BK222" s="126">
        <f t="shared" si="40"/>
        <v>1.1762589928057554</v>
      </c>
      <c r="BL222">
        <f t="shared" si="41"/>
        <v>2327</v>
      </c>
      <c r="BM222" s="126">
        <f t="shared" si="42"/>
        <v>77.566666666666663</v>
      </c>
      <c r="BN222" s="126" t="s">
        <v>8785</v>
      </c>
      <c r="BO222" s="126">
        <f>MATCH(BB222,Sheet3!$D$4:$D$8,0)</f>
        <v>2</v>
      </c>
      <c r="BP222" s="126">
        <f>MATCH(BN222,Sheet3!$E$4:$H$4,0)</f>
        <v>4</v>
      </c>
      <c r="BQ222" s="132">
        <f>INDEX(Sheet3!$D$4:$H$8,'NSS + ACT'!BO222,'NSS + ACT'!BP222)</f>
        <v>0.1</v>
      </c>
      <c r="BR222" s="105">
        <f t="shared" si="43"/>
        <v>247071.20179855998</v>
      </c>
      <c r="BS222" s="162">
        <f t="shared" si="44"/>
        <v>0.1</v>
      </c>
      <c r="BT222" s="105">
        <f t="shared" si="45"/>
        <v>222364.08161870399</v>
      </c>
    </row>
    <row r="223" spans="1:72">
      <c r="A223" s="18">
        <f t="shared" si="36"/>
        <v>220</v>
      </c>
      <c r="B223" s="33"/>
      <c r="C223" s="39"/>
      <c r="D223" s="22" t="s">
        <v>227</v>
      </c>
      <c r="E223" s="22" t="s">
        <v>6701</v>
      </c>
      <c r="F223" s="113">
        <v>2</v>
      </c>
      <c r="G223" s="23" t="s">
        <v>60</v>
      </c>
      <c r="H223" s="24">
        <v>104955</v>
      </c>
      <c r="I223" s="30"/>
      <c r="J223" s="101">
        <v>209910</v>
      </c>
      <c r="K223" s="23">
        <v>39241090</v>
      </c>
      <c r="L223" s="26">
        <v>0.15</v>
      </c>
      <c r="M223" s="23"/>
      <c r="N223" s="49"/>
      <c r="O223" s="38"/>
      <c r="P223" s="26">
        <v>0.1</v>
      </c>
      <c r="Q223" s="38"/>
      <c r="R223" s="26">
        <v>0.18</v>
      </c>
      <c r="S223" s="23" t="s">
        <v>6653</v>
      </c>
      <c r="T223" s="94">
        <v>31486.5</v>
      </c>
      <c r="U223" s="94">
        <v>0</v>
      </c>
      <c r="V223" s="94">
        <v>3148.65</v>
      </c>
      <c r="W223" s="94">
        <v>44018.127</v>
      </c>
      <c r="X223" s="52">
        <v>78653.277000000002</v>
      </c>
      <c r="Y223" s="23" t="s">
        <v>6636</v>
      </c>
      <c r="Z223" s="23" t="s">
        <v>6702</v>
      </c>
      <c r="AA223" s="23" t="s">
        <v>6702</v>
      </c>
      <c r="AB223" s="33">
        <v>291603490673</v>
      </c>
      <c r="AC223" s="23" t="s">
        <v>1993</v>
      </c>
      <c r="AD223" s="48">
        <v>42601</v>
      </c>
      <c r="AE223" s="39">
        <v>42576</v>
      </c>
      <c r="AF223" s="33" t="e">
        <v>#N/A</v>
      </c>
      <c r="AG223" s="23" t="e">
        <v>#N/A</v>
      </c>
      <c r="AH223" s="39" t="e">
        <v>#N/A</v>
      </c>
      <c r="AI223" s="23" t="s">
        <v>51</v>
      </c>
      <c r="AJ223" s="65"/>
      <c r="AK223" s="57"/>
      <c r="AL223" s="56"/>
      <c r="AM223" s="52"/>
      <c r="AN223" s="23"/>
      <c r="AO223" s="38"/>
      <c r="AP223" s="23">
        <v>2000</v>
      </c>
      <c r="AQ223" s="23" t="s">
        <v>64</v>
      </c>
      <c r="AR223" s="23" t="s">
        <v>6703</v>
      </c>
      <c r="AS223" s="95" t="s">
        <v>53</v>
      </c>
      <c r="AT223" s="23" t="s">
        <v>519</v>
      </c>
      <c r="AU223" s="23">
        <v>623086</v>
      </c>
      <c r="AV223" s="99">
        <v>2</v>
      </c>
      <c r="AW223" s="101">
        <v>209910</v>
      </c>
      <c r="AX223" s="29" t="s">
        <v>6494</v>
      </c>
      <c r="AY223" s="29"/>
      <c r="AZ223" s="21"/>
      <c r="BA223">
        <f t="shared" si="46"/>
        <v>3062</v>
      </c>
      <c r="BB223" s="115" t="s">
        <v>6983</v>
      </c>
      <c r="BC223" s="105">
        <f t="shared" si="38"/>
        <v>104955</v>
      </c>
      <c r="BD223" s="116">
        <f t="shared" si="39"/>
        <v>42552</v>
      </c>
      <c r="BE223" s="141" t="s">
        <v>8477</v>
      </c>
      <c r="BF223">
        <f>MATCH(BE223,'Cat-4'!$A:$A,0)</f>
        <v>722</v>
      </c>
      <c r="BG223">
        <f>MATCH(BD223,'Cat-4'!$1:$1,0)</f>
        <v>55</v>
      </c>
      <c r="BH223">
        <f>INDEX('Cat-4'!$1:$1048576,'NSS + ACT'!BF223,'NSS + ACT'!BG223)</f>
        <v>107.8</v>
      </c>
      <c r="BI223">
        <f>MATCH($BI$1,'Cat-4'!$1:$1,0)</f>
        <v>153</v>
      </c>
      <c r="BJ223">
        <f>INDEX('Cat-4'!$1:$1048576,'NSS + ACT'!BF223,'NSS + ACT'!BI223)</f>
        <v>130.80000000000001</v>
      </c>
      <c r="BK223" s="126">
        <f t="shared" si="40"/>
        <v>1.2133580705009277</v>
      </c>
      <c r="BL223">
        <f t="shared" si="41"/>
        <v>3088</v>
      </c>
      <c r="BM223" s="126">
        <f t="shared" si="42"/>
        <v>102.93333333333334</v>
      </c>
      <c r="BN223" s="126" t="s">
        <v>8785</v>
      </c>
      <c r="BO223" s="126">
        <f>MATCH(BB223,Sheet3!$D$4:$D$8,0)</f>
        <v>2</v>
      </c>
      <c r="BP223" s="126">
        <f>MATCH(BN223,Sheet3!$E$4:$H$4,0)</f>
        <v>4</v>
      </c>
      <c r="BQ223" s="132">
        <f>INDEX(Sheet3!$D$4:$H$8,'NSS + ACT'!BO223,'NSS + ACT'!BP223)</f>
        <v>0.1</v>
      </c>
      <c r="BR223" s="105">
        <f t="shared" si="43"/>
        <v>254695.99257884972</v>
      </c>
      <c r="BS223" s="162">
        <f t="shared" si="44"/>
        <v>0.1</v>
      </c>
      <c r="BT223" s="105">
        <f t="shared" si="45"/>
        <v>229226.39332096477</v>
      </c>
    </row>
    <row r="224" spans="1:72">
      <c r="A224" s="18">
        <f t="shared" si="36"/>
        <v>221</v>
      </c>
      <c r="B224" s="61">
        <v>171800717303</v>
      </c>
      <c r="C224" s="39">
        <v>43179</v>
      </c>
      <c r="D224" s="22" t="s">
        <v>752</v>
      </c>
      <c r="E224" s="22" t="s">
        <v>758</v>
      </c>
      <c r="F224" s="110">
        <v>60</v>
      </c>
      <c r="G224" s="23" t="s">
        <v>49</v>
      </c>
      <c r="H224" s="52">
        <v>3477.9</v>
      </c>
      <c r="I224" s="30"/>
      <c r="J224" s="109">
        <v>208674</v>
      </c>
      <c r="K224" s="23">
        <v>84219900</v>
      </c>
      <c r="L224" s="26">
        <v>0.1</v>
      </c>
      <c r="M224" s="40">
        <v>0</v>
      </c>
      <c r="N224" s="62">
        <v>0</v>
      </c>
      <c r="O224" s="52">
        <v>0</v>
      </c>
      <c r="P224" s="26">
        <v>0.1</v>
      </c>
      <c r="Q224" s="52">
        <v>0</v>
      </c>
      <c r="R224" s="63">
        <v>0.18</v>
      </c>
      <c r="S224" s="23" t="s">
        <v>754</v>
      </c>
      <c r="T224" s="52">
        <v>20867.400000000001</v>
      </c>
      <c r="U224" s="52">
        <v>0</v>
      </c>
      <c r="V224" s="52">
        <v>2086.7400000000002</v>
      </c>
      <c r="W224" s="52">
        <v>41693.065199999997</v>
      </c>
      <c r="X224" s="52">
        <v>64647.205199999997</v>
      </c>
      <c r="Y224" s="23" t="s">
        <v>697</v>
      </c>
      <c r="Z224" s="23" t="s">
        <v>759</v>
      </c>
      <c r="AA224" s="23" t="s">
        <v>760</v>
      </c>
      <c r="AB224" s="33" t="e">
        <v>#N/A</v>
      </c>
      <c r="AC224" s="33" t="e">
        <v>#N/A</v>
      </c>
      <c r="AD224" s="48" t="e">
        <v>#N/A</v>
      </c>
      <c r="AE224" s="39">
        <v>43080</v>
      </c>
      <c r="AF224" s="53">
        <v>171800717303</v>
      </c>
      <c r="AG224" s="53" t="s">
        <v>757</v>
      </c>
      <c r="AH224" s="39">
        <v>43179</v>
      </c>
      <c r="AI224" s="23" t="s">
        <v>385</v>
      </c>
      <c r="AJ224" s="54"/>
      <c r="AK224" s="55"/>
      <c r="AL224" s="56"/>
      <c r="AM224" s="57"/>
      <c r="AN224" s="33"/>
      <c r="AO224" s="48"/>
      <c r="AP224" s="23">
        <v>2000</v>
      </c>
      <c r="AQ224" s="23" t="s">
        <v>52</v>
      </c>
      <c r="AR224" s="23" t="s">
        <v>760</v>
      </c>
      <c r="AS224" s="38" t="s">
        <v>53</v>
      </c>
      <c r="AT224" s="23"/>
      <c r="AU224" s="64">
        <v>30120317</v>
      </c>
      <c r="AV224" s="99">
        <v>60</v>
      </c>
      <c r="AW224" s="102">
        <v>208674</v>
      </c>
      <c r="AX224" s="29" t="s">
        <v>701</v>
      </c>
      <c r="AY224" s="29"/>
      <c r="AZ224" s="25" t="s">
        <v>702</v>
      </c>
      <c r="BA224">
        <f t="shared" si="46"/>
        <v>2558</v>
      </c>
      <c r="BB224" s="115" t="s">
        <v>6983</v>
      </c>
      <c r="BC224" s="105">
        <f t="shared" si="38"/>
        <v>3477.9</v>
      </c>
      <c r="BD224" s="116">
        <f t="shared" si="39"/>
        <v>43070</v>
      </c>
      <c r="BE224" s="141" t="s">
        <v>8477</v>
      </c>
      <c r="BF224">
        <f>MATCH(BE224,'Cat-4'!$A:$A,0)</f>
        <v>722</v>
      </c>
      <c r="BG224">
        <f>MATCH(BD224,'Cat-4'!$1:$1,0)</f>
        <v>72</v>
      </c>
      <c r="BH224">
        <f>INDEX('Cat-4'!$1:$1048576,'NSS + ACT'!BF224,'NSS + ACT'!BG224)</f>
        <v>108.9</v>
      </c>
      <c r="BI224">
        <f>MATCH($BI$1,'Cat-4'!$1:$1,0)</f>
        <v>153</v>
      </c>
      <c r="BJ224">
        <f>INDEX('Cat-4'!$1:$1048576,'NSS + ACT'!BF224,'NSS + ACT'!BI224)</f>
        <v>130.80000000000001</v>
      </c>
      <c r="BK224" s="126">
        <f t="shared" si="40"/>
        <v>1.2011019283746558</v>
      </c>
      <c r="BL224">
        <f t="shared" si="41"/>
        <v>2570</v>
      </c>
      <c r="BM224" s="126">
        <f t="shared" si="42"/>
        <v>85.666666666666671</v>
      </c>
      <c r="BN224" s="126" t="s">
        <v>8785</v>
      </c>
      <c r="BO224" s="126">
        <f>MATCH(BB224,Sheet3!$D$4:$D$8,0)</f>
        <v>2</v>
      </c>
      <c r="BP224" s="126">
        <f>MATCH(BN224,Sheet3!$E$4:$H$4,0)</f>
        <v>4</v>
      </c>
      <c r="BQ224" s="132">
        <f>INDEX(Sheet3!$D$4:$H$8,'NSS + ACT'!BO224,'NSS + ACT'!BP224)</f>
        <v>0.1</v>
      </c>
      <c r="BR224" s="105">
        <f t="shared" si="43"/>
        <v>250638.74380165292</v>
      </c>
      <c r="BS224" s="162">
        <f t="shared" si="44"/>
        <v>0.1</v>
      </c>
      <c r="BT224" s="105">
        <f t="shared" si="45"/>
        <v>225574.86942148765</v>
      </c>
    </row>
    <row r="225" spans="1:72">
      <c r="A225" s="18">
        <f t="shared" si="36"/>
        <v>222</v>
      </c>
      <c r="B225" s="33"/>
      <c r="C225" s="39"/>
      <c r="D225" s="22" t="s">
        <v>462</v>
      </c>
      <c r="E225" s="22" t="s">
        <v>6765</v>
      </c>
      <c r="F225" s="113">
        <v>1</v>
      </c>
      <c r="G225" s="23" t="s">
        <v>49</v>
      </c>
      <c r="H225" s="24">
        <v>207526.91</v>
      </c>
      <c r="I225" s="30"/>
      <c r="J225" s="101">
        <v>207526.91</v>
      </c>
      <c r="K225" s="23">
        <v>90329000</v>
      </c>
      <c r="L225" s="26">
        <v>7.4999999999999997E-2</v>
      </c>
      <c r="M225" s="23"/>
      <c r="N225" s="49"/>
      <c r="O225" s="38"/>
      <c r="P225" s="26">
        <v>0.1</v>
      </c>
      <c r="Q225" s="38"/>
      <c r="R225" s="26">
        <v>0.18</v>
      </c>
      <c r="S225" s="23" t="s">
        <v>5931</v>
      </c>
      <c r="T225" s="94">
        <v>15564.518249999999</v>
      </c>
      <c r="U225" s="94">
        <v>0</v>
      </c>
      <c r="V225" s="94">
        <v>1556.4518250000001</v>
      </c>
      <c r="W225" s="94">
        <v>40436.6184135</v>
      </c>
      <c r="X225" s="52">
        <v>57557.588488499998</v>
      </c>
      <c r="Y225" s="23" t="s">
        <v>6636</v>
      </c>
      <c r="Z225" s="23" t="s">
        <v>6766</v>
      </c>
      <c r="AA225" s="23" t="s">
        <v>6766</v>
      </c>
      <c r="AB225" s="33" t="e">
        <v>#N/A</v>
      </c>
      <c r="AC225" s="23" t="e">
        <v>#N/A</v>
      </c>
      <c r="AD225" s="48" t="e">
        <v>#N/A</v>
      </c>
      <c r="AE225" s="39">
        <v>42815</v>
      </c>
      <c r="AF225" s="33">
        <v>171700744132</v>
      </c>
      <c r="AG225" s="23" t="s">
        <v>3771</v>
      </c>
      <c r="AH225" s="39">
        <v>42823</v>
      </c>
      <c r="AI225" s="23" t="s">
        <v>385</v>
      </c>
      <c r="AJ225" s="65"/>
      <c r="AK225" s="57"/>
      <c r="AL225" s="56"/>
      <c r="AM225" s="52"/>
      <c r="AN225" s="23"/>
      <c r="AO225" s="38"/>
      <c r="AP225" s="23">
        <v>2000</v>
      </c>
      <c r="AQ225" s="23" t="s">
        <v>64</v>
      </c>
      <c r="AR225" s="23" t="s">
        <v>6767</v>
      </c>
      <c r="AS225" s="95" t="s">
        <v>53</v>
      </c>
      <c r="AT225" s="23" t="s">
        <v>522</v>
      </c>
      <c r="AU225" s="23">
        <v>1007462052</v>
      </c>
      <c r="AV225" s="99">
        <v>1</v>
      </c>
      <c r="AW225" s="101">
        <v>207526.91</v>
      </c>
      <c r="AX225" s="29" t="s">
        <v>6494</v>
      </c>
      <c r="AY225" s="29"/>
      <c r="AZ225" s="21"/>
      <c r="BA225">
        <f t="shared" si="46"/>
        <v>2823</v>
      </c>
      <c r="BB225" s="115" t="s">
        <v>6985</v>
      </c>
      <c r="BC225" s="105">
        <f t="shared" si="38"/>
        <v>207526.91</v>
      </c>
      <c r="BD225" s="116">
        <f t="shared" si="39"/>
        <v>42795</v>
      </c>
      <c r="BE225" s="141" t="s">
        <v>8312</v>
      </c>
      <c r="BF225">
        <f>MATCH(BE225,'Cat-4'!$A:$A,0)</f>
        <v>639</v>
      </c>
      <c r="BG225">
        <f>MATCH(BD225,'Cat-4'!$1:$1,0)</f>
        <v>63</v>
      </c>
      <c r="BH225">
        <f>INDEX('Cat-4'!$1:$1048576,'NSS + ACT'!BF225,'NSS + ACT'!BG225)</f>
        <v>108</v>
      </c>
      <c r="BI225">
        <f>MATCH($BI$1,'Cat-4'!$1:$1,0)</f>
        <v>153</v>
      </c>
      <c r="BJ225">
        <f>INDEX('Cat-4'!$1:$1048576,'NSS + ACT'!BF225,'NSS + ACT'!BI225)</f>
        <v>121.7</v>
      </c>
      <c r="BK225" s="126">
        <f t="shared" si="40"/>
        <v>1.1268518518518518</v>
      </c>
      <c r="BL225">
        <f t="shared" si="41"/>
        <v>2845</v>
      </c>
      <c r="BM225" s="126">
        <f t="shared" si="42"/>
        <v>94.833333333333329</v>
      </c>
      <c r="BN225" s="126" t="s">
        <v>8785</v>
      </c>
      <c r="BO225" s="126">
        <f>MATCH(BB225,Sheet3!$D$4:$D$8,0)</f>
        <v>5</v>
      </c>
      <c r="BP225" s="126">
        <f>MATCH(BN225,Sheet3!$E$4:$H$4,0)</f>
        <v>4</v>
      </c>
      <c r="BQ225" s="132">
        <f>INDEX(Sheet3!$D$4:$H$8,'NSS + ACT'!BO225,'NSS + ACT'!BP225)</f>
        <v>0.4</v>
      </c>
      <c r="BR225" s="105">
        <f t="shared" si="43"/>
        <v>233852.08284259259</v>
      </c>
      <c r="BS225" s="162">
        <f t="shared" si="44"/>
        <v>0.4</v>
      </c>
      <c r="BT225" s="105">
        <f t="shared" si="45"/>
        <v>140311.24970555556</v>
      </c>
    </row>
    <row r="226" spans="1:72">
      <c r="A226" s="18">
        <f t="shared" si="36"/>
        <v>223</v>
      </c>
      <c r="B226" s="33">
        <v>292213660583</v>
      </c>
      <c r="C226" s="39">
        <v>44925</v>
      </c>
      <c r="D226" s="22" t="s">
        <v>527</v>
      </c>
      <c r="E226" s="22" t="s">
        <v>4969</v>
      </c>
      <c r="F226" s="110">
        <v>100</v>
      </c>
      <c r="G226" s="23" t="s">
        <v>49</v>
      </c>
      <c r="H226" s="58">
        <v>2055</v>
      </c>
      <c r="I226" s="30"/>
      <c r="J226" s="101">
        <v>205500</v>
      </c>
      <c r="K226" s="33">
        <v>68069000</v>
      </c>
      <c r="L226" s="26">
        <v>0.1</v>
      </c>
      <c r="M226" s="40">
        <v>0</v>
      </c>
      <c r="N226" s="40">
        <v>0</v>
      </c>
      <c r="O226" s="35">
        <v>0</v>
      </c>
      <c r="P226" s="63">
        <v>0.1</v>
      </c>
      <c r="Q226" s="52">
        <v>0</v>
      </c>
      <c r="R226" s="63">
        <v>0.18</v>
      </c>
      <c r="S226" s="23" t="s">
        <v>4957</v>
      </c>
      <c r="T226" s="52">
        <v>20550</v>
      </c>
      <c r="U226" s="52">
        <v>0</v>
      </c>
      <c r="V226" s="52">
        <v>2055</v>
      </c>
      <c r="W226" s="52">
        <v>41058.9</v>
      </c>
      <c r="X226" s="52">
        <v>63663.9</v>
      </c>
      <c r="Y226" s="23" t="s">
        <v>4903</v>
      </c>
      <c r="Z226" s="23" t="s">
        <v>4970</v>
      </c>
      <c r="AA226" s="23" t="s">
        <v>4971</v>
      </c>
      <c r="AB226" s="33">
        <v>292213660583</v>
      </c>
      <c r="AC226" s="33" t="s">
        <v>4972</v>
      </c>
      <c r="AD226" s="48">
        <v>44925</v>
      </c>
      <c r="AE226" s="39">
        <v>44924</v>
      </c>
      <c r="AF226" s="53" t="e">
        <v>#N/A</v>
      </c>
      <c r="AG226" s="53" t="e">
        <v>#N/A</v>
      </c>
      <c r="AH226" s="39" t="e">
        <v>#N/A</v>
      </c>
      <c r="AI226" s="23" t="s">
        <v>51</v>
      </c>
      <c r="AJ226" s="54"/>
      <c r="AK226" s="55"/>
      <c r="AL226" s="56"/>
      <c r="AM226" s="57"/>
      <c r="AN226" s="33"/>
      <c r="AO226" s="48"/>
      <c r="AP226" s="23">
        <v>2000</v>
      </c>
      <c r="AQ226" s="23" t="s">
        <v>52</v>
      </c>
      <c r="AR226" s="23" t="s">
        <v>4971</v>
      </c>
      <c r="AS226" s="38" t="s">
        <v>518</v>
      </c>
      <c r="AT226" s="23"/>
      <c r="AU226" s="23">
        <v>9191001892</v>
      </c>
      <c r="AV226" s="99">
        <v>100</v>
      </c>
      <c r="AW226" s="101">
        <v>205500</v>
      </c>
      <c r="AX226" s="29" t="s">
        <v>4770</v>
      </c>
      <c r="AY226" s="29"/>
      <c r="AZ226" s="30" t="s">
        <v>702</v>
      </c>
      <c r="BA226">
        <f t="shared" si="46"/>
        <v>714</v>
      </c>
      <c r="BB226" s="115" t="s">
        <v>6983</v>
      </c>
      <c r="BC226" s="105">
        <f t="shared" si="38"/>
        <v>2055</v>
      </c>
      <c r="BD226" s="116">
        <f t="shared" si="39"/>
        <v>44896</v>
      </c>
      <c r="BE226" s="141" t="s">
        <v>8477</v>
      </c>
      <c r="BF226">
        <f>MATCH(BE226,'Cat-4'!$A:$A,0)</f>
        <v>722</v>
      </c>
      <c r="BG226">
        <f>MATCH(BD226,'Cat-4'!$1:$1,0)</f>
        <v>132</v>
      </c>
      <c r="BH226">
        <f>INDEX('Cat-4'!$1:$1048576,'NSS + ACT'!BF226,'NSS + ACT'!BG226)</f>
        <v>126.3</v>
      </c>
      <c r="BI226">
        <f>MATCH($BI$1,'Cat-4'!$1:$1,0)</f>
        <v>153</v>
      </c>
      <c r="BJ226">
        <f>INDEX('Cat-4'!$1:$1048576,'NSS + ACT'!BF226,'NSS + ACT'!BI226)</f>
        <v>130.80000000000001</v>
      </c>
      <c r="BK226" s="126">
        <f t="shared" si="40"/>
        <v>1.0356294536817103</v>
      </c>
      <c r="BL226">
        <f t="shared" si="41"/>
        <v>744</v>
      </c>
      <c r="BM226" s="126">
        <f t="shared" si="42"/>
        <v>24.8</v>
      </c>
      <c r="BN226" s="126" t="s">
        <v>8785</v>
      </c>
      <c r="BO226" s="126">
        <f>MATCH(BB226,Sheet3!$D$4:$D$8,0)</f>
        <v>2</v>
      </c>
      <c r="BP226" s="126">
        <f>MATCH(BN226,Sheet3!$E$4:$H$4,0)</f>
        <v>4</v>
      </c>
      <c r="BQ226" s="132">
        <f>INDEX(Sheet3!$D$4:$H$8,'NSS + ACT'!BO226,'NSS + ACT'!BP226)</f>
        <v>0.1</v>
      </c>
      <c r="BR226" s="105">
        <f t="shared" si="43"/>
        <v>212821.85273159147</v>
      </c>
      <c r="BS226" s="162">
        <f t="shared" si="44"/>
        <v>0.1</v>
      </c>
      <c r="BT226" s="105">
        <f t="shared" si="45"/>
        <v>191539.66745843232</v>
      </c>
    </row>
    <row r="227" spans="1:72">
      <c r="A227" s="18">
        <f t="shared" si="36"/>
        <v>224</v>
      </c>
      <c r="B227" s="19">
        <v>172002469796</v>
      </c>
      <c r="C227" s="45"/>
      <c r="D227" s="21" t="s">
        <v>425</v>
      </c>
      <c r="E227" s="22" t="s">
        <v>6997</v>
      </c>
      <c r="F227" s="107">
        <v>16</v>
      </c>
      <c r="G227" s="23" t="s">
        <v>60</v>
      </c>
      <c r="H227" s="24">
        <v>12906.005625</v>
      </c>
      <c r="I227" s="24">
        <v>12906.005625</v>
      </c>
      <c r="J227" s="100">
        <v>219402.09562499999</v>
      </c>
      <c r="K227" s="23"/>
      <c r="L227" s="26"/>
      <c r="M227" s="21"/>
      <c r="N227" s="27"/>
      <c r="O227" s="21"/>
      <c r="P227" s="28"/>
      <c r="Q227" s="21"/>
      <c r="R227" s="37">
        <v>0.18</v>
      </c>
      <c r="S227" s="37" t="s">
        <v>67</v>
      </c>
      <c r="T227" s="30">
        <v>0</v>
      </c>
      <c r="U227" s="30"/>
      <c r="V227" s="30">
        <v>0</v>
      </c>
      <c r="W227" s="30">
        <v>39492.377212499996</v>
      </c>
      <c r="X227" s="30">
        <v>39492.377212499996</v>
      </c>
      <c r="Y227" s="29" t="s">
        <v>381</v>
      </c>
      <c r="Z227" s="29" t="s">
        <v>438</v>
      </c>
      <c r="AA227" s="29" t="s">
        <v>439</v>
      </c>
      <c r="AB227" s="19" t="e">
        <v>#N/A</v>
      </c>
      <c r="AC227" s="29" t="e">
        <v>#N/A</v>
      </c>
      <c r="AD227" s="31" t="e">
        <v>#N/A</v>
      </c>
      <c r="AE227" s="31">
        <v>44132</v>
      </c>
      <c r="AF227" s="19">
        <v>172002469796</v>
      </c>
      <c r="AG227" s="29" t="s">
        <v>428</v>
      </c>
      <c r="AH227" s="31">
        <v>44159</v>
      </c>
      <c r="AI227" s="29" t="s">
        <v>385</v>
      </c>
      <c r="AJ227" s="46"/>
      <c r="AK227" s="30"/>
      <c r="AL227" s="47"/>
      <c r="AM227" s="46"/>
      <c r="AN227" s="29"/>
      <c r="AO227" s="31"/>
      <c r="AP227" s="19">
        <v>2000</v>
      </c>
      <c r="AQ227" s="29" t="s">
        <v>52</v>
      </c>
      <c r="AR227" s="29" t="s">
        <v>439</v>
      </c>
      <c r="AS227" s="29" t="s">
        <v>53</v>
      </c>
      <c r="AT227" s="29" t="s">
        <v>54</v>
      </c>
      <c r="AU227" s="29">
        <v>2020206683</v>
      </c>
      <c r="AV227" s="99">
        <v>16</v>
      </c>
      <c r="AW227" s="99">
        <v>205108.07</v>
      </c>
      <c r="AX227" s="29" t="s">
        <v>387</v>
      </c>
      <c r="AY227" s="29" t="s">
        <v>691</v>
      </c>
      <c r="AZ227" s="21"/>
      <c r="BA227">
        <f t="shared" si="46"/>
        <v>1506</v>
      </c>
      <c r="BB227" s="115" t="s">
        <v>6983</v>
      </c>
      <c r="BC227" s="105">
        <f t="shared" si="38"/>
        <v>12819.254375</v>
      </c>
      <c r="BD227" s="116">
        <f t="shared" si="39"/>
        <v>44105</v>
      </c>
      <c r="BE227" s="141" t="s">
        <v>8477</v>
      </c>
      <c r="BF227">
        <f>MATCH(BE227,'Cat-4'!$A:$A,0)</f>
        <v>722</v>
      </c>
      <c r="BG227">
        <f>MATCH(BD227,'Cat-4'!$1:$1,0)</f>
        <v>106</v>
      </c>
      <c r="BH227">
        <f>INDEX('Cat-4'!$1:$1048576,'NSS + ACT'!BF227,'NSS + ACT'!BG227)</f>
        <v>114.2</v>
      </c>
      <c r="BI227">
        <f>MATCH($BI$1,'Cat-4'!$1:$1,0)</f>
        <v>153</v>
      </c>
      <c r="BJ227">
        <f>INDEX('Cat-4'!$1:$1048576,'NSS + ACT'!BF227,'NSS + ACT'!BI227)</f>
        <v>130.80000000000001</v>
      </c>
      <c r="BK227" s="126">
        <f t="shared" si="40"/>
        <v>1.1453590192644485</v>
      </c>
      <c r="BL227">
        <f t="shared" si="41"/>
        <v>1535</v>
      </c>
      <c r="BM227" s="126">
        <f t="shared" si="42"/>
        <v>51.166666666666664</v>
      </c>
      <c r="BN227" s="126" t="s">
        <v>8785</v>
      </c>
      <c r="BO227" s="126">
        <f>MATCH(BB227,Sheet3!$D$4:$D$8,0)</f>
        <v>2</v>
      </c>
      <c r="BP227" s="126">
        <f>MATCH(BN227,Sheet3!$E$4:$H$4,0)</f>
        <v>4</v>
      </c>
      <c r="BQ227" s="132">
        <f>INDEX(Sheet3!$D$4:$H$8,'NSS + ACT'!BO227,'NSS + ACT'!BP227)</f>
        <v>0.1</v>
      </c>
      <c r="BR227" s="105">
        <f t="shared" si="43"/>
        <v>234922.37789842385</v>
      </c>
      <c r="BS227" s="162">
        <f t="shared" si="44"/>
        <v>0.1</v>
      </c>
      <c r="BT227" s="105">
        <f t="shared" si="45"/>
        <v>211430.14010858146</v>
      </c>
    </row>
    <row r="228" spans="1:72">
      <c r="A228" s="18">
        <f t="shared" si="36"/>
        <v>225</v>
      </c>
      <c r="B228" s="61">
        <v>292101439302</v>
      </c>
      <c r="C228" s="39">
        <v>44239</v>
      </c>
      <c r="D228" s="22" t="s">
        <v>252</v>
      </c>
      <c r="E228" s="22" t="s">
        <v>2888</v>
      </c>
      <c r="F228" s="110">
        <v>3</v>
      </c>
      <c r="G228" s="23" t="s">
        <v>119</v>
      </c>
      <c r="H228" s="52">
        <v>68287.299999999668</v>
      </c>
      <c r="I228" s="30"/>
      <c r="J228" s="109">
        <v>204861.899999999</v>
      </c>
      <c r="K228" s="23">
        <v>90269000</v>
      </c>
      <c r="L228" s="26">
        <v>0</v>
      </c>
      <c r="M228" s="40">
        <v>0</v>
      </c>
      <c r="N228" s="62">
        <v>0</v>
      </c>
      <c r="O228" s="52">
        <v>0</v>
      </c>
      <c r="P228" s="66">
        <v>0</v>
      </c>
      <c r="Q228" s="52">
        <v>0</v>
      </c>
      <c r="R228" s="63">
        <v>0.18</v>
      </c>
      <c r="S228" s="23" t="s">
        <v>2881</v>
      </c>
      <c r="T228" s="52">
        <v>0</v>
      </c>
      <c r="U228" s="52">
        <v>0</v>
      </c>
      <c r="V228" s="52">
        <v>0</v>
      </c>
      <c r="W228" s="52">
        <v>36875.141999999818</v>
      </c>
      <c r="X228" s="52">
        <v>36875.141999999818</v>
      </c>
      <c r="Y228" s="23" t="s">
        <v>2778</v>
      </c>
      <c r="Z228" s="23" t="s">
        <v>2889</v>
      </c>
      <c r="AA228" s="23" t="s">
        <v>2890</v>
      </c>
      <c r="AB228" s="33">
        <v>292101439302</v>
      </c>
      <c r="AC228" s="33" t="s">
        <v>2891</v>
      </c>
      <c r="AD228" s="48">
        <v>44239</v>
      </c>
      <c r="AE228" s="39">
        <v>44236</v>
      </c>
      <c r="AF228" s="53" t="e">
        <v>#N/A</v>
      </c>
      <c r="AG228" s="53" t="e">
        <v>#N/A</v>
      </c>
      <c r="AH228" s="39" t="e">
        <v>#N/A</v>
      </c>
      <c r="AI228" s="23" t="s">
        <v>51</v>
      </c>
      <c r="AJ228" s="54"/>
      <c r="AK228" s="55"/>
      <c r="AL228" s="56"/>
      <c r="AM228" s="57"/>
      <c r="AN228" s="33"/>
      <c r="AO228" s="48"/>
      <c r="AP228" s="23">
        <v>2000</v>
      </c>
      <c r="AQ228" s="23" t="s">
        <v>52</v>
      </c>
      <c r="AR228" s="23" t="s">
        <v>2890</v>
      </c>
      <c r="AS228" s="38" t="s">
        <v>53</v>
      </c>
      <c r="AT228" s="23" t="s">
        <v>519</v>
      </c>
      <c r="AU228" s="64">
        <v>6031875114</v>
      </c>
      <c r="AV228" s="99">
        <v>3</v>
      </c>
      <c r="AW228" s="102">
        <v>204861.899999999</v>
      </c>
      <c r="AX228" s="29" t="s">
        <v>701</v>
      </c>
      <c r="AY228" s="29"/>
      <c r="AZ228" s="25" t="s">
        <v>2782</v>
      </c>
      <c r="BA228">
        <f t="shared" si="46"/>
        <v>1402</v>
      </c>
      <c r="BB228" s="115" t="s">
        <v>6985</v>
      </c>
      <c r="BC228" s="105">
        <f t="shared" si="38"/>
        <v>68287.299999999668</v>
      </c>
      <c r="BD228" s="116">
        <f t="shared" si="39"/>
        <v>44228</v>
      </c>
      <c r="BE228" s="141" t="s">
        <v>8312</v>
      </c>
      <c r="BF228">
        <f>MATCH(BE228,'Cat-4'!$A:$A,0)</f>
        <v>639</v>
      </c>
      <c r="BG228">
        <f>MATCH(BD228,'Cat-4'!$1:$1,0)</f>
        <v>110</v>
      </c>
      <c r="BH228">
        <f>INDEX('Cat-4'!$1:$1048576,'NSS + ACT'!BF228,'NSS + ACT'!BG228)</f>
        <v>111.1</v>
      </c>
      <c r="BI228">
        <f>MATCH($BI$1,'Cat-4'!$1:$1,0)</f>
        <v>153</v>
      </c>
      <c r="BJ228">
        <f>INDEX('Cat-4'!$1:$1048576,'NSS + ACT'!BF228,'NSS + ACT'!BI228)</f>
        <v>121.7</v>
      </c>
      <c r="BK228" s="126">
        <f t="shared" si="40"/>
        <v>1.0954095409540956</v>
      </c>
      <c r="BL228">
        <f t="shared" si="41"/>
        <v>1412</v>
      </c>
      <c r="BM228" s="126">
        <f t="shared" si="42"/>
        <v>47.06666666666667</v>
      </c>
      <c r="BN228" s="126" t="s">
        <v>8785</v>
      </c>
      <c r="BO228" s="126">
        <f>MATCH(BB228,Sheet3!$D$4:$D$8,0)</f>
        <v>5</v>
      </c>
      <c r="BP228" s="126">
        <f>MATCH(BN228,Sheet3!$E$4:$H$4,0)</f>
        <v>4</v>
      </c>
      <c r="BQ228" s="132">
        <f>INDEX(Sheet3!$D$4:$H$8,'NSS + ACT'!BO228,'NSS + ACT'!BP228)</f>
        <v>0.4</v>
      </c>
      <c r="BR228" s="105">
        <f t="shared" si="43"/>
        <v>224407.67983798275</v>
      </c>
      <c r="BS228" s="162">
        <f t="shared" si="44"/>
        <v>0.4</v>
      </c>
      <c r="BT228" s="105">
        <f t="shared" si="45"/>
        <v>134644.60790278963</v>
      </c>
    </row>
    <row r="229" spans="1:72">
      <c r="A229" s="18">
        <f t="shared" si="36"/>
        <v>226</v>
      </c>
      <c r="B229" s="61">
        <v>292007003105</v>
      </c>
      <c r="C229" s="39">
        <v>44088</v>
      </c>
      <c r="D229" s="22" t="s">
        <v>113</v>
      </c>
      <c r="E229" s="22" t="s">
        <v>3045</v>
      </c>
      <c r="F229" s="110">
        <v>6</v>
      </c>
      <c r="G229" s="23" t="s">
        <v>119</v>
      </c>
      <c r="H229" s="52">
        <v>34107.33</v>
      </c>
      <c r="I229" s="30"/>
      <c r="J229" s="109">
        <v>204643.98</v>
      </c>
      <c r="K229" s="23">
        <v>84139190</v>
      </c>
      <c r="L229" s="26">
        <v>7.4999999999999997E-2</v>
      </c>
      <c r="M229" s="40">
        <v>0</v>
      </c>
      <c r="N229" s="62">
        <v>0</v>
      </c>
      <c r="O229" s="52">
        <v>0</v>
      </c>
      <c r="P229" s="26">
        <v>0.1</v>
      </c>
      <c r="Q229" s="52">
        <v>0</v>
      </c>
      <c r="R229" s="63">
        <v>0.18</v>
      </c>
      <c r="S229" s="23" t="s">
        <v>1797</v>
      </c>
      <c r="T229" s="52">
        <v>15348.298500000001</v>
      </c>
      <c r="U229" s="52">
        <v>0</v>
      </c>
      <c r="V229" s="52">
        <v>1534.8298500000001</v>
      </c>
      <c r="W229" s="52">
        <v>39874.879503000004</v>
      </c>
      <c r="X229" s="52">
        <v>56758.007853000003</v>
      </c>
      <c r="Y229" s="23" t="s">
        <v>2991</v>
      </c>
      <c r="Z229" s="23" t="s">
        <v>3046</v>
      </c>
      <c r="AA229" s="23" t="s">
        <v>3047</v>
      </c>
      <c r="AB229" s="33">
        <v>292007003105</v>
      </c>
      <c r="AC229" s="33" t="s">
        <v>3043</v>
      </c>
      <c r="AD229" s="48">
        <v>44088</v>
      </c>
      <c r="AE229" s="39">
        <v>44069</v>
      </c>
      <c r="AF229" s="53" t="e">
        <v>#N/A</v>
      </c>
      <c r="AG229" s="53" t="e">
        <v>#N/A</v>
      </c>
      <c r="AH229" s="39" t="e">
        <v>#N/A</v>
      </c>
      <c r="AI229" s="23" t="s">
        <v>51</v>
      </c>
      <c r="AJ229" s="54"/>
      <c r="AK229" s="55"/>
      <c r="AL229" s="56"/>
      <c r="AM229" s="57"/>
      <c r="AN229" s="33"/>
      <c r="AO229" s="48"/>
      <c r="AP229" s="23">
        <v>2000</v>
      </c>
      <c r="AQ229" s="23" t="s">
        <v>52</v>
      </c>
      <c r="AR229" s="23" t="s">
        <v>3047</v>
      </c>
      <c r="AS229" s="38" t="s">
        <v>53</v>
      </c>
      <c r="AT229" s="23"/>
      <c r="AU229" s="64" t="s">
        <v>3044</v>
      </c>
      <c r="AV229" s="99">
        <v>6</v>
      </c>
      <c r="AW229" s="102">
        <v>204643.98</v>
      </c>
      <c r="AX229" s="29" t="s">
        <v>701</v>
      </c>
      <c r="AY229" s="29"/>
      <c r="AZ229" s="25" t="s">
        <v>2995</v>
      </c>
      <c r="BA229">
        <f t="shared" si="46"/>
        <v>1569</v>
      </c>
      <c r="BB229" s="115" t="s">
        <v>6983</v>
      </c>
      <c r="BC229" s="105">
        <f t="shared" si="38"/>
        <v>34107.33</v>
      </c>
      <c r="BD229" s="116">
        <f t="shared" si="39"/>
        <v>44044</v>
      </c>
      <c r="BE229" s="141" t="s">
        <v>8477</v>
      </c>
      <c r="BF229">
        <f>MATCH(BE229,'Cat-4'!$A:$A,0)</f>
        <v>722</v>
      </c>
      <c r="BG229">
        <f>MATCH(BD229,'Cat-4'!$1:$1,0)</f>
        <v>104</v>
      </c>
      <c r="BH229">
        <f>INDEX('Cat-4'!$1:$1048576,'NSS + ACT'!BF229,'NSS + ACT'!BG229)</f>
        <v>113.6</v>
      </c>
      <c r="BI229">
        <f>MATCH($BI$1,'Cat-4'!$1:$1,0)</f>
        <v>153</v>
      </c>
      <c r="BJ229">
        <f>INDEX('Cat-4'!$1:$1048576,'NSS + ACT'!BF229,'NSS + ACT'!BI229)</f>
        <v>130.80000000000001</v>
      </c>
      <c r="BK229" s="126">
        <f t="shared" si="40"/>
        <v>1.1514084507042255</v>
      </c>
      <c r="BL229">
        <f t="shared" si="41"/>
        <v>1596</v>
      </c>
      <c r="BM229" s="126">
        <f t="shared" si="42"/>
        <v>53.2</v>
      </c>
      <c r="BN229" s="126" t="s">
        <v>8785</v>
      </c>
      <c r="BO229" s="126">
        <f>MATCH(BB229,Sheet3!$D$4:$D$8,0)</f>
        <v>2</v>
      </c>
      <c r="BP229" s="126">
        <f>MATCH(BN229,Sheet3!$E$4:$H$4,0)</f>
        <v>4</v>
      </c>
      <c r="BQ229" s="132">
        <f>INDEX(Sheet3!$D$4:$H$8,'NSS + ACT'!BO229,'NSS + ACT'!BP229)</f>
        <v>0.1</v>
      </c>
      <c r="BR229" s="105">
        <f t="shared" si="43"/>
        <v>235628.80795774653</v>
      </c>
      <c r="BS229" s="162">
        <f t="shared" si="44"/>
        <v>0.1</v>
      </c>
      <c r="BT229" s="105">
        <f t="shared" si="45"/>
        <v>212065.92716197186</v>
      </c>
    </row>
    <row r="230" spans="1:72">
      <c r="A230" s="18">
        <f t="shared" si="36"/>
        <v>227</v>
      </c>
      <c r="B230" s="61">
        <v>171801082633</v>
      </c>
      <c r="C230" s="39">
        <v>43217</v>
      </c>
      <c r="D230" s="22" t="s">
        <v>636</v>
      </c>
      <c r="E230" s="22" t="s">
        <v>1195</v>
      </c>
      <c r="F230" s="110">
        <v>4</v>
      </c>
      <c r="G230" s="23" t="s">
        <v>119</v>
      </c>
      <c r="H230" s="52">
        <v>50554.305</v>
      </c>
      <c r="I230" s="30"/>
      <c r="J230" s="109">
        <v>202217.22</v>
      </c>
      <c r="K230" s="23">
        <v>85049090</v>
      </c>
      <c r="L230" s="26">
        <v>0.15</v>
      </c>
      <c r="M230" s="40">
        <v>0</v>
      </c>
      <c r="N230" s="62">
        <v>0</v>
      </c>
      <c r="O230" s="52">
        <v>0</v>
      </c>
      <c r="P230" s="26">
        <v>0.1</v>
      </c>
      <c r="Q230" s="52">
        <v>0</v>
      </c>
      <c r="R230" s="63">
        <v>0.18</v>
      </c>
      <c r="S230" s="23" t="s">
        <v>969</v>
      </c>
      <c r="T230" s="52">
        <v>30332.582999999999</v>
      </c>
      <c r="U230" s="52">
        <v>0</v>
      </c>
      <c r="V230" s="52">
        <v>3033.2583</v>
      </c>
      <c r="W230" s="52">
        <v>42404.951033999998</v>
      </c>
      <c r="X230" s="52">
        <v>75770.792333999998</v>
      </c>
      <c r="Y230" s="23" t="s">
        <v>1160</v>
      </c>
      <c r="Z230" s="23" t="s">
        <v>1196</v>
      </c>
      <c r="AA230" s="23" t="s">
        <v>1197</v>
      </c>
      <c r="AB230" s="33" t="e">
        <v>#N/A</v>
      </c>
      <c r="AC230" s="33" t="e">
        <v>#N/A</v>
      </c>
      <c r="AD230" s="48" t="e">
        <v>#N/A</v>
      </c>
      <c r="AE230" s="39" t="e">
        <v>#N/A</v>
      </c>
      <c r="AF230" s="53">
        <v>171801082633</v>
      </c>
      <c r="AG230" s="53" t="s">
        <v>990</v>
      </c>
      <c r="AH230" s="39">
        <v>43217</v>
      </c>
      <c r="AI230" s="23" t="s">
        <v>385</v>
      </c>
      <c r="AJ230" s="54"/>
      <c r="AK230" s="55"/>
      <c r="AL230" s="56"/>
      <c r="AM230" s="57"/>
      <c r="AN230" s="33"/>
      <c r="AO230" s="48"/>
      <c r="AP230" s="23">
        <v>2000</v>
      </c>
      <c r="AQ230" s="23" t="s">
        <v>64</v>
      </c>
      <c r="AR230" s="23" t="s">
        <v>1197</v>
      </c>
      <c r="AS230" s="38" t="s">
        <v>53</v>
      </c>
      <c r="AT230" s="23" t="s">
        <v>522</v>
      </c>
      <c r="AU230" s="64">
        <v>7068019</v>
      </c>
      <c r="AV230" s="99">
        <v>4</v>
      </c>
      <c r="AW230" s="102">
        <v>202217.22</v>
      </c>
      <c r="AX230" s="29" t="s">
        <v>701</v>
      </c>
      <c r="AY230" s="29"/>
      <c r="AZ230" s="25" t="s">
        <v>1179</v>
      </c>
      <c r="BB230" s="115" t="s">
        <v>6987</v>
      </c>
      <c r="BC230" s="105">
        <f t="shared" si="38"/>
        <v>50554.305</v>
      </c>
      <c r="BD230" s="116">
        <v>43709</v>
      </c>
      <c r="BE230" s="141" t="s">
        <v>8366</v>
      </c>
      <c r="BF230">
        <f>MATCH(BE230,'Cat-4'!$A:$A,0)</f>
        <v>666</v>
      </c>
      <c r="BG230">
        <f>MATCH(BD230,'Cat-4'!$1:$1,0)</f>
        <v>93</v>
      </c>
      <c r="BH230">
        <f>INDEX('Cat-4'!$1:$1048576,'NSS + ACT'!BF230,'NSS + ACT'!BG230)</f>
        <v>110.5</v>
      </c>
      <c r="BI230">
        <f>MATCH($BI$1,'Cat-4'!$1:$1,0)</f>
        <v>153</v>
      </c>
      <c r="BJ230">
        <f>INDEX('Cat-4'!$1:$1048576,'NSS + ACT'!BF230,'NSS + ACT'!BI230)</f>
        <v>133.4</v>
      </c>
      <c r="BK230" s="126">
        <f t="shared" si="40"/>
        <v>1.207239819004525</v>
      </c>
      <c r="BL230">
        <f t="shared" si="41"/>
        <v>1931</v>
      </c>
      <c r="BM230" s="126">
        <f t="shared" si="42"/>
        <v>64.36666666666666</v>
      </c>
      <c r="BN230" s="126" t="s">
        <v>8785</v>
      </c>
      <c r="BO230" s="126">
        <f>MATCH(BB230,Sheet3!$D$4:$D$8,0)</f>
        <v>4</v>
      </c>
      <c r="BP230" s="126">
        <f>MATCH(BN230,Sheet3!$E$4:$H$4,0)</f>
        <v>4</v>
      </c>
      <c r="BQ230" s="132">
        <f>INDEX(Sheet3!$D$4:$H$8,'NSS + ACT'!BO230,'NSS + ACT'!BP230)</f>
        <v>0.2</v>
      </c>
      <c r="BR230" s="105">
        <f t="shared" si="43"/>
        <v>244124.68007239822</v>
      </c>
      <c r="BS230" s="162">
        <f t="shared" si="44"/>
        <v>0.2</v>
      </c>
      <c r="BT230" s="105">
        <f t="shared" si="45"/>
        <v>195299.74405791858</v>
      </c>
    </row>
    <row r="231" spans="1:72">
      <c r="A231" s="18">
        <f t="shared" si="36"/>
        <v>228</v>
      </c>
      <c r="B231" s="33">
        <v>291906306904</v>
      </c>
      <c r="C231" s="39">
        <v>43648</v>
      </c>
      <c r="D231" s="22" t="s">
        <v>147</v>
      </c>
      <c r="E231" s="22" t="s">
        <v>6325</v>
      </c>
      <c r="F231" s="110">
        <v>12</v>
      </c>
      <c r="G231" s="23" t="s">
        <v>49</v>
      </c>
      <c r="H231" s="52">
        <v>16814</v>
      </c>
      <c r="I231" s="30"/>
      <c r="J231" s="109">
        <v>201768</v>
      </c>
      <c r="K231" s="36">
        <v>73079990</v>
      </c>
      <c r="L231" s="26">
        <v>0.1</v>
      </c>
      <c r="M231" s="26" t="s">
        <v>1254</v>
      </c>
      <c r="N231" s="26">
        <v>0</v>
      </c>
      <c r="O231" s="60"/>
      <c r="P231" s="26">
        <v>0.1</v>
      </c>
      <c r="Q231" s="84"/>
      <c r="R231" s="26">
        <v>0.18</v>
      </c>
      <c r="S231" s="23" t="s">
        <v>1260</v>
      </c>
      <c r="T231" s="52">
        <v>20176.800000000003</v>
      </c>
      <c r="U231" s="52">
        <v>0</v>
      </c>
      <c r="V231" s="52">
        <v>2017.6800000000003</v>
      </c>
      <c r="W231" s="52">
        <v>40313.246399999996</v>
      </c>
      <c r="X231" s="52">
        <v>62507.7264</v>
      </c>
      <c r="Y231" s="23" t="s">
        <v>6223</v>
      </c>
      <c r="Z231" s="23" t="s">
        <v>6326</v>
      </c>
      <c r="AA231" s="23" t="s">
        <v>6327</v>
      </c>
      <c r="AB231" s="33">
        <v>291906306904</v>
      </c>
      <c r="AC231" s="33" t="s">
        <v>6328</v>
      </c>
      <c r="AD231" s="39">
        <v>43648</v>
      </c>
      <c r="AE231" s="39">
        <v>43644</v>
      </c>
      <c r="AF231" s="53" t="e">
        <v>#N/A</v>
      </c>
      <c r="AG231" s="53" t="e">
        <v>#N/A</v>
      </c>
      <c r="AH231" s="39" t="e">
        <v>#N/A</v>
      </c>
      <c r="AI231" s="23" t="s">
        <v>51</v>
      </c>
      <c r="AJ231" s="59"/>
      <c r="AK231" s="59"/>
      <c r="AL231" s="48"/>
      <c r="AM231" s="60"/>
      <c r="AN231" s="33"/>
      <c r="AO231" s="48"/>
      <c r="AP231" s="23">
        <v>2000</v>
      </c>
      <c r="AQ231" s="23" t="s">
        <v>52</v>
      </c>
      <c r="AR231" s="23" t="s">
        <v>6327</v>
      </c>
      <c r="AS231" s="38" t="s">
        <v>53</v>
      </c>
      <c r="AT231" s="23"/>
      <c r="AU231" s="23" t="s">
        <v>6329</v>
      </c>
      <c r="AV231" s="99">
        <v>12</v>
      </c>
      <c r="AW231" s="101">
        <v>201768</v>
      </c>
      <c r="AX231" s="29" t="s">
        <v>5711</v>
      </c>
      <c r="AY231" s="29"/>
      <c r="AZ231" s="21"/>
      <c r="BA231">
        <f>$BA$2-AE231</f>
        <v>1994</v>
      </c>
      <c r="BB231" s="115" t="s">
        <v>6983</v>
      </c>
      <c r="BC231" s="105">
        <f t="shared" si="38"/>
        <v>16814</v>
      </c>
      <c r="BD231" s="116">
        <f t="shared" si="39"/>
        <v>43617</v>
      </c>
      <c r="BE231" s="141" t="s">
        <v>8477</v>
      </c>
      <c r="BF231">
        <f>MATCH(BE231,'Cat-4'!$A:$A,0)</f>
        <v>722</v>
      </c>
      <c r="BG231">
        <f>MATCH(BD231,'Cat-4'!$1:$1,0)</f>
        <v>90</v>
      </c>
      <c r="BH231">
        <f>INDEX('Cat-4'!$1:$1048576,'NSS + ACT'!BF231,'NSS + ACT'!BG231)</f>
        <v>113.1</v>
      </c>
      <c r="BI231">
        <f>MATCH($BI$1,'Cat-4'!$1:$1,0)</f>
        <v>153</v>
      </c>
      <c r="BJ231">
        <f>INDEX('Cat-4'!$1:$1048576,'NSS + ACT'!BF231,'NSS + ACT'!BI231)</f>
        <v>130.80000000000001</v>
      </c>
      <c r="BK231" s="126">
        <f t="shared" si="40"/>
        <v>1.1564986737400531</v>
      </c>
      <c r="BL231">
        <f t="shared" si="41"/>
        <v>2023</v>
      </c>
      <c r="BM231" s="126">
        <f t="shared" si="42"/>
        <v>67.433333333333337</v>
      </c>
      <c r="BN231" s="126" t="s">
        <v>8785</v>
      </c>
      <c r="BO231" s="126">
        <f>MATCH(BB231,Sheet3!$D$4:$D$8,0)</f>
        <v>2</v>
      </c>
      <c r="BP231" s="126">
        <f>MATCH(BN231,Sheet3!$E$4:$H$4,0)</f>
        <v>4</v>
      </c>
      <c r="BQ231" s="132">
        <f>INDEX(Sheet3!$D$4:$H$8,'NSS + ACT'!BO231,'NSS + ACT'!BP231)</f>
        <v>0.1</v>
      </c>
      <c r="BR231" s="105">
        <f t="shared" si="43"/>
        <v>233344.42440318305</v>
      </c>
      <c r="BS231" s="162">
        <f t="shared" si="44"/>
        <v>0.1</v>
      </c>
      <c r="BT231" s="105">
        <f t="shared" si="45"/>
        <v>210009.98196286475</v>
      </c>
    </row>
    <row r="232" spans="1:72">
      <c r="A232" s="18">
        <f t="shared" si="36"/>
        <v>229</v>
      </c>
      <c r="B232" s="33">
        <v>291706740485</v>
      </c>
      <c r="C232" s="39">
        <v>43062</v>
      </c>
      <c r="D232" s="22" t="s">
        <v>308</v>
      </c>
      <c r="E232" s="22" t="s">
        <v>6474</v>
      </c>
      <c r="F232" s="110">
        <v>152.47</v>
      </c>
      <c r="G232" s="23" t="s">
        <v>96</v>
      </c>
      <c r="H232" s="52">
        <v>1298</v>
      </c>
      <c r="I232" s="30"/>
      <c r="J232" s="109">
        <v>197906.06</v>
      </c>
      <c r="K232" s="36">
        <v>73042990</v>
      </c>
      <c r="L232" s="26">
        <v>0.1</v>
      </c>
      <c r="M232" s="26" t="s">
        <v>742</v>
      </c>
      <c r="N232" s="26">
        <v>0</v>
      </c>
      <c r="O232" s="60"/>
      <c r="P232" s="26">
        <v>0.1</v>
      </c>
      <c r="Q232" s="84"/>
      <c r="R232" s="26">
        <v>0.18</v>
      </c>
      <c r="S232" s="23" t="s">
        <v>3596</v>
      </c>
      <c r="T232" s="52">
        <v>19790.606</v>
      </c>
      <c r="U232" s="52">
        <v>0</v>
      </c>
      <c r="V232" s="52">
        <v>1979.0606</v>
      </c>
      <c r="W232" s="52">
        <v>39541.630787999995</v>
      </c>
      <c r="X232" s="52">
        <v>61311.297387999992</v>
      </c>
      <c r="Y232" s="23" t="s">
        <v>6223</v>
      </c>
      <c r="Z232" s="23" t="s">
        <v>6475</v>
      </c>
      <c r="AA232" s="23" t="s">
        <v>6476</v>
      </c>
      <c r="AB232" s="33">
        <v>291706740485</v>
      </c>
      <c r="AC232" s="33" t="s">
        <v>6477</v>
      </c>
      <c r="AD232" s="39">
        <v>43062</v>
      </c>
      <c r="AE232" s="39">
        <v>43045</v>
      </c>
      <c r="AF232" s="53" t="e">
        <v>#N/A</v>
      </c>
      <c r="AG232" s="53" t="e">
        <v>#N/A</v>
      </c>
      <c r="AH232" s="39" t="e">
        <v>#N/A</v>
      </c>
      <c r="AI232" s="23" t="s">
        <v>51</v>
      </c>
      <c r="AJ232" s="59"/>
      <c r="AK232" s="59"/>
      <c r="AL232" s="48"/>
      <c r="AM232" s="60"/>
      <c r="AN232" s="33"/>
      <c r="AO232" s="48"/>
      <c r="AP232" s="23">
        <v>2000</v>
      </c>
      <c r="AQ232" s="23" t="s">
        <v>52</v>
      </c>
      <c r="AR232" s="23" t="s">
        <v>6476</v>
      </c>
      <c r="AS232" s="38" t="s">
        <v>53</v>
      </c>
      <c r="AT232" s="23"/>
      <c r="AU232" s="23">
        <v>12848</v>
      </c>
      <c r="AV232" s="99">
        <v>152.47</v>
      </c>
      <c r="AW232" s="101">
        <v>197906.06</v>
      </c>
      <c r="AX232" s="29" t="s">
        <v>5711</v>
      </c>
      <c r="AY232" s="29"/>
      <c r="AZ232" s="21"/>
      <c r="BA232">
        <f>$BA$2-AE232</f>
        <v>2593</v>
      </c>
      <c r="BB232" s="115" t="s">
        <v>6983</v>
      </c>
      <c r="BC232" s="105">
        <f t="shared" si="38"/>
        <v>1298</v>
      </c>
      <c r="BD232" s="116">
        <f t="shared" si="39"/>
        <v>43040</v>
      </c>
      <c r="BE232" s="141" t="s">
        <v>8477</v>
      </c>
      <c r="BF232">
        <f>MATCH(BE232,'Cat-4'!$A:$A,0)</f>
        <v>722</v>
      </c>
      <c r="BG232">
        <f>MATCH(BD232,'Cat-4'!$1:$1,0)</f>
        <v>71</v>
      </c>
      <c r="BH232">
        <f>INDEX('Cat-4'!$1:$1048576,'NSS + ACT'!BF232,'NSS + ACT'!BG232)</f>
        <v>109.3</v>
      </c>
      <c r="BI232">
        <f>MATCH($BI$1,'Cat-4'!$1:$1,0)</f>
        <v>153</v>
      </c>
      <c r="BJ232">
        <f>INDEX('Cat-4'!$1:$1048576,'NSS + ACT'!BF232,'NSS + ACT'!BI232)</f>
        <v>130.80000000000001</v>
      </c>
      <c r="BK232" s="126">
        <f t="shared" si="40"/>
        <v>1.1967063129002746</v>
      </c>
      <c r="BL232">
        <f t="shared" si="41"/>
        <v>2600</v>
      </c>
      <c r="BM232" s="126">
        <f t="shared" si="42"/>
        <v>86.666666666666671</v>
      </c>
      <c r="BN232" s="126" t="s">
        <v>8785</v>
      </c>
      <c r="BO232" s="126">
        <f>MATCH(BB232,Sheet3!$D$4:$D$8,0)</f>
        <v>2</v>
      </c>
      <c r="BP232" s="126">
        <f>MATCH(BN232,Sheet3!$E$4:$H$4,0)</f>
        <v>4</v>
      </c>
      <c r="BQ232" s="132">
        <f>INDEX(Sheet3!$D$4:$H$8,'NSS + ACT'!BO232,'NSS + ACT'!BP232)</f>
        <v>0.1</v>
      </c>
      <c r="BR232" s="105">
        <f t="shared" si="43"/>
        <v>236835.43136322053</v>
      </c>
      <c r="BS232" s="162">
        <f t="shared" si="44"/>
        <v>0.1</v>
      </c>
      <c r="BT232" s="105">
        <f t="shared" si="45"/>
        <v>213151.88822689847</v>
      </c>
    </row>
    <row r="233" spans="1:72">
      <c r="A233" s="18">
        <f t="shared" si="36"/>
        <v>230</v>
      </c>
      <c r="B233" s="61">
        <v>171801082633</v>
      </c>
      <c r="C233" s="39">
        <v>43217</v>
      </c>
      <c r="D233" s="22" t="s">
        <v>636</v>
      </c>
      <c r="E233" s="22" t="s">
        <v>1145</v>
      </c>
      <c r="F233" s="110">
        <v>1</v>
      </c>
      <c r="G233" s="23" t="s">
        <v>49</v>
      </c>
      <c r="H233" s="52">
        <v>197206.19</v>
      </c>
      <c r="I233" s="30"/>
      <c r="J233" s="109">
        <v>197206.19</v>
      </c>
      <c r="K233" s="23" t="s">
        <v>987</v>
      </c>
      <c r="L233" s="26">
        <v>0.15</v>
      </c>
      <c r="M233" s="40">
        <v>0</v>
      </c>
      <c r="N233" s="62">
        <v>0</v>
      </c>
      <c r="O233" s="52">
        <v>0</v>
      </c>
      <c r="P233" s="26">
        <v>0.1</v>
      </c>
      <c r="Q233" s="52">
        <v>0</v>
      </c>
      <c r="R233" s="63">
        <v>0.18</v>
      </c>
      <c r="S233" s="23" t="s">
        <v>969</v>
      </c>
      <c r="T233" s="52">
        <v>29580.928499999998</v>
      </c>
      <c r="U233" s="52">
        <v>0</v>
      </c>
      <c r="V233" s="52">
        <v>2958.09285</v>
      </c>
      <c r="W233" s="52">
        <v>41354.138042999999</v>
      </c>
      <c r="X233" s="52">
        <v>73893.159392999994</v>
      </c>
      <c r="Y233" s="23" t="s">
        <v>850</v>
      </c>
      <c r="Z233" s="23" t="s">
        <v>1146</v>
      </c>
      <c r="AA233" s="23" t="s">
        <v>1147</v>
      </c>
      <c r="AB233" s="33" t="e">
        <v>#N/A</v>
      </c>
      <c r="AC233" s="33" t="e">
        <v>#N/A</v>
      </c>
      <c r="AD233" s="48" t="e">
        <v>#N/A</v>
      </c>
      <c r="AE233" s="39" t="e">
        <v>#N/A</v>
      </c>
      <c r="AF233" s="53">
        <v>171801082633</v>
      </c>
      <c r="AG233" s="53" t="s">
        <v>990</v>
      </c>
      <c r="AH233" s="39">
        <v>43217</v>
      </c>
      <c r="AI233" s="23" t="s">
        <v>385</v>
      </c>
      <c r="AJ233" s="54"/>
      <c r="AK233" s="55"/>
      <c r="AL233" s="56"/>
      <c r="AM233" s="57"/>
      <c r="AN233" s="33"/>
      <c r="AO233" s="48"/>
      <c r="AP233" s="23">
        <v>2000</v>
      </c>
      <c r="AQ233" s="23" t="s">
        <v>64</v>
      </c>
      <c r="AR233" s="23" t="s">
        <v>1147</v>
      </c>
      <c r="AS233" s="38" t="s">
        <v>53</v>
      </c>
      <c r="AT233" s="23" t="s">
        <v>522</v>
      </c>
      <c r="AU233" s="64">
        <v>7068019</v>
      </c>
      <c r="AV233" s="99">
        <v>1</v>
      </c>
      <c r="AW233" s="102">
        <v>197206.19</v>
      </c>
      <c r="AX233" s="29" t="s">
        <v>701</v>
      </c>
      <c r="AY233" s="29"/>
      <c r="AZ233" s="25" t="s">
        <v>863</v>
      </c>
      <c r="BB233" s="115" t="s">
        <v>6985</v>
      </c>
      <c r="BC233" s="105">
        <f t="shared" si="38"/>
        <v>197206.19</v>
      </c>
      <c r="BD233" s="116">
        <v>43709</v>
      </c>
      <c r="BE233" s="141" t="s">
        <v>8312</v>
      </c>
      <c r="BF233">
        <f>MATCH(BE233,'Cat-4'!$A:$A,0)</f>
        <v>639</v>
      </c>
      <c r="BG233">
        <f>MATCH(BD233,'Cat-4'!$1:$1,0)</f>
        <v>93</v>
      </c>
      <c r="BH233">
        <f>INDEX('Cat-4'!$1:$1048576,'NSS + ACT'!BF233,'NSS + ACT'!BG233)</f>
        <v>110.1</v>
      </c>
      <c r="BI233">
        <f>MATCH($BI$1,'Cat-4'!$1:$1,0)</f>
        <v>153</v>
      </c>
      <c r="BJ233">
        <f>INDEX('Cat-4'!$1:$1048576,'NSS + ACT'!BF233,'NSS + ACT'!BI233)</f>
        <v>121.7</v>
      </c>
      <c r="BK233" s="126">
        <f t="shared" si="40"/>
        <v>1.1053587647593097</v>
      </c>
      <c r="BL233">
        <f t="shared" si="41"/>
        <v>1931</v>
      </c>
      <c r="BM233" s="126">
        <f t="shared" si="42"/>
        <v>64.36666666666666</v>
      </c>
      <c r="BN233" s="126" t="s">
        <v>8785</v>
      </c>
      <c r="BO233" s="126">
        <f>MATCH(BB233,Sheet3!$D$4:$D$8,0)</f>
        <v>5</v>
      </c>
      <c r="BP233" s="126">
        <f>MATCH(BN233,Sheet3!$E$4:$H$4,0)</f>
        <v>4</v>
      </c>
      <c r="BQ233" s="132">
        <f>INDEX(Sheet3!$D$4:$H$8,'NSS + ACT'!BO233,'NSS + ACT'!BP233)</f>
        <v>0.4</v>
      </c>
      <c r="BR233" s="105">
        <f t="shared" si="43"/>
        <v>217983.59058128973</v>
      </c>
      <c r="BS233" s="162">
        <f t="shared" si="44"/>
        <v>0.4</v>
      </c>
      <c r="BT233" s="105">
        <f t="shared" si="45"/>
        <v>130790.15434877382</v>
      </c>
    </row>
    <row r="234" spans="1:72">
      <c r="A234" s="18">
        <f t="shared" ref="A234:A297" si="47">A233+1</f>
        <v>231</v>
      </c>
      <c r="B234" s="61">
        <v>171801082633</v>
      </c>
      <c r="C234" s="39">
        <v>43217</v>
      </c>
      <c r="D234" s="22" t="s">
        <v>636</v>
      </c>
      <c r="E234" s="22" t="s">
        <v>1204</v>
      </c>
      <c r="F234" s="110">
        <v>1</v>
      </c>
      <c r="G234" s="23" t="s">
        <v>119</v>
      </c>
      <c r="H234" s="52">
        <v>196596.829999999</v>
      </c>
      <c r="I234" s="30"/>
      <c r="J234" s="109">
        <v>196596.829999999</v>
      </c>
      <c r="K234" s="23">
        <v>85049090</v>
      </c>
      <c r="L234" s="26">
        <v>0.15</v>
      </c>
      <c r="M234" s="40">
        <v>0</v>
      </c>
      <c r="N234" s="62">
        <v>0</v>
      </c>
      <c r="O234" s="52">
        <v>0</v>
      </c>
      <c r="P234" s="26">
        <v>0.1</v>
      </c>
      <c r="Q234" s="52">
        <v>0</v>
      </c>
      <c r="R234" s="63">
        <v>0.18</v>
      </c>
      <c r="S234" s="23" t="s">
        <v>969</v>
      </c>
      <c r="T234" s="52">
        <v>29489.524499999847</v>
      </c>
      <c r="U234" s="52">
        <v>0</v>
      </c>
      <c r="V234" s="52">
        <v>2948.9524499999848</v>
      </c>
      <c r="W234" s="52">
        <v>41226.35525099979</v>
      </c>
      <c r="X234" s="52">
        <v>73664.832200999619</v>
      </c>
      <c r="Y234" s="23" t="s">
        <v>1160</v>
      </c>
      <c r="Z234" s="23" t="s">
        <v>1205</v>
      </c>
      <c r="AA234" s="23" t="s">
        <v>1206</v>
      </c>
      <c r="AB234" s="33" t="e">
        <v>#N/A</v>
      </c>
      <c r="AC234" s="33" t="e">
        <v>#N/A</v>
      </c>
      <c r="AD234" s="48" t="e">
        <v>#N/A</v>
      </c>
      <c r="AE234" s="39" t="e">
        <v>#N/A</v>
      </c>
      <c r="AF234" s="53">
        <v>171801082633</v>
      </c>
      <c r="AG234" s="53" t="s">
        <v>990</v>
      </c>
      <c r="AH234" s="39">
        <v>43217</v>
      </c>
      <c r="AI234" s="23" t="s">
        <v>385</v>
      </c>
      <c r="AJ234" s="54"/>
      <c r="AK234" s="55"/>
      <c r="AL234" s="56"/>
      <c r="AM234" s="57"/>
      <c r="AN234" s="33"/>
      <c r="AO234" s="48"/>
      <c r="AP234" s="23">
        <v>2000</v>
      </c>
      <c r="AQ234" s="23" t="s">
        <v>64</v>
      </c>
      <c r="AR234" s="23" t="s">
        <v>1206</v>
      </c>
      <c r="AS234" s="38" t="s">
        <v>53</v>
      </c>
      <c r="AT234" s="23" t="s">
        <v>522</v>
      </c>
      <c r="AU234" s="64">
        <v>7068019</v>
      </c>
      <c r="AV234" s="99">
        <v>1</v>
      </c>
      <c r="AW234" s="102">
        <v>196596.829999999</v>
      </c>
      <c r="AX234" s="29" t="s">
        <v>701</v>
      </c>
      <c r="AY234" s="29"/>
      <c r="AZ234" s="25" t="s">
        <v>1179</v>
      </c>
      <c r="BB234" s="115" t="s">
        <v>6986</v>
      </c>
      <c r="BC234" s="105">
        <f t="shared" si="38"/>
        <v>196596.829999999</v>
      </c>
      <c r="BD234" s="116">
        <v>43709</v>
      </c>
      <c r="BE234" s="141" t="s">
        <v>7762</v>
      </c>
      <c r="BF234">
        <f>MATCH(BE234,'Cat-4'!$A:$A,0)</f>
        <v>364</v>
      </c>
      <c r="BG234">
        <f>MATCH(BD234,'Cat-4'!$1:$1,0)</f>
        <v>93</v>
      </c>
      <c r="BH234">
        <f>INDEX('Cat-4'!$1:$1048576,'NSS + ACT'!BF234,'NSS + ACT'!BG234)</f>
        <v>117.9</v>
      </c>
      <c r="BI234">
        <f>MATCH($BI$1,'Cat-4'!$1:$1,0)</f>
        <v>153</v>
      </c>
      <c r="BJ234">
        <f>INDEX('Cat-4'!$1:$1048576,'NSS + ACT'!BF234,'NSS + ACT'!BI234)</f>
        <v>136.4</v>
      </c>
      <c r="BK234" s="126">
        <f t="shared" si="40"/>
        <v>1.1569126378286683</v>
      </c>
      <c r="BL234">
        <f t="shared" si="41"/>
        <v>1931</v>
      </c>
      <c r="BM234" s="126">
        <f t="shared" si="42"/>
        <v>64.36666666666666</v>
      </c>
      <c r="BN234" s="126" t="s">
        <v>8785</v>
      </c>
      <c r="BO234" s="126">
        <f>MATCH(BB234,Sheet3!$D$4:$D$8,0)</f>
        <v>3</v>
      </c>
      <c r="BP234" s="126">
        <f>MATCH(BN234,Sheet3!$E$4:$H$4,0)</f>
        <v>4</v>
      </c>
      <c r="BQ234" s="132">
        <f>INDEX(Sheet3!$D$4:$H$8,'NSS + ACT'!BO234,'NSS + ACT'!BP234)</f>
        <v>0.5</v>
      </c>
      <c r="BR234" s="105">
        <f t="shared" si="43"/>
        <v>227445.35718405311</v>
      </c>
      <c r="BS234" s="162">
        <f t="shared" si="44"/>
        <v>0.5</v>
      </c>
      <c r="BT234" s="105">
        <f t="shared" si="45"/>
        <v>113722.67859202655</v>
      </c>
    </row>
    <row r="235" spans="1:72">
      <c r="A235" s="18">
        <f t="shared" si="47"/>
        <v>232</v>
      </c>
      <c r="B235" s="19">
        <v>172103028031</v>
      </c>
      <c r="C235" s="45"/>
      <c r="D235" s="21" t="s">
        <v>379</v>
      </c>
      <c r="E235" s="22" t="s">
        <v>410</v>
      </c>
      <c r="F235" s="107">
        <v>1</v>
      </c>
      <c r="G235" s="23" t="s">
        <v>49</v>
      </c>
      <c r="H235" s="24">
        <v>188615.74</v>
      </c>
      <c r="I235" s="24">
        <v>188615.74</v>
      </c>
      <c r="J235" s="100">
        <v>377231.48</v>
      </c>
      <c r="K235" s="23"/>
      <c r="L235" s="26"/>
      <c r="M235" s="21"/>
      <c r="N235" s="27"/>
      <c r="O235" s="21"/>
      <c r="P235" s="28"/>
      <c r="Q235" s="21"/>
      <c r="R235" s="26">
        <v>0.18</v>
      </c>
      <c r="S235" s="29" t="s">
        <v>59</v>
      </c>
      <c r="T235" s="30">
        <v>0</v>
      </c>
      <c r="U235" s="30"/>
      <c r="V235" s="30">
        <v>0</v>
      </c>
      <c r="W235" s="30">
        <v>67901.666399999987</v>
      </c>
      <c r="X235" s="30">
        <v>67901.666399999987</v>
      </c>
      <c r="Y235" s="29" t="s">
        <v>381</v>
      </c>
      <c r="Z235" s="29" t="s">
        <v>411</v>
      </c>
      <c r="AA235" s="29" t="s">
        <v>412</v>
      </c>
      <c r="AB235" s="19" t="e">
        <v>#N/A</v>
      </c>
      <c r="AC235" s="29" t="e">
        <v>#N/A</v>
      </c>
      <c r="AD235" s="31" t="e">
        <v>#N/A</v>
      </c>
      <c r="AE235" s="31">
        <v>44483</v>
      </c>
      <c r="AF235" s="19">
        <v>172103028031</v>
      </c>
      <c r="AG235" s="29" t="s">
        <v>384</v>
      </c>
      <c r="AH235" s="31">
        <v>44513</v>
      </c>
      <c r="AI235" s="29" t="s">
        <v>385</v>
      </c>
      <c r="AJ235" s="46"/>
      <c r="AK235" s="30"/>
      <c r="AL235" s="47"/>
      <c r="AM235" s="46"/>
      <c r="AN235" s="29"/>
      <c r="AO235" s="31"/>
      <c r="AP235" s="19">
        <v>2000</v>
      </c>
      <c r="AQ235" s="29" t="s">
        <v>52</v>
      </c>
      <c r="AR235" s="29" t="s">
        <v>412</v>
      </c>
      <c r="AS235" s="29" t="s">
        <v>53</v>
      </c>
      <c r="AT235" s="29" t="s">
        <v>54</v>
      </c>
      <c r="AU235" s="29" t="s">
        <v>386</v>
      </c>
      <c r="AV235" s="99">
        <v>1</v>
      </c>
      <c r="AW235" s="99">
        <v>194600.269999999</v>
      </c>
      <c r="AX235" s="29" t="s">
        <v>387</v>
      </c>
      <c r="AY235" s="29" t="s">
        <v>691</v>
      </c>
      <c r="AZ235" s="21"/>
      <c r="BA235">
        <f t="shared" ref="BA235:BA247" si="48">$BA$2-AE235</f>
        <v>1155</v>
      </c>
      <c r="BB235" s="115" t="s">
        <v>6983</v>
      </c>
      <c r="BC235" s="105">
        <f t="shared" si="38"/>
        <v>194600.269999999</v>
      </c>
      <c r="BD235" s="116">
        <f t="shared" si="39"/>
        <v>44470</v>
      </c>
      <c r="BE235" s="141" t="s">
        <v>8477</v>
      </c>
      <c r="BF235">
        <f>MATCH(BE235,'Cat-4'!$A:$A,0)</f>
        <v>722</v>
      </c>
      <c r="BG235">
        <f>MATCH(BD235,'Cat-4'!$1:$1,0)</f>
        <v>118</v>
      </c>
      <c r="BH235">
        <f>INDEX('Cat-4'!$1:$1048576,'NSS + ACT'!BF235,'NSS + ACT'!BG235)</f>
        <v>120.4</v>
      </c>
      <c r="BI235">
        <f>MATCH($BI$1,'Cat-4'!$1:$1,0)</f>
        <v>153</v>
      </c>
      <c r="BJ235">
        <f>INDEX('Cat-4'!$1:$1048576,'NSS + ACT'!BF235,'NSS + ACT'!BI235)</f>
        <v>130.80000000000001</v>
      </c>
      <c r="BK235" s="126">
        <f t="shared" si="40"/>
        <v>1.0863787375415284</v>
      </c>
      <c r="BL235">
        <f t="shared" si="41"/>
        <v>1170</v>
      </c>
      <c r="BM235" s="126">
        <f t="shared" si="42"/>
        <v>39</v>
      </c>
      <c r="BN235" s="126" t="s">
        <v>8785</v>
      </c>
      <c r="BO235" s="126">
        <f>MATCH(BB235,Sheet3!$D$4:$D$8,0)</f>
        <v>2</v>
      </c>
      <c r="BP235" s="126">
        <f>MATCH(BN235,Sheet3!$E$4:$H$4,0)</f>
        <v>4</v>
      </c>
      <c r="BQ235" s="132">
        <f>INDEX(Sheet3!$D$4:$H$8,'NSS + ACT'!BO235,'NSS + ACT'!BP235)</f>
        <v>0.1</v>
      </c>
      <c r="BR235" s="105">
        <f t="shared" si="43"/>
        <v>211409.59564783948</v>
      </c>
      <c r="BS235" s="162">
        <f t="shared" si="44"/>
        <v>0.1</v>
      </c>
      <c r="BT235" s="105">
        <f t="shared" si="45"/>
        <v>190268.63608305555</v>
      </c>
    </row>
    <row r="236" spans="1:72">
      <c r="A236" s="18">
        <f t="shared" si="47"/>
        <v>233</v>
      </c>
      <c r="B236" s="33">
        <v>291902701123</v>
      </c>
      <c r="C236" s="39">
        <v>43543</v>
      </c>
      <c r="D236" s="22" t="s">
        <v>582</v>
      </c>
      <c r="E236" s="22" t="s">
        <v>6080</v>
      </c>
      <c r="F236" s="110">
        <v>156</v>
      </c>
      <c r="G236" s="23" t="s">
        <v>119</v>
      </c>
      <c r="H236" s="52">
        <v>264.61538461538464</v>
      </c>
      <c r="I236" s="30"/>
      <c r="J236" s="109">
        <v>41280</v>
      </c>
      <c r="K236" s="36">
        <v>90200000</v>
      </c>
      <c r="L236" s="26">
        <v>7.4999999999999997E-2</v>
      </c>
      <c r="M236" s="26"/>
      <c r="N236" s="26">
        <v>0.05</v>
      </c>
      <c r="O236" s="60"/>
      <c r="P236" s="26">
        <v>0.1</v>
      </c>
      <c r="Q236" s="84"/>
      <c r="R236" s="26">
        <v>0.12</v>
      </c>
      <c r="S236" s="23" t="s">
        <v>6081</v>
      </c>
      <c r="T236" s="52">
        <v>3096</v>
      </c>
      <c r="U236" s="52">
        <v>2064</v>
      </c>
      <c r="V236" s="52">
        <v>516</v>
      </c>
      <c r="W236" s="52">
        <v>5634.7199999999993</v>
      </c>
      <c r="X236" s="52">
        <v>11310.72</v>
      </c>
      <c r="Y236" s="23" t="s">
        <v>5950</v>
      </c>
      <c r="Z236" s="23" t="s">
        <v>6082</v>
      </c>
      <c r="AA236" s="23" t="s">
        <v>6083</v>
      </c>
      <c r="AB236" s="33">
        <v>291902701123</v>
      </c>
      <c r="AC236" s="33" t="s">
        <v>6084</v>
      </c>
      <c r="AD236" s="39">
        <v>43543</v>
      </c>
      <c r="AE236" s="39">
        <v>43542</v>
      </c>
      <c r="AF236" s="53" t="e">
        <v>#N/A</v>
      </c>
      <c r="AG236" s="53" t="e">
        <v>#N/A</v>
      </c>
      <c r="AH236" s="39" t="e">
        <v>#N/A</v>
      </c>
      <c r="AI236" s="23" t="s">
        <v>51</v>
      </c>
      <c r="AJ236" s="59"/>
      <c r="AK236" s="59"/>
      <c r="AL236" s="48"/>
      <c r="AM236" s="60"/>
      <c r="AN236" s="33"/>
      <c r="AO236" s="48"/>
      <c r="AP236" s="23">
        <v>2000</v>
      </c>
      <c r="AQ236" s="23" t="s">
        <v>52</v>
      </c>
      <c r="AR236" s="23" t="s">
        <v>6083</v>
      </c>
      <c r="AS236" s="38" t="s">
        <v>53</v>
      </c>
      <c r="AT236" s="23"/>
      <c r="AU236" s="23" t="s">
        <v>6085</v>
      </c>
      <c r="AV236" s="99">
        <v>156</v>
      </c>
      <c r="AW236" s="101">
        <v>193122.649999999</v>
      </c>
      <c r="AX236" s="29" t="s">
        <v>5711</v>
      </c>
      <c r="AY236" s="29"/>
      <c r="AZ236" s="21"/>
      <c r="BA236">
        <f t="shared" si="48"/>
        <v>2096</v>
      </c>
      <c r="BB236" s="115" t="s">
        <v>6983</v>
      </c>
      <c r="BC236" s="105">
        <f t="shared" si="38"/>
        <v>1237.9657051281988</v>
      </c>
      <c r="BD236" s="116">
        <f t="shared" si="39"/>
        <v>43525</v>
      </c>
      <c r="BE236" s="141" t="s">
        <v>8477</v>
      </c>
      <c r="BF236">
        <f>MATCH(BE236,'Cat-4'!$A:$A,0)</f>
        <v>722</v>
      </c>
      <c r="BG236">
        <f>MATCH(BD236,'Cat-4'!$1:$1,0)</f>
        <v>87</v>
      </c>
      <c r="BH236">
        <f>INDEX('Cat-4'!$1:$1048576,'NSS + ACT'!BF236,'NSS + ACT'!BG236)</f>
        <v>112.3</v>
      </c>
      <c r="BI236">
        <f>MATCH($BI$1,'Cat-4'!$1:$1,0)</f>
        <v>153</v>
      </c>
      <c r="BJ236">
        <f>INDEX('Cat-4'!$1:$1048576,'NSS + ACT'!BF236,'NSS + ACT'!BI236)</f>
        <v>130.80000000000001</v>
      </c>
      <c r="BK236" s="126">
        <f t="shared" si="40"/>
        <v>1.1647373107747108</v>
      </c>
      <c r="BL236">
        <f t="shared" si="41"/>
        <v>2115</v>
      </c>
      <c r="BM236" s="126">
        <f t="shared" si="42"/>
        <v>70.5</v>
      </c>
      <c r="BN236" s="126" t="s">
        <v>8785</v>
      </c>
      <c r="BO236" s="126">
        <f>MATCH(BB236,Sheet3!$D$4:$D$8,0)</f>
        <v>2</v>
      </c>
      <c r="BP236" s="126">
        <f>MATCH(BN236,Sheet3!$E$4:$H$4,0)</f>
        <v>4</v>
      </c>
      <c r="BQ236" s="132">
        <f>INDEX(Sheet3!$D$4:$H$8,'NSS + ACT'!BO236,'NSS + ACT'!BP236)</f>
        <v>0.1</v>
      </c>
      <c r="BR236" s="105">
        <f t="shared" si="43"/>
        <v>224937.15601068453</v>
      </c>
      <c r="BS236" s="162">
        <f t="shared" si="44"/>
        <v>0.1</v>
      </c>
      <c r="BT236" s="105">
        <f t="shared" si="45"/>
        <v>202443.44040961607</v>
      </c>
    </row>
    <row r="237" spans="1:72">
      <c r="A237" s="18">
        <f t="shared" si="47"/>
        <v>234</v>
      </c>
      <c r="B237" s="33"/>
      <c r="C237" s="39"/>
      <c r="D237" s="22" t="s">
        <v>227</v>
      </c>
      <c r="E237" s="22" t="s">
        <v>535</v>
      </c>
      <c r="F237" s="113">
        <v>2</v>
      </c>
      <c r="G237" s="23" t="s">
        <v>49</v>
      </c>
      <c r="H237" s="24">
        <v>95915</v>
      </c>
      <c r="I237" s="30"/>
      <c r="J237" s="101">
        <v>191830</v>
      </c>
      <c r="K237" s="23">
        <v>84135090</v>
      </c>
      <c r="L237" s="26">
        <v>7.4999999999999997E-2</v>
      </c>
      <c r="M237" s="23"/>
      <c r="N237" s="49"/>
      <c r="O237" s="38"/>
      <c r="P237" s="26">
        <v>0.1</v>
      </c>
      <c r="Q237" s="38"/>
      <c r="R237" s="26">
        <v>0.18</v>
      </c>
      <c r="S237" s="23" t="s">
        <v>2931</v>
      </c>
      <c r="T237" s="94">
        <v>14387.25</v>
      </c>
      <c r="U237" s="94">
        <v>0</v>
      </c>
      <c r="V237" s="94">
        <v>1438.7250000000001</v>
      </c>
      <c r="W237" s="94">
        <v>37378.075499999999</v>
      </c>
      <c r="X237" s="52">
        <v>53204.050499999998</v>
      </c>
      <c r="Y237" s="23" t="s">
        <v>6636</v>
      </c>
      <c r="Z237" s="23" t="s">
        <v>6674</v>
      </c>
      <c r="AA237" s="23" t="s">
        <v>6674</v>
      </c>
      <c r="AB237" s="33">
        <v>291603490673</v>
      </c>
      <c r="AC237" s="23" t="s">
        <v>1993</v>
      </c>
      <c r="AD237" s="48">
        <v>42601</v>
      </c>
      <c r="AE237" s="39">
        <v>42576</v>
      </c>
      <c r="AF237" s="33" t="e">
        <v>#N/A</v>
      </c>
      <c r="AG237" s="23" t="e">
        <v>#N/A</v>
      </c>
      <c r="AH237" s="39" t="e">
        <v>#N/A</v>
      </c>
      <c r="AI237" s="23" t="s">
        <v>51</v>
      </c>
      <c r="AJ237" s="65"/>
      <c r="AK237" s="57"/>
      <c r="AL237" s="56"/>
      <c r="AM237" s="52"/>
      <c r="AN237" s="23"/>
      <c r="AO237" s="38"/>
      <c r="AP237" s="23">
        <v>2000</v>
      </c>
      <c r="AQ237" s="23" t="s">
        <v>64</v>
      </c>
      <c r="AR237" s="23" t="s">
        <v>536</v>
      </c>
      <c r="AS237" s="95" t="s">
        <v>53</v>
      </c>
      <c r="AT237" s="23"/>
      <c r="AU237" s="23">
        <v>623086</v>
      </c>
      <c r="AV237" s="99">
        <v>2</v>
      </c>
      <c r="AW237" s="101">
        <v>191830</v>
      </c>
      <c r="AX237" s="29" t="s">
        <v>6494</v>
      </c>
      <c r="AY237" s="29"/>
      <c r="AZ237" s="21"/>
      <c r="BA237">
        <f t="shared" si="48"/>
        <v>3062</v>
      </c>
      <c r="BB237" s="115" t="s">
        <v>6983</v>
      </c>
      <c r="BC237" s="105">
        <f t="shared" si="38"/>
        <v>95915</v>
      </c>
      <c r="BD237" s="116">
        <f t="shared" si="39"/>
        <v>42552</v>
      </c>
      <c r="BE237" s="141" t="s">
        <v>8477</v>
      </c>
      <c r="BF237">
        <f>MATCH(BE237,'Cat-4'!$A:$A,0)</f>
        <v>722</v>
      </c>
      <c r="BG237">
        <f>MATCH(BD237,'Cat-4'!$1:$1,0)</f>
        <v>55</v>
      </c>
      <c r="BH237">
        <f>INDEX('Cat-4'!$1:$1048576,'NSS + ACT'!BF237,'NSS + ACT'!BG237)</f>
        <v>107.8</v>
      </c>
      <c r="BI237">
        <f>MATCH($BI$1,'Cat-4'!$1:$1,0)</f>
        <v>153</v>
      </c>
      <c r="BJ237">
        <f>INDEX('Cat-4'!$1:$1048576,'NSS + ACT'!BF237,'NSS + ACT'!BI237)</f>
        <v>130.80000000000001</v>
      </c>
      <c r="BK237" s="126">
        <f t="shared" si="40"/>
        <v>1.2133580705009277</v>
      </c>
      <c r="BL237">
        <f t="shared" si="41"/>
        <v>3088</v>
      </c>
      <c r="BM237" s="126">
        <f t="shared" si="42"/>
        <v>102.93333333333334</v>
      </c>
      <c r="BN237" s="126" t="s">
        <v>8785</v>
      </c>
      <c r="BO237" s="126">
        <f>MATCH(BB237,Sheet3!$D$4:$D$8,0)</f>
        <v>2</v>
      </c>
      <c r="BP237" s="126">
        <f>MATCH(BN237,Sheet3!$E$4:$H$4,0)</f>
        <v>4</v>
      </c>
      <c r="BQ237" s="132">
        <f>INDEX(Sheet3!$D$4:$H$8,'NSS + ACT'!BO237,'NSS + ACT'!BP237)</f>
        <v>0.1</v>
      </c>
      <c r="BR237" s="105">
        <f t="shared" si="43"/>
        <v>232758.47866419295</v>
      </c>
      <c r="BS237" s="162">
        <f t="shared" si="44"/>
        <v>0.1</v>
      </c>
      <c r="BT237" s="105">
        <f t="shared" si="45"/>
        <v>209482.63079777366</v>
      </c>
    </row>
    <row r="238" spans="1:72">
      <c r="A238" s="18">
        <f t="shared" si="47"/>
        <v>235</v>
      </c>
      <c r="B238" s="33">
        <v>291810688606</v>
      </c>
      <c r="C238" s="39">
        <v>43439</v>
      </c>
      <c r="D238" s="22" t="s">
        <v>130</v>
      </c>
      <c r="E238" s="22" t="s">
        <v>5743</v>
      </c>
      <c r="F238" s="110">
        <v>60</v>
      </c>
      <c r="G238" s="23" t="s">
        <v>49</v>
      </c>
      <c r="H238" s="52">
        <v>3197.1070000000004</v>
      </c>
      <c r="I238" s="30"/>
      <c r="J238" s="109">
        <v>191826.42</v>
      </c>
      <c r="K238" s="36">
        <v>84119900</v>
      </c>
      <c r="L238" s="26">
        <v>0.1</v>
      </c>
      <c r="M238" s="26"/>
      <c r="N238" s="26">
        <v>0</v>
      </c>
      <c r="O238" s="60"/>
      <c r="P238" s="26">
        <v>0.1</v>
      </c>
      <c r="Q238" s="84"/>
      <c r="R238" s="26">
        <v>0.18</v>
      </c>
      <c r="S238" s="23" t="s">
        <v>4898</v>
      </c>
      <c r="T238" s="52">
        <v>19182.642000000003</v>
      </c>
      <c r="U238" s="52">
        <v>0</v>
      </c>
      <c r="V238" s="52">
        <v>1918.2642000000005</v>
      </c>
      <c r="W238" s="52">
        <v>38326.918716</v>
      </c>
      <c r="X238" s="52">
        <v>59427.824916000005</v>
      </c>
      <c r="Y238" s="23" t="s">
        <v>5706</v>
      </c>
      <c r="Z238" s="23" t="s">
        <v>5744</v>
      </c>
      <c r="AA238" s="23" t="s">
        <v>5745</v>
      </c>
      <c r="AB238" s="33">
        <v>291810688606</v>
      </c>
      <c r="AC238" s="33" t="s">
        <v>5746</v>
      </c>
      <c r="AD238" s="48">
        <v>43439</v>
      </c>
      <c r="AE238" s="39">
        <v>43434</v>
      </c>
      <c r="AF238" s="53" t="e">
        <v>#N/A</v>
      </c>
      <c r="AG238" s="53" t="e">
        <v>#N/A</v>
      </c>
      <c r="AH238" s="39" t="e">
        <v>#N/A</v>
      </c>
      <c r="AI238" s="23" t="s">
        <v>51</v>
      </c>
      <c r="AJ238" s="54"/>
      <c r="AK238" s="55"/>
      <c r="AL238" s="56"/>
      <c r="AM238" s="57"/>
      <c r="AN238" s="33"/>
      <c r="AO238" s="48"/>
      <c r="AP238" s="23">
        <v>2000</v>
      </c>
      <c r="AQ238" s="23" t="s">
        <v>52</v>
      </c>
      <c r="AR238" s="23" t="s">
        <v>5745</v>
      </c>
      <c r="AS238" s="38" t="s">
        <v>53</v>
      </c>
      <c r="AT238" s="23"/>
      <c r="AU238" s="23" t="s">
        <v>5747</v>
      </c>
      <c r="AV238" s="99">
        <v>60</v>
      </c>
      <c r="AW238" s="101">
        <v>191826.42</v>
      </c>
      <c r="AX238" s="29" t="s">
        <v>5711</v>
      </c>
      <c r="AY238" s="29"/>
      <c r="AZ238" s="21"/>
      <c r="BA238">
        <f t="shared" si="48"/>
        <v>2204</v>
      </c>
      <c r="BB238" t="s">
        <v>6983</v>
      </c>
      <c r="BC238" s="105">
        <f t="shared" si="38"/>
        <v>3197.1070000000004</v>
      </c>
      <c r="BD238" s="116">
        <f t="shared" si="39"/>
        <v>43405</v>
      </c>
      <c r="BE238" s="141" t="s">
        <v>8477</v>
      </c>
      <c r="BF238">
        <f>MATCH(BE238,'Cat-4'!$A:$A,0)</f>
        <v>722</v>
      </c>
      <c r="BG238">
        <f>MATCH(BD238,'Cat-4'!$1:$1,0)</f>
        <v>83</v>
      </c>
      <c r="BH238">
        <f>INDEX('Cat-4'!$1:$1048576,'NSS + ACT'!BF238,'NSS + ACT'!BG238)</f>
        <v>111.9</v>
      </c>
      <c r="BI238">
        <f>MATCH($BI$1,'Cat-4'!$1:$1,0)</f>
        <v>153</v>
      </c>
      <c r="BJ238">
        <f>INDEX('Cat-4'!$1:$1048576,'NSS + ACT'!BF238,'NSS + ACT'!BI238)</f>
        <v>130.80000000000001</v>
      </c>
      <c r="BK238" s="126">
        <f t="shared" si="40"/>
        <v>1.1689008042895443</v>
      </c>
      <c r="BL238">
        <f t="shared" si="41"/>
        <v>2235</v>
      </c>
      <c r="BM238" s="126">
        <f t="shared" si="42"/>
        <v>74.5</v>
      </c>
      <c r="BN238" s="126" t="s">
        <v>8785</v>
      </c>
      <c r="BO238" s="126">
        <f>MATCH(BB238,Sheet3!$D$4:$D$8,0)</f>
        <v>2</v>
      </c>
      <c r="BP238" s="126">
        <f>MATCH(BN238,Sheet3!$E$4:$H$4,0)</f>
        <v>4</v>
      </c>
      <c r="BQ238" s="132">
        <f>INDEX(Sheet3!$D$4:$H$8,'NSS + ACT'!BO238,'NSS + ACT'!BP238)</f>
        <v>0.1</v>
      </c>
      <c r="BR238" s="105">
        <f t="shared" si="43"/>
        <v>224226.05662198394</v>
      </c>
      <c r="BS238" s="162">
        <f t="shared" si="44"/>
        <v>0.1</v>
      </c>
      <c r="BT238" s="105">
        <f t="shared" si="45"/>
        <v>201803.45095978555</v>
      </c>
    </row>
    <row r="239" spans="1:72" ht="30">
      <c r="A239" s="18">
        <f t="shared" si="47"/>
        <v>236</v>
      </c>
      <c r="B239" s="61">
        <v>291707834714</v>
      </c>
      <c r="C239" s="39">
        <v>43090</v>
      </c>
      <c r="D239" s="22" t="s">
        <v>94</v>
      </c>
      <c r="E239" s="22" t="s">
        <v>3517</v>
      </c>
      <c r="F239" s="110">
        <v>9</v>
      </c>
      <c r="G239" s="23" t="s">
        <v>49</v>
      </c>
      <c r="H239" s="52">
        <v>21281.898888888889</v>
      </c>
      <c r="I239" s="30"/>
      <c r="J239" s="109">
        <v>191537.09</v>
      </c>
      <c r="K239" s="23">
        <v>85389000</v>
      </c>
      <c r="L239" s="26">
        <v>0.15</v>
      </c>
      <c r="M239" s="40">
        <v>0</v>
      </c>
      <c r="N239" s="62">
        <v>0</v>
      </c>
      <c r="O239" s="52">
        <v>0</v>
      </c>
      <c r="P239" s="26">
        <v>0.1</v>
      </c>
      <c r="Q239" s="52">
        <v>0</v>
      </c>
      <c r="R239" s="63">
        <v>0.18</v>
      </c>
      <c r="S239" s="23" t="s">
        <v>947</v>
      </c>
      <c r="T239" s="52">
        <v>28730.5635</v>
      </c>
      <c r="U239" s="52">
        <v>0</v>
      </c>
      <c r="V239" s="52">
        <v>2873.0563500000003</v>
      </c>
      <c r="W239" s="52">
        <v>40165.327772999997</v>
      </c>
      <c r="X239" s="52">
        <v>71768.947623</v>
      </c>
      <c r="Y239" s="23" t="s">
        <v>3431</v>
      </c>
      <c r="Z239" s="23" t="s">
        <v>3518</v>
      </c>
      <c r="AA239" s="23" t="s">
        <v>3519</v>
      </c>
      <c r="AB239" s="33">
        <v>291707834714</v>
      </c>
      <c r="AC239" s="33" t="s">
        <v>3503</v>
      </c>
      <c r="AD239" s="39">
        <v>43090</v>
      </c>
      <c r="AE239" s="39">
        <v>43082</v>
      </c>
      <c r="AF239" s="53" t="e">
        <v>#N/A</v>
      </c>
      <c r="AG239" s="53" t="e">
        <v>#N/A</v>
      </c>
      <c r="AH239" s="39" t="e">
        <v>#N/A</v>
      </c>
      <c r="AI239" s="23" t="s">
        <v>51</v>
      </c>
      <c r="AJ239" s="59"/>
      <c r="AK239" s="59"/>
      <c r="AL239" s="48"/>
      <c r="AM239" s="60"/>
      <c r="AN239" s="33"/>
      <c r="AO239" s="48"/>
      <c r="AP239" s="23">
        <v>2000</v>
      </c>
      <c r="AQ239" s="23" t="s">
        <v>52</v>
      </c>
      <c r="AR239" s="23" t="s">
        <v>3519</v>
      </c>
      <c r="AS239" s="38" t="s">
        <v>53</v>
      </c>
      <c r="AT239" s="23" t="s">
        <v>522</v>
      </c>
      <c r="AU239" s="64" t="s">
        <v>3504</v>
      </c>
      <c r="AV239" s="99">
        <v>9</v>
      </c>
      <c r="AW239" s="102">
        <v>191537.09</v>
      </c>
      <c r="AX239" s="29" t="s">
        <v>701</v>
      </c>
      <c r="AY239" s="29"/>
      <c r="AZ239" s="25">
        <v>1</v>
      </c>
      <c r="BA239">
        <f t="shared" si="48"/>
        <v>2556</v>
      </c>
      <c r="BB239" s="115" t="s">
        <v>6987</v>
      </c>
      <c r="BC239" s="105">
        <f t="shared" si="38"/>
        <v>21281.898888888889</v>
      </c>
      <c r="BD239" s="116">
        <f t="shared" si="39"/>
        <v>43070</v>
      </c>
      <c r="BE239" s="141" t="s">
        <v>8366</v>
      </c>
      <c r="BF239">
        <f>MATCH(BE239,'Cat-4'!$A:$A,0)</f>
        <v>666</v>
      </c>
      <c r="BG239">
        <f>MATCH(BD239,'Cat-4'!$1:$1,0)</f>
        <v>72</v>
      </c>
      <c r="BH239">
        <f>INDEX('Cat-4'!$1:$1048576,'NSS + ACT'!BF239,'NSS + ACT'!BG239)</f>
        <v>109.7</v>
      </c>
      <c r="BI239">
        <f>MATCH($BI$1,'Cat-4'!$1:$1,0)</f>
        <v>153</v>
      </c>
      <c r="BJ239">
        <f>INDEX('Cat-4'!$1:$1048576,'NSS + ACT'!BF239,'NSS + ACT'!BI239)</f>
        <v>133.4</v>
      </c>
      <c r="BK239" s="126">
        <f t="shared" si="40"/>
        <v>1.2160437556973565</v>
      </c>
      <c r="BL239">
        <f t="shared" si="41"/>
        <v>2570</v>
      </c>
      <c r="BM239" s="126">
        <f t="shared" si="42"/>
        <v>85.666666666666671</v>
      </c>
      <c r="BN239" s="126" t="s">
        <v>8785</v>
      </c>
      <c r="BO239" s="126">
        <f>MATCH(BB239,Sheet3!$D$4:$D$8,0)</f>
        <v>4</v>
      </c>
      <c r="BP239" s="126">
        <f>MATCH(BN239,Sheet3!$E$4:$H$4,0)</f>
        <v>4</v>
      </c>
      <c r="BQ239" s="132">
        <f>INDEX(Sheet3!$D$4:$H$8,'NSS + ACT'!BO239,'NSS + ACT'!BP239)</f>
        <v>0.2</v>
      </c>
      <c r="BR239" s="105">
        <f t="shared" si="43"/>
        <v>232917.48227894257</v>
      </c>
      <c r="BS239" s="162">
        <f t="shared" si="44"/>
        <v>0.2</v>
      </c>
      <c r="BT239" s="105">
        <f t="shared" si="45"/>
        <v>186333.98582315407</v>
      </c>
    </row>
    <row r="240" spans="1:72">
      <c r="A240" s="18">
        <f t="shared" si="47"/>
        <v>237</v>
      </c>
      <c r="B240" s="33"/>
      <c r="C240" s="39"/>
      <c r="D240" s="22" t="s">
        <v>6585</v>
      </c>
      <c r="E240" s="22" t="s">
        <v>6783</v>
      </c>
      <c r="F240" s="113">
        <v>2</v>
      </c>
      <c r="G240" s="23" t="s">
        <v>49</v>
      </c>
      <c r="H240" s="24">
        <v>95690.449999999502</v>
      </c>
      <c r="I240" s="30"/>
      <c r="J240" s="101">
        <v>191380.899999999</v>
      </c>
      <c r="K240" s="23">
        <v>84821090</v>
      </c>
      <c r="L240" s="26">
        <v>7.4999999999999997E-2</v>
      </c>
      <c r="M240" s="23"/>
      <c r="N240" s="49"/>
      <c r="O240" s="38"/>
      <c r="P240" s="26">
        <v>0.1</v>
      </c>
      <c r="Q240" s="38"/>
      <c r="R240" s="26">
        <v>0.18</v>
      </c>
      <c r="S240" s="23" t="s">
        <v>4999</v>
      </c>
      <c r="T240" s="94">
        <v>14353.567499999925</v>
      </c>
      <c r="U240" s="94">
        <v>0</v>
      </c>
      <c r="V240" s="94">
        <v>1435.3567499999926</v>
      </c>
      <c r="W240" s="94">
        <v>37290.568364999803</v>
      </c>
      <c r="X240" s="52">
        <v>53079.492614999719</v>
      </c>
      <c r="Y240" s="23" t="s">
        <v>6636</v>
      </c>
      <c r="Z240" s="23" t="s">
        <v>6784</v>
      </c>
      <c r="AA240" s="23" t="s">
        <v>6784</v>
      </c>
      <c r="AB240" s="33" t="e">
        <v>#N/A</v>
      </c>
      <c r="AC240" s="23" t="e">
        <v>#N/A</v>
      </c>
      <c r="AD240" s="48" t="e">
        <v>#N/A</v>
      </c>
      <c r="AE240" s="39">
        <v>42992</v>
      </c>
      <c r="AF240" s="33">
        <v>171702522655</v>
      </c>
      <c r="AG240" s="23" t="s">
        <v>6588</v>
      </c>
      <c r="AH240" s="39">
        <v>43032</v>
      </c>
      <c r="AI240" s="23" t="s">
        <v>385</v>
      </c>
      <c r="AJ240" s="65"/>
      <c r="AK240" s="57"/>
      <c r="AL240" s="56"/>
      <c r="AM240" s="52"/>
      <c r="AN240" s="23"/>
      <c r="AO240" s="38"/>
      <c r="AP240" s="23">
        <v>2000</v>
      </c>
      <c r="AQ240" s="23" t="s">
        <v>64</v>
      </c>
      <c r="AR240" s="23" t="s">
        <v>6785</v>
      </c>
      <c r="AS240" s="95" t="s">
        <v>53</v>
      </c>
      <c r="AT240" s="23" t="s">
        <v>522</v>
      </c>
      <c r="AU240" s="23" t="s">
        <v>6590</v>
      </c>
      <c r="AV240" s="99">
        <v>2</v>
      </c>
      <c r="AW240" s="101">
        <v>191380.899999999</v>
      </c>
      <c r="AX240" s="29" t="s">
        <v>6494</v>
      </c>
      <c r="AY240" s="29"/>
      <c r="AZ240" s="21"/>
      <c r="BA240">
        <f t="shared" si="48"/>
        <v>2646</v>
      </c>
      <c r="BB240" s="115" t="s">
        <v>6983</v>
      </c>
      <c r="BC240" s="105">
        <f t="shared" si="38"/>
        <v>95690.449999999502</v>
      </c>
      <c r="BD240" s="116">
        <f t="shared" si="39"/>
        <v>42979</v>
      </c>
      <c r="BE240" s="141" t="s">
        <v>8477</v>
      </c>
      <c r="BF240">
        <f>MATCH(BE240,'Cat-4'!$A:$A,0)</f>
        <v>722</v>
      </c>
      <c r="BG240">
        <f>MATCH(BD240,'Cat-4'!$1:$1,0)</f>
        <v>69</v>
      </c>
      <c r="BH240">
        <f>INDEX('Cat-4'!$1:$1048576,'NSS + ACT'!BF240,'NSS + ACT'!BG240)</f>
        <v>108.5</v>
      </c>
      <c r="BI240">
        <f>MATCH($BI$1,'Cat-4'!$1:$1,0)</f>
        <v>153</v>
      </c>
      <c r="BJ240">
        <f>INDEX('Cat-4'!$1:$1048576,'NSS + ACT'!BF240,'NSS + ACT'!BI240)</f>
        <v>130.80000000000001</v>
      </c>
      <c r="BK240" s="126">
        <f t="shared" si="40"/>
        <v>1.2055299539170508</v>
      </c>
      <c r="BL240">
        <f t="shared" si="41"/>
        <v>2661</v>
      </c>
      <c r="BM240" s="126">
        <f t="shared" si="42"/>
        <v>88.7</v>
      </c>
      <c r="BN240" s="126" t="s">
        <v>8785</v>
      </c>
      <c r="BO240" s="126">
        <f>MATCH(BB240,Sheet3!$D$4:$D$8,0)</f>
        <v>2</v>
      </c>
      <c r="BP240" s="126">
        <f>MATCH(BN240,Sheet3!$E$4:$H$4,0)</f>
        <v>4</v>
      </c>
      <c r="BQ240" s="132">
        <f>INDEX(Sheet3!$D$4:$H$8,'NSS + ACT'!BO240,'NSS + ACT'!BP240)</f>
        <v>0.1</v>
      </c>
      <c r="BR240" s="105">
        <f t="shared" si="43"/>
        <v>230715.40755760251</v>
      </c>
      <c r="BS240" s="162">
        <f t="shared" si="44"/>
        <v>0.1</v>
      </c>
      <c r="BT240" s="105">
        <f t="shared" si="45"/>
        <v>207643.86680184226</v>
      </c>
    </row>
    <row r="241" spans="1:72">
      <c r="A241" s="18">
        <f t="shared" si="47"/>
        <v>238</v>
      </c>
      <c r="B241" s="61">
        <v>292006089045</v>
      </c>
      <c r="C241" s="39">
        <v>44060</v>
      </c>
      <c r="D241" s="22" t="s">
        <v>112</v>
      </c>
      <c r="E241" s="22" t="s">
        <v>3545</v>
      </c>
      <c r="F241" s="110">
        <v>3</v>
      </c>
      <c r="G241" s="23" t="s">
        <v>49</v>
      </c>
      <c r="H241" s="52">
        <v>63389.056666666671</v>
      </c>
      <c r="I241" s="30"/>
      <c r="J241" s="109">
        <v>190167.17</v>
      </c>
      <c r="K241" s="23">
        <v>84145990</v>
      </c>
      <c r="L241" s="26">
        <v>0.1</v>
      </c>
      <c r="M241" s="40">
        <v>0</v>
      </c>
      <c r="N241" s="62">
        <v>0</v>
      </c>
      <c r="O241" s="52">
        <v>0</v>
      </c>
      <c r="P241" s="26">
        <v>0.1</v>
      </c>
      <c r="Q241" s="52">
        <v>0</v>
      </c>
      <c r="R241" s="63">
        <v>0.18</v>
      </c>
      <c r="S241" s="23" t="s">
        <v>717</v>
      </c>
      <c r="T241" s="52">
        <v>19016.717000000001</v>
      </c>
      <c r="U241" s="52">
        <v>0</v>
      </c>
      <c r="V241" s="52">
        <v>1901.6717000000001</v>
      </c>
      <c r="W241" s="52">
        <v>37995.400566000004</v>
      </c>
      <c r="X241" s="52">
        <v>58913.789266000007</v>
      </c>
      <c r="Y241" s="23" t="s">
        <v>3431</v>
      </c>
      <c r="Z241" s="23" t="s">
        <v>3546</v>
      </c>
      <c r="AA241" s="23" t="s">
        <v>3547</v>
      </c>
      <c r="AB241" s="33">
        <v>292006089045</v>
      </c>
      <c r="AC241" s="33" t="s">
        <v>1155</v>
      </c>
      <c r="AD241" s="39">
        <v>44060</v>
      </c>
      <c r="AE241" s="39">
        <v>44054</v>
      </c>
      <c r="AF241" s="53" t="e">
        <v>#N/A</v>
      </c>
      <c r="AG241" s="53" t="e">
        <v>#N/A</v>
      </c>
      <c r="AH241" s="39" t="e">
        <v>#N/A</v>
      </c>
      <c r="AI241" s="23" t="s">
        <v>51</v>
      </c>
      <c r="AJ241" s="59"/>
      <c r="AK241" s="59"/>
      <c r="AL241" s="48"/>
      <c r="AM241" s="60"/>
      <c r="AN241" s="33"/>
      <c r="AO241" s="48"/>
      <c r="AP241" s="23">
        <v>2000</v>
      </c>
      <c r="AQ241" s="23" t="s">
        <v>52</v>
      </c>
      <c r="AR241" s="23" t="s">
        <v>3547</v>
      </c>
      <c r="AS241" s="38" t="s">
        <v>53</v>
      </c>
      <c r="AT241" s="23"/>
      <c r="AU241" s="64">
        <v>1020000054</v>
      </c>
      <c r="AV241" s="99">
        <v>3</v>
      </c>
      <c r="AW241" s="102">
        <v>190167.17</v>
      </c>
      <c r="AX241" s="29" t="s">
        <v>701</v>
      </c>
      <c r="AY241" s="29"/>
      <c r="AZ241" s="25">
        <v>1</v>
      </c>
      <c r="BA241">
        <f t="shared" si="48"/>
        <v>1584</v>
      </c>
      <c r="BB241" s="115" t="s">
        <v>6983</v>
      </c>
      <c r="BC241" s="105">
        <f t="shared" si="38"/>
        <v>63389.056666666671</v>
      </c>
      <c r="BD241" s="116">
        <f t="shared" si="39"/>
        <v>44044</v>
      </c>
      <c r="BE241" s="141" t="s">
        <v>8477</v>
      </c>
      <c r="BF241">
        <f>MATCH(BE241,'Cat-4'!$A:$A,0)</f>
        <v>722</v>
      </c>
      <c r="BG241">
        <f>MATCH(BD241,'Cat-4'!$1:$1,0)</f>
        <v>104</v>
      </c>
      <c r="BH241">
        <f>INDEX('Cat-4'!$1:$1048576,'NSS + ACT'!BF241,'NSS + ACT'!BG241)</f>
        <v>113.6</v>
      </c>
      <c r="BI241">
        <f>MATCH($BI$1,'Cat-4'!$1:$1,0)</f>
        <v>153</v>
      </c>
      <c r="BJ241">
        <f>INDEX('Cat-4'!$1:$1048576,'NSS + ACT'!BF241,'NSS + ACT'!BI241)</f>
        <v>130.80000000000001</v>
      </c>
      <c r="BK241" s="126">
        <f t="shared" si="40"/>
        <v>1.1514084507042255</v>
      </c>
      <c r="BL241">
        <f t="shared" si="41"/>
        <v>1596</v>
      </c>
      <c r="BM241" s="126">
        <f t="shared" si="42"/>
        <v>53.2</v>
      </c>
      <c r="BN241" s="126" t="s">
        <v>8785</v>
      </c>
      <c r="BO241" s="126">
        <f>MATCH(BB241,Sheet3!$D$4:$D$8,0)</f>
        <v>2</v>
      </c>
      <c r="BP241" s="126">
        <f>MATCH(BN241,Sheet3!$E$4:$H$4,0)</f>
        <v>4</v>
      </c>
      <c r="BQ241" s="132">
        <f>INDEX(Sheet3!$D$4:$H$8,'NSS + ACT'!BO241,'NSS + ACT'!BP241)</f>
        <v>0.1</v>
      </c>
      <c r="BR241" s="105">
        <f t="shared" si="43"/>
        <v>218960.08658450708</v>
      </c>
      <c r="BS241" s="162">
        <f t="shared" si="44"/>
        <v>0.1</v>
      </c>
      <c r="BT241" s="105">
        <f t="shared" si="45"/>
        <v>197064.07792605637</v>
      </c>
    </row>
    <row r="242" spans="1:72" ht="30">
      <c r="A242" s="18">
        <f t="shared" si="47"/>
        <v>239</v>
      </c>
      <c r="B242" s="61">
        <v>291707834714</v>
      </c>
      <c r="C242" s="39">
        <v>43090</v>
      </c>
      <c r="D242" s="22" t="s">
        <v>94</v>
      </c>
      <c r="E242" s="22" t="s">
        <v>3511</v>
      </c>
      <c r="F242" s="110">
        <v>5</v>
      </c>
      <c r="G242" s="23" t="s">
        <v>49</v>
      </c>
      <c r="H242" s="52">
        <v>37726.965999999797</v>
      </c>
      <c r="I242" s="30"/>
      <c r="J242" s="109">
        <v>188634.829999999</v>
      </c>
      <c r="K242" s="23">
        <v>85389000</v>
      </c>
      <c r="L242" s="26">
        <v>0.15</v>
      </c>
      <c r="M242" s="40">
        <v>0</v>
      </c>
      <c r="N242" s="62">
        <v>0</v>
      </c>
      <c r="O242" s="52">
        <v>0</v>
      </c>
      <c r="P242" s="26">
        <v>0.1</v>
      </c>
      <c r="Q242" s="52">
        <v>0</v>
      </c>
      <c r="R242" s="63">
        <v>0.18</v>
      </c>
      <c r="S242" s="23" t="s">
        <v>947</v>
      </c>
      <c r="T242" s="52">
        <v>28295.224499999847</v>
      </c>
      <c r="U242" s="52">
        <v>0</v>
      </c>
      <c r="V242" s="52">
        <v>2829.5224499999849</v>
      </c>
      <c r="W242" s="52">
        <v>39556.723850999784</v>
      </c>
      <c r="X242" s="52">
        <v>70681.47080099961</v>
      </c>
      <c r="Y242" s="23" t="s">
        <v>3431</v>
      </c>
      <c r="Z242" s="23" t="s">
        <v>3512</v>
      </c>
      <c r="AA242" s="23" t="s">
        <v>3513</v>
      </c>
      <c r="AB242" s="33">
        <v>291707834714</v>
      </c>
      <c r="AC242" s="33" t="s">
        <v>3503</v>
      </c>
      <c r="AD242" s="39">
        <v>43090</v>
      </c>
      <c r="AE242" s="39">
        <v>43082</v>
      </c>
      <c r="AF242" s="53" t="e">
        <v>#N/A</v>
      </c>
      <c r="AG242" s="53" t="e">
        <v>#N/A</v>
      </c>
      <c r="AH242" s="39" t="e">
        <v>#N/A</v>
      </c>
      <c r="AI242" s="23" t="s">
        <v>51</v>
      </c>
      <c r="AJ242" s="59"/>
      <c r="AK242" s="59"/>
      <c r="AL242" s="48"/>
      <c r="AM242" s="60"/>
      <c r="AN242" s="33"/>
      <c r="AO242" s="48"/>
      <c r="AP242" s="23">
        <v>2000</v>
      </c>
      <c r="AQ242" s="23" t="s">
        <v>52</v>
      </c>
      <c r="AR242" s="23" t="s">
        <v>3513</v>
      </c>
      <c r="AS242" s="38" t="s">
        <v>53</v>
      </c>
      <c r="AT242" s="23" t="s">
        <v>522</v>
      </c>
      <c r="AU242" s="64" t="s">
        <v>3504</v>
      </c>
      <c r="AV242" s="99">
        <v>5</v>
      </c>
      <c r="AW242" s="102">
        <v>188634.829999999</v>
      </c>
      <c r="AX242" s="29" t="s">
        <v>701</v>
      </c>
      <c r="AY242" s="29"/>
      <c r="AZ242" s="25">
        <v>1</v>
      </c>
      <c r="BA242">
        <f t="shared" si="48"/>
        <v>2556</v>
      </c>
      <c r="BB242" s="115" t="s">
        <v>6987</v>
      </c>
      <c r="BC242" s="105">
        <f t="shared" si="38"/>
        <v>37726.965999999797</v>
      </c>
      <c r="BD242" s="116">
        <f t="shared" si="39"/>
        <v>43070</v>
      </c>
      <c r="BE242" s="141" t="s">
        <v>8366</v>
      </c>
      <c r="BF242">
        <f>MATCH(BE242,'Cat-4'!$A:$A,0)</f>
        <v>666</v>
      </c>
      <c r="BG242">
        <f>MATCH(BD242,'Cat-4'!$1:$1,0)</f>
        <v>72</v>
      </c>
      <c r="BH242">
        <f>INDEX('Cat-4'!$1:$1048576,'NSS + ACT'!BF242,'NSS + ACT'!BG242)</f>
        <v>109.7</v>
      </c>
      <c r="BI242">
        <f>MATCH($BI$1,'Cat-4'!$1:$1,0)</f>
        <v>153</v>
      </c>
      <c r="BJ242">
        <f>INDEX('Cat-4'!$1:$1048576,'NSS + ACT'!BF242,'NSS + ACT'!BI242)</f>
        <v>133.4</v>
      </c>
      <c r="BK242" s="126">
        <f t="shared" si="40"/>
        <v>1.2160437556973565</v>
      </c>
      <c r="BL242">
        <f t="shared" si="41"/>
        <v>2570</v>
      </c>
      <c r="BM242" s="126">
        <f t="shared" si="42"/>
        <v>85.666666666666671</v>
      </c>
      <c r="BN242" s="126" t="s">
        <v>8785</v>
      </c>
      <c r="BO242" s="126">
        <f>MATCH(BB242,Sheet3!$D$4:$D$8,0)</f>
        <v>4</v>
      </c>
      <c r="BP242" s="126">
        <f>MATCH(BN242,Sheet3!$E$4:$H$4,0)</f>
        <v>4</v>
      </c>
      <c r="BQ242" s="132">
        <f>INDEX(Sheet3!$D$4:$H$8,'NSS + ACT'!BO242,'NSS + ACT'!BP242)</f>
        <v>0.2</v>
      </c>
      <c r="BR242" s="105">
        <f t="shared" si="43"/>
        <v>229388.20712853115</v>
      </c>
      <c r="BS242" s="162">
        <f t="shared" si="44"/>
        <v>0.2</v>
      </c>
      <c r="BT242" s="105">
        <f t="shared" si="45"/>
        <v>183510.56570282494</v>
      </c>
    </row>
    <row r="243" spans="1:72">
      <c r="A243" s="18">
        <f t="shared" si="47"/>
        <v>240</v>
      </c>
      <c r="B243" s="61">
        <v>292209179080</v>
      </c>
      <c r="C243" s="39">
        <v>44806</v>
      </c>
      <c r="D243" s="22" t="s">
        <v>91</v>
      </c>
      <c r="E243" s="22" t="s">
        <v>2494</v>
      </c>
      <c r="F243" s="110">
        <v>3</v>
      </c>
      <c r="G243" s="23" t="s">
        <v>119</v>
      </c>
      <c r="H243" s="52">
        <v>62744.666666666664</v>
      </c>
      <c r="I243" s="30"/>
      <c r="J243" s="109">
        <v>188234</v>
      </c>
      <c r="K243" s="23">
        <v>84819090</v>
      </c>
      <c r="L243" s="26">
        <v>7.4999999999999997E-2</v>
      </c>
      <c r="M243" s="40">
        <v>0</v>
      </c>
      <c r="N243" s="62">
        <v>0</v>
      </c>
      <c r="O243" s="52"/>
      <c r="P243" s="26">
        <v>0.1</v>
      </c>
      <c r="Q243" s="52">
        <v>0</v>
      </c>
      <c r="R243" s="63">
        <v>0.18</v>
      </c>
      <c r="S243" s="23" t="s">
        <v>849</v>
      </c>
      <c r="T243" s="52">
        <v>14117.55</v>
      </c>
      <c r="U243" s="52">
        <v>0</v>
      </c>
      <c r="V243" s="52">
        <v>1411.7550000000001</v>
      </c>
      <c r="W243" s="52">
        <v>36677.394899999999</v>
      </c>
      <c r="X243" s="52">
        <v>52206.6999</v>
      </c>
      <c r="Y243" s="23" t="s">
        <v>2273</v>
      </c>
      <c r="Z243" s="23" t="s">
        <v>2495</v>
      </c>
      <c r="AA243" s="23" t="s">
        <v>2496</v>
      </c>
      <c r="AB243" s="33">
        <v>292209179080</v>
      </c>
      <c r="AC243" s="33" t="s">
        <v>2236</v>
      </c>
      <c r="AD243" s="48">
        <v>44806</v>
      </c>
      <c r="AE243" s="39">
        <v>44680</v>
      </c>
      <c r="AF243" s="53" t="e">
        <v>#N/A</v>
      </c>
      <c r="AG243" s="53" t="e">
        <v>#N/A</v>
      </c>
      <c r="AH243" s="39" t="e">
        <v>#N/A</v>
      </c>
      <c r="AI243" s="23" t="s">
        <v>51</v>
      </c>
      <c r="AJ243" s="54"/>
      <c r="AK243" s="55"/>
      <c r="AL243" s="56"/>
      <c r="AM243" s="57"/>
      <c r="AN243" s="33"/>
      <c r="AO243" s="48"/>
      <c r="AP243" s="23">
        <v>2000</v>
      </c>
      <c r="AQ243" s="23" t="s">
        <v>52</v>
      </c>
      <c r="AR243" s="23" t="s">
        <v>2496</v>
      </c>
      <c r="AS243" s="38" t="s">
        <v>53</v>
      </c>
      <c r="AT243" s="23"/>
      <c r="AU243" s="64" t="s">
        <v>241</v>
      </c>
      <c r="AV243" s="99">
        <v>3</v>
      </c>
      <c r="AW243" s="102">
        <v>188234</v>
      </c>
      <c r="AX243" s="29" t="s">
        <v>701</v>
      </c>
      <c r="AY243" s="29"/>
      <c r="AZ243" s="25" t="s">
        <v>853</v>
      </c>
      <c r="BA243">
        <f t="shared" si="48"/>
        <v>958</v>
      </c>
      <c r="BB243" t="s">
        <v>6983</v>
      </c>
      <c r="BC243" s="105">
        <f t="shared" si="38"/>
        <v>62744.666666666664</v>
      </c>
      <c r="BD243" s="116">
        <f t="shared" si="39"/>
        <v>44652</v>
      </c>
      <c r="BE243" s="141" t="s">
        <v>8477</v>
      </c>
      <c r="BF243">
        <f>MATCH(BE243,'Cat-4'!$A:$A,0)</f>
        <v>722</v>
      </c>
      <c r="BG243">
        <f>MATCH(BD243,'Cat-4'!$1:$1,0)</f>
        <v>124</v>
      </c>
      <c r="BH243">
        <f>INDEX('Cat-4'!$1:$1048576,'NSS + ACT'!BF243,'NSS + ACT'!BG243)</f>
        <v>124.3</v>
      </c>
      <c r="BI243">
        <f>MATCH($BI$1,'Cat-4'!$1:$1,0)</f>
        <v>153</v>
      </c>
      <c r="BJ243">
        <f>INDEX('Cat-4'!$1:$1048576,'NSS + ACT'!BF243,'NSS + ACT'!BI243)</f>
        <v>130.80000000000001</v>
      </c>
      <c r="BK243" s="126">
        <f t="shared" si="40"/>
        <v>1.0522928399034595</v>
      </c>
      <c r="BL243">
        <f t="shared" si="41"/>
        <v>988</v>
      </c>
      <c r="BM243" s="126">
        <f t="shared" si="42"/>
        <v>32.93333333333333</v>
      </c>
      <c r="BN243" s="126" t="s">
        <v>8785</v>
      </c>
      <c r="BO243" s="126">
        <f>MATCH(BB243,Sheet3!$D$4:$D$8,0)</f>
        <v>2</v>
      </c>
      <c r="BP243" s="126">
        <f>MATCH(BN243,Sheet3!$E$4:$H$4,0)</f>
        <v>4</v>
      </c>
      <c r="BQ243" s="132">
        <f>INDEX(Sheet3!$D$4:$H$8,'NSS + ACT'!BO243,'NSS + ACT'!BP243)</f>
        <v>0.1</v>
      </c>
      <c r="BR243" s="105">
        <f t="shared" si="43"/>
        <v>198077.2904263878</v>
      </c>
      <c r="BS243" s="162">
        <f t="shared" si="44"/>
        <v>0.1</v>
      </c>
      <c r="BT243" s="105">
        <f t="shared" si="45"/>
        <v>178269.56138374904</v>
      </c>
    </row>
    <row r="244" spans="1:72">
      <c r="A244" s="18">
        <f t="shared" si="47"/>
        <v>241</v>
      </c>
      <c r="B244" s="33">
        <v>291604241191</v>
      </c>
      <c r="C244" s="39">
        <v>42653</v>
      </c>
      <c r="D244" s="22" t="s">
        <v>99</v>
      </c>
      <c r="E244" s="22" t="s">
        <v>5757</v>
      </c>
      <c r="F244" s="110">
        <v>18</v>
      </c>
      <c r="G244" s="23" t="s">
        <v>49</v>
      </c>
      <c r="H244" s="52">
        <v>10441.33</v>
      </c>
      <c r="I244" s="30"/>
      <c r="J244" s="109">
        <v>187943.94</v>
      </c>
      <c r="K244" s="36">
        <v>84119900</v>
      </c>
      <c r="L244" s="26">
        <v>0.1</v>
      </c>
      <c r="M244" s="26"/>
      <c r="N244" s="26">
        <v>0</v>
      </c>
      <c r="O244" s="60"/>
      <c r="P244" s="26">
        <v>0.1</v>
      </c>
      <c r="Q244" s="84"/>
      <c r="R244" s="26">
        <v>0.18</v>
      </c>
      <c r="S244" s="23" t="s">
        <v>4898</v>
      </c>
      <c r="T244" s="52">
        <v>18794.394</v>
      </c>
      <c r="U244" s="52">
        <v>0</v>
      </c>
      <c r="V244" s="52">
        <v>1879.4394000000002</v>
      </c>
      <c r="W244" s="52">
        <v>37551.199212</v>
      </c>
      <c r="X244" s="52">
        <v>58225.032611999995</v>
      </c>
      <c r="Y244" s="23" t="s">
        <v>5706</v>
      </c>
      <c r="Z244" s="23" t="s">
        <v>5758</v>
      </c>
      <c r="AA244" s="23" t="s">
        <v>5759</v>
      </c>
      <c r="AB244" s="33">
        <v>291604241191</v>
      </c>
      <c r="AC244" s="33" t="s">
        <v>5739</v>
      </c>
      <c r="AD244" s="48">
        <v>42653</v>
      </c>
      <c r="AE244" s="39">
        <v>42612</v>
      </c>
      <c r="AF244" s="53" t="e">
        <v>#N/A</v>
      </c>
      <c r="AG244" s="53" t="e">
        <v>#N/A</v>
      </c>
      <c r="AH244" s="39" t="e">
        <v>#N/A</v>
      </c>
      <c r="AI244" s="23" t="s">
        <v>51</v>
      </c>
      <c r="AJ244" s="54"/>
      <c r="AK244" s="55"/>
      <c r="AL244" s="56"/>
      <c r="AM244" s="57"/>
      <c r="AN244" s="33"/>
      <c r="AO244" s="48"/>
      <c r="AP244" s="23">
        <v>2000</v>
      </c>
      <c r="AQ244" s="23" t="s">
        <v>52</v>
      </c>
      <c r="AR244" s="23" t="s">
        <v>5759</v>
      </c>
      <c r="AS244" s="38" t="s">
        <v>53</v>
      </c>
      <c r="AT244" s="23"/>
      <c r="AU244" s="23">
        <v>1709</v>
      </c>
      <c r="AV244" s="99">
        <v>18</v>
      </c>
      <c r="AW244" s="101">
        <v>187943.94</v>
      </c>
      <c r="AX244" s="29" t="s">
        <v>5711</v>
      </c>
      <c r="AY244" s="29"/>
      <c r="AZ244" s="21"/>
      <c r="BA244">
        <f t="shared" si="48"/>
        <v>3026</v>
      </c>
      <c r="BB244" s="115" t="s">
        <v>6987</v>
      </c>
      <c r="BC244" s="105">
        <f t="shared" si="38"/>
        <v>10441.33</v>
      </c>
      <c r="BD244" s="116">
        <f t="shared" si="39"/>
        <v>42583</v>
      </c>
      <c r="BE244" s="141" t="s">
        <v>8366</v>
      </c>
      <c r="BF244">
        <f>MATCH(BE244,'Cat-4'!$A:$A,0)</f>
        <v>666</v>
      </c>
      <c r="BG244">
        <f>MATCH(BD244,'Cat-4'!$1:$1,0)</f>
        <v>56</v>
      </c>
      <c r="BH244">
        <f>INDEX('Cat-4'!$1:$1048576,'NSS + ACT'!BF244,'NSS + ACT'!BG244)</f>
        <v>108</v>
      </c>
      <c r="BI244">
        <f>MATCH($BI$1,'Cat-4'!$1:$1,0)</f>
        <v>153</v>
      </c>
      <c r="BJ244">
        <f>INDEX('Cat-4'!$1:$1048576,'NSS + ACT'!BF244,'NSS + ACT'!BI244)</f>
        <v>133.4</v>
      </c>
      <c r="BK244" s="126">
        <f t="shared" si="40"/>
        <v>1.2351851851851852</v>
      </c>
      <c r="BL244">
        <f t="shared" si="41"/>
        <v>3057</v>
      </c>
      <c r="BM244" s="126">
        <f t="shared" si="42"/>
        <v>101.9</v>
      </c>
      <c r="BN244" s="126" t="s">
        <v>8785</v>
      </c>
      <c r="BO244" s="126">
        <f>MATCH(BB244,Sheet3!$D$4:$D$8,0)</f>
        <v>4</v>
      </c>
      <c r="BP244" s="126">
        <f>MATCH(BN244,Sheet3!$E$4:$H$4,0)</f>
        <v>4</v>
      </c>
      <c r="BQ244" s="132">
        <f>INDEX(Sheet3!$D$4:$H$8,'NSS + ACT'!BO244,'NSS + ACT'!BP244)</f>
        <v>0.2</v>
      </c>
      <c r="BR244" s="105">
        <f t="shared" si="43"/>
        <v>232145.57033333334</v>
      </c>
      <c r="BS244" s="162">
        <f t="shared" si="44"/>
        <v>0.2</v>
      </c>
      <c r="BT244" s="105">
        <f t="shared" si="45"/>
        <v>185716.45626666668</v>
      </c>
    </row>
    <row r="245" spans="1:72">
      <c r="A245" s="18">
        <f t="shared" si="47"/>
        <v>242</v>
      </c>
      <c r="B245" s="19">
        <v>172103028031</v>
      </c>
      <c r="C245" s="45"/>
      <c r="D245" s="21" t="s">
        <v>379</v>
      </c>
      <c r="E245" s="22" t="s">
        <v>388</v>
      </c>
      <c r="F245" s="107">
        <v>4</v>
      </c>
      <c r="G245" s="23" t="s">
        <v>49</v>
      </c>
      <c r="H245" s="24">
        <v>45267.974999999999</v>
      </c>
      <c r="I245" s="24">
        <v>45267.974999999999</v>
      </c>
      <c r="J245" s="100">
        <v>226339.875</v>
      </c>
      <c r="K245" s="23"/>
      <c r="L245" s="26"/>
      <c r="M245" s="21"/>
      <c r="N245" s="27"/>
      <c r="O245" s="21"/>
      <c r="P245" s="28"/>
      <c r="Q245" s="21"/>
      <c r="R245" s="26">
        <v>0.18</v>
      </c>
      <c r="S245" s="29" t="s">
        <v>67</v>
      </c>
      <c r="T245" s="30">
        <v>0</v>
      </c>
      <c r="U245" s="30"/>
      <c r="V245" s="30">
        <v>0</v>
      </c>
      <c r="W245" s="30">
        <v>40741.177499999998</v>
      </c>
      <c r="X245" s="30">
        <v>40741.177499999998</v>
      </c>
      <c r="Y245" s="29" t="s">
        <v>381</v>
      </c>
      <c r="Z245" s="29" t="s">
        <v>389</v>
      </c>
      <c r="AA245" s="29" t="s">
        <v>390</v>
      </c>
      <c r="AB245" s="19" t="e">
        <v>#N/A</v>
      </c>
      <c r="AC245" s="29" t="e">
        <v>#N/A</v>
      </c>
      <c r="AD245" s="31" t="e">
        <v>#N/A</v>
      </c>
      <c r="AE245" s="31">
        <v>44483</v>
      </c>
      <c r="AF245" s="19">
        <v>172103028031</v>
      </c>
      <c r="AG245" s="29" t="s">
        <v>384</v>
      </c>
      <c r="AH245" s="31">
        <v>44513</v>
      </c>
      <c r="AI245" s="29" t="s">
        <v>385</v>
      </c>
      <c r="AJ245" s="46"/>
      <c r="AK245" s="30"/>
      <c r="AL245" s="47"/>
      <c r="AM245" s="46"/>
      <c r="AN245" s="29"/>
      <c r="AO245" s="31"/>
      <c r="AP245" s="19">
        <v>2000</v>
      </c>
      <c r="AQ245" s="29" t="s">
        <v>52</v>
      </c>
      <c r="AR245" s="29" t="s">
        <v>390</v>
      </c>
      <c r="AS245" s="29" t="s">
        <v>53</v>
      </c>
      <c r="AT245" s="29" t="s">
        <v>54</v>
      </c>
      <c r="AU245" s="29" t="s">
        <v>386</v>
      </c>
      <c r="AV245" s="99">
        <v>4</v>
      </c>
      <c r="AW245" s="99">
        <v>186817.049999999</v>
      </c>
      <c r="AX245" s="29" t="s">
        <v>387</v>
      </c>
      <c r="AY245" s="29" t="s">
        <v>691</v>
      </c>
      <c r="AZ245" s="21"/>
      <c r="BA245">
        <f t="shared" si="48"/>
        <v>1155</v>
      </c>
      <c r="BB245" s="115" t="s">
        <v>6983</v>
      </c>
      <c r="BC245" s="105">
        <f t="shared" si="38"/>
        <v>46704.26249999975</v>
      </c>
      <c r="BD245" s="116">
        <f t="shared" si="39"/>
        <v>44470</v>
      </c>
      <c r="BE245" s="141" t="s">
        <v>8477</v>
      </c>
      <c r="BF245">
        <f>MATCH(BE245,'Cat-4'!$A:$A,0)</f>
        <v>722</v>
      </c>
      <c r="BG245">
        <f>MATCH(BD245,'Cat-4'!$1:$1,0)</f>
        <v>118</v>
      </c>
      <c r="BH245">
        <f>INDEX('Cat-4'!$1:$1048576,'NSS + ACT'!BF245,'NSS + ACT'!BG245)</f>
        <v>120.4</v>
      </c>
      <c r="BI245">
        <f>MATCH($BI$1,'Cat-4'!$1:$1,0)</f>
        <v>153</v>
      </c>
      <c r="BJ245">
        <f>INDEX('Cat-4'!$1:$1048576,'NSS + ACT'!BF245,'NSS + ACT'!BI245)</f>
        <v>130.80000000000001</v>
      </c>
      <c r="BK245" s="126">
        <f t="shared" si="40"/>
        <v>1.0863787375415284</v>
      </c>
      <c r="BL245">
        <f t="shared" si="41"/>
        <v>1170</v>
      </c>
      <c r="BM245" s="126">
        <f t="shared" si="42"/>
        <v>39</v>
      </c>
      <c r="BN245" s="126" t="s">
        <v>8785</v>
      </c>
      <c r="BO245" s="126">
        <f>MATCH(BB245,Sheet3!$D$4:$D$8,0)</f>
        <v>2</v>
      </c>
      <c r="BP245" s="126">
        <f>MATCH(BN245,Sheet3!$E$4:$H$4,0)</f>
        <v>4</v>
      </c>
      <c r="BQ245" s="132">
        <f>INDEX(Sheet3!$D$4:$H$8,'NSS + ACT'!BO245,'NSS + ACT'!BP245)</f>
        <v>0.1</v>
      </c>
      <c r="BR245" s="105">
        <f t="shared" si="43"/>
        <v>202954.07093023148</v>
      </c>
      <c r="BS245" s="162">
        <f t="shared" si="44"/>
        <v>0.1</v>
      </c>
      <c r="BT245" s="105">
        <f t="shared" si="45"/>
        <v>182658.66383720833</v>
      </c>
    </row>
    <row r="246" spans="1:72">
      <c r="A246" s="18">
        <f t="shared" si="47"/>
        <v>243</v>
      </c>
      <c r="B246" s="61">
        <v>291900908471</v>
      </c>
      <c r="C246" s="39">
        <v>43494</v>
      </c>
      <c r="D246" s="22" t="s">
        <v>231</v>
      </c>
      <c r="E246" s="22" t="s">
        <v>2416</v>
      </c>
      <c r="F246" s="110">
        <v>11</v>
      </c>
      <c r="G246" s="23" t="s">
        <v>79</v>
      </c>
      <c r="H246" s="52">
        <v>16937.590909090908</v>
      </c>
      <c r="I246" s="30"/>
      <c r="J246" s="109">
        <v>186313.5</v>
      </c>
      <c r="K246" s="23">
        <v>84129090</v>
      </c>
      <c r="L246" s="26">
        <v>7.4999999999999997E-2</v>
      </c>
      <c r="M246" s="40">
        <v>0</v>
      </c>
      <c r="N246" s="62">
        <v>0</v>
      </c>
      <c r="O246" s="52"/>
      <c r="P246" s="26">
        <v>0.1</v>
      </c>
      <c r="Q246" s="52">
        <v>0</v>
      </c>
      <c r="R246" s="63">
        <v>0.18</v>
      </c>
      <c r="S246" s="23" t="s">
        <v>1434</v>
      </c>
      <c r="T246" s="52">
        <v>13973.512499999999</v>
      </c>
      <c r="U246" s="52">
        <v>0</v>
      </c>
      <c r="V246" s="52">
        <v>1397.3512499999999</v>
      </c>
      <c r="W246" s="52">
        <v>36303.185474999998</v>
      </c>
      <c r="X246" s="52">
        <v>51674.049224999995</v>
      </c>
      <c r="Y246" s="23" t="s">
        <v>2273</v>
      </c>
      <c r="Z246" s="23" t="s">
        <v>2417</v>
      </c>
      <c r="AA246" s="23" t="s">
        <v>2418</v>
      </c>
      <c r="AB246" s="33">
        <v>291900908471</v>
      </c>
      <c r="AC246" s="33" t="s">
        <v>2419</v>
      </c>
      <c r="AD246" s="48">
        <v>43494</v>
      </c>
      <c r="AE246" s="39">
        <v>43488</v>
      </c>
      <c r="AF246" s="53" t="e">
        <v>#N/A</v>
      </c>
      <c r="AG246" s="53" t="e">
        <v>#N/A</v>
      </c>
      <c r="AH246" s="39" t="e">
        <v>#N/A</v>
      </c>
      <c r="AI246" s="23" t="s">
        <v>51</v>
      </c>
      <c r="AJ246" s="54"/>
      <c r="AK246" s="55"/>
      <c r="AL246" s="56"/>
      <c r="AM246" s="57"/>
      <c r="AN246" s="33"/>
      <c r="AO246" s="48"/>
      <c r="AP246" s="23">
        <v>2000</v>
      </c>
      <c r="AQ246" s="23" t="s">
        <v>52</v>
      </c>
      <c r="AR246" s="23" t="s">
        <v>2418</v>
      </c>
      <c r="AS246" s="38" t="s">
        <v>53</v>
      </c>
      <c r="AT246" s="23" t="s">
        <v>519</v>
      </c>
      <c r="AU246" s="64" t="s">
        <v>245</v>
      </c>
      <c r="AV246" s="99">
        <v>11</v>
      </c>
      <c r="AW246" s="102">
        <v>186313.5</v>
      </c>
      <c r="AX246" s="29" t="s">
        <v>701</v>
      </c>
      <c r="AY246" s="29"/>
      <c r="AZ246" s="25" t="s">
        <v>853</v>
      </c>
      <c r="BA246">
        <f t="shared" si="48"/>
        <v>2150</v>
      </c>
      <c r="BB246" s="115" t="s">
        <v>6983</v>
      </c>
      <c r="BC246" s="105">
        <f t="shared" si="38"/>
        <v>16937.590909090908</v>
      </c>
      <c r="BD246" s="116">
        <f t="shared" si="39"/>
        <v>43466</v>
      </c>
      <c r="BE246" s="141" t="s">
        <v>8477</v>
      </c>
      <c r="BF246">
        <f>MATCH(BE246,'Cat-4'!$A:$A,0)</f>
        <v>722</v>
      </c>
      <c r="BG246">
        <f>MATCH(BD246,'Cat-4'!$1:$1,0)</f>
        <v>85</v>
      </c>
      <c r="BH246">
        <f>INDEX('Cat-4'!$1:$1048576,'NSS + ACT'!BF246,'NSS + ACT'!BG246)</f>
        <v>111.8</v>
      </c>
      <c r="BI246">
        <f>MATCH($BI$1,'Cat-4'!$1:$1,0)</f>
        <v>153</v>
      </c>
      <c r="BJ246">
        <f>INDEX('Cat-4'!$1:$1048576,'NSS + ACT'!BF246,'NSS + ACT'!BI246)</f>
        <v>130.80000000000001</v>
      </c>
      <c r="BK246" s="126">
        <f t="shared" si="40"/>
        <v>1.1699463327370305</v>
      </c>
      <c r="BL246">
        <f t="shared" si="41"/>
        <v>2174</v>
      </c>
      <c r="BM246" s="126">
        <f t="shared" si="42"/>
        <v>72.466666666666669</v>
      </c>
      <c r="BN246" s="126" t="s">
        <v>8785</v>
      </c>
      <c r="BO246" s="126">
        <f>MATCH(BB246,Sheet3!$D$4:$D$8,0)</f>
        <v>2</v>
      </c>
      <c r="BP246" s="126">
        <f>MATCH(BN246,Sheet3!$E$4:$H$4,0)</f>
        <v>4</v>
      </c>
      <c r="BQ246" s="132">
        <f>INDEX(Sheet3!$D$4:$H$8,'NSS + ACT'!BO246,'NSS + ACT'!BP246)</f>
        <v>0.1</v>
      </c>
      <c r="BR246" s="105">
        <f t="shared" si="43"/>
        <v>217976.79606440073</v>
      </c>
      <c r="BS246" s="162">
        <f t="shared" si="44"/>
        <v>0.1</v>
      </c>
      <c r="BT246" s="105">
        <f t="shared" si="45"/>
        <v>196179.11645796066</v>
      </c>
    </row>
    <row r="247" spans="1:72">
      <c r="A247" s="18">
        <f t="shared" si="47"/>
        <v>244</v>
      </c>
      <c r="B247" s="61">
        <v>171602006796</v>
      </c>
      <c r="C247" s="39">
        <v>42605</v>
      </c>
      <c r="D247" s="22" t="s">
        <v>257</v>
      </c>
      <c r="E247" s="22" t="s">
        <v>3818</v>
      </c>
      <c r="F247" s="110">
        <v>35</v>
      </c>
      <c r="G247" s="23" t="s">
        <v>119</v>
      </c>
      <c r="H247" s="52">
        <v>4764.7294285714288</v>
      </c>
      <c r="I247" s="30"/>
      <c r="J247" s="109">
        <v>166765.53</v>
      </c>
      <c r="K247" s="23" t="s">
        <v>3819</v>
      </c>
      <c r="L247" s="26">
        <v>0.1</v>
      </c>
      <c r="M247" s="40">
        <v>0</v>
      </c>
      <c r="N247" s="62">
        <v>0</v>
      </c>
      <c r="O247" s="52">
        <v>0</v>
      </c>
      <c r="P247" s="26">
        <v>0.1</v>
      </c>
      <c r="Q247" s="52">
        <v>0</v>
      </c>
      <c r="R247" s="63">
        <v>0.18</v>
      </c>
      <c r="S247" s="23" t="s">
        <v>3535</v>
      </c>
      <c r="T247" s="52">
        <v>16676.553</v>
      </c>
      <c r="U247" s="52">
        <v>0</v>
      </c>
      <c r="V247" s="52">
        <v>1667.6553000000001</v>
      </c>
      <c r="W247" s="52">
        <v>33319.752893999997</v>
      </c>
      <c r="X247" s="52">
        <v>51663.961193999996</v>
      </c>
      <c r="Y247" s="23" t="s">
        <v>3695</v>
      </c>
      <c r="Z247" s="23" t="s">
        <v>3820</v>
      </c>
      <c r="AA247" s="23" t="s">
        <v>3821</v>
      </c>
      <c r="AB247" s="33" t="e">
        <v>#N/A</v>
      </c>
      <c r="AC247" s="33" t="e">
        <v>#N/A</v>
      </c>
      <c r="AD247" s="39" t="e">
        <v>#N/A</v>
      </c>
      <c r="AE247" s="39">
        <v>42585</v>
      </c>
      <c r="AF247" s="53">
        <v>171602006796</v>
      </c>
      <c r="AG247" s="53" t="s">
        <v>2701</v>
      </c>
      <c r="AH247" s="39">
        <v>42605</v>
      </c>
      <c r="AI247" s="23" t="s">
        <v>385</v>
      </c>
      <c r="AJ247" s="59"/>
      <c r="AK247" s="59"/>
      <c r="AL247" s="48"/>
      <c r="AM247" s="60"/>
      <c r="AN247" s="33"/>
      <c r="AO247" s="48"/>
      <c r="AP247" s="23">
        <v>2000</v>
      </c>
      <c r="AQ247" s="23" t="s">
        <v>64</v>
      </c>
      <c r="AR247" s="23" t="s">
        <v>3821</v>
      </c>
      <c r="AS247" s="38" t="s">
        <v>53</v>
      </c>
      <c r="AT247" s="23" t="s">
        <v>522</v>
      </c>
      <c r="AU247" s="64">
        <v>2016600102</v>
      </c>
      <c r="AV247" s="99">
        <v>35</v>
      </c>
      <c r="AW247" s="102">
        <v>185274.649999999</v>
      </c>
      <c r="AX247" s="29" t="s">
        <v>701</v>
      </c>
      <c r="AY247" s="29"/>
      <c r="AZ247" s="25"/>
      <c r="BA247">
        <f t="shared" si="48"/>
        <v>3053</v>
      </c>
      <c r="BB247" s="115" t="s">
        <v>6983</v>
      </c>
      <c r="BC247" s="105">
        <f t="shared" si="38"/>
        <v>5293.5614285714</v>
      </c>
      <c r="BD247" s="116">
        <f t="shared" si="39"/>
        <v>42583</v>
      </c>
      <c r="BE247" s="141" t="s">
        <v>8477</v>
      </c>
      <c r="BF247">
        <f>MATCH(BE247,'Cat-4'!$A:$A,0)</f>
        <v>722</v>
      </c>
      <c r="BG247">
        <f>MATCH(BD247,'Cat-4'!$1:$1,0)</f>
        <v>56</v>
      </c>
      <c r="BH247">
        <f>INDEX('Cat-4'!$1:$1048576,'NSS + ACT'!BF247,'NSS + ACT'!BG247)</f>
        <v>107.5</v>
      </c>
      <c r="BI247">
        <f>MATCH($BI$1,'Cat-4'!$1:$1,0)</f>
        <v>153</v>
      </c>
      <c r="BJ247">
        <f>INDEX('Cat-4'!$1:$1048576,'NSS + ACT'!BF247,'NSS + ACT'!BI247)</f>
        <v>130.80000000000001</v>
      </c>
      <c r="BK247" s="126">
        <f t="shared" si="40"/>
        <v>1.2167441860465118</v>
      </c>
      <c r="BL247">
        <f t="shared" si="41"/>
        <v>3057</v>
      </c>
      <c r="BM247" s="126">
        <f t="shared" si="42"/>
        <v>101.9</v>
      </c>
      <c r="BN247" s="126" t="s">
        <v>8785</v>
      </c>
      <c r="BO247" s="126">
        <f>MATCH(BB247,Sheet3!$D$4:$D$8,0)</f>
        <v>2</v>
      </c>
      <c r="BP247" s="126">
        <f>MATCH(BN247,Sheet3!$E$4:$H$4,0)</f>
        <v>4</v>
      </c>
      <c r="BQ247" s="132">
        <f>INDEX(Sheet3!$D$4:$H$8,'NSS + ACT'!BO247,'NSS + ACT'!BP247)</f>
        <v>0.1</v>
      </c>
      <c r="BR247" s="105">
        <f t="shared" si="43"/>
        <v>225431.85320930116</v>
      </c>
      <c r="BS247" s="162">
        <f t="shared" si="44"/>
        <v>0.1</v>
      </c>
      <c r="BT247" s="105">
        <f t="shared" si="45"/>
        <v>202888.66788837104</v>
      </c>
    </row>
    <row r="248" spans="1:72">
      <c r="A248" s="18">
        <f t="shared" si="47"/>
        <v>245</v>
      </c>
      <c r="B248" s="61">
        <v>171801082633</v>
      </c>
      <c r="C248" s="39">
        <v>43217</v>
      </c>
      <c r="D248" s="22" t="s">
        <v>636</v>
      </c>
      <c r="E248" s="22" t="s">
        <v>1201</v>
      </c>
      <c r="F248" s="110">
        <v>3</v>
      </c>
      <c r="G248" s="23" t="s">
        <v>119</v>
      </c>
      <c r="H248" s="52">
        <v>60851.473333333335</v>
      </c>
      <c r="I248" s="30"/>
      <c r="J248" s="109">
        <v>182554.42</v>
      </c>
      <c r="K248" s="23">
        <v>85049090</v>
      </c>
      <c r="L248" s="26">
        <v>0.15</v>
      </c>
      <c r="M248" s="40">
        <v>0</v>
      </c>
      <c r="N248" s="62">
        <v>0</v>
      </c>
      <c r="O248" s="52">
        <v>0</v>
      </c>
      <c r="P248" s="26">
        <v>0.1</v>
      </c>
      <c r="Q248" s="52">
        <v>0</v>
      </c>
      <c r="R248" s="63">
        <v>0.18</v>
      </c>
      <c r="S248" s="23" t="s">
        <v>969</v>
      </c>
      <c r="T248" s="52">
        <v>27383.163</v>
      </c>
      <c r="U248" s="52">
        <v>0</v>
      </c>
      <c r="V248" s="52">
        <v>2738.3163000000004</v>
      </c>
      <c r="W248" s="52">
        <v>38281.661874000005</v>
      </c>
      <c r="X248" s="52">
        <v>68403.141174000004</v>
      </c>
      <c r="Y248" s="23" t="s">
        <v>1160</v>
      </c>
      <c r="Z248" s="23" t="s">
        <v>1202</v>
      </c>
      <c r="AA248" s="23" t="s">
        <v>1203</v>
      </c>
      <c r="AB248" s="33" t="e">
        <v>#N/A</v>
      </c>
      <c r="AC248" s="33" t="e">
        <v>#N/A</v>
      </c>
      <c r="AD248" s="48" t="e">
        <v>#N/A</v>
      </c>
      <c r="AE248" s="39" t="e">
        <v>#N/A</v>
      </c>
      <c r="AF248" s="53">
        <v>171801082633</v>
      </c>
      <c r="AG248" s="53" t="s">
        <v>990</v>
      </c>
      <c r="AH248" s="39">
        <v>43217</v>
      </c>
      <c r="AI248" s="23" t="s">
        <v>385</v>
      </c>
      <c r="AJ248" s="54"/>
      <c r="AK248" s="55"/>
      <c r="AL248" s="56"/>
      <c r="AM248" s="57"/>
      <c r="AN248" s="33"/>
      <c r="AO248" s="48"/>
      <c r="AP248" s="23">
        <v>2000</v>
      </c>
      <c r="AQ248" s="23" t="s">
        <v>64</v>
      </c>
      <c r="AR248" s="23" t="s">
        <v>1203</v>
      </c>
      <c r="AS248" s="38" t="s">
        <v>53</v>
      </c>
      <c r="AT248" s="23" t="s">
        <v>522</v>
      </c>
      <c r="AU248" s="64">
        <v>7068019</v>
      </c>
      <c r="AV248" s="99">
        <v>3</v>
      </c>
      <c r="AW248" s="102">
        <v>182554.42</v>
      </c>
      <c r="AX248" s="29" t="s">
        <v>701</v>
      </c>
      <c r="AY248" s="29"/>
      <c r="AZ248" s="25" t="s">
        <v>1179</v>
      </c>
      <c r="BB248" s="115" t="s">
        <v>6987</v>
      </c>
      <c r="BC248" s="105">
        <f t="shared" si="38"/>
        <v>60851.473333333335</v>
      </c>
      <c r="BD248" s="116">
        <v>43709</v>
      </c>
      <c r="BE248" s="141" t="s">
        <v>8366</v>
      </c>
      <c r="BF248">
        <f>MATCH(BE248,'Cat-4'!$A:$A,0)</f>
        <v>666</v>
      </c>
      <c r="BG248">
        <f>MATCH(BD248,'Cat-4'!$1:$1,0)</f>
        <v>93</v>
      </c>
      <c r="BH248">
        <f>INDEX('Cat-4'!$1:$1048576,'NSS + ACT'!BF248,'NSS + ACT'!BG248)</f>
        <v>110.5</v>
      </c>
      <c r="BI248">
        <f>MATCH($BI$1,'Cat-4'!$1:$1,0)</f>
        <v>153</v>
      </c>
      <c r="BJ248">
        <f>INDEX('Cat-4'!$1:$1048576,'NSS + ACT'!BF248,'NSS + ACT'!BI248)</f>
        <v>133.4</v>
      </c>
      <c r="BK248" s="126">
        <f t="shared" si="40"/>
        <v>1.207239819004525</v>
      </c>
      <c r="BL248">
        <f t="shared" si="41"/>
        <v>1931</v>
      </c>
      <c r="BM248" s="126">
        <f t="shared" si="42"/>
        <v>64.36666666666666</v>
      </c>
      <c r="BN248" s="126" t="s">
        <v>8785</v>
      </c>
      <c r="BO248" s="126">
        <f>MATCH(BB248,Sheet3!$D$4:$D$8,0)</f>
        <v>4</v>
      </c>
      <c r="BP248" s="126">
        <f>MATCH(BN248,Sheet3!$E$4:$H$4,0)</f>
        <v>4</v>
      </c>
      <c r="BQ248" s="132">
        <f>INDEX(Sheet3!$D$4:$H$8,'NSS + ACT'!BO248,'NSS + ACT'!BP248)</f>
        <v>0.2</v>
      </c>
      <c r="BR248" s="105">
        <f t="shared" si="43"/>
        <v>220386.96495927605</v>
      </c>
      <c r="BS248" s="162">
        <f t="shared" si="44"/>
        <v>0.2</v>
      </c>
      <c r="BT248" s="105">
        <f t="shared" si="45"/>
        <v>176309.57196742087</v>
      </c>
    </row>
    <row r="249" spans="1:72">
      <c r="A249" s="18">
        <f t="shared" si="47"/>
        <v>246</v>
      </c>
      <c r="B249" s="61">
        <v>292004292086</v>
      </c>
      <c r="C249" s="39">
        <v>43999</v>
      </c>
      <c r="D249" s="22" t="s">
        <v>1660</v>
      </c>
      <c r="E249" s="22" t="s">
        <v>1661</v>
      </c>
      <c r="F249" s="110">
        <v>3</v>
      </c>
      <c r="G249" s="23" t="s">
        <v>119</v>
      </c>
      <c r="H249" s="52">
        <v>60200</v>
      </c>
      <c r="I249" s="30"/>
      <c r="J249" s="109">
        <v>180600</v>
      </c>
      <c r="K249" s="23">
        <v>34039900</v>
      </c>
      <c r="L249" s="26">
        <v>7.4999999999999997E-2</v>
      </c>
      <c r="M249" s="40">
        <v>0</v>
      </c>
      <c r="N249" s="62">
        <v>0</v>
      </c>
      <c r="O249" s="52">
        <v>0</v>
      </c>
      <c r="P249" s="26">
        <v>0.1</v>
      </c>
      <c r="Q249" s="52">
        <v>0</v>
      </c>
      <c r="R249" s="63">
        <v>0.18</v>
      </c>
      <c r="S249" s="23" t="s">
        <v>1662</v>
      </c>
      <c r="T249" s="52">
        <v>13545</v>
      </c>
      <c r="U249" s="52">
        <v>0</v>
      </c>
      <c r="V249" s="52">
        <v>1354.5</v>
      </c>
      <c r="W249" s="52">
        <v>35189.909999999996</v>
      </c>
      <c r="X249" s="52">
        <v>50089.409999999996</v>
      </c>
      <c r="Y249" s="23" t="s">
        <v>1628</v>
      </c>
      <c r="Z249" s="23" t="s">
        <v>1663</v>
      </c>
      <c r="AA249" s="23" t="s">
        <v>1664</v>
      </c>
      <c r="AB249" s="33">
        <v>292004292086</v>
      </c>
      <c r="AC249" s="33" t="s">
        <v>1665</v>
      </c>
      <c r="AD249" s="48">
        <v>43999</v>
      </c>
      <c r="AE249" s="39">
        <v>43978</v>
      </c>
      <c r="AF249" s="53" t="e">
        <v>#N/A</v>
      </c>
      <c r="AG249" s="53" t="e">
        <v>#N/A</v>
      </c>
      <c r="AH249" s="39" t="e">
        <v>#N/A</v>
      </c>
      <c r="AI249" s="23" t="s">
        <v>51</v>
      </c>
      <c r="AJ249" s="54"/>
      <c r="AK249" s="55"/>
      <c r="AL249" s="56"/>
      <c r="AM249" s="57"/>
      <c r="AN249" s="33"/>
      <c r="AO249" s="48"/>
      <c r="AP249" s="23">
        <v>2000</v>
      </c>
      <c r="AQ249" s="23" t="s">
        <v>52</v>
      </c>
      <c r="AR249" s="23" t="s">
        <v>1664</v>
      </c>
      <c r="AS249" s="38" t="s">
        <v>53</v>
      </c>
      <c r="AT249" s="23"/>
      <c r="AU249" s="64" t="s">
        <v>1666</v>
      </c>
      <c r="AV249" s="99">
        <v>3</v>
      </c>
      <c r="AW249" s="102">
        <v>180600</v>
      </c>
      <c r="AX249" s="29" t="s">
        <v>701</v>
      </c>
      <c r="AY249" s="29"/>
      <c r="AZ249" s="25" t="s">
        <v>1633</v>
      </c>
      <c r="BA249">
        <f t="shared" ref="BA249:BA257" si="49">$BA$2-AE249</f>
        <v>1660</v>
      </c>
      <c r="BB249" s="115" t="s">
        <v>6986</v>
      </c>
      <c r="BC249" s="105">
        <f t="shared" si="38"/>
        <v>60200</v>
      </c>
      <c r="BD249" s="116">
        <f t="shared" si="39"/>
        <v>43952</v>
      </c>
      <c r="BE249" s="141" t="s">
        <v>7762</v>
      </c>
      <c r="BF249">
        <f>MATCH(BE249,'Cat-4'!$A:$A,0)</f>
        <v>364</v>
      </c>
      <c r="BG249">
        <f>MATCH(BD249,'Cat-4'!$1:$1,0)</f>
        <v>101</v>
      </c>
      <c r="BH249">
        <f>INDEX('Cat-4'!$1:$1048576,'NSS + ACT'!BF249,'NSS + ACT'!BG249)</f>
        <v>115.5</v>
      </c>
      <c r="BI249">
        <f>MATCH($BI$1,'Cat-4'!$1:$1,0)</f>
        <v>153</v>
      </c>
      <c r="BJ249">
        <f>INDEX('Cat-4'!$1:$1048576,'NSS + ACT'!BF249,'NSS + ACT'!BI249)</f>
        <v>136.4</v>
      </c>
      <c r="BK249" s="126">
        <f t="shared" si="40"/>
        <v>1.180952380952381</v>
      </c>
      <c r="BL249">
        <f t="shared" si="41"/>
        <v>1688</v>
      </c>
      <c r="BM249" s="126">
        <f t="shared" si="42"/>
        <v>56.266666666666666</v>
      </c>
      <c r="BN249" s="126" t="s">
        <v>8785</v>
      </c>
      <c r="BO249" s="126">
        <f>MATCH(BB249,Sheet3!$D$4:$D$8,0)</f>
        <v>3</v>
      </c>
      <c r="BP249" s="126">
        <f>MATCH(BN249,Sheet3!$E$4:$H$4,0)</f>
        <v>4</v>
      </c>
      <c r="BQ249" s="132">
        <f>INDEX(Sheet3!$D$4:$H$8,'NSS + ACT'!BO249,'NSS + ACT'!BP249)</f>
        <v>0.5</v>
      </c>
      <c r="BR249" s="105">
        <f t="shared" si="43"/>
        <v>213280</v>
      </c>
      <c r="BS249" s="162">
        <f t="shared" si="44"/>
        <v>0.5</v>
      </c>
      <c r="BT249" s="105">
        <f t="shared" si="45"/>
        <v>106640</v>
      </c>
    </row>
    <row r="250" spans="1:72">
      <c r="A250" s="18">
        <f t="shared" si="47"/>
        <v>247</v>
      </c>
      <c r="B250" s="33">
        <v>292307367752</v>
      </c>
      <c r="C250" s="39">
        <v>45121</v>
      </c>
      <c r="D250" s="22" t="s">
        <v>528</v>
      </c>
      <c r="E250" s="22" t="s">
        <v>5455</v>
      </c>
      <c r="F250" s="110">
        <v>338</v>
      </c>
      <c r="G250" s="23" t="s">
        <v>119</v>
      </c>
      <c r="H250" s="58">
        <v>533</v>
      </c>
      <c r="I250" s="30"/>
      <c r="J250" s="101">
        <v>180154</v>
      </c>
      <c r="K250" s="33">
        <v>85049090</v>
      </c>
      <c r="L250" s="26">
        <v>0.15</v>
      </c>
      <c r="M250" s="40">
        <v>0</v>
      </c>
      <c r="N250" s="40">
        <v>0</v>
      </c>
      <c r="O250" s="35">
        <v>0</v>
      </c>
      <c r="P250" s="63">
        <v>0.1</v>
      </c>
      <c r="Q250" s="52">
        <v>0</v>
      </c>
      <c r="R250" s="63">
        <v>0.18</v>
      </c>
      <c r="S250" s="23" t="s">
        <v>969</v>
      </c>
      <c r="T250" s="52">
        <v>27023.1</v>
      </c>
      <c r="U250" s="52">
        <v>0</v>
      </c>
      <c r="V250" s="52">
        <v>2702.31</v>
      </c>
      <c r="W250" s="52">
        <v>37778.293799999999</v>
      </c>
      <c r="X250" s="52">
        <v>67503.703800000003</v>
      </c>
      <c r="Y250" s="23" t="s">
        <v>5450</v>
      </c>
      <c r="Z250" s="23" t="s">
        <v>5456</v>
      </c>
      <c r="AA250" s="23" t="s">
        <v>5457</v>
      </c>
      <c r="AB250" s="33">
        <v>292307367752</v>
      </c>
      <c r="AC250" s="33" t="s">
        <v>5458</v>
      </c>
      <c r="AD250" s="39">
        <v>45121</v>
      </c>
      <c r="AE250" s="39">
        <v>45117</v>
      </c>
      <c r="AF250" s="53" t="e">
        <v>#N/A</v>
      </c>
      <c r="AG250" s="53" t="e">
        <v>#N/A</v>
      </c>
      <c r="AH250" s="39" t="e">
        <v>#N/A</v>
      </c>
      <c r="AI250" s="23" t="s">
        <v>51</v>
      </c>
      <c r="AJ250" s="59"/>
      <c r="AK250" s="59"/>
      <c r="AL250" s="48"/>
      <c r="AM250" s="60"/>
      <c r="AN250" s="33"/>
      <c r="AO250" s="48"/>
      <c r="AP250" s="23">
        <v>2000</v>
      </c>
      <c r="AQ250" s="23" t="s">
        <v>52</v>
      </c>
      <c r="AR250" s="23" t="s">
        <v>5457</v>
      </c>
      <c r="AS250" s="38" t="s">
        <v>518</v>
      </c>
      <c r="AT250" s="23"/>
      <c r="AU250" s="23" t="s">
        <v>5459</v>
      </c>
      <c r="AV250" s="99">
        <v>338</v>
      </c>
      <c r="AW250" s="101">
        <v>180154</v>
      </c>
      <c r="AX250" s="29" t="s">
        <v>4770</v>
      </c>
      <c r="AY250" s="29"/>
      <c r="AZ250" s="30" t="s">
        <v>853</v>
      </c>
      <c r="BA250">
        <f t="shared" si="49"/>
        <v>521</v>
      </c>
      <c r="BB250" s="115" t="s">
        <v>6987</v>
      </c>
      <c r="BC250" s="105">
        <f t="shared" si="38"/>
        <v>533</v>
      </c>
      <c r="BD250" s="116">
        <f t="shared" si="39"/>
        <v>45108</v>
      </c>
      <c r="BE250" s="141" t="s">
        <v>8366</v>
      </c>
      <c r="BF250">
        <f>MATCH(BE250,'Cat-4'!$A:$A,0)</f>
        <v>666</v>
      </c>
      <c r="BG250">
        <f>MATCH(BD250,'Cat-4'!$1:$1,0)</f>
        <v>139</v>
      </c>
      <c r="BH250">
        <f>INDEX('Cat-4'!$1:$1048576,'NSS + ACT'!BF250,'NSS + ACT'!BG250)</f>
        <v>130.9</v>
      </c>
      <c r="BI250">
        <f>MATCH($BI$1,'Cat-4'!$1:$1,0)</f>
        <v>153</v>
      </c>
      <c r="BJ250">
        <f>INDEX('Cat-4'!$1:$1048576,'NSS + ACT'!BF250,'NSS + ACT'!BI250)</f>
        <v>133.4</v>
      </c>
      <c r="BK250" s="126">
        <f t="shared" si="40"/>
        <v>1.0190985485103132</v>
      </c>
      <c r="BL250">
        <f t="shared" si="41"/>
        <v>532</v>
      </c>
      <c r="BM250" s="126">
        <f t="shared" si="42"/>
        <v>17.733333333333334</v>
      </c>
      <c r="BN250" s="126" t="s">
        <v>8784</v>
      </c>
      <c r="BO250" s="126">
        <f>MATCH(BB250,Sheet3!$D$4:$D$8,0)</f>
        <v>4</v>
      </c>
      <c r="BP250" s="126">
        <f>MATCH(BN250,Sheet3!$E$4:$H$4,0)</f>
        <v>3</v>
      </c>
      <c r="BQ250" s="132">
        <f>INDEX(Sheet3!$D$4:$H$8,'NSS + ACT'!BO250,'NSS + ACT'!BP250)</f>
        <v>0.1</v>
      </c>
      <c r="BR250" s="105">
        <f t="shared" si="43"/>
        <v>183594.67990832697</v>
      </c>
      <c r="BS250" s="162">
        <f t="shared" si="44"/>
        <v>0.1</v>
      </c>
      <c r="BT250" s="105">
        <f t="shared" si="45"/>
        <v>165235.21191749428</v>
      </c>
    </row>
    <row r="251" spans="1:72">
      <c r="A251" s="18">
        <f t="shared" si="47"/>
        <v>248</v>
      </c>
      <c r="B251" s="61">
        <v>292007003105</v>
      </c>
      <c r="C251" s="39">
        <v>44088</v>
      </c>
      <c r="D251" s="22" t="s">
        <v>113</v>
      </c>
      <c r="E251" s="22" t="s">
        <v>3323</v>
      </c>
      <c r="F251" s="110">
        <v>6</v>
      </c>
      <c r="G251" s="23" t="s">
        <v>79</v>
      </c>
      <c r="H251" s="52">
        <v>299212.4316666667</v>
      </c>
      <c r="I251" s="30"/>
      <c r="J251" s="109">
        <v>1795274.59</v>
      </c>
      <c r="K251" s="23">
        <v>84139190</v>
      </c>
      <c r="L251" s="26">
        <v>7.4999999999999997E-2</v>
      </c>
      <c r="M251" s="40">
        <v>0</v>
      </c>
      <c r="N251" s="62">
        <v>0</v>
      </c>
      <c r="O251" s="52">
        <v>0</v>
      </c>
      <c r="P251" s="26">
        <v>0.1</v>
      </c>
      <c r="Q251" s="52">
        <v>0</v>
      </c>
      <c r="R251" s="63">
        <v>0.18</v>
      </c>
      <c r="S251" s="23" t="s">
        <v>1797</v>
      </c>
      <c r="T251" s="52">
        <v>134645.59424999999</v>
      </c>
      <c r="U251" s="52">
        <v>0</v>
      </c>
      <c r="V251" s="52">
        <v>13464.559424999999</v>
      </c>
      <c r="W251" s="52">
        <v>349809.25386150001</v>
      </c>
      <c r="X251" s="52">
        <v>497919.40753650002</v>
      </c>
      <c r="Y251" s="23" t="s">
        <v>3182</v>
      </c>
      <c r="Z251" s="23" t="s">
        <v>3324</v>
      </c>
      <c r="AA251" s="23" t="s">
        <v>3325</v>
      </c>
      <c r="AB251" s="33">
        <v>292007003105</v>
      </c>
      <c r="AC251" s="33" t="s">
        <v>3043</v>
      </c>
      <c r="AD251" s="48">
        <v>44088</v>
      </c>
      <c r="AE251" s="39">
        <v>44069</v>
      </c>
      <c r="AF251" s="53" t="e">
        <v>#N/A</v>
      </c>
      <c r="AG251" s="53" t="e">
        <v>#N/A</v>
      </c>
      <c r="AH251" s="39" t="e">
        <v>#N/A</v>
      </c>
      <c r="AI251" s="23" t="s">
        <v>51</v>
      </c>
      <c r="AJ251" s="54"/>
      <c r="AK251" s="55"/>
      <c r="AL251" s="56"/>
      <c r="AM251" s="57"/>
      <c r="AN251" s="33"/>
      <c r="AO251" s="48"/>
      <c r="AP251" s="23">
        <v>2000</v>
      </c>
      <c r="AQ251" s="23" t="s">
        <v>52</v>
      </c>
      <c r="AR251" s="23" t="s">
        <v>3325</v>
      </c>
      <c r="AS251" s="38" t="s">
        <v>53</v>
      </c>
      <c r="AT251" s="23" t="s">
        <v>522</v>
      </c>
      <c r="AU251" s="64" t="s">
        <v>3044</v>
      </c>
      <c r="AV251" s="99">
        <v>6</v>
      </c>
      <c r="AW251" s="102">
        <v>177558.72</v>
      </c>
      <c r="AX251" s="29" t="s">
        <v>701</v>
      </c>
      <c r="AY251" s="29"/>
      <c r="AZ251" s="25" t="s">
        <v>2577</v>
      </c>
      <c r="BA251">
        <f t="shared" si="49"/>
        <v>1569</v>
      </c>
      <c r="BB251" s="115" t="s">
        <v>6983</v>
      </c>
      <c r="BC251" s="105">
        <f t="shared" si="38"/>
        <v>29593.119999999999</v>
      </c>
      <c r="BD251" s="116">
        <f t="shared" si="39"/>
        <v>44044</v>
      </c>
      <c r="BE251" s="141" t="s">
        <v>8477</v>
      </c>
      <c r="BF251">
        <f>MATCH(BE251,'Cat-4'!$A:$A,0)</f>
        <v>722</v>
      </c>
      <c r="BG251">
        <f>MATCH(BD251,'Cat-4'!$1:$1,0)</f>
        <v>104</v>
      </c>
      <c r="BH251">
        <f>INDEX('Cat-4'!$1:$1048576,'NSS + ACT'!BF251,'NSS + ACT'!BG251)</f>
        <v>113.6</v>
      </c>
      <c r="BI251">
        <f>MATCH($BI$1,'Cat-4'!$1:$1,0)</f>
        <v>153</v>
      </c>
      <c r="BJ251">
        <f>INDEX('Cat-4'!$1:$1048576,'NSS + ACT'!BF251,'NSS + ACT'!BI251)</f>
        <v>130.80000000000001</v>
      </c>
      <c r="BK251" s="126">
        <f t="shared" si="40"/>
        <v>1.1514084507042255</v>
      </c>
      <c r="BL251">
        <f t="shared" si="41"/>
        <v>1596</v>
      </c>
      <c r="BM251" s="126">
        <f t="shared" si="42"/>
        <v>53.2</v>
      </c>
      <c r="BN251" s="126" t="s">
        <v>8785</v>
      </c>
      <c r="BO251" s="126">
        <f>MATCH(BB251,Sheet3!$D$4:$D$8,0)</f>
        <v>2</v>
      </c>
      <c r="BP251" s="126">
        <f>MATCH(BN251,Sheet3!$E$4:$H$4,0)</f>
        <v>4</v>
      </c>
      <c r="BQ251" s="132">
        <f>INDEX(Sheet3!$D$4:$H$8,'NSS + ACT'!BO251,'NSS + ACT'!BP251)</f>
        <v>0.1</v>
      </c>
      <c r="BR251" s="105">
        <f t="shared" si="43"/>
        <v>204442.61070422537</v>
      </c>
      <c r="BS251" s="162">
        <f t="shared" si="44"/>
        <v>0.1</v>
      </c>
      <c r="BT251" s="105">
        <f t="shared" si="45"/>
        <v>183998.34963380283</v>
      </c>
    </row>
    <row r="252" spans="1:72">
      <c r="A252" s="18">
        <f t="shared" si="47"/>
        <v>249</v>
      </c>
      <c r="B252" s="19">
        <v>171601690842</v>
      </c>
      <c r="C252" s="45"/>
      <c r="D252" s="21" t="s">
        <v>391</v>
      </c>
      <c r="E252" s="22" t="s">
        <v>6998</v>
      </c>
      <c r="F252" s="107">
        <v>4</v>
      </c>
      <c r="G252" s="23" t="s">
        <v>49</v>
      </c>
      <c r="H252" s="24">
        <v>44056.93</v>
      </c>
      <c r="I252" s="24">
        <v>44056.930500000002</v>
      </c>
      <c r="J252" s="100">
        <v>220284.65049999999</v>
      </c>
      <c r="K252" s="23"/>
      <c r="L252" s="26"/>
      <c r="M252" s="21"/>
      <c r="N252" s="27"/>
      <c r="O252" s="21"/>
      <c r="P252" s="28"/>
      <c r="Q252" s="21"/>
      <c r="R252" s="26">
        <v>0.18</v>
      </c>
      <c r="S252" s="29" t="s">
        <v>187</v>
      </c>
      <c r="T252" s="30">
        <v>0</v>
      </c>
      <c r="U252" s="30"/>
      <c r="V252" s="30">
        <v>0</v>
      </c>
      <c r="W252" s="30">
        <v>39651.237089999995</v>
      </c>
      <c r="X252" s="30">
        <v>39651.237089999995</v>
      </c>
      <c r="Y252" s="29" t="s">
        <v>381</v>
      </c>
      <c r="Z252" s="29" t="s">
        <v>392</v>
      </c>
      <c r="AA252" s="29" t="s">
        <v>393</v>
      </c>
      <c r="AB252" s="19" t="e">
        <v>#N/A</v>
      </c>
      <c r="AC252" s="29" t="e">
        <v>#N/A</v>
      </c>
      <c r="AD252" s="31" t="e">
        <v>#N/A</v>
      </c>
      <c r="AE252" s="31">
        <v>42515</v>
      </c>
      <c r="AF252" s="19">
        <v>171601690842</v>
      </c>
      <c r="AG252" s="29" t="s">
        <v>394</v>
      </c>
      <c r="AH252" s="31">
        <v>42583</v>
      </c>
      <c r="AI252" s="29" t="s">
        <v>385</v>
      </c>
      <c r="AJ252" s="46"/>
      <c r="AK252" s="30"/>
      <c r="AL252" s="47"/>
      <c r="AM252" s="46"/>
      <c r="AN252" s="29"/>
      <c r="AO252" s="31"/>
      <c r="AP252" s="19">
        <v>2000</v>
      </c>
      <c r="AQ252" s="29" t="s">
        <v>64</v>
      </c>
      <c r="AR252" s="29" t="s">
        <v>393</v>
      </c>
      <c r="AS252" s="29" t="s">
        <v>53</v>
      </c>
      <c r="AT252" s="29" t="s">
        <v>54</v>
      </c>
      <c r="AU252" s="29">
        <v>100001537</v>
      </c>
      <c r="AV252" s="99">
        <v>4</v>
      </c>
      <c r="AW252" s="99">
        <v>177513.81</v>
      </c>
      <c r="AX252" s="29" t="s">
        <v>387</v>
      </c>
      <c r="AY252" s="29" t="s">
        <v>691</v>
      </c>
      <c r="AZ252" s="21"/>
      <c r="BA252">
        <f t="shared" si="49"/>
        <v>3123</v>
      </c>
      <c r="BB252" s="115" t="s">
        <v>6983</v>
      </c>
      <c r="BC252" s="105">
        <f t="shared" si="38"/>
        <v>44378.452499999999</v>
      </c>
      <c r="BD252" s="116">
        <f t="shared" si="39"/>
        <v>42491</v>
      </c>
      <c r="BE252" s="141" t="s">
        <v>8477</v>
      </c>
      <c r="BF252">
        <f>MATCH(BE252,'Cat-4'!$A:$A,0)</f>
        <v>722</v>
      </c>
      <c r="BG252">
        <f>MATCH(BD252,'Cat-4'!$1:$1,0)</f>
        <v>53</v>
      </c>
      <c r="BH252">
        <f>INDEX('Cat-4'!$1:$1048576,'NSS + ACT'!BF252,'NSS + ACT'!BG252)</f>
        <v>107.7</v>
      </c>
      <c r="BI252">
        <f>MATCH($BI$1,'Cat-4'!$1:$1,0)</f>
        <v>153</v>
      </c>
      <c r="BJ252">
        <f>INDEX('Cat-4'!$1:$1048576,'NSS + ACT'!BF252,'NSS + ACT'!BI252)</f>
        <v>130.80000000000001</v>
      </c>
      <c r="BK252" s="126">
        <f t="shared" si="40"/>
        <v>1.2144846796657383</v>
      </c>
      <c r="BL252">
        <f t="shared" si="41"/>
        <v>3149</v>
      </c>
      <c r="BM252" s="126">
        <f t="shared" si="42"/>
        <v>104.96666666666667</v>
      </c>
      <c r="BN252" s="126" t="s">
        <v>8785</v>
      </c>
      <c r="BO252" s="126">
        <f>MATCH(BB252,Sheet3!$D$4:$D$8,0)</f>
        <v>2</v>
      </c>
      <c r="BP252" s="126">
        <f>MATCH(BN252,Sheet3!$E$4:$H$4,0)</f>
        <v>4</v>
      </c>
      <c r="BQ252" s="132">
        <f>INDEX(Sheet3!$D$4:$H$8,'NSS + ACT'!BO252,'NSS + ACT'!BP252)</f>
        <v>0.1</v>
      </c>
      <c r="BR252" s="105">
        <f t="shared" si="43"/>
        <v>215587.80267409471</v>
      </c>
      <c r="BS252" s="162">
        <f t="shared" si="44"/>
        <v>0.1</v>
      </c>
      <c r="BT252" s="105">
        <f t="shared" si="45"/>
        <v>194029.02240668525</v>
      </c>
    </row>
    <row r="253" spans="1:72">
      <c r="A253" s="18">
        <f t="shared" si="47"/>
        <v>250</v>
      </c>
      <c r="B253" s="61">
        <v>171801332216</v>
      </c>
      <c r="C253" s="39">
        <v>43245</v>
      </c>
      <c r="D253" s="22" t="s">
        <v>1794</v>
      </c>
      <c r="E253" s="22" t="s">
        <v>1795</v>
      </c>
      <c r="F253" s="110">
        <v>118</v>
      </c>
      <c r="G253" s="23" t="s">
        <v>119</v>
      </c>
      <c r="H253" s="52">
        <v>1501</v>
      </c>
      <c r="I253" s="30"/>
      <c r="J253" s="109">
        <v>177118</v>
      </c>
      <c r="K253" s="23" t="s">
        <v>1796</v>
      </c>
      <c r="L253" s="26">
        <v>7.4999999999999997E-2</v>
      </c>
      <c r="M253" s="40">
        <v>0</v>
      </c>
      <c r="N253" s="62">
        <v>0</v>
      </c>
      <c r="O253" s="52">
        <v>0</v>
      </c>
      <c r="P253" s="26">
        <v>0.1</v>
      </c>
      <c r="Q253" s="52">
        <v>0</v>
      </c>
      <c r="R253" s="63">
        <v>0.18</v>
      </c>
      <c r="S253" s="23" t="s">
        <v>1797</v>
      </c>
      <c r="T253" s="52">
        <v>13283.85</v>
      </c>
      <c r="U253" s="52">
        <v>0</v>
      </c>
      <c r="V253" s="52">
        <v>1328.3850000000002</v>
      </c>
      <c r="W253" s="52">
        <v>34511.442300000002</v>
      </c>
      <c r="X253" s="52">
        <v>49123.677300000003</v>
      </c>
      <c r="Y253" s="23" t="s">
        <v>1628</v>
      </c>
      <c r="Z253" s="23" t="s">
        <v>1798</v>
      </c>
      <c r="AA253" s="23" t="s">
        <v>1799</v>
      </c>
      <c r="AB253" s="33" t="e">
        <v>#N/A</v>
      </c>
      <c r="AC253" s="33" t="e">
        <v>#N/A</v>
      </c>
      <c r="AD253" s="48" t="e">
        <v>#N/A</v>
      </c>
      <c r="AE253" s="39">
        <v>43168</v>
      </c>
      <c r="AF253" s="53">
        <v>171801332216</v>
      </c>
      <c r="AG253" s="53" t="s">
        <v>1800</v>
      </c>
      <c r="AH253" s="39">
        <v>43245</v>
      </c>
      <c r="AI253" s="23" t="s">
        <v>385</v>
      </c>
      <c r="AJ253" s="54"/>
      <c r="AK253" s="55"/>
      <c r="AL253" s="56"/>
      <c r="AM253" s="57"/>
      <c r="AN253" s="33"/>
      <c r="AO253" s="48"/>
      <c r="AP253" s="23">
        <v>2000</v>
      </c>
      <c r="AQ253" s="23" t="s">
        <v>52</v>
      </c>
      <c r="AR253" s="23" t="s">
        <v>1799</v>
      </c>
      <c r="AS253" s="38" t="s">
        <v>53</v>
      </c>
      <c r="AT253" s="23"/>
      <c r="AU253" s="64">
        <v>109180</v>
      </c>
      <c r="AV253" s="99">
        <v>118</v>
      </c>
      <c r="AW253" s="102">
        <v>177118</v>
      </c>
      <c r="AX253" s="29" t="s">
        <v>701</v>
      </c>
      <c r="AY253" s="29"/>
      <c r="AZ253" s="25" t="s">
        <v>1633</v>
      </c>
      <c r="BA253">
        <f t="shared" si="49"/>
        <v>2470</v>
      </c>
      <c r="BB253" s="115" t="s">
        <v>6983</v>
      </c>
      <c r="BC253" s="105">
        <f t="shared" si="38"/>
        <v>1501</v>
      </c>
      <c r="BD253" s="116">
        <f t="shared" si="39"/>
        <v>43160</v>
      </c>
      <c r="BE253" s="141" t="s">
        <v>8477</v>
      </c>
      <c r="BF253">
        <f>MATCH(BE253,'Cat-4'!$A:$A,0)</f>
        <v>722</v>
      </c>
      <c r="BG253">
        <f>MATCH(BD253,'Cat-4'!$1:$1,0)</f>
        <v>75</v>
      </c>
      <c r="BH253">
        <f>INDEX('Cat-4'!$1:$1048576,'NSS + ACT'!BF253,'NSS + ACT'!BG253)</f>
        <v>109.9</v>
      </c>
      <c r="BI253">
        <f>MATCH($BI$1,'Cat-4'!$1:$1,0)</f>
        <v>153</v>
      </c>
      <c r="BJ253">
        <f>INDEX('Cat-4'!$1:$1048576,'NSS + ACT'!BF253,'NSS + ACT'!BI253)</f>
        <v>130.80000000000001</v>
      </c>
      <c r="BK253" s="126">
        <f t="shared" si="40"/>
        <v>1.1901728844404005</v>
      </c>
      <c r="BL253">
        <f t="shared" si="41"/>
        <v>2480</v>
      </c>
      <c r="BM253" s="126">
        <f t="shared" si="42"/>
        <v>82.666666666666671</v>
      </c>
      <c r="BN253" s="126" t="s">
        <v>8785</v>
      </c>
      <c r="BO253" s="126">
        <f>MATCH(BB253,Sheet3!$D$4:$D$8,0)</f>
        <v>2</v>
      </c>
      <c r="BP253" s="126">
        <f>MATCH(BN253,Sheet3!$E$4:$H$4,0)</f>
        <v>4</v>
      </c>
      <c r="BQ253" s="132">
        <f>INDEX(Sheet3!$D$4:$H$8,'NSS + ACT'!BO253,'NSS + ACT'!BP253)</f>
        <v>0.1</v>
      </c>
      <c r="BR253" s="105">
        <f t="shared" si="43"/>
        <v>210801.04094631484</v>
      </c>
      <c r="BS253" s="162">
        <f t="shared" si="44"/>
        <v>0.1</v>
      </c>
      <c r="BT253" s="105">
        <f t="shared" si="45"/>
        <v>189720.93685168336</v>
      </c>
    </row>
    <row r="254" spans="1:72">
      <c r="A254" s="18">
        <f t="shared" si="47"/>
        <v>251</v>
      </c>
      <c r="B254" s="61">
        <v>172100808751</v>
      </c>
      <c r="C254" s="39">
        <v>44285</v>
      </c>
      <c r="D254" s="22" t="s">
        <v>2892</v>
      </c>
      <c r="E254" s="22" t="s">
        <v>2920</v>
      </c>
      <c r="F254" s="110">
        <v>2</v>
      </c>
      <c r="G254" s="23" t="s">
        <v>119</v>
      </c>
      <c r="H254" s="52">
        <v>75933.850000000006</v>
      </c>
      <c r="I254" s="30"/>
      <c r="J254" s="109">
        <v>151867.70000000001</v>
      </c>
      <c r="K254" s="23">
        <v>84139190</v>
      </c>
      <c r="L254" s="26">
        <v>7.4999999999999997E-2</v>
      </c>
      <c r="M254" s="40">
        <v>0</v>
      </c>
      <c r="N254" s="62">
        <v>0</v>
      </c>
      <c r="O254" s="52">
        <v>0</v>
      </c>
      <c r="P254" s="26">
        <v>0.1</v>
      </c>
      <c r="Q254" s="52">
        <v>0</v>
      </c>
      <c r="R254" s="63">
        <v>0.18</v>
      </c>
      <c r="S254" s="23" t="s">
        <v>2631</v>
      </c>
      <c r="T254" s="52">
        <v>11390.077500000001</v>
      </c>
      <c r="U254" s="52">
        <v>0</v>
      </c>
      <c r="V254" s="52">
        <v>1139.0077500000002</v>
      </c>
      <c r="W254" s="52">
        <v>29591.421345000002</v>
      </c>
      <c r="X254" s="52">
        <v>42120.506595000006</v>
      </c>
      <c r="Y254" s="23" t="s">
        <v>2778</v>
      </c>
      <c r="Z254" s="23" t="s">
        <v>2921</v>
      </c>
      <c r="AA254" s="23" t="s">
        <v>2922</v>
      </c>
      <c r="AB254" s="33" t="e">
        <v>#N/A</v>
      </c>
      <c r="AC254" s="33" t="e">
        <v>#N/A</v>
      </c>
      <c r="AD254" s="48" t="e">
        <v>#N/A</v>
      </c>
      <c r="AE254" s="39">
        <v>44266</v>
      </c>
      <c r="AF254" s="53">
        <v>172100808751</v>
      </c>
      <c r="AG254" s="53" t="s">
        <v>2897</v>
      </c>
      <c r="AH254" s="39">
        <v>44285</v>
      </c>
      <c r="AI254" s="23" t="s">
        <v>385</v>
      </c>
      <c r="AJ254" s="54"/>
      <c r="AK254" s="55"/>
      <c r="AL254" s="56"/>
      <c r="AM254" s="57"/>
      <c r="AN254" s="33"/>
      <c r="AO254" s="48"/>
      <c r="AP254" s="23">
        <v>2000</v>
      </c>
      <c r="AQ254" s="23" t="s">
        <v>52</v>
      </c>
      <c r="AR254" s="23" t="s">
        <v>2922</v>
      </c>
      <c r="AS254" s="38" t="s">
        <v>53</v>
      </c>
      <c r="AT254" s="23"/>
      <c r="AU254" s="64">
        <v>1201416</v>
      </c>
      <c r="AV254" s="99">
        <v>2</v>
      </c>
      <c r="AW254" s="102">
        <v>177052.399999999</v>
      </c>
      <c r="AX254" s="29" t="s">
        <v>701</v>
      </c>
      <c r="AY254" s="29"/>
      <c r="AZ254" s="25">
        <v>1</v>
      </c>
      <c r="BA254">
        <f t="shared" si="49"/>
        <v>1372</v>
      </c>
      <c r="BB254" s="115" t="s">
        <v>6983</v>
      </c>
      <c r="BC254" s="105">
        <f t="shared" si="38"/>
        <v>88526.199999999502</v>
      </c>
      <c r="BD254" s="116">
        <f t="shared" si="39"/>
        <v>44256</v>
      </c>
      <c r="BE254" s="141" t="s">
        <v>8477</v>
      </c>
      <c r="BF254">
        <f>MATCH(BE254,'Cat-4'!$A:$A,0)</f>
        <v>722</v>
      </c>
      <c r="BG254">
        <f>MATCH(BD254,'Cat-4'!$1:$1,0)</f>
        <v>111</v>
      </c>
      <c r="BH254">
        <f>INDEX('Cat-4'!$1:$1048576,'NSS + ACT'!BF254,'NSS + ACT'!BG254)</f>
        <v>116.1</v>
      </c>
      <c r="BI254">
        <f>MATCH($BI$1,'Cat-4'!$1:$1,0)</f>
        <v>153</v>
      </c>
      <c r="BJ254">
        <f>INDEX('Cat-4'!$1:$1048576,'NSS + ACT'!BF254,'NSS + ACT'!BI254)</f>
        <v>130.80000000000001</v>
      </c>
      <c r="BK254" s="126">
        <f t="shared" si="40"/>
        <v>1.1266149870801034</v>
      </c>
      <c r="BL254">
        <f t="shared" si="41"/>
        <v>1384</v>
      </c>
      <c r="BM254" s="126">
        <f t="shared" si="42"/>
        <v>46.133333333333333</v>
      </c>
      <c r="BN254" s="126" t="s">
        <v>8785</v>
      </c>
      <c r="BO254" s="126">
        <f>MATCH(BB254,Sheet3!$D$4:$D$8,0)</f>
        <v>2</v>
      </c>
      <c r="BP254" s="126">
        <f>MATCH(BN254,Sheet3!$E$4:$H$4,0)</f>
        <v>4</v>
      </c>
      <c r="BQ254" s="132">
        <f>INDEX(Sheet3!$D$4:$H$8,'NSS + ACT'!BO254,'NSS + ACT'!BP254)</f>
        <v>0.1</v>
      </c>
      <c r="BR254" s="105">
        <f t="shared" si="43"/>
        <v>199469.88733850018</v>
      </c>
      <c r="BS254" s="162">
        <f t="shared" si="44"/>
        <v>0.1</v>
      </c>
      <c r="BT254" s="105">
        <f t="shared" si="45"/>
        <v>179522.89860465017</v>
      </c>
    </row>
    <row r="255" spans="1:72">
      <c r="A255" s="18">
        <f t="shared" si="47"/>
        <v>252</v>
      </c>
      <c r="B255" s="61">
        <v>291804661724</v>
      </c>
      <c r="C255" s="39">
        <v>43256</v>
      </c>
      <c r="D255" s="22" t="s">
        <v>336</v>
      </c>
      <c r="E255" s="22" t="s">
        <v>4084</v>
      </c>
      <c r="F255" s="107">
        <v>39.5399999999999</v>
      </c>
      <c r="G255" s="23" t="s">
        <v>321</v>
      </c>
      <c r="H255" s="52">
        <v>4441.7309054122525</v>
      </c>
      <c r="I255" s="30"/>
      <c r="J255" s="109">
        <v>175626.04</v>
      </c>
      <c r="K255" s="23">
        <v>75052200</v>
      </c>
      <c r="L255" s="66">
        <v>0</v>
      </c>
      <c r="M255" s="40">
        <v>0</v>
      </c>
      <c r="N255" s="40">
        <v>0</v>
      </c>
      <c r="O255" s="52">
        <v>0</v>
      </c>
      <c r="P255" s="66">
        <v>0</v>
      </c>
      <c r="Q255" s="52">
        <v>0</v>
      </c>
      <c r="R255" s="63">
        <v>0.18</v>
      </c>
      <c r="S255" s="23" t="s">
        <v>4085</v>
      </c>
      <c r="T255" s="52">
        <v>0</v>
      </c>
      <c r="U255" s="52">
        <v>0</v>
      </c>
      <c r="V255" s="52">
        <v>0</v>
      </c>
      <c r="W255" s="52">
        <v>31612.6872</v>
      </c>
      <c r="X255" s="68">
        <v>31612.6872</v>
      </c>
      <c r="Y255" s="23" t="s">
        <v>3855</v>
      </c>
      <c r="Z255" s="23" t="s">
        <v>4086</v>
      </c>
      <c r="AA255" s="23" t="s">
        <v>4087</v>
      </c>
      <c r="AB255" s="33">
        <v>291804661724</v>
      </c>
      <c r="AC255" s="33" t="s">
        <v>4088</v>
      </c>
      <c r="AD255" s="39">
        <v>43256</v>
      </c>
      <c r="AE255" s="39">
        <v>43256</v>
      </c>
      <c r="AF255" s="53" t="e">
        <v>#N/A</v>
      </c>
      <c r="AG255" s="53" t="e">
        <v>#N/A</v>
      </c>
      <c r="AH255" s="39" t="e">
        <v>#N/A</v>
      </c>
      <c r="AI255" s="23" t="s">
        <v>51</v>
      </c>
      <c r="AJ255" s="59"/>
      <c r="AK255" s="59"/>
      <c r="AL255" s="48"/>
      <c r="AM255" s="60"/>
      <c r="AN255" s="33"/>
      <c r="AO255" s="48"/>
      <c r="AP255" s="23">
        <v>2000</v>
      </c>
      <c r="AQ255" s="23" t="s">
        <v>52</v>
      </c>
      <c r="AR255" s="23" t="s">
        <v>4087</v>
      </c>
      <c r="AS255" s="38" t="s">
        <v>523</v>
      </c>
      <c r="AT255" s="23"/>
      <c r="AU255" s="64" t="s">
        <v>337</v>
      </c>
      <c r="AV255" s="99">
        <v>39.5399999999999</v>
      </c>
      <c r="AW255" s="102">
        <v>175626.04</v>
      </c>
      <c r="AX255" s="29" t="s">
        <v>701</v>
      </c>
      <c r="AY255" s="29"/>
      <c r="AZ255" s="25"/>
      <c r="BA255">
        <f t="shared" si="49"/>
        <v>2382</v>
      </c>
      <c r="BB255" s="115" t="s">
        <v>6983</v>
      </c>
      <c r="BC255" s="105">
        <f t="shared" si="38"/>
        <v>4441.7309054122525</v>
      </c>
      <c r="BD255" s="116">
        <f t="shared" si="39"/>
        <v>43252</v>
      </c>
      <c r="BE255" s="141" t="s">
        <v>8477</v>
      </c>
      <c r="BF255">
        <f>MATCH(BE255,'Cat-4'!$A:$A,0)</f>
        <v>722</v>
      </c>
      <c r="BG255">
        <f>MATCH(BD255,'Cat-4'!$1:$1,0)</f>
        <v>78</v>
      </c>
      <c r="BH255">
        <f>INDEX('Cat-4'!$1:$1048576,'NSS + ACT'!BF255,'NSS + ACT'!BG255)</f>
        <v>110.5</v>
      </c>
      <c r="BI255">
        <f>MATCH($BI$1,'Cat-4'!$1:$1,0)</f>
        <v>153</v>
      </c>
      <c r="BJ255">
        <f>INDEX('Cat-4'!$1:$1048576,'NSS + ACT'!BF255,'NSS + ACT'!BI255)</f>
        <v>130.80000000000001</v>
      </c>
      <c r="BK255" s="126">
        <f t="shared" si="40"/>
        <v>1.183710407239819</v>
      </c>
      <c r="BL255">
        <f t="shared" si="41"/>
        <v>2388</v>
      </c>
      <c r="BM255" s="126">
        <f t="shared" si="42"/>
        <v>79.599999999999994</v>
      </c>
      <c r="BN255" s="126" t="s">
        <v>8785</v>
      </c>
      <c r="BO255" s="126">
        <f>MATCH(BB255,Sheet3!$D$4:$D$8,0)</f>
        <v>2</v>
      </c>
      <c r="BP255" s="126">
        <f>MATCH(BN255,Sheet3!$E$4:$H$4,0)</f>
        <v>4</v>
      </c>
      <c r="BQ255" s="132">
        <f>INDEX(Sheet3!$D$4:$H$8,'NSS + ACT'!BO255,'NSS + ACT'!BP255)</f>
        <v>0.1</v>
      </c>
      <c r="BR255" s="105">
        <f t="shared" si="43"/>
        <v>207890.37133031676</v>
      </c>
      <c r="BS255" s="162">
        <f t="shared" si="44"/>
        <v>0.1</v>
      </c>
      <c r="BT255" s="105">
        <f t="shared" si="45"/>
        <v>187101.33419728509</v>
      </c>
    </row>
    <row r="256" spans="1:72">
      <c r="A256" s="18">
        <f t="shared" si="47"/>
        <v>253</v>
      </c>
      <c r="B256" s="33">
        <v>292106375245</v>
      </c>
      <c r="C256" s="39">
        <v>44382</v>
      </c>
      <c r="D256" s="22" t="s">
        <v>130</v>
      </c>
      <c r="E256" s="22" t="s">
        <v>5935</v>
      </c>
      <c r="F256" s="110">
        <v>3</v>
      </c>
      <c r="G256" s="23" t="s">
        <v>119</v>
      </c>
      <c r="H256" s="52">
        <v>58397.5</v>
      </c>
      <c r="I256" s="30"/>
      <c r="J256" s="109">
        <v>175192.5</v>
      </c>
      <c r="K256" s="33">
        <v>84119900</v>
      </c>
      <c r="L256" s="26">
        <v>0.1</v>
      </c>
      <c r="M256" s="26"/>
      <c r="N256" s="26">
        <v>0</v>
      </c>
      <c r="O256" s="60"/>
      <c r="P256" s="26">
        <v>0.1</v>
      </c>
      <c r="Q256" s="84"/>
      <c r="R256" s="26">
        <v>0.18</v>
      </c>
      <c r="S256" s="23" t="s">
        <v>4898</v>
      </c>
      <c r="T256" s="52">
        <v>17519.25</v>
      </c>
      <c r="U256" s="52">
        <v>0</v>
      </c>
      <c r="V256" s="52">
        <v>1751.9250000000002</v>
      </c>
      <c r="W256" s="52">
        <v>35003.461499999998</v>
      </c>
      <c r="X256" s="52">
        <v>54274.636499999993</v>
      </c>
      <c r="Y256" s="23" t="s">
        <v>5800</v>
      </c>
      <c r="Z256" s="23" t="s">
        <v>5936</v>
      </c>
      <c r="AA256" s="23" t="s">
        <v>5937</v>
      </c>
      <c r="AB256" s="33">
        <v>292106375245</v>
      </c>
      <c r="AC256" s="33" t="s">
        <v>5751</v>
      </c>
      <c r="AD256" s="48">
        <v>44382</v>
      </c>
      <c r="AE256" s="39">
        <v>44379</v>
      </c>
      <c r="AF256" s="53" t="e">
        <v>#N/A</v>
      </c>
      <c r="AG256" s="53" t="e">
        <v>#N/A</v>
      </c>
      <c r="AH256" s="39" t="e">
        <v>#N/A</v>
      </c>
      <c r="AI256" s="23" t="s">
        <v>51</v>
      </c>
      <c r="AJ256" s="54"/>
      <c r="AK256" s="55"/>
      <c r="AL256" s="56"/>
      <c r="AM256" s="57"/>
      <c r="AN256" s="33"/>
      <c r="AO256" s="48"/>
      <c r="AP256" s="23">
        <v>2000</v>
      </c>
      <c r="AQ256" s="23" t="s">
        <v>52</v>
      </c>
      <c r="AR256" s="23" t="s">
        <v>5937</v>
      </c>
      <c r="AS256" s="38" t="s">
        <v>53</v>
      </c>
      <c r="AT256" s="23" t="s">
        <v>519</v>
      </c>
      <c r="AU256" s="23" t="s">
        <v>554</v>
      </c>
      <c r="AV256" s="99">
        <v>3</v>
      </c>
      <c r="AW256" s="101">
        <v>175192.5</v>
      </c>
      <c r="AX256" s="29" t="s">
        <v>5711</v>
      </c>
      <c r="AY256" s="29"/>
      <c r="AZ256" s="21"/>
      <c r="BA256">
        <f t="shared" si="49"/>
        <v>1259</v>
      </c>
      <c r="BB256" s="115" t="s">
        <v>6983</v>
      </c>
      <c r="BC256" s="105">
        <f t="shared" si="38"/>
        <v>58397.5</v>
      </c>
      <c r="BD256" s="116">
        <f t="shared" si="39"/>
        <v>44378</v>
      </c>
      <c r="BE256" s="141" t="s">
        <v>8477</v>
      </c>
      <c r="BF256">
        <f>MATCH(BE256,'Cat-4'!$A:$A,0)</f>
        <v>722</v>
      </c>
      <c r="BG256">
        <f>MATCH(BD256,'Cat-4'!$1:$1,0)</f>
        <v>115</v>
      </c>
      <c r="BH256">
        <f>INDEX('Cat-4'!$1:$1048576,'NSS + ACT'!BF256,'NSS + ACT'!BG256)</f>
        <v>119.2</v>
      </c>
      <c r="BI256">
        <f>MATCH($BI$1,'Cat-4'!$1:$1,0)</f>
        <v>153</v>
      </c>
      <c r="BJ256">
        <f>INDEX('Cat-4'!$1:$1048576,'NSS + ACT'!BF256,'NSS + ACT'!BI256)</f>
        <v>130.80000000000001</v>
      </c>
      <c r="BK256" s="126">
        <f t="shared" si="40"/>
        <v>1.0973154362416109</v>
      </c>
      <c r="BL256">
        <f t="shared" si="41"/>
        <v>1262</v>
      </c>
      <c r="BM256" s="126">
        <f t="shared" si="42"/>
        <v>42.06666666666667</v>
      </c>
      <c r="BN256" s="126" t="s">
        <v>8785</v>
      </c>
      <c r="BO256" s="126">
        <f>MATCH(BB256,Sheet3!$D$4:$D$8,0)</f>
        <v>2</v>
      </c>
      <c r="BP256" s="126">
        <f>MATCH(BN256,Sheet3!$E$4:$H$4,0)</f>
        <v>4</v>
      </c>
      <c r="BQ256" s="132">
        <f>INDEX(Sheet3!$D$4:$H$8,'NSS + ACT'!BO256,'NSS + ACT'!BP256)</f>
        <v>0.1</v>
      </c>
      <c r="BR256" s="105">
        <f t="shared" si="43"/>
        <v>192241.4345637584</v>
      </c>
      <c r="BS256" s="162">
        <f t="shared" si="44"/>
        <v>0.1</v>
      </c>
      <c r="BT256" s="105">
        <f t="shared" si="45"/>
        <v>173017.29110738257</v>
      </c>
    </row>
    <row r="257" spans="1:72" ht="30">
      <c r="A257" s="18">
        <f t="shared" si="47"/>
        <v>254</v>
      </c>
      <c r="B257" s="61">
        <v>291707834714</v>
      </c>
      <c r="C257" s="39">
        <v>43090</v>
      </c>
      <c r="D257" s="22" t="s">
        <v>94</v>
      </c>
      <c r="E257" s="22" t="s">
        <v>3508</v>
      </c>
      <c r="F257" s="110">
        <v>5</v>
      </c>
      <c r="G257" s="23" t="s">
        <v>49</v>
      </c>
      <c r="H257" s="52">
        <v>34849.796000000002</v>
      </c>
      <c r="I257" s="30"/>
      <c r="J257" s="109">
        <v>174248.98</v>
      </c>
      <c r="K257" s="23">
        <v>85389000</v>
      </c>
      <c r="L257" s="26">
        <v>0.15</v>
      </c>
      <c r="M257" s="40">
        <v>0</v>
      </c>
      <c r="N257" s="62">
        <v>0</v>
      </c>
      <c r="O257" s="52">
        <v>0</v>
      </c>
      <c r="P257" s="26">
        <v>0.1</v>
      </c>
      <c r="Q257" s="52">
        <v>0</v>
      </c>
      <c r="R257" s="63">
        <v>0.18</v>
      </c>
      <c r="S257" s="23" t="s">
        <v>947</v>
      </c>
      <c r="T257" s="52">
        <v>26137.347000000002</v>
      </c>
      <c r="U257" s="52">
        <v>0</v>
      </c>
      <c r="V257" s="52">
        <v>2613.7347000000004</v>
      </c>
      <c r="W257" s="52">
        <v>36540.011106000005</v>
      </c>
      <c r="X257" s="52">
        <v>65291.092806000008</v>
      </c>
      <c r="Y257" s="23" t="s">
        <v>3431</v>
      </c>
      <c r="Z257" s="23" t="s">
        <v>3509</v>
      </c>
      <c r="AA257" s="23" t="s">
        <v>3510</v>
      </c>
      <c r="AB257" s="33">
        <v>291707834714</v>
      </c>
      <c r="AC257" s="33" t="s">
        <v>3503</v>
      </c>
      <c r="AD257" s="39">
        <v>43090</v>
      </c>
      <c r="AE257" s="39">
        <v>43082</v>
      </c>
      <c r="AF257" s="53" t="e">
        <v>#N/A</v>
      </c>
      <c r="AG257" s="53" t="e">
        <v>#N/A</v>
      </c>
      <c r="AH257" s="39" t="e">
        <v>#N/A</v>
      </c>
      <c r="AI257" s="23" t="s">
        <v>51</v>
      </c>
      <c r="AJ257" s="59"/>
      <c r="AK257" s="59"/>
      <c r="AL257" s="48"/>
      <c r="AM257" s="60"/>
      <c r="AN257" s="33"/>
      <c r="AO257" s="48"/>
      <c r="AP257" s="23">
        <v>2000</v>
      </c>
      <c r="AQ257" s="23" t="s">
        <v>52</v>
      </c>
      <c r="AR257" s="23" t="s">
        <v>3510</v>
      </c>
      <c r="AS257" s="38" t="s">
        <v>53</v>
      </c>
      <c r="AT257" s="23" t="s">
        <v>522</v>
      </c>
      <c r="AU257" s="64" t="s">
        <v>3504</v>
      </c>
      <c r="AV257" s="99">
        <v>5</v>
      </c>
      <c r="AW257" s="102">
        <v>174248.98</v>
      </c>
      <c r="AX257" s="29" t="s">
        <v>701</v>
      </c>
      <c r="AY257" s="29"/>
      <c r="AZ257" s="25">
        <v>1</v>
      </c>
      <c r="BA257">
        <f t="shared" si="49"/>
        <v>2556</v>
      </c>
      <c r="BB257" s="115" t="s">
        <v>6987</v>
      </c>
      <c r="BC257" s="105">
        <f t="shared" si="38"/>
        <v>34849.796000000002</v>
      </c>
      <c r="BD257" s="116">
        <f t="shared" si="39"/>
        <v>43070</v>
      </c>
      <c r="BE257" s="141" t="s">
        <v>8366</v>
      </c>
      <c r="BF257">
        <f>MATCH(BE257,'Cat-4'!$A:$A,0)</f>
        <v>666</v>
      </c>
      <c r="BG257">
        <f>MATCH(BD257,'Cat-4'!$1:$1,0)</f>
        <v>72</v>
      </c>
      <c r="BH257">
        <f>INDEX('Cat-4'!$1:$1048576,'NSS + ACT'!BF257,'NSS + ACT'!BG257)</f>
        <v>109.7</v>
      </c>
      <c r="BI257">
        <f>MATCH($BI$1,'Cat-4'!$1:$1,0)</f>
        <v>153</v>
      </c>
      <c r="BJ257">
        <f>INDEX('Cat-4'!$1:$1048576,'NSS + ACT'!BF257,'NSS + ACT'!BI257)</f>
        <v>133.4</v>
      </c>
      <c r="BK257" s="126">
        <f t="shared" si="40"/>
        <v>1.2160437556973565</v>
      </c>
      <c r="BL257">
        <f t="shared" si="41"/>
        <v>2570</v>
      </c>
      <c r="BM257" s="126">
        <f t="shared" si="42"/>
        <v>85.666666666666671</v>
      </c>
      <c r="BN257" s="126" t="s">
        <v>8785</v>
      </c>
      <c r="BO257" s="126">
        <f>MATCH(BB257,Sheet3!$D$4:$D$8,0)</f>
        <v>4</v>
      </c>
      <c r="BP257" s="126">
        <f>MATCH(BN257,Sheet3!$E$4:$H$4,0)</f>
        <v>4</v>
      </c>
      <c r="BQ257" s="132">
        <f>INDEX(Sheet3!$D$4:$H$8,'NSS + ACT'!BO257,'NSS + ACT'!BP257)</f>
        <v>0.2</v>
      </c>
      <c r="BR257" s="105">
        <f t="shared" si="43"/>
        <v>211894.38406563355</v>
      </c>
      <c r="BS257" s="162">
        <f t="shared" si="44"/>
        <v>0.2</v>
      </c>
      <c r="BT257" s="105">
        <f t="shared" si="45"/>
        <v>169515.50725250685</v>
      </c>
    </row>
    <row r="258" spans="1:72">
      <c r="A258" s="18">
        <f t="shared" si="47"/>
        <v>255</v>
      </c>
      <c r="B258" s="61">
        <v>171801082633</v>
      </c>
      <c r="C258" s="39">
        <v>43217</v>
      </c>
      <c r="D258" s="22" t="s">
        <v>636</v>
      </c>
      <c r="E258" s="22" t="s">
        <v>1021</v>
      </c>
      <c r="F258" s="110">
        <v>1</v>
      </c>
      <c r="G258" s="23" t="s">
        <v>49</v>
      </c>
      <c r="H258" s="52">
        <v>174129.01</v>
      </c>
      <c r="I258" s="30"/>
      <c r="J258" s="109">
        <v>174129.01</v>
      </c>
      <c r="K258" s="23" t="s">
        <v>987</v>
      </c>
      <c r="L258" s="26">
        <v>0.15</v>
      </c>
      <c r="M258" s="40">
        <v>0</v>
      </c>
      <c r="N258" s="62">
        <v>0</v>
      </c>
      <c r="O258" s="52">
        <v>0</v>
      </c>
      <c r="P258" s="26">
        <v>0.1</v>
      </c>
      <c r="Q258" s="52">
        <v>0</v>
      </c>
      <c r="R258" s="63">
        <v>0.18</v>
      </c>
      <c r="S258" s="23" t="s">
        <v>969</v>
      </c>
      <c r="T258" s="52">
        <v>26119.351500000001</v>
      </c>
      <c r="U258" s="52">
        <v>0</v>
      </c>
      <c r="V258" s="52">
        <v>2611.9351500000002</v>
      </c>
      <c r="W258" s="52">
        <v>36514.853396999999</v>
      </c>
      <c r="X258" s="52">
        <v>65246.140047000001</v>
      </c>
      <c r="Y258" s="23" t="s">
        <v>850</v>
      </c>
      <c r="Z258" s="23" t="s">
        <v>1022</v>
      </c>
      <c r="AA258" s="23" t="s">
        <v>1023</v>
      </c>
      <c r="AB258" s="33" t="e">
        <v>#N/A</v>
      </c>
      <c r="AC258" s="33" t="e">
        <v>#N/A</v>
      </c>
      <c r="AD258" s="48" t="e">
        <v>#N/A</v>
      </c>
      <c r="AE258" s="39" t="e">
        <v>#N/A</v>
      </c>
      <c r="AF258" s="53">
        <v>171801082633</v>
      </c>
      <c r="AG258" s="53" t="s">
        <v>990</v>
      </c>
      <c r="AH258" s="39">
        <v>43217</v>
      </c>
      <c r="AI258" s="23" t="s">
        <v>385</v>
      </c>
      <c r="AJ258" s="54"/>
      <c r="AK258" s="55"/>
      <c r="AL258" s="56"/>
      <c r="AM258" s="57"/>
      <c r="AN258" s="33"/>
      <c r="AO258" s="48"/>
      <c r="AP258" s="23">
        <v>2000</v>
      </c>
      <c r="AQ258" s="23" t="s">
        <v>64</v>
      </c>
      <c r="AR258" s="23" t="s">
        <v>1023</v>
      </c>
      <c r="AS258" s="38" t="s">
        <v>53</v>
      </c>
      <c r="AT258" s="23" t="s">
        <v>522</v>
      </c>
      <c r="AU258" s="64">
        <v>7068019</v>
      </c>
      <c r="AV258" s="99">
        <v>1</v>
      </c>
      <c r="AW258" s="102">
        <v>174129.01</v>
      </c>
      <c r="AX258" s="29" t="s">
        <v>701</v>
      </c>
      <c r="AY258" s="29"/>
      <c r="AZ258" s="25" t="s">
        <v>863</v>
      </c>
      <c r="BB258" s="115" t="s">
        <v>6987</v>
      </c>
      <c r="BC258" s="105">
        <f t="shared" si="38"/>
        <v>174129.01</v>
      </c>
      <c r="BD258" s="116">
        <v>43709</v>
      </c>
      <c r="BE258" s="141" t="s">
        <v>8366</v>
      </c>
      <c r="BF258">
        <f>MATCH(BE258,'Cat-4'!$A:$A,0)</f>
        <v>666</v>
      </c>
      <c r="BG258">
        <f>MATCH(BD258,'Cat-4'!$1:$1,0)</f>
        <v>93</v>
      </c>
      <c r="BH258">
        <f>INDEX('Cat-4'!$1:$1048576,'NSS + ACT'!BF258,'NSS + ACT'!BG258)</f>
        <v>110.5</v>
      </c>
      <c r="BI258">
        <f>MATCH($BI$1,'Cat-4'!$1:$1,0)</f>
        <v>153</v>
      </c>
      <c r="BJ258">
        <f>INDEX('Cat-4'!$1:$1048576,'NSS + ACT'!BF258,'NSS + ACT'!BI258)</f>
        <v>133.4</v>
      </c>
      <c r="BK258" s="126">
        <f t="shared" si="40"/>
        <v>1.207239819004525</v>
      </c>
      <c r="BL258">
        <f t="shared" si="41"/>
        <v>1931</v>
      </c>
      <c r="BM258" s="126">
        <f t="shared" si="42"/>
        <v>64.36666666666666</v>
      </c>
      <c r="BN258" s="126" t="s">
        <v>8785</v>
      </c>
      <c r="BO258" s="126">
        <f>MATCH(BB258,Sheet3!$D$4:$D$8,0)</f>
        <v>4</v>
      </c>
      <c r="BP258" s="126">
        <f>MATCH(BN258,Sheet3!$E$4:$H$4,0)</f>
        <v>4</v>
      </c>
      <c r="BQ258" s="132">
        <f>INDEX(Sheet3!$D$4:$H$8,'NSS + ACT'!BO258,'NSS + ACT'!BP258)</f>
        <v>0.2</v>
      </c>
      <c r="BR258" s="105">
        <f t="shared" si="43"/>
        <v>210215.47451583715</v>
      </c>
      <c r="BS258" s="162">
        <f t="shared" si="44"/>
        <v>0.2</v>
      </c>
      <c r="BT258" s="105">
        <f t="shared" si="45"/>
        <v>168172.37961266973</v>
      </c>
    </row>
    <row r="259" spans="1:72">
      <c r="A259" s="18">
        <f t="shared" si="47"/>
        <v>256</v>
      </c>
      <c r="B259" s="61">
        <v>291802099875</v>
      </c>
      <c r="C259" s="39">
        <v>43172</v>
      </c>
      <c r="D259" s="22" t="s">
        <v>94</v>
      </c>
      <c r="E259" s="22" t="s">
        <v>3524</v>
      </c>
      <c r="F259" s="110">
        <v>24</v>
      </c>
      <c r="G259" s="23" t="s">
        <v>49</v>
      </c>
      <c r="H259" s="52">
        <v>7204.9570833333337</v>
      </c>
      <c r="I259" s="30"/>
      <c r="J259" s="109">
        <v>172918.97</v>
      </c>
      <c r="K259" s="23">
        <v>85389000</v>
      </c>
      <c r="L259" s="26">
        <v>0.15</v>
      </c>
      <c r="M259" s="40">
        <v>0</v>
      </c>
      <c r="N259" s="62">
        <v>0</v>
      </c>
      <c r="O259" s="52">
        <v>0</v>
      </c>
      <c r="P259" s="26">
        <v>0.1</v>
      </c>
      <c r="Q259" s="52">
        <v>0</v>
      </c>
      <c r="R259" s="63">
        <v>0.18</v>
      </c>
      <c r="S259" s="23" t="s">
        <v>947</v>
      </c>
      <c r="T259" s="52">
        <v>25937.845499999999</v>
      </c>
      <c r="U259" s="52">
        <v>0</v>
      </c>
      <c r="V259" s="52">
        <v>2593.7845500000003</v>
      </c>
      <c r="W259" s="52">
        <v>36261.108009000003</v>
      </c>
      <c r="X259" s="52">
        <v>64792.738059000003</v>
      </c>
      <c r="Y259" s="23" t="s">
        <v>3431</v>
      </c>
      <c r="Z259" s="23" t="s">
        <v>3525</v>
      </c>
      <c r="AA259" s="23" t="s">
        <v>3526</v>
      </c>
      <c r="AB259" s="33">
        <v>291802099875</v>
      </c>
      <c r="AC259" s="33" t="s">
        <v>3493</v>
      </c>
      <c r="AD259" s="39">
        <v>43172</v>
      </c>
      <c r="AE259" s="39">
        <v>43159</v>
      </c>
      <c r="AF259" s="53" t="e">
        <v>#N/A</v>
      </c>
      <c r="AG259" s="53" t="e">
        <v>#N/A</v>
      </c>
      <c r="AH259" s="39" t="e">
        <v>#N/A</v>
      </c>
      <c r="AI259" s="23" t="s">
        <v>51</v>
      </c>
      <c r="AJ259" s="59"/>
      <c r="AK259" s="59"/>
      <c r="AL259" s="48"/>
      <c r="AM259" s="60"/>
      <c r="AN259" s="33"/>
      <c r="AO259" s="48"/>
      <c r="AP259" s="23">
        <v>2000</v>
      </c>
      <c r="AQ259" s="23" t="s">
        <v>64</v>
      </c>
      <c r="AR259" s="23" t="s">
        <v>3526</v>
      </c>
      <c r="AS259" s="38" t="s">
        <v>53</v>
      </c>
      <c r="AT259" s="23"/>
      <c r="AU259" s="64">
        <v>1248000017</v>
      </c>
      <c r="AV259" s="99">
        <v>24</v>
      </c>
      <c r="AW259" s="102">
        <v>172918.97</v>
      </c>
      <c r="AX259" s="29" t="s">
        <v>701</v>
      </c>
      <c r="AY259" s="29"/>
      <c r="AZ259" s="25">
        <v>1</v>
      </c>
      <c r="BA259">
        <f t="shared" ref="BA259:BA287" si="50">$BA$2-AE259</f>
        <v>2479</v>
      </c>
      <c r="BB259" s="115" t="s">
        <v>6983</v>
      </c>
      <c r="BC259" s="105">
        <f t="shared" si="38"/>
        <v>7204.9570833333337</v>
      </c>
      <c r="BD259" s="116">
        <f t="shared" si="39"/>
        <v>43132</v>
      </c>
      <c r="BE259" s="141" t="s">
        <v>8477</v>
      </c>
      <c r="BF259">
        <f>MATCH(BE259,'Cat-4'!$A:$A,0)</f>
        <v>722</v>
      </c>
      <c r="BG259">
        <f>MATCH(BD259,'Cat-4'!$1:$1,0)</f>
        <v>74</v>
      </c>
      <c r="BH259">
        <f>INDEX('Cat-4'!$1:$1048576,'NSS + ACT'!BF259,'NSS + ACT'!BG259)</f>
        <v>109.7</v>
      </c>
      <c r="BI259">
        <f>MATCH($BI$1,'Cat-4'!$1:$1,0)</f>
        <v>153</v>
      </c>
      <c r="BJ259">
        <f>INDEX('Cat-4'!$1:$1048576,'NSS + ACT'!BF259,'NSS + ACT'!BI259)</f>
        <v>130.80000000000001</v>
      </c>
      <c r="BK259" s="126">
        <f t="shared" si="40"/>
        <v>1.1923427529626254</v>
      </c>
      <c r="BL259">
        <f t="shared" si="41"/>
        <v>2508</v>
      </c>
      <c r="BM259" s="126">
        <f t="shared" si="42"/>
        <v>83.6</v>
      </c>
      <c r="BN259" s="126" t="s">
        <v>8785</v>
      </c>
      <c r="BO259" s="126">
        <f>MATCH(BB259,Sheet3!$D$4:$D$8,0)</f>
        <v>2</v>
      </c>
      <c r="BP259" s="126">
        <f>MATCH(BN259,Sheet3!$E$4:$H$4,0)</f>
        <v>4</v>
      </c>
      <c r="BQ259" s="132">
        <f>INDEX(Sheet3!$D$4:$H$8,'NSS + ACT'!BO259,'NSS + ACT'!BP259)</f>
        <v>0.1</v>
      </c>
      <c r="BR259" s="105">
        <f t="shared" si="43"/>
        <v>206178.68072926163</v>
      </c>
      <c r="BS259" s="162">
        <f t="shared" si="44"/>
        <v>0.1</v>
      </c>
      <c r="BT259" s="105">
        <f t="shared" si="45"/>
        <v>185560.81265633547</v>
      </c>
    </row>
    <row r="260" spans="1:72">
      <c r="A260" s="18">
        <f t="shared" si="47"/>
        <v>257</v>
      </c>
      <c r="B260" s="61">
        <v>171800967741</v>
      </c>
      <c r="C260" s="39">
        <v>43206</v>
      </c>
      <c r="D260" s="22" t="s">
        <v>462</v>
      </c>
      <c r="E260" s="22" t="s">
        <v>2787</v>
      </c>
      <c r="F260" s="110">
        <v>6</v>
      </c>
      <c r="G260" s="23" t="s">
        <v>119</v>
      </c>
      <c r="H260" s="52">
        <v>28696.566666666502</v>
      </c>
      <c r="I260" s="30"/>
      <c r="J260" s="109">
        <v>172179.399999999</v>
      </c>
      <c r="K260" s="23">
        <v>85442010</v>
      </c>
      <c r="L260" s="26">
        <v>0.1</v>
      </c>
      <c r="M260" s="40">
        <v>0</v>
      </c>
      <c r="N260" s="62">
        <v>0</v>
      </c>
      <c r="O260" s="52">
        <v>0</v>
      </c>
      <c r="P260" s="26">
        <v>0.1</v>
      </c>
      <c r="Q260" s="52">
        <v>0</v>
      </c>
      <c r="R260" s="63">
        <v>0.18</v>
      </c>
      <c r="S260" s="23" t="s">
        <v>2754</v>
      </c>
      <c r="T260" s="52">
        <v>17217.9399999999</v>
      </c>
      <c r="U260" s="52">
        <v>0</v>
      </c>
      <c r="V260" s="52">
        <v>1721.7939999999901</v>
      </c>
      <c r="W260" s="52">
        <v>34401.444119999804</v>
      </c>
      <c r="X260" s="52">
        <v>53341.178119999691</v>
      </c>
      <c r="Y260" s="23" t="s">
        <v>2778</v>
      </c>
      <c r="Z260" s="23" t="s">
        <v>2788</v>
      </c>
      <c r="AA260" s="23" t="s">
        <v>2789</v>
      </c>
      <c r="AB260" s="33" t="e">
        <v>#N/A</v>
      </c>
      <c r="AC260" s="33" t="e">
        <v>#N/A</v>
      </c>
      <c r="AD260" s="48" t="e">
        <v>#N/A</v>
      </c>
      <c r="AE260" s="39">
        <v>43178</v>
      </c>
      <c r="AF260" s="53">
        <v>171800967741</v>
      </c>
      <c r="AG260" s="53" t="s">
        <v>465</v>
      </c>
      <c r="AH260" s="39">
        <v>43206</v>
      </c>
      <c r="AI260" s="23" t="s">
        <v>385</v>
      </c>
      <c r="AJ260" s="54"/>
      <c r="AK260" s="55"/>
      <c r="AL260" s="56"/>
      <c r="AM260" s="57"/>
      <c r="AN260" s="33"/>
      <c r="AO260" s="48"/>
      <c r="AP260" s="23">
        <v>2000</v>
      </c>
      <c r="AQ260" s="23" t="s">
        <v>52</v>
      </c>
      <c r="AR260" s="23" t="s">
        <v>2789</v>
      </c>
      <c r="AS260" s="38" t="s">
        <v>53</v>
      </c>
      <c r="AT260" s="23" t="s">
        <v>519</v>
      </c>
      <c r="AU260" s="64">
        <v>1007534470</v>
      </c>
      <c r="AV260" s="99">
        <v>6</v>
      </c>
      <c r="AW260" s="102">
        <v>172179.399999999</v>
      </c>
      <c r="AX260" s="29" t="s">
        <v>701</v>
      </c>
      <c r="AY260" s="29"/>
      <c r="AZ260" s="25" t="s">
        <v>2782</v>
      </c>
      <c r="BA260">
        <f t="shared" si="50"/>
        <v>2460</v>
      </c>
      <c r="BB260" s="115" t="s">
        <v>6987</v>
      </c>
      <c r="BC260" s="105">
        <f t="shared" si="38"/>
        <v>28696.566666666502</v>
      </c>
      <c r="BD260" s="116">
        <f t="shared" si="39"/>
        <v>43160</v>
      </c>
      <c r="BE260" s="141" t="s">
        <v>8366</v>
      </c>
      <c r="BF260">
        <f>MATCH(BE260,'Cat-4'!$A:$A,0)</f>
        <v>666</v>
      </c>
      <c r="BG260">
        <f>MATCH(BD260,'Cat-4'!$1:$1,0)</f>
        <v>75</v>
      </c>
      <c r="BH260">
        <f>INDEX('Cat-4'!$1:$1048576,'NSS + ACT'!BF260,'NSS + ACT'!BG260)</f>
        <v>110.1</v>
      </c>
      <c r="BI260">
        <f>MATCH($BI$1,'Cat-4'!$1:$1,0)</f>
        <v>153</v>
      </c>
      <c r="BJ260">
        <f>INDEX('Cat-4'!$1:$1048576,'NSS + ACT'!BF260,'NSS + ACT'!BI260)</f>
        <v>133.4</v>
      </c>
      <c r="BK260" s="126">
        <f t="shared" si="40"/>
        <v>1.2116257947320619</v>
      </c>
      <c r="BL260">
        <f t="shared" si="41"/>
        <v>2480</v>
      </c>
      <c r="BM260" s="126">
        <f t="shared" si="42"/>
        <v>82.666666666666671</v>
      </c>
      <c r="BN260" s="126" t="s">
        <v>8785</v>
      </c>
      <c r="BO260" s="126">
        <f>MATCH(BB260,Sheet3!$D$4:$D$8,0)</f>
        <v>4</v>
      </c>
      <c r="BP260" s="126">
        <f>MATCH(BN260,Sheet3!$E$4:$H$4,0)</f>
        <v>4</v>
      </c>
      <c r="BQ260" s="132">
        <f>INDEX(Sheet3!$D$4:$H$8,'NSS + ACT'!BO260,'NSS + ACT'!BP260)</f>
        <v>0.2</v>
      </c>
      <c r="BR260" s="105">
        <f t="shared" si="43"/>
        <v>208617.00236148838</v>
      </c>
      <c r="BS260" s="162">
        <f t="shared" si="44"/>
        <v>0.2</v>
      </c>
      <c r="BT260" s="105">
        <f t="shared" si="45"/>
        <v>166893.60188919073</v>
      </c>
    </row>
    <row r="261" spans="1:72">
      <c r="A261" s="18">
        <f t="shared" si="47"/>
        <v>258</v>
      </c>
      <c r="B261" s="33"/>
      <c r="C261" s="39"/>
      <c r="D261" s="22" t="s">
        <v>106</v>
      </c>
      <c r="E261" s="22" t="s">
        <v>6911</v>
      </c>
      <c r="F261" s="113">
        <v>1</v>
      </c>
      <c r="G261" s="23" t="s">
        <v>119</v>
      </c>
      <c r="H261" s="24">
        <v>170775</v>
      </c>
      <c r="I261" s="30"/>
      <c r="J261" s="101">
        <v>170775</v>
      </c>
      <c r="K261" s="23">
        <v>85364900</v>
      </c>
      <c r="L261" s="26">
        <v>0.1</v>
      </c>
      <c r="M261" s="23" t="s">
        <v>3460</v>
      </c>
      <c r="N261" s="49"/>
      <c r="O261" s="38"/>
      <c r="P261" s="26">
        <v>0.1</v>
      </c>
      <c r="Q261" s="38"/>
      <c r="R261" s="26">
        <v>0.18</v>
      </c>
      <c r="S261" s="23" t="s">
        <v>1322</v>
      </c>
      <c r="T261" s="94">
        <v>17077.5</v>
      </c>
      <c r="U261" s="94">
        <v>0</v>
      </c>
      <c r="V261" s="94">
        <v>1707.75</v>
      </c>
      <c r="W261" s="94">
        <v>34120.845000000001</v>
      </c>
      <c r="X261" s="52">
        <v>52906.095000000001</v>
      </c>
      <c r="Y261" s="23" t="s">
        <v>6835</v>
      </c>
      <c r="Z261" s="23" t="s">
        <v>6912</v>
      </c>
      <c r="AA261" s="23" t="s">
        <v>6912</v>
      </c>
      <c r="AB261" s="33">
        <v>291601995635</v>
      </c>
      <c r="AC261" s="23" t="s">
        <v>6567</v>
      </c>
      <c r="AD261" s="48">
        <v>42493</v>
      </c>
      <c r="AE261" s="39">
        <v>42486</v>
      </c>
      <c r="AF261" s="33" t="e">
        <v>#N/A</v>
      </c>
      <c r="AG261" s="23" t="e">
        <v>#N/A</v>
      </c>
      <c r="AH261" s="39" t="e">
        <v>#N/A</v>
      </c>
      <c r="AI261" s="23" t="s">
        <v>51</v>
      </c>
      <c r="AJ261" s="65"/>
      <c r="AK261" s="57"/>
      <c r="AL261" s="56"/>
      <c r="AM261" s="52"/>
      <c r="AN261" s="23"/>
      <c r="AO261" s="38"/>
      <c r="AP261" s="23">
        <v>2000</v>
      </c>
      <c r="AQ261" s="23" t="s">
        <v>64</v>
      </c>
      <c r="AR261" s="23" t="s">
        <v>6913</v>
      </c>
      <c r="AS261" s="95" t="s">
        <v>53</v>
      </c>
      <c r="AT261" s="23"/>
      <c r="AU261" s="23" t="s">
        <v>107</v>
      </c>
      <c r="AV261" s="99">
        <v>1</v>
      </c>
      <c r="AW261" s="101">
        <v>170775</v>
      </c>
      <c r="AX261" s="29" t="s">
        <v>6494</v>
      </c>
      <c r="AY261" s="29"/>
      <c r="AZ261" s="21"/>
      <c r="BA261">
        <f t="shared" si="50"/>
        <v>3152</v>
      </c>
      <c r="BB261" s="115" t="s">
        <v>6983</v>
      </c>
      <c r="BC261" s="105">
        <f t="shared" ref="BC261:BC324" si="51">AW261/AV261</f>
        <v>170775</v>
      </c>
      <c r="BD261" s="116">
        <f t="shared" ref="BD261:BD324" si="52">DATE(YEAR(AE261),MONTH(AE261),1)</f>
        <v>42461</v>
      </c>
      <c r="BE261" s="141" t="s">
        <v>8477</v>
      </c>
      <c r="BF261">
        <f>MATCH(BE261,'Cat-4'!$A:$A,0)</f>
        <v>722</v>
      </c>
      <c r="BG261">
        <f>MATCH(BD261,'Cat-4'!$1:$1,0)</f>
        <v>52</v>
      </c>
      <c r="BH261">
        <f>INDEX('Cat-4'!$1:$1048576,'NSS + ACT'!BF261,'NSS + ACT'!BG261)</f>
        <v>107.8</v>
      </c>
      <c r="BI261">
        <f>MATCH($BI$1,'Cat-4'!$1:$1,0)</f>
        <v>153</v>
      </c>
      <c r="BJ261">
        <f>INDEX('Cat-4'!$1:$1048576,'NSS + ACT'!BF261,'NSS + ACT'!BI261)</f>
        <v>130.80000000000001</v>
      </c>
      <c r="BK261" s="126">
        <f t="shared" ref="BK261:BK324" si="53">BJ261/BH261</f>
        <v>1.2133580705009277</v>
      </c>
      <c r="BL261">
        <f t="shared" ref="BL261:BL324" si="54">$BL$1-BD261</f>
        <v>3179</v>
      </c>
      <c r="BM261" s="126">
        <f t="shared" ref="BM261:BM324" si="55">BL261/30</f>
        <v>105.96666666666667</v>
      </c>
      <c r="BN261" s="126" t="s">
        <v>8785</v>
      </c>
      <c r="BO261" s="126">
        <f>MATCH(BB261,Sheet3!$D$4:$D$8,0)</f>
        <v>2</v>
      </c>
      <c r="BP261" s="126">
        <f>MATCH(BN261,Sheet3!$E$4:$H$4,0)</f>
        <v>4</v>
      </c>
      <c r="BQ261" s="132">
        <f>INDEX(Sheet3!$D$4:$H$8,'NSS + ACT'!BO261,'NSS + ACT'!BP261)</f>
        <v>0.1</v>
      </c>
      <c r="BR261" s="105">
        <f t="shared" ref="BR261:BR324" si="56">BK261*AW261</f>
        <v>207211.22448979592</v>
      </c>
      <c r="BS261" s="162">
        <f t="shared" ref="BS261:BS324" si="57">BQ261</f>
        <v>0.1</v>
      </c>
      <c r="BT261" s="105">
        <f t="shared" ref="BT261:BT324" si="58">BR261*(1-BS261)</f>
        <v>186490.10204081633</v>
      </c>
    </row>
    <row r="262" spans="1:72">
      <c r="A262" s="18">
        <f t="shared" si="47"/>
        <v>259</v>
      </c>
      <c r="B262" s="61">
        <v>172001208654</v>
      </c>
      <c r="C262" s="39">
        <v>44000</v>
      </c>
      <c r="D262" s="22" t="s">
        <v>2838</v>
      </c>
      <c r="E262" s="22" t="s">
        <v>2844</v>
      </c>
      <c r="F262" s="110">
        <v>1</v>
      </c>
      <c r="G262" s="23" t="s">
        <v>119</v>
      </c>
      <c r="H262" s="52">
        <v>149649.65</v>
      </c>
      <c r="I262" s="30"/>
      <c r="J262" s="109">
        <v>149649.65</v>
      </c>
      <c r="K262" s="23">
        <v>90319000</v>
      </c>
      <c r="L262" s="26">
        <v>7.4999999999999997E-2</v>
      </c>
      <c r="M262" s="40">
        <v>0</v>
      </c>
      <c r="N262" s="62">
        <v>0</v>
      </c>
      <c r="O262" s="52">
        <v>0</v>
      </c>
      <c r="P262" s="26">
        <v>0.1</v>
      </c>
      <c r="Q262" s="52">
        <v>0</v>
      </c>
      <c r="R262" s="63">
        <v>0.18</v>
      </c>
      <c r="S262" s="23" t="s">
        <v>957</v>
      </c>
      <c r="T262" s="52">
        <v>11223.723749999999</v>
      </c>
      <c r="U262" s="52">
        <v>0</v>
      </c>
      <c r="V262" s="52">
        <v>1122.3723749999999</v>
      </c>
      <c r="W262" s="52">
        <v>29159.234302500001</v>
      </c>
      <c r="X262" s="52">
        <v>41505.330427499997</v>
      </c>
      <c r="Y262" s="23" t="s">
        <v>2778</v>
      </c>
      <c r="Z262" s="23" t="s">
        <v>2845</v>
      </c>
      <c r="AA262" s="23" t="s">
        <v>2846</v>
      </c>
      <c r="AB262" s="33" t="e">
        <v>#N/A</v>
      </c>
      <c r="AC262" s="33" t="e">
        <v>#N/A</v>
      </c>
      <c r="AD262" s="48" t="e">
        <v>#N/A</v>
      </c>
      <c r="AE262" s="39">
        <v>43997</v>
      </c>
      <c r="AF262" s="53">
        <v>172001208654</v>
      </c>
      <c r="AG262" s="53" t="s">
        <v>2847</v>
      </c>
      <c r="AH262" s="39">
        <v>44000</v>
      </c>
      <c r="AI262" s="23" t="s">
        <v>385</v>
      </c>
      <c r="AJ262" s="54"/>
      <c r="AK262" s="55"/>
      <c r="AL262" s="56"/>
      <c r="AM262" s="57"/>
      <c r="AN262" s="33"/>
      <c r="AO262" s="48"/>
      <c r="AP262" s="23">
        <v>2000</v>
      </c>
      <c r="AQ262" s="23" t="s">
        <v>52</v>
      </c>
      <c r="AR262" s="23" t="s">
        <v>2846</v>
      </c>
      <c r="AS262" s="38" t="s">
        <v>53</v>
      </c>
      <c r="AT262" s="23"/>
      <c r="AU262" s="64" t="s">
        <v>2848</v>
      </c>
      <c r="AV262" s="99">
        <v>1</v>
      </c>
      <c r="AW262" s="102">
        <v>170041.41</v>
      </c>
      <c r="AX262" s="29" t="s">
        <v>701</v>
      </c>
      <c r="AY262" s="29"/>
      <c r="AZ262" s="25" t="s">
        <v>2849</v>
      </c>
      <c r="BA262">
        <f t="shared" si="50"/>
        <v>1641</v>
      </c>
      <c r="BB262" s="115" t="s">
        <v>6983</v>
      </c>
      <c r="BC262" s="105">
        <f t="shared" si="51"/>
        <v>170041.41</v>
      </c>
      <c r="BD262" s="116">
        <f t="shared" si="52"/>
        <v>43983</v>
      </c>
      <c r="BE262" s="141" t="s">
        <v>8477</v>
      </c>
      <c r="BF262">
        <f>MATCH(BE262,'Cat-4'!$A:$A,0)</f>
        <v>722</v>
      </c>
      <c r="BG262">
        <f>MATCH(BD262,'Cat-4'!$1:$1,0)</f>
        <v>102</v>
      </c>
      <c r="BH262">
        <f>INDEX('Cat-4'!$1:$1048576,'NSS + ACT'!BF262,'NSS + ACT'!BG262)</f>
        <v>112.7</v>
      </c>
      <c r="BI262">
        <f>MATCH($BI$1,'Cat-4'!$1:$1,0)</f>
        <v>153</v>
      </c>
      <c r="BJ262">
        <f>INDEX('Cat-4'!$1:$1048576,'NSS + ACT'!BF262,'NSS + ACT'!BI262)</f>
        <v>130.80000000000001</v>
      </c>
      <c r="BK262" s="126">
        <f t="shared" si="53"/>
        <v>1.160603371783496</v>
      </c>
      <c r="BL262">
        <f t="shared" si="54"/>
        <v>1657</v>
      </c>
      <c r="BM262" s="126">
        <f t="shared" si="55"/>
        <v>55.233333333333334</v>
      </c>
      <c r="BN262" s="126" t="s">
        <v>8785</v>
      </c>
      <c r="BO262" s="126">
        <f>MATCH(BB262,Sheet3!$D$4:$D$8,0)</f>
        <v>2</v>
      </c>
      <c r="BP262" s="126">
        <f>MATCH(BN262,Sheet3!$E$4:$H$4,0)</f>
        <v>4</v>
      </c>
      <c r="BQ262" s="132">
        <f>INDEX(Sheet3!$D$4:$H$8,'NSS + ACT'!BO262,'NSS + ACT'!BP262)</f>
        <v>0.1</v>
      </c>
      <c r="BR262" s="105">
        <f t="shared" si="56"/>
        <v>197350.63378881989</v>
      </c>
      <c r="BS262" s="162">
        <f t="shared" si="57"/>
        <v>0.1</v>
      </c>
      <c r="BT262" s="105">
        <f t="shared" si="58"/>
        <v>177615.57040993791</v>
      </c>
    </row>
    <row r="263" spans="1:72">
      <c r="A263" s="18">
        <f t="shared" si="47"/>
        <v>260</v>
      </c>
      <c r="B263" s="61">
        <v>292004151552</v>
      </c>
      <c r="C263" s="39">
        <v>43994</v>
      </c>
      <c r="D263" s="22" t="s">
        <v>81</v>
      </c>
      <c r="E263" s="22" t="s">
        <v>4593</v>
      </c>
      <c r="F263" s="110">
        <v>92</v>
      </c>
      <c r="G263" s="23" t="s">
        <v>119</v>
      </c>
      <c r="H263" s="52">
        <v>1843</v>
      </c>
      <c r="I263" s="30"/>
      <c r="J263" s="109">
        <v>169556</v>
      </c>
      <c r="K263" s="23">
        <v>40103999</v>
      </c>
      <c r="L263" s="26">
        <v>0.1</v>
      </c>
      <c r="M263" s="40">
        <v>0</v>
      </c>
      <c r="N263" s="62">
        <v>0</v>
      </c>
      <c r="O263" s="52">
        <v>0</v>
      </c>
      <c r="P263" s="26">
        <v>0.1</v>
      </c>
      <c r="Q263" s="52">
        <v>0</v>
      </c>
      <c r="R263" s="63">
        <v>0.18</v>
      </c>
      <c r="S263" s="23" t="s">
        <v>4589</v>
      </c>
      <c r="T263" s="52">
        <v>16955.600000000002</v>
      </c>
      <c r="U263" s="52">
        <v>0</v>
      </c>
      <c r="V263" s="52">
        <v>1695.5600000000004</v>
      </c>
      <c r="W263" s="52">
        <v>33877.288800000002</v>
      </c>
      <c r="X263" s="52">
        <v>52528.448800000006</v>
      </c>
      <c r="Y263" s="23" t="s">
        <v>4433</v>
      </c>
      <c r="Z263" s="23" t="s">
        <v>4594</v>
      </c>
      <c r="AA263" s="23" t="s">
        <v>4595</v>
      </c>
      <c r="AB263" s="33">
        <v>292004151552</v>
      </c>
      <c r="AC263" s="33" t="s">
        <v>4596</v>
      </c>
      <c r="AD263" s="39">
        <v>43994</v>
      </c>
      <c r="AE263" s="39">
        <v>43993</v>
      </c>
      <c r="AF263" s="53" t="e">
        <v>#N/A</v>
      </c>
      <c r="AG263" s="53" t="e">
        <v>#N/A</v>
      </c>
      <c r="AH263" s="39" t="e">
        <v>#N/A</v>
      </c>
      <c r="AI263" s="23" t="s">
        <v>51</v>
      </c>
      <c r="AJ263" s="59"/>
      <c r="AK263" s="59"/>
      <c r="AL263" s="48"/>
      <c r="AM263" s="60"/>
      <c r="AN263" s="33"/>
      <c r="AO263" s="48"/>
      <c r="AP263" s="23">
        <v>2000</v>
      </c>
      <c r="AQ263" s="23" t="s">
        <v>52</v>
      </c>
      <c r="AR263" s="23" t="s">
        <v>4595</v>
      </c>
      <c r="AS263" s="38" t="s">
        <v>53</v>
      </c>
      <c r="AT263" s="23"/>
      <c r="AU263" s="64">
        <v>215</v>
      </c>
      <c r="AV263" s="99">
        <v>92</v>
      </c>
      <c r="AW263" s="102">
        <v>169556</v>
      </c>
      <c r="AX263" s="29" t="s">
        <v>701</v>
      </c>
      <c r="AY263" s="29"/>
      <c r="AZ263" s="25" t="s">
        <v>3564</v>
      </c>
      <c r="BA263">
        <f t="shared" si="50"/>
        <v>1645</v>
      </c>
      <c r="BB263" s="115" t="s">
        <v>6983</v>
      </c>
      <c r="BC263" s="105">
        <f t="shared" si="51"/>
        <v>1843</v>
      </c>
      <c r="BD263" s="116">
        <f t="shared" si="52"/>
        <v>43983</v>
      </c>
      <c r="BE263" s="141" t="s">
        <v>8477</v>
      </c>
      <c r="BF263">
        <f>MATCH(BE263,'Cat-4'!$A:$A,0)</f>
        <v>722</v>
      </c>
      <c r="BG263">
        <f>MATCH(BD263,'Cat-4'!$1:$1,0)</f>
        <v>102</v>
      </c>
      <c r="BH263">
        <f>INDEX('Cat-4'!$1:$1048576,'NSS + ACT'!BF263,'NSS + ACT'!BG263)</f>
        <v>112.7</v>
      </c>
      <c r="BI263">
        <f>MATCH($BI$1,'Cat-4'!$1:$1,0)</f>
        <v>153</v>
      </c>
      <c r="BJ263">
        <f>INDEX('Cat-4'!$1:$1048576,'NSS + ACT'!BF263,'NSS + ACT'!BI263)</f>
        <v>130.80000000000001</v>
      </c>
      <c r="BK263" s="126">
        <f t="shared" si="53"/>
        <v>1.160603371783496</v>
      </c>
      <c r="BL263">
        <f t="shared" si="54"/>
        <v>1657</v>
      </c>
      <c r="BM263" s="126">
        <f t="shared" si="55"/>
        <v>55.233333333333334</v>
      </c>
      <c r="BN263" s="126" t="s">
        <v>8785</v>
      </c>
      <c r="BO263" s="126">
        <f>MATCH(BB263,Sheet3!$D$4:$D$8,0)</f>
        <v>2</v>
      </c>
      <c r="BP263" s="126">
        <f>MATCH(BN263,Sheet3!$E$4:$H$4,0)</f>
        <v>4</v>
      </c>
      <c r="BQ263" s="132">
        <f>INDEX(Sheet3!$D$4:$H$8,'NSS + ACT'!BO263,'NSS + ACT'!BP263)</f>
        <v>0.1</v>
      </c>
      <c r="BR263" s="105">
        <f t="shared" si="56"/>
        <v>196787.26530612246</v>
      </c>
      <c r="BS263" s="162">
        <f t="shared" si="57"/>
        <v>0.1</v>
      </c>
      <c r="BT263" s="105">
        <f t="shared" si="58"/>
        <v>177108.53877551021</v>
      </c>
    </row>
    <row r="264" spans="1:72">
      <c r="A264" s="18">
        <f t="shared" si="47"/>
        <v>261</v>
      </c>
      <c r="B264" s="33"/>
      <c r="C264" s="39"/>
      <c r="D264" s="22" t="s">
        <v>6585</v>
      </c>
      <c r="E264" s="22" t="s">
        <v>6804</v>
      </c>
      <c r="F264" s="113">
        <v>3</v>
      </c>
      <c r="G264" s="23" t="s">
        <v>49</v>
      </c>
      <c r="H264" s="24">
        <v>56419.609999999666</v>
      </c>
      <c r="I264" s="30"/>
      <c r="J264" s="101">
        <v>169258.829999999</v>
      </c>
      <c r="K264" s="23">
        <v>84821090</v>
      </c>
      <c r="L264" s="26">
        <v>7.4999999999999997E-2</v>
      </c>
      <c r="M264" s="23"/>
      <c r="N264" s="49"/>
      <c r="O264" s="38"/>
      <c r="P264" s="26">
        <v>0.1</v>
      </c>
      <c r="Q264" s="38"/>
      <c r="R264" s="26">
        <v>0.18</v>
      </c>
      <c r="S264" s="23" t="s">
        <v>4999</v>
      </c>
      <c r="T264" s="94">
        <v>12694.412249999925</v>
      </c>
      <c r="U264" s="94">
        <v>0</v>
      </c>
      <c r="V264" s="94">
        <v>1269.4412249999925</v>
      </c>
      <c r="W264" s="94">
        <v>32980.083025499807</v>
      </c>
      <c r="X264" s="52">
        <v>46943.936500499723</v>
      </c>
      <c r="Y264" s="23" t="s">
        <v>6636</v>
      </c>
      <c r="Z264" s="23" t="s">
        <v>6805</v>
      </c>
      <c r="AA264" s="23" t="s">
        <v>6805</v>
      </c>
      <c r="AB264" s="33" t="e">
        <v>#N/A</v>
      </c>
      <c r="AC264" s="23" t="e">
        <v>#N/A</v>
      </c>
      <c r="AD264" s="48" t="e">
        <v>#N/A</v>
      </c>
      <c r="AE264" s="39">
        <v>42992</v>
      </c>
      <c r="AF264" s="33">
        <v>171702522655</v>
      </c>
      <c r="AG264" s="23" t="s">
        <v>6588</v>
      </c>
      <c r="AH264" s="39">
        <v>43032</v>
      </c>
      <c r="AI264" s="23" t="s">
        <v>385</v>
      </c>
      <c r="AJ264" s="65"/>
      <c r="AK264" s="57"/>
      <c r="AL264" s="56"/>
      <c r="AM264" s="52"/>
      <c r="AN264" s="23"/>
      <c r="AO264" s="38"/>
      <c r="AP264" s="23">
        <v>2000</v>
      </c>
      <c r="AQ264" s="23" t="s">
        <v>64</v>
      </c>
      <c r="AR264" s="23" t="s">
        <v>6806</v>
      </c>
      <c r="AS264" s="95" t="s">
        <v>53</v>
      </c>
      <c r="AT264" s="23" t="s">
        <v>522</v>
      </c>
      <c r="AU264" s="23" t="s">
        <v>6590</v>
      </c>
      <c r="AV264" s="99">
        <v>3</v>
      </c>
      <c r="AW264" s="101">
        <v>169258.829999999</v>
      </c>
      <c r="AX264" s="29" t="s">
        <v>6494</v>
      </c>
      <c r="AY264" s="29"/>
      <c r="AZ264" s="21"/>
      <c r="BA264">
        <f t="shared" si="50"/>
        <v>2646</v>
      </c>
      <c r="BB264" s="115" t="s">
        <v>6983</v>
      </c>
      <c r="BC264" s="105">
        <f t="shared" si="51"/>
        <v>56419.609999999666</v>
      </c>
      <c r="BD264" s="116">
        <f t="shared" si="52"/>
        <v>42979</v>
      </c>
      <c r="BE264" s="141" t="s">
        <v>8477</v>
      </c>
      <c r="BF264">
        <f>MATCH(BE264,'Cat-4'!$A:$A,0)</f>
        <v>722</v>
      </c>
      <c r="BG264">
        <f>MATCH(BD264,'Cat-4'!$1:$1,0)</f>
        <v>69</v>
      </c>
      <c r="BH264">
        <f>INDEX('Cat-4'!$1:$1048576,'NSS + ACT'!BF264,'NSS + ACT'!BG264)</f>
        <v>108.5</v>
      </c>
      <c r="BI264">
        <f>MATCH($BI$1,'Cat-4'!$1:$1,0)</f>
        <v>153</v>
      </c>
      <c r="BJ264">
        <f>INDEX('Cat-4'!$1:$1048576,'NSS + ACT'!BF264,'NSS + ACT'!BI264)</f>
        <v>130.80000000000001</v>
      </c>
      <c r="BK264" s="126">
        <f t="shared" si="53"/>
        <v>1.2055299539170508</v>
      </c>
      <c r="BL264">
        <f t="shared" si="54"/>
        <v>2661</v>
      </c>
      <c r="BM264" s="126">
        <f t="shared" si="55"/>
        <v>88.7</v>
      </c>
      <c r="BN264" s="126" t="s">
        <v>8785</v>
      </c>
      <c r="BO264" s="126">
        <f>MATCH(BB264,Sheet3!$D$4:$D$8,0)</f>
        <v>2</v>
      </c>
      <c r="BP264" s="126">
        <f>MATCH(BN264,Sheet3!$E$4:$H$4,0)</f>
        <v>4</v>
      </c>
      <c r="BQ264" s="132">
        <f>INDEX(Sheet3!$D$4:$H$8,'NSS + ACT'!BO264,'NSS + ACT'!BP264)</f>
        <v>0.1</v>
      </c>
      <c r="BR264" s="105">
        <f t="shared" si="56"/>
        <v>204046.58952995273</v>
      </c>
      <c r="BS264" s="162">
        <f t="shared" si="57"/>
        <v>0.1</v>
      </c>
      <c r="BT264" s="105">
        <f t="shared" si="58"/>
        <v>183641.93057695747</v>
      </c>
    </row>
    <row r="265" spans="1:72">
      <c r="A265" s="18">
        <f t="shared" si="47"/>
        <v>262</v>
      </c>
      <c r="B265" s="33"/>
      <c r="C265" s="39"/>
      <c r="D265" s="22" t="s">
        <v>6585</v>
      </c>
      <c r="E265" s="22" t="s">
        <v>6786</v>
      </c>
      <c r="F265" s="113">
        <v>2</v>
      </c>
      <c r="G265" s="23" t="s">
        <v>49</v>
      </c>
      <c r="H265" s="24">
        <v>84616.914999999499</v>
      </c>
      <c r="I265" s="30"/>
      <c r="J265" s="101">
        <v>169233.829999999</v>
      </c>
      <c r="K265" s="23">
        <v>84833000</v>
      </c>
      <c r="L265" s="26">
        <v>7.4999999999999997E-2</v>
      </c>
      <c r="M265" s="23"/>
      <c r="N265" s="49"/>
      <c r="O265" s="38"/>
      <c r="P265" s="26">
        <v>0.1</v>
      </c>
      <c r="Q265" s="38"/>
      <c r="R265" s="26">
        <v>0.18</v>
      </c>
      <c r="S265" s="23" t="s">
        <v>1694</v>
      </c>
      <c r="T265" s="94">
        <v>12692.537249999925</v>
      </c>
      <c r="U265" s="94">
        <v>0</v>
      </c>
      <c r="V265" s="94">
        <v>1269.2537249999925</v>
      </c>
      <c r="W265" s="94">
        <v>32975.211775499803</v>
      </c>
      <c r="X265" s="52">
        <v>46937.00275049972</v>
      </c>
      <c r="Y265" s="23" t="s">
        <v>6636</v>
      </c>
      <c r="Z265" s="23" t="s">
        <v>6787</v>
      </c>
      <c r="AA265" s="23" t="s">
        <v>6787</v>
      </c>
      <c r="AB265" s="33" t="e">
        <v>#N/A</v>
      </c>
      <c r="AC265" s="23" t="e">
        <v>#N/A</v>
      </c>
      <c r="AD265" s="48" t="e">
        <v>#N/A</v>
      </c>
      <c r="AE265" s="39">
        <v>42992</v>
      </c>
      <c r="AF265" s="33">
        <v>171702522655</v>
      </c>
      <c r="AG265" s="23" t="s">
        <v>6588</v>
      </c>
      <c r="AH265" s="39">
        <v>43032</v>
      </c>
      <c r="AI265" s="23" t="s">
        <v>385</v>
      </c>
      <c r="AJ265" s="65"/>
      <c r="AK265" s="57"/>
      <c r="AL265" s="56"/>
      <c r="AM265" s="52"/>
      <c r="AN265" s="23"/>
      <c r="AO265" s="38"/>
      <c r="AP265" s="23">
        <v>2000</v>
      </c>
      <c r="AQ265" s="23" t="s">
        <v>64</v>
      </c>
      <c r="AR265" s="23" t="s">
        <v>6788</v>
      </c>
      <c r="AS265" s="95" t="s">
        <v>53</v>
      </c>
      <c r="AT265" s="23" t="s">
        <v>522</v>
      </c>
      <c r="AU265" s="23" t="s">
        <v>6590</v>
      </c>
      <c r="AV265" s="99">
        <v>2</v>
      </c>
      <c r="AW265" s="101">
        <v>169233.829999999</v>
      </c>
      <c r="AX265" s="29" t="s">
        <v>6494</v>
      </c>
      <c r="AY265" s="29"/>
      <c r="AZ265" s="21"/>
      <c r="BA265">
        <f t="shared" si="50"/>
        <v>2646</v>
      </c>
      <c r="BB265" s="115" t="s">
        <v>6983</v>
      </c>
      <c r="BC265" s="105">
        <f t="shared" si="51"/>
        <v>84616.914999999499</v>
      </c>
      <c r="BD265" s="116">
        <f t="shared" si="52"/>
        <v>42979</v>
      </c>
      <c r="BE265" s="141" t="s">
        <v>8477</v>
      </c>
      <c r="BF265">
        <f>MATCH(BE265,'Cat-4'!$A:$A,0)</f>
        <v>722</v>
      </c>
      <c r="BG265">
        <f>MATCH(BD265,'Cat-4'!$1:$1,0)</f>
        <v>69</v>
      </c>
      <c r="BH265">
        <f>INDEX('Cat-4'!$1:$1048576,'NSS + ACT'!BF265,'NSS + ACT'!BG265)</f>
        <v>108.5</v>
      </c>
      <c r="BI265">
        <f>MATCH($BI$1,'Cat-4'!$1:$1,0)</f>
        <v>153</v>
      </c>
      <c r="BJ265">
        <f>INDEX('Cat-4'!$1:$1048576,'NSS + ACT'!BF265,'NSS + ACT'!BI265)</f>
        <v>130.80000000000001</v>
      </c>
      <c r="BK265" s="126">
        <f t="shared" si="53"/>
        <v>1.2055299539170508</v>
      </c>
      <c r="BL265">
        <f t="shared" si="54"/>
        <v>2661</v>
      </c>
      <c r="BM265" s="126">
        <f t="shared" si="55"/>
        <v>88.7</v>
      </c>
      <c r="BN265" s="126" t="s">
        <v>8785</v>
      </c>
      <c r="BO265" s="126">
        <f>MATCH(BB265,Sheet3!$D$4:$D$8,0)</f>
        <v>2</v>
      </c>
      <c r="BP265" s="126">
        <f>MATCH(BN265,Sheet3!$E$4:$H$4,0)</f>
        <v>4</v>
      </c>
      <c r="BQ265" s="132">
        <f>INDEX(Sheet3!$D$4:$H$8,'NSS + ACT'!BO265,'NSS + ACT'!BP265)</f>
        <v>0.1</v>
      </c>
      <c r="BR265" s="105">
        <f t="shared" si="56"/>
        <v>204016.45128110479</v>
      </c>
      <c r="BS265" s="162">
        <f t="shared" si="57"/>
        <v>0.1</v>
      </c>
      <c r="BT265" s="105">
        <f t="shared" si="58"/>
        <v>183614.80615299431</v>
      </c>
    </row>
    <row r="266" spans="1:72">
      <c r="A266" s="18">
        <f t="shared" si="47"/>
        <v>263</v>
      </c>
      <c r="B266" s="19">
        <v>171601690842</v>
      </c>
      <c r="C266" s="45"/>
      <c r="D266" s="21" t="s">
        <v>391</v>
      </c>
      <c r="E266" s="22" t="s">
        <v>401</v>
      </c>
      <c r="F266" s="107">
        <v>4</v>
      </c>
      <c r="G266" s="23" t="s">
        <v>49</v>
      </c>
      <c r="H266" s="24">
        <v>41609.665000000001</v>
      </c>
      <c r="I266" s="24">
        <v>41609.660000000003</v>
      </c>
      <c r="J266" s="100">
        <v>208048.32</v>
      </c>
      <c r="K266" s="23"/>
      <c r="L266" s="26"/>
      <c r="M266" s="21"/>
      <c r="N266" s="27"/>
      <c r="O266" s="21"/>
      <c r="P266" s="28"/>
      <c r="Q266" s="21"/>
      <c r="R266" s="26">
        <v>0.18</v>
      </c>
      <c r="S266" s="29" t="s">
        <v>88</v>
      </c>
      <c r="T266" s="30">
        <v>0</v>
      </c>
      <c r="U266" s="30"/>
      <c r="V266" s="30">
        <v>0</v>
      </c>
      <c r="W266" s="30">
        <v>37448.6976</v>
      </c>
      <c r="X266" s="30">
        <v>37448.6976</v>
      </c>
      <c r="Y266" s="29" t="s">
        <v>381</v>
      </c>
      <c r="Z266" s="29" t="s">
        <v>402</v>
      </c>
      <c r="AA266" s="29" t="s">
        <v>403</v>
      </c>
      <c r="AB266" s="19" t="e">
        <v>#N/A</v>
      </c>
      <c r="AC266" s="29" t="e">
        <v>#N/A</v>
      </c>
      <c r="AD266" s="31" t="e">
        <v>#N/A</v>
      </c>
      <c r="AE266" s="31">
        <v>42515</v>
      </c>
      <c r="AF266" s="19">
        <v>171601690842</v>
      </c>
      <c r="AG266" s="29" t="s">
        <v>394</v>
      </c>
      <c r="AH266" s="31">
        <v>42583</v>
      </c>
      <c r="AI266" s="29" t="s">
        <v>385</v>
      </c>
      <c r="AJ266" s="46"/>
      <c r="AK266" s="30"/>
      <c r="AL266" s="47"/>
      <c r="AM266" s="46"/>
      <c r="AN266" s="29"/>
      <c r="AO266" s="31"/>
      <c r="AP266" s="19">
        <v>2000</v>
      </c>
      <c r="AQ266" s="29" t="s">
        <v>64</v>
      </c>
      <c r="AR266" s="29" t="s">
        <v>403</v>
      </c>
      <c r="AS266" s="29" t="s">
        <v>53</v>
      </c>
      <c r="AT266" s="29" t="s">
        <v>54</v>
      </c>
      <c r="AU266" s="29">
        <v>100001537</v>
      </c>
      <c r="AV266" s="99">
        <v>4</v>
      </c>
      <c r="AW266" s="99">
        <v>167652.359999999</v>
      </c>
      <c r="AX266" s="29" t="s">
        <v>387</v>
      </c>
      <c r="AY266" s="29" t="s">
        <v>691</v>
      </c>
      <c r="AZ266" s="21"/>
      <c r="BA266">
        <f t="shared" si="50"/>
        <v>3123</v>
      </c>
      <c r="BB266" s="115" t="s">
        <v>6983</v>
      </c>
      <c r="BC266" s="105">
        <f t="shared" si="51"/>
        <v>41913.089999999749</v>
      </c>
      <c r="BD266" s="116">
        <f t="shared" si="52"/>
        <v>42491</v>
      </c>
      <c r="BE266" s="141" t="s">
        <v>8477</v>
      </c>
      <c r="BF266">
        <f>MATCH(BE266,'Cat-4'!$A:$A,0)</f>
        <v>722</v>
      </c>
      <c r="BG266">
        <f>MATCH(BD266,'Cat-4'!$1:$1,0)</f>
        <v>53</v>
      </c>
      <c r="BH266">
        <f>INDEX('Cat-4'!$1:$1048576,'NSS + ACT'!BF266,'NSS + ACT'!BG266)</f>
        <v>107.7</v>
      </c>
      <c r="BI266">
        <f>MATCH($BI$1,'Cat-4'!$1:$1,0)</f>
        <v>153</v>
      </c>
      <c r="BJ266">
        <f>INDEX('Cat-4'!$1:$1048576,'NSS + ACT'!BF266,'NSS + ACT'!BI266)</f>
        <v>130.80000000000001</v>
      </c>
      <c r="BK266" s="126">
        <f t="shared" si="53"/>
        <v>1.2144846796657383</v>
      </c>
      <c r="BL266">
        <f t="shared" si="54"/>
        <v>3149</v>
      </c>
      <c r="BM266" s="126">
        <f t="shared" si="55"/>
        <v>104.96666666666667</v>
      </c>
      <c r="BN266" s="126" t="s">
        <v>8785</v>
      </c>
      <c r="BO266" s="126">
        <f>MATCH(BB266,Sheet3!$D$4:$D$8,0)</f>
        <v>2</v>
      </c>
      <c r="BP266" s="126">
        <f>MATCH(BN266,Sheet3!$E$4:$H$4,0)</f>
        <v>4</v>
      </c>
      <c r="BQ266" s="132">
        <f>INDEX(Sheet3!$D$4:$H$8,'NSS + ACT'!BO266,'NSS + ACT'!BP266)</f>
        <v>0.1</v>
      </c>
      <c r="BR266" s="105">
        <f t="shared" si="56"/>
        <v>203611.22272980382</v>
      </c>
      <c r="BS266" s="162">
        <f t="shared" si="57"/>
        <v>0.1</v>
      </c>
      <c r="BT266" s="105">
        <f t="shared" si="58"/>
        <v>183250.10045682345</v>
      </c>
    </row>
    <row r="267" spans="1:72">
      <c r="A267" s="18">
        <f t="shared" si="47"/>
        <v>264</v>
      </c>
      <c r="B267" s="33">
        <v>292302811861</v>
      </c>
      <c r="C267" s="39">
        <v>45002</v>
      </c>
      <c r="D267" s="22" t="s">
        <v>144</v>
      </c>
      <c r="E267" s="22" t="s">
        <v>4924</v>
      </c>
      <c r="F267" s="107">
        <v>25</v>
      </c>
      <c r="G267" s="23" t="s">
        <v>49</v>
      </c>
      <c r="H267" s="58">
        <v>6664</v>
      </c>
      <c r="I267" s="30"/>
      <c r="J267" s="101">
        <v>166600</v>
      </c>
      <c r="K267" s="33">
        <v>73079390</v>
      </c>
      <c r="L267" s="26">
        <v>0.1</v>
      </c>
      <c r="M267" s="40" t="s">
        <v>742</v>
      </c>
      <c r="N267" s="40">
        <v>0</v>
      </c>
      <c r="O267" s="35">
        <v>0</v>
      </c>
      <c r="P267" s="63">
        <v>0.1</v>
      </c>
      <c r="Q267" s="52">
        <v>0</v>
      </c>
      <c r="R267" s="63">
        <v>0.18</v>
      </c>
      <c r="S267" s="23" t="s">
        <v>1260</v>
      </c>
      <c r="T267" s="52">
        <v>16660</v>
      </c>
      <c r="U267" s="52">
        <v>0</v>
      </c>
      <c r="V267" s="52">
        <v>1666</v>
      </c>
      <c r="W267" s="52">
        <v>33286.68</v>
      </c>
      <c r="X267" s="52">
        <v>51612.68</v>
      </c>
      <c r="Y267" s="23" t="s">
        <v>4903</v>
      </c>
      <c r="Z267" s="23" t="s">
        <v>4925</v>
      </c>
      <c r="AA267" s="23" t="s">
        <v>4926</v>
      </c>
      <c r="AB267" s="33">
        <v>292302811861</v>
      </c>
      <c r="AC267" s="33" t="s">
        <v>4927</v>
      </c>
      <c r="AD267" s="48">
        <v>45002</v>
      </c>
      <c r="AE267" s="39">
        <v>44999</v>
      </c>
      <c r="AF267" s="53" t="e">
        <v>#N/A</v>
      </c>
      <c r="AG267" s="53" t="e">
        <v>#N/A</v>
      </c>
      <c r="AH267" s="39" t="e">
        <v>#N/A</v>
      </c>
      <c r="AI267" s="23" t="s">
        <v>51</v>
      </c>
      <c r="AJ267" s="54"/>
      <c r="AK267" s="55"/>
      <c r="AL267" s="56"/>
      <c r="AM267" s="57"/>
      <c r="AN267" s="33"/>
      <c r="AO267" s="48"/>
      <c r="AP267" s="23">
        <v>2000</v>
      </c>
      <c r="AQ267" s="23" t="s">
        <v>52</v>
      </c>
      <c r="AR267" s="23" t="s">
        <v>4926</v>
      </c>
      <c r="AS267" s="38" t="s">
        <v>518</v>
      </c>
      <c r="AT267" s="23"/>
      <c r="AU267" s="23" t="s">
        <v>4928</v>
      </c>
      <c r="AV267" s="99">
        <v>25</v>
      </c>
      <c r="AW267" s="101">
        <v>166600</v>
      </c>
      <c r="AX267" s="29" t="s">
        <v>4770</v>
      </c>
      <c r="AY267" s="29"/>
      <c r="AZ267" s="30" t="s">
        <v>702</v>
      </c>
      <c r="BA267">
        <f t="shared" si="50"/>
        <v>639</v>
      </c>
      <c r="BB267" s="115" t="s">
        <v>6983</v>
      </c>
      <c r="BC267" s="105">
        <f t="shared" si="51"/>
        <v>6664</v>
      </c>
      <c r="BD267" s="116">
        <f t="shared" si="52"/>
        <v>44986</v>
      </c>
      <c r="BE267" s="141" t="s">
        <v>8477</v>
      </c>
      <c r="BF267">
        <f>MATCH(BE267,'Cat-4'!$A:$A,0)</f>
        <v>722</v>
      </c>
      <c r="BG267">
        <f>MATCH(BD267,'Cat-4'!$1:$1,0)</f>
        <v>135</v>
      </c>
      <c r="BH267">
        <f>INDEX('Cat-4'!$1:$1048576,'NSS + ACT'!BF267,'NSS + ACT'!BG267)</f>
        <v>128</v>
      </c>
      <c r="BI267">
        <f>MATCH($BI$1,'Cat-4'!$1:$1,0)</f>
        <v>153</v>
      </c>
      <c r="BJ267">
        <f>INDEX('Cat-4'!$1:$1048576,'NSS + ACT'!BF267,'NSS + ACT'!BI267)</f>
        <v>130.80000000000001</v>
      </c>
      <c r="BK267" s="126">
        <f t="shared" si="53"/>
        <v>1.0218750000000001</v>
      </c>
      <c r="BL267">
        <f t="shared" si="54"/>
        <v>654</v>
      </c>
      <c r="BM267" s="126">
        <f t="shared" si="55"/>
        <v>21.8</v>
      </c>
      <c r="BN267" s="126" t="s">
        <v>8784</v>
      </c>
      <c r="BO267" s="126">
        <f>MATCH(BB267,Sheet3!$D$4:$D$8,0)</f>
        <v>2</v>
      </c>
      <c r="BP267" s="126">
        <f>MATCH(BN267,Sheet3!$E$4:$H$4,0)</f>
        <v>3</v>
      </c>
      <c r="BQ267" s="132">
        <f>INDEX(Sheet3!$D$4:$H$8,'NSS + ACT'!BO267,'NSS + ACT'!BP267)</f>
        <v>0.05</v>
      </c>
      <c r="BR267" s="105">
        <f t="shared" si="56"/>
        <v>170244.37500000003</v>
      </c>
      <c r="BS267" s="162">
        <f t="shared" si="57"/>
        <v>0.05</v>
      </c>
      <c r="BT267" s="105">
        <f t="shared" si="58"/>
        <v>161732.15625000003</v>
      </c>
    </row>
    <row r="268" spans="1:72">
      <c r="A268" s="18">
        <f t="shared" si="47"/>
        <v>265</v>
      </c>
      <c r="B268" s="33">
        <v>292104357171</v>
      </c>
      <c r="C268" s="39">
        <v>44323</v>
      </c>
      <c r="D268" s="22" t="s">
        <v>114</v>
      </c>
      <c r="E268" s="22" t="s">
        <v>5999</v>
      </c>
      <c r="F268" s="110">
        <v>4</v>
      </c>
      <c r="G268" s="23" t="s">
        <v>119</v>
      </c>
      <c r="H268" s="52">
        <v>20790</v>
      </c>
      <c r="I268" s="30"/>
      <c r="J268" s="109">
        <v>83160</v>
      </c>
      <c r="K268" s="33">
        <v>84819090</v>
      </c>
      <c r="L268" s="26">
        <v>7.4999999999999997E-2</v>
      </c>
      <c r="M268" s="26"/>
      <c r="N268" s="26">
        <v>0</v>
      </c>
      <c r="O268" s="60"/>
      <c r="P268" s="26">
        <v>0.1</v>
      </c>
      <c r="Q268" s="84"/>
      <c r="R268" s="26">
        <v>0.18</v>
      </c>
      <c r="S268" s="23" t="s">
        <v>849</v>
      </c>
      <c r="T268" s="52">
        <v>6237</v>
      </c>
      <c r="U268" s="52">
        <v>0</v>
      </c>
      <c r="V268" s="52">
        <v>623.70000000000005</v>
      </c>
      <c r="W268" s="52">
        <v>16203.725999999999</v>
      </c>
      <c r="X268" s="52">
        <v>23064.425999999999</v>
      </c>
      <c r="Y268" s="23" t="s">
        <v>5950</v>
      </c>
      <c r="Z268" s="23" t="s">
        <v>6000</v>
      </c>
      <c r="AA268" s="23" t="s">
        <v>6001</v>
      </c>
      <c r="AB268" s="33">
        <v>292104357171</v>
      </c>
      <c r="AC268" s="33" t="s">
        <v>5988</v>
      </c>
      <c r="AD268" s="39">
        <v>44323</v>
      </c>
      <c r="AE268" s="39">
        <v>44274</v>
      </c>
      <c r="AF268" s="53" t="e">
        <v>#N/A</v>
      </c>
      <c r="AG268" s="53" t="e">
        <v>#N/A</v>
      </c>
      <c r="AH268" s="39" t="e">
        <v>#N/A</v>
      </c>
      <c r="AI268" s="23" t="s">
        <v>51</v>
      </c>
      <c r="AJ268" s="59"/>
      <c r="AK268" s="59"/>
      <c r="AL268" s="48"/>
      <c r="AM268" s="60"/>
      <c r="AN268" s="33"/>
      <c r="AO268" s="48"/>
      <c r="AP268" s="23">
        <v>2000</v>
      </c>
      <c r="AQ268" s="23" t="s">
        <v>52</v>
      </c>
      <c r="AR268" s="23" t="s">
        <v>6001</v>
      </c>
      <c r="AS268" s="38" t="s">
        <v>53</v>
      </c>
      <c r="AT268" s="23"/>
      <c r="AU268" s="23">
        <v>7620000778</v>
      </c>
      <c r="AV268" s="99">
        <v>4</v>
      </c>
      <c r="AW268" s="101">
        <v>166320</v>
      </c>
      <c r="AX268" s="29" t="s">
        <v>5711</v>
      </c>
      <c r="AY268" s="29"/>
      <c r="AZ268" s="21"/>
      <c r="BA268">
        <f t="shared" si="50"/>
        <v>1364</v>
      </c>
      <c r="BB268" s="115" t="s">
        <v>6983</v>
      </c>
      <c r="BC268" s="105">
        <f t="shared" si="51"/>
        <v>41580</v>
      </c>
      <c r="BD268" s="116">
        <f t="shared" si="52"/>
        <v>44256</v>
      </c>
      <c r="BE268" s="141" t="s">
        <v>8477</v>
      </c>
      <c r="BF268">
        <f>MATCH(BE268,'Cat-4'!$A:$A,0)</f>
        <v>722</v>
      </c>
      <c r="BG268">
        <f>MATCH(BD268,'Cat-4'!$1:$1,0)</f>
        <v>111</v>
      </c>
      <c r="BH268">
        <f>INDEX('Cat-4'!$1:$1048576,'NSS + ACT'!BF268,'NSS + ACT'!BG268)</f>
        <v>116.1</v>
      </c>
      <c r="BI268">
        <f>MATCH($BI$1,'Cat-4'!$1:$1,0)</f>
        <v>153</v>
      </c>
      <c r="BJ268">
        <f>INDEX('Cat-4'!$1:$1048576,'NSS + ACT'!BF268,'NSS + ACT'!BI268)</f>
        <v>130.80000000000001</v>
      </c>
      <c r="BK268" s="126">
        <f t="shared" si="53"/>
        <v>1.1266149870801034</v>
      </c>
      <c r="BL268">
        <f t="shared" si="54"/>
        <v>1384</v>
      </c>
      <c r="BM268" s="126">
        <f t="shared" si="55"/>
        <v>46.133333333333333</v>
      </c>
      <c r="BN268" s="126" t="s">
        <v>8785</v>
      </c>
      <c r="BO268" s="126">
        <f>MATCH(BB268,Sheet3!$D$4:$D$8,0)</f>
        <v>2</v>
      </c>
      <c r="BP268" s="126">
        <f>MATCH(BN268,Sheet3!$E$4:$H$4,0)</f>
        <v>4</v>
      </c>
      <c r="BQ268" s="132">
        <f>INDEX(Sheet3!$D$4:$H$8,'NSS + ACT'!BO268,'NSS + ACT'!BP268)</f>
        <v>0.1</v>
      </c>
      <c r="BR268" s="105">
        <f t="shared" si="56"/>
        <v>187378.60465116281</v>
      </c>
      <c r="BS268" s="162">
        <f t="shared" si="57"/>
        <v>0.1</v>
      </c>
      <c r="BT268" s="105">
        <f t="shared" si="58"/>
        <v>168640.74418604653</v>
      </c>
    </row>
    <row r="269" spans="1:72" ht="30">
      <c r="A269" s="18">
        <f t="shared" si="47"/>
        <v>266</v>
      </c>
      <c r="B269" s="61">
        <v>291707834714</v>
      </c>
      <c r="C269" s="39">
        <v>43090</v>
      </c>
      <c r="D269" s="22" t="s">
        <v>94</v>
      </c>
      <c r="E269" s="22" t="s">
        <v>3514</v>
      </c>
      <c r="F269" s="110">
        <v>5</v>
      </c>
      <c r="G269" s="23" t="s">
        <v>49</v>
      </c>
      <c r="H269" s="52">
        <v>33151.196000000004</v>
      </c>
      <c r="I269" s="30"/>
      <c r="J269" s="109">
        <v>165755.98000000001</v>
      </c>
      <c r="K269" s="23">
        <v>85389000</v>
      </c>
      <c r="L269" s="26">
        <v>0.15</v>
      </c>
      <c r="M269" s="40">
        <v>0</v>
      </c>
      <c r="N269" s="62">
        <v>0</v>
      </c>
      <c r="O269" s="52">
        <v>0</v>
      </c>
      <c r="P269" s="26">
        <v>0.1</v>
      </c>
      <c r="Q269" s="52">
        <v>0</v>
      </c>
      <c r="R269" s="63">
        <v>0.18</v>
      </c>
      <c r="S269" s="23" t="s">
        <v>947</v>
      </c>
      <c r="T269" s="52">
        <v>24863.397000000001</v>
      </c>
      <c r="U269" s="52">
        <v>0</v>
      </c>
      <c r="V269" s="52">
        <v>2486.3397000000004</v>
      </c>
      <c r="W269" s="52">
        <v>34759.029006000004</v>
      </c>
      <c r="X269" s="52">
        <v>62108.765706000006</v>
      </c>
      <c r="Y269" s="23" t="s">
        <v>3431</v>
      </c>
      <c r="Z269" s="23" t="s">
        <v>3515</v>
      </c>
      <c r="AA269" s="23" t="s">
        <v>3516</v>
      </c>
      <c r="AB269" s="33">
        <v>291707834714</v>
      </c>
      <c r="AC269" s="33" t="s">
        <v>3503</v>
      </c>
      <c r="AD269" s="39">
        <v>43090</v>
      </c>
      <c r="AE269" s="39">
        <v>43082</v>
      </c>
      <c r="AF269" s="53" t="e">
        <v>#N/A</v>
      </c>
      <c r="AG269" s="53" t="e">
        <v>#N/A</v>
      </c>
      <c r="AH269" s="39" t="e">
        <v>#N/A</v>
      </c>
      <c r="AI269" s="23" t="s">
        <v>51</v>
      </c>
      <c r="AJ269" s="59"/>
      <c r="AK269" s="59"/>
      <c r="AL269" s="48"/>
      <c r="AM269" s="60"/>
      <c r="AN269" s="33"/>
      <c r="AO269" s="48"/>
      <c r="AP269" s="23">
        <v>2000</v>
      </c>
      <c r="AQ269" s="23" t="s">
        <v>52</v>
      </c>
      <c r="AR269" s="23" t="s">
        <v>3516</v>
      </c>
      <c r="AS269" s="38" t="s">
        <v>53</v>
      </c>
      <c r="AT269" s="23" t="s">
        <v>522</v>
      </c>
      <c r="AU269" s="64" t="s">
        <v>3504</v>
      </c>
      <c r="AV269" s="99">
        <v>5</v>
      </c>
      <c r="AW269" s="102">
        <v>165755.98000000001</v>
      </c>
      <c r="AX269" s="29" t="s">
        <v>701</v>
      </c>
      <c r="AY269" s="29"/>
      <c r="AZ269" s="25">
        <v>1</v>
      </c>
      <c r="BA269">
        <f t="shared" si="50"/>
        <v>2556</v>
      </c>
      <c r="BB269" s="115" t="s">
        <v>6987</v>
      </c>
      <c r="BC269" s="105">
        <f t="shared" si="51"/>
        <v>33151.196000000004</v>
      </c>
      <c r="BD269" s="116">
        <f t="shared" si="52"/>
        <v>43070</v>
      </c>
      <c r="BE269" s="141" t="s">
        <v>8366</v>
      </c>
      <c r="BF269">
        <f>MATCH(BE269,'Cat-4'!$A:$A,0)</f>
        <v>666</v>
      </c>
      <c r="BG269">
        <f>MATCH(BD269,'Cat-4'!$1:$1,0)</f>
        <v>72</v>
      </c>
      <c r="BH269">
        <f>INDEX('Cat-4'!$1:$1048576,'NSS + ACT'!BF269,'NSS + ACT'!BG269)</f>
        <v>109.7</v>
      </c>
      <c r="BI269">
        <f>MATCH($BI$1,'Cat-4'!$1:$1,0)</f>
        <v>153</v>
      </c>
      <c r="BJ269">
        <f>INDEX('Cat-4'!$1:$1048576,'NSS + ACT'!BF269,'NSS + ACT'!BI269)</f>
        <v>133.4</v>
      </c>
      <c r="BK269" s="126">
        <f t="shared" si="53"/>
        <v>1.2160437556973565</v>
      </c>
      <c r="BL269">
        <f t="shared" si="54"/>
        <v>2570</v>
      </c>
      <c r="BM269" s="126">
        <f t="shared" si="55"/>
        <v>85.666666666666671</v>
      </c>
      <c r="BN269" s="126" t="s">
        <v>8785</v>
      </c>
      <c r="BO269" s="126">
        <f>MATCH(BB269,Sheet3!$D$4:$D$8,0)</f>
        <v>4</v>
      </c>
      <c r="BP269" s="126">
        <f>MATCH(BN269,Sheet3!$E$4:$H$4,0)</f>
        <v>4</v>
      </c>
      <c r="BQ269" s="132">
        <f>INDEX(Sheet3!$D$4:$H$8,'NSS + ACT'!BO269,'NSS + ACT'!BP269)</f>
        <v>0.2</v>
      </c>
      <c r="BR269" s="105">
        <f t="shared" si="56"/>
        <v>201566.52444849591</v>
      </c>
      <c r="BS269" s="162">
        <f t="shared" si="57"/>
        <v>0.2</v>
      </c>
      <c r="BT269" s="105">
        <f t="shared" si="58"/>
        <v>161253.21955879673</v>
      </c>
    </row>
    <row r="270" spans="1:72">
      <c r="A270" s="18">
        <f t="shared" si="47"/>
        <v>267</v>
      </c>
      <c r="B270" s="19">
        <v>172002667944</v>
      </c>
      <c r="C270" s="45"/>
      <c r="D270" s="21" t="s">
        <v>413</v>
      </c>
      <c r="E270" s="22" t="s">
        <v>414</v>
      </c>
      <c r="F270" s="107">
        <v>28</v>
      </c>
      <c r="G270" s="23" t="s">
        <v>49</v>
      </c>
      <c r="H270" s="24">
        <v>5557.0999999999995</v>
      </c>
      <c r="I270" s="24">
        <v>5557.1</v>
      </c>
      <c r="J270" s="100">
        <v>161155.9</v>
      </c>
      <c r="K270" s="23"/>
      <c r="L270" s="26"/>
      <c r="M270" s="21"/>
      <c r="N270" s="27"/>
      <c r="O270" s="21"/>
      <c r="P270" s="28"/>
      <c r="Q270" s="21"/>
      <c r="R270" s="26">
        <v>0.18</v>
      </c>
      <c r="S270" s="29" t="s">
        <v>67</v>
      </c>
      <c r="T270" s="30">
        <v>0</v>
      </c>
      <c r="U270" s="30"/>
      <c r="V270" s="30">
        <v>0</v>
      </c>
      <c r="W270" s="30">
        <v>29008.061999999998</v>
      </c>
      <c r="X270" s="30">
        <v>29008.061999999998</v>
      </c>
      <c r="Y270" s="29" t="s">
        <v>381</v>
      </c>
      <c r="Z270" s="29" t="s">
        <v>415</v>
      </c>
      <c r="AA270" s="29" t="s">
        <v>416</v>
      </c>
      <c r="AB270" s="19" t="e">
        <v>#N/A</v>
      </c>
      <c r="AC270" s="29" t="e">
        <v>#N/A</v>
      </c>
      <c r="AD270" s="31" t="e">
        <v>#N/A</v>
      </c>
      <c r="AE270" s="31">
        <v>44162</v>
      </c>
      <c r="AF270" s="19">
        <v>172002667944</v>
      </c>
      <c r="AG270" s="29" t="s">
        <v>417</v>
      </c>
      <c r="AH270" s="31">
        <v>44180</v>
      </c>
      <c r="AI270" s="29" t="s">
        <v>385</v>
      </c>
      <c r="AJ270" s="46"/>
      <c r="AK270" s="30"/>
      <c r="AL270" s="47"/>
      <c r="AM270" s="46"/>
      <c r="AN270" s="29"/>
      <c r="AO270" s="31"/>
      <c r="AP270" s="19">
        <v>2000</v>
      </c>
      <c r="AQ270" s="29" t="s">
        <v>52</v>
      </c>
      <c r="AR270" s="29" t="s">
        <v>416</v>
      </c>
      <c r="AS270" s="29" t="s">
        <v>53</v>
      </c>
      <c r="AT270" s="29" t="s">
        <v>54</v>
      </c>
      <c r="AU270" s="29" t="s">
        <v>418</v>
      </c>
      <c r="AV270" s="99">
        <v>28</v>
      </c>
      <c r="AW270" s="99">
        <v>165394.88</v>
      </c>
      <c r="AX270" s="29" t="s">
        <v>387</v>
      </c>
      <c r="AY270" s="29" t="s">
        <v>691</v>
      </c>
      <c r="AZ270" s="21"/>
      <c r="BA270">
        <f t="shared" si="50"/>
        <v>1476</v>
      </c>
      <c r="BB270" s="115" t="s">
        <v>6983</v>
      </c>
      <c r="BC270" s="105">
        <f t="shared" si="51"/>
        <v>5906.96</v>
      </c>
      <c r="BD270" s="116">
        <f t="shared" si="52"/>
        <v>44136</v>
      </c>
      <c r="BE270" s="141" t="s">
        <v>8477</v>
      </c>
      <c r="BF270">
        <f>MATCH(BE270,'Cat-4'!$A:$A,0)</f>
        <v>722</v>
      </c>
      <c r="BG270">
        <f>MATCH(BD270,'Cat-4'!$1:$1,0)</f>
        <v>107</v>
      </c>
      <c r="BH270">
        <f>INDEX('Cat-4'!$1:$1048576,'NSS + ACT'!BF270,'NSS + ACT'!BG270)</f>
        <v>113.7</v>
      </c>
      <c r="BI270">
        <f>MATCH($BI$1,'Cat-4'!$1:$1,0)</f>
        <v>153</v>
      </c>
      <c r="BJ270">
        <f>INDEX('Cat-4'!$1:$1048576,'NSS + ACT'!BF270,'NSS + ACT'!BI270)</f>
        <v>130.80000000000001</v>
      </c>
      <c r="BK270" s="126">
        <f t="shared" si="53"/>
        <v>1.1503957783641161</v>
      </c>
      <c r="BL270">
        <f t="shared" si="54"/>
        <v>1504</v>
      </c>
      <c r="BM270" s="126">
        <f t="shared" si="55"/>
        <v>50.133333333333333</v>
      </c>
      <c r="BN270" s="126" t="s">
        <v>8785</v>
      </c>
      <c r="BO270" s="126">
        <f>MATCH(BB270,Sheet3!$D$4:$D$8,0)</f>
        <v>2</v>
      </c>
      <c r="BP270" s="126">
        <f>MATCH(BN270,Sheet3!$E$4:$H$4,0)</f>
        <v>4</v>
      </c>
      <c r="BQ270" s="132">
        <f>INDEX(Sheet3!$D$4:$H$8,'NSS + ACT'!BO270,'NSS + ACT'!BP270)</f>
        <v>0.1</v>
      </c>
      <c r="BR270" s="105">
        <f t="shared" si="56"/>
        <v>190269.57171503958</v>
      </c>
      <c r="BS270" s="162">
        <f t="shared" si="57"/>
        <v>0.1</v>
      </c>
      <c r="BT270" s="105">
        <f t="shared" si="58"/>
        <v>171242.61454353563</v>
      </c>
    </row>
    <row r="271" spans="1:72">
      <c r="A271" s="18">
        <f t="shared" si="47"/>
        <v>268</v>
      </c>
      <c r="B271" s="61">
        <v>172102218131</v>
      </c>
      <c r="C271" s="39">
        <v>44422</v>
      </c>
      <c r="D271" s="22" t="s">
        <v>648</v>
      </c>
      <c r="E271" s="22" t="s">
        <v>2662</v>
      </c>
      <c r="F271" s="110">
        <v>3</v>
      </c>
      <c r="G271" s="23" t="s">
        <v>119</v>
      </c>
      <c r="H271" s="52">
        <v>55071.25</v>
      </c>
      <c r="I271" s="30"/>
      <c r="J271" s="109">
        <v>165213.75</v>
      </c>
      <c r="K271" s="23">
        <v>84818030</v>
      </c>
      <c r="L271" s="26">
        <v>7.4999999999999997E-2</v>
      </c>
      <c r="M271" s="40">
        <v>0</v>
      </c>
      <c r="N271" s="62">
        <v>0</v>
      </c>
      <c r="O271" s="52">
        <v>0</v>
      </c>
      <c r="P271" s="26">
        <v>0.1</v>
      </c>
      <c r="Q271" s="52">
        <v>0</v>
      </c>
      <c r="R271" s="63">
        <v>0.18</v>
      </c>
      <c r="S271" s="23" t="s">
        <v>849</v>
      </c>
      <c r="T271" s="52">
        <v>12391.03125</v>
      </c>
      <c r="U271" s="52">
        <v>0</v>
      </c>
      <c r="V271" s="52">
        <v>1239.1031250000001</v>
      </c>
      <c r="W271" s="52">
        <v>32191.899187499999</v>
      </c>
      <c r="X271" s="52">
        <v>45822.033562500001</v>
      </c>
      <c r="Y271" s="23" t="s">
        <v>2574</v>
      </c>
      <c r="Z271" s="23" t="s">
        <v>2663</v>
      </c>
      <c r="AA271" s="23" t="s">
        <v>2664</v>
      </c>
      <c r="AB271" s="33" t="e">
        <v>#N/A</v>
      </c>
      <c r="AC271" s="33" t="e">
        <v>#N/A</v>
      </c>
      <c r="AD271" s="48" t="e">
        <v>#N/A</v>
      </c>
      <c r="AE271" s="39">
        <v>44413</v>
      </c>
      <c r="AF271" s="53">
        <v>172102218131</v>
      </c>
      <c r="AG271" s="53" t="s">
        <v>2096</v>
      </c>
      <c r="AH271" s="39">
        <v>44422</v>
      </c>
      <c r="AI271" s="23" t="s">
        <v>385</v>
      </c>
      <c r="AJ271" s="54"/>
      <c r="AK271" s="55"/>
      <c r="AL271" s="56"/>
      <c r="AM271" s="57"/>
      <c r="AN271" s="33"/>
      <c r="AO271" s="48"/>
      <c r="AP271" s="23">
        <v>2000</v>
      </c>
      <c r="AQ271" s="23" t="s">
        <v>52</v>
      </c>
      <c r="AR271" s="23" t="s">
        <v>2664</v>
      </c>
      <c r="AS271" s="38" t="s">
        <v>53</v>
      </c>
      <c r="AT271" s="23"/>
      <c r="AU271" s="64">
        <v>3620661</v>
      </c>
      <c r="AV271" s="99">
        <v>3</v>
      </c>
      <c r="AW271" s="102">
        <v>165213.75</v>
      </c>
      <c r="AX271" s="29" t="s">
        <v>701</v>
      </c>
      <c r="AY271" s="29"/>
      <c r="AZ271" s="25" t="s">
        <v>2577</v>
      </c>
      <c r="BA271">
        <f t="shared" si="50"/>
        <v>1225</v>
      </c>
      <c r="BB271" s="115" t="s">
        <v>6983</v>
      </c>
      <c r="BC271" s="105">
        <f t="shared" si="51"/>
        <v>55071.25</v>
      </c>
      <c r="BD271" s="116">
        <f t="shared" si="52"/>
        <v>44409</v>
      </c>
      <c r="BE271" s="141" t="s">
        <v>8477</v>
      </c>
      <c r="BF271">
        <f>MATCH(BE271,'Cat-4'!$A:$A,0)</f>
        <v>722</v>
      </c>
      <c r="BG271">
        <f>MATCH(BD271,'Cat-4'!$1:$1,0)</f>
        <v>116</v>
      </c>
      <c r="BH271">
        <f>INDEX('Cat-4'!$1:$1048576,'NSS + ACT'!BF271,'NSS + ACT'!BG271)</f>
        <v>119.4</v>
      </c>
      <c r="BI271">
        <f>MATCH($BI$1,'Cat-4'!$1:$1,0)</f>
        <v>153</v>
      </c>
      <c r="BJ271">
        <f>INDEX('Cat-4'!$1:$1048576,'NSS + ACT'!BF271,'NSS + ACT'!BI271)</f>
        <v>130.80000000000001</v>
      </c>
      <c r="BK271" s="126">
        <f t="shared" si="53"/>
        <v>1.0954773869346734</v>
      </c>
      <c r="BL271">
        <f t="shared" si="54"/>
        <v>1231</v>
      </c>
      <c r="BM271" s="126">
        <f t="shared" si="55"/>
        <v>41.033333333333331</v>
      </c>
      <c r="BN271" s="126" t="s">
        <v>8785</v>
      </c>
      <c r="BO271" s="126">
        <f>MATCH(BB271,Sheet3!$D$4:$D$8,0)</f>
        <v>2</v>
      </c>
      <c r="BP271" s="126">
        <f>MATCH(BN271,Sheet3!$E$4:$H$4,0)</f>
        <v>4</v>
      </c>
      <c r="BQ271" s="132">
        <f>INDEX(Sheet3!$D$4:$H$8,'NSS + ACT'!BO271,'NSS + ACT'!BP271)</f>
        <v>0.1</v>
      </c>
      <c r="BR271" s="105">
        <f t="shared" si="56"/>
        <v>180987.92713567842</v>
      </c>
      <c r="BS271" s="162">
        <f t="shared" si="57"/>
        <v>0.1</v>
      </c>
      <c r="BT271" s="105">
        <f t="shared" si="58"/>
        <v>162889.13442211057</v>
      </c>
    </row>
    <row r="272" spans="1:72">
      <c r="A272" s="18">
        <f t="shared" si="47"/>
        <v>269</v>
      </c>
      <c r="B272" s="61">
        <v>171801881672</v>
      </c>
      <c r="C272" s="39">
        <v>43312</v>
      </c>
      <c r="D272" s="22" t="s">
        <v>102</v>
      </c>
      <c r="E272" s="22" t="s">
        <v>1005</v>
      </c>
      <c r="F272" s="110">
        <v>1</v>
      </c>
      <c r="G272" s="23" t="s">
        <v>49</v>
      </c>
      <c r="H272" s="52">
        <v>164564.42000000001</v>
      </c>
      <c r="I272" s="30"/>
      <c r="J272" s="109">
        <v>164564.42000000001</v>
      </c>
      <c r="K272" s="23">
        <v>85015210</v>
      </c>
      <c r="L272" s="26">
        <v>0.1</v>
      </c>
      <c r="M272" s="40" t="s">
        <v>992</v>
      </c>
      <c r="N272" s="62">
        <v>0</v>
      </c>
      <c r="O272" s="52">
        <v>0</v>
      </c>
      <c r="P272" s="26">
        <v>0.1</v>
      </c>
      <c r="Q272" s="52">
        <v>0</v>
      </c>
      <c r="R272" s="63">
        <v>0.18</v>
      </c>
      <c r="S272" s="23" t="s">
        <v>993</v>
      </c>
      <c r="T272" s="52">
        <v>16456.442000000003</v>
      </c>
      <c r="U272" s="52">
        <v>0</v>
      </c>
      <c r="V272" s="52">
        <v>1645.6442000000004</v>
      </c>
      <c r="W272" s="52">
        <v>32879.971116000008</v>
      </c>
      <c r="X272" s="52">
        <v>50982.057316000006</v>
      </c>
      <c r="Y272" s="23" t="s">
        <v>850</v>
      </c>
      <c r="Z272" s="23" t="s">
        <v>1006</v>
      </c>
      <c r="AA272" s="23" t="s">
        <v>1007</v>
      </c>
      <c r="AB272" s="33" t="e">
        <v>#N/A</v>
      </c>
      <c r="AC272" s="33" t="e">
        <v>#N/A</v>
      </c>
      <c r="AD272" s="48" t="e">
        <v>#N/A</v>
      </c>
      <c r="AE272" s="39">
        <v>43292</v>
      </c>
      <c r="AF272" s="53">
        <v>171801881672</v>
      </c>
      <c r="AG272" s="53" t="s">
        <v>996</v>
      </c>
      <c r="AH272" s="39">
        <v>43312</v>
      </c>
      <c r="AI272" s="23" t="s">
        <v>385</v>
      </c>
      <c r="AJ272" s="54"/>
      <c r="AK272" s="55"/>
      <c r="AL272" s="56"/>
      <c r="AM272" s="57"/>
      <c r="AN272" s="33"/>
      <c r="AO272" s="48"/>
      <c r="AP272" s="23">
        <v>2000</v>
      </c>
      <c r="AQ272" s="23" t="s">
        <v>52</v>
      </c>
      <c r="AR272" s="23" t="s">
        <v>1007</v>
      </c>
      <c r="AS272" s="38" t="s">
        <v>53</v>
      </c>
      <c r="AT272" s="23"/>
      <c r="AU272" s="64">
        <v>2305020206</v>
      </c>
      <c r="AV272" s="99">
        <v>1</v>
      </c>
      <c r="AW272" s="102">
        <v>164564.42000000001</v>
      </c>
      <c r="AX272" s="29" t="s">
        <v>701</v>
      </c>
      <c r="AY272" s="29"/>
      <c r="AZ272" s="25" t="s">
        <v>997</v>
      </c>
      <c r="BA272">
        <f t="shared" si="50"/>
        <v>2346</v>
      </c>
      <c r="BB272" s="115" t="s">
        <v>6983</v>
      </c>
      <c r="BC272" s="105">
        <f t="shared" si="51"/>
        <v>164564.42000000001</v>
      </c>
      <c r="BD272" s="116">
        <f t="shared" si="52"/>
        <v>43282</v>
      </c>
      <c r="BE272" s="141" t="s">
        <v>8477</v>
      </c>
      <c r="BF272">
        <f>MATCH(BE272,'Cat-4'!$A:$A,0)</f>
        <v>722</v>
      </c>
      <c r="BG272">
        <f>MATCH(BD272,'Cat-4'!$1:$1,0)</f>
        <v>79</v>
      </c>
      <c r="BH272">
        <f>INDEX('Cat-4'!$1:$1048576,'NSS + ACT'!BF272,'NSS + ACT'!BG272)</f>
        <v>110.9</v>
      </c>
      <c r="BI272">
        <f>MATCH($BI$1,'Cat-4'!$1:$1,0)</f>
        <v>153</v>
      </c>
      <c r="BJ272">
        <f>INDEX('Cat-4'!$1:$1048576,'NSS + ACT'!BF272,'NSS + ACT'!BI272)</f>
        <v>130.80000000000001</v>
      </c>
      <c r="BK272" s="126">
        <f t="shared" si="53"/>
        <v>1.1794409377817854</v>
      </c>
      <c r="BL272">
        <f t="shared" si="54"/>
        <v>2358</v>
      </c>
      <c r="BM272" s="126">
        <f t="shared" si="55"/>
        <v>78.599999999999994</v>
      </c>
      <c r="BN272" s="126" t="s">
        <v>8785</v>
      </c>
      <c r="BO272" s="126">
        <f>MATCH(BB272,Sheet3!$D$4:$D$8,0)</f>
        <v>2</v>
      </c>
      <c r="BP272" s="126">
        <f>MATCH(BN272,Sheet3!$E$4:$H$4,0)</f>
        <v>4</v>
      </c>
      <c r="BQ272" s="132">
        <f>INDEX(Sheet3!$D$4:$H$8,'NSS + ACT'!BO272,'NSS + ACT'!BP272)</f>
        <v>0.1</v>
      </c>
      <c r="BR272" s="105">
        <f t="shared" si="56"/>
        <v>194094.01385031562</v>
      </c>
      <c r="BS272" s="162">
        <f t="shared" si="57"/>
        <v>0.1</v>
      </c>
      <c r="BT272" s="105">
        <f t="shared" si="58"/>
        <v>174684.61246528407</v>
      </c>
    </row>
    <row r="273" spans="1:72">
      <c r="A273" s="18">
        <f t="shared" si="47"/>
        <v>270</v>
      </c>
      <c r="B273" s="33"/>
      <c r="C273" s="39"/>
      <c r="D273" s="22" t="s">
        <v>102</v>
      </c>
      <c r="E273" s="22" t="s">
        <v>6561</v>
      </c>
      <c r="F273" s="113">
        <v>1</v>
      </c>
      <c r="G273" s="23" t="s">
        <v>119</v>
      </c>
      <c r="H273" s="24">
        <v>164564.42000000001</v>
      </c>
      <c r="I273" s="30"/>
      <c r="J273" s="101">
        <v>164564.42000000001</v>
      </c>
      <c r="K273" s="23">
        <v>85015210</v>
      </c>
      <c r="L273" s="26">
        <v>0.1</v>
      </c>
      <c r="M273" s="23" t="s">
        <v>992</v>
      </c>
      <c r="N273" s="49"/>
      <c r="O273" s="38"/>
      <c r="P273" s="26">
        <v>0.1</v>
      </c>
      <c r="Q273" s="38"/>
      <c r="R273" s="26">
        <v>0.18</v>
      </c>
      <c r="S273" s="23" t="s">
        <v>993</v>
      </c>
      <c r="T273" s="94">
        <v>16456.442000000003</v>
      </c>
      <c r="U273" s="94">
        <v>0</v>
      </c>
      <c r="V273" s="94">
        <v>1645.6442000000004</v>
      </c>
      <c r="W273" s="94">
        <v>32879.971116000008</v>
      </c>
      <c r="X273" s="52">
        <v>50982.057316000006</v>
      </c>
      <c r="Y273" s="23" t="s">
        <v>6489</v>
      </c>
      <c r="Z273" s="23" t="s">
        <v>6562</v>
      </c>
      <c r="AA273" s="23" t="s">
        <v>6562</v>
      </c>
      <c r="AB273" s="33" t="e">
        <v>#N/A</v>
      </c>
      <c r="AC273" s="23" t="e">
        <v>#N/A</v>
      </c>
      <c r="AD273" s="48" t="e">
        <v>#N/A</v>
      </c>
      <c r="AE273" s="39">
        <v>43292</v>
      </c>
      <c r="AF273" s="33">
        <v>171801881672</v>
      </c>
      <c r="AG273" s="23" t="s">
        <v>996</v>
      </c>
      <c r="AH273" s="39">
        <v>43312</v>
      </c>
      <c r="AI273" s="23" t="s">
        <v>385</v>
      </c>
      <c r="AJ273" s="65"/>
      <c r="AK273" s="57"/>
      <c r="AL273" s="56"/>
      <c r="AM273" s="52"/>
      <c r="AN273" s="23"/>
      <c r="AO273" s="38"/>
      <c r="AP273" s="23">
        <v>2000</v>
      </c>
      <c r="AQ273" s="23" t="s">
        <v>52</v>
      </c>
      <c r="AR273" s="23" t="s">
        <v>6563</v>
      </c>
      <c r="AS273" s="95" t="s">
        <v>518</v>
      </c>
      <c r="AT273" s="23"/>
      <c r="AU273" s="23" t="s">
        <v>6557</v>
      </c>
      <c r="AV273" s="99">
        <v>1</v>
      </c>
      <c r="AW273" s="101">
        <v>164564.42000000001</v>
      </c>
      <c r="AX273" s="29" t="s">
        <v>6494</v>
      </c>
      <c r="AY273" s="29"/>
      <c r="AZ273" s="21"/>
      <c r="BA273">
        <f t="shared" si="50"/>
        <v>2346</v>
      </c>
      <c r="BB273" s="115" t="s">
        <v>6983</v>
      </c>
      <c r="BC273" s="105">
        <f t="shared" si="51"/>
        <v>164564.42000000001</v>
      </c>
      <c r="BD273" s="116">
        <f t="shared" si="52"/>
        <v>43282</v>
      </c>
      <c r="BE273" s="141" t="s">
        <v>8477</v>
      </c>
      <c r="BF273">
        <f>MATCH(BE273,'Cat-4'!$A:$A,0)</f>
        <v>722</v>
      </c>
      <c r="BG273">
        <f>MATCH(BD273,'Cat-4'!$1:$1,0)</f>
        <v>79</v>
      </c>
      <c r="BH273">
        <f>INDEX('Cat-4'!$1:$1048576,'NSS + ACT'!BF273,'NSS + ACT'!BG273)</f>
        <v>110.9</v>
      </c>
      <c r="BI273">
        <f>MATCH($BI$1,'Cat-4'!$1:$1,0)</f>
        <v>153</v>
      </c>
      <c r="BJ273">
        <f>INDEX('Cat-4'!$1:$1048576,'NSS + ACT'!BF273,'NSS + ACT'!BI273)</f>
        <v>130.80000000000001</v>
      </c>
      <c r="BK273" s="126">
        <f t="shared" si="53"/>
        <v>1.1794409377817854</v>
      </c>
      <c r="BL273">
        <f t="shared" si="54"/>
        <v>2358</v>
      </c>
      <c r="BM273" s="126">
        <f t="shared" si="55"/>
        <v>78.599999999999994</v>
      </c>
      <c r="BN273" s="126" t="s">
        <v>8785</v>
      </c>
      <c r="BO273" s="126">
        <f>MATCH(BB273,Sheet3!$D$4:$D$8,0)</f>
        <v>2</v>
      </c>
      <c r="BP273" s="126">
        <f>MATCH(BN273,Sheet3!$E$4:$H$4,0)</f>
        <v>4</v>
      </c>
      <c r="BQ273" s="132">
        <f>INDEX(Sheet3!$D$4:$H$8,'NSS + ACT'!BO273,'NSS + ACT'!BP273)</f>
        <v>0.1</v>
      </c>
      <c r="BR273" s="105">
        <f t="shared" si="56"/>
        <v>194094.01385031562</v>
      </c>
      <c r="BS273" s="162">
        <f t="shared" si="57"/>
        <v>0.1</v>
      </c>
      <c r="BT273" s="105">
        <f t="shared" si="58"/>
        <v>174684.61246528407</v>
      </c>
    </row>
    <row r="274" spans="1:72">
      <c r="A274" s="18">
        <f t="shared" si="47"/>
        <v>271</v>
      </c>
      <c r="B274" s="61">
        <v>291801541850</v>
      </c>
      <c r="C274" s="39">
        <v>43153</v>
      </c>
      <c r="D274" s="22" t="s">
        <v>63</v>
      </c>
      <c r="E274" s="22" t="s">
        <v>1521</v>
      </c>
      <c r="F274" s="110">
        <v>2</v>
      </c>
      <c r="G274" s="23" t="s">
        <v>119</v>
      </c>
      <c r="H274" s="52">
        <v>41064.1</v>
      </c>
      <c r="I274" s="30"/>
      <c r="J274" s="109">
        <v>82128.2</v>
      </c>
      <c r="K274" s="23">
        <v>84842000</v>
      </c>
      <c r="L274" s="26">
        <v>7.4999999999999997E-2</v>
      </c>
      <c r="M274" s="40">
        <v>0</v>
      </c>
      <c r="N274" s="62">
        <v>0</v>
      </c>
      <c r="O274" s="52">
        <v>0</v>
      </c>
      <c r="P274" s="26">
        <v>0.1</v>
      </c>
      <c r="Q274" s="52">
        <v>0</v>
      </c>
      <c r="R274" s="63">
        <v>0.18</v>
      </c>
      <c r="S274" s="23" t="s">
        <v>777</v>
      </c>
      <c r="T274" s="52">
        <v>6159.6149999999998</v>
      </c>
      <c r="U274" s="52">
        <v>0</v>
      </c>
      <c r="V274" s="52">
        <v>615.9615</v>
      </c>
      <c r="W274" s="52">
        <v>16002.679770000001</v>
      </c>
      <c r="X274" s="52">
        <v>22778.256270000002</v>
      </c>
      <c r="Y274" s="23" t="s">
        <v>1473</v>
      </c>
      <c r="Z274" s="23" t="s">
        <v>1522</v>
      </c>
      <c r="AA274" s="23" t="s">
        <v>1523</v>
      </c>
      <c r="AB274" s="33">
        <v>291801541850</v>
      </c>
      <c r="AC274" s="33" t="s">
        <v>1524</v>
      </c>
      <c r="AD274" s="48">
        <v>43153</v>
      </c>
      <c r="AE274" s="39">
        <v>43138</v>
      </c>
      <c r="AF274" s="53" t="e">
        <v>#N/A</v>
      </c>
      <c r="AG274" s="53" t="e">
        <v>#N/A</v>
      </c>
      <c r="AH274" s="39" t="e">
        <v>#N/A</v>
      </c>
      <c r="AI274" s="23" t="s">
        <v>51</v>
      </c>
      <c r="AJ274" s="54"/>
      <c r="AK274" s="55"/>
      <c r="AL274" s="56"/>
      <c r="AM274" s="57"/>
      <c r="AN274" s="33"/>
      <c r="AO274" s="48"/>
      <c r="AP274" s="23">
        <v>2000</v>
      </c>
      <c r="AQ274" s="23" t="s">
        <v>64</v>
      </c>
      <c r="AR274" s="23" t="s">
        <v>1523</v>
      </c>
      <c r="AS274" s="38" t="s">
        <v>53</v>
      </c>
      <c r="AT274" s="23" t="s">
        <v>522</v>
      </c>
      <c r="AU274" s="64">
        <v>27104116</v>
      </c>
      <c r="AV274" s="99">
        <v>2</v>
      </c>
      <c r="AW274" s="102">
        <v>164256.399999999</v>
      </c>
      <c r="AX274" s="29" t="s">
        <v>701</v>
      </c>
      <c r="AY274" s="29"/>
      <c r="AZ274" s="25"/>
      <c r="BA274">
        <f t="shared" si="50"/>
        <v>2500</v>
      </c>
      <c r="BB274" s="115" t="s">
        <v>6983</v>
      </c>
      <c r="BC274" s="105">
        <f t="shared" si="51"/>
        <v>82128.199999999502</v>
      </c>
      <c r="BD274" s="116">
        <f t="shared" si="52"/>
        <v>43132</v>
      </c>
      <c r="BE274" s="141" t="s">
        <v>8477</v>
      </c>
      <c r="BF274">
        <f>MATCH(BE274,'Cat-4'!$A:$A,0)</f>
        <v>722</v>
      </c>
      <c r="BG274">
        <f>MATCH(BD274,'Cat-4'!$1:$1,0)</f>
        <v>74</v>
      </c>
      <c r="BH274">
        <f>INDEX('Cat-4'!$1:$1048576,'NSS + ACT'!BF274,'NSS + ACT'!BG274)</f>
        <v>109.7</v>
      </c>
      <c r="BI274">
        <f>MATCH($BI$1,'Cat-4'!$1:$1,0)</f>
        <v>153</v>
      </c>
      <c r="BJ274">
        <f>INDEX('Cat-4'!$1:$1048576,'NSS + ACT'!BF274,'NSS + ACT'!BI274)</f>
        <v>130.80000000000001</v>
      </c>
      <c r="BK274" s="126">
        <f t="shared" si="53"/>
        <v>1.1923427529626254</v>
      </c>
      <c r="BL274">
        <f t="shared" si="54"/>
        <v>2508</v>
      </c>
      <c r="BM274" s="126">
        <f t="shared" si="55"/>
        <v>83.6</v>
      </c>
      <c r="BN274" s="126" t="s">
        <v>8785</v>
      </c>
      <c r="BO274" s="126">
        <f>MATCH(BB274,Sheet3!$D$4:$D$8,0)</f>
        <v>2</v>
      </c>
      <c r="BP274" s="126">
        <f>MATCH(BN274,Sheet3!$E$4:$H$4,0)</f>
        <v>4</v>
      </c>
      <c r="BQ274" s="132">
        <f>INDEX(Sheet3!$D$4:$H$8,'NSS + ACT'!BO274,'NSS + ACT'!BP274)</f>
        <v>0.1</v>
      </c>
      <c r="BR274" s="105">
        <f t="shared" si="56"/>
        <v>195849.928167729</v>
      </c>
      <c r="BS274" s="162">
        <f t="shared" si="57"/>
        <v>0.1</v>
      </c>
      <c r="BT274" s="105">
        <f t="shared" si="58"/>
        <v>176264.9353509561</v>
      </c>
    </row>
    <row r="275" spans="1:72">
      <c r="A275" s="18">
        <f t="shared" si="47"/>
        <v>272</v>
      </c>
      <c r="B275" s="61">
        <v>291809426554</v>
      </c>
      <c r="C275" s="39">
        <v>43402</v>
      </c>
      <c r="D275" s="22" t="s">
        <v>68</v>
      </c>
      <c r="E275" s="22" t="s">
        <v>776</v>
      </c>
      <c r="F275" s="110">
        <v>3</v>
      </c>
      <c r="G275" s="23" t="s">
        <v>49</v>
      </c>
      <c r="H275" s="52">
        <v>54594</v>
      </c>
      <c r="I275" s="30"/>
      <c r="J275" s="109">
        <v>163782</v>
      </c>
      <c r="K275" s="23">
        <v>84841010</v>
      </c>
      <c r="L275" s="26">
        <v>7.4999999999999997E-2</v>
      </c>
      <c r="M275" s="40">
        <v>0</v>
      </c>
      <c r="N275" s="62">
        <v>0</v>
      </c>
      <c r="O275" s="52">
        <v>0</v>
      </c>
      <c r="P275" s="26">
        <v>0.1</v>
      </c>
      <c r="Q275" s="52">
        <v>0</v>
      </c>
      <c r="R275" s="63">
        <v>0.18</v>
      </c>
      <c r="S275" s="23" t="s">
        <v>777</v>
      </c>
      <c r="T275" s="52">
        <v>12283.65</v>
      </c>
      <c r="U275" s="52">
        <v>0</v>
      </c>
      <c r="V275" s="52">
        <v>1228.365</v>
      </c>
      <c r="W275" s="52">
        <v>31912.922699999996</v>
      </c>
      <c r="X275" s="52">
        <v>45424.937699999995</v>
      </c>
      <c r="Y275" s="23" t="s">
        <v>697</v>
      </c>
      <c r="Z275" s="23" t="s">
        <v>778</v>
      </c>
      <c r="AA275" s="23" t="s">
        <v>779</v>
      </c>
      <c r="AB275" s="33">
        <v>291809426554</v>
      </c>
      <c r="AC275" s="33" t="s">
        <v>780</v>
      </c>
      <c r="AD275" s="48">
        <v>43402</v>
      </c>
      <c r="AE275" s="39">
        <v>43397</v>
      </c>
      <c r="AF275" s="53" t="e">
        <v>#N/A</v>
      </c>
      <c r="AG275" s="53" t="e">
        <v>#N/A</v>
      </c>
      <c r="AH275" s="39" t="e">
        <v>#N/A</v>
      </c>
      <c r="AI275" s="23" t="s">
        <v>51</v>
      </c>
      <c r="AJ275" s="54"/>
      <c r="AK275" s="55"/>
      <c r="AL275" s="56"/>
      <c r="AM275" s="57"/>
      <c r="AN275" s="33"/>
      <c r="AO275" s="48"/>
      <c r="AP275" s="23">
        <v>2000</v>
      </c>
      <c r="AQ275" s="23" t="s">
        <v>52</v>
      </c>
      <c r="AR275" s="23" t="s">
        <v>779</v>
      </c>
      <c r="AS275" s="38" t="s">
        <v>53</v>
      </c>
      <c r="AT275" s="23"/>
      <c r="AU275" s="64" t="s">
        <v>781</v>
      </c>
      <c r="AV275" s="99">
        <v>3</v>
      </c>
      <c r="AW275" s="102">
        <v>163782</v>
      </c>
      <c r="AX275" s="29" t="s">
        <v>701</v>
      </c>
      <c r="AY275" s="29"/>
      <c r="AZ275" s="25" t="s">
        <v>702</v>
      </c>
      <c r="BA275">
        <f t="shared" si="50"/>
        <v>2241</v>
      </c>
      <c r="BB275" s="115" t="s">
        <v>6983</v>
      </c>
      <c r="BC275" s="105">
        <f t="shared" si="51"/>
        <v>54594</v>
      </c>
      <c r="BD275" s="116">
        <f t="shared" si="52"/>
        <v>43374</v>
      </c>
      <c r="BE275" s="141" t="s">
        <v>8477</v>
      </c>
      <c r="BF275">
        <f>MATCH(BE275,'Cat-4'!$A:$A,0)</f>
        <v>722</v>
      </c>
      <c r="BG275">
        <f>MATCH(BD275,'Cat-4'!$1:$1,0)</f>
        <v>82</v>
      </c>
      <c r="BH275">
        <f>INDEX('Cat-4'!$1:$1048576,'NSS + ACT'!BF275,'NSS + ACT'!BG275)</f>
        <v>111.5</v>
      </c>
      <c r="BI275">
        <f>MATCH($BI$1,'Cat-4'!$1:$1,0)</f>
        <v>153</v>
      </c>
      <c r="BJ275">
        <f>INDEX('Cat-4'!$1:$1048576,'NSS + ACT'!BF275,'NSS + ACT'!BI275)</f>
        <v>130.80000000000001</v>
      </c>
      <c r="BK275" s="126">
        <f t="shared" si="53"/>
        <v>1.1730941704035875</v>
      </c>
      <c r="BL275">
        <f t="shared" si="54"/>
        <v>2266</v>
      </c>
      <c r="BM275" s="126">
        <f t="shared" si="55"/>
        <v>75.533333333333331</v>
      </c>
      <c r="BN275" s="126" t="s">
        <v>8785</v>
      </c>
      <c r="BO275" s="126">
        <f>MATCH(BB275,Sheet3!$D$4:$D$8,0)</f>
        <v>2</v>
      </c>
      <c r="BP275" s="126">
        <f>MATCH(BN275,Sheet3!$E$4:$H$4,0)</f>
        <v>4</v>
      </c>
      <c r="BQ275" s="132">
        <f>INDEX(Sheet3!$D$4:$H$8,'NSS + ACT'!BO275,'NSS + ACT'!BP275)</f>
        <v>0.1</v>
      </c>
      <c r="BR275" s="105">
        <f t="shared" si="56"/>
        <v>192131.70941704037</v>
      </c>
      <c r="BS275" s="162">
        <f t="shared" si="57"/>
        <v>0.1</v>
      </c>
      <c r="BT275" s="105">
        <f t="shared" si="58"/>
        <v>172918.53847533633</v>
      </c>
    </row>
    <row r="276" spans="1:72">
      <c r="A276" s="18">
        <f t="shared" si="47"/>
        <v>273</v>
      </c>
      <c r="B276" s="61">
        <v>172101438154</v>
      </c>
      <c r="C276" s="39">
        <v>44350</v>
      </c>
      <c r="D276" s="22" t="s">
        <v>620</v>
      </c>
      <c r="E276" s="22" t="s">
        <v>740</v>
      </c>
      <c r="F276" s="110">
        <v>296</v>
      </c>
      <c r="G276" s="23" t="s">
        <v>49</v>
      </c>
      <c r="H276" s="52">
        <v>552.06209459459456</v>
      </c>
      <c r="I276" s="30"/>
      <c r="J276" s="109">
        <v>163410.38</v>
      </c>
      <c r="K276" s="23" t="s">
        <v>741</v>
      </c>
      <c r="L276" s="26">
        <v>0.1</v>
      </c>
      <c r="M276" s="40" t="s">
        <v>742</v>
      </c>
      <c r="N276" s="62">
        <v>0</v>
      </c>
      <c r="O276" s="52">
        <v>0</v>
      </c>
      <c r="P276" s="26">
        <v>0.1</v>
      </c>
      <c r="Q276" s="52">
        <v>0</v>
      </c>
      <c r="R276" s="63">
        <v>0.18</v>
      </c>
      <c r="S276" s="23" t="s">
        <v>743</v>
      </c>
      <c r="T276" s="52">
        <v>16341.038</v>
      </c>
      <c r="U276" s="52">
        <v>0</v>
      </c>
      <c r="V276" s="52">
        <v>1634.1038000000001</v>
      </c>
      <c r="W276" s="52">
        <v>32649.393924000004</v>
      </c>
      <c r="X276" s="52">
        <v>50624.535724000001</v>
      </c>
      <c r="Y276" s="23" t="s">
        <v>697</v>
      </c>
      <c r="Z276" s="23" t="s">
        <v>744</v>
      </c>
      <c r="AA276" s="23" t="s">
        <v>745</v>
      </c>
      <c r="AB276" s="33" t="e">
        <v>#N/A</v>
      </c>
      <c r="AC276" s="33" t="e">
        <v>#N/A</v>
      </c>
      <c r="AD276" s="48" t="e">
        <v>#N/A</v>
      </c>
      <c r="AE276" s="39">
        <v>44237</v>
      </c>
      <c r="AF276" s="53">
        <v>172101438154</v>
      </c>
      <c r="AG276" s="53" t="s">
        <v>746</v>
      </c>
      <c r="AH276" s="39">
        <v>44350</v>
      </c>
      <c r="AI276" s="23" t="s">
        <v>385</v>
      </c>
      <c r="AJ276" s="54"/>
      <c r="AK276" s="55"/>
      <c r="AL276" s="56"/>
      <c r="AM276" s="57"/>
      <c r="AN276" s="33"/>
      <c r="AO276" s="48"/>
      <c r="AP276" s="23">
        <v>2000</v>
      </c>
      <c r="AQ276" s="23" t="s">
        <v>52</v>
      </c>
      <c r="AR276" s="23" t="s">
        <v>745</v>
      </c>
      <c r="AS276" s="38" t="s">
        <v>53</v>
      </c>
      <c r="AT276" s="23"/>
      <c r="AU276" s="64" t="s">
        <v>747</v>
      </c>
      <c r="AV276" s="99">
        <v>296</v>
      </c>
      <c r="AW276" s="102">
        <v>163410.38</v>
      </c>
      <c r="AX276" s="29" t="s">
        <v>701</v>
      </c>
      <c r="AY276" s="29"/>
      <c r="AZ276" s="25" t="s">
        <v>702</v>
      </c>
      <c r="BA276">
        <f t="shared" si="50"/>
        <v>1401</v>
      </c>
      <c r="BB276" s="115" t="s">
        <v>6983</v>
      </c>
      <c r="BC276" s="105">
        <f t="shared" si="51"/>
        <v>552.06209459459456</v>
      </c>
      <c r="BD276" s="116">
        <f t="shared" si="52"/>
        <v>44228</v>
      </c>
      <c r="BE276" s="141" t="s">
        <v>8477</v>
      </c>
      <c r="BF276">
        <f>MATCH(BE276,'Cat-4'!$A:$A,0)</f>
        <v>722</v>
      </c>
      <c r="BG276">
        <f>MATCH(BD276,'Cat-4'!$1:$1,0)</f>
        <v>110</v>
      </c>
      <c r="BH276">
        <f>INDEX('Cat-4'!$1:$1048576,'NSS + ACT'!BF276,'NSS + ACT'!BG276)</f>
        <v>115.4</v>
      </c>
      <c r="BI276">
        <f>MATCH($BI$1,'Cat-4'!$1:$1,0)</f>
        <v>153</v>
      </c>
      <c r="BJ276">
        <f>INDEX('Cat-4'!$1:$1048576,'NSS + ACT'!BF276,'NSS + ACT'!BI276)</f>
        <v>130.80000000000001</v>
      </c>
      <c r="BK276" s="126">
        <f t="shared" si="53"/>
        <v>1.1334488734835355</v>
      </c>
      <c r="BL276">
        <f t="shared" si="54"/>
        <v>1412</v>
      </c>
      <c r="BM276" s="126">
        <f t="shared" si="55"/>
        <v>47.06666666666667</v>
      </c>
      <c r="BN276" s="126" t="s">
        <v>8785</v>
      </c>
      <c r="BO276" s="126">
        <f>MATCH(BB276,Sheet3!$D$4:$D$8,0)</f>
        <v>2</v>
      </c>
      <c r="BP276" s="126">
        <f>MATCH(BN276,Sheet3!$E$4:$H$4,0)</f>
        <v>4</v>
      </c>
      <c r="BQ276" s="132">
        <f>INDEX(Sheet3!$D$4:$H$8,'NSS + ACT'!BO276,'NSS + ACT'!BP276)</f>
        <v>0.1</v>
      </c>
      <c r="BR276" s="105">
        <f t="shared" si="56"/>
        <v>185217.31112651646</v>
      </c>
      <c r="BS276" s="162">
        <f t="shared" si="57"/>
        <v>0.1</v>
      </c>
      <c r="BT276" s="105">
        <f t="shared" si="58"/>
        <v>166695.58001386482</v>
      </c>
    </row>
    <row r="277" spans="1:72">
      <c r="A277" s="18">
        <f t="shared" si="47"/>
        <v>274</v>
      </c>
      <c r="B277" s="33">
        <v>291700024313</v>
      </c>
      <c r="C277" s="39">
        <v>42759</v>
      </c>
      <c r="D277" s="22" t="s">
        <v>101</v>
      </c>
      <c r="E277" s="22" t="s">
        <v>5905</v>
      </c>
      <c r="F277" s="110">
        <v>3</v>
      </c>
      <c r="G277" s="23" t="s">
        <v>119</v>
      </c>
      <c r="H277" s="52">
        <v>54283.733333333337</v>
      </c>
      <c r="I277" s="30"/>
      <c r="J277" s="109">
        <v>162851.20000000001</v>
      </c>
      <c r="K277" s="36">
        <v>85030090</v>
      </c>
      <c r="L277" s="26">
        <v>7.4999999999999997E-2</v>
      </c>
      <c r="M277" s="26"/>
      <c r="N277" s="26">
        <v>0</v>
      </c>
      <c r="O277" s="60"/>
      <c r="P277" s="26">
        <v>0.1</v>
      </c>
      <c r="Q277" s="84"/>
      <c r="R277" s="26">
        <v>0.18</v>
      </c>
      <c r="S277" s="23" t="s">
        <v>1170</v>
      </c>
      <c r="T277" s="52">
        <v>12213.84</v>
      </c>
      <c r="U277" s="52">
        <v>0</v>
      </c>
      <c r="V277" s="52">
        <v>1221.384</v>
      </c>
      <c r="W277" s="52">
        <v>31731.55632</v>
      </c>
      <c r="X277" s="52">
        <v>45166.780319999998</v>
      </c>
      <c r="Y277" s="23" t="s">
        <v>5800</v>
      </c>
      <c r="Z277" s="23" t="s">
        <v>5906</v>
      </c>
      <c r="AA277" s="23" t="s">
        <v>5907</v>
      </c>
      <c r="AB277" s="33">
        <v>291700024313</v>
      </c>
      <c r="AC277" s="33" t="s">
        <v>5901</v>
      </c>
      <c r="AD277" s="48">
        <v>42759</v>
      </c>
      <c r="AE277" s="39">
        <v>42719</v>
      </c>
      <c r="AF277" s="53" t="e">
        <v>#N/A</v>
      </c>
      <c r="AG277" s="53" t="e">
        <v>#N/A</v>
      </c>
      <c r="AH277" s="39" t="e">
        <v>#N/A</v>
      </c>
      <c r="AI277" s="23" t="s">
        <v>51</v>
      </c>
      <c r="AJ277" s="54"/>
      <c r="AK277" s="55"/>
      <c r="AL277" s="56"/>
      <c r="AM277" s="57"/>
      <c r="AN277" s="33"/>
      <c r="AO277" s="48"/>
      <c r="AP277" s="23">
        <v>2000</v>
      </c>
      <c r="AQ277" s="23" t="s">
        <v>52</v>
      </c>
      <c r="AR277" s="23" t="s">
        <v>5907</v>
      </c>
      <c r="AS277" s="38" t="s">
        <v>53</v>
      </c>
      <c r="AT277" s="23"/>
      <c r="AU277" s="23" t="s">
        <v>230</v>
      </c>
      <c r="AV277" s="99">
        <v>3</v>
      </c>
      <c r="AW277" s="101">
        <v>162851.20000000001</v>
      </c>
      <c r="AX277" s="29" t="s">
        <v>5711</v>
      </c>
      <c r="AY277" s="29"/>
      <c r="AZ277" s="21"/>
      <c r="BA277">
        <f t="shared" si="50"/>
        <v>2919</v>
      </c>
      <c r="BB277" s="115" t="s">
        <v>6983</v>
      </c>
      <c r="BC277" s="105">
        <f t="shared" si="51"/>
        <v>54283.733333333337</v>
      </c>
      <c r="BD277" s="116">
        <f t="shared" si="52"/>
        <v>42705</v>
      </c>
      <c r="BE277" s="141" t="s">
        <v>8477</v>
      </c>
      <c r="BF277">
        <f>MATCH(BE277,'Cat-4'!$A:$A,0)</f>
        <v>722</v>
      </c>
      <c r="BG277">
        <f>MATCH(BD277,'Cat-4'!$1:$1,0)</f>
        <v>60</v>
      </c>
      <c r="BH277">
        <f>INDEX('Cat-4'!$1:$1048576,'NSS + ACT'!BF277,'NSS + ACT'!BG277)</f>
        <v>108.3</v>
      </c>
      <c r="BI277">
        <f>MATCH($BI$1,'Cat-4'!$1:$1,0)</f>
        <v>153</v>
      </c>
      <c r="BJ277">
        <f>INDEX('Cat-4'!$1:$1048576,'NSS + ACT'!BF277,'NSS + ACT'!BI277)</f>
        <v>130.80000000000001</v>
      </c>
      <c r="BK277" s="126">
        <f t="shared" si="53"/>
        <v>1.2077562326869808</v>
      </c>
      <c r="BL277">
        <f t="shared" si="54"/>
        <v>2935</v>
      </c>
      <c r="BM277" s="126">
        <f t="shared" si="55"/>
        <v>97.833333333333329</v>
      </c>
      <c r="BN277" s="126" t="s">
        <v>8785</v>
      </c>
      <c r="BO277" s="126">
        <f>MATCH(BB277,Sheet3!$D$4:$D$8,0)</f>
        <v>2</v>
      </c>
      <c r="BP277" s="126">
        <f>MATCH(BN277,Sheet3!$E$4:$H$4,0)</f>
        <v>4</v>
      </c>
      <c r="BQ277" s="132">
        <f>INDEX(Sheet3!$D$4:$H$8,'NSS + ACT'!BO277,'NSS + ACT'!BP277)</f>
        <v>0.1</v>
      </c>
      <c r="BR277" s="105">
        <f t="shared" si="56"/>
        <v>196684.55180055407</v>
      </c>
      <c r="BS277" s="162">
        <f t="shared" si="57"/>
        <v>0.1</v>
      </c>
      <c r="BT277" s="105">
        <f t="shared" si="58"/>
        <v>177016.09662049866</v>
      </c>
    </row>
    <row r="278" spans="1:72">
      <c r="A278" s="18">
        <f t="shared" si="47"/>
        <v>275</v>
      </c>
      <c r="B278" s="61">
        <v>172100808751</v>
      </c>
      <c r="C278" s="39">
        <v>44285</v>
      </c>
      <c r="D278" s="22" t="s">
        <v>2892</v>
      </c>
      <c r="E278" s="22" t="s">
        <v>2898</v>
      </c>
      <c r="F278" s="110">
        <v>4</v>
      </c>
      <c r="G278" s="23" t="s">
        <v>119</v>
      </c>
      <c r="H278" s="52">
        <v>40503.1875</v>
      </c>
      <c r="I278" s="30"/>
      <c r="J278" s="109">
        <v>162012.75</v>
      </c>
      <c r="K278" s="23" t="s">
        <v>2894</v>
      </c>
      <c r="L278" s="26">
        <v>7.4999999999999997E-2</v>
      </c>
      <c r="M278" s="40">
        <v>0</v>
      </c>
      <c r="N278" s="62">
        <v>0</v>
      </c>
      <c r="O278" s="52">
        <v>0</v>
      </c>
      <c r="P278" s="26">
        <v>0.1</v>
      </c>
      <c r="Q278" s="52">
        <v>0</v>
      </c>
      <c r="R278" s="63">
        <v>0.18</v>
      </c>
      <c r="S278" s="23" t="s">
        <v>1694</v>
      </c>
      <c r="T278" s="52">
        <v>12150.956249999999</v>
      </c>
      <c r="U278" s="52">
        <v>0</v>
      </c>
      <c r="V278" s="52">
        <v>1215.0956249999999</v>
      </c>
      <c r="W278" s="52">
        <v>31568.184337499995</v>
      </c>
      <c r="X278" s="52">
        <v>44934.236212499993</v>
      </c>
      <c r="Y278" s="23" t="s">
        <v>2778</v>
      </c>
      <c r="Z278" s="23" t="s">
        <v>2899</v>
      </c>
      <c r="AA278" s="23" t="s">
        <v>2900</v>
      </c>
      <c r="AB278" s="33" t="e">
        <v>#N/A</v>
      </c>
      <c r="AC278" s="33" t="e">
        <v>#N/A</v>
      </c>
      <c r="AD278" s="48" t="e">
        <v>#N/A</v>
      </c>
      <c r="AE278" s="39">
        <v>44266</v>
      </c>
      <c r="AF278" s="53">
        <v>172100808751</v>
      </c>
      <c r="AG278" s="53" t="s">
        <v>2897</v>
      </c>
      <c r="AH278" s="39">
        <v>44285</v>
      </c>
      <c r="AI278" s="23" t="s">
        <v>385</v>
      </c>
      <c r="AJ278" s="54"/>
      <c r="AK278" s="55"/>
      <c r="AL278" s="56"/>
      <c r="AM278" s="57"/>
      <c r="AN278" s="33"/>
      <c r="AO278" s="48"/>
      <c r="AP278" s="23">
        <v>2000</v>
      </c>
      <c r="AQ278" s="23" t="s">
        <v>52</v>
      </c>
      <c r="AR278" s="23" t="s">
        <v>2900</v>
      </c>
      <c r="AS278" s="38" t="s">
        <v>53</v>
      </c>
      <c r="AT278" s="23" t="s">
        <v>522</v>
      </c>
      <c r="AU278" s="64">
        <v>1201416</v>
      </c>
      <c r="AV278" s="99">
        <v>4</v>
      </c>
      <c r="AW278" s="102">
        <v>162012.75</v>
      </c>
      <c r="AX278" s="29" t="s">
        <v>701</v>
      </c>
      <c r="AY278" s="29"/>
      <c r="AZ278" s="25" t="s">
        <v>2782</v>
      </c>
      <c r="BA278">
        <f t="shared" si="50"/>
        <v>1372</v>
      </c>
      <c r="BB278" s="115" t="s">
        <v>6983</v>
      </c>
      <c r="BC278" s="105">
        <f t="shared" si="51"/>
        <v>40503.1875</v>
      </c>
      <c r="BD278" s="116">
        <f t="shared" si="52"/>
        <v>44256</v>
      </c>
      <c r="BE278" s="141" t="s">
        <v>8477</v>
      </c>
      <c r="BF278">
        <f>MATCH(BE278,'Cat-4'!$A:$A,0)</f>
        <v>722</v>
      </c>
      <c r="BG278">
        <f>MATCH(BD278,'Cat-4'!$1:$1,0)</f>
        <v>111</v>
      </c>
      <c r="BH278">
        <f>INDEX('Cat-4'!$1:$1048576,'NSS + ACT'!BF278,'NSS + ACT'!BG278)</f>
        <v>116.1</v>
      </c>
      <c r="BI278">
        <f>MATCH($BI$1,'Cat-4'!$1:$1,0)</f>
        <v>153</v>
      </c>
      <c r="BJ278">
        <f>INDEX('Cat-4'!$1:$1048576,'NSS + ACT'!BF278,'NSS + ACT'!BI278)</f>
        <v>130.80000000000001</v>
      </c>
      <c r="BK278" s="126">
        <f t="shared" si="53"/>
        <v>1.1266149870801034</v>
      </c>
      <c r="BL278">
        <f t="shared" si="54"/>
        <v>1384</v>
      </c>
      <c r="BM278" s="126">
        <f t="shared" si="55"/>
        <v>46.133333333333333</v>
      </c>
      <c r="BN278" s="126" t="s">
        <v>8785</v>
      </c>
      <c r="BO278" s="126">
        <f>MATCH(BB278,Sheet3!$D$4:$D$8,0)</f>
        <v>2</v>
      </c>
      <c r="BP278" s="126">
        <f>MATCH(BN278,Sheet3!$E$4:$H$4,0)</f>
        <v>4</v>
      </c>
      <c r="BQ278" s="132">
        <f>INDEX(Sheet3!$D$4:$H$8,'NSS + ACT'!BO278,'NSS + ACT'!BP278)</f>
        <v>0.1</v>
      </c>
      <c r="BR278" s="105">
        <f t="shared" si="56"/>
        <v>182525.99224806202</v>
      </c>
      <c r="BS278" s="162">
        <f t="shared" si="57"/>
        <v>0.1</v>
      </c>
      <c r="BT278" s="105">
        <f t="shared" si="58"/>
        <v>164273.39302325581</v>
      </c>
    </row>
    <row r="279" spans="1:72">
      <c r="A279" s="18">
        <f t="shared" si="47"/>
        <v>276</v>
      </c>
      <c r="B279" s="33">
        <v>172103028031</v>
      </c>
      <c r="C279" s="39">
        <v>44513</v>
      </c>
      <c r="D279" s="22" t="s">
        <v>379</v>
      </c>
      <c r="E279" s="22" t="s">
        <v>4791</v>
      </c>
      <c r="F279" s="110">
        <v>16</v>
      </c>
      <c r="G279" s="23" t="s">
        <v>49</v>
      </c>
      <c r="H279" s="58">
        <v>10067.90625</v>
      </c>
      <c r="I279" s="30"/>
      <c r="J279" s="101">
        <v>161086.5</v>
      </c>
      <c r="K279" s="33">
        <v>84779000</v>
      </c>
      <c r="L279" s="26">
        <v>7.4999999999999997E-2</v>
      </c>
      <c r="M279" s="40">
        <v>0</v>
      </c>
      <c r="N279" s="40">
        <v>0</v>
      </c>
      <c r="O279" s="35">
        <v>0</v>
      </c>
      <c r="P279" s="63">
        <v>0.1</v>
      </c>
      <c r="Q279" s="52">
        <v>0</v>
      </c>
      <c r="R279" s="63">
        <v>0.18</v>
      </c>
      <c r="S279" s="23" t="s">
        <v>722</v>
      </c>
      <c r="T279" s="52">
        <v>12081.487499999999</v>
      </c>
      <c r="U279" s="52">
        <v>0</v>
      </c>
      <c r="V279" s="52">
        <v>1208.1487500000001</v>
      </c>
      <c r="W279" s="52">
        <v>31387.704524999994</v>
      </c>
      <c r="X279" s="52">
        <v>44677.34077499999</v>
      </c>
      <c r="Y279" s="23" t="s">
        <v>4766</v>
      </c>
      <c r="Z279" s="23" t="s">
        <v>4792</v>
      </c>
      <c r="AA279" s="23" t="s">
        <v>4793</v>
      </c>
      <c r="AB279" s="33" t="e">
        <v>#N/A</v>
      </c>
      <c r="AC279" s="33" t="e">
        <v>#N/A</v>
      </c>
      <c r="AD279" s="48" t="e">
        <v>#N/A</v>
      </c>
      <c r="AE279" s="39">
        <v>44483</v>
      </c>
      <c r="AF279" s="53">
        <v>172103028031</v>
      </c>
      <c r="AG279" s="53" t="s">
        <v>384</v>
      </c>
      <c r="AH279" s="39">
        <v>44513</v>
      </c>
      <c r="AI279" s="23" t="s">
        <v>385</v>
      </c>
      <c r="AJ279" s="54"/>
      <c r="AK279" s="55"/>
      <c r="AL279" s="56"/>
      <c r="AM279" s="57"/>
      <c r="AN279" s="33"/>
      <c r="AO279" s="48"/>
      <c r="AP279" s="23">
        <v>2000</v>
      </c>
      <c r="AQ279" s="23" t="s">
        <v>52</v>
      </c>
      <c r="AR279" s="23" t="s">
        <v>4793</v>
      </c>
      <c r="AS279" s="38" t="s">
        <v>53</v>
      </c>
      <c r="AT279" s="23" t="s">
        <v>519</v>
      </c>
      <c r="AU279" s="23" t="s">
        <v>730</v>
      </c>
      <c r="AV279" s="99">
        <v>16</v>
      </c>
      <c r="AW279" s="101">
        <v>161086.5</v>
      </c>
      <c r="AX279" s="29" t="s">
        <v>4770</v>
      </c>
      <c r="AY279" s="29"/>
      <c r="AZ279" s="30"/>
      <c r="BA279">
        <f t="shared" si="50"/>
        <v>1155</v>
      </c>
      <c r="BB279" s="115" t="s">
        <v>6983</v>
      </c>
      <c r="BC279" s="105">
        <f t="shared" si="51"/>
        <v>10067.90625</v>
      </c>
      <c r="BD279" s="116">
        <f t="shared" si="52"/>
        <v>44470</v>
      </c>
      <c r="BE279" s="141" t="s">
        <v>8477</v>
      </c>
      <c r="BF279">
        <f>MATCH(BE279,'Cat-4'!$A:$A,0)</f>
        <v>722</v>
      </c>
      <c r="BG279">
        <f>MATCH(BD279,'Cat-4'!$1:$1,0)</f>
        <v>118</v>
      </c>
      <c r="BH279">
        <f>INDEX('Cat-4'!$1:$1048576,'NSS + ACT'!BF279,'NSS + ACT'!BG279)</f>
        <v>120.4</v>
      </c>
      <c r="BI279">
        <f>MATCH($BI$1,'Cat-4'!$1:$1,0)</f>
        <v>153</v>
      </c>
      <c r="BJ279">
        <f>INDEX('Cat-4'!$1:$1048576,'NSS + ACT'!BF279,'NSS + ACT'!BI279)</f>
        <v>130.80000000000001</v>
      </c>
      <c r="BK279" s="126">
        <f t="shared" si="53"/>
        <v>1.0863787375415284</v>
      </c>
      <c r="BL279">
        <f t="shared" si="54"/>
        <v>1170</v>
      </c>
      <c r="BM279" s="126">
        <f t="shared" si="55"/>
        <v>39</v>
      </c>
      <c r="BN279" s="126" t="s">
        <v>8785</v>
      </c>
      <c r="BO279" s="126">
        <f>MATCH(BB279,Sheet3!$D$4:$D$8,0)</f>
        <v>2</v>
      </c>
      <c r="BP279" s="126">
        <f>MATCH(BN279,Sheet3!$E$4:$H$4,0)</f>
        <v>4</v>
      </c>
      <c r="BQ279" s="132">
        <f>INDEX(Sheet3!$D$4:$H$8,'NSS + ACT'!BO279,'NSS + ACT'!BP279)</f>
        <v>0.1</v>
      </c>
      <c r="BR279" s="105">
        <f t="shared" si="56"/>
        <v>175000.94850498342</v>
      </c>
      <c r="BS279" s="162">
        <f t="shared" si="57"/>
        <v>0.1</v>
      </c>
      <c r="BT279" s="105">
        <f t="shared" si="58"/>
        <v>157500.85365448508</v>
      </c>
    </row>
    <row r="280" spans="1:72">
      <c r="A280" s="18">
        <f t="shared" si="47"/>
        <v>277</v>
      </c>
      <c r="B280" s="61">
        <v>292005143065</v>
      </c>
      <c r="C280" s="39">
        <v>44028</v>
      </c>
      <c r="D280" s="22" t="s">
        <v>152</v>
      </c>
      <c r="E280" s="22" t="s">
        <v>3640</v>
      </c>
      <c r="F280" s="110">
        <v>9</v>
      </c>
      <c r="G280" s="23" t="s">
        <v>119</v>
      </c>
      <c r="H280" s="52">
        <v>17855.942222222224</v>
      </c>
      <c r="I280" s="30"/>
      <c r="J280" s="109">
        <v>160703.48000000001</v>
      </c>
      <c r="K280" s="23">
        <v>84818090</v>
      </c>
      <c r="L280" s="26">
        <v>7.4999999999999997E-2</v>
      </c>
      <c r="M280" s="40">
        <v>0</v>
      </c>
      <c r="N280" s="62">
        <v>0</v>
      </c>
      <c r="O280" s="52">
        <v>0</v>
      </c>
      <c r="P280" s="26">
        <v>0.1</v>
      </c>
      <c r="Q280" s="52">
        <v>0</v>
      </c>
      <c r="R280" s="63">
        <v>0.18</v>
      </c>
      <c r="S280" s="23" t="s">
        <v>849</v>
      </c>
      <c r="T280" s="52">
        <v>12052.761</v>
      </c>
      <c r="U280" s="52">
        <v>0</v>
      </c>
      <c r="V280" s="52">
        <v>1205.2761</v>
      </c>
      <c r="W280" s="52">
        <v>31313.073077999998</v>
      </c>
      <c r="X280" s="52">
        <v>44571.110178000003</v>
      </c>
      <c r="Y280" s="23" t="s">
        <v>3561</v>
      </c>
      <c r="Z280" s="23" t="s">
        <v>3641</v>
      </c>
      <c r="AA280" s="23" t="s">
        <v>3642</v>
      </c>
      <c r="AB280" s="33">
        <v>292005143065</v>
      </c>
      <c r="AC280" s="33" t="s">
        <v>1319</v>
      </c>
      <c r="AD280" s="39">
        <v>44028</v>
      </c>
      <c r="AE280" s="39">
        <v>44026</v>
      </c>
      <c r="AF280" s="53" t="e">
        <v>#N/A</v>
      </c>
      <c r="AG280" s="53" t="e">
        <v>#N/A</v>
      </c>
      <c r="AH280" s="39" t="e">
        <v>#N/A</v>
      </c>
      <c r="AI280" s="23" t="s">
        <v>51</v>
      </c>
      <c r="AJ280" s="59"/>
      <c r="AK280" s="59"/>
      <c r="AL280" s="48"/>
      <c r="AM280" s="60"/>
      <c r="AN280" s="33"/>
      <c r="AO280" s="48"/>
      <c r="AP280" s="23">
        <v>2000</v>
      </c>
      <c r="AQ280" s="23" t="s">
        <v>52</v>
      </c>
      <c r="AR280" s="23" t="s">
        <v>3642</v>
      </c>
      <c r="AS280" s="38" t="s">
        <v>53</v>
      </c>
      <c r="AT280" s="23"/>
      <c r="AU280" s="64" t="s">
        <v>1320</v>
      </c>
      <c r="AV280" s="99">
        <v>9</v>
      </c>
      <c r="AW280" s="102">
        <v>160703.48000000001</v>
      </c>
      <c r="AX280" s="29" t="s">
        <v>701</v>
      </c>
      <c r="AY280" s="29"/>
      <c r="AZ280" s="25" t="s">
        <v>3564</v>
      </c>
      <c r="BA280">
        <f t="shared" si="50"/>
        <v>1612</v>
      </c>
      <c r="BB280" s="115" t="s">
        <v>6983</v>
      </c>
      <c r="BC280" s="105">
        <f t="shared" si="51"/>
        <v>17855.942222222224</v>
      </c>
      <c r="BD280" s="116">
        <f t="shared" si="52"/>
        <v>44013</v>
      </c>
      <c r="BE280" s="141" t="s">
        <v>8477</v>
      </c>
      <c r="BF280">
        <f>MATCH(BE280,'Cat-4'!$A:$A,0)</f>
        <v>722</v>
      </c>
      <c r="BG280">
        <f>MATCH(BD280,'Cat-4'!$1:$1,0)</f>
        <v>103</v>
      </c>
      <c r="BH280">
        <f>INDEX('Cat-4'!$1:$1048576,'NSS + ACT'!BF280,'NSS + ACT'!BG280)</f>
        <v>112.9</v>
      </c>
      <c r="BI280">
        <f>MATCH($BI$1,'Cat-4'!$1:$1,0)</f>
        <v>153</v>
      </c>
      <c r="BJ280">
        <f>INDEX('Cat-4'!$1:$1048576,'NSS + ACT'!BF280,'NSS + ACT'!BI280)</f>
        <v>130.80000000000001</v>
      </c>
      <c r="BK280" s="126">
        <f t="shared" si="53"/>
        <v>1.1585473870682019</v>
      </c>
      <c r="BL280">
        <f t="shared" si="54"/>
        <v>1627</v>
      </c>
      <c r="BM280" s="126">
        <f t="shared" si="55"/>
        <v>54.233333333333334</v>
      </c>
      <c r="BN280" s="126" t="s">
        <v>8785</v>
      </c>
      <c r="BO280" s="126">
        <f>MATCH(BB280,Sheet3!$D$4:$D$8,0)</f>
        <v>2</v>
      </c>
      <c r="BP280" s="126">
        <f>MATCH(BN280,Sheet3!$E$4:$H$4,0)</f>
        <v>4</v>
      </c>
      <c r="BQ280" s="132">
        <f>INDEX(Sheet3!$D$4:$H$8,'NSS + ACT'!BO280,'NSS + ACT'!BP280)</f>
        <v>0.1</v>
      </c>
      <c r="BR280" s="105">
        <f t="shared" si="56"/>
        <v>186182.59684676706</v>
      </c>
      <c r="BS280" s="162">
        <f t="shared" si="57"/>
        <v>0.1</v>
      </c>
      <c r="BT280" s="105">
        <f t="shared" si="58"/>
        <v>167564.33716209035</v>
      </c>
    </row>
    <row r="281" spans="1:72">
      <c r="A281" s="18">
        <f t="shared" si="47"/>
        <v>278</v>
      </c>
      <c r="B281" s="33">
        <v>172303281264</v>
      </c>
      <c r="C281" s="39">
        <v>45230</v>
      </c>
      <c r="D281" s="22" t="s">
        <v>379</v>
      </c>
      <c r="E281" s="22" t="s">
        <v>4814</v>
      </c>
      <c r="F281" s="110">
        <v>3</v>
      </c>
      <c r="G281" s="23" t="s">
        <v>60</v>
      </c>
      <c r="H281" s="58">
        <v>53484.200000000004</v>
      </c>
      <c r="I281" s="30"/>
      <c r="J281" s="101">
        <v>160452.6</v>
      </c>
      <c r="K281" s="33">
        <v>84779000</v>
      </c>
      <c r="L281" s="26">
        <v>7.4999999999999997E-2</v>
      </c>
      <c r="M281" s="40">
        <v>0</v>
      </c>
      <c r="N281" s="40">
        <v>0</v>
      </c>
      <c r="O281" s="35">
        <v>0</v>
      </c>
      <c r="P281" s="63">
        <v>0.1</v>
      </c>
      <c r="Q281" s="52">
        <v>0</v>
      </c>
      <c r="R281" s="63">
        <v>0.18</v>
      </c>
      <c r="S281" s="23" t="s">
        <v>722</v>
      </c>
      <c r="T281" s="52">
        <v>12033.945</v>
      </c>
      <c r="U281" s="52">
        <v>0</v>
      </c>
      <c r="V281" s="52">
        <v>1203.3945000000001</v>
      </c>
      <c r="W281" s="52">
        <v>31264.189109999999</v>
      </c>
      <c r="X281" s="52">
        <v>44501.528610000001</v>
      </c>
      <c r="Y281" s="23" t="s">
        <v>4766</v>
      </c>
      <c r="Z281" s="23" t="s">
        <v>4815</v>
      </c>
      <c r="AA281" s="23" t="s">
        <v>4816</v>
      </c>
      <c r="AB281" s="33" t="e">
        <v>#N/A</v>
      </c>
      <c r="AC281" s="33" t="e">
        <v>#N/A</v>
      </c>
      <c r="AD281" s="48" t="e">
        <v>#N/A</v>
      </c>
      <c r="AE281" s="39">
        <v>45188</v>
      </c>
      <c r="AF281" s="53">
        <v>172303281264</v>
      </c>
      <c r="AG281" s="53" t="s">
        <v>4817</v>
      </c>
      <c r="AH281" s="39">
        <v>45230</v>
      </c>
      <c r="AI281" s="23" t="s">
        <v>385</v>
      </c>
      <c r="AJ281" s="54"/>
      <c r="AK281" s="55"/>
      <c r="AL281" s="56"/>
      <c r="AM281" s="57"/>
      <c r="AN281" s="33"/>
      <c r="AO281" s="48"/>
      <c r="AP281" s="23">
        <v>2000</v>
      </c>
      <c r="AQ281" s="23" t="s">
        <v>52</v>
      </c>
      <c r="AR281" s="23" t="s">
        <v>4816</v>
      </c>
      <c r="AS281" s="38" t="s">
        <v>518</v>
      </c>
      <c r="AT281" s="23"/>
      <c r="AU281" s="23" t="s">
        <v>4818</v>
      </c>
      <c r="AV281" s="99">
        <v>3</v>
      </c>
      <c r="AW281" s="101">
        <v>160452.6</v>
      </c>
      <c r="AX281" s="29" t="s">
        <v>4770</v>
      </c>
      <c r="AY281" s="29"/>
      <c r="AZ281" s="30"/>
      <c r="BA281">
        <f t="shared" si="50"/>
        <v>450</v>
      </c>
      <c r="BB281" s="115" t="s">
        <v>6983</v>
      </c>
      <c r="BC281" s="105">
        <f t="shared" si="51"/>
        <v>53484.200000000004</v>
      </c>
      <c r="BD281" s="116">
        <f t="shared" si="52"/>
        <v>45170</v>
      </c>
      <c r="BE281" s="141" t="s">
        <v>8477</v>
      </c>
      <c r="BF281">
        <f>MATCH(BE281,'Cat-4'!$A:$A,0)</f>
        <v>722</v>
      </c>
      <c r="BG281">
        <f>MATCH(BD281,'Cat-4'!$1:$1,0)</f>
        <v>141</v>
      </c>
      <c r="BH281">
        <f>INDEX('Cat-4'!$1:$1048576,'NSS + ACT'!BF281,'NSS + ACT'!BG281)</f>
        <v>129.19999999999999</v>
      </c>
      <c r="BI281">
        <f>MATCH($BI$1,'Cat-4'!$1:$1,0)</f>
        <v>153</v>
      </c>
      <c r="BJ281">
        <f>INDEX('Cat-4'!$1:$1048576,'NSS + ACT'!BF281,'NSS + ACT'!BI281)</f>
        <v>130.80000000000001</v>
      </c>
      <c r="BK281" s="126">
        <f t="shared" si="53"/>
        <v>1.0123839009287927</v>
      </c>
      <c r="BL281">
        <f t="shared" si="54"/>
        <v>470</v>
      </c>
      <c r="BM281" s="126">
        <f t="shared" si="55"/>
        <v>15.666666666666666</v>
      </c>
      <c r="BN281" s="126" t="s">
        <v>8784</v>
      </c>
      <c r="BO281" s="126">
        <f>MATCH(BB281,Sheet3!$D$4:$D$8,0)</f>
        <v>2</v>
      </c>
      <c r="BP281" s="126">
        <f>MATCH(BN281,Sheet3!$E$4:$H$4,0)</f>
        <v>3</v>
      </c>
      <c r="BQ281" s="132">
        <f>INDEX(Sheet3!$D$4:$H$8,'NSS + ACT'!BO281,'NSS + ACT'!BP281)</f>
        <v>0.05</v>
      </c>
      <c r="BR281" s="105">
        <f t="shared" si="56"/>
        <v>162439.62910216721</v>
      </c>
      <c r="BS281" s="162">
        <f t="shared" si="57"/>
        <v>0.05</v>
      </c>
      <c r="BT281" s="105">
        <f t="shared" si="58"/>
        <v>154317.64764705885</v>
      </c>
    </row>
    <row r="282" spans="1:72">
      <c r="A282" s="18">
        <f t="shared" si="47"/>
        <v>279</v>
      </c>
      <c r="B282" s="19">
        <v>171802669975</v>
      </c>
      <c r="C282" s="31"/>
      <c r="D282" s="21" t="s">
        <v>440</v>
      </c>
      <c r="E282" s="22" t="s">
        <v>6999</v>
      </c>
      <c r="F282" s="107">
        <v>2</v>
      </c>
      <c r="G282" s="23" t="s">
        <v>49</v>
      </c>
      <c r="H282" s="24">
        <v>101260</v>
      </c>
      <c r="I282" s="24"/>
      <c r="J282" s="100">
        <v>202520</v>
      </c>
      <c r="K282" s="23">
        <v>84834000</v>
      </c>
      <c r="L282" s="26">
        <v>7.4999999999999997E-2</v>
      </c>
      <c r="M282" s="21"/>
      <c r="N282" s="27"/>
      <c r="O282" s="21"/>
      <c r="P282" s="28">
        <v>0.1</v>
      </c>
      <c r="Q282" s="21"/>
      <c r="R282" s="26">
        <v>0.18</v>
      </c>
      <c r="S282" s="29" t="s">
        <v>50</v>
      </c>
      <c r="T282" s="30">
        <v>15189</v>
      </c>
      <c r="U282" s="30"/>
      <c r="V282" s="30">
        <v>1518.9</v>
      </c>
      <c r="W282" s="30">
        <v>39461.021999999997</v>
      </c>
      <c r="X282" s="30">
        <v>56168.921999999999</v>
      </c>
      <c r="Y282" s="29" t="s">
        <v>441</v>
      </c>
      <c r="Z282" s="29" t="s">
        <v>488</v>
      </c>
      <c r="AA282" s="29" t="s">
        <v>489</v>
      </c>
      <c r="AB282" s="19" t="e">
        <v>#N/A</v>
      </c>
      <c r="AC282" s="29" t="e">
        <v>#N/A</v>
      </c>
      <c r="AD282" s="31" t="e">
        <v>#N/A</v>
      </c>
      <c r="AE282" s="31">
        <v>43374</v>
      </c>
      <c r="AF282" s="19">
        <v>171802669975</v>
      </c>
      <c r="AG282" s="29" t="s">
        <v>444</v>
      </c>
      <c r="AH282" s="31">
        <v>43385</v>
      </c>
      <c r="AI282" s="29" t="s">
        <v>385</v>
      </c>
      <c r="AJ282" s="46"/>
      <c r="AK282" s="30"/>
      <c r="AL282" s="47"/>
      <c r="AM282" s="46"/>
      <c r="AN282" s="29"/>
      <c r="AO282" s="31"/>
      <c r="AP282" s="19">
        <v>2000</v>
      </c>
      <c r="AQ282" s="29" t="s">
        <v>52</v>
      </c>
      <c r="AR282" s="29" t="s">
        <v>489</v>
      </c>
      <c r="AS282" s="29" t="s">
        <v>53</v>
      </c>
      <c r="AT282" s="29" t="s">
        <v>54</v>
      </c>
      <c r="AU282" s="29">
        <v>30175312</v>
      </c>
      <c r="AV282" s="99">
        <v>2</v>
      </c>
      <c r="AW282" s="99">
        <v>159267.179999999</v>
      </c>
      <c r="AX282" s="29" t="s">
        <v>387</v>
      </c>
      <c r="AY282" s="29" t="s">
        <v>691</v>
      </c>
      <c r="AZ282" s="21"/>
      <c r="BA282">
        <f t="shared" si="50"/>
        <v>2264</v>
      </c>
      <c r="BB282" s="115" t="s">
        <v>6985</v>
      </c>
      <c r="BC282" s="105">
        <f t="shared" si="51"/>
        <v>79633.589999999502</v>
      </c>
      <c r="BD282" s="116">
        <f t="shared" si="52"/>
        <v>43374</v>
      </c>
      <c r="BE282" s="141" t="s">
        <v>8312</v>
      </c>
      <c r="BF282">
        <f>MATCH(BE282,'Cat-4'!$A:$A,0)</f>
        <v>639</v>
      </c>
      <c r="BG282">
        <f>MATCH(BD282,'Cat-4'!$1:$1,0)</f>
        <v>82</v>
      </c>
      <c r="BH282">
        <f>INDEX('Cat-4'!$1:$1048576,'NSS + ACT'!BF282,'NSS + ACT'!BG282)</f>
        <v>113.1</v>
      </c>
      <c r="BI282">
        <f>MATCH($BI$1,'Cat-4'!$1:$1,0)</f>
        <v>153</v>
      </c>
      <c r="BJ282">
        <f>INDEX('Cat-4'!$1:$1048576,'NSS + ACT'!BF282,'NSS + ACT'!BI282)</f>
        <v>121.7</v>
      </c>
      <c r="BK282" s="126">
        <f t="shared" si="53"/>
        <v>1.0760389036251106</v>
      </c>
      <c r="BL282">
        <f t="shared" si="54"/>
        <v>2266</v>
      </c>
      <c r="BM282" s="126">
        <f t="shared" si="55"/>
        <v>75.533333333333331</v>
      </c>
      <c r="BN282" s="126" t="s">
        <v>8785</v>
      </c>
      <c r="BO282" s="126">
        <f>MATCH(BB282,Sheet3!$D$4:$D$8,0)</f>
        <v>5</v>
      </c>
      <c r="BP282" s="126">
        <f>MATCH(BN282,Sheet3!$E$4:$H$4,0)</f>
        <v>4</v>
      </c>
      <c r="BQ282" s="132">
        <f>INDEX(Sheet3!$D$4:$H$8,'NSS + ACT'!BO282,'NSS + ACT'!BP282)</f>
        <v>0.4</v>
      </c>
      <c r="BR282" s="105">
        <f t="shared" si="56"/>
        <v>171377.68175066207</v>
      </c>
      <c r="BS282" s="162">
        <f t="shared" si="57"/>
        <v>0.4</v>
      </c>
      <c r="BT282" s="105">
        <f t="shared" si="58"/>
        <v>102826.60905039724</v>
      </c>
    </row>
    <row r="283" spans="1:72">
      <c r="A283" s="18">
        <f t="shared" si="47"/>
        <v>280</v>
      </c>
      <c r="B283" s="61">
        <v>291809263583</v>
      </c>
      <c r="C283" s="39">
        <v>43397</v>
      </c>
      <c r="D283" s="22" t="s">
        <v>80</v>
      </c>
      <c r="E283" s="22" t="s">
        <v>811</v>
      </c>
      <c r="F283" s="110">
        <v>6</v>
      </c>
      <c r="G283" s="23" t="s">
        <v>49</v>
      </c>
      <c r="H283" s="52">
        <v>26490.875</v>
      </c>
      <c r="I283" s="30"/>
      <c r="J283" s="109">
        <v>158945.25</v>
      </c>
      <c r="K283" s="23" t="s">
        <v>801</v>
      </c>
      <c r="L283" s="26">
        <v>7.4999999999999997E-2</v>
      </c>
      <c r="M283" s="40">
        <v>0</v>
      </c>
      <c r="N283" s="62">
        <v>0</v>
      </c>
      <c r="O283" s="52">
        <v>0</v>
      </c>
      <c r="P283" s="26">
        <v>0.1</v>
      </c>
      <c r="Q283" s="52">
        <v>0</v>
      </c>
      <c r="R283" s="63">
        <v>0.18</v>
      </c>
      <c r="S283" s="23" t="s">
        <v>717</v>
      </c>
      <c r="T283" s="52">
        <v>11920.893749999999</v>
      </c>
      <c r="U283" s="52">
        <v>0</v>
      </c>
      <c r="V283" s="52">
        <v>1192.089375</v>
      </c>
      <c r="W283" s="52">
        <v>30970.481962499998</v>
      </c>
      <c r="X283" s="52">
        <v>44083.465087499993</v>
      </c>
      <c r="Y283" s="23" t="s">
        <v>697</v>
      </c>
      <c r="Z283" s="23" t="s">
        <v>812</v>
      </c>
      <c r="AA283" s="23" t="s">
        <v>813</v>
      </c>
      <c r="AB283" s="33">
        <v>291809263583</v>
      </c>
      <c r="AC283" s="33" t="s">
        <v>809</v>
      </c>
      <c r="AD283" s="48">
        <v>43397</v>
      </c>
      <c r="AE283" s="39">
        <v>43371</v>
      </c>
      <c r="AF283" s="53" t="e">
        <v>#N/A</v>
      </c>
      <c r="AG283" s="53" t="e">
        <v>#N/A</v>
      </c>
      <c r="AH283" s="39" t="e">
        <v>#N/A</v>
      </c>
      <c r="AI283" s="23" t="s">
        <v>51</v>
      </c>
      <c r="AJ283" s="54"/>
      <c r="AK283" s="55"/>
      <c r="AL283" s="56"/>
      <c r="AM283" s="57"/>
      <c r="AN283" s="33"/>
      <c r="AO283" s="48"/>
      <c r="AP283" s="23">
        <v>2000</v>
      </c>
      <c r="AQ283" s="23" t="s">
        <v>52</v>
      </c>
      <c r="AR283" s="23" t="s">
        <v>813</v>
      </c>
      <c r="AS283" s="38" t="s">
        <v>53</v>
      </c>
      <c r="AT283" s="23" t="s">
        <v>519</v>
      </c>
      <c r="AU283" s="64" t="s">
        <v>810</v>
      </c>
      <c r="AV283" s="99">
        <v>6</v>
      </c>
      <c r="AW283" s="102">
        <v>158945.25</v>
      </c>
      <c r="AX283" s="29" t="s">
        <v>701</v>
      </c>
      <c r="AY283" s="29"/>
      <c r="AZ283" s="25" t="s">
        <v>702</v>
      </c>
      <c r="BA283">
        <f t="shared" si="50"/>
        <v>2267</v>
      </c>
      <c r="BB283" s="115" t="s">
        <v>6983</v>
      </c>
      <c r="BC283" s="105">
        <f t="shared" si="51"/>
        <v>26490.875</v>
      </c>
      <c r="BD283" s="116">
        <f t="shared" si="52"/>
        <v>43344</v>
      </c>
      <c r="BE283" s="141" t="s">
        <v>8477</v>
      </c>
      <c r="BF283">
        <f>MATCH(BE283,'Cat-4'!$A:$A,0)</f>
        <v>722</v>
      </c>
      <c r="BG283">
        <f>MATCH(BD283,'Cat-4'!$1:$1,0)</f>
        <v>81</v>
      </c>
      <c r="BH283">
        <f>INDEX('Cat-4'!$1:$1048576,'NSS + ACT'!BF283,'NSS + ACT'!BG283)</f>
        <v>111.6</v>
      </c>
      <c r="BI283">
        <f>MATCH($BI$1,'Cat-4'!$1:$1,0)</f>
        <v>153</v>
      </c>
      <c r="BJ283">
        <f>INDEX('Cat-4'!$1:$1048576,'NSS + ACT'!BF283,'NSS + ACT'!BI283)</f>
        <v>130.80000000000001</v>
      </c>
      <c r="BK283" s="126">
        <f t="shared" si="53"/>
        <v>1.1720430107526882</v>
      </c>
      <c r="BL283">
        <f t="shared" si="54"/>
        <v>2296</v>
      </c>
      <c r="BM283" s="126">
        <f t="shared" si="55"/>
        <v>76.533333333333331</v>
      </c>
      <c r="BN283" s="126" t="s">
        <v>8785</v>
      </c>
      <c r="BO283" s="126">
        <f>MATCH(BB283,Sheet3!$D$4:$D$8,0)</f>
        <v>2</v>
      </c>
      <c r="BP283" s="126">
        <f>MATCH(BN283,Sheet3!$E$4:$H$4,0)</f>
        <v>4</v>
      </c>
      <c r="BQ283" s="132">
        <f>INDEX(Sheet3!$D$4:$H$8,'NSS + ACT'!BO283,'NSS + ACT'!BP283)</f>
        <v>0.1</v>
      </c>
      <c r="BR283" s="105">
        <f t="shared" si="56"/>
        <v>186290.66935483873</v>
      </c>
      <c r="BS283" s="162">
        <f t="shared" si="57"/>
        <v>0.1</v>
      </c>
      <c r="BT283" s="105">
        <f t="shared" si="58"/>
        <v>167661.60241935487</v>
      </c>
    </row>
    <row r="284" spans="1:72">
      <c r="A284" s="18">
        <f t="shared" si="47"/>
        <v>281</v>
      </c>
      <c r="B284" s="33"/>
      <c r="C284" s="39"/>
      <c r="D284" s="22" t="s">
        <v>227</v>
      </c>
      <c r="E284" s="22" t="s">
        <v>6704</v>
      </c>
      <c r="F284" s="113">
        <v>1</v>
      </c>
      <c r="G284" s="23" t="s">
        <v>60</v>
      </c>
      <c r="H284" s="24">
        <v>158646</v>
      </c>
      <c r="I284" s="30"/>
      <c r="J284" s="101">
        <v>158646</v>
      </c>
      <c r="K284" s="23">
        <v>39241090</v>
      </c>
      <c r="L284" s="26">
        <v>0.15</v>
      </c>
      <c r="M284" s="23"/>
      <c r="N284" s="49"/>
      <c r="O284" s="38"/>
      <c r="P284" s="26">
        <v>0.1</v>
      </c>
      <c r="Q284" s="38"/>
      <c r="R284" s="26">
        <v>0.18</v>
      </c>
      <c r="S284" s="23" t="s">
        <v>6653</v>
      </c>
      <c r="T284" s="94">
        <v>23796.899999999998</v>
      </c>
      <c r="U284" s="94">
        <v>0</v>
      </c>
      <c r="V284" s="94">
        <v>2379.69</v>
      </c>
      <c r="W284" s="94">
        <v>33268.066200000001</v>
      </c>
      <c r="X284" s="52">
        <v>59444.656199999998</v>
      </c>
      <c r="Y284" s="23" t="s">
        <v>6636</v>
      </c>
      <c r="Z284" s="23" t="s">
        <v>6705</v>
      </c>
      <c r="AA284" s="23" t="s">
        <v>6705</v>
      </c>
      <c r="AB284" s="33">
        <v>291603490673</v>
      </c>
      <c r="AC284" s="23" t="s">
        <v>1993</v>
      </c>
      <c r="AD284" s="48">
        <v>42601</v>
      </c>
      <c r="AE284" s="39">
        <v>42576</v>
      </c>
      <c r="AF284" s="33" t="e">
        <v>#N/A</v>
      </c>
      <c r="AG284" s="23" t="e">
        <v>#N/A</v>
      </c>
      <c r="AH284" s="39" t="e">
        <v>#N/A</v>
      </c>
      <c r="AI284" s="23" t="s">
        <v>51</v>
      </c>
      <c r="AJ284" s="65"/>
      <c r="AK284" s="57"/>
      <c r="AL284" s="56"/>
      <c r="AM284" s="52"/>
      <c r="AN284" s="23"/>
      <c r="AO284" s="38"/>
      <c r="AP284" s="23">
        <v>2000</v>
      </c>
      <c r="AQ284" s="23" t="s">
        <v>64</v>
      </c>
      <c r="AR284" s="23" t="s">
        <v>6706</v>
      </c>
      <c r="AS284" s="95" t="s">
        <v>53</v>
      </c>
      <c r="AT284" s="23"/>
      <c r="AU284" s="23">
        <v>623086</v>
      </c>
      <c r="AV284" s="99">
        <v>1</v>
      </c>
      <c r="AW284" s="101">
        <v>158646</v>
      </c>
      <c r="AX284" s="29" t="s">
        <v>6494</v>
      </c>
      <c r="AY284" s="29"/>
      <c r="AZ284" s="21"/>
      <c r="BA284">
        <f t="shared" si="50"/>
        <v>3062</v>
      </c>
      <c r="BB284" s="115" t="s">
        <v>6983</v>
      </c>
      <c r="BC284" s="105">
        <f t="shared" si="51"/>
        <v>158646</v>
      </c>
      <c r="BD284" s="116">
        <f t="shared" si="52"/>
        <v>42552</v>
      </c>
      <c r="BE284" s="141" t="s">
        <v>8477</v>
      </c>
      <c r="BF284">
        <f>MATCH(BE284,'Cat-4'!$A:$A,0)</f>
        <v>722</v>
      </c>
      <c r="BG284">
        <f>MATCH(BD284,'Cat-4'!$1:$1,0)</f>
        <v>55</v>
      </c>
      <c r="BH284">
        <f>INDEX('Cat-4'!$1:$1048576,'NSS + ACT'!BF284,'NSS + ACT'!BG284)</f>
        <v>107.8</v>
      </c>
      <c r="BI284">
        <f>MATCH($BI$1,'Cat-4'!$1:$1,0)</f>
        <v>153</v>
      </c>
      <c r="BJ284">
        <f>INDEX('Cat-4'!$1:$1048576,'NSS + ACT'!BF284,'NSS + ACT'!BI284)</f>
        <v>130.80000000000001</v>
      </c>
      <c r="BK284" s="126">
        <f t="shared" si="53"/>
        <v>1.2133580705009277</v>
      </c>
      <c r="BL284">
        <f t="shared" si="54"/>
        <v>3088</v>
      </c>
      <c r="BM284" s="126">
        <f t="shared" si="55"/>
        <v>102.93333333333334</v>
      </c>
      <c r="BN284" s="126" t="s">
        <v>8785</v>
      </c>
      <c r="BO284" s="126">
        <f>MATCH(BB284,Sheet3!$D$4:$D$8,0)</f>
        <v>2</v>
      </c>
      <c r="BP284" s="126">
        <f>MATCH(BN284,Sheet3!$E$4:$H$4,0)</f>
        <v>4</v>
      </c>
      <c r="BQ284" s="132">
        <f>INDEX(Sheet3!$D$4:$H$8,'NSS + ACT'!BO284,'NSS + ACT'!BP284)</f>
        <v>0.1</v>
      </c>
      <c r="BR284" s="105">
        <f t="shared" si="56"/>
        <v>192494.40445269019</v>
      </c>
      <c r="BS284" s="162">
        <f t="shared" si="57"/>
        <v>0.1</v>
      </c>
      <c r="BT284" s="105">
        <f t="shared" si="58"/>
        <v>173244.96400742116</v>
      </c>
    </row>
    <row r="285" spans="1:72">
      <c r="A285" s="18">
        <f t="shared" si="47"/>
        <v>282</v>
      </c>
      <c r="B285" s="61">
        <v>291804468001</v>
      </c>
      <c r="C285" s="39">
        <v>43250</v>
      </c>
      <c r="D285" s="22" t="s">
        <v>2347</v>
      </c>
      <c r="E285" s="22" t="s">
        <v>2389</v>
      </c>
      <c r="F285" s="110">
        <v>2</v>
      </c>
      <c r="G285" s="23" t="s">
        <v>79</v>
      </c>
      <c r="H285" s="52">
        <v>78307.8</v>
      </c>
      <c r="I285" s="30"/>
      <c r="J285" s="109">
        <v>156615.6</v>
      </c>
      <c r="K285" s="23">
        <v>40169390</v>
      </c>
      <c r="L285" s="26">
        <v>0.1</v>
      </c>
      <c r="M285" s="40">
        <v>0</v>
      </c>
      <c r="N285" s="62">
        <v>0</v>
      </c>
      <c r="O285" s="52"/>
      <c r="P285" s="26">
        <v>0.1</v>
      </c>
      <c r="Q285" s="52">
        <v>0</v>
      </c>
      <c r="R285" s="63">
        <v>0.18</v>
      </c>
      <c r="S285" s="23" t="s">
        <v>906</v>
      </c>
      <c r="T285" s="52">
        <v>15661.560000000001</v>
      </c>
      <c r="U285" s="52">
        <v>0</v>
      </c>
      <c r="V285" s="52">
        <v>1566.1560000000002</v>
      </c>
      <c r="W285" s="52">
        <v>31291.796879999998</v>
      </c>
      <c r="X285" s="52">
        <v>48519.512879999995</v>
      </c>
      <c r="Y285" s="23" t="s">
        <v>2273</v>
      </c>
      <c r="Z285" s="23" t="s">
        <v>2390</v>
      </c>
      <c r="AA285" s="23" t="s">
        <v>2391</v>
      </c>
      <c r="AB285" s="33">
        <v>291804468001</v>
      </c>
      <c r="AC285" s="33" t="s">
        <v>2351</v>
      </c>
      <c r="AD285" s="48">
        <v>43250</v>
      </c>
      <c r="AE285" s="39">
        <v>43215</v>
      </c>
      <c r="AF285" s="53" t="e">
        <v>#N/A</v>
      </c>
      <c r="AG285" s="53" t="e">
        <v>#N/A</v>
      </c>
      <c r="AH285" s="39" t="e">
        <v>#N/A</v>
      </c>
      <c r="AI285" s="23" t="s">
        <v>51</v>
      </c>
      <c r="AJ285" s="54"/>
      <c r="AK285" s="55"/>
      <c r="AL285" s="56"/>
      <c r="AM285" s="57"/>
      <c r="AN285" s="33"/>
      <c r="AO285" s="48"/>
      <c r="AP285" s="23">
        <v>2000</v>
      </c>
      <c r="AQ285" s="23" t="s">
        <v>52</v>
      </c>
      <c r="AR285" s="23" t="s">
        <v>2391</v>
      </c>
      <c r="AS285" s="38" t="s">
        <v>53</v>
      </c>
      <c r="AT285" s="23" t="s">
        <v>522</v>
      </c>
      <c r="AU285" s="64" t="s">
        <v>2352</v>
      </c>
      <c r="AV285" s="99">
        <v>2</v>
      </c>
      <c r="AW285" s="102">
        <v>156615.6</v>
      </c>
      <c r="AX285" s="29" t="s">
        <v>701</v>
      </c>
      <c r="AY285" s="29"/>
      <c r="AZ285" s="25" t="s">
        <v>853</v>
      </c>
      <c r="BA285">
        <f t="shared" si="50"/>
        <v>2423</v>
      </c>
      <c r="BB285" s="115" t="s">
        <v>6983</v>
      </c>
      <c r="BC285" s="105">
        <f t="shared" si="51"/>
        <v>78307.8</v>
      </c>
      <c r="BD285" s="116">
        <f t="shared" si="52"/>
        <v>43191</v>
      </c>
      <c r="BE285" s="141" t="s">
        <v>8477</v>
      </c>
      <c r="BF285">
        <f>MATCH(BE285,'Cat-4'!$A:$A,0)</f>
        <v>722</v>
      </c>
      <c r="BG285">
        <f>MATCH(BD285,'Cat-4'!$1:$1,0)</f>
        <v>76</v>
      </c>
      <c r="BH285">
        <f>INDEX('Cat-4'!$1:$1048576,'NSS + ACT'!BF285,'NSS + ACT'!BG285)</f>
        <v>110.1</v>
      </c>
      <c r="BI285">
        <f>MATCH($BI$1,'Cat-4'!$1:$1,0)</f>
        <v>153</v>
      </c>
      <c r="BJ285">
        <f>INDEX('Cat-4'!$1:$1048576,'NSS + ACT'!BF285,'NSS + ACT'!BI285)</f>
        <v>130.80000000000001</v>
      </c>
      <c r="BK285" s="126">
        <f t="shared" si="53"/>
        <v>1.1880108991825615</v>
      </c>
      <c r="BL285">
        <f t="shared" si="54"/>
        <v>2449</v>
      </c>
      <c r="BM285" s="126">
        <f t="shared" si="55"/>
        <v>81.63333333333334</v>
      </c>
      <c r="BN285" s="126" t="s">
        <v>8785</v>
      </c>
      <c r="BO285" s="126">
        <f>MATCH(BB285,Sheet3!$D$4:$D$8,0)</f>
        <v>2</v>
      </c>
      <c r="BP285" s="126">
        <f>MATCH(BN285,Sheet3!$E$4:$H$4,0)</f>
        <v>4</v>
      </c>
      <c r="BQ285" s="132">
        <f>INDEX(Sheet3!$D$4:$H$8,'NSS + ACT'!BO285,'NSS + ACT'!BP285)</f>
        <v>0.1</v>
      </c>
      <c r="BR285" s="105">
        <f t="shared" si="56"/>
        <v>186061.03978201639</v>
      </c>
      <c r="BS285" s="162">
        <f t="shared" si="57"/>
        <v>0.1</v>
      </c>
      <c r="BT285" s="105">
        <f t="shared" si="58"/>
        <v>167454.93580381476</v>
      </c>
    </row>
    <row r="286" spans="1:72">
      <c r="A286" s="18">
        <f t="shared" si="47"/>
        <v>283</v>
      </c>
      <c r="B286" s="19">
        <v>172002469796</v>
      </c>
      <c r="C286" s="45"/>
      <c r="D286" s="21" t="s">
        <v>425</v>
      </c>
      <c r="E286" s="22" t="s">
        <v>7000</v>
      </c>
      <c r="F286" s="107">
        <v>1</v>
      </c>
      <c r="G286" s="23" t="s">
        <v>49</v>
      </c>
      <c r="H286" s="24">
        <v>192724.47</v>
      </c>
      <c r="I286" s="24">
        <v>192724.47</v>
      </c>
      <c r="J286" s="100">
        <v>385448.94</v>
      </c>
      <c r="K286" s="23"/>
      <c r="L286" s="26"/>
      <c r="M286" s="21"/>
      <c r="N286" s="27"/>
      <c r="O286" s="21"/>
      <c r="P286" s="28"/>
      <c r="Q286" s="21"/>
      <c r="R286" s="26">
        <v>0.18</v>
      </c>
      <c r="S286" s="29" t="s">
        <v>142</v>
      </c>
      <c r="T286" s="30">
        <v>0</v>
      </c>
      <c r="U286" s="30"/>
      <c r="V286" s="30">
        <v>0</v>
      </c>
      <c r="W286" s="30">
        <v>69380.809200000003</v>
      </c>
      <c r="X286" s="30">
        <v>69380.809200000003</v>
      </c>
      <c r="Y286" s="29" t="s">
        <v>381</v>
      </c>
      <c r="Z286" s="29" t="s">
        <v>432</v>
      </c>
      <c r="AA286" s="29" t="s">
        <v>433</v>
      </c>
      <c r="AB286" s="19" t="e">
        <v>#N/A</v>
      </c>
      <c r="AC286" s="29" t="e">
        <v>#N/A</v>
      </c>
      <c r="AD286" s="31" t="e">
        <v>#N/A</v>
      </c>
      <c r="AE286" s="31">
        <v>44132</v>
      </c>
      <c r="AF286" s="19">
        <v>172002469796</v>
      </c>
      <c r="AG286" s="29" t="s">
        <v>428</v>
      </c>
      <c r="AH286" s="31">
        <v>44159</v>
      </c>
      <c r="AI286" s="29" t="s">
        <v>385</v>
      </c>
      <c r="AJ286" s="46"/>
      <c r="AK286" s="30"/>
      <c r="AL286" s="47"/>
      <c r="AM286" s="46"/>
      <c r="AN286" s="29"/>
      <c r="AO286" s="31"/>
      <c r="AP286" s="19">
        <v>2000</v>
      </c>
      <c r="AQ286" s="29" t="s">
        <v>52</v>
      </c>
      <c r="AR286" s="29" t="s">
        <v>433</v>
      </c>
      <c r="AS286" s="29" t="s">
        <v>53</v>
      </c>
      <c r="AT286" s="29" t="s">
        <v>54</v>
      </c>
      <c r="AU286" s="29" t="s">
        <v>429</v>
      </c>
      <c r="AV286" s="99">
        <v>1</v>
      </c>
      <c r="AW286" s="99">
        <v>156221.25</v>
      </c>
      <c r="AX286" s="29" t="s">
        <v>387</v>
      </c>
      <c r="AY286" s="29" t="s">
        <v>691</v>
      </c>
      <c r="AZ286" s="21"/>
      <c r="BA286">
        <f t="shared" si="50"/>
        <v>1506</v>
      </c>
      <c r="BB286" s="115" t="s">
        <v>6987</v>
      </c>
      <c r="BC286" s="105">
        <f t="shared" si="51"/>
        <v>156221.25</v>
      </c>
      <c r="BD286" s="116">
        <f t="shared" si="52"/>
        <v>44105</v>
      </c>
      <c r="BE286" s="141" t="s">
        <v>8366</v>
      </c>
      <c r="BF286">
        <f>MATCH(BE286,'Cat-4'!$A:$A,0)</f>
        <v>666</v>
      </c>
      <c r="BG286">
        <f>MATCH(BD286,'Cat-4'!$1:$1,0)</f>
        <v>106</v>
      </c>
      <c r="BH286">
        <f>INDEX('Cat-4'!$1:$1048576,'NSS + ACT'!BF286,'NSS + ACT'!BG286)</f>
        <v>112.6</v>
      </c>
      <c r="BI286">
        <f>MATCH($BI$1,'Cat-4'!$1:$1,0)</f>
        <v>153</v>
      </c>
      <c r="BJ286">
        <f>INDEX('Cat-4'!$1:$1048576,'NSS + ACT'!BF286,'NSS + ACT'!BI286)</f>
        <v>133.4</v>
      </c>
      <c r="BK286" s="126">
        <f t="shared" si="53"/>
        <v>1.1847246891651866</v>
      </c>
      <c r="BL286">
        <f t="shared" si="54"/>
        <v>1535</v>
      </c>
      <c r="BM286" s="126">
        <f t="shared" si="55"/>
        <v>51.166666666666664</v>
      </c>
      <c r="BN286" s="126" t="s">
        <v>8785</v>
      </c>
      <c r="BO286" s="126">
        <f>MATCH(BB286,Sheet3!$D$4:$D$8,0)</f>
        <v>4</v>
      </c>
      <c r="BP286" s="126">
        <f>MATCH(BN286,Sheet3!$E$4:$H$4,0)</f>
        <v>4</v>
      </c>
      <c r="BQ286" s="132">
        <f>INDEX(Sheet3!$D$4:$H$8,'NSS + ACT'!BO286,'NSS + ACT'!BP286)</f>
        <v>0.2</v>
      </c>
      <c r="BR286" s="105">
        <f t="shared" si="56"/>
        <v>185079.17184724691</v>
      </c>
      <c r="BS286" s="162">
        <f t="shared" si="57"/>
        <v>0.2</v>
      </c>
      <c r="BT286" s="105">
        <f t="shared" si="58"/>
        <v>148063.33747779753</v>
      </c>
    </row>
    <row r="287" spans="1:72">
      <c r="A287" s="18">
        <f t="shared" si="47"/>
        <v>284</v>
      </c>
      <c r="B287" s="61">
        <v>292010121771</v>
      </c>
      <c r="C287" s="39">
        <v>44181</v>
      </c>
      <c r="D287" s="22" t="s">
        <v>376</v>
      </c>
      <c r="E287" s="22" t="s">
        <v>580</v>
      </c>
      <c r="F287" s="107">
        <v>85</v>
      </c>
      <c r="G287" s="23" t="s">
        <v>132</v>
      </c>
      <c r="H287" s="52">
        <v>1822.8240000000001</v>
      </c>
      <c r="I287" s="30"/>
      <c r="J287" s="109">
        <v>154940.04</v>
      </c>
      <c r="K287" s="23" t="s">
        <v>3919</v>
      </c>
      <c r="L287" s="26">
        <v>0.2</v>
      </c>
      <c r="M287" s="40">
        <v>0</v>
      </c>
      <c r="N287" s="40">
        <v>0</v>
      </c>
      <c r="O287" s="52">
        <v>0</v>
      </c>
      <c r="P287" s="26">
        <v>0.1</v>
      </c>
      <c r="Q287" s="52">
        <v>0</v>
      </c>
      <c r="R287" s="63">
        <v>0.12</v>
      </c>
      <c r="S287" s="23" t="s">
        <v>3920</v>
      </c>
      <c r="T287" s="52">
        <v>30988.008000000002</v>
      </c>
      <c r="U287" s="52">
        <v>0</v>
      </c>
      <c r="V287" s="52">
        <v>3098.8008000000004</v>
      </c>
      <c r="W287" s="52">
        <v>22683.221856</v>
      </c>
      <c r="X287" s="68">
        <v>56770.030656000003</v>
      </c>
      <c r="Y287" s="23" t="s">
        <v>3855</v>
      </c>
      <c r="Z287" s="23" t="s">
        <v>3921</v>
      </c>
      <c r="AA287" s="23" t="s">
        <v>581</v>
      </c>
      <c r="AB287" s="33">
        <v>292010121771</v>
      </c>
      <c r="AC287" s="33" t="s">
        <v>3922</v>
      </c>
      <c r="AD287" s="39">
        <v>44181</v>
      </c>
      <c r="AE287" s="39">
        <v>44158</v>
      </c>
      <c r="AF287" s="53" t="e">
        <v>#N/A</v>
      </c>
      <c r="AG287" s="53" t="e">
        <v>#N/A</v>
      </c>
      <c r="AH287" s="39" t="e">
        <v>#N/A</v>
      </c>
      <c r="AI287" s="23" t="s">
        <v>51</v>
      </c>
      <c r="AJ287" s="59"/>
      <c r="AK287" s="59"/>
      <c r="AL287" s="48"/>
      <c r="AM287" s="60"/>
      <c r="AN287" s="33"/>
      <c r="AO287" s="48"/>
      <c r="AP287" s="23">
        <v>2000</v>
      </c>
      <c r="AQ287" s="23" t="s">
        <v>52</v>
      </c>
      <c r="AR287" s="23" t="s">
        <v>581</v>
      </c>
      <c r="AS287" s="38" t="s">
        <v>53</v>
      </c>
      <c r="AT287" s="23"/>
      <c r="AU287" s="64" t="s">
        <v>3923</v>
      </c>
      <c r="AV287" s="99">
        <v>85</v>
      </c>
      <c r="AW287" s="102">
        <v>154940.04</v>
      </c>
      <c r="AX287" s="29" t="s">
        <v>701</v>
      </c>
      <c r="AY287" s="29"/>
      <c r="AZ287" s="25"/>
      <c r="BA287">
        <f t="shared" si="50"/>
        <v>1480</v>
      </c>
      <c r="BB287" s="115" t="s">
        <v>6983</v>
      </c>
      <c r="BC287" s="105">
        <f t="shared" si="51"/>
        <v>1822.8240000000001</v>
      </c>
      <c r="BD287" s="116">
        <f t="shared" si="52"/>
        <v>44136</v>
      </c>
      <c r="BE287" s="141" t="s">
        <v>8477</v>
      </c>
      <c r="BF287">
        <f>MATCH(BE287,'Cat-4'!$A:$A,0)</f>
        <v>722</v>
      </c>
      <c r="BG287">
        <f>MATCH(BD287,'Cat-4'!$1:$1,0)</f>
        <v>107</v>
      </c>
      <c r="BH287">
        <f>INDEX('Cat-4'!$1:$1048576,'NSS + ACT'!BF287,'NSS + ACT'!BG287)</f>
        <v>113.7</v>
      </c>
      <c r="BI287">
        <f>MATCH($BI$1,'Cat-4'!$1:$1,0)</f>
        <v>153</v>
      </c>
      <c r="BJ287">
        <f>INDEX('Cat-4'!$1:$1048576,'NSS + ACT'!BF287,'NSS + ACT'!BI287)</f>
        <v>130.80000000000001</v>
      </c>
      <c r="BK287" s="126">
        <f t="shared" si="53"/>
        <v>1.1503957783641161</v>
      </c>
      <c r="BL287">
        <f t="shared" si="54"/>
        <v>1504</v>
      </c>
      <c r="BM287" s="126">
        <f t="shared" si="55"/>
        <v>50.133333333333333</v>
      </c>
      <c r="BN287" s="126" t="s">
        <v>8785</v>
      </c>
      <c r="BO287" s="126">
        <f>MATCH(BB287,Sheet3!$D$4:$D$8,0)</f>
        <v>2</v>
      </c>
      <c r="BP287" s="126">
        <f>MATCH(BN287,Sheet3!$E$4:$H$4,0)</f>
        <v>4</v>
      </c>
      <c r="BQ287" s="132">
        <f>INDEX(Sheet3!$D$4:$H$8,'NSS + ACT'!BO287,'NSS + ACT'!BP287)</f>
        <v>0.1</v>
      </c>
      <c r="BR287" s="105">
        <f t="shared" si="56"/>
        <v>178242.3679155673</v>
      </c>
      <c r="BS287" s="162">
        <f t="shared" si="57"/>
        <v>0.1</v>
      </c>
      <c r="BT287" s="105">
        <f t="shared" si="58"/>
        <v>160418.13112401057</v>
      </c>
    </row>
    <row r="288" spans="1:72">
      <c r="A288" s="18">
        <f t="shared" si="47"/>
        <v>285</v>
      </c>
      <c r="B288" s="61">
        <v>171801082633</v>
      </c>
      <c r="C288" s="39">
        <v>43217</v>
      </c>
      <c r="D288" s="22" t="s">
        <v>636</v>
      </c>
      <c r="E288" s="22" t="s">
        <v>1176</v>
      </c>
      <c r="F288" s="110">
        <v>3</v>
      </c>
      <c r="G288" s="23" t="s">
        <v>119</v>
      </c>
      <c r="H288" s="52">
        <v>51396.933333333</v>
      </c>
      <c r="I288" s="30"/>
      <c r="J288" s="109">
        <v>154190.799999999</v>
      </c>
      <c r="K288" s="23">
        <v>85049090</v>
      </c>
      <c r="L288" s="26">
        <v>0.15</v>
      </c>
      <c r="M288" s="40">
        <v>0</v>
      </c>
      <c r="N288" s="62">
        <v>0</v>
      </c>
      <c r="O288" s="52">
        <v>0</v>
      </c>
      <c r="P288" s="26">
        <v>0.1</v>
      </c>
      <c r="Q288" s="52">
        <v>0</v>
      </c>
      <c r="R288" s="63">
        <v>0.18</v>
      </c>
      <c r="S288" s="23" t="s">
        <v>969</v>
      </c>
      <c r="T288" s="52">
        <v>23128.61999999985</v>
      </c>
      <c r="U288" s="52">
        <v>0</v>
      </c>
      <c r="V288" s="52">
        <v>2312.8619999999851</v>
      </c>
      <c r="W288" s="52">
        <v>32333.810759999789</v>
      </c>
      <c r="X288" s="52">
        <v>57775.292759999626</v>
      </c>
      <c r="Y288" s="23" t="s">
        <v>1160</v>
      </c>
      <c r="Z288" s="23" t="s">
        <v>1177</v>
      </c>
      <c r="AA288" s="23" t="s">
        <v>1178</v>
      </c>
      <c r="AB288" s="33" t="e">
        <v>#N/A</v>
      </c>
      <c r="AC288" s="33" t="e">
        <v>#N/A</v>
      </c>
      <c r="AD288" s="48" t="e">
        <v>#N/A</v>
      </c>
      <c r="AE288" s="39" t="e">
        <v>#N/A</v>
      </c>
      <c r="AF288" s="53">
        <v>171801082633</v>
      </c>
      <c r="AG288" s="53" t="s">
        <v>990</v>
      </c>
      <c r="AH288" s="39">
        <v>43217</v>
      </c>
      <c r="AI288" s="23" t="s">
        <v>385</v>
      </c>
      <c r="AJ288" s="54"/>
      <c r="AK288" s="55"/>
      <c r="AL288" s="56"/>
      <c r="AM288" s="57"/>
      <c r="AN288" s="33"/>
      <c r="AO288" s="48"/>
      <c r="AP288" s="23">
        <v>2000</v>
      </c>
      <c r="AQ288" s="23" t="s">
        <v>64</v>
      </c>
      <c r="AR288" s="23" t="s">
        <v>1178</v>
      </c>
      <c r="AS288" s="38" t="s">
        <v>53</v>
      </c>
      <c r="AT288" s="23" t="s">
        <v>522</v>
      </c>
      <c r="AU288" s="64">
        <v>7068019</v>
      </c>
      <c r="AV288" s="99">
        <v>3</v>
      </c>
      <c r="AW288" s="102">
        <v>154190.799999999</v>
      </c>
      <c r="AX288" s="29" t="s">
        <v>701</v>
      </c>
      <c r="AY288" s="29"/>
      <c r="AZ288" s="25" t="s">
        <v>1179</v>
      </c>
      <c r="BB288" s="115" t="s">
        <v>6983</v>
      </c>
      <c r="BC288" s="105">
        <f t="shared" si="51"/>
        <v>51396.933333333</v>
      </c>
      <c r="BD288" s="116">
        <v>43709</v>
      </c>
      <c r="BE288" s="141" t="s">
        <v>8477</v>
      </c>
      <c r="BF288">
        <f>MATCH(BE288,'Cat-4'!$A:$A,0)</f>
        <v>722</v>
      </c>
      <c r="BG288">
        <f>MATCH(BD288,'Cat-4'!$1:$1,0)</f>
        <v>93</v>
      </c>
      <c r="BH288">
        <f>INDEX('Cat-4'!$1:$1048576,'NSS + ACT'!BF288,'NSS + ACT'!BG288)</f>
        <v>113.9</v>
      </c>
      <c r="BI288">
        <f>MATCH($BI$1,'Cat-4'!$1:$1,0)</f>
        <v>153</v>
      </c>
      <c r="BJ288">
        <f>INDEX('Cat-4'!$1:$1048576,'NSS + ACT'!BF288,'NSS + ACT'!BI288)</f>
        <v>130.80000000000001</v>
      </c>
      <c r="BK288" s="126">
        <f t="shared" si="53"/>
        <v>1.1483757682177349</v>
      </c>
      <c r="BL288">
        <f t="shared" si="54"/>
        <v>1931</v>
      </c>
      <c r="BM288" s="126">
        <f t="shared" si="55"/>
        <v>64.36666666666666</v>
      </c>
      <c r="BN288" s="126" t="s">
        <v>8785</v>
      </c>
      <c r="BO288" s="126">
        <f>MATCH(BB288,Sheet3!$D$4:$D$8,0)</f>
        <v>2</v>
      </c>
      <c r="BP288" s="126">
        <f>MATCH(BN288,Sheet3!$E$4:$H$4,0)</f>
        <v>4</v>
      </c>
      <c r="BQ288" s="132">
        <f>INDEX(Sheet3!$D$4:$H$8,'NSS + ACT'!BO288,'NSS + ACT'!BP288)</f>
        <v>0.1</v>
      </c>
      <c r="BR288" s="105">
        <f t="shared" si="56"/>
        <v>177068.97840210597</v>
      </c>
      <c r="BS288" s="162">
        <f t="shared" si="57"/>
        <v>0.1</v>
      </c>
      <c r="BT288" s="105">
        <f t="shared" si="58"/>
        <v>159362.08056189539</v>
      </c>
    </row>
    <row r="289" spans="1:72">
      <c r="A289" s="18">
        <f t="shared" si="47"/>
        <v>286</v>
      </c>
      <c r="B289" s="33"/>
      <c r="C289" s="39"/>
      <c r="D289" s="22" t="s">
        <v>73</v>
      </c>
      <c r="E289" s="22" t="s">
        <v>6495</v>
      </c>
      <c r="F289" s="113">
        <v>1</v>
      </c>
      <c r="G289" s="23" t="s">
        <v>119</v>
      </c>
      <c r="H289" s="24">
        <v>152536.47</v>
      </c>
      <c r="I289" s="30"/>
      <c r="J289" s="101">
        <v>152536.47</v>
      </c>
      <c r="K289" s="23">
        <v>84149019</v>
      </c>
      <c r="L289" s="26">
        <v>7.4999999999999997E-2</v>
      </c>
      <c r="M289" s="26"/>
      <c r="N289" s="49"/>
      <c r="O289" s="50"/>
      <c r="P289" s="26">
        <v>0.1</v>
      </c>
      <c r="Q289" s="51"/>
      <c r="R289" s="26">
        <v>0.18</v>
      </c>
      <c r="S289" s="23" t="s">
        <v>717</v>
      </c>
      <c r="T289" s="94">
        <v>11440.23525</v>
      </c>
      <c r="U289" s="94">
        <v>0</v>
      </c>
      <c r="V289" s="94">
        <v>1144.0235250000001</v>
      </c>
      <c r="W289" s="94">
        <v>29721.731179499999</v>
      </c>
      <c r="X289" s="52">
        <v>42305.989954500001</v>
      </c>
      <c r="Y289" s="23" t="s">
        <v>6489</v>
      </c>
      <c r="Z289" s="23" t="s">
        <v>6496</v>
      </c>
      <c r="AA289" s="23" t="s">
        <v>6496</v>
      </c>
      <c r="AB289" s="33">
        <v>291502972773</v>
      </c>
      <c r="AC289" s="23">
        <v>3954</v>
      </c>
      <c r="AD289" s="48">
        <v>42219</v>
      </c>
      <c r="AE289" s="39">
        <v>42178</v>
      </c>
      <c r="AF289" s="33" t="e">
        <v>#N/A</v>
      </c>
      <c r="AG289" s="23" t="e">
        <v>#N/A</v>
      </c>
      <c r="AH289" s="39" t="e">
        <v>#N/A</v>
      </c>
      <c r="AI289" s="23" t="s">
        <v>51</v>
      </c>
      <c r="AJ289" s="65"/>
      <c r="AK289" s="57"/>
      <c r="AL289" s="56"/>
      <c r="AM289" s="52"/>
      <c r="AN289" s="23"/>
      <c r="AO289" s="38"/>
      <c r="AP289" s="23">
        <v>2000</v>
      </c>
      <c r="AQ289" s="23" t="s">
        <v>64</v>
      </c>
      <c r="AR289" s="23" t="s">
        <v>6497</v>
      </c>
      <c r="AS289" s="95" t="s">
        <v>53</v>
      </c>
      <c r="AT289" s="23"/>
      <c r="AU289" s="23">
        <v>25</v>
      </c>
      <c r="AV289" s="99">
        <v>1</v>
      </c>
      <c r="AW289" s="101">
        <v>152536.47</v>
      </c>
      <c r="AX289" s="29" t="s">
        <v>6494</v>
      </c>
      <c r="AY289" s="29"/>
      <c r="AZ289" s="21"/>
      <c r="BA289">
        <f t="shared" ref="BA289:BA300" si="59">$BA$2-AE289</f>
        <v>3460</v>
      </c>
      <c r="BB289" s="115" t="s">
        <v>6983</v>
      </c>
      <c r="BC289" s="105">
        <f t="shared" si="51"/>
        <v>152536.47</v>
      </c>
      <c r="BD289" s="116">
        <f t="shared" si="52"/>
        <v>42156</v>
      </c>
      <c r="BE289" s="141" t="s">
        <v>8477</v>
      </c>
      <c r="BF289">
        <f>MATCH(BE289,'Cat-4'!$A:$A,0)</f>
        <v>722</v>
      </c>
      <c r="BG289">
        <f>MATCH(BD289,'Cat-4'!$1:$1,0)</f>
        <v>42</v>
      </c>
      <c r="BH289">
        <f>INDEX('Cat-4'!$1:$1048576,'NSS + ACT'!BF289,'NSS + ACT'!BG289)</f>
        <v>111.1</v>
      </c>
      <c r="BI289">
        <f>MATCH($BI$1,'Cat-4'!$1:$1,0)</f>
        <v>153</v>
      </c>
      <c r="BJ289">
        <f>INDEX('Cat-4'!$1:$1048576,'NSS + ACT'!BF289,'NSS + ACT'!BI289)</f>
        <v>130.80000000000001</v>
      </c>
      <c r="BK289" s="126">
        <f t="shared" si="53"/>
        <v>1.1773177317731776</v>
      </c>
      <c r="BL289">
        <f t="shared" si="54"/>
        <v>3484</v>
      </c>
      <c r="BM289" s="126">
        <f t="shared" si="55"/>
        <v>116.13333333333334</v>
      </c>
      <c r="BN289" s="126" t="s">
        <v>8785</v>
      </c>
      <c r="BO289" s="126">
        <f>MATCH(BB289,Sheet3!$D$4:$D$8,0)</f>
        <v>2</v>
      </c>
      <c r="BP289" s="126">
        <f>MATCH(BN289,Sheet3!$E$4:$H$4,0)</f>
        <v>4</v>
      </c>
      <c r="BQ289" s="132">
        <f>INDEX(Sheet3!$D$4:$H$8,'NSS + ACT'!BO289,'NSS + ACT'!BP289)</f>
        <v>0.1</v>
      </c>
      <c r="BR289" s="105">
        <f t="shared" si="56"/>
        <v>179583.89087308734</v>
      </c>
      <c r="BS289" s="162">
        <f t="shared" si="57"/>
        <v>0.1</v>
      </c>
      <c r="BT289" s="105">
        <f t="shared" si="58"/>
        <v>161625.50178577862</v>
      </c>
    </row>
    <row r="290" spans="1:72">
      <c r="A290" s="18">
        <f t="shared" si="47"/>
        <v>287</v>
      </c>
      <c r="B290" s="61">
        <v>291910560222</v>
      </c>
      <c r="C290" s="39">
        <v>43774</v>
      </c>
      <c r="D290" s="22" t="s">
        <v>63</v>
      </c>
      <c r="E290" s="22" t="s">
        <v>1515</v>
      </c>
      <c r="F290" s="110">
        <v>2</v>
      </c>
      <c r="G290" s="23" t="s">
        <v>119</v>
      </c>
      <c r="H290" s="52">
        <v>31254</v>
      </c>
      <c r="I290" s="30"/>
      <c r="J290" s="109">
        <v>62508</v>
      </c>
      <c r="K290" s="23">
        <v>84842000</v>
      </c>
      <c r="L290" s="26">
        <v>7.4999999999999997E-2</v>
      </c>
      <c r="M290" s="40">
        <v>0</v>
      </c>
      <c r="N290" s="62">
        <v>0</v>
      </c>
      <c r="O290" s="52">
        <v>0</v>
      </c>
      <c r="P290" s="26">
        <v>0.1</v>
      </c>
      <c r="Q290" s="52">
        <v>0</v>
      </c>
      <c r="R290" s="63">
        <v>0.18</v>
      </c>
      <c r="S290" s="23" t="s">
        <v>777</v>
      </c>
      <c r="T290" s="52">
        <v>4688.0999999999995</v>
      </c>
      <c r="U290" s="52">
        <v>0</v>
      </c>
      <c r="V290" s="52">
        <v>468.80999999999995</v>
      </c>
      <c r="W290" s="52">
        <v>12179.683800000001</v>
      </c>
      <c r="X290" s="52">
        <v>17336.593800000002</v>
      </c>
      <c r="Y290" s="23" t="s">
        <v>1473</v>
      </c>
      <c r="Z290" s="23" t="s">
        <v>1516</v>
      </c>
      <c r="AA290" s="23" t="s">
        <v>1517</v>
      </c>
      <c r="AB290" s="33">
        <v>291910560222</v>
      </c>
      <c r="AC290" s="33" t="s">
        <v>1514</v>
      </c>
      <c r="AD290" s="48">
        <v>43774</v>
      </c>
      <c r="AE290" s="39">
        <v>43769</v>
      </c>
      <c r="AF290" s="53" t="e">
        <v>#N/A</v>
      </c>
      <c r="AG290" s="53" t="e">
        <v>#N/A</v>
      </c>
      <c r="AH290" s="39" t="e">
        <v>#N/A</v>
      </c>
      <c r="AI290" s="23" t="s">
        <v>51</v>
      </c>
      <c r="AJ290" s="54"/>
      <c r="AK290" s="55"/>
      <c r="AL290" s="56"/>
      <c r="AM290" s="57"/>
      <c r="AN290" s="33"/>
      <c r="AO290" s="48"/>
      <c r="AP290" s="23">
        <v>2000</v>
      </c>
      <c r="AQ290" s="23" t="s">
        <v>52</v>
      </c>
      <c r="AR290" s="23" t="s">
        <v>1517</v>
      </c>
      <c r="AS290" s="38" t="s">
        <v>53</v>
      </c>
      <c r="AT290" s="23" t="s">
        <v>519</v>
      </c>
      <c r="AU290" s="64">
        <v>27303001</v>
      </c>
      <c r="AV290" s="99">
        <v>2</v>
      </c>
      <c r="AW290" s="102">
        <v>151995.5</v>
      </c>
      <c r="AX290" s="29" t="s">
        <v>701</v>
      </c>
      <c r="AY290" s="29"/>
      <c r="AZ290" s="25"/>
      <c r="BA290">
        <f t="shared" si="59"/>
        <v>1869</v>
      </c>
      <c r="BB290" s="115" t="s">
        <v>6983</v>
      </c>
      <c r="BC290" s="105">
        <f t="shared" si="51"/>
        <v>75997.75</v>
      </c>
      <c r="BD290" s="116">
        <f t="shared" si="52"/>
        <v>43739</v>
      </c>
      <c r="BE290" s="141" t="s">
        <v>8477</v>
      </c>
      <c r="BF290">
        <f>MATCH(BE290,'Cat-4'!$A:$A,0)</f>
        <v>722</v>
      </c>
      <c r="BG290">
        <f>MATCH(BD290,'Cat-4'!$1:$1,0)</f>
        <v>94</v>
      </c>
      <c r="BH290">
        <f>INDEX('Cat-4'!$1:$1048576,'NSS + ACT'!BF290,'NSS + ACT'!BG290)</f>
        <v>112.8</v>
      </c>
      <c r="BI290">
        <f>MATCH($BI$1,'Cat-4'!$1:$1,0)</f>
        <v>153</v>
      </c>
      <c r="BJ290">
        <f>INDEX('Cat-4'!$1:$1048576,'NSS + ACT'!BF290,'NSS + ACT'!BI290)</f>
        <v>130.80000000000001</v>
      </c>
      <c r="BK290" s="126">
        <f t="shared" si="53"/>
        <v>1.1595744680851066</v>
      </c>
      <c r="BL290">
        <f t="shared" si="54"/>
        <v>1901</v>
      </c>
      <c r="BM290" s="126">
        <f t="shared" si="55"/>
        <v>63.366666666666667</v>
      </c>
      <c r="BN290" s="126" t="s">
        <v>8785</v>
      </c>
      <c r="BO290" s="126">
        <f>MATCH(BB290,Sheet3!$D$4:$D$8,0)</f>
        <v>2</v>
      </c>
      <c r="BP290" s="126">
        <f>MATCH(BN290,Sheet3!$E$4:$H$4,0)</f>
        <v>4</v>
      </c>
      <c r="BQ290" s="132">
        <f>INDEX(Sheet3!$D$4:$H$8,'NSS + ACT'!BO290,'NSS + ACT'!BP290)</f>
        <v>0.1</v>
      </c>
      <c r="BR290" s="105">
        <f t="shared" si="56"/>
        <v>176250.10106382982</v>
      </c>
      <c r="BS290" s="162">
        <f t="shared" si="57"/>
        <v>0.1</v>
      </c>
      <c r="BT290" s="105">
        <f t="shared" si="58"/>
        <v>158625.09095744684</v>
      </c>
    </row>
    <row r="291" spans="1:72">
      <c r="A291" s="18">
        <f t="shared" si="47"/>
        <v>288</v>
      </c>
      <c r="B291" s="61">
        <v>292101438204</v>
      </c>
      <c r="C291" s="39">
        <v>44239</v>
      </c>
      <c r="D291" s="22" t="s">
        <v>205</v>
      </c>
      <c r="E291" s="22" t="s">
        <v>1784</v>
      </c>
      <c r="F291" s="107">
        <v>600</v>
      </c>
      <c r="G291" s="23" t="s">
        <v>119</v>
      </c>
      <c r="H291" s="52">
        <v>253.29761666666667</v>
      </c>
      <c r="I291" s="30"/>
      <c r="J291" s="109">
        <v>151978.57</v>
      </c>
      <c r="K291" s="23">
        <v>84198990</v>
      </c>
      <c r="L291" s="26">
        <v>7.4999999999999997E-2</v>
      </c>
      <c r="M291" s="40">
        <v>0</v>
      </c>
      <c r="N291" s="62">
        <v>0</v>
      </c>
      <c r="O291" s="52">
        <v>0</v>
      </c>
      <c r="P291" s="26">
        <v>0.1</v>
      </c>
      <c r="Q291" s="52">
        <v>0</v>
      </c>
      <c r="R291" s="63">
        <v>0.18</v>
      </c>
      <c r="S291" s="23" t="s">
        <v>1785</v>
      </c>
      <c r="T291" s="52">
        <v>11398.392750000001</v>
      </c>
      <c r="U291" s="52">
        <v>0</v>
      </c>
      <c r="V291" s="52">
        <v>1139.839275</v>
      </c>
      <c r="W291" s="52">
        <v>29613.024364500001</v>
      </c>
      <c r="X291" s="52">
        <v>42151.256389500006</v>
      </c>
      <c r="Y291" s="23" t="s">
        <v>1628</v>
      </c>
      <c r="Z291" s="23" t="s">
        <v>1789</v>
      </c>
      <c r="AA291" s="23" t="s">
        <v>1787</v>
      </c>
      <c r="AB291" s="33">
        <v>292101438204</v>
      </c>
      <c r="AC291" s="33" t="s">
        <v>1788</v>
      </c>
      <c r="AD291" s="48">
        <v>44239</v>
      </c>
      <c r="AE291" s="39">
        <v>44238</v>
      </c>
      <c r="AF291" s="53" t="e">
        <v>#N/A</v>
      </c>
      <c r="AG291" s="53" t="e">
        <v>#N/A</v>
      </c>
      <c r="AH291" s="39" t="e">
        <v>#N/A</v>
      </c>
      <c r="AI291" s="23" t="s">
        <v>51</v>
      </c>
      <c r="AJ291" s="54"/>
      <c r="AK291" s="55"/>
      <c r="AL291" s="56"/>
      <c r="AM291" s="57"/>
      <c r="AN291" s="33"/>
      <c r="AO291" s="48"/>
      <c r="AP291" s="23">
        <v>2000</v>
      </c>
      <c r="AQ291" s="23" t="s">
        <v>64</v>
      </c>
      <c r="AR291" s="23" t="s">
        <v>1787</v>
      </c>
      <c r="AS291" s="38" t="s">
        <v>53</v>
      </c>
      <c r="AT291" s="23"/>
      <c r="AU291" s="64">
        <v>95</v>
      </c>
      <c r="AV291" s="99">
        <v>600</v>
      </c>
      <c r="AW291" s="102">
        <v>151978.57</v>
      </c>
      <c r="AX291" s="29" t="s">
        <v>701</v>
      </c>
      <c r="AY291" s="29"/>
      <c r="AZ291" s="25" t="s">
        <v>1633</v>
      </c>
      <c r="BA291">
        <f t="shared" si="59"/>
        <v>1400</v>
      </c>
      <c r="BB291" s="115" t="s">
        <v>6983</v>
      </c>
      <c r="BC291" s="105">
        <f t="shared" si="51"/>
        <v>253.29761666666667</v>
      </c>
      <c r="BD291" s="116">
        <f t="shared" si="52"/>
        <v>44228</v>
      </c>
      <c r="BE291" s="141" t="s">
        <v>8477</v>
      </c>
      <c r="BF291">
        <f>MATCH(BE291,'Cat-4'!$A:$A,0)</f>
        <v>722</v>
      </c>
      <c r="BG291">
        <f>MATCH(BD291,'Cat-4'!$1:$1,0)</f>
        <v>110</v>
      </c>
      <c r="BH291">
        <f>INDEX('Cat-4'!$1:$1048576,'NSS + ACT'!BF291,'NSS + ACT'!BG291)</f>
        <v>115.4</v>
      </c>
      <c r="BI291">
        <f>MATCH($BI$1,'Cat-4'!$1:$1,0)</f>
        <v>153</v>
      </c>
      <c r="BJ291">
        <f>INDEX('Cat-4'!$1:$1048576,'NSS + ACT'!BF291,'NSS + ACT'!BI291)</f>
        <v>130.80000000000001</v>
      </c>
      <c r="BK291" s="126">
        <f t="shared" si="53"/>
        <v>1.1334488734835355</v>
      </c>
      <c r="BL291">
        <f t="shared" si="54"/>
        <v>1412</v>
      </c>
      <c r="BM291" s="126">
        <f t="shared" si="55"/>
        <v>47.06666666666667</v>
      </c>
      <c r="BN291" s="126" t="s">
        <v>8785</v>
      </c>
      <c r="BO291" s="126">
        <f>MATCH(BB291,Sheet3!$D$4:$D$8,0)</f>
        <v>2</v>
      </c>
      <c r="BP291" s="126">
        <f>MATCH(BN291,Sheet3!$E$4:$H$4,0)</f>
        <v>4</v>
      </c>
      <c r="BQ291" s="132">
        <f>INDEX(Sheet3!$D$4:$H$8,'NSS + ACT'!BO291,'NSS + ACT'!BP291)</f>
        <v>0.1</v>
      </c>
      <c r="BR291" s="105">
        <f t="shared" si="56"/>
        <v>172259.93896013865</v>
      </c>
      <c r="BS291" s="162">
        <f t="shared" si="57"/>
        <v>0.1</v>
      </c>
      <c r="BT291" s="105">
        <f t="shared" si="58"/>
        <v>155033.9450641248</v>
      </c>
    </row>
    <row r="292" spans="1:72">
      <c r="A292" s="18">
        <f t="shared" si="47"/>
        <v>289</v>
      </c>
      <c r="B292" s="33">
        <v>292200882654</v>
      </c>
      <c r="C292" s="39">
        <v>44588</v>
      </c>
      <c r="D292" s="22" t="s">
        <v>586</v>
      </c>
      <c r="E292" s="22" t="s">
        <v>5310</v>
      </c>
      <c r="F292" s="110">
        <v>60</v>
      </c>
      <c r="G292" s="23" t="s">
        <v>60</v>
      </c>
      <c r="H292" s="58">
        <v>2507.67</v>
      </c>
      <c r="I292" s="30"/>
      <c r="J292" s="101">
        <v>150460.20000000001</v>
      </c>
      <c r="K292" s="33">
        <v>73181500</v>
      </c>
      <c r="L292" s="26">
        <v>0.15</v>
      </c>
      <c r="M292" s="40" t="s">
        <v>695</v>
      </c>
      <c r="N292" s="40">
        <v>0</v>
      </c>
      <c r="O292" s="35">
        <v>0</v>
      </c>
      <c r="P292" s="63">
        <v>0.1</v>
      </c>
      <c r="Q292" s="52">
        <v>0</v>
      </c>
      <c r="R292" s="63">
        <v>0.18</v>
      </c>
      <c r="S292" s="23" t="s">
        <v>942</v>
      </c>
      <c r="T292" s="52">
        <v>22569.030000000002</v>
      </c>
      <c r="U292" s="52">
        <v>0</v>
      </c>
      <c r="V292" s="52">
        <v>2256.9030000000002</v>
      </c>
      <c r="W292" s="52">
        <v>31551.503939999999</v>
      </c>
      <c r="X292" s="52">
        <v>56377.43694</v>
      </c>
      <c r="Y292" s="23" t="s">
        <v>5221</v>
      </c>
      <c r="Z292" s="23" t="s">
        <v>5311</v>
      </c>
      <c r="AA292" s="23" t="s">
        <v>5312</v>
      </c>
      <c r="AB292" s="33">
        <v>292200882654</v>
      </c>
      <c r="AC292" s="33" t="s">
        <v>5309</v>
      </c>
      <c r="AD292" s="39">
        <v>44588</v>
      </c>
      <c r="AE292" s="39">
        <v>44586</v>
      </c>
      <c r="AF292" s="53" t="e">
        <v>#N/A</v>
      </c>
      <c r="AG292" s="53" t="e">
        <v>#N/A</v>
      </c>
      <c r="AH292" s="39" t="e">
        <v>#N/A</v>
      </c>
      <c r="AI292" s="23" t="s">
        <v>51</v>
      </c>
      <c r="AJ292" s="59"/>
      <c r="AK292" s="59"/>
      <c r="AL292" s="48"/>
      <c r="AM292" s="60"/>
      <c r="AN292" s="33"/>
      <c r="AO292" s="48"/>
      <c r="AP292" s="23">
        <v>2000</v>
      </c>
      <c r="AQ292" s="23" t="s">
        <v>52</v>
      </c>
      <c r="AR292" s="23" t="s">
        <v>5312</v>
      </c>
      <c r="AS292" s="38" t="s">
        <v>53</v>
      </c>
      <c r="AT292" s="23"/>
      <c r="AU292" s="23">
        <v>21002259</v>
      </c>
      <c r="AV292" s="99">
        <v>60</v>
      </c>
      <c r="AW292" s="101">
        <v>150460.20000000001</v>
      </c>
      <c r="AX292" s="29" t="s">
        <v>4770</v>
      </c>
      <c r="AY292" s="29"/>
      <c r="AZ292" s="30"/>
      <c r="BA292">
        <f t="shared" si="59"/>
        <v>1052</v>
      </c>
      <c r="BB292" s="115" t="s">
        <v>6983</v>
      </c>
      <c r="BC292" s="105">
        <f t="shared" si="51"/>
        <v>2507.67</v>
      </c>
      <c r="BD292" s="116">
        <f t="shared" si="52"/>
        <v>44562</v>
      </c>
      <c r="BE292" s="141" t="s">
        <v>8477</v>
      </c>
      <c r="BF292">
        <f>MATCH(BE292,'Cat-4'!$A:$A,0)</f>
        <v>722</v>
      </c>
      <c r="BG292">
        <f>MATCH(BD292,'Cat-4'!$1:$1,0)</f>
        <v>121</v>
      </c>
      <c r="BH292">
        <f>INDEX('Cat-4'!$1:$1048576,'NSS + ACT'!BF292,'NSS + ACT'!BG292)</f>
        <v>121.6</v>
      </c>
      <c r="BI292">
        <f>MATCH($BI$1,'Cat-4'!$1:$1,0)</f>
        <v>153</v>
      </c>
      <c r="BJ292">
        <f>INDEX('Cat-4'!$1:$1048576,'NSS + ACT'!BF292,'NSS + ACT'!BI292)</f>
        <v>130.80000000000001</v>
      </c>
      <c r="BK292" s="126">
        <f t="shared" si="53"/>
        <v>1.0756578947368423</v>
      </c>
      <c r="BL292">
        <f t="shared" si="54"/>
        <v>1078</v>
      </c>
      <c r="BM292" s="126">
        <f t="shared" si="55"/>
        <v>35.93333333333333</v>
      </c>
      <c r="BN292" s="126" t="s">
        <v>8785</v>
      </c>
      <c r="BO292" s="126">
        <f>MATCH(BB292,Sheet3!$D$4:$D$8,0)</f>
        <v>2</v>
      </c>
      <c r="BP292" s="126">
        <f>MATCH(BN292,Sheet3!$E$4:$H$4,0)</f>
        <v>4</v>
      </c>
      <c r="BQ292" s="132">
        <f>INDEX(Sheet3!$D$4:$H$8,'NSS + ACT'!BO292,'NSS + ACT'!BP292)</f>
        <v>0.1</v>
      </c>
      <c r="BR292" s="105">
        <f t="shared" si="56"/>
        <v>161843.70197368425</v>
      </c>
      <c r="BS292" s="162">
        <f t="shared" si="57"/>
        <v>0.1</v>
      </c>
      <c r="BT292" s="105">
        <f t="shared" si="58"/>
        <v>145659.33177631584</v>
      </c>
    </row>
    <row r="293" spans="1:72">
      <c r="A293" s="18">
        <f t="shared" si="47"/>
        <v>290</v>
      </c>
      <c r="B293" s="61">
        <v>291910560222</v>
      </c>
      <c r="C293" s="39">
        <v>43774</v>
      </c>
      <c r="D293" s="22" t="s">
        <v>63</v>
      </c>
      <c r="E293" s="22" t="s">
        <v>1511</v>
      </c>
      <c r="F293" s="110">
        <v>2</v>
      </c>
      <c r="G293" s="23" t="s">
        <v>119</v>
      </c>
      <c r="H293" s="52">
        <v>30376.5</v>
      </c>
      <c r="I293" s="30"/>
      <c r="J293" s="109">
        <v>60753</v>
      </c>
      <c r="K293" s="23">
        <v>84842000</v>
      </c>
      <c r="L293" s="26">
        <v>7.4999999999999997E-2</v>
      </c>
      <c r="M293" s="40">
        <v>0</v>
      </c>
      <c r="N293" s="62">
        <v>0</v>
      </c>
      <c r="O293" s="52">
        <v>0</v>
      </c>
      <c r="P293" s="26">
        <v>0.1</v>
      </c>
      <c r="Q293" s="52">
        <v>0</v>
      </c>
      <c r="R293" s="63">
        <v>0.18</v>
      </c>
      <c r="S293" s="23" t="s">
        <v>777</v>
      </c>
      <c r="T293" s="52">
        <v>4556.4749999999995</v>
      </c>
      <c r="U293" s="52">
        <v>0</v>
      </c>
      <c r="V293" s="52">
        <v>455.64749999999998</v>
      </c>
      <c r="W293" s="52">
        <v>11837.722049999998</v>
      </c>
      <c r="X293" s="52">
        <v>16849.844549999998</v>
      </c>
      <c r="Y293" s="23" t="s">
        <v>1473</v>
      </c>
      <c r="Z293" s="23" t="s">
        <v>1512</v>
      </c>
      <c r="AA293" s="23" t="s">
        <v>1513</v>
      </c>
      <c r="AB293" s="33">
        <v>291910560222</v>
      </c>
      <c r="AC293" s="33" t="s">
        <v>1514</v>
      </c>
      <c r="AD293" s="48">
        <v>43774</v>
      </c>
      <c r="AE293" s="39">
        <v>43769</v>
      </c>
      <c r="AF293" s="53" t="e">
        <v>#N/A</v>
      </c>
      <c r="AG293" s="53" t="e">
        <v>#N/A</v>
      </c>
      <c r="AH293" s="39" t="e">
        <v>#N/A</v>
      </c>
      <c r="AI293" s="23" t="s">
        <v>51</v>
      </c>
      <c r="AJ293" s="54"/>
      <c r="AK293" s="55"/>
      <c r="AL293" s="56"/>
      <c r="AM293" s="57"/>
      <c r="AN293" s="33"/>
      <c r="AO293" s="48"/>
      <c r="AP293" s="23">
        <v>2000</v>
      </c>
      <c r="AQ293" s="23" t="s">
        <v>52</v>
      </c>
      <c r="AR293" s="23" t="s">
        <v>1513</v>
      </c>
      <c r="AS293" s="38" t="s">
        <v>53</v>
      </c>
      <c r="AT293" s="23" t="s">
        <v>519</v>
      </c>
      <c r="AU293" s="64">
        <v>27303001</v>
      </c>
      <c r="AV293" s="99">
        <v>2</v>
      </c>
      <c r="AW293" s="102">
        <v>147726.6</v>
      </c>
      <c r="AX293" s="29" t="s">
        <v>701</v>
      </c>
      <c r="AY293" s="29"/>
      <c r="AZ293" s="25"/>
      <c r="BA293">
        <f t="shared" si="59"/>
        <v>1869</v>
      </c>
      <c r="BB293" s="115" t="s">
        <v>6983</v>
      </c>
      <c r="BC293" s="105">
        <f t="shared" si="51"/>
        <v>73863.3</v>
      </c>
      <c r="BD293" s="116">
        <f t="shared" si="52"/>
        <v>43739</v>
      </c>
      <c r="BE293" s="141" t="s">
        <v>8477</v>
      </c>
      <c r="BF293">
        <f>MATCH(BE293,'Cat-4'!$A:$A,0)</f>
        <v>722</v>
      </c>
      <c r="BG293">
        <f>MATCH(BD293,'Cat-4'!$1:$1,0)</f>
        <v>94</v>
      </c>
      <c r="BH293">
        <f>INDEX('Cat-4'!$1:$1048576,'NSS + ACT'!BF293,'NSS + ACT'!BG293)</f>
        <v>112.8</v>
      </c>
      <c r="BI293">
        <f>MATCH($BI$1,'Cat-4'!$1:$1,0)</f>
        <v>153</v>
      </c>
      <c r="BJ293">
        <f>INDEX('Cat-4'!$1:$1048576,'NSS + ACT'!BF293,'NSS + ACT'!BI293)</f>
        <v>130.80000000000001</v>
      </c>
      <c r="BK293" s="126">
        <f t="shared" si="53"/>
        <v>1.1595744680851066</v>
      </c>
      <c r="BL293">
        <f t="shared" si="54"/>
        <v>1901</v>
      </c>
      <c r="BM293" s="126">
        <f t="shared" si="55"/>
        <v>63.366666666666667</v>
      </c>
      <c r="BN293" s="126" t="s">
        <v>8785</v>
      </c>
      <c r="BO293" s="126">
        <f>MATCH(BB293,Sheet3!$D$4:$D$8,0)</f>
        <v>2</v>
      </c>
      <c r="BP293" s="126">
        <f>MATCH(BN293,Sheet3!$E$4:$H$4,0)</f>
        <v>4</v>
      </c>
      <c r="BQ293" s="132">
        <f>INDEX(Sheet3!$D$4:$H$8,'NSS + ACT'!BO293,'NSS + ACT'!BP293)</f>
        <v>0.1</v>
      </c>
      <c r="BR293" s="105">
        <f t="shared" si="56"/>
        <v>171299.9936170213</v>
      </c>
      <c r="BS293" s="162">
        <f t="shared" si="57"/>
        <v>0.1</v>
      </c>
      <c r="BT293" s="105">
        <f t="shared" si="58"/>
        <v>154169.99425531918</v>
      </c>
    </row>
    <row r="294" spans="1:72">
      <c r="A294" s="18">
        <f t="shared" si="47"/>
        <v>291</v>
      </c>
      <c r="B294" s="61">
        <v>291700194951</v>
      </c>
      <c r="C294" s="39">
        <v>42752</v>
      </c>
      <c r="D294" s="22" t="s">
        <v>166</v>
      </c>
      <c r="E294" s="22" t="s">
        <v>1940</v>
      </c>
      <c r="F294" s="110">
        <v>1</v>
      </c>
      <c r="G294" s="23" t="s">
        <v>119</v>
      </c>
      <c r="H294" s="52">
        <v>147611.76</v>
      </c>
      <c r="I294" s="30"/>
      <c r="J294" s="109">
        <v>147611.76</v>
      </c>
      <c r="K294" s="23">
        <v>84819090</v>
      </c>
      <c r="L294" s="26">
        <v>7.4999999999999997E-2</v>
      </c>
      <c r="M294" s="40">
        <v>0</v>
      </c>
      <c r="N294" s="62">
        <v>0</v>
      </c>
      <c r="O294" s="52">
        <v>0</v>
      </c>
      <c r="P294" s="26">
        <v>0.1</v>
      </c>
      <c r="Q294" s="52">
        <v>0</v>
      </c>
      <c r="R294" s="63">
        <v>0.18</v>
      </c>
      <c r="S294" s="23" t="s">
        <v>849</v>
      </c>
      <c r="T294" s="52">
        <v>11070.882</v>
      </c>
      <c r="U294" s="52">
        <v>0</v>
      </c>
      <c r="V294" s="52">
        <v>1107.0881999999999</v>
      </c>
      <c r="W294" s="52">
        <v>28762.151436000004</v>
      </c>
      <c r="X294" s="52">
        <v>40940.121636000003</v>
      </c>
      <c r="Y294" s="23" t="s">
        <v>1807</v>
      </c>
      <c r="Z294" s="23" t="s">
        <v>1941</v>
      </c>
      <c r="AA294" s="23" t="s">
        <v>1942</v>
      </c>
      <c r="AB294" s="33">
        <v>291700194951</v>
      </c>
      <c r="AC294" s="33" t="s">
        <v>1943</v>
      </c>
      <c r="AD294" s="48">
        <v>42752</v>
      </c>
      <c r="AE294" s="39">
        <v>42734</v>
      </c>
      <c r="AF294" s="53" t="e">
        <v>#N/A</v>
      </c>
      <c r="AG294" s="53" t="e">
        <v>#N/A</v>
      </c>
      <c r="AH294" s="39" t="e">
        <v>#N/A</v>
      </c>
      <c r="AI294" s="23" t="s">
        <v>51</v>
      </c>
      <c r="AJ294" s="54"/>
      <c r="AK294" s="55"/>
      <c r="AL294" s="56"/>
      <c r="AM294" s="57"/>
      <c r="AN294" s="33"/>
      <c r="AO294" s="48"/>
      <c r="AP294" s="23">
        <v>2000</v>
      </c>
      <c r="AQ294" s="23" t="s">
        <v>64</v>
      </c>
      <c r="AR294" s="23" t="s">
        <v>1942</v>
      </c>
      <c r="AS294" s="38" t="s">
        <v>53</v>
      </c>
      <c r="AT294" s="23"/>
      <c r="AU294" s="64" t="s">
        <v>253</v>
      </c>
      <c r="AV294" s="99">
        <v>1</v>
      </c>
      <c r="AW294" s="102">
        <v>147611.76</v>
      </c>
      <c r="AX294" s="29" t="s">
        <v>701</v>
      </c>
      <c r="AY294" s="29"/>
      <c r="AZ294" s="25" t="s">
        <v>1822</v>
      </c>
      <c r="BA294">
        <f t="shared" si="59"/>
        <v>2904</v>
      </c>
      <c r="BB294" s="115" t="s">
        <v>6983</v>
      </c>
      <c r="BC294" s="105">
        <f t="shared" si="51"/>
        <v>147611.76</v>
      </c>
      <c r="BD294" s="116">
        <f t="shared" si="52"/>
        <v>42705</v>
      </c>
      <c r="BE294" s="141" t="s">
        <v>8477</v>
      </c>
      <c r="BF294">
        <f>MATCH(BE294,'Cat-4'!$A:$A,0)</f>
        <v>722</v>
      </c>
      <c r="BG294">
        <f>MATCH(BD294,'Cat-4'!$1:$1,0)</f>
        <v>60</v>
      </c>
      <c r="BH294">
        <f>INDEX('Cat-4'!$1:$1048576,'NSS + ACT'!BF294,'NSS + ACT'!BG294)</f>
        <v>108.3</v>
      </c>
      <c r="BI294">
        <f>MATCH($BI$1,'Cat-4'!$1:$1,0)</f>
        <v>153</v>
      </c>
      <c r="BJ294">
        <f>INDEX('Cat-4'!$1:$1048576,'NSS + ACT'!BF294,'NSS + ACT'!BI294)</f>
        <v>130.80000000000001</v>
      </c>
      <c r="BK294" s="126">
        <f t="shared" si="53"/>
        <v>1.2077562326869808</v>
      </c>
      <c r="BL294">
        <f t="shared" si="54"/>
        <v>2935</v>
      </c>
      <c r="BM294" s="126">
        <f t="shared" si="55"/>
        <v>97.833333333333329</v>
      </c>
      <c r="BN294" s="126" t="s">
        <v>8785</v>
      </c>
      <c r="BO294" s="126">
        <f>MATCH(BB294,Sheet3!$D$4:$D$8,0)</f>
        <v>2</v>
      </c>
      <c r="BP294" s="126">
        <f>MATCH(BN294,Sheet3!$E$4:$H$4,0)</f>
        <v>4</v>
      </c>
      <c r="BQ294" s="132">
        <f>INDEX(Sheet3!$D$4:$H$8,'NSS + ACT'!BO294,'NSS + ACT'!BP294)</f>
        <v>0.1</v>
      </c>
      <c r="BR294" s="105">
        <f t="shared" si="56"/>
        <v>178279.02315789479</v>
      </c>
      <c r="BS294" s="162">
        <f t="shared" si="57"/>
        <v>0.1</v>
      </c>
      <c r="BT294" s="105">
        <f t="shared" si="58"/>
        <v>160451.1208421053</v>
      </c>
    </row>
    <row r="295" spans="1:72">
      <c r="A295" s="18">
        <f t="shared" si="47"/>
        <v>292</v>
      </c>
      <c r="B295" s="61">
        <v>291808827100</v>
      </c>
      <c r="C295" s="39">
        <v>43383</v>
      </c>
      <c r="D295" s="22" t="s">
        <v>180</v>
      </c>
      <c r="E295" s="22" t="s">
        <v>2964</v>
      </c>
      <c r="F295" s="110">
        <v>2</v>
      </c>
      <c r="G295" s="23" t="s">
        <v>119</v>
      </c>
      <c r="H295" s="52">
        <v>73744.774999999499</v>
      </c>
      <c r="I295" s="30"/>
      <c r="J295" s="109">
        <v>147489.549999999</v>
      </c>
      <c r="K295" s="23">
        <v>84831099</v>
      </c>
      <c r="L295" s="26">
        <v>7.4999999999999997E-2</v>
      </c>
      <c r="M295" s="40">
        <v>0</v>
      </c>
      <c r="N295" s="62">
        <v>0</v>
      </c>
      <c r="O295" s="52">
        <v>0</v>
      </c>
      <c r="P295" s="26">
        <v>0.1</v>
      </c>
      <c r="Q295" s="52">
        <v>0</v>
      </c>
      <c r="R295" s="63">
        <v>0.18</v>
      </c>
      <c r="S295" s="23" t="s">
        <v>1002</v>
      </c>
      <c r="T295" s="52">
        <v>11061.716249999925</v>
      </c>
      <c r="U295" s="52">
        <v>0</v>
      </c>
      <c r="V295" s="52">
        <v>1106.1716249999924</v>
      </c>
      <c r="W295" s="52">
        <v>28738.338817499807</v>
      </c>
      <c r="X295" s="52">
        <v>40906.226692499724</v>
      </c>
      <c r="Y295" s="23" t="s">
        <v>2778</v>
      </c>
      <c r="Z295" s="23" t="s">
        <v>2965</v>
      </c>
      <c r="AA295" s="23" t="s">
        <v>270</v>
      </c>
      <c r="AB295" s="33">
        <v>291808827100</v>
      </c>
      <c r="AC295" s="33" t="s">
        <v>2966</v>
      </c>
      <c r="AD295" s="48">
        <v>43383</v>
      </c>
      <c r="AE295" s="39">
        <v>43371</v>
      </c>
      <c r="AF295" s="53" t="e">
        <v>#N/A</v>
      </c>
      <c r="AG295" s="53" t="e">
        <v>#N/A</v>
      </c>
      <c r="AH295" s="39" t="e">
        <v>#N/A</v>
      </c>
      <c r="AI295" s="23" t="s">
        <v>51</v>
      </c>
      <c r="AJ295" s="54"/>
      <c r="AK295" s="55"/>
      <c r="AL295" s="56"/>
      <c r="AM295" s="57"/>
      <c r="AN295" s="33"/>
      <c r="AO295" s="48"/>
      <c r="AP295" s="23">
        <v>2000</v>
      </c>
      <c r="AQ295" s="23" t="s">
        <v>64</v>
      </c>
      <c r="AR295" s="23" t="s">
        <v>270</v>
      </c>
      <c r="AS295" s="38" t="s">
        <v>53</v>
      </c>
      <c r="AT295" s="23" t="s">
        <v>522</v>
      </c>
      <c r="AU295" s="64" t="s">
        <v>2967</v>
      </c>
      <c r="AV295" s="99">
        <v>2</v>
      </c>
      <c r="AW295" s="102">
        <v>147489.549999999</v>
      </c>
      <c r="AX295" s="29" t="s">
        <v>701</v>
      </c>
      <c r="AY295" s="29"/>
      <c r="AZ295" s="25" t="s">
        <v>2782</v>
      </c>
      <c r="BA295">
        <f t="shared" si="59"/>
        <v>2267</v>
      </c>
      <c r="BB295" s="115" t="s">
        <v>6983</v>
      </c>
      <c r="BC295" s="105">
        <f t="shared" si="51"/>
        <v>73744.774999999499</v>
      </c>
      <c r="BD295" s="116">
        <f t="shared" si="52"/>
        <v>43344</v>
      </c>
      <c r="BE295" s="141" t="s">
        <v>8477</v>
      </c>
      <c r="BF295">
        <f>MATCH(BE295,'Cat-4'!$A:$A,0)</f>
        <v>722</v>
      </c>
      <c r="BG295">
        <f>MATCH(BD295,'Cat-4'!$1:$1,0)</f>
        <v>81</v>
      </c>
      <c r="BH295">
        <f>INDEX('Cat-4'!$1:$1048576,'NSS + ACT'!BF295,'NSS + ACT'!BG295)</f>
        <v>111.6</v>
      </c>
      <c r="BI295">
        <f>MATCH($BI$1,'Cat-4'!$1:$1,0)</f>
        <v>153</v>
      </c>
      <c r="BJ295">
        <f>INDEX('Cat-4'!$1:$1048576,'NSS + ACT'!BF295,'NSS + ACT'!BI295)</f>
        <v>130.80000000000001</v>
      </c>
      <c r="BK295" s="126">
        <f t="shared" si="53"/>
        <v>1.1720430107526882</v>
      </c>
      <c r="BL295">
        <f t="shared" si="54"/>
        <v>2296</v>
      </c>
      <c r="BM295" s="126">
        <f t="shared" si="55"/>
        <v>76.533333333333331</v>
      </c>
      <c r="BN295" s="126" t="s">
        <v>8785</v>
      </c>
      <c r="BO295" s="126">
        <f>MATCH(BB295,Sheet3!$D$4:$D$8,0)</f>
        <v>2</v>
      </c>
      <c r="BP295" s="126">
        <f>MATCH(BN295,Sheet3!$E$4:$H$4,0)</f>
        <v>4</v>
      </c>
      <c r="BQ295" s="132">
        <f>INDEX(Sheet3!$D$4:$H$8,'NSS + ACT'!BO295,'NSS + ACT'!BP295)</f>
        <v>0.1</v>
      </c>
      <c r="BR295" s="105">
        <f t="shared" si="56"/>
        <v>172864.09623655799</v>
      </c>
      <c r="BS295" s="162">
        <f t="shared" si="57"/>
        <v>0.1</v>
      </c>
      <c r="BT295" s="105">
        <f t="shared" si="58"/>
        <v>155577.68661290221</v>
      </c>
    </row>
    <row r="296" spans="1:72">
      <c r="A296" s="18">
        <f t="shared" si="47"/>
        <v>293</v>
      </c>
      <c r="B296" s="33">
        <v>292307548654</v>
      </c>
      <c r="C296" s="39">
        <v>45126</v>
      </c>
      <c r="D296" s="22" t="s">
        <v>91</v>
      </c>
      <c r="E296" s="22" t="s">
        <v>5106</v>
      </c>
      <c r="F296" s="110">
        <v>2</v>
      </c>
      <c r="G296" s="23" t="s">
        <v>49</v>
      </c>
      <c r="H296" s="58">
        <v>73531</v>
      </c>
      <c r="I296" s="30"/>
      <c r="J296" s="101">
        <v>147062</v>
      </c>
      <c r="K296" s="33">
        <v>84842000</v>
      </c>
      <c r="L296" s="26">
        <v>7.4999999999999997E-2</v>
      </c>
      <c r="M296" s="40">
        <v>0</v>
      </c>
      <c r="N296" s="40">
        <v>0</v>
      </c>
      <c r="O296" s="35"/>
      <c r="P296" s="63">
        <v>0.1</v>
      </c>
      <c r="Q296" s="52">
        <v>0</v>
      </c>
      <c r="R296" s="63">
        <v>0.18</v>
      </c>
      <c r="S296" s="23" t="s">
        <v>777</v>
      </c>
      <c r="T296" s="52">
        <v>11029.65</v>
      </c>
      <c r="U296" s="52">
        <v>0</v>
      </c>
      <c r="V296" s="52">
        <v>1102.9649999999999</v>
      </c>
      <c r="W296" s="52">
        <v>28655.030699999996</v>
      </c>
      <c r="X296" s="52">
        <v>40787.645699999994</v>
      </c>
      <c r="Y296" s="23" t="s">
        <v>5072</v>
      </c>
      <c r="Z296" s="23" t="s">
        <v>5107</v>
      </c>
      <c r="AA296" s="23" t="s">
        <v>5108</v>
      </c>
      <c r="AB296" s="33">
        <v>292307548654</v>
      </c>
      <c r="AC296" s="33" t="s">
        <v>5075</v>
      </c>
      <c r="AD296" s="48">
        <v>45126</v>
      </c>
      <c r="AE296" s="39">
        <v>45106</v>
      </c>
      <c r="AF296" s="53" t="e">
        <v>#N/A</v>
      </c>
      <c r="AG296" s="53" t="e">
        <v>#N/A</v>
      </c>
      <c r="AH296" s="39" t="e">
        <v>#N/A</v>
      </c>
      <c r="AI296" s="23" t="s">
        <v>51</v>
      </c>
      <c r="AJ296" s="54"/>
      <c r="AK296" s="55"/>
      <c r="AL296" s="56"/>
      <c r="AM296" s="57"/>
      <c r="AN296" s="33"/>
      <c r="AO296" s="48"/>
      <c r="AP296" s="23">
        <v>2000</v>
      </c>
      <c r="AQ296" s="23" t="s">
        <v>52</v>
      </c>
      <c r="AR296" s="23" t="s">
        <v>5108</v>
      </c>
      <c r="AS296" s="38" t="s">
        <v>518</v>
      </c>
      <c r="AT296" s="23"/>
      <c r="AU296" s="23" t="s">
        <v>5076</v>
      </c>
      <c r="AV296" s="99">
        <v>2</v>
      </c>
      <c r="AW296" s="101">
        <v>147062</v>
      </c>
      <c r="AX296" s="29" t="s">
        <v>4770</v>
      </c>
      <c r="AY296" s="29"/>
      <c r="AZ296" s="32" t="s">
        <v>5077</v>
      </c>
      <c r="BA296">
        <f t="shared" si="59"/>
        <v>532</v>
      </c>
      <c r="BB296" s="115" t="s">
        <v>6983</v>
      </c>
      <c r="BC296" s="105">
        <f t="shared" si="51"/>
        <v>73531</v>
      </c>
      <c r="BD296" s="116">
        <f t="shared" si="52"/>
        <v>45078</v>
      </c>
      <c r="BE296" s="141" t="s">
        <v>8477</v>
      </c>
      <c r="BF296">
        <f>MATCH(BE296,'Cat-4'!$A:$A,0)</f>
        <v>722</v>
      </c>
      <c r="BG296">
        <f>MATCH(BD296,'Cat-4'!$1:$1,0)</f>
        <v>138</v>
      </c>
      <c r="BH296">
        <f>INDEX('Cat-4'!$1:$1048576,'NSS + ACT'!BF296,'NSS + ACT'!BG296)</f>
        <v>128</v>
      </c>
      <c r="BI296">
        <f>MATCH($BI$1,'Cat-4'!$1:$1,0)</f>
        <v>153</v>
      </c>
      <c r="BJ296">
        <f>INDEX('Cat-4'!$1:$1048576,'NSS + ACT'!BF296,'NSS + ACT'!BI296)</f>
        <v>130.80000000000001</v>
      </c>
      <c r="BK296" s="126">
        <f t="shared" si="53"/>
        <v>1.0218750000000001</v>
      </c>
      <c r="BL296">
        <f t="shared" si="54"/>
        <v>562</v>
      </c>
      <c r="BM296" s="126">
        <f t="shared" si="55"/>
        <v>18.733333333333334</v>
      </c>
      <c r="BN296" s="126" t="s">
        <v>8784</v>
      </c>
      <c r="BO296" s="126">
        <f>MATCH(BB296,Sheet3!$D$4:$D$8,0)</f>
        <v>2</v>
      </c>
      <c r="BP296" s="126">
        <f>MATCH(BN296,Sheet3!$E$4:$H$4,0)</f>
        <v>3</v>
      </c>
      <c r="BQ296" s="132">
        <f>INDEX(Sheet3!$D$4:$H$8,'NSS + ACT'!BO296,'NSS + ACT'!BP296)</f>
        <v>0.05</v>
      </c>
      <c r="BR296" s="105">
        <f t="shared" si="56"/>
        <v>150278.98125000001</v>
      </c>
      <c r="BS296" s="162">
        <f t="shared" si="57"/>
        <v>0.05</v>
      </c>
      <c r="BT296" s="105">
        <f t="shared" si="58"/>
        <v>142765.03218750001</v>
      </c>
    </row>
    <row r="297" spans="1:72">
      <c r="A297" s="18">
        <f t="shared" si="47"/>
        <v>294</v>
      </c>
      <c r="B297" s="61">
        <v>171602006796</v>
      </c>
      <c r="C297" s="39">
        <v>42605</v>
      </c>
      <c r="D297" s="22" t="s">
        <v>257</v>
      </c>
      <c r="E297" s="22" t="s">
        <v>2750</v>
      </c>
      <c r="F297" s="110">
        <v>6</v>
      </c>
      <c r="G297" s="23" t="s">
        <v>119</v>
      </c>
      <c r="H297" s="52">
        <v>32546.461666666666</v>
      </c>
      <c r="I297" s="30"/>
      <c r="J297" s="109">
        <v>195278.77</v>
      </c>
      <c r="K297" s="23">
        <v>85044010</v>
      </c>
      <c r="L297" s="26">
        <v>0.2</v>
      </c>
      <c r="M297" s="40">
        <v>0</v>
      </c>
      <c r="N297" s="62">
        <v>0</v>
      </c>
      <c r="O297" s="52">
        <v>0</v>
      </c>
      <c r="P297" s="26">
        <v>0.1</v>
      </c>
      <c r="Q297" s="52">
        <v>0</v>
      </c>
      <c r="R297" s="63">
        <v>0.18</v>
      </c>
      <c r="S297" s="23" t="s">
        <v>969</v>
      </c>
      <c r="T297" s="52">
        <v>39055.754000000001</v>
      </c>
      <c r="U297" s="52">
        <v>0</v>
      </c>
      <c r="V297" s="52">
        <v>3905.5754000000002</v>
      </c>
      <c r="W297" s="52">
        <v>42883.217891999993</v>
      </c>
      <c r="X297" s="52">
        <v>85844.547292000003</v>
      </c>
      <c r="Y297" s="23" t="s">
        <v>2574</v>
      </c>
      <c r="Z297" s="23" t="s">
        <v>2751</v>
      </c>
      <c r="AA297" s="23" t="s">
        <v>2752</v>
      </c>
      <c r="AB297" s="33" t="e">
        <v>#N/A</v>
      </c>
      <c r="AC297" s="33" t="e">
        <v>#N/A</v>
      </c>
      <c r="AD297" s="48" t="e">
        <v>#N/A</v>
      </c>
      <c r="AE297" s="39">
        <v>42585</v>
      </c>
      <c r="AF297" s="53">
        <v>171602006796</v>
      </c>
      <c r="AG297" s="53" t="s">
        <v>2701</v>
      </c>
      <c r="AH297" s="39">
        <v>42605</v>
      </c>
      <c r="AI297" s="23" t="s">
        <v>385</v>
      </c>
      <c r="AJ297" s="54"/>
      <c r="AK297" s="55"/>
      <c r="AL297" s="56"/>
      <c r="AM297" s="57"/>
      <c r="AN297" s="33"/>
      <c r="AO297" s="48"/>
      <c r="AP297" s="23">
        <v>2000</v>
      </c>
      <c r="AQ297" s="23" t="s">
        <v>64</v>
      </c>
      <c r="AR297" s="23" t="s">
        <v>2752</v>
      </c>
      <c r="AS297" s="38" t="s">
        <v>53</v>
      </c>
      <c r="AT297" s="23" t="s">
        <v>522</v>
      </c>
      <c r="AU297" s="64">
        <v>2016600102</v>
      </c>
      <c r="AV297" s="99">
        <v>6</v>
      </c>
      <c r="AW297" s="102">
        <v>146772.51</v>
      </c>
      <c r="AX297" s="29" t="s">
        <v>701</v>
      </c>
      <c r="AY297" s="29"/>
      <c r="AZ297" s="25">
        <v>1</v>
      </c>
      <c r="BA297">
        <f t="shared" si="59"/>
        <v>3053</v>
      </c>
      <c r="BB297" s="115" t="s">
        <v>6987</v>
      </c>
      <c r="BC297" s="105">
        <f t="shared" si="51"/>
        <v>24462.085000000003</v>
      </c>
      <c r="BD297" s="116">
        <f t="shared" si="52"/>
        <v>42583</v>
      </c>
      <c r="BE297" s="141" t="s">
        <v>8366</v>
      </c>
      <c r="BF297">
        <f>MATCH(BE297,'Cat-4'!$A:$A,0)</f>
        <v>666</v>
      </c>
      <c r="BG297">
        <f>MATCH(BD297,'Cat-4'!$1:$1,0)</f>
        <v>56</v>
      </c>
      <c r="BH297">
        <f>INDEX('Cat-4'!$1:$1048576,'NSS + ACT'!BF297,'NSS + ACT'!BG297)</f>
        <v>108</v>
      </c>
      <c r="BI297">
        <f>MATCH($BI$1,'Cat-4'!$1:$1,0)</f>
        <v>153</v>
      </c>
      <c r="BJ297">
        <f>INDEX('Cat-4'!$1:$1048576,'NSS + ACT'!BF297,'NSS + ACT'!BI297)</f>
        <v>133.4</v>
      </c>
      <c r="BK297" s="126">
        <f t="shared" si="53"/>
        <v>1.2351851851851852</v>
      </c>
      <c r="BL297">
        <f t="shared" si="54"/>
        <v>3057</v>
      </c>
      <c r="BM297" s="126">
        <f t="shared" si="55"/>
        <v>101.9</v>
      </c>
      <c r="BN297" s="126" t="s">
        <v>8785</v>
      </c>
      <c r="BO297" s="126">
        <f>MATCH(BB297,Sheet3!$D$4:$D$8,0)</f>
        <v>4</v>
      </c>
      <c r="BP297" s="126">
        <f>MATCH(BN297,Sheet3!$E$4:$H$4,0)</f>
        <v>4</v>
      </c>
      <c r="BQ297" s="132">
        <f>INDEX(Sheet3!$D$4:$H$8,'NSS + ACT'!BO297,'NSS + ACT'!BP297)</f>
        <v>0.2</v>
      </c>
      <c r="BR297" s="105">
        <f t="shared" si="56"/>
        <v>181291.22994444447</v>
      </c>
      <c r="BS297" s="162">
        <f t="shared" si="57"/>
        <v>0.2</v>
      </c>
      <c r="BT297" s="105">
        <f t="shared" si="58"/>
        <v>145032.98395555557</v>
      </c>
    </row>
    <row r="298" spans="1:72">
      <c r="A298" s="18">
        <f t="shared" ref="A298:A361" si="60">A297+1</f>
        <v>295</v>
      </c>
      <c r="B298" s="33"/>
      <c r="C298" s="39"/>
      <c r="D298" s="22" t="s">
        <v>227</v>
      </c>
      <c r="E298" s="22" t="s">
        <v>6667</v>
      </c>
      <c r="F298" s="113">
        <v>2</v>
      </c>
      <c r="G298" s="23" t="s">
        <v>49</v>
      </c>
      <c r="H298" s="24">
        <v>73220</v>
      </c>
      <c r="I298" s="30"/>
      <c r="J298" s="101">
        <v>146440</v>
      </c>
      <c r="K298" s="23">
        <v>84135090</v>
      </c>
      <c r="L298" s="26">
        <v>7.4999999999999997E-2</v>
      </c>
      <c r="M298" s="23"/>
      <c r="N298" s="49"/>
      <c r="O298" s="38"/>
      <c r="P298" s="26">
        <v>0.1</v>
      </c>
      <c r="Q298" s="38"/>
      <c r="R298" s="26">
        <v>0.18</v>
      </c>
      <c r="S298" s="23" t="s">
        <v>2931</v>
      </c>
      <c r="T298" s="94">
        <v>10983</v>
      </c>
      <c r="U298" s="94">
        <v>0</v>
      </c>
      <c r="V298" s="94">
        <v>1098.3</v>
      </c>
      <c r="W298" s="94">
        <v>28533.833999999995</v>
      </c>
      <c r="X298" s="52">
        <v>40615.133999999991</v>
      </c>
      <c r="Y298" s="23" t="s">
        <v>6636</v>
      </c>
      <c r="Z298" s="23" t="s">
        <v>6668</v>
      </c>
      <c r="AA298" s="23" t="s">
        <v>6668</v>
      </c>
      <c r="AB298" s="33">
        <v>291603490673</v>
      </c>
      <c r="AC298" s="23" t="s">
        <v>1993</v>
      </c>
      <c r="AD298" s="48">
        <v>42601</v>
      </c>
      <c r="AE298" s="39">
        <v>42576</v>
      </c>
      <c r="AF298" s="33" t="e">
        <v>#N/A</v>
      </c>
      <c r="AG298" s="23" t="e">
        <v>#N/A</v>
      </c>
      <c r="AH298" s="39" t="e">
        <v>#N/A</v>
      </c>
      <c r="AI298" s="23" t="s">
        <v>51</v>
      </c>
      <c r="AJ298" s="65"/>
      <c r="AK298" s="57"/>
      <c r="AL298" s="56"/>
      <c r="AM298" s="52"/>
      <c r="AN298" s="23"/>
      <c r="AO298" s="38"/>
      <c r="AP298" s="23">
        <v>2000</v>
      </c>
      <c r="AQ298" s="23" t="s">
        <v>64</v>
      </c>
      <c r="AR298" s="23" t="s">
        <v>6669</v>
      </c>
      <c r="AS298" s="95" t="s">
        <v>53</v>
      </c>
      <c r="AT298" s="23"/>
      <c r="AU298" s="23">
        <v>623086</v>
      </c>
      <c r="AV298" s="99">
        <v>2</v>
      </c>
      <c r="AW298" s="101">
        <v>146440</v>
      </c>
      <c r="AX298" s="29" t="s">
        <v>6494</v>
      </c>
      <c r="AY298" s="29"/>
      <c r="AZ298" s="21"/>
      <c r="BA298">
        <f t="shared" si="59"/>
        <v>3062</v>
      </c>
      <c r="BB298" s="115" t="s">
        <v>6983</v>
      </c>
      <c r="BC298" s="105">
        <f t="shared" si="51"/>
        <v>73220</v>
      </c>
      <c r="BD298" s="116">
        <f t="shared" si="52"/>
        <v>42552</v>
      </c>
      <c r="BE298" s="141" t="s">
        <v>8477</v>
      </c>
      <c r="BF298">
        <f>MATCH(BE298,'Cat-4'!$A:$A,0)</f>
        <v>722</v>
      </c>
      <c r="BG298">
        <f>MATCH(BD298,'Cat-4'!$1:$1,0)</f>
        <v>55</v>
      </c>
      <c r="BH298">
        <f>INDEX('Cat-4'!$1:$1048576,'NSS + ACT'!BF298,'NSS + ACT'!BG298)</f>
        <v>107.8</v>
      </c>
      <c r="BI298">
        <f>MATCH($BI$1,'Cat-4'!$1:$1,0)</f>
        <v>153</v>
      </c>
      <c r="BJ298">
        <f>INDEX('Cat-4'!$1:$1048576,'NSS + ACT'!BF298,'NSS + ACT'!BI298)</f>
        <v>130.80000000000001</v>
      </c>
      <c r="BK298" s="126">
        <f t="shared" si="53"/>
        <v>1.2133580705009277</v>
      </c>
      <c r="BL298">
        <f t="shared" si="54"/>
        <v>3088</v>
      </c>
      <c r="BM298" s="126">
        <f t="shared" si="55"/>
        <v>102.93333333333334</v>
      </c>
      <c r="BN298" s="126" t="s">
        <v>8785</v>
      </c>
      <c r="BO298" s="126">
        <f>MATCH(BB298,Sheet3!$D$4:$D$8,0)</f>
        <v>2</v>
      </c>
      <c r="BP298" s="126">
        <f>MATCH(BN298,Sheet3!$E$4:$H$4,0)</f>
        <v>4</v>
      </c>
      <c r="BQ298" s="132">
        <f>INDEX(Sheet3!$D$4:$H$8,'NSS + ACT'!BO298,'NSS + ACT'!BP298)</f>
        <v>0.1</v>
      </c>
      <c r="BR298" s="105">
        <f t="shared" si="56"/>
        <v>177684.15584415584</v>
      </c>
      <c r="BS298" s="162">
        <f t="shared" si="57"/>
        <v>0.1</v>
      </c>
      <c r="BT298" s="105">
        <f t="shared" si="58"/>
        <v>159915.74025974027</v>
      </c>
    </row>
    <row r="299" spans="1:72">
      <c r="A299" s="18">
        <f t="shared" si="60"/>
        <v>296</v>
      </c>
      <c r="B299" s="61">
        <v>292000942343</v>
      </c>
      <c r="C299" s="39">
        <v>43857</v>
      </c>
      <c r="D299" s="22" t="s">
        <v>315</v>
      </c>
      <c r="E299" s="22" t="s">
        <v>3670</v>
      </c>
      <c r="F299" s="110">
        <v>2</v>
      </c>
      <c r="G299" s="23" t="s">
        <v>49</v>
      </c>
      <c r="H299" s="52">
        <v>72435.31</v>
      </c>
      <c r="I299" s="30"/>
      <c r="J299" s="109">
        <v>144870.62</v>
      </c>
      <c r="K299" s="23">
        <v>84819090</v>
      </c>
      <c r="L299" s="26">
        <v>7.4999999999999997E-2</v>
      </c>
      <c r="M299" s="40">
        <v>0</v>
      </c>
      <c r="N299" s="62">
        <v>0</v>
      </c>
      <c r="O299" s="52">
        <v>0</v>
      </c>
      <c r="P299" s="26">
        <v>0.1</v>
      </c>
      <c r="Q299" s="52">
        <v>0</v>
      </c>
      <c r="R299" s="63">
        <v>0.18</v>
      </c>
      <c r="S299" s="23" t="s">
        <v>849</v>
      </c>
      <c r="T299" s="52">
        <v>10865.296499999999</v>
      </c>
      <c r="U299" s="52">
        <v>0</v>
      </c>
      <c r="V299" s="52">
        <v>1086.5296499999999</v>
      </c>
      <c r="W299" s="52">
        <v>28228.040306999999</v>
      </c>
      <c r="X299" s="52">
        <v>40179.866456999996</v>
      </c>
      <c r="Y299" s="23" t="s">
        <v>3561</v>
      </c>
      <c r="Z299" s="23" t="s">
        <v>3671</v>
      </c>
      <c r="AA299" s="23" t="s">
        <v>3672</v>
      </c>
      <c r="AB299" s="33">
        <v>292000942343</v>
      </c>
      <c r="AC299" s="33" t="s">
        <v>3668</v>
      </c>
      <c r="AD299" s="39">
        <v>43857</v>
      </c>
      <c r="AE299" s="39">
        <v>43489</v>
      </c>
      <c r="AF299" s="53" t="e">
        <v>#N/A</v>
      </c>
      <c r="AG299" s="53" t="e">
        <v>#N/A</v>
      </c>
      <c r="AH299" s="39" t="e">
        <v>#N/A</v>
      </c>
      <c r="AI299" s="23" t="s">
        <v>51</v>
      </c>
      <c r="AJ299" s="59"/>
      <c r="AK299" s="59"/>
      <c r="AL299" s="48"/>
      <c r="AM299" s="60"/>
      <c r="AN299" s="33"/>
      <c r="AO299" s="48"/>
      <c r="AP299" s="23">
        <v>2000</v>
      </c>
      <c r="AQ299" s="23" t="s">
        <v>52</v>
      </c>
      <c r="AR299" s="23" t="s">
        <v>3672</v>
      </c>
      <c r="AS299" s="38" t="s">
        <v>53</v>
      </c>
      <c r="AT299" s="23" t="s">
        <v>519</v>
      </c>
      <c r="AU299" s="64" t="s">
        <v>3669</v>
      </c>
      <c r="AV299" s="99">
        <v>2</v>
      </c>
      <c r="AW299" s="102">
        <v>144870.62</v>
      </c>
      <c r="AX299" s="29" t="s">
        <v>701</v>
      </c>
      <c r="AY299" s="29"/>
      <c r="AZ299" s="25">
        <v>1</v>
      </c>
      <c r="BA299">
        <f t="shared" si="59"/>
        <v>2149</v>
      </c>
      <c r="BB299" s="115" t="s">
        <v>6983</v>
      </c>
      <c r="BC299" s="105">
        <f t="shared" si="51"/>
        <v>72435.31</v>
      </c>
      <c r="BD299" s="116">
        <f t="shared" si="52"/>
        <v>43466</v>
      </c>
      <c r="BE299" s="141" t="s">
        <v>8477</v>
      </c>
      <c r="BF299">
        <f>MATCH(BE299,'Cat-4'!$A:$A,0)</f>
        <v>722</v>
      </c>
      <c r="BG299">
        <f>MATCH(BD299,'Cat-4'!$1:$1,0)</f>
        <v>85</v>
      </c>
      <c r="BH299">
        <f>INDEX('Cat-4'!$1:$1048576,'NSS + ACT'!BF299,'NSS + ACT'!BG299)</f>
        <v>111.8</v>
      </c>
      <c r="BI299">
        <f>MATCH($BI$1,'Cat-4'!$1:$1,0)</f>
        <v>153</v>
      </c>
      <c r="BJ299">
        <f>INDEX('Cat-4'!$1:$1048576,'NSS + ACT'!BF299,'NSS + ACT'!BI299)</f>
        <v>130.80000000000001</v>
      </c>
      <c r="BK299" s="126">
        <f t="shared" si="53"/>
        <v>1.1699463327370305</v>
      </c>
      <c r="BL299">
        <f t="shared" si="54"/>
        <v>2174</v>
      </c>
      <c r="BM299" s="126">
        <f t="shared" si="55"/>
        <v>72.466666666666669</v>
      </c>
      <c r="BN299" s="126" t="s">
        <v>8785</v>
      </c>
      <c r="BO299" s="126">
        <f>MATCH(BB299,Sheet3!$D$4:$D$8,0)</f>
        <v>2</v>
      </c>
      <c r="BP299" s="126">
        <f>MATCH(BN299,Sheet3!$E$4:$H$4,0)</f>
        <v>4</v>
      </c>
      <c r="BQ299" s="132">
        <f>INDEX(Sheet3!$D$4:$H$8,'NSS + ACT'!BO299,'NSS + ACT'!BP299)</f>
        <v>0.1</v>
      </c>
      <c r="BR299" s="105">
        <f t="shared" si="56"/>
        <v>169490.85059033989</v>
      </c>
      <c r="BS299" s="162">
        <f t="shared" si="57"/>
        <v>0.1</v>
      </c>
      <c r="BT299" s="105">
        <f t="shared" si="58"/>
        <v>152541.76553130589</v>
      </c>
    </row>
    <row r="300" spans="1:72">
      <c r="A300" s="18">
        <f t="shared" si="60"/>
        <v>297</v>
      </c>
      <c r="B300" s="33">
        <v>172103028031</v>
      </c>
      <c r="C300" s="39">
        <v>44513</v>
      </c>
      <c r="D300" s="22" t="s">
        <v>379</v>
      </c>
      <c r="E300" s="22" t="s">
        <v>4779</v>
      </c>
      <c r="F300" s="107">
        <v>10</v>
      </c>
      <c r="G300" s="23" t="s">
        <v>49</v>
      </c>
      <c r="H300" s="58">
        <v>14476.8739999999</v>
      </c>
      <c r="I300" s="30"/>
      <c r="J300" s="101">
        <v>144768.739999999</v>
      </c>
      <c r="K300" s="33">
        <v>84779000</v>
      </c>
      <c r="L300" s="26">
        <v>7.4999999999999997E-2</v>
      </c>
      <c r="M300" s="40">
        <v>0</v>
      </c>
      <c r="N300" s="40">
        <v>0</v>
      </c>
      <c r="O300" s="35">
        <v>0</v>
      </c>
      <c r="P300" s="63">
        <v>0.1</v>
      </c>
      <c r="Q300" s="52">
        <v>0</v>
      </c>
      <c r="R300" s="63">
        <v>0.18</v>
      </c>
      <c r="S300" s="23" t="s">
        <v>722</v>
      </c>
      <c r="T300" s="52">
        <v>10857.655499999924</v>
      </c>
      <c r="U300" s="52">
        <v>0</v>
      </c>
      <c r="V300" s="52">
        <v>1085.7655499999926</v>
      </c>
      <c r="W300" s="52">
        <v>28208.188988999806</v>
      </c>
      <c r="X300" s="52">
        <v>40151.610038999723</v>
      </c>
      <c r="Y300" s="23" t="s">
        <v>4766</v>
      </c>
      <c r="Z300" s="23" t="s">
        <v>4780</v>
      </c>
      <c r="AA300" s="23" t="s">
        <v>4781</v>
      </c>
      <c r="AB300" s="33" t="e">
        <v>#N/A</v>
      </c>
      <c r="AC300" s="33" t="e">
        <v>#N/A</v>
      </c>
      <c r="AD300" s="48" t="e">
        <v>#N/A</v>
      </c>
      <c r="AE300" s="39">
        <v>44483</v>
      </c>
      <c r="AF300" s="53">
        <v>172103028031</v>
      </c>
      <c r="AG300" s="53" t="s">
        <v>384</v>
      </c>
      <c r="AH300" s="39">
        <v>44513</v>
      </c>
      <c r="AI300" s="23" t="s">
        <v>385</v>
      </c>
      <c r="AJ300" s="54"/>
      <c r="AK300" s="55"/>
      <c r="AL300" s="56"/>
      <c r="AM300" s="57"/>
      <c r="AN300" s="33"/>
      <c r="AO300" s="48"/>
      <c r="AP300" s="23">
        <v>2000</v>
      </c>
      <c r="AQ300" s="23" t="s">
        <v>52</v>
      </c>
      <c r="AR300" s="23" t="s">
        <v>4781</v>
      </c>
      <c r="AS300" s="38" t="s">
        <v>53</v>
      </c>
      <c r="AT300" s="23"/>
      <c r="AU300" s="23" t="s">
        <v>730</v>
      </c>
      <c r="AV300" s="99">
        <v>10</v>
      </c>
      <c r="AW300" s="101">
        <v>144768.739999999</v>
      </c>
      <c r="AX300" s="29" t="s">
        <v>4770</v>
      </c>
      <c r="AY300" s="29"/>
      <c r="AZ300" s="30"/>
      <c r="BA300">
        <f t="shared" si="59"/>
        <v>1155</v>
      </c>
      <c r="BB300" s="115" t="s">
        <v>6983</v>
      </c>
      <c r="BC300" s="105">
        <f t="shared" si="51"/>
        <v>14476.8739999999</v>
      </c>
      <c r="BD300" s="116">
        <f t="shared" si="52"/>
        <v>44470</v>
      </c>
      <c r="BE300" s="141" t="s">
        <v>8477</v>
      </c>
      <c r="BF300">
        <f>MATCH(BE300,'Cat-4'!$A:$A,0)</f>
        <v>722</v>
      </c>
      <c r="BG300">
        <f>MATCH(BD300,'Cat-4'!$1:$1,0)</f>
        <v>118</v>
      </c>
      <c r="BH300">
        <f>INDEX('Cat-4'!$1:$1048576,'NSS + ACT'!BF300,'NSS + ACT'!BG300)</f>
        <v>120.4</v>
      </c>
      <c r="BI300">
        <f>MATCH($BI$1,'Cat-4'!$1:$1,0)</f>
        <v>153</v>
      </c>
      <c r="BJ300">
        <f>INDEX('Cat-4'!$1:$1048576,'NSS + ACT'!BF300,'NSS + ACT'!BI300)</f>
        <v>130.80000000000001</v>
      </c>
      <c r="BK300" s="126">
        <f t="shared" si="53"/>
        <v>1.0863787375415284</v>
      </c>
      <c r="BL300">
        <f t="shared" si="54"/>
        <v>1170</v>
      </c>
      <c r="BM300" s="126">
        <f t="shared" si="55"/>
        <v>39</v>
      </c>
      <c r="BN300" s="126" t="s">
        <v>8785</v>
      </c>
      <c r="BO300" s="126">
        <f>MATCH(BB300,Sheet3!$D$4:$D$8,0)</f>
        <v>2</v>
      </c>
      <c r="BP300" s="126">
        <f>MATCH(BN300,Sheet3!$E$4:$H$4,0)</f>
        <v>4</v>
      </c>
      <c r="BQ300" s="132">
        <f>INDEX(Sheet3!$D$4:$H$8,'NSS + ACT'!BO300,'NSS + ACT'!BP300)</f>
        <v>0.1</v>
      </c>
      <c r="BR300" s="105">
        <f t="shared" si="56"/>
        <v>157273.68099667667</v>
      </c>
      <c r="BS300" s="162">
        <f t="shared" si="57"/>
        <v>0.1</v>
      </c>
      <c r="BT300" s="105">
        <f t="shared" si="58"/>
        <v>141546.31289700902</v>
      </c>
    </row>
    <row r="301" spans="1:72">
      <c r="A301" s="18">
        <f t="shared" si="60"/>
        <v>298</v>
      </c>
      <c r="B301" s="61">
        <v>171801082633</v>
      </c>
      <c r="C301" s="39">
        <v>43217</v>
      </c>
      <c r="D301" s="22" t="s">
        <v>636</v>
      </c>
      <c r="E301" s="22" t="s">
        <v>1063</v>
      </c>
      <c r="F301" s="110">
        <v>1</v>
      </c>
      <c r="G301" s="23" t="s">
        <v>49</v>
      </c>
      <c r="H301" s="52">
        <v>144171.91</v>
      </c>
      <c r="I301" s="30"/>
      <c r="J301" s="109">
        <v>144171.91</v>
      </c>
      <c r="K301" s="23" t="s">
        <v>987</v>
      </c>
      <c r="L301" s="26">
        <v>0.15</v>
      </c>
      <c r="M301" s="40">
        <v>0</v>
      </c>
      <c r="N301" s="62">
        <v>0</v>
      </c>
      <c r="O301" s="52">
        <v>0</v>
      </c>
      <c r="P301" s="26">
        <v>0.1</v>
      </c>
      <c r="Q301" s="52">
        <v>0</v>
      </c>
      <c r="R301" s="63">
        <v>0.18</v>
      </c>
      <c r="S301" s="23" t="s">
        <v>969</v>
      </c>
      <c r="T301" s="52">
        <v>21625.786499999998</v>
      </c>
      <c r="U301" s="52">
        <v>0</v>
      </c>
      <c r="V301" s="52">
        <v>2162.5786499999999</v>
      </c>
      <c r="W301" s="52">
        <v>30232.849526999998</v>
      </c>
      <c r="X301" s="52">
        <v>54021.214676999996</v>
      </c>
      <c r="Y301" s="23" t="s">
        <v>850</v>
      </c>
      <c r="Z301" s="23" t="s">
        <v>1064</v>
      </c>
      <c r="AA301" s="23" t="s">
        <v>1065</v>
      </c>
      <c r="AB301" s="33" t="e">
        <v>#N/A</v>
      </c>
      <c r="AC301" s="33" t="e">
        <v>#N/A</v>
      </c>
      <c r="AD301" s="48" t="e">
        <v>#N/A</v>
      </c>
      <c r="AE301" s="39" t="e">
        <v>#N/A</v>
      </c>
      <c r="AF301" s="53">
        <v>171801082633</v>
      </c>
      <c r="AG301" s="53" t="s">
        <v>990</v>
      </c>
      <c r="AH301" s="39">
        <v>43217</v>
      </c>
      <c r="AI301" s="23" t="s">
        <v>385</v>
      </c>
      <c r="AJ301" s="54"/>
      <c r="AK301" s="55"/>
      <c r="AL301" s="56"/>
      <c r="AM301" s="57"/>
      <c r="AN301" s="33"/>
      <c r="AO301" s="48"/>
      <c r="AP301" s="23">
        <v>2000</v>
      </c>
      <c r="AQ301" s="23" t="s">
        <v>64</v>
      </c>
      <c r="AR301" s="23" t="s">
        <v>1065</v>
      </c>
      <c r="AS301" s="38" t="s">
        <v>53</v>
      </c>
      <c r="AT301" s="23" t="s">
        <v>522</v>
      </c>
      <c r="AU301" s="64">
        <v>7068019</v>
      </c>
      <c r="AV301" s="99">
        <v>1</v>
      </c>
      <c r="AW301" s="102">
        <v>144171.91</v>
      </c>
      <c r="AX301" s="29" t="s">
        <v>701</v>
      </c>
      <c r="AY301" s="29"/>
      <c r="AZ301" s="25" t="s">
        <v>863</v>
      </c>
      <c r="BB301" s="115" t="s">
        <v>6987</v>
      </c>
      <c r="BC301" s="105">
        <f t="shared" si="51"/>
        <v>144171.91</v>
      </c>
      <c r="BD301" s="116">
        <v>43709</v>
      </c>
      <c r="BE301" s="141" t="s">
        <v>8366</v>
      </c>
      <c r="BF301">
        <f>MATCH(BE301,'Cat-4'!$A:$A,0)</f>
        <v>666</v>
      </c>
      <c r="BG301">
        <f>MATCH(BD301,'Cat-4'!$1:$1,0)</f>
        <v>93</v>
      </c>
      <c r="BH301">
        <f>INDEX('Cat-4'!$1:$1048576,'NSS + ACT'!BF301,'NSS + ACT'!BG301)</f>
        <v>110.5</v>
      </c>
      <c r="BI301">
        <f>MATCH($BI$1,'Cat-4'!$1:$1,0)</f>
        <v>153</v>
      </c>
      <c r="BJ301">
        <f>INDEX('Cat-4'!$1:$1048576,'NSS + ACT'!BF301,'NSS + ACT'!BI301)</f>
        <v>133.4</v>
      </c>
      <c r="BK301" s="126">
        <f t="shared" si="53"/>
        <v>1.207239819004525</v>
      </c>
      <c r="BL301">
        <f t="shared" si="54"/>
        <v>1931</v>
      </c>
      <c r="BM301" s="126">
        <f t="shared" si="55"/>
        <v>64.36666666666666</v>
      </c>
      <c r="BN301" s="126" t="s">
        <v>8785</v>
      </c>
      <c r="BO301" s="126">
        <f>MATCH(BB301,Sheet3!$D$4:$D$8,0)</f>
        <v>4</v>
      </c>
      <c r="BP301" s="126">
        <f>MATCH(BN301,Sheet3!$E$4:$H$4,0)</f>
        <v>4</v>
      </c>
      <c r="BQ301" s="132">
        <f>INDEX(Sheet3!$D$4:$H$8,'NSS + ACT'!BO301,'NSS + ACT'!BP301)</f>
        <v>0.2</v>
      </c>
      <c r="BR301" s="105">
        <f t="shared" si="56"/>
        <v>174050.07053393667</v>
      </c>
      <c r="BS301" s="162">
        <f t="shared" si="57"/>
        <v>0.2</v>
      </c>
      <c r="BT301" s="105">
        <f t="shared" si="58"/>
        <v>139240.05642714933</v>
      </c>
    </row>
    <row r="302" spans="1:72">
      <c r="A302" s="18">
        <f t="shared" si="60"/>
        <v>299</v>
      </c>
      <c r="B302" s="61">
        <v>171801082633</v>
      </c>
      <c r="C302" s="39">
        <v>43217</v>
      </c>
      <c r="D302" s="22" t="s">
        <v>636</v>
      </c>
      <c r="E302" s="22" t="s">
        <v>1148</v>
      </c>
      <c r="F302" s="110">
        <v>1</v>
      </c>
      <c r="G302" s="23" t="s">
        <v>49</v>
      </c>
      <c r="H302" s="52">
        <v>143667.81</v>
      </c>
      <c r="I302" s="30"/>
      <c r="J302" s="109">
        <v>143667.81</v>
      </c>
      <c r="K302" s="23" t="s">
        <v>987</v>
      </c>
      <c r="L302" s="26">
        <v>0.15</v>
      </c>
      <c r="M302" s="40">
        <v>0</v>
      </c>
      <c r="N302" s="62">
        <v>0</v>
      </c>
      <c r="O302" s="52">
        <v>0</v>
      </c>
      <c r="P302" s="26">
        <v>0.1</v>
      </c>
      <c r="Q302" s="52">
        <v>0</v>
      </c>
      <c r="R302" s="63">
        <v>0.18</v>
      </c>
      <c r="S302" s="23" t="s">
        <v>969</v>
      </c>
      <c r="T302" s="52">
        <v>21550.1715</v>
      </c>
      <c r="U302" s="52">
        <v>0</v>
      </c>
      <c r="V302" s="52">
        <v>2155.0171500000001</v>
      </c>
      <c r="W302" s="52">
        <v>30127.139756999997</v>
      </c>
      <c r="X302" s="52">
        <v>53832.328406999994</v>
      </c>
      <c r="Y302" s="23" t="s">
        <v>850</v>
      </c>
      <c r="Z302" s="23" t="s">
        <v>1149</v>
      </c>
      <c r="AA302" s="23" t="s">
        <v>1150</v>
      </c>
      <c r="AB302" s="33" t="e">
        <v>#N/A</v>
      </c>
      <c r="AC302" s="33" t="e">
        <v>#N/A</v>
      </c>
      <c r="AD302" s="48" t="e">
        <v>#N/A</v>
      </c>
      <c r="AE302" s="39" t="e">
        <v>#N/A</v>
      </c>
      <c r="AF302" s="53">
        <v>171801082633</v>
      </c>
      <c r="AG302" s="53" t="s">
        <v>990</v>
      </c>
      <c r="AH302" s="39">
        <v>43217</v>
      </c>
      <c r="AI302" s="23" t="s">
        <v>385</v>
      </c>
      <c r="AJ302" s="54"/>
      <c r="AK302" s="55"/>
      <c r="AL302" s="56"/>
      <c r="AM302" s="57"/>
      <c r="AN302" s="33"/>
      <c r="AO302" s="48"/>
      <c r="AP302" s="23">
        <v>2000</v>
      </c>
      <c r="AQ302" s="23" t="s">
        <v>64</v>
      </c>
      <c r="AR302" s="23" t="s">
        <v>1150</v>
      </c>
      <c r="AS302" s="38" t="s">
        <v>53</v>
      </c>
      <c r="AT302" s="23" t="s">
        <v>522</v>
      </c>
      <c r="AU302" s="64">
        <v>7068019</v>
      </c>
      <c r="AV302" s="99">
        <v>1</v>
      </c>
      <c r="AW302" s="102">
        <v>143667.81</v>
      </c>
      <c r="AX302" s="29" t="s">
        <v>701</v>
      </c>
      <c r="AY302" s="29"/>
      <c r="AZ302" s="25" t="s">
        <v>863</v>
      </c>
      <c r="BB302" s="115" t="s">
        <v>6985</v>
      </c>
      <c r="BC302" s="105">
        <f t="shared" si="51"/>
        <v>143667.81</v>
      </c>
      <c r="BD302" s="116">
        <v>43709</v>
      </c>
      <c r="BE302" s="141" t="s">
        <v>8312</v>
      </c>
      <c r="BF302">
        <f>MATCH(BE302,'Cat-4'!$A:$A,0)</f>
        <v>639</v>
      </c>
      <c r="BG302">
        <f>MATCH(BD302,'Cat-4'!$1:$1,0)</f>
        <v>93</v>
      </c>
      <c r="BH302">
        <f>INDEX('Cat-4'!$1:$1048576,'NSS + ACT'!BF302,'NSS + ACT'!BG302)</f>
        <v>110.1</v>
      </c>
      <c r="BI302">
        <f>MATCH($BI$1,'Cat-4'!$1:$1,0)</f>
        <v>153</v>
      </c>
      <c r="BJ302">
        <f>INDEX('Cat-4'!$1:$1048576,'NSS + ACT'!BF302,'NSS + ACT'!BI302)</f>
        <v>121.7</v>
      </c>
      <c r="BK302" s="126">
        <f t="shared" si="53"/>
        <v>1.1053587647593097</v>
      </c>
      <c r="BL302">
        <f t="shared" si="54"/>
        <v>1931</v>
      </c>
      <c r="BM302" s="126">
        <f t="shared" si="55"/>
        <v>64.36666666666666</v>
      </c>
      <c r="BN302" s="126" t="s">
        <v>8785</v>
      </c>
      <c r="BO302" s="126">
        <f>MATCH(BB302,Sheet3!$D$4:$D$8,0)</f>
        <v>5</v>
      </c>
      <c r="BP302" s="126">
        <f>MATCH(BN302,Sheet3!$E$4:$H$4,0)</f>
        <v>4</v>
      </c>
      <c r="BQ302" s="132">
        <f>INDEX(Sheet3!$D$4:$H$8,'NSS + ACT'!BO302,'NSS + ACT'!BP302)</f>
        <v>0.4</v>
      </c>
      <c r="BR302" s="105">
        <f t="shared" si="56"/>
        <v>158804.47299727521</v>
      </c>
      <c r="BS302" s="162">
        <f t="shared" si="57"/>
        <v>0.4</v>
      </c>
      <c r="BT302" s="105">
        <f t="shared" si="58"/>
        <v>95282.68379836512</v>
      </c>
    </row>
    <row r="303" spans="1:72">
      <c r="A303" s="18">
        <f t="shared" si="60"/>
        <v>300</v>
      </c>
      <c r="B303" s="33">
        <v>172200770302</v>
      </c>
      <c r="C303" s="39">
        <v>44635</v>
      </c>
      <c r="D303" s="22" t="s">
        <v>379</v>
      </c>
      <c r="E303" s="22" t="s">
        <v>4794</v>
      </c>
      <c r="F303" s="110">
        <v>32</v>
      </c>
      <c r="G303" s="23" t="s">
        <v>49</v>
      </c>
      <c r="H303" s="58">
        <v>4466.6999999999689</v>
      </c>
      <c r="I303" s="30"/>
      <c r="J303" s="101">
        <v>142934.399999999</v>
      </c>
      <c r="K303" s="33">
        <v>84779000</v>
      </c>
      <c r="L303" s="26">
        <v>7.4999999999999997E-2</v>
      </c>
      <c r="M303" s="40">
        <v>0</v>
      </c>
      <c r="N303" s="40">
        <v>0</v>
      </c>
      <c r="O303" s="35">
        <v>0</v>
      </c>
      <c r="P303" s="63">
        <v>0.1</v>
      </c>
      <c r="Q303" s="52">
        <v>0</v>
      </c>
      <c r="R303" s="63">
        <v>0.18</v>
      </c>
      <c r="S303" s="23" t="s">
        <v>722</v>
      </c>
      <c r="T303" s="52">
        <v>10720.079999999925</v>
      </c>
      <c r="U303" s="52">
        <v>0</v>
      </c>
      <c r="V303" s="52">
        <v>1072.0079999999925</v>
      </c>
      <c r="W303" s="52">
        <v>27850.767839999808</v>
      </c>
      <c r="X303" s="52">
        <v>39642.855839999727</v>
      </c>
      <c r="Y303" s="23" t="s">
        <v>4766</v>
      </c>
      <c r="Z303" s="23" t="s">
        <v>4795</v>
      </c>
      <c r="AA303" s="23" t="s">
        <v>4796</v>
      </c>
      <c r="AB303" s="33" t="e">
        <v>#N/A</v>
      </c>
      <c r="AC303" s="33" t="e">
        <v>#N/A</v>
      </c>
      <c r="AD303" s="48" t="e">
        <v>#N/A</v>
      </c>
      <c r="AE303" s="39">
        <v>44609</v>
      </c>
      <c r="AF303" s="53">
        <v>172200770302</v>
      </c>
      <c r="AG303" s="53" t="s">
        <v>4797</v>
      </c>
      <c r="AH303" s="39">
        <v>44635</v>
      </c>
      <c r="AI303" s="23" t="s">
        <v>385</v>
      </c>
      <c r="AJ303" s="54"/>
      <c r="AK303" s="55"/>
      <c r="AL303" s="56"/>
      <c r="AM303" s="57"/>
      <c r="AN303" s="33"/>
      <c r="AO303" s="48"/>
      <c r="AP303" s="23">
        <v>2000</v>
      </c>
      <c r="AQ303" s="23" t="s">
        <v>52</v>
      </c>
      <c r="AR303" s="23" t="s">
        <v>4796</v>
      </c>
      <c r="AS303" s="38" t="s">
        <v>53</v>
      </c>
      <c r="AT303" s="23"/>
      <c r="AU303" s="23" t="s">
        <v>4798</v>
      </c>
      <c r="AV303" s="99">
        <v>32</v>
      </c>
      <c r="AW303" s="101">
        <v>142934.399999999</v>
      </c>
      <c r="AX303" s="29" t="s">
        <v>4770</v>
      </c>
      <c r="AY303" s="29"/>
      <c r="AZ303" s="30"/>
      <c r="BA303">
        <f t="shared" ref="BA303:BA310" si="61">$BA$2-AE303</f>
        <v>1029</v>
      </c>
      <c r="BB303" s="115" t="s">
        <v>6983</v>
      </c>
      <c r="BC303" s="105">
        <f t="shared" si="51"/>
        <v>4466.6999999999689</v>
      </c>
      <c r="BD303" s="116">
        <f t="shared" si="52"/>
        <v>44593</v>
      </c>
      <c r="BE303" s="141" t="s">
        <v>8477</v>
      </c>
      <c r="BF303">
        <f>MATCH(BE303,'Cat-4'!$A:$A,0)</f>
        <v>722</v>
      </c>
      <c r="BG303">
        <f>MATCH(BD303,'Cat-4'!$1:$1,0)</f>
        <v>122</v>
      </c>
      <c r="BH303">
        <f>INDEX('Cat-4'!$1:$1048576,'NSS + ACT'!BF303,'NSS + ACT'!BG303)</f>
        <v>122</v>
      </c>
      <c r="BI303">
        <f>MATCH($BI$1,'Cat-4'!$1:$1,0)</f>
        <v>153</v>
      </c>
      <c r="BJ303">
        <f>INDEX('Cat-4'!$1:$1048576,'NSS + ACT'!BF303,'NSS + ACT'!BI303)</f>
        <v>130.80000000000001</v>
      </c>
      <c r="BK303" s="126">
        <f t="shared" si="53"/>
        <v>1.0721311475409836</v>
      </c>
      <c r="BL303">
        <f t="shared" si="54"/>
        <v>1047</v>
      </c>
      <c r="BM303" s="126">
        <f t="shared" si="55"/>
        <v>34.9</v>
      </c>
      <c r="BN303" s="126" t="s">
        <v>8785</v>
      </c>
      <c r="BO303" s="126">
        <f>MATCH(BB303,Sheet3!$D$4:$D$8,0)</f>
        <v>2</v>
      </c>
      <c r="BP303" s="126">
        <f>MATCH(BN303,Sheet3!$E$4:$H$4,0)</f>
        <v>4</v>
      </c>
      <c r="BQ303" s="132">
        <f>INDEX(Sheet3!$D$4:$H$8,'NSS + ACT'!BO303,'NSS + ACT'!BP303)</f>
        <v>0.1</v>
      </c>
      <c r="BR303" s="105">
        <f t="shared" si="56"/>
        <v>153244.42229508091</v>
      </c>
      <c r="BS303" s="162">
        <f t="shared" si="57"/>
        <v>0.1</v>
      </c>
      <c r="BT303" s="105">
        <f t="shared" si="58"/>
        <v>137919.98006557283</v>
      </c>
    </row>
    <row r="304" spans="1:72">
      <c r="A304" s="18">
        <f t="shared" si="60"/>
        <v>301</v>
      </c>
      <c r="B304" s="61">
        <v>292202335961</v>
      </c>
      <c r="C304" s="39">
        <v>44625</v>
      </c>
      <c r="D304" s="22" t="s">
        <v>3606</v>
      </c>
      <c r="E304" s="22" t="s">
        <v>3607</v>
      </c>
      <c r="F304" s="110">
        <v>135</v>
      </c>
      <c r="G304" s="23" t="s">
        <v>96</v>
      </c>
      <c r="H304" s="52">
        <v>1053</v>
      </c>
      <c r="I304" s="30"/>
      <c r="J304" s="109">
        <v>142155</v>
      </c>
      <c r="K304" s="23" t="s">
        <v>3601</v>
      </c>
      <c r="L304" s="26">
        <v>7.4999999999999997E-2</v>
      </c>
      <c r="M304" s="40">
        <v>0</v>
      </c>
      <c r="N304" s="62">
        <v>0</v>
      </c>
      <c r="O304" s="52">
        <v>0</v>
      </c>
      <c r="P304" s="26">
        <v>0.1</v>
      </c>
      <c r="Q304" s="52">
        <v>0</v>
      </c>
      <c r="R304" s="63">
        <v>0.18</v>
      </c>
      <c r="S304" s="23" t="s">
        <v>3602</v>
      </c>
      <c r="T304" s="52">
        <v>10661.625</v>
      </c>
      <c r="U304" s="52">
        <v>0</v>
      </c>
      <c r="V304" s="52">
        <v>1066.1625000000001</v>
      </c>
      <c r="W304" s="52">
        <v>27698.901750000001</v>
      </c>
      <c r="X304" s="52">
        <v>39426.689250000003</v>
      </c>
      <c r="Y304" s="23" t="s">
        <v>3561</v>
      </c>
      <c r="Z304" s="23" t="s">
        <v>3608</v>
      </c>
      <c r="AA304" s="23" t="s">
        <v>3609</v>
      </c>
      <c r="AB304" s="33">
        <v>292202335961</v>
      </c>
      <c r="AC304" s="33" t="s">
        <v>3610</v>
      </c>
      <c r="AD304" s="39">
        <v>44625</v>
      </c>
      <c r="AE304" s="39">
        <v>44624</v>
      </c>
      <c r="AF304" s="53" t="e">
        <v>#N/A</v>
      </c>
      <c r="AG304" s="53" t="e">
        <v>#N/A</v>
      </c>
      <c r="AH304" s="39" t="e">
        <v>#N/A</v>
      </c>
      <c r="AI304" s="23" t="s">
        <v>51</v>
      </c>
      <c r="AJ304" s="59"/>
      <c r="AK304" s="59"/>
      <c r="AL304" s="48"/>
      <c r="AM304" s="60"/>
      <c r="AN304" s="33"/>
      <c r="AO304" s="48"/>
      <c r="AP304" s="23">
        <v>2000</v>
      </c>
      <c r="AQ304" s="23" t="s">
        <v>52</v>
      </c>
      <c r="AR304" s="23" t="s">
        <v>3609</v>
      </c>
      <c r="AS304" s="38" t="s">
        <v>53</v>
      </c>
      <c r="AT304" s="23"/>
      <c r="AU304" s="64" t="s">
        <v>3611</v>
      </c>
      <c r="AV304" s="99">
        <v>135</v>
      </c>
      <c r="AW304" s="102">
        <v>142155</v>
      </c>
      <c r="AX304" s="29" t="s">
        <v>701</v>
      </c>
      <c r="AY304" s="29"/>
      <c r="AZ304" s="25" t="s">
        <v>3564</v>
      </c>
      <c r="BA304">
        <f t="shared" si="61"/>
        <v>1014</v>
      </c>
      <c r="BB304" s="115" t="s">
        <v>6983</v>
      </c>
      <c r="BC304" s="105">
        <f t="shared" si="51"/>
        <v>1053</v>
      </c>
      <c r="BD304" s="116">
        <f t="shared" si="52"/>
        <v>44621</v>
      </c>
      <c r="BE304" s="141" t="s">
        <v>8477</v>
      </c>
      <c r="BF304">
        <f>MATCH(BE304,'Cat-4'!$A:$A,0)</f>
        <v>722</v>
      </c>
      <c r="BG304">
        <f>MATCH(BD304,'Cat-4'!$1:$1,0)</f>
        <v>123</v>
      </c>
      <c r="BH304">
        <f>INDEX('Cat-4'!$1:$1048576,'NSS + ACT'!BF304,'NSS + ACT'!BG304)</f>
        <v>122.7</v>
      </c>
      <c r="BI304">
        <f>MATCH($BI$1,'Cat-4'!$1:$1,0)</f>
        <v>153</v>
      </c>
      <c r="BJ304">
        <f>INDEX('Cat-4'!$1:$1048576,'NSS + ACT'!BF304,'NSS + ACT'!BI304)</f>
        <v>130.80000000000001</v>
      </c>
      <c r="BK304" s="126">
        <f t="shared" si="53"/>
        <v>1.0660146699266504</v>
      </c>
      <c r="BL304">
        <f t="shared" si="54"/>
        <v>1019</v>
      </c>
      <c r="BM304" s="126">
        <f t="shared" si="55"/>
        <v>33.966666666666669</v>
      </c>
      <c r="BN304" s="126" t="s">
        <v>8785</v>
      </c>
      <c r="BO304" s="126">
        <f>MATCH(BB304,Sheet3!$D$4:$D$8,0)</f>
        <v>2</v>
      </c>
      <c r="BP304" s="126">
        <f>MATCH(BN304,Sheet3!$E$4:$H$4,0)</f>
        <v>4</v>
      </c>
      <c r="BQ304" s="132">
        <f>INDEX(Sheet3!$D$4:$H$8,'NSS + ACT'!BO304,'NSS + ACT'!BP304)</f>
        <v>0.1</v>
      </c>
      <c r="BR304" s="105">
        <f t="shared" si="56"/>
        <v>151539.31540342298</v>
      </c>
      <c r="BS304" s="162">
        <f t="shared" si="57"/>
        <v>0.1</v>
      </c>
      <c r="BT304" s="105">
        <f t="shared" si="58"/>
        <v>136385.3838630807</v>
      </c>
    </row>
    <row r="305" spans="1:72">
      <c r="A305" s="18">
        <f t="shared" si="60"/>
        <v>302</v>
      </c>
      <c r="B305" s="61">
        <v>291603490673</v>
      </c>
      <c r="C305" s="39">
        <v>42601</v>
      </c>
      <c r="D305" s="22" t="s">
        <v>227</v>
      </c>
      <c r="E305" s="22" t="s">
        <v>2328</v>
      </c>
      <c r="F305" s="110">
        <v>1</v>
      </c>
      <c r="G305" s="23" t="s">
        <v>119</v>
      </c>
      <c r="H305" s="52">
        <v>141717.20000000001</v>
      </c>
      <c r="I305" s="30"/>
      <c r="J305" s="109">
        <v>141717.20000000001</v>
      </c>
      <c r="K305" s="23" t="s">
        <v>2325</v>
      </c>
      <c r="L305" s="26">
        <v>7.4999999999999997E-2</v>
      </c>
      <c r="M305" s="40">
        <v>0</v>
      </c>
      <c r="N305" s="62">
        <v>0</v>
      </c>
      <c r="O305" s="52"/>
      <c r="P305" s="26">
        <v>0.1</v>
      </c>
      <c r="Q305" s="52">
        <v>0</v>
      </c>
      <c r="R305" s="63">
        <v>0.18</v>
      </c>
      <c r="S305" s="23" t="s">
        <v>1434</v>
      </c>
      <c r="T305" s="52">
        <v>10628.79</v>
      </c>
      <c r="U305" s="52">
        <v>0</v>
      </c>
      <c r="V305" s="52">
        <v>1062.8790000000001</v>
      </c>
      <c r="W305" s="52">
        <v>27613.596420000002</v>
      </c>
      <c r="X305" s="52">
        <v>39305.265420000003</v>
      </c>
      <c r="Y305" s="23" t="s">
        <v>2273</v>
      </c>
      <c r="Z305" s="23" t="s">
        <v>2329</v>
      </c>
      <c r="AA305" s="23" t="s">
        <v>2330</v>
      </c>
      <c r="AB305" s="33">
        <v>291603490673</v>
      </c>
      <c r="AC305" s="33" t="s">
        <v>1993</v>
      </c>
      <c r="AD305" s="48">
        <v>42601</v>
      </c>
      <c r="AE305" s="39">
        <v>42576</v>
      </c>
      <c r="AF305" s="53" t="e">
        <v>#N/A</v>
      </c>
      <c r="AG305" s="53" t="e">
        <v>#N/A</v>
      </c>
      <c r="AH305" s="39" t="e">
        <v>#N/A</v>
      </c>
      <c r="AI305" s="23" t="s">
        <v>51</v>
      </c>
      <c r="AJ305" s="54"/>
      <c r="AK305" s="55"/>
      <c r="AL305" s="56"/>
      <c r="AM305" s="57"/>
      <c r="AN305" s="33"/>
      <c r="AO305" s="48"/>
      <c r="AP305" s="23">
        <v>2000</v>
      </c>
      <c r="AQ305" s="23" t="s">
        <v>64</v>
      </c>
      <c r="AR305" s="23" t="s">
        <v>2330</v>
      </c>
      <c r="AS305" s="38" t="s">
        <v>53</v>
      </c>
      <c r="AT305" s="23"/>
      <c r="AU305" s="64">
        <v>623086</v>
      </c>
      <c r="AV305" s="99">
        <v>1</v>
      </c>
      <c r="AW305" s="102">
        <v>141717.20000000001</v>
      </c>
      <c r="AX305" s="29" t="s">
        <v>701</v>
      </c>
      <c r="AY305" s="29"/>
      <c r="AZ305" s="25" t="s">
        <v>2289</v>
      </c>
      <c r="BA305">
        <f t="shared" si="61"/>
        <v>3062</v>
      </c>
      <c r="BB305" s="115" t="s">
        <v>6983</v>
      </c>
      <c r="BC305" s="105">
        <f t="shared" si="51"/>
        <v>141717.20000000001</v>
      </c>
      <c r="BD305" s="116">
        <f t="shared" si="52"/>
        <v>42552</v>
      </c>
      <c r="BE305" s="141" t="s">
        <v>8477</v>
      </c>
      <c r="BF305">
        <f>MATCH(BE305,'Cat-4'!$A:$A,0)</f>
        <v>722</v>
      </c>
      <c r="BG305">
        <f>MATCH(BD305,'Cat-4'!$1:$1,0)</f>
        <v>55</v>
      </c>
      <c r="BH305">
        <f>INDEX('Cat-4'!$1:$1048576,'NSS + ACT'!BF305,'NSS + ACT'!BG305)</f>
        <v>107.8</v>
      </c>
      <c r="BI305">
        <f>MATCH($BI$1,'Cat-4'!$1:$1,0)</f>
        <v>153</v>
      </c>
      <c r="BJ305">
        <f>INDEX('Cat-4'!$1:$1048576,'NSS + ACT'!BF305,'NSS + ACT'!BI305)</f>
        <v>130.80000000000001</v>
      </c>
      <c r="BK305" s="126">
        <f t="shared" si="53"/>
        <v>1.2133580705009277</v>
      </c>
      <c r="BL305">
        <f t="shared" si="54"/>
        <v>3088</v>
      </c>
      <c r="BM305" s="126">
        <f t="shared" si="55"/>
        <v>102.93333333333334</v>
      </c>
      <c r="BN305" s="126" t="s">
        <v>8785</v>
      </c>
      <c r="BO305" s="126">
        <f>MATCH(BB305,Sheet3!$D$4:$D$8,0)</f>
        <v>2</v>
      </c>
      <c r="BP305" s="126">
        <f>MATCH(BN305,Sheet3!$E$4:$H$4,0)</f>
        <v>4</v>
      </c>
      <c r="BQ305" s="132">
        <f>INDEX(Sheet3!$D$4:$H$8,'NSS + ACT'!BO305,'NSS + ACT'!BP305)</f>
        <v>0.1</v>
      </c>
      <c r="BR305" s="105">
        <f t="shared" si="56"/>
        <v>171953.70834879408</v>
      </c>
      <c r="BS305" s="162">
        <f t="shared" si="57"/>
        <v>0.1</v>
      </c>
      <c r="BT305" s="105">
        <f t="shared" si="58"/>
        <v>154758.33751391468</v>
      </c>
    </row>
    <row r="306" spans="1:72">
      <c r="A306" s="18">
        <f t="shared" si="60"/>
        <v>303</v>
      </c>
      <c r="B306" s="33"/>
      <c r="C306" s="39"/>
      <c r="D306" s="22" t="s">
        <v>271</v>
      </c>
      <c r="E306" s="22" t="s">
        <v>6819</v>
      </c>
      <c r="F306" s="113">
        <v>5</v>
      </c>
      <c r="G306" s="23" t="s">
        <v>49</v>
      </c>
      <c r="H306" s="24">
        <v>28228.953999999801</v>
      </c>
      <c r="I306" s="30"/>
      <c r="J306" s="101">
        <v>141144.769999999</v>
      </c>
      <c r="K306" s="23">
        <v>84839000</v>
      </c>
      <c r="L306" s="26">
        <v>7.4999999999999997E-2</v>
      </c>
      <c r="M306" s="23"/>
      <c r="N306" s="49"/>
      <c r="O306" s="38"/>
      <c r="P306" s="26">
        <v>0.1</v>
      </c>
      <c r="Q306" s="38"/>
      <c r="R306" s="26">
        <v>0.18</v>
      </c>
      <c r="S306" s="23" t="s">
        <v>1002</v>
      </c>
      <c r="T306" s="94">
        <v>10585.857749999925</v>
      </c>
      <c r="U306" s="94">
        <v>0</v>
      </c>
      <c r="V306" s="94">
        <v>1058.5857749999925</v>
      </c>
      <c r="W306" s="94">
        <v>27502.058434499806</v>
      </c>
      <c r="X306" s="52">
        <v>39146.501959499721</v>
      </c>
      <c r="Y306" s="23" t="s">
        <v>6636</v>
      </c>
      <c r="Z306" s="23" t="s">
        <v>6820</v>
      </c>
      <c r="AA306" s="23" t="s">
        <v>6820</v>
      </c>
      <c r="AB306" s="33">
        <v>291603875205</v>
      </c>
      <c r="AC306" s="23" t="s">
        <v>3120</v>
      </c>
      <c r="AD306" s="48">
        <v>42602</v>
      </c>
      <c r="AE306" s="39">
        <v>42550</v>
      </c>
      <c r="AF306" s="33" t="e">
        <v>#N/A</v>
      </c>
      <c r="AG306" s="23" t="e">
        <v>#N/A</v>
      </c>
      <c r="AH306" s="39" t="e">
        <v>#N/A</v>
      </c>
      <c r="AI306" s="23" t="s">
        <v>51</v>
      </c>
      <c r="AJ306" s="65"/>
      <c r="AK306" s="57"/>
      <c r="AL306" s="56"/>
      <c r="AM306" s="52"/>
      <c r="AN306" s="23"/>
      <c r="AO306" s="38"/>
      <c r="AP306" s="23">
        <v>2000</v>
      </c>
      <c r="AQ306" s="23" t="s">
        <v>64</v>
      </c>
      <c r="AR306" s="23" t="s">
        <v>6821</v>
      </c>
      <c r="AS306" s="95" t="s">
        <v>53</v>
      </c>
      <c r="AT306" s="23"/>
      <c r="AU306" s="23">
        <v>201610319</v>
      </c>
      <c r="AV306" s="99">
        <v>5</v>
      </c>
      <c r="AW306" s="101">
        <v>141144.769999999</v>
      </c>
      <c r="AX306" s="29" t="s">
        <v>6494</v>
      </c>
      <c r="AY306" s="29"/>
      <c r="AZ306" s="21"/>
      <c r="BA306">
        <f t="shared" si="61"/>
        <v>3088</v>
      </c>
      <c r="BB306" s="115" t="s">
        <v>6983</v>
      </c>
      <c r="BC306" s="105">
        <f t="shared" si="51"/>
        <v>28228.953999999801</v>
      </c>
      <c r="BD306" s="116">
        <f t="shared" si="52"/>
        <v>42522</v>
      </c>
      <c r="BE306" s="141" t="s">
        <v>8477</v>
      </c>
      <c r="BF306">
        <f>MATCH(BE306,'Cat-4'!$A:$A,0)</f>
        <v>722</v>
      </c>
      <c r="BG306">
        <f>MATCH(BD306,'Cat-4'!$1:$1,0)</f>
        <v>54</v>
      </c>
      <c r="BH306">
        <f>INDEX('Cat-4'!$1:$1048576,'NSS + ACT'!BF306,'NSS + ACT'!BG306)</f>
        <v>108</v>
      </c>
      <c r="BI306">
        <f>MATCH($BI$1,'Cat-4'!$1:$1,0)</f>
        <v>153</v>
      </c>
      <c r="BJ306">
        <f>INDEX('Cat-4'!$1:$1048576,'NSS + ACT'!BF306,'NSS + ACT'!BI306)</f>
        <v>130.80000000000001</v>
      </c>
      <c r="BK306" s="126">
        <f t="shared" si="53"/>
        <v>1.2111111111111112</v>
      </c>
      <c r="BL306">
        <f t="shared" si="54"/>
        <v>3118</v>
      </c>
      <c r="BM306" s="126">
        <f t="shared" si="55"/>
        <v>103.93333333333334</v>
      </c>
      <c r="BN306" s="126" t="s">
        <v>8785</v>
      </c>
      <c r="BO306" s="126">
        <f>MATCH(BB306,Sheet3!$D$4:$D$8,0)</f>
        <v>2</v>
      </c>
      <c r="BP306" s="126">
        <f>MATCH(BN306,Sheet3!$E$4:$H$4,0)</f>
        <v>4</v>
      </c>
      <c r="BQ306" s="132">
        <f>INDEX(Sheet3!$D$4:$H$8,'NSS + ACT'!BO306,'NSS + ACT'!BP306)</f>
        <v>0.1</v>
      </c>
      <c r="BR306" s="105">
        <f t="shared" si="56"/>
        <v>170941.99922222103</v>
      </c>
      <c r="BS306" s="162">
        <f t="shared" si="57"/>
        <v>0.1</v>
      </c>
      <c r="BT306" s="105">
        <f t="shared" si="58"/>
        <v>153847.79929999894</v>
      </c>
    </row>
    <row r="307" spans="1:72">
      <c r="A307" s="18">
        <f t="shared" si="60"/>
        <v>304</v>
      </c>
      <c r="B307" s="61">
        <v>171602006796</v>
      </c>
      <c r="C307" s="39">
        <v>42605</v>
      </c>
      <c r="D307" s="22" t="s">
        <v>257</v>
      </c>
      <c r="E307" s="22" t="s">
        <v>2864</v>
      </c>
      <c r="F307" s="110">
        <v>21</v>
      </c>
      <c r="G307" s="23" t="s">
        <v>119</v>
      </c>
      <c r="H307" s="52">
        <v>6716.5</v>
      </c>
      <c r="I307" s="30"/>
      <c r="J307" s="109">
        <v>141046.5</v>
      </c>
      <c r="K307" s="23">
        <v>85389000</v>
      </c>
      <c r="L307" s="26">
        <v>7.4999999999999997E-2</v>
      </c>
      <c r="M307" s="40">
        <v>0</v>
      </c>
      <c r="N307" s="62">
        <v>0</v>
      </c>
      <c r="O307" s="52">
        <v>0</v>
      </c>
      <c r="P307" s="26">
        <v>0.1</v>
      </c>
      <c r="Q307" s="52">
        <v>0</v>
      </c>
      <c r="R307" s="63">
        <v>0.18</v>
      </c>
      <c r="S307" s="23" t="s">
        <v>947</v>
      </c>
      <c r="T307" s="52">
        <v>10578.487499999999</v>
      </c>
      <c r="U307" s="52">
        <v>0</v>
      </c>
      <c r="V307" s="52">
        <v>1057.8487499999999</v>
      </c>
      <c r="W307" s="52">
        <v>27482.910524999999</v>
      </c>
      <c r="X307" s="52">
        <v>39119.246775</v>
      </c>
      <c r="Y307" s="23" t="s">
        <v>2778</v>
      </c>
      <c r="Z307" s="23" t="s">
        <v>2865</v>
      </c>
      <c r="AA307" s="23" t="s">
        <v>2866</v>
      </c>
      <c r="AB307" s="33" t="e">
        <v>#N/A</v>
      </c>
      <c r="AC307" s="33" t="e">
        <v>#N/A</v>
      </c>
      <c r="AD307" s="48" t="e">
        <v>#N/A</v>
      </c>
      <c r="AE307" s="39">
        <v>42585</v>
      </c>
      <c r="AF307" s="53">
        <v>171602006796</v>
      </c>
      <c r="AG307" s="53" t="s">
        <v>2701</v>
      </c>
      <c r="AH307" s="39">
        <v>42605</v>
      </c>
      <c r="AI307" s="23" t="s">
        <v>385</v>
      </c>
      <c r="AJ307" s="54"/>
      <c r="AK307" s="55"/>
      <c r="AL307" s="56"/>
      <c r="AM307" s="57"/>
      <c r="AN307" s="33"/>
      <c r="AO307" s="48"/>
      <c r="AP307" s="23">
        <v>2000</v>
      </c>
      <c r="AQ307" s="23" t="s">
        <v>64</v>
      </c>
      <c r="AR307" s="23" t="s">
        <v>2866</v>
      </c>
      <c r="AS307" s="38" t="s">
        <v>53</v>
      </c>
      <c r="AT307" s="23" t="s">
        <v>522</v>
      </c>
      <c r="AU307" s="64">
        <v>2016600102</v>
      </c>
      <c r="AV307" s="99">
        <v>21</v>
      </c>
      <c r="AW307" s="102">
        <v>141046.5</v>
      </c>
      <c r="AX307" s="29" t="s">
        <v>701</v>
      </c>
      <c r="AY307" s="29"/>
      <c r="AZ307" s="25">
        <v>1</v>
      </c>
      <c r="BA307">
        <f t="shared" si="61"/>
        <v>3053</v>
      </c>
      <c r="BB307" s="115" t="s">
        <v>6987</v>
      </c>
      <c r="BC307" s="105">
        <f t="shared" si="51"/>
        <v>6716.5</v>
      </c>
      <c r="BD307" s="116">
        <f t="shared" si="52"/>
        <v>42583</v>
      </c>
      <c r="BE307" s="141" t="s">
        <v>8366</v>
      </c>
      <c r="BF307">
        <f>MATCH(BE307,'Cat-4'!$A:$A,0)</f>
        <v>666</v>
      </c>
      <c r="BG307">
        <f>MATCH(BD307,'Cat-4'!$1:$1,0)</f>
        <v>56</v>
      </c>
      <c r="BH307">
        <f>INDEX('Cat-4'!$1:$1048576,'NSS + ACT'!BF307,'NSS + ACT'!BG307)</f>
        <v>108</v>
      </c>
      <c r="BI307">
        <f>MATCH($BI$1,'Cat-4'!$1:$1,0)</f>
        <v>153</v>
      </c>
      <c r="BJ307">
        <f>INDEX('Cat-4'!$1:$1048576,'NSS + ACT'!BF307,'NSS + ACT'!BI307)</f>
        <v>133.4</v>
      </c>
      <c r="BK307" s="126">
        <f t="shared" si="53"/>
        <v>1.2351851851851852</v>
      </c>
      <c r="BL307">
        <f t="shared" si="54"/>
        <v>3057</v>
      </c>
      <c r="BM307" s="126">
        <f t="shared" si="55"/>
        <v>101.9</v>
      </c>
      <c r="BN307" s="126" t="s">
        <v>8785</v>
      </c>
      <c r="BO307" s="126">
        <f>MATCH(BB307,Sheet3!$D$4:$D$8,0)</f>
        <v>4</v>
      </c>
      <c r="BP307" s="126">
        <f>MATCH(BN307,Sheet3!$E$4:$H$4,0)</f>
        <v>4</v>
      </c>
      <c r="BQ307" s="132">
        <f>INDEX(Sheet3!$D$4:$H$8,'NSS + ACT'!BO307,'NSS + ACT'!BP307)</f>
        <v>0.2</v>
      </c>
      <c r="BR307" s="105">
        <f t="shared" si="56"/>
        <v>174218.54722222223</v>
      </c>
      <c r="BS307" s="162">
        <f t="shared" si="57"/>
        <v>0.2</v>
      </c>
      <c r="BT307" s="105">
        <f t="shared" si="58"/>
        <v>139374.83777777778</v>
      </c>
    </row>
    <row r="308" spans="1:72">
      <c r="A308" s="18">
        <f t="shared" si="60"/>
        <v>305</v>
      </c>
      <c r="B308" s="19">
        <v>171802669975</v>
      </c>
      <c r="C308" s="31"/>
      <c r="D308" s="21" t="s">
        <v>440</v>
      </c>
      <c r="E308" s="22" t="s">
        <v>485</v>
      </c>
      <c r="F308" s="107">
        <v>2</v>
      </c>
      <c r="G308" s="23" t="s">
        <v>49</v>
      </c>
      <c r="H308" s="24">
        <v>88913.83</v>
      </c>
      <c r="I308" s="24"/>
      <c r="J308" s="100">
        <v>177827.66</v>
      </c>
      <c r="K308" s="23">
        <v>84834000</v>
      </c>
      <c r="L308" s="26">
        <v>7.4999999999999997E-2</v>
      </c>
      <c r="M308" s="21"/>
      <c r="N308" s="27"/>
      <c r="O308" s="21"/>
      <c r="P308" s="28">
        <v>0.1</v>
      </c>
      <c r="Q308" s="21"/>
      <c r="R308" s="26">
        <v>0.18</v>
      </c>
      <c r="S308" s="29" t="s">
        <v>50</v>
      </c>
      <c r="T308" s="30">
        <v>13337.074500000001</v>
      </c>
      <c r="U308" s="30"/>
      <c r="V308" s="30">
        <v>1333.7074500000001</v>
      </c>
      <c r="W308" s="30">
        <v>34649.719551000002</v>
      </c>
      <c r="X308" s="30">
        <v>49320.501501000006</v>
      </c>
      <c r="Y308" s="29" t="s">
        <v>441</v>
      </c>
      <c r="Z308" s="29" t="s">
        <v>486</v>
      </c>
      <c r="AA308" s="29" t="s">
        <v>487</v>
      </c>
      <c r="AB308" s="19" t="e">
        <v>#N/A</v>
      </c>
      <c r="AC308" s="29" t="e">
        <v>#N/A</v>
      </c>
      <c r="AD308" s="31" t="e">
        <v>#N/A</v>
      </c>
      <c r="AE308" s="31">
        <v>43374</v>
      </c>
      <c r="AF308" s="19">
        <v>171802669975</v>
      </c>
      <c r="AG308" s="29" t="s">
        <v>444</v>
      </c>
      <c r="AH308" s="31">
        <v>43385</v>
      </c>
      <c r="AI308" s="29" t="s">
        <v>385</v>
      </c>
      <c r="AJ308" s="46"/>
      <c r="AK308" s="30"/>
      <c r="AL308" s="47"/>
      <c r="AM308" s="46"/>
      <c r="AN308" s="29"/>
      <c r="AO308" s="31"/>
      <c r="AP308" s="19">
        <v>2000</v>
      </c>
      <c r="AQ308" s="29" t="s">
        <v>52</v>
      </c>
      <c r="AR308" s="29" t="s">
        <v>487</v>
      </c>
      <c r="AS308" s="29" t="s">
        <v>53</v>
      </c>
      <c r="AT308" s="29" t="s">
        <v>54</v>
      </c>
      <c r="AU308" s="29">
        <v>30175312</v>
      </c>
      <c r="AV308" s="99">
        <v>2</v>
      </c>
      <c r="AW308" s="99">
        <v>139848.42000000001</v>
      </c>
      <c r="AX308" s="29" t="s">
        <v>387</v>
      </c>
      <c r="AY308" s="29" t="s">
        <v>691</v>
      </c>
      <c r="AZ308" s="21"/>
      <c r="BA308">
        <f t="shared" si="61"/>
        <v>2264</v>
      </c>
      <c r="BB308" s="115" t="s">
        <v>6983</v>
      </c>
      <c r="BC308" s="105">
        <f t="shared" si="51"/>
        <v>69924.210000000006</v>
      </c>
      <c r="BD308" s="116">
        <f t="shared" si="52"/>
        <v>43374</v>
      </c>
      <c r="BE308" s="141" t="s">
        <v>8477</v>
      </c>
      <c r="BF308">
        <f>MATCH(BE308,'Cat-4'!$A:$A,0)</f>
        <v>722</v>
      </c>
      <c r="BG308">
        <f>MATCH(BD308,'Cat-4'!$1:$1,0)</f>
        <v>82</v>
      </c>
      <c r="BH308">
        <f>INDEX('Cat-4'!$1:$1048576,'NSS + ACT'!BF308,'NSS + ACT'!BG308)</f>
        <v>111.5</v>
      </c>
      <c r="BI308">
        <f>MATCH($BI$1,'Cat-4'!$1:$1,0)</f>
        <v>153</v>
      </c>
      <c r="BJ308">
        <f>INDEX('Cat-4'!$1:$1048576,'NSS + ACT'!BF308,'NSS + ACT'!BI308)</f>
        <v>130.80000000000001</v>
      </c>
      <c r="BK308" s="126">
        <f t="shared" si="53"/>
        <v>1.1730941704035875</v>
      </c>
      <c r="BL308">
        <f t="shared" si="54"/>
        <v>2266</v>
      </c>
      <c r="BM308" s="126">
        <f t="shared" si="55"/>
        <v>75.533333333333331</v>
      </c>
      <c r="BN308" s="126" t="s">
        <v>8785</v>
      </c>
      <c r="BO308" s="126">
        <f>MATCH(BB308,Sheet3!$D$4:$D$8,0)</f>
        <v>2</v>
      </c>
      <c r="BP308" s="126">
        <f>MATCH(BN308,Sheet3!$E$4:$H$4,0)</f>
        <v>4</v>
      </c>
      <c r="BQ308" s="132">
        <f>INDEX(Sheet3!$D$4:$H$8,'NSS + ACT'!BO308,'NSS + ACT'!BP308)</f>
        <v>0.1</v>
      </c>
      <c r="BR308" s="105">
        <f t="shared" si="56"/>
        <v>164055.36624215249</v>
      </c>
      <c r="BS308" s="162">
        <f t="shared" si="57"/>
        <v>0.1</v>
      </c>
      <c r="BT308" s="105">
        <f t="shared" si="58"/>
        <v>147649.82961793724</v>
      </c>
    </row>
    <row r="309" spans="1:72">
      <c r="A309" s="18">
        <f t="shared" si="60"/>
        <v>306</v>
      </c>
      <c r="B309" s="61">
        <v>292008114860</v>
      </c>
      <c r="C309" s="39">
        <v>44120</v>
      </c>
      <c r="D309" s="22" t="s">
        <v>133</v>
      </c>
      <c r="E309" s="22" t="s">
        <v>3167</v>
      </c>
      <c r="F309" s="110">
        <v>13</v>
      </c>
      <c r="G309" s="23" t="s">
        <v>119</v>
      </c>
      <c r="H309" s="52">
        <v>10752.854615384538</v>
      </c>
      <c r="I309" s="30"/>
      <c r="J309" s="109">
        <v>139787.109999999</v>
      </c>
      <c r="K309" s="23">
        <v>84139120</v>
      </c>
      <c r="L309" s="26">
        <v>7.4999999999999997E-2</v>
      </c>
      <c r="M309" s="40">
        <v>0</v>
      </c>
      <c r="N309" s="62">
        <v>0</v>
      </c>
      <c r="O309" s="52">
        <v>0</v>
      </c>
      <c r="P309" s="26">
        <v>0.1</v>
      </c>
      <c r="Q309" s="52">
        <v>0</v>
      </c>
      <c r="R309" s="63">
        <v>0.18</v>
      </c>
      <c r="S309" s="23" t="s">
        <v>2931</v>
      </c>
      <c r="T309" s="52">
        <v>10484.033249999924</v>
      </c>
      <c r="U309" s="52">
        <v>0</v>
      </c>
      <c r="V309" s="52">
        <v>1048.4033249999925</v>
      </c>
      <c r="W309" s="52">
        <v>27237.518383499802</v>
      </c>
      <c r="X309" s="52">
        <v>38769.954958499715</v>
      </c>
      <c r="Y309" s="23" t="s">
        <v>2991</v>
      </c>
      <c r="Z309" s="23" t="s">
        <v>3168</v>
      </c>
      <c r="AA309" s="23" t="s">
        <v>291</v>
      </c>
      <c r="AB309" s="33">
        <v>292008114860</v>
      </c>
      <c r="AC309" s="33" t="s">
        <v>2979</v>
      </c>
      <c r="AD309" s="48">
        <v>44120</v>
      </c>
      <c r="AE309" s="39">
        <v>44068</v>
      </c>
      <c r="AF309" s="53" t="e">
        <v>#N/A</v>
      </c>
      <c r="AG309" s="53" t="e">
        <v>#N/A</v>
      </c>
      <c r="AH309" s="39" t="e">
        <v>#N/A</v>
      </c>
      <c r="AI309" s="23" t="s">
        <v>51</v>
      </c>
      <c r="AJ309" s="54"/>
      <c r="AK309" s="55"/>
      <c r="AL309" s="56"/>
      <c r="AM309" s="57"/>
      <c r="AN309" s="33"/>
      <c r="AO309" s="48"/>
      <c r="AP309" s="23">
        <v>2000</v>
      </c>
      <c r="AQ309" s="23" t="s">
        <v>52</v>
      </c>
      <c r="AR309" s="23" t="s">
        <v>291</v>
      </c>
      <c r="AS309" s="38" t="s">
        <v>53</v>
      </c>
      <c r="AT309" s="23" t="s">
        <v>522</v>
      </c>
      <c r="AU309" s="64">
        <v>7199962282</v>
      </c>
      <c r="AV309" s="99">
        <v>13</v>
      </c>
      <c r="AW309" s="102">
        <v>139787.109999999</v>
      </c>
      <c r="AX309" s="29" t="s">
        <v>701</v>
      </c>
      <c r="AY309" s="29"/>
      <c r="AZ309" s="25" t="s">
        <v>2995</v>
      </c>
      <c r="BA309">
        <f t="shared" si="61"/>
        <v>1570</v>
      </c>
      <c r="BB309" s="115" t="s">
        <v>6983</v>
      </c>
      <c r="BC309" s="105">
        <f t="shared" si="51"/>
        <v>10752.854615384538</v>
      </c>
      <c r="BD309" s="116">
        <f t="shared" si="52"/>
        <v>44044</v>
      </c>
      <c r="BE309" s="141" t="s">
        <v>8477</v>
      </c>
      <c r="BF309">
        <f>MATCH(BE309,'Cat-4'!$A:$A,0)</f>
        <v>722</v>
      </c>
      <c r="BG309">
        <f>MATCH(BD309,'Cat-4'!$1:$1,0)</f>
        <v>104</v>
      </c>
      <c r="BH309">
        <f>INDEX('Cat-4'!$1:$1048576,'NSS + ACT'!BF309,'NSS + ACT'!BG309)</f>
        <v>113.6</v>
      </c>
      <c r="BI309">
        <f>MATCH($BI$1,'Cat-4'!$1:$1,0)</f>
        <v>153</v>
      </c>
      <c r="BJ309">
        <f>INDEX('Cat-4'!$1:$1048576,'NSS + ACT'!BF309,'NSS + ACT'!BI309)</f>
        <v>130.80000000000001</v>
      </c>
      <c r="BK309" s="126">
        <f t="shared" si="53"/>
        <v>1.1514084507042255</v>
      </c>
      <c r="BL309">
        <f t="shared" si="54"/>
        <v>1596</v>
      </c>
      <c r="BM309" s="126">
        <f t="shared" si="55"/>
        <v>53.2</v>
      </c>
      <c r="BN309" s="126" t="s">
        <v>8785</v>
      </c>
      <c r="BO309" s="126">
        <f>MATCH(BB309,Sheet3!$D$4:$D$8,0)</f>
        <v>2</v>
      </c>
      <c r="BP309" s="126">
        <f>MATCH(BN309,Sheet3!$E$4:$H$4,0)</f>
        <v>4</v>
      </c>
      <c r="BQ309" s="132">
        <f>INDEX(Sheet3!$D$4:$H$8,'NSS + ACT'!BO309,'NSS + ACT'!BP309)</f>
        <v>0.1</v>
      </c>
      <c r="BR309" s="105">
        <f t="shared" si="56"/>
        <v>160952.05975351998</v>
      </c>
      <c r="BS309" s="162">
        <f t="shared" si="57"/>
        <v>0.1</v>
      </c>
      <c r="BT309" s="105">
        <f t="shared" si="58"/>
        <v>144856.85377816798</v>
      </c>
    </row>
    <row r="310" spans="1:72">
      <c r="A310" s="18">
        <f t="shared" si="60"/>
        <v>307</v>
      </c>
      <c r="B310" s="61">
        <v>292008114860</v>
      </c>
      <c r="C310" s="39">
        <v>44120</v>
      </c>
      <c r="D310" s="22" t="s">
        <v>133</v>
      </c>
      <c r="E310" s="22" t="s">
        <v>3169</v>
      </c>
      <c r="F310" s="110">
        <v>13</v>
      </c>
      <c r="G310" s="23" t="s">
        <v>119</v>
      </c>
      <c r="H310" s="52">
        <v>10752.854615384538</v>
      </c>
      <c r="I310" s="30"/>
      <c r="J310" s="109">
        <v>139787.109999999</v>
      </c>
      <c r="K310" s="23">
        <v>84139120</v>
      </c>
      <c r="L310" s="26">
        <v>7.4999999999999997E-2</v>
      </c>
      <c r="M310" s="40">
        <v>0</v>
      </c>
      <c r="N310" s="62">
        <v>0</v>
      </c>
      <c r="O310" s="52">
        <v>0</v>
      </c>
      <c r="P310" s="26">
        <v>0.1</v>
      </c>
      <c r="Q310" s="52">
        <v>0</v>
      </c>
      <c r="R310" s="63">
        <v>0.18</v>
      </c>
      <c r="S310" s="23" t="s">
        <v>2931</v>
      </c>
      <c r="T310" s="52">
        <v>10484.033249999924</v>
      </c>
      <c r="U310" s="52">
        <v>0</v>
      </c>
      <c r="V310" s="52">
        <v>1048.4033249999925</v>
      </c>
      <c r="W310" s="52">
        <v>27237.518383499802</v>
      </c>
      <c r="X310" s="52">
        <v>38769.954958499715</v>
      </c>
      <c r="Y310" s="23" t="s">
        <v>2991</v>
      </c>
      <c r="Z310" s="23" t="s">
        <v>3170</v>
      </c>
      <c r="AA310" s="23" t="s">
        <v>292</v>
      </c>
      <c r="AB310" s="33">
        <v>292008114860</v>
      </c>
      <c r="AC310" s="33" t="s">
        <v>2979</v>
      </c>
      <c r="AD310" s="48">
        <v>44120</v>
      </c>
      <c r="AE310" s="39">
        <v>44068</v>
      </c>
      <c r="AF310" s="53" t="e">
        <v>#N/A</v>
      </c>
      <c r="AG310" s="53" t="e">
        <v>#N/A</v>
      </c>
      <c r="AH310" s="39" t="e">
        <v>#N/A</v>
      </c>
      <c r="AI310" s="23" t="s">
        <v>51</v>
      </c>
      <c r="AJ310" s="54"/>
      <c r="AK310" s="55"/>
      <c r="AL310" s="56"/>
      <c r="AM310" s="57"/>
      <c r="AN310" s="33"/>
      <c r="AO310" s="48"/>
      <c r="AP310" s="23">
        <v>2000</v>
      </c>
      <c r="AQ310" s="23" t="s">
        <v>52</v>
      </c>
      <c r="AR310" s="23" t="s">
        <v>292</v>
      </c>
      <c r="AS310" s="38" t="s">
        <v>53</v>
      </c>
      <c r="AT310" s="23" t="s">
        <v>522</v>
      </c>
      <c r="AU310" s="64">
        <v>7199962282</v>
      </c>
      <c r="AV310" s="99">
        <v>13</v>
      </c>
      <c r="AW310" s="102">
        <v>139787.109999999</v>
      </c>
      <c r="AX310" s="29" t="s">
        <v>701</v>
      </c>
      <c r="AY310" s="29"/>
      <c r="AZ310" s="25" t="s">
        <v>2995</v>
      </c>
      <c r="BA310">
        <f t="shared" si="61"/>
        <v>1570</v>
      </c>
      <c r="BB310" s="115" t="s">
        <v>6983</v>
      </c>
      <c r="BC310" s="105">
        <f t="shared" si="51"/>
        <v>10752.854615384538</v>
      </c>
      <c r="BD310" s="116">
        <f t="shared" si="52"/>
        <v>44044</v>
      </c>
      <c r="BE310" s="141" t="s">
        <v>8477</v>
      </c>
      <c r="BF310">
        <f>MATCH(BE310,'Cat-4'!$A:$A,0)</f>
        <v>722</v>
      </c>
      <c r="BG310">
        <f>MATCH(BD310,'Cat-4'!$1:$1,0)</f>
        <v>104</v>
      </c>
      <c r="BH310">
        <f>INDEX('Cat-4'!$1:$1048576,'NSS + ACT'!BF310,'NSS + ACT'!BG310)</f>
        <v>113.6</v>
      </c>
      <c r="BI310">
        <f>MATCH($BI$1,'Cat-4'!$1:$1,0)</f>
        <v>153</v>
      </c>
      <c r="BJ310">
        <f>INDEX('Cat-4'!$1:$1048576,'NSS + ACT'!BF310,'NSS + ACT'!BI310)</f>
        <v>130.80000000000001</v>
      </c>
      <c r="BK310" s="126">
        <f t="shared" si="53"/>
        <v>1.1514084507042255</v>
      </c>
      <c r="BL310">
        <f t="shared" si="54"/>
        <v>1596</v>
      </c>
      <c r="BM310" s="126">
        <f t="shared" si="55"/>
        <v>53.2</v>
      </c>
      <c r="BN310" s="126" t="s">
        <v>8785</v>
      </c>
      <c r="BO310" s="126">
        <f>MATCH(BB310,Sheet3!$D$4:$D$8,0)</f>
        <v>2</v>
      </c>
      <c r="BP310" s="126">
        <f>MATCH(BN310,Sheet3!$E$4:$H$4,0)</f>
        <v>4</v>
      </c>
      <c r="BQ310" s="132">
        <f>INDEX(Sheet3!$D$4:$H$8,'NSS + ACT'!BO310,'NSS + ACT'!BP310)</f>
        <v>0.1</v>
      </c>
      <c r="BR310" s="105">
        <f t="shared" si="56"/>
        <v>160952.05975351998</v>
      </c>
      <c r="BS310" s="162">
        <f t="shared" si="57"/>
        <v>0.1</v>
      </c>
      <c r="BT310" s="105">
        <f t="shared" si="58"/>
        <v>144856.85377816798</v>
      </c>
    </row>
    <row r="311" spans="1:72">
      <c r="A311" s="18">
        <f t="shared" si="60"/>
        <v>308</v>
      </c>
      <c r="B311" s="61">
        <v>171801082633</v>
      </c>
      <c r="C311" s="39">
        <v>43217</v>
      </c>
      <c r="D311" s="22" t="s">
        <v>636</v>
      </c>
      <c r="E311" s="22" t="s">
        <v>1072</v>
      </c>
      <c r="F311" s="110">
        <v>3</v>
      </c>
      <c r="G311" s="23" t="s">
        <v>49</v>
      </c>
      <c r="H311" s="52">
        <v>45732.369999999668</v>
      </c>
      <c r="I311" s="30"/>
      <c r="J311" s="109">
        <v>137197.109999999</v>
      </c>
      <c r="K311" s="23" t="s">
        <v>987</v>
      </c>
      <c r="L311" s="26">
        <v>0.15</v>
      </c>
      <c r="M311" s="40">
        <v>0</v>
      </c>
      <c r="N311" s="62">
        <v>0</v>
      </c>
      <c r="O311" s="52">
        <v>0</v>
      </c>
      <c r="P311" s="26">
        <v>0.1</v>
      </c>
      <c r="Q311" s="52">
        <v>0</v>
      </c>
      <c r="R311" s="63">
        <v>0.18</v>
      </c>
      <c r="S311" s="23" t="s">
        <v>969</v>
      </c>
      <c r="T311" s="52">
        <v>20579.566499999848</v>
      </c>
      <c r="U311" s="52">
        <v>0</v>
      </c>
      <c r="V311" s="52">
        <v>2057.9566499999851</v>
      </c>
      <c r="W311" s="52">
        <v>28770.233966999785</v>
      </c>
      <c r="X311" s="52">
        <v>51407.757116999623</v>
      </c>
      <c r="Y311" s="23" t="s">
        <v>850</v>
      </c>
      <c r="Z311" s="23" t="s">
        <v>1073</v>
      </c>
      <c r="AA311" s="23" t="s">
        <v>1074</v>
      </c>
      <c r="AB311" s="33" t="e">
        <v>#N/A</v>
      </c>
      <c r="AC311" s="33" t="e">
        <v>#N/A</v>
      </c>
      <c r="AD311" s="48" t="e">
        <v>#N/A</v>
      </c>
      <c r="AE311" s="39" t="e">
        <v>#N/A</v>
      </c>
      <c r="AF311" s="53">
        <v>171801082633</v>
      </c>
      <c r="AG311" s="53" t="s">
        <v>990</v>
      </c>
      <c r="AH311" s="39">
        <v>43217</v>
      </c>
      <c r="AI311" s="23" t="s">
        <v>385</v>
      </c>
      <c r="AJ311" s="54"/>
      <c r="AK311" s="55"/>
      <c r="AL311" s="56"/>
      <c r="AM311" s="57"/>
      <c r="AN311" s="33"/>
      <c r="AO311" s="48"/>
      <c r="AP311" s="23">
        <v>2000</v>
      </c>
      <c r="AQ311" s="23" t="s">
        <v>64</v>
      </c>
      <c r="AR311" s="23" t="s">
        <v>1074</v>
      </c>
      <c r="AS311" s="38" t="s">
        <v>53</v>
      </c>
      <c r="AT311" s="23" t="s">
        <v>522</v>
      </c>
      <c r="AU311" s="64">
        <v>7068019</v>
      </c>
      <c r="AV311" s="99">
        <v>3</v>
      </c>
      <c r="AW311" s="102">
        <v>137197.109999999</v>
      </c>
      <c r="AX311" s="29" t="s">
        <v>701</v>
      </c>
      <c r="AY311" s="29"/>
      <c r="AZ311" s="25" t="s">
        <v>863</v>
      </c>
      <c r="BB311" s="115" t="s">
        <v>6987</v>
      </c>
      <c r="BC311" s="105">
        <f t="shared" si="51"/>
        <v>45732.369999999668</v>
      </c>
      <c r="BD311" s="116">
        <v>43709</v>
      </c>
      <c r="BE311" s="141" t="s">
        <v>8366</v>
      </c>
      <c r="BF311">
        <f>MATCH(BE311,'Cat-4'!$A:$A,0)</f>
        <v>666</v>
      </c>
      <c r="BG311">
        <f>MATCH(BD311,'Cat-4'!$1:$1,0)</f>
        <v>93</v>
      </c>
      <c r="BH311">
        <f>INDEX('Cat-4'!$1:$1048576,'NSS + ACT'!BF311,'NSS + ACT'!BG311)</f>
        <v>110.5</v>
      </c>
      <c r="BI311">
        <f>MATCH($BI$1,'Cat-4'!$1:$1,0)</f>
        <v>153</v>
      </c>
      <c r="BJ311">
        <f>INDEX('Cat-4'!$1:$1048576,'NSS + ACT'!BF311,'NSS + ACT'!BI311)</f>
        <v>133.4</v>
      </c>
      <c r="BK311" s="126">
        <f t="shared" si="53"/>
        <v>1.207239819004525</v>
      </c>
      <c r="BL311">
        <f t="shared" si="54"/>
        <v>1931</v>
      </c>
      <c r="BM311" s="126">
        <f t="shared" si="55"/>
        <v>64.36666666666666</v>
      </c>
      <c r="BN311" s="126" t="s">
        <v>8785</v>
      </c>
      <c r="BO311" s="126">
        <f>MATCH(BB311,Sheet3!$D$4:$D$8,0)</f>
        <v>4</v>
      </c>
      <c r="BP311" s="126">
        <f>MATCH(BN311,Sheet3!$E$4:$H$4,0)</f>
        <v>4</v>
      </c>
      <c r="BQ311" s="132">
        <f>INDEX(Sheet3!$D$4:$H$8,'NSS + ACT'!BO311,'NSS + ACT'!BP311)</f>
        <v>0.2</v>
      </c>
      <c r="BR311" s="105">
        <f t="shared" si="56"/>
        <v>165629.81424434271</v>
      </c>
      <c r="BS311" s="162">
        <f t="shared" si="57"/>
        <v>0.2</v>
      </c>
      <c r="BT311" s="105">
        <f t="shared" si="58"/>
        <v>132503.85139547416</v>
      </c>
    </row>
    <row r="312" spans="1:72">
      <c r="A312" s="18">
        <f t="shared" si="60"/>
        <v>309</v>
      </c>
      <c r="B312" s="33">
        <v>172103028031</v>
      </c>
      <c r="C312" s="39">
        <v>44513</v>
      </c>
      <c r="D312" s="22" t="s">
        <v>379</v>
      </c>
      <c r="E312" s="22" t="s">
        <v>4782</v>
      </c>
      <c r="F312" s="110">
        <v>4</v>
      </c>
      <c r="G312" s="23" t="s">
        <v>49</v>
      </c>
      <c r="H312" s="58">
        <v>34178.837500000001</v>
      </c>
      <c r="I312" s="30"/>
      <c r="J312" s="101">
        <v>136715.35</v>
      </c>
      <c r="K312" s="33">
        <v>84779000</v>
      </c>
      <c r="L312" s="26">
        <v>7.4999999999999997E-2</v>
      </c>
      <c r="M312" s="40">
        <v>0</v>
      </c>
      <c r="N312" s="40">
        <v>0</v>
      </c>
      <c r="O312" s="35">
        <v>0</v>
      </c>
      <c r="P312" s="63">
        <v>0.1</v>
      </c>
      <c r="Q312" s="52">
        <v>0</v>
      </c>
      <c r="R312" s="63">
        <v>0.18</v>
      </c>
      <c r="S312" s="23" t="s">
        <v>722</v>
      </c>
      <c r="T312" s="52">
        <v>10253.651250000001</v>
      </c>
      <c r="U312" s="52">
        <v>0</v>
      </c>
      <c r="V312" s="52">
        <v>1025.365125</v>
      </c>
      <c r="W312" s="52">
        <v>26638.985947500001</v>
      </c>
      <c r="X312" s="52">
        <v>37918.002322500004</v>
      </c>
      <c r="Y312" s="23" t="s">
        <v>4766</v>
      </c>
      <c r="Z312" s="23" t="s">
        <v>4783</v>
      </c>
      <c r="AA312" s="23" t="s">
        <v>4784</v>
      </c>
      <c r="AB312" s="33" t="e">
        <v>#N/A</v>
      </c>
      <c r="AC312" s="33" t="e">
        <v>#N/A</v>
      </c>
      <c r="AD312" s="48" t="e">
        <v>#N/A</v>
      </c>
      <c r="AE312" s="39">
        <v>44483</v>
      </c>
      <c r="AF312" s="53">
        <v>172103028031</v>
      </c>
      <c r="AG312" s="53" t="s">
        <v>384</v>
      </c>
      <c r="AH312" s="39">
        <v>44513</v>
      </c>
      <c r="AI312" s="23" t="s">
        <v>385</v>
      </c>
      <c r="AJ312" s="54"/>
      <c r="AK312" s="55"/>
      <c r="AL312" s="56"/>
      <c r="AM312" s="57"/>
      <c r="AN312" s="33"/>
      <c r="AO312" s="48"/>
      <c r="AP312" s="23">
        <v>2000</v>
      </c>
      <c r="AQ312" s="23" t="s">
        <v>52</v>
      </c>
      <c r="AR312" s="23" t="s">
        <v>4784</v>
      </c>
      <c r="AS312" s="38" t="s">
        <v>53</v>
      </c>
      <c r="AT312" s="23"/>
      <c r="AU312" s="23" t="s">
        <v>730</v>
      </c>
      <c r="AV312" s="99">
        <v>4</v>
      </c>
      <c r="AW312" s="101">
        <v>136715.35</v>
      </c>
      <c r="AX312" s="29" t="s">
        <v>4770</v>
      </c>
      <c r="AY312" s="29"/>
      <c r="AZ312" s="30"/>
      <c r="BA312">
        <f>$BA$2-AE312</f>
        <v>1155</v>
      </c>
      <c r="BB312" s="115" t="s">
        <v>6983</v>
      </c>
      <c r="BC312" s="105">
        <f t="shared" si="51"/>
        <v>34178.837500000001</v>
      </c>
      <c r="BD312" s="116">
        <f t="shared" si="52"/>
        <v>44470</v>
      </c>
      <c r="BE312" s="141" t="s">
        <v>8477</v>
      </c>
      <c r="BF312">
        <f>MATCH(BE312,'Cat-4'!$A:$A,0)</f>
        <v>722</v>
      </c>
      <c r="BG312">
        <f>MATCH(BD312,'Cat-4'!$1:$1,0)</f>
        <v>118</v>
      </c>
      <c r="BH312">
        <f>INDEX('Cat-4'!$1:$1048576,'NSS + ACT'!BF312,'NSS + ACT'!BG312)</f>
        <v>120.4</v>
      </c>
      <c r="BI312">
        <f>MATCH($BI$1,'Cat-4'!$1:$1,0)</f>
        <v>153</v>
      </c>
      <c r="BJ312">
        <f>INDEX('Cat-4'!$1:$1048576,'NSS + ACT'!BF312,'NSS + ACT'!BI312)</f>
        <v>130.80000000000001</v>
      </c>
      <c r="BK312" s="126">
        <f t="shared" si="53"/>
        <v>1.0863787375415284</v>
      </c>
      <c r="BL312">
        <f t="shared" si="54"/>
        <v>1170</v>
      </c>
      <c r="BM312" s="126">
        <f t="shared" si="55"/>
        <v>39</v>
      </c>
      <c r="BN312" s="126" t="s">
        <v>8785</v>
      </c>
      <c r="BO312" s="126">
        <f>MATCH(BB312,Sheet3!$D$4:$D$8,0)</f>
        <v>2</v>
      </c>
      <c r="BP312" s="126">
        <f>MATCH(BN312,Sheet3!$E$4:$H$4,0)</f>
        <v>4</v>
      </c>
      <c r="BQ312" s="132">
        <f>INDEX(Sheet3!$D$4:$H$8,'NSS + ACT'!BO312,'NSS + ACT'!BP312)</f>
        <v>0.1</v>
      </c>
      <c r="BR312" s="105">
        <f t="shared" si="56"/>
        <v>148524.64933554819</v>
      </c>
      <c r="BS312" s="162">
        <f t="shared" si="57"/>
        <v>0.1</v>
      </c>
      <c r="BT312" s="105">
        <f t="shared" si="58"/>
        <v>133672.18440199338</v>
      </c>
    </row>
    <row r="313" spans="1:72">
      <c r="A313" s="18">
        <f t="shared" si="60"/>
        <v>310</v>
      </c>
      <c r="B313" s="61">
        <v>171801082633</v>
      </c>
      <c r="C313" s="39">
        <v>43217</v>
      </c>
      <c r="D313" s="22" t="s">
        <v>636</v>
      </c>
      <c r="E313" s="22" t="s">
        <v>1024</v>
      </c>
      <c r="F313" s="110">
        <v>1</v>
      </c>
      <c r="G313" s="23" t="s">
        <v>49</v>
      </c>
      <c r="H313" s="52">
        <v>135746.5</v>
      </c>
      <c r="I313" s="30"/>
      <c r="J313" s="109">
        <v>135746.5</v>
      </c>
      <c r="K313" s="23" t="s">
        <v>987</v>
      </c>
      <c r="L313" s="26">
        <v>0.15</v>
      </c>
      <c r="M313" s="40">
        <v>0</v>
      </c>
      <c r="N313" s="62">
        <v>0</v>
      </c>
      <c r="O313" s="52">
        <v>0</v>
      </c>
      <c r="P313" s="26">
        <v>0.1</v>
      </c>
      <c r="Q313" s="52">
        <v>0</v>
      </c>
      <c r="R313" s="63">
        <v>0.18</v>
      </c>
      <c r="S313" s="23" t="s">
        <v>969</v>
      </c>
      <c r="T313" s="52">
        <v>20361.974999999999</v>
      </c>
      <c r="U313" s="52">
        <v>0</v>
      </c>
      <c r="V313" s="52">
        <v>2036.1975</v>
      </c>
      <c r="W313" s="52">
        <v>28466.041050000003</v>
      </c>
      <c r="X313" s="52">
        <v>50864.21355</v>
      </c>
      <c r="Y313" s="23" t="s">
        <v>850</v>
      </c>
      <c r="Z313" s="23" t="s">
        <v>1025</v>
      </c>
      <c r="AA313" s="23" t="s">
        <v>1026</v>
      </c>
      <c r="AB313" s="33" t="e">
        <v>#N/A</v>
      </c>
      <c r="AC313" s="33" t="e">
        <v>#N/A</v>
      </c>
      <c r="AD313" s="48" t="e">
        <v>#N/A</v>
      </c>
      <c r="AE313" s="39" t="e">
        <v>#N/A</v>
      </c>
      <c r="AF313" s="53">
        <v>171801082633</v>
      </c>
      <c r="AG313" s="53" t="s">
        <v>990</v>
      </c>
      <c r="AH313" s="39">
        <v>43217</v>
      </c>
      <c r="AI313" s="23" t="s">
        <v>385</v>
      </c>
      <c r="AJ313" s="54"/>
      <c r="AK313" s="55"/>
      <c r="AL313" s="56"/>
      <c r="AM313" s="57"/>
      <c r="AN313" s="33"/>
      <c r="AO313" s="48"/>
      <c r="AP313" s="23">
        <v>2000</v>
      </c>
      <c r="AQ313" s="23" t="s">
        <v>64</v>
      </c>
      <c r="AR313" s="23" t="s">
        <v>1026</v>
      </c>
      <c r="AS313" s="38" t="s">
        <v>53</v>
      </c>
      <c r="AT313" s="23" t="s">
        <v>522</v>
      </c>
      <c r="AU313" s="64">
        <v>7068019</v>
      </c>
      <c r="AV313" s="99">
        <v>1</v>
      </c>
      <c r="AW313" s="102">
        <v>135746.5</v>
      </c>
      <c r="AX313" s="29" t="s">
        <v>701</v>
      </c>
      <c r="AY313" s="29"/>
      <c r="AZ313" s="25" t="s">
        <v>863</v>
      </c>
      <c r="BB313" s="115" t="s">
        <v>6987</v>
      </c>
      <c r="BC313" s="105">
        <f t="shared" si="51"/>
        <v>135746.5</v>
      </c>
      <c r="BD313" s="116">
        <v>43709</v>
      </c>
      <c r="BE313" s="141" t="s">
        <v>8366</v>
      </c>
      <c r="BF313">
        <f>MATCH(BE313,'Cat-4'!$A:$A,0)</f>
        <v>666</v>
      </c>
      <c r="BG313">
        <f>MATCH(BD313,'Cat-4'!$1:$1,0)</f>
        <v>93</v>
      </c>
      <c r="BH313">
        <f>INDEX('Cat-4'!$1:$1048576,'NSS + ACT'!BF313,'NSS + ACT'!BG313)</f>
        <v>110.5</v>
      </c>
      <c r="BI313">
        <f>MATCH($BI$1,'Cat-4'!$1:$1,0)</f>
        <v>153</v>
      </c>
      <c r="BJ313">
        <f>INDEX('Cat-4'!$1:$1048576,'NSS + ACT'!BF313,'NSS + ACT'!BI313)</f>
        <v>133.4</v>
      </c>
      <c r="BK313" s="126">
        <f t="shared" si="53"/>
        <v>1.207239819004525</v>
      </c>
      <c r="BL313">
        <f t="shared" si="54"/>
        <v>1931</v>
      </c>
      <c r="BM313" s="126">
        <f t="shared" si="55"/>
        <v>64.36666666666666</v>
      </c>
      <c r="BN313" s="126" t="s">
        <v>8785</v>
      </c>
      <c r="BO313" s="126">
        <f>MATCH(BB313,Sheet3!$D$4:$D$8,0)</f>
        <v>4</v>
      </c>
      <c r="BP313" s="126">
        <f>MATCH(BN313,Sheet3!$E$4:$H$4,0)</f>
        <v>4</v>
      </c>
      <c r="BQ313" s="132">
        <f>INDEX(Sheet3!$D$4:$H$8,'NSS + ACT'!BO313,'NSS + ACT'!BP313)</f>
        <v>0.2</v>
      </c>
      <c r="BR313" s="105">
        <f t="shared" si="56"/>
        <v>163878.58009049777</v>
      </c>
      <c r="BS313" s="162">
        <f t="shared" si="57"/>
        <v>0.2</v>
      </c>
      <c r="BT313" s="105">
        <f t="shared" si="58"/>
        <v>131102.86407239822</v>
      </c>
    </row>
    <row r="314" spans="1:72">
      <c r="A314" s="18">
        <f t="shared" si="60"/>
        <v>311</v>
      </c>
      <c r="B314" s="61">
        <v>171801082633</v>
      </c>
      <c r="C314" s="39">
        <v>43217</v>
      </c>
      <c r="D314" s="22" t="s">
        <v>636</v>
      </c>
      <c r="E314" s="22" t="s">
        <v>1045</v>
      </c>
      <c r="F314" s="110">
        <v>1</v>
      </c>
      <c r="G314" s="23" t="s">
        <v>49</v>
      </c>
      <c r="H314" s="52">
        <v>135746.5</v>
      </c>
      <c r="I314" s="30"/>
      <c r="J314" s="109">
        <v>135746.5</v>
      </c>
      <c r="K314" s="23" t="s">
        <v>987</v>
      </c>
      <c r="L314" s="26">
        <v>0.15</v>
      </c>
      <c r="M314" s="40">
        <v>0</v>
      </c>
      <c r="N314" s="62">
        <v>0</v>
      </c>
      <c r="O314" s="52">
        <v>0</v>
      </c>
      <c r="P314" s="26">
        <v>0.1</v>
      </c>
      <c r="Q314" s="52">
        <v>0</v>
      </c>
      <c r="R314" s="63">
        <v>0.18</v>
      </c>
      <c r="S314" s="23" t="s">
        <v>969</v>
      </c>
      <c r="T314" s="52">
        <v>20361.974999999999</v>
      </c>
      <c r="U314" s="52">
        <v>0</v>
      </c>
      <c r="V314" s="52">
        <v>2036.1975</v>
      </c>
      <c r="W314" s="52">
        <v>28466.041050000003</v>
      </c>
      <c r="X314" s="52">
        <v>50864.21355</v>
      </c>
      <c r="Y314" s="23" t="s">
        <v>850</v>
      </c>
      <c r="Z314" s="23" t="s">
        <v>1046</v>
      </c>
      <c r="AA314" s="23" t="s">
        <v>1047</v>
      </c>
      <c r="AB314" s="33" t="e">
        <v>#N/A</v>
      </c>
      <c r="AC314" s="33" t="e">
        <v>#N/A</v>
      </c>
      <c r="AD314" s="48" t="e">
        <v>#N/A</v>
      </c>
      <c r="AE314" s="39" t="e">
        <v>#N/A</v>
      </c>
      <c r="AF314" s="53">
        <v>171801082633</v>
      </c>
      <c r="AG314" s="53" t="s">
        <v>990</v>
      </c>
      <c r="AH314" s="39">
        <v>43217</v>
      </c>
      <c r="AI314" s="23" t="s">
        <v>385</v>
      </c>
      <c r="AJ314" s="54"/>
      <c r="AK314" s="55"/>
      <c r="AL314" s="56"/>
      <c r="AM314" s="57"/>
      <c r="AN314" s="33"/>
      <c r="AO314" s="48"/>
      <c r="AP314" s="23">
        <v>2000</v>
      </c>
      <c r="AQ314" s="23" t="s">
        <v>64</v>
      </c>
      <c r="AR314" s="23" t="s">
        <v>1047</v>
      </c>
      <c r="AS314" s="38" t="s">
        <v>53</v>
      </c>
      <c r="AT314" s="23" t="s">
        <v>522</v>
      </c>
      <c r="AU314" s="64">
        <v>7068019</v>
      </c>
      <c r="AV314" s="99">
        <v>1</v>
      </c>
      <c r="AW314" s="102">
        <v>135746.5</v>
      </c>
      <c r="AX314" s="29" t="s">
        <v>701</v>
      </c>
      <c r="AY314" s="29"/>
      <c r="AZ314" s="25" t="s">
        <v>863</v>
      </c>
      <c r="BB314" s="115" t="s">
        <v>6987</v>
      </c>
      <c r="BC314" s="105">
        <f t="shared" si="51"/>
        <v>135746.5</v>
      </c>
      <c r="BD314" s="116">
        <v>43709</v>
      </c>
      <c r="BE314" s="141" t="s">
        <v>8366</v>
      </c>
      <c r="BF314">
        <f>MATCH(BE314,'Cat-4'!$A:$A,0)</f>
        <v>666</v>
      </c>
      <c r="BG314">
        <f>MATCH(BD314,'Cat-4'!$1:$1,0)</f>
        <v>93</v>
      </c>
      <c r="BH314">
        <f>INDEX('Cat-4'!$1:$1048576,'NSS + ACT'!BF314,'NSS + ACT'!BG314)</f>
        <v>110.5</v>
      </c>
      <c r="BI314">
        <f>MATCH($BI$1,'Cat-4'!$1:$1,0)</f>
        <v>153</v>
      </c>
      <c r="BJ314">
        <f>INDEX('Cat-4'!$1:$1048576,'NSS + ACT'!BF314,'NSS + ACT'!BI314)</f>
        <v>133.4</v>
      </c>
      <c r="BK314" s="126">
        <f t="shared" si="53"/>
        <v>1.207239819004525</v>
      </c>
      <c r="BL314">
        <f t="shared" si="54"/>
        <v>1931</v>
      </c>
      <c r="BM314" s="126">
        <f t="shared" si="55"/>
        <v>64.36666666666666</v>
      </c>
      <c r="BN314" s="126" t="s">
        <v>8785</v>
      </c>
      <c r="BO314" s="126">
        <f>MATCH(BB314,Sheet3!$D$4:$D$8,0)</f>
        <v>4</v>
      </c>
      <c r="BP314" s="126">
        <f>MATCH(BN314,Sheet3!$E$4:$H$4,0)</f>
        <v>4</v>
      </c>
      <c r="BQ314" s="132">
        <f>INDEX(Sheet3!$D$4:$H$8,'NSS + ACT'!BO314,'NSS + ACT'!BP314)</f>
        <v>0.2</v>
      </c>
      <c r="BR314" s="105">
        <f t="shared" si="56"/>
        <v>163878.58009049777</v>
      </c>
      <c r="BS314" s="162">
        <f t="shared" si="57"/>
        <v>0.2</v>
      </c>
      <c r="BT314" s="105">
        <f t="shared" si="58"/>
        <v>131102.86407239822</v>
      </c>
    </row>
    <row r="315" spans="1:72">
      <c r="A315" s="18">
        <f t="shared" si="60"/>
        <v>312</v>
      </c>
      <c r="B315" s="61">
        <v>171801082633</v>
      </c>
      <c r="C315" s="39">
        <v>43217</v>
      </c>
      <c r="D315" s="22" t="s">
        <v>636</v>
      </c>
      <c r="E315" s="22" t="s">
        <v>1066</v>
      </c>
      <c r="F315" s="110">
        <v>1</v>
      </c>
      <c r="G315" s="23" t="s">
        <v>49</v>
      </c>
      <c r="H315" s="52">
        <v>135746.5</v>
      </c>
      <c r="I315" s="30"/>
      <c r="J315" s="109">
        <v>135746.5</v>
      </c>
      <c r="K315" s="23" t="s">
        <v>987</v>
      </c>
      <c r="L315" s="26">
        <v>0.15</v>
      </c>
      <c r="M315" s="40">
        <v>0</v>
      </c>
      <c r="N315" s="62">
        <v>0</v>
      </c>
      <c r="O315" s="52">
        <v>0</v>
      </c>
      <c r="P315" s="26">
        <v>0.1</v>
      </c>
      <c r="Q315" s="52">
        <v>0</v>
      </c>
      <c r="R315" s="63">
        <v>0.18</v>
      </c>
      <c r="S315" s="23" t="s">
        <v>969</v>
      </c>
      <c r="T315" s="52">
        <v>20361.974999999999</v>
      </c>
      <c r="U315" s="52">
        <v>0</v>
      </c>
      <c r="V315" s="52">
        <v>2036.1975</v>
      </c>
      <c r="W315" s="52">
        <v>28466.041050000003</v>
      </c>
      <c r="X315" s="52">
        <v>50864.21355</v>
      </c>
      <c r="Y315" s="23" t="s">
        <v>850</v>
      </c>
      <c r="Z315" s="23" t="s">
        <v>1067</v>
      </c>
      <c r="AA315" s="23" t="s">
        <v>1068</v>
      </c>
      <c r="AB315" s="33" t="e">
        <v>#N/A</v>
      </c>
      <c r="AC315" s="33" t="e">
        <v>#N/A</v>
      </c>
      <c r="AD315" s="48" t="e">
        <v>#N/A</v>
      </c>
      <c r="AE315" s="39" t="e">
        <v>#N/A</v>
      </c>
      <c r="AF315" s="53">
        <v>171801082633</v>
      </c>
      <c r="AG315" s="53" t="s">
        <v>990</v>
      </c>
      <c r="AH315" s="39">
        <v>43217</v>
      </c>
      <c r="AI315" s="23" t="s">
        <v>385</v>
      </c>
      <c r="AJ315" s="54"/>
      <c r="AK315" s="55"/>
      <c r="AL315" s="56"/>
      <c r="AM315" s="57"/>
      <c r="AN315" s="33"/>
      <c r="AO315" s="48"/>
      <c r="AP315" s="23">
        <v>2000</v>
      </c>
      <c r="AQ315" s="23" t="s">
        <v>64</v>
      </c>
      <c r="AR315" s="23" t="s">
        <v>1068</v>
      </c>
      <c r="AS315" s="38" t="s">
        <v>53</v>
      </c>
      <c r="AT315" s="23" t="s">
        <v>522</v>
      </c>
      <c r="AU315" s="64">
        <v>7068019</v>
      </c>
      <c r="AV315" s="99">
        <v>1</v>
      </c>
      <c r="AW315" s="102">
        <v>135746.5</v>
      </c>
      <c r="AX315" s="29" t="s">
        <v>701</v>
      </c>
      <c r="AY315" s="29"/>
      <c r="AZ315" s="25" t="s">
        <v>863</v>
      </c>
      <c r="BB315" s="115" t="s">
        <v>6987</v>
      </c>
      <c r="BC315" s="105">
        <f t="shared" si="51"/>
        <v>135746.5</v>
      </c>
      <c r="BD315" s="116">
        <v>43709</v>
      </c>
      <c r="BE315" s="141" t="s">
        <v>8366</v>
      </c>
      <c r="BF315">
        <f>MATCH(BE315,'Cat-4'!$A:$A,0)</f>
        <v>666</v>
      </c>
      <c r="BG315">
        <f>MATCH(BD315,'Cat-4'!$1:$1,0)</f>
        <v>93</v>
      </c>
      <c r="BH315">
        <f>INDEX('Cat-4'!$1:$1048576,'NSS + ACT'!BF315,'NSS + ACT'!BG315)</f>
        <v>110.5</v>
      </c>
      <c r="BI315">
        <f>MATCH($BI$1,'Cat-4'!$1:$1,0)</f>
        <v>153</v>
      </c>
      <c r="BJ315">
        <f>INDEX('Cat-4'!$1:$1048576,'NSS + ACT'!BF315,'NSS + ACT'!BI315)</f>
        <v>133.4</v>
      </c>
      <c r="BK315" s="126">
        <f t="shared" si="53"/>
        <v>1.207239819004525</v>
      </c>
      <c r="BL315">
        <f t="shared" si="54"/>
        <v>1931</v>
      </c>
      <c r="BM315" s="126">
        <f t="shared" si="55"/>
        <v>64.36666666666666</v>
      </c>
      <c r="BN315" s="126" t="s">
        <v>8785</v>
      </c>
      <c r="BO315" s="126">
        <f>MATCH(BB315,Sheet3!$D$4:$D$8,0)</f>
        <v>4</v>
      </c>
      <c r="BP315" s="126">
        <f>MATCH(BN315,Sheet3!$E$4:$H$4,0)</f>
        <v>4</v>
      </c>
      <c r="BQ315" s="132">
        <f>INDEX(Sheet3!$D$4:$H$8,'NSS + ACT'!BO315,'NSS + ACT'!BP315)</f>
        <v>0.2</v>
      </c>
      <c r="BR315" s="105">
        <f t="shared" si="56"/>
        <v>163878.58009049777</v>
      </c>
      <c r="BS315" s="162">
        <f t="shared" si="57"/>
        <v>0.2</v>
      </c>
      <c r="BT315" s="105">
        <f t="shared" si="58"/>
        <v>131102.86407239822</v>
      </c>
    </row>
    <row r="316" spans="1:72">
      <c r="A316" s="18">
        <f t="shared" si="60"/>
        <v>313</v>
      </c>
      <c r="B316" s="61">
        <v>171801082633</v>
      </c>
      <c r="C316" s="39">
        <v>43217</v>
      </c>
      <c r="D316" s="22" t="s">
        <v>636</v>
      </c>
      <c r="E316" s="22" t="s">
        <v>1127</v>
      </c>
      <c r="F316" s="110">
        <v>3</v>
      </c>
      <c r="G316" s="23" t="s">
        <v>49</v>
      </c>
      <c r="H316" s="52">
        <v>45217.33666666667</v>
      </c>
      <c r="I316" s="30"/>
      <c r="J316" s="109">
        <v>135652.01</v>
      </c>
      <c r="K316" s="23" t="s">
        <v>987</v>
      </c>
      <c r="L316" s="26">
        <v>0.15</v>
      </c>
      <c r="M316" s="40">
        <v>0</v>
      </c>
      <c r="N316" s="62">
        <v>0</v>
      </c>
      <c r="O316" s="52">
        <v>0</v>
      </c>
      <c r="P316" s="26">
        <v>0.1</v>
      </c>
      <c r="Q316" s="52">
        <v>0</v>
      </c>
      <c r="R316" s="63">
        <v>0.18</v>
      </c>
      <c r="S316" s="23" t="s">
        <v>969</v>
      </c>
      <c r="T316" s="52">
        <v>20347.801500000001</v>
      </c>
      <c r="U316" s="52">
        <v>0</v>
      </c>
      <c r="V316" s="52">
        <v>2034.7801500000003</v>
      </c>
      <c r="W316" s="52">
        <v>28446.226497000003</v>
      </c>
      <c r="X316" s="52">
        <v>50828.808147000003</v>
      </c>
      <c r="Y316" s="23" t="s">
        <v>850</v>
      </c>
      <c r="Z316" s="23" t="s">
        <v>1128</v>
      </c>
      <c r="AA316" s="23" t="s">
        <v>1129</v>
      </c>
      <c r="AB316" s="33" t="e">
        <v>#N/A</v>
      </c>
      <c r="AC316" s="33" t="e">
        <v>#N/A</v>
      </c>
      <c r="AD316" s="48" t="e">
        <v>#N/A</v>
      </c>
      <c r="AE316" s="39" t="e">
        <v>#N/A</v>
      </c>
      <c r="AF316" s="53">
        <v>171801082633</v>
      </c>
      <c r="AG316" s="53" t="s">
        <v>990</v>
      </c>
      <c r="AH316" s="39">
        <v>43217</v>
      </c>
      <c r="AI316" s="23" t="s">
        <v>385</v>
      </c>
      <c r="AJ316" s="54"/>
      <c r="AK316" s="55"/>
      <c r="AL316" s="56"/>
      <c r="AM316" s="57"/>
      <c r="AN316" s="33"/>
      <c r="AO316" s="48"/>
      <c r="AP316" s="23">
        <v>2000</v>
      </c>
      <c r="AQ316" s="23" t="s">
        <v>64</v>
      </c>
      <c r="AR316" s="23" t="s">
        <v>1129</v>
      </c>
      <c r="AS316" s="38" t="s">
        <v>53</v>
      </c>
      <c r="AT316" s="23" t="s">
        <v>522</v>
      </c>
      <c r="AU316" s="64">
        <v>7068019</v>
      </c>
      <c r="AV316" s="99">
        <v>3</v>
      </c>
      <c r="AW316" s="102">
        <v>135652.01</v>
      </c>
      <c r="AX316" s="29" t="s">
        <v>701</v>
      </c>
      <c r="AY316" s="29"/>
      <c r="AZ316" s="25" t="s">
        <v>863</v>
      </c>
      <c r="BB316" s="115" t="s">
        <v>6987</v>
      </c>
      <c r="BC316" s="105">
        <f t="shared" si="51"/>
        <v>45217.33666666667</v>
      </c>
      <c r="BD316" s="116">
        <v>43709</v>
      </c>
      <c r="BE316" s="141" t="s">
        <v>8366</v>
      </c>
      <c r="BF316">
        <f>MATCH(BE316,'Cat-4'!$A:$A,0)</f>
        <v>666</v>
      </c>
      <c r="BG316">
        <f>MATCH(BD316,'Cat-4'!$1:$1,0)</f>
        <v>93</v>
      </c>
      <c r="BH316">
        <f>INDEX('Cat-4'!$1:$1048576,'NSS + ACT'!BF316,'NSS + ACT'!BG316)</f>
        <v>110.5</v>
      </c>
      <c r="BI316">
        <f>MATCH($BI$1,'Cat-4'!$1:$1,0)</f>
        <v>153</v>
      </c>
      <c r="BJ316">
        <f>INDEX('Cat-4'!$1:$1048576,'NSS + ACT'!BF316,'NSS + ACT'!BI316)</f>
        <v>133.4</v>
      </c>
      <c r="BK316" s="126">
        <f t="shared" si="53"/>
        <v>1.207239819004525</v>
      </c>
      <c r="BL316">
        <f t="shared" si="54"/>
        <v>1931</v>
      </c>
      <c r="BM316" s="126">
        <f t="shared" si="55"/>
        <v>64.36666666666666</v>
      </c>
      <c r="BN316" s="126" t="s">
        <v>8785</v>
      </c>
      <c r="BO316" s="126">
        <f>MATCH(BB316,Sheet3!$D$4:$D$8,0)</f>
        <v>4</v>
      </c>
      <c r="BP316" s="126">
        <f>MATCH(BN316,Sheet3!$E$4:$H$4,0)</f>
        <v>4</v>
      </c>
      <c r="BQ316" s="132">
        <f>INDEX(Sheet3!$D$4:$H$8,'NSS + ACT'!BO316,'NSS + ACT'!BP316)</f>
        <v>0.2</v>
      </c>
      <c r="BR316" s="105">
        <f t="shared" si="56"/>
        <v>163764.50800000003</v>
      </c>
      <c r="BS316" s="162">
        <f t="shared" si="57"/>
        <v>0.2</v>
      </c>
      <c r="BT316" s="105">
        <f t="shared" si="58"/>
        <v>131011.60640000003</v>
      </c>
    </row>
    <row r="317" spans="1:72">
      <c r="A317" s="18">
        <f t="shared" si="60"/>
        <v>314</v>
      </c>
      <c r="B317" s="33"/>
      <c r="C317" s="39"/>
      <c r="D317" s="22" t="s">
        <v>6585</v>
      </c>
      <c r="E317" s="22" t="s">
        <v>6789</v>
      </c>
      <c r="F317" s="113">
        <v>2</v>
      </c>
      <c r="G317" s="23" t="s">
        <v>49</v>
      </c>
      <c r="H317" s="24">
        <v>67789.735000000001</v>
      </c>
      <c r="I317" s="30"/>
      <c r="J317" s="101">
        <v>135579.47</v>
      </c>
      <c r="K317" s="23">
        <v>84821090</v>
      </c>
      <c r="L317" s="26">
        <v>7.4999999999999997E-2</v>
      </c>
      <c r="M317" s="23"/>
      <c r="N317" s="49"/>
      <c r="O317" s="38"/>
      <c r="P317" s="26">
        <v>0.1</v>
      </c>
      <c r="Q317" s="38"/>
      <c r="R317" s="26">
        <v>0.18</v>
      </c>
      <c r="S317" s="23" t="s">
        <v>4999</v>
      </c>
      <c r="T317" s="94">
        <v>10168.46025</v>
      </c>
      <c r="U317" s="94">
        <v>0</v>
      </c>
      <c r="V317" s="94">
        <v>1016.8460250000001</v>
      </c>
      <c r="W317" s="94">
        <v>26417.659729499999</v>
      </c>
      <c r="X317" s="52">
        <v>37602.966004499998</v>
      </c>
      <c r="Y317" s="23" t="s">
        <v>6636</v>
      </c>
      <c r="Z317" s="23" t="s">
        <v>6790</v>
      </c>
      <c r="AA317" s="23" t="s">
        <v>6790</v>
      </c>
      <c r="AB317" s="33" t="e">
        <v>#N/A</v>
      </c>
      <c r="AC317" s="23" t="e">
        <v>#N/A</v>
      </c>
      <c r="AD317" s="48" t="e">
        <v>#N/A</v>
      </c>
      <c r="AE317" s="39">
        <v>42992</v>
      </c>
      <c r="AF317" s="33">
        <v>171702522655</v>
      </c>
      <c r="AG317" s="23" t="s">
        <v>6588</v>
      </c>
      <c r="AH317" s="39">
        <v>43032</v>
      </c>
      <c r="AI317" s="23" t="s">
        <v>385</v>
      </c>
      <c r="AJ317" s="65"/>
      <c r="AK317" s="57"/>
      <c r="AL317" s="56"/>
      <c r="AM317" s="52"/>
      <c r="AN317" s="23"/>
      <c r="AO317" s="38"/>
      <c r="AP317" s="23">
        <v>2000</v>
      </c>
      <c r="AQ317" s="23" t="s">
        <v>64</v>
      </c>
      <c r="AR317" s="23" t="s">
        <v>6791</v>
      </c>
      <c r="AS317" s="95" t="s">
        <v>53</v>
      </c>
      <c r="AT317" s="23" t="s">
        <v>522</v>
      </c>
      <c r="AU317" s="23" t="s">
        <v>6590</v>
      </c>
      <c r="AV317" s="99">
        <v>2</v>
      </c>
      <c r="AW317" s="101">
        <v>135579.47</v>
      </c>
      <c r="AX317" s="29" t="s">
        <v>6494</v>
      </c>
      <c r="AY317" s="29"/>
      <c r="AZ317" s="21"/>
      <c r="BA317">
        <f>$BA$2-AE317</f>
        <v>2646</v>
      </c>
      <c r="BB317" s="115" t="s">
        <v>6983</v>
      </c>
      <c r="BC317" s="105">
        <f t="shared" si="51"/>
        <v>67789.735000000001</v>
      </c>
      <c r="BD317" s="116">
        <f t="shared" si="52"/>
        <v>42979</v>
      </c>
      <c r="BE317" s="141" t="s">
        <v>8477</v>
      </c>
      <c r="BF317">
        <f>MATCH(BE317,'Cat-4'!$A:$A,0)</f>
        <v>722</v>
      </c>
      <c r="BG317">
        <f>MATCH(BD317,'Cat-4'!$1:$1,0)</f>
        <v>69</v>
      </c>
      <c r="BH317">
        <f>INDEX('Cat-4'!$1:$1048576,'NSS + ACT'!BF317,'NSS + ACT'!BG317)</f>
        <v>108.5</v>
      </c>
      <c r="BI317">
        <f>MATCH($BI$1,'Cat-4'!$1:$1,0)</f>
        <v>153</v>
      </c>
      <c r="BJ317">
        <f>INDEX('Cat-4'!$1:$1048576,'NSS + ACT'!BF317,'NSS + ACT'!BI317)</f>
        <v>130.80000000000001</v>
      </c>
      <c r="BK317" s="126">
        <f t="shared" si="53"/>
        <v>1.2055299539170508</v>
      </c>
      <c r="BL317">
        <f t="shared" si="54"/>
        <v>2661</v>
      </c>
      <c r="BM317" s="126">
        <f t="shared" si="55"/>
        <v>88.7</v>
      </c>
      <c r="BN317" s="126" t="s">
        <v>8785</v>
      </c>
      <c r="BO317" s="126">
        <f>MATCH(BB317,Sheet3!$D$4:$D$8,0)</f>
        <v>2</v>
      </c>
      <c r="BP317" s="126">
        <f>MATCH(BN317,Sheet3!$E$4:$H$4,0)</f>
        <v>4</v>
      </c>
      <c r="BQ317" s="132">
        <f>INDEX(Sheet3!$D$4:$H$8,'NSS + ACT'!BO317,'NSS + ACT'!BP317)</f>
        <v>0.1</v>
      </c>
      <c r="BR317" s="105">
        <f t="shared" si="56"/>
        <v>163445.11222119816</v>
      </c>
      <c r="BS317" s="162">
        <f t="shared" si="57"/>
        <v>0.1</v>
      </c>
      <c r="BT317" s="105">
        <f t="shared" si="58"/>
        <v>147100.60099907834</v>
      </c>
    </row>
    <row r="318" spans="1:72">
      <c r="A318" s="18">
        <f t="shared" si="60"/>
        <v>315</v>
      </c>
      <c r="B318" s="33">
        <v>292306954590</v>
      </c>
      <c r="C318" s="39">
        <v>45111</v>
      </c>
      <c r="D318" s="22" t="s">
        <v>63</v>
      </c>
      <c r="E318" s="22" t="s">
        <v>5022</v>
      </c>
      <c r="F318" s="110">
        <v>2</v>
      </c>
      <c r="G318" s="23" t="s">
        <v>119</v>
      </c>
      <c r="H318" s="58">
        <v>27243.259999999951</v>
      </c>
      <c r="I318" s="30"/>
      <c r="J318" s="101">
        <v>54486.519999999902</v>
      </c>
      <c r="K318" s="33">
        <v>84842000</v>
      </c>
      <c r="L318" s="26">
        <v>7.4999999999999997E-2</v>
      </c>
      <c r="M318" s="40" t="s">
        <v>5023</v>
      </c>
      <c r="N318" s="40">
        <v>0</v>
      </c>
      <c r="O318" s="35">
        <v>0</v>
      </c>
      <c r="P318" s="63">
        <v>0.1</v>
      </c>
      <c r="Q318" s="52">
        <v>0</v>
      </c>
      <c r="R318" s="63">
        <v>0.18</v>
      </c>
      <c r="S318" s="23" t="s">
        <v>777</v>
      </c>
      <c r="T318" s="52">
        <v>4086.4889999999923</v>
      </c>
      <c r="U318" s="52">
        <v>0</v>
      </c>
      <c r="V318" s="52">
        <v>408.64889999999923</v>
      </c>
      <c r="W318" s="52">
        <v>10616.698421999981</v>
      </c>
      <c r="X318" s="52">
        <v>15111.836321999974</v>
      </c>
      <c r="Y318" s="23" t="s">
        <v>5012</v>
      </c>
      <c r="Z318" s="23" t="s">
        <v>5024</v>
      </c>
      <c r="AA318" s="23" t="s">
        <v>5025</v>
      </c>
      <c r="AB318" s="33">
        <v>292306954590</v>
      </c>
      <c r="AC318" s="33" t="s">
        <v>5026</v>
      </c>
      <c r="AD318" s="48">
        <v>45111</v>
      </c>
      <c r="AE318" s="39">
        <v>45107</v>
      </c>
      <c r="AF318" s="53" t="e">
        <v>#N/A</v>
      </c>
      <c r="AG318" s="53" t="e">
        <v>#N/A</v>
      </c>
      <c r="AH318" s="39" t="e">
        <v>#N/A</v>
      </c>
      <c r="AI318" s="23" t="s">
        <v>51</v>
      </c>
      <c r="AJ318" s="54"/>
      <c r="AK318" s="55"/>
      <c r="AL318" s="56"/>
      <c r="AM318" s="57"/>
      <c r="AN318" s="33"/>
      <c r="AO318" s="48"/>
      <c r="AP318" s="23">
        <v>2000</v>
      </c>
      <c r="AQ318" s="23" t="s">
        <v>52</v>
      </c>
      <c r="AR318" s="23" t="s">
        <v>5025</v>
      </c>
      <c r="AS318" s="38" t="s">
        <v>518</v>
      </c>
      <c r="AT318" s="23"/>
      <c r="AU318" s="23">
        <v>27108153</v>
      </c>
      <c r="AV318" s="99">
        <v>2</v>
      </c>
      <c r="AW318" s="101">
        <v>134764.73000000001</v>
      </c>
      <c r="AX318" s="29" t="s">
        <v>4770</v>
      </c>
      <c r="AY318" s="29"/>
      <c r="AZ318" s="30"/>
      <c r="BA318">
        <f>$BA$2-AE318</f>
        <v>531</v>
      </c>
      <c r="BB318" s="115" t="s">
        <v>6983</v>
      </c>
      <c r="BC318" s="105">
        <f t="shared" si="51"/>
        <v>67382.365000000005</v>
      </c>
      <c r="BD318" s="116">
        <f t="shared" si="52"/>
        <v>45078</v>
      </c>
      <c r="BE318" s="141" t="s">
        <v>8477</v>
      </c>
      <c r="BF318">
        <f>MATCH(BE318,'Cat-4'!$A:$A,0)</f>
        <v>722</v>
      </c>
      <c r="BG318">
        <f>MATCH(BD318,'Cat-4'!$1:$1,0)</f>
        <v>138</v>
      </c>
      <c r="BH318">
        <f>INDEX('Cat-4'!$1:$1048576,'NSS + ACT'!BF318,'NSS + ACT'!BG318)</f>
        <v>128</v>
      </c>
      <c r="BI318">
        <f>MATCH($BI$1,'Cat-4'!$1:$1,0)</f>
        <v>153</v>
      </c>
      <c r="BJ318">
        <f>INDEX('Cat-4'!$1:$1048576,'NSS + ACT'!BF318,'NSS + ACT'!BI318)</f>
        <v>130.80000000000001</v>
      </c>
      <c r="BK318" s="126">
        <f t="shared" si="53"/>
        <v>1.0218750000000001</v>
      </c>
      <c r="BL318">
        <f t="shared" si="54"/>
        <v>562</v>
      </c>
      <c r="BM318" s="126">
        <f t="shared" si="55"/>
        <v>18.733333333333334</v>
      </c>
      <c r="BN318" s="126" t="s">
        <v>8784</v>
      </c>
      <c r="BO318" s="126">
        <f>MATCH(BB318,Sheet3!$D$4:$D$8,0)</f>
        <v>2</v>
      </c>
      <c r="BP318" s="126">
        <f>MATCH(BN318,Sheet3!$E$4:$H$4,0)</f>
        <v>3</v>
      </c>
      <c r="BQ318" s="132">
        <f>INDEX(Sheet3!$D$4:$H$8,'NSS + ACT'!BO318,'NSS + ACT'!BP318)</f>
        <v>0.05</v>
      </c>
      <c r="BR318" s="105">
        <f t="shared" si="56"/>
        <v>137712.70846875003</v>
      </c>
      <c r="BS318" s="162">
        <f t="shared" si="57"/>
        <v>0.05</v>
      </c>
      <c r="BT318" s="105">
        <f t="shared" si="58"/>
        <v>130827.07304531253</v>
      </c>
    </row>
    <row r="319" spans="1:72">
      <c r="A319" s="18">
        <f t="shared" si="60"/>
        <v>316</v>
      </c>
      <c r="B319" s="33"/>
      <c r="C319" s="39"/>
      <c r="D319" s="22" t="s">
        <v>149</v>
      </c>
      <c r="E319" s="22" t="s">
        <v>6628</v>
      </c>
      <c r="F319" s="113">
        <v>12</v>
      </c>
      <c r="G319" s="23" t="s">
        <v>119</v>
      </c>
      <c r="H319" s="24">
        <v>11200</v>
      </c>
      <c r="I319" s="30"/>
      <c r="J319" s="101">
        <v>134400</v>
      </c>
      <c r="K319" s="23">
        <v>84212900</v>
      </c>
      <c r="L319" s="26">
        <v>7.4999999999999997E-2</v>
      </c>
      <c r="M319" s="23"/>
      <c r="N319" s="49"/>
      <c r="O319" s="38"/>
      <c r="P319" s="26">
        <v>0.1</v>
      </c>
      <c r="Q319" s="38"/>
      <c r="R319" s="26">
        <v>0.18</v>
      </c>
      <c r="S319" s="23" t="s">
        <v>754</v>
      </c>
      <c r="T319" s="94">
        <v>10080</v>
      </c>
      <c r="U319" s="94">
        <v>0</v>
      </c>
      <c r="V319" s="94">
        <v>1008</v>
      </c>
      <c r="W319" s="94">
        <v>26187.84</v>
      </c>
      <c r="X319" s="52">
        <v>37275.839999999997</v>
      </c>
      <c r="Y319" s="23" t="s">
        <v>6489</v>
      </c>
      <c r="Z319" s="23" t="s">
        <v>6629</v>
      </c>
      <c r="AA319" s="23" t="s">
        <v>6629</v>
      </c>
      <c r="AB319" s="33">
        <v>291605641316</v>
      </c>
      <c r="AC319" s="23" t="s">
        <v>6630</v>
      </c>
      <c r="AD319" s="48">
        <v>42714</v>
      </c>
      <c r="AE319" s="39">
        <v>42693</v>
      </c>
      <c r="AF319" s="33" t="e">
        <v>#N/A</v>
      </c>
      <c r="AG319" s="23" t="e">
        <v>#N/A</v>
      </c>
      <c r="AH319" s="39" t="e">
        <v>#N/A</v>
      </c>
      <c r="AI319" s="23" t="s">
        <v>51</v>
      </c>
      <c r="AJ319" s="65"/>
      <c r="AK319" s="57"/>
      <c r="AL319" s="56"/>
      <c r="AM319" s="52"/>
      <c r="AN319" s="23"/>
      <c r="AO319" s="38"/>
      <c r="AP319" s="23">
        <v>2000</v>
      </c>
      <c r="AQ319" s="23" t="s">
        <v>64</v>
      </c>
      <c r="AR319" s="23" t="s">
        <v>6631</v>
      </c>
      <c r="AS319" s="95" t="s">
        <v>53</v>
      </c>
      <c r="AT319" s="23" t="s">
        <v>522</v>
      </c>
      <c r="AU319" s="23" t="s">
        <v>6632</v>
      </c>
      <c r="AV319" s="99">
        <v>12</v>
      </c>
      <c r="AW319" s="101">
        <v>134400</v>
      </c>
      <c r="AX319" s="29" t="s">
        <v>6494</v>
      </c>
      <c r="AY319" s="29"/>
      <c r="AZ319" s="21"/>
      <c r="BA319">
        <f>$BA$2-AE319</f>
        <v>2945</v>
      </c>
      <c r="BB319" s="115" t="s">
        <v>6983</v>
      </c>
      <c r="BC319" s="105">
        <f t="shared" si="51"/>
        <v>11200</v>
      </c>
      <c r="BD319" s="116">
        <f t="shared" si="52"/>
        <v>42675</v>
      </c>
      <c r="BE319" s="141" t="s">
        <v>8477</v>
      </c>
      <c r="BF319">
        <f>MATCH(BE319,'Cat-4'!$A:$A,0)</f>
        <v>722</v>
      </c>
      <c r="BG319">
        <f>MATCH(BD319,'Cat-4'!$1:$1,0)</f>
        <v>59</v>
      </c>
      <c r="BH319">
        <f>INDEX('Cat-4'!$1:$1048576,'NSS + ACT'!BF319,'NSS + ACT'!BG319)</f>
        <v>107.5</v>
      </c>
      <c r="BI319">
        <f>MATCH($BI$1,'Cat-4'!$1:$1,0)</f>
        <v>153</v>
      </c>
      <c r="BJ319">
        <f>INDEX('Cat-4'!$1:$1048576,'NSS + ACT'!BF319,'NSS + ACT'!BI319)</f>
        <v>130.80000000000001</v>
      </c>
      <c r="BK319" s="126">
        <f t="shared" si="53"/>
        <v>1.2167441860465118</v>
      </c>
      <c r="BL319">
        <f t="shared" si="54"/>
        <v>2965</v>
      </c>
      <c r="BM319" s="126">
        <f t="shared" si="55"/>
        <v>98.833333333333329</v>
      </c>
      <c r="BN319" s="126" t="s">
        <v>8785</v>
      </c>
      <c r="BO319" s="126">
        <f>MATCH(BB319,Sheet3!$D$4:$D$8,0)</f>
        <v>2</v>
      </c>
      <c r="BP319" s="126">
        <f>MATCH(BN319,Sheet3!$E$4:$H$4,0)</f>
        <v>4</v>
      </c>
      <c r="BQ319" s="132">
        <f>INDEX(Sheet3!$D$4:$H$8,'NSS + ACT'!BO319,'NSS + ACT'!BP319)</f>
        <v>0.1</v>
      </c>
      <c r="BR319" s="105">
        <f t="shared" si="56"/>
        <v>163530.41860465117</v>
      </c>
      <c r="BS319" s="162">
        <f t="shared" si="57"/>
        <v>0.1</v>
      </c>
      <c r="BT319" s="105">
        <f t="shared" si="58"/>
        <v>147177.37674418607</v>
      </c>
    </row>
    <row r="320" spans="1:72">
      <c r="A320" s="18">
        <f t="shared" si="60"/>
        <v>317</v>
      </c>
      <c r="B320" s="61">
        <v>171801082633</v>
      </c>
      <c r="C320" s="39">
        <v>43217</v>
      </c>
      <c r="D320" s="22" t="s">
        <v>636</v>
      </c>
      <c r="E320" s="22" t="s">
        <v>1103</v>
      </c>
      <c r="F320" s="110">
        <v>3</v>
      </c>
      <c r="G320" s="23" t="s">
        <v>49</v>
      </c>
      <c r="H320" s="52">
        <v>44553.279999999999</v>
      </c>
      <c r="I320" s="30"/>
      <c r="J320" s="109">
        <v>133659.84</v>
      </c>
      <c r="K320" s="23" t="s">
        <v>987</v>
      </c>
      <c r="L320" s="26">
        <v>0.15</v>
      </c>
      <c r="M320" s="40">
        <v>0</v>
      </c>
      <c r="N320" s="62">
        <v>0</v>
      </c>
      <c r="O320" s="52">
        <v>0</v>
      </c>
      <c r="P320" s="26">
        <v>0.1</v>
      </c>
      <c r="Q320" s="52">
        <v>0</v>
      </c>
      <c r="R320" s="63">
        <v>0.18</v>
      </c>
      <c r="S320" s="23" t="s">
        <v>969</v>
      </c>
      <c r="T320" s="52">
        <v>20048.975999999999</v>
      </c>
      <c r="U320" s="52">
        <v>0</v>
      </c>
      <c r="V320" s="52">
        <v>2004.8976</v>
      </c>
      <c r="W320" s="52">
        <v>28028.468447999996</v>
      </c>
      <c r="X320" s="52">
        <v>50082.342047999991</v>
      </c>
      <c r="Y320" s="23" t="s">
        <v>850</v>
      </c>
      <c r="Z320" s="23" t="s">
        <v>1104</v>
      </c>
      <c r="AA320" s="23" t="s">
        <v>1105</v>
      </c>
      <c r="AB320" s="33" t="e">
        <v>#N/A</v>
      </c>
      <c r="AC320" s="33" t="e">
        <v>#N/A</v>
      </c>
      <c r="AD320" s="48" t="e">
        <v>#N/A</v>
      </c>
      <c r="AE320" s="39" t="e">
        <v>#N/A</v>
      </c>
      <c r="AF320" s="53">
        <v>171801082633</v>
      </c>
      <c r="AG320" s="53" t="s">
        <v>990</v>
      </c>
      <c r="AH320" s="39">
        <v>43217</v>
      </c>
      <c r="AI320" s="23" t="s">
        <v>385</v>
      </c>
      <c r="AJ320" s="54"/>
      <c r="AK320" s="55"/>
      <c r="AL320" s="56"/>
      <c r="AM320" s="57"/>
      <c r="AN320" s="33"/>
      <c r="AO320" s="48"/>
      <c r="AP320" s="23">
        <v>2000</v>
      </c>
      <c r="AQ320" s="23" t="s">
        <v>64</v>
      </c>
      <c r="AR320" s="23" t="s">
        <v>1105</v>
      </c>
      <c r="AS320" s="38" t="s">
        <v>53</v>
      </c>
      <c r="AT320" s="23" t="s">
        <v>522</v>
      </c>
      <c r="AU320" s="64">
        <v>7068019</v>
      </c>
      <c r="AV320" s="99">
        <v>3</v>
      </c>
      <c r="AW320" s="102">
        <v>133659.84</v>
      </c>
      <c r="AX320" s="29" t="s">
        <v>701</v>
      </c>
      <c r="AY320" s="29"/>
      <c r="AZ320" s="25" t="s">
        <v>863</v>
      </c>
      <c r="BB320" s="115" t="s">
        <v>6987</v>
      </c>
      <c r="BC320" s="105">
        <f t="shared" si="51"/>
        <v>44553.279999999999</v>
      </c>
      <c r="BD320" s="116">
        <v>43709</v>
      </c>
      <c r="BE320" s="141" t="s">
        <v>8366</v>
      </c>
      <c r="BF320">
        <f>MATCH(BE320,'Cat-4'!$A:$A,0)</f>
        <v>666</v>
      </c>
      <c r="BG320">
        <f>MATCH(BD320,'Cat-4'!$1:$1,0)</f>
        <v>93</v>
      </c>
      <c r="BH320">
        <f>INDEX('Cat-4'!$1:$1048576,'NSS + ACT'!BF320,'NSS + ACT'!BG320)</f>
        <v>110.5</v>
      </c>
      <c r="BI320">
        <f>MATCH($BI$1,'Cat-4'!$1:$1,0)</f>
        <v>153</v>
      </c>
      <c r="BJ320">
        <f>INDEX('Cat-4'!$1:$1048576,'NSS + ACT'!BF320,'NSS + ACT'!BI320)</f>
        <v>133.4</v>
      </c>
      <c r="BK320" s="126">
        <f t="shared" si="53"/>
        <v>1.207239819004525</v>
      </c>
      <c r="BL320">
        <f t="shared" si="54"/>
        <v>1931</v>
      </c>
      <c r="BM320" s="126">
        <f t="shared" si="55"/>
        <v>64.36666666666666</v>
      </c>
      <c r="BN320" s="126" t="s">
        <v>8785</v>
      </c>
      <c r="BO320" s="126">
        <f>MATCH(BB320,Sheet3!$D$4:$D$8,0)</f>
        <v>4</v>
      </c>
      <c r="BP320" s="126">
        <f>MATCH(BN320,Sheet3!$E$4:$H$4,0)</f>
        <v>4</v>
      </c>
      <c r="BQ320" s="132">
        <f>INDEX(Sheet3!$D$4:$H$8,'NSS + ACT'!BO320,'NSS + ACT'!BP320)</f>
        <v>0.2</v>
      </c>
      <c r="BR320" s="105">
        <f t="shared" si="56"/>
        <v>161359.48104977378</v>
      </c>
      <c r="BS320" s="162">
        <f t="shared" si="57"/>
        <v>0.2</v>
      </c>
      <c r="BT320" s="105">
        <f t="shared" si="58"/>
        <v>129087.58483981903</v>
      </c>
    </row>
    <row r="321" spans="1:72">
      <c r="A321" s="18">
        <f t="shared" si="60"/>
        <v>318</v>
      </c>
      <c r="B321" s="33">
        <v>291604241191</v>
      </c>
      <c r="C321" s="39">
        <v>42653</v>
      </c>
      <c r="D321" s="22" t="s">
        <v>99</v>
      </c>
      <c r="E321" s="22" t="s">
        <v>5736</v>
      </c>
      <c r="F321" s="110">
        <v>64</v>
      </c>
      <c r="G321" s="23" t="s">
        <v>49</v>
      </c>
      <c r="H321" s="52">
        <v>2076.3759375</v>
      </c>
      <c r="I321" s="30"/>
      <c r="J321" s="109">
        <v>132888.06</v>
      </c>
      <c r="K321" s="36">
        <v>84119900</v>
      </c>
      <c r="L321" s="26">
        <v>0.1</v>
      </c>
      <c r="M321" s="26"/>
      <c r="N321" s="26">
        <v>0</v>
      </c>
      <c r="O321" s="60"/>
      <c r="P321" s="26">
        <v>0.1</v>
      </c>
      <c r="Q321" s="84"/>
      <c r="R321" s="26">
        <v>0.18</v>
      </c>
      <c r="S321" s="23" t="s">
        <v>4898</v>
      </c>
      <c r="T321" s="52">
        <v>13288.806</v>
      </c>
      <c r="U321" s="52">
        <v>0</v>
      </c>
      <c r="V321" s="52">
        <v>1328.8806000000002</v>
      </c>
      <c r="W321" s="52">
        <v>26551.034388</v>
      </c>
      <c r="X321" s="52">
        <v>41168.720988000001</v>
      </c>
      <c r="Y321" s="23" t="s">
        <v>5706</v>
      </c>
      <c r="Z321" s="23" t="s">
        <v>5737</v>
      </c>
      <c r="AA321" s="23" t="s">
        <v>5738</v>
      </c>
      <c r="AB321" s="33">
        <v>291604241191</v>
      </c>
      <c r="AC321" s="33" t="s">
        <v>5739</v>
      </c>
      <c r="AD321" s="48">
        <v>42653</v>
      </c>
      <c r="AE321" s="39">
        <v>42612</v>
      </c>
      <c r="AF321" s="53" t="e">
        <v>#N/A</v>
      </c>
      <c r="AG321" s="53" t="e">
        <v>#N/A</v>
      </c>
      <c r="AH321" s="39" t="e">
        <v>#N/A</v>
      </c>
      <c r="AI321" s="23" t="s">
        <v>51</v>
      </c>
      <c r="AJ321" s="54"/>
      <c r="AK321" s="55"/>
      <c r="AL321" s="56"/>
      <c r="AM321" s="57"/>
      <c r="AN321" s="33"/>
      <c r="AO321" s="48"/>
      <c r="AP321" s="23">
        <v>2000</v>
      </c>
      <c r="AQ321" s="23" t="s">
        <v>52</v>
      </c>
      <c r="AR321" s="23" t="s">
        <v>5738</v>
      </c>
      <c r="AS321" s="38" t="s">
        <v>53</v>
      </c>
      <c r="AT321" s="23"/>
      <c r="AU321" s="23">
        <v>1709</v>
      </c>
      <c r="AV321" s="99">
        <v>64</v>
      </c>
      <c r="AW321" s="101">
        <v>132888.06</v>
      </c>
      <c r="AX321" s="29" t="s">
        <v>5711</v>
      </c>
      <c r="AY321" s="29"/>
      <c r="AZ321" s="21"/>
      <c r="BA321">
        <f>$BA$2-AE321</f>
        <v>3026</v>
      </c>
      <c r="BB321" s="115" t="s">
        <v>6987</v>
      </c>
      <c r="BC321" s="105">
        <f t="shared" si="51"/>
        <v>2076.3759375</v>
      </c>
      <c r="BD321" s="116">
        <f t="shared" si="52"/>
        <v>42583</v>
      </c>
      <c r="BE321" s="141" t="s">
        <v>8366</v>
      </c>
      <c r="BF321">
        <f>MATCH(BE321,'Cat-4'!$A:$A,0)</f>
        <v>666</v>
      </c>
      <c r="BG321">
        <f>MATCH(BD321,'Cat-4'!$1:$1,0)</f>
        <v>56</v>
      </c>
      <c r="BH321">
        <f>INDEX('Cat-4'!$1:$1048576,'NSS + ACT'!BF321,'NSS + ACT'!BG321)</f>
        <v>108</v>
      </c>
      <c r="BI321">
        <f>MATCH($BI$1,'Cat-4'!$1:$1,0)</f>
        <v>153</v>
      </c>
      <c r="BJ321">
        <f>INDEX('Cat-4'!$1:$1048576,'NSS + ACT'!BF321,'NSS + ACT'!BI321)</f>
        <v>133.4</v>
      </c>
      <c r="BK321" s="126">
        <f t="shared" si="53"/>
        <v>1.2351851851851852</v>
      </c>
      <c r="BL321">
        <f t="shared" si="54"/>
        <v>3057</v>
      </c>
      <c r="BM321" s="126">
        <f t="shared" si="55"/>
        <v>101.9</v>
      </c>
      <c r="BN321" s="126" t="s">
        <v>8785</v>
      </c>
      <c r="BO321" s="126">
        <f>MATCH(BB321,Sheet3!$D$4:$D$8,0)</f>
        <v>4</v>
      </c>
      <c r="BP321" s="126">
        <f>MATCH(BN321,Sheet3!$E$4:$H$4,0)</f>
        <v>4</v>
      </c>
      <c r="BQ321" s="132">
        <f>INDEX(Sheet3!$D$4:$H$8,'NSS + ACT'!BO321,'NSS + ACT'!BP321)</f>
        <v>0.2</v>
      </c>
      <c r="BR321" s="105">
        <f t="shared" si="56"/>
        <v>164141.36299999998</v>
      </c>
      <c r="BS321" s="162">
        <f t="shared" si="57"/>
        <v>0.2</v>
      </c>
      <c r="BT321" s="105">
        <f t="shared" si="58"/>
        <v>131313.09039999999</v>
      </c>
    </row>
    <row r="322" spans="1:72">
      <c r="A322" s="18">
        <f t="shared" si="60"/>
        <v>319</v>
      </c>
      <c r="B322" s="19">
        <v>172002469796</v>
      </c>
      <c r="C322" s="45"/>
      <c r="D322" s="21" t="s">
        <v>425</v>
      </c>
      <c r="E322" s="22" t="s">
        <v>7001</v>
      </c>
      <c r="F322" s="107">
        <v>14</v>
      </c>
      <c r="G322" s="23" t="s">
        <v>60</v>
      </c>
      <c r="H322" s="24">
        <v>10173.55642857143</v>
      </c>
      <c r="I322" s="24">
        <v>10173.55642857143</v>
      </c>
      <c r="J322" s="100">
        <v>152603.34642857144</v>
      </c>
      <c r="K322" s="23"/>
      <c r="L322" s="26"/>
      <c r="M322" s="21"/>
      <c r="N322" s="27"/>
      <c r="O322" s="21"/>
      <c r="P322" s="28"/>
      <c r="Q322" s="21"/>
      <c r="R322" s="37">
        <v>0.18</v>
      </c>
      <c r="S322" s="37" t="s">
        <v>67</v>
      </c>
      <c r="T322" s="30">
        <v>0</v>
      </c>
      <c r="U322" s="30"/>
      <c r="V322" s="30">
        <v>0</v>
      </c>
      <c r="W322" s="30">
        <v>27468.60235714286</v>
      </c>
      <c r="X322" s="30">
        <v>27468.60235714286</v>
      </c>
      <c r="Y322" s="29" t="s">
        <v>381</v>
      </c>
      <c r="Z322" s="29" t="s">
        <v>434</v>
      </c>
      <c r="AA322" s="29" t="s">
        <v>435</v>
      </c>
      <c r="AB322" s="19" t="e">
        <v>#N/A</v>
      </c>
      <c r="AC322" s="29" t="e">
        <v>#N/A</v>
      </c>
      <c r="AD322" s="31" t="e">
        <v>#N/A</v>
      </c>
      <c r="AE322" s="31">
        <v>44132</v>
      </c>
      <c r="AF322" s="19">
        <v>172002469796</v>
      </c>
      <c r="AG322" s="29" t="s">
        <v>428</v>
      </c>
      <c r="AH322" s="31">
        <v>44159</v>
      </c>
      <c r="AI322" s="29" t="s">
        <v>385</v>
      </c>
      <c r="AJ322" s="46"/>
      <c r="AK322" s="30"/>
      <c r="AL322" s="47"/>
      <c r="AM322" s="46"/>
      <c r="AN322" s="29"/>
      <c r="AO322" s="31"/>
      <c r="AP322" s="19">
        <v>2000</v>
      </c>
      <c r="AQ322" s="29" t="s">
        <v>52</v>
      </c>
      <c r="AR322" s="29" t="s">
        <v>435</v>
      </c>
      <c r="AS322" s="29" t="s">
        <v>53</v>
      </c>
      <c r="AT322" s="29" t="s">
        <v>54</v>
      </c>
      <c r="AU322" s="29">
        <v>2020206683</v>
      </c>
      <c r="AV322" s="99">
        <v>14</v>
      </c>
      <c r="AW322" s="99">
        <v>132643.62</v>
      </c>
      <c r="AX322" s="29" t="s">
        <v>387</v>
      </c>
      <c r="AY322" s="29" t="s">
        <v>691</v>
      </c>
      <c r="AZ322" s="21"/>
      <c r="BA322">
        <f>$BA$2-AE322</f>
        <v>1506</v>
      </c>
      <c r="BB322" s="115" t="s">
        <v>6983</v>
      </c>
      <c r="BC322" s="105">
        <f t="shared" si="51"/>
        <v>9474.5442857142862</v>
      </c>
      <c r="BD322" s="116">
        <f t="shared" si="52"/>
        <v>44105</v>
      </c>
      <c r="BE322" s="141" t="s">
        <v>8477</v>
      </c>
      <c r="BF322">
        <f>MATCH(BE322,'Cat-4'!$A:$A,0)</f>
        <v>722</v>
      </c>
      <c r="BG322">
        <f>MATCH(BD322,'Cat-4'!$1:$1,0)</f>
        <v>106</v>
      </c>
      <c r="BH322">
        <f>INDEX('Cat-4'!$1:$1048576,'NSS + ACT'!BF322,'NSS + ACT'!BG322)</f>
        <v>114.2</v>
      </c>
      <c r="BI322">
        <f>MATCH($BI$1,'Cat-4'!$1:$1,0)</f>
        <v>153</v>
      </c>
      <c r="BJ322">
        <f>INDEX('Cat-4'!$1:$1048576,'NSS + ACT'!BF322,'NSS + ACT'!BI322)</f>
        <v>130.80000000000001</v>
      </c>
      <c r="BK322" s="126">
        <f t="shared" si="53"/>
        <v>1.1453590192644485</v>
      </c>
      <c r="BL322">
        <f t="shared" si="54"/>
        <v>1535</v>
      </c>
      <c r="BM322" s="126">
        <f t="shared" si="55"/>
        <v>51.166666666666664</v>
      </c>
      <c r="BN322" s="126" t="s">
        <v>8785</v>
      </c>
      <c r="BO322" s="126">
        <f>MATCH(BB322,Sheet3!$D$4:$D$8,0)</f>
        <v>2</v>
      </c>
      <c r="BP322" s="126">
        <f>MATCH(BN322,Sheet3!$E$4:$H$4,0)</f>
        <v>4</v>
      </c>
      <c r="BQ322" s="132">
        <f>INDEX(Sheet3!$D$4:$H$8,'NSS + ACT'!BO322,'NSS + ACT'!BP322)</f>
        <v>0.1</v>
      </c>
      <c r="BR322" s="105">
        <f t="shared" si="56"/>
        <v>151924.56651488619</v>
      </c>
      <c r="BS322" s="162">
        <f t="shared" si="57"/>
        <v>0.1</v>
      </c>
      <c r="BT322" s="105">
        <f t="shared" si="58"/>
        <v>136732.10986339758</v>
      </c>
    </row>
    <row r="323" spans="1:72">
      <c r="A323" s="18">
        <f t="shared" si="60"/>
        <v>320</v>
      </c>
      <c r="B323" s="61">
        <v>291706381385</v>
      </c>
      <c r="C323" s="39">
        <v>43043</v>
      </c>
      <c r="D323" s="22" t="s">
        <v>202</v>
      </c>
      <c r="E323" s="22" t="s">
        <v>1741</v>
      </c>
      <c r="F323" s="110">
        <v>20</v>
      </c>
      <c r="G323" s="23" t="s">
        <v>119</v>
      </c>
      <c r="H323" s="52">
        <v>6600</v>
      </c>
      <c r="I323" s="30"/>
      <c r="J323" s="109">
        <v>132000</v>
      </c>
      <c r="K323" s="23">
        <v>84149040</v>
      </c>
      <c r="L323" s="26">
        <v>7.4999999999999997E-2</v>
      </c>
      <c r="M323" s="40">
        <v>0</v>
      </c>
      <c r="N323" s="62">
        <v>0</v>
      </c>
      <c r="O323" s="52">
        <v>0</v>
      </c>
      <c r="P323" s="26">
        <v>0.1</v>
      </c>
      <c r="Q323" s="52">
        <v>0</v>
      </c>
      <c r="R323" s="63">
        <v>0.18</v>
      </c>
      <c r="S323" s="23" t="s">
        <v>717</v>
      </c>
      <c r="T323" s="52">
        <v>9900</v>
      </c>
      <c r="U323" s="52">
        <v>0</v>
      </c>
      <c r="V323" s="52">
        <v>990</v>
      </c>
      <c r="W323" s="52">
        <v>25720.2</v>
      </c>
      <c r="X323" s="52">
        <v>36610.199999999997</v>
      </c>
      <c r="Y323" s="23" t="s">
        <v>1628</v>
      </c>
      <c r="Z323" s="23" t="s">
        <v>1742</v>
      </c>
      <c r="AA323" s="23" t="s">
        <v>1743</v>
      </c>
      <c r="AB323" s="33">
        <v>291706381385</v>
      </c>
      <c r="AC323" s="33" t="s">
        <v>1705</v>
      </c>
      <c r="AD323" s="48">
        <v>43043</v>
      </c>
      <c r="AE323" s="39">
        <v>43024</v>
      </c>
      <c r="AF323" s="53" t="e">
        <v>#N/A</v>
      </c>
      <c r="AG323" s="53" t="e">
        <v>#N/A</v>
      </c>
      <c r="AH323" s="39" t="e">
        <v>#N/A</v>
      </c>
      <c r="AI323" s="23" t="s">
        <v>51</v>
      </c>
      <c r="AJ323" s="54"/>
      <c r="AK323" s="55"/>
      <c r="AL323" s="56"/>
      <c r="AM323" s="57"/>
      <c r="AN323" s="33"/>
      <c r="AO323" s="48"/>
      <c r="AP323" s="23">
        <v>2000</v>
      </c>
      <c r="AQ323" s="23" t="s">
        <v>52</v>
      </c>
      <c r="AR323" s="23" t="s">
        <v>1743</v>
      </c>
      <c r="AS323" s="38" t="s">
        <v>53</v>
      </c>
      <c r="AT323" s="23"/>
      <c r="AU323" s="64" t="s">
        <v>1706</v>
      </c>
      <c r="AV323" s="99">
        <v>20</v>
      </c>
      <c r="AW323" s="102">
        <v>132000</v>
      </c>
      <c r="AX323" s="29" t="s">
        <v>701</v>
      </c>
      <c r="AY323" s="29"/>
      <c r="AZ323" s="25" t="s">
        <v>1633</v>
      </c>
      <c r="BA323">
        <f>$BA$2-AE323</f>
        <v>2614</v>
      </c>
      <c r="BB323" s="115" t="s">
        <v>6983</v>
      </c>
      <c r="BC323" s="105">
        <f t="shared" si="51"/>
        <v>6600</v>
      </c>
      <c r="BD323" s="116">
        <f t="shared" si="52"/>
        <v>43009</v>
      </c>
      <c r="BE323" s="141" t="s">
        <v>8477</v>
      </c>
      <c r="BF323">
        <f>MATCH(BE323,'Cat-4'!$A:$A,0)</f>
        <v>722</v>
      </c>
      <c r="BG323">
        <f>MATCH(BD323,'Cat-4'!$1:$1,0)</f>
        <v>70</v>
      </c>
      <c r="BH323">
        <f>INDEX('Cat-4'!$1:$1048576,'NSS + ACT'!BF323,'NSS + ACT'!BG323)</f>
        <v>109</v>
      </c>
      <c r="BI323">
        <f>MATCH($BI$1,'Cat-4'!$1:$1,0)</f>
        <v>153</v>
      </c>
      <c r="BJ323">
        <f>INDEX('Cat-4'!$1:$1048576,'NSS + ACT'!BF323,'NSS + ACT'!BI323)</f>
        <v>130.80000000000001</v>
      </c>
      <c r="BK323" s="126">
        <f t="shared" si="53"/>
        <v>1.2000000000000002</v>
      </c>
      <c r="BL323">
        <f t="shared" si="54"/>
        <v>2631</v>
      </c>
      <c r="BM323" s="126">
        <f t="shared" si="55"/>
        <v>87.7</v>
      </c>
      <c r="BN323" s="126" t="s">
        <v>8785</v>
      </c>
      <c r="BO323" s="126">
        <f>MATCH(BB323,Sheet3!$D$4:$D$8,0)</f>
        <v>2</v>
      </c>
      <c r="BP323" s="126">
        <f>MATCH(BN323,Sheet3!$E$4:$H$4,0)</f>
        <v>4</v>
      </c>
      <c r="BQ323" s="132">
        <f>INDEX(Sheet3!$D$4:$H$8,'NSS + ACT'!BO323,'NSS + ACT'!BP323)</f>
        <v>0.1</v>
      </c>
      <c r="BR323" s="105">
        <f t="shared" si="56"/>
        <v>158400.00000000003</v>
      </c>
      <c r="BS323" s="162">
        <f t="shared" si="57"/>
        <v>0.1</v>
      </c>
      <c r="BT323" s="105">
        <f t="shared" si="58"/>
        <v>142560.00000000003</v>
      </c>
    </row>
    <row r="324" spans="1:72">
      <c r="A324" s="18">
        <f t="shared" si="60"/>
        <v>321</v>
      </c>
      <c r="B324" s="61">
        <v>292211640453</v>
      </c>
      <c r="C324" s="39">
        <v>44875</v>
      </c>
      <c r="D324" s="22" t="s">
        <v>176</v>
      </c>
      <c r="E324" s="22" t="s">
        <v>4565</v>
      </c>
      <c r="F324" s="110">
        <v>6</v>
      </c>
      <c r="G324" s="23" t="s">
        <v>119</v>
      </c>
      <c r="H324" s="52">
        <v>21989.070000000003</v>
      </c>
      <c r="I324" s="30"/>
      <c r="J324" s="109">
        <v>131934.42000000001</v>
      </c>
      <c r="K324" s="23" t="s">
        <v>4566</v>
      </c>
      <c r="L324" s="26">
        <v>7.4999999999999997E-2</v>
      </c>
      <c r="M324" s="40">
        <v>0</v>
      </c>
      <c r="N324" s="62">
        <v>0</v>
      </c>
      <c r="O324" s="52">
        <v>0</v>
      </c>
      <c r="P324" s="26">
        <v>0.1</v>
      </c>
      <c r="Q324" s="52">
        <v>0</v>
      </c>
      <c r="R324" s="63">
        <v>0.18</v>
      </c>
      <c r="S324" s="23" t="s">
        <v>4537</v>
      </c>
      <c r="T324" s="52">
        <v>9895.0815000000002</v>
      </c>
      <c r="U324" s="52">
        <v>0</v>
      </c>
      <c r="V324" s="52">
        <v>989.50815000000011</v>
      </c>
      <c r="W324" s="52">
        <v>25707.421737000004</v>
      </c>
      <c r="X324" s="52">
        <v>36592.011387000006</v>
      </c>
      <c r="Y324" s="23" t="s">
        <v>4433</v>
      </c>
      <c r="Z324" s="23" t="s">
        <v>4567</v>
      </c>
      <c r="AA324" s="23" t="s">
        <v>4568</v>
      </c>
      <c r="AB324" s="33">
        <v>292211640453</v>
      </c>
      <c r="AC324" s="33" t="s">
        <v>4569</v>
      </c>
      <c r="AD324" s="39">
        <v>44875</v>
      </c>
      <c r="AE324" s="39">
        <v>44872</v>
      </c>
      <c r="AF324" s="53" t="e">
        <v>#N/A</v>
      </c>
      <c r="AG324" s="53" t="e">
        <v>#N/A</v>
      </c>
      <c r="AH324" s="39" t="e">
        <v>#N/A</v>
      </c>
      <c r="AI324" s="23" t="s">
        <v>51</v>
      </c>
      <c r="AJ324" s="59"/>
      <c r="AK324" s="59"/>
      <c r="AL324" s="48"/>
      <c r="AM324" s="60"/>
      <c r="AN324" s="33"/>
      <c r="AO324" s="48"/>
      <c r="AP324" s="23">
        <v>2000</v>
      </c>
      <c r="AQ324" s="23" t="s">
        <v>52</v>
      </c>
      <c r="AR324" s="23" t="s">
        <v>4568</v>
      </c>
      <c r="AS324" s="38" t="s">
        <v>53</v>
      </c>
      <c r="AT324" s="23"/>
      <c r="AU324" s="64" t="s">
        <v>4570</v>
      </c>
      <c r="AV324" s="99">
        <v>6</v>
      </c>
      <c r="AW324" s="102">
        <v>131934.42000000001</v>
      </c>
      <c r="AX324" s="29" t="s">
        <v>701</v>
      </c>
      <c r="AY324" s="29"/>
      <c r="AZ324" s="25" t="s">
        <v>3564</v>
      </c>
      <c r="BA324">
        <f>$BA$2-AE324</f>
        <v>766</v>
      </c>
      <c r="BB324" s="115" t="s">
        <v>6983</v>
      </c>
      <c r="BC324" s="105">
        <f t="shared" si="51"/>
        <v>21989.070000000003</v>
      </c>
      <c r="BD324" s="116">
        <f t="shared" si="52"/>
        <v>44866</v>
      </c>
      <c r="BE324" s="141" t="s">
        <v>8477</v>
      </c>
      <c r="BF324">
        <f>MATCH(BE324,'Cat-4'!$A:$A,0)</f>
        <v>722</v>
      </c>
      <c r="BG324">
        <f>MATCH(BD324,'Cat-4'!$1:$1,0)</f>
        <v>131</v>
      </c>
      <c r="BH324">
        <f>INDEX('Cat-4'!$1:$1048576,'NSS + ACT'!BF324,'NSS + ACT'!BG324)</f>
        <v>126.7</v>
      </c>
      <c r="BI324">
        <f>MATCH($BI$1,'Cat-4'!$1:$1,0)</f>
        <v>153</v>
      </c>
      <c r="BJ324">
        <f>INDEX('Cat-4'!$1:$1048576,'NSS + ACT'!BF324,'NSS + ACT'!BI324)</f>
        <v>130.80000000000001</v>
      </c>
      <c r="BK324" s="126">
        <f t="shared" si="53"/>
        <v>1.0323599052880821</v>
      </c>
      <c r="BL324">
        <f t="shared" si="54"/>
        <v>774</v>
      </c>
      <c r="BM324" s="126">
        <f t="shared" si="55"/>
        <v>25.8</v>
      </c>
      <c r="BN324" s="126" t="s">
        <v>8785</v>
      </c>
      <c r="BO324" s="126">
        <f>MATCH(BB324,Sheet3!$D$4:$D$8,0)</f>
        <v>2</v>
      </c>
      <c r="BP324" s="126">
        <f>MATCH(BN324,Sheet3!$E$4:$H$4,0)</f>
        <v>4</v>
      </c>
      <c r="BQ324" s="132">
        <f>INDEX(Sheet3!$D$4:$H$8,'NSS + ACT'!BO324,'NSS + ACT'!BP324)</f>
        <v>0.1</v>
      </c>
      <c r="BR324" s="105">
        <f t="shared" si="56"/>
        <v>136203.80533543805</v>
      </c>
      <c r="BS324" s="162">
        <f t="shared" si="57"/>
        <v>0.1</v>
      </c>
      <c r="BT324" s="105">
        <f t="shared" si="58"/>
        <v>122583.42480189425</v>
      </c>
    </row>
    <row r="325" spans="1:72">
      <c r="A325" s="18">
        <f t="shared" si="60"/>
        <v>322</v>
      </c>
      <c r="B325" s="61">
        <v>171801082633</v>
      </c>
      <c r="C325" s="39">
        <v>43217</v>
      </c>
      <c r="D325" s="22" t="s">
        <v>636</v>
      </c>
      <c r="E325" s="22" t="s">
        <v>1078</v>
      </c>
      <c r="F325" s="110">
        <v>3</v>
      </c>
      <c r="G325" s="23" t="s">
        <v>49</v>
      </c>
      <c r="H325" s="52">
        <v>43250.823333333334</v>
      </c>
      <c r="I325" s="30"/>
      <c r="J325" s="109">
        <v>129752.47</v>
      </c>
      <c r="K325" s="23" t="s">
        <v>987</v>
      </c>
      <c r="L325" s="26">
        <v>0.15</v>
      </c>
      <c r="M325" s="40">
        <v>0</v>
      </c>
      <c r="N325" s="62">
        <v>0</v>
      </c>
      <c r="O325" s="52">
        <v>0</v>
      </c>
      <c r="P325" s="26">
        <v>0.1</v>
      </c>
      <c r="Q325" s="52">
        <v>0</v>
      </c>
      <c r="R325" s="63">
        <v>0.18</v>
      </c>
      <c r="S325" s="23" t="s">
        <v>969</v>
      </c>
      <c r="T325" s="52">
        <v>19462.870500000001</v>
      </c>
      <c r="U325" s="52">
        <v>0</v>
      </c>
      <c r="V325" s="52">
        <v>1946.2870500000001</v>
      </c>
      <c r="W325" s="52">
        <v>27209.092959000001</v>
      </c>
      <c r="X325" s="52">
        <v>48618.250509000005</v>
      </c>
      <c r="Y325" s="23" t="s">
        <v>850</v>
      </c>
      <c r="Z325" s="23" t="s">
        <v>1079</v>
      </c>
      <c r="AA325" s="23" t="s">
        <v>1080</v>
      </c>
      <c r="AB325" s="33" t="e">
        <v>#N/A</v>
      </c>
      <c r="AC325" s="33" t="e">
        <v>#N/A</v>
      </c>
      <c r="AD325" s="48" t="e">
        <v>#N/A</v>
      </c>
      <c r="AE325" s="39" t="e">
        <v>#N/A</v>
      </c>
      <c r="AF325" s="53">
        <v>171801082633</v>
      </c>
      <c r="AG325" s="53" t="s">
        <v>990</v>
      </c>
      <c r="AH325" s="39">
        <v>43217</v>
      </c>
      <c r="AI325" s="23" t="s">
        <v>385</v>
      </c>
      <c r="AJ325" s="54"/>
      <c r="AK325" s="55"/>
      <c r="AL325" s="56"/>
      <c r="AM325" s="57"/>
      <c r="AN325" s="33"/>
      <c r="AO325" s="48"/>
      <c r="AP325" s="23">
        <v>2000</v>
      </c>
      <c r="AQ325" s="23" t="s">
        <v>64</v>
      </c>
      <c r="AR325" s="23" t="s">
        <v>1080</v>
      </c>
      <c r="AS325" s="38" t="s">
        <v>53</v>
      </c>
      <c r="AT325" s="23" t="s">
        <v>522</v>
      </c>
      <c r="AU325" s="64">
        <v>7068019</v>
      </c>
      <c r="AV325" s="99">
        <v>3</v>
      </c>
      <c r="AW325" s="102">
        <v>129752.47</v>
      </c>
      <c r="AX325" s="29" t="s">
        <v>701</v>
      </c>
      <c r="AY325" s="29"/>
      <c r="AZ325" s="25" t="s">
        <v>863</v>
      </c>
      <c r="BB325" s="115" t="s">
        <v>6987</v>
      </c>
      <c r="BC325" s="105">
        <f t="shared" ref="BC325:BC388" si="62">AW325/AV325</f>
        <v>43250.823333333334</v>
      </c>
      <c r="BD325" s="116">
        <v>43709</v>
      </c>
      <c r="BE325" s="141" t="s">
        <v>8366</v>
      </c>
      <c r="BF325">
        <f>MATCH(BE325,'Cat-4'!$A:$A,0)</f>
        <v>666</v>
      </c>
      <c r="BG325">
        <f>MATCH(BD325,'Cat-4'!$1:$1,0)</f>
        <v>93</v>
      </c>
      <c r="BH325">
        <f>INDEX('Cat-4'!$1:$1048576,'NSS + ACT'!BF325,'NSS + ACT'!BG325)</f>
        <v>110.5</v>
      </c>
      <c r="BI325">
        <f>MATCH($BI$1,'Cat-4'!$1:$1,0)</f>
        <v>153</v>
      </c>
      <c r="BJ325">
        <f>INDEX('Cat-4'!$1:$1048576,'NSS + ACT'!BF325,'NSS + ACT'!BI325)</f>
        <v>133.4</v>
      </c>
      <c r="BK325" s="126">
        <f t="shared" ref="BK325:BK388" si="63">BJ325/BH325</f>
        <v>1.207239819004525</v>
      </c>
      <c r="BL325">
        <f t="shared" ref="BL325:BL388" si="64">$BL$1-BD325</f>
        <v>1931</v>
      </c>
      <c r="BM325" s="126">
        <f t="shared" ref="BM325:BM388" si="65">BL325/30</f>
        <v>64.36666666666666</v>
      </c>
      <c r="BN325" s="126" t="s">
        <v>8785</v>
      </c>
      <c r="BO325" s="126">
        <f>MATCH(BB325,Sheet3!$D$4:$D$8,0)</f>
        <v>4</v>
      </c>
      <c r="BP325" s="126">
        <f>MATCH(BN325,Sheet3!$E$4:$H$4,0)</f>
        <v>4</v>
      </c>
      <c r="BQ325" s="132">
        <f>INDEX(Sheet3!$D$4:$H$8,'NSS + ACT'!BO325,'NSS + ACT'!BP325)</f>
        <v>0.2</v>
      </c>
      <c r="BR325" s="105">
        <f t="shared" ref="BR325:BR388" si="66">BK325*AW325</f>
        <v>156642.34839819008</v>
      </c>
      <c r="BS325" s="162">
        <f t="shared" ref="BS325:BS388" si="67">BQ325</f>
        <v>0.2</v>
      </c>
      <c r="BT325" s="105">
        <f t="shared" ref="BT325:BT388" si="68">BR325*(1-BS325)</f>
        <v>125313.87871855206</v>
      </c>
    </row>
    <row r="326" spans="1:72">
      <c r="A326" s="18">
        <f t="shared" si="60"/>
        <v>323</v>
      </c>
      <c r="B326" s="61">
        <v>291806636494</v>
      </c>
      <c r="C326" s="39">
        <v>43318</v>
      </c>
      <c r="D326" s="22" t="s">
        <v>121</v>
      </c>
      <c r="E326" s="22" t="s">
        <v>4684</v>
      </c>
      <c r="F326" s="110">
        <v>23</v>
      </c>
      <c r="G326" s="23" t="s">
        <v>49</v>
      </c>
      <c r="H326" s="52">
        <v>5545.405652173913</v>
      </c>
      <c r="I326" s="30"/>
      <c r="J326" s="109">
        <v>127544.33</v>
      </c>
      <c r="K326" s="23">
        <v>85381090</v>
      </c>
      <c r="L326" s="26">
        <v>7.4999999999999997E-2</v>
      </c>
      <c r="M326" s="40">
        <v>0</v>
      </c>
      <c r="N326" s="62">
        <v>0</v>
      </c>
      <c r="O326" s="52">
        <v>0</v>
      </c>
      <c r="P326" s="26">
        <v>0.1</v>
      </c>
      <c r="Q326" s="52">
        <v>0</v>
      </c>
      <c r="R326" s="63">
        <v>0.18</v>
      </c>
      <c r="S326" s="23" t="s">
        <v>4675</v>
      </c>
      <c r="T326" s="52">
        <v>9565.8247499999998</v>
      </c>
      <c r="U326" s="52">
        <v>0</v>
      </c>
      <c r="V326" s="52">
        <v>956.58247500000004</v>
      </c>
      <c r="W326" s="52">
        <v>24852.012700499996</v>
      </c>
      <c r="X326" s="52">
        <v>35374.419925499998</v>
      </c>
      <c r="Y326" s="23" t="s">
        <v>4646</v>
      </c>
      <c r="Z326" s="23" t="s">
        <v>4685</v>
      </c>
      <c r="AA326" s="23" t="s">
        <v>4686</v>
      </c>
      <c r="AB326" s="33">
        <v>291806636494</v>
      </c>
      <c r="AC326" s="33" t="s">
        <v>4687</v>
      </c>
      <c r="AD326" s="39">
        <v>43318</v>
      </c>
      <c r="AE326" s="39">
        <v>43312</v>
      </c>
      <c r="AF326" s="53" t="e">
        <v>#N/A</v>
      </c>
      <c r="AG326" s="53" t="e">
        <v>#N/A</v>
      </c>
      <c r="AH326" s="39" t="e">
        <v>#N/A</v>
      </c>
      <c r="AI326" s="23" t="s">
        <v>51</v>
      </c>
      <c r="AJ326" s="59"/>
      <c r="AK326" s="59"/>
      <c r="AL326" s="48"/>
      <c r="AM326" s="60"/>
      <c r="AN326" s="33"/>
      <c r="AO326" s="48"/>
      <c r="AP326" s="23">
        <v>2000</v>
      </c>
      <c r="AQ326" s="23" t="s">
        <v>52</v>
      </c>
      <c r="AR326" s="23" t="s">
        <v>4686</v>
      </c>
      <c r="AS326" s="38" t="s">
        <v>53</v>
      </c>
      <c r="AT326" s="23"/>
      <c r="AU326" s="64" t="s">
        <v>4688</v>
      </c>
      <c r="AV326" s="99">
        <v>23</v>
      </c>
      <c r="AW326" s="102">
        <v>127544.33</v>
      </c>
      <c r="AX326" s="29" t="s">
        <v>701</v>
      </c>
      <c r="AY326" s="29"/>
      <c r="AZ326" s="25">
        <v>1</v>
      </c>
      <c r="BA326">
        <f>$BA$2-AE326</f>
        <v>2326</v>
      </c>
      <c r="BB326" s="115" t="s">
        <v>6986</v>
      </c>
      <c r="BC326" s="105">
        <f t="shared" si="62"/>
        <v>5545.405652173913</v>
      </c>
      <c r="BD326" s="116">
        <f t="shared" ref="BD326:BD388" si="69">DATE(YEAR(AE326),MONTH(AE326),1)</f>
        <v>43282</v>
      </c>
      <c r="BE326" s="141" t="s">
        <v>7762</v>
      </c>
      <c r="BF326">
        <f>MATCH(BE326,'Cat-4'!$A:$A,0)</f>
        <v>364</v>
      </c>
      <c r="BG326">
        <f>MATCH(BD326,'Cat-4'!$1:$1,0)</f>
        <v>79</v>
      </c>
      <c r="BH326">
        <f>INDEX('Cat-4'!$1:$1048576,'NSS + ACT'!BF326,'NSS + ACT'!BG326)</f>
        <v>118.3</v>
      </c>
      <c r="BI326">
        <f>MATCH($BI$1,'Cat-4'!$1:$1,0)</f>
        <v>153</v>
      </c>
      <c r="BJ326">
        <f>INDEX('Cat-4'!$1:$1048576,'NSS + ACT'!BF326,'NSS + ACT'!BI326)</f>
        <v>136.4</v>
      </c>
      <c r="BK326" s="126">
        <f t="shared" si="63"/>
        <v>1.1530008453085376</v>
      </c>
      <c r="BL326">
        <f t="shared" si="64"/>
        <v>2358</v>
      </c>
      <c r="BM326" s="126">
        <f t="shared" si="65"/>
        <v>78.599999999999994</v>
      </c>
      <c r="BN326" s="126" t="s">
        <v>8785</v>
      </c>
      <c r="BO326" s="126">
        <f>MATCH(BB326,Sheet3!$D$4:$D$8,0)</f>
        <v>3</v>
      </c>
      <c r="BP326" s="126">
        <f>MATCH(BN326,Sheet3!$E$4:$H$4,0)</f>
        <v>4</v>
      </c>
      <c r="BQ326" s="132">
        <f>INDEX(Sheet3!$D$4:$H$8,'NSS + ACT'!BO326,'NSS + ACT'!BP326)</f>
        <v>0.5</v>
      </c>
      <c r="BR326" s="105">
        <f t="shared" si="66"/>
        <v>147058.72030431108</v>
      </c>
      <c r="BS326" s="162">
        <f t="shared" si="67"/>
        <v>0.5</v>
      </c>
      <c r="BT326" s="105">
        <f t="shared" si="68"/>
        <v>73529.360152155539</v>
      </c>
    </row>
    <row r="327" spans="1:72">
      <c r="A327" s="18">
        <f t="shared" si="60"/>
        <v>324</v>
      </c>
      <c r="B327" s="33">
        <v>172303150961</v>
      </c>
      <c r="C327" s="39">
        <v>45198</v>
      </c>
      <c r="D327" s="22" t="s">
        <v>462</v>
      </c>
      <c r="E327" s="22" t="s">
        <v>5227</v>
      </c>
      <c r="F327" s="107">
        <v>4</v>
      </c>
      <c r="G327" s="23" t="s">
        <v>49</v>
      </c>
      <c r="H327" s="58">
        <v>31827.439999999751</v>
      </c>
      <c r="I327" s="30"/>
      <c r="J327" s="101">
        <v>127309.75999999901</v>
      </c>
      <c r="K327" s="33">
        <v>85432090</v>
      </c>
      <c r="L327" s="26">
        <v>7.4999999999999997E-2</v>
      </c>
      <c r="M327" s="40">
        <v>0</v>
      </c>
      <c r="N327" s="40">
        <v>0</v>
      </c>
      <c r="O327" s="35">
        <v>0</v>
      </c>
      <c r="P327" s="63">
        <v>0.1</v>
      </c>
      <c r="Q327" s="52">
        <v>0</v>
      </c>
      <c r="R327" s="63">
        <v>0.18</v>
      </c>
      <c r="S327" s="23" t="s">
        <v>2758</v>
      </c>
      <c r="T327" s="52">
        <v>9548.2319999999254</v>
      </c>
      <c r="U327" s="52">
        <v>0</v>
      </c>
      <c r="V327" s="52">
        <v>954.82319999999254</v>
      </c>
      <c r="W327" s="52">
        <v>24806.306735999802</v>
      </c>
      <c r="X327" s="52">
        <v>35309.361935999725</v>
      </c>
      <c r="Y327" s="23" t="s">
        <v>5221</v>
      </c>
      <c r="Z327" s="23" t="s">
        <v>5228</v>
      </c>
      <c r="AA327" s="23" t="s">
        <v>5229</v>
      </c>
      <c r="AB327" s="33" t="e">
        <v>#N/A</v>
      </c>
      <c r="AC327" s="33" t="e">
        <v>#N/A</v>
      </c>
      <c r="AD327" s="39" t="e">
        <v>#N/A</v>
      </c>
      <c r="AE327" s="39">
        <v>45197</v>
      </c>
      <c r="AF327" s="53">
        <v>172303150961</v>
      </c>
      <c r="AG327" s="53" t="s">
        <v>5148</v>
      </c>
      <c r="AH327" s="39">
        <v>45198</v>
      </c>
      <c r="AI327" s="23" t="s">
        <v>385</v>
      </c>
      <c r="AJ327" s="59"/>
      <c r="AK327" s="59"/>
      <c r="AL327" s="48"/>
      <c r="AM327" s="60"/>
      <c r="AN327" s="33"/>
      <c r="AO327" s="48"/>
      <c r="AP327" s="23">
        <v>2000</v>
      </c>
      <c r="AQ327" s="23" t="s">
        <v>52</v>
      </c>
      <c r="AR327" s="23" t="s">
        <v>5229</v>
      </c>
      <c r="AS327" s="38" t="s">
        <v>518</v>
      </c>
      <c r="AT327" s="23"/>
      <c r="AU327" s="23">
        <v>1010809307</v>
      </c>
      <c r="AV327" s="99">
        <v>4</v>
      </c>
      <c r="AW327" s="101">
        <v>127309.75999999901</v>
      </c>
      <c r="AX327" s="29" t="s">
        <v>4770</v>
      </c>
      <c r="AY327" s="29"/>
      <c r="AZ327" s="30"/>
      <c r="BA327">
        <f>$BA$2-AE327</f>
        <v>441</v>
      </c>
      <c r="BB327" s="115" t="s">
        <v>6987</v>
      </c>
      <c r="BC327" s="105">
        <f t="shared" si="62"/>
        <v>31827.439999999751</v>
      </c>
      <c r="BD327" s="116">
        <f t="shared" si="69"/>
        <v>45170</v>
      </c>
      <c r="BE327" s="141" t="s">
        <v>8366</v>
      </c>
      <c r="BF327">
        <f>MATCH(BE327,'Cat-4'!$A:$A,0)</f>
        <v>666</v>
      </c>
      <c r="BG327">
        <f>MATCH(BD327,'Cat-4'!$1:$1,0)</f>
        <v>141</v>
      </c>
      <c r="BH327">
        <f>INDEX('Cat-4'!$1:$1048576,'NSS + ACT'!BF327,'NSS + ACT'!BG327)</f>
        <v>131.30000000000001</v>
      </c>
      <c r="BI327">
        <f>MATCH($BI$1,'Cat-4'!$1:$1,0)</f>
        <v>153</v>
      </c>
      <c r="BJ327">
        <f>INDEX('Cat-4'!$1:$1048576,'NSS + ACT'!BF327,'NSS + ACT'!BI327)</f>
        <v>133.4</v>
      </c>
      <c r="BK327" s="126">
        <f t="shared" si="63"/>
        <v>1.015993907083016</v>
      </c>
      <c r="BL327">
        <f t="shared" si="64"/>
        <v>470</v>
      </c>
      <c r="BM327" s="126">
        <f t="shared" si="65"/>
        <v>15.666666666666666</v>
      </c>
      <c r="BN327" s="126" t="s">
        <v>8784</v>
      </c>
      <c r="BO327" s="126">
        <f>MATCH(BB327,Sheet3!$D$4:$D$8,0)</f>
        <v>4</v>
      </c>
      <c r="BP327" s="126">
        <f>MATCH(BN327,Sheet3!$E$4:$H$4,0)</f>
        <v>3</v>
      </c>
      <c r="BQ327" s="132">
        <f>INDEX(Sheet3!$D$4:$H$8,'NSS + ACT'!BO327,'NSS + ACT'!BP327)</f>
        <v>0.1</v>
      </c>
      <c r="BR327" s="105">
        <f t="shared" si="66"/>
        <v>129345.94047220005</v>
      </c>
      <c r="BS327" s="162">
        <f t="shared" si="67"/>
        <v>0.1</v>
      </c>
      <c r="BT327" s="105">
        <f t="shared" si="68"/>
        <v>116411.34642498005</v>
      </c>
    </row>
    <row r="328" spans="1:72">
      <c r="A328" s="18">
        <f t="shared" si="60"/>
        <v>325</v>
      </c>
      <c r="B328" s="61">
        <v>292207781294</v>
      </c>
      <c r="C328" s="39">
        <v>44769</v>
      </c>
      <c r="D328" s="22" t="s">
        <v>351</v>
      </c>
      <c r="E328" s="22" t="s">
        <v>4123</v>
      </c>
      <c r="F328" s="107">
        <v>113</v>
      </c>
      <c r="G328" s="23" t="s">
        <v>49</v>
      </c>
      <c r="H328" s="52">
        <v>1125.958318584062</v>
      </c>
      <c r="I328" s="30"/>
      <c r="J328" s="109">
        <v>127233.289999999</v>
      </c>
      <c r="K328" s="23">
        <v>84841090</v>
      </c>
      <c r="L328" s="26">
        <v>7.4999999999999997E-2</v>
      </c>
      <c r="M328" s="40">
        <v>0</v>
      </c>
      <c r="N328" s="40">
        <v>0</v>
      </c>
      <c r="O328" s="52">
        <v>0</v>
      </c>
      <c r="P328" s="26">
        <v>0.1</v>
      </c>
      <c r="Q328" s="52">
        <v>0</v>
      </c>
      <c r="R328" s="63">
        <v>0.18</v>
      </c>
      <c r="S328" s="23" t="s">
        <v>4095</v>
      </c>
      <c r="T328" s="52">
        <v>9542.4967499999257</v>
      </c>
      <c r="U328" s="52">
        <v>0</v>
      </c>
      <c r="V328" s="52">
        <v>954.24967499999264</v>
      </c>
      <c r="W328" s="52">
        <v>24791.406556499805</v>
      </c>
      <c r="X328" s="68">
        <v>35288.152981499719</v>
      </c>
      <c r="Y328" s="23" t="s">
        <v>3855</v>
      </c>
      <c r="Z328" s="23" t="s">
        <v>4124</v>
      </c>
      <c r="AA328" s="23" t="s">
        <v>4125</v>
      </c>
      <c r="AB328" s="33">
        <v>292207781294</v>
      </c>
      <c r="AC328" s="33" t="s">
        <v>4126</v>
      </c>
      <c r="AD328" s="39">
        <v>44769</v>
      </c>
      <c r="AE328" s="39">
        <v>44755</v>
      </c>
      <c r="AF328" s="53" t="e">
        <v>#N/A</v>
      </c>
      <c r="AG328" s="53" t="e">
        <v>#N/A</v>
      </c>
      <c r="AH328" s="39" t="e">
        <v>#N/A</v>
      </c>
      <c r="AI328" s="23" t="s">
        <v>51</v>
      </c>
      <c r="AJ328" s="59"/>
      <c r="AK328" s="59"/>
      <c r="AL328" s="48"/>
      <c r="AM328" s="60"/>
      <c r="AN328" s="33"/>
      <c r="AO328" s="48"/>
      <c r="AP328" s="23">
        <v>2000</v>
      </c>
      <c r="AQ328" s="23" t="s">
        <v>52</v>
      </c>
      <c r="AR328" s="23" t="s">
        <v>4125</v>
      </c>
      <c r="AS328" s="38" t="s">
        <v>53</v>
      </c>
      <c r="AT328" s="23"/>
      <c r="AU328" s="64" t="s">
        <v>4127</v>
      </c>
      <c r="AV328" s="99">
        <v>113</v>
      </c>
      <c r="AW328" s="102">
        <v>127233.289999999</v>
      </c>
      <c r="AX328" s="29" t="s">
        <v>701</v>
      </c>
      <c r="AY328" s="29"/>
      <c r="AZ328" s="25"/>
      <c r="BA328">
        <f>$BA$2-AE328</f>
        <v>883</v>
      </c>
      <c r="BB328" s="115" t="s">
        <v>6983</v>
      </c>
      <c r="BC328" s="105">
        <f t="shared" si="62"/>
        <v>1125.958318584062</v>
      </c>
      <c r="BD328" s="116">
        <f t="shared" si="69"/>
        <v>44743</v>
      </c>
      <c r="BE328" s="141" t="s">
        <v>8477</v>
      </c>
      <c r="BF328">
        <f>MATCH(BE328,'Cat-4'!$A:$A,0)</f>
        <v>722</v>
      </c>
      <c r="BG328">
        <f>MATCH(BD328,'Cat-4'!$1:$1,0)</f>
        <v>127</v>
      </c>
      <c r="BH328">
        <f>INDEX('Cat-4'!$1:$1048576,'NSS + ACT'!BF328,'NSS + ACT'!BG328)</f>
        <v>125.8</v>
      </c>
      <c r="BI328">
        <f>MATCH($BI$1,'Cat-4'!$1:$1,0)</f>
        <v>153</v>
      </c>
      <c r="BJ328">
        <f>INDEX('Cat-4'!$1:$1048576,'NSS + ACT'!BF328,'NSS + ACT'!BI328)</f>
        <v>130.80000000000001</v>
      </c>
      <c r="BK328" s="126">
        <f t="shared" si="63"/>
        <v>1.0397456279809223</v>
      </c>
      <c r="BL328">
        <f t="shared" si="64"/>
        <v>897</v>
      </c>
      <c r="BM328" s="126">
        <f t="shared" si="65"/>
        <v>29.9</v>
      </c>
      <c r="BN328" s="126" t="s">
        <v>8785</v>
      </c>
      <c r="BO328" s="126">
        <f>MATCH(BB328,Sheet3!$D$4:$D$8,0)</f>
        <v>2</v>
      </c>
      <c r="BP328" s="126">
        <f>MATCH(BN328,Sheet3!$E$4:$H$4,0)</f>
        <v>4</v>
      </c>
      <c r="BQ328" s="132">
        <f>INDEX(Sheet3!$D$4:$H$8,'NSS + ACT'!BO328,'NSS + ACT'!BP328)</f>
        <v>0.1</v>
      </c>
      <c r="BR328" s="105">
        <f t="shared" si="66"/>
        <v>132290.25701112777</v>
      </c>
      <c r="BS328" s="162">
        <f t="shared" si="67"/>
        <v>0.1</v>
      </c>
      <c r="BT328" s="105">
        <f t="shared" si="68"/>
        <v>119061.23131001501</v>
      </c>
    </row>
    <row r="329" spans="1:72">
      <c r="A329" s="18">
        <f t="shared" si="60"/>
        <v>326</v>
      </c>
      <c r="B329" s="61">
        <v>171702612222</v>
      </c>
      <c r="C329" s="39">
        <v>43019</v>
      </c>
      <c r="D329" s="22" t="s">
        <v>93</v>
      </c>
      <c r="E329" s="22" t="s">
        <v>965</v>
      </c>
      <c r="F329" s="110">
        <v>4</v>
      </c>
      <c r="G329" s="23" t="s">
        <v>49</v>
      </c>
      <c r="H329" s="52">
        <v>31384.172500000001</v>
      </c>
      <c r="I329" s="30"/>
      <c r="J329" s="109">
        <v>125536.69</v>
      </c>
      <c r="K329" s="23">
        <v>85447090</v>
      </c>
      <c r="L329" s="66">
        <v>0</v>
      </c>
      <c r="M329" s="40">
        <v>0</v>
      </c>
      <c r="N329" s="62">
        <v>0</v>
      </c>
      <c r="O329" s="52">
        <v>0</v>
      </c>
      <c r="P329" s="66">
        <v>0</v>
      </c>
      <c r="Q329" s="52">
        <v>0</v>
      </c>
      <c r="R329" s="63">
        <v>0.18</v>
      </c>
      <c r="S329" s="23" t="s">
        <v>966</v>
      </c>
      <c r="T329" s="52">
        <v>0</v>
      </c>
      <c r="U329" s="52">
        <v>0</v>
      </c>
      <c r="V329" s="52">
        <v>0</v>
      </c>
      <c r="W329" s="52">
        <v>22596.604199999998</v>
      </c>
      <c r="X329" s="52">
        <v>22596.604199999998</v>
      </c>
      <c r="Y329" s="23" t="s">
        <v>850</v>
      </c>
      <c r="Z329" s="23" t="s">
        <v>967</v>
      </c>
      <c r="AA329" s="23" t="s">
        <v>98</v>
      </c>
      <c r="AB329" s="33" t="e">
        <v>#N/A</v>
      </c>
      <c r="AC329" s="33" t="e">
        <v>#N/A</v>
      </c>
      <c r="AD329" s="48" t="e">
        <v>#N/A</v>
      </c>
      <c r="AE329" s="39">
        <v>43003</v>
      </c>
      <c r="AF329" s="53">
        <v>171702612222</v>
      </c>
      <c r="AG329" s="53" t="s">
        <v>960</v>
      </c>
      <c r="AH329" s="39">
        <v>43019</v>
      </c>
      <c r="AI329" s="23" t="s">
        <v>385</v>
      </c>
      <c r="AJ329" s="54"/>
      <c r="AK329" s="55"/>
      <c r="AL329" s="56"/>
      <c r="AM329" s="57"/>
      <c r="AN329" s="33"/>
      <c r="AO329" s="48"/>
      <c r="AP329" s="23">
        <v>2000</v>
      </c>
      <c r="AQ329" s="23" t="s">
        <v>52</v>
      </c>
      <c r="AR329" s="23" t="s">
        <v>98</v>
      </c>
      <c r="AS329" s="38" t="s">
        <v>53</v>
      </c>
      <c r="AT329" s="23" t="s">
        <v>519</v>
      </c>
      <c r="AU329" s="64">
        <v>9061707572</v>
      </c>
      <c r="AV329" s="99">
        <v>4</v>
      </c>
      <c r="AW329" s="102">
        <v>125536.69</v>
      </c>
      <c r="AX329" s="29" t="s">
        <v>701</v>
      </c>
      <c r="AY329" s="29"/>
      <c r="AZ329" s="25" t="s">
        <v>951</v>
      </c>
      <c r="BA329">
        <f>$BA$2-AE329</f>
        <v>2635</v>
      </c>
      <c r="BB329" t="s">
        <v>6987</v>
      </c>
      <c r="BC329" s="105">
        <f t="shared" si="62"/>
        <v>31384.172500000001</v>
      </c>
      <c r="BD329" s="116">
        <f t="shared" si="69"/>
        <v>42979</v>
      </c>
      <c r="BE329" s="141" t="s">
        <v>8366</v>
      </c>
      <c r="BF329">
        <f>MATCH(BE329,'Cat-4'!$A:$A,0)</f>
        <v>666</v>
      </c>
      <c r="BG329">
        <f>MATCH(BD329,'Cat-4'!$1:$1,0)</f>
        <v>69</v>
      </c>
      <c r="BH329">
        <f>INDEX('Cat-4'!$1:$1048576,'NSS + ACT'!BF329,'NSS + ACT'!BG329)</f>
        <v>110.7</v>
      </c>
      <c r="BI329">
        <f>MATCH($BI$1,'Cat-4'!$1:$1,0)</f>
        <v>153</v>
      </c>
      <c r="BJ329">
        <f>INDEX('Cat-4'!$1:$1048576,'NSS + ACT'!BF329,'NSS + ACT'!BI329)</f>
        <v>133.4</v>
      </c>
      <c r="BK329" s="126">
        <f t="shared" si="63"/>
        <v>1.2050587172538392</v>
      </c>
      <c r="BL329">
        <f t="shared" si="64"/>
        <v>2661</v>
      </c>
      <c r="BM329" s="126">
        <f t="shared" si="65"/>
        <v>88.7</v>
      </c>
      <c r="BN329" s="126" t="s">
        <v>8785</v>
      </c>
      <c r="BO329" s="126">
        <f>MATCH(BB329,Sheet3!$D$4:$D$8,0)</f>
        <v>4</v>
      </c>
      <c r="BP329" s="126">
        <f>MATCH(BN329,Sheet3!$E$4:$H$4,0)</f>
        <v>4</v>
      </c>
      <c r="BQ329" s="132">
        <f>INDEX(Sheet3!$D$4:$H$8,'NSS + ACT'!BO329,'NSS + ACT'!BP329)</f>
        <v>0.2</v>
      </c>
      <c r="BR329" s="105">
        <f t="shared" si="66"/>
        <v>151279.08261969287</v>
      </c>
      <c r="BS329" s="162">
        <f t="shared" si="67"/>
        <v>0.2</v>
      </c>
      <c r="BT329" s="105">
        <f t="shared" si="68"/>
        <v>121023.2660957543</v>
      </c>
    </row>
    <row r="330" spans="1:72">
      <c r="A330" s="18">
        <f t="shared" si="60"/>
        <v>327</v>
      </c>
      <c r="B330" s="61">
        <v>171801082633</v>
      </c>
      <c r="C330" s="39">
        <v>43217</v>
      </c>
      <c r="D330" s="22" t="s">
        <v>636</v>
      </c>
      <c r="E330" s="22" t="s">
        <v>1207</v>
      </c>
      <c r="F330" s="110">
        <v>1</v>
      </c>
      <c r="G330" s="23" t="s">
        <v>119</v>
      </c>
      <c r="H330" s="52">
        <v>125447.89</v>
      </c>
      <c r="I330" s="30"/>
      <c r="J330" s="109">
        <v>125447.89</v>
      </c>
      <c r="K330" s="23">
        <v>85049090</v>
      </c>
      <c r="L330" s="26">
        <v>0.15</v>
      </c>
      <c r="M330" s="40">
        <v>0</v>
      </c>
      <c r="N330" s="62">
        <v>0</v>
      </c>
      <c r="O330" s="52">
        <v>0</v>
      </c>
      <c r="P330" s="26">
        <v>0.1</v>
      </c>
      <c r="Q330" s="52">
        <v>0</v>
      </c>
      <c r="R330" s="63">
        <v>0.18</v>
      </c>
      <c r="S330" s="23" t="s">
        <v>969</v>
      </c>
      <c r="T330" s="52">
        <v>18817.183499999999</v>
      </c>
      <c r="U330" s="52">
        <v>0</v>
      </c>
      <c r="V330" s="52">
        <v>1881.7183500000001</v>
      </c>
      <c r="W330" s="52">
        <v>26306.422533000001</v>
      </c>
      <c r="X330" s="52">
        <v>47005.324382999999</v>
      </c>
      <c r="Y330" s="23" t="s">
        <v>1160</v>
      </c>
      <c r="Z330" s="23" t="s">
        <v>1208</v>
      </c>
      <c r="AA330" s="23" t="s">
        <v>1209</v>
      </c>
      <c r="AB330" s="33" t="e">
        <v>#N/A</v>
      </c>
      <c r="AC330" s="33" t="e">
        <v>#N/A</v>
      </c>
      <c r="AD330" s="48" t="e">
        <v>#N/A</v>
      </c>
      <c r="AE330" s="39" t="e">
        <v>#N/A</v>
      </c>
      <c r="AF330" s="53">
        <v>171801082633</v>
      </c>
      <c r="AG330" s="53" t="s">
        <v>990</v>
      </c>
      <c r="AH330" s="39">
        <v>43217</v>
      </c>
      <c r="AI330" s="23" t="s">
        <v>385</v>
      </c>
      <c r="AJ330" s="54"/>
      <c r="AK330" s="55"/>
      <c r="AL330" s="56"/>
      <c r="AM330" s="57"/>
      <c r="AN330" s="33"/>
      <c r="AO330" s="48"/>
      <c r="AP330" s="23">
        <v>2000</v>
      </c>
      <c r="AQ330" s="23" t="s">
        <v>64</v>
      </c>
      <c r="AR330" s="23" t="s">
        <v>1209</v>
      </c>
      <c r="AS330" s="38" t="s">
        <v>53</v>
      </c>
      <c r="AT330" s="23" t="s">
        <v>522</v>
      </c>
      <c r="AU330" s="64">
        <v>7068019</v>
      </c>
      <c r="AV330" s="99">
        <v>1</v>
      </c>
      <c r="AW330" s="102">
        <v>125447.89</v>
      </c>
      <c r="AX330" s="29" t="s">
        <v>701</v>
      </c>
      <c r="AY330" s="29"/>
      <c r="AZ330" s="25" t="s">
        <v>1179</v>
      </c>
      <c r="BB330" s="115" t="s">
        <v>6987</v>
      </c>
      <c r="BC330" s="105">
        <f t="shared" si="62"/>
        <v>125447.89</v>
      </c>
      <c r="BD330" s="116">
        <v>43709</v>
      </c>
      <c r="BE330" s="141" t="s">
        <v>8366</v>
      </c>
      <c r="BF330">
        <f>MATCH(BE330,'Cat-4'!$A:$A,0)</f>
        <v>666</v>
      </c>
      <c r="BG330">
        <f>MATCH(BD330,'Cat-4'!$1:$1,0)</f>
        <v>93</v>
      </c>
      <c r="BH330">
        <f>INDEX('Cat-4'!$1:$1048576,'NSS + ACT'!BF330,'NSS + ACT'!BG330)</f>
        <v>110.5</v>
      </c>
      <c r="BI330">
        <f>MATCH($BI$1,'Cat-4'!$1:$1,0)</f>
        <v>153</v>
      </c>
      <c r="BJ330">
        <f>INDEX('Cat-4'!$1:$1048576,'NSS + ACT'!BF330,'NSS + ACT'!BI330)</f>
        <v>133.4</v>
      </c>
      <c r="BK330" s="126">
        <f t="shared" si="63"/>
        <v>1.207239819004525</v>
      </c>
      <c r="BL330">
        <f t="shared" si="64"/>
        <v>1931</v>
      </c>
      <c r="BM330" s="126">
        <f t="shared" si="65"/>
        <v>64.36666666666666</v>
      </c>
      <c r="BN330" s="126" t="s">
        <v>8785</v>
      </c>
      <c r="BO330" s="126">
        <f>MATCH(BB330,Sheet3!$D$4:$D$8,0)</f>
        <v>4</v>
      </c>
      <c r="BP330" s="126">
        <f>MATCH(BN330,Sheet3!$E$4:$H$4,0)</f>
        <v>4</v>
      </c>
      <c r="BQ330" s="132">
        <f>INDEX(Sheet3!$D$4:$H$8,'NSS + ACT'!BO330,'NSS + ACT'!BP330)</f>
        <v>0.2</v>
      </c>
      <c r="BR330" s="105">
        <f t="shared" si="66"/>
        <v>151445.68801809958</v>
      </c>
      <c r="BS330" s="162">
        <f t="shared" si="67"/>
        <v>0.2</v>
      </c>
      <c r="BT330" s="105">
        <f t="shared" si="68"/>
        <v>121156.55041447967</v>
      </c>
    </row>
    <row r="331" spans="1:72">
      <c r="A331" s="18">
        <f t="shared" si="60"/>
        <v>328</v>
      </c>
      <c r="B331" s="61">
        <v>291808584955</v>
      </c>
      <c r="C331" s="39">
        <v>43376</v>
      </c>
      <c r="D331" s="22" t="s">
        <v>220</v>
      </c>
      <c r="E331" s="22" t="s">
        <v>2067</v>
      </c>
      <c r="F331" s="110">
        <v>2</v>
      </c>
      <c r="G331" s="23" t="s">
        <v>49</v>
      </c>
      <c r="H331" s="52">
        <v>62549.5</v>
      </c>
      <c r="I331" s="30"/>
      <c r="J331" s="109">
        <v>125099</v>
      </c>
      <c r="K331" s="23">
        <v>84819090</v>
      </c>
      <c r="L331" s="26">
        <v>7.4999999999999997E-2</v>
      </c>
      <c r="M331" s="40">
        <v>0</v>
      </c>
      <c r="N331" s="62">
        <v>0</v>
      </c>
      <c r="O331" s="52">
        <v>0</v>
      </c>
      <c r="P331" s="26">
        <v>0.1</v>
      </c>
      <c r="Q331" s="52">
        <v>0</v>
      </c>
      <c r="R331" s="63">
        <v>0.18</v>
      </c>
      <c r="S331" s="23" t="s">
        <v>849</v>
      </c>
      <c r="T331" s="52">
        <v>9382.4249999999993</v>
      </c>
      <c r="U331" s="52">
        <v>0</v>
      </c>
      <c r="V331" s="52">
        <v>938.24249999999995</v>
      </c>
      <c r="W331" s="52">
        <v>24375.540149999997</v>
      </c>
      <c r="X331" s="52">
        <v>34696.207649999997</v>
      </c>
      <c r="Y331" s="23" t="s">
        <v>1945</v>
      </c>
      <c r="Z331" s="23" t="s">
        <v>2068</v>
      </c>
      <c r="AA331" s="23" t="s">
        <v>2069</v>
      </c>
      <c r="AB331" s="33">
        <v>291808584955</v>
      </c>
      <c r="AC331" s="33" t="s">
        <v>1929</v>
      </c>
      <c r="AD331" s="48">
        <v>43376</v>
      </c>
      <c r="AE331" s="39">
        <v>43369</v>
      </c>
      <c r="AF331" s="53" t="e">
        <v>#N/A</v>
      </c>
      <c r="AG331" s="53" t="e">
        <v>#N/A</v>
      </c>
      <c r="AH331" s="39" t="e">
        <v>#N/A</v>
      </c>
      <c r="AI331" s="23" t="s">
        <v>51</v>
      </c>
      <c r="AJ331" s="54"/>
      <c r="AK331" s="55"/>
      <c r="AL331" s="56"/>
      <c r="AM331" s="57"/>
      <c r="AN331" s="33"/>
      <c r="AO331" s="48"/>
      <c r="AP331" s="23">
        <v>2000</v>
      </c>
      <c r="AQ331" s="23" t="s">
        <v>52</v>
      </c>
      <c r="AR331" s="23" t="s">
        <v>2069</v>
      </c>
      <c r="AS331" s="38" t="s">
        <v>53</v>
      </c>
      <c r="AT331" s="23" t="s">
        <v>519</v>
      </c>
      <c r="AU331" s="64">
        <v>9318632222</v>
      </c>
      <c r="AV331" s="99">
        <v>2</v>
      </c>
      <c r="AW331" s="102">
        <v>125099</v>
      </c>
      <c r="AX331" s="29" t="s">
        <v>701</v>
      </c>
      <c r="AY331" s="29"/>
      <c r="AZ331" s="25" t="s">
        <v>702</v>
      </c>
      <c r="BA331">
        <f>$BA$2-AE331</f>
        <v>2269</v>
      </c>
      <c r="BB331" t="s">
        <v>6983</v>
      </c>
      <c r="BC331" s="105">
        <f t="shared" si="62"/>
        <v>62549.5</v>
      </c>
      <c r="BD331" s="116">
        <f t="shared" si="69"/>
        <v>43344</v>
      </c>
      <c r="BE331" s="141" t="s">
        <v>8477</v>
      </c>
      <c r="BF331">
        <f>MATCH(BE331,'Cat-4'!$A:$A,0)</f>
        <v>722</v>
      </c>
      <c r="BG331">
        <f>MATCH(BD331,'Cat-4'!$1:$1,0)</f>
        <v>81</v>
      </c>
      <c r="BH331">
        <f>INDEX('Cat-4'!$1:$1048576,'NSS + ACT'!BF331,'NSS + ACT'!BG331)</f>
        <v>111.6</v>
      </c>
      <c r="BI331">
        <f>MATCH($BI$1,'Cat-4'!$1:$1,0)</f>
        <v>153</v>
      </c>
      <c r="BJ331">
        <f>INDEX('Cat-4'!$1:$1048576,'NSS + ACT'!BF331,'NSS + ACT'!BI331)</f>
        <v>130.80000000000001</v>
      </c>
      <c r="BK331" s="126">
        <f t="shared" si="63"/>
        <v>1.1720430107526882</v>
      </c>
      <c r="BL331">
        <f t="shared" si="64"/>
        <v>2296</v>
      </c>
      <c r="BM331" s="126">
        <f t="shared" si="65"/>
        <v>76.533333333333331</v>
      </c>
      <c r="BN331" s="126" t="s">
        <v>8785</v>
      </c>
      <c r="BO331" s="126">
        <f>MATCH(BB331,Sheet3!$D$4:$D$8,0)</f>
        <v>2</v>
      </c>
      <c r="BP331" s="126">
        <f>MATCH(BN331,Sheet3!$E$4:$H$4,0)</f>
        <v>4</v>
      </c>
      <c r="BQ331" s="132">
        <f>INDEX(Sheet3!$D$4:$H$8,'NSS + ACT'!BO331,'NSS + ACT'!BP331)</f>
        <v>0.1</v>
      </c>
      <c r="BR331" s="105">
        <f t="shared" si="66"/>
        <v>146621.40860215054</v>
      </c>
      <c r="BS331" s="162">
        <f t="shared" si="67"/>
        <v>0.1</v>
      </c>
      <c r="BT331" s="105">
        <f t="shared" si="68"/>
        <v>131959.26774193547</v>
      </c>
    </row>
    <row r="332" spans="1:72">
      <c r="A332" s="18">
        <f t="shared" si="60"/>
        <v>329</v>
      </c>
      <c r="B332" s="61">
        <v>292008692301</v>
      </c>
      <c r="C332" s="39">
        <v>44138</v>
      </c>
      <c r="D332" s="22" t="s">
        <v>313</v>
      </c>
      <c r="E332" s="22" t="s">
        <v>3687</v>
      </c>
      <c r="F332" s="110">
        <v>2</v>
      </c>
      <c r="G332" s="23" t="s">
        <v>119</v>
      </c>
      <c r="H332" s="52">
        <v>62160</v>
      </c>
      <c r="I332" s="30"/>
      <c r="J332" s="109">
        <v>124320</v>
      </c>
      <c r="K332" s="23">
        <v>84819090</v>
      </c>
      <c r="L332" s="26">
        <v>7.4999999999999997E-2</v>
      </c>
      <c r="M332" s="40">
        <v>0</v>
      </c>
      <c r="N332" s="62">
        <v>0</v>
      </c>
      <c r="O332" s="52">
        <v>0</v>
      </c>
      <c r="P332" s="26">
        <v>0.1</v>
      </c>
      <c r="Q332" s="52">
        <v>0</v>
      </c>
      <c r="R332" s="63">
        <v>0.18</v>
      </c>
      <c r="S332" s="23" t="s">
        <v>849</v>
      </c>
      <c r="T332" s="52">
        <v>9324</v>
      </c>
      <c r="U332" s="52">
        <v>0</v>
      </c>
      <c r="V332" s="52">
        <v>932.40000000000009</v>
      </c>
      <c r="W332" s="52">
        <v>24223.751999999997</v>
      </c>
      <c r="X332" s="52">
        <v>34480.151999999995</v>
      </c>
      <c r="Y332" s="23" t="s">
        <v>3561</v>
      </c>
      <c r="Z332" s="23" t="s">
        <v>3688</v>
      </c>
      <c r="AA332" s="23" t="s">
        <v>3689</v>
      </c>
      <c r="AB332" s="33">
        <v>292008692301</v>
      </c>
      <c r="AC332" s="33" t="s">
        <v>3683</v>
      </c>
      <c r="AD332" s="39">
        <v>44138</v>
      </c>
      <c r="AE332" s="39">
        <v>44102</v>
      </c>
      <c r="AF332" s="53" t="e">
        <v>#N/A</v>
      </c>
      <c r="AG332" s="53" t="e">
        <v>#N/A</v>
      </c>
      <c r="AH332" s="39" t="e">
        <v>#N/A</v>
      </c>
      <c r="AI332" s="23" t="s">
        <v>51</v>
      </c>
      <c r="AJ332" s="59"/>
      <c r="AK332" s="59"/>
      <c r="AL332" s="48"/>
      <c r="AM332" s="60"/>
      <c r="AN332" s="33"/>
      <c r="AO332" s="48"/>
      <c r="AP332" s="23">
        <v>2000</v>
      </c>
      <c r="AQ332" s="23" t="s">
        <v>52</v>
      </c>
      <c r="AR332" s="23" t="s">
        <v>3689</v>
      </c>
      <c r="AS332" s="38" t="s">
        <v>53</v>
      </c>
      <c r="AT332" s="23" t="s">
        <v>519</v>
      </c>
      <c r="AU332" s="64">
        <v>6500219482</v>
      </c>
      <c r="AV332" s="99">
        <v>2</v>
      </c>
      <c r="AW332" s="102">
        <v>124320</v>
      </c>
      <c r="AX332" s="29" t="s">
        <v>701</v>
      </c>
      <c r="AY332" s="29"/>
      <c r="AZ332" s="25" t="s">
        <v>3564</v>
      </c>
      <c r="BA332">
        <f>$BA$2-AE332</f>
        <v>1536</v>
      </c>
      <c r="BB332" s="115" t="s">
        <v>6983</v>
      </c>
      <c r="BC332" s="105">
        <f t="shared" si="62"/>
        <v>62160</v>
      </c>
      <c r="BD332" s="116">
        <f t="shared" si="69"/>
        <v>44075</v>
      </c>
      <c r="BE332" s="141" t="s">
        <v>8477</v>
      </c>
      <c r="BF332">
        <f>MATCH(BE332,'Cat-4'!$A:$A,0)</f>
        <v>722</v>
      </c>
      <c r="BG332">
        <f>MATCH(BD332,'Cat-4'!$1:$1,0)</f>
        <v>105</v>
      </c>
      <c r="BH332">
        <f>INDEX('Cat-4'!$1:$1048576,'NSS + ACT'!BF332,'NSS + ACT'!BG332)</f>
        <v>113.7</v>
      </c>
      <c r="BI332">
        <f>MATCH($BI$1,'Cat-4'!$1:$1,0)</f>
        <v>153</v>
      </c>
      <c r="BJ332">
        <f>INDEX('Cat-4'!$1:$1048576,'NSS + ACT'!BF332,'NSS + ACT'!BI332)</f>
        <v>130.80000000000001</v>
      </c>
      <c r="BK332" s="126">
        <f t="shared" si="63"/>
        <v>1.1503957783641161</v>
      </c>
      <c r="BL332">
        <f t="shared" si="64"/>
        <v>1565</v>
      </c>
      <c r="BM332" s="126">
        <f t="shared" si="65"/>
        <v>52.166666666666664</v>
      </c>
      <c r="BN332" s="126" t="s">
        <v>8785</v>
      </c>
      <c r="BO332" s="126">
        <f>MATCH(BB332,Sheet3!$D$4:$D$8,0)</f>
        <v>2</v>
      </c>
      <c r="BP332" s="126">
        <f>MATCH(BN332,Sheet3!$E$4:$H$4,0)</f>
        <v>4</v>
      </c>
      <c r="BQ332" s="132">
        <f>INDEX(Sheet3!$D$4:$H$8,'NSS + ACT'!BO332,'NSS + ACT'!BP332)</f>
        <v>0.1</v>
      </c>
      <c r="BR332" s="105">
        <f t="shared" si="66"/>
        <v>143017.20316622691</v>
      </c>
      <c r="BS332" s="162">
        <f t="shared" si="67"/>
        <v>0.1</v>
      </c>
      <c r="BT332" s="105">
        <f t="shared" si="68"/>
        <v>128715.48284960423</v>
      </c>
    </row>
    <row r="333" spans="1:72">
      <c r="A333" s="18">
        <f t="shared" si="60"/>
        <v>330</v>
      </c>
      <c r="B333" s="61">
        <v>291807691722</v>
      </c>
      <c r="C333" s="39">
        <v>43349</v>
      </c>
      <c r="D333" s="22" t="s">
        <v>4019</v>
      </c>
      <c r="E333" s="22" t="s">
        <v>4032</v>
      </c>
      <c r="F333" s="110">
        <v>30</v>
      </c>
      <c r="G333" s="23" t="s">
        <v>49</v>
      </c>
      <c r="H333" s="52">
        <v>4125</v>
      </c>
      <c r="I333" s="30"/>
      <c r="J333" s="109">
        <v>123750</v>
      </c>
      <c r="K333" s="23">
        <v>56081900</v>
      </c>
      <c r="L333" s="26">
        <v>0.1</v>
      </c>
      <c r="M333" s="40">
        <v>0</v>
      </c>
      <c r="N333" s="40">
        <v>0</v>
      </c>
      <c r="O333" s="52">
        <v>0</v>
      </c>
      <c r="P333" s="26">
        <v>0.1</v>
      </c>
      <c r="Q333" s="52">
        <v>0</v>
      </c>
      <c r="R333" s="63">
        <v>0.05</v>
      </c>
      <c r="S333" s="23" t="s">
        <v>4033</v>
      </c>
      <c r="T333" s="52">
        <v>12375</v>
      </c>
      <c r="U333" s="52">
        <v>0</v>
      </c>
      <c r="V333" s="52">
        <v>1237.5</v>
      </c>
      <c r="W333" s="52">
        <v>6868.125</v>
      </c>
      <c r="X333" s="68">
        <v>20480.625</v>
      </c>
      <c r="Y333" s="23" t="s">
        <v>3855</v>
      </c>
      <c r="Z333" s="23" t="s">
        <v>4034</v>
      </c>
      <c r="AA333" s="23" t="s">
        <v>4035</v>
      </c>
      <c r="AB333" s="33">
        <v>291807691722</v>
      </c>
      <c r="AC333" s="33" t="s">
        <v>4036</v>
      </c>
      <c r="AD333" s="39">
        <v>43349</v>
      </c>
      <c r="AE333" s="39">
        <v>43343</v>
      </c>
      <c r="AF333" s="53" t="e">
        <v>#N/A</v>
      </c>
      <c r="AG333" s="53" t="e">
        <v>#N/A</v>
      </c>
      <c r="AH333" s="39" t="e">
        <v>#N/A</v>
      </c>
      <c r="AI333" s="23" t="s">
        <v>51</v>
      </c>
      <c r="AJ333" s="59"/>
      <c r="AK333" s="59"/>
      <c r="AL333" s="48"/>
      <c r="AM333" s="60"/>
      <c r="AN333" s="33"/>
      <c r="AO333" s="48"/>
      <c r="AP333" s="23">
        <v>2000</v>
      </c>
      <c r="AQ333" s="23" t="s">
        <v>52</v>
      </c>
      <c r="AR333" s="23" t="s">
        <v>4035</v>
      </c>
      <c r="AS333" s="38" t="s">
        <v>53</v>
      </c>
      <c r="AT333" s="23" t="s">
        <v>519</v>
      </c>
      <c r="AU333" s="64" t="s">
        <v>4037</v>
      </c>
      <c r="AV333" s="99">
        <v>30</v>
      </c>
      <c r="AW333" s="102">
        <v>123750</v>
      </c>
      <c r="AX333" s="29" t="s">
        <v>701</v>
      </c>
      <c r="AY333" s="29"/>
      <c r="AZ333" s="25"/>
      <c r="BA333">
        <f>$BA$2-AE333</f>
        <v>2295</v>
      </c>
      <c r="BB333" s="115" t="s">
        <v>6983</v>
      </c>
      <c r="BC333" s="105">
        <f t="shared" si="62"/>
        <v>4125</v>
      </c>
      <c r="BD333" s="116">
        <f t="shared" si="69"/>
        <v>43313</v>
      </c>
      <c r="BE333" s="141" t="s">
        <v>8477</v>
      </c>
      <c r="BF333">
        <f>MATCH(BE333,'Cat-4'!$A:$A,0)</f>
        <v>722</v>
      </c>
      <c r="BG333">
        <f>MATCH(BD333,'Cat-4'!$1:$1,0)</f>
        <v>80</v>
      </c>
      <c r="BH333">
        <f>INDEX('Cat-4'!$1:$1048576,'NSS + ACT'!BF333,'NSS + ACT'!BG333)</f>
        <v>111.2</v>
      </c>
      <c r="BI333">
        <f>MATCH($BI$1,'Cat-4'!$1:$1,0)</f>
        <v>153</v>
      </c>
      <c r="BJ333">
        <f>INDEX('Cat-4'!$1:$1048576,'NSS + ACT'!BF333,'NSS + ACT'!BI333)</f>
        <v>130.80000000000001</v>
      </c>
      <c r="BK333" s="126">
        <f t="shared" si="63"/>
        <v>1.1762589928057554</v>
      </c>
      <c r="BL333">
        <f t="shared" si="64"/>
        <v>2327</v>
      </c>
      <c r="BM333" s="126">
        <f t="shared" si="65"/>
        <v>77.566666666666663</v>
      </c>
      <c r="BN333" s="126" t="s">
        <v>8785</v>
      </c>
      <c r="BO333" s="126">
        <f>MATCH(BB333,Sheet3!$D$4:$D$8,0)</f>
        <v>2</v>
      </c>
      <c r="BP333" s="126">
        <f>MATCH(BN333,Sheet3!$E$4:$H$4,0)</f>
        <v>4</v>
      </c>
      <c r="BQ333" s="132">
        <f>INDEX(Sheet3!$D$4:$H$8,'NSS + ACT'!BO333,'NSS + ACT'!BP333)</f>
        <v>0.1</v>
      </c>
      <c r="BR333" s="105">
        <f t="shared" si="66"/>
        <v>145562.05035971224</v>
      </c>
      <c r="BS333" s="162">
        <f t="shared" si="67"/>
        <v>0.1</v>
      </c>
      <c r="BT333" s="105">
        <f t="shared" si="68"/>
        <v>131005.84532374103</v>
      </c>
    </row>
    <row r="334" spans="1:72">
      <c r="A334" s="18">
        <f t="shared" si="60"/>
        <v>331</v>
      </c>
      <c r="B334" s="61">
        <v>171801082633</v>
      </c>
      <c r="C334" s="39">
        <v>43217</v>
      </c>
      <c r="D334" s="22" t="s">
        <v>636</v>
      </c>
      <c r="E334" s="22" t="s">
        <v>1118</v>
      </c>
      <c r="F334" s="110">
        <v>1</v>
      </c>
      <c r="G334" s="23" t="s">
        <v>49</v>
      </c>
      <c r="H334" s="52">
        <v>123354.13</v>
      </c>
      <c r="I334" s="30"/>
      <c r="J334" s="109">
        <v>123354.13</v>
      </c>
      <c r="K334" s="23" t="s">
        <v>987</v>
      </c>
      <c r="L334" s="26">
        <v>0.15</v>
      </c>
      <c r="M334" s="40">
        <v>0</v>
      </c>
      <c r="N334" s="62">
        <v>0</v>
      </c>
      <c r="O334" s="52">
        <v>0</v>
      </c>
      <c r="P334" s="26">
        <v>0.1</v>
      </c>
      <c r="Q334" s="52">
        <v>0</v>
      </c>
      <c r="R334" s="63">
        <v>0.18</v>
      </c>
      <c r="S334" s="23" t="s">
        <v>969</v>
      </c>
      <c r="T334" s="52">
        <v>18503.119500000001</v>
      </c>
      <c r="U334" s="52">
        <v>0</v>
      </c>
      <c r="V334" s="52">
        <v>1850.3119500000003</v>
      </c>
      <c r="W334" s="52">
        <v>25867.361061</v>
      </c>
      <c r="X334" s="52">
        <v>46220.792511</v>
      </c>
      <c r="Y334" s="23" t="s">
        <v>850</v>
      </c>
      <c r="Z334" s="23" t="s">
        <v>1119</v>
      </c>
      <c r="AA334" s="23" t="s">
        <v>1120</v>
      </c>
      <c r="AB334" s="33" t="e">
        <v>#N/A</v>
      </c>
      <c r="AC334" s="33" t="e">
        <v>#N/A</v>
      </c>
      <c r="AD334" s="48" t="e">
        <v>#N/A</v>
      </c>
      <c r="AE334" s="39" t="e">
        <v>#N/A</v>
      </c>
      <c r="AF334" s="53">
        <v>171801082633</v>
      </c>
      <c r="AG334" s="53" t="s">
        <v>990</v>
      </c>
      <c r="AH334" s="39">
        <v>43217</v>
      </c>
      <c r="AI334" s="23" t="s">
        <v>385</v>
      </c>
      <c r="AJ334" s="54"/>
      <c r="AK334" s="55"/>
      <c r="AL334" s="56"/>
      <c r="AM334" s="57"/>
      <c r="AN334" s="33"/>
      <c r="AO334" s="48"/>
      <c r="AP334" s="23">
        <v>2000</v>
      </c>
      <c r="AQ334" s="23" t="s">
        <v>64</v>
      </c>
      <c r="AR334" s="23" t="s">
        <v>1120</v>
      </c>
      <c r="AS334" s="38" t="s">
        <v>53</v>
      </c>
      <c r="AT334" s="23"/>
      <c r="AU334" s="64">
        <v>7068019</v>
      </c>
      <c r="AV334" s="99">
        <v>1</v>
      </c>
      <c r="AW334" s="102">
        <v>123354.13</v>
      </c>
      <c r="AX334" s="29" t="s">
        <v>701</v>
      </c>
      <c r="AY334" s="29"/>
      <c r="AZ334" s="25" t="s">
        <v>863</v>
      </c>
      <c r="BB334" s="115" t="s">
        <v>6987</v>
      </c>
      <c r="BC334" s="105">
        <f t="shared" si="62"/>
        <v>123354.13</v>
      </c>
      <c r="BD334" s="116">
        <v>43709</v>
      </c>
      <c r="BE334" s="141" t="s">
        <v>8366</v>
      </c>
      <c r="BF334">
        <f>MATCH(BE334,'Cat-4'!$A:$A,0)</f>
        <v>666</v>
      </c>
      <c r="BG334">
        <f>MATCH(BD334,'Cat-4'!$1:$1,0)</f>
        <v>93</v>
      </c>
      <c r="BH334">
        <f>INDEX('Cat-4'!$1:$1048576,'NSS + ACT'!BF334,'NSS + ACT'!BG334)</f>
        <v>110.5</v>
      </c>
      <c r="BI334">
        <f>MATCH($BI$1,'Cat-4'!$1:$1,0)</f>
        <v>153</v>
      </c>
      <c r="BJ334">
        <f>INDEX('Cat-4'!$1:$1048576,'NSS + ACT'!BF334,'NSS + ACT'!BI334)</f>
        <v>133.4</v>
      </c>
      <c r="BK334" s="126">
        <f t="shared" si="63"/>
        <v>1.207239819004525</v>
      </c>
      <c r="BL334">
        <f t="shared" si="64"/>
        <v>1931</v>
      </c>
      <c r="BM334" s="126">
        <f t="shared" si="65"/>
        <v>64.36666666666666</v>
      </c>
      <c r="BN334" s="126" t="s">
        <v>8785</v>
      </c>
      <c r="BO334" s="126">
        <f>MATCH(BB334,Sheet3!$D$4:$D$8,0)</f>
        <v>4</v>
      </c>
      <c r="BP334" s="126">
        <f>MATCH(BN334,Sheet3!$E$4:$H$4,0)</f>
        <v>4</v>
      </c>
      <c r="BQ334" s="132">
        <f>INDEX(Sheet3!$D$4:$H$8,'NSS + ACT'!BO334,'NSS + ACT'!BP334)</f>
        <v>0.2</v>
      </c>
      <c r="BR334" s="105">
        <f t="shared" si="66"/>
        <v>148918.01757466065</v>
      </c>
      <c r="BS334" s="162">
        <f t="shared" si="67"/>
        <v>0.2</v>
      </c>
      <c r="BT334" s="105">
        <f t="shared" si="68"/>
        <v>119134.41405972853</v>
      </c>
    </row>
    <row r="335" spans="1:72">
      <c r="A335" s="18">
        <f t="shared" si="60"/>
        <v>332</v>
      </c>
      <c r="B335" s="33"/>
      <c r="C335" s="39"/>
      <c r="D335" s="22" t="s">
        <v>462</v>
      </c>
      <c r="E335" s="22" t="s">
        <v>6624</v>
      </c>
      <c r="F335" s="113">
        <v>1</v>
      </c>
      <c r="G335" s="23" t="s">
        <v>119</v>
      </c>
      <c r="H335" s="24">
        <v>123181.85</v>
      </c>
      <c r="I335" s="30"/>
      <c r="J335" s="101">
        <v>123181.85</v>
      </c>
      <c r="K335" s="23">
        <v>73089090</v>
      </c>
      <c r="L335" s="26">
        <v>0.1</v>
      </c>
      <c r="M335" s="23" t="s">
        <v>1254</v>
      </c>
      <c r="N335" s="49"/>
      <c r="O335" s="38"/>
      <c r="P335" s="26">
        <v>0.1</v>
      </c>
      <c r="Q335" s="38"/>
      <c r="R335" s="26">
        <v>0.18</v>
      </c>
      <c r="S335" s="23" t="s">
        <v>6625</v>
      </c>
      <c r="T335" s="94">
        <v>12318.185000000001</v>
      </c>
      <c r="U335" s="94">
        <v>0</v>
      </c>
      <c r="V335" s="94">
        <v>1231.8185000000003</v>
      </c>
      <c r="W335" s="94">
        <v>24611.733629999999</v>
      </c>
      <c r="X335" s="52">
        <v>38161.737130000001</v>
      </c>
      <c r="Y335" s="23" t="s">
        <v>6489</v>
      </c>
      <c r="Z335" s="23" t="s">
        <v>6626</v>
      </c>
      <c r="AA335" s="23" t="s">
        <v>6626</v>
      </c>
      <c r="AB335" s="33" t="e">
        <v>#N/A</v>
      </c>
      <c r="AC335" s="23" t="e">
        <v>#N/A</v>
      </c>
      <c r="AD335" s="48" t="e">
        <v>#N/A</v>
      </c>
      <c r="AE335" s="39">
        <v>42815</v>
      </c>
      <c r="AF335" s="33">
        <v>171700744132</v>
      </c>
      <c r="AG335" s="23" t="s">
        <v>3771</v>
      </c>
      <c r="AH335" s="39">
        <v>42823</v>
      </c>
      <c r="AI335" s="23" t="s">
        <v>385</v>
      </c>
      <c r="AJ335" s="65"/>
      <c r="AK335" s="57"/>
      <c r="AL335" s="56"/>
      <c r="AM335" s="52"/>
      <c r="AN335" s="23"/>
      <c r="AO335" s="38"/>
      <c r="AP335" s="23">
        <v>2000</v>
      </c>
      <c r="AQ335" s="23" t="s">
        <v>64</v>
      </c>
      <c r="AR335" s="23" t="s">
        <v>6627</v>
      </c>
      <c r="AS335" s="95" t="s">
        <v>523</v>
      </c>
      <c r="AT335" s="23"/>
      <c r="AU335" s="23">
        <v>1007462052</v>
      </c>
      <c r="AV335" s="99">
        <v>1</v>
      </c>
      <c r="AW335" s="101">
        <v>123181.85</v>
      </c>
      <c r="AX335" s="29" t="s">
        <v>6494</v>
      </c>
      <c r="AY335" s="29"/>
      <c r="AZ335" s="21"/>
      <c r="BA335">
        <f t="shared" ref="BA335:BA347" si="70">$BA$2-AE335</f>
        <v>2823</v>
      </c>
      <c r="BB335" s="115" t="s">
        <v>6985</v>
      </c>
      <c r="BC335" s="105">
        <f t="shared" si="62"/>
        <v>123181.85</v>
      </c>
      <c r="BD335" s="116">
        <f t="shared" si="69"/>
        <v>42795</v>
      </c>
      <c r="BE335" s="141" t="s">
        <v>8312</v>
      </c>
      <c r="BF335">
        <f>MATCH(BE335,'Cat-4'!$A:$A,0)</f>
        <v>639</v>
      </c>
      <c r="BG335">
        <f>MATCH(BD335,'Cat-4'!$1:$1,0)</f>
        <v>63</v>
      </c>
      <c r="BH335">
        <f>INDEX('Cat-4'!$1:$1048576,'NSS + ACT'!BF335,'NSS + ACT'!BG335)</f>
        <v>108</v>
      </c>
      <c r="BI335">
        <f>MATCH($BI$1,'Cat-4'!$1:$1,0)</f>
        <v>153</v>
      </c>
      <c r="BJ335">
        <f>INDEX('Cat-4'!$1:$1048576,'NSS + ACT'!BF335,'NSS + ACT'!BI335)</f>
        <v>121.7</v>
      </c>
      <c r="BK335" s="126">
        <f t="shared" si="63"/>
        <v>1.1268518518518518</v>
      </c>
      <c r="BL335">
        <f t="shared" si="64"/>
        <v>2845</v>
      </c>
      <c r="BM335" s="126">
        <f t="shared" si="65"/>
        <v>94.833333333333329</v>
      </c>
      <c r="BN335" s="126" t="s">
        <v>8785</v>
      </c>
      <c r="BO335" s="126">
        <f>MATCH(BB335,Sheet3!$D$4:$D$8,0)</f>
        <v>5</v>
      </c>
      <c r="BP335" s="126">
        <f>MATCH(BN335,Sheet3!$E$4:$H$4,0)</f>
        <v>4</v>
      </c>
      <c r="BQ335" s="132">
        <f>INDEX(Sheet3!$D$4:$H$8,'NSS + ACT'!BO335,'NSS + ACT'!BP335)</f>
        <v>0.4</v>
      </c>
      <c r="BR335" s="105">
        <f t="shared" si="66"/>
        <v>138807.69578703702</v>
      </c>
      <c r="BS335" s="162">
        <f t="shared" si="67"/>
        <v>0.4</v>
      </c>
      <c r="BT335" s="105">
        <f t="shared" si="68"/>
        <v>83284.617472222206</v>
      </c>
    </row>
    <row r="336" spans="1:72">
      <c r="A336" s="18">
        <f t="shared" si="60"/>
        <v>333</v>
      </c>
      <c r="B336" s="61">
        <v>291901254901</v>
      </c>
      <c r="C336" s="39">
        <v>43503</v>
      </c>
      <c r="D336" s="22" t="s">
        <v>297</v>
      </c>
      <c r="E336" s="22" t="s">
        <v>3341</v>
      </c>
      <c r="F336" s="110">
        <v>4</v>
      </c>
      <c r="G336" s="23" t="s">
        <v>119</v>
      </c>
      <c r="H336" s="52">
        <v>30780</v>
      </c>
      <c r="I336" s="30"/>
      <c r="J336" s="109">
        <v>123120</v>
      </c>
      <c r="K336" s="23">
        <v>84139190</v>
      </c>
      <c r="L336" s="26">
        <v>7.4999999999999997E-2</v>
      </c>
      <c r="M336" s="40">
        <v>0</v>
      </c>
      <c r="N336" s="62">
        <v>0</v>
      </c>
      <c r="O336" s="52">
        <v>0</v>
      </c>
      <c r="P336" s="26">
        <v>0.1</v>
      </c>
      <c r="Q336" s="52">
        <v>0</v>
      </c>
      <c r="R336" s="63">
        <v>0.18</v>
      </c>
      <c r="S336" s="23" t="s">
        <v>1797</v>
      </c>
      <c r="T336" s="52">
        <v>9234</v>
      </c>
      <c r="U336" s="52">
        <v>0</v>
      </c>
      <c r="V336" s="52">
        <v>923.40000000000009</v>
      </c>
      <c r="W336" s="52">
        <v>23989.931999999997</v>
      </c>
      <c r="X336" s="52">
        <v>34147.331999999995</v>
      </c>
      <c r="Y336" s="23" t="s">
        <v>3182</v>
      </c>
      <c r="Z336" s="23" t="s">
        <v>3342</v>
      </c>
      <c r="AA336" s="23" t="s">
        <v>3343</v>
      </c>
      <c r="AB336" s="33">
        <v>291901254901</v>
      </c>
      <c r="AC336" s="33" t="s">
        <v>3344</v>
      </c>
      <c r="AD336" s="48">
        <v>43503</v>
      </c>
      <c r="AE336" s="39">
        <v>43486</v>
      </c>
      <c r="AF336" s="53" t="e">
        <v>#N/A</v>
      </c>
      <c r="AG336" s="53" t="e">
        <v>#N/A</v>
      </c>
      <c r="AH336" s="39" t="e">
        <v>#N/A</v>
      </c>
      <c r="AI336" s="23" t="s">
        <v>51</v>
      </c>
      <c r="AJ336" s="54"/>
      <c r="AK336" s="55"/>
      <c r="AL336" s="56"/>
      <c r="AM336" s="57"/>
      <c r="AN336" s="33"/>
      <c r="AO336" s="48"/>
      <c r="AP336" s="23">
        <v>2000</v>
      </c>
      <c r="AQ336" s="23" t="s">
        <v>52</v>
      </c>
      <c r="AR336" s="23" t="s">
        <v>3343</v>
      </c>
      <c r="AS336" s="38" t="s">
        <v>53</v>
      </c>
      <c r="AT336" s="23"/>
      <c r="AU336" s="64" t="s">
        <v>3345</v>
      </c>
      <c r="AV336" s="99">
        <v>4</v>
      </c>
      <c r="AW336" s="102">
        <v>123120</v>
      </c>
      <c r="AX336" s="29" t="s">
        <v>701</v>
      </c>
      <c r="AY336" s="29"/>
      <c r="AZ336" s="25">
        <v>1</v>
      </c>
      <c r="BA336">
        <f t="shared" si="70"/>
        <v>2152</v>
      </c>
      <c r="BB336" s="115" t="s">
        <v>6983</v>
      </c>
      <c r="BC336" s="105">
        <f t="shared" si="62"/>
        <v>30780</v>
      </c>
      <c r="BD336" s="116">
        <f t="shared" si="69"/>
        <v>43466</v>
      </c>
      <c r="BE336" s="141" t="s">
        <v>8477</v>
      </c>
      <c r="BF336">
        <f>MATCH(BE336,'Cat-4'!$A:$A,0)</f>
        <v>722</v>
      </c>
      <c r="BG336">
        <f>MATCH(BD336,'Cat-4'!$1:$1,0)</f>
        <v>85</v>
      </c>
      <c r="BH336">
        <f>INDEX('Cat-4'!$1:$1048576,'NSS + ACT'!BF336,'NSS + ACT'!BG336)</f>
        <v>111.8</v>
      </c>
      <c r="BI336">
        <f>MATCH($BI$1,'Cat-4'!$1:$1,0)</f>
        <v>153</v>
      </c>
      <c r="BJ336">
        <f>INDEX('Cat-4'!$1:$1048576,'NSS + ACT'!BF336,'NSS + ACT'!BI336)</f>
        <v>130.80000000000001</v>
      </c>
      <c r="BK336" s="126">
        <f t="shared" si="63"/>
        <v>1.1699463327370305</v>
      </c>
      <c r="BL336">
        <f t="shared" si="64"/>
        <v>2174</v>
      </c>
      <c r="BM336" s="126">
        <f t="shared" si="65"/>
        <v>72.466666666666669</v>
      </c>
      <c r="BN336" s="126" t="s">
        <v>8785</v>
      </c>
      <c r="BO336" s="126">
        <f>MATCH(BB336,Sheet3!$D$4:$D$8,0)</f>
        <v>2</v>
      </c>
      <c r="BP336" s="126">
        <f>MATCH(BN336,Sheet3!$E$4:$H$4,0)</f>
        <v>4</v>
      </c>
      <c r="BQ336" s="132">
        <f>INDEX(Sheet3!$D$4:$H$8,'NSS + ACT'!BO336,'NSS + ACT'!BP336)</f>
        <v>0.1</v>
      </c>
      <c r="BR336" s="105">
        <f t="shared" si="66"/>
        <v>144043.7924865832</v>
      </c>
      <c r="BS336" s="162">
        <f t="shared" si="67"/>
        <v>0.1</v>
      </c>
      <c r="BT336" s="105">
        <f t="shared" si="68"/>
        <v>129639.41323792489</v>
      </c>
    </row>
    <row r="337" spans="1:72">
      <c r="A337" s="18">
        <f t="shared" si="60"/>
        <v>334</v>
      </c>
      <c r="B337" s="61">
        <v>292008114860</v>
      </c>
      <c r="C337" s="39">
        <v>44120</v>
      </c>
      <c r="D337" s="22" t="s">
        <v>133</v>
      </c>
      <c r="E337" s="22" t="s">
        <v>3108</v>
      </c>
      <c r="F337" s="110">
        <v>7</v>
      </c>
      <c r="G337" s="23" t="s">
        <v>119</v>
      </c>
      <c r="H337" s="52">
        <v>17507.245714285713</v>
      </c>
      <c r="I337" s="30"/>
      <c r="J337" s="109">
        <v>122550.72</v>
      </c>
      <c r="K337" s="23">
        <v>84139120</v>
      </c>
      <c r="L337" s="26">
        <v>7.4999999999999997E-2</v>
      </c>
      <c r="M337" s="40">
        <v>0</v>
      </c>
      <c r="N337" s="62">
        <v>0</v>
      </c>
      <c r="O337" s="52">
        <v>0</v>
      </c>
      <c r="P337" s="26">
        <v>0.1</v>
      </c>
      <c r="Q337" s="52">
        <v>0</v>
      </c>
      <c r="R337" s="63">
        <v>0.18</v>
      </c>
      <c r="S337" s="23" t="s">
        <v>2931</v>
      </c>
      <c r="T337" s="52">
        <v>9191.3040000000001</v>
      </c>
      <c r="U337" s="52">
        <v>0</v>
      </c>
      <c r="V337" s="52">
        <v>919.13040000000001</v>
      </c>
      <c r="W337" s="52">
        <v>23879.007792</v>
      </c>
      <c r="X337" s="52">
        <v>33989.442192000002</v>
      </c>
      <c r="Y337" s="23" t="s">
        <v>2991</v>
      </c>
      <c r="Z337" s="23" t="s">
        <v>3109</v>
      </c>
      <c r="AA337" s="23" t="s">
        <v>287</v>
      </c>
      <c r="AB337" s="33">
        <v>292008114860</v>
      </c>
      <c r="AC337" s="33" t="s">
        <v>2979</v>
      </c>
      <c r="AD337" s="48">
        <v>44120</v>
      </c>
      <c r="AE337" s="39">
        <v>44068</v>
      </c>
      <c r="AF337" s="53" t="e">
        <v>#N/A</v>
      </c>
      <c r="AG337" s="53" t="e">
        <v>#N/A</v>
      </c>
      <c r="AH337" s="39" t="e">
        <v>#N/A</v>
      </c>
      <c r="AI337" s="23" t="s">
        <v>51</v>
      </c>
      <c r="AJ337" s="54"/>
      <c r="AK337" s="55"/>
      <c r="AL337" s="56"/>
      <c r="AM337" s="57"/>
      <c r="AN337" s="33"/>
      <c r="AO337" s="48"/>
      <c r="AP337" s="23">
        <v>2000</v>
      </c>
      <c r="AQ337" s="23" t="s">
        <v>52</v>
      </c>
      <c r="AR337" s="23" t="s">
        <v>287</v>
      </c>
      <c r="AS337" s="38" t="s">
        <v>53</v>
      </c>
      <c r="AT337" s="23" t="s">
        <v>522</v>
      </c>
      <c r="AU337" s="64">
        <v>7199962282</v>
      </c>
      <c r="AV337" s="99">
        <v>7</v>
      </c>
      <c r="AW337" s="102">
        <v>122550.72</v>
      </c>
      <c r="AX337" s="29" t="s">
        <v>701</v>
      </c>
      <c r="AY337" s="29"/>
      <c r="AZ337" s="25" t="s">
        <v>2995</v>
      </c>
      <c r="BA337">
        <f t="shared" si="70"/>
        <v>1570</v>
      </c>
      <c r="BB337" s="115" t="s">
        <v>6983</v>
      </c>
      <c r="BC337" s="105">
        <f t="shared" si="62"/>
        <v>17507.245714285713</v>
      </c>
      <c r="BD337" s="116">
        <f t="shared" si="69"/>
        <v>44044</v>
      </c>
      <c r="BE337" s="141" t="s">
        <v>8477</v>
      </c>
      <c r="BF337">
        <f>MATCH(BE337,'Cat-4'!$A:$A,0)</f>
        <v>722</v>
      </c>
      <c r="BG337">
        <f>MATCH(BD337,'Cat-4'!$1:$1,0)</f>
        <v>104</v>
      </c>
      <c r="BH337">
        <f>INDEX('Cat-4'!$1:$1048576,'NSS + ACT'!BF337,'NSS + ACT'!BG337)</f>
        <v>113.6</v>
      </c>
      <c r="BI337">
        <f>MATCH($BI$1,'Cat-4'!$1:$1,0)</f>
        <v>153</v>
      </c>
      <c r="BJ337">
        <f>INDEX('Cat-4'!$1:$1048576,'NSS + ACT'!BF337,'NSS + ACT'!BI337)</f>
        <v>130.80000000000001</v>
      </c>
      <c r="BK337" s="126">
        <f t="shared" si="63"/>
        <v>1.1514084507042255</v>
      </c>
      <c r="BL337">
        <f t="shared" si="64"/>
        <v>1596</v>
      </c>
      <c r="BM337" s="126">
        <f t="shared" si="65"/>
        <v>53.2</v>
      </c>
      <c r="BN337" s="126" t="s">
        <v>8785</v>
      </c>
      <c r="BO337" s="126">
        <f>MATCH(BB337,Sheet3!$D$4:$D$8,0)</f>
        <v>2</v>
      </c>
      <c r="BP337" s="126">
        <f>MATCH(BN337,Sheet3!$E$4:$H$4,0)</f>
        <v>4</v>
      </c>
      <c r="BQ337" s="132">
        <f>INDEX(Sheet3!$D$4:$H$8,'NSS + ACT'!BO337,'NSS + ACT'!BP337)</f>
        <v>0.1</v>
      </c>
      <c r="BR337" s="105">
        <f t="shared" si="66"/>
        <v>141105.93464788733</v>
      </c>
      <c r="BS337" s="162">
        <f t="shared" si="67"/>
        <v>0.1</v>
      </c>
      <c r="BT337" s="105">
        <f t="shared" si="68"/>
        <v>126995.3411830986</v>
      </c>
    </row>
    <row r="338" spans="1:72">
      <c r="A338" s="18">
        <f t="shared" si="60"/>
        <v>335</v>
      </c>
      <c r="B338" s="61">
        <v>292008114860</v>
      </c>
      <c r="C338" s="39">
        <v>44120</v>
      </c>
      <c r="D338" s="22" t="s">
        <v>133</v>
      </c>
      <c r="E338" s="22" t="s">
        <v>3110</v>
      </c>
      <c r="F338" s="110">
        <v>7</v>
      </c>
      <c r="G338" s="23" t="s">
        <v>119</v>
      </c>
      <c r="H338" s="52">
        <v>17507.245714285713</v>
      </c>
      <c r="I338" s="30"/>
      <c r="J338" s="109">
        <v>122550.72</v>
      </c>
      <c r="K338" s="23">
        <v>84139120</v>
      </c>
      <c r="L338" s="26">
        <v>7.4999999999999997E-2</v>
      </c>
      <c r="M338" s="40">
        <v>0</v>
      </c>
      <c r="N338" s="62">
        <v>0</v>
      </c>
      <c r="O338" s="52">
        <v>0</v>
      </c>
      <c r="P338" s="26">
        <v>0.1</v>
      </c>
      <c r="Q338" s="52">
        <v>0</v>
      </c>
      <c r="R338" s="63">
        <v>0.18</v>
      </c>
      <c r="S338" s="23" t="s">
        <v>2931</v>
      </c>
      <c r="T338" s="52">
        <v>9191.3040000000001</v>
      </c>
      <c r="U338" s="52">
        <v>0</v>
      </c>
      <c r="V338" s="52">
        <v>919.13040000000001</v>
      </c>
      <c r="W338" s="52">
        <v>23879.007792</v>
      </c>
      <c r="X338" s="52">
        <v>33989.442192000002</v>
      </c>
      <c r="Y338" s="23" t="s">
        <v>2991</v>
      </c>
      <c r="Z338" s="23" t="s">
        <v>3111</v>
      </c>
      <c r="AA338" s="23" t="s">
        <v>288</v>
      </c>
      <c r="AB338" s="33">
        <v>292008114860</v>
      </c>
      <c r="AC338" s="33" t="s">
        <v>2979</v>
      </c>
      <c r="AD338" s="48">
        <v>44120</v>
      </c>
      <c r="AE338" s="39">
        <v>44068</v>
      </c>
      <c r="AF338" s="53" t="e">
        <v>#N/A</v>
      </c>
      <c r="AG338" s="53" t="e">
        <v>#N/A</v>
      </c>
      <c r="AH338" s="39" t="e">
        <v>#N/A</v>
      </c>
      <c r="AI338" s="23" t="s">
        <v>51</v>
      </c>
      <c r="AJ338" s="54"/>
      <c r="AK338" s="55"/>
      <c r="AL338" s="56"/>
      <c r="AM338" s="57"/>
      <c r="AN338" s="33"/>
      <c r="AO338" s="48"/>
      <c r="AP338" s="23">
        <v>2000</v>
      </c>
      <c r="AQ338" s="23" t="s">
        <v>52</v>
      </c>
      <c r="AR338" s="23" t="s">
        <v>288</v>
      </c>
      <c r="AS338" s="38" t="s">
        <v>53</v>
      </c>
      <c r="AT338" s="23" t="s">
        <v>522</v>
      </c>
      <c r="AU338" s="64">
        <v>7199962282</v>
      </c>
      <c r="AV338" s="99">
        <v>7</v>
      </c>
      <c r="AW338" s="102">
        <v>122550.72</v>
      </c>
      <c r="AX338" s="29" t="s">
        <v>701</v>
      </c>
      <c r="AY338" s="29"/>
      <c r="AZ338" s="25" t="s">
        <v>2995</v>
      </c>
      <c r="BA338">
        <f t="shared" si="70"/>
        <v>1570</v>
      </c>
      <c r="BB338" s="115" t="s">
        <v>6983</v>
      </c>
      <c r="BC338" s="105">
        <f t="shared" si="62"/>
        <v>17507.245714285713</v>
      </c>
      <c r="BD338" s="116">
        <f t="shared" si="69"/>
        <v>44044</v>
      </c>
      <c r="BE338" s="141" t="s">
        <v>8477</v>
      </c>
      <c r="BF338">
        <f>MATCH(BE338,'Cat-4'!$A:$A,0)</f>
        <v>722</v>
      </c>
      <c r="BG338">
        <f>MATCH(BD338,'Cat-4'!$1:$1,0)</f>
        <v>104</v>
      </c>
      <c r="BH338">
        <f>INDEX('Cat-4'!$1:$1048576,'NSS + ACT'!BF338,'NSS + ACT'!BG338)</f>
        <v>113.6</v>
      </c>
      <c r="BI338">
        <f>MATCH($BI$1,'Cat-4'!$1:$1,0)</f>
        <v>153</v>
      </c>
      <c r="BJ338">
        <f>INDEX('Cat-4'!$1:$1048576,'NSS + ACT'!BF338,'NSS + ACT'!BI338)</f>
        <v>130.80000000000001</v>
      </c>
      <c r="BK338" s="126">
        <f t="shared" si="63"/>
        <v>1.1514084507042255</v>
      </c>
      <c r="BL338">
        <f t="shared" si="64"/>
        <v>1596</v>
      </c>
      <c r="BM338" s="126">
        <f t="shared" si="65"/>
        <v>53.2</v>
      </c>
      <c r="BN338" s="126" t="s">
        <v>8785</v>
      </c>
      <c r="BO338" s="126">
        <f>MATCH(BB338,Sheet3!$D$4:$D$8,0)</f>
        <v>2</v>
      </c>
      <c r="BP338" s="126">
        <f>MATCH(BN338,Sheet3!$E$4:$H$4,0)</f>
        <v>4</v>
      </c>
      <c r="BQ338" s="132">
        <f>INDEX(Sheet3!$D$4:$H$8,'NSS + ACT'!BO338,'NSS + ACT'!BP338)</f>
        <v>0.1</v>
      </c>
      <c r="BR338" s="105">
        <f t="shared" si="66"/>
        <v>141105.93464788733</v>
      </c>
      <c r="BS338" s="162">
        <f t="shared" si="67"/>
        <v>0.1</v>
      </c>
      <c r="BT338" s="105">
        <f t="shared" si="68"/>
        <v>126995.3411830986</v>
      </c>
    </row>
    <row r="339" spans="1:72">
      <c r="A339" s="18">
        <f t="shared" si="60"/>
        <v>336</v>
      </c>
      <c r="B339" s="61">
        <v>291604728763</v>
      </c>
      <c r="C339" s="39">
        <v>42653</v>
      </c>
      <c r="D339" s="22" t="s">
        <v>220</v>
      </c>
      <c r="E339" s="22" t="s">
        <v>1950</v>
      </c>
      <c r="F339" s="110">
        <v>1</v>
      </c>
      <c r="G339" s="23" t="s">
        <v>49</v>
      </c>
      <c r="H339" s="52">
        <v>122445</v>
      </c>
      <c r="I339" s="30"/>
      <c r="J339" s="109">
        <v>122445</v>
      </c>
      <c r="K339" s="23">
        <v>84819090</v>
      </c>
      <c r="L339" s="26">
        <v>7.4999999999999997E-2</v>
      </c>
      <c r="M339" s="40">
        <v>0</v>
      </c>
      <c r="N339" s="62">
        <v>0</v>
      </c>
      <c r="O339" s="52">
        <v>0</v>
      </c>
      <c r="P339" s="26">
        <v>0.1</v>
      </c>
      <c r="Q339" s="52">
        <v>0</v>
      </c>
      <c r="R339" s="63">
        <v>0.18</v>
      </c>
      <c r="S339" s="23" t="s">
        <v>849</v>
      </c>
      <c r="T339" s="52">
        <v>9183.375</v>
      </c>
      <c r="U339" s="52">
        <v>0</v>
      </c>
      <c r="V339" s="52">
        <v>918.33750000000009</v>
      </c>
      <c r="W339" s="52">
        <v>23858.408249999997</v>
      </c>
      <c r="X339" s="52">
        <v>33960.120749999995</v>
      </c>
      <c r="Y339" s="23" t="s">
        <v>1945</v>
      </c>
      <c r="Z339" s="23" t="s">
        <v>1951</v>
      </c>
      <c r="AA339" s="23" t="s">
        <v>1952</v>
      </c>
      <c r="AB339" s="33">
        <v>291604728763</v>
      </c>
      <c r="AC339" s="33" t="s">
        <v>1953</v>
      </c>
      <c r="AD339" s="48">
        <v>42653</v>
      </c>
      <c r="AE339" s="39">
        <v>42629</v>
      </c>
      <c r="AF339" s="53" t="e">
        <v>#N/A</v>
      </c>
      <c r="AG339" s="53" t="e">
        <v>#N/A</v>
      </c>
      <c r="AH339" s="39" t="e">
        <v>#N/A</v>
      </c>
      <c r="AI339" s="23" t="s">
        <v>51</v>
      </c>
      <c r="AJ339" s="54"/>
      <c r="AK339" s="55"/>
      <c r="AL339" s="56"/>
      <c r="AM339" s="57"/>
      <c r="AN339" s="33"/>
      <c r="AO339" s="48"/>
      <c r="AP339" s="23">
        <v>2000</v>
      </c>
      <c r="AQ339" s="23" t="s">
        <v>64</v>
      </c>
      <c r="AR339" s="23" t="s">
        <v>1952</v>
      </c>
      <c r="AS339" s="38" t="s">
        <v>53</v>
      </c>
      <c r="AT339" s="23"/>
      <c r="AU339" s="64">
        <v>6316001236</v>
      </c>
      <c r="AV339" s="99">
        <v>1</v>
      </c>
      <c r="AW339" s="102">
        <v>122445</v>
      </c>
      <c r="AX339" s="29" t="s">
        <v>701</v>
      </c>
      <c r="AY339" s="29"/>
      <c r="AZ339" s="25" t="s">
        <v>1954</v>
      </c>
      <c r="BA339">
        <f t="shared" si="70"/>
        <v>3009</v>
      </c>
      <c r="BB339" t="s">
        <v>6983</v>
      </c>
      <c r="BC339" s="105">
        <f t="shared" si="62"/>
        <v>122445</v>
      </c>
      <c r="BD339" s="116">
        <f t="shared" si="69"/>
        <v>42614</v>
      </c>
      <c r="BE339" s="141" t="s">
        <v>8477</v>
      </c>
      <c r="BF339">
        <f>MATCH(BE339,'Cat-4'!$A:$A,0)</f>
        <v>722</v>
      </c>
      <c r="BG339">
        <f>MATCH(BD339,'Cat-4'!$1:$1,0)</f>
        <v>57</v>
      </c>
      <c r="BH339">
        <f>INDEX('Cat-4'!$1:$1048576,'NSS + ACT'!BF339,'NSS + ACT'!BG339)</f>
        <v>107.4</v>
      </c>
      <c r="BI339">
        <f>MATCH($BI$1,'Cat-4'!$1:$1,0)</f>
        <v>153</v>
      </c>
      <c r="BJ339">
        <f>INDEX('Cat-4'!$1:$1048576,'NSS + ACT'!BF339,'NSS + ACT'!BI339)</f>
        <v>130.80000000000001</v>
      </c>
      <c r="BK339" s="126">
        <f t="shared" si="63"/>
        <v>1.217877094972067</v>
      </c>
      <c r="BL339">
        <f t="shared" si="64"/>
        <v>3026</v>
      </c>
      <c r="BM339" s="126">
        <f t="shared" si="65"/>
        <v>100.86666666666666</v>
      </c>
      <c r="BN339" s="126" t="s">
        <v>8785</v>
      </c>
      <c r="BO339" s="126">
        <f>MATCH(BB339,Sheet3!$D$4:$D$8,0)</f>
        <v>2</v>
      </c>
      <c r="BP339" s="126">
        <f>MATCH(BN339,Sheet3!$E$4:$H$4,0)</f>
        <v>4</v>
      </c>
      <c r="BQ339" s="132">
        <f>INDEX(Sheet3!$D$4:$H$8,'NSS + ACT'!BO339,'NSS + ACT'!BP339)</f>
        <v>0.1</v>
      </c>
      <c r="BR339" s="105">
        <f t="shared" si="66"/>
        <v>149122.96089385473</v>
      </c>
      <c r="BS339" s="162">
        <f t="shared" si="67"/>
        <v>0.1</v>
      </c>
      <c r="BT339" s="105">
        <f t="shared" si="68"/>
        <v>134210.66480446927</v>
      </c>
    </row>
    <row r="340" spans="1:72">
      <c r="A340" s="18">
        <f t="shared" si="60"/>
        <v>337</v>
      </c>
      <c r="B340" s="61">
        <v>292207569813</v>
      </c>
      <c r="C340" s="39">
        <v>44764</v>
      </c>
      <c r="D340" s="22" t="s">
        <v>91</v>
      </c>
      <c r="E340" s="22" t="s">
        <v>2122</v>
      </c>
      <c r="F340" s="110">
        <v>3</v>
      </c>
      <c r="G340" s="23" t="s">
        <v>49</v>
      </c>
      <c r="H340" s="52">
        <v>40729</v>
      </c>
      <c r="I340" s="30"/>
      <c r="J340" s="109">
        <v>122187</v>
      </c>
      <c r="K340" s="23">
        <v>84819090</v>
      </c>
      <c r="L340" s="26">
        <v>7.4999999999999997E-2</v>
      </c>
      <c r="M340" s="40">
        <v>0</v>
      </c>
      <c r="N340" s="62">
        <v>0</v>
      </c>
      <c r="O340" s="52">
        <v>0</v>
      </c>
      <c r="P340" s="26">
        <v>0.1</v>
      </c>
      <c r="Q340" s="52">
        <v>0</v>
      </c>
      <c r="R340" s="63">
        <v>0.18</v>
      </c>
      <c r="S340" s="23" t="s">
        <v>849</v>
      </c>
      <c r="T340" s="52">
        <v>9164.0249999999996</v>
      </c>
      <c r="U340" s="52">
        <v>0</v>
      </c>
      <c r="V340" s="52">
        <v>916.40250000000003</v>
      </c>
      <c r="W340" s="52">
        <v>23808.136949999996</v>
      </c>
      <c r="X340" s="52">
        <v>33888.564449999998</v>
      </c>
      <c r="Y340" s="23" t="s">
        <v>1945</v>
      </c>
      <c r="Z340" s="23" t="s">
        <v>2123</v>
      </c>
      <c r="AA340" s="23" t="s">
        <v>2124</v>
      </c>
      <c r="AB340" s="33">
        <v>292207569813</v>
      </c>
      <c r="AC340" s="33" t="s">
        <v>1972</v>
      </c>
      <c r="AD340" s="48">
        <v>44764</v>
      </c>
      <c r="AE340" s="39">
        <v>44741</v>
      </c>
      <c r="AF340" s="53" t="e">
        <v>#N/A</v>
      </c>
      <c r="AG340" s="53" t="e">
        <v>#N/A</v>
      </c>
      <c r="AH340" s="39" t="e">
        <v>#N/A</v>
      </c>
      <c r="AI340" s="23" t="s">
        <v>51</v>
      </c>
      <c r="AJ340" s="54"/>
      <c r="AK340" s="55"/>
      <c r="AL340" s="56"/>
      <c r="AM340" s="57"/>
      <c r="AN340" s="33"/>
      <c r="AO340" s="48"/>
      <c r="AP340" s="23">
        <v>2000</v>
      </c>
      <c r="AQ340" s="23" t="s">
        <v>52</v>
      </c>
      <c r="AR340" s="23" t="s">
        <v>2124</v>
      </c>
      <c r="AS340" s="38" t="s">
        <v>53</v>
      </c>
      <c r="AT340" s="23"/>
      <c r="AU340" s="64" t="s">
        <v>225</v>
      </c>
      <c r="AV340" s="99">
        <v>3</v>
      </c>
      <c r="AW340" s="102">
        <v>122187</v>
      </c>
      <c r="AX340" s="29" t="s">
        <v>701</v>
      </c>
      <c r="AY340" s="29"/>
      <c r="AZ340" s="25" t="s">
        <v>702</v>
      </c>
      <c r="BA340">
        <f t="shared" si="70"/>
        <v>897</v>
      </c>
      <c r="BB340" t="s">
        <v>6983</v>
      </c>
      <c r="BC340" s="105">
        <f t="shared" si="62"/>
        <v>40729</v>
      </c>
      <c r="BD340" s="116">
        <f t="shared" si="69"/>
        <v>44713</v>
      </c>
      <c r="BE340" s="141" t="s">
        <v>8477</v>
      </c>
      <c r="BF340">
        <f>MATCH(BE340,'Cat-4'!$A:$A,0)</f>
        <v>722</v>
      </c>
      <c r="BG340">
        <f>MATCH(BD340,'Cat-4'!$1:$1,0)</f>
        <v>126</v>
      </c>
      <c r="BH340">
        <f>INDEX('Cat-4'!$1:$1048576,'NSS + ACT'!BF340,'NSS + ACT'!BG340)</f>
        <v>125.1</v>
      </c>
      <c r="BI340">
        <f>MATCH($BI$1,'Cat-4'!$1:$1,0)</f>
        <v>153</v>
      </c>
      <c r="BJ340">
        <f>INDEX('Cat-4'!$1:$1048576,'NSS + ACT'!BF340,'NSS + ACT'!BI340)</f>
        <v>130.80000000000001</v>
      </c>
      <c r="BK340" s="126">
        <f t="shared" si="63"/>
        <v>1.0455635491606716</v>
      </c>
      <c r="BL340">
        <f t="shared" si="64"/>
        <v>927</v>
      </c>
      <c r="BM340" s="126">
        <f t="shared" si="65"/>
        <v>30.9</v>
      </c>
      <c r="BN340" s="126" t="s">
        <v>8785</v>
      </c>
      <c r="BO340" s="126">
        <f>MATCH(BB340,Sheet3!$D$4:$D$8,0)</f>
        <v>2</v>
      </c>
      <c r="BP340" s="126">
        <f>MATCH(BN340,Sheet3!$E$4:$H$4,0)</f>
        <v>4</v>
      </c>
      <c r="BQ340" s="132">
        <f>INDEX(Sheet3!$D$4:$H$8,'NSS + ACT'!BO340,'NSS + ACT'!BP340)</f>
        <v>0.1</v>
      </c>
      <c r="BR340" s="105">
        <f t="shared" si="66"/>
        <v>127754.27338129499</v>
      </c>
      <c r="BS340" s="162">
        <f t="shared" si="67"/>
        <v>0.1</v>
      </c>
      <c r="BT340" s="105">
        <f t="shared" si="68"/>
        <v>114978.8460431655</v>
      </c>
    </row>
    <row r="341" spans="1:72">
      <c r="A341" s="18">
        <f t="shared" si="60"/>
        <v>338</v>
      </c>
      <c r="B341" s="61">
        <v>292008986231</v>
      </c>
      <c r="C341" s="39">
        <v>44145</v>
      </c>
      <c r="D341" s="22" t="s">
        <v>93</v>
      </c>
      <c r="E341" s="22" t="s">
        <v>1018</v>
      </c>
      <c r="F341" s="110">
        <v>1</v>
      </c>
      <c r="G341" s="23" t="s">
        <v>49</v>
      </c>
      <c r="H341" s="52">
        <v>122072.44</v>
      </c>
      <c r="I341" s="30"/>
      <c r="J341" s="109">
        <v>122072.44</v>
      </c>
      <c r="K341" s="23">
        <v>85049090</v>
      </c>
      <c r="L341" s="26">
        <v>0.15</v>
      </c>
      <c r="M341" s="40">
        <v>0</v>
      </c>
      <c r="N341" s="62">
        <v>0</v>
      </c>
      <c r="O341" s="52">
        <v>0</v>
      </c>
      <c r="P341" s="26">
        <v>0.1</v>
      </c>
      <c r="Q341" s="52">
        <v>0</v>
      </c>
      <c r="R341" s="63">
        <v>0.18</v>
      </c>
      <c r="S341" s="23" t="s">
        <v>969</v>
      </c>
      <c r="T341" s="52">
        <v>18310.865999999998</v>
      </c>
      <c r="U341" s="52">
        <v>0</v>
      </c>
      <c r="V341" s="52">
        <v>1831.0865999999999</v>
      </c>
      <c r="W341" s="52">
        <v>25598.590668000004</v>
      </c>
      <c r="X341" s="52">
        <v>45740.543268000001</v>
      </c>
      <c r="Y341" s="23" t="s">
        <v>850</v>
      </c>
      <c r="Z341" s="23" t="s">
        <v>1019</v>
      </c>
      <c r="AA341" s="23" t="s">
        <v>1020</v>
      </c>
      <c r="AB341" s="33">
        <v>292008986231</v>
      </c>
      <c r="AC341" s="33" t="s">
        <v>1017</v>
      </c>
      <c r="AD341" s="48">
        <v>44145</v>
      </c>
      <c r="AE341" s="39">
        <v>44134</v>
      </c>
      <c r="AF341" s="53" t="e">
        <v>#N/A</v>
      </c>
      <c r="AG341" s="53" t="e">
        <v>#N/A</v>
      </c>
      <c r="AH341" s="39" t="e">
        <v>#N/A</v>
      </c>
      <c r="AI341" s="23" t="s">
        <v>51</v>
      </c>
      <c r="AJ341" s="54"/>
      <c r="AK341" s="55"/>
      <c r="AL341" s="56"/>
      <c r="AM341" s="57"/>
      <c r="AN341" s="33"/>
      <c r="AO341" s="48"/>
      <c r="AP341" s="23">
        <v>2000</v>
      </c>
      <c r="AQ341" s="23" t="s">
        <v>64</v>
      </c>
      <c r="AR341" s="23" t="s">
        <v>1020</v>
      </c>
      <c r="AS341" s="38" t="s">
        <v>53</v>
      </c>
      <c r="AT341" s="23"/>
      <c r="AU341" s="64" t="s">
        <v>97</v>
      </c>
      <c r="AV341" s="99">
        <v>1</v>
      </c>
      <c r="AW341" s="102">
        <v>122072.44</v>
      </c>
      <c r="AX341" s="29" t="s">
        <v>701</v>
      </c>
      <c r="AY341" s="29"/>
      <c r="AZ341" s="25" t="s">
        <v>997</v>
      </c>
      <c r="BA341">
        <f t="shared" si="70"/>
        <v>1504</v>
      </c>
      <c r="BB341" t="s">
        <v>6987</v>
      </c>
      <c r="BC341" s="105">
        <f t="shared" si="62"/>
        <v>122072.44</v>
      </c>
      <c r="BD341" s="116">
        <f t="shared" si="69"/>
        <v>44105</v>
      </c>
      <c r="BE341" s="141" t="s">
        <v>8366</v>
      </c>
      <c r="BF341">
        <f>MATCH(BE341,'Cat-4'!$A:$A,0)</f>
        <v>666</v>
      </c>
      <c r="BG341">
        <f>MATCH(BD341,'Cat-4'!$1:$1,0)</f>
        <v>106</v>
      </c>
      <c r="BH341">
        <f>INDEX('Cat-4'!$1:$1048576,'NSS + ACT'!BF341,'NSS + ACT'!BG341)</f>
        <v>112.6</v>
      </c>
      <c r="BI341">
        <f>MATCH($BI$1,'Cat-4'!$1:$1,0)</f>
        <v>153</v>
      </c>
      <c r="BJ341">
        <f>INDEX('Cat-4'!$1:$1048576,'NSS + ACT'!BF341,'NSS + ACT'!BI341)</f>
        <v>133.4</v>
      </c>
      <c r="BK341" s="126">
        <f t="shared" si="63"/>
        <v>1.1847246891651866</v>
      </c>
      <c r="BL341">
        <f t="shared" si="64"/>
        <v>1535</v>
      </c>
      <c r="BM341" s="126">
        <f t="shared" si="65"/>
        <v>51.166666666666664</v>
      </c>
      <c r="BN341" s="126" t="s">
        <v>8785</v>
      </c>
      <c r="BO341" s="126">
        <f>MATCH(BB341,Sheet3!$D$4:$D$8,0)</f>
        <v>4</v>
      </c>
      <c r="BP341" s="126">
        <f>MATCH(BN341,Sheet3!$E$4:$H$4,0)</f>
        <v>4</v>
      </c>
      <c r="BQ341" s="132">
        <f>INDEX(Sheet3!$D$4:$H$8,'NSS + ACT'!BO341,'NSS + ACT'!BP341)</f>
        <v>0.2</v>
      </c>
      <c r="BR341" s="105">
        <f t="shared" si="66"/>
        <v>144622.23353463589</v>
      </c>
      <c r="BS341" s="162">
        <f t="shared" si="67"/>
        <v>0.2</v>
      </c>
      <c r="BT341" s="105">
        <f t="shared" si="68"/>
        <v>115697.78682770871</v>
      </c>
    </row>
    <row r="342" spans="1:72">
      <c r="A342" s="18">
        <f t="shared" si="60"/>
        <v>339</v>
      </c>
      <c r="B342" s="33">
        <v>292305200191</v>
      </c>
      <c r="C342" s="39">
        <v>45065</v>
      </c>
      <c r="D342" s="22" t="s">
        <v>108</v>
      </c>
      <c r="E342" s="22" t="s">
        <v>5159</v>
      </c>
      <c r="F342" s="110">
        <v>1</v>
      </c>
      <c r="G342" s="23" t="s">
        <v>49</v>
      </c>
      <c r="H342" s="58">
        <v>121500</v>
      </c>
      <c r="I342" s="30"/>
      <c r="J342" s="101">
        <v>121500</v>
      </c>
      <c r="K342" s="33">
        <v>85389000</v>
      </c>
      <c r="L342" s="26">
        <v>0.15</v>
      </c>
      <c r="M342" s="40">
        <v>0</v>
      </c>
      <c r="N342" s="40">
        <v>0</v>
      </c>
      <c r="O342" s="35">
        <v>0</v>
      </c>
      <c r="P342" s="63">
        <v>0.1</v>
      </c>
      <c r="Q342" s="52">
        <v>0</v>
      </c>
      <c r="R342" s="63">
        <v>0.18</v>
      </c>
      <c r="S342" s="23" t="s">
        <v>947</v>
      </c>
      <c r="T342" s="52">
        <v>18225</v>
      </c>
      <c r="U342" s="52">
        <v>0</v>
      </c>
      <c r="V342" s="52">
        <v>1822.5</v>
      </c>
      <c r="W342" s="52">
        <v>25478.55</v>
      </c>
      <c r="X342" s="52">
        <v>45526.05</v>
      </c>
      <c r="Y342" s="23" t="s">
        <v>5155</v>
      </c>
      <c r="Z342" s="23" t="s">
        <v>5160</v>
      </c>
      <c r="AA342" s="23" t="s">
        <v>5161</v>
      </c>
      <c r="AB342" s="33">
        <v>292305200191</v>
      </c>
      <c r="AC342" s="33" t="s">
        <v>5162</v>
      </c>
      <c r="AD342" s="39">
        <v>45065</v>
      </c>
      <c r="AE342" s="39">
        <v>45058</v>
      </c>
      <c r="AF342" s="53" t="e">
        <v>#N/A</v>
      </c>
      <c r="AG342" s="53" t="e">
        <v>#N/A</v>
      </c>
      <c r="AH342" s="39" t="e">
        <v>#N/A</v>
      </c>
      <c r="AI342" s="23" t="s">
        <v>51</v>
      </c>
      <c r="AJ342" s="59"/>
      <c r="AK342" s="59"/>
      <c r="AL342" s="48"/>
      <c r="AM342" s="60"/>
      <c r="AN342" s="33"/>
      <c r="AO342" s="48"/>
      <c r="AP342" s="23">
        <v>2000</v>
      </c>
      <c r="AQ342" s="23" t="s">
        <v>52</v>
      </c>
      <c r="AR342" s="23" t="s">
        <v>5161</v>
      </c>
      <c r="AS342" s="38" t="s">
        <v>518</v>
      </c>
      <c r="AT342" s="23"/>
      <c r="AU342" s="23">
        <v>232401000843</v>
      </c>
      <c r="AV342" s="99">
        <v>1</v>
      </c>
      <c r="AW342" s="101">
        <v>121500</v>
      </c>
      <c r="AX342" s="29" t="s">
        <v>4770</v>
      </c>
      <c r="AY342" s="29"/>
      <c r="AZ342" s="30">
        <v>1</v>
      </c>
      <c r="BA342">
        <f t="shared" si="70"/>
        <v>580</v>
      </c>
      <c r="BB342" s="115" t="s">
        <v>6985</v>
      </c>
      <c r="BC342" s="105">
        <f t="shared" si="62"/>
        <v>121500</v>
      </c>
      <c r="BD342" s="116">
        <f t="shared" si="69"/>
        <v>45047</v>
      </c>
      <c r="BE342" s="141" t="s">
        <v>8312</v>
      </c>
      <c r="BF342">
        <f>MATCH(BE342,'Cat-4'!$A:$A,0)</f>
        <v>639</v>
      </c>
      <c r="BG342">
        <f>MATCH(BD342,'Cat-4'!$1:$1,0)</f>
        <v>137</v>
      </c>
      <c r="BH342">
        <f>INDEX('Cat-4'!$1:$1048576,'NSS + ACT'!BF342,'NSS + ACT'!BG342)</f>
        <v>118.3</v>
      </c>
      <c r="BI342">
        <f>MATCH($BI$1,'Cat-4'!$1:$1,0)</f>
        <v>153</v>
      </c>
      <c r="BJ342">
        <f>INDEX('Cat-4'!$1:$1048576,'NSS + ACT'!BF342,'NSS + ACT'!BI342)</f>
        <v>121.7</v>
      </c>
      <c r="BK342" s="126">
        <f t="shared" si="63"/>
        <v>1.0287404902789519</v>
      </c>
      <c r="BL342">
        <f t="shared" si="64"/>
        <v>593</v>
      </c>
      <c r="BM342" s="126">
        <f t="shared" si="65"/>
        <v>19.766666666666666</v>
      </c>
      <c r="BN342" s="126" t="s">
        <v>8784</v>
      </c>
      <c r="BO342" s="126">
        <f>MATCH(BB342,Sheet3!$D$4:$D$8,0)</f>
        <v>5</v>
      </c>
      <c r="BP342" s="126">
        <f>MATCH(BN342,Sheet3!$E$4:$H$4,0)</f>
        <v>3</v>
      </c>
      <c r="BQ342" s="132">
        <f>INDEX(Sheet3!$D$4:$H$8,'NSS + ACT'!BO342,'NSS + ACT'!BP342)</f>
        <v>0.2</v>
      </c>
      <c r="BR342" s="105">
        <f t="shared" si="66"/>
        <v>124991.96956889266</v>
      </c>
      <c r="BS342" s="162">
        <f t="shared" si="67"/>
        <v>0.2</v>
      </c>
      <c r="BT342" s="105">
        <f t="shared" si="68"/>
        <v>99993.575655114138</v>
      </c>
    </row>
    <row r="343" spans="1:72">
      <c r="A343" s="18">
        <f t="shared" si="60"/>
        <v>340</v>
      </c>
      <c r="B343" s="33">
        <v>292312047086</v>
      </c>
      <c r="C343" s="39">
        <v>45239</v>
      </c>
      <c r="D343" s="22" t="s">
        <v>313</v>
      </c>
      <c r="E343" s="22" t="s">
        <v>5200</v>
      </c>
      <c r="F343" s="110">
        <v>3</v>
      </c>
      <c r="G343" s="23" t="s">
        <v>49</v>
      </c>
      <c r="H343" s="58">
        <v>15160</v>
      </c>
      <c r="I343" s="30"/>
      <c r="J343" s="101">
        <v>45480</v>
      </c>
      <c r="K343" s="33">
        <v>84819090</v>
      </c>
      <c r="L343" s="26">
        <v>7.4999999999999997E-2</v>
      </c>
      <c r="M343" s="40">
        <v>0</v>
      </c>
      <c r="N343" s="40">
        <v>0</v>
      </c>
      <c r="O343" s="35">
        <v>0</v>
      </c>
      <c r="P343" s="63">
        <v>0.1</v>
      </c>
      <c r="Q343" s="52">
        <v>0</v>
      </c>
      <c r="R343" s="63">
        <v>0.18</v>
      </c>
      <c r="S343" s="23" t="s">
        <v>849</v>
      </c>
      <c r="T343" s="52">
        <v>3411</v>
      </c>
      <c r="U343" s="52">
        <v>0</v>
      </c>
      <c r="V343" s="52">
        <v>341.1</v>
      </c>
      <c r="W343" s="52">
        <v>8861.7780000000002</v>
      </c>
      <c r="X343" s="52">
        <v>12613.878000000001</v>
      </c>
      <c r="Y343" s="23" t="s">
        <v>5155</v>
      </c>
      <c r="Z343" s="23" t="s">
        <v>5201</v>
      </c>
      <c r="AA343" s="23" t="s">
        <v>5202</v>
      </c>
      <c r="AB343" s="33">
        <v>292312047086</v>
      </c>
      <c r="AC343" s="33" t="s">
        <v>5203</v>
      </c>
      <c r="AD343" s="39">
        <v>45239</v>
      </c>
      <c r="AE343" s="39">
        <v>45229</v>
      </c>
      <c r="AF343" s="53" t="e">
        <v>#N/A</v>
      </c>
      <c r="AG343" s="53" t="e">
        <v>#N/A</v>
      </c>
      <c r="AH343" s="39" t="e">
        <v>#N/A</v>
      </c>
      <c r="AI343" s="23" t="s">
        <v>51</v>
      </c>
      <c r="AJ343" s="59"/>
      <c r="AK343" s="59"/>
      <c r="AL343" s="48"/>
      <c r="AM343" s="60"/>
      <c r="AN343" s="33"/>
      <c r="AO343" s="48"/>
      <c r="AP343" s="23">
        <v>2000</v>
      </c>
      <c r="AQ343" s="23" t="s">
        <v>52</v>
      </c>
      <c r="AR343" s="23" t="s">
        <v>5202</v>
      </c>
      <c r="AS343" s="38" t="s">
        <v>518</v>
      </c>
      <c r="AT343" s="23"/>
      <c r="AU343" s="23">
        <v>6500227717</v>
      </c>
      <c r="AV343" s="99">
        <v>3</v>
      </c>
      <c r="AW343" s="101">
        <v>121280.00999999901</v>
      </c>
      <c r="AX343" s="29" t="s">
        <v>4770</v>
      </c>
      <c r="AY343" s="29"/>
      <c r="AZ343" s="30" t="s">
        <v>702</v>
      </c>
      <c r="BA343">
        <f t="shared" si="70"/>
        <v>409</v>
      </c>
      <c r="BB343" s="115" t="s">
        <v>6983</v>
      </c>
      <c r="BC343" s="105">
        <f t="shared" si="62"/>
        <v>40426.669999999671</v>
      </c>
      <c r="BD343" s="116">
        <f t="shared" si="69"/>
        <v>45200</v>
      </c>
      <c r="BE343" s="141" t="s">
        <v>8477</v>
      </c>
      <c r="BF343">
        <f>MATCH(BE343,'Cat-4'!$A:$A,0)</f>
        <v>722</v>
      </c>
      <c r="BG343">
        <f>MATCH(BD343,'Cat-4'!$1:$1,0)</f>
        <v>142</v>
      </c>
      <c r="BH343">
        <f>INDEX('Cat-4'!$1:$1048576,'NSS + ACT'!BF343,'NSS + ACT'!BG343)</f>
        <v>128.9</v>
      </c>
      <c r="BI343">
        <f>MATCH($BI$1,'Cat-4'!$1:$1,0)</f>
        <v>153</v>
      </c>
      <c r="BJ343">
        <f>INDEX('Cat-4'!$1:$1048576,'NSS + ACT'!BF343,'NSS + ACT'!BI343)</f>
        <v>130.80000000000001</v>
      </c>
      <c r="BK343" s="126">
        <f t="shared" si="63"/>
        <v>1.0147401086113266</v>
      </c>
      <c r="BL343">
        <f t="shared" si="64"/>
        <v>440</v>
      </c>
      <c r="BM343" s="126">
        <f t="shared" si="65"/>
        <v>14.666666666666666</v>
      </c>
      <c r="BN343" s="126" t="s">
        <v>8784</v>
      </c>
      <c r="BO343" s="126">
        <f>MATCH(BB343,Sheet3!$D$4:$D$8,0)</f>
        <v>2</v>
      </c>
      <c r="BP343" s="126">
        <f>MATCH(BN343,Sheet3!$E$4:$H$4,0)</f>
        <v>3</v>
      </c>
      <c r="BQ343" s="132">
        <f>INDEX(Sheet3!$D$4:$H$8,'NSS + ACT'!BO343,'NSS + ACT'!BP343)</f>
        <v>0.05</v>
      </c>
      <c r="BR343" s="105">
        <f t="shared" si="66"/>
        <v>123067.69051978177</v>
      </c>
      <c r="BS343" s="162">
        <f t="shared" si="67"/>
        <v>0.05</v>
      </c>
      <c r="BT343" s="105">
        <f t="shared" si="68"/>
        <v>116914.30599379267</v>
      </c>
    </row>
    <row r="344" spans="1:72">
      <c r="A344" s="18">
        <f t="shared" si="60"/>
        <v>341</v>
      </c>
      <c r="B344" s="61">
        <v>291905440621</v>
      </c>
      <c r="C344" s="39">
        <v>43624</v>
      </c>
      <c r="D344" s="22" t="s">
        <v>93</v>
      </c>
      <c r="E344" s="22" t="s">
        <v>3579</v>
      </c>
      <c r="F344" s="110">
        <v>2</v>
      </c>
      <c r="G344" s="23" t="s">
        <v>75</v>
      </c>
      <c r="H344" s="52">
        <v>60205.834999999999</v>
      </c>
      <c r="I344" s="30"/>
      <c r="J344" s="109">
        <v>120411.67</v>
      </c>
      <c r="K344" s="23">
        <v>85444999</v>
      </c>
      <c r="L344" s="26">
        <v>0.1</v>
      </c>
      <c r="M344" s="40" t="s">
        <v>2868</v>
      </c>
      <c r="N344" s="62">
        <v>0</v>
      </c>
      <c r="O344" s="52">
        <v>0</v>
      </c>
      <c r="P344" s="26">
        <v>0.1</v>
      </c>
      <c r="Q344" s="52">
        <v>0</v>
      </c>
      <c r="R344" s="63">
        <v>0.18</v>
      </c>
      <c r="S344" s="23" t="s">
        <v>966</v>
      </c>
      <c r="T344" s="52">
        <v>12041.167000000001</v>
      </c>
      <c r="U344" s="52">
        <v>0</v>
      </c>
      <c r="V344" s="52">
        <v>1204.1167000000003</v>
      </c>
      <c r="W344" s="52">
        <v>24058.251666</v>
      </c>
      <c r="X344" s="52">
        <v>37303.535366000004</v>
      </c>
      <c r="Y344" s="23" t="s">
        <v>3561</v>
      </c>
      <c r="Z344" s="23" t="s">
        <v>3580</v>
      </c>
      <c r="AA344" s="23" t="s">
        <v>3581</v>
      </c>
      <c r="AB344" s="33">
        <v>291905440621</v>
      </c>
      <c r="AC344" s="33" t="s">
        <v>3582</v>
      </c>
      <c r="AD344" s="39">
        <v>43624</v>
      </c>
      <c r="AE344" s="39">
        <v>43606</v>
      </c>
      <c r="AF344" s="53" t="e">
        <v>#N/A</v>
      </c>
      <c r="AG344" s="53" t="e">
        <v>#N/A</v>
      </c>
      <c r="AH344" s="39" t="e">
        <v>#N/A</v>
      </c>
      <c r="AI344" s="23" t="s">
        <v>51</v>
      </c>
      <c r="AJ344" s="59"/>
      <c r="AK344" s="59"/>
      <c r="AL344" s="48"/>
      <c r="AM344" s="60"/>
      <c r="AN344" s="33"/>
      <c r="AO344" s="48"/>
      <c r="AP344" s="23">
        <v>2000</v>
      </c>
      <c r="AQ344" s="23" t="s">
        <v>52</v>
      </c>
      <c r="AR344" s="23" t="s">
        <v>3581</v>
      </c>
      <c r="AS344" s="38" t="s">
        <v>53</v>
      </c>
      <c r="AT344" s="23"/>
      <c r="AU344" s="64" t="s">
        <v>3583</v>
      </c>
      <c r="AV344" s="99">
        <v>2</v>
      </c>
      <c r="AW344" s="102">
        <v>120411.67</v>
      </c>
      <c r="AX344" s="29" t="s">
        <v>701</v>
      </c>
      <c r="AY344" s="29"/>
      <c r="AZ344" s="25" t="s">
        <v>3564</v>
      </c>
      <c r="BA344">
        <f t="shared" si="70"/>
        <v>2032</v>
      </c>
      <c r="BB344" t="s">
        <v>6987</v>
      </c>
      <c r="BC344" s="105">
        <f t="shared" si="62"/>
        <v>60205.834999999999</v>
      </c>
      <c r="BD344" s="116">
        <f t="shared" si="69"/>
        <v>43586</v>
      </c>
      <c r="BE344" s="141" t="s">
        <v>8366</v>
      </c>
      <c r="BF344">
        <f>MATCH(BE344,'Cat-4'!$A:$A,0)</f>
        <v>666</v>
      </c>
      <c r="BG344">
        <f>MATCH(BD344,'Cat-4'!$1:$1,0)</f>
        <v>89</v>
      </c>
      <c r="BH344">
        <f>INDEX('Cat-4'!$1:$1048576,'NSS + ACT'!BF344,'NSS + ACT'!BG344)</f>
        <v>112</v>
      </c>
      <c r="BI344">
        <f>MATCH($BI$1,'Cat-4'!$1:$1,0)</f>
        <v>153</v>
      </c>
      <c r="BJ344">
        <f>INDEX('Cat-4'!$1:$1048576,'NSS + ACT'!BF344,'NSS + ACT'!BI344)</f>
        <v>133.4</v>
      </c>
      <c r="BK344" s="126">
        <f t="shared" si="63"/>
        <v>1.1910714285714286</v>
      </c>
      <c r="BL344">
        <f t="shared" si="64"/>
        <v>2054</v>
      </c>
      <c r="BM344" s="126">
        <f t="shared" si="65"/>
        <v>68.466666666666669</v>
      </c>
      <c r="BN344" s="126" t="s">
        <v>8785</v>
      </c>
      <c r="BO344" s="126">
        <f>MATCH(BB344,Sheet3!$D$4:$D$8,0)</f>
        <v>4</v>
      </c>
      <c r="BP344" s="126">
        <f>MATCH(BN344,Sheet3!$E$4:$H$4,0)</f>
        <v>4</v>
      </c>
      <c r="BQ344" s="132">
        <f>INDEX(Sheet3!$D$4:$H$8,'NSS + ACT'!BO344,'NSS + ACT'!BP344)</f>
        <v>0.2</v>
      </c>
      <c r="BR344" s="105">
        <f t="shared" si="66"/>
        <v>143418.89980357143</v>
      </c>
      <c r="BS344" s="162">
        <f t="shared" si="67"/>
        <v>0.2</v>
      </c>
      <c r="BT344" s="105">
        <f t="shared" si="68"/>
        <v>114735.11984285715</v>
      </c>
    </row>
    <row r="345" spans="1:72">
      <c r="A345" s="18">
        <f t="shared" si="60"/>
        <v>342</v>
      </c>
      <c r="B345" s="61">
        <v>291802099875</v>
      </c>
      <c r="C345" s="39">
        <v>43172</v>
      </c>
      <c r="D345" s="22" t="s">
        <v>94</v>
      </c>
      <c r="E345" s="22" t="s">
        <v>564</v>
      </c>
      <c r="F345" s="110">
        <v>2</v>
      </c>
      <c r="G345" s="23" t="s">
        <v>49</v>
      </c>
      <c r="H345" s="52">
        <v>59864.324999999502</v>
      </c>
      <c r="I345" s="30"/>
      <c r="J345" s="109">
        <v>119728.649999999</v>
      </c>
      <c r="K345" s="23">
        <v>85389000</v>
      </c>
      <c r="L345" s="26">
        <v>0.15</v>
      </c>
      <c r="M345" s="40">
        <v>0</v>
      </c>
      <c r="N345" s="62">
        <v>0</v>
      </c>
      <c r="O345" s="52">
        <v>0</v>
      </c>
      <c r="P345" s="26">
        <v>0.1</v>
      </c>
      <c r="Q345" s="52">
        <v>0</v>
      </c>
      <c r="R345" s="63">
        <v>0.18</v>
      </c>
      <c r="S345" s="23" t="s">
        <v>947</v>
      </c>
      <c r="T345" s="52">
        <v>17959.297499999851</v>
      </c>
      <c r="U345" s="52">
        <v>0</v>
      </c>
      <c r="V345" s="52">
        <v>1795.9297499999852</v>
      </c>
      <c r="W345" s="52">
        <v>25107.097904999788</v>
      </c>
      <c r="X345" s="52">
        <v>44862.32515499962</v>
      </c>
      <c r="Y345" s="23" t="s">
        <v>3431</v>
      </c>
      <c r="Z345" s="23" t="s">
        <v>3523</v>
      </c>
      <c r="AA345" s="23" t="s">
        <v>565</v>
      </c>
      <c r="AB345" s="33">
        <v>291802099875</v>
      </c>
      <c r="AC345" s="33" t="s">
        <v>3493</v>
      </c>
      <c r="AD345" s="39">
        <v>43172</v>
      </c>
      <c r="AE345" s="39">
        <v>43159</v>
      </c>
      <c r="AF345" s="53" t="e">
        <v>#N/A</v>
      </c>
      <c r="AG345" s="53" t="e">
        <v>#N/A</v>
      </c>
      <c r="AH345" s="39" t="e">
        <v>#N/A</v>
      </c>
      <c r="AI345" s="23" t="s">
        <v>51</v>
      </c>
      <c r="AJ345" s="59"/>
      <c r="AK345" s="59"/>
      <c r="AL345" s="48"/>
      <c r="AM345" s="60"/>
      <c r="AN345" s="33"/>
      <c r="AO345" s="48"/>
      <c r="AP345" s="23">
        <v>2000</v>
      </c>
      <c r="AQ345" s="23" t="s">
        <v>52</v>
      </c>
      <c r="AR345" s="23" t="s">
        <v>565</v>
      </c>
      <c r="AS345" s="38" t="s">
        <v>53</v>
      </c>
      <c r="AT345" s="23" t="s">
        <v>522</v>
      </c>
      <c r="AU345" s="64">
        <v>1248000017</v>
      </c>
      <c r="AV345" s="99">
        <v>2</v>
      </c>
      <c r="AW345" s="102">
        <v>119728.649999999</v>
      </c>
      <c r="AX345" s="29" t="s">
        <v>701</v>
      </c>
      <c r="AY345" s="29"/>
      <c r="AZ345" s="25">
        <v>1</v>
      </c>
      <c r="BA345">
        <f t="shared" si="70"/>
        <v>2479</v>
      </c>
      <c r="BB345" s="115" t="s">
        <v>6983</v>
      </c>
      <c r="BC345" s="105">
        <f t="shared" si="62"/>
        <v>59864.324999999502</v>
      </c>
      <c r="BD345" s="116">
        <f t="shared" si="69"/>
        <v>43132</v>
      </c>
      <c r="BE345" s="141" t="s">
        <v>8477</v>
      </c>
      <c r="BF345">
        <f>MATCH(BE345,'Cat-4'!$A:$A,0)</f>
        <v>722</v>
      </c>
      <c r="BG345">
        <f>MATCH(BD345,'Cat-4'!$1:$1,0)</f>
        <v>74</v>
      </c>
      <c r="BH345">
        <f>INDEX('Cat-4'!$1:$1048576,'NSS + ACT'!BF345,'NSS + ACT'!BG345)</f>
        <v>109.7</v>
      </c>
      <c r="BI345">
        <f>MATCH($BI$1,'Cat-4'!$1:$1,0)</f>
        <v>153</v>
      </c>
      <c r="BJ345">
        <f>INDEX('Cat-4'!$1:$1048576,'NSS + ACT'!BF345,'NSS + ACT'!BI345)</f>
        <v>130.80000000000001</v>
      </c>
      <c r="BK345" s="126">
        <f t="shared" si="63"/>
        <v>1.1923427529626254</v>
      </c>
      <c r="BL345">
        <f t="shared" si="64"/>
        <v>2508</v>
      </c>
      <c r="BM345" s="126">
        <f t="shared" si="65"/>
        <v>83.6</v>
      </c>
      <c r="BN345" s="126" t="s">
        <v>8785</v>
      </c>
      <c r="BO345" s="126">
        <f>MATCH(BB345,Sheet3!$D$4:$D$8,0)</f>
        <v>2</v>
      </c>
      <c r="BP345" s="126">
        <f>MATCH(BN345,Sheet3!$E$4:$H$4,0)</f>
        <v>4</v>
      </c>
      <c r="BQ345" s="132">
        <f>INDEX(Sheet3!$D$4:$H$8,'NSS + ACT'!BO345,'NSS + ACT'!BP345)</f>
        <v>0.1</v>
      </c>
      <c r="BR345" s="105">
        <f t="shared" si="66"/>
        <v>142757.58814949746</v>
      </c>
      <c r="BS345" s="162">
        <f t="shared" si="67"/>
        <v>0.1</v>
      </c>
      <c r="BT345" s="105">
        <f t="shared" si="68"/>
        <v>128481.82933454771</v>
      </c>
    </row>
    <row r="346" spans="1:72">
      <c r="A346" s="18">
        <f t="shared" si="60"/>
        <v>343</v>
      </c>
      <c r="B346" s="61">
        <v>292006739010</v>
      </c>
      <c r="C346" s="39">
        <v>44079</v>
      </c>
      <c r="D346" s="22" t="s">
        <v>202</v>
      </c>
      <c r="E346" s="22" t="s">
        <v>1710</v>
      </c>
      <c r="F346" s="110">
        <v>2</v>
      </c>
      <c r="G346" s="23" t="s">
        <v>119</v>
      </c>
      <c r="H346" s="52">
        <v>59625</v>
      </c>
      <c r="I346" s="30"/>
      <c r="J346" s="109">
        <v>119250</v>
      </c>
      <c r="K346" s="23">
        <v>84149040</v>
      </c>
      <c r="L346" s="26">
        <v>7.4999999999999997E-2</v>
      </c>
      <c r="M346" s="40">
        <v>0</v>
      </c>
      <c r="N346" s="62">
        <v>0</v>
      </c>
      <c r="O346" s="52">
        <v>0</v>
      </c>
      <c r="P346" s="26">
        <v>0.1</v>
      </c>
      <c r="Q346" s="52">
        <v>0</v>
      </c>
      <c r="R346" s="63">
        <v>0.18</v>
      </c>
      <c r="S346" s="23" t="s">
        <v>717</v>
      </c>
      <c r="T346" s="52">
        <v>8943.75</v>
      </c>
      <c r="U346" s="52">
        <v>0</v>
      </c>
      <c r="V346" s="52">
        <v>894.375</v>
      </c>
      <c r="W346" s="52">
        <v>23235.862499999999</v>
      </c>
      <c r="X346" s="52">
        <v>33073.987500000003</v>
      </c>
      <c r="Y346" s="23" t="s">
        <v>1628</v>
      </c>
      <c r="Z346" s="23" t="s">
        <v>1711</v>
      </c>
      <c r="AA346" s="23" t="s">
        <v>1712</v>
      </c>
      <c r="AB346" s="33">
        <v>292006739010</v>
      </c>
      <c r="AC346" s="33" t="s">
        <v>1713</v>
      </c>
      <c r="AD346" s="48">
        <v>44079</v>
      </c>
      <c r="AE346" s="39">
        <v>44072</v>
      </c>
      <c r="AF346" s="53" t="e">
        <v>#N/A</v>
      </c>
      <c r="AG346" s="53" t="e">
        <v>#N/A</v>
      </c>
      <c r="AH346" s="39" t="e">
        <v>#N/A</v>
      </c>
      <c r="AI346" s="23" t="s">
        <v>51</v>
      </c>
      <c r="AJ346" s="54"/>
      <c r="AK346" s="55"/>
      <c r="AL346" s="56"/>
      <c r="AM346" s="57"/>
      <c r="AN346" s="33"/>
      <c r="AO346" s="48"/>
      <c r="AP346" s="23">
        <v>2000</v>
      </c>
      <c r="AQ346" s="23" t="s">
        <v>52</v>
      </c>
      <c r="AR346" s="23" t="s">
        <v>1712</v>
      </c>
      <c r="AS346" s="38" t="s">
        <v>53</v>
      </c>
      <c r="AT346" s="23" t="s">
        <v>519</v>
      </c>
      <c r="AU346" s="64">
        <v>205</v>
      </c>
      <c r="AV346" s="99">
        <v>2</v>
      </c>
      <c r="AW346" s="102">
        <v>119250</v>
      </c>
      <c r="AX346" s="29" t="s">
        <v>701</v>
      </c>
      <c r="AY346" s="29"/>
      <c r="AZ346" s="25" t="s">
        <v>1633</v>
      </c>
      <c r="BA346">
        <f t="shared" si="70"/>
        <v>1566</v>
      </c>
      <c r="BB346" s="115" t="s">
        <v>6986</v>
      </c>
      <c r="BC346" s="105">
        <f t="shared" si="62"/>
        <v>59625</v>
      </c>
      <c r="BD346" s="116">
        <f t="shared" si="69"/>
        <v>44044</v>
      </c>
      <c r="BE346" s="141" t="s">
        <v>7762</v>
      </c>
      <c r="BF346">
        <f>MATCH(BE346,'Cat-4'!$A:$A,0)</f>
        <v>364</v>
      </c>
      <c r="BG346">
        <f>MATCH(BD346,'Cat-4'!$1:$1,0)</f>
        <v>104</v>
      </c>
      <c r="BH346">
        <f>INDEX('Cat-4'!$1:$1048576,'NSS + ACT'!BF346,'NSS + ACT'!BG346)</f>
        <v>115.8</v>
      </c>
      <c r="BI346">
        <f>MATCH($BI$1,'Cat-4'!$1:$1,0)</f>
        <v>153</v>
      </c>
      <c r="BJ346">
        <f>INDEX('Cat-4'!$1:$1048576,'NSS + ACT'!BF346,'NSS + ACT'!BI346)</f>
        <v>136.4</v>
      </c>
      <c r="BK346" s="126">
        <f t="shared" si="63"/>
        <v>1.1778929188255614</v>
      </c>
      <c r="BL346">
        <f t="shared" si="64"/>
        <v>1596</v>
      </c>
      <c r="BM346" s="126">
        <f t="shared" si="65"/>
        <v>53.2</v>
      </c>
      <c r="BN346" s="126" t="s">
        <v>8785</v>
      </c>
      <c r="BO346" s="126">
        <f>MATCH(BB346,Sheet3!$D$4:$D$8,0)</f>
        <v>3</v>
      </c>
      <c r="BP346" s="126">
        <f>MATCH(BN346,Sheet3!$E$4:$H$4,0)</f>
        <v>4</v>
      </c>
      <c r="BQ346" s="132">
        <f>INDEX(Sheet3!$D$4:$H$8,'NSS + ACT'!BO346,'NSS + ACT'!BP346)</f>
        <v>0.5</v>
      </c>
      <c r="BR346" s="105">
        <f t="shared" si="66"/>
        <v>140463.73056994818</v>
      </c>
      <c r="BS346" s="162">
        <f t="shared" si="67"/>
        <v>0.5</v>
      </c>
      <c r="BT346" s="105">
        <f t="shared" si="68"/>
        <v>70231.86528497409</v>
      </c>
    </row>
    <row r="347" spans="1:72">
      <c r="A347" s="18">
        <f t="shared" si="60"/>
        <v>344</v>
      </c>
      <c r="B347" s="61">
        <v>291804468001</v>
      </c>
      <c r="C347" s="39">
        <v>43250</v>
      </c>
      <c r="D347" s="22" t="s">
        <v>2347</v>
      </c>
      <c r="E347" s="22" t="s">
        <v>2353</v>
      </c>
      <c r="F347" s="110">
        <v>3</v>
      </c>
      <c r="G347" s="23" t="s">
        <v>79</v>
      </c>
      <c r="H347" s="52">
        <v>39661.373333333329</v>
      </c>
      <c r="I347" s="30"/>
      <c r="J347" s="109">
        <v>118984.12</v>
      </c>
      <c r="K347" s="23">
        <v>40169390</v>
      </c>
      <c r="L347" s="26">
        <v>0.1</v>
      </c>
      <c r="M347" s="40">
        <v>0</v>
      </c>
      <c r="N347" s="62">
        <v>0</v>
      </c>
      <c r="O347" s="52"/>
      <c r="P347" s="26">
        <v>0.1</v>
      </c>
      <c r="Q347" s="52">
        <v>0</v>
      </c>
      <c r="R347" s="63">
        <v>0.18</v>
      </c>
      <c r="S347" s="23" t="s">
        <v>906</v>
      </c>
      <c r="T347" s="52">
        <v>11898.412</v>
      </c>
      <c r="U347" s="52">
        <v>0</v>
      </c>
      <c r="V347" s="52">
        <v>1189.8412000000001</v>
      </c>
      <c r="W347" s="52">
        <v>23773.027176</v>
      </c>
      <c r="X347" s="52">
        <v>36861.280376000002</v>
      </c>
      <c r="Y347" s="23" t="s">
        <v>2273</v>
      </c>
      <c r="Z347" s="23" t="s">
        <v>2354</v>
      </c>
      <c r="AA347" s="23" t="s">
        <v>2355</v>
      </c>
      <c r="AB347" s="33">
        <v>291804468001</v>
      </c>
      <c r="AC347" s="33" t="s">
        <v>2351</v>
      </c>
      <c r="AD347" s="48">
        <v>43250</v>
      </c>
      <c r="AE347" s="39">
        <v>43215</v>
      </c>
      <c r="AF347" s="53" t="e">
        <v>#N/A</v>
      </c>
      <c r="AG347" s="53" t="e">
        <v>#N/A</v>
      </c>
      <c r="AH347" s="39" t="e">
        <v>#N/A</v>
      </c>
      <c r="AI347" s="23" t="s">
        <v>51</v>
      </c>
      <c r="AJ347" s="54"/>
      <c r="AK347" s="55"/>
      <c r="AL347" s="56"/>
      <c r="AM347" s="57"/>
      <c r="AN347" s="33"/>
      <c r="AO347" s="48"/>
      <c r="AP347" s="23">
        <v>2000</v>
      </c>
      <c r="AQ347" s="23" t="s">
        <v>52</v>
      </c>
      <c r="AR347" s="23" t="s">
        <v>2355</v>
      </c>
      <c r="AS347" s="38" t="s">
        <v>53</v>
      </c>
      <c r="AT347" s="23" t="s">
        <v>522</v>
      </c>
      <c r="AU347" s="64" t="s">
        <v>2352</v>
      </c>
      <c r="AV347" s="99">
        <v>3</v>
      </c>
      <c r="AW347" s="102">
        <v>118984.12</v>
      </c>
      <c r="AX347" s="29" t="s">
        <v>701</v>
      </c>
      <c r="AY347" s="29"/>
      <c r="AZ347" s="25" t="s">
        <v>853</v>
      </c>
      <c r="BA347">
        <f t="shared" si="70"/>
        <v>2423</v>
      </c>
      <c r="BB347" s="115" t="s">
        <v>6983</v>
      </c>
      <c r="BC347" s="105">
        <f t="shared" si="62"/>
        <v>39661.373333333329</v>
      </c>
      <c r="BD347" s="116">
        <f t="shared" si="69"/>
        <v>43191</v>
      </c>
      <c r="BE347" s="141" t="s">
        <v>8477</v>
      </c>
      <c r="BF347">
        <f>MATCH(BE347,'Cat-4'!$A:$A,0)</f>
        <v>722</v>
      </c>
      <c r="BG347">
        <f>MATCH(BD347,'Cat-4'!$1:$1,0)</f>
        <v>76</v>
      </c>
      <c r="BH347">
        <f>INDEX('Cat-4'!$1:$1048576,'NSS + ACT'!BF347,'NSS + ACT'!BG347)</f>
        <v>110.1</v>
      </c>
      <c r="BI347">
        <f>MATCH($BI$1,'Cat-4'!$1:$1,0)</f>
        <v>153</v>
      </c>
      <c r="BJ347">
        <f>INDEX('Cat-4'!$1:$1048576,'NSS + ACT'!BF347,'NSS + ACT'!BI347)</f>
        <v>130.80000000000001</v>
      </c>
      <c r="BK347" s="126">
        <f t="shared" si="63"/>
        <v>1.1880108991825615</v>
      </c>
      <c r="BL347">
        <f t="shared" si="64"/>
        <v>2449</v>
      </c>
      <c r="BM347" s="126">
        <f t="shared" si="65"/>
        <v>81.63333333333334</v>
      </c>
      <c r="BN347" s="126" t="s">
        <v>8785</v>
      </c>
      <c r="BO347" s="126">
        <f>MATCH(BB347,Sheet3!$D$4:$D$8,0)</f>
        <v>2</v>
      </c>
      <c r="BP347" s="126">
        <f>MATCH(BN347,Sheet3!$E$4:$H$4,0)</f>
        <v>4</v>
      </c>
      <c r="BQ347" s="132">
        <f>INDEX(Sheet3!$D$4:$H$8,'NSS + ACT'!BO347,'NSS + ACT'!BP347)</f>
        <v>0.1</v>
      </c>
      <c r="BR347" s="105">
        <f t="shared" si="66"/>
        <v>141354.43138964579</v>
      </c>
      <c r="BS347" s="162">
        <f t="shared" si="67"/>
        <v>0.1</v>
      </c>
      <c r="BT347" s="105">
        <f t="shared" si="68"/>
        <v>127218.98825068121</v>
      </c>
    </row>
    <row r="348" spans="1:72">
      <c r="A348" s="18">
        <f t="shared" si="60"/>
        <v>345</v>
      </c>
      <c r="B348" s="33"/>
      <c r="C348" s="39"/>
      <c r="D348" s="22" t="s">
        <v>462</v>
      </c>
      <c r="E348" s="22" t="s">
        <v>7002</v>
      </c>
      <c r="F348" s="108">
        <v>2</v>
      </c>
      <c r="G348" s="23" t="s">
        <v>49</v>
      </c>
      <c r="H348" s="24">
        <v>118042.13</v>
      </c>
      <c r="I348" s="24"/>
      <c r="J348" s="101">
        <f>+H348</f>
        <v>118042.13</v>
      </c>
      <c r="K348" s="23">
        <v>85437099</v>
      </c>
      <c r="L348" s="26">
        <v>7.4999999999999997E-2</v>
      </c>
      <c r="M348" s="38"/>
      <c r="N348" s="49"/>
      <c r="O348" s="38"/>
      <c r="P348" s="26">
        <v>0.1</v>
      </c>
      <c r="Q348" s="38"/>
      <c r="R348" s="26">
        <v>0.18</v>
      </c>
      <c r="S348" s="23" t="s">
        <v>657</v>
      </c>
      <c r="T348" s="25">
        <f>J348*L348</f>
        <v>8853.1597500000007</v>
      </c>
      <c r="U348" s="52"/>
      <c r="V348" s="25">
        <f>T348*P348</f>
        <v>885.31597500000009</v>
      </c>
      <c r="W348" s="25">
        <f>(J348+T348+V348)*R348</f>
        <v>23000.509030500001</v>
      </c>
      <c r="X348" s="25">
        <f>T348+V348+W348</f>
        <v>32738.984755500001</v>
      </c>
      <c r="Y348" s="23" t="s">
        <v>609</v>
      </c>
      <c r="Z348" s="23" t="s">
        <v>658</v>
      </c>
      <c r="AA348" s="23" t="s">
        <v>659</v>
      </c>
      <c r="AB348" s="33" t="e">
        <v>#N/A</v>
      </c>
      <c r="AC348" s="33" t="e">
        <v>#N/A</v>
      </c>
      <c r="AD348" s="48" t="e">
        <v>#N/A</v>
      </c>
      <c r="AE348" s="39" t="e">
        <v>#N/A</v>
      </c>
      <c r="AF348" s="53" t="e">
        <v>#N/A</v>
      </c>
      <c r="AG348" s="53" t="e">
        <v>#N/A</v>
      </c>
      <c r="AH348" s="39" t="e">
        <v>#N/A</v>
      </c>
      <c r="AI348" s="23" t="s">
        <v>385</v>
      </c>
      <c r="AJ348" s="54"/>
      <c r="AK348" s="55"/>
      <c r="AL348" s="56"/>
      <c r="AM348" s="57"/>
      <c r="AN348" s="33"/>
      <c r="AO348" s="48"/>
      <c r="AP348" s="23">
        <v>2000</v>
      </c>
      <c r="AQ348" s="23" t="s">
        <v>52</v>
      </c>
      <c r="AR348" s="23" t="s">
        <v>659</v>
      </c>
      <c r="AS348" s="38" t="s">
        <v>53</v>
      </c>
      <c r="AT348" s="23" t="s">
        <v>522</v>
      </c>
      <c r="AU348" s="23" t="s">
        <v>660</v>
      </c>
      <c r="AV348" s="99">
        <v>2</v>
      </c>
      <c r="AW348" s="101">
        <v>118042.13</v>
      </c>
      <c r="AX348" s="29" t="s">
        <v>606</v>
      </c>
      <c r="AY348" s="29" t="s">
        <v>691</v>
      </c>
      <c r="AZ348" s="21"/>
      <c r="BB348" s="115" t="s">
        <v>6985</v>
      </c>
      <c r="BC348" s="105">
        <f t="shared" si="62"/>
        <v>59021.065000000002</v>
      </c>
      <c r="BD348" s="116">
        <v>43709</v>
      </c>
      <c r="BE348" s="141" t="s">
        <v>8312</v>
      </c>
      <c r="BF348">
        <f>MATCH(BE348,'Cat-4'!$A:$A,0)</f>
        <v>639</v>
      </c>
      <c r="BG348">
        <f>MATCH(BD348,'Cat-4'!$1:$1,0)</f>
        <v>93</v>
      </c>
      <c r="BH348">
        <f>INDEX('Cat-4'!$1:$1048576,'NSS + ACT'!BF348,'NSS + ACT'!BG348)</f>
        <v>110.1</v>
      </c>
      <c r="BI348">
        <f>MATCH($BI$1,'Cat-4'!$1:$1,0)</f>
        <v>153</v>
      </c>
      <c r="BJ348">
        <f>INDEX('Cat-4'!$1:$1048576,'NSS + ACT'!BF348,'NSS + ACT'!BI348)</f>
        <v>121.7</v>
      </c>
      <c r="BK348" s="126">
        <f t="shared" si="63"/>
        <v>1.1053587647593097</v>
      </c>
      <c r="BL348">
        <f t="shared" si="64"/>
        <v>1931</v>
      </c>
      <c r="BM348" s="126">
        <f t="shared" si="65"/>
        <v>64.36666666666666</v>
      </c>
      <c r="BN348" s="126" t="s">
        <v>8785</v>
      </c>
      <c r="BO348" s="126">
        <f>MATCH(BB348,Sheet3!$D$4:$D$8,0)</f>
        <v>5</v>
      </c>
      <c r="BP348" s="126">
        <f>MATCH(BN348,Sheet3!$E$4:$H$4,0)</f>
        <v>4</v>
      </c>
      <c r="BQ348" s="132">
        <f>INDEX(Sheet3!$D$4:$H$8,'NSS + ACT'!BO348,'NSS + ACT'!BP348)</f>
        <v>0.4</v>
      </c>
      <c r="BR348" s="105">
        <f t="shared" si="66"/>
        <v>130478.90300635787</v>
      </c>
      <c r="BS348" s="162">
        <f t="shared" si="67"/>
        <v>0.4</v>
      </c>
      <c r="BT348" s="105">
        <f t="shared" si="68"/>
        <v>78287.341803814721</v>
      </c>
    </row>
    <row r="349" spans="1:72">
      <c r="A349" s="18">
        <f t="shared" si="60"/>
        <v>346</v>
      </c>
      <c r="B349" s="61">
        <v>171602006796</v>
      </c>
      <c r="C349" s="39">
        <v>42605</v>
      </c>
      <c r="D349" s="22" t="s">
        <v>257</v>
      </c>
      <c r="E349" s="22" t="s">
        <v>3822</v>
      </c>
      <c r="F349" s="107">
        <v>30</v>
      </c>
      <c r="G349" s="23" t="s">
        <v>119</v>
      </c>
      <c r="H349" s="52">
        <v>3521.08</v>
      </c>
      <c r="I349" s="30"/>
      <c r="J349" s="109">
        <v>105632.4</v>
      </c>
      <c r="K349" s="23" t="s">
        <v>3819</v>
      </c>
      <c r="L349" s="26">
        <v>0.1</v>
      </c>
      <c r="M349" s="40">
        <v>0</v>
      </c>
      <c r="N349" s="62">
        <v>0</v>
      </c>
      <c r="O349" s="52">
        <v>0</v>
      </c>
      <c r="P349" s="26">
        <v>0.1</v>
      </c>
      <c r="Q349" s="52">
        <v>0</v>
      </c>
      <c r="R349" s="63">
        <v>0.18</v>
      </c>
      <c r="S349" s="23" t="s">
        <v>3535</v>
      </c>
      <c r="T349" s="52">
        <v>10563.24</v>
      </c>
      <c r="U349" s="52">
        <v>0</v>
      </c>
      <c r="V349" s="52">
        <v>1056.3240000000001</v>
      </c>
      <c r="W349" s="52">
        <v>21105.353519999997</v>
      </c>
      <c r="X349" s="52">
        <v>32724.917519999995</v>
      </c>
      <c r="Y349" s="23" t="s">
        <v>3695</v>
      </c>
      <c r="Z349" s="23" t="s">
        <v>3823</v>
      </c>
      <c r="AA349" s="23" t="s">
        <v>3824</v>
      </c>
      <c r="AB349" s="33" t="e">
        <v>#N/A</v>
      </c>
      <c r="AC349" s="33" t="e">
        <v>#N/A</v>
      </c>
      <c r="AD349" s="39" t="e">
        <v>#N/A</v>
      </c>
      <c r="AE349" s="39">
        <v>42585</v>
      </c>
      <c r="AF349" s="53">
        <v>171602006796</v>
      </c>
      <c r="AG349" s="53" t="s">
        <v>2701</v>
      </c>
      <c r="AH349" s="39">
        <v>42605</v>
      </c>
      <c r="AI349" s="23" t="s">
        <v>385</v>
      </c>
      <c r="AJ349" s="59"/>
      <c r="AK349" s="59"/>
      <c r="AL349" s="48"/>
      <c r="AM349" s="60"/>
      <c r="AN349" s="33"/>
      <c r="AO349" s="48"/>
      <c r="AP349" s="23">
        <v>2000</v>
      </c>
      <c r="AQ349" s="23" t="s">
        <v>64</v>
      </c>
      <c r="AR349" s="23" t="s">
        <v>3824</v>
      </c>
      <c r="AS349" s="38" t="s">
        <v>53</v>
      </c>
      <c r="AT349" s="23"/>
      <c r="AU349" s="64">
        <v>2016600102</v>
      </c>
      <c r="AV349" s="99">
        <v>30</v>
      </c>
      <c r="AW349" s="102">
        <v>117356.44</v>
      </c>
      <c r="AX349" s="29" t="s">
        <v>701</v>
      </c>
      <c r="AY349" s="29"/>
      <c r="AZ349" s="25"/>
      <c r="BA349">
        <f>$BA$2-AE349</f>
        <v>3053</v>
      </c>
      <c r="BB349" s="115" t="s">
        <v>6987</v>
      </c>
      <c r="BC349" s="105">
        <f t="shared" si="62"/>
        <v>3911.8813333333333</v>
      </c>
      <c r="BD349" s="116">
        <f t="shared" si="69"/>
        <v>42583</v>
      </c>
      <c r="BE349" s="141" t="s">
        <v>8366</v>
      </c>
      <c r="BF349">
        <f>MATCH(BE349,'Cat-4'!$A:$A,0)</f>
        <v>666</v>
      </c>
      <c r="BG349">
        <f>MATCH(BD349,'Cat-4'!$1:$1,0)</f>
        <v>56</v>
      </c>
      <c r="BH349">
        <f>INDEX('Cat-4'!$1:$1048576,'NSS + ACT'!BF349,'NSS + ACT'!BG349)</f>
        <v>108</v>
      </c>
      <c r="BI349">
        <f>MATCH($BI$1,'Cat-4'!$1:$1,0)</f>
        <v>153</v>
      </c>
      <c r="BJ349">
        <f>INDEX('Cat-4'!$1:$1048576,'NSS + ACT'!BF349,'NSS + ACT'!BI349)</f>
        <v>133.4</v>
      </c>
      <c r="BK349" s="126">
        <f t="shared" si="63"/>
        <v>1.2351851851851852</v>
      </c>
      <c r="BL349">
        <f t="shared" si="64"/>
        <v>3057</v>
      </c>
      <c r="BM349" s="126">
        <f t="shared" si="65"/>
        <v>101.9</v>
      </c>
      <c r="BN349" s="126" t="s">
        <v>8785</v>
      </c>
      <c r="BO349" s="126">
        <f>MATCH(BB349,Sheet3!$D$4:$D$8,0)</f>
        <v>4</v>
      </c>
      <c r="BP349" s="126">
        <f>MATCH(BN349,Sheet3!$E$4:$H$4,0)</f>
        <v>4</v>
      </c>
      <c r="BQ349" s="132">
        <f>INDEX(Sheet3!$D$4:$H$8,'NSS + ACT'!BO349,'NSS + ACT'!BP349)</f>
        <v>0.2</v>
      </c>
      <c r="BR349" s="105">
        <f t="shared" si="66"/>
        <v>144956.93607407407</v>
      </c>
      <c r="BS349" s="162">
        <f t="shared" si="67"/>
        <v>0.2</v>
      </c>
      <c r="BT349" s="105">
        <f t="shared" si="68"/>
        <v>115965.54885925926</v>
      </c>
    </row>
    <row r="350" spans="1:72">
      <c r="A350" s="18">
        <f t="shared" si="60"/>
        <v>347</v>
      </c>
      <c r="B350" s="61">
        <v>292007963855</v>
      </c>
      <c r="C350" s="39">
        <v>44116</v>
      </c>
      <c r="D350" s="22" t="s">
        <v>168</v>
      </c>
      <c r="E350" s="22" t="s">
        <v>4110</v>
      </c>
      <c r="F350" s="110">
        <v>13</v>
      </c>
      <c r="G350" s="23" t="s">
        <v>49</v>
      </c>
      <c r="H350" s="52">
        <v>9024.5915384615382</v>
      </c>
      <c r="I350" s="30"/>
      <c r="J350" s="109">
        <v>117319.69</v>
      </c>
      <c r="K350" s="23">
        <v>84841010</v>
      </c>
      <c r="L350" s="26">
        <v>7.4999999999999997E-2</v>
      </c>
      <c r="M350" s="40">
        <v>0</v>
      </c>
      <c r="N350" s="40">
        <v>0</v>
      </c>
      <c r="O350" s="52">
        <v>0</v>
      </c>
      <c r="P350" s="26">
        <v>0.1</v>
      </c>
      <c r="Q350" s="52">
        <v>0</v>
      </c>
      <c r="R350" s="63">
        <v>0.18</v>
      </c>
      <c r="S350" s="23" t="s">
        <v>4095</v>
      </c>
      <c r="T350" s="52">
        <v>8798.9767499999998</v>
      </c>
      <c r="U350" s="52">
        <v>0</v>
      </c>
      <c r="V350" s="52">
        <v>879.89767500000005</v>
      </c>
      <c r="W350" s="52">
        <v>22859.7415965</v>
      </c>
      <c r="X350" s="68">
        <v>32538.616021499998</v>
      </c>
      <c r="Y350" s="23" t="s">
        <v>3855</v>
      </c>
      <c r="Z350" s="23" t="s">
        <v>4111</v>
      </c>
      <c r="AA350" s="23" t="s">
        <v>4112</v>
      </c>
      <c r="AB350" s="33">
        <v>292007963855</v>
      </c>
      <c r="AC350" s="33" t="s">
        <v>1348</v>
      </c>
      <c r="AD350" s="39">
        <v>44116</v>
      </c>
      <c r="AE350" s="39">
        <v>44109</v>
      </c>
      <c r="AF350" s="53" t="e">
        <v>#N/A</v>
      </c>
      <c r="AG350" s="53" t="e">
        <v>#N/A</v>
      </c>
      <c r="AH350" s="39" t="e">
        <v>#N/A</v>
      </c>
      <c r="AI350" s="23" t="s">
        <v>51</v>
      </c>
      <c r="AJ350" s="59"/>
      <c r="AK350" s="59"/>
      <c r="AL350" s="48"/>
      <c r="AM350" s="60"/>
      <c r="AN350" s="33"/>
      <c r="AO350" s="48"/>
      <c r="AP350" s="23">
        <v>2000</v>
      </c>
      <c r="AQ350" s="23" t="s">
        <v>52</v>
      </c>
      <c r="AR350" s="23" t="s">
        <v>4112</v>
      </c>
      <c r="AS350" s="38" t="s">
        <v>53</v>
      </c>
      <c r="AT350" s="23" t="s">
        <v>519</v>
      </c>
      <c r="AU350" s="64" t="s">
        <v>1349</v>
      </c>
      <c r="AV350" s="99">
        <v>13</v>
      </c>
      <c r="AW350" s="102">
        <v>117319.69</v>
      </c>
      <c r="AX350" s="29" t="s">
        <v>701</v>
      </c>
      <c r="AY350" s="29"/>
      <c r="AZ350" s="25"/>
      <c r="BA350">
        <f>$BA$2-AE350</f>
        <v>1529</v>
      </c>
      <c r="BB350" s="115" t="s">
        <v>6983</v>
      </c>
      <c r="BC350" s="105">
        <f t="shared" si="62"/>
        <v>9024.5915384615382</v>
      </c>
      <c r="BD350" s="116">
        <f t="shared" si="69"/>
        <v>44105</v>
      </c>
      <c r="BE350" s="141" t="s">
        <v>8477</v>
      </c>
      <c r="BF350">
        <f>MATCH(BE350,'Cat-4'!$A:$A,0)</f>
        <v>722</v>
      </c>
      <c r="BG350">
        <f>MATCH(BD350,'Cat-4'!$1:$1,0)</f>
        <v>106</v>
      </c>
      <c r="BH350">
        <f>INDEX('Cat-4'!$1:$1048576,'NSS + ACT'!BF350,'NSS + ACT'!BG350)</f>
        <v>114.2</v>
      </c>
      <c r="BI350">
        <f>MATCH($BI$1,'Cat-4'!$1:$1,0)</f>
        <v>153</v>
      </c>
      <c r="BJ350">
        <f>INDEX('Cat-4'!$1:$1048576,'NSS + ACT'!BF350,'NSS + ACT'!BI350)</f>
        <v>130.80000000000001</v>
      </c>
      <c r="BK350" s="126">
        <f t="shared" si="63"/>
        <v>1.1453590192644485</v>
      </c>
      <c r="BL350">
        <f t="shared" si="64"/>
        <v>1535</v>
      </c>
      <c r="BM350" s="126">
        <f t="shared" si="65"/>
        <v>51.166666666666664</v>
      </c>
      <c r="BN350" s="126" t="s">
        <v>8785</v>
      </c>
      <c r="BO350" s="126">
        <f>MATCH(BB350,Sheet3!$D$4:$D$8,0)</f>
        <v>2</v>
      </c>
      <c r="BP350" s="126">
        <f>MATCH(BN350,Sheet3!$E$4:$H$4,0)</f>
        <v>4</v>
      </c>
      <c r="BQ350" s="132">
        <f>INDEX(Sheet3!$D$4:$H$8,'NSS + ACT'!BO350,'NSS + ACT'!BP350)</f>
        <v>0.1</v>
      </c>
      <c r="BR350" s="105">
        <f t="shared" si="66"/>
        <v>134373.16507880914</v>
      </c>
      <c r="BS350" s="162">
        <f t="shared" si="67"/>
        <v>0.1</v>
      </c>
      <c r="BT350" s="105">
        <f t="shared" si="68"/>
        <v>120935.84857092822</v>
      </c>
    </row>
    <row r="351" spans="1:72">
      <c r="A351" s="18">
        <f t="shared" si="60"/>
        <v>348</v>
      </c>
      <c r="B351" s="33"/>
      <c r="C351" s="39"/>
      <c r="D351" s="22" t="s">
        <v>462</v>
      </c>
      <c r="E351" s="22" t="s">
        <v>6738</v>
      </c>
      <c r="F351" s="113">
        <v>1</v>
      </c>
      <c r="G351" s="23" t="s">
        <v>49</v>
      </c>
      <c r="H351" s="24">
        <v>116676.50999999901</v>
      </c>
      <c r="I351" s="30"/>
      <c r="J351" s="101">
        <v>116676.50999999901</v>
      </c>
      <c r="K351" s="23">
        <v>90329000</v>
      </c>
      <c r="L351" s="26">
        <v>7.4999999999999997E-2</v>
      </c>
      <c r="M351" s="23"/>
      <c r="N351" s="49"/>
      <c r="O351" s="38"/>
      <c r="P351" s="26">
        <v>0.1</v>
      </c>
      <c r="Q351" s="38"/>
      <c r="R351" s="26">
        <v>0.18</v>
      </c>
      <c r="S351" s="23" t="s">
        <v>5931</v>
      </c>
      <c r="T351" s="94">
        <v>8750.7382499999258</v>
      </c>
      <c r="U351" s="94">
        <v>0</v>
      </c>
      <c r="V351" s="94">
        <v>875.07382499999267</v>
      </c>
      <c r="W351" s="94">
        <v>22734.417973499807</v>
      </c>
      <c r="X351" s="52">
        <v>32360.230048499725</v>
      </c>
      <c r="Y351" s="23" t="s">
        <v>6636</v>
      </c>
      <c r="Z351" s="23" t="s">
        <v>6739</v>
      </c>
      <c r="AA351" s="23" t="s">
        <v>6739</v>
      </c>
      <c r="AB351" s="33" t="e">
        <v>#N/A</v>
      </c>
      <c r="AC351" s="23" t="e">
        <v>#N/A</v>
      </c>
      <c r="AD351" s="48" t="e">
        <v>#N/A</v>
      </c>
      <c r="AE351" s="39">
        <v>42815</v>
      </c>
      <c r="AF351" s="33">
        <v>171700744132</v>
      </c>
      <c r="AG351" s="23" t="s">
        <v>3771</v>
      </c>
      <c r="AH351" s="39">
        <v>42823</v>
      </c>
      <c r="AI351" s="23" t="s">
        <v>385</v>
      </c>
      <c r="AJ351" s="65"/>
      <c r="AK351" s="57"/>
      <c r="AL351" s="56"/>
      <c r="AM351" s="52"/>
      <c r="AN351" s="23"/>
      <c r="AO351" s="38"/>
      <c r="AP351" s="23">
        <v>2000</v>
      </c>
      <c r="AQ351" s="23" t="s">
        <v>64</v>
      </c>
      <c r="AR351" s="23" t="s">
        <v>6740</v>
      </c>
      <c r="AS351" s="95" t="s">
        <v>53</v>
      </c>
      <c r="AT351" s="23" t="s">
        <v>522</v>
      </c>
      <c r="AU351" s="23">
        <v>1007462052</v>
      </c>
      <c r="AV351" s="99">
        <v>1</v>
      </c>
      <c r="AW351" s="101">
        <v>116676.50999999901</v>
      </c>
      <c r="AX351" s="29" t="s">
        <v>6494</v>
      </c>
      <c r="AY351" s="29"/>
      <c r="AZ351" s="21"/>
      <c r="BA351">
        <f>$BA$2-AE351</f>
        <v>2823</v>
      </c>
      <c r="BB351" s="115" t="s">
        <v>6985</v>
      </c>
      <c r="BC351" s="105">
        <f t="shared" si="62"/>
        <v>116676.50999999901</v>
      </c>
      <c r="BD351" s="116">
        <f t="shared" si="69"/>
        <v>42795</v>
      </c>
      <c r="BE351" s="141" t="s">
        <v>8312</v>
      </c>
      <c r="BF351">
        <f>MATCH(BE351,'Cat-4'!$A:$A,0)</f>
        <v>639</v>
      </c>
      <c r="BG351">
        <f>MATCH(BD351,'Cat-4'!$1:$1,0)</f>
        <v>63</v>
      </c>
      <c r="BH351">
        <f>INDEX('Cat-4'!$1:$1048576,'NSS + ACT'!BF351,'NSS + ACT'!BG351)</f>
        <v>108</v>
      </c>
      <c r="BI351">
        <f>MATCH($BI$1,'Cat-4'!$1:$1,0)</f>
        <v>153</v>
      </c>
      <c r="BJ351">
        <f>INDEX('Cat-4'!$1:$1048576,'NSS + ACT'!BF351,'NSS + ACT'!BI351)</f>
        <v>121.7</v>
      </c>
      <c r="BK351" s="126">
        <f t="shared" si="63"/>
        <v>1.1268518518518518</v>
      </c>
      <c r="BL351">
        <f t="shared" si="64"/>
        <v>2845</v>
      </c>
      <c r="BM351" s="126">
        <f t="shared" si="65"/>
        <v>94.833333333333329</v>
      </c>
      <c r="BN351" s="126" t="s">
        <v>8785</v>
      </c>
      <c r="BO351" s="126">
        <f>MATCH(BB351,Sheet3!$D$4:$D$8,0)</f>
        <v>5</v>
      </c>
      <c r="BP351" s="126">
        <f>MATCH(BN351,Sheet3!$E$4:$H$4,0)</f>
        <v>4</v>
      </c>
      <c r="BQ351" s="132">
        <f>INDEX(Sheet3!$D$4:$H$8,'NSS + ACT'!BO351,'NSS + ACT'!BP351)</f>
        <v>0.4</v>
      </c>
      <c r="BR351" s="105">
        <f t="shared" si="66"/>
        <v>131477.14136110997</v>
      </c>
      <c r="BS351" s="162">
        <f t="shared" si="67"/>
        <v>0.4</v>
      </c>
      <c r="BT351" s="105">
        <f t="shared" si="68"/>
        <v>78886.284816665982</v>
      </c>
    </row>
    <row r="352" spans="1:72">
      <c r="A352" s="18">
        <f t="shared" si="60"/>
        <v>349</v>
      </c>
      <c r="B352" s="61">
        <v>171801082633</v>
      </c>
      <c r="C352" s="39">
        <v>43217</v>
      </c>
      <c r="D352" s="22" t="s">
        <v>636</v>
      </c>
      <c r="E352" s="22" t="s">
        <v>1075</v>
      </c>
      <c r="F352" s="110">
        <v>5</v>
      </c>
      <c r="G352" s="23" t="s">
        <v>49</v>
      </c>
      <c r="H352" s="52">
        <v>23270.098000000002</v>
      </c>
      <c r="I352" s="30"/>
      <c r="J352" s="109">
        <v>116350.49</v>
      </c>
      <c r="K352" s="23" t="s">
        <v>987</v>
      </c>
      <c r="L352" s="26">
        <v>0.15</v>
      </c>
      <c r="M352" s="40">
        <v>0</v>
      </c>
      <c r="N352" s="62">
        <v>0</v>
      </c>
      <c r="O352" s="52">
        <v>0</v>
      </c>
      <c r="P352" s="26">
        <v>0.1</v>
      </c>
      <c r="Q352" s="52">
        <v>0</v>
      </c>
      <c r="R352" s="63">
        <v>0.18</v>
      </c>
      <c r="S352" s="23" t="s">
        <v>969</v>
      </c>
      <c r="T352" s="52">
        <v>17452.573499999999</v>
      </c>
      <c r="U352" s="52">
        <v>0</v>
      </c>
      <c r="V352" s="52">
        <v>1745.2573499999999</v>
      </c>
      <c r="W352" s="52">
        <v>24398.697752999997</v>
      </c>
      <c r="X352" s="52">
        <v>43596.528602999999</v>
      </c>
      <c r="Y352" s="23" t="s">
        <v>850</v>
      </c>
      <c r="Z352" s="23" t="s">
        <v>1076</v>
      </c>
      <c r="AA352" s="23" t="s">
        <v>1077</v>
      </c>
      <c r="AB352" s="33" t="e">
        <v>#N/A</v>
      </c>
      <c r="AC352" s="33" t="e">
        <v>#N/A</v>
      </c>
      <c r="AD352" s="48" t="e">
        <v>#N/A</v>
      </c>
      <c r="AE352" s="39" t="e">
        <v>#N/A</v>
      </c>
      <c r="AF352" s="53">
        <v>171801082633</v>
      </c>
      <c r="AG352" s="53" t="s">
        <v>990</v>
      </c>
      <c r="AH352" s="39">
        <v>43217</v>
      </c>
      <c r="AI352" s="23" t="s">
        <v>385</v>
      </c>
      <c r="AJ352" s="54"/>
      <c r="AK352" s="55"/>
      <c r="AL352" s="56"/>
      <c r="AM352" s="57"/>
      <c r="AN352" s="33"/>
      <c r="AO352" s="48"/>
      <c r="AP352" s="23">
        <v>2000</v>
      </c>
      <c r="AQ352" s="23" t="s">
        <v>64</v>
      </c>
      <c r="AR352" s="23" t="s">
        <v>1077</v>
      </c>
      <c r="AS352" s="38" t="s">
        <v>53</v>
      </c>
      <c r="AT352" s="23" t="s">
        <v>522</v>
      </c>
      <c r="AU352" s="64">
        <v>7068019</v>
      </c>
      <c r="AV352" s="99">
        <v>5</v>
      </c>
      <c r="AW352" s="102">
        <v>116350.49</v>
      </c>
      <c r="AX352" s="29" t="s">
        <v>701</v>
      </c>
      <c r="AY352" s="29"/>
      <c r="AZ352" s="25" t="s">
        <v>863</v>
      </c>
      <c r="BB352" s="115" t="s">
        <v>6987</v>
      </c>
      <c r="BC352" s="105">
        <f t="shared" si="62"/>
        <v>23270.098000000002</v>
      </c>
      <c r="BD352" s="116">
        <v>43709</v>
      </c>
      <c r="BE352" s="141" t="s">
        <v>8366</v>
      </c>
      <c r="BF352">
        <f>MATCH(BE352,'Cat-4'!$A:$A,0)</f>
        <v>666</v>
      </c>
      <c r="BG352">
        <f>MATCH(BD352,'Cat-4'!$1:$1,0)</f>
        <v>93</v>
      </c>
      <c r="BH352">
        <f>INDEX('Cat-4'!$1:$1048576,'NSS + ACT'!BF352,'NSS + ACT'!BG352)</f>
        <v>110.5</v>
      </c>
      <c r="BI352">
        <f>MATCH($BI$1,'Cat-4'!$1:$1,0)</f>
        <v>153</v>
      </c>
      <c r="BJ352">
        <f>INDEX('Cat-4'!$1:$1048576,'NSS + ACT'!BF352,'NSS + ACT'!BI352)</f>
        <v>133.4</v>
      </c>
      <c r="BK352" s="126">
        <f t="shared" si="63"/>
        <v>1.207239819004525</v>
      </c>
      <c r="BL352">
        <f t="shared" si="64"/>
        <v>1931</v>
      </c>
      <c r="BM352" s="126">
        <f t="shared" si="65"/>
        <v>64.36666666666666</v>
      </c>
      <c r="BN352" s="126" t="s">
        <v>8785</v>
      </c>
      <c r="BO352" s="126">
        <f>MATCH(BB352,Sheet3!$D$4:$D$8,0)</f>
        <v>4</v>
      </c>
      <c r="BP352" s="126">
        <f>MATCH(BN352,Sheet3!$E$4:$H$4,0)</f>
        <v>4</v>
      </c>
      <c r="BQ352" s="132">
        <f>INDEX(Sheet3!$D$4:$H$8,'NSS + ACT'!BO352,'NSS + ACT'!BP352)</f>
        <v>0.2</v>
      </c>
      <c r="BR352" s="105">
        <f t="shared" si="66"/>
        <v>140462.94448868782</v>
      </c>
      <c r="BS352" s="162">
        <f t="shared" si="67"/>
        <v>0.2</v>
      </c>
      <c r="BT352" s="105">
        <f t="shared" si="68"/>
        <v>112370.35559095026</v>
      </c>
    </row>
    <row r="353" spans="1:72">
      <c r="A353" s="18">
        <f t="shared" si="60"/>
        <v>350</v>
      </c>
      <c r="B353" s="33">
        <v>291809629926</v>
      </c>
      <c r="C353" s="39">
        <v>43406</v>
      </c>
      <c r="D353" s="22" t="s">
        <v>5953</v>
      </c>
      <c r="E353" s="22" t="s">
        <v>5954</v>
      </c>
      <c r="F353" s="107">
        <v>42.549999999999898</v>
      </c>
      <c r="G353" s="23" t="s">
        <v>195</v>
      </c>
      <c r="H353" s="52">
        <v>460.05452408930779</v>
      </c>
      <c r="I353" s="30"/>
      <c r="J353" s="109">
        <v>19575.32</v>
      </c>
      <c r="K353" s="36">
        <v>73042990</v>
      </c>
      <c r="L353" s="26">
        <v>0.1</v>
      </c>
      <c r="M353" s="26" t="s">
        <v>742</v>
      </c>
      <c r="N353" s="26">
        <v>0</v>
      </c>
      <c r="O353" s="60"/>
      <c r="P353" s="26">
        <v>0.1</v>
      </c>
      <c r="Q353" s="84"/>
      <c r="R353" s="26">
        <v>0.18</v>
      </c>
      <c r="S353" s="23" t="s">
        <v>3596</v>
      </c>
      <c r="T353" s="52">
        <v>1957.5320000000002</v>
      </c>
      <c r="U353" s="52">
        <v>0</v>
      </c>
      <c r="V353" s="52">
        <v>195.75320000000002</v>
      </c>
      <c r="W353" s="52">
        <v>3911.1489359999996</v>
      </c>
      <c r="X353" s="52">
        <v>6064.4341359999999</v>
      </c>
      <c r="Y353" s="23" t="s">
        <v>5950</v>
      </c>
      <c r="Z353" s="23" t="s">
        <v>5955</v>
      </c>
      <c r="AA353" s="23" t="s">
        <v>5956</v>
      </c>
      <c r="AB353" s="33">
        <v>291809629926</v>
      </c>
      <c r="AC353" s="33" t="s">
        <v>5957</v>
      </c>
      <c r="AD353" s="39">
        <v>43406</v>
      </c>
      <c r="AE353" s="39">
        <v>43351</v>
      </c>
      <c r="AF353" s="53" t="e">
        <v>#N/A</v>
      </c>
      <c r="AG353" s="53" t="e">
        <v>#N/A</v>
      </c>
      <c r="AH353" s="39" t="e">
        <v>#N/A</v>
      </c>
      <c r="AI353" s="23" t="s">
        <v>51</v>
      </c>
      <c r="AJ353" s="59"/>
      <c r="AK353" s="59"/>
      <c r="AL353" s="48"/>
      <c r="AM353" s="60"/>
      <c r="AN353" s="33"/>
      <c r="AO353" s="48"/>
      <c r="AP353" s="23">
        <v>2000</v>
      </c>
      <c r="AQ353" s="23" t="s">
        <v>52</v>
      </c>
      <c r="AR353" s="23" t="s">
        <v>5956</v>
      </c>
      <c r="AS353" s="38" t="s">
        <v>53</v>
      </c>
      <c r="AT353" s="23"/>
      <c r="AU353" s="23" t="s">
        <v>5958</v>
      </c>
      <c r="AV353" s="99">
        <v>42.549999999999898</v>
      </c>
      <c r="AW353" s="101">
        <v>115778.55</v>
      </c>
      <c r="AX353" s="29" t="s">
        <v>5711</v>
      </c>
      <c r="AY353" s="29"/>
      <c r="AZ353" s="21"/>
      <c r="BA353">
        <f t="shared" ref="BA353:BA376" si="71">$BA$2-AE353</f>
        <v>2287</v>
      </c>
      <c r="BB353" s="115" t="s">
        <v>6983</v>
      </c>
      <c r="BC353" s="105">
        <f t="shared" si="62"/>
        <v>2721.0000000000068</v>
      </c>
      <c r="BD353" s="116">
        <f t="shared" si="69"/>
        <v>43344</v>
      </c>
      <c r="BE353" s="141" t="s">
        <v>8477</v>
      </c>
      <c r="BF353">
        <f>MATCH(BE353,'Cat-4'!$A:$A,0)</f>
        <v>722</v>
      </c>
      <c r="BG353">
        <f>MATCH(BD353,'Cat-4'!$1:$1,0)</f>
        <v>81</v>
      </c>
      <c r="BH353">
        <f>INDEX('Cat-4'!$1:$1048576,'NSS + ACT'!BF353,'NSS + ACT'!BG353)</f>
        <v>111.6</v>
      </c>
      <c r="BI353">
        <f>MATCH($BI$1,'Cat-4'!$1:$1,0)</f>
        <v>153</v>
      </c>
      <c r="BJ353">
        <f>INDEX('Cat-4'!$1:$1048576,'NSS + ACT'!BF353,'NSS + ACT'!BI353)</f>
        <v>130.80000000000001</v>
      </c>
      <c r="BK353" s="126">
        <f t="shared" si="63"/>
        <v>1.1720430107526882</v>
      </c>
      <c r="BL353">
        <f t="shared" si="64"/>
        <v>2296</v>
      </c>
      <c r="BM353" s="126">
        <f t="shared" si="65"/>
        <v>76.533333333333331</v>
      </c>
      <c r="BN353" s="126" t="s">
        <v>8785</v>
      </c>
      <c r="BO353" s="126">
        <f>MATCH(BB353,Sheet3!$D$4:$D$8,0)</f>
        <v>2</v>
      </c>
      <c r="BP353" s="126">
        <f>MATCH(BN353,Sheet3!$E$4:$H$4,0)</f>
        <v>4</v>
      </c>
      <c r="BQ353" s="132">
        <f>INDEX(Sheet3!$D$4:$H$8,'NSS + ACT'!BO353,'NSS + ACT'!BP353)</f>
        <v>0.1</v>
      </c>
      <c r="BR353" s="105">
        <f t="shared" si="66"/>
        <v>135697.44032258066</v>
      </c>
      <c r="BS353" s="162">
        <f t="shared" si="67"/>
        <v>0.1</v>
      </c>
      <c r="BT353" s="105">
        <f t="shared" si="68"/>
        <v>122127.69629032259</v>
      </c>
    </row>
    <row r="354" spans="1:72">
      <c r="A354" s="18">
        <f t="shared" si="60"/>
        <v>351</v>
      </c>
      <c r="B354" s="33"/>
      <c r="C354" s="39"/>
      <c r="D354" s="22" t="s">
        <v>227</v>
      </c>
      <c r="E354" s="22" t="s">
        <v>6698</v>
      </c>
      <c r="F354" s="113">
        <v>2</v>
      </c>
      <c r="G354" s="23" t="s">
        <v>60</v>
      </c>
      <c r="H354" s="24">
        <v>57199.79</v>
      </c>
      <c r="I354" s="30"/>
      <c r="J354" s="101">
        <v>114399.58</v>
      </c>
      <c r="K354" s="23">
        <v>39241090</v>
      </c>
      <c r="L354" s="26">
        <v>0.15</v>
      </c>
      <c r="M354" s="23"/>
      <c r="N354" s="49"/>
      <c r="O354" s="38"/>
      <c r="P354" s="26">
        <v>0.1</v>
      </c>
      <c r="Q354" s="38"/>
      <c r="R354" s="26">
        <v>0.18</v>
      </c>
      <c r="S354" s="23" t="s">
        <v>6653</v>
      </c>
      <c r="T354" s="94">
        <v>17159.936999999998</v>
      </c>
      <c r="U354" s="94">
        <v>0</v>
      </c>
      <c r="V354" s="94">
        <v>1715.9937</v>
      </c>
      <c r="W354" s="94">
        <v>23989.591925999997</v>
      </c>
      <c r="X354" s="52">
        <v>42865.522625999991</v>
      </c>
      <c r="Y354" s="23" t="s">
        <v>6636</v>
      </c>
      <c r="Z354" s="23" t="s">
        <v>6699</v>
      </c>
      <c r="AA354" s="23" t="s">
        <v>6699</v>
      </c>
      <c r="AB354" s="33">
        <v>291603893464</v>
      </c>
      <c r="AC354" s="23" t="s">
        <v>6655</v>
      </c>
      <c r="AD354" s="48">
        <v>42605</v>
      </c>
      <c r="AE354" s="39">
        <v>42599</v>
      </c>
      <c r="AF354" s="33" t="e">
        <v>#N/A</v>
      </c>
      <c r="AG354" s="23" t="e">
        <v>#N/A</v>
      </c>
      <c r="AH354" s="39" t="e">
        <v>#N/A</v>
      </c>
      <c r="AI354" s="23" t="s">
        <v>51</v>
      </c>
      <c r="AJ354" s="65"/>
      <c r="AK354" s="57"/>
      <c r="AL354" s="56"/>
      <c r="AM354" s="52"/>
      <c r="AN354" s="23"/>
      <c r="AO354" s="38"/>
      <c r="AP354" s="23">
        <v>2000</v>
      </c>
      <c r="AQ354" s="23" t="s">
        <v>64</v>
      </c>
      <c r="AR354" s="23" t="s">
        <v>6700</v>
      </c>
      <c r="AS354" s="95" t="s">
        <v>53</v>
      </c>
      <c r="AT354" s="23" t="s">
        <v>519</v>
      </c>
      <c r="AU354" s="23">
        <v>623315</v>
      </c>
      <c r="AV354" s="99">
        <v>2</v>
      </c>
      <c r="AW354" s="101">
        <v>114399.58</v>
      </c>
      <c r="AX354" s="29" t="s">
        <v>6494</v>
      </c>
      <c r="AY354" s="29"/>
      <c r="AZ354" s="21"/>
      <c r="BA354">
        <f t="shared" si="71"/>
        <v>3039</v>
      </c>
      <c r="BB354" s="115" t="s">
        <v>6983</v>
      </c>
      <c r="BC354" s="105">
        <f t="shared" si="62"/>
        <v>57199.79</v>
      </c>
      <c r="BD354" s="116">
        <f t="shared" si="69"/>
        <v>42583</v>
      </c>
      <c r="BE354" s="141" t="s">
        <v>8477</v>
      </c>
      <c r="BF354">
        <f>MATCH(BE354,'Cat-4'!$A:$A,0)</f>
        <v>722</v>
      </c>
      <c r="BG354">
        <f>MATCH(BD354,'Cat-4'!$1:$1,0)</f>
        <v>56</v>
      </c>
      <c r="BH354">
        <f>INDEX('Cat-4'!$1:$1048576,'NSS + ACT'!BF354,'NSS + ACT'!BG354)</f>
        <v>107.5</v>
      </c>
      <c r="BI354">
        <f>MATCH($BI$1,'Cat-4'!$1:$1,0)</f>
        <v>153</v>
      </c>
      <c r="BJ354">
        <f>INDEX('Cat-4'!$1:$1048576,'NSS + ACT'!BF354,'NSS + ACT'!BI354)</f>
        <v>130.80000000000001</v>
      </c>
      <c r="BK354" s="126">
        <f t="shared" si="63"/>
        <v>1.2167441860465118</v>
      </c>
      <c r="BL354">
        <f t="shared" si="64"/>
        <v>3057</v>
      </c>
      <c r="BM354" s="126">
        <f t="shared" si="65"/>
        <v>101.9</v>
      </c>
      <c r="BN354" s="126" t="s">
        <v>8785</v>
      </c>
      <c r="BO354" s="126">
        <f>MATCH(BB354,Sheet3!$D$4:$D$8,0)</f>
        <v>2</v>
      </c>
      <c r="BP354" s="126">
        <f>MATCH(BN354,Sheet3!$E$4:$H$4,0)</f>
        <v>4</v>
      </c>
      <c r="BQ354" s="132">
        <f>INDEX(Sheet3!$D$4:$H$8,'NSS + ACT'!BO354,'NSS + ACT'!BP354)</f>
        <v>0.1</v>
      </c>
      <c r="BR354" s="105">
        <f t="shared" si="66"/>
        <v>139195.02385116281</v>
      </c>
      <c r="BS354" s="162">
        <f t="shared" si="67"/>
        <v>0.1</v>
      </c>
      <c r="BT354" s="105">
        <f t="shared" si="68"/>
        <v>125275.52146604653</v>
      </c>
    </row>
    <row r="355" spans="1:72">
      <c r="A355" s="18">
        <f t="shared" si="60"/>
        <v>352</v>
      </c>
      <c r="B355" s="61">
        <v>292002021916</v>
      </c>
      <c r="C355" s="39">
        <v>43886</v>
      </c>
      <c r="D355" s="22" t="s">
        <v>93</v>
      </c>
      <c r="E355" s="22" t="s">
        <v>980</v>
      </c>
      <c r="F355" s="110">
        <v>60</v>
      </c>
      <c r="G355" s="23" t="s">
        <v>49</v>
      </c>
      <c r="H355" s="52">
        <v>1878.96</v>
      </c>
      <c r="I355" s="30"/>
      <c r="J355" s="109">
        <v>112737.60000000001</v>
      </c>
      <c r="K355" s="23">
        <v>85322990</v>
      </c>
      <c r="L355" s="66">
        <v>0</v>
      </c>
      <c r="M355" s="40">
        <v>0</v>
      </c>
      <c r="N355" s="62">
        <v>0</v>
      </c>
      <c r="O355" s="52">
        <v>0</v>
      </c>
      <c r="P355" s="66">
        <v>0</v>
      </c>
      <c r="Q355" s="52">
        <v>0</v>
      </c>
      <c r="R355" s="63">
        <v>0.18</v>
      </c>
      <c r="S355" s="23" t="s">
        <v>981</v>
      </c>
      <c r="T355" s="52">
        <v>0</v>
      </c>
      <c r="U355" s="52">
        <v>0</v>
      </c>
      <c r="V355" s="52">
        <v>0</v>
      </c>
      <c r="W355" s="52">
        <v>20292.768</v>
      </c>
      <c r="X355" s="52">
        <v>20292.768</v>
      </c>
      <c r="Y355" s="23" t="s">
        <v>850</v>
      </c>
      <c r="Z355" s="23" t="s">
        <v>982</v>
      </c>
      <c r="AA355" s="23" t="s">
        <v>983</v>
      </c>
      <c r="AB355" s="33">
        <v>292002021916</v>
      </c>
      <c r="AC355" s="33" t="s">
        <v>984</v>
      </c>
      <c r="AD355" s="48">
        <v>43886</v>
      </c>
      <c r="AE355" s="39">
        <v>43882</v>
      </c>
      <c r="AF355" s="53" t="e">
        <v>#N/A</v>
      </c>
      <c r="AG355" s="53" t="e">
        <v>#N/A</v>
      </c>
      <c r="AH355" s="39" t="e">
        <v>#N/A</v>
      </c>
      <c r="AI355" s="23" t="s">
        <v>51</v>
      </c>
      <c r="AJ355" s="54"/>
      <c r="AK355" s="55"/>
      <c r="AL355" s="56"/>
      <c r="AM355" s="57"/>
      <c r="AN355" s="33"/>
      <c r="AO355" s="48"/>
      <c r="AP355" s="23">
        <v>2000</v>
      </c>
      <c r="AQ355" s="23" t="s">
        <v>52</v>
      </c>
      <c r="AR355" s="23" t="s">
        <v>983</v>
      </c>
      <c r="AS355" s="38" t="s">
        <v>53</v>
      </c>
      <c r="AT355" s="23"/>
      <c r="AU355" s="64" t="s">
        <v>985</v>
      </c>
      <c r="AV355" s="99">
        <v>60</v>
      </c>
      <c r="AW355" s="102">
        <v>112737.60000000001</v>
      </c>
      <c r="AX355" s="29" t="s">
        <v>701</v>
      </c>
      <c r="AY355" s="29"/>
      <c r="AZ355" s="25" t="s">
        <v>853</v>
      </c>
      <c r="BA355">
        <f t="shared" si="71"/>
        <v>1756</v>
      </c>
      <c r="BB355" t="s">
        <v>6987</v>
      </c>
      <c r="BC355" s="105">
        <f t="shared" si="62"/>
        <v>1878.96</v>
      </c>
      <c r="BD355" s="116">
        <f t="shared" si="69"/>
        <v>43862</v>
      </c>
      <c r="BE355" s="141" t="s">
        <v>8366</v>
      </c>
      <c r="BF355">
        <f>MATCH(BE355,'Cat-4'!$A:$A,0)</f>
        <v>666</v>
      </c>
      <c r="BG355">
        <f>MATCH(BD355,'Cat-4'!$1:$1,0)</f>
        <v>98</v>
      </c>
      <c r="BH355">
        <f>INDEX('Cat-4'!$1:$1048576,'NSS + ACT'!BF355,'NSS + ACT'!BG355)</f>
        <v>110.7</v>
      </c>
      <c r="BI355">
        <f>MATCH($BI$1,'Cat-4'!$1:$1,0)</f>
        <v>153</v>
      </c>
      <c r="BJ355">
        <f>INDEX('Cat-4'!$1:$1048576,'NSS + ACT'!BF355,'NSS + ACT'!BI355)</f>
        <v>133.4</v>
      </c>
      <c r="BK355" s="126">
        <f t="shared" si="63"/>
        <v>1.2050587172538392</v>
      </c>
      <c r="BL355">
        <f t="shared" si="64"/>
        <v>1778</v>
      </c>
      <c r="BM355" s="126">
        <f t="shared" si="65"/>
        <v>59.266666666666666</v>
      </c>
      <c r="BN355" s="126" t="s">
        <v>8785</v>
      </c>
      <c r="BO355" s="126">
        <f>MATCH(BB355,Sheet3!$D$4:$D$8,0)</f>
        <v>4</v>
      </c>
      <c r="BP355" s="126">
        <f>MATCH(BN355,Sheet3!$E$4:$H$4,0)</f>
        <v>4</v>
      </c>
      <c r="BQ355" s="132">
        <f>INDEX(Sheet3!$D$4:$H$8,'NSS + ACT'!BO355,'NSS + ACT'!BP355)</f>
        <v>0.2</v>
      </c>
      <c r="BR355" s="105">
        <f t="shared" si="66"/>
        <v>135855.42764227642</v>
      </c>
      <c r="BS355" s="162">
        <f t="shared" si="67"/>
        <v>0.2</v>
      </c>
      <c r="BT355" s="105">
        <f t="shared" si="68"/>
        <v>108684.34211382114</v>
      </c>
    </row>
    <row r="356" spans="1:72">
      <c r="A356" s="18">
        <f t="shared" si="60"/>
        <v>353</v>
      </c>
      <c r="B356" s="61">
        <v>292008692301</v>
      </c>
      <c r="C356" s="39">
        <v>44138</v>
      </c>
      <c r="D356" s="22" t="s">
        <v>313</v>
      </c>
      <c r="E356" s="22" t="s">
        <v>3680</v>
      </c>
      <c r="F356" s="110">
        <v>3</v>
      </c>
      <c r="G356" s="23" t="s">
        <v>49</v>
      </c>
      <c r="H356" s="52">
        <v>37100</v>
      </c>
      <c r="I356" s="30"/>
      <c r="J356" s="109">
        <v>111300</v>
      </c>
      <c r="K356" s="23">
        <v>84819090</v>
      </c>
      <c r="L356" s="26">
        <v>7.4999999999999997E-2</v>
      </c>
      <c r="M356" s="40">
        <v>0</v>
      </c>
      <c r="N356" s="62">
        <v>0</v>
      </c>
      <c r="O356" s="52">
        <v>0</v>
      </c>
      <c r="P356" s="26">
        <v>0.1</v>
      </c>
      <c r="Q356" s="52">
        <v>0</v>
      </c>
      <c r="R356" s="63">
        <v>0.18</v>
      </c>
      <c r="S356" s="23" t="s">
        <v>849</v>
      </c>
      <c r="T356" s="52">
        <v>8347.5</v>
      </c>
      <c r="U356" s="52">
        <v>0</v>
      </c>
      <c r="V356" s="52">
        <v>834.75</v>
      </c>
      <c r="W356" s="52">
        <v>21686.805</v>
      </c>
      <c r="X356" s="52">
        <v>30869.055</v>
      </c>
      <c r="Y356" s="23" t="s">
        <v>3561</v>
      </c>
      <c r="Z356" s="23" t="s">
        <v>3681</v>
      </c>
      <c r="AA356" s="23" t="s">
        <v>3682</v>
      </c>
      <c r="AB356" s="33">
        <v>292008692301</v>
      </c>
      <c r="AC356" s="33" t="s">
        <v>3683</v>
      </c>
      <c r="AD356" s="39">
        <v>44138</v>
      </c>
      <c r="AE356" s="39">
        <v>44102</v>
      </c>
      <c r="AF356" s="53" t="e">
        <v>#N/A</v>
      </c>
      <c r="AG356" s="53" t="e">
        <v>#N/A</v>
      </c>
      <c r="AH356" s="39" t="e">
        <v>#N/A</v>
      </c>
      <c r="AI356" s="23" t="s">
        <v>51</v>
      </c>
      <c r="AJ356" s="59"/>
      <c r="AK356" s="59"/>
      <c r="AL356" s="48"/>
      <c r="AM356" s="60"/>
      <c r="AN356" s="33"/>
      <c r="AO356" s="48"/>
      <c r="AP356" s="23">
        <v>2000</v>
      </c>
      <c r="AQ356" s="23" t="s">
        <v>52</v>
      </c>
      <c r="AR356" s="23" t="s">
        <v>3682</v>
      </c>
      <c r="AS356" s="38" t="s">
        <v>53</v>
      </c>
      <c r="AT356" s="23"/>
      <c r="AU356" s="64">
        <v>6500219482</v>
      </c>
      <c r="AV356" s="99">
        <v>3</v>
      </c>
      <c r="AW356" s="102">
        <v>111300</v>
      </c>
      <c r="AX356" s="29" t="s">
        <v>701</v>
      </c>
      <c r="AY356" s="29"/>
      <c r="AZ356" s="25" t="s">
        <v>3564</v>
      </c>
      <c r="BA356">
        <f t="shared" si="71"/>
        <v>1536</v>
      </c>
      <c r="BB356" s="115" t="s">
        <v>6983</v>
      </c>
      <c r="BC356" s="105">
        <f t="shared" si="62"/>
        <v>37100</v>
      </c>
      <c r="BD356" s="116">
        <f t="shared" si="69"/>
        <v>44075</v>
      </c>
      <c r="BE356" s="141" t="s">
        <v>8477</v>
      </c>
      <c r="BF356">
        <f>MATCH(BE356,'Cat-4'!$A:$A,0)</f>
        <v>722</v>
      </c>
      <c r="BG356">
        <f>MATCH(BD356,'Cat-4'!$1:$1,0)</f>
        <v>105</v>
      </c>
      <c r="BH356">
        <f>INDEX('Cat-4'!$1:$1048576,'NSS + ACT'!BF356,'NSS + ACT'!BG356)</f>
        <v>113.7</v>
      </c>
      <c r="BI356">
        <f>MATCH($BI$1,'Cat-4'!$1:$1,0)</f>
        <v>153</v>
      </c>
      <c r="BJ356">
        <f>INDEX('Cat-4'!$1:$1048576,'NSS + ACT'!BF356,'NSS + ACT'!BI356)</f>
        <v>130.80000000000001</v>
      </c>
      <c r="BK356" s="126">
        <f t="shared" si="63"/>
        <v>1.1503957783641161</v>
      </c>
      <c r="BL356">
        <f t="shared" si="64"/>
        <v>1565</v>
      </c>
      <c r="BM356" s="126">
        <f t="shared" si="65"/>
        <v>52.166666666666664</v>
      </c>
      <c r="BN356" s="126" t="s">
        <v>8785</v>
      </c>
      <c r="BO356" s="126">
        <f>MATCH(BB356,Sheet3!$D$4:$D$8,0)</f>
        <v>2</v>
      </c>
      <c r="BP356" s="126">
        <f>MATCH(BN356,Sheet3!$E$4:$H$4,0)</f>
        <v>4</v>
      </c>
      <c r="BQ356" s="132">
        <f>INDEX(Sheet3!$D$4:$H$8,'NSS + ACT'!BO356,'NSS + ACT'!BP356)</f>
        <v>0.1</v>
      </c>
      <c r="BR356" s="105">
        <f t="shared" si="66"/>
        <v>128039.05013192612</v>
      </c>
      <c r="BS356" s="162">
        <f t="shared" si="67"/>
        <v>0.1</v>
      </c>
      <c r="BT356" s="105">
        <f t="shared" si="68"/>
        <v>115235.14511873352</v>
      </c>
    </row>
    <row r="357" spans="1:72">
      <c r="A357" s="18">
        <f t="shared" si="60"/>
        <v>354</v>
      </c>
      <c r="B357" s="33">
        <v>292310405800</v>
      </c>
      <c r="C357" s="39">
        <v>45196</v>
      </c>
      <c r="D357" s="22" t="s">
        <v>91</v>
      </c>
      <c r="E357" s="22" t="s">
        <v>5132</v>
      </c>
      <c r="F357" s="110">
        <v>2</v>
      </c>
      <c r="G357" s="23" t="s">
        <v>49</v>
      </c>
      <c r="H357" s="58">
        <v>55645</v>
      </c>
      <c r="I357" s="30"/>
      <c r="J357" s="101">
        <v>111290</v>
      </c>
      <c r="K357" s="33">
        <v>84819090</v>
      </c>
      <c r="L357" s="26">
        <v>7.4999999999999997E-2</v>
      </c>
      <c r="M357" s="40">
        <v>0</v>
      </c>
      <c r="N357" s="40">
        <v>0</v>
      </c>
      <c r="O357" s="35"/>
      <c r="P357" s="63">
        <v>0.1</v>
      </c>
      <c r="Q357" s="52">
        <v>0</v>
      </c>
      <c r="R357" s="63">
        <v>0.18</v>
      </c>
      <c r="S357" s="23" t="s">
        <v>849</v>
      </c>
      <c r="T357" s="52">
        <v>8346.75</v>
      </c>
      <c r="U357" s="52">
        <v>0</v>
      </c>
      <c r="V357" s="52">
        <v>834.67500000000007</v>
      </c>
      <c r="W357" s="52">
        <v>21684.856499999998</v>
      </c>
      <c r="X357" s="52">
        <v>30866.281499999997</v>
      </c>
      <c r="Y357" s="23" t="s">
        <v>5072</v>
      </c>
      <c r="Z357" s="23" t="s">
        <v>5133</v>
      </c>
      <c r="AA357" s="23" t="s">
        <v>5134</v>
      </c>
      <c r="AB357" s="33">
        <v>292310405800</v>
      </c>
      <c r="AC357" s="33" t="s">
        <v>5062</v>
      </c>
      <c r="AD357" s="48">
        <v>45196</v>
      </c>
      <c r="AE357" s="39">
        <v>45189</v>
      </c>
      <c r="AF357" s="53" t="e">
        <v>#N/A</v>
      </c>
      <c r="AG357" s="53" t="e">
        <v>#N/A</v>
      </c>
      <c r="AH357" s="39" t="e">
        <v>#N/A</v>
      </c>
      <c r="AI357" s="23" t="s">
        <v>51</v>
      </c>
      <c r="AJ357" s="54"/>
      <c r="AK357" s="55"/>
      <c r="AL357" s="56"/>
      <c r="AM357" s="57"/>
      <c r="AN357" s="33"/>
      <c r="AO357" s="48"/>
      <c r="AP357" s="23">
        <v>2000</v>
      </c>
      <c r="AQ357" s="23" t="s">
        <v>52</v>
      </c>
      <c r="AR357" s="23" t="s">
        <v>5134</v>
      </c>
      <c r="AS357" s="38" t="s">
        <v>518</v>
      </c>
      <c r="AT357" s="23"/>
      <c r="AU357" s="23" t="s">
        <v>5063</v>
      </c>
      <c r="AV357" s="99">
        <v>2</v>
      </c>
      <c r="AW357" s="101">
        <v>111290</v>
      </c>
      <c r="AX357" s="29" t="s">
        <v>4770</v>
      </c>
      <c r="AY357" s="29"/>
      <c r="AZ357" s="32" t="s">
        <v>5077</v>
      </c>
      <c r="BA357">
        <f t="shared" si="71"/>
        <v>449</v>
      </c>
      <c r="BB357" t="s">
        <v>6983</v>
      </c>
      <c r="BC357" s="105">
        <f t="shared" si="62"/>
        <v>55645</v>
      </c>
      <c r="BD357" s="116">
        <f t="shared" si="69"/>
        <v>45170</v>
      </c>
      <c r="BE357" s="141" t="s">
        <v>8477</v>
      </c>
      <c r="BF357">
        <f>MATCH(BE357,'Cat-4'!$A:$A,0)</f>
        <v>722</v>
      </c>
      <c r="BG357">
        <f>MATCH(BD357,'Cat-4'!$1:$1,0)</f>
        <v>141</v>
      </c>
      <c r="BH357">
        <f>INDEX('Cat-4'!$1:$1048576,'NSS + ACT'!BF357,'NSS + ACT'!BG357)</f>
        <v>129.19999999999999</v>
      </c>
      <c r="BI357">
        <f>MATCH($BI$1,'Cat-4'!$1:$1,0)</f>
        <v>153</v>
      </c>
      <c r="BJ357">
        <f>INDEX('Cat-4'!$1:$1048576,'NSS + ACT'!BF357,'NSS + ACT'!BI357)</f>
        <v>130.80000000000001</v>
      </c>
      <c r="BK357" s="126">
        <f t="shared" si="63"/>
        <v>1.0123839009287927</v>
      </c>
      <c r="BL357">
        <f t="shared" si="64"/>
        <v>470</v>
      </c>
      <c r="BM357" s="126">
        <f t="shared" si="65"/>
        <v>15.666666666666666</v>
      </c>
      <c r="BN357" s="126" t="s">
        <v>8784</v>
      </c>
      <c r="BO357" s="126">
        <f>MATCH(BB357,Sheet3!$D$4:$D$8,0)</f>
        <v>2</v>
      </c>
      <c r="BP357" s="126">
        <f>MATCH(BN357,Sheet3!$E$4:$H$4,0)</f>
        <v>3</v>
      </c>
      <c r="BQ357" s="132">
        <f>INDEX(Sheet3!$D$4:$H$8,'NSS + ACT'!BO357,'NSS + ACT'!BP357)</f>
        <v>0.05</v>
      </c>
      <c r="BR357" s="105">
        <f t="shared" si="66"/>
        <v>112668.20433436533</v>
      </c>
      <c r="BS357" s="162">
        <f t="shared" si="67"/>
        <v>0.05</v>
      </c>
      <c r="BT357" s="105">
        <f t="shared" si="68"/>
        <v>107034.79411764706</v>
      </c>
    </row>
    <row r="358" spans="1:72">
      <c r="A358" s="18">
        <f t="shared" si="60"/>
        <v>355</v>
      </c>
      <c r="B358" s="61">
        <v>291804468001</v>
      </c>
      <c r="C358" s="39">
        <v>43250</v>
      </c>
      <c r="D358" s="22" t="s">
        <v>2347</v>
      </c>
      <c r="E358" s="22" t="s">
        <v>2359</v>
      </c>
      <c r="F358" s="110">
        <v>4</v>
      </c>
      <c r="G358" s="23" t="s">
        <v>79</v>
      </c>
      <c r="H358" s="52">
        <v>27741.672500000001</v>
      </c>
      <c r="I358" s="30"/>
      <c r="J358" s="109">
        <v>110966.69</v>
      </c>
      <c r="K358" s="23">
        <v>40169390</v>
      </c>
      <c r="L358" s="26">
        <v>0.1</v>
      </c>
      <c r="M358" s="40">
        <v>0</v>
      </c>
      <c r="N358" s="62">
        <v>0</v>
      </c>
      <c r="O358" s="52"/>
      <c r="P358" s="26">
        <v>0.1</v>
      </c>
      <c r="Q358" s="52">
        <v>0</v>
      </c>
      <c r="R358" s="63">
        <v>0.18</v>
      </c>
      <c r="S358" s="23" t="s">
        <v>906</v>
      </c>
      <c r="T358" s="52">
        <v>11096.669000000002</v>
      </c>
      <c r="U358" s="52">
        <v>0</v>
      </c>
      <c r="V358" s="52">
        <v>1109.6669000000002</v>
      </c>
      <c r="W358" s="52">
        <v>22171.144661999999</v>
      </c>
      <c r="X358" s="52">
        <v>34377.480561999997</v>
      </c>
      <c r="Y358" s="23" t="s">
        <v>2273</v>
      </c>
      <c r="Z358" s="23" t="s">
        <v>2360</v>
      </c>
      <c r="AA358" s="23" t="s">
        <v>2361</v>
      </c>
      <c r="AB358" s="33">
        <v>291804468001</v>
      </c>
      <c r="AC358" s="33" t="s">
        <v>2351</v>
      </c>
      <c r="AD358" s="48">
        <v>43250</v>
      </c>
      <c r="AE358" s="39">
        <v>43215</v>
      </c>
      <c r="AF358" s="53" t="e">
        <v>#N/A</v>
      </c>
      <c r="AG358" s="53" t="e">
        <v>#N/A</v>
      </c>
      <c r="AH358" s="39" t="e">
        <v>#N/A</v>
      </c>
      <c r="AI358" s="23" t="s">
        <v>51</v>
      </c>
      <c r="AJ358" s="54"/>
      <c r="AK358" s="55"/>
      <c r="AL358" s="56"/>
      <c r="AM358" s="57"/>
      <c r="AN358" s="33"/>
      <c r="AO358" s="48"/>
      <c r="AP358" s="23">
        <v>2000</v>
      </c>
      <c r="AQ358" s="23" t="s">
        <v>52</v>
      </c>
      <c r="AR358" s="23" t="s">
        <v>2361</v>
      </c>
      <c r="AS358" s="38" t="s">
        <v>53</v>
      </c>
      <c r="AT358" s="23" t="s">
        <v>522</v>
      </c>
      <c r="AU358" s="64" t="s">
        <v>2352</v>
      </c>
      <c r="AV358" s="99">
        <v>4</v>
      </c>
      <c r="AW358" s="102">
        <v>110966.69</v>
      </c>
      <c r="AX358" s="29" t="s">
        <v>701</v>
      </c>
      <c r="AY358" s="29"/>
      <c r="AZ358" s="25" t="s">
        <v>853</v>
      </c>
      <c r="BA358">
        <f t="shared" si="71"/>
        <v>2423</v>
      </c>
      <c r="BB358" s="115" t="s">
        <v>6983</v>
      </c>
      <c r="BC358" s="105">
        <f t="shared" si="62"/>
        <v>27741.672500000001</v>
      </c>
      <c r="BD358" s="116">
        <f t="shared" si="69"/>
        <v>43191</v>
      </c>
      <c r="BE358" s="141" t="s">
        <v>8477</v>
      </c>
      <c r="BF358">
        <f>MATCH(BE358,'Cat-4'!$A:$A,0)</f>
        <v>722</v>
      </c>
      <c r="BG358">
        <f>MATCH(BD358,'Cat-4'!$1:$1,0)</f>
        <v>76</v>
      </c>
      <c r="BH358">
        <f>INDEX('Cat-4'!$1:$1048576,'NSS + ACT'!BF358,'NSS + ACT'!BG358)</f>
        <v>110.1</v>
      </c>
      <c r="BI358">
        <f>MATCH($BI$1,'Cat-4'!$1:$1,0)</f>
        <v>153</v>
      </c>
      <c r="BJ358">
        <f>INDEX('Cat-4'!$1:$1048576,'NSS + ACT'!BF358,'NSS + ACT'!BI358)</f>
        <v>130.80000000000001</v>
      </c>
      <c r="BK358" s="126">
        <f t="shared" si="63"/>
        <v>1.1880108991825615</v>
      </c>
      <c r="BL358">
        <f t="shared" si="64"/>
        <v>2449</v>
      </c>
      <c r="BM358" s="126">
        <f t="shared" si="65"/>
        <v>81.63333333333334</v>
      </c>
      <c r="BN358" s="126" t="s">
        <v>8785</v>
      </c>
      <c r="BO358" s="126">
        <f>MATCH(BB358,Sheet3!$D$4:$D$8,0)</f>
        <v>2</v>
      </c>
      <c r="BP358" s="126">
        <f>MATCH(BN358,Sheet3!$E$4:$H$4,0)</f>
        <v>4</v>
      </c>
      <c r="BQ358" s="132">
        <f>INDEX(Sheet3!$D$4:$H$8,'NSS + ACT'!BO358,'NSS + ACT'!BP358)</f>
        <v>0.1</v>
      </c>
      <c r="BR358" s="105">
        <f t="shared" si="66"/>
        <v>131829.63716621257</v>
      </c>
      <c r="BS358" s="162">
        <f t="shared" si="67"/>
        <v>0.1</v>
      </c>
      <c r="BT358" s="105">
        <f t="shared" si="68"/>
        <v>118646.67344959133</v>
      </c>
    </row>
    <row r="359" spans="1:72">
      <c r="A359" s="18">
        <f t="shared" si="60"/>
        <v>356</v>
      </c>
      <c r="B359" s="61">
        <v>291806450655</v>
      </c>
      <c r="C359" s="39">
        <v>43313</v>
      </c>
      <c r="D359" s="22" t="s">
        <v>360</v>
      </c>
      <c r="E359" s="22" t="s">
        <v>4656</v>
      </c>
      <c r="F359" s="110">
        <v>370</v>
      </c>
      <c r="G359" s="23" t="s">
        <v>49</v>
      </c>
      <c r="H359" s="52">
        <v>299.77716216216214</v>
      </c>
      <c r="I359" s="30"/>
      <c r="J359" s="109">
        <v>110917.55</v>
      </c>
      <c r="K359" s="23">
        <v>84835010</v>
      </c>
      <c r="L359" s="26">
        <v>7.4999999999999997E-2</v>
      </c>
      <c r="M359" s="40">
        <v>0</v>
      </c>
      <c r="N359" s="62">
        <v>0</v>
      </c>
      <c r="O359" s="52">
        <v>0</v>
      </c>
      <c r="P359" s="26">
        <v>0.1</v>
      </c>
      <c r="Q359" s="52">
        <v>0</v>
      </c>
      <c r="R359" s="63">
        <v>0.18</v>
      </c>
      <c r="S359" s="23" t="s">
        <v>4657</v>
      </c>
      <c r="T359" s="52">
        <v>8318.8162499999999</v>
      </c>
      <c r="U359" s="52">
        <v>0</v>
      </c>
      <c r="V359" s="52">
        <v>831.88162499999999</v>
      </c>
      <c r="W359" s="52">
        <v>21612.284617499998</v>
      </c>
      <c r="X359" s="52">
        <v>30762.982492499999</v>
      </c>
      <c r="Y359" s="23" t="s">
        <v>4646</v>
      </c>
      <c r="Z359" s="23" t="s">
        <v>4658</v>
      </c>
      <c r="AA359" s="23" t="s">
        <v>4659</v>
      </c>
      <c r="AB359" s="33">
        <v>291806450655</v>
      </c>
      <c r="AC359" s="33" t="s">
        <v>4660</v>
      </c>
      <c r="AD359" s="39">
        <v>43313</v>
      </c>
      <c r="AE359" s="39">
        <v>43312</v>
      </c>
      <c r="AF359" s="53" t="e">
        <v>#N/A</v>
      </c>
      <c r="AG359" s="53" t="e">
        <v>#N/A</v>
      </c>
      <c r="AH359" s="39" t="e">
        <v>#N/A</v>
      </c>
      <c r="AI359" s="23" t="s">
        <v>51</v>
      </c>
      <c r="AJ359" s="59"/>
      <c r="AK359" s="59"/>
      <c r="AL359" s="48"/>
      <c r="AM359" s="60"/>
      <c r="AN359" s="33"/>
      <c r="AO359" s="48"/>
      <c r="AP359" s="23">
        <v>2000</v>
      </c>
      <c r="AQ359" s="23" t="s">
        <v>52</v>
      </c>
      <c r="AR359" s="23" t="s">
        <v>4659</v>
      </c>
      <c r="AS359" s="38" t="s">
        <v>53</v>
      </c>
      <c r="AT359" s="23"/>
      <c r="AU359" s="64">
        <v>18199592</v>
      </c>
      <c r="AV359" s="99">
        <v>370</v>
      </c>
      <c r="AW359" s="102">
        <v>110917.55</v>
      </c>
      <c r="AX359" s="29" t="s">
        <v>701</v>
      </c>
      <c r="AY359" s="29"/>
      <c r="AZ359" s="25">
        <v>1</v>
      </c>
      <c r="BA359">
        <f t="shared" si="71"/>
        <v>2326</v>
      </c>
      <c r="BB359" s="115" t="s">
        <v>6983</v>
      </c>
      <c r="BC359" s="105">
        <f t="shared" si="62"/>
        <v>299.77716216216214</v>
      </c>
      <c r="BD359" s="116">
        <f t="shared" si="69"/>
        <v>43282</v>
      </c>
      <c r="BE359" s="141" t="s">
        <v>8477</v>
      </c>
      <c r="BF359">
        <f>MATCH(BE359,'Cat-4'!$A:$A,0)</f>
        <v>722</v>
      </c>
      <c r="BG359">
        <f>MATCH(BD359,'Cat-4'!$1:$1,0)</f>
        <v>79</v>
      </c>
      <c r="BH359">
        <f>INDEX('Cat-4'!$1:$1048576,'NSS + ACT'!BF359,'NSS + ACT'!BG359)</f>
        <v>110.9</v>
      </c>
      <c r="BI359">
        <f>MATCH($BI$1,'Cat-4'!$1:$1,0)</f>
        <v>153</v>
      </c>
      <c r="BJ359">
        <f>INDEX('Cat-4'!$1:$1048576,'NSS + ACT'!BF359,'NSS + ACT'!BI359)</f>
        <v>130.80000000000001</v>
      </c>
      <c r="BK359" s="126">
        <f t="shared" si="63"/>
        <v>1.1794409377817854</v>
      </c>
      <c r="BL359">
        <f t="shared" si="64"/>
        <v>2358</v>
      </c>
      <c r="BM359" s="126">
        <f t="shared" si="65"/>
        <v>78.599999999999994</v>
      </c>
      <c r="BN359" s="126" t="s">
        <v>8785</v>
      </c>
      <c r="BO359" s="126">
        <f>MATCH(BB359,Sheet3!$D$4:$D$8,0)</f>
        <v>2</v>
      </c>
      <c r="BP359" s="126">
        <f>MATCH(BN359,Sheet3!$E$4:$H$4,0)</f>
        <v>4</v>
      </c>
      <c r="BQ359" s="132">
        <f>INDEX(Sheet3!$D$4:$H$8,'NSS + ACT'!BO359,'NSS + ACT'!BP359)</f>
        <v>0.1</v>
      </c>
      <c r="BR359" s="105">
        <f t="shared" si="66"/>
        <v>130820.69918845808</v>
      </c>
      <c r="BS359" s="162">
        <f t="shared" si="67"/>
        <v>0.1</v>
      </c>
      <c r="BT359" s="105">
        <f t="shared" si="68"/>
        <v>117738.62926961227</v>
      </c>
    </row>
    <row r="360" spans="1:72">
      <c r="A360" s="18">
        <f t="shared" si="60"/>
        <v>357</v>
      </c>
      <c r="B360" s="33">
        <v>292312339830</v>
      </c>
      <c r="C360" s="39">
        <v>45250</v>
      </c>
      <c r="D360" s="22" t="s">
        <v>595</v>
      </c>
      <c r="E360" s="22" t="s">
        <v>5424</v>
      </c>
      <c r="F360" s="110">
        <v>37</v>
      </c>
      <c r="G360" s="23" t="s">
        <v>49</v>
      </c>
      <c r="H360" s="58">
        <v>2996.5135135135133</v>
      </c>
      <c r="I360" s="30"/>
      <c r="J360" s="101">
        <v>110871</v>
      </c>
      <c r="K360" s="33">
        <v>84841010</v>
      </c>
      <c r="L360" s="26">
        <v>7.4999999999999997E-2</v>
      </c>
      <c r="M360" s="40">
        <v>0</v>
      </c>
      <c r="N360" s="40">
        <v>0</v>
      </c>
      <c r="O360" s="35">
        <v>0</v>
      </c>
      <c r="P360" s="63">
        <v>0.1</v>
      </c>
      <c r="Q360" s="52">
        <v>0</v>
      </c>
      <c r="R360" s="63">
        <v>0.18</v>
      </c>
      <c r="S360" s="23" t="s">
        <v>777</v>
      </c>
      <c r="T360" s="52">
        <v>8315.3249999999989</v>
      </c>
      <c r="U360" s="52">
        <v>0</v>
      </c>
      <c r="V360" s="52">
        <v>831.53249999999991</v>
      </c>
      <c r="W360" s="52">
        <v>21603.214349999998</v>
      </c>
      <c r="X360" s="52">
        <v>30750.071849999997</v>
      </c>
      <c r="Y360" s="23" t="s">
        <v>5221</v>
      </c>
      <c r="Z360" s="23" t="s">
        <v>5425</v>
      </c>
      <c r="AA360" s="23" t="s">
        <v>5426</v>
      </c>
      <c r="AB360" s="33">
        <v>292312339830</v>
      </c>
      <c r="AC360" s="33" t="s">
        <v>5405</v>
      </c>
      <c r="AD360" s="39">
        <v>45250</v>
      </c>
      <c r="AE360" s="39">
        <v>45248</v>
      </c>
      <c r="AF360" s="53" t="e">
        <v>#N/A</v>
      </c>
      <c r="AG360" s="53" t="e">
        <v>#N/A</v>
      </c>
      <c r="AH360" s="39" t="e">
        <v>#N/A</v>
      </c>
      <c r="AI360" s="23" t="s">
        <v>51</v>
      </c>
      <c r="AJ360" s="59"/>
      <c r="AK360" s="59"/>
      <c r="AL360" s="48"/>
      <c r="AM360" s="60"/>
      <c r="AN360" s="33"/>
      <c r="AO360" s="48"/>
      <c r="AP360" s="23">
        <v>2000</v>
      </c>
      <c r="AQ360" s="23" t="s">
        <v>52</v>
      </c>
      <c r="AR360" s="23" t="s">
        <v>5426</v>
      </c>
      <c r="AS360" s="38" t="s">
        <v>518</v>
      </c>
      <c r="AT360" s="23"/>
      <c r="AU360" s="23" t="s">
        <v>5406</v>
      </c>
      <c r="AV360" s="99">
        <v>37</v>
      </c>
      <c r="AW360" s="101">
        <v>110871</v>
      </c>
      <c r="AX360" s="29" t="s">
        <v>4770</v>
      </c>
      <c r="AY360" s="29"/>
      <c r="AZ360" s="30"/>
      <c r="BA360">
        <f t="shared" si="71"/>
        <v>390</v>
      </c>
      <c r="BB360" s="115" t="s">
        <v>6983</v>
      </c>
      <c r="BC360" s="105">
        <f t="shared" si="62"/>
        <v>2996.5135135135133</v>
      </c>
      <c r="BD360" s="116">
        <f t="shared" si="69"/>
        <v>45231</v>
      </c>
      <c r="BE360" s="141" t="s">
        <v>8477</v>
      </c>
      <c r="BF360">
        <f>MATCH(BE360,'Cat-4'!$A:$A,0)</f>
        <v>722</v>
      </c>
      <c r="BG360">
        <f>MATCH(BD360,'Cat-4'!$1:$1,0)</f>
        <v>143</v>
      </c>
      <c r="BH360">
        <f>INDEX('Cat-4'!$1:$1048576,'NSS + ACT'!BF360,'NSS + ACT'!BG360)</f>
        <v>129.19999999999999</v>
      </c>
      <c r="BI360">
        <f>MATCH($BI$1,'Cat-4'!$1:$1,0)</f>
        <v>153</v>
      </c>
      <c r="BJ360">
        <f>INDEX('Cat-4'!$1:$1048576,'NSS + ACT'!BF360,'NSS + ACT'!BI360)</f>
        <v>130.80000000000001</v>
      </c>
      <c r="BK360" s="126">
        <f t="shared" si="63"/>
        <v>1.0123839009287927</v>
      </c>
      <c r="BL360">
        <f t="shared" si="64"/>
        <v>409</v>
      </c>
      <c r="BM360" s="126">
        <f t="shared" si="65"/>
        <v>13.633333333333333</v>
      </c>
      <c r="BN360" s="126" t="s">
        <v>8784</v>
      </c>
      <c r="BO360" s="126">
        <f>MATCH(BB360,Sheet3!$D$4:$D$8,0)</f>
        <v>2</v>
      </c>
      <c r="BP360" s="126">
        <f>MATCH(BN360,Sheet3!$E$4:$H$4,0)</f>
        <v>3</v>
      </c>
      <c r="BQ360" s="132">
        <f>INDEX(Sheet3!$D$4:$H$8,'NSS + ACT'!BO360,'NSS + ACT'!BP360)</f>
        <v>0.05</v>
      </c>
      <c r="BR360" s="105">
        <f t="shared" si="66"/>
        <v>112244.01547987618</v>
      </c>
      <c r="BS360" s="162">
        <f t="shared" si="67"/>
        <v>0.05</v>
      </c>
      <c r="BT360" s="105">
        <f t="shared" si="68"/>
        <v>106631.81470588237</v>
      </c>
    </row>
    <row r="361" spans="1:72">
      <c r="A361" s="18">
        <f t="shared" si="60"/>
        <v>358</v>
      </c>
      <c r="B361" s="61">
        <v>291904433730</v>
      </c>
      <c r="C361" s="39">
        <v>43593</v>
      </c>
      <c r="D361" s="22" t="s">
        <v>113</v>
      </c>
      <c r="E361" s="22" t="s">
        <v>2923</v>
      </c>
      <c r="F361" s="110">
        <v>4</v>
      </c>
      <c r="G361" s="23" t="s">
        <v>119</v>
      </c>
      <c r="H361" s="52">
        <v>27200</v>
      </c>
      <c r="I361" s="30"/>
      <c r="J361" s="109">
        <v>108800</v>
      </c>
      <c r="K361" s="23">
        <v>84139190</v>
      </c>
      <c r="L361" s="26">
        <v>7.4999999999999997E-2</v>
      </c>
      <c r="M361" s="40">
        <v>0</v>
      </c>
      <c r="N361" s="62">
        <v>0</v>
      </c>
      <c r="O361" s="52">
        <v>0</v>
      </c>
      <c r="P361" s="26">
        <v>0.1</v>
      </c>
      <c r="Q361" s="52">
        <v>0</v>
      </c>
      <c r="R361" s="63">
        <v>0.18</v>
      </c>
      <c r="S361" s="23" t="s">
        <v>1797</v>
      </c>
      <c r="T361" s="52">
        <v>8160</v>
      </c>
      <c r="U361" s="52">
        <v>0</v>
      </c>
      <c r="V361" s="52">
        <v>816</v>
      </c>
      <c r="W361" s="52">
        <v>21199.68</v>
      </c>
      <c r="X361" s="52">
        <v>30175.68</v>
      </c>
      <c r="Y361" s="23" t="s">
        <v>2778</v>
      </c>
      <c r="Z361" s="23" t="s">
        <v>2924</v>
      </c>
      <c r="AA361" s="23" t="s">
        <v>2925</v>
      </c>
      <c r="AB361" s="33">
        <v>291904433730</v>
      </c>
      <c r="AC361" s="33" t="s">
        <v>2926</v>
      </c>
      <c r="AD361" s="48">
        <v>43593</v>
      </c>
      <c r="AE361" s="39">
        <v>43591</v>
      </c>
      <c r="AF361" s="53" t="e">
        <v>#N/A</v>
      </c>
      <c r="AG361" s="53" t="e">
        <v>#N/A</v>
      </c>
      <c r="AH361" s="39" t="e">
        <v>#N/A</v>
      </c>
      <c r="AI361" s="23" t="s">
        <v>51</v>
      </c>
      <c r="AJ361" s="54"/>
      <c r="AK361" s="55"/>
      <c r="AL361" s="56"/>
      <c r="AM361" s="57"/>
      <c r="AN361" s="33"/>
      <c r="AO361" s="48"/>
      <c r="AP361" s="23">
        <v>2000</v>
      </c>
      <c r="AQ361" s="23" t="s">
        <v>52</v>
      </c>
      <c r="AR361" s="23" t="s">
        <v>2925</v>
      </c>
      <c r="AS361" s="38" t="s">
        <v>53</v>
      </c>
      <c r="AT361" s="23"/>
      <c r="AU361" s="64" t="s">
        <v>285</v>
      </c>
      <c r="AV361" s="99">
        <v>4</v>
      </c>
      <c r="AW361" s="102">
        <v>108800</v>
      </c>
      <c r="AX361" s="29" t="s">
        <v>701</v>
      </c>
      <c r="AY361" s="29"/>
      <c r="AZ361" s="25" t="s">
        <v>2782</v>
      </c>
      <c r="BA361">
        <f t="shared" si="71"/>
        <v>2047</v>
      </c>
      <c r="BB361" s="115" t="s">
        <v>6983</v>
      </c>
      <c r="BC361" s="105">
        <f t="shared" si="62"/>
        <v>27200</v>
      </c>
      <c r="BD361" s="116">
        <f t="shared" si="69"/>
        <v>43586</v>
      </c>
      <c r="BE361" s="141" t="s">
        <v>8477</v>
      </c>
      <c r="BF361">
        <f>MATCH(BE361,'Cat-4'!$A:$A,0)</f>
        <v>722</v>
      </c>
      <c r="BG361">
        <f>MATCH(BD361,'Cat-4'!$1:$1,0)</f>
        <v>89</v>
      </c>
      <c r="BH361">
        <f>INDEX('Cat-4'!$1:$1048576,'NSS + ACT'!BF361,'NSS + ACT'!BG361)</f>
        <v>112.7</v>
      </c>
      <c r="BI361">
        <f>MATCH($BI$1,'Cat-4'!$1:$1,0)</f>
        <v>153</v>
      </c>
      <c r="BJ361">
        <f>INDEX('Cat-4'!$1:$1048576,'NSS + ACT'!BF361,'NSS + ACT'!BI361)</f>
        <v>130.80000000000001</v>
      </c>
      <c r="BK361" s="126">
        <f t="shared" si="63"/>
        <v>1.160603371783496</v>
      </c>
      <c r="BL361">
        <f t="shared" si="64"/>
        <v>2054</v>
      </c>
      <c r="BM361" s="126">
        <f t="shared" si="65"/>
        <v>68.466666666666669</v>
      </c>
      <c r="BN361" s="126" t="s">
        <v>8785</v>
      </c>
      <c r="BO361" s="126">
        <f>MATCH(BB361,Sheet3!$D$4:$D$8,0)</f>
        <v>2</v>
      </c>
      <c r="BP361" s="126">
        <f>MATCH(BN361,Sheet3!$E$4:$H$4,0)</f>
        <v>4</v>
      </c>
      <c r="BQ361" s="132">
        <f>INDEX(Sheet3!$D$4:$H$8,'NSS + ACT'!BO361,'NSS + ACT'!BP361)</f>
        <v>0.1</v>
      </c>
      <c r="BR361" s="105">
        <f t="shared" si="66"/>
        <v>126273.64685004437</v>
      </c>
      <c r="BS361" s="162">
        <f t="shared" si="67"/>
        <v>0.1</v>
      </c>
      <c r="BT361" s="105">
        <f t="shared" si="68"/>
        <v>113646.28216503994</v>
      </c>
    </row>
    <row r="362" spans="1:72">
      <c r="A362" s="18">
        <f t="shared" ref="A362:A425" si="72">A361+1</f>
        <v>359</v>
      </c>
      <c r="B362" s="61">
        <v>291700727721</v>
      </c>
      <c r="C362" s="39">
        <v>42793</v>
      </c>
      <c r="D362" s="22" t="s">
        <v>200</v>
      </c>
      <c r="E362" s="22" t="s">
        <v>2996</v>
      </c>
      <c r="F362" s="110">
        <v>4</v>
      </c>
      <c r="G362" s="23" t="s">
        <v>119</v>
      </c>
      <c r="H362" s="52">
        <v>27068</v>
      </c>
      <c r="I362" s="30"/>
      <c r="J362" s="109">
        <v>108272</v>
      </c>
      <c r="K362" s="23" t="s">
        <v>2997</v>
      </c>
      <c r="L362" s="26">
        <v>7.4999999999999997E-2</v>
      </c>
      <c r="M362" s="40">
        <v>0</v>
      </c>
      <c r="N362" s="62">
        <v>0</v>
      </c>
      <c r="O362" s="52">
        <v>0</v>
      </c>
      <c r="P362" s="26">
        <v>0.1</v>
      </c>
      <c r="Q362" s="52">
        <v>0</v>
      </c>
      <c r="R362" s="63">
        <v>0.18</v>
      </c>
      <c r="S362" s="23" t="s">
        <v>777</v>
      </c>
      <c r="T362" s="52">
        <v>8120.4</v>
      </c>
      <c r="U362" s="52">
        <v>0</v>
      </c>
      <c r="V362" s="52">
        <v>812.04</v>
      </c>
      <c r="W362" s="52">
        <v>21096.799199999998</v>
      </c>
      <c r="X362" s="52">
        <v>30029.239199999996</v>
      </c>
      <c r="Y362" s="23" t="s">
        <v>2991</v>
      </c>
      <c r="Z362" s="23" t="s">
        <v>2998</v>
      </c>
      <c r="AA362" s="23" t="s">
        <v>2999</v>
      </c>
      <c r="AB362" s="33">
        <v>291700727721</v>
      </c>
      <c r="AC362" s="33" t="s">
        <v>2994</v>
      </c>
      <c r="AD362" s="48">
        <v>42793</v>
      </c>
      <c r="AE362" s="39">
        <v>42635</v>
      </c>
      <c r="AF362" s="53" t="e">
        <v>#N/A</v>
      </c>
      <c r="AG362" s="53" t="e">
        <v>#N/A</v>
      </c>
      <c r="AH362" s="39" t="e">
        <v>#N/A</v>
      </c>
      <c r="AI362" s="23" t="s">
        <v>51</v>
      </c>
      <c r="AJ362" s="54"/>
      <c r="AK362" s="55"/>
      <c r="AL362" s="56"/>
      <c r="AM362" s="57"/>
      <c r="AN362" s="33"/>
      <c r="AO362" s="48"/>
      <c r="AP362" s="23">
        <v>2000</v>
      </c>
      <c r="AQ362" s="23" t="s">
        <v>52</v>
      </c>
      <c r="AR362" s="23" t="s">
        <v>2999</v>
      </c>
      <c r="AS362" s="38" t="s">
        <v>53</v>
      </c>
      <c r="AT362" s="23"/>
      <c r="AU362" s="64">
        <v>6100402764</v>
      </c>
      <c r="AV362" s="99">
        <v>4</v>
      </c>
      <c r="AW362" s="102">
        <v>108272</v>
      </c>
      <c r="AX362" s="29" t="s">
        <v>701</v>
      </c>
      <c r="AY362" s="29"/>
      <c r="AZ362" s="25" t="s">
        <v>2995</v>
      </c>
      <c r="BA362">
        <f t="shared" si="71"/>
        <v>3003</v>
      </c>
      <c r="BB362" s="115" t="s">
        <v>6983</v>
      </c>
      <c r="BC362" s="105">
        <f t="shared" si="62"/>
        <v>27068</v>
      </c>
      <c r="BD362" s="116">
        <f t="shared" si="69"/>
        <v>42614</v>
      </c>
      <c r="BE362" s="141" t="s">
        <v>8477</v>
      </c>
      <c r="BF362">
        <f>MATCH(BE362,'Cat-4'!$A:$A,0)</f>
        <v>722</v>
      </c>
      <c r="BG362">
        <f>MATCH(BD362,'Cat-4'!$1:$1,0)</f>
        <v>57</v>
      </c>
      <c r="BH362">
        <f>INDEX('Cat-4'!$1:$1048576,'NSS + ACT'!BF362,'NSS + ACT'!BG362)</f>
        <v>107.4</v>
      </c>
      <c r="BI362">
        <f>MATCH($BI$1,'Cat-4'!$1:$1,0)</f>
        <v>153</v>
      </c>
      <c r="BJ362">
        <f>INDEX('Cat-4'!$1:$1048576,'NSS + ACT'!BF362,'NSS + ACT'!BI362)</f>
        <v>130.80000000000001</v>
      </c>
      <c r="BK362" s="126">
        <f t="shared" si="63"/>
        <v>1.217877094972067</v>
      </c>
      <c r="BL362">
        <f t="shared" si="64"/>
        <v>3026</v>
      </c>
      <c r="BM362" s="126">
        <f t="shared" si="65"/>
        <v>100.86666666666666</v>
      </c>
      <c r="BN362" s="126" t="s">
        <v>8785</v>
      </c>
      <c r="BO362" s="126">
        <f>MATCH(BB362,Sheet3!$D$4:$D$8,0)</f>
        <v>2</v>
      </c>
      <c r="BP362" s="126">
        <f>MATCH(BN362,Sheet3!$E$4:$H$4,0)</f>
        <v>4</v>
      </c>
      <c r="BQ362" s="132">
        <f>INDEX(Sheet3!$D$4:$H$8,'NSS + ACT'!BO362,'NSS + ACT'!BP362)</f>
        <v>0.1</v>
      </c>
      <c r="BR362" s="105">
        <f t="shared" si="66"/>
        <v>131861.98882681565</v>
      </c>
      <c r="BS362" s="162">
        <f t="shared" si="67"/>
        <v>0.1</v>
      </c>
      <c r="BT362" s="105">
        <f t="shared" si="68"/>
        <v>118675.78994413409</v>
      </c>
    </row>
    <row r="363" spans="1:72">
      <c r="A363" s="18">
        <f t="shared" si="72"/>
        <v>360</v>
      </c>
      <c r="B363" s="61">
        <v>172001293376</v>
      </c>
      <c r="C363" s="39">
        <v>44025</v>
      </c>
      <c r="D363" s="22" t="s">
        <v>613</v>
      </c>
      <c r="E363" s="22" t="s">
        <v>1359</v>
      </c>
      <c r="F363" s="110">
        <v>36</v>
      </c>
      <c r="G363" s="23" t="s">
        <v>49</v>
      </c>
      <c r="H363" s="52">
        <v>3002.8474999999726</v>
      </c>
      <c r="I363" s="30"/>
      <c r="J363" s="109">
        <v>108102.50999999901</v>
      </c>
      <c r="K363" s="23">
        <v>68061000</v>
      </c>
      <c r="L363" s="26">
        <v>0.1</v>
      </c>
      <c r="M363" s="40">
        <v>0</v>
      </c>
      <c r="N363" s="62">
        <v>0</v>
      </c>
      <c r="O363" s="52">
        <v>0</v>
      </c>
      <c r="P363" s="26">
        <v>0.1</v>
      </c>
      <c r="Q363" s="52">
        <v>0</v>
      </c>
      <c r="R363" s="63">
        <v>0.18</v>
      </c>
      <c r="S363" s="23" t="s">
        <v>1352</v>
      </c>
      <c r="T363" s="52">
        <v>10810.250999999902</v>
      </c>
      <c r="U363" s="52">
        <v>0</v>
      </c>
      <c r="V363" s="52">
        <v>1081.0250999999903</v>
      </c>
      <c r="W363" s="52">
        <v>21598.881497999799</v>
      </c>
      <c r="X363" s="52">
        <v>33490.157597999692</v>
      </c>
      <c r="Y363" s="23" t="s">
        <v>1335</v>
      </c>
      <c r="Z363" s="23" t="s">
        <v>1360</v>
      </c>
      <c r="AA363" s="23" t="s">
        <v>1361</v>
      </c>
      <c r="AB363" s="33" t="e">
        <v>#N/A</v>
      </c>
      <c r="AC363" s="33" t="e">
        <v>#N/A</v>
      </c>
      <c r="AD363" s="48" t="e">
        <v>#N/A</v>
      </c>
      <c r="AE363" s="39">
        <v>43979</v>
      </c>
      <c r="AF363" s="53">
        <v>172001293376</v>
      </c>
      <c r="AG363" s="53" t="s">
        <v>1355</v>
      </c>
      <c r="AH363" s="39">
        <v>44025</v>
      </c>
      <c r="AI363" s="23" t="s">
        <v>385</v>
      </c>
      <c r="AJ363" s="54"/>
      <c r="AK363" s="55"/>
      <c r="AL363" s="56"/>
      <c r="AM363" s="57"/>
      <c r="AN363" s="33"/>
      <c r="AO363" s="48"/>
      <c r="AP363" s="23">
        <v>2000</v>
      </c>
      <c r="AQ363" s="23" t="s">
        <v>52</v>
      </c>
      <c r="AR363" s="23" t="s">
        <v>1361</v>
      </c>
      <c r="AS363" s="38" t="s">
        <v>53</v>
      </c>
      <c r="AT363" s="23"/>
      <c r="AU363" s="64">
        <v>90492117</v>
      </c>
      <c r="AV363" s="99">
        <v>36</v>
      </c>
      <c r="AW363" s="102">
        <v>108102.50999999901</v>
      </c>
      <c r="AX363" s="29" t="s">
        <v>701</v>
      </c>
      <c r="AY363" s="29"/>
      <c r="AZ363" s="25" t="s">
        <v>1350</v>
      </c>
      <c r="BA363">
        <f t="shared" si="71"/>
        <v>1659</v>
      </c>
      <c r="BB363" s="115" t="s">
        <v>6983</v>
      </c>
      <c r="BC363" s="105">
        <f t="shared" si="62"/>
        <v>3002.8474999999726</v>
      </c>
      <c r="BD363" s="116">
        <f t="shared" si="69"/>
        <v>43952</v>
      </c>
      <c r="BE363" s="141" t="s">
        <v>8477</v>
      </c>
      <c r="BF363">
        <f>MATCH(BE363,'Cat-4'!$A:$A,0)</f>
        <v>722</v>
      </c>
      <c r="BG363">
        <f>MATCH(BD363,'Cat-4'!$1:$1,0)</f>
        <v>101</v>
      </c>
      <c r="BH363">
        <f>INDEX('Cat-4'!$1:$1048576,'NSS + ACT'!BF363,'NSS + ACT'!BG363)</f>
        <v>112.9</v>
      </c>
      <c r="BI363">
        <f>MATCH($BI$1,'Cat-4'!$1:$1,0)</f>
        <v>153</v>
      </c>
      <c r="BJ363">
        <f>INDEX('Cat-4'!$1:$1048576,'NSS + ACT'!BF363,'NSS + ACT'!BI363)</f>
        <v>130.80000000000001</v>
      </c>
      <c r="BK363" s="126">
        <f t="shared" si="63"/>
        <v>1.1585473870682019</v>
      </c>
      <c r="BL363">
        <f t="shared" si="64"/>
        <v>1688</v>
      </c>
      <c r="BM363" s="126">
        <f t="shared" si="65"/>
        <v>56.266666666666666</v>
      </c>
      <c r="BN363" s="126" t="s">
        <v>8785</v>
      </c>
      <c r="BO363" s="126">
        <f>MATCH(BB363,Sheet3!$D$4:$D$8,0)</f>
        <v>2</v>
      </c>
      <c r="BP363" s="126">
        <f>MATCH(BN363,Sheet3!$E$4:$H$4,0)</f>
        <v>4</v>
      </c>
      <c r="BQ363" s="132">
        <f>INDEX(Sheet3!$D$4:$H$8,'NSS + ACT'!BO363,'NSS + ACT'!BP363)</f>
        <v>0.1</v>
      </c>
      <c r="BR363" s="105">
        <f t="shared" si="66"/>
        <v>125241.88049601302</v>
      </c>
      <c r="BS363" s="162">
        <f t="shared" si="67"/>
        <v>0.1</v>
      </c>
      <c r="BT363" s="105">
        <f t="shared" si="68"/>
        <v>112717.69244641172</v>
      </c>
    </row>
    <row r="364" spans="1:72">
      <c r="A364" s="18">
        <f t="shared" si="72"/>
        <v>361</v>
      </c>
      <c r="B364" s="61">
        <v>292105481765</v>
      </c>
      <c r="C364" s="39">
        <v>44359</v>
      </c>
      <c r="D364" s="22" t="s">
        <v>105</v>
      </c>
      <c r="E364" s="22" t="s">
        <v>3484</v>
      </c>
      <c r="F364" s="110">
        <v>86</v>
      </c>
      <c r="G364" s="23" t="s">
        <v>49</v>
      </c>
      <c r="H364" s="52">
        <v>1256</v>
      </c>
      <c r="I364" s="30"/>
      <c r="J364" s="109">
        <v>108016</v>
      </c>
      <c r="K364" s="23">
        <v>85362090</v>
      </c>
      <c r="L364" s="26">
        <v>0.1</v>
      </c>
      <c r="M364" s="40">
        <v>0</v>
      </c>
      <c r="N364" s="62">
        <v>0</v>
      </c>
      <c r="O364" s="52">
        <v>0</v>
      </c>
      <c r="P364" s="26">
        <v>0.1</v>
      </c>
      <c r="Q364" s="52">
        <v>0</v>
      </c>
      <c r="R364" s="63">
        <v>0.18</v>
      </c>
      <c r="S364" s="23" t="s">
        <v>1322</v>
      </c>
      <c r="T364" s="52">
        <v>10801.6</v>
      </c>
      <c r="U364" s="52">
        <v>0</v>
      </c>
      <c r="V364" s="52">
        <v>1080.1600000000001</v>
      </c>
      <c r="W364" s="52">
        <v>21581.596799999999</v>
      </c>
      <c r="X364" s="52">
        <v>33463.356800000001</v>
      </c>
      <c r="Y364" s="23" t="s">
        <v>3431</v>
      </c>
      <c r="Z364" s="23" t="s">
        <v>3485</v>
      </c>
      <c r="AA364" s="23" t="s">
        <v>3486</v>
      </c>
      <c r="AB364" s="33">
        <v>292105481765</v>
      </c>
      <c r="AC364" s="33" t="s">
        <v>3487</v>
      </c>
      <c r="AD364" s="39">
        <v>44359</v>
      </c>
      <c r="AE364" s="39">
        <v>44358</v>
      </c>
      <c r="AF364" s="53" t="e">
        <v>#N/A</v>
      </c>
      <c r="AG364" s="53" t="e">
        <v>#N/A</v>
      </c>
      <c r="AH364" s="39" t="e">
        <v>#N/A</v>
      </c>
      <c r="AI364" s="23" t="s">
        <v>51</v>
      </c>
      <c r="AJ364" s="59"/>
      <c r="AK364" s="59"/>
      <c r="AL364" s="48"/>
      <c r="AM364" s="60"/>
      <c r="AN364" s="33"/>
      <c r="AO364" s="48"/>
      <c r="AP364" s="23">
        <v>2000</v>
      </c>
      <c r="AQ364" s="23" t="s">
        <v>52</v>
      </c>
      <c r="AR364" s="23" t="s">
        <v>3486</v>
      </c>
      <c r="AS364" s="38" t="s">
        <v>53</v>
      </c>
      <c r="AT364" s="23"/>
      <c r="AU364" s="64">
        <v>350</v>
      </c>
      <c r="AV364" s="99">
        <v>86</v>
      </c>
      <c r="AW364" s="102">
        <v>108016</v>
      </c>
      <c r="AX364" s="29" t="s">
        <v>701</v>
      </c>
      <c r="AY364" s="29"/>
      <c r="AZ364" s="25">
        <v>1</v>
      </c>
      <c r="BA364">
        <f t="shared" si="71"/>
        <v>1280</v>
      </c>
      <c r="BB364" s="115" t="s">
        <v>6987</v>
      </c>
      <c r="BC364" s="105">
        <f t="shared" si="62"/>
        <v>1256</v>
      </c>
      <c r="BD364" s="116">
        <f t="shared" si="69"/>
        <v>44348</v>
      </c>
      <c r="BE364" s="141" t="s">
        <v>8366</v>
      </c>
      <c r="BF364">
        <f>MATCH(BE364,'Cat-4'!$A:$A,0)</f>
        <v>666</v>
      </c>
      <c r="BG364">
        <f>MATCH(BD364,'Cat-4'!$1:$1,0)</f>
        <v>114</v>
      </c>
      <c r="BH364">
        <f>INDEX('Cat-4'!$1:$1048576,'NSS + ACT'!BF364,'NSS + ACT'!BG364)</f>
        <v>120.2</v>
      </c>
      <c r="BI364">
        <f>MATCH($BI$1,'Cat-4'!$1:$1,0)</f>
        <v>153</v>
      </c>
      <c r="BJ364">
        <f>INDEX('Cat-4'!$1:$1048576,'NSS + ACT'!BF364,'NSS + ACT'!BI364)</f>
        <v>133.4</v>
      </c>
      <c r="BK364" s="126">
        <f t="shared" si="63"/>
        <v>1.1098169717138104</v>
      </c>
      <c r="BL364">
        <f t="shared" si="64"/>
        <v>1292</v>
      </c>
      <c r="BM364" s="126">
        <f t="shared" si="65"/>
        <v>43.06666666666667</v>
      </c>
      <c r="BN364" s="126" t="s">
        <v>8785</v>
      </c>
      <c r="BO364" s="126">
        <f>MATCH(BB364,Sheet3!$D$4:$D$8,0)</f>
        <v>4</v>
      </c>
      <c r="BP364" s="126">
        <f>MATCH(BN364,Sheet3!$E$4:$H$4,0)</f>
        <v>4</v>
      </c>
      <c r="BQ364" s="132">
        <f>INDEX(Sheet3!$D$4:$H$8,'NSS + ACT'!BO364,'NSS + ACT'!BP364)</f>
        <v>0.2</v>
      </c>
      <c r="BR364" s="105">
        <f t="shared" si="66"/>
        <v>119877.99001663894</v>
      </c>
      <c r="BS364" s="162">
        <f t="shared" si="67"/>
        <v>0.2</v>
      </c>
      <c r="BT364" s="105">
        <f t="shared" si="68"/>
        <v>95902.392013311153</v>
      </c>
    </row>
    <row r="365" spans="1:72">
      <c r="A365" s="18">
        <f t="shared" si="72"/>
        <v>362</v>
      </c>
      <c r="B365" s="33">
        <v>292312931503</v>
      </c>
      <c r="C365" s="39">
        <v>45266</v>
      </c>
      <c r="D365" s="22" t="s">
        <v>361</v>
      </c>
      <c r="E365" s="22" t="s">
        <v>5550</v>
      </c>
      <c r="F365" s="110">
        <v>630</v>
      </c>
      <c r="G365" s="23" t="s">
        <v>4631</v>
      </c>
      <c r="H365" s="58">
        <v>171.33333333333334</v>
      </c>
      <c r="I365" s="30"/>
      <c r="J365" s="101">
        <v>107940</v>
      </c>
      <c r="K365" s="33">
        <v>27101990</v>
      </c>
      <c r="L365" s="26">
        <v>0.05</v>
      </c>
      <c r="M365" s="40">
        <v>0</v>
      </c>
      <c r="N365" s="40">
        <v>0</v>
      </c>
      <c r="O365" s="35">
        <v>0</v>
      </c>
      <c r="P365" s="63">
        <v>0.1</v>
      </c>
      <c r="Q365" s="52">
        <v>0</v>
      </c>
      <c r="R365" s="63">
        <v>0.18</v>
      </c>
      <c r="S365" s="23" t="s">
        <v>5551</v>
      </c>
      <c r="T365" s="52">
        <v>5397</v>
      </c>
      <c r="U365" s="52">
        <v>0</v>
      </c>
      <c r="V365" s="52">
        <v>539.70000000000005</v>
      </c>
      <c r="W365" s="52">
        <v>20497.806</v>
      </c>
      <c r="X365" s="52">
        <v>26434.506000000001</v>
      </c>
      <c r="Y365" s="23" t="s">
        <v>5450</v>
      </c>
      <c r="Z365" s="23" t="s">
        <v>5552</v>
      </c>
      <c r="AA365" s="23" t="s">
        <v>5553</v>
      </c>
      <c r="AB365" s="33">
        <v>292312931503</v>
      </c>
      <c r="AC365" s="33" t="s">
        <v>5554</v>
      </c>
      <c r="AD365" s="39">
        <v>45266</v>
      </c>
      <c r="AE365" s="39">
        <v>45265</v>
      </c>
      <c r="AF365" s="53" t="e">
        <v>#N/A</v>
      </c>
      <c r="AG365" s="53" t="e">
        <v>#N/A</v>
      </c>
      <c r="AH365" s="39" t="e">
        <v>#N/A</v>
      </c>
      <c r="AI365" s="23" t="s">
        <v>51</v>
      </c>
      <c r="AJ365" s="59"/>
      <c r="AK365" s="59"/>
      <c r="AL365" s="48"/>
      <c r="AM365" s="60"/>
      <c r="AN365" s="33"/>
      <c r="AO365" s="48"/>
      <c r="AP365" s="23">
        <v>2000</v>
      </c>
      <c r="AQ365" s="23" t="s">
        <v>52</v>
      </c>
      <c r="AR365" s="23" t="s">
        <v>5553</v>
      </c>
      <c r="AS365" s="38" t="s">
        <v>518</v>
      </c>
      <c r="AT365" s="23"/>
      <c r="AU365" s="23" t="s">
        <v>5555</v>
      </c>
      <c r="AV365" s="99">
        <v>630</v>
      </c>
      <c r="AW365" s="101">
        <v>107940</v>
      </c>
      <c r="AX365" s="29" t="s">
        <v>4770</v>
      </c>
      <c r="AY365" s="29"/>
      <c r="AZ365" s="30" t="s">
        <v>853</v>
      </c>
      <c r="BA365">
        <f t="shared" si="71"/>
        <v>373</v>
      </c>
      <c r="BB365" s="115" t="s">
        <v>6986</v>
      </c>
      <c r="BC365" s="105">
        <f t="shared" si="62"/>
        <v>171.33333333333334</v>
      </c>
      <c r="BD365" s="116">
        <f t="shared" si="69"/>
        <v>45261</v>
      </c>
      <c r="BE365" s="141" t="s">
        <v>7762</v>
      </c>
      <c r="BF365">
        <f>MATCH(BE365,'Cat-4'!$A:$A,0)</f>
        <v>364</v>
      </c>
      <c r="BG365">
        <f>MATCH(BD365,'Cat-4'!$1:$1,0)</f>
        <v>144</v>
      </c>
      <c r="BH365">
        <f>INDEX('Cat-4'!$1:$1048576,'NSS + ACT'!BF365,'NSS + ACT'!BG365)</f>
        <v>135.69999999999999</v>
      </c>
      <c r="BI365">
        <f>MATCH($BI$1,'Cat-4'!$1:$1,0)</f>
        <v>153</v>
      </c>
      <c r="BJ365">
        <f>INDEX('Cat-4'!$1:$1048576,'NSS + ACT'!BF365,'NSS + ACT'!BI365)</f>
        <v>136.4</v>
      </c>
      <c r="BK365" s="126">
        <f t="shared" si="63"/>
        <v>1.0051584377302876</v>
      </c>
      <c r="BL365">
        <f t="shared" si="64"/>
        <v>379</v>
      </c>
      <c r="BM365" s="126">
        <f t="shared" si="65"/>
        <v>12.633333333333333</v>
      </c>
      <c r="BN365" s="126" t="s">
        <v>8784</v>
      </c>
      <c r="BO365" s="126">
        <f>MATCH(BB365,Sheet3!$D$4:$D$8,0)</f>
        <v>3</v>
      </c>
      <c r="BP365" s="126">
        <f>MATCH(BN365,Sheet3!$E$4:$H$4,0)</f>
        <v>3</v>
      </c>
      <c r="BQ365" s="132">
        <f>INDEX(Sheet3!$D$4:$H$8,'NSS + ACT'!BO365,'NSS + ACT'!BP365)</f>
        <v>0.1</v>
      </c>
      <c r="BR365" s="105">
        <f t="shared" si="66"/>
        <v>108496.80176860724</v>
      </c>
      <c r="BS365" s="162">
        <f t="shared" si="67"/>
        <v>0.1</v>
      </c>
      <c r="BT365" s="105">
        <f t="shared" si="68"/>
        <v>97647.121591746516</v>
      </c>
    </row>
    <row r="366" spans="1:72" ht="30">
      <c r="A366" s="18">
        <f t="shared" si="72"/>
        <v>363</v>
      </c>
      <c r="B366" s="61">
        <v>291503712264</v>
      </c>
      <c r="C366" s="39">
        <v>42285</v>
      </c>
      <c r="D366" s="22" t="s">
        <v>121</v>
      </c>
      <c r="E366" s="22" t="s">
        <v>4679</v>
      </c>
      <c r="F366" s="110">
        <v>20</v>
      </c>
      <c r="G366" s="23" t="s">
        <v>49</v>
      </c>
      <c r="H366" s="52">
        <v>5367.8184999999994</v>
      </c>
      <c r="I366" s="30"/>
      <c r="J366" s="109">
        <v>107356.37</v>
      </c>
      <c r="K366" s="23">
        <v>85381090</v>
      </c>
      <c r="L366" s="26">
        <v>7.4999999999999997E-2</v>
      </c>
      <c r="M366" s="40">
        <v>0</v>
      </c>
      <c r="N366" s="62">
        <v>0</v>
      </c>
      <c r="O366" s="52"/>
      <c r="P366" s="26">
        <v>0.1</v>
      </c>
      <c r="Q366" s="52">
        <v>0</v>
      </c>
      <c r="R366" s="63">
        <v>0.18</v>
      </c>
      <c r="S366" s="23" t="s">
        <v>4675</v>
      </c>
      <c r="T366" s="52">
        <v>8051.7277499999991</v>
      </c>
      <c r="U366" s="52">
        <v>0</v>
      </c>
      <c r="V366" s="52">
        <v>805.172775</v>
      </c>
      <c r="W366" s="52">
        <v>20918.388694499998</v>
      </c>
      <c r="X366" s="52">
        <v>29775.289219499995</v>
      </c>
      <c r="Y366" s="23" t="s">
        <v>4646</v>
      </c>
      <c r="Z366" s="23" t="s">
        <v>4680</v>
      </c>
      <c r="AA366" s="23" t="s">
        <v>4681</v>
      </c>
      <c r="AB366" s="33">
        <v>291503712264</v>
      </c>
      <c r="AC366" s="33">
        <v>13443</v>
      </c>
      <c r="AD366" s="39">
        <v>42285</v>
      </c>
      <c r="AE366" s="39">
        <v>42242</v>
      </c>
      <c r="AF366" s="53" t="e">
        <v>#N/A</v>
      </c>
      <c r="AG366" s="53" t="e">
        <v>#N/A</v>
      </c>
      <c r="AH366" s="39" t="e">
        <v>#N/A</v>
      </c>
      <c r="AI366" s="23" t="s">
        <v>51</v>
      </c>
      <c r="AJ366" s="59"/>
      <c r="AK366" s="59"/>
      <c r="AL366" s="48"/>
      <c r="AM366" s="60"/>
      <c r="AN366" s="33"/>
      <c r="AO366" s="48"/>
      <c r="AP366" s="23">
        <v>2000</v>
      </c>
      <c r="AQ366" s="23" t="s">
        <v>52</v>
      </c>
      <c r="AR366" s="23" t="s">
        <v>4681</v>
      </c>
      <c r="AS366" s="38" t="s">
        <v>53</v>
      </c>
      <c r="AT366" s="23"/>
      <c r="AU366" s="64" t="s">
        <v>4682</v>
      </c>
      <c r="AV366" s="99">
        <v>20</v>
      </c>
      <c r="AW366" s="102">
        <v>107356.37</v>
      </c>
      <c r="AX366" s="29" t="s">
        <v>701</v>
      </c>
      <c r="AY366" s="29"/>
      <c r="AZ366" s="25" t="s">
        <v>4683</v>
      </c>
      <c r="BA366">
        <f t="shared" si="71"/>
        <v>3396</v>
      </c>
      <c r="BB366" s="115" t="s">
        <v>6986</v>
      </c>
      <c r="BC366" s="105">
        <f t="shared" si="62"/>
        <v>5367.8184999999994</v>
      </c>
      <c r="BD366" s="116">
        <f t="shared" si="69"/>
        <v>42217</v>
      </c>
      <c r="BE366" s="141" t="s">
        <v>7762</v>
      </c>
      <c r="BF366">
        <f>MATCH(BE366,'Cat-4'!$A:$A,0)</f>
        <v>364</v>
      </c>
      <c r="BG366">
        <f>MATCH(BD366,'Cat-4'!$1:$1,0)</f>
        <v>44</v>
      </c>
      <c r="BH366">
        <f>INDEX('Cat-4'!$1:$1048576,'NSS + ACT'!BF366,'NSS + ACT'!BG366)</f>
        <v>113.4</v>
      </c>
      <c r="BI366">
        <f>MATCH($BI$1,'Cat-4'!$1:$1,0)</f>
        <v>153</v>
      </c>
      <c r="BJ366">
        <f>INDEX('Cat-4'!$1:$1048576,'NSS + ACT'!BF366,'NSS + ACT'!BI366)</f>
        <v>136.4</v>
      </c>
      <c r="BK366" s="126">
        <f t="shared" si="63"/>
        <v>1.2028218694885362</v>
      </c>
      <c r="BL366">
        <f t="shared" si="64"/>
        <v>3423</v>
      </c>
      <c r="BM366" s="126">
        <f t="shared" si="65"/>
        <v>114.1</v>
      </c>
      <c r="BN366" s="126" t="s">
        <v>8785</v>
      </c>
      <c r="BO366" s="126">
        <f>MATCH(BB366,Sheet3!$D$4:$D$8,0)</f>
        <v>3</v>
      </c>
      <c r="BP366" s="126">
        <f>MATCH(BN366,Sheet3!$E$4:$H$4,0)</f>
        <v>4</v>
      </c>
      <c r="BQ366" s="132">
        <f>INDEX(Sheet3!$D$4:$H$8,'NSS + ACT'!BO366,'NSS + ACT'!BP366)</f>
        <v>0.5</v>
      </c>
      <c r="BR366" s="105">
        <f t="shared" si="66"/>
        <v>129130.589664903</v>
      </c>
      <c r="BS366" s="162">
        <f t="shared" si="67"/>
        <v>0.5</v>
      </c>
      <c r="BT366" s="105">
        <f t="shared" si="68"/>
        <v>64565.294832451502</v>
      </c>
    </row>
    <row r="367" spans="1:72">
      <c r="A367" s="18">
        <f t="shared" si="72"/>
        <v>364</v>
      </c>
      <c r="B367" s="61">
        <v>171800967741</v>
      </c>
      <c r="C367" s="39">
        <v>43206</v>
      </c>
      <c r="D367" s="22" t="s">
        <v>462</v>
      </c>
      <c r="E367" s="22" t="s">
        <v>2736</v>
      </c>
      <c r="F367" s="110">
        <v>1</v>
      </c>
      <c r="G367" s="23" t="s">
        <v>119</v>
      </c>
      <c r="H367" s="52">
        <v>105787.05</v>
      </c>
      <c r="I367" s="30"/>
      <c r="J367" s="109">
        <v>105787.05</v>
      </c>
      <c r="K367" s="23">
        <v>90292090</v>
      </c>
      <c r="L367" s="26">
        <v>7.4999999999999997E-2</v>
      </c>
      <c r="M367" s="40">
        <v>0</v>
      </c>
      <c r="N367" s="62">
        <v>0</v>
      </c>
      <c r="O367" s="52">
        <v>0</v>
      </c>
      <c r="P367" s="26">
        <v>0.1</v>
      </c>
      <c r="Q367" s="52">
        <v>0</v>
      </c>
      <c r="R367" s="63">
        <v>0.18</v>
      </c>
      <c r="S367" s="23" t="s">
        <v>2737</v>
      </c>
      <c r="T367" s="52">
        <v>7934.0287499999995</v>
      </c>
      <c r="U367" s="52">
        <v>0</v>
      </c>
      <c r="V367" s="52">
        <v>793.40287499999999</v>
      </c>
      <c r="W367" s="52">
        <v>20612.606692499998</v>
      </c>
      <c r="X367" s="52">
        <v>29340.038317499995</v>
      </c>
      <c r="Y367" s="23" t="s">
        <v>2574</v>
      </c>
      <c r="Z367" s="23" t="s">
        <v>2738</v>
      </c>
      <c r="AA367" s="23" t="s">
        <v>2739</v>
      </c>
      <c r="AB367" s="33" t="e">
        <v>#N/A</v>
      </c>
      <c r="AC367" s="33" t="e">
        <v>#N/A</v>
      </c>
      <c r="AD367" s="48" t="e">
        <v>#N/A</v>
      </c>
      <c r="AE367" s="39">
        <v>43178</v>
      </c>
      <c r="AF367" s="53">
        <v>171800967741</v>
      </c>
      <c r="AG367" s="53" t="s">
        <v>465</v>
      </c>
      <c r="AH367" s="39">
        <v>43206</v>
      </c>
      <c r="AI367" s="23" t="s">
        <v>385</v>
      </c>
      <c r="AJ367" s="54"/>
      <c r="AK367" s="55"/>
      <c r="AL367" s="56"/>
      <c r="AM367" s="57"/>
      <c r="AN367" s="33"/>
      <c r="AO367" s="48"/>
      <c r="AP367" s="23">
        <v>2000</v>
      </c>
      <c r="AQ367" s="23" t="s">
        <v>52</v>
      </c>
      <c r="AR367" s="23" t="s">
        <v>2739</v>
      </c>
      <c r="AS367" s="38" t="s">
        <v>53</v>
      </c>
      <c r="AT367" s="23" t="s">
        <v>522</v>
      </c>
      <c r="AU367" s="64">
        <v>1007534470</v>
      </c>
      <c r="AV367" s="99">
        <v>1</v>
      </c>
      <c r="AW367" s="102">
        <v>105787.05</v>
      </c>
      <c r="AX367" s="29" t="s">
        <v>701</v>
      </c>
      <c r="AY367" s="29"/>
      <c r="AZ367" s="25" t="s">
        <v>2740</v>
      </c>
      <c r="BA367">
        <f t="shared" si="71"/>
        <v>2460</v>
      </c>
      <c r="BB367" s="115" t="s">
        <v>6985</v>
      </c>
      <c r="BC367" s="105">
        <f t="shared" si="62"/>
        <v>105787.05</v>
      </c>
      <c r="BD367" s="116">
        <f t="shared" si="69"/>
        <v>43160</v>
      </c>
      <c r="BE367" s="141" t="s">
        <v>8312</v>
      </c>
      <c r="BF367">
        <f>MATCH(BE367,'Cat-4'!$A:$A,0)</f>
        <v>639</v>
      </c>
      <c r="BG367">
        <f>MATCH(BD367,'Cat-4'!$1:$1,0)</f>
        <v>75</v>
      </c>
      <c r="BH367">
        <f>INDEX('Cat-4'!$1:$1048576,'NSS + ACT'!BF367,'NSS + ACT'!BG367)</f>
        <v>110.6</v>
      </c>
      <c r="BI367">
        <f>MATCH($BI$1,'Cat-4'!$1:$1,0)</f>
        <v>153</v>
      </c>
      <c r="BJ367">
        <f>INDEX('Cat-4'!$1:$1048576,'NSS + ACT'!BF367,'NSS + ACT'!BI367)</f>
        <v>121.7</v>
      </c>
      <c r="BK367" s="126">
        <f t="shared" si="63"/>
        <v>1.1003616636528031</v>
      </c>
      <c r="BL367">
        <f t="shared" si="64"/>
        <v>2480</v>
      </c>
      <c r="BM367" s="126">
        <f t="shared" si="65"/>
        <v>82.666666666666671</v>
      </c>
      <c r="BN367" s="126" t="s">
        <v>8785</v>
      </c>
      <c r="BO367" s="126">
        <f>MATCH(BB367,Sheet3!$D$4:$D$8,0)</f>
        <v>5</v>
      </c>
      <c r="BP367" s="126">
        <f>MATCH(BN367,Sheet3!$E$4:$H$4,0)</f>
        <v>4</v>
      </c>
      <c r="BQ367" s="132">
        <f>INDEX(Sheet3!$D$4:$H$8,'NSS + ACT'!BO367,'NSS + ACT'!BP367)</f>
        <v>0.4</v>
      </c>
      <c r="BR367" s="105">
        <f t="shared" si="66"/>
        <v>116404.01433092226</v>
      </c>
      <c r="BS367" s="162">
        <f t="shared" si="67"/>
        <v>0.4</v>
      </c>
      <c r="BT367" s="105">
        <f t="shared" si="68"/>
        <v>69842.40859855336</v>
      </c>
    </row>
    <row r="368" spans="1:72">
      <c r="A368" s="18">
        <f t="shared" si="72"/>
        <v>365</v>
      </c>
      <c r="B368" s="61">
        <v>291604729091</v>
      </c>
      <c r="C368" s="39">
        <v>42653</v>
      </c>
      <c r="D368" s="22" t="s">
        <v>220</v>
      </c>
      <c r="E368" s="22" t="s">
        <v>2182</v>
      </c>
      <c r="F368" s="110">
        <v>16</v>
      </c>
      <c r="G368" s="23" t="s">
        <v>49</v>
      </c>
      <c r="H368" s="52">
        <v>6571</v>
      </c>
      <c r="I368" s="30"/>
      <c r="J368" s="109">
        <v>105136</v>
      </c>
      <c r="K368" s="23">
        <v>84819090</v>
      </c>
      <c r="L368" s="26">
        <v>7.4999999999999997E-2</v>
      </c>
      <c r="M368" s="40">
        <v>0</v>
      </c>
      <c r="N368" s="62">
        <v>0</v>
      </c>
      <c r="O368" s="52">
        <v>0</v>
      </c>
      <c r="P368" s="26">
        <v>0.1</v>
      </c>
      <c r="Q368" s="52">
        <v>0</v>
      </c>
      <c r="R368" s="63">
        <v>0.18</v>
      </c>
      <c r="S368" s="23" t="s">
        <v>849</v>
      </c>
      <c r="T368" s="52">
        <v>7885.2</v>
      </c>
      <c r="U368" s="52">
        <v>0</v>
      </c>
      <c r="V368" s="52">
        <v>788.52</v>
      </c>
      <c r="W368" s="52">
        <v>20485.749599999999</v>
      </c>
      <c r="X368" s="52">
        <v>29159.469599999997</v>
      </c>
      <c r="Y368" s="23" t="s">
        <v>1945</v>
      </c>
      <c r="Z368" s="23" t="s">
        <v>2183</v>
      </c>
      <c r="AA368" s="23" t="s">
        <v>2184</v>
      </c>
      <c r="AB368" s="33">
        <v>291604729091</v>
      </c>
      <c r="AC368" s="33" t="s">
        <v>2172</v>
      </c>
      <c r="AD368" s="48">
        <v>42653</v>
      </c>
      <c r="AE368" s="39">
        <v>42629</v>
      </c>
      <c r="AF368" s="53" t="e">
        <v>#N/A</v>
      </c>
      <c r="AG368" s="53" t="e">
        <v>#N/A</v>
      </c>
      <c r="AH368" s="39" t="e">
        <v>#N/A</v>
      </c>
      <c r="AI368" s="23" t="s">
        <v>51</v>
      </c>
      <c r="AJ368" s="54"/>
      <c r="AK368" s="55"/>
      <c r="AL368" s="56"/>
      <c r="AM368" s="57"/>
      <c r="AN368" s="33"/>
      <c r="AO368" s="48"/>
      <c r="AP368" s="23">
        <v>2000</v>
      </c>
      <c r="AQ368" s="23" t="s">
        <v>52</v>
      </c>
      <c r="AR368" s="23" t="s">
        <v>2184</v>
      </c>
      <c r="AS368" s="38" t="s">
        <v>53</v>
      </c>
      <c r="AT368" s="23"/>
      <c r="AU368" s="64">
        <v>6316001234</v>
      </c>
      <c r="AV368" s="99">
        <v>16</v>
      </c>
      <c r="AW368" s="102">
        <v>105136</v>
      </c>
      <c r="AX368" s="29" t="s">
        <v>701</v>
      </c>
      <c r="AY368" s="29"/>
      <c r="AZ368" s="25" t="s">
        <v>702</v>
      </c>
      <c r="BA368">
        <f t="shared" si="71"/>
        <v>3009</v>
      </c>
      <c r="BB368" t="s">
        <v>6983</v>
      </c>
      <c r="BC368" s="105">
        <f t="shared" si="62"/>
        <v>6571</v>
      </c>
      <c r="BD368" s="116">
        <f t="shared" si="69"/>
        <v>42614</v>
      </c>
      <c r="BE368" s="141" t="s">
        <v>8477</v>
      </c>
      <c r="BF368">
        <f>MATCH(BE368,'Cat-4'!$A:$A,0)</f>
        <v>722</v>
      </c>
      <c r="BG368">
        <f>MATCH(BD368,'Cat-4'!$1:$1,0)</f>
        <v>57</v>
      </c>
      <c r="BH368">
        <f>INDEX('Cat-4'!$1:$1048576,'NSS + ACT'!BF368,'NSS + ACT'!BG368)</f>
        <v>107.4</v>
      </c>
      <c r="BI368">
        <f>MATCH($BI$1,'Cat-4'!$1:$1,0)</f>
        <v>153</v>
      </c>
      <c r="BJ368">
        <f>INDEX('Cat-4'!$1:$1048576,'NSS + ACT'!BF368,'NSS + ACT'!BI368)</f>
        <v>130.80000000000001</v>
      </c>
      <c r="BK368" s="126">
        <f t="shared" si="63"/>
        <v>1.217877094972067</v>
      </c>
      <c r="BL368">
        <f t="shared" si="64"/>
        <v>3026</v>
      </c>
      <c r="BM368" s="126">
        <f t="shared" si="65"/>
        <v>100.86666666666666</v>
      </c>
      <c r="BN368" s="126" t="s">
        <v>8785</v>
      </c>
      <c r="BO368" s="126">
        <f>MATCH(BB368,Sheet3!$D$4:$D$8,0)</f>
        <v>2</v>
      </c>
      <c r="BP368" s="126">
        <f>MATCH(BN368,Sheet3!$E$4:$H$4,0)</f>
        <v>4</v>
      </c>
      <c r="BQ368" s="132">
        <f>INDEX(Sheet3!$D$4:$H$8,'NSS + ACT'!BO368,'NSS + ACT'!BP368)</f>
        <v>0.1</v>
      </c>
      <c r="BR368" s="105">
        <f t="shared" si="66"/>
        <v>128042.72625698324</v>
      </c>
      <c r="BS368" s="162">
        <f t="shared" si="67"/>
        <v>0.1</v>
      </c>
      <c r="BT368" s="105">
        <f t="shared" si="68"/>
        <v>115238.45363128492</v>
      </c>
    </row>
    <row r="369" spans="1:72">
      <c r="A369" s="18">
        <f t="shared" si="72"/>
        <v>366</v>
      </c>
      <c r="B369" s="19">
        <v>171901244045</v>
      </c>
      <c r="C369" s="31"/>
      <c r="D369" s="21" t="s">
        <v>496</v>
      </c>
      <c r="E369" s="22" t="s">
        <v>502</v>
      </c>
      <c r="F369" s="107">
        <v>2</v>
      </c>
      <c r="G369" s="23" t="s">
        <v>49</v>
      </c>
      <c r="H369" s="24">
        <v>62142</v>
      </c>
      <c r="I369" s="24"/>
      <c r="J369" s="100">
        <v>124284</v>
      </c>
      <c r="K369" s="23">
        <v>84139110</v>
      </c>
      <c r="L369" s="26">
        <v>7.4999999999999997E-2</v>
      </c>
      <c r="M369" s="21"/>
      <c r="N369" s="27"/>
      <c r="O369" s="21"/>
      <c r="P369" s="28">
        <v>0.1</v>
      </c>
      <c r="Q369" s="21"/>
      <c r="R369" s="26">
        <v>0.28000000000000003</v>
      </c>
      <c r="S369" s="29" t="s">
        <v>66</v>
      </c>
      <c r="T369" s="30">
        <v>9321.2999999999993</v>
      </c>
      <c r="U369" s="30"/>
      <c r="V369" s="30">
        <v>932.13</v>
      </c>
      <c r="W369" s="30">
        <v>37670.4804</v>
      </c>
      <c r="X369" s="30">
        <v>47923.910400000001</v>
      </c>
      <c r="Y369" s="29" t="s">
        <v>441</v>
      </c>
      <c r="Z369" s="29" t="s">
        <v>503</v>
      </c>
      <c r="AA369" s="29" t="s">
        <v>504</v>
      </c>
      <c r="AB369" s="19" t="e">
        <v>#N/A</v>
      </c>
      <c r="AC369" s="29" t="e">
        <v>#N/A</v>
      </c>
      <c r="AD369" s="31" t="e">
        <v>#N/A</v>
      </c>
      <c r="AE369" s="31">
        <v>43593</v>
      </c>
      <c r="AF369" s="19">
        <v>171901244045</v>
      </c>
      <c r="AG369" s="29" t="s">
        <v>500</v>
      </c>
      <c r="AH369" s="31">
        <v>43600</v>
      </c>
      <c r="AI369" s="29" t="s">
        <v>385</v>
      </c>
      <c r="AJ369" s="46"/>
      <c r="AK369" s="30"/>
      <c r="AL369" s="47"/>
      <c r="AM369" s="46"/>
      <c r="AN369" s="29"/>
      <c r="AO369" s="31"/>
      <c r="AP369" s="19">
        <v>2000</v>
      </c>
      <c r="AQ369" s="29" t="s">
        <v>52</v>
      </c>
      <c r="AR369" s="29" t="s">
        <v>504</v>
      </c>
      <c r="AS369" s="29" t="s">
        <v>53</v>
      </c>
      <c r="AT369" s="29" t="s">
        <v>54</v>
      </c>
      <c r="AU369" s="29" t="s">
        <v>501</v>
      </c>
      <c r="AV369" s="99">
        <v>2</v>
      </c>
      <c r="AW369" s="99">
        <v>104194.039999999</v>
      </c>
      <c r="AX369" s="29" t="s">
        <v>387</v>
      </c>
      <c r="AY369" s="29" t="s">
        <v>691</v>
      </c>
      <c r="AZ369" s="21"/>
      <c r="BA369">
        <f t="shared" si="71"/>
        <v>2045</v>
      </c>
      <c r="BB369" s="115" t="s">
        <v>6983</v>
      </c>
      <c r="BC369" s="105">
        <f t="shared" si="62"/>
        <v>52097.019999999502</v>
      </c>
      <c r="BD369" s="116">
        <f t="shared" si="69"/>
        <v>43586</v>
      </c>
      <c r="BE369" s="141" t="s">
        <v>8477</v>
      </c>
      <c r="BF369">
        <f>MATCH(BE369,'Cat-4'!$A:$A,0)</f>
        <v>722</v>
      </c>
      <c r="BG369">
        <f>MATCH(BD369,'Cat-4'!$1:$1,0)</f>
        <v>89</v>
      </c>
      <c r="BH369">
        <f>INDEX('Cat-4'!$1:$1048576,'NSS + ACT'!BF369,'NSS + ACT'!BG369)</f>
        <v>112.7</v>
      </c>
      <c r="BI369">
        <f>MATCH($BI$1,'Cat-4'!$1:$1,0)</f>
        <v>153</v>
      </c>
      <c r="BJ369">
        <f>INDEX('Cat-4'!$1:$1048576,'NSS + ACT'!BF369,'NSS + ACT'!BI369)</f>
        <v>130.80000000000001</v>
      </c>
      <c r="BK369" s="126">
        <f t="shared" si="63"/>
        <v>1.160603371783496</v>
      </c>
      <c r="BL369">
        <f t="shared" si="64"/>
        <v>2054</v>
      </c>
      <c r="BM369" s="126">
        <f t="shared" si="65"/>
        <v>68.466666666666669</v>
      </c>
      <c r="BN369" s="126" t="s">
        <v>8785</v>
      </c>
      <c r="BO369" s="126">
        <f>MATCH(BB369,Sheet3!$D$4:$D$8,0)</f>
        <v>2</v>
      </c>
      <c r="BP369" s="126">
        <f>MATCH(BN369,Sheet3!$E$4:$H$4,0)</f>
        <v>4</v>
      </c>
      <c r="BQ369" s="132">
        <f>INDEX(Sheet3!$D$4:$H$8,'NSS + ACT'!BO369,'NSS + ACT'!BP369)</f>
        <v>0.1</v>
      </c>
      <c r="BR369" s="105">
        <f t="shared" si="66"/>
        <v>120927.95414374331</v>
      </c>
      <c r="BS369" s="162">
        <f t="shared" si="67"/>
        <v>0.1</v>
      </c>
      <c r="BT369" s="105">
        <f t="shared" si="68"/>
        <v>108835.15872936898</v>
      </c>
    </row>
    <row r="370" spans="1:72">
      <c r="A370" s="18">
        <f t="shared" si="72"/>
        <v>367</v>
      </c>
      <c r="B370" s="61">
        <v>292000745466</v>
      </c>
      <c r="C370" s="39">
        <v>43852</v>
      </c>
      <c r="D370" s="22" t="s">
        <v>174</v>
      </c>
      <c r="E370" s="22" t="s">
        <v>1424</v>
      </c>
      <c r="F370" s="110">
        <v>6</v>
      </c>
      <c r="G370" s="23" t="s">
        <v>49</v>
      </c>
      <c r="H370" s="52">
        <v>17288</v>
      </c>
      <c r="I370" s="30"/>
      <c r="J370" s="109">
        <v>103728</v>
      </c>
      <c r="K370" s="23" t="s">
        <v>1410</v>
      </c>
      <c r="L370" s="26">
        <v>7.4999999999999997E-2</v>
      </c>
      <c r="M370" s="40">
        <v>0</v>
      </c>
      <c r="N370" s="62">
        <v>0</v>
      </c>
      <c r="O370" s="52">
        <v>0</v>
      </c>
      <c r="P370" s="26">
        <v>0.1</v>
      </c>
      <c r="Q370" s="52">
        <v>0</v>
      </c>
      <c r="R370" s="63">
        <v>0.18</v>
      </c>
      <c r="S370" s="23" t="s">
        <v>893</v>
      </c>
      <c r="T370" s="52">
        <v>7779.5999999999995</v>
      </c>
      <c r="U370" s="52">
        <v>0</v>
      </c>
      <c r="V370" s="52">
        <v>777.96</v>
      </c>
      <c r="W370" s="52">
        <v>20211.400800000003</v>
      </c>
      <c r="X370" s="52">
        <v>28768.960800000001</v>
      </c>
      <c r="Y370" s="23" t="s">
        <v>1335</v>
      </c>
      <c r="Z370" s="23" t="s">
        <v>1425</v>
      </c>
      <c r="AA370" s="23" t="s">
        <v>1426</v>
      </c>
      <c r="AB370" s="33">
        <v>292000745466</v>
      </c>
      <c r="AC370" s="33" t="s">
        <v>1427</v>
      </c>
      <c r="AD370" s="48">
        <v>43852</v>
      </c>
      <c r="AE370" s="39">
        <v>43847</v>
      </c>
      <c r="AF370" s="53" t="e">
        <v>#N/A</v>
      </c>
      <c r="AG370" s="53" t="e">
        <v>#N/A</v>
      </c>
      <c r="AH370" s="39" t="e">
        <v>#N/A</v>
      </c>
      <c r="AI370" s="23" t="s">
        <v>51</v>
      </c>
      <c r="AJ370" s="54"/>
      <c r="AK370" s="55"/>
      <c r="AL370" s="56"/>
      <c r="AM370" s="57"/>
      <c r="AN370" s="33"/>
      <c r="AO370" s="48"/>
      <c r="AP370" s="23">
        <v>2000</v>
      </c>
      <c r="AQ370" s="23" t="s">
        <v>52</v>
      </c>
      <c r="AR370" s="23" t="s">
        <v>1426</v>
      </c>
      <c r="AS370" s="38" t="s">
        <v>53</v>
      </c>
      <c r="AT370" s="23"/>
      <c r="AU370" s="64" t="s">
        <v>1428</v>
      </c>
      <c r="AV370" s="99">
        <v>6</v>
      </c>
      <c r="AW370" s="102">
        <v>103728</v>
      </c>
      <c r="AX370" s="29" t="s">
        <v>701</v>
      </c>
      <c r="AY370" s="29"/>
      <c r="AZ370" s="25" t="s">
        <v>1350</v>
      </c>
      <c r="BA370">
        <f t="shared" si="71"/>
        <v>1791</v>
      </c>
      <c r="BB370" s="115" t="s">
        <v>6983</v>
      </c>
      <c r="BC370" s="105">
        <f t="shared" si="62"/>
        <v>17288</v>
      </c>
      <c r="BD370" s="116">
        <f t="shared" si="69"/>
        <v>43831</v>
      </c>
      <c r="BE370" s="141" t="s">
        <v>8477</v>
      </c>
      <c r="BF370">
        <f>MATCH(BE370,'Cat-4'!$A:$A,0)</f>
        <v>722</v>
      </c>
      <c r="BG370">
        <f>MATCH(BD370,'Cat-4'!$1:$1,0)</f>
        <v>97</v>
      </c>
      <c r="BH370">
        <f>INDEX('Cat-4'!$1:$1048576,'NSS + ACT'!BF370,'NSS + ACT'!BG370)</f>
        <v>113.2</v>
      </c>
      <c r="BI370">
        <f>MATCH($BI$1,'Cat-4'!$1:$1,0)</f>
        <v>153</v>
      </c>
      <c r="BJ370">
        <f>INDEX('Cat-4'!$1:$1048576,'NSS + ACT'!BF370,'NSS + ACT'!BI370)</f>
        <v>130.80000000000001</v>
      </c>
      <c r="BK370" s="126">
        <f t="shared" si="63"/>
        <v>1.1554770318021201</v>
      </c>
      <c r="BL370">
        <f t="shared" si="64"/>
        <v>1809</v>
      </c>
      <c r="BM370" s="126">
        <f t="shared" si="65"/>
        <v>60.3</v>
      </c>
      <c r="BN370" s="126" t="s">
        <v>8785</v>
      </c>
      <c r="BO370" s="126">
        <f>MATCH(BB370,Sheet3!$D$4:$D$8,0)</f>
        <v>2</v>
      </c>
      <c r="BP370" s="126">
        <f>MATCH(BN370,Sheet3!$E$4:$H$4,0)</f>
        <v>4</v>
      </c>
      <c r="BQ370" s="132">
        <f>INDEX(Sheet3!$D$4:$H$8,'NSS + ACT'!BO370,'NSS + ACT'!BP370)</f>
        <v>0.1</v>
      </c>
      <c r="BR370" s="105">
        <f t="shared" si="66"/>
        <v>119855.32155477031</v>
      </c>
      <c r="BS370" s="162">
        <f t="shared" si="67"/>
        <v>0.1</v>
      </c>
      <c r="BT370" s="105">
        <f t="shared" si="68"/>
        <v>107869.78939929328</v>
      </c>
    </row>
    <row r="371" spans="1:72">
      <c r="A371" s="18">
        <f t="shared" si="72"/>
        <v>368</v>
      </c>
      <c r="B371" s="61">
        <v>172000677273</v>
      </c>
      <c r="C371" s="39">
        <v>43907</v>
      </c>
      <c r="D371" s="22" t="s">
        <v>620</v>
      </c>
      <c r="E371" s="22" t="s">
        <v>734</v>
      </c>
      <c r="F371" s="110">
        <v>20</v>
      </c>
      <c r="G371" s="23" t="s">
        <v>49</v>
      </c>
      <c r="H371" s="52">
        <v>5178.0745000000006</v>
      </c>
      <c r="I371" s="30"/>
      <c r="J371" s="109">
        <v>103561.49</v>
      </c>
      <c r="K371" s="23">
        <v>84749000</v>
      </c>
      <c r="L371" s="26">
        <v>7.4999999999999997E-2</v>
      </c>
      <c r="M371" s="40">
        <v>0</v>
      </c>
      <c r="N371" s="62">
        <v>0</v>
      </c>
      <c r="O371" s="52">
        <v>0</v>
      </c>
      <c r="P371" s="26">
        <v>0.1</v>
      </c>
      <c r="Q371" s="52">
        <v>0</v>
      </c>
      <c r="R371" s="63">
        <v>0.18</v>
      </c>
      <c r="S371" s="23" t="s">
        <v>735</v>
      </c>
      <c r="T371" s="52">
        <v>7767.11175</v>
      </c>
      <c r="U371" s="52">
        <v>0</v>
      </c>
      <c r="V371" s="52">
        <v>776.71117500000003</v>
      </c>
      <c r="W371" s="52">
        <v>20178.9563265</v>
      </c>
      <c r="X371" s="52">
        <v>28722.7792515</v>
      </c>
      <c r="Y371" s="23" t="s">
        <v>697</v>
      </c>
      <c r="Z371" s="23" t="s">
        <v>736</v>
      </c>
      <c r="AA371" s="23" t="s">
        <v>737</v>
      </c>
      <c r="AB371" s="33" t="e">
        <v>#N/A</v>
      </c>
      <c r="AC371" s="33" t="e">
        <v>#N/A</v>
      </c>
      <c r="AD371" s="48" t="e">
        <v>#N/A</v>
      </c>
      <c r="AE371" s="39">
        <v>43885</v>
      </c>
      <c r="AF371" s="53">
        <v>172000677273</v>
      </c>
      <c r="AG371" s="53" t="s">
        <v>738</v>
      </c>
      <c r="AH371" s="39">
        <v>43907</v>
      </c>
      <c r="AI371" s="23" t="s">
        <v>385</v>
      </c>
      <c r="AJ371" s="54"/>
      <c r="AK371" s="55"/>
      <c r="AL371" s="56"/>
      <c r="AM371" s="57"/>
      <c r="AN371" s="33"/>
      <c r="AO371" s="48"/>
      <c r="AP371" s="23">
        <v>2000</v>
      </c>
      <c r="AQ371" s="23" t="s">
        <v>52</v>
      </c>
      <c r="AR371" s="23" t="s">
        <v>737</v>
      </c>
      <c r="AS371" s="38" t="s">
        <v>53</v>
      </c>
      <c r="AT371" s="23"/>
      <c r="AU371" s="64" t="s">
        <v>739</v>
      </c>
      <c r="AV371" s="99">
        <v>20</v>
      </c>
      <c r="AW371" s="102">
        <v>103561.49</v>
      </c>
      <c r="AX371" s="29" t="s">
        <v>701</v>
      </c>
      <c r="AY371" s="29"/>
      <c r="AZ371" s="25" t="s">
        <v>702</v>
      </c>
      <c r="BA371">
        <f t="shared" si="71"/>
        <v>1753</v>
      </c>
      <c r="BB371" s="115" t="s">
        <v>6983</v>
      </c>
      <c r="BC371" s="105">
        <f t="shared" si="62"/>
        <v>5178.0745000000006</v>
      </c>
      <c r="BD371" s="116">
        <f t="shared" si="69"/>
        <v>43862</v>
      </c>
      <c r="BE371" s="141" t="s">
        <v>8477</v>
      </c>
      <c r="BF371">
        <f>MATCH(BE371,'Cat-4'!$A:$A,0)</f>
        <v>722</v>
      </c>
      <c r="BG371">
        <f>MATCH(BD371,'Cat-4'!$1:$1,0)</f>
        <v>98</v>
      </c>
      <c r="BH371">
        <f>INDEX('Cat-4'!$1:$1048576,'NSS + ACT'!BF371,'NSS + ACT'!BG371)</f>
        <v>113.2</v>
      </c>
      <c r="BI371">
        <f>MATCH($BI$1,'Cat-4'!$1:$1,0)</f>
        <v>153</v>
      </c>
      <c r="BJ371">
        <f>INDEX('Cat-4'!$1:$1048576,'NSS + ACT'!BF371,'NSS + ACT'!BI371)</f>
        <v>130.80000000000001</v>
      </c>
      <c r="BK371" s="126">
        <f t="shared" si="63"/>
        <v>1.1554770318021201</v>
      </c>
      <c r="BL371">
        <f t="shared" si="64"/>
        <v>1778</v>
      </c>
      <c r="BM371" s="126">
        <f t="shared" si="65"/>
        <v>59.266666666666666</v>
      </c>
      <c r="BN371" s="126" t="s">
        <v>8785</v>
      </c>
      <c r="BO371" s="126">
        <f>MATCH(BB371,Sheet3!$D$4:$D$8,0)</f>
        <v>2</v>
      </c>
      <c r="BP371" s="126">
        <f>MATCH(BN371,Sheet3!$E$4:$H$4,0)</f>
        <v>4</v>
      </c>
      <c r="BQ371" s="132">
        <f>INDEX(Sheet3!$D$4:$H$8,'NSS + ACT'!BO371,'NSS + ACT'!BP371)</f>
        <v>0.1</v>
      </c>
      <c r="BR371" s="105">
        <f t="shared" si="66"/>
        <v>119662.92307420495</v>
      </c>
      <c r="BS371" s="162">
        <f t="shared" si="67"/>
        <v>0.1</v>
      </c>
      <c r="BT371" s="105">
        <f t="shared" si="68"/>
        <v>107696.63076678447</v>
      </c>
    </row>
    <row r="372" spans="1:72">
      <c r="A372" s="18">
        <f t="shared" si="72"/>
        <v>369</v>
      </c>
      <c r="B372" s="33">
        <v>172103028031</v>
      </c>
      <c r="C372" s="39">
        <v>44513</v>
      </c>
      <c r="D372" s="22" t="s">
        <v>379</v>
      </c>
      <c r="E372" s="22" t="s">
        <v>4788</v>
      </c>
      <c r="F372" s="110">
        <v>8</v>
      </c>
      <c r="G372" s="23" t="s">
        <v>49</v>
      </c>
      <c r="H372" s="58">
        <v>12944.42625</v>
      </c>
      <c r="I372" s="30"/>
      <c r="J372" s="101">
        <v>103555.41</v>
      </c>
      <c r="K372" s="33">
        <v>84779000</v>
      </c>
      <c r="L372" s="26">
        <v>7.4999999999999997E-2</v>
      </c>
      <c r="M372" s="40">
        <v>0</v>
      </c>
      <c r="N372" s="40">
        <v>0</v>
      </c>
      <c r="O372" s="35">
        <v>0</v>
      </c>
      <c r="P372" s="63">
        <v>0.1</v>
      </c>
      <c r="Q372" s="52">
        <v>0</v>
      </c>
      <c r="R372" s="63">
        <v>0.18</v>
      </c>
      <c r="S372" s="23" t="s">
        <v>722</v>
      </c>
      <c r="T372" s="52">
        <v>7766.6557499999999</v>
      </c>
      <c r="U372" s="52">
        <v>0</v>
      </c>
      <c r="V372" s="52">
        <v>776.66557499999999</v>
      </c>
      <c r="W372" s="52">
        <v>20177.771638500002</v>
      </c>
      <c r="X372" s="52">
        <v>28721.092963500003</v>
      </c>
      <c r="Y372" s="23" t="s">
        <v>4766</v>
      </c>
      <c r="Z372" s="23" t="s">
        <v>4789</v>
      </c>
      <c r="AA372" s="23" t="s">
        <v>4790</v>
      </c>
      <c r="AB372" s="33" t="e">
        <v>#N/A</v>
      </c>
      <c r="AC372" s="33" t="e">
        <v>#N/A</v>
      </c>
      <c r="AD372" s="48" t="e">
        <v>#N/A</v>
      </c>
      <c r="AE372" s="39">
        <v>44483</v>
      </c>
      <c r="AF372" s="53">
        <v>172103028031</v>
      </c>
      <c r="AG372" s="53" t="s">
        <v>384</v>
      </c>
      <c r="AH372" s="39">
        <v>44513</v>
      </c>
      <c r="AI372" s="23" t="s">
        <v>385</v>
      </c>
      <c r="AJ372" s="54"/>
      <c r="AK372" s="55"/>
      <c r="AL372" s="56"/>
      <c r="AM372" s="57"/>
      <c r="AN372" s="33"/>
      <c r="AO372" s="48"/>
      <c r="AP372" s="23">
        <v>2000</v>
      </c>
      <c r="AQ372" s="23" t="s">
        <v>52</v>
      </c>
      <c r="AR372" s="23" t="s">
        <v>4790</v>
      </c>
      <c r="AS372" s="38" t="s">
        <v>53</v>
      </c>
      <c r="AT372" s="23" t="s">
        <v>519</v>
      </c>
      <c r="AU372" s="23" t="s">
        <v>730</v>
      </c>
      <c r="AV372" s="99">
        <v>8</v>
      </c>
      <c r="AW372" s="101">
        <v>103555.41</v>
      </c>
      <c r="AX372" s="29" t="s">
        <v>4770</v>
      </c>
      <c r="AY372" s="29"/>
      <c r="AZ372" s="30"/>
      <c r="BA372">
        <f t="shared" si="71"/>
        <v>1155</v>
      </c>
      <c r="BB372" s="115" t="s">
        <v>6983</v>
      </c>
      <c r="BC372" s="105">
        <f t="shared" si="62"/>
        <v>12944.42625</v>
      </c>
      <c r="BD372" s="116">
        <f t="shared" si="69"/>
        <v>44470</v>
      </c>
      <c r="BE372" s="141" t="s">
        <v>8477</v>
      </c>
      <c r="BF372">
        <f>MATCH(BE372,'Cat-4'!$A:$A,0)</f>
        <v>722</v>
      </c>
      <c r="BG372">
        <f>MATCH(BD372,'Cat-4'!$1:$1,0)</f>
        <v>118</v>
      </c>
      <c r="BH372">
        <f>INDEX('Cat-4'!$1:$1048576,'NSS + ACT'!BF372,'NSS + ACT'!BG372)</f>
        <v>120.4</v>
      </c>
      <c r="BI372">
        <f>MATCH($BI$1,'Cat-4'!$1:$1,0)</f>
        <v>153</v>
      </c>
      <c r="BJ372">
        <f>INDEX('Cat-4'!$1:$1048576,'NSS + ACT'!BF372,'NSS + ACT'!BI372)</f>
        <v>130.80000000000001</v>
      </c>
      <c r="BK372" s="126">
        <f t="shared" si="63"/>
        <v>1.0863787375415284</v>
      </c>
      <c r="BL372">
        <f t="shared" si="64"/>
        <v>1170</v>
      </c>
      <c r="BM372" s="126">
        <f t="shared" si="65"/>
        <v>39</v>
      </c>
      <c r="BN372" s="126" t="s">
        <v>8785</v>
      </c>
      <c r="BO372" s="126">
        <f>MATCH(BB372,Sheet3!$D$4:$D$8,0)</f>
        <v>2</v>
      </c>
      <c r="BP372" s="126">
        <f>MATCH(BN372,Sheet3!$E$4:$H$4,0)</f>
        <v>4</v>
      </c>
      <c r="BQ372" s="132">
        <f>INDEX(Sheet3!$D$4:$H$8,'NSS + ACT'!BO372,'NSS + ACT'!BP372)</f>
        <v>0.1</v>
      </c>
      <c r="BR372" s="105">
        <f t="shared" si="66"/>
        <v>112500.39558139537</v>
      </c>
      <c r="BS372" s="162">
        <f t="shared" si="67"/>
        <v>0.1</v>
      </c>
      <c r="BT372" s="105">
        <f t="shared" si="68"/>
        <v>101250.35602325584</v>
      </c>
    </row>
    <row r="373" spans="1:72">
      <c r="A373" s="18">
        <f t="shared" si="72"/>
        <v>370</v>
      </c>
      <c r="B373" s="33"/>
      <c r="C373" s="39"/>
      <c r="D373" s="22" t="s">
        <v>6585</v>
      </c>
      <c r="E373" s="22" t="s">
        <v>6792</v>
      </c>
      <c r="F373" s="113">
        <v>2</v>
      </c>
      <c r="G373" s="23" t="s">
        <v>49</v>
      </c>
      <c r="H373" s="24">
        <v>51603.224999999999</v>
      </c>
      <c r="I373" s="30"/>
      <c r="J373" s="101">
        <v>103206.45</v>
      </c>
      <c r="K373" s="23">
        <v>84833000</v>
      </c>
      <c r="L373" s="26">
        <v>7.4999999999999997E-2</v>
      </c>
      <c r="M373" s="23"/>
      <c r="N373" s="49"/>
      <c r="O373" s="38"/>
      <c r="P373" s="26">
        <v>0.1</v>
      </c>
      <c r="Q373" s="38"/>
      <c r="R373" s="26">
        <v>0.18</v>
      </c>
      <c r="S373" s="23" t="s">
        <v>1694</v>
      </c>
      <c r="T373" s="94">
        <v>7740.4837499999994</v>
      </c>
      <c r="U373" s="94">
        <v>0</v>
      </c>
      <c r="V373" s="94">
        <v>774.04837499999996</v>
      </c>
      <c r="W373" s="94">
        <v>20109.776782499997</v>
      </c>
      <c r="X373" s="52">
        <v>28624.308907499995</v>
      </c>
      <c r="Y373" s="23" t="s">
        <v>6636</v>
      </c>
      <c r="Z373" s="23" t="s">
        <v>6793</v>
      </c>
      <c r="AA373" s="23" t="s">
        <v>6793</v>
      </c>
      <c r="AB373" s="33" t="e">
        <v>#N/A</v>
      </c>
      <c r="AC373" s="23" t="e">
        <v>#N/A</v>
      </c>
      <c r="AD373" s="48" t="e">
        <v>#N/A</v>
      </c>
      <c r="AE373" s="39">
        <v>42992</v>
      </c>
      <c r="AF373" s="33">
        <v>171702522655</v>
      </c>
      <c r="AG373" s="23" t="s">
        <v>6588</v>
      </c>
      <c r="AH373" s="39">
        <v>43032</v>
      </c>
      <c r="AI373" s="23" t="s">
        <v>385</v>
      </c>
      <c r="AJ373" s="65"/>
      <c r="AK373" s="57"/>
      <c r="AL373" s="56"/>
      <c r="AM373" s="52"/>
      <c r="AN373" s="23"/>
      <c r="AO373" s="38"/>
      <c r="AP373" s="23">
        <v>2000</v>
      </c>
      <c r="AQ373" s="23" t="s">
        <v>64</v>
      </c>
      <c r="AR373" s="23" t="s">
        <v>6794</v>
      </c>
      <c r="AS373" s="95" t="s">
        <v>53</v>
      </c>
      <c r="AT373" s="23" t="s">
        <v>522</v>
      </c>
      <c r="AU373" s="23" t="s">
        <v>6590</v>
      </c>
      <c r="AV373" s="99">
        <v>2</v>
      </c>
      <c r="AW373" s="101">
        <v>103206.45</v>
      </c>
      <c r="AX373" s="29" t="s">
        <v>6494</v>
      </c>
      <c r="AY373" s="29"/>
      <c r="AZ373" s="21"/>
      <c r="BA373">
        <f t="shared" si="71"/>
        <v>2646</v>
      </c>
      <c r="BB373" s="115" t="s">
        <v>6983</v>
      </c>
      <c r="BC373" s="105">
        <f t="shared" si="62"/>
        <v>51603.224999999999</v>
      </c>
      <c r="BD373" s="116">
        <f t="shared" si="69"/>
        <v>42979</v>
      </c>
      <c r="BE373" s="141" t="s">
        <v>8477</v>
      </c>
      <c r="BF373">
        <f>MATCH(BE373,'Cat-4'!$A:$A,0)</f>
        <v>722</v>
      </c>
      <c r="BG373">
        <f>MATCH(BD373,'Cat-4'!$1:$1,0)</f>
        <v>69</v>
      </c>
      <c r="BH373">
        <f>INDEX('Cat-4'!$1:$1048576,'NSS + ACT'!BF373,'NSS + ACT'!BG373)</f>
        <v>108.5</v>
      </c>
      <c r="BI373">
        <f>MATCH($BI$1,'Cat-4'!$1:$1,0)</f>
        <v>153</v>
      </c>
      <c r="BJ373">
        <f>INDEX('Cat-4'!$1:$1048576,'NSS + ACT'!BF373,'NSS + ACT'!BI373)</f>
        <v>130.80000000000001</v>
      </c>
      <c r="BK373" s="126">
        <f t="shared" si="63"/>
        <v>1.2055299539170508</v>
      </c>
      <c r="BL373">
        <f t="shared" si="64"/>
        <v>2661</v>
      </c>
      <c r="BM373" s="126">
        <f t="shared" si="65"/>
        <v>88.7</v>
      </c>
      <c r="BN373" s="126" t="s">
        <v>8785</v>
      </c>
      <c r="BO373" s="126">
        <f>MATCH(BB373,Sheet3!$D$4:$D$8,0)</f>
        <v>2</v>
      </c>
      <c r="BP373" s="126">
        <f>MATCH(BN373,Sheet3!$E$4:$H$4,0)</f>
        <v>4</v>
      </c>
      <c r="BQ373" s="132">
        <f>INDEX(Sheet3!$D$4:$H$8,'NSS + ACT'!BO373,'NSS + ACT'!BP373)</f>
        <v>0.1</v>
      </c>
      <c r="BR373" s="105">
        <f t="shared" si="66"/>
        <v>124418.4669124424</v>
      </c>
      <c r="BS373" s="162">
        <f t="shared" si="67"/>
        <v>0.1</v>
      </c>
      <c r="BT373" s="105">
        <f t="shared" si="68"/>
        <v>111976.62022119816</v>
      </c>
    </row>
    <row r="374" spans="1:72">
      <c r="A374" s="18">
        <f t="shared" si="72"/>
        <v>371</v>
      </c>
      <c r="B374" s="61">
        <v>291806639191</v>
      </c>
      <c r="C374" s="39">
        <v>43318</v>
      </c>
      <c r="D374" s="22" t="s">
        <v>4019</v>
      </c>
      <c r="E374" s="22" t="s">
        <v>4020</v>
      </c>
      <c r="F374" s="107">
        <v>1180</v>
      </c>
      <c r="G374" s="23" t="s">
        <v>49</v>
      </c>
      <c r="H374" s="52">
        <v>86.871067796610177</v>
      </c>
      <c r="I374" s="30"/>
      <c r="J374" s="109">
        <v>102507.86</v>
      </c>
      <c r="K374" s="23" t="s">
        <v>4021</v>
      </c>
      <c r="L374" s="26">
        <v>0.1</v>
      </c>
      <c r="M374" s="40">
        <v>0</v>
      </c>
      <c r="N374" s="40">
        <v>0</v>
      </c>
      <c r="O374" s="52">
        <v>0</v>
      </c>
      <c r="P374" s="26">
        <v>0.1</v>
      </c>
      <c r="Q374" s="52">
        <v>0</v>
      </c>
      <c r="R374" s="63">
        <v>0.18</v>
      </c>
      <c r="S374" s="23" t="s">
        <v>4022</v>
      </c>
      <c r="T374" s="52">
        <v>10250.786</v>
      </c>
      <c r="U374" s="52">
        <v>0</v>
      </c>
      <c r="V374" s="52">
        <v>1025.0786000000001</v>
      </c>
      <c r="W374" s="52">
        <v>20481.070427999999</v>
      </c>
      <c r="X374" s="68">
        <v>31756.935028</v>
      </c>
      <c r="Y374" s="23" t="s">
        <v>3855</v>
      </c>
      <c r="Z374" s="23" t="s">
        <v>4023</v>
      </c>
      <c r="AA374" s="23" t="s">
        <v>4024</v>
      </c>
      <c r="AB374" s="33">
        <v>291806639191</v>
      </c>
      <c r="AC374" s="33" t="s">
        <v>4025</v>
      </c>
      <c r="AD374" s="39">
        <v>43318</v>
      </c>
      <c r="AE374" s="39">
        <v>43313</v>
      </c>
      <c r="AF374" s="53" t="e">
        <v>#N/A</v>
      </c>
      <c r="AG374" s="53" t="e">
        <v>#N/A</v>
      </c>
      <c r="AH374" s="39" t="e">
        <v>#N/A</v>
      </c>
      <c r="AI374" s="23" t="s">
        <v>51</v>
      </c>
      <c r="AJ374" s="59"/>
      <c r="AK374" s="59"/>
      <c r="AL374" s="48"/>
      <c r="AM374" s="60"/>
      <c r="AN374" s="33"/>
      <c r="AO374" s="48"/>
      <c r="AP374" s="23">
        <v>2000</v>
      </c>
      <c r="AQ374" s="23" t="s">
        <v>52</v>
      </c>
      <c r="AR374" s="23" t="s">
        <v>4024</v>
      </c>
      <c r="AS374" s="38" t="s">
        <v>53</v>
      </c>
      <c r="AT374" s="23"/>
      <c r="AU374" s="64" t="s">
        <v>4026</v>
      </c>
      <c r="AV374" s="99">
        <v>1180</v>
      </c>
      <c r="AW374" s="102">
        <v>102507.86</v>
      </c>
      <c r="AX374" s="29" t="s">
        <v>701</v>
      </c>
      <c r="AY374" s="29"/>
      <c r="AZ374" s="25"/>
      <c r="BA374">
        <f t="shared" si="71"/>
        <v>2325</v>
      </c>
      <c r="BB374" s="115" t="s">
        <v>6983</v>
      </c>
      <c r="BC374" s="105">
        <f t="shared" si="62"/>
        <v>86.871067796610177</v>
      </c>
      <c r="BD374" s="116">
        <f t="shared" si="69"/>
        <v>43313</v>
      </c>
      <c r="BE374" s="141" t="s">
        <v>8477</v>
      </c>
      <c r="BF374">
        <f>MATCH(BE374,'Cat-4'!$A:$A,0)</f>
        <v>722</v>
      </c>
      <c r="BG374">
        <f>MATCH(BD374,'Cat-4'!$1:$1,0)</f>
        <v>80</v>
      </c>
      <c r="BH374">
        <f>INDEX('Cat-4'!$1:$1048576,'NSS + ACT'!BF374,'NSS + ACT'!BG374)</f>
        <v>111.2</v>
      </c>
      <c r="BI374">
        <f>MATCH($BI$1,'Cat-4'!$1:$1,0)</f>
        <v>153</v>
      </c>
      <c r="BJ374">
        <f>INDEX('Cat-4'!$1:$1048576,'NSS + ACT'!BF374,'NSS + ACT'!BI374)</f>
        <v>130.80000000000001</v>
      </c>
      <c r="BK374" s="126">
        <f t="shared" si="63"/>
        <v>1.1762589928057554</v>
      </c>
      <c r="BL374">
        <f t="shared" si="64"/>
        <v>2327</v>
      </c>
      <c r="BM374" s="126">
        <f t="shared" si="65"/>
        <v>77.566666666666663</v>
      </c>
      <c r="BN374" s="126" t="s">
        <v>8785</v>
      </c>
      <c r="BO374" s="126">
        <f>MATCH(BB374,Sheet3!$D$4:$D$8,0)</f>
        <v>2</v>
      </c>
      <c r="BP374" s="126">
        <f>MATCH(BN374,Sheet3!$E$4:$H$4,0)</f>
        <v>4</v>
      </c>
      <c r="BQ374" s="132">
        <f>INDEX(Sheet3!$D$4:$H$8,'NSS + ACT'!BO374,'NSS + ACT'!BP374)</f>
        <v>0.1</v>
      </c>
      <c r="BR374" s="105">
        <f t="shared" si="66"/>
        <v>120575.79215827338</v>
      </c>
      <c r="BS374" s="162">
        <f t="shared" si="67"/>
        <v>0.1</v>
      </c>
      <c r="BT374" s="105">
        <f t="shared" si="68"/>
        <v>108518.21294244604</v>
      </c>
    </row>
    <row r="375" spans="1:72">
      <c r="A375" s="18">
        <f t="shared" si="72"/>
        <v>372</v>
      </c>
      <c r="B375" s="61">
        <v>171800967741</v>
      </c>
      <c r="C375" s="39">
        <v>43206</v>
      </c>
      <c r="D375" s="22" t="s">
        <v>462</v>
      </c>
      <c r="E375" s="22" t="s">
        <v>3799</v>
      </c>
      <c r="F375" s="110">
        <v>2</v>
      </c>
      <c r="G375" s="23" t="s">
        <v>49</v>
      </c>
      <c r="H375" s="52">
        <v>51117.199999999502</v>
      </c>
      <c r="I375" s="30"/>
      <c r="J375" s="109">
        <v>102234.399999999</v>
      </c>
      <c r="K375" s="23">
        <v>85444299</v>
      </c>
      <c r="L375" s="26">
        <v>0.1</v>
      </c>
      <c r="M375" s="40" t="s">
        <v>2868</v>
      </c>
      <c r="N375" s="62">
        <v>0</v>
      </c>
      <c r="O375" s="52">
        <v>0</v>
      </c>
      <c r="P375" s="26">
        <v>0.1</v>
      </c>
      <c r="Q375" s="52">
        <v>0</v>
      </c>
      <c r="R375" s="63">
        <v>0.18</v>
      </c>
      <c r="S375" s="23" t="s">
        <v>966</v>
      </c>
      <c r="T375" s="52">
        <v>10223.4399999999</v>
      </c>
      <c r="U375" s="52">
        <v>0</v>
      </c>
      <c r="V375" s="52">
        <v>1022.34399999999</v>
      </c>
      <c r="W375" s="52">
        <v>20426.433119999801</v>
      </c>
      <c r="X375" s="52">
        <v>31672.217119999692</v>
      </c>
      <c r="Y375" s="23" t="s">
        <v>3695</v>
      </c>
      <c r="Z375" s="23" t="s">
        <v>3800</v>
      </c>
      <c r="AA375" s="23" t="s">
        <v>3801</v>
      </c>
      <c r="AB375" s="33" t="e">
        <v>#N/A</v>
      </c>
      <c r="AC375" s="33" t="e">
        <v>#N/A</v>
      </c>
      <c r="AD375" s="39" t="e">
        <v>#N/A</v>
      </c>
      <c r="AE375" s="39">
        <v>43178</v>
      </c>
      <c r="AF375" s="53">
        <v>171800967741</v>
      </c>
      <c r="AG375" s="53" t="s">
        <v>465</v>
      </c>
      <c r="AH375" s="39">
        <v>43206</v>
      </c>
      <c r="AI375" s="23" t="s">
        <v>385</v>
      </c>
      <c r="AJ375" s="59"/>
      <c r="AK375" s="59"/>
      <c r="AL375" s="48"/>
      <c r="AM375" s="60"/>
      <c r="AN375" s="33"/>
      <c r="AO375" s="48"/>
      <c r="AP375" s="23">
        <v>2000</v>
      </c>
      <c r="AQ375" s="23" t="s">
        <v>52</v>
      </c>
      <c r="AR375" s="23" t="s">
        <v>3801</v>
      </c>
      <c r="AS375" s="38" t="s">
        <v>53</v>
      </c>
      <c r="AT375" s="23" t="s">
        <v>519</v>
      </c>
      <c r="AU375" s="64">
        <v>1007534470</v>
      </c>
      <c r="AV375" s="99">
        <v>2</v>
      </c>
      <c r="AW375" s="102">
        <v>102234.399999999</v>
      </c>
      <c r="AX375" s="29" t="s">
        <v>701</v>
      </c>
      <c r="AY375" s="29"/>
      <c r="AZ375" s="25"/>
      <c r="BA375">
        <f t="shared" si="71"/>
        <v>2460</v>
      </c>
      <c r="BB375" s="115" t="s">
        <v>6987</v>
      </c>
      <c r="BC375" s="105">
        <f t="shared" si="62"/>
        <v>51117.199999999502</v>
      </c>
      <c r="BD375" s="116">
        <f t="shared" si="69"/>
        <v>43160</v>
      </c>
      <c r="BE375" s="141" t="s">
        <v>8366</v>
      </c>
      <c r="BF375">
        <f>MATCH(BE375,'Cat-4'!$A:$A,0)</f>
        <v>666</v>
      </c>
      <c r="BG375">
        <f>MATCH(BD375,'Cat-4'!$1:$1,0)</f>
        <v>75</v>
      </c>
      <c r="BH375">
        <f>INDEX('Cat-4'!$1:$1048576,'NSS + ACT'!BF375,'NSS + ACT'!BG375)</f>
        <v>110.1</v>
      </c>
      <c r="BI375">
        <f>MATCH($BI$1,'Cat-4'!$1:$1,0)</f>
        <v>153</v>
      </c>
      <c r="BJ375">
        <f>INDEX('Cat-4'!$1:$1048576,'NSS + ACT'!BF375,'NSS + ACT'!BI375)</f>
        <v>133.4</v>
      </c>
      <c r="BK375" s="126">
        <f t="shared" si="63"/>
        <v>1.2116257947320619</v>
      </c>
      <c r="BL375">
        <f t="shared" si="64"/>
        <v>2480</v>
      </c>
      <c r="BM375" s="126">
        <f t="shared" si="65"/>
        <v>82.666666666666671</v>
      </c>
      <c r="BN375" s="126" t="s">
        <v>8785</v>
      </c>
      <c r="BO375" s="126">
        <f>MATCH(BB375,Sheet3!$D$4:$D$8,0)</f>
        <v>4</v>
      </c>
      <c r="BP375" s="126">
        <f>MATCH(BN375,Sheet3!$E$4:$H$4,0)</f>
        <v>4</v>
      </c>
      <c r="BQ375" s="132">
        <f>INDEX(Sheet3!$D$4:$H$8,'NSS + ACT'!BO375,'NSS + ACT'!BP375)</f>
        <v>0.2</v>
      </c>
      <c r="BR375" s="105">
        <f t="shared" si="66"/>
        <v>123869.8361489543</v>
      </c>
      <c r="BS375" s="162">
        <f t="shared" si="67"/>
        <v>0.2</v>
      </c>
      <c r="BT375" s="105">
        <f t="shared" si="68"/>
        <v>99095.868919163448</v>
      </c>
    </row>
    <row r="376" spans="1:72">
      <c r="A376" s="18">
        <f t="shared" si="72"/>
        <v>373</v>
      </c>
      <c r="B376" s="61">
        <v>171801881672</v>
      </c>
      <c r="C376" s="39">
        <v>43312</v>
      </c>
      <c r="D376" s="22" t="s">
        <v>102</v>
      </c>
      <c r="E376" s="22" t="s">
        <v>1008</v>
      </c>
      <c r="F376" s="110">
        <v>1</v>
      </c>
      <c r="G376" s="23" t="s">
        <v>49</v>
      </c>
      <c r="H376" s="52">
        <v>102054.399999999</v>
      </c>
      <c r="I376" s="30"/>
      <c r="J376" s="109">
        <v>102054.399999999</v>
      </c>
      <c r="K376" s="23">
        <v>85015210</v>
      </c>
      <c r="L376" s="26">
        <v>0.1</v>
      </c>
      <c r="M376" s="40" t="s">
        <v>992</v>
      </c>
      <c r="N376" s="62">
        <v>0</v>
      </c>
      <c r="O376" s="52">
        <v>0</v>
      </c>
      <c r="P376" s="26">
        <v>0.1</v>
      </c>
      <c r="Q376" s="52">
        <v>0</v>
      </c>
      <c r="R376" s="63">
        <v>0.18</v>
      </c>
      <c r="S376" s="23" t="s">
        <v>993</v>
      </c>
      <c r="T376" s="52">
        <v>10205.4399999999</v>
      </c>
      <c r="U376" s="52">
        <v>0</v>
      </c>
      <c r="V376" s="52">
        <v>1020.5439999999901</v>
      </c>
      <c r="W376" s="52">
        <v>20390.469119999801</v>
      </c>
      <c r="X376" s="52">
        <v>31616.453119999693</v>
      </c>
      <c r="Y376" s="23" t="s">
        <v>850</v>
      </c>
      <c r="Z376" s="23" t="s">
        <v>1009</v>
      </c>
      <c r="AA376" s="23" t="s">
        <v>1010</v>
      </c>
      <c r="AB376" s="33" t="e">
        <v>#N/A</v>
      </c>
      <c r="AC376" s="33" t="e">
        <v>#N/A</v>
      </c>
      <c r="AD376" s="48" t="e">
        <v>#N/A</v>
      </c>
      <c r="AE376" s="39">
        <v>43292</v>
      </c>
      <c r="AF376" s="53">
        <v>171801881672</v>
      </c>
      <c r="AG376" s="53" t="s">
        <v>996</v>
      </c>
      <c r="AH376" s="39">
        <v>43312</v>
      </c>
      <c r="AI376" s="23" t="s">
        <v>385</v>
      </c>
      <c r="AJ376" s="54"/>
      <c r="AK376" s="55"/>
      <c r="AL376" s="56"/>
      <c r="AM376" s="57"/>
      <c r="AN376" s="33"/>
      <c r="AO376" s="48"/>
      <c r="AP376" s="23">
        <v>2000</v>
      </c>
      <c r="AQ376" s="23" t="s">
        <v>52</v>
      </c>
      <c r="AR376" s="23" t="s">
        <v>1010</v>
      </c>
      <c r="AS376" s="38" t="s">
        <v>53</v>
      </c>
      <c r="AT376" s="23"/>
      <c r="AU376" s="64">
        <v>2305020206</v>
      </c>
      <c r="AV376" s="99">
        <v>1</v>
      </c>
      <c r="AW376" s="102">
        <v>102054.399999999</v>
      </c>
      <c r="AX376" s="29" t="s">
        <v>701</v>
      </c>
      <c r="AY376" s="29"/>
      <c r="AZ376" s="25" t="s">
        <v>997</v>
      </c>
      <c r="BA376">
        <f t="shared" si="71"/>
        <v>2346</v>
      </c>
      <c r="BB376" s="115" t="s">
        <v>6983</v>
      </c>
      <c r="BC376" s="105">
        <f t="shared" si="62"/>
        <v>102054.399999999</v>
      </c>
      <c r="BD376" s="116">
        <f t="shared" si="69"/>
        <v>43282</v>
      </c>
      <c r="BE376" s="141" t="s">
        <v>8477</v>
      </c>
      <c r="BF376">
        <f>MATCH(BE376,'Cat-4'!$A:$A,0)</f>
        <v>722</v>
      </c>
      <c r="BG376">
        <f>MATCH(BD376,'Cat-4'!$1:$1,0)</f>
        <v>79</v>
      </c>
      <c r="BH376">
        <f>INDEX('Cat-4'!$1:$1048576,'NSS + ACT'!BF376,'NSS + ACT'!BG376)</f>
        <v>110.9</v>
      </c>
      <c r="BI376">
        <f>MATCH($BI$1,'Cat-4'!$1:$1,0)</f>
        <v>153</v>
      </c>
      <c r="BJ376">
        <f>INDEX('Cat-4'!$1:$1048576,'NSS + ACT'!BF376,'NSS + ACT'!BI376)</f>
        <v>130.80000000000001</v>
      </c>
      <c r="BK376" s="126">
        <f t="shared" si="63"/>
        <v>1.1794409377817854</v>
      </c>
      <c r="BL376">
        <f t="shared" si="64"/>
        <v>2358</v>
      </c>
      <c r="BM376" s="126">
        <f t="shared" si="65"/>
        <v>78.599999999999994</v>
      </c>
      <c r="BN376" s="126" t="s">
        <v>8785</v>
      </c>
      <c r="BO376" s="126">
        <f>MATCH(BB376,Sheet3!$D$4:$D$8,0)</f>
        <v>2</v>
      </c>
      <c r="BP376" s="126">
        <f>MATCH(BN376,Sheet3!$E$4:$H$4,0)</f>
        <v>4</v>
      </c>
      <c r="BQ376" s="132">
        <f>INDEX(Sheet3!$D$4:$H$8,'NSS + ACT'!BO376,'NSS + ACT'!BP376)</f>
        <v>0.1</v>
      </c>
      <c r="BR376" s="105">
        <f t="shared" si="66"/>
        <v>120367.13724075626</v>
      </c>
      <c r="BS376" s="162">
        <f t="shared" si="67"/>
        <v>0.1</v>
      </c>
      <c r="BT376" s="105">
        <f t="shared" si="68"/>
        <v>108330.42351668063</v>
      </c>
    </row>
    <row r="377" spans="1:72">
      <c r="A377" s="18">
        <f t="shared" si="72"/>
        <v>374</v>
      </c>
      <c r="B377" s="61">
        <v>171801082633</v>
      </c>
      <c r="C377" s="39">
        <v>43217</v>
      </c>
      <c r="D377" s="22" t="s">
        <v>636</v>
      </c>
      <c r="E377" s="22" t="s">
        <v>1213</v>
      </c>
      <c r="F377" s="110">
        <v>1</v>
      </c>
      <c r="G377" s="23" t="s">
        <v>119</v>
      </c>
      <c r="H377" s="52">
        <v>102043.92</v>
      </c>
      <c r="I377" s="30"/>
      <c r="J377" s="109">
        <v>102043.92</v>
      </c>
      <c r="K377" s="23">
        <v>85049090</v>
      </c>
      <c r="L377" s="26">
        <v>0.15</v>
      </c>
      <c r="M377" s="40">
        <v>0</v>
      </c>
      <c r="N377" s="62">
        <v>0</v>
      </c>
      <c r="O377" s="52">
        <v>0</v>
      </c>
      <c r="P377" s="26">
        <v>0.1</v>
      </c>
      <c r="Q377" s="52">
        <v>0</v>
      </c>
      <c r="R377" s="63">
        <v>0.18</v>
      </c>
      <c r="S377" s="23" t="s">
        <v>969</v>
      </c>
      <c r="T377" s="52">
        <v>15306.588</v>
      </c>
      <c r="U377" s="52">
        <v>0</v>
      </c>
      <c r="V377" s="52">
        <v>1530.6588000000002</v>
      </c>
      <c r="W377" s="52">
        <v>21398.610024000001</v>
      </c>
      <c r="X377" s="52">
        <v>38235.856824000002</v>
      </c>
      <c r="Y377" s="23" t="s">
        <v>1160</v>
      </c>
      <c r="Z377" s="23" t="s">
        <v>1214</v>
      </c>
      <c r="AA377" s="23" t="s">
        <v>1215</v>
      </c>
      <c r="AB377" s="33" t="e">
        <v>#N/A</v>
      </c>
      <c r="AC377" s="33" t="e">
        <v>#N/A</v>
      </c>
      <c r="AD377" s="48" t="e">
        <v>#N/A</v>
      </c>
      <c r="AE377" s="39" t="e">
        <v>#N/A</v>
      </c>
      <c r="AF377" s="53">
        <v>171801082633</v>
      </c>
      <c r="AG377" s="53" t="s">
        <v>990</v>
      </c>
      <c r="AH377" s="39">
        <v>43217</v>
      </c>
      <c r="AI377" s="23" t="s">
        <v>385</v>
      </c>
      <c r="AJ377" s="54"/>
      <c r="AK377" s="55"/>
      <c r="AL377" s="56"/>
      <c r="AM377" s="57"/>
      <c r="AN377" s="33"/>
      <c r="AO377" s="48"/>
      <c r="AP377" s="23">
        <v>2000</v>
      </c>
      <c r="AQ377" s="23" t="s">
        <v>64</v>
      </c>
      <c r="AR377" s="23" t="s">
        <v>1215</v>
      </c>
      <c r="AS377" s="38" t="s">
        <v>53</v>
      </c>
      <c r="AT377" s="23" t="s">
        <v>522</v>
      </c>
      <c r="AU377" s="64">
        <v>7068019</v>
      </c>
      <c r="AV377" s="99">
        <v>1</v>
      </c>
      <c r="AW377" s="102">
        <v>102043.92</v>
      </c>
      <c r="AX377" s="29" t="s">
        <v>701</v>
      </c>
      <c r="AY377" s="29"/>
      <c r="AZ377" s="25" t="s">
        <v>1179</v>
      </c>
      <c r="BB377" s="115" t="s">
        <v>6987</v>
      </c>
      <c r="BC377" s="105">
        <f t="shared" si="62"/>
        <v>102043.92</v>
      </c>
      <c r="BD377" s="116">
        <v>43709</v>
      </c>
      <c r="BE377" s="141" t="s">
        <v>8366</v>
      </c>
      <c r="BF377">
        <f>MATCH(BE377,'Cat-4'!$A:$A,0)</f>
        <v>666</v>
      </c>
      <c r="BG377">
        <f>MATCH(BD377,'Cat-4'!$1:$1,0)</f>
        <v>93</v>
      </c>
      <c r="BH377">
        <f>INDEX('Cat-4'!$1:$1048576,'NSS + ACT'!BF377,'NSS + ACT'!BG377)</f>
        <v>110.5</v>
      </c>
      <c r="BI377">
        <f>MATCH($BI$1,'Cat-4'!$1:$1,0)</f>
        <v>153</v>
      </c>
      <c r="BJ377">
        <f>INDEX('Cat-4'!$1:$1048576,'NSS + ACT'!BF377,'NSS + ACT'!BI377)</f>
        <v>133.4</v>
      </c>
      <c r="BK377" s="126">
        <f t="shared" si="63"/>
        <v>1.207239819004525</v>
      </c>
      <c r="BL377">
        <f t="shared" si="64"/>
        <v>1931</v>
      </c>
      <c r="BM377" s="126">
        <f t="shared" si="65"/>
        <v>64.36666666666666</v>
      </c>
      <c r="BN377" s="126" t="s">
        <v>8785</v>
      </c>
      <c r="BO377" s="126">
        <f>MATCH(BB377,Sheet3!$D$4:$D$8,0)</f>
        <v>4</v>
      </c>
      <c r="BP377" s="126">
        <f>MATCH(BN377,Sheet3!$E$4:$H$4,0)</f>
        <v>4</v>
      </c>
      <c r="BQ377" s="132">
        <f>INDEX(Sheet3!$D$4:$H$8,'NSS + ACT'!BO377,'NSS + ACT'!BP377)</f>
        <v>0.2</v>
      </c>
      <c r="BR377" s="105">
        <f t="shared" si="66"/>
        <v>123191.48351131222</v>
      </c>
      <c r="BS377" s="162">
        <f t="shared" si="67"/>
        <v>0.2</v>
      </c>
      <c r="BT377" s="105">
        <f t="shared" si="68"/>
        <v>98553.186809049788</v>
      </c>
    </row>
    <row r="378" spans="1:72">
      <c r="A378" s="18">
        <f t="shared" si="72"/>
        <v>375</v>
      </c>
      <c r="B378" s="33">
        <v>291700024313</v>
      </c>
      <c r="C378" s="39">
        <v>42759</v>
      </c>
      <c r="D378" s="22" t="s">
        <v>101</v>
      </c>
      <c r="E378" s="22" t="s">
        <v>5902</v>
      </c>
      <c r="F378" s="110">
        <v>3</v>
      </c>
      <c r="G378" s="23" t="s">
        <v>119</v>
      </c>
      <c r="H378" s="52">
        <v>33895.51</v>
      </c>
      <c r="I378" s="30"/>
      <c r="J378" s="109">
        <v>101686.53</v>
      </c>
      <c r="K378" s="36">
        <v>85030090</v>
      </c>
      <c r="L378" s="26">
        <v>7.4999999999999997E-2</v>
      </c>
      <c r="M378" s="26"/>
      <c r="N378" s="26">
        <v>0</v>
      </c>
      <c r="O378" s="60"/>
      <c r="P378" s="26">
        <v>0.1</v>
      </c>
      <c r="Q378" s="84"/>
      <c r="R378" s="26">
        <v>0.18</v>
      </c>
      <c r="S378" s="23" t="s">
        <v>1170</v>
      </c>
      <c r="T378" s="52">
        <v>7626.4897499999997</v>
      </c>
      <c r="U378" s="52">
        <v>0</v>
      </c>
      <c r="V378" s="52">
        <v>762.64897500000006</v>
      </c>
      <c r="W378" s="52">
        <v>19813.620370499997</v>
      </c>
      <c r="X378" s="52">
        <v>28202.759095499998</v>
      </c>
      <c r="Y378" s="23" t="s">
        <v>5800</v>
      </c>
      <c r="Z378" s="23" t="s">
        <v>5903</v>
      </c>
      <c r="AA378" s="23" t="s">
        <v>5904</v>
      </c>
      <c r="AB378" s="33">
        <v>291700024313</v>
      </c>
      <c r="AC378" s="33" t="s">
        <v>5901</v>
      </c>
      <c r="AD378" s="48">
        <v>42759</v>
      </c>
      <c r="AE378" s="39">
        <v>42719</v>
      </c>
      <c r="AF378" s="53" t="e">
        <v>#N/A</v>
      </c>
      <c r="AG378" s="53" t="e">
        <v>#N/A</v>
      </c>
      <c r="AH378" s="39" t="e">
        <v>#N/A</v>
      </c>
      <c r="AI378" s="23" t="s">
        <v>51</v>
      </c>
      <c r="AJ378" s="54"/>
      <c r="AK378" s="55"/>
      <c r="AL378" s="56"/>
      <c r="AM378" s="57"/>
      <c r="AN378" s="33"/>
      <c r="AO378" s="48"/>
      <c r="AP378" s="23">
        <v>2000</v>
      </c>
      <c r="AQ378" s="23" t="s">
        <v>52</v>
      </c>
      <c r="AR378" s="23" t="s">
        <v>5904</v>
      </c>
      <c r="AS378" s="38" t="s">
        <v>53</v>
      </c>
      <c r="AT378" s="23"/>
      <c r="AU378" s="23" t="s">
        <v>230</v>
      </c>
      <c r="AV378" s="99">
        <v>3</v>
      </c>
      <c r="AW378" s="101">
        <v>101686.539999999</v>
      </c>
      <c r="AX378" s="29" t="s">
        <v>5711</v>
      </c>
      <c r="AY378" s="29"/>
      <c r="AZ378" s="21"/>
      <c r="BA378">
        <f>$BA$2-AE378</f>
        <v>2919</v>
      </c>
      <c r="BB378" s="115" t="s">
        <v>6983</v>
      </c>
      <c r="BC378" s="105">
        <f t="shared" si="62"/>
        <v>33895.513333333001</v>
      </c>
      <c r="BD378" s="116">
        <f t="shared" si="69"/>
        <v>42705</v>
      </c>
      <c r="BE378" s="141" t="s">
        <v>8477</v>
      </c>
      <c r="BF378">
        <f>MATCH(BE378,'Cat-4'!$A:$A,0)</f>
        <v>722</v>
      </c>
      <c r="BG378">
        <f>MATCH(BD378,'Cat-4'!$1:$1,0)</f>
        <v>60</v>
      </c>
      <c r="BH378">
        <f>INDEX('Cat-4'!$1:$1048576,'NSS + ACT'!BF378,'NSS + ACT'!BG378)</f>
        <v>108.3</v>
      </c>
      <c r="BI378">
        <f>MATCH($BI$1,'Cat-4'!$1:$1,0)</f>
        <v>153</v>
      </c>
      <c r="BJ378">
        <f>INDEX('Cat-4'!$1:$1048576,'NSS + ACT'!BF378,'NSS + ACT'!BI378)</f>
        <v>130.80000000000001</v>
      </c>
      <c r="BK378" s="126">
        <f t="shared" si="63"/>
        <v>1.2077562326869808</v>
      </c>
      <c r="BL378">
        <f t="shared" si="64"/>
        <v>2935</v>
      </c>
      <c r="BM378" s="126">
        <f t="shared" si="65"/>
        <v>97.833333333333329</v>
      </c>
      <c r="BN378" s="126" t="s">
        <v>8785</v>
      </c>
      <c r="BO378" s="126">
        <f>MATCH(BB378,Sheet3!$D$4:$D$8,0)</f>
        <v>2</v>
      </c>
      <c r="BP378" s="126">
        <f>MATCH(BN378,Sheet3!$E$4:$H$4,0)</f>
        <v>4</v>
      </c>
      <c r="BQ378" s="132">
        <f>INDEX(Sheet3!$D$4:$H$8,'NSS + ACT'!BO378,'NSS + ACT'!BP378)</f>
        <v>0.1</v>
      </c>
      <c r="BR378" s="105">
        <f t="shared" si="66"/>
        <v>122812.55246537278</v>
      </c>
      <c r="BS378" s="162">
        <f t="shared" si="67"/>
        <v>0.1</v>
      </c>
      <c r="BT378" s="105">
        <f t="shared" si="68"/>
        <v>110531.29721883551</v>
      </c>
    </row>
    <row r="379" spans="1:72">
      <c r="A379" s="18">
        <f t="shared" si="72"/>
        <v>376</v>
      </c>
      <c r="B379" s="61">
        <v>171801082633</v>
      </c>
      <c r="C379" s="39">
        <v>43217</v>
      </c>
      <c r="D379" s="22" t="s">
        <v>636</v>
      </c>
      <c r="E379" s="22" t="s">
        <v>1231</v>
      </c>
      <c r="F379" s="110">
        <v>3</v>
      </c>
      <c r="G379" s="23" t="s">
        <v>119</v>
      </c>
      <c r="H379" s="52">
        <v>33702.58</v>
      </c>
      <c r="I379" s="30"/>
      <c r="J379" s="109">
        <v>101107.74</v>
      </c>
      <c r="K379" s="23">
        <v>85049090</v>
      </c>
      <c r="L379" s="26">
        <v>0.15</v>
      </c>
      <c r="M379" s="40">
        <v>0</v>
      </c>
      <c r="N379" s="62">
        <v>0</v>
      </c>
      <c r="O379" s="52">
        <v>0</v>
      </c>
      <c r="P379" s="26">
        <v>0.1</v>
      </c>
      <c r="Q379" s="52">
        <v>0</v>
      </c>
      <c r="R379" s="63">
        <v>0.18</v>
      </c>
      <c r="S379" s="23" t="s">
        <v>969</v>
      </c>
      <c r="T379" s="52">
        <v>15166.161</v>
      </c>
      <c r="U379" s="52">
        <v>0</v>
      </c>
      <c r="V379" s="52">
        <v>1516.6161000000002</v>
      </c>
      <c r="W379" s="52">
        <v>21202.293078000002</v>
      </c>
      <c r="X379" s="52">
        <v>37885.070178000002</v>
      </c>
      <c r="Y379" s="23" t="s">
        <v>1160</v>
      </c>
      <c r="Z379" s="23" t="s">
        <v>1232</v>
      </c>
      <c r="AA379" s="23" t="s">
        <v>1233</v>
      </c>
      <c r="AB379" s="33" t="e">
        <v>#N/A</v>
      </c>
      <c r="AC379" s="33" t="e">
        <v>#N/A</v>
      </c>
      <c r="AD379" s="48" t="e">
        <v>#N/A</v>
      </c>
      <c r="AE379" s="39" t="e">
        <v>#N/A</v>
      </c>
      <c r="AF379" s="53">
        <v>171801082633</v>
      </c>
      <c r="AG379" s="53" t="s">
        <v>990</v>
      </c>
      <c r="AH379" s="39">
        <v>43217</v>
      </c>
      <c r="AI379" s="23" t="s">
        <v>385</v>
      </c>
      <c r="AJ379" s="54"/>
      <c r="AK379" s="55"/>
      <c r="AL379" s="56"/>
      <c r="AM379" s="57"/>
      <c r="AN379" s="33"/>
      <c r="AO379" s="48"/>
      <c r="AP379" s="23">
        <v>2000</v>
      </c>
      <c r="AQ379" s="23" t="s">
        <v>64</v>
      </c>
      <c r="AR379" s="23" t="s">
        <v>1233</v>
      </c>
      <c r="AS379" s="38" t="s">
        <v>53</v>
      </c>
      <c r="AT379" s="23" t="s">
        <v>522</v>
      </c>
      <c r="AU379" s="64">
        <v>7068019</v>
      </c>
      <c r="AV379" s="99">
        <v>3</v>
      </c>
      <c r="AW379" s="102">
        <v>101107.74</v>
      </c>
      <c r="AX379" s="29" t="s">
        <v>701</v>
      </c>
      <c r="AY379" s="29"/>
      <c r="AZ379" s="25" t="s">
        <v>1179</v>
      </c>
      <c r="BB379" s="115" t="s">
        <v>6987</v>
      </c>
      <c r="BC379" s="105">
        <f t="shared" si="62"/>
        <v>33702.58</v>
      </c>
      <c r="BD379" s="116">
        <v>43709</v>
      </c>
      <c r="BE379" s="141" t="s">
        <v>8366</v>
      </c>
      <c r="BF379">
        <f>MATCH(BE379,'Cat-4'!$A:$A,0)</f>
        <v>666</v>
      </c>
      <c r="BG379">
        <f>MATCH(BD379,'Cat-4'!$1:$1,0)</f>
        <v>93</v>
      </c>
      <c r="BH379">
        <f>INDEX('Cat-4'!$1:$1048576,'NSS + ACT'!BF379,'NSS + ACT'!BG379)</f>
        <v>110.5</v>
      </c>
      <c r="BI379">
        <f>MATCH($BI$1,'Cat-4'!$1:$1,0)</f>
        <v>153</v>
      </c>
      <c r="BJ379">
        <f>INDEX('Cat-4'!$1:$1048576,'NSS + ACT'!BF379,'NSS + ACT'!BI379)</f>
        <v>133.4</v>
      </c>
      <c r="BK379" s="126">
        <f t="shared" si="63"/>
        <v>1.207239819004525</v>
      </c>
      <c r="BL379">
        <f t="shared" si="64"/>
        <v>1931</v>
      </c>
      <c r="BM379" s="126">
        <f t="shared" si="65"/>
        <v>64.36666666666666</v>
      </c>
      <c r="BN379" s="126" t="s">
        <v>8785</v>
      </c>
      <c r="BO379" s="126">
        <f>MATCH(BB379,Sheet3!$D$4:$D$8,0)</f>
        <v>4</v>
      </c>
      <c r="BP379" s="126">
        <f>MATCH(BN379,Sheet3!$E$4:$H$4,0)</f>
        <v>4</v>
      </c>
      <c r="BQ379" s="132">
        <f>INDEX(Sheet3!$D$4:$H$8,'NSS + ACT'!BO379,'NSS + ACT'!BP379)</f>
        <v>0.2</v>
      </c>
      <c r="BR379" s="105">
        <f t="shared" si="66"/>
        <v>122061.28973755658</v>
      </c>
      <c r="BS379" s="162">
        <f t="shared" si="67"/>
        <v>0.2</v>
      </c>
      <c r="BT379" s="105">
        <f t="shared" si="68"/>
        <v>97649.031790045265</v>
      </c>
    </row>
    <row r="380" spans="1:72">
      <c r="A380" s="18">
        <f t="shared" si="72"/>
        <v>377</v>
      </c>
      <c r="B380" s="61">
        <v>171801082633</v>
      </c>
      <c r="C380" s="39">
        <v>43217</v>
      </c>
      <c r="D380" s="22" t="s">
        <v>636</v>
      </c>
      <c r="E380" s="22" t="s">
        <v>3557</v>
      </c>
      <c r="F380" s="110">
        <v>3</v>
      </c>
      <c r="G380" s="23" t="s">
        <v>49</v>
      </c>
      <c r="H380" s="52">
        <v>33702.58</v>
      </c>
      <c r="I380" s="30"/>
      <c r="J380" s="109">
        <v>101107.74</v>
      </c>
      <c r="K380" s="23" t="s">
        <v>987</v>
      </c>
      <c r="L380" s="26">
        <v>0.15</v>
      </c>
      <c r="M380" s="40">
        <v>0</v>
      </c>
      <c r="N380" s="62">
        <v>0</v>
      </c>
      <c r="O380" s="52">
        <v>0</v>
      </c>
      <c r="P380" s="26">
        <v>0.1</v>
      </c>
      <c r="Q380" s="52">
        <v>0</v>
      </c>
      <c r="R380" s="63">
        <v>0.18</v>
      </c>
      <c r="S380" s="23" t="s">
        <v>969</v>
      </c>
      <c r="T380" s="52">
        <v>15166.161</v>
      </c>
      <c r="U380" s="52">
        <v>0</v>
      </c>
      <c r="V380" s="52">
        <v>1516.6161000000002</v>
      </c>
      <c r="W380" s="52">
        <v>21202.293078000002</v>
      </c>
      <c r="X380" s="52">
        <v>37885.070178000002</v>
      </c>
      <c r="Y380" s="23" t="s">
        <v>3431</v>
      </c>
      <c r="Z380" s="23" t="s">
        <v>3558</v>
      </c>
      <c r="AA380" s="23" t="s">
        <v>3559</v>
      </c>
      <c r="AB380" s="33" t="e">
        <v>#N/A</v>
      </c>
      <c r="AC380" s="33" t="e">
        <v>#N/A</v>
      </c>
      <c r="AD380" s="39" t="e">
        <v>#N/A</v>
      </c>
      <c r="AE380" s="39" t="e">
        <v>#N/A</v>
      </c>
      <c r="AF380" s="53">
        <v>171801082633</v>
      </c>
      <c r="AG380" s="53" t="s">
        <v>990</v>
      </c>
      <c r="AH380" s="39">
        <v>43217</v>
      </c>
      <c r="AI380" s="23" t="s">
        <v>385</v>
      </c>
      <c r="AJ380" s="59"/>
      <c r="AK380" s="59"/>
      <c r="AL380" s="48"/>
      <c r="AM380" s="60"/>
      <c r="AN380" s="33"/>
      <c r="AO380" s="48"/>
      <c r="AP380" s="23">
        <v>2000</v>
      </c>
      <c r="AQ380" s="23" t="s">
        <v>64</v>
      </c>
      <c r="AR380" s="23" t="s">
        <v>3559</v>
      </c>
      <c r="AS380" s="38" t="s">
        <v>53</v>
      </c>
      <c r="AT380" s="23" t="s">
        <v>522</v>
      </c>
      <c r="AU380" s="64">
        <v>7068019</v>
      </c>
      <c r="AV380" s="99">
        <v>3</v>
      </c>
      <c r="AW380" s="102">
        <v>101107.74</v>
      </c>
      <c r="AX380" s="29" t="s">
        <v>701</v>
      </c>
      <c r="AY380" s="29"/>
      <c r="AZ380" s="25">
        <v>1</v>
      </c>
      <c r="BB380" s="115" t="s">
        <v>6987</v>
      </c>
      <c r="BC380" s="105">
        <f t="shared" si="62"/>
        <v>33702.58</v>
      </c>
      <c r="BD380" s="116">
        <v>43709</v>
      </c>
      <c r="BE380" s="141" t="s">
        <v>8366</v>
      </c>
      <c r="BF380">
        <f>MATCH(BE380,'Cat-4'!$A:$A,0)</f>
        <v>666</v>
      </c>
      <c r="BG380">
        <f>MATCH(BD380,'Cat-4'!$1:$1,0)</f>
        <v>93</v>
      </c>
      <c r="BH380">
        <f>INDEX('Cat-4'!$1:$1048576,'NSS + ACT'!BF380,'NSS + ACT'!BG380)</f>
        <v>110.5</v>
      </c>
      <c r="BI380">
        <f>MATCH($BI$1,'Cat-4'!$1:$1,0)</f>
        <v>153</v>
      </c>
      <c r="BJ380">
        <f>INDEX('Cat-4'!$1:$1048576,'NSS + ACT'!BF380,'NSS + ACT'!BI380)</f>
        <v>133.4</v>
      </c>
      <c r="BK380" s="126">
        <f t="shared" si="63"/>
        <v>1.207239819004525</v>
      </c>
      <c r="BL380">
        <f t="shared" si="64"/>
        <v>1931</v>
      </c>
      <c r="BM380" s="126">
        <f t="shared" si="65"/>
        <v>64.36666666666666</v>
      </c>
      <c r="BN380" s="126" t="s">
        <v>8785</v>
      </c>
      <c r="BO380" s="126">
        <f>MATCH(BB380,Sheet3!$D$4:$D$8,0)</f>
        <v>4</v>
      </c>
      <c r="BP380" s="126">
        <f>MATCH(BN380,Sheet3!$E$4:$H$4,0)</f>
        <v>4</v>
      </c>
      <c r="BQ380" s="132">
        <f>INDEX(Sheet3!$D$4:$H$8,'NSS + ACT'!BO380,'NSS + ACT'!BP380)</f>
        <v>0.2</v>
      </c>
      <c r="BR380" s="105">
        <f t="shared" si="66"/>
        <v>122061.28973755658</v>
      </c>
      <c r="BS380" s="162">
        <f t="shared" si="67"/>
        <v>0.2</v>
      </c>
      <c r="BT380" s="105">
        <f t="shared" si="68"/>
        <v>97649.031790045265</v>
      </c>
    </row>
    <row r="381" spans="1:72">
      <c r="A381" s="18">
        <f t="shared" si="72"/>
        <v>378</v>
      </c>
      <c r="B381" s="61">
        <v>292102627062</v>
      </c>
      <c r="C381" s="39">
        <v>44271</v>
      </c>
      <c r="D381" s="22" t="s">
        <v>234</v>
      </c>
      <c r="E381" s="22" t="s">
        <v>2681</v>
      </c>
      <c r="F381" s="110">
        <v>1</v>
      </c>
      <c r="G381" s="23" t="s">
        <v>119</v>
      </c>
      <c r="H381" s="52">
        <v>100490</v>
      </c>
      <c r="I381" s="30"/>
      <c r="J381" s="109">
        <v>100490</v>
      </c>
      <c r="K381" s="23">
        <v>84811000</v>
      </c>
      <c r="L381" s="26">
        <v>7.4999999999999997E-2</v>
      </c>
      <c r="M381" s="40">
        <v>0</v>
      </c>
      <c r="N381" s="62">
        <v>0</v>
      </c>
      <c r="O381" s="52">
        <v>0</v>
      </c>
      <c r="P381" s="26">
        <v>0.1</v>
      </c>
      <c r="Q381" s="52">
        <v>0</v>
      </c>
      <c r="R381" s="63">
        <v>0.18</v>
      </c>
      <c r="S381" s="23" t="s">
        <v>849</v>
      </c>
      <c r="T381" s="52">
        <v>7536.75</v>
      </c>
      <c r="U381" s="52">
        <v>0</v>
      </c>
      <c r="V381" s="52">
        <v>753.67500000000007</v>
      </c>
      <c r="W381" s="52">
        <v>19580.476500000001</v>
      </c>
      <c r="X381" s="52">
        <v>27870.9015</v>
      </c>
      <c r="Y381" s="23" t="s">
        <v>2574</v>
      </c>
      <c r="Z381" s="23" t="s">
        <v>2682</v>
      </c>
      <c r="AA381" s="23" t="s">
        <v>2683</v>
      </c>
      <c r="AB381" s="33">
        <v>292102627062</v>
      </c>
      <c r="AC381" s="33" t="s">
        <v>2678</v>
      </c>
      <c r="AD381" s="48">
        <v>44271</v>
      </c>
      <c r="AE381" s="39">
        <v>44261</v>
      </c>
      <c r="AF381" s="53" t="e">
        <v>#N/A</v>
      </c>
      <c r="AG381" s="53" t="e">
        <v>#N/A</v>
      </c>
      <c r="AH381" s="39" t="e">
        <v>#N/A</v>
      </c>
      <c r="AI381" s="23" t="s">
        <v>51</v>
      </c>
      <c r="AJ381" s="54"/>
      <c r="AK381" s="55"/>
      <c r="AL381" s="56"/>
      <c r="AM381" s="57"/>
      <c r="AN381" s="33"/>
      <c r="AO381" s="48"/>
      <c r="AP381" s="23">
        <v>2000</v>
      </c>
      <c r="AQ381" s="23" t="s">
        <v>52</v>
      </c>
      <c r="AR381" s="23" t="s">
        <v>2683</v>
      </c>
      <c r="AS381" s="38" t="s">
        <v>53</v>
      </c>
      <c r="AT381" s="23"/>
      <c r="AU381" s="64" t="s">
        <v>2679</v>
      </c>
      <c r="AV381" s="99">
        <v>1</v>
      </c>
      <c r="AW381" s="102">
        <v>100490</v>
      </c>
      <c r="AX381" s="29" t="s">
        <v>701</v>
      </c>
      <c r="AY381" s="29"/>
      <c r="AZ381" s="25" t="s">
        <v>2680</v>
      </c>
      <c r="BA381">
        <f t="shared" ref="BA381:BA386" si="73">$BA$2-AE381</f>
        <v>1377</v>
      </c>
      <c r="BB381" s="115" t="s">
        <v>6983</v>
      </c>
      <c r="BC381" s="105">
        <f t="shared" si="62"/>
        <v>100490</v>
      </c>
      <c r="BD381" s="116">
        <f t="shared" si="69"/>
        <v>44256</v>
      </c>
      <c r="BE381" s="141" t="s">
        <v>8477</v>
      </c>
      <c r="BF381">
        <f>MATCH(BE381,'Cat-4'!$A:$A,0)</f>
        <v>722</v>
      </c>
      <c r="BG381">
        <f>MATCH(BD381,'Cat-4'!$1:$1,0)</f>
        <v>111</v>
      </c>
      <c r="BH381">
        <f>INDEX('Cat-4'!$1:$1048576,'NSS + ACT'!BF381,'NSS + ACT'!BG381)</f>
        <v>116.1</v>
      </c>
      <c r="BI381">
        <f>MATCH($BI$1,'Cat-4'!$1:$1,0)</f>
        <v>153</v>
      </c>
      <c r="BJ381">
        <f>INDEX('Cat-4'!$1:$1048576,'NSS + ACT'!BF381,'NSS + ACT'!BI381)</f>
        <v>130.80000000000001</v>
      </c>
      <c r="BK381" s="126">
        <f t="shared" si="63"/>
        <v>1.1266149870801034</v>
      </c>
      <c r="BL381">
        <f t="shared" si="64"/>
        <v>1384</v>
      </c>
      <c r="BM381" s="126">
        <f t="shared" si="65"/>
        <v>46.133333333333333</v>
      </c>
      <c r="BN381" s="126" t="s">
        <v>8785</v>
      </c>
      <c r="BO381" s="126">
        <f>MATCH(BB381,Sheet3!$D$4:$D$8,0)</f>
        <v>2</v>
      </c>
      <c r="BP381" s="126">
        <f>MATCH(BN381,Sheet3!$E$4:$H$4,0)</f>
        <v>4</v>
      </c>
      <c r="BQ381" s="132">
        <f>INDEX(Sheet3!$D$4:$H$8,'NSS + ACT'!BO381,'NSS + ACT'!BP381)</f>
        <v>0.1</v>
      </c>
      <c r="BR381" s="105">
        <f t="shared" si="66"/>
        <v>113213.54005167959</v>
      </c>
      <c r="BS381" s="162">
        <f t="shared" si="67"/>
        <v>0.1</v>
      </c>
      <c r="BT381" s="105">
        <f t="shared" si="68"/>
        <v>101892.18604651163</v>
      </c>
    </row>
    <row r="382" spans="1:72">
      <c r="A382" s="18">
        <f t="shared" si="72"/>
        <v>379</v>
      </c>
      <c r="B382" s="33"/>
      <c r="C382" s="39"/>
      <c r="D382" s="22" t="s">
        <v>227</v>
      </c>
      <c r="E382" s="22" t="s">
        <v>533</v>
      </c>
      <c r="F382" s="113">
        <v>2</v>
      </c>
      <c r="G382" s="23" t="s">
        <v>49</v>
      </c>
      <c r="H382" s="24">
        <v>49904</v>
      </c>
      <c r="I382" s="30"/>
      <c r="J382" s="101">
        <v>99808</v>
      </c>
      <c r="K382" s="23">
        <v>84135090</v>
      </c>
      <c r="L382" s="26">
        <v>7.4999999999999997E-2</v>
      </c>
      <c r="M382" s="23"/>
      <c r="N382" s="49"/>
      <c r="O382" s="38"/>
      <c r="P382" s="26">
        <v>0.1</v>
      </c>
      <c r="Q382" s="38"/>
      <c r="R382" s="26">
        <v>0.18</v>
      </c>
      <c r="S382" s="23" t="s">
        <v>2931</v>
      </c>
      <c r="T382" s="94">
        <v>7485.5999999999995</v>
      </c>
      <c r="U382" s="94">
        <v>0</v>
      </c>
      <c r="V382" s="94">
        <v>748.56</v>
      </c>
      <c r="W382" s="94">
        <v>19447.588800000001</v>
      </c>
      <c r="X382" s="52">
        <v>27681.748800000001</v>
      </c>
      <c r="Y382" s="23" t="s">
        <v>6636</v>
      </c>
      <c r="Z382" s="23" t="s">
        <v>6670</v>
      </c>
      <c r="AA382" s="23" t="s">
        <v>6670</v>
      </c>
      <c r="AB382" s="33">
        <v>291603490673</v>
      </c>
      <c r="AC382" s="23" t="s">
        <v>1993</v>
      </c>
      <c r="AD382" s="48">
        <v>42601</v>
      </c>
      <c r="AE382" s="39">
        <v>42576</v>
      </c>
      <c r="AF382" s="33" t="e">
        <v>#N/A</v>
      </c>
      <c r="AG382" s="23" t="e">
        <v>#N/A</v>
      </c>
      <c r="AH382" s="39" t="e">
        <v>#N/A</v>
      </c>
      <c r="AI382" s="23" t="s">
        <v>51</v>
      </c>
      <c r="AJ382" s="65"/>
      <c r="AK382" s="57"/>
      <c r="AL382" s="56"/>
      <c r="AM382" s="52"/>
      <c r="AN382" s="23"/>
      <c r="AO382" s="38"/>
      <c r="AP382" s="23">
        <v>2000</v>
      </c>
      <c r="AQ382" s="23" t="s">
        <v>64</v>
      </c>
      <c r="AR382" s="23" t="s">
        <v>534</v>
      </c>
      <c r="AS382" s="95" t="s">
        <v>53</v>
      </c>
      <c r="AT382" s="23"/>
      <c r="AU382" s="23">
        <v>623086</v>
      </c>
      <c r="AV382" s="99">
        <v>2</v>
      </c>
      <c r="AW382" s="101">
        <v>99808</v>
      </c>
      <c r="AX382" s="29" t="s">
        <v>6494</v>
      </c>
      <c r="AY382" s="29"/>
      <c r="AZ382" s="21"/>
      <c r="BA382">
        <f t="shared" si="73"/>
        <v>3062</v>
      </c>
      <c r="BB382" s="115" t="s">
        <v>6983</v>
      </c>
      <c r="BC382" s="105">
        <f t="shared" si="62"/>
        <v>49904</v>
      </c>
      <c r="BD382" s="116">
        <f t="shared" si="69"/>
        <v>42552</v>
      </c>
      <c r="BE382" s="141" t="s">
        <v>8477</v>
      </c>
      <c r="BF382">
        <f>MATCH(BE382,'Cat-4'!$A:$A,0)</f>
        <v>722</v>
      </c>
      <c r="BG382">
        <f>MATCH(BD382,'Cat-4'!$1:$1,0)</f>
        <v>55</v>
      </c>
      <c r="BH382">
        <f>INDEX('Cat-4'!$1:$1048576,'NSS + ACT'!BF382,'NSS + ACT'!BG382)</f>
        <v>107.8</v>
      </c>
      <c r="BI382">
        <f>MATCH($BI$1,'Cat-4'!$1:$1,0)</f>
        <v>153</v>
      </c>
      <c r="BJ382">
        <f>INDEX('Cat-4'!$1:$1048576,'NSS + ACT'!BF382,'NSS + ACT'!BI382)</f>
        <v>130.80000000000001</v>
      </c>
      <c r="BK382" s="126">
        <f t="shared" si="63"/>
        <v>1.2133580705009277</v>
      </c>
      <c r="BL382">
        <f t="shared" si="64"/>
        <v>3088</v>
      </c>
      <c r="BM382" s="126">
        <f t="shared" si="65"/>
        <v>102.93333333333334</v>
      </c>
      <c r="BN382" s="126" t="s">
        <v>8785</v>
      </c>
      <c r="BO382" s="126">
        <f>MATCH(BB382,Sheet3!$D$4:$D$8,0)</f>
        <v>2</v>
      </c>
      <c r="BP382" s="126">
        <f>MATCH(BN382,Sheet3!$E$4:$H$4,0)</f>
        <v>4</v>
      </c>
      <c r="BQ382" s="132">
        <f>INDEX(Sheet3!$D$4:$H$8,'NSS + ACT'!BO382,'NSS + ACT'!BP382)</f>
        <v>0.1</v>
      </c>
      <c r="BR382" s="105">
        <f t="shared" si="66"/>
        <v>121102.84230055659</v>
      </c>
      <c r="BS382" s="162">
        <f t="shared" si="67"/>
        <v>0.1</v>
      </c>
      <c r="BT382" s="105">
        <f t="shared" si="68"/>
        <v>108992.55807050093</v>
      </c>
    </row>
    <row r="383" spans="1:72">
      <c r="A383" s="18">
        <f t="shared" si="72"/>
        <v>380</v>
      </c>
      <c r="B383" s="33"/>
      <c r="C383" s="39"/>
      <c r="D383" s="22" t="s">
        <v>227</v>
      </c>
      <c r="E383" s="22" t="s">
        <v>6671</v>
      </c>
      <c r="F383" s="113">
        <v>2</v>
      </c>
      <c r="G383" s="23" t="s">
        <v>49</v>
      </c>
      <c r="H383" s="24">
        <v>49904</v>
      </c>
      <c r="I383" s="30"/>
      <c r="J383" s="101">
        <v>99808</v>
      </c>
      <c r="K383" s="23">
        <v>84135090</v>
      </c>
      <c r="L383" s="26">
        <v>7.4999999999999997E-2</v>
      </c>
      <c r="M383" s="23"/>
      <c r="N383" s="49"/>
      <c r="O383" s="38"/>
      <c r="P383" s="26">
        <v>0.1</v>
      </c>
      <c r="Q383" s="38"/>
      <c r="R383" s="26">
        <v>0.18</v>
      </c>
      <c r="S383" s="23" t="s">
        <v>2931</v>
      </c>
      <c r="T383" s="94">
        <v>7485.5999999999995</v>
      </c>
      <c r="U383" s="94">
        <v>0</v>
      </c>
      <c r="V383" s="94">
        <v>748.56</v>
      </c>
      <c r="W383" s="94">
        <v>19447.588800000001</v>
      </c>
      <c r="X383" s="52">
        <v>27681.748800000001</v>
      </c>
      <c r="Y383" s="23" t="s">
        <v>6636</v>
      </c>
      <c r="Z383" s="23" t="s">
        <v>6672</v>
      </c>
      <c r="AA383" s="23" t="s">
        <v>6672</v>
      </c>
      <c r="AB383" s="33">
        <v>291603490673</v>
      </c>
      <c r="AC383" s="23" t="s">
        <v>1993</v>
      </c>
      <c r="AD383" s="48">
        <v>42601</v>
      </c>
      <c r="AE383" s="39">
        <v>42576</v>
      </c>
      <c r="AF383" s="33" t="e">
        <v>#N/A</v>
      </c>
      <c r="AG383" s="23" t="e">
        <v>#N/A</v>
      </c>
      <c r="AH383" s="39" t="e">
        <v>#N/A</v>
      </c>
      <c r="AI383" s="23" t="s">
        <v>51</v>
      </c>
      <c r="AJ383" s="65"/>
      <c r="AK383" s="57"/>
      <c r="AL383" s="56"/>
      <c r="AM383" s="52"/>
      <c r="AN383" s="23"/>
      <c r="AO383" s="38"/>
      <c r="AP383" s="23">
        <v>2000</v>
      </c>
      <c r="AQ383" s="23" t="s">
        <v>64</v>
      </c>
      <c r="AR383" s="23" t="s">
        <v>6673</v>
      </c>
      <c r="AS383" s="95" t="s">
        <v>53</v>
      </c>
      <c r="AT383" s="23"/>
      <c r="AU383" s="23">
        <v>623086</v>
      </c>
      <c r="AV383" s="99">
        <v>2</v>
      </c>
      <c r="AW383" s="101">
        <v>99808</v>
      </c>
      <c r="AX383" s="29" t="s">
        <v>6494</v>
      </c>
      <c r="AY383" s="29"/>
      <c r="AZ383" s="21"/>
      <c r="BA383">
        <f t="shared" si="73"/>
        <v>3062</v>
      </c>
      <c r="BB383" s="115" t="s">
        <v>6983</v>
      </c>
      <c r="BC383" s="105">
        <f t="shared" si="62"/>
        <v>49904</v>
      </c>
      <c r="BD383" s="116">
        <f t="shared" si="69"/>
        <v>42552</v>
      </c>
      <c r="BE383" s="141" t="s">
        <v>8477</v>
      </c>
      <c r="BF383">
        <f>MATCH(BE383,'Cat-4'!$A:$A,0)</f>
        <v>722</v>
      </c>
      <c r="BG383">
        <f>MATCH(BD383,'Cat-4'!$1:$1,0)</f>
        <v>55</v>
      </c>
      <c r="BH383">
        <f>INDEX('Cat-4'!$1:$1048576,'NSS + ACT'!BF383,'NSS + ACT'!BG383)</f>
        <v>107.8</v>
      </c>
      <c r="BI383">
        <f>MATCH($BI$1,'Cat-4'!$1:$1,0)</f>
        <v>153</v>
      </c>
      <c r="BJ383">
        <f>INDEX('Cat-4'!$1:$1048576,'NSS + ACT'!BF383,'NSS + ACT'!BI383)</f>
        <v>130.80000000000001</v>
      </c>
      <c r="BK383" s="126">
        <f t="shared" si="63"/>
        <v>1.2133580705009277</v>
      </c>
      <c r="BL383">
        <f t="shared" si="64"/>
        <v>3088</v>
      </c>
      <c r="BM383" s="126">
        <f t="shared" si="65"/>
        <v>102.93333333333334</v>
      </c>
      <c r="BN383" s="126" t="s">
        <v>8785</v>
      </c>
      <c r="BO383" s="126">
        <f>MATCH(BB383,Sheet3!$D$4:$D$8,0)</f>
        <v>2</v>
      </c>
      <c r="BP383" s="126">
        <f>MATCH(BN383,Sheet3!$E$4:$H$4,0)</f>
        <v>4</v>
      </c>
      <c r="BQ383" s="132">
        <f>INDEX(Sheet3!$D$4:$H$8,'NSS + ACT'!BO383,'NSS + ACT'!BP383)</f>
        <v>0.1</v>
      </c>
      <c r="BR383" s="105">
        <f t="shared" si="66"/>
        <v>121102.84230055659</v>
      </c>
      <c r="BS383" s="162">
        <f t="shared" si="67"/>
        <v>0.1</v>
      </c>
      <c r="BT383" s="105">
        <f t="shared" si="68"/>
        <v>108992.55807050093</v>
      </c>
    </row>
    <row r="384" spans="1:72">
      <c r="A384" s="18">
        <f t="shared" si="72"/>
        <v>381</v>
      </c>
      <c r="B384" s="61">
        <v>171602006796</v>
      </c>
      <c r="C384" s="39">
        <v>42605</v>
      </c>
      <c r="D384" s="22" t="s">
        <v>257</v>
      </c>
      <c r="E384" s="22" t="s">
        <v>3548</v>
      </c>
      <c r="F384" s="110">
        <v>35</v>
      </c>
      <c r="G384" s="23" t="s">
        <v>49</v>
      </c>
      <c r="H384" s="52">
        <v>2559.8437142857142</v>
      </c>
      <c r="I384" s="30"/>
      <c r="J384" s="109">
        <v>89594.53</v>
      </c>
      <c r="K384" s="23">
        <v>85044090</v>
      </c>
      <c r="L384" s="26">
        <v>0.2</v>
      </c>
      <c r="M384" s="40">
        <v>0</v>
      </c>
      <c r="N384" s="62">
        <v>0</v>
      </c>
      <c r="O384" s="52">
        <v>0</v>
      </c>
      <c r="P384" s="26">
        <v>0.1</v>
      </c>
      <c r="Q384" s="52">
        <v>0</v>
      </c>
      <c r="R384" s="63">
        <v>0.18</v>
      </c>
      <c r="S384" s="23" t="s">
        <v>969</v>
      </c>
      <c r="T384" s="52">
        <v>17918.905999999999</v>
      </c>
      <c r="U384" s="52">
        <v>0</v>
      </c>
      <c r="V384" s="52">
        <v>1791.8905999999999</v>
      </c>
      <c r="W384" s="52">
        <v>19674.958788</v>
      </c>
      <c r="X384" s="52">
        <v>39385.755387999998</v>
      </c>
      <c r="Y384" s="23" t="s">
        <v>3431</v>
      </c>
      <c r="Z384" s="23" t="s">
        <v>3549</v>
      </c>
      <c r="AA384" s="23" t="s">
        <v>3550</v>
      </c>
      <c r="AB384" s="33" t="e">
        <v>#N/A</v>
      </c>
      <c r="AC384" s="33" t="e">
        <v>#N/A</v>
      </c>
      <c r="AD384" s="39" t="e">
        <v>#N/A</v>
      </c>
      <c r="AE384" s="39">
        <v>42585</v>
      </c>
      <c r="AF384" s="53">
        <v>171602006796</v>
      </c>
      <c r="AG384" s="53" t="s">
        <v>2701</v>
      </c>
      <c r="AH384" s="39">
        <v>42605</v>
      </c>
      <c r="AI384" s="23" t="s">
        <v>385</v>
      </c>
      <c r="AJ384" s="59"/>
      <c r="AK384" s="59"/>
      <c r="AL384" s="48"/>
      <c r="AM384" s="60"/>
      <c r="AN384" s="33"/>
      <c r="AO384" s="48"/>
      <c r="AP384" s="23">
        <v>2000</v>
      </c>
      <c r="AQ384" s="23" t="s">
        <v>64</v>
      </c>
      <c r="AR384" s="23" t="s">
        <v>3550</v>
      </c>
      <c r="AS384" s="38" t="s">
        <v>53</v>
      </c>
      <c r="AT384" s="23" t="s">
        <v>522</v>
      </c>
      <c r="AU384" s="64">
        <v>2016600102</v>
      </c>
      <c r="AV384" s="99">
        <v>35</v>
      </c>
      <c r="AW384" s="102">
        <v>99538.529999999897</v>
      </c>
      <c r="AX384" s="29" t="s">
        <v>701</v>
      </c>
      <c r="AY384" s="29"/>
      <c r="AZ384" s="25">
        <v>1</v>
      </c>
      <c r="BA384">
        <f t="shared" si="73"/>
        <v>3053</v>
      </c>
      <c r="BB384" s="115" t="s">
        <v>6987</v>
      </c>
      <c r="BC384" s="105">
        <f t="shared" si="62"/>
        <v>2843.9579999999969</v>
      </c>
      <c r="BD384" s="116">
        <f t="shared" si="69"/>
        <v>42583</v>
      </c>
      <c r="BE384" s="141" t="s">
        <v>8366</v>
      </c>
      <c r="BF384">
        <f>MATCH(BE384,'Cat-4'!$A:$A,0)</f>
        <v>666</v>
      </c>
      <c r="BG384">
        <f>MATCH(BD384,'Cat-4'!$1:$1,0)</f>
        <v>56</v>
      </c>
      <c r="BH384">
        <f>INDEX('Cat-4'!$1:$1048576,'NSS + ACT'!BF384,'NSS + ACT'!BG384)</f>
        <v>108</v>
      </c>
      <c r="BI384">
        <f>MATCH($BI$1,'Cat-4'!$1:$1,0)</f>
        <v>153</v>
      </c>
      <c r="BJ384">
        <f>INDEX('Cat-4'!$1:$1048576,'NSS + ACT'!BF384,'NSS + ACT'!BI384)</f>
        <v>133.4</v>
      </c>
      <c r="BK384" s="126">
        <f t="shared" si="63"/>
        <v>1.2351851851851852</v>
      </c>
      <c r="BL384">
        <f t="shared" si="64"/>
        <v>3057</v>
      </c>
      <c r="BM384" s="126">
        <f t="shared" si="65"/>
        <v>101.9</v>
      </c>
      <c r="BN384" s="126" t="s">
        <v>8785</v>
      </c>
      <c r="BO384" s="126">
        <f>MATCH(BB384,Sheet3!$D$4:$D$8,0)</f>
        <v>4</v>
      </c>
      <c r="BP384" s="126">
        <f>MATCH(BN384,Sheet3!$E$4:$H$4,0)</f>
        <v>4</v>
      </c>
      <c r="BQ384" s="132">
        <f>INDEX(Sheet3!$D$4:$H$8,'NSS + ACT'!BO384,'NSS + ACT'!BP384)</f>
        <v>0.2</v>
      </c>
      <c r="BR384" s="105">
        <f t="shared" si="66"/>
        <v>122948.51761111098</v>
      </c>
      <c r="BS384" s="162">
        <f t="shared" si="67"/>
        <v>0.2</v>
      </c>
      <c r="BT384" s="105">
        <f t="shared" si="68"/>
        <v>98358.814088888787</v>
      </c>
    </row>
    <row r="385" spans="1:72">
      <c r="A385" s="18">
        <f t="shared" si="72"/>
        <v>382</v>
      </c>
      <c r="B385" s="19">
        <v>171801544386</v>
      </c>
      <c r="C385" s="31"/>
      <c r="D385" s="21" t="s">
        <v>449</v>
      </c>
      <c r="E385" s="22" t="s">
        <v>7007</v>
      </c>
      <c r="F385" s="107">
        <v>1</v>
      </c>
      <c r="G385" s="23" t="s">
        <v>49</v>
      </c>
      <c r="H385" s="24">
        <v>61600.6</v>
      </c>
      <c r="I385" s="24">
        <v>7928.54</v>
      </c>
      <c r="J385" s="100">
        <v>69529.14</v>
      </c>
      <c r="K385" s="23">
        <v>84219900</v>
      </c>
      <c r="L385" s="26">
        <v>0.1</v>
      </c>
      <c r="M385" s="21"/>
      <c r="N385" s="27"/>
      <c r="O385" s="21"/>
      <c r="P385" s="28">
        <v>0.1</v>
      </c>
      <c r="Q385" s="21"/>
      <c r="R385" s="26">
        <v>0.18</v>
      </c>
      <c r="S385" s="29" t="s">
        <v>83</v>
      </c>
      <c r="T385" s="30">
        <v>6952.9140000000007</v>
      </c>
      <c r="U385" s="30"/>
      <c r="V385" s="30">
        <v>695.29140000000007</v>
      </c>
      <c r="W385" s="30">
        <v>13891.922172000001</v>
      </c>
      <c r="X385" s="30">
        <v>21540.127572000001</v>
      </c>
      <c r="Y385" s="29" t="s">
        <v>441</v>
      </c>
      <c r="Z385" s="29" t="s">
        <v>460</v>
      </c>
      <c r="AA385" s="29" t="s">
        <v>461</v>
      </c>
      <c r="AB385" s="19" t="e">
        <v>#N/A</v>
      </c>
      <c r="AC385" s="29" t="e">
        <v>#N/A</v>
      </c>
      <c r="AD385" s="31" t="e">
        <v>#N/A</v>
      </c>
      <c r="AE385" s="31">
        <v>43257</v>
      </c>
      <c r="AF385" s="19">
        <v>171801544386</v>
      </c>
      <c r="AG385" s="29" t="s">
        <v>452</v>
      </c>
      <c r="AH385" s="31">
        <v>43265</v>
      </c>
      <c r="AI385" s="29" t="s">
        <v>385</v>
      </c>
      <c r="AJ385" s="46"/>
      <c r="AK385" s="30"/>
      <c r="AL385" s="47"/>
      <c r="AM385" s="46"/>
      <c r="AN385" s="29"/>
      <c r="AO385" s="31"/>
      <c r="AP385" s="19">
        <v>2000</v>
      </c>
      <c r="AQ385" s="29" t="s">
        <v>52</v>
      </c>
      <c r="AR385" s="29" t="s">
        <v>461</v>
      </c>
      <c r="AS385" s="29" t="s">
        <v>53</v>
      </c>
      <c r="AT385" s="29" t="s">
        <v>54</v>
      </c>
      <c r="AU385" s="29" t="s">
        <v>453</v>
      </c>
      <c r="AV385" s="99">
        <v>1</v>
      </c>
      <c r="AW385" s="99">
        <v>97925.36</v>
      </c>
      <c r="AX385" s="29" t="s">
        <v>387</v>
      </c>
      <c r="AY385" s="29" t="s">
        <v>691</v>
      </c>
      <c r="AZ385" s="21"/>
      <c r="BA385">
        <f t="shared" si="73"/>
        <v>2381</v>
      </c>
      <c r="BB385" s="115" t="s">
        <v>6987</v>
      </c>
      <c r="BC385" s="105">
        <f t="shared" si="62"/>
        <v>97925.36</v>
      </c>
      <c r="BD385" s="116">
        <f t="shared" si="69"/>
        <v>43252</v>
      </c>
      <c r="BE385" s="141" t="s">
        <v>8366</v>
      </c>
      <c r="BF385">
        <f>MATCH(BE385,'Cat-4'!$A:$A,0)</f>
        <v>666</v>
      </c>
      <c r="BG385">
        <f>MATCH(BD385,'Cat-4'!$1:$1,0)</f>
        <v>78</v>
      </c>
      <c r="BH385">
        <f>INDEX('Cat-4'!$1:$1048576,'NSS + ACT'!BF385,'NSS + ACT'!BG385)</f>
        <v>111.8</v>
      </c>
      <c r="BI385">
        <f>MATCH($BI$1,'Cat-4'!$1:$1,0)</f>
        <v>153</v>
      </c>
      <c r="BJ385">
        <f>INDEX('Cat-4'!$1:$1048576,'NSS + ACT'!BF385,'NSS + ACT'!BI385)</f>
        <v>133.4</v>
      </c>
      <c r="BK385" s="126">
        <f t="shared" si="63"/>
        <v>1.1932021466905189</v>
      </c>
      <c r="BL385">
        <f t="shared" si="64"/>
        <v>2388</v>
      </c>
      <c r="BM385" s="126">
        <f t="shared" si="65"/>
        <v>79.599999999999994</v>
      </c>
      <c r="BN385" s="126" t="s">
        <v>8785</v>
      </c>
      <c r="BO385" s="126">
        <f>MATCH(BB385,Sheet3!$D$4:$D$8,0)</f>
        <v>4</v>
      </c>
      <c r="BP385" s="126">
        <f>MATCH(BN385,Sheet3!$E$4:$H$4,0)</f>
        <v>4</v>
      </c>
      <c r="BQ385" s="132">
        <f>INDEX(Sheet3!$D$4:$H$8,'NSS + ACT'!BO385,'NSS + ACT'!BP385)</f>
        <v>0.2</v>
      </c>
      <c r="BR385" s="105">
        <f t="shared" si="66"/>
        <v>116844.74976744187</v>
      </c>
      <c r="BS385" s="162">
        <f t="shared" si="67"/>
        <v>0.2</v>
      </c>
      <c r="BT385" s="105">
        <f t="shared" si="68"/>
        <v>93475.799813953505</v>
      </c>
    </row>
    <row r="386" spans="1:72">
      <c r="A386" s="18">
        <f t="shared" si="72"/>
        <v>383</v>
      </c>
      <c r="B386" s="61">
        <v>172002327431</v>
      </c>
      <c r="C386" s="39">
        <v>44141</v>
      </c>
      <c r="D386" s="22" t="s">
        <v>605</v>
      </c>
      <c r="E386" s="22" t="s">
        <v>721</v>
      </c>
      <c r="F386" s="110">
        <v>1</v>
      </c>
      <c r="G386" s="23" t="s">
        <v>49</v>
      </c>
      <c r="H386" s="52">
        <v>97885.1</v>
      </c>
      <c r="I386" s="30"/>
      <c r="J386" s="109">
        <v>97885.1</v>
      </c>
      <c r="K386" s="65">
        <v>84779000</v>
      </c>
      <c r="L386" s="26">
        <v>7.4999999999999997E-2</v>
      </c>
      <c r="M386" s="40">
        <v>0</v>
      </c>
      <c r="N386" s="62">
        <v>0</v>
      </c>
      <c r="O386" s="52">
        <v>0</v>
      </c>
      <c r="P386" s="26">
        <v>0.1</v>
      </c>
      <c r="Q386" s="52">
        <v>0</v>
      </c>
      <c r="R386" s="63">
        <v>0.18</v>
      </c>
      <c r="S386" s="23" t="s">
        <v>722</v>
      </c>
      <c r="T386" s="52">
        <v>7341.3825000000006</v>
      </c>
      <c r="U386" s="52">
        <v>0</v>
      </c>
      <c r="V386" s="52">
        <v>734.13825000000008</v>
      </c>
      <c r="W386" s="52">
        <v>19072.911735000001</v>
      </c>
      <c r="X386" s="52">
        <v>27148.432485000001</v>
      </c>
      <c r="Y386" s="23" t="s">
        <v>697</v>
      </c>
      <c r="Z386" s="23" t="s">
        <v>723</v>
      </c>
      <c r="AA386" s="23" t="s">
        <v>724</v>
      </c>
      <c r="AB386" s="33" t="e">
        <v>#N/A</v>
      </c>
      <c r="AC386" s="33" t="e">
        <v>#N/A</v>
      </c>
      <c r="AD386" s="48" t="e">
        <v>#N/A</v>
      </c>
      <c r="AE386" s="39">
        <v>44131</v>
      </c>
      <c r="AF386" s="53">
        <v>172002327431</v>
      </c>
      <c r="AG386" s="53" t="s">
        <v>725</v>
      </c>
      <c r="AH386" s="39">
        <v>44141</v>
      </c>
      <c r="AI386" s="23" t="s">
        <v>385</v>
      </c>
      <c r="AJ386" s="54"/>
      <c r="AK386" s="55"/>
      <c r="AL386" s="56"/>
      <c r="AM386" s="57"/>
      <c r="AN386" s="33"/>
      <c r="AO386" s="48"/>
      <c r="AP386" s="23">
        <v>2000</v>
      </c>
      <c r="AQ386" s="23" t="s">
        <v>52</v>
      </c>
      <c r="AR386" s="23" t="s">
        <v>724</v>
      </c>
      <c r="AS386" s="38" t="s">
        <v>53</v>
      </c>
      <c r="AT386" s="23"/>
      <c r="AU386" s="64" t="s">
        <v>726</v>
      </c>
      <c r="AV386" s="99">
        <v>1</v>
      </c>
      <c r="AW386" s="102">
        <v>97885.1</v>
      </c>
      <c r="AX386" s="29" t="s">
        <v>701</v>
      </c>
      <c r="AY386" s="29"/>
      <c r="AZ386" s="25" t="s">
        <v>711</v>
      </c>
      <c r="BA386">
        <f t="shared" si="73"/>
        <v>1507</v>
      </c>
      <c r="BB386" s="115" t="s">
        <v>6987</v>
      </c>
      <c r="BC386" s="105">
        <f t="shared" si="62"/>
        <v>97885.1</v>
      </c>
      <c r="BD386" s="116">
        <f t="shared" si="69"/>
        <v>44105</v>
      </c>
      <c r="BE386" s="141" t="s">
        <v>8366</v>
      </c>
      <c r="BF386">
        <f>MATCH(BE386,'Cat-4'!$A:$A,0)</f>
        <v>666</v>
      </c>
      <c r="BG386">
        <f>MATCH(BD386,'Cat-4'!$1:$1,0)</f>
        <v>106</v>
      </c>
      <c r="BH386">
        <f>INDEX('Cat-4'!$1:$1048576,'NSS + ACT'!BF386,'NSS + ACT'!BG386)</f>
        <v>112.6</v>
      </c>
      <c r="BI386">
        <f>MATCH($BI$1,'Cat-4'!$1:$1,0)</f>
        <v>153</v>
      </c>
      <c r="BJ386">
        <f>INDEX('Cat-4'!$1:$1048576,'NSS + ACT'!BF386,'NSS + ACT'!BI386)</f>
        <v>133.4</v>
      </c>
      <c r="BK386" s="126">
        <f t="shared" si="63"/>
        <v>1.1847246891651866</v>
      </c>
      <c r="BL386">
        <f t="shared" si="64"/>
        <v>1535</v>
      </c>
      <c r="BM386" s="126">
        <f t="shared" si="65"/>
        <v>51.166666666666664</v>
      </c>
      <c r="BN386" s="126" t="s">
        <v>8785</v>
      </c>
      <c r="BO386" s="126">
        <f>MATCH(BB386,Sheet3!$D$4:$D$8,0)</f>
        <v>4</v>
      </c>
      <c r="BP386" s="126">
        <f>MATCH(BN386,Sheet3!$E$4:$H$4,0)</f>
        <v>4</v>
      </c>
      <c r="BQ386" s="132">
        <f>INDEX(Sheet3!$D$4:$H$8,'NSS + ACT'!BO386,'NSS + ACT'!BP386)</f>
        <v>0.2</v>
      </c>
      <c r="BR386" s="105">
        <f t="shared" si="66"/>
        <v>115966.89467140321</v>
      </c>
      <c r="BS386" s="162">
        <f t="shared" si="67"/>
        <v>0.2</v>
      </c>
      <c r="BT386" s="105">
        <f t="shared" si="68"/>
        <v>92773.515737122565</v>
      </c>
    </row>
    <row r="387" spans="1:72">
      <c r="A387" s="18">
        <f t="shared" si="72"/>
        <v>384</v>
      </c>
      <c r="B387" s="61">
        <v>171801082633</v>
      </c>
      <c r="C387" s="39">
        <v>43217</v>
      </c>
      <c r="D387" s="22" t="s">
        <v>636</v>
      </c>
      <c r="E387" s="22" t="s">
        <v>1087</v>
      </c>
      <c r="F387" s="110">
        <v>2</v>
      </c>
      <c r="G387" s="23" t="s">
        <v>49</v>
      </c>
      <c r="H387" s="52">
        <v>48896.815000000002</v>
      </c>
      <c r="I387" s="30"/>
      <c r="J387" s="109">
        <v>97793.63</v>
      </c>
      <c r="K387" s="23" t="s">
        <v>987</v>
      </c>
      <c r="L387" s="26">
        <v>0.15</v>
      </c>
      <c r="M387" s="40">
        <v>0</v>
      </c>
      <c r="N387" s="62">
        <v>0</v>
      </c>
      <c r="O387" s="52">
        <v>0</v>
      </c>
      <c r="P387" s="26">
        <v>0.1</v>
      </c>
      <c r="Q387" s="52">
        <v>0</v>
      </c>
      <c r="R387" s="63">
        <v>0.18</v>
      </c>
      <c r="S387" s="23" t="s">
        <v>969</v>
      </c>
      <c r="T387" s="52">
        <v>14669.0445</v>
      </c>
      <c r="U387" s="52">
        <v>0</v>
      </c>
      <c r="V387" s="52">
        <v>1466.90445</v>
      </c>
      <c r="W387" s="52">
        <v>20507.324211000003</v>
      </c>
      <c r="X387" s="52">
        <v>36643.273161000005</v>
      </c>
      <c r="Y387" s="23" t="s">
        <v>850</v>
      </c>
      <c r="Z387" s="23" t="s">
        <v>1088</v>
      </c>
      <c r="AA387" s="23" t="s">
        <v>1089</v>
      </c>
      <c r="AB387" s="33" t="e">
        <v>#N/A</v>
      </c>
      <c r="AC387" s="33" t="e">
        <v>#N/A</v>
      </c>
      <c r="AD387" s="48" t="e">
        <v>#N/A</v>
      </c>
      <c r="AE387" s="39" t="e">
        <v>#N/A</v>
      </c>
      <c r="AF387" s="53">
        <v>171801082633</v>
      </c>
      <c r="AG387" s="53" t="s">
        <v>990</v>
      </c>
      <c r="AH387" s="39">
        <v>43217</v>
      </c>
      <c r="AI387" s="23" t="s">
        <v>385</v>
      </c>
      <c r="AJ387" s="54"/>
      <c r="AK387" s="55"/>
      <c r="AL387" s="56"/>
      <c r="AM387" s="57"/>
      <c r="AN387" s="33"/>
      <c r="AO387" s="48"/>
      <c r="AP387" s="23">
        <v>2000</v>
      </c>
      <c r="AQ387" s="23" t="s">
        <v>64</v>
      </c>
      <c r="AR387" s="23" t="s">
        <v>1089</v>
      </c>
      <c r="AS387" s="38" t="s">
        <v>53</v>
      </c>
      <c r="AT387" s="23" t="s">
        <v>522</v>
      </c>
      <c r="AU387" s="64">
        <v>7068019</v>
      </c>
      <c r="AV387" s="99">
        <v>2</v>
      </c>
      <c r="AW387" s="102">
        <v>97793.63</v>
      </c>
      <c r="AX387" s="29" t="s">
        <v>701</v>
      </c>
      <c r="AY387" s="29"/>
      <c r="AZ387" s="25" t="s">
        <v>863</v>
      </c>
      <c r="BB387" s="115" t="s">
        <v>6987</v>
      </c>
      <c r="BC387" s="105">
        <f t="shared" si="62"/>
        <v>48896.815000000002</v>
      </c>
      <c r="BD387" s="116">
        <v>43709</v>
      </c>
      <c r="BE387" s="141" t="s">
        <v>8366</v>
      </c>
      <c r="BF387">
        <f>MATCH(BE387,'Cat-4'!$A:$A,0)</f>
        <v>666</v>
      </c>
      <c r="BG387">
        <f>MATCH(BD387,'Cat-4'!$1:$1,0)</f>
        <v>93</v>
      </c>
      <c r="BH387">
        <f>INDEX('Cat-4'!$1:$1048576,'NSS + ACT'!BF387,'NSS + ACT'!BG387)</f>
        <v>110.5</v>
      </c>
      <c r="BI387">
        <f>MATCH($BI$1,'Cat-4'!$1:$1,0)</f>
        <v>153</v>
      </c>
      <c r="BJ387">
        <f>INDEX('Cat-4'!$1:$1048576,'NSS + ACT'!BF387,'NSS + ACT'!BI387)</f>
        <v>133.4</v>
      </c>
      <c r="BK387" s="126">
        <f t="shared" si="63"/>
        <v>1.207239819004525</v>
      </c>
      <c r="BL387">
        <f t="shared" si="64"/>
        <v>1931</v>
      </c>
      <c r="BM387" s="126">
        <f t="shared" si="65"/>
        <v>64.36666666666666</v>
      </c>
      <c r="BN387" s="126" t="s">
        <v>8785</v>
      </c>
      <c r="BO387" s="126">
        <f>MATCH(BB387,Sheet3!$D$4:$D$8,0)</f>
        <v>4</v>
      </c>
      <c r="BP387" s="126">
        <f>MATCH(BN387,Sheet3!$E$4:$H$4,0)</f>
        <v>4</v>
      </c>
      <c r="BQ387" s="132">
        <f>INDEX(Sheet3!$D$4:$H$8,'NSS + ACT'!BO387,'NSS + ACT'!BP387)</f>
        <v>0.2</v>
      </c>
      <c r="BR387" s="105">
        <f t="shared" si="66"/>
        <v>118060.3641809955</v>
      </c>
      <c r="BS387" s="162">
        <f t="shared" si="67"/>
        <v>0.2</v>
      </c>
      <c r="BT387" s="105">
        <f t="shared" si="68"/>
        <v>94448.291344796409</v>
      </c>
    </row>
    <row r="388" spans="1:72">
      <c r="A388" s="18">
        <f t="shared" si="72"/>
        <v>385</v>
      </c>
      <c r="B388" s="33">
        <v>292313101301</v>
      </c>
      <c r="C388" s="39">
        <v>45271</v>
      </c>
      <c r="D388" s="22" t="s">
        <v>178</v>
      </c>
      <c r="E388" s="22" t="s">
        <v>5519</v>
      </c>
      <c r="F388" s="110">
        <v>7</v>
      </c>
      <c r="G388" s="23" t="s">
        <v>119</v>
      </c>
      <c r="H388" s="58">
        <v>13965</v>
      </c>
      <c r="I388" s="30"/>
      <c r="J388" s="101">
        <v>97755</v>
      </c>
      <c r="K388" s="33">
        <v>84821090</v>
      </c>
      <c r="L388" s="26">
        <v>7.4999999999999997E-2</v>
      </c>
      <c r="M388" s="40">
        <v>0</v>
      </c>
      <c r="N388" s="40">
        <v>0</v>
      </c>
      <c r="O388" s="35">
        <v>0</v>
      </c>
      <c r="P388" s="63">
        <v>0.1</v>
      </c>
      <c r="Q388" s="52">
        <v>0</v>
      </c>
      <c r="R388" s="63">
        <v>0.18</v>
      </c>
      <c r="S388" s="23" t="s">
        <v>4999</v>
      </c>
      <c r="T388" s="52">
        <v>7331.625</v>
      </c>
      <c r="U388" s="52">
        <v>0</v>
      </c>
      <c r="V388" s="52">
        <v>733.16250000000002</v>
      </c>
      <c r="W388" s="52">
        <v>19047.561750000001</v>
      </c>
      <c r="X388" s="52">
        <v>27112.349249999999</v>
      </c>
      <c r="Y388" s="23" t="s">
        <v>5450</v>
      </c>
      <c r="Z388" s="23" t="s">
        <v>5520</v>
      </c>
      <c r="AA388" s="23" t="s">
        <v>5521</v>
      </c>
      <c r="AB388" s="33">
        <v>292313101301</v>
      </c>
      <c r="AC388" s="33" t="s">
        <v>5522</v>
      </c>
      <c r="AD388" s="39">
        <v>45271</v>
      </c>
      <c r="AE388" s="39">
        <v>45265</v>
      </c>
      <c r="AF388" s="53" t="e">
        <v>#N/A</v>
      </c>
      <c r="AG388" s="53" t="e">
        <v>#N/A</v>
      </c>
      <c r="AH388" s="39" t="e">
        <v>#N/A</v>
      </c>
      <c r="AI388" s="23" t="s">
        <v>51</v>
      </c>
      <c r="AJ388" s="59"/>
      <c r="AK388" s="59"/>
      <c r="AL388" s="48"/>
      <c r="AM388" s="60"/>
      <c r="AN388" s="33"/>
      <c r="AO388" s="48"/>
      <c r="AP388" s="23">
        <v>2000</v>
      </c>
      <c r="AQ388" s="23" t="s">
        <v>52</v>
      </c>
      <c r="AR388" s="23" t="s">
        <v>5521</v>
      </c>
      <c r="AS388" s="38" t="s">
        <v>518</v>
      </c>
      <c r="AT388" s="23"/>
      <c r="AU388" s="23" t="s">
        <v>5523</v>
      </c>
      <c r="AV388" s="99">
        <v>7</v>
      </c>
      <c r="AW388" s="101">
        <v>97755</v>
      </c>
      <c r="AX388" s="29" t="s">
        <v>4770</v>
      </c>
      <c r="AY388" s="29"/>
      <c r="AZ388" s="30" t="s">
        <v>853</v>
      </c>
      <c r="BA388">
        <f t="shared" ref="BA388:BA403" si="74">$BA$2-AE388</f>
        <v>373</v>
      </c>
      <c r="BB388" s="115" t="s">
        <v>6983</v>
      </c>
      <c r="BC388" s="105">
        <f t="shared" si="62"/>
        <v>13965</v>
      </c>
      <c r="BD388" s="116">
        <f t="shared" si="69"/>
        <v>45261</v>
      </c>
      <c r="BE388" s="141" t="s">
        <v>8477</v>
      </c>
      <c r="BF388">
        <f>MATCH(BE388,'Cat-4'!$A:$A,0)</f>
        <v>722</v>
      </c>
      <c r="BG388">
        <f>MATCH(BD388,'Cat-4'!$1:$1,0)</f>
        <v>144</v>
      </c>
      <c r="BH388">
        <f>INDEX('Cat-4'!$1:$1048576,'NSS + ACT'!BF388,'NSS + ACT'!BG388)</f>
        <v>129.4</v>
      </c>
      <c r="BI388">
        <f>MATCH($BI$1,'Cat-4'!$1:$1,0)</f>
        <v>153</v>
      </c>
      <c r="BJ388">
        <f>INDEX('Cat-4'!$1:$1048576,'NSS + ACT'!BF388,'NSS + ACT'!BI388)</f>
        <v>130.80000000000001</v>
      </c>
      <c r="BK388" s="126">
        <f t="shared" si="63"/>
        <v>1.0108191653786709</v>
      </c>
      <c r="BL388">
        <f t="shared" si="64"/>
        <v>379</v>
      </c>
      <c r="BM388" s="126">
        <f t="shared" si="65"/>
        <v>12.633333333333333</v>
      </c>
      <c r="BN388" s="126" t="s">
        <v>8784</v>
      </c>
      <c r="BO388" s="126">
        <f>MATCH(BB388,Sheet3!$D$4:$D$8,0)</f>
        <v>2</v>
      </c>
      <c r="BP388" s="126">
        <f>MATCH(BN388,Sheet3!$E$4:$H$4,0)</f>
        <v>3</v>
      </c>
      <c r="BQ388" s="132">
        <f>INDEX(Sheet3!$D$4:$H$8,'NSS + ACT'!BO388,'NSS + ACT'!BP388)</f>
        <v>0.05</v>
      </c>
      <c r="BR388" s="105">
        <f t="shared" si="66"/>
        <v>98812.627511591971</v>
      </c>
      <c r="BS388" s="162">
        <f t="shared" si="67"/>
        <v>0.05</v>
      </c>
      <c r="BT388" s="105">
        <f t="shared" si="68"/>
        <v>93871.996136012371</v>
      </c>
    </row>
    <row r="389" spans="1:72">
      <c r="A389" s="18">
        <f t="shared" si="72"/>
        <v>386</v>
      </c>
      <c r="B389" s="61">
        <v>171801881672</v>
      </c>
      <c r="C389" s="39">
        <v>43312</v>
      </c>
      <c r="D389" s="22" t="s">
        <v>102</v>
      </c>
      <c r="E389" s="22" t="s">
        <v>991</v>
      </c>
      <c r="F389" s="110">
        <v>1</v>
      </c>
      <c r="G389" s="23" t="s">
        <v>49</v>
      </c>
      <c r="H389" s="52">
        <v>97609.039999999906</v>
      </c>
      <c r="I389" s="30"/>
      <c r="J389" s="109">
        <v>97609.039999999906</v>
      </c>
      <c r="K389" s="23">
        <v>85015210</v>
      </c>
      <c r="L389" s="26">
        <v>0.1</v>
      </c>
      <c r="M389" s="40" t="s">
        <v>992</v>
      </c>
      <c r="N389" s="62">
        <v>0</v>
      </c>
      <c r="O389" s="52">
        <v>0</v>
      </c>
      <c r="P389" s="26">
        <v>0.1</v>
      </c>
      <c r="Q389" s="52">
        <v>0</v>
      </c>
      <c r="R389" s="63">
        <v>0.18</v>
      </c>
      <c r="S389" s="23" t="s">
        <v>993</v>
      </c>
      <c r="T389" s="52">
        <v>9760.9039999999914</v>
      </c>
      <c r="U389" s="52">
        <v>0</v>
      </c>
      <c r="V389" s="52">
        <v>976.09039999999914</v>
      </c>
      <c r="W389" s="52">
        <v>19502.286191999981</v>
      </c>
      <c r="X389" s="52">
        <v>30239.280591999974</v>
      </c>
      <c r="Y389" s="23" t="s">
        <v>850</v>
      </c>
      <c r="Z389" s="23" t="s">
        <v>994</v>
      </c>
      <c r="AA389" s="23" t="s">
        <v>995</v>
      </c>
      <c r="AB389" s="33" t="e">
        <v>#N/A</v>
      </c>
      <c r="AC389" s="33" t="e">
        <v>#N/A</v>
      </c>
      <c r="AD389" s="48" t="e">
        <v>#N/A</v>
      </c>
      <c r="AE389" s="39">
        <v>43292</v>
      </c>
      <c r="AF389" s="53">
        <v>171801881672</v>
      </c>
      <c r="AG389" s="53" t="s">
        <v>996</v>
      </c>
      <c r="AH389" s="39">
        <v>43312</v>
      </c>
      <c r="AI389" s="23" t="s">
        <v>385</v>
      </c>
      <c r="AJ389" s="54"/>
      <c r="AK389" s="55"/>
      <c r="AL389" s="56"/>
      <c r="AM389" s="57"/>
      <c r="AN389" s="33"/>
      <c r="AO389" s="48"/>
      <c r="AP389" s="23">
        <v>2000</v>
      </c>
      <c r="AQ389" s="23" t="s">
        <v>52</v>
      </c>
      <c r="AR389" s="23" t="s">
        <v>995</v>
      </c>
      <c r="AS389" s="38" t="s">
        <v>53</v>
      </c>
      <c r="AT389" s="23"/>
      <c r="AU389" s="64">
        <v>2305020206</v>
      </c>
      <c r="AV389" s="99">
        <v>1</v>
      </c>
      <c r="AW389" s="102">
        <v>97609.039999999906</v>
      </c>
      <c r="AX389" s="29" t="s">
        <v>701</v>
      </c>
      <c r="AY389" s="29"/>
      <c r="AZ389" s="25" t="s">
        <v>997</v>
      </c>
      <c r="BA389">
        <f t="shared" si="74"/>
        <v>2346</v>
      </c>
      <c r="BB389" s="115" t="s">
        <v>6983</v>
      </c>
      <c r="BC389" s="105">
        <f t="shared" ref="BC389:BC452" si="75">AW389/AV389</f>
        <v>97609.039999999906</v>
      </c>
      <c r="BD389" s="116">
        <f t="shared" ref="BD389:BD452" si="76">DATE(YEAR(AE389),MONTH(AE389),1)</f>
        <v>43282</v>
      </c>
      <c r="BE389" s="141" t="s">
        <v>8477</v>
      </c>
      <c r="BF389">
        <f>MATCH(BE389,'Cat-4'!$A:$A,0)</f>
        <v>722</v>
      </c>
      <c r="BG389">
        <f>MATCH(BD389,'Cat-4'!$1:$1,0)</f>
        <v>79</v>
      </c>
      <c r="BH389">
        <f>INDEX('Cat-4'!$1:$1048576,'NSS + ACT'!BF389,'NSS + ACT'!BG389)</f>
        <v>110.9</v>
      </c>
      <c r="BI389">
        <f>MATCH($BI$1,'Cat-4'!$1:$1,0)</f>
        <v>153</v>
      </c>
      <c r="BJ389">
        <f>INDEX('Cat-4'!$1:$1048576,'NSS + ACT'!BF389,'NSS + ACT'!BI389)</f>
        <v>130.80000000000001</v>
      </c>
      <c r="BK389" s="126">
        <f t="shared" ref="BK389:BK452" si="77">BJ389/BH389</f>
        <v>1.1794409377817854</v>
      </c>
      <c r="BL389">
        <f t="shared" ref="BL389:BL452" si="78">$BL$1-BD389</f>
        <v>2358</v>
      </c>
      <c r="BM389" s="126">
        <f t="shared" ref="BM389:BM452" si="79">BL389/30</f>
        <v>78.599999999999994</v>
      </c>
      <c r="BN389" s="126" t="s">
        <v>8785</v>
      </c>
      <c r="BO389" s="126">
        <f>MATCH(BB389,Sheet3!$D$4:$D$8,0)</f>
        <v>2</v>
      </c>
      <c r="BP389" s="126">
        <f>MATCH(BN389,Sheet3!$E$4:$H$4,0)</f>
        <v>4</v>
      </c>
      <c r="BQ389" s="132">
        <f>INDEX(Sheet3!$D$4:$H$8,'NSS + ACT'!BO389,'NSS + ACT'!BP389)</f>
        <v>0.1</v>
      </c>
      <c r="BR389" s="105">
        <f t="shared" ref="BR389:BR452" si="80">BK389*AW389</f>
        <v>115124.09767357969</v>
      </c>
      <c r="BS389" s="162">
        <f t="shared" ref="BS389:BS452" si="81">BQ389</f>
        <v>0.1</v>
      </c>
      <c r="BT389" s="105">
        <f t="shared" ref="BT389:BT452" si="82">BR389*(1-BS389)</f>
        <v>103611.68790622172</v>
      </c>
    </row>
    <row r="390" spans="1:72">
      <c r="A390" s="18">
        <f t="shared" si="72"/>
        <v>387</v>
      </c>
      <c r="B390" s="19">
        <v>171901244045</v>
      </c>
      <c r="C390" s="31"/>
      <c r="D390" s="21" t="s">
        <v>496</v>
      </c>
      <c r="E390" s="22" t="s">
        <v>497</v>
      </c>
      <c r="F390" s="107">
        <v>2</v>
      </c>
      <c r="G390" s="23" t="s">
        <v>49</v>
      </c>
      <c r="H390" s="24">
        <v>57933</v>
      </c>
      <c r="I390" s="24"/>
      <c r="J390" s="100">
        <v>115866</v>
      </c>
      <c r="K390" s="23">
        <v>84139110</v>
      </c>
      <c r="L390" s="26">
        <v>7.4999999999999997E-2</v>
      </c>
      <c r="M390" s="21"/>
      <c r="N390" s="27"/>
      <c r="O390" s="21"/>
      <c r="P390" s="28">
        <v>0.1</v>
      </c>
      <c r="Q390" s="21"/>
      <c r="R390" s="26">
        <v>0.28000000000000003</v>
      </c>
      <c r="S390" s="29" t="s">
        <v>66</v>
      </c>
      <c r="T390" s="30">
        <v>8689.9499999999989</v>
      </c>
      <c r="U390" s="30"/>
      <c r="V390" s="30">
        <v>868.99499999999989</v>
      </c>
      <c r="W390" s="30">
        <v>35118.984600000003</v>
      </c>
      <c r="X390" s="30">
        <v>44677.929600000003</v>
      </c>
      <c r="Y390" s="29" t="s">
        <v>441</v>
      </c>
      <c r="Z390" s="29" t="s">
        <v>498</v>
      </c>
      <c r="AA390" s="29" t="s">
        <v>499</v>
      </c>
      <c r="AB390" s="19" t="e">
        <v>#N/A</v>
      </c>
      <c r="AC390" s="29" t="e">
        <v>#N/A</v>
      </c>
      <c r="AD390" s="31" t="e">
        <v>#N/A</v>
      </c>
      <c r="AE390" s="31">
        <v>43593</v>
      </c>
      <c r="AF390" s="19">
        <v>171901244045</v>
      </c>
      <c r="AG390" s="29" t="s">
        <v>500</v>
      </c>
      <c r="AH390" s="31">
        <v>43600</v>
      </c>
      <c r="AI390" s="29" t="s">
        <v>385</v>
      </c>
      <c r="AJ390" s="46"/>
      <c r="AK390" s="30"/>
      <c r="AL390" s="47"/>
      <c r="AM390" s="46"/>
      <c r="AN390" s="29"/>
      <c r="AO390" s="31"/>
      <c r="AP390" s="19">
        <v>2000</v>
      </c>
      <c r="AQ390" s="29" t="s">
        <v>52</v>
      </c>
      <c r="AR390" s="29" t="s">
        <v>499</v>
      </c>
      <c r="AS390" s="29" t="s">
        <v>53</v>
      </c>
      <c r="AT390" s="29" t="s">
        <v>54</v>
      </c>
      <c r="AU390" s="29" t="s">
        <v>501</v>
      </c>
      <c r="AV390" s="99">
        <v>2</v>
      </c>
      <c r="AW390" s="99">
        <v>97335.27</v>
      </c>
      <c r="AX390" s="29" t="s">
        <v>387</v>
      </c>
      <c r="AY390" s="29" t="s">
        <v>691</v>
      </c>
      <c r="AZ390" s="21"/>
      <c r="BA390">
        <f t="shared" si="74"/>
        <v>2045</v>
      </c>
      <c r="BB390" s="115" t="s">
        <v>6983</v>
      </c>
      <c r="BC390" s="105">
        <f t="shared" si="75"/>
        <v>48667.635000000002</v>
      </c>
      <c r="BD390" s="116">
        <f t="shared" si="76"/>
        <v>43586</v>
      </c>
      <c r="BE390" s="141" t="s">
        <v>8477</v>
      </c>
      <c r="BF390">
        <f>MATCH(BE390,'Cat-4'!$A:$A,0)</f>
        <v>722</v>
      </c>
      <c r="BG390">
        <f>MATCH(BD390,'Cat-4'!$1:$1,0)</f>
        <v>89</v>
      </c>
      <c r="BH390">
        <f>INDEX('Cat-4'!$1:$1048576,'NSS + ACT'!BF390,'NSS + ACT'!BG390)</f>
        <v>112.7</v>
      </c>
      <c r="BI390">
        <f>MATCH($BI$1,'Cat-4'!$1:$1,0)</f>
        <v>153</v>
      </c>
      <c r="BJ390">
        <f>INDEX('Cat-4'!$1:$1048576,'NSS + ACT'!BF390,'NSS + ACT'!BI390)</f>
        <v>130.80000000000001</v>
      </c>
      <c r="BK390" s="126">
        <f t="shared" si="77"/>
        <v>1.160603371783496</v>
      </c>
      <c r="BL390">
        <f t="shared" si="78"/>
        <v>2054</v>
      </c>
      <c r="BM390" s="126">
        <f t="shared" si="79"/>
        <v>68.466666666666669</v>
      </c>
      <c r="BN390" s="126" t="s">
        <v>8785</v>
      </c>
      <c r="BO390" s="126">
        <f>MATCH(BB390,Sheet3!$D$4:$D$8,0)</f>
        <v>2</v>
      </c>
      <c r="BP390" s="126">
        <f>MATCH(BN390,Sheet3!$E$4:$H$4,0)</f>
        <v>4</v>
      </c>
      <c r="BQ390" s="132">
        <f>INDEX(Sheet3!$D$4:$H$8,'NSS + ACT'!BO390,'NSS + ACT'!BP390)</f>
        <v>0.1</v>
      </c>
      <c r="BR390" s="105">
        <f t="shared" si="80"/>
        <v>112967.64255545697</v>
      </c>
      <c r="BS390" s="162">
        <f t="shared" si="81"/>
        <v>0.1</v>
      </c>
      <c r="BT390" s="105">
        <f t="shared" si="82"/>
        <v>101670.87829991127</v>
      </c>
    </row>
    <row r="391" spans="1:72">
      <c r="A391" s="18">
        <f t="shared" si="72"/>
        <v>388</v>
      </c>
      <c r="B391" s="33">
        <v>292106988316</v>
      </c>
      <c r="C391" s="39">
        <v>44397</v>
      </c>
      <c r="D391" s="22" t="s">
        <v>587</v>
      </c>
      <c r="E391" s="22" t="s">
        <v>6141</v>
      </c>
      <c r="F391" s="110">
        <v>2039</v>
      </c>
      <c r="G391" s="23" t="s">
        <v>119</v>
      </c>
      <c r="H391" s="52">
        <v>29.180971064247181</v>
      </c>
      <c r="I391" s="30"/>
      <c r="J391" s="109">
        <v>59500</v>
      </c>
      <c r="K391" s="33">
        <v>63079090</v>
      </c>
      <c r="L391" s="26">
        <v>0.1</v>
      </c>
      <c r="M391" s="26"/>
      <c r="N391" s="26">
        <v>0</v>
      </c>
      <c r="O391" s="60"/>
      <c r="P391" s="26">
        <v>0.1</v>
      </c>
      <c r="Q391" s="84"/>
      <c r="R391" s="26">
        <v>0.05</v>
      </c>
      <c r="S391" s="23" t="s">
        <v>6142</v>
      </c>
      <c r="T391" s="52">
        <v>5950</v>
      </c>
      <c r="U391" s="52">
        <v>0</v>
      </c>
      <c r="V391" s="52">
        <v>595</v>
      </c>
      <c r="W391" s="52">
        <v>3302.25</v>
      </c>
      <c r="X391" s="52">
        <v>9847.25</v>
      </c>
      <c r="Y391" s="23" t="s">
        <v>5950</v>
      </c>
      <c r="Z391" s="23" t="s">
        <v>6143</v>
      </c>
      <c r="AA391" s="23" t="s">
        <v>6144</v>
      </c>
      <c r="AB391" s="33">
        <v>292106988316</v>
      </c>
      <c r="AC391" s="33" t="s">
        <v>6145</v>
      </c>
      <c r="AD391" s="39">
        <v>44397</v>
      </c>
      <c r="AE391" s="39">
        <v>44396</v>
      </c>
      <c r="AF391" s="53" t="e">
        <v>#N/A</v>
      </c>
      <c r="AG391" s="53" t="e">
        <v>#N/A</v>
      </c>
      <c r="AH391" s="39" t="e">
        <v>#N/A</v>
      </c>
      <c r="AI391" s="23" t="s">
        <v>51</v>
      </c>
      <c r="AJ391" s="59"/>
      <c r="AK391" s="59"/>
      <c r="AL391" s="48"/>
      <c r="AM391" s="60"/>
      <c r="AN391" s="33"/>
      <c r="AO391" s="48"/>
      <c r="AP391" s="23">
        <v>2000</v>
      </c>
      <c r="AQ391" s="23" t="s">
        <v>52</v>
      </c>
      <c r="AR391" s="23" t="s">
        <v>6144</v>
      </c>
      <c r="AS391" s="38" t="s">
        <v>53</v>
      </c>
      <c r="AT391" s="23"/>
      <c r="AU391" s="23" t="s">
        <v>6146</v>
      </c>
      <c r="AV391" s="99">
        <v>2039</v>
      </c>
      <c r="AW391" s="101">
        <v>95342.86</v>
      </c>
      <c r="AX391" s="29" t="s">
        <v>5711</v>
      </c>
      <c r="AY391" s="29"/>
      <c r="AZ391" s="21"/>
      <c r="BA391">
        <f t="shared" si="74"/>
        <v>1242</v>
      </c>
      <c r="BB391" s="115" t="s">
        <v>6983</v>
      </c>
      <c r="BC391" s="105">
        <f t="shared" si="75"/>
        <v>46.759617459538987</v>
      </c>
      <c r="BD391" s="116">
        <f t="shared" si="76"/>
        <v>44378</v>
      </c>
      <c r="BE391" s="141" t="s">
        <v>8477</v>
      </c>
      <c r="BF391">
        <f>MATCH(BE391,'Cat-4'!$A:$A,0)</f>
        <v>722</v>
      </c>
      <c r="BG391">
        <f>MATCH(BD391,'Cat-4'!$1:$1,0)</f>
        <v>115</v>
      </c>
      <c r="BH391">
        <f>INDEX('Cat-4'!$1:$1048576,'NSS + ACT'!BF391,'NSS + ACT'!BG391)</f>
        <v>119.2</v>
      </c>
      <c r="BI391">
        <f>MATCH($BI$1,'Cat-4'!$1:$1,0)</f>
        <v>153</v>
      </c>
      <c r="BJ391">
        <f>INDEX('Cat-4'!$1:$1048576,'NSS + ACT'!BF391,'NSS + ACT'!BI391)</f>
        <v>130.80000000000001</v>
      </c>
      <c r="BK391" s="126">
        <f t="shared" si="77"/>
        <v>1.0973154362416109</v>
      </c>
      <c r="BL391">
        <f t="shared" si="78"/>
        <v>1262</v>
      </c>
      <c r="BM391" s="126">
        <f t="shared" si="79"/>
        <v>42.06666666666667</v>
      </c>
      <c r="BN391" s="126" t="s">
        <v>8785</v>
      </c>
      <c r="BO391" s="126">
        <f>MATCH(BB391,Sheet3!$D$4:$D$8,0)</f>
        <v>2</v>
      </c>
      <c r="BP391" s="126">
        <f>MATCH(BN391,Sheet3!$E$4:$H$4,0)</f>
        <v>4</v>
      </c>
      <c r="BQ391" s="132">
        <f>INDEX(Sheet3!$D$4:$H$8,'NSS + ACT'!BO391,'NSS + ACT'!BP391)</f>
        <v>0.1</v>
      </c>
      <c r="BR391" s="105">
        <f t="shared" si="80"/>
        <v>104621.19201342283</v>
      </c>
      <c r="BS391" s="162">
        <f t="shared" si="81"/>
        <v>0.1</v>
      </c>
      <c r="BT391" s="105">
        <f t="shared" si="82"/>
        <v>94159.072812080543</v>
      </c>
    </row>
    <row r="392" spans="1:72">
      <c r="A392" s="18">
        <f t="shared" si="72"/>
        <v>389</v>
      </c>
      <c r="B392" s="33"/>
      <c r="C392" s="39"/>
      <c r="D392" s="22" t="s">
        <v>3565</v>
      </c>
      <c r="E392" s="22" t="s">
        <v>6954</v>
      </c>
      <c r="F392" s="113">
        <v>1</v>
      </c>
      <c r="G392" s="23" t="s">
        <v>119</v>
      </c>
      <c r="H392" s="24">
        <v>95000</v>
      </c>
      <c r="I392" s="30"/>
      <c r="J392" s="101">
        <v>95000</v>
      </c>
      <c r="K392" s="23">
        <v>85332929</v>
      </c>
      <c r="L392" s="26">
        <v>0</v>
      </c>
      <c r="M392" s="23"/>
      <c r="N392" s="49"/>
      <c r="O392" s="38"/>
      <c r="P392" s="26">
        <v>0</v>
      </c>
      <c r="Q392" s="38"/>
      <c r="R392" s="26">
        <v>0.18</v>
      </c>
      <c r="S392" s="23" t="s">
        <v>962</v>
      </c>
      <c r="T392" s="94">
        <v>0</v>
      </c>
      <c r="U392" s="94">
        <v>0</v>
      </c>
      <c r="V392" s="94">
        <v>0</v>
      </c>
      <c r="W392" s="94">
        <v>17100</v>
      </c>
      <c r="X392" s="52">
        <v>17100</v>
      </c>
      <c r="Y392" s="23" t="s">
        <v>6835</v>
      </c>
      <c r="Z392" s="23" t="s">
        <v>6955</v>
      </c>
      <c r="AA392" s="23" t="s">
        <v>6955</v>
      </c>
      <c r="AB392" s="33">
        <v>291701866875</v>
      </c>
      <c r="AC392" s="23" t="s">
        <v>3569</v>
      </c>
      <c r="AD392" s="48">
        <v>42861</v>
      </c>
      <c r="AE392" s="39">
        <v>42825</v>
      </c>
      <c r="AF392" s="33" t="e">
        <v>#N/A</v>
      </c>
      <c r="AG392" s="23" t="e">
        <v>#N/A</v>
      </c>
      <c r="AH392" s="39" t="e">
        <v>#N/A</v>
      </c>
      <c r="AI392" s="23" t="s">
        <v>51</v>
      </c>
      <c r="AJ392" s="65"/>
      <c r="AK392" s="57"/>
      <c r="AL392" s="56"/>
      <c r="AM392" s="52"/>
      <c r="AN392" s="23"/>
      <c r="AO392" s="38"/>
      <c r="AP392" s="23">
        <v>2000</v>
      </c>
      <c r="AQ392" s="23" t="s">
        <v>64</v>
      </c>
      <c r="AR392" s="23" t="s">
        <v>6956</v>
      </c>
      <c r="AS392" s="95" t="s">
        <v>53</v>
      </c>
      <c r="AT392" s="23" t="s">
        <v>522</v>
      </c>
      <c r="AU392" s="23" t="s">
        <v>3570</v>
      </c>
      <c r="AV392" s="99">
        <v>1</v>
      </c>
      <c r="AW392" s="101">
        <v>95000</v>
      </c>
      <c r="AX392" s="29" t="s">
        <v>6494</v>
      </c>
      <c r="AY392" s="29"/>
      <c r="AZ392" s="21"/>
      <c r="BA392">
        <f t="shared" si="74"/>
        <v>2813</v>
      </c>
      <c r="BB392" s="115" t="s">
        <v>6987</v>
      </c>
      <c r="BC392" s="105">
        <f t="shared" si="75"/>
        <v>95000</v>
      </c>
      <c r="BD392" s="116">
        <f t="shared" si="76"/>
        <v>42795</v>
      </c>
      <c r="BE392" s="141" t="s">
        <v>8366</v>
      </c>
      <c r="BF392">
        <f>MATCH(BE392,'Cat-4'!$A:$A,0)</f>
        <v>666</v>
      </c>
      <c r="BG392">
        <f>MATCH(BD392,'Cat-4'!$1:$1,0)</f>
        <v>63</v>
      </c>
      <c r="BH392">
        <f>INDEX('Cat-4'!$1:$1048576,'NSS + ACT'!BF392,'NSS + ACT'!BG392)</f>
        <v>108</v>
      </c>
      <c r="BI392">
        <f>MATCH($BI$1,'Cat-4'!$1:$1,0)</f>
        <v>153</v>
      </c>
      <c r="BJ392">
        <f>INDEX('Cat-4'!$1:$1048576,'NSS + ACT'!BF392,'NSS + ACT'!BI392)</f>
        <v>133.4</v>
      </c>
      <c r="BK392" s="126">
        <f t="shared" si="77"/>
        <v>1.2351851851851852</v>
      </c>
      <c r="BL392">
        <f t="shared" si="78"/>
        <v>2845</v>
      </c>
      <c r="BM392" s="126">
        <f t="shared" si="79"/>
        <v>94.833333333333329</v>
      </c>
      <c r="BN392" s="126" t="s">
        <v>8785</v>
      </c>
      <c r="BO392" s="126">
        <f>MATCH(BB392,Sheet3!$D$4:$D$8,0)</f>
        <v>4</v>
      </c>
      <c r="BP392" s="126">
        <f>MATCH(BN392,Sheet3!$E$4:$H$4,0)</f>
        <v>4</v>
      </c>
      <c r="BQ392" s="132">
        <f>INDEX(Sheet3!$D$4:$H$8,'NSS + ACT'!BO392,'NSS + ACT'!BP392)</f>
        <v>0.2</v>
      </c>
      <c r="BR392" s="105">
        <f t="shared" si="80"/>
        <v>117342.59259259258</v>
      </c>
      <c r="BS392" s="162">
        <f t="shared" si="81"/>
        <v>0.2</v>
      </c>
      <c r="BT392" s="105">
        <f t="shared" si="82"/>
        <v>93874.074074074073</v>
      </c>
    </row>
    <row r="393" spans="1:72">
      <c r="A393" s="18">
        <f t="shared" si="72"/>
        <v>390</v>
      </c>
      <c r="B393" s="33">
        <v>291700381361</v>
      </c>
      <c r="C393" s="39">
        <v>42758</v>
      </c>
      <c r="D393" s="22" t="s">
        <v>99</v>
      </c>
      <c r="E393" s="22" t="s">
        <v>5778</v>
      </c>
      <c r="F393" s="110">
        <v>93</v>
      </c>
      <c r="G393" s="23" t="s">
        <v>49</v>
      </c>
      <c r="H393" s="52">
        <v>1011.9175268817205</v>
      </c>
      <c r="I393" s="30"/>
      <c r="J393" s="109">
        <v>94108.33</v>
      </c>
      <c r="K393" s="36">
        <v>84119900</v>
      </c>
      <c r="L393" s="26">
        <v>0.1</v>
      </c>
      <c r="M393" s="26"/>
      <c r="N393" s="26">
        <v>0</v>
      </c>
      <c r="O393" s="60"/>
      <c r="P393" s="26">
        <v>0.1</v>
      </c>
      <c r="Q393" s="84"/>
      <c r="R393" s="26">
        <v>0.18</v>
      </c>
      <c r="S393" s="23" t="s">
        <v>4898</v>
      </c>
      <c r="T393" s="52">
        <v>9410.8330000000005</v>
      </c>
      <c r="U393" s="52">
        <v>0</v>
      </c>
      <c r="V393" s="52">
        <v>941.08330000000012</v>
      </c>
      <c r="W393" s="52">
        <v>18802.844333999998</v>
      </c>
      <c r="X393" s="52">
        <v>29154.760633999998</v>
      </c>
      <c r="Y393" s="23" t="s">
        <v>5706</v>
      </c>
      <c r="Z393" s="23" t="s">
        <v>5779</v>
      </c>
      <c r="AA393" s="23" t="s">
        <v>5780</v>
      </c>
      <c r="AB393" s="33">
        <v>291700381361</v>
      </c>
      <c r="AC393" s="33" t="s">
        <v>5781</v>
      </c>
      <c r="AD393" s="48">
        <v>42758</v>
      </c>
      <c r="AE393" s="39">
        <v>42735</v>
      </c>
      <c r="AF393" s="53" t="e">
        <v>#N/A</v>
      </c>
      <c r="AG393" s="53" t="e">
        <v>#N/A</v>
      </c>
      <c r="AH393" s="39" t="e">
        <v>#N/A</v>
      </c>
      <c r="AI393" s="23" t="s">
        <v>51</v>
      </c>
      <c r="AJ393" s="54"/>
      <c r="AK393" s="55"/>
      <c r="AL393" s="56"/>
      <c r="AM393" s="57"/>
      <c r="AN393" s="33"/>
      <c r="AO393" s="48"/>
      <c r="AP393" s="23">
        <v>2000</v>
      </c>
      <c r="AQ393" s="23" t="s">
        <v>52</v>
      </c>
      <c r="AR393" s="23" t="s">
        <v>5780</v>
      </c>
      <c r="AS393" s="38" t="s">
        <v>53</v>
      </c>
      <c r="AT393" s="23"/>
      <c r="AU393" s="23">
        <v>3561</v>
      </c>
      <c r="AV393" s="99">
        <v>93</v>
      </c>
      <c r="AW393" s="101">
        <v>94108.33</v>
      </c>
      <c r="AX393" s="29" t="s">
        <v>5711</v>
      </c>
      <c r="AY393" s="29"/>
      <c r="AZ393" s="21"/>
      <c r="BA393">
        <f t="shared" si="74"/>
        <v>2903</v>
      </c>
      <c r="BB393" s="115" t="s">
        <v>6983</v>
      </c>
      <c r="BC393" s="105">
        <f t="shared" si="75"/>
        <v>1011.9175268817205</v>
      </c>
      <c r="BD393" s="116">
        <f t="shared" si="76"/>
        <v>42705</v>
      </c>
      <c r="BE393" s="141" t="s">
        <v>8477</v>
      </c>
      <c r="BF393">
        <f>MATCH(BE393,'Cat-4'!$A:$A,0)</f>
        <v>722</v>
      </c>
      <c r="BG393">
        <f>MATCH(BD393,'Cat-4'!$1:$1,0)</f>
        <v>60</v>
      </c>
      <c r="BH393">
        <f>INDEX('Cat-4'!$1:$1048576,'NSS + ACT'!BF393,'NSS + ACT'!BG393)</f>
        <v>108.3</v>
      </c>
      <c r="BI393">
        <f>MATCH($BI$1,'Cat-4'!$1:$1,0)</f>
        <v>153</v>
      </c>
      <c r="BJ393">
        <f>INDEX('Cat-4'!$1:$1048576,'NSS + ACT'!BF393,'NSS + ACT'!BI393)</f>
        <v>130.80000000000001</v>
      </c>
      <c r="BK393" s="126">
        <f t="shared" si="77"/>
        <v>1.2077562326869808</v>
      </c>
      <c r="BL393">
        <f t="shared" si="78"/>
        <v>2935</v>
      </c>
      <c r="BM393" s="126">
        <f t="shared" si="79"/>
        <v>97.833333333333329</v>
      </c>
      <c r="BN393" s="126" t="s">
        <v>8785</v>
      </c>
      <c r="BO393" s="126">
        <f>MATCH(BB393,Sheet3!$D$4:$D$8,0)</f>
        <v>2</v>
      </c>
      <c r="BP393" s="126">
        <f>MATCH(BN393,Sheet3!$E$4:$H$4,0)</f>
        <v>4</v>
      </c>
      <c r="BQ393" s="132">
        <f>INDEX(Sheet3!$D$4:$H$8,'NSS + ACT'!BO393,'NSS + ACT'!BP393)</f>
        <v>0.1</v>
      </c>
      <c r="BR393" s="105">
        <f t="shared" si="80"/>
        <v>113659.92210526318</v>
      </c>
      <c r="BS393" s="162">
        <f t="shared" si="81"/>
        <v>0.1</v>
      </c>
      <c r="BT393" s="105">
        <f t="shared" si="82"/>
        <v>102293.92989473687</v>
      </c>
    </row>
    <row r="394" spans="1:72">
      <c r="A394" s="18">
        <f t="shared" si="72"/>
        <v>391</v>
      </c>
      <c r="B394" s="33">
        <v>292303770824</v>
      </c>
      <c r="C394" s="39">
        <v>45027</v>
      </c>
      <c r="D394" s="22" t="s">
        <v>176</v>
      </c>
      <c r="E394" s="22" t="s">
        <v>5535</v>
      </c>
      <c r="F394" s="107">
        <v>4</v>
      </c>
      <c r="G394" s="23" t="s">
        <v>119</v>
      </c>
      <c r="H394" s="58">
        <v>23424.5</v>
      </c>
      <c r="I394" s="30"/>
      <c r="J394" s="101">
        <v>93698</v>
      </c>
      <c r="K394" s="33">
        <v>84821090</v>
      </c>
      <c r="L394" s="26">
        <v>7.4999999999999997E-2</v>
      </c>
      <c r="M394" s="40">
        <v>0</v>
      </c>
      <c r="N394" s="40">
        <v>0</v>
      </c>
      <c r="O394" s="35">
        <v>0</v>
      </c>
      <c r="P394" s="63">
        <v>0.1</v>
      </c>
      <c r="Q394" s="52">
        <v>0</v>
      </c>
      <c r="R394" s="63">
        <v>0.18</v>
      </c>
      <c r="S394" s="23" t="s">
        <v>4999</v>
      </c>
      <c r="T394" s="52">
        <v>7027.3499999999995</v>
      </c>
      <c r="U394" s="52">
        <v>0</v>
      </c>
      <c r="V394" s="52">
        <v>702.73500000000001</v>
      </c>
      <c r="W394" s="52">
        <v>18257.0553</v>
      </c>
      <c r="X394" s="52">
        <v>25987.140299999999</v>
      </c>
      <c r="Y394" s="23" t="s">
        <v>5450</v>
      </c>
      <c r="Z394" s="23" t="s">
        <v>5536</v>
      </c>
      <c r="AA394" s="23" t="s">
        <v>5537</v>
      </c>
      <c r="AB394" s="33">
        <v>292303770824</v>
      </c>
      <c r="AC394" s="33" t="s">
        <v>5538</v>
      </c>
      <c r="AD394" s="39">
        <v>45027</v>
      </c>
      <c r="AE394" s="39">
        <v>45023</v>
      </c>
      <c r="AF394" s="53" t="e">
        <v>#N/A</v>
      </c>
      <c r="AG394" s="53" t="e">
        <v>#N/A</v>
      </c>
      <c r="AH394" s="39" t="e">
        <v>#N/A</v>
      </c>
      <c r="AI394" s="23" t="s">
        <v>51</v>
      </c>
      <c r="AJ394" s="59"/>
      <c r="AK394" s="59"/>
      <c r="AL394" s="48"/>
      <c r="AM394" s="60"/>
      <c r="AN394" s="33"/>
      <c r="AO394" s="48"/>
      <c r="AP394" s="23">
        <v>2000</v>
      </c>
      <c r="AQ394" s="23" t="s">
        <v>52</v>
      </c>
      <c r="AR394" s="23" t="s">
        <v>5537</v>
      </c>
      <c r="AS394" s="38" t="s">
        <v>523</v>
      </c>
      <c r="AT394" s="23"/>
      <c r="AU394" s="23" t="s">
        <v>5539</v>
      </c>
      <c r="AV394" s="99">
        <v>4</v>
      </c>
      <c r="AW394" s="101">
        <v>93698</v>
      </c>
      <c r="AX394" s="29" t="s">
        <v>4770</v>
      </c>
      <c r="AY394" s="29"/>
      <c r="AZ394" s="30" t="s">
        <v>853</v>
      </c>
      <c r="BA394">
        <f t="shared" si="74"/>
        <v>615</v>
      </c>
      <c r="BB394" s="115" t="s">
        <v>6983</v>
      </c>
      <c r="BC394" s="105">
        <f t="shared" si="75"/>
        <v>23424.5</v>
      </c>
      <c r="BD394" s="116">
        <f t="shared" si="76"/>
        <v>45017</v>
      </c>
      <c r="BE394" s="141" t="s">
        <v>8477</v>
      </c>
      <c r="BF394">
        <f>MATCH(BE394,'Cat-4'!$A:$A,0)</f>
        <v>722</v>
      </c>
      <c r="BG394">
        <f>MATCH(BD394,'Cat-4'!$1:$1,0)</f>
        <v>136</v>
      </c>
      <c r="BH394">
        <f>INDEX('Cat-4'!$1:$1048576,'NSS + ACT'!BF394,'NSS + ACT'!BG394)</f>
        <v>128.4</v>
      </c>
      <c r="BI394">
        <f>MATCH($BI$1,'Cat-4'!$1:$1,0)</f>
        <v>153</v>
      </c>
      <c r="BJ394">
        <f>INDEX('Cat-4'!$1:$1048576,'NSS + ACT'!BF394,'NSS + ACT'!BI394)</f>
        <v>130.80000000000001</v>
      </c>
      <c r="BK394" s="126">
        <f t="shared" si="77"/>
        <v>1.0186915887850467</v>
      </c>
      <c r="BL394">
        <f t="shared" si="78"/>
        <v>623</v>
      </c>
      <c r="BM394" s="126">
        <f t="shared" si="79"/>
        <v>20.766666666666666</v>
      </c>
      <c r="BN394" s="126" t="s">
        <v>8784</v>
      </c>
      <c r="BO394" s="126">
        <f>MATCH(BB394,Sheet3!$D$4:$D$8,0)</f>
        <v>2</v>
      </c>
      <c r="BP394" s="126">
        <f>MATCH(BN394,Sheet3!$E$4:$H$4,0)</f>
        <v>3</v>
      </c>
      <c r="BQ394" s="132">
        <f>INDEX(Sheet3!$D$4:$H$8,'NSS + ACT'!BO394,'NSS + ACT'!BP394)</f>
        <v>0.05</v>
      </c>
      <c r="BR394" s="105">
        <f t="shared" si="80"/>
        <v>95449.364485981307</v>
      </c>
      <c r="BS394" s="162">
        <f t="shared" si="81"/>
        <v>0.05</v>
      </c>
      <c r="BT394" s="105">
        <f t="shared" si="82"/>
        <v>90676.896261682239</v>
      </c>
    </row>
    <row r="395" spans="1:72">
      <c r="A395" s="18">
        <f t="shared" si="72"/>
        <v>392</v>
      </c>
      <c r="B395" s="19">
        <v>172103028031</v>
      </c>
      <c r="C395" s="45"/>
      <c r="D395" s="21" t="s">
        <v>379</v>
      </c>
      <c r="E395" s="22" t="s">
        <v>380</v>
      </c>
      <c r="F395" s="107">
        <v>2</v>
      </c>
      <c r="G395" s="23" t="s">
        <v>49</v>
      </c>
      <c r="H395" s="24">
        <v>45267.805</v>
      </c>
      <c r="I395" s="24">
        <v>45267.805</v>
      </c>
      <c r="J395" s="100">
        <v>135803.41500000001</v>
      </c>
      <c r="K395" s="23"/>
      <c r="L395" s="26"/>
      <c r="M395" s="21"/>
      <c r="N395" s="27"/>
      <c r="O395" s="21"/>
      <c r="P395" s="28"/>
      <c r="Q395" s="21"/>
      <c r="R395" s="26">
        <v>0.18</v>
      </c>
      <c r="S395" s="29" t="s">
        <v>67</v>
      </c>
      <c r="T395" s="30">
        <v>0</v>
      </c>
      <c r="U395" s="30"/>
      <c r="V395" s="30">
        <v>0</v>
      </c>
      <c r="W395" s="30">
        <v>24444.614700000002</v>
      </c>
      <c r="X395" s="30">
        <v>24444.614700000002</v>
      </c>
      <c r="Y395" s="29" t="s">
        <v>381</v>
      </c>
      <c r="Z395" s="29" t="s">
        <v>382</v>
      </c>
      <c r="AA395" s="29" t="s">
        <v>383</v>
      </c>
      <c r="AB395" s="19" t="e">
        <v>#N/A</v>
      </c>
      <c r="AC395" s="29" t="e">
        <v>#N/A</v>
      </c>
      <c r="AD395" s="31" t="e">
        <v>#N/A</v>
      </c>
      <c r="AE395" s="31">
        <v>44483</v>
      </c>
      <c r="AF395" s="19">
        <v>172103028031</v>
      </c>
      <c r="AG395" s="29" t="s">
        <v>384</v>
      </c>
      <c r="AH395" s="31">
        <v>44513</v>
      </c>
      <c r="AI395" s="29" t="s">
        <v>385</v>
      </c>
      <c r="AJ395" s="46"/>
      <c r="AK395" s="30"/>
      <c r="AL395" s="47"/>
      <c r="AM395" s="46"/>
      <c r="AN395" s="29"/>
      <c r="AO395" s="31"/>
      <c r="AP395" s="19">
        <v>2000</v>
      </c>
      <c r="AQ395" s="29" t="s">
        <v>52</v>
      </c>
      <c r="AR395" s="29" t="s">
        <v>383</v>
      </c>
      <c r="AS395" s="29" t="s">
        <v>53</v>
      </c>
      <c r="AT395" s="29" t="s">
        <v>54</v>
      </c>
      <c r="AU395" s="29" t="s">
        <v>386</v>
      </c>
      <c r="AV395" s="99">
        <v>2</v>
      </c>
      <c r="AW395" s="99">
        <v>93408.19</v>
      </c>
      <c r="AX395" s="29" t="s">
        <v>387</v>
      </c>
      <c r="AY395" s="29" t="s">
        <v>691</v>
      </c>
      <c r="AZ395" s="21"/>
      <c r="BA395">
        <f t="shared" si="74"/>
        <v>1155</v>
      </c>
      <c r="BB395" s="115" t="s">
        <v>6983</v>
      </c>
      <c r="BC395" s="105">
        <f t="shared" si="75"/>
        <v>46704.095000000001</v>
      </c>
      <c r="BD395" s="116">
        <f t="shared" si="76"/>
        <v>44470</v>
      </c>
      <c r="BE395" s="141" t="s">
        <v>8477</v>
      </c>
      <c r="BF395">
        <f>MATCH(BE395,'Cat-4'!$A:$A,0)</f>
        <v>722</v>
      </c>
      <c r="BG395">
        <f>MATCH(BD395,'Cat-4'!$1:$1,0)</f>
        <v>118</v>
      </c>
      <c r="BH395">
        <f>INDEX('Cat-4'!$1:$1048576,'NSS + ACT'!BF395,'NSS + ACT'!BG395)</f>
        <v>120.4</v>
      </c>
      <c r="BI395">
        <f>MATCH($BI$1,'Cat-4'!$1:$1,0)</f>
        <v>153</v>
      </c>
      <c r="BJ395">
        <f>INDEX('Cat-4'!$1:$1048576,'NSS + ACT'!BF395,'NSS + ACT'!BI395)</f>
        <v>130.80000000000001</v>
      </c>
      <c r="BK395" s="126">
        <f t="shared" si="77"/>
        <v>1.0863787375415284</v>
      </c>
      <c r="BL395">
        <f t="shared" si="78"/>
        <v>1170</v>
      </c>
      <c r="BM395" s="126">
        <f t="shared" si="79"/>
        <v>39</v>
      </c>
      <c r="BN395" s="126" t="s">
        <v>8785</v>
      </c>
      <c r="BO395" s="126">
        <f>MATCH(BB395,Sheet3!$D$4:$D$8,0)</f>
        <v>2</v>
      </c>
      <c r="BP395" s="126">
        <f>MATCH(BN395,Sheet3!$E$4:$H$4,0)</f>
        <v>4</v>
      </c>
      <c r="BQ395" s="132">
        <f>INDEX(Sheet3!$D$4:$H$8,'NSS + ACT'!BO395,'NSS + ACT'!BP395)</f>
        <v>0.1</v>
      </c>
      <c r="BR395" s="105">
        <f t="shared" si="80"/>
        <v>101476.67152823921</v>
      </c>
      <c r="BS395" s="162">
        <f t="shared" si="81"/>
        <v>0.1</v>
      </c>
      <c r="BT395" s="105">
        <f t="shared" si="82"/>
        <v>91329.004375415287</v>
      </c>
    </row>
    <row r="396" spans="1:72">
      <c r="A396" s="18">
        <f t="shared" si="72"/>
        <v>393</v>
      </c>
      <c r="B396" s="33">
        <v>292102377184</v>
      </c>
      <c r="C396" s="39">
        <v>44264</v>
      </c>
      <c r="D396" s="22" t="s">
        <v>376</v>
      </c>
      <c r="E396" s="22" t="s">
        <v>5344</v>
      </c>
      <c r="F396" s="107">
        <v>4628</v>
      </c>
      <c r="G396" s="23" t="s">
        <v>49</v>
      </c>
      <c r="H396" s="58">
        <v>20.177908383751081</v>
      </c>
      <c r="I396" s="30"/>
      <c r="J396" s="101">
        <v>93383.360000000001</v>
      </c>
      <c r="K396" s="33">
        <v>63079099</v>
      </c>
      <c r="L396" s="26">
        <v>0.1</v>
      </c>
      <c r="M396" s="40"/>
      <c r="N396" s="40">
        <v>0</v>
      </c>
      <c r="O396" s="35">
        <v>0</v>
      </c>
      <c r="P396" s="63">
        <v>0.1</v>
      </c>
      <c r="Q396" s="52">
        <v>0</v>
      </c>
      <c r="R396" s="63">
        <v>0.05</v>
      </c>
      <c r="S396" s="23" t="s">
        <v>5345</v>
      </c>
      <c r="T396" s="52">
        <v>9338.3360000000011</v>
      </c>
      <c r="U396" s="52">
        <v>0</v>
      </c>
      <c r="V396" s="52">
        <v>933.83360000000016</v>
      </c>
      <c r="W396" s="52">
        <v>5182.7764800000004</v>
      </c>
      <c r="X396" s="52">
        <v>15454.946080000002</v>
      </c>
      <c r="Y396" s="23" t="s">
        <v>5221</v>
      </c>
      <c r="Z396" s="23" t="s">
        <v>5346</v>
      </c>
      <c r="AA396" s="23" t="s">
        <v>5347</v>
      </c>
      <c r="AB396" s="33">
        <v>292102377184</v>
      </c>
      <c r="AC396" s="33" t="s">
        <v>5348</v>
      </c>
      <c r="AD396" s="39">
        <v>44264</v>
      </c>
      <c r="AE396" s="39">
        <v>44253</v>
      </c>
      <c r="AF396" s="53" t="e">
        <v>#N/A</v>
      </c>
      <c r="AG396" s="53" t="e">
        <v>#N/A</v>
      </c>
      <c r="AH396" s="39" t="e">
        <v>#N/A</v>
      </c>
      <c r="AI396" s="23" t="s">
        <v>51</v>
      </c>
      <c r="AJ396" s="59"/>
      <c r="AK396" s="59"/>
      <c r="AL396" s="48"/>
      <c r="AM396" s="60"/>
      <c r="AN396" s="33"/>
      <c r="AO396" s="48"/>
      <c r="AP396" s="23">
        <v>2000</v>
      </c>
      <c r="AQ396" s="23" t="s">
        <v>52</v>
      </c>
      <c r="AR396" s="23" t="s">
        <v>5347</v>
      </c>
      <c r="AS396" s="38" t="s">
        <v>53</v>
      </c>
      <c r="AT396" s="23"/>
      <c r="AU396" s="23" t="s">
        <v>5349</v>
      </c>
      <c r="AV396" s="99">
        <v>4628</v>
      </c>
      <c r="AW396" s="101">
        <v>93383.360000000001</v>
      </c>
      <c r="AX396" s="29" t="s">
        <v>4770</v>
      </c>
      <c r="AY396" s="29"/>
      <c r="AZ396" s="30"/>
      <c r="BA396">
        <f t="shared" si="74"/>
        <v>1385</v>
      </c>
      <c r="BB396" s="115" t="s">
        <v>6983</v>
      </c>
      <c r="BC396" s="105">
        <f t="shared" si="75"/>
        <v>20.177908383751081</v>
      </c>
      <c r="BD396" s="116">
        <f t="shared" si="76"/>
        <v>44228</v>
      </c>
      <c r="BE396" s="141" t="s">
        <v>8477</v>
      </c>
      <c r="BF396">
        <f>MATCH(BE396,'Cat-4'!$A:$A,0)</f>
        <v>722</v>
      </c>
      <c r="BG396">
        <f>MATCH(BD396,'Cat-4'!$1:$1,0)</f>
        <v>110</v>
      </c>
      <c r="BH396">
        <f>INDEX('Cat-4'!$1:$1048576,'NSS + ACT'!BF396,'NSS + ACT'!BG396)</f>
        <v>115.4</v>
      </c>
      <c r="BI396">
        <f>MATCH($BI$1,'Cat-4'!$1:$1,0)</f>
        <v>153</v>
      </c>
      <c r="BJ396">
        <f>INDEX('Cat-4'!$1:$1048576,'NSS + ACT'!BF396,'NSS + ACT'!BI396)</f>
        <v>130.80000000000001</v>
      </c>
      <c r="BK396" s="126">
        <f t="shared" si="77"/>
        <v>1.1334488734835355</v>
      </c>
      <c r="BL396">
        <f t="shared" si="78"/>
        <v>1412</v>
      </c>
      <c r="BM396" s="126">
        <f t="shared" si="79"/>
        <v>47.06666666666667</v>
      </c>
      <c r="BN396" s="126" t="s">
        <v>8785</v>
      </c>
      <c r="BO396" s="126">
        <f>MATCH(BB396,Sheet3!$D$4:$D$8,0)</f>
        <v>2</v>
      </c>
      <c r="BP396" s="126">
        <f>MATCH(BN396,Sheet3!$E$4:$H$4,0)</f>
        <v>4</v>
      </c>
      <c r="BQ396" s="132">
        <f>INDEX(Sheet3!$D$4:$H$8,'NSS + ACT'!BO396,'NSS + ACT'!BP396)</f>
        <v>0.1</v>
      </c>
      <c r="BR396" s="105">
        <f t="shared" si="80"/>
        <v>105845.26419410745</v>
      </c>
      <c r="BS396" s="162">
        <f t="shared" si="81"/>
        <v>0.1</v>
      </c>
      <c r="BT396" s="105">
        <f t="shared" si="82"/>
        <v>95260.73777469671</v>
      </c>
    </row>
    <row r="397" spans="1:72">
      <c r="A397" s="18">
        <f t="shared" si="72"/>
        <v>394</v>
      </c>
      <c r="B397" s="61">
        <v>292201196291</v>
      </c>
      <c r="C397" s="39">
        <v>44595</v>
      </c>
      <c r="D397" s="22" t="s">
        <v>186</v>
      </c>
      <c r="E397" s="22" t="s">
        <v>2689</v>
      </c>
      <c r="F397" s="110">
        <v>8</v>
      </c>
      <c r="G397" s="23" t="s">
        <v>119</v>
      </c>
      <c r="H397" s="52">
        <v>11511</v>
      </c>
      <c r="I397" s="30"/>
      <c r="J397" s="109">
        <v>92088</v>
      </c>
      <c r="K397" s="23">
        <v>84213920</v>
      </c>
      <c r="L397" s="26">
        <v>7.4999999999999997E-2</v>
      </c>
      <c r="M397" s="40">
        <v>0</v>
      </c>
      <c r="N397" s="62">
        <v>0</v>
      </c>
      <c r="O397" s="52">
        <v>0</v>
      </c>
      <c r="P397" s="26">
        <v>0.1</v>
      </c>
      <c r="Q397" s="52">
        <v>0</v>
      </c>
      <c r="R397" s="63">
        <v>0.18</v>
      </c>
      <c r="S397" s="23" t="s">
        <v>754</v>
      </c>
      <c r="T397" s="52">
        <v>6906.5999999999995</v>
      </c>
      <c r="U397" s="52">
        <v>0</v>
      </c>
      <c r="V397" s="52">
        <v>690.66</v>
      </c>
      <c r="W397" s="52">
        <v>17943.346799999999</v>
      </c>
      <c r="X397" s="52">
        <v>25540.606799999998</v>
      </c>
      <c r="Y397" s="23" t="s">
        <v>2574</v>
      </c>
      <c r="Z397" s="23" t="s">
        <v>2690</v>
      </c>
      <c r="AA397" s="23" t="s">
        <v>2691</v>
      </c>
      <c r="AB397" s="33">
        <v>292201196291</v>
      </c>
      <c r="AC397" s="33" t="s">
        <v>2692</v>
      </c>
      <c r="AD397" s="48">
        <v>44595</v>
      </c>
      <c r="AE397" s="39">
        <v>44594</v>
      </c>
      <c r="AF397" s="53" t="e">
        <v>#N/A</v>
      </c>
      <c r="AG397" s="53" t="e">
        <v>#N/A</v>
      </c>
      <c r="AH397" s="39" t="e">
        <v>#N/A</v>
      </c>
      <c r="AI397" s="23" t="s">
        <v>51</v>
      </c>
      <c r="AJ397" s="54"/>
      <c r="AK397" s="55"/>
      <c r="AL397" s="56"/>
      <c r="AM397" s="57"/>
      <c r="AN397" s="33"/>
      <c r="AO397" s="48"/>
      <c r="AP397" s="23">
        <v>2000</v>
      </c>
      <c r="AQ397" s="23" t="s">
        <v>52</v>
      </c>
      <c r="AR397" s="23" t="s">
        <v>2691</v>
      </c>
      <c r="AS397" s="38" t="s">
        <v>53</v>
      </c>
      <c r="AT397" s="23"/>
      <c r="AU397" s="64" t="s">
        <v>2693</v>
      </c>
      <c r="AV397" s="99">
        <v>8</v>
      </c>
      <c r="AW397" s="102">
        <v>92088</v>
      </c>
      <c r="AX397" s="29" t="s">
        <v>701</v>
      </c>
      <c r="AY397" s="29"/>
      <c r="AZ397" s="25" t="s">
        <v>2577</v>
      </c>
      <c r="BA397">
        <f t="shared" si="74"/>
        <v>1044</v>
      </c>
      <c r="BB397" s="115" t="s">
        <v>6983</v>
      </c>
      <c r="BC397" s="105">
        <f t="shared" si="75"/>
        <v>11511</v>
      </c>
      <c r="BD397" s="116">
        <f t="shared" si="76"/>
        <v>44593</v>
      </c>
      <c r="BE397" s="141" t="s">
        <v>8477</v>
      </c>
      <c r="BF397">
        <f>MATCH(BE397,'Cat-4'!$A:$A,0)</f>
        <v>722</v>
      </c>
      <c r="BG397">
        <f>MATCH(BD397,'Cat-4'!$1:$1,0)</f>
        <v>122</v>
      </c>
      <c r="BH397">
        <f>INDEX('Cat-4'!$1:$1048576,'NSS + ACT'!BF397,'NSS + ACT'!BG397)</f>
        <v>122</v>
      </c>
      <c r="BI397">
        <f>MATCH($BI$1,'Cat-4'!$1:$1,0)</f>
        <v>153</v>
      </c>
      <c r="BJ397">
        <f>INDEX('Cat-4'!$1:$1048576,'NSS + ACT'!BF397,'NSS + ACT'!BI397)</f>
        <v>130.80000000000001</v>
      </c>
      <c r="BK397" s="126">
        <f t="shared" si="77"/>
        <v>1.0721311475409836</v>
      </c>
      <c r="BL397">
        <f t="shared" si="78"/>
        <v>1047</v>
      </c>
      <c r="BM397" s="126">
        <f t="shared" si="79"/>
        <v>34.9</v>
      </c>
      <c r="BN397" s="126" t="s">
        <v>8785</v>
      </c>
      <c r="BO397" s="126">
        <f>MATCH(BB397,Sheet3!$D$4:$D$8,0)</f>
        <v>2</v>
      </c>
      <c r="BP397" s="126">
        <f>MATCH(BN397,Sheet3!$E$4:$H$4,0)</f>
        <v>4</v>
      </c>
      <c r="BQ397" s="132">
        <f>INDEX(Sheet3!$D$4:$H$8,'NSS + ACT'!BO397,'NSS + ACT'!BP397)</f>
        <v>0.1</v>
      </c>
      <c r="BR397" s="105">
        <f t="shared" si="80"/>
        <v>98730.413114754105</v>
      </c>
      <c r="BS397" s="162">
        <f t="shared" si="81"/>
        <v>0.1</v>
      </c>
      <c r="BT397" s="105">
        <f t="shared" si="82"/>
        <v>88857.3718032787</v>
      </c>
    </row>
    <row r="398" spans="1:72">
      <c r="A398" s="18">
        <f t="shared" si="72"/>
        <v>395</v>
      </c>
      <c r="B398" s="61">
        <v>291605150115</v>
      </c>
      <c r="C398" s="39">
        <v>42682</v>
      </c>
      <c r="D398" s="22" t="s">
        <v>91</v>
      </c>
      <c r="E398" s="22" t="s">
        <v>2621</v>
      </c>
      <c r="F398" s="110">
        <v>6</v>
      </c>
      <c r="G398" s="23" t="s">
        <v>119</v>
      </c>
      <c r="H398" s="52">
        <v>15264.25</v>
      </c>
      <c r="I398" s="30"/>
      <c r="J398" s="109">
        <v>91585.5</v>
      </c>
      <c r="K398" s="23">
        <v>84819090</v>
      </c>
      <c r="L398" s="26">
        <v>7.4999999999999997E-2</v>
      </c>
      <c r="M398" s="40">
        <v>0</v>
      </c>
      <c r="N398" s="62">
        <v>0</v>
      </c>
      <c r="O398" s="52">
        <v>0</v>
      </c>
      <c r="P398" s="26">
        <v>0.1</v>
      </c>
      <c r="Q398" s="52">
        <v>0</v>
      </c>
      <c r="R398" s="63">
        <v>0.18</v>
      </c>
      <c r="S398" s="23" t="s">
        <v>849</v>
      </c>
      <c r="T398" s="52">
        <v>6868.9124999999995</v>
      </c>
      <c r="U398" s="52">
        <v>0</v>
      </c>
      <c r="V398" s="52">
        <v>686.89125000000001</v>
      </c>
      <c r="W398" s="52">
        <v>17845.434675</v>
      </c>
      <c r="X398" s="52">
        <v>25401.238425</v>
      </c>
      <c r="Y398" s="23" t="s">
        <v>2574</v>
      </c>
      <c r="Z398" s="23" t="s">
        <v>2622</v>
      </c>
      <c r="AA398" s="23" t="s">
        <v>2623</v>
      </c>
      <c r="AB398" s="33">
        <v>291605150115</v>
      </c>
      <c r="AC398" s="33" t="s">
        <v>2219</v>
      </c>
      <c r="AD398" s="48">
        <v>42682</v>
      </c>
      <c r="AE398" s="39">
        <v>42642</v>
      </c>
      <c r="AF398" s="53" t="e">
        <v>#N/A</v>
      </c>
      <c r="AG398" s="53" t="e">
        <v>#N/A</v>
      </c>
      <c r="AH398" s="39" t="e">
        <v>#N/A</v>
      </c>
      <c r="AI398" s="23" t="s">
        <v>51</v>
      </c>
      <c r="AJ398" s="54"/>
      <c r="AK398" s="55"/>
      <c r="AL398" s="56"/>
      <c r="AM398" s="57"/>
      <c r="AN398" s="33"/>
      <c r="AO398" s="48"/>
      <c r="AP398" s="23">
        <v>2000</v>
      </c>
      <c r="AQ398" s="23" t="s">
        <v>52</v>
      </c>
      <c r="AR398" s="23" t="s">
        <v>2623</v>
      </c>
      <c r="AS398" s="38" t="s">
        <v>53</v>
      </c>
      <c r="AT398" s="23"/>
      <c r="AU398" s="64">
        <v>6316001450</v>
      </c>
      <c r="AV398" s="99">
        <v>6</v>
      </c>
      <c r="AW398" s="102">
        <v>91585.5</v>
      </c>
      <c r="AX398" s="29" t="s">
        <v>701</v>
      </c>
      <c r="AY398" s="29"/>
      <c r="AZ398" s="25" t="s">
        <v>2577</v>
      </c>
      <c r="BA398">
        <f t="shared" si="74"/>
        <v>2996</v>
      </c>
      <c r="BB398" t="s">
        <v>6983</v>
      </c>
      <c r="BC398" s="105">
        <f t="shared" si="75"/>
        <v>15264.25</v>
      </c>
      <c r="BD398" s="116">
        <f t="shared" si="76"/>
        <v>42614</v>
      </c>
      <c r="BE398" s="141" t="s">
        <v>8477</v>
      </c>
      <c r="BF398">
        <f>MATCH(BE398,'Cat-4'!$A:$A,0)</f>
        <v>722</v>
      </c>
      <c r="BG398">
        <f>MATCH(BD398,'Cat-4'!$1:$1,0)</f>
        <v>57</v>
      </c>
      <c r="BH398">
        <f>INDEX('Cat-4'!$1:$1048576,'NSS + ACT'!BF398,'NSS + ACT'!BG398)</f>
        <v>107.4</v>
      </c>
      <c r="BI398">
        <f>MATCH($BI$1,'Cat-4'!$1:$1,0)</f>
        <v>153</v>
      </c>
      <c r="BJ398">
        <f>INDEX('Cat-4'!$1:$1048576,'NSS + ACT'!BF398,'NSS + ACT'!BI398)</f>
        <v>130.80000000000001</v>
      </c>
      <c r="BK398" s="126">
        <f t="shared" si="77"/>
        <v>1.217877094972067</v>
      </c>
      <c r="BL398">
        <f t="shared" si="78"/>
        <v>3026</v>
      </c>
      <c r="BM398" s="126">
        <f t="shared" si="79"/>
        <v>100.86666666666666</v>
      </c>
      <c r="BN398" s="126" t="s">
        <v>8785</v>
      </c>
      <c r="BO398" s="126">
        <f>MATCH(BB398,Sheet3!$D$4:$D$8,0)</f>
        <v>2</v>
      </c>
      <c r="BP398" s="126">
        <f>MATCH(BN398,Sheet3!$E$4:$H$4,0)</f>
        <v>4</v>
      </c>
      <c r="BQ398" s="132">
        <f>INDEX(Sheet3!$D$4:$H$8,'NSS + ACT'!BO398,'NSS + ACT'!BP398)</f>
        <v>0.1</v>
      </c>
      <c r="BR398" s="105">
        <f t="shared" si="80"/>
        <v>111539.88268156424</v>
      </c>
      <c r="BS398" s="162">
        <f t="shared" si="81"/>
        <v>0.1</v>
      </c>
      <c r="BT398" s="105">
        <f t="shared" si="82"/>
        <v>100385.89441340782</v>
      </c>
    </row>
    <row r="399" spans="1:72">
      <c r="A399" s="18">
        <f t="shared" si="72"/>
        <v>396</v>
      </c>
      <c r="B399" s="61">
        <v>292104961702</v>
      </c>
      <c r="C399" s="39">
        <v>44343</v>
      </c>
      <c r="D399" s="22" t="s">
        <v>63</v>
      </c>
      <c r="E399" s="22" t="s">
        <v>3212</v>
      </c>
      <c r="F399" s="110">
        <v>2</v>
      </c>
      <c r="G399" s="23" t="s">
        <v>119</v>
      </c>
      <c r="H399" s="52">
        <v>47205.7</v>
      </c>
      <c r="I399" s="30"/>
      <c r="J399" s="109">
        <v>94411.4</v>
      </c>
      <c r="K399" s="23">
        <v>84841090</v>
      </c>
      <c r="L399" s="26">
        <v>7.4999999999999997E-2</v>
      </c>
      <c r="M399" s="40">
        <v>0</v>
      </c>
      <c r="N399" s="62">
        <v>0</v>
      </c>
      <c r="O399" s="52">
        <v>0</v>
      </c>
      <c r="P399" s="26">
        <v>0.1</v>
      </c>
      <c r="Q399" s="52">
        <v>0</v>
      </c>
      <c r="R399" s="63">
        <v>0.18</v>
      </c>
      <c r="S399" s="23" t="s">
        <v>777</v>
      </c>
      <c r="T399" s="52">
        <v>7080.8549999999996</v>
      </c>
      <c r="U399" s="52">
        <v>0</v>
      </c>
      <c r="V399" s="52">
        <v>708.08550000000002</v>
      </c>
      <c r="W399" s="52">
        <v>18396.061289999998</v>
      </c>
      <c r="X399" s="52">
        <v>26185.001789999998</v>
      </c>
      <c r="Y399" s="23" t="s">
        <v>3182</v>
      </c>
      <c r="Z399" s="23" t="s">
        <v>3213</v>
      </c>
      <c r="AA399" s="23" t="s">
        <v>3214</v>
      </c>
      <c r="AB399" s="33">
        <v>292104961702</v>
      </c>
      <c r="AC399" s="33" t="s">
        <v>3207</v>
      </c>
      <c r="AD399" s="48">
        <v>44343</v>
      </c>
      <c r="AE399" s="39">
        <v>44336</v>
      </c>
      <c r="AF399" s="53" t="e">
        <v>#N/A</v>
      </c>
      <c r="AG399" s="53" t="e">
        <v>#N/A</v>
      </c>
      <c r="AH399" s="39" t="e">
        <v>#N/A</v>
      </c>
      <c r="AI399" s="23" t="s">
        <v>51</v>
      </c>
      <c r="AJ399" s="54"/>
      <c r="AK399" s="55"/>
      <c r="AL399" s="56"/>
      <c r="AM399" s="57"/>
      <c r="AN399" s="33"/>
      <c r="AO399" s="48"/>
      <c r="AP399" s="23">
        <v>2000</v>
      </c>
      <c r="AQ399" s="23" t="s">
        <v>52</v>
      </c>
      <c r="AR399" s="23" t="s">
        <v>3214</v>
      </c>
      <c r="AS399" s="38" t="s">
        <v>53</v>
      </c>
      <c r="AT399" s="23"/>
      <c r="AU399" s="64">
        <v>27300833</v>
      </c>
      <c r="AV399" s="99">
        <v>2</v>
      </c>
      <c r="AW399" s="102">
        <v>91419.149999999907</v>
      </c>
      <c r="AX399" s="29" t="s">
        <v>701</v>
      </c>
      <c r="AY399" s="29"/>
      <c r="AZ399" s="25" t="s">
        <v>2577</v>
      </c>
      <c r="BA399">
        <f t="shared" si="74"/>
        <v>1302</v>
      </c>
      <c r="BB399" s="115" t="s">
        <v>6983</v>
      </c>
      <c r="BC399" s="105">
        <f t="shared" si="75"/>
        <v>45709.574999999953</v>
      </c>
      <c r="BD399" s="116">
        <f t="shared" si="76"/>
        <v>44317</v>
      </c>
      <c r="BE399" s="141" t="s">
        <v>8477</v>
      </c>
      <c r="BF399">
        <f>MATCH(BE399,'Cat-4'!$A:$A,0)</f>
        <v>722</v>
      </c>
      <c r="BG399">
        <f>MATCH(BD399,'Cat-4'!$1:$1,0)</f>
        <v>113</v>
      </c>
      <c r="BH399">
        <f>INDEX('Cat-4'!$1:$1048576,'NSS + ACT'!BF399,'NSS + ACT'!BG399)</f>
        <v>117.3</v>
      </c>
      <c r="BI399">
        <f>MATCH($BI$1,'Cat-4'!$1:$1,0)</f>
        <v>153</v>
      </c>
      <c r="BJ399">
        <f>INDEX('Cat-4'!$1:$1048576,'NSS + ACT'!BF399,'NSS + ACT'!BI399)</f>
        <v>130.80000000000001</v>
      </c>
      <c r="BK399" s="126">
        <f t="shared" si="77"/>
        <v>1.1150895140664963</v>
      </c>
      <c r="BL399">
        <f t="shared" si="78"/>
        <v>1323</v>
      </c>
      <c r="BM399" s="126">
        <f t="shared" si="79"/>
        <v>44.1</v>
      </c>
      <c r="BN399" s="126" t="s">
        <v>8785</v>
      </c>
      <c r="BO399" s="126">
        <f>MATCH(BB399,Sheet3!$D$4:$D$8,0)</f>
        <v>2</v>
      </c>
      <c r="BP399" s="126">
        <f>MATCH(BN399,Sheet3!$E$4:$H$4,0)</f>
        <v>4</v>
      </c>
      <c r="BQ399" s="132">
        <f>INDEX(Sheet3!$D$4:$H$8,'NSS + ACT'!BO399,'NSS + ACT'!BP399)</f>
        <v>0.1</v>
      </c>
      <c r="BR399" s="105">
        <f t="shared" si="80"/>
        <v>101940.53554987203</v>
      </c>
      <c r="BS399" s="162">
        <f t="shared" si="81"/>
        <v>0.1</v>
      </c>
      <c r="BT399" s="105">
        <f t="shared" si="82"/>
        <v>91746.481994884831</v>
      </c>
    </row>
    <row r="400" spans="1:72">
      <c r="A400" s="18">
        <f t="shared" si="72"/>
        <v>397</v>
      </c>
      <c r="B400" s="33"/>
      <c r="C400" s="39"/>
      <c r="D400" s="22" t="s">
        <v>227</v>
      </c>
      <c r="E400" s="22" t="s">
        <v>6713</v>
      </c>
      <c r="F400" s="113">
        <v>1</v>
      </c>
      <c r="G400" s="23" t="s">
        <v>60</v>
      </c>
      <c r="H400" s="24">
        <v>91352.5</v>
      </c>
      <c r="I400" s="30"/>
      <c r="J400" s="101">
        <v>91352.5</v>
      </c>
      <c r="K400" s="23">
        <v>39241090</v>
      </c>
      <c r="L400" s="26">
        <v>0.15</v>
      </c>
      <c r="M400" s="23"/>
      <c r="N400" s="49"/>
      <c r="O400" s="38"/>
      <c r="P400" s="26">
        <v>0.1</v>
      </c>
      <c r="Q400" s="38"/>
      <c r="R400" s="26">
        <v>0.18</v>
      </c>
      <c r="S400" s="23" t="s">
        <v>6653</v>
      </c>
      <c r="T400" s="94">
        <v>13702.875</v>
      </c>
      <c r="U400" s="94">
        <v>0</v>
      </c>
      <c r="V400" s="94">
        <v>1370.2875000000001</v>
      </c>
      <c r="W400" s="94">
        <v>19156.61925</v>
      </c>
      <c r="X400" s="52">
        <v>34229.781750000002</v>
      </c>
      <c r="Y400" s="23" t="s">
        <v>6636</v>
      </c>
      <c r="Z400" s="23" t="s">
        <v>6714</v>
      </c>
      <c r="AA400" s="23" t="s">
        <v>6714</v>
      </c>
      <c r="AB400" s="33">
        <v>291603490673</v>
      </c>
      <c r="AC400" s="23" t="s">
        <v>1993</v>
      </c>
      <c r="AD400" s="48">
        <v>42601</v>
      </c>
      <c r="AE400" s="39">
        <v>42576</v>
      </c>
      <c r="AF400" s="33" t="e">
        <v>#N/A</v>
      </c>
      <c r="AG400" s="23" t="e">
        <v>#N/A</v>
      </c>
      <c r="AH400" s="39" t="e">
        <v>#N/A</v>
      </c>
      <c r="AI400" s="23" t="s">
        <v>51</v>
      </c>
      <c r="AJ400" s="65"/>
      <c r="AK400" s="57"/>
      <c r="AL400" s="56"/>
      <c r="AM400" s="52"/>
      <c r="AN400" s="23"/>
      <c r="AO400" s="38"/>
      <c r="AP400" s="23">
        <v>2000</v>
      </c>
      <c r="AQ400" s="23" t="s">
        <v>64</v>
      </c>
      <c r="AR400" s="23" t="s">
        <v>6715</v>
      </c>
      <c r="AS400" s="95" t="s">
        <v>53</v>
      </c>
      <c r="AT400" s="23"/>
      <c r="AU400" s="23">
        <v>623086</v>
      </c>
      <c r="AV400" s="99">
        <v>1</v>
      </c>
      <c r="AW400" s="101">
        <v>91352.5</v>
      </c>
      <c r="AX400" s="29" t="s">
        <v>6494</v>
      </c>
      <c r="AY400" s="29"/>
      <c r="AZ400" s="21"/>
      <c r="BA400">
        <f t="shared" si="74"/>
        <v>3062</v>
      </c>
      <c r="BB400" s="115" t="s">
        <v>6983</v>
      </c>
      <c r="BC400" s="105">
        <f t="shared" si="75"/>
        <v>91352.5</v>
      </c>
      <c r="BD400" s="116">
        <f t="shared" si="76"/>
        <v>42552</v>
      </c>
      <c r="BE400" s="141" t="s">
        <v>8477</v>
      </c>
      <c r="BF400">
        <f>MATCH(BE400,'Cat-4'!$A:$A,0)</f>
        <v>722</v>
      </c>
      <c r="BG400">
        <f>MATCH(BD400,'Cat-4'!$1:$1,0)</f>
        <v>55</v>
      </c>
      <c r="BH400">
        <f>INDEX('Cat-4'!$1:$1048576,'NSS + ACT'!BF400,'NSS + ACT'!BG400)</f>
        <v>107.8</v>
      </c>
      <c r="BI400">
        <f>MATCH($BI$1,'Cat-4'!$1:$1,0)</f>
        <v>153</v>
      </c>
      <c r="BJ400">
        <f>INDEX('Cat-4'!$1:$1048576,'NSS + ACT'!BF400,'NSS + ACT'!BI400)</f>
        <v>130.80000000000001</v>
      </c>
      <c r="BK400" s="126">
        <f t="shared" si="77"/>
        <v>1.2133580705009277</v>
      </c>
      <c r="BL400">
        <f t="shared" si="78"/>
        <v>3088</v>
      </c>
      <c r="BM400" s="126">
        <f t="shared" si="79"/>
        <v>102.93333333333334</v>
      </c>
      <c r="BN400" s="126" t="s">
        <v>8785</v>
      </c>
      <c r="BO400" s="126">
        <f>MATCH(BB400,Sheet3!$D$4:$D$8,0)</f>
        <v>2</v>
      </c>
      <c r="BP400" s="126">
        <f>MATCH(BN400,Sheet3!$E$4:$H$4,0)</f>
        <v>4</v>
      </c>
      <c r="BQ400" s="132">
        <f>INDEX(Sheet3!$D$4:$H$8,'NSS + ACT'!BO400,'NSS + ACT'!BP400)</f>
        <v>0.1</v>
      </c>
      <c r="BR400" s="105">
        <f t="shared" si="80"/>
        <v>110843.293135436</v>
      </c>
      <c r="BS400" s="162">
        <f t="shared" si="81"/>
        <v>0.1</v>
      </c>
      <c r="BT400" s="105">
        <f t="shared" si="82"/>
        <v>99758.963821892408</v>
      </c>
    </row>
    <row r="401" spans="1:72">
      <c r="A401" s="18">
        <f t="shared" si="72"/>
        <v>398</v>
      </c>
      <c r="B401" s="61">
        <v>291604729091</v>
      </c>
      <c r="C401" s="39">
        <v>42653</v>
      </c>
      <c r="D401" s="22" t="s">
        <v>2168</v>
      </c>
      <c r="E401" s="22" t="s">
        <v>2169</v>
      </c>
      <c r="F401" s="110">
        <v>5</v>
      </c>
      <c r="G401" s="23" t="s">
        <v>49</v>
      </c>
      <c r="H401" s="52">
        <v>18139</v>
      </c>
      <c r="I401" s="30"/>
      <c r="J401" s="109">
        <v>90695</v>
      </c>
      <c r="K401" s="23">
        <v>84849000</v>
      </c>
      <c r="L401" s="26">
        <v>7.4999999999999997E-2</v>
      </c>
      <c r="M401" s="40">
        <v>0</v>
      </c>
      <c r="N401" s="62">
        <v>0</v>
      </c>
      <c r="O401" s="52">
        <v>0</v>
      </c>
      <c r="P401" s="26">
        <v>0.1</v>
      </c>
      <c r="Q401" s="52">
        <v>0</v>
      </c>
      <c r="R401" s="63">
        <v>0.18</v>
      </c>
      <c r="S401" s="23" t="s">
        <v>777</v>
      </c>
      <c r="T401" s="52">
        <v>6802.125</v>
      </c>
      <c r="U401" s="52">
        <v>0</v>
      </c>
      <c r="V401" s="52">
        <v>680.21250000000009</v>
      </c>
      <c r="W401" s="52">
        <v>17671.920749999997</v>
      </c>
      <c r="X401" s="52">
        <v>25154.258249999999</v>
      </c>
      <c r="Y401" s="23" t="s">
        <v>1945</v>
      </c>
      <c r="Z401" s="23" t="s">
        <v>2170</v>
      </c>
      <c r="AA401" s="23" t="s">
        <v>2171</v>
      </c>
      <c r="AB401" s="33">
        <v>291604729091</v>
      </c>
      <c r="AC401" s="33" t="s">
        <v>2172</v>
      </c>
      <c r="AD401" s="48">
        <v>42653</v>
      </c>
      <c r="AE401" s="39">
        <v>42629</v>
      </c>
      <c r="AF401" s="53" t="e">
        <v>#N/A</v>
      </c>
      <c r="AG401" s="53" t="e">
        <v>#N/A</v>
      </c>
      <c r="AH401" s="39" t="e">
        <v>#N/A</v>
      </c>
      <c r="AI401" s="23" t="s">
        <v>51</v>
      </c>
      <c r="AJ401" s="54"/>
      <c r="AK401" s="55"/>
      <c r="AL401" s="56"/>
      <c r="AM401" s="57"/>
      <c r="AN401" s="33"/>
      <c r="AO401" s="48"/>
      <c r="AP401" s="23">
        <v>2000</v>
      </c>
      <c r="AQ401" s="23" t="s">
        <v>52</v>
      </c>
      <c r="AR401" s="23" t="s">
        <v>2171</v>
      </c>
      <c r="AS401" s="38" t="s">
        <v>53</v>
      </c>
      <c r="AT401" s="23"/>
      <c r="AU401" s="64">
        <v>6316001234</v>
      </c>
      <c r="AV401" s="99">
        <v>5</v>
      </c>
      <c r="AW401" s="102">
        <v>90695</v>
      </c>
      <c r="AX401" s="29" t="s">
        <v>701</v>
      </c>
      <c r="AY401" s="29"/>
      <c r="AZ401" s="25" t="s">
        <v>702</v>
      </c>
      <c r="BA401">
        <f t="shared" si="74"/>
        <v>3009</v>
      </c>
      <c r="BB401" s="115" t="s">
        <v>6983</v>
      </c>
      <c r="BC401" s="105">
        <f t="shared" si="75"/>
        <v>18139</v>
      </c>
      <c r="BD401" s="116">
        <f t="shared" si="76"/>
        <v>42614</v>
      </c>
      <c r="BE401" s="141" t="s">
        <v>8477</v>
      </c>
      <c r="BF401">
        <f>MATCH(BE401,'Cat-4'!$A:$A,0)</f>
        <v>722</v>
      </c>
      <c r="BG401">
        <f>MATCH(BD401,'Cat-4'!$1:$1,0)</f>
        <v>57</v>
      </c>
      <c r="BH401">
        <f>INDEX('Cat-4'!$1:$1048576,'NSS + ACT'!BF401,'NSS + ACT'!BG401)</f>
        <v>107.4</v>
      </c>
      <c r="BI401">
        <f>MATCH($BI$1,'Cat-4'!$1:$1,0)</f>
        <v>153</v>
      </c>
      <c r="BJ401">
        <f>INDEX('Cat-4'!$1:$1048576,'NSS + ACT'!BF401,'NSS + ACT'!BI401)</f>
        <v>130.80000000000001</v>
      </c>
      <c r="BK401" s="126">
        <f t="shared" si="77"/>
        <v>1.217877094972067</v>
      </c>
      <c r="BL401">
        <f t="shared" si="78"/>
        <v>3026</v>
      </c>
      <c r="BM401" s="126">
        <f t="shared" si="79"/>
        <v>100.86666666666666</v>
      </c>
      <c r="BN401" s="126" t="s">
        <v>8785</v>
      </c>
      <c r="BO401" s="126">
        <f>MATCH(BB401,Sheet3!$D$4:$D$8,0)</f>
        <v>2</v>
      </c>
      <c r="BP401" s="126">
        <f>MATCH(BN401,Sheet3!$E$4:$H$4,0)</f>
        <v>4</v>
      </c>
      <c r="BQ401" s="132">
        <f>INDEX(Sheet3!$D$4:$H$8,'NSS + ACT'!BO401,'NSS + ACT'!BP401)</f>
        <v>0.1</v>
      </c>
      <c r="BR401" s="105">
        <f t="shared" si="80"/>
        <v>110455.36312849162</v>
      </c>
      <c r="BS401" s="162">
        <f t="shared" si="81"/>
        <v>0.1</v>
      </c>
      <c r="BT401" s="105">
        <f t="shared" si="82"/>
        <v>99409.82681564246</v>
      </c>
    </row>
    <row r="402" spans="1:72">
      <c r="A402" s="18">
        <f t="shared" si="72"/>
        <v>399</v>
      </c>
      <c r="B402" s="61">
        <v>291908621104</v>
      </c>
      <c r="C402" s="39">
        <v>43715</v>
      </c>
      <c r="D402" s="22" t="s">
        <v>223</v>
      </c>
      <c r="E402" s="22" t="s">
        <v>2443</v>
      </c>
      <c r="F402" s="110">
        <v>10</v>
      </c>
      <c r="G402" s="23" t="s">
        <v>119</v>
      </c>
      <c r="H402" s="52">
        <v>9059.2949999999892</v>
      </c>
      <c r="I402" s="30"/>
      <c r="J402" s="109">
        <v>90592.949999999895</v>
      </c>
      <c r="K402" s="23">
        <v>84819090</v>
      </c>
      <c r="L402" s="26">
        <v>7.4999999999999997E-2</v>
      </c>
      <c r="M402" s="40">
        <v>0</v>
      </c>
      <c r="N402" s="62">
        <v>0</v>
      </c>
      <c r="O402" s="52"/>
      <c r="P402" s="26">
        <v>0.1</v>
      </c>
      <c r="Q402" s="52">
        <v>0</v>
      </c>
      <c r="R402" s="63">
        <v>0.18</v>
      </c>
      <c r="S402" s="23" t="s">
        <v>849</v>
      </c>
      <c r="T402" s="52">
        <v>6794.4712499999923</v>
      </c>
      <c r="U402" s="52">
        <v>0</v>
      </c>
      <c r="V402" s="52">
        <v>679.44712499999923</v>
      </c>
      <c r="W402" s="52">
        <v>17652.03630749998</v>
      </c>
      <c r="X402" s="52">
        <v>25125.954682499971</v>
      </c>
      <c r="Y402" s="23" t="s">
        <v>2273</v>
      </c>
      <c r="Z402" s="23" t="s">
        <v>2444</v>
      </c>
      <c r="AA402" s="23" t="s">
        <v>2445</v>
      </c>
      <c r="AB402" s="33">
        <v>291908621104</v>
      </c>
      <c r="AC402" s="33" t="s">
        <v>2074</v>
      </c>
      <c r="AD402" s="48">
        <v>43715</v>
      </c>
      <c r="AE402" s="39">
        <v>43700</v>
      </c>
      <c r="AF402" s="53" t="e">
        <v>#N/A</v>
      </c>
      <c r="AG402" s="53" t="e">
        <v>#N/A</v>
      </c>
      <c r="AH402" s="39" t="e">
        <v>#N/A</v>
      </c>
      <c r="AI402" s="23" t="s">
        <v>51</v>
      </c>
      <c r="AJ402" s="54"/>
      <c r="AK402" s="55"/>
      <c r="AL402" s="56"/>
      <c r="AM402" s="57"/>
      <c r="AN402" s="33"/>
      <c r="AO402" s="48"/>
      <c r="AP402" s="23">
        <v>2000</v>
      </c>
      <c r="AQ402" s="23" t="s">
        <v>52</v>
      </c>
      <c r="AR402" s="23" t="s">
        <v>2445</v>
      </c>
      <c r="AS402" s="38" t="s">
        <v>53</v>
      </c>
      <c r="AT402" s="23" t="s">
        <v>519</v>
      </c>
      <c r="AU402" s="64" t="s">
        <v>2075</v>
      </c>
      <c r="AV402" s="99">
        <v>10</v>
      </c>
      <c r="AW402" s="102">
        <v>90592.949999999895</v>
      </c>
      <c r="AX402" s="29" t="s">
        <v>701</v>
      </c>
      <c r="AY402" s="29"/>
      <c r="AZ402" s="25" t="s">
        <v>853</v>
      </c>
      <c r="BA402">
        <f t="shared" si="74"/>
        <v>1938</v>
      </c>
      <c r="BB402" s="115" t="s">
        <v>6983</v>
      </c>
      <c r="BC402" s="105">
        <f t="shared" si="75"/>
        <v>9059.2949999999892</v>
      </c>
      <c r="BD402" s="116">
        <f t="shared" si="76"/>
        <v>43678</v>
      </c>
      <c r="BE402" s="141" t="s">
        <v>8477</v>
      </c>
      <c r="BF402">
        <f>MATCH(BE402,'Cat-4'!$A:$A,0)</f>
        <v>722</v>
      </c>
      <c r="BG402">
        <f>MATCH(BD402,'Cat-4'!$1:$1,0)</f>
        <v>92</v>
      </c>
      <c r="BH402">
        <f>INDEX('Cat-4'!$1:$1048576,'NSS + ACT'!BF402,'NSS + ACT'!BG402)</f>
        <v>113.6</v>
      </c>
      <c r="BI402">
        <f>MATCH($BI$1,'Cat-4'!$1:$1,0)</f>
        <v>153</v>
      </c>
      <c r="BJ402">
        <f>INDEX('Cat-4'!$1:$1048576,'NSS + ACT'!BF402,'NSS + ACT'!BI402)</f>
        <v>130.80000000000001</v>
      </c>
      <c r="BK402" s="126">
        <f t="shared" si="77"/>
        <v>1.1514084507042255</v>
      </c>
      <c r="BL402">
        <f t="shared" si="78"/>
        <v>1962</v>
      </c>
      <c r="BM402" s="126">
        <f t="shared" si="79"/>
        <v>65.400000000000006</v>
      </c>
      <c r="BN402" s="126" t="s">
        <v>8785</v>
      </c>
      <c r="BO402" s="126">
        <f>MATCH(BB402,Sheet3!$D$4:$D$8,0)</f>
        <v>2</v>
      </c>
      <c r="BP402" s="126">
        <f>MATCH(BN402,Sheet3!$E$4:$H$4,0)</f>
        <v>4</v>
      </c>
      <c r="BQ402" s="132">
        <f>INDEX(Sheet3!$D$4:$H$8,'NSS + ACT'!BO402,'NSS + ACT'!BP402)</f>
        <v>0.1</v>
      </c>
      <c r="BR402" s="105">
        <f t="shared" si="80"/>
        <v>104309.48820422524</v>
      </c>
      <c r="BS402" s="162">
        <f t="shared" si="81"/>
        <v>0.1</v>
      </c>
      <c r="BT402" s="105">
        <f t="shared" si="82"/>
        <v>93878.539383802723</v>
      </c>
    </row>
    <row r="403" spans="1:72">
      <c r="A403" s="18">
        <f t="shared" si="72"/>
        <v>400</v>
      </c>
      <c r="B403" s="61">
        <v>291809263583</v>
      </c>
      <c r="C403" s="39">
        <v>43397</v>
      </c>
      <c r="D403" s="22" t="s">
        <v>80</v>
      </c>
      <c r="E403" s="22" t="s">
        <v>806</v>
      </c>
      <c r="F403" s="110">
        <v>6</v>
      </c>
      <c r="G403" s="23" t="s">
        <v>49</v>
      </c>
      <c r="H403" s="52">
        <v>14997.493333333334</v>
      </c>
      <c r="I403" s="30"/>
      <c r="J403" s="109">
        <v>89984.960000000006</v>
      </c>
      <c r="K403" s="23" t="s">
        <v>801</v>
      </c>
      <c r="L403" s="26">
        <v>7.4999999999999997E-2</v>
      </c>
      <c r="M403" s="40">
        <v>0</v>
      </c>
      <c r="N403" s="62">
        <v>0</v>
      </c>
      <c r="O403" s="52">
        <v>0</v>
      </c>
      <c r="P403" s="26">
        <v>0.1</v>
      </c>
      <c r="Q403" s="52">
        <v>0</v>
      </c>
      <c r="R403" s="63">
        <v>0.18</v>
      </c>
      <c r="S403" s="23" t="s">
        <v>717</v>
      </c>
      <c r="T403" s="52">
        <v>6748.8720000000003</v>
      </c>
      <c r="U403" s="52">
        <v>0</v>
      </c>
      <c r="V403" s="52">
        <v>674.88720000000012</v>
      </c>
      <c r="W403" s="52">
        <v>17533.569456000001</v>
      </c>
      <c r="X403" s="52">
        <v>24957.328656000002</v>
      </c>
      <c r="Y403" s="23" t="s">
        <v>697</v>
      </c>
      <c r="Z403" s="23" t="s">
        <v>807</v>
      </c>
      <c r="AA403" s="23" t="s">
        <v>808</v>
      </c>
      <c r="AB403" s="33">
        <v>291809263583</v>
      </c>
      <c r="AC403" s="33" t="s">
        <v>809</v>
      </c>
      <c r="AD403" s="48">
        <v>43397</v>
      </c>
      <c r="AE403" s="39">
        <v>43371</v>
      </c>
      <c r="AF403" s="53" t="e">
        <v>#N/A</v>
      </c>
      <c r="AG403" s="53" t="e">
        <v>#N/A</v>
      </c>
      <c r="AH403" s="39" t="e">
        <v>#N/A</v>
      </c>
      <c r="AI403" s="23" t="s">
        <v>51</v>
      </c>
      <c r="AJ403" s="54"/>
      <c r="AK403" s="55"/>
      <c r="AL403" s="56"/>
      <c r="AM403" s="57"/>
      <c r="AN403" s="33"/>
      <c r="AO403" s="48"/>
      <c r="AP403" s="23">
        <v>2000</v>
      </c>
      <c r="AQ403" s="23" t="s">
        <v>52</v>
      </c>
      <c r="AR403" s="23" t="s">
        <v>808</v>
      </c>
      <c r="AS403" s="38" t="s">
        <v>53</v>
      </c>
      <c r="AT403" s="23" t="s">
        <v>519</v>
      </c>
      <c r="AU403" s="64" t="s">
        <v>810</v>
      </c>
      <c r="AV403" s="99">
        <v>6</v>
      </c>
      <c r="AW403" s="102">
        <v>89984.960000000006</v>
      </c>
      <c r="AX403" s="29" t="s">
        <v>701</v>
      </c>
      <c r="AY403" s="29"/>
      <c r="AZ403" s="25" t="s">
        <v>702</v>
      </c>
      <c r="BA403">
        <f t="shared" si="74"/>
        <v>2267</v>
      </c>
      <c r="BB403" s="115" t="s">
        <v>6983</v>
      </c>
      <c r="BC403" s="105">
        <f t="shared" si="75"/>
        <v>14997.493333333334</v>
      </c>
      <c r="BD403" s="116">
        <f t="shared" si="76"/>
        <v>43344</v>
      </c>
      <c r="BE403" s="141" t="s">
        <v>8477</v>
      </c>
      <c r="BF403">
        <f>MATCH(BE403,'Cat-4'!$A:$A,0)</f>
        <v>722</v>
      </c>
      <c r="BG403">
        <f>MATCH(BD403,'Cat-4'!$1:$1,0)</f>
        <v>81</v>
      </c>
      <c r="BH403">
        <f>INDEX('Cat-4'!$1:$1048576,'NSS + ACT'!BF403,'NSS + ACT'!BG403)</f>
        <v>111.6</v>
      </c>
      <c r="BI403">
        <f>MATCH($BI$1,'Cat-4'!$1:$1,0)</f>
        <v>153</v>
      </c>
      <c r="BJ403">
        <f>INDEX('Cat-4'!$1:$1048576,'NSS + ACT'!BF403,'NSS + ACT'!BI403)</f>
        <v>130.80000000000001</v>
      </c>
      <c r="BK403" s="126">
        <f t="shared" si="77"/>
        <v>1.1720430107526882</v>
      </c>
      <c r="BL403">
        <f t="shared" si="78"/>
        <v>2296</v>
      </c>
      <c r="BM403" s="126">
        <f t="shared" si="79"/>
        <v>76.533333333333331</v>
      </c>
      <c r="BN403" s="126" t="s">
        <v>8785</v>
      </c>
      <c r="BO403" s="126">
        <f>MATCH(BB403,Sheet3!$D$4:$D$8,0)</f>
        <v>2</v>
      </c>
      <c r="BP403" s="126">
        <f>MATCH(BN403,Sheet3!$E$4:$H$4,0)</f>
        <v>4</v>
      </c>
      <c r="BQ403" s="132">
        <f>INDEX(Sheet3!$D$4:$H$8,'NSS + ACT'!BO403,'NSS + ACT'!BP403)</f>
        <v>0.1</v>
      </c>
      <c r="BR403" s="105">
        <f t="shared" si="80"/>
        <v>105466.24344086023</v>
      </c>
      <c r="BS403" s="162">
        <f t="shared" si="81"/>
        <v>0.1</v>
      </c>
      <c r="BT403" s="105">
        <f t="shared" si="82"/>
        <v>94919.6190967742</v>
      </c>
    </row>
    <row r="404" spans="1:72">
      <c r="A404" s="18">
        <f t="shared" si="72"/>
        <v>401</v>
      </c>
      <c r="B404" s="61">
        <v>351900180575</v>
      </c>
      <c r="C404" s="39">
        <v>43795</v>
      </c>
      <c r="D404" s="22" t="s">
        <v>170</v>
      </c>
      <c r="E404" s="22" t="s">
        <v>2944</v>
      </c>
      <c r="F404" s="110">
        <v>2</v>
      </c>
      <c r="G404" s="23" t="s">
        <v>119</v>
      </c>
      <c r="H404" s="52">
        <v>44490.5</v>
      </c>
      <c r="I404" s="30"/>
      <c r="J404" s="109">
        <v>88981</v>
      </c>
      <c r="K404" s="23" t="s">
        <v>2940</v>
      </c>
      <c r="L404" s="26">
        <v>7.4999999999999997E-2</v>
      </c>
      <c r="M404" s="40">
        <v>0</v>
      </c>
      <c r="N404" s="62">
        <v>0</v>
      </c>
      <c r="O404" s="52">
        <v>0</v>
      </c>
      <c r="P404" s="26">
        <v>0.1</v>
      </c>
      <c r="Q404" s="52">
        <v>0</v>
      </c>
      <c r="R404" s="63">
        <v>0.18</v>
      </c>
      <c r="S404" s="23" t="s">
        <v>1797</v>
      </c>
      <c r="T404" s="52">
        <v>6673.5749999999998</v>
      </c>
      <c r="U404" s="52">
        <v>0</v>
      </c>
      <c r="V404" s="52">
        <v>667.35750000000007</v>
      </c>
      <c r="W404" s="52">
        <v>17337.947849999997</v>
      </c>
      <c r="X404" s="52">
        <v>24678.880349999996</v>
      </c>
      <c r="Y404" s="23" t="s">
        <v>2778</v>
      </c>
      <c r="Z404" s="23" t="s">
        <v>2945</v>
      </c>
      <c r="AA404" s="23" t="s">
        <v>2946</v>
      </c>
      <c r="AB404" s="33" t="e">
        <v>#N/A</v>
      </c>
      <c r="AC404" s="33" t="e">
        <v>#N/A</v>
      </c>
      <c r="AD404" s="48" t="e">
        <v>#N/A</v>
      </c>
      <c r="AE404" s="39" t="e">
        <v>#N/A</v>
      </c>
      <c r="AF404" s="53" t="e">
        <v>#N/A</v>
      </c>
      <c r="AG404" s="53" t="e">
        <v>#N/A</v>
      </c>
      <c r="AH404" s="39" t="e">
        <v>#N/A</v>
      </c>
      <c r="AI404" s="23" t="s">
        <v>51</v>
      </c>
      <c r="AJ404" s="54">
        <v>351900180575</v>
      </c>
      <c r="AK404" s="55">
        <v>3005514</v>
      </c>
      <c r="AL404" s="56">
        <v>43795</v>
      </c>
      <c r="AM404" s="57"/>
      <c r="AN404" s="33"/>
      <c r="AO404" s="48"/>
      <c r="AP404" s="23">
        <v>2000</v>
      </c>
      <c r="AQ404" s="23" t="s">
        <v>52</v>
      </c>
      <c r="AR404" s="23" t="s">
        <v>2946</v>
      </c>
      <c r="AS404" s="38" t="s">
        <v>53</v>
      </c>
      <c r="AT404" s="23"/>
      <c r="AU404" s="64" t="s">
        <v>2943</v>
      </c>
      <c r="AV404" s="99">
        <v>2</v>
      </c>
      <c r="AW404" s="102">
        <v>88981</v>
      </c>
      <c r="AX404" s="29" t="s">
        <v>701</v>
      </c>
      <c r="AY404" s="29"/>
      <c r="AZ404" s="25" t="s">
        <v>2782</v>
      </c>
      <c r="BB404" s="115" t="s">
        <v>6983</v>
      </c>
      <c r="BC404" s="105">
        <f t="shared" si="75"/>
        <v>44490.5</v>
      </c>
      <c r="BD404" s="116">
        <v>43709</v>
      </c>
      <c r="BE404" s="141" t="s">
        <v>8477</v>
      </c>
      <c r="BF404">
        <f>MATCH(BE404,'Cat-4'!$A:$A,0)</f>
        <v>722</v>
      </c>
      <c r="BG404">
        <f>MATCH(BD404,'Cat-4'!$1:$1,0)</f>
        <v>93</v>
      </c>
      <c r="BH404">
        <f>INDEX('Cat-4'!$1:$1048576,'NSS + ACT'!BF404,'NSS + ACT'!BG404)</f>
        <v>113.9</v>
      </c>
      <c r="BI404">
        <f>MATCH($BI$1,'Cat-4'!$1:$1,0)</f>
        <v>153</v>
      </c>
      <c r="BJ404">
        <f>INDEX('Cat-4'!$1:$1048576,'NSS + ACT'!BF404,'NSS + ACT'!BI404)</f>
        <v>130.80000000000001</v>
      </c>
      <c r="BK404" s="126">
        <f t="shared" si="77"/>
        <v>1.1483757682177349</v>
      </c>
      <c r="BL404">
        <f t="shared" si="78"/>
        <v>1931</v>
      </c>
      <c r="BM404" s="126">
        <f t="shared" si="79"/>
        <v>64.36666666666666</v>
      </c>
      <c r="BN404" s="126" t="s">
        <v>8785</v>
      </c>
      <c r="BO404" s="126">
        <f>MATCH(BB404,Sheet3!$D$4:$D$8,0)</f>
        <v>2</v>
      </c>
      <c r="BP404" s="126">
        <f>MATCH(BN404,Sheet3!$E$4:$H$4,0)</f>
        <v>4</v>
      </c>
      <c r="BQ404" s="132">
        <f>INDEX(Sheet3!$D$4:$H$8,'NSS + ACT'!BO404,'NSS + ACT'!BP404)</f>
        <v>0.1</v>
      </c>
      <c r="BR404" s="105">
        <f t="shared" si="80"/>
        <v>102183.62423178228</v>
      </c>
      <c r="BS404" s="162">
        <f t="shared" si="81"/>
        <v>0.1</v>
      </c>
      <c r="BT404" s="105">
        <f t="shared" si="82"/>
        <v>91965.261808604046</v>
      </c>
    </row>
    <row r="405" spans="1:72">
      <c r="A405" s="18">
        <f t="shared" si="72"/>
        <v>402</v>
      </c>
      <c r="B405" s="61">
        <v>291811464825</v>
      </c>
      <c r="C405" s="39">
        <v>43462</v>
      </c>
      <c r="D405" s="22" t="s">
        <v>74</v>
      </c>
      <c r="E405" s="22" t="s">
        <v>794</v>
      </c>
      <c r="F405" s="110">
        <v>8</v>
      </c>
      <c r="G405" s="23" t="s">
        <v>49</v>
      </c>
      <c r="H405" s="52">
        <v>9096.01</v>
      </c>
      <c r="I405" s="30"/>
      <c r="J405" s="109">
        <v>72768.08</v>
      </c>
      <c r="K405" s="23">
        <v>84213910</v>
      </c>
      <c r="L405" s="26">
        <v>7.4999999999999997E-2</v>
      </c>
      <c r="M405" s="40">
        <v>0</v>
      </c>
      <c r="N405" s="62">
        <v>0</v>
      </c>
      <c r="O405" s="52">
        <v>0</v>
      </c>
      <c r="P405" s="26">
        <v>0.1</v>
      </c>
      <c r="Q405" s="52">
        <v>0</v>
      </c>
      <c r="R405" s="63">
        <v>0.18</v>
      </c>
      <c r="S405" s="23" t="s">
        <v>754</v>
      </c>
      <c r="T405" s="52">
        <v>5457.6059999999998</v>
      </c>
      <c r="U405" s="52">
        <v>0</v>
      </c>
      <c r="V405" s="52">
        <v>545.76059999999995</v>
      </c>
      <c r="W405" s="52">
        <v>14178.860387999999</v>
      </c>
      <c r="X405" s="52">
        <v>20182.226987999999</v>
      </c>
      <c r="Y405" s="23" t="s">
        <v>697</v>
      </c>
      <c r="Z405" s="23" t="s">
        <v>795</v>
      </c>
      <c r="AA405" s="23" t="s">
        <v>796</v>
      </c>
      <c r="AB405" s="33">
        <v>291811464825</v>
      </c>
      <c r="AC405" s="33" t="s">
        <v>797</v>
      </c>
      <c r="AD405" s="48">
        <v>43462</v>
      </c>
      <c r="AE405" s="39">
        <v>43441</v>
      </c>
      <c r="AF405" s="53" t="e">
        <v>#N/A</v>
      </c>
      <c r="AG405" s="53" t="e">
        <v>#N/A</v>
      </c>
      <c r="AH405" s="39" t="e">
        <v>#N/A</v>
      </c>
      <c r="AI405" s="23" t="s">
        <v>51</v>
      </c>
      <c r="AJ405" s="54"/>
      <c r="AK405" s="55"/>
      <c r="AL405" s="56"/>
      <c r="AM405" s="57"/>
      <c r="AN405" s="33"/>
      <c r="AO405" s="48"/>
      <c r="AP405" s="23">
        <v>2000</v>
      </c>
      <c r="AQ405" s="23" t="s">
        <v>64</v>
      </c>
      <c r="AR405" s="23" t="s">
        <v>796</v>
      </c>
      <c r="AS405" s="38" t="s">
        <v>53</v>
      </c>
      <c r="AT405" s="23"/>
      <c r="AU405" s="64">
        <v>21900622</v>
      </c>
      <c r="AV405" s="99">
        <v>8</v>
      </c>
      <c r="AW405" s="102">
        <v>88680.919999999896</v>
      </c>
      <c r="AX405" s="29" t="s">
        <v>701</v>
      </c>
      <c r="AY405" s="29"/>
      <c r="AZ405" s="25" t="s">
        <v>798</v>
      </c>
      <c r="BA405">
        <f t="shared" ref="BA405:BA423" si="83">$BA$2-AE405</f>
        <v>2197</v>
      </c>
      <c r="BB405" s="115" t="s">
        <v>6983</v>
      </c>
      <c r="BC405" s="105">
        <f t="shared" si="75"/>
        <v>11085.114999999987</v>
      </c>
      <c r="BD405" s="116">
        <f t="shared" si="76"/>
        <v>43435</v>
      </c>
      <c r="BE405" s="141" t="s">
        <v>8477</v>
      </c>
      <c r="BF405">
        <f>MATCH(BE405,'Cat-4'!$A:$A,0)</f>
        <v>722</v>
      </c>
      <c r="BG405">
        <f>MATCH(BD405,'Cat-4'!$1:$1,0)</f>
        <v>84</v>
      </c>
      <c r="BH405">
        <f>INDEX('Cat-4'!$1:$1048576,'NSS + ACT'!BF405,'NSS + ACT'!BG405)</f>
        <v>111.8</v>
      </c>
      <c r="BI405">
        <f>MATCH($BI$1,'Cat-4'!$1:$1,0)</f>
        <v>153</v>
      </c>
      <c r="BJ405">
        <f>INDEX('Cat-4'!$1:$1048576,'NSS + ACT'!BF405,'NSS + ACT'!BI405)</f>
        <v>130.80000000000001</v>
      </c>
      <c r="BK405" s="126">
        <f t="shared" si="77"/>
        <v>1.1699463327370305</v>
      </c>
      <c r="BL405">
        <f t="shared" si="78"/>
        <v>2205</v>
      </c>
      <c r="BM405" s="126">
        <f t="shared" si="79"/>
        <v>73.5</v>
      </c>
      <c r="BN405" s="126" t="s">
        <v>8785</v>
      </c>
      <c r="BO405" s="126">
        <f>MATCH(BB405,Sheet3!$D$4:$D$8,0)</f>
        <v>2</v>
      </c>
      <c r="BP405" s="126">
        <f>MATCH(BN405,Sheet3!$E$4:$H$4,0)</f>
        <v>4</v>
      </c>
      <c r="BQ405" s="132">
        <f>INDEX(Sheet3!$D$4:$H$8,'NSS + ACT'!BO405,'NSS + ACT'!BP405)</f>
        <v>0.1</v>
      </c>
      <c r="BR405" s="105">
        <f t="shared" si="80"/>
        <v>103751.91713774587</v>
      </c>
      <c r="BS405" s="162">
        <f t="shared" si="81"/>
        <v>0.1</v>
      </c>
      <c r="BT405" s="105">
        <f t="shared" si="82"/>
        <v>93376.725423971278</v>
      </c>
    </row>
    <row r="406" spans="1:72">
      <c r="A406" s="18">
        <f t="shared" si="72"/>
        <v>403</v>
      </c>
      <c r="B406" s="61">
        <v>292103302116</v>
      </c>
      <c r="C406" s="39">
        <v>44288</v>
      </c>
      <c r="D406" s="22" t="s">
        <v>173</v>
      </c>
      <c r="E406" s="22" t="s">
        <v>3455</v>
      </c>
      <c r="F406" s="110">
        <v>24</v>
      </c>
      <c r="G406" s="23" t="s">
        <v>49</v>
      </c>
      <c r="H406" s="52">
        <v>3669</v>
      </c>
      <c r="I406" s="30"/>
      <c r="J406" s="109">
        <v>88056</v>
      </c>
      <c r="K406" s="23">
        <v>85366990</v>
      </c>
      <c r="L406" s="26">
        <v>0.1</v>
      </c>
      <c r="M406" s="40">
        <v>0</v>
      </c>
      <c r="N406" s="62">
        <v>0</v>
      </c>
      <c r="O406" s="52">
        <v>0</v>
      </c>
      <c r="P406" s="26">
        <v>0.1</v>
      </c>
      <c r="Q406" s="52">
        <v>0</v>
      </c>
      <c r="R406" s="63">
        <v>0.18</v>
      </c>
      <c r="S406" s="23" t="s">
        <v>1322</v>
      </c>
      <c r="T406" s="52">
        <v>8805.6</v>
      </c>
      <c r="U406" s="52">
        <v>0</v>
      </c>
      <c r="V406" s="52">
        <v>880.56000000000006</v>
      </c>
      <c r="W406" s="52">
        <v>17593.588800000001</v>
      </c>
      <c r="X406" s="52">
        <v>27279.748800000001</v>
      </c>
      <c r="Y406" s="23" t="s">
        <v>3431</v>
      </c>
      <c r="Z406" s="23" t="s">
        <v>3456</v>
      </c>
      <c r="AA406" s="23" t="s">
        <v>3457</v>
      </c>
      <c r="AB406" s="33">
        <v>292103302116</v>
      </c>
      <c r="AC406" s="33" t="s">
        <v>3458</v>
      </c>
      <c r="AD406" s="39">
        <v>44288</v>
      </c>
      <c r="AE406" s="39">
        <v>44279</v>
      </c>
      <c r="AF406" s="53" t="e">
        <v>#N/A</v>
      </c>
      <c r="AG406" s="53" t="e">
        <v>#N/A</v>
      </c>
      <c r="AH406" s="39" t="e">
        <v>#N/A</v>
      </c>
      <c r="AI406" s="23" t="s">
        <v>51</v>
      </c>
      <c r="AJ406" s="59"/>
      <c r="AK406" s="59"/>
      <c r="AL406" s="48"/>
      <c r="AM406" s="60"/>
      <c r="AN406" s="33"/>
      <c r="AO406" s="48"/>
      <c r="AP406" s="23">
        <v>2000</v>
      </c>
      <c r="AQ406" s="23" t="s">
        <v>52</v>
      </c>
      <c r="AR406" s="23" t="s">
        <v>3457</v>
      </c>
      <c r="AS406" s="38" t="s">
        <v>53</v>
      </c>
      <c r="AT406" s="23" t="s">
        <v>522</v>
      </c>
      <c r="AU406" s="64">
        <v>20211749</v>
      </c>
      <c r="AV406" s="99">
        <v>24</v>
      </c>
      <c r="AW406" s="102">
        <v>88303.059999999896</v>
      </c>
      <c r="AX406" s="29" t="s">
        <v>701</v>
      </c>
      <c r="AY406" s="29"/>
      <c r="AZ406" s="25">
        <v>1</v>
      </c>
      <c r="BA406">
        <f t="shared" si="83"/>
        <v>1359</v>
      </c>
      <c r="BB406" s="115" t="s">
        <v>6983</v>
      </c>
      <c r="BC406" s="105">
        <f t="shared" si="75"/>
        <v>3679.2941666666625</v>
      </c>
      <c r="BD406" s="116">
        <f t="shared" si="76"/>
        <v>44256</v>
      </c>
      <c r="BE406" s="141" t="s">
        <v>8477</v>
      </c>
      <c r="BF406">
        <f>MATCH(BE406,'Cat-4'!$A:$A,0)</f>
        <v>722</v>
      </c>
      <c r="BG406">
        <f>MATCH(BD406,'Cat-4'!$1:$1,0)</f>
        <v>111</v>
      </c>
      <c r="BH406">
        <f>INDEX('Cat-4'!$1:$1048576,'NSS + ACT'!BF406,'NSS + ACT'!BG406)</f>
        <v>116.1</v>
      </c>
      <c r="BI406">
        <f>MATCH($BI$1,'Cat-4'!$1:$1,0)</f>
        <v>153</v>
      </c>
      <c r="BJ406">
        <f>INDEX('Cat-4'!$1:$1048576,'NSS + ACT'!BF406,'NSS + ACT'!BI406)</f>
        <v>130.80000000000001</v>
      </c>
      <c r="BK406" s="126">
        <f t="shared" si="77"/>
        <v>1.1266149870801034</v>
      </c>
      <c r="BL406">
        <f t="shared" si="78"/>
        <v>1384</v>
      </c>
      <c r="BM406" s="126">
        <f t="shared" si="79"/>
        <v>46.133333333333333</v>
      </c>
      <c r="BN406" s="126" t="s">
        <v>8785</v>
      </c>
      <c r="BO406" s="126">
        <f>MATCH(BB406,Sheet3!$D$4:$D$8,0)</f>
        <v>2</v>
      </c>
      <c r="BP406" s="126">
        <f>MATCH(BN406,Sheet3!$E$4:$H$4,0)</f>
        <v>4</v>
      </c>
      <c r="BQ406" s="132">
        <f>INDEX(Sheet3!$D$4:$H$8,'NSS + ACT'!BO406,'NSS + ACT'!BP406)</f>
        <v>0.1</v>
      </c>
      <c r="BR406" s="105">
        <f t="shared" si="80"/>
        <v>99483.550801033474</v>
      </c>
      <c r="BS406" s="162">
        <f t="shared" si="81"/>
        <v>0.1</v>
      </c>
      <c r="BT406" s="105">
        <f t="shared" si="82"/>
        <v>89535.195720930133</v>
      </c>
    </row>
    <row r="407" spans="1:72">
      <c r="A407" s="18">
        <f t="shared" si="72"/>
        <v>404</v>
      </c>
      <c r="B407" s="61">
        <v>292104961702</v>
      </c>
      <c r="C407" s="39">
        <v>44343</v>
      </c>
      <c r="D407" s="22" t="s">
        <v>63</v>
      </c>
      <c r="E407" s="22" t="s">
        <v>3204</v>
      </c>
      <c r="F407" s="110">
        <v>2</v>
      </c>
      <c r="G407" s="23" t="s">
        <v>119</v>
      </c>
      <c r="H407" s="52">
        <v>39753.599999999999</v>
      </c>
      <c r="I407" s="30"/>
      <c r="J407" s="109">
        <v>79507.199999999997</v>
      </c>
      <c r="K407" s="23">
        <v>84841090</v>
      </c>
      <c r="L407" s="26">
        <v>7.4999999999999997E-2</v>
      </c>
      <c r="M407" s="40">
        <v>0</v>
      </c>
      <c r="N407" s="62">
        <v>0</v>
      </c>
      <c r="O407" s="52">
        <v>0</v>
      </c>
      <c r="P407" s="26">
        <v>0.1</v>
      </c>
      <c r="Q407" s="52">
        <v>0</v>
      </c>
      <c r="R407" s="63">
        <v>0.18</v>
      </c>
      <c r="S407" s="23" t="s">
        <v>777</v>
      </c>
      <c r="T407" s="52">
        <v>5963.04</v>
      </c>
      <c r="U407" s="52">
        <v>0</v>
      </c>
      <c r="V407" s="52">
        <v>596.30399999999997</v>
      </c>
      <c r="W407" s="52">
        <v>15491.977919999998</v>
      </c>
      <c r="X407" s="52">
        <v>22051.321919999998</v>
      </c>
      <c r="Y407" s="23" t="s">
        <v>3182</v>
      </c>
      <c r="Z407" s="23" t="s">
        <v>3205</v>
      </c>
      <c r="AA407" s="23" t="s">
        <v>3206</v>
      </c>
      <c r="AB407" s="33">
        <v>292104961702</v>
      </c>
      <c r="AC407" s="33" t="s">
        <v>3207</v>
      </c>
      <c r="AD407" s="48">
        <v>44343</v>
      </c>
      <c r="AE407" s="39">
        <v>44336</v>
      </c>
      <c r="AF407" s="53" t="e">
        <v>#N/A</v>
      </c>
      <c r="AG407" s="53" t="e">
        <v>#N/A</v>
      </c>
      <c r="AH407" s="39" t="e">
        <v>#N/A</v>
      </c>
      <c r="AI407" s="23" t="s">
        <v>51</v>
      </c>
      <c r="AJ407" s="54"/>
      <c r="AK407" s="55"/>
      <c r="AL407" s="56"/>
      <c r="AM407" s="57"/>
      <c r="AN407" s="33"/>
      <c r="AO407" s="48"/>
      <c r="AP407" s="23">
        <v>2000</v>
      </c>
      <c r="AQ407" s="23" t="s">
        <v>52</v>
      </c>
      <c r="AR407" s="23" t="s">
        <v>3206</v>
      </c>
      <c r="AS407" s="38" t="s">
        <v>53</v>
      </c>
      <c r="AT407" s="23"/>
      <c r="AU407" s="64">
        <v>27300833</v>
      </c>
      <c r="AV407" s="99">
        <v>2</v>
      </c>
      <c r="AW407" s="102">
        <v>87032.899999999907</v>
      </c>
      <c r="AX407" s="29" t="s">
        <v>701</v>
      </c>
      <c r="AY407" s="29"/>
      <c r="AZ407" s="25" t="s">
        <v>2577</v>
      </c>
      <c r="BA407">
        <f t="shared" si="83"/>
        <v>1302</v>
      </c>
      <c r="BB407" s="115" t="s">
        <v>6983</v>
      </c>
      <c r="BC407" s="105">
        <f t="shared" si="75"/>
        <v>43516.449999999953</v>
      </c>
      <c r="BD407" s="116">
        <f t="shared" si="76"/>
        <v>44317</v>
      </c>
      <c r="BE407" s="141" t="s">
        <v>8477</v>
      </c>
      <c r="BF407">
        <f>MATCH(BE407,'Cat-4'!$A:$A,0)</f>
        <v>722</v>
      </c>
      <c r="BG407">
        <f>MATCH(BD407,'Cat-4'!$1:$1,0)</f>
        <v>113</v>
      </c>
      <c r="BH407">
        <f>INDEX('Cat-4'!$1:$1048576,'NSS + ACT'!BF407,'NSS + ACT'!BG407)</f>
        <v>117.3</v>
      </c>
      <c r="BI407">
        <f>MATCH($BI$1,'Cat-4'!$1:$1,0)</f>
        <v>153</v>
      </c>
      <c r="BJ407">
        <f>INDEX('Cat-4'!$1:$1048576,'NSS + ACT'!BF407,'NSS + ACT'!BI407)</f>
        <v>130.80000000000001</v>
      </c>
      <c r="BK407" s="126">
        <f t="shared" si="77"/>
        <v>1.1150895140664963</v>
      </c>
      <c r="BL407">
        <f t="shared" si="78"/>
        <v>1323</v>
      </c>
      <c r="BM407" s="126">
        <f t="shared" si="79"/>
        <v>44.1</v>
      </c>
      <c r="BN407" s="126" t="s">
        <v>8785</v>
      </c>
      <c r="BO407" s="126">
        <f>MATCH(BB407,Sheet3!$D$4:$D$8,0)</f>
        <v>2</v>
      </c>
      <c r="BP407" s="126">
        <f>MATCH(BN407,Sheet3!$E$4:$H$4,0)</f>
        <v>4</v>
      </c>
      <c r="BQ407" s="132">
        <f>INDEX(Sheet3!$D$4:$H$8,'NSS + ACT'!BO407,'NSS + ACT'!BP407)</f>
        <v>0.1</v>
      </c>
      <c r="BR407" s="105">
        <f t="shared" si="80"/>
        <v>97049.474168797853</v>
      </c>
      <c r="BS407" s="162">
        <f t="shared" si="81"/>
        <v>0.1</v>
      </c>
      <c r="BT407" s="105">
        <f t="shared" si="82"/>
        <v>87344.526751918063</v>
      </c>
    </row>
    <row r="408" spans="1:72">
      <c r="A408" s="18">
        <f t="shared" si="72"/>
        <v>405</v>
      </c>
      <c r="B408" s="61">
        <v>291603490673</v>
      </c>
      <c r="C408" s="39">
        <v>42601</v>
      </c>
      <c r="D408" s="22" t="s">
        <v>227</v>
      </c>
      <c r="E408" s="22" t="s">
        <v>1990</v>
      </c>
      <c r="F408" s="110">
        <v>2</v>
      </c>
      <c r="G408" s="23" t="s">
        <v>49</v>
      </c>
      <c r="H408" s="52">
        <v>43455.5</v>
      </c>
      <c r="I408" s="30"/>
      <c r="J408" s="109">
        <v>86911</v>
      </c>
      <c r="K408" s="23">
        <v>84819090</v>
      </c>
      <c r="L408" s="26">
        <v>7.4999999999999997E-2</v>
      </c>
      <c r="M408" s="40">
        <v>0</v>
      </c>
      <c r="N408" s="62">
        <v>0</v>
      </c>
      <c r="O408" s="52">
        <v>0</v>
      </c>
      <c r="P408" s="26">
        <v>0.1</v>
      </c>
      <c r="Q408" s="52">
        <v>0</v>
      </c>
      <c r="R408" s="63">
        <v>0.18</v>
      </c>
      <c r="S408" s="23" t="s">
        <v>849</v>
      </c>
      <c r="T408" s="52">
        <v>6518.3249999999998</v>
      </c>
      <c r="U408" s="52">
        <v>0</v>
      </c>
      <c r="V408" s="52">
        <v>651.83249999999998</v>
      </c>
      <c r="W408" s="52">
        <v>16934.608349999999</v>
      </c>
      <c r="X408" s="52">
        <v>24104.765849999996</v>
      </c>
      <c r="Y408" s="23" t="s">
        <v>1945</v>
      </c>
      <c r="Z408" s="23" t="s">
        <v>1991</v>
      </c>
      <c r="AA408" s="23" t="s">
        <v>1992</v>
      </c>
      <c r="AB408" s="33">
        <v>291603490673</v>
      </c>
      <c r="AC408" s="33" t="s">
        <v>1993</v>
      </c>
      <c r="AD408" s="48">
        <v>42601</v>
      </c>
      <c r="AE408" s="39">
        <v>42576</v>
      </c>
      <c r="AF408" s="53" t="e">
        <v>#N/A</v>
      </c>
      <c r="AG408" s="53" t="e">
        <v>#N/A</v>
      </c>
      <c r="AH408" s="39" t="e">
        <v>#N/A</v>
      </c>
      <c r="AI408" s="23" t="s">
        <v>51</v>
      </c>
      <c r="AJ408" s="54"/>
      <c r="AK408" s="55"/>
      <c r="AL408" s="56"/>
      <c r="AM408" s="57"/>
      <c r="AN408" s="33"/>
      <c r="AO408" s="48"/>
      <c r="AP408" s="23">
        <v>2000</v>
      </c>
      <c r="AQ408" s="23" t="s">
        <v>64</v>
      </c>
      <c r="AR408" s="23" t="s">
        <v>1992</v>
      </c>
      <c r="AS408" s="38" t="s">
        <v>53</v>
      </c>
      <c r="AT408" s="23"/>
      <c r="AU408" s="64">
        <v>623086</v>
      </c>
      <c r="AV408" s="99">
        <v>2</v>
      </c>
      <c r="AW408" s="102">
        <v>86911</v>
      </c>
      <c r="AX408" s="29" t="s">
        <v>701</v>
      </c>
      <c r="AY408" s="29"/>
      <c r="AZ408" s="25" t="s">
        <v>702</v>
      </c>
      <c r="BA408">
        <f t="shared" si="83"/>
        <v>3062</v>
      </c>
      <c r="BB408" s="115" t="s">
        <v>6983</v>
      </c>
      <c r="BC408" s="105">
        <f t="shared" si="75"/>
        <v>43455.5</v>
      </c>
      <c r="BD408" s="116">
        <f t="shared" si="76"/>
        <v>42552</v>
      </c>
      <c r="BE408" s="141" t="s">
        <v>8477</v>
      </c>
      <c r="BF408">
        <f>MATCH(BE408,'Cat-4'!$A:$A,0)</f>
        <v>722</v>
      </c>
      <c r="BG408">
        <f>MATCH(BD408,'Cat-4'!$1:$1,0)</f>
        <v>55</v>
      </c>
      <c r="BH408">
        <f>INDEX('Cat-4'!$1:$1048576,'NSS + ACT'!BF408,'NSS + ACT'!BG408)</f>
        <v>107.8</v>
      </c>
      <c r="BI408">
        <f>MATCH($BI$1,'Cat-4'!$1:$1,0)</f>
        <v>153</v>
      </c>
      <c r="BJ408">
        <f>INDEX('Cat-4'!$1:$1048576,'NSS + ACT'!BF408,'NSS + ACT'!BI408)</f>
        <v>130.80000000000001</v>
      </c>
      <c r="BK408" s="126">
        <f t="shared" si="77"/>
        <v>1.2133580705009277</v>
      </c>
      <c r="BL408">
        <f t="shared" si="78"/>
        <v>3088</v>
      </c>
      <c r="BM408" s="126">
        <f t="shared" si="79"/>
        <v>102.93333333333334</v>
      </c>
      <c r="BN408" s="126" t="s">
        <v>8785</v>
      </c>
      <c r="BO408" s="126">
        <f>MATCH(BB408,Sheet3!$D$4:$D$8,0)</f>
        <v>2</v>
      </c>
      <c r="BP408" s="126">
        <f>MATCH(BN408,Sheet3!$E$4:$H$4,0)</f>
        <v>4</v>
      </c>
      <c r="BQ408" s="132">
        <f>INDEX(Sheet3!$D$4:$H$8,'NSS + ACT'!BO408,'NSS + ACT'!BP408)</f>
        <v>0.1</v>
      </c>
      <c r="BR408" s="105">
        <f t="shared" si="80"/>
        <v>105454.16326530612</v>
      </c>
      <c r="BS408" s="162">
        <f t="shared" si="81"/>
        <v>0.1</v>
      </c>
      <c r="BT408" s="105">
        <f t="shared" si="82"/>
        <v>94908.746938775512</v>
      </c>
    </row>
    <row r="409" spans="1:72">
      <c r="A409" s="18">
        <f t="shared" si="72"/>
        <v>406</v>
      </c>
      <c r="B409" s="61">
        <v>291804634881</v>
      </c>
      <c r="C409" s="39">
        <v>43256</v>
      </c>
      <c r="D409" s="22" t="s">
        <v>3936</v>
      </c>
      <c r="E409" s="22" t="s">
        <v>3937</v>
      </c>
      <c r="F409" s="110">
        <v>300</v>
      </c>
      <c r="G409" s="23" t="s">
        <v>321</v>
      </c>
      <c r="H409" s="52">
        <v>289</v>
      </c>
      <c r="I409" s="30"/>
      <c r="J409" s="109">
        <v>86700</v>
      </c>
      <c r="K409" s="23" t="s">
        <v>3938</v>
      </c>
      <c r="L409" s="26">
        <v>0.1</v>
      </c>
      <c r="M409" s="40">
        <v>0</v>
      </c>
      <c r="N409" s="40">
        <v>0</v>
      </c>
      <c r="O409" s="52">
        <v>0</v>
      </c>
      <c r="P409" s="26">
        <v>0.1</v>
      </c>
      <c r="Q409" s="52">
        <v>0</v>
      </c>
      <c r="R409" s="63">
        <v>0.18</v>
      </c>
      <c r="S409" s="23" t="s">
        <v>3926</v>
      </c>
      <c r="T409" s="52">
        <v>8670</v>
      </c>
      <c r="U409" s="52">
        <v>0</v>
      </c>
      <c r="V409" s="52">
        <v>867</v>
      </c>
      <c r="W409" s="52">
        <v>17322.66</v>
      </c>
      <c r="X409" s="68">
        <v>26859.66</v>
      </c>
      <c r="Y409" s="23" t="s">
        <v>3855</v>
      </c>
      <c r="Z409" s="23" t="s">
        <v>3939</v>
      </c>
      <c r="AA409" s="23" t="s">
        <v>3940</v>
      </c>
      <c r="AB409" s="33">
        <v>291804634881</v>
      </c>
      <c r="AC409" s="33" t="s">
        <v>3941</v>
      </c>
      <c r="AD409" s="39">
        <v>43256</v>
      </c>
      <c r="AE409" s="39">
        <v>43251</v>
      </c>
      <c r="AF409" s="53" t="e">
        <v>#N/A</v>
      </c>
      <c r="AG409" s="53" t="e">
        <v>#N/A</v>
      </c>
      <c r="AH409" s="39" t="e">
        <v>#N/A</v>
      </c>
      <c r="AI409" s="23" t="s">
        <v>51</v>
      </c>
      <c r="AJ409" s="59"/>
      <c r="AK409" s="59"/>
      <c r="AL409" s="48"/>
      <c r="AM409" s="60"/>
      <c r="AN409" s="33"/>
      <c r="AO409" s="48"/>
      <c r="AP409" s="23">
        <v>2000</v>
      </c>
      <c r="AQ409" s="23" t="s">
        <v>329</v>
      </c>
      <c r="AR409" s="23" t="s">
        <v>3940</v>
      </c>
      <c r="AS409" s="38" t="s">
        <v>53</v>
      </c>
      <c r="AT409" s="23"/>
      <c r="AU409" s="64" t="s">
        <v>3942</v>
      </c>
      <c r="AV409" s="99">
        <v>300</v>
      </c>
      <c r="AW409" s="102">
        <v>86700</v>
      </c>
      <c r="AX409" s="29" t="s">
        <v>701</v>
      </c>
      <c r="AY409" s="29"/>
      <c r="AZ409" s="25"/>
      <c r="BA409">
        <f t="shared" si="83"/>
        <v>2387</v>
      </c>
      <c r="BB409" s="115" t="s">
        <v>6986</v>
      </c>
      <c r="BC409" s="105">
        <f t="shared" si="75"/>
        <v>289</v>
      </c>
      <c r="BD409" s="116">
        <f t="shared" si="76"/>
        <v>43221</v>
      </c>
      <c r="BE409" s="141" t="s">
        <v>7762</v>
      </c>
      <c r="BF409">
        <f>MATCH(BE409,'Cat-4'!$A:$A,0)</f>
        <v>364</v>
      </c>
      <c r="BG409">
        <f>MATCH(BD409,'Cat-4'!$1:$1,0)</f>
        <v>77</v>
      </c>
      <c r="BH409">
        <f>INDEX('Cat-4'!$1:$1048576,'NSS + ACT'!BF409,'NSS + ACT'!BG409)</f>
        <v>117.4</v>
      </c>
      <c r="BI409">
        <f>MATCH($BI$1,'Cat-4'!$1:$1,0)</f>
        <v>153</v>
      </c>
      <c r="BJ409">
        <f>INDEX('Cat-4'!$1:$1048576,'NSS + ACT'!BF409,'NSS + ACT'!BI409)</f>
        <v>136.4</v>
      </c>
      <c r="BK409" s="126">
        <f t="shared" si="77"/>
        <v>1.161839863713799</v>
      </c>
      <c r="BL409">
        <f t="shared" si="78"/>
        <v>2419</v>
      </c>
      <c r="BM409" s="126">
        <f t="shared" si="79"/>
        <v>80.63333333333334</v>
      </c>
      <c r="BN409" s="126" t="s">
        <v>8785</v>
      </c>
      <c r="BO409" s="126">
        <f>MATCH(BB409,Sheet3!$D$4:$D$8,0)</f>
        <v>3</v>
      </c>
      <c r="BP409" s="126">
        <f>MATCH(BN409,Sheet3!$E$4:$H$4,0)</f>
        <v>4</v>
      </c>
      <c r="BQ409" s="132">
        <f>INDEX(Sheet3!$D$4:$H$8,'NSS + ACT'!BO409,'NSS + ACT'!BP409)</f>
        <v>0.5</v>
      </c>
      <c r="BR409" s="105">
        <f t="shared" si="80"/>
        <v>100731.51618398637</v>
      </c>
      <c r="BS409" s="162">
        <f t="shared" si="81"/>
        <v>0.5</v>
      </c>
      <c r="BT409" s="105">
        <f t="shared" si="82"/>
        <v>50365.758091993186</v>
      </c>
    </row>
    <row r="410" spans="1:72">
      <c r="A410" s="18">
        <f t="shared" si="72"/>
        <v>407</v>
      </c>
      <c r="B410" s="61">
        <v>292010292151</v>
      </c>
      <c r="C410" s="39">
        <v>44186</v>
      </c>
      <c r="D410" s="22" t="s">
        <v>182</v>
      </c>
      <c r="E410" s="22" t="s">
        <v>3142</v>
      </c>
      <c r="F410" s="110">
        <v>2</v>
      </c>
      <c r="G410" s="23" t="s">
        <v>119</v>
      </c>
      <c r="H410" s="52">
        <v>43210.074999999953</v>
      </c>
      <c r="I410" s="30"/>
      <c r="J410" s="109">
        <v>86420.149999999907</v>
      </c>
      <c r="K410" s="23">
        <v>73182990</v>
      </c>
      <c r="L410" s="26">
        <v>0.15</v>
      </c>
      <c r="M410" s="40" t="s">
        <v>695</v>
      </c>
      <c r="N410" s="62">
        <v>0</v>
      </c>
      <c r="O410" s="52">
        <v>0</v>
      </c>
      <c r="P410" s="26">
        <v>0.1</v>
      </c>
      <c r="Q410" s="52">
        <v>0</v>
      </c>
      <c r="R410" s="63">
        <v>0.18</v>
      </c>
      <c r="S410" s="23" t="s">
        <v>942</v>
      </c>
      <c r="T410" s="52">
        <v>12963.022499999986</v>
      </c>
      <c r="U410" s="52">
        <v>0</v>
      </c>
      <c r="V410" s="52">
        <v>1296.3022499999988</v>
      </c>
      <c r="W410" s="52">
        <v>18122.30545499998</v>
      </c>
      <c r="X410" s="52">
        <v>32381.630204999965</v>
      </c>
      <c r="Y410" s="23" t="s">
        <v>2991</v>
      </c>
      <c r="Z410" s="23" t="s">
        <v>3143</v>
      </c>
      <c r="AA410" s="23" t="s">
        <v>3144</v>
      </c>
      <c r="AB410" s="33">
        <v>292010292151</v>
      </c>
      <c r="AC410" s="33" t="s">
        <v>3145</v>
      </c>
      <c r="AD410" s="48">
        <v>44186</v>
      </c>
      <c r="AE410" s="39">
        <v>44165</v>
      </c>
      <c r="AF410" s="53" t="e">
        <v>#N/A</v>
      </c>
      <c r="AG410" s="53" t="e">
        <v>#N/A</v>
      </c>
      <c r="AH410" s="39" t="e">
        <v>#N/A</v>
      </c>
      <c r="AI410" s="23" t="s">
        <v>51</v>
      </c>
      <c r="AJ410" s="54"/>
      <c r="AK410" s="55"/>
      <c r="AL410" s="56"/>
      <c r="AM410" s="57"/>
      <c r="AN410" s="33"/>
      <c r="AO410" s="48"/>
      <c r="AP410" s="23">
        <v>2000</v>
      </c>
      <c r="AQ410" s="23" t="s">
        <v>52</v>
      </c>
      <c r="AR410" s="23" t="s">
        <v>3144</v>
      </c>
      <c r="AS410" s="38" t="s">
        <v>53</v>
      </c>
      <c r="AT410" s="23"/>
      <c r="AU410" s="64">
        <v>6100440465</v>
      </c>
      <c r="AV410" s="99">
        <v>2</v>
      </c>
      <c r="AW410" s="102">
        <v>86420.149999999907</v>
      </c>
      <c r="AX410" s="29" t="s">
        <v>701</v>
      </c>
      <c r="AY410" s="29"/>
      <c r="AZ410" s="25" t="s">
        <v>2577</v>
      </c>
      <c r="BA410">
        <f t="shared" si="83"/>
        <v>1473</v>
      </c>
      <c r="BB410" s="115" t="s">
        <v>6983</v>
      </c>
      <c r="BC410" s="105">
        <f t="shared" si="75"/>
        <v>43210.074999999953</v>
      </c>
      <c r="BD410" s="116">
        <f t="shared" si="76"/>
        <v>44136</v>
      </c>
      <c r="BE410" s="141" t="s">
        <v>8477</v>
      </c>
      <c r="BF410">
        <f>MATCH(BE410,'Cat-4'!$A:$A,0)</f>
        <v>722</v>
      </c>
      <c r="BG410">
        <f>MATCH(BD410,'Cat-4'!$1:$1,0)</f>
        <v>107</v>
      </c>
      <c r="BH410">
        <f>INDEX('Cat-4'!$1:$1048576,'NSS + ACT'!BF410,'NSS + ACT'!BG410)</f>
        <v>113.7</v>
      </c>
      <c r="BI410">
        <f>MATCH($BI$1,'Cat-4'!$1:$1,0)</f>
        <v>153</v>
      </c>
      <c r="BJ410">
        <f>INDEX('Cat-4'!$1:$1048576,'NSS + ACT'!BF410,'NSS + ACT'!BI410)</f>
        <v>130.80000000000001</v>
      </c>
      <c r="BK410" s="126">
        <f t="shared" si="77"/>
        <v>1.1503957783641161</v>
      </c>
      <c r="BL410">
        <f t="shared" si="78"/>
        <v>1504</v>
      </c>
      <c r="BM410" s="126">
        <f t="shared" si="79"/>
        <v>50.133333333333333</v>
      </c>
      <c r="BN410" s="126" t="s">
        <v>8785</v>
      </c>
      <c r="BO410" s="126">
        <f>MATCH(BB410,Sheet3!$D$4:$D$8,0)</f>
        <v>2</v>
      </c>
      <c r="BP410" s="126">
        <f>MATCH(BN410,Sheet3!$E$4:$H$4,0)</f>
        <v>4</v>
      </c>
      <c r="BQ410" s="132">
        <f>INDEX(Sheet3!$D$4:$H$8,'NSS + ACT'!BO410,'NSS + ACT'!BP410)</f>
        <v>0.1</v>
      </c>
      <c r="BR410" s="105">
        <f t="shared" si="80"/>
        <v>99417.375725593563</v>
      </c>
      <c r="BS410" s="162">
        <f t="shared" si="81"/>
        <v>0.1</v>
      </c>
      <c r="BT410" s="105">
        <f t="shared" si="82"/>
        <v>89475.638153034204</v>
      </c>
    </row>
    <row r="411" spans="1:72">
      <c r="A411" s="18">
        <f t="shared" si="72"/>
        <v>408</v>
      </c>
      <c r="B411" s="33">
        <v>292210262094</v>
      </c>
      <c r="C411" s="39">
        <v>44834</v>
      </c>
      <c r="D411" s="22" t="s">
        <v>376</v>
      </c>
      <c r="E411" s="22" t="s">
        <v>5338</v>
      </c>
      <c r="F411" s="107">
        <v>360</v>
      </c>
      <c r="G411" s="23" t="s">
        <v>49</v>
      </c>
      <c r="H411" s="58">
        <v>240</v>
      </c>
      <c r="I411" s="30"/>
      <c r="J411" s="101">
        <v>86400</v>
      </c>
      <c r="K411" s="33">
        <v>62102090</v>
      </c>
      <c r="L411" s="26">
        <v>0.2</v>
      </c>
      <c r="M411" s="40"/>
      <c r="N411" s="40">
        <v>0</v>
      </c>
      <c r="O411" s="35">
        <v>0</v>
      </c>
      <c r="P411" s="63">
        <v>0.1</v>
      </c>
      <c r="Q411" s="52">
        <v>0</v>
      </c>
      <c r="R411" s="63">
        <v>0.05</v>
      </c>
      <c r="S411" s="23" t="s">
        <v>5339</v>
      </c>
      <c r="T411" s="52">
        <v>17280</v>
      </c>
      <c r="U411" s="52">
        <v>0</v>
      </c>
      <c r="V411" s="52">
        <v>1728</v>
      </c>
      <c r="W411" s="52">
        <v>5270.4000000000005</v>
      </c>
      <c r="X411" s="52">
        <v>24278.400000000001</v>
      </c>
      <c r="Y411" s="23" t="s">
        <v>5221</v>
      </c>
      <c r="Z411" s="23" t="s">
        <v>5340</v>
      </c>
      <c r="AA411" s="23" t="s">
        <v>5341</v>
      </c>
      <c r="AB411" s="33">
        <v>292210262094</v>
      </c>
      <c r="AC411" s="33" t="s">
        <v>5342</v>
      </c>
      <c r="AD411" s="39">
        <v>44834</v>
      </c>
      <c r="AE411" s="39">
        <v>44828</v>
      </c>
      <c r="AF411" s="53" t="e">
        <v>#N/A</v>
      </c>
      <c r="AG411" s="53" t="e">
        <v>#N/A</v>
      </c>
      <c r="AH411" s="39" t="e">
        <v>#N/A</v>
      </c>
      <c r="AI411" s="23" t="s">
        <v>51</v>
      </c>
      <c r="AJ411" s="59"/>
      <c r="AK411" s="59"/>
      <c r="AL411" s="48"/>
      <c r="AM411" s="60"/>
      <c r="AN411" s="33"/>
      <c r="AO411" s="48"/>
      <c r="AP411" s="23">
        <v>2000</v>
      </c>
      <c r="AQ411" s="23" t="s">
        <v>52</v>
      </c>
      <c r="AR411" s="23" t="s">
        <v>5341</v>
      </c>
      <c r="AS411" s="38" t="s">
        <v>53</v>
      </c>
      <c r="AT411" s="23"/>
      <c r="AU411" s="23" t="s">
        <v>5343</v>
      </c>
      <c r="AV411" s="99">
        <v>360</v>
      </c>
      <c r="AW411" s="101">
        <v>86400</v>
      </c>
      <c r="AX411" s="29" t="s">
        <v>4770</v>
      </c>
      <c r="AY411" s="29"/>
      <c r="AZ411" s="30"/>
      <c r="BA411">
        <f t="shared" si="83"/>
        <v>810</v>
      </c>
      <c r="BB411" s="115" t="s">
        <v>6983</v>
      </c>
      <c r="BC411" s="105">
        <f t="shared" si="75"/>
        <v>240</v>
      </c>
      <c r="BD411" s="116">
        <f t="shared" si="76"/>
        <v>44805</v>
      </c>
      <c r="BE411" s="141" t="s">
        <v>8477</v>
      </c>
      <c r="BF411">
        <f>MATCH(BE411,'Cat-4'!$A:$A,0)</f>
        <v>722</v>
      </c>
      <c r="BG411">
        <f>MATCH(BD411,'Cat-4'!$1:$1,0)</f>
        <v>129</v>
      </c>
      <c r="BH411">
        <f>INDEX('Cat-4'!$1:$1048576,'NSS + ACT'!BF411,'NSS + ACT'!BG411)</f>
        <v>126.4</v>
      </c>
      <c r="BI411">
        <f>MATCH($BI$1,'Cat-4'!$1:$1,0)</f>
        <v>153</v>
      </c>
      <c r="BJ411">
        <f>INDEX('Cat-4'!$1:$1048576,'NSS + ACT'!BF411,'NSS + ACT'!BI411)</f>
        <v>130.80000000000001</v>
      </c>
      <c r="BK411" s="126">
        <f t="shared" si="77"/>
        <v>1.0348101265822784</v>
      </c>
      <c r="BL411">
        <f t="shared" si="78"/>
        <v>835</v>
      </c>
      <c r="BM411" s="126">
        <f t="shared" si="79"/>
        <v>27.833333333333332</v>
      </c>
      <c r="BN411" s="126" t="s">
        <v>8785</v>
      </c>
      <c r="BO411" s="126">
        <f>MATCH(BB411,Sheet3!$D$4:$D$8,0)</f>
        <v>2</v>
      </c>
      <c r="BP411" s="126">
        <f>MATCH(BN411,Sheet3!$E$4:$H$4,0)</f>
        <v>4</v>
      </c>
      <c r="BQ411" s="132">
        <f>INDEX(Sheet3!$D$4:$H$8,'NSS + ACT'!BO411,'NSS + ACT'!BP411)</f>
        <v>0.1</v>
      </c>
      <c r="BR411" s="105">
        <f t="shared" si="80"/>
        <v>89407.594936708861</v>
      </c>
      <c r="BS411" s="162">
        <f t="shared" si="81"/>
        <v>0.1</v>
      </c>
      <c r="BT411" s="105">
        <f t="shared" si="82"/>
        <v>80466.835443037984</v>
      </c>
    </row>
    <row r="412" spans="1:72">
      <c r="A412" s="18">
        <f t="shared" si="72"/>
        <v>409</v>
      </c>
      <c r="B412" s="33">
        <v>172303150961</v>
      </c>
      <c r="C412" s="39">
        <v>45198</v>
      </c>
      <c r="D412" s="22" t="s">
        <v>462</v>
      </c>
      <c r="E412" s="22" t="s">
        <v>5145</v>
      </c>
      <c r="F412" s="110">
        <v>3</v>
      </c>
      <c r="G412" s="23" t="s">
        <v>119</v>
      </c>
      <c r="H412" s="58">
        <v>28776.203333333335</v>
      </c>
      <c r="I412" s="30"/>
      <c r="J412" s="101">
        <v>86328.61</v>
      </c>
      <c r="K412" s="33">
        <v>85432090</v>
      </c>
      <c r="L412" s="26">
        <v>7.4999999999999997E-2</v>
      </c>
      <c r="M412" s="40">
        <v>0</v>
      </c>
      <c r="N412" s="40">
        <v>0</v>
      </c>
      <c r="O412" s="35">
        <v>0</v>
      </c>
      <c r="P412" s="63">
        <v>0.1</v>
      </c>
      <c r="Q412" s="52">
        <v>0</v>
      </c>
      <c r="R412" s="63">
        <v>0.18</v>
      </c>
      <c r="S412" s="23" t="s">
        <v>2758</v>
      </c>
      <c r="T412" s="52">
        <v>6474.6457499999997</v>
      </c>
      <c r="U412" s="52">
        <v>0</v>
      </c>
      <c r="V412" s="52">
        <v>647.46457499999997</v>
      </c>
      <c r="W412" s="52">
        <v>16821.129658499998</v>
      </c>
      <c r="X412" s="52">
        <v>23943.239983499996</v>
      </c>
      <c r="Y412" s="23" t="s">
        <v>5140</v>
      </c>
      <c r="Z412" s="23" t="s">
        <v>5146</v>
      </c>
      <c r="AA412" s="23" t="s">
        <v>5147</v>
      </c>
      <c r="AB412" s="33" t="e">
        <v>#N/A</v>
      </c>
      <c r="AC412" s="33" t="e">
        <v>#N/A</v>
      </c>
      <c r="AD412" s="48" t="e">
        <v>#N/A</v>
      </c>
      <c r="AE412" s="39">
        <v>45197</v>
      </c>
      <c r="AF412" s="53">
        <v>172303150961</v>
      </c>
      <c r="AG412" s="53" t="s">
        <v>5148</v>
      </c>
      <c r="AH412" s="39">
        <v>45198</v>
      </c>
      <c r="AI412" s="23" t="s">
        <v>385</v>
      </c>
      <c r="AJ412" s="54"/>
      <c r="AK412" s="55"/>
      <c r="AL412" s="56"/>
      <c r="AM412" s="57"/>
      <c r="AN412" s="33"/>
      <c r="AO412" s="48"/>
      <c r="AP412" s="23">
        <v>2000</v>
      </c>
      <c r="AQ412" s="23" t="s">
        <v>52</v>
      </c>
      <c r="AR412" s="23" t="s">
        <v>5147</v>
      </c>
      <c r="AS412" s="38" t="s">
        <v>518</v>
      </c>
      <c r="AT412" s="23"/>
      <c r="AU412" s="23">
        <v>1010809307</v>
      </c>
      <c r="AV412" s="99">
        <v>3</v>
      </c>
      <c r="AW412" s="101">
        <v>86328.61</v>
      </c>
      <c r="AX412" s="29" t="s">
        <v>4770</v>
      </c>
      <c r="AY412" s="29"/>
      <c r="AZ412" s="30"/>
      <c r="BA412">
        <f t="shared" si="83"/>
        <v>441</v>
      </c>
      <c r="BB412" s="115" t="s">
        <v>6985</v>
      </c>
      <c r="BC412" s="105">
        <f t="shared" si="75"/>
        <v>28776.203333333335</v>
      </c>
      <c r="BD412" s="116">
        <f t="shared" si="76"/>
        <v>45170</v>
      </c>
      <c r="BE412" s="141" t="s">
        <v>8312</v>
      </c>
      <c r="BF412">
        <f>MATCH(BE412,'Cat-4'!$A:$A,0)</f>
        <v>639</v>
      </c>
      <c r="BG412">
        <f>MATCH(BD412,'Cat-4'!$1:$1,0)</f>
        <v>141</v>
      </c>
      <c r="BH412">
        <f>INDEX('Cat-4'!$1:$1048576,'NSS + ACT'!BF412,'NSS + ACT'!BG412)</f>
        <v>119.8</v>
      </c>
      <c r="BI412">
        <f>MATCH($BI$1,'Cat-4'!$1:$1,0)</f>
        <v>153</v>
      </c>
      <c r="BJ412">
        <f>INDEX('Cat-4'!$1:$1048576,'NSS + ACT'!BF412,'NSS + ACT'!BI412)</f>
        <v>121.7</v>
      </c>
      <c r="BK412" s="126">
        <f t="shared" si="77"/>
        <v>1.0158597662771287</v>
      </c>
      <c r="BL412">
        <f t="shared" si="78"/>
        <v>470</v>
      </c>
      <c r="BM412" s="126">
        <f t="shared" si="79"/>
        <v>15.666666666666666</v>
      </c>
      <c r="BN412" s="126" t="s">
        <v>8784</v>
      </c>
      <c r="BO412" s="126">
        <f>MATCH(BB412,Sheet3!$D$4:$D$8,0)</f>
        <v>5</v>
      </c>
      <c r="BP412" s="126">
        <f>MATCH(BN412,Sheet3!$E$4:$H$4,0)</f>
        <v>3</v>
      </c>
      <c r="BQ412" s="132">
        <f>INDEX(Sheet3!$D$4:$H$8,'NSS + ACT'!BO412,'NSS + ACT'!BP412)</f>
        <v>0.2</v>
      </c>
      <c r="BR412" s="105">
        <f t="shared" si="80"/>
        <v>87697.761577629397</v>
      </c>
      <c r="BS412" s="162">
        <f t="shared" si="81"/>
        <v>0.2</v>
      </c>
      <c r="BT412" s="105">
        <f t="shared" si="82"/>
        <v>70158.209262103526</v>
      </c>
    </row>
    <row r="413" spans="1:72">
      <c r="A413" s="18">
        <f t="shared" si="72"/>
        <v>410</v>
      </c>
      <c r="B413" s="61">
        <v>291802546663</v>
      </c>
      <c r="C413" s="39">
        <v>43186</v>
      </c>
      <c r="D413" s="22" t="s">
        <v>91</v>
      </c>
      <c r="E413" s="22" t="s">
        <v>3560</v>
      </c>
      <c r="F413" s="110">
        <v>3</v>
      </c>
      <c r="G413" s="23" t="s">
        <v>49</v>
      </c>
      <c r="H413" s="52">
        <v>28696.166666666668</v>
      </c>
      <c r="I413" s="30"/>
      <c r="J413" s="109">
        <v>86088.5</v>
      </c>
      <c r="K413" s="23">
        <v>84819090</v>
      </c>
      <c r="L413" s="26">
        <v>7.4999999999999997E-2</v>
      </c>
      <c r="M413" s="40">
        <v>0</v>
      </c>
      <c r="N413" s="62">
        <v>0</v>
      </c>
      <c r="O413" s="52">
        <v>0</v>
      </c>
      <c r="P413" s="26">
        <v>0.1</v>
      </c>
      <c r="Q413" s="52">
        <v>0</v>
      </c>
      <c r="R413" s="63">
        <v>0.18</v>
      </c>
      <c r="S413" s="23" t="s">
        <v>849</v>
      </c>
      <c r="T413" s="52">
        <v>6456.6374999999998</v>
      </c>
      <c r="U413" s="52">
        <v>0</v>
      </c>
      <c r="V413" s="52">
        <v>645.66375000000005</v>
      </c>
      <c r="W413" s="52">
        <v>16774.344225000001</v>
      </c>
      <c r="X413" s="52">
        <v>23876.645475000001</v>
      </c>
      <c r="Y413" s="23" t="s">
        <v>3561</v>
      </c>
      <c r="Z413" s="23" t="s">
        <v>3562</v>
      </c>
      <c r="AA413" s="23" t="s">
        <v>3563</v>
      </c>
      <c r="AB413" s="33">
        <v>291802546663</v>
      </c>
      <c r="AC413" s="33" t="s">
        <v>2697</v>
      </c>
      <c r="AD413" s="39">
        <v>43186</v>
      </c>
      <c r="AE413" s="39">
        <v>43173</v>
      </c>
      <c r="AF413" s="53" t="e">
        <v>#N/A</v>
      </c>
      <c r="AG413" s="53" t="e">
        <v>#N/A</v>
      </c>
      <c r="AH413" s="39" t="e">
        <v>#N/A</v>
      </c>
      <c r="AI413" s="23" t="s">
        <v>51</v>
      </c>
      <c r="AJ413" s="59"/>
      <c r="AK413" s="59"/>
      <c r="AL413" s="48"/>
      <c r="AM413" s="60"/>
      <c r="AN413" s="33"/>
      <c r="AO413" s="48"/>
      <c r="AP413" s="23">
        <v>2000</v>
      </c>
      <c r="AQ413" s="23" t="s">
        <v>52</v>
      </c>
      <c r="AR413" s="23" t="s">
        <v>3563</v>
      </c>
      <c r="AS413" s="38" t="s">
        <v>53</v>
      </c>
      <c r="AT413" s="23"/>
      <c r="AU413" s="64">
        <v>9317003606</v>
      </c>
      <c r="AV413" s="99">
        <v>3</v>
      </c>
      <c r="AW413" s="102">
        <v>86088.5</v>
      </c>
      <c r="AX413" s="29" t="s">
        <v>701</v>
      </c>
      <c r="AY413" s="29"/>
      <c r="AZ413" s="25" t="s">
        <v>3564</v>
      </c>
      <c r="BA413">
        <f t="shared" si="83"/>
        <v>2465</v>
      </c>
      <c r="BB413" t="s">
        <v>6983</v>
      </c>
      <c r="BC413" s="105">
        <f t="shared" si="75"/>
        <v>28696.166666666668</v>
      </c>
      <c r="BD413" s="116">
        <f t="shared" si="76"/>
        <v>43160</v>
      </c>
      <c r="BE413" s="141" t="s">
        <v>8477</v>
      </c>
      <c r="BF413">
        <f>MATCH(BE413,'Cat-4'!$A:$A,0)</f>
        <v>722</v>
      </c>
      <c r="BG413">
        <f>MATCH(BD413,'Cat-4'!$1:$1,0)</f>
        <v>75</v>
      </c>
      <c r="BH413">
        <f>INDEX('Cat-4'!$1:$1048576,'NSS + ACT'!BF413,'NSS + ACT'!BG413)</f>
        <v>109.9</v>
      </c>
      <c r="BI413">
        <f>MATCH($BI$1,'Cat-4'!$1:$1,0)</f>
        <v>153</v>
      </c>
      <c r="BJ413">
        <f>INDEX('Cat-4'!$1:$1048576,'NSS + ACT'!BF413,'NSS + ACT'!BI413)</f>
        <v>130.80000000000001</v>
      </c>
      <c r="BK413" s="126">
        <f t="shared" si="77"/>
        <v>1.1901728844404005</v>
      </c>
      <c r="BL413">
        <f t="shared" si="78"/>
        <v>2480</v>
      </c>
      <c r="BM413" s="126">
        <f t="shared" si="79"/>
        <v>82.666666666666671</v>
      </c>
      <c r="BN413" s="126" t="s">
        <v>8785</v>
      </c>
      <c r="BO413" s="126">
        <f>MATCH(BB413,Sheet3!$D$4:$D$8,0)</f>
        <v>2</v>
      </c>
      <c r="BP413" s="126">
        <f>MATCH(BN413,Sheet3!$E$4:$H$4,0)</f>
        <v>4</v>
      </c>
      <c r="BQ413" s="132">
        <f>INDEX(Sheet3!$D$4:$H$8,'NSS + ACT'!BO413,'NSS + ACT'!BP413)</f>
        <v>0.1</v>
      </c>
      <c r="BR413" s="105">
        <f t="shared" si="80"/>
        <v>102460.19836214742</v>
      </c>
      <c r="BS413" s="162">
        <f t="shared" si="81"/>
        <v>0.1</v>
      </c>
      <c r="BT413" s="105">
        <f t="shared" si="82"/>
        <v>92214.178525932686</v>
      </c>
    </row>
    <row r="414" spans="1:72">
      <c r="A414" s="18">
        <f t="shared" si="72"/>
        <v>411</v>
      </c>
      <c r="B414" s="33">
        <v>292200879504</v>
      </c>
      <c r="C414" s="39">
        <v>44588</v>
      </c>
      <c r="D414" s="22" t="s">
        <v>586</v>
      </c>
      <c r="E414" s="22" t="s">
        <v>5316</v>
      </c>
      <c r="F414" s="110">
        <v>80</v>
      </c>
      <c r="G414" s="23" t="s">
        <v>49</v>
      </c>
      <c r="H414" s="58">
        <v>1074.1500000000001</v>
      </c>
      <c r="I414" s="30"/>
      <c r="J414" s="101">
        <v>85932</v>
      </c>
      <c r="K414" s="33">
        <v>73181500</v>
      </c>
      <c r="L414" s="26">
        <v>0.15</v>
      </c>
      <c r="M414" s="40" t="s">
        <v>695</v>
      </c>
      <c r="N414" s="40">
        <v>0</v>
      </c>
      <c r="O414" s="35">
        <v>0</v>
      </c>
      <c r="P414" s="63">
        <v>0.1</v>
      </c>
      <c r="Q414" s="52">
        <v>0</v>
      </c>
      <c r="R414" s="63">
        <v>0.18</v>
      </c>
      <c r="S414" s="23" t="s">
        <v>942</v>
      </c>
      <c r="T414" s="52">
        <v>12889.8</v>
      </c>
      <c r="U414" s="52">
        <v>0</v>
      </c>
      <c r="V414" s="52">
        <v>1288.98</v>
      </c>
      <c r="W414" s="52">
        <v>18019.940399999999</v>
      </c>
      <c r="X414" s="52">
        <v>32198.720399999998</v>
      </c>
      <c r="Y414" s="23" t="s">
        <v>5221</v>
      </c>
      <c r="Z414" s="23" t="s">
        <v>5317</v>
      </c>
      <c r="AA414" s="23" t="s">
        <v>5318</v>
      </c>
      <c r="AB414" s="33">
        <v>292200879504</v>
      </c>
      <c r="AC414" s="33" t="s">
        <v>5319</v>
      </c>
      <c r="AD414" s="39">
        <v>44588</v>
      </c>
      <c r="AE414" s="39">
        <v>44586</v>
      </c>
      <c r="AF414" s="53" t="e">
        <v>#N/A</v>
      </c>
      <c r="AG414" s="53" t="e">
        <v>#N/A</v>
      </c>
      <c r="AH414" s="39" t="e">
        <v>#N/A</v>
      </c>
      <c r="AI414" s="23" t="s">
        <v>51</v>
      </c>
      <c r="AJ414" s="59"/>
      <c r="AK414" s="59"/>
      <c r="AL414" s="48"/>
      <c r="AM414" s="60"/>
      <c r="AN414" s="33"/>
      <c r="AO414" s="48"/>
      <c r="AP414" s="23">
        <v>2000</v>
      </c>
      <c r="AQ414" s="23" t="s">
        <v>52</v>
      </c>
      <c r="AR414" s="23" t="s">
        <v>5318</v>
      </c>
      <c r="AS414" s="38" t="s">
        <v>53</v>
      </c>
      <c r="AT414" s="23"/>
      <c r="AU414" s="23">
        <v>21002253</v>
      </c>
      <c r="AV414" s="99">
        <v>80</v>
      </c>
      <c r="AW414" s="101">
        <v>85932</v>
      </c>
      <c r="AX414" s="29" t="s">
        <v>4770</v>
      </c>
      <c r="AY414" s="29"/>
      <c r="AZ414" s="30"/>
      <c r="BA414">
        <f t="shared" si="83"/>
        <v>1052</v>
      </c>
      <c r="BB414" s="115" t="s">
        <v>6983</v>
      </c>
      <c r="BC414" s="105">
        <f t="shared" si="75"/>
        <v>1074.1500000000001</v>
      </c>
      <c r="BD414" s="116">
        <f t="shared" si="76"/>
        <v>44562</v>
      </c>
      <c r="BE414" s="141" t="s">
        <v>8477</v>
      </c>
      <c r="BF414">
        <f>MATCH(BE414,'Cat-4'!$A:$A,0)</f>
        <v>722</v>
      </c>
      <c r="BG414">
        <f>MATCH(BD414,'Cat-4'!$1:$1,0)</f>
        <v>121</v>
      </c>
      <c r="BH414">
        <f>INDEX('Cat-4'!$1:$1048576,'NSS + ACT'!BF414,'NSS + ACT'!BG414)</f>
        <v>121.6</v>
      </c>
      <c r="BI414">
        <f>MATCH($BI$1,'Cat-4'!$1:$1,0)</f>
        <v>153</v>
      </c>
      <c r="BJ414">
        <f>INDEX('Cat-4'!$1:$1048576,'NSS + ACT'!BF414,'NSS + ACT'!BI414)</f>
        <v>130.80000000000001</v>
      </c>
      <c r="BK414" s="126">
        <f t="shared" si="77"/>
        <v>1.0756578947368423</v>
      </c>
      <c r="BL414">
        <f t="shared" si="78"/>
        <v>1078</v>
      </c>
      <c r="BM414" s="126">
        <f t="shared" si="79"/>
        <v>35.93333333333333</v>
      </c>
      <c r="BN414" s="126" t="s">
        <v>8785</v>
      </c>
      <c r="BO414" s="126">
        <f>MATCH(BB414,Sheet3!$D$4:$D$8,0)</f>
        <v>2</v>
      </c>
      <c r="BP414" s="126">
        <f>MATCH(BN414,Sheet3!$E$4:$H$4,0)</f>
        <v>4</v>
      </c>
      <c r="BQ414" s="132">
        <f>INDEX(Sheet3!$D$4:$H$8,'NSS + ACT'!BO414,'NSS + ACT'!BP414)</f>
        <v>0.1</v>
      </c>
      <c r="BR414" s="105">
        <f t="shared" si="80"/>
        <v>92433.434210526335</v>
      </c>
      <c r="BS414" s="162">
        <f t="shared" si="81"/>
        <v>0.1</v>
      </c>
      <c r="BT414" s="105">
        <f t="shared" si="82"/>
        <v>83190.090789473703</v>
      </c>
    </row>
    <row r="415" spans="1:72">
      <c r="A415" s="18">
        <f t="shared" si="72"/>
        <v>412</v>
      </c>
      <c r="B415" s="61">
        <v>171800967741</v>
      </c>
      <c r="C415" s="39">
        <v>43206</v>
      </c>
      <c r="D415" s="22" t="s">
        <v>462</v>
      </c>
      <c r="E415" s="22" t="s">
        <v>3796</v>
      </c>
      <c r="F415" s="110">
        <v>2</v>
      </c>
      <c r="G415" s="23" t="s">
        <v>49</v>
      </c>
      <c r="H415" s="52">
        <v>42960.41</v>
      </c>
      <c r="I415" s="30"/>
      <c r="J415" s="109">
        <v>85920.82</v>
      </c>
      <c r="K415" s="23">
        <v>85444220</v>
      </c>
      <c r="L415" s="26">
        <v>0.1</v>
      </c>
      <c r="M415" s="40" t="s">
        <v>2765</v>
      </c>
      <c r="N415" s="62">
        <v>0</v>
      </c>
      <c r="O415" s="52">
        <v>0</v>
      </c>
      <c r="P415" s="26">
        <v>0.1</v>
      </c>
      <c r="Q415" s="52">
        <v>0</v>
      </c>
      <c r="R415" s="63">
        <v>0.18</v>
      </c>
      <c r="S415" s="23" t="s">
        <v>2754</v>
      </c>
      <c r="T415" s="52">
        <v>8592.0820000000003</v>
      </c>
      <c r="U415" s="52">
        <v>0</v>
      </c>
      <c r="V415" s="52">
        <v>859.20820000000003</v>
      </c>
      <c r="W415" s="52">
        <v>17166.979835999999</v>
      </c>
      <c r="X415" s="52">
        <v>26618.270035999998</v>
      </c>
      <c r="Y415" s="23" t="s">
        <v>3695</v>
      </c>
      <c r="Z415" s="23" t="s">
        <v>3797</v>
      </c>
      <c r="AA415" s="23" t="s">
        <v>3798</v>
      </c>
      <c r="AB415" s="33" t="e">
        <v>#N/A</v>
      </c>
      <c r="AC415" s="33" t="e">
        <v>#N/A</v>
      </c>
      <c r="AD415" s="39" t="e">
        <v>#N/A</v>
      </c>
      <c r="AE415" s="39">
        <v>43178</v>
      </c>
      <c r="AF415" s="53">
        <v>171800967741</v>
      </c>
      <c r="AG415" s="53" t="s">
        <v>465</v>
      </c>
      <c r="AH415" s="39">
        <v>43206</v>
      </c>
      <c r="AI415" s="23" t="s">
        <v>385</v>
      </c>
      <c r="AJ415" s="59"/>
      <c r="AK415" s="59"/>
      <c r="AL415" s="48"/>
      <c r="AM415" s="60"/>
      <c r="AN415" s="33"/>
      <c r="AO415" s="48"/>
      <c r="AP415" s="23">
        <v>2000</v>
      </c>
      <c r="AQ415" s="23" t="s">
        <v>52</v>
      </c>
      <c r="AR415" s="23" t="s">
        <v>3798</v>
      </c>
      <c r="AS415" s="38" t="s">
        <v>53</v>
      </c>
      <c r="AT415" s="23"/>
      <c r="AU415" s="64">
        <v>1007534470</v>
      </c>
      <c r="AV415" s="99">
        <v>2</v>
      </c>
      <c r="AW415" s="102">
        <v>85920.82</v>
      </c>
      <c r="AX415" s="29" t="s">
        <v>701</v>
      </c>
      <c r="AY415" s="29"/>
      <c r="AZ415" s="25"/>
      <c r="BA415">
        <f t="shared" si="83"/>
        <v>2460</v>
      </c>
      <c r="BB415" s="115" t="s">
        <v>6987</v>
      </c>
      <c r="BC415" s="105">
        <f t="shared" si="75"/>
        <v>42960.41</v>
      </c>
      <c r="BD415" s="116">
        <f t="shared" si="76"/>
        <v>43160</v>
      </c>
      <c r="BE415" s="141" t="s">
        <v>8366</v>
      </c>
      <c r="BF415">
        <f>MATCH(BE415,'Cat-4'!$A:$A,0)</f>
        <v>666</v>
      </c>
      <c r="BG415">
        <f>MATCH(BD415,'Cat-4'!$1:$1,0)</f>
        <v>75</v>
      </c>
      <c r="BH415">
        <f>INDEX('Cat-4'!$1:$1048576,'NSS + ACT'!BF415,'NSS + ACT'!BG415)</f>
        <v>110.1</v>
      </c>
      <c r="BI415">
        <f>MATCH($BI$1,'Cat-4'!$1:$1,0)</f>
        <v>153</v>
      </c>
      <c r="BJ415">
        <f>INDEX('Cat-4'!$1:$1048576,'NSS + ACT'!BF415,'NSS + ACT'!BI415)</f>
        <v>133.4</v>
      </c>
      <c r="BK415" s="126">
        <f t="shared" si="77"/>
        <v>1.2116257947320619</v>
      </c>
      <c r="BL415">
        <f t="shared" si="78"/>
        <v>2480</v>
      </c>
      <c r="BM415" s="126">
        <f t="shared" si="79"/>
        <v>82.666666666666671</v>
      </c>
      <c r="BN415" s="126" t="s">
        <v>8785</v>
      </c>
      <c r="BO415" s="126">
        <f>MATCH(BB415,Sheet3!$D$4:$D$8,0)</f>
        <v>4</v>
      </c>
      <c r="BP415" s="126">
        <f>MATCH(BN415,Sheet3!$E$4:$H$4,0)</f>
        <v>4</v>
      </c>
      <c r="BQ415" s="132">
        <f>INDEX(Sheet3!$D$4:$H$8,'NSS + ACT'!BO415,'NSS + ACT'!BP415)</f>
        <v>0.2</v>
      </c>
      <c r="BR415" s="105">
        <f t="shared" si="80"/>
        <v>104103.88181653044</v>
      </c>
      <c r="BS415" s="162">
        <f t="shared" si="81"/>
        <v>0.2</v>
      </c>
      <c r="BT415" s="105">
        <f t="shared" si="82"/>
        <v>83283.105453224358</v>
      </c>
    </row>
    <row r="416" spans="1:72">
      <c r="A416" s="18">
        <f t="shared" si="72"/>
        <v>413</v>
      </c>
      <c r="B416" s="61">
        <v>171602006796</v>
      </c>
      <c r="C416" s="39">
        <v>42605</v>
      </c>
      <c r="D416" s="22" t="s">
        <v>257</v>
      </c>
      <c r="E416" s="22" t="s">
        <v>2698</v>
      </c>
      <c r="F416" s="110">
        <v>5</v>
      </c>
      <c r="G416" s="23" t="s">
        <v>119</v>
      </c>
      <c r="H416" s="52">
        <v>15419.518</v>
      </c>
      <c r="I416" s="30"/>
      <c r="J416" s="109">
        <v>77097.59</v>
      </c>
      <c r="K416" s="23">
        <v>85044090</v>
      </c>
      <c r="L416" s="26">
        <v>0.2</v>
      </c>
      <c r="M416" s="40">
        <v>0</v>
      </c>
      <c r="N416" s="62">
        <v>0</v>
      </c>
      <c r="O416" s="52">
        <v>0</v>
      </c>
      <c r="P416" s="26">
        <v>0.1</v>
      </c>
      <c r="Q416" s="52">
        <v>0</v>
      </c>
      <c r="R416" s="63">
        <v>0.18</v>
      </c>
      <c r="S416" s="23" t="s">
        <v>969</v>
      </c>
      <c r="T416" s="52">
        <v>15419.518</v>
      </c>
      <c r="U416" s="52">
        <v>0</v>
      </c>
      <c r="V416" s="52">
        <v>1541.9518</v>
      </c>
      <c r="W416" s="52">
        <v>16930.630763999998</v>
      </c>
      <c r="X416" s="52">
        <v>33892.100563999993</v>
      </c>
      <c r="Y416" s="23" t="s">
        <v>2574</v>
      </c>
      <c r="Z416" s="23" t="s">
        <v>2699</v>
      </c>
      <c r="AA416" s="23" t="s">
        <v>2700</v>
      </c>
      <c r="AB416" s="33" t="e">
        <v>#N/A</v>
      </c>
      <c r="AC416" s="33" t="e">
        <v>#N/A</v>
      </c>
      <c r="AD416" s="48" t="e">
        <v>#N/A</v>
      </c>
      <c r="AE416" s="39">
        <v>42585</v>
      </c>
      <c r="AF416" s="53">
        <v>171602006796</v>
      </c>
      <c r="AG416" s="53" t="s">
        <v>2701</v>
      </c>
      <c r="AH416" s="39">
        <v>42605</v>
      </c>
      <c r="AI416" s="23" t="s">
        <v>385</v>
      </c>
      <c r="AJ416" s="54"/>
      <c r="AK416" s="55"/>
      <c r="AL416" s="56"/>
      <c r="AM416" s="57"/>
      <c r="AN416" s="33"/>
      <c r="AO416" s="48"/>
      <c r="AP416" s="23">
        <v>2000</v>
      </c>
      <c r="AQ416" s="23" t="s">
        <v>64</v>
      </c>
      <c r="AR416" s="23" t="s">
        <v>2700</v>
      </c>
      <c r="AS416" s="38" t="s">
        <v>53</v>
      </c>
      <c r="AT416" s="23" t="s">
        <v>522</v>
      </c>
      <c r="AU416" s="64">
        <v>2016600102</v>
      </c>
      <c r="AV416" s="99">
        <v>5</v>
      </c>
      <c r="AW416" s="102">
        <v>85654.57</v>
      </c>
      <c r="AX416" s="29" t="s">
        <v>701</v>
      </c>
      <c r="AY416" s="29"/>
      <c r="AZ416" s="25">
        <v>1</v>
      </c>
      <c r="BA416">
        <f t="shared" si="83"/>
        <v>3053</v>
      </c>
      <c r="BB416" s="115" t="s">
        <v>6987</v>
      </c>
      <c r="BC416" s="105">
        <f t="shared" si="75"/>
        <v>17130.914000000001</v>
      </c>
      <c r="BD416" s="116">
        <f t="shared" si="76"/>
        <v>42583</v>
      </c>
      <c r="BE416" s="141" t="s">
        <v>8366</v>
      </c>
      <c r="BF416">
        <f>MATCH(BE416,'Cat-4'!$A:$A,0)</f>
        <v>666</v>
      </c>
      <c r="BG416">
        <f>MATCH(BD416,'Cat-4'!$1:$1,0)</f>
        <v>56</v>
      </c>
      <c r="BH416">
        <f>INDEX('Cat-4'!$1:$1048576,'NSS + ACT'!BF416,'NSS + ACT'!BG416)</f>
        <v>108</v>
      </c>
      <c r="BI416">
        <f>MATCH($BI$1,'Cat-4'!$1:$1,0)</f>
        <v>153</v>
      </c>
      <c r="BJ416">
        <f>INDEX('Cat-4'!$1:$1048576,'NSS + ACT'!BF416,'NSS + ACT'!BI416)</f>
        <v>133.4</v>
      </c>
      <c r="BK416" s="126">
        <f t="shared" si="77"/>
        <v>1.2351851851851852</v>
      </c>
      <c r="BL416">
        <f t="shared" si="78"/>
        <v>3057</v>
      </c>
      <c r="BM416" s="126">
        <f t="shared" si="79"/>
        <v>101.9</v>
      </c>
      <c r="BN416" s="126" t="s">
        <v>8785</v>
      </c>
      <c r="BO416" s="126">
        <f>MATCH(BB416,Sheet3!$D$4:$D$8,0)</f>
        <v>4</v>
      </c>
      <c r="BP416" s="126">
        <f>MATCH(BN416,Sheet3!$E$4:$H$4,0)</f>
        <v>4</v>
      </c>
      <c r="BQ416" s="132">
        <f>INDEX(Sheet3!$D$4:$H$8,'NSS + ACT'!BO416,'NSS + ACT'!BP416)</f>
        <v>0.2</v>
      </c>
      <c r="BR416" s="105">
        <f t="shared" si="80"/>
        <v>105799.25590740741</v>
      </c>
      <c r="BS416" s="162">
        <f t="shared" si="81"/>
        <v>0.2</v>
      </c>
      <c r="BT416" s="105">
        <f t="shared" si="82"/>
        <v>84639.404725925939</v>
      </c>
    </row>
    <row r="417" spans="1:72">
      <c r="A417" s="18">
        <f t="shared" si="72"/>
        <v>414</v>
      </c>
      <c r="B417" s="61">
        <v>291908621104</v>
      </c>
      <c r="C417" s="39">
        <v>43715</v>
      </c>
      <c r="D417" s="22" t="s">
        <v>223</v>
      </c>
      <c r="E417" s="22" t="s">
        <v>2085</v>
      </c>
      <c r="F417" s="110">
        <v>13</v>
      </c>
      <c r="G417" s="23" t="s">
        <v>49</v>
      </c>
      <c r="H417" s="52">
        <v>6556.0238461538383</v>
      </c>
      <c r="I417" s="30"/>
      <c r="J417" s="109">
        <v>85228.309999999896</v>
      </c>
      <c r="K417" s="23">
        <v>73202000</v>
      </c>
      <c r="L417" s="26">
        <v>0.1</v>
      </c>
      <c r="M417" s="40" t="s">
        <v>742</v>
      </c>
      <c r="N417" s="62">
        <v>0</v>
      </c>
      <c r="O417" s="52">
        <v>0</v>
      </c>
      <c r="P417" s="26">
        <v>0.1</v>
      </c>
      <c r="Q417" s="52">
        <v>0</v>
      </c>
      <c r="R417" s="63">
        <v>0.18</v>
      </c>
      <c r="S417" s="23" t="s">
        <v>2071</v>
      </c>
      <c r="T417" s="52">
        <v>8522.8309999999892</v>
      </c>
      <c r="U417" s="52">
        <v>0</v>
      </c>
      <c r="V417" s="52">
        <v>852.28309999999897</v>
      </c>
      <c r="W417" s="52">
        <v>17028.616337999978</v>
      </c>
      <c r="X417" s="52">
        <v>26403.730437999966</v>
      </c>
      <c r="Y417" s="23" t="s">
        <v>1945</v>
      </c>
      <c r="Z417" s="23" t="s">
        <v>2086</v>
      </c>
      <c r="AA417" s="23" t="s">
        <v>2087</v>
      </c>
      <c r="AB417" s="33">
        <v>291908621104</v>
      </c>
      <c r="AC417" s="33" t="s">
        <v>2074</v>
      </c>
      <c r="AD417" s="48">
        <v>43715</v>
      </c>
      <c r="AE417" s="39">
        <v>43700</v>
      </c>
      <c r="AF417" s="53" t="e">
        <v>#N/A</v>
      </c>
      <c r="AG417" s="53" t="e">
        <v>#N/A</v>
      </c>
      <c r="AH417" s="39" t="e">
        <v>#N/A</v>
      </c>
      <c r="AI417" s="23" t="s">
        <v>51</v>
      </c>
      <c r="AJ417" s="54"/>
      <c r="AK417" s="55"/>
      <c r="AL417" s="56"/>
      <c r="AM417" s="57"/>
      <c r="AN417" s="33"/>
      <c r="AO417" s="48"/>
      <c r="AP417" s="23">
        <v>2000</v>
      </c>
      <c r="AQ417" s="23" t="s">
        <v>52</v>
      </c>
      <c r="AR417" s="23" t="s">
        <v>2087</v>
      </c>
      <c r="AS417" s="38" t="s">
        <v>53</v>
      </c>
      <c r="AT417" s="23"/>
      <c r="AU417" s="64" t="s">
        <v>2075</v>
      </c>
      <c r="AV417" s="99">
        <v>13</v>
      </c>
      <c r="AW417" s="102">
        <v>85228.309999999896</v>
      </c>
      <c r="AX417" s="29" t="s">
        <v>701</v>
      </c>
      <c r="AY417" s="29"/>
      <c r="AZ417" s="25" t="s">
        <v>702</v>
      </c>
      <c r="BA417">
        <f t="shared" si="83"/>
        <v>1938</v>
      </c>
      <c r="BB417" s="115" t="s">
        <v>6983</v>
      </c>
      <c r="BC417" s="105">
        <f t="shared" si="75"/>
        <v>6556.0238461538383</v>
      </c>
      <c r="BD417" s="116">
        <f t="shared" si="76"/>
        <v>43678</v>
      </c>
      <c r="BE417" s="141" t="s">
        <v>8477</v>
      </c>
      <c r="BF417">
        <f>MATCH(BE417,'Cat-4'!$A:$A,0)</f>
        <v>722</v>
      </c>
      <c r="BG417">
        <f>MATCH(BD417,'Cat-4'!$1:$1,0)</f>
        <v>92</v>
      </c>
      <c r="BH417">
        <f>INDEX('Cat-4'!$1:$1048576,'NSS + ACT'!BF417,'NSS + ACT'!BG417)</f>
        <v>113.6</v>
      </c>
      <c r="BI417">
        <f>MATCH($BI$1,'Cat-4'!$1:$1,0)</f>
        <v>153</v>
      </c>
      <c r="BJ417">
        <f>INDEX('Cat-4'!$1:$1048576,'NSS + ACT'!BF417,'NSS + ACT'!BI417)</f>
        <v>130.80000000000001</v>
      </c>
      <c r="BK417" s="126">
        <f t="shared" si="77"/>
        <v>1.1514084507042255</v>
      </c>
      <c r="BL417">
        <f t="shared" si="78"/>
        <v>1962</v>
      </c>
      <c r="BM417" s="126">
        <f t="shared" si="79"/>
        <v>65.400000000000006</v>
      </c>
      <c r="BN417" s="126" t="s">
        <v>8785</v>
      </c>
      <c r="BO417" s="126">
        <f>MATCH(BB417,Sheet3!$D$4:$D$8,0)</f>
        <v>2</v>
      </c>
      <c r="BP417" s="126">
        <f>MATCH(BN417,Sheet3!$E$4:$H$4,0)</f>
        <v>4</v>
      </c>
      <c r="BQ417" s="132">
        <f>INDEX(Sheet3!$D$4:$H$8,'NSS + ACT'!BO417,'NSS + ACT'!BP417)</f>
        <v>0.1</v>
      </c>
      <c r="BR417" s="105">
        <f t="shared" si="80"/>
        <v>98132.596373239328</v>
      </c>
      <c r="BS417" s="162">
        <f t="shared" si="81"/>
        <v>0.1</v>
      </c>
      <c r="BT417" s="105">
        <f t="shared" si="82"/>
        <v>88319.336735915393</v>
      </c>
    </row>
    <row r="418" spans="1:72">
      <c r="A418" s="18">
        <f t="shared" si="72"/>
        <v>415</v>
      </c>
      <c r="B418" s="33">
        <v>292203916465</v>
      </c>
      <c r="C418" s="39">
        <v>44668</v>
      </c>
      <c r="D418" s="22" t="s">
        <v>5350</v>
      </c>
      <c r="E418" s="22" t="s">
        <v>5351</v>
      </c>
      <c r="F418" s="110">
        <v>17</v>
      </c>
      <c r="G418" s="23" t="s">
        <v>49</v>
      </c>
      <c r="H418" s="58">
        <v>5000</v>
      </c>
      <c r="I418" s="30"/>
      <c r="J418" s="101">
        <v>85000</v>
      </c>
      <c r="K418" s="33">
        <v>76169990</v>
      </c>
      <c r="L418" s="26">
        <v>0.1</v>
      </c>
      <c r="M418" s="40">
        <v>0</v>
      </c>
      <c r="N418" s="40">
        <v>0</v>
      </c>
      <c r="O418" s="35">
        <v>0</v>
      </c>
      <c r="P418" s="63">
        <v>0.1</v>
      </c>
      <c r="Q418" s="52">
        <v>0</v>
      </c>
      <c r="R418" s="63">
        <v>0.18</v>
      </c>
      <c r="S418" s="23" t="s">
        <v>5352</v>
      </c>
      <c r="T418" s="52">
        <v>8500</v>
      </c>
      <c r="U418" s="52">
        <v>0</v>
      </c>
      <c r="V418" s="52">
        <v>850</v>
      </c>
      <c r="W418" s="52">
        <v>16983</v>
      </c>
      <c r="X418" s="52">
        <v>26333</v>
      </c>
      <c r="Y418" s="23" t="s">
        <v>5221</v>
      </c>
      <c r="Z418" s="23" t="s">
        <v>5353</v>
      </c>
      <c r="AA418" s="23" t="s">
        <v>5354</v>
      </c>
      <c r="AB418" s="33">
        <v>292203916465</v>
      </c>
      <c r="AC418" s="33" t="s">
        <v>5355</v>
      </c>
      <c r="AD418" s="39">
        <v>44668</v>
      </c>
      <c r="AE418" s="39">
        <v>44667</v>
      </c>
      <c r="AF418" s="53" t="e">
        <v>#N/A</v>
      </c>
      <c r="AG418" s="53" t="e">
        <v>#N/A</v>
      </c>
      <c r="AH418" s="39" t="e">
        <v>#N/A</v>
      </c>
      <c r="AI418" s="23" t="s">
        <v>51</v>
      </c>
      <c r="AJ418" s="59"/>
      <c r="AK418" s="59"/>
      <c r="AL418" s="48"/>
      <c r="AM418" s="60"/>
      <c r="AN418" s="33"/>
      <c r="AO418" s="48"/>
      <c r="AP418" s="23">
        <v>2000</v>
      </c>
      <c r="AQ418" s="23" t="s">
        <v>52</v>
      </c>
      <c r="AR418" s="23" t="s">
        <v>5354</v>
      </c>
      <c r="AS418" s="38" t="s">
        <v>53</v>
      </c>
      <c r="AT418" s="23"/>
      <c r="AU418" s="23" t="s">
        <v>5356</v>
      </c>
      <c r="AV418" s="99">
        <v>17</v>
      </c>
      <c r="AW418" s="101">
        <v>85000</v>
      </c>
      <c r="AX418" s="29" t="s">
        <v>4770</v>
      </c>
      <c r="AY418" s="29"/>
      <c r="AZ418" s="30"/>
      <c r="BA418">
        <f t="shared" si="83"/>
        <v>971</v>
      </c>
      <c r="BB418" s="115" t="s">
        <v>6983</v>
      </c>
      <c r="BC418" s="105">
        <f t="shared" si="75"/>
        <v>5000</v>
      </c>
      <c r="BD418" s="116">
        <f t="shared" si="76"/>
        <v>44652</v>
      </c>
      <c r="BE418" s="141" t="s">
        <v>8477</v>
      </c>
      <c r="BF418">
        <f>MATCH(BE418,'Cat-4'!$A:$A,0)</f>
        <v>722</v>
      </c>
      <c r="BG418">
        <f>MATCH(BD418,'Cat-4'!$1:$1,0)</f>
        <v>124</v>
      </c>
      <c r="BH418">
        <f>INDEX('Cat-4'!$1:$1048576,'NSS + ACT'!BF418,'NSS + ACT'!BG418)</f>
        <v>124.3</v>
      </c>
      <c r="BI418">
        <f>MATCH($BI$1,'Cat-4'!$1:$1,0)</f>
        <v>153</v>
      </c>
      <c r="BJ418">
        <f>INDEX('Cat-4'!$1:$1048576,'NSS + ACT'!BF418,'NSS + ACT'!BI418)</f>
        <v>130.80000000000001</v>
      </c>
      <c r="BK418" s="126">
        <f t="shared" si="77"/>
        <v>1.0522928399034595</v>
      </c>
      <c r="BL418">
        <f t="shared" si="78"/>
        <v>988</v>
      </c>
      <c r="BM418" s="126">
        <f t="shared" si="79"/>
        <v>32.93333333333333</v>
      </c>
      <c r="BN418" s="126" t="s">
        <v>8785</v>
      </c>
      <c r="BO418" s="126">
        <f>MATCH(BB418,Sheet3!$D$4:$D$8,0)</f>
        <v>2</v>
      </c>
      <c r="BP418" s="126">
        <f>MATCH(BN418,Sheet3!$E$4:$H$4,0)</f>
        <v>4</v>
      </c>
      <c r="BQ418" s="132">
        <f>INDEX(Sheet3!$D$4:$H$8,'NSS + ACT'!BO418,'NSS + ACT'!BP418)</f>
        <v>0.1</v>
      </c>
      <c r="BR418" s="105">
        <f t="shared" si="80"/>
        <v>89444.891391794052</v>
      </c>
      <c r="BS418" s="162">
        <f t="shared" si="81"/>
        <v>0.1</v>
      </c>
      <c r="BT418" s="105">
        <f t="shared" si="82"/>
        <v>80500.402252614644</v>
      </c>
    </row>
    <row r="419" spans="1:72">
      <c r="A419" s="18">
        <f t="shared" si="72"/>
        <v>416</v>
      </c>
      <c r="B419" s="61">
        <v>292008795573</v>
      </c>
      <c r="C419" s="39">
        <v>44140</v>
      </c>
      <c r="D419" s="22" t="s">
        <v>521</v>
      </c>
      <c r="E419" s="22" t="s">
        <v>591</v>
      </c>
      <c r="F419" s="110">
        <v>121</v>
      </c>
      <c r="G419" s="23" t="s">
        <v>49</v>
      </c>
      <c r="H419" s="52">
        <v>699.96652892561895</v>
      </c>
      <c r="I419" s="30"/>
      <c r="J419" s="109">
        <v>84695.949999999895</v>
      </c>
      <c r="K419" s="23">
        <v>84841090</v>
      </c>
      <c r="L419" s="26">
        <v>7.4999999999999997E-2</v>
      </c>
      <c r="M419" s="40">
        <v>0</v>
      </c>
      <c r="N419" s="40">
        <v>0</v>
      </c>
      <c r="O419" s="52">
        <v>0</v>
      </c>
      <c r="P419" s="26">
        <v>0.1</v>
      </c>
      <c r="Q419" s="52">
        <v>0</v>
      </c>
      <c r="R419" s="63">
        <v>0.18</v>
      </c>
      <c r="S419" s="23" t="s">
        <v>4095</v>
      </c>
      <c r="T419" s="52">
        <v>6352.1962499999918</v>
      </c>
      <c r="U419" s="52">
        <v>0</v>
      </c>
      <c r="V419" s="52">
        <v>635.21962499999927</v>
      </c>
      <c r="W419" s="52">
        <v>16503.005857499978</v>
      </c>
      <c r="X419" s="68">
        <v>23490.42173249997</v>
      </c>
      <c r="Y419" s="23" t="s">
        <v>3855</v>
      </c>
      <c r="Z419" s="23" t="s">
        <v>4128</v>
      </c>
      <c r="AA419" s="23" t="s">
        <v>592</v>
      </c>
      <c r="AB419" s="33">
        <v>292008795573</v>
      </c>
      <c r="AC419" s="33" t="s">
        <v>4129</v>
      </c>
      <c r="AD419" s="39">
        <v>44140</v>
      </c>
      <c r="AE419" s="39">
        <v>44133</v>
      </c>
      <c r="AF419" s="53" t="e">
        <v>#N/A</v>
      </c>
      <c r="AG419" s="53" t="e">
        <v>#N/A</v>
      </c>
      <c r="AH419" s="39" t="e">
        <v>#N/A</v>
      </c>
      <c r="AI419" s="23" t="s">
        <v>51</v>
      </c>
      <c r="AJ419" s="59"/>
      <c r="AK419" s="59"/>
      <c r="AL419" s="48"/>
      <c r="AM419" s="60"/>
      <c r="AN419" s="33"/>
      <c r="AO419" s="48"/>
      <c r="AP419" s="23">
        <v>2000</v>
      </c>
      <c r="AQ419" s="23" t="s">
        <v>52</v>
      </c>
      <c r="AR419" s="23" t="s">
        <v>592</v>
      </c>
      <c r="AS419" s="38" t="s">
        <v>53</v>
      </c>
      <c r="AT419" s="23"/>
      <c r="AU419" s="64">
        <v>20221820</v>
      </c>
      <c r="AV419" s="99">
        <v>121</v>
      </c>
      <c r="AW419" s="102">
        <v>84695.949999999895</v>
      </c>
      <c r="AX419" s="29" t="s">
        <v>701</v>
      </c>
      <c r="AY419" s="29"/>
      <c r="AZ419" s="25"/>
      <c r="BA419">
        <f t="shared" si="83"/>
        <v>1505</v>
      </c>
      <c r="BB419" s="115" t="s">
        <v>6983</v>
      </c>
      <c r="BC419" s="105">
        <f t="shared" si="75"/>
        <v>699.96652892561895</v>
      </c>
      <c r="BD419" s="116">
        <f t="shared" si="76"/>
        <v>44105</v>
      </c>
      <c r="BE419" s="141" t="s">
        <v>8477</v>
      </c>
      <c r="BF419">
        <f>MATCH(BE419,'Cat-4'!$A:$A,0)</f>
        <v>722</v>
      </c>
      <c r="BG419">
        <f>MATCH(BD419,'Cat-4'!$1:$1,0)</f>
        <v>106</v>
      </c>
      <c r="BH419">
        <f>INDEX('Cat-4'!$1:$1048576,'NSS + ACT'!BF419,'NSS + ACT'!BG419)</f>
        <v>114.2</v>
      </c>
      <c r="BI419">
        <f>MATCH($BI$1,'Cat-4'!$1:$1,0)</f>
        <v>153</v>
      </c>
      <c r="BJ419">
        <f>INDEX('Cat-4'!$1:$1048576,'NSS + ACT'!BF419,'NSS + ACT'!BI419)</f>
        <v>130.80000000000001</v>
      </c>
      <c r="BK419" s="126">
        <f t="shared" si="77"/>
        <v>1.1453590192644485</v>
      </c>
      <c r="BL419">
        <f t="shared" si="78"/>
        <v>1535</v>
      </c>
      <c r="BM419" s="126">
        <f t="shared" si="79"/>
        <v>51.166666666666664</v>
      </c>
      <c r="BN419" s="126" t="s">
        <v>8785</v>
      </c>
      <c r="BO419" s="126">
        <f>MATCH(BB419,Sheet3!$D$4:$D$8,0)</f>
        <v>2</v>
      </c>
      <c r="BP419" s="126">
        <f>MATCH(BN419,Sheet3!$E$4:$H$4,0)</f>
        <v>4</v>
      </c>
      <c r="BQ419" s="132">
        <f>INDEX(Sheet3!$D$4:$H$8,'NSS + ACT'!BO419,'NSS + ACT'!BP419)</f>
        <v>0.1</v>
      </c>
      <c r="BR419" s="105">
        <f t="shared" si="80"/>
        <v>97007.27022767064</v>
      </c>
      <c r="BS419" s="162">
        <f t="shared" si="81"/>
        <v>0.1</v>
      </c>
      <c r="BT419" s="105">
        <f t="shared" si="82"/>
        <v>87306.543204903573</v>
      </c>
    </row>
    <row r="420" spans="1:72">
      <c r="A420" s="18">
        <f t="shared" si="72"/>
        <v>417</v>
      </c>
      <c r="B420" s="61">
        <v>292207579882</v>
      </c>
      <c r="C420" s="39">
        <v>44764</v>
      </c>
      <c r="D420" s="22" t="s">
        <v>351</v>
      </c>
      <c r="E420" s="22" t="s">
        <v>4204</v>
      </c>
      <c r="F420" s="110">
        <v>135</v>
      </c>
      <c r="G420" s="23" t="s">
        <v>119</v>
      </c>
      <c r="H420" s="52">
        <v>622.4541481481474</v>
      </c>
      <c r="I420" s="30"/>
      <c r="J420" s="109">
        <v>84031.309999999896</v>
      </c>
      <c r="K420" s="23">
        <v>84841010</v>
      </c>
      <c r="L420" s="26">
        <v>7.4999999999999997E-2</v>
      </c>
      <c r="M420" s="40">
        <v>0</v>
      </c>
      <c r="N420" s="62">
        <v>0</v>
      </c>
      <c r="O420" s="52">
        <v>0</v>
      </c>
      <c r="P420" s="26">
        <v>0.1</v>
      </c>
      <c r="Q420" s="52">
        <v>0</v>
      </c>
      <c r="R420" s="63">
        <v>0.18</v>
      </c>
      <c r="S420" s="23" t="s">
        <v>4095</v>
      </c>
      <c r="T420" s="52">
        <v>6302.3482499999918</v>
      </c>
      <c r="U420" s="52">
        <v>0</v>
      </c>
      <c r="V420" s="52">
        <v>630.2348249999992</v>
      </c>
      <c r="W420" s="52">
        <v>16373.500753499979</v>
      </c>
      <c r="X420" s="52">
        <v>23306.08382849997</v>
      </c>
      <c r="Y420" s="23" t="s">
        <v>4133</v>
      </c>
      <c r="Z420" s="23" t="s">
        <v>4205</v>
      </c>
      <c r="AA420" s="23" t="s">
        <v>4206</v>
      </c>
      <c r="AB420" s="33">
        <v>292207579882</v>
      </c>
      <c r="AC420" s="33" t="s">
        <v>4207</v>
      </c>
      <c r="AD420" s="39">
        <v>44764</v>
      </c>
      <c r="AE420" s="39">
        <v>44742</v>
      </c>
      <c r="AF420" s="53" t="e">
        <v>#N/A</v>
      </c>
      <c r="AG420" s="53" t="e">
        <v>#N/A</v>
      </c>
      <c r="AH420" s="39" t="e">
        <v>#N/A</v>
      </c>
      <c r="AI420" s="23" t="s">
        <v>51</v>
      </c>
      <c r="AJ420" s="59"/>
      <c r="AK420" s="59"/>
      <c r="AL420" s="48"/>
      <c r="AM420" s="60"/>
      <c r="AN420" s="33"/>
      <c r="AO420" s="48"/>
      <c r="AP420" s="23">
        <v>2000</v>
      </c>
      <c r="AQ420" s="23" t="s">
        <v>52</v>
      </c>
      <c r="AR420" s="23" t="s">
        <v>4206</v>
      </c>
      <c r="AS420" s="38" t="s">
        <v>53</v>
      </c>
      <c r="AT420" s="23"/>
      <c r="AU420" s="64" t="s">
        <v>4208</v>
      </c>
      <c r="AV420" s="99">
        <v>135</v>
      </c>
      <c r="AW420" s="102">
        <v>84031.309999999896</v>
      </c>
      <c r="AX420" s="29" t="s">
        <v>701</v>
      </c>
      <c r="AY420" s="29"/>
      <c r="AZ420" s="25"/>
      <c r="BA420">
        <f t="shared" si="83"/>
        <v>896</v>
      </c>
      <c r="BB420" s="115" t="s">
        <v>6983</v>
      </c>
      <c r="BC420" s="105">
        <f t="shared" si="75"/>
        <v>622.4541481481474</v>
      </c>
      <c r="BD420" s="116">
        <f t="shared" si="76"/>
        <v>44713</v>
      </c>
      <c r="BE420" s="141" t="s">
        <v>8477</v>
      </c>
      <c r="BF420">
        <f>MATCH(BE420,'Cat-4'!$A:$A,0)</f>
        <v>722</v>
      </c>
      <c r="BG420">
        <f>MATCH(BD420,'Cat-4'!$1:$1,0)</f>
        <v>126</v>
      </c>
      <c r="BH420">
        <f>INDEX('Cat-4'!$1:$1048576,'NSS + ACT'!BF420,'NSS + ACT'!BG420)</f>
        <v>125.1</v>
      </c>
      <c r="BI420">
        <f>MATCH($BI$1,'Cat-4'!$1:$1,0)</f>
        <v>153</v>
      </c>
      <c r="BJ420">
        <f>INDEX('Cat-4'!$1:$1048576,'NSS + ACT'!BF420,'NSS + ACT'!BI420)</f>
        <v>130.80000000000001</v>
      </c>
      <c r="BK420" s="126">
        <f t="shared" si="77"/>
        <v>1.0455635491606716</v>
      </c>
      <c r="BL420">
        <f t="shared" si="78"/>
        <v>927</v>
      </c>
      <c r="BM420" s="126">
        <f t="shared" si="79"/>
        <v>30.9</v>
      </c>
      <c r="BN420" s="126" t="s">
        <v>8785</v>
      </c>
      <c r="BO420" s="126">
        <f>MATCH(BB420,Sheet3!$D$4:$D$8,0)</f>
        <v>2</v>
      </c>
      <c r="BP420" s="126">
        <f>MATCH(BN420,Sheet3!$E$4:$H$4,0)</f>
        <v>4</v>
      </c>
      <c r="BQ420" s="132">
        <f>INDEX(Sheet3!$D$4:$H$8,'NSS + ACT'!BO420,'NSS + ACT'!BP420)</f>
        <v>0.1</v>
      </c>
      <c r="BR420" s="105">
        <f t="shared" si="80"/>
        <v>87860.074724220525</v>
      </c>
      <c r="BS420" s="162">
        <f t="shared" si="81"/>
        <v>0.1</v>
      </c>
      <c r="BT420" s="105">
        <f t="shared" si="82"/>
        <v>79074.067251798479</v>
      </c>
    </row>
    <row r="421" spans="1:72">
      <c r="A421" s="18">
        <f t="shared" si="72"/>
        <v>418</v>
      </c>
      <c r="B421" s="33"/>
      <c r="C421" s="39"/>
      <c r="D421" s="22" t="s">
        <v>73</v>
      </c>
      <c r="E421" s="22" t="s">
        <v>6534</v>
      </c>
      <c r="F421" s="113">
        <v>1</v>
      </c>
      <c r="G421" s="23" t="s">
        <v>119</v>
      </c>
      <c r="H421" s="24">
        <v>83845.639999999898</v>
      </c>
      <c r="I421" s="30"/>
      <c r="J421" s="101">
        <v>83845.639999999898</v>
      </c>
      <c r="K421" s="23">
        <v>84818090</v>
      </c>
      <c r="L421" s="26">
        <v>7.4999999999999997E-2</v>
      </c>
      <c r="M421" s="26"/>
      <c r="N421" s="49"/>
      <c r="O421" s="96"/>
      <c r="P421" s="26">
        <v>0.1</v>
      </c>
      <c r="Q421" s="49"/>
      <c r="R421" s="26">
        <v>0.18</v>
      </c>
      <c r="S421" s="23" t="s">
        <v>849</v>
      </c>
      <c r="T421" s="94">
        <v>6288.4229999999925</v>
      </c>
      <c r="U421" s="94">
        <v>0</v>
      </c>
      <c r="V421" s="94">
        <v>628.84229999999934</v>
      </c>
      <c r="W421" s="94">
        <v>16337.322953999981</v>
      </c>
      <c r="X421" s="52">
        <v>23254.588253999973</v>
      </c>
      <c r="Y421" s="23" t="s">
        <v>6489</v>
      </c>
      <c r="Z421" s="23" t="s">
        <v>6535</v>
      </c>
      <c r="AA421" s="23" t="s">
        <v>6535</v>
      </c>
      <c r="AB421" s="33">
        <v>291502972773</v>
      </c>
      <c r="AC421" s="23">
        <v>3954</v>
      </c>
      <c r="AD421" s="48">
        <v>42219</v>
      </c>
      <c r="AE421" s="39">
        <v>42178</v>
      </c>
      <c r="AF421" s="33" t="e">
        <v>#N/A</v>
      </c>
      <c r="AG421" s="23" t="e">
        <v>#N/A</v>
      </c>
      <c r="AH421" s="39" t="e">
        <v>#N/A</v>
      </c>
      <c r="AI421" s="23" t="s">
        <v>51</v>
      </c>
      <c r="AJ421" s="60"/>
      <c r="AK421" s="57"/>
      <c r="AL421" s="56"/>
      <c r="AM421" s="52"/>
      <c r="AN421" s="23"/>
      <c r="AO421" s="38"/>
      <c r="AP421" s="23">
        <v>2000</v>
      </c>
      <c r="AQ421" s="23" t="s">
        <v>64</v>
      </c>
      <c r="AR421" s="23" t="s">
        <v>6536</v>
      </c>
      <c r="AS421" s="95" t="s">
        <v>53</v>
      </c>
      <c r="AT421" s="23"/>
      <c r="AU421" s="23">
        <v>25</v>
      </c>
      <c r="AV421" s="99">
        <v>1</v>
      </c>
      <c r="AW421" s="101">
        <v>83845.639999999898</v>
      </c>
      <c r="AX421" s="29" t="s">
        <v>6494</v>
      </c>
      <c r="AY421" s="29"/>
      <c r="AZ421" s="21"/>
      <c r="BA421">
        <f t="shared" si="83"/>
        <v>3460</v>
      </c>
      <c r="BB421" s="115" t="s">
        <v>6983</v>
      </c>
      <c r="BC421" s="105">
        <f t="shared" si="75"/>
        <v>83845.639999999898</v>
      </c>
      <c r="BD421" s="116">
        <f t="shared" si="76"/>
        <v>42156</v>
      </c>
      <c r="BE421" s="141" t="s">
        <v>8477</v>
      </c>
      <c r="BF421">
        <f>MATCH(BE421,'Cat-4'!$A:$A,0)</f>
        <v>722</v>
      </c>
      <c r="BG421">
        <f>MATCH(BD421,'Cat-4'!$1:$1,0)</f>
        <v>42</v>
      </c>
      <c r="BH421">
        <f>INDEX('Cat-4'!$1:$1048576,'NSS + ACT'!BF421,'NSS + ACT'!BG421)</f>
        <v>111.1</v>
      </c>
      <c r="BI421">
        <f>MATCH($BI$1,'Cat-4'!$1:$1,0)</f>
        <v>153</v>
      </c>
      <c r="BJ421">
        <f>INDEX('Cat-4'!$1:$1048576,'NSS + ACT'!BF421,'NSS + ACT'!BI421)</f>
        <v>130.80000000000001</v>
      </c>
      <c r="BK421" s="126">
        <f t="shared" si="77"/>
        <v>1.1773177317731776</v>
      </c>
      <c r="BL421">
        <f t="shared" si="78"/>
        <v>3484</v>
      </c>
      <c r="BM421" s="126">
        <f t="shared" si="79"/>
        <v>116.13333333333334</v>
      </c>
      <c r="BN421" s="126" t="s">
        <v>8785</v>
      </c>
      <c r="BO421" s="126">
        <f>MATCH(BB421,Sheet3!$D$4:$D$8,0)</f>
        <v>2</v>
      </c>
      <c r="BP421" s="126">
        <f>MATCH(BN421,Sheet3!$E$4:$H$4,0)</f>
        <v>4</v>
      </c>
      <c r="BQ421" s="132">
        <f>INDEX(Sheet3!$D$4:$H$8,'NSS + ACT'!BO421,'NSS + ACT'!BP421)</f>
        <v>0.1</v>
      </c>
      <c r="BR421" s="105">
        <f t="shared" si="80"/>
        <v>98712.958703870288</v>
      </c>
      <c r="BS421" s="162">
        <f t="shared" si="81"/>
        <v>0.1</v>
      </c>
      <c r="BT421" s="105">
        <f t="shared" si="82"/>
        <v>88841.662833483264</v>
      </c>
    </row>
    <row r="422" spans="1:72">
      <c r="A422" s="18">
        <f t="shared" si="72"/>
        <v>419</v>
      </c>
      <c r="B422" s="61">
        <v>172100808751</v>
      </c>
      <c r="C422" s="39">
        <v>44285</v>
      </c>
      <c r="D422" s="22" t="s">
        <v>2892</v>
      </c>
      <c r="E422" s="22" t="s">
        <v>2904</v>
      </c>
      <c r="F422" s="110">
        <v>2</v>
      </c>
      <c r="G422" s="23" t="s">
        <v>119</v>
      </c>
      <c r="H422" s="52">
        <v>41661.279999999948</v>
      </c>
      <c r="I422" s="30"/>
      <c r="J422" s="109">
        <v>83322.559999999896</v>
      </c>
      <c r="K422" s="23" t="s">
        <v>1796</v>
      </c>
      <c r="L422" s="26">
        <v>7.4999999999999997E-2</v>
      </c>
      <c r="M422" s="40">
        <v>0</v>
      </c>
      <c r="N422" s="62">
        <v>0</v>
      </c>
      <c r="O422" s="52">
        <v>0</v>
      </c>
      <c r="P422" s="26">
        <v>0.1</v>
      </c>
      <c r="Q422" s="52">
        <v>0</v>
      </c>
      <c r="R422" s="63">
        <v>0.18</v>
      </c>
      <c r="S422" s="23" t="s">
        <v>1797</v>
      </c>
      <c r="T422" s="52">
        <v>6249.1919999999918</v>
      </c>
      <c r="U422" s="52">
        <v>0</v>
      </c>
      <c r="V422" s="52">
        <v>624.91919999999925</v>
      </c>
      <c r="W422" s="52">
        <v>16235.400815999981</v>
      </c>
      <c r="X422" s="52">
        <v>23109.512015999971</v>
      </c>
      <c r="Y422" s="23" t="s">
        <v>2778</v>
      </c>
      <c r="Z422" s="23" t="s">
        <v>2905</v>
      </c>
      <c r="AA422" s="23" t="s">
        <v>2906</v>
      </c>
      <c r="AB422" s="33" t="e">
        <v>#N/A</v>
      </c>
      <c r="AC422" s="33" t="e">
        <v>#N/A</v>
      </c>
      <c r="AD422" s="48" t="e">
        <v>#N/A</v>
      </c>
      <c r="AE422" s="39">
        <v>44266</v>
      </c>
      <c r="AF422" s="53">
        <v>172100808751</v>
      </c>
      <c r="AG422" s="53" t="s">
        <v>2897</v>
      </c>
      <c r="AH422" s="39">
        <v>44285</v>
      </c>
      <c r="AI422" s="23" t="s">
        <v>385</v>
      </c>
      <c r="AJ422" s="54"/>
      <c r="AK422" s="55"/>
      <c r="AL422" s="56"/>
      <c r="AM422" s="57"/>
      <c r="AN422" s="33"/>
      <c r="AO422" s="48"/>
      <c r="AP422" s="23">
        <v>2000</v>
      </c>
      <c r="AQ422" s="23" t="s">
        <v>52</v>
      </c>
      <c r="AR422" s="23" t="s">
        <v>2906</v>
      </c>
      <c r="AS422" s="38" t="s">
        <v>53</v>
      </c>
      <c r="AT422" s="23" t="s">
        <v>522</v>
      </c>
      <c r="AU422" s="64">
        <v>1201416</v>
      </c>
      <c r="AV422" s="99">
        <v>2</v>
      </c>
      <c r="AW422" s="102">
        <v>83322.559999999896</v>
      </c>
      <c r="AX422" s="29" t="s">
        <v>701</v>
      </c>
      <c r="AY422" s="29"/>
      <c r="AZ422" s="25" t="s">
        <v>2782</v>
      </c>
      <c r="BA422">
        <f t="shared" si="83"/>
        <v>1372</v>
      </c>
      <c r="BB422" s="115" t="s">
        <v>6983</v>
      </c>
      <c r="BC422" s="105">
        <f t="shared" si="75"/>
        <v>41661.279999999948</v>
      </c>
      <c r="BD422" s="116">
        <f t="shared" si="76"/>
        <v>44256</v>
      </c>
      <c r="BE422" s="141" t="s">
        <v>8477</v>
      </c>
      <c r="BF422">
        <f>MATCH(BE422,'Cat-4'!$A:$A,0)</f>
        <v>722</v>
      </c>
      <c r="BG422">
        <f>MATCH(BD422,'Cat-4'!$1:$1,0)</f>
        <v>111</v>
      </c>
      <c r="BH422">
        <f>INDEX('Cat-4'!$1:$1048576,'NSS + ACT'!BF422,'NSS + ACT'!BG422)</f>
        <v>116.1</v>
      </c>
      <c r="BI422">
        <f>MATCH($BI$1,'Cat-4'!$1:$1,0)</f>
        <v>153</v>
      </c>
      <c r="BJ422">
        <f>INDEX('Cat-4'!$1:$1048576,'NSS + ACT'!BF422,'NSS + ACT'!BI422)</f>
        <v>130.80000000000001</v>
      </c>
      <c r="BK422" s="126">
        <f t="shared" si="77"/>
        <v>1.1266149870801034</v>
      </c>
      <c r="BL422">
        <f t="shared" si="78"/>
        <v>1384</v>
      </c>
      <c r="BM422" s="126">
        <f t="shared" si="79"/>
        <v>46.133333333333333</v>
      </c>
      <c r="BN422" s="126" t="s">
        <v>8785</v>
      </c>
      <c r="BO422" s="126">
        <f>MATCH(BB422,Sheet3!$D$4:$D$8,0)</f>
        <v>2</v>
      </c>
      <c r="BP422" s="126">
        <f>MATCH(BN422,Sheet3!$E$4:$H$4,0)</f>
        <v>4</v>
      </c>
      <c r="BQ422" s="132">
        <f>INDEX(Sheet3!$D$4:$H$8,'NSS + ACT'!BO422,'NSS + ACT'!BP422)</f>
        <v>0.1</v>
      </c>
      <c r="BR422" s="105">
        <f t="shared" si="80"/>
        <v>93872.444857881026</v>
      </c>
      <c r="BS422" s="162">
        <f t="shared" si="81"/>
        <v>0.1</v>
      </c>
      <c r="BT422" s="105">
        <f t="shared" si="82"/>
        <v>84485.200372092921</v>
      </c>
    </row>
    <row r="423" spans="1:72">
      <c r="A423" s="18">
        <f t="shared" si="72"/>
        <v>420</v>
      </c>
      <c r="B423" s="61">
        <v>291910385550</v>
      </c>
      <c r="C423" s="39">
        <v>43768</v>
      </c>
      <c r="D423" s="22" t="s">
        <v>222</v>
      </c>
      <c r="E423" s="22" t="s">
        <v>1905</v>
      </c>
      <c r="F423" s="110">
        <v>3</v>
      </c>
      <c r="G423" s="23" t="s">
        <v>119</v>
      </c>
      <c r="H423" s="52">
        <v>27500</v>
      </c>
      <c r="I423" s="30"/>
      <c r="J423" s="109">
        <v>82500</v>
      </c>
      <c r="K423" s="23">
        <v>84818050</v>
      </c>
      <c r="L423" s="26">
        <v>7.4999999999999997E-2</v>
      </c>
      <c r="M423" s="40">
        <v>0</v>
      </c>
      <c r="N423" s="62">
        <v>0</v>
      </c>
      <c r="O423" s="52">
        <v>0</v>
      </c>
      <c r="P423" s="26">
        <v>0.1</v>
      </c>
      <c r="Q423" s="52">
        <v>0</v>
      </c>
      <c r="R423" s="63">
        <v>0.18</v>
      </c>
      <c r="S423" s="23" t="s">
        <v>849</v>
      </c>
      <c r="T423" s="52">
        <v>6187.5</v>
      </c>
      <c r="U423" s="52">
        <v>0</v>
      </c>
      <c r="V423" s="52">
        <v>618.75</v>
      </c>
      <c r="W423" s="52">
        <v>16075.125</v>
      </c>
      <c r="X423" s="52">
        <v>22881.375</v>
      </c>
      <c r="Y423" s="23" t="s">
        <v>1807</v>
      </c>
      <c r="Z423" s="23" t="s">
        <v>1906</v>
      </c>
      <c r="AA423" s="23" t="s">
        <v>1907</v>
      </c>
      <c r="AB423" s="33">
        <v>291910385550</v>
      </c>
      <c r="AC423" s="33" t="s">
        <v>1908</v>
      </c>
      <c r="AD423" s="48">
        <v>43768</v>
      </c>
      <c r="AE423" s="39">
        <v>43759</v>
      </c>
      <c r="AF423" s="53" t="e">
        <v>#N/A</v>
      </c>
      <c r="AG423" s="53" t="e">
        <v>#N/A</v>
      </c>
      <c r="AH423" s="39" t="e">
        <v>#N/A</v>
      </c>
      <c r="AI423" s="23" t="s">
        <v>51</v>
      </c>
      <c r="AJ423" s="54"/>
      <c r="AK423" s="55"/>
      <c r="AL423" s="56"/>
      <c r="AM423" s="57"/>
      <c r="AN423" s="33"/>
      <c r="AO423" s="48"/>
      <c r="AP423" s="23">
        <v>2000</v>
      </c>
      <c r="AQ423" s="23" t="s">
        <v>52</v>
      </c>
      <c r="AR423" s="23" t="s">
        <v>1907</v>
      </c>
      <c r="AS423" s="38" t="s">
        <v>53</v>
      </c>
      <c r="AT423" s="23" t="s">
        <v>519</v>
      </c>
      <c r="AU423" s="64">
        <v>2010007122</v>
      </c>
      <c r="AV423" s="99">
        <v>3</v>
      </c>
      <c r="AW423" s="102">
        <v>82500</v>
      </c>
      <c r="AX423" s="29" t="s">
        <v>701</v>
      </c>
      <c r="AY423" s="29"/>
      <c r="AZ423" s="25" t="s">
        <v>702</v>
      </c>
      <c r="BA423">
        <f t="shared" si="83"/>
        <v>1879</v>
      </c>
      <c r="BB423" s="115" t="s">
        <v>6983</v>
      </c>
      <c r="BC423" s="105">
        <f t="shared" si="75"/>
        <v>27500</v>
      </c>
      <c r="BD423" s="116">
        <f t="shared" si="76"/>
        <v>43739</v>
      </c>
      <c r="BE423" s="141" t="s">
        <v>8477</v>
      </c>
      <c r="BF423">
        <f>MATCH(BE423,'Cat-4'!$A:$A,0)</f>
        <v>722</v>
      </c>
      <c r="BG423">
        <f>MATCH(BD423,'Cat-4'!$1:$1,0)</f>
        <v>94</v>
      </c>
      <c r="BH423">
        <f>INDEX('Cat-4'!$1:$1048576,'NSS + ACT'!BF423,'NSS + ACT'!BG423)</f>
        <v>112.8</v>
      </c>
      <c r="BI423">
        <f>MATCH($BI$1,'Cat-4'!$1:$1,0)</f>
        <v>153</v>
      </c>
      <c r="BJ423">
        <f>INDEX('Cat-4'!$1:$1048576,'NSS + ACT'!BF423,'NSS + ACT'!BI423)</f>
        <v>130.80000000000001</v>
      </c>
      <c r="BK423" s="126">
        <f t="shared" si="77"/>
        <v>1.1595744680851066</v>
      </c>
      <c r="BL423">
        <f t="shared" si="78"/>
        <v>1901</v>
      </c>
      <c r="BM423" s="126">
        <f t="shared" si="79"/>
        <v>63.366666666666667</v>
      </c>
      <c r="BN423" s="126" t="s">
        <v>8785</v>
      </c>
      <c r="BO423" s="126">
        <f>MATCH(BB423,Sheet3!$D$4:$D$8,0)</f>
        <v>2</v>
      </c>
      <c r="BP423" s="126">
        <f>MATCH(BN423,Sheet3!$E$4:$H$4,0)</f>
        <v>4</v>
      </c>
      <c r="BQ423" s="132">
        <f>INDEX(Sheet3!$D$4:$H$8,'NSS + ACT'!BO423,'NSS + ACT'!BP423)</f>
        <v>0.1</v>
      </c>
      <c r="BR423" s="105">
        <f t="shared" si="80"/>
        <v>95664.893617021298</v>
      </c>
      <c r="BS423" s="162">
        <f t="shared" si="81"/>
        <v>0.1</v>
      </c>
      <c r="BT423" s="105">
        <f t="shared" si="82"/>
        <v>86098.404255319168</v>
      </c>
    </row>
    <row r="424" spans="1:72">
      <c r="A424" s="18">
        <f t="shared" si="72"/>
        <v>421</v>
      </c>
      <c r="B424" s="61">
        <v>171801082633</v>
      </c>
      <c r="C424" s="39">
        <v>43217</v>
      </c>
      <c r="D424" s="22" t="s">
        <v>636</v>
      </c>
      <c r="E424" s="22" t="s">
        <v>1225</v>
      </c>
      <c r="F424" s="110">
        <v>2</v>
      </c>
      <c r="G424" s="23" t="s">
        <v>119</v>
      </c>
      <c r="H424" s="52">
        <v>41192.29</v>
      </c>
      <c r="I424" s="30"/>
      <c r="J424" s="109">
        <v>82384.58</v>
      </c>
      <c r="K424" s="23">
        <v>85049090</v>
      </c>
      <c r="L424" s="26">
        <v>0.15</v>
      </c>
      <c r="M424" s="40">
        <v>0</v>
      </c>
      <c r="N424" s="62">
        <v>0</v>
      </c>
      <c r="O424" s="52">
        <v>0</v>
      </c>
      <c r="P424" s="26">
        <v>0.1</v>
      </c>
      <c r="Q424" s="52">
        <v>0</v>
      </c>
      <c r="R424" s="63">
        <v>0.18</v>
      </c>
      <c r="S424" s="23" t="s">
        <v>969</v>
      </c>
      <c r="T424" s="52">
        <v>12357.687</v>
      </c>
      <c r="U424" s="52">
        <v>0</v>
      </c>
      <c r="V424" s="52">
        <v>1235.7687000000001</v>
      </c>
      <c r="W424" s="52">
        <v>17276.046426000001</v>
      </c>
      <c r="X424" s="52">
        <v>30869.502125999999</v>
      </c>
      <c r="Y424" s="23" t="s">
        <v>1160</v>
      </c>
      <c r="Z424" s="23" t="s">
        <v>1226</v>
      </c>
      <c r="AA424" s="23" t="s">
        <v>1227</v>
      </c>
      <c r="AB424" s="33" t="e">
        <v>#N/A</v>
      </c>
      <c r="AC424" s="33" t="e">
        <v>#N/A</v>
      </c>
      <c r="AD424" s="48" t="e">
        <v>#N/A</v>
      </c>
      <c r="AE424" s="39" t="e">
        <v>#N/A</v>
      </c>
      <c r="AF424" s="53">
        <v>171801082633</v>
      </c>
      <c r="AG424" s="53" t="s">
        <v>990</v>
      </c>
      <c r="AH424" s="39">
        <v>43217</v>
      </c>
      <c r="AI424" s="23" t="s">
        <v>385</v>
      </c>
      <c r="AJ424" s="54"/>
      <c r="AK424" s="55"/>
      <c r="AL424" s="56"/>
      <c r="AM424" s="57"/>
      <c r="AN424" s="33"/>
      <c r="AO424" s="48"/>
      <c r="AP424" s="23">
        <v>2000</v>
      </c>
      <c r="AQ424" s="23" t="s">
        <v>64</v>
      </c>
      <c r="AR424" s="23" t="s">
        <v>1227</v>
      </c>
      <c r="AS424" s="38" t="s">
        <v>53</v>
      </c>
      <c r="AT424" s="23" t="s">
        <v>522</v>
      </c>
      <c r="AU424" s="64">
        <v>7068019</v>
      </c>
      <c r="AV424" s="99">
        <v>2</v>
      </c>
      <c r="AW424" s="102">
        <v>82384.58</v>
      </c>
      <c r="AX424" s="29" t="s">
        <v>701</v>
      </c>
      <c r="AY424" s="29"/>
      <c r="AZ424" s="25" t="s">
        <v>1179</v>
      </c>
      <c r="BB424" s="115" t="s">
        <v>6987</v>
      </c>
      <c r="BC424" s="105">
        <f t="shared" si="75"/>
        <v>41192.29</v>
      </c>
      <c r="BD424" s="116">
        <v>43709</v>
      </c>
      <c r="BE424" s="141" t="s">
        <v>8366</v>
      </c>
      <c r="BF424">
        <f>MATCH(BE424,'Cat-4'!$A:$A,0)</f>
        <v>666</v>
      </c>
      <c r="BG424">
        <f>MATCH(BD424,'Cat-4'!$1:$1,0)</f>
        <v>93</v>
      </c>
      <c r="BH424">
        <f>INDEX('Cat-4'!$1:$1048576,'NSS + ACT'!BF424,'NSS + ACT'!BG424)</f>
        <v>110.5</v>
      </c>
      <c r="BI424">
        <f>MATCH($BI$1,'Cat-4'!$1:$1,0)</f>
        <v>153</v>
      </c>
      <c r="BJ424">
        <f>INDEX('Cat-4'!$1:$1048576,'NSS + ACT'!BF424,'NSS + ACT'!BI424)</f>
        <v>133.4</v>
      </c>
      <c r="BK424" s="126">
        <f t="shared" si="77"/>
        <v>1.207239819004525</v>
      </c>
      <c r="BL424">
        <f t="shared" si="78"/>
        <v>1931</v>
      </c>
      <c r="BM424" s="126">
        <f t="shared" si="79"/>
        <v>64.36666666666666</v>
      </c>
      <c r="BN424" s="126" t="s">
        <v>8785</v>
      </c>
      <c r="BO424" s="126">
        <f>MATCH(BB424,Sheet3!$D$4:$D$8,0)</f>
        <v>4</v>
      </c>
      <c r="BP424" s="126">
        <f>MATCH(BN424,Sheet3!$E$4:$H$4,0)</f>
        <v>4</v>
      </c>
      <c r="BQ424" s="132">
        <f>INDEX(Sheet3!$D$4:$H$8,'NSS + ACT'!BO424,'NSS + ACT'!BP424)</f>
        <v>0.2</v>
      </c>
      <c r="BR424" s="105">
        <f t="shared" si="80"/>
        <v>99457.945447963823</v>
      </c>
      <c r="BS424" s="162">
        <f t="shared" si="81"/>
        <v>0.2</v>
      </c>
      <c r="BT424" s="105">
        <f t="shared" si="82"/>
        <v>79566.356358371064</v>
      </c>
    </row>
    <row r="425" spans="1:72">
      <c r="A425" s="18">
        <f t="shared" si="72"/>
        <v>422</v>
      </c>
      <c r="B425" s="61">
        <v>292007003105</v>
      </c>
      <c r="C425" s="39">
        <v>44088</v>
      </c>
      <c r="D425" s="22" t="s">
        <v>113</v>
      </c>
      <c r="E425" s="22" t="s">
        <v>3071</v>
      </c>
      <c r="F425" s="110">
        <v>2</v>
      </c>
      <c r="G425" s="23" t="s">
        <v>119</v>
      </c>
      <c r="H425" s="52">
        <v>41128.51</v>
      </c>
      <c r="I425" s="30"/>
      <c r="J425" s="109">
        <v>82257.02</v>
      </c>
      <c r="K425" s="23">
        <v>84139190</v>
      </c>
      <c r="L425" s="26">
        <v>7.4999999999999997E-2</v>
      </c>
      <c r="M425" s="40">
        <v>0</v>
      </c>
      <c r="N425" s="62">
        <v>0</v>
      </c>
      <c r="O425" s="52">
        <v>0</v>
      </c>
      <c r="P425" s="26">
        <v>0.1</v>
      </c>
      <c r="Q425" s="52">
        <v>0</v>
      </c>
      <c r="R425" s="63">
        <v>0.18</v>
      </c>
      <c r="S425" s="23" t="s">
        <v>1797</v>
      </c>
      <c r="T425" s="52">
        <v>6169.2764999999999</v>
      </c>
      <c r="U425" s="52">
        <v>0</v>
      </c>
      <c r="V425" s="52">
        <v>616.92765000000009</v>
      </c>
      <c r="W425" s="52">
        <v>16027.780346999998</v>
      </c>
      <c r="X425" s="52">
        <v>22813.984496999998</v>
      </c>
      <c r="Y425" s="23" t="s">
        <v>2991</v>
      </c>
      <c r="Z425" s="23" t="s">
        <v>3072</v>
      </c>
      <c r="AA425" s="23" t="s">
        <v>3073</v>
      </c>
      <c r="AB425" s="33">
        <v>292007003105</v>
      </c>
      <c r="AC425" s="33" t="s">
        <v>3043</v>
      </c>
      <c r="AD425" s="48">
        <v>44088</v>
      </c>
      <c r="AE425" s="39">
        <v>44069</v>
      </c>
      <c r="AF425" s="53" t="e">
        <v>#N/A</v>
      </c>
      <c r="AG425" s="53" t="e">
        <v>#N/A</v>
      </c>
      <c r="AH425" s="39" t="e">
        <v>#N/A</v>
      </c>
      <c r="AI425" s="23" t="s">
        <v>51</v>
      </c>
      <c r="AJ425" s="54"/>
      <c r="AK425" s="55"/>
      <c r="AL425" s="56"/>
      <c r="AM425" s="57"/>
      <c r="AN425" s="33"/>
      <c r="AO425" s="48"/>
      <c r="AP425" s="23">
        <v>2000</v>
      </c>
      <c r="AQ425" s="23" t="s">
        <v>52</v>
      </c>
      <c r="AR425" s="23" t="s">
        <v>3073</v>
      </c>
      <c r="AS425" s="38" t="s">
        <v>53</v>
      </c>
      <c r="AT425" s="23" t="s">
        <v>522</v>
      </c>
      <c r="AU425" s="64" t="s">
        <v>3044</v>
      </c>
      <c r="AV425" s="99">
        <v>2</v>
      </c>
      <c r="AW425" s="102">
        <v>82257.02</v>
      </c>
      <c r="AX425" s="29" t="s">
        <v>701</v>
      </c>
      <c r="AY425" s="29"/>
      <c r="AZ425" s="25" t="s">
        <v>2995</v>
      </c>
      <c r="BA425">
        <f t="shared" ref="BA425:BA438" si="84">$BA$2-AE425</f>
        <v>1569</v>
      </c>
      <c r="BB425" s="115" t="s">
        <v>6983</v>
      </c>
      <c r="BC425" s="105">
        <f t="shared" si="75"/>
        <v>41128.51</v>
      </c>
      <c r="BD425" s="116">
        <f t="shared" si="76"/>
        <v>44044</v>
      </c>
      <c r="BE425" s="141" t="s">
        <v>8477</v>
      </c>
      <c r="BF425">
        <f>MATCH(BE425,'Cat-4'!$A:$A,0)</f>
        <v>722</v>
      </c>
      <c r="BG425">
        <f>MATCH(BD425,'Cat-4'!$1:$1,0)</f>
        <v>104</v>
      </c>
      <c r="BH425">
        <f>INDEX('Cat-4'!$1:$1048576,'NSS + ACT'!BF425,'NSS + ACT'!BG425)</f>
        <v>113.6</v>
      </c>
      <c r="BI425">
        <f>MATCH($BI$1,'Cat-4'!$1:$1,0)</f>
        <v>153</v>
      </c>
      <c r="BJ425">
        <f>INDEX('Cat-4'!$1:$1048576,'NSS + ACT'!BF425,'NSS + ACT'!BI425)</f>
        <v>130.80000000000001</v>
      </c>
      <c r="BK425" s="126">
        <f t="shared" si="77"/>
        <v>1.1514084507042255</v>
      </c>
      <c r="BL425">
        <f t="shared" si="78"/>
        <v>1596</v>
      </c>
      <c r="BM425" s="126">
        <f t="shared" si="79"/>
        <v>53.2</v>
      </c>
      <c r="BN425" s="126" t="s">
        <v>8785</v>
      </c>
      <c r="BO425" s="126">
        <f>MATCH(BB425,Sheet3!$D$4:$D$8,0)</f>
        <v>2</v>
      </c>
      <c r="BP425" s="126">
        <f>MATCH(BN425,Sheet3!$E$4:$H$4,0)</f>
        <v>4</v>
      </c>
      <c r="BQ425" s="132">
        <f>INDEX(Sheet3!$D$4:$H$8,'NSS + ACT'!BO425,'NSS + ACT'!BP425)</f>
        <v>0.1</v>
      </c>
      <c r="BR425" s="105">
        <f t="shared" si="80"/>
        <v>94711.427957746491</v>
      </c>
      <c r="BS425" s="162">
        <f t="shared" si="81"/>
        <v>0.1</v>
      </c>
      <c r="BT425" s="105">
        <f t="shared" si="82"/>
        <v>85240.285161971842</v>
      </c>
    </row>
    <row r="426" spans="1:72">
      <c r="A426" s="18">
        <f t="shared" ref="A426:A489" si="85">A425+1</f>
        <v>423</v>
      </c>
      <c r="B426" s="61">
        <v>291911030073</v>
      </c>
      <c r="C426" s="39">
        <v>43788</v>
      </c>
      <c r="D426" s="22" t="s">
        <v>143</v>
      </c>
      <c r="E426" s="22" t="s">
        <v>3629</v>
      </c>
      <c r="F426" s="110">
        <v>4</v>
      </c>
      <c r="G426" s="23" t="s">
        <v>75</v>
      </c>
      <c r="H426" s="52">
        <v>20554.857499999976</v>
      </c>
      <c r="I426" s="30"/>
      <c r="J426" s="109">
        <v>82219.429999999906</v>
      </c>
      <c r="K426" s="23">
        <v>84818030</v>
      </c>
      <c r="L426" s="26">
        <v>7.4999999999999997E-2</v>
      </c>
      <c r="M426" s="40">
        <v>0</v>
      </c>
      <c r="N426" s="62">
        <v>0</v>
      </c>
      <c r="O426" s="52">
        <v>0</v>
      </c>
      <c r="P426" s="26">
        <v>0.1</v>
      </c>
      <c r="Q426" s="52">
        <v>0</v>
      </c>
      <c r="R426" s="63">
        <v>0.18</v>
      </c>
      <c r="S426" s="23" t="s">
        <v>849</v>
      </c>
      <c r="T426" s="52">
        <v>6166.4572499999931</v>
      </c>
      <c r="U426" s="52">
        <v>0</v>
      </c>
      <c r="V426" s="52">
        <v>616.6457249999994</v>
      </c>
      <c r="W426" s="52">
        <v>16020.45593549998</v>
      </c>
      <c r="X426" s="52">
        <v>22803.558910499974</v>
      </c>
      <c r="Y426" s="23" t="s">
        <v>3561</v>
      </c>
      <c r="Z426" s="23" t="s">
        <v>3630</v>
      </c>
      <c r="AA426" s="23" t="s">
        <v>3631</v>
      </c>
      <c r="AB426" s="33">
        <v>291911030073</v>
      </c>
      <c r="AC426" s="33" t="s">
        <v>1263</v>
      </c>
      <c r="AD426" s="39">
        <v>43788</v>
      </c>
      <c r="AE426" s="39">
        <v>43781</v>
      </c>
      <c r="AF426" s="53" t="e">
        <v>#N/A</v>
      </c>
      <c r="AG426" s="53" t="e">
        <v>#N/A</v>
      </c>
      <c r="AH426" s="39" t="e">
        <v>#N/A</v>
      </c>
      <c r="AI426" s="23" t="s">
        <v>51</v>
      </c>
      <c r="AJ426" s="59"/>
      <c r="AK426" s="59"/>
      <c r="AL426" s="48"/>
      <c r="AM426" s="60"/>
      <c r="AN426" s="33"/>
      <c r="AO426" s="48"/>
      <c r="AP426" s="23">
        <v>2000</v>
      </c>
      <c r="AQ426" s="23" t="s">
        <v>52</v>
      </c>
      <c r="AR426" s="23" t="s">
        <v>3631</v>
      </c>
      <c r="AS426" s="38" t="s">
        <v>53</v>
      </c>
      <c r="AT426" s="23"/>
      <c r="AU426" s="64">
        <v>947051</v>
      </c>
      <c r="AV426" s="99">
        <v>4</v>
      </c>
      <c r="AW426" s="102">
        <v>82219.429999999906</v>
      </c>
      <c r="AX426" s="29" t="s">
        <v>701</v>
      </c>
      <c r="AY426" s="29"/>
      <c r="AZ426" s="25" t="s">
        <v>3564</v>
      </c>
      <c r="BA426">
        <f t="shared" si="84"/>
        <v>1857</v>
      </c>
      <c r="BB426" s="115" t="s">
        <v>6983</v>
      </c>
      <c r="BC426" s="105">
        <f t="shared" si="75"/>
        <v>20554.857499999976</v>
      </c>
      <c r="BD426" s="116">
        <f t="shared" si="76"/>
        <v>43770</v>
      </c>
      <c r="BE426" s="141" t="s">
        <v>8477</v>
      </c>
      <c r="BF426">
        <f>MATCH(BE426,'Cat-4'!$A:$A,0)</f>
        <v>722</v>
      </c>
      <c r="BG426">
        <f>MATCH(BD426,'Cat-4'!$1:$1,0)</f>
        <v>95</v>
      </c>
      <c r="BH426">
        <f>INDEX('Cat-4'!$1:$1048576,'NSS + ACT'!BF426,'NSS + ACT'!BG426)</f>
        <v>112.8</v>
      </c>
      <c r="BI426">
        <f>MATCH($BI$1,'Cat-4'!$1:$1,0)</f>
        <v>153</v>
      </c>
      <c r="BJ426">
        <f>INDEX('Cat-4'!$1:$1048576,'NSS + ACT'!BF426,'NSS + ACT'!BI426)</f>
        <v>130.80000000000001</v>
      </c>
      <c r="BK426" s="126">
        <f t="shared" si="77"/>
        <v>1.1595744680851066</v>
      </c>
      <c r="BL426">
        <f t="shared" si="78"/>
        <v>1870</v>
      </c>
      <c r="BM426" s="126">
        <f t="shared" si="79"/>
        <v>62.333333333333336</v>
      </c>
      <c r="BN426" s="126" t="s">
        <v>8785</v>
      </c>
      <c r="BO426" s="126">
        <f>MATCH(BB426,Sheet3!$D$4:$D$8,0)</f>
        <v>2</v>
      </c>
      <c r="BP426" s="126">
        <f>MATCH(BN426,Sheet3!$E$4:$H$4,0)</f>
        <v>4</v>
      </c>
      <c r="BQ426" s="132">
        <f>INDEX(Sheet3!$D$4:$H$8,'NSS + ACT'!BO426,'NSS + ACT'!BP426)</f>
        <v>0.1</v>
      </c>
      <c r="BR426" s="105">
        <f t="shared" si="80"/>
        <v>95339.551808510543</v>
      </c>
      <c r="BS426" s="162">
        <f t="shared" si="81"/>
        <v>0.1</v>
      </c>
      <c r="BT426" s="105">
        <f t="shared" si="82"/>
        <v>85805.596627659485</v>
      </c>
    </row>
    <row r="427" spans="1:72">
      <c r="A427" s="18">
        <f t="shared" si="85"/>
        <v>424</v>
      </c>
      <c r="B427" s="61">
        <v>292212914906</v>
      </c>
      <c r="C427" s="39">
        <v>44907</v>
      </c>
      <c r="D427" s="22" t="s">
        <v>150</v>
      </c>
      <c r="E427" s="22" t="s">
        <v>1392</v>
      </c>
      <c r="F427" s="110">
        <v>2</v>
      </c>
      <c r="G427" s="23" t="s">
        <v>49</v>
      </c>
      <c r="H427" s="52">
        <v>40998</v>
      </c>
      <c r="I427" s="30"/>
      <c r="J427" s="109">
        <v>81996</v>
      </c>
      <c r="K427" s="23">
        <v>84821020</v>
      </c>
      <c r="L427" s="26">
        <v>7.4999999999999997E-2</v>
      </c>
      <c r="M427" s="40">
        <v>0</v>
      </c>
      <c r="N427" s="62">
        <v>0</v>
      </c>
      <c r="O427" s="52">
        <v>0</v>
      </c>
      <c r="P427" s="26">
        <v>0.1</v>
      </c>
      <c r="Q427" s="52">
        <v>0</v>
      </c>
      <c r="R427" s="63">
        <v>0.18</v>
      </c>
      <c r="S427" s="23" t="s">
        <v>893</v>
      </c>
      <c r="T427" s="52">
        <v>6149.7</v>
      </c>
      <c r="U427" s="52">
        <v>0</v>
      </c>
      <c r="V427" s="52">
        <v>614.97</v>
      </c>
      <c r="W427" s="52">
        <v>15976.920599999999</v>
      </c>
      <c r="X427" s="52">
        <v>22741.5906</v>
      </c>
      <c r="Y427" s="23" t="s">
        <v>1335</v>
      </c>
      <c r="Z427" s="23" t="s">
        <v>1393</v>
      </c>
      <c r="AA427" s="23" t="s">
        <v>1394</v>
      </c>
      <c r="AB427" s="33">
        <v>292212914906</v>
      </c>
      <c r="AC427" s="33" t="s">
        <v>1395</v>
      </c>
      <c r="AD427" s="48">
        <v>44907</v>
      </c>
      <c r="AE427" s="39">
        <v>44895</v>
      </c>
      <c r="AF427" s="53" t="e">
        <v>#N/A</v>
      </c>
      <c r="AG427" s="53" t="e">
        <v>#N/A</v>
      </c>
      <c r="AH427" s="39" t="e">
        <v>#N/A</v>
      </c>
      <c r="AI427" s="23" t="s">
        <v>51</v>
      </c>
      <c r="AJ427" s="54"/>
      <c r="AK427" s="55"/>
      <c r="AL427" s="56"/>
      <c r="AM427" s="57"/>
      <c r="AN427" s="33"/>
      <c r="AO427" s="48"/>
      <c r="AP427" s="23">
        <v>2000</v>
      </c>
      <c r="AQ427" s="23" t="s">
        <v>52</v>
      </c>
      <c r="AR427" s="23" t="s">
        <v>1394</v>
      </c>
      <c r="AS427" s="38" t="s">
        <v>53</v>
      </c>
      <c r="AT427" s="23"/>
      <c r="AU427" s="64" t="s">
        <v>1396</v>
      </c>
      <c r="AV427" s="99">
        <v>2</v>
      </c>
      <c r="AW427" s="102">
        <v>81996</v>
      </c>
      <c r="AX427" s="29" t="s">
        <v>701</v>
      </c>
      <c r="AY427" s="29"/>
      <c r="AZ427" s="25" t="s">
        <v>1350</v>
      </c>
      <c r="BA427">
        <f t="shared" si="84"/>
        <v>743</v>
      </c>
      <c r="BB427" s="115" t="s">
        <v>6983</v>
      </c>
      <c r="BC427" s="105">
        <f t="shared" si="75"/>
        <v>40998</v>
      </c>
      <c r="BD427" s="116">
        <f t="shared" si="76"/>
        <v>44866</v>
      </c>
      <c r="BE427" s="141" t="s">
        <v>8477</v>
      </c>
      <c r="BF427">
        <f>MATCH(BE427,'Cat-4'!$A:$A,0)</f>
        <v>722</v>
      </c>
      <c r="BG427">
        <f>MATCH(BD427,'Cat-4'!$1:$1,0)</f>
        <v>131</v>
      </c>
      <c r="BH427">
        <f>INDEX('Cat-4'!$1:$1048576,'NSS + ACT'!BF427,'NSS + ACT'!BG427)</f>
        <v>126.7</v>
      </c>
      <c r="BI427">
        <f>MATCH($BI$1,'Cat-4'!$1:$1,0)</f>
        <v>153</v>
      </c>
      <c r="BJ427">
        <f>INDEX('Cat-4'!$1:$1048576,'NSS + ACT'!BF427,'NSS + ACT'!BI427)</f>
        <v>130.80000000000001</v>
      </c>
      <c r="BK427" s="126">
        <f t="shared" si="77"/>
        <v>1.0323599052880821</v>
      </c>
      <c r="BL427">
        <f t="shared" si="78"/>
        <v>774</v>
      </c>
      <c r="BM427" s="126">
        <f t="shared" si="79"/>
        <v>25.8</v>
      </c>
      <c r="BN427" s="126" t="s">
        <v>8785</v>
      </c>
      <c r="BO427" s="126">
        <f>MATCH(BB427,Sheet3!$D$4:$D$8,0)</f>
        <v>2</v>
      </c>
      <c r="BP427" s="126">
        <f>MATCH(BN427,Sheet3!$E$4:$H$4,0)</f>
        <v>4</v>
      </c>
      <c r="BQ427" s="132">
        <f>INDEX(Sheet3!$D$4:$H$8,'NSS + ACT'!BO427,'NSS + ACT'!BP427)</f>
        <v>0.1</v>
      </c>
      <c r="BR427" s="105">
        <f t="shared" si="80"/>
        <v>84649.382794001576</v>
      </c>
      <c r="BS427" s="162">
        <f t="shared" si="81"/>
        <v>0.1</v>
      </c>
      <c r="BT427" s="105">
        <f t="shared" si="82"/>
        <v>76184.444514601419</v>
      </c>
    </row>
    <row r="428" spans="1:72">
      <c r="A428" s="18">
        <f t="shared" si="85"/>
        <v>425</v>
      </c>
      <c r="B428" s="33">
        <v>292010283375</v>
      </c>
      <c r="C428" s="39">
        <v>44186</v>
      </c>
      <c r="D428" s="22" t="s">
        <v>174</v>
      </c>
      <c r="E428" s="22" t="s">
        <v>5804</v>
      </c>
      <c r="F428" s="110">
        <v>3</v>
      </c>
      <c r="G428" s="23" t="s">
        <v>119</v>
      </c>
      <c r="H428" s="52">
        <v>27205</v>
      </c>
      <c r="I428" s="30"/>
      <c r="J428" s="109">
        <v>81615</v>
      </c>
      <c r="K428" s="33">
        <v>84829900</v>
      </c>
      <c r="L428" s="26">
        <v>7.4999999999999997E-2</v>
      </c>
      <c r="M428" s="26"/>
      <c r="N428" s="26">
        <v>0</v>
      </c>
      <c r="O428" s="60"/>
      <c r="P428" s="26">
        <v>0.1</v>
      </c>
      <c r="Q428" s="84"/>
      <c r="R428" s="26">
        <v>0.18</v>
      </c>
      <c r="S428" s="23" t="s">
        <v>4999</v>
      </c>
      <c r="T428" s="52">
        <v>6121.125</v>
      </c>
      <c r="U428" s="52">
        <v>0</v>
      </c>
      <c r="V428" s="52">
        <v>612.11250000000007</v>
      </c>
      <c r="W428" s="52">
        <v>15902.68275</v>
      </c>
      <c r="X428" s="52">
        <v>22635.920249999999</v>
      </c>
      <c r="Y428" s="23" t="s">
        <v>5800</v>
      </c>
      <c r="Z428" s="23" t="s">
        <v>5805</v>
      </c>
      <c r="AA428" s="23" t="s">
        <v>5806</v>
      </c>
      <c r="AB428" s="33">
        <v>292010283375</v>
      </c>
      <c r="AC428" s="33" t="s">
        <v>5807</v>
      </c>
      <c r="AD428" s="48">
        <v>44186</v>
      </c>
      <c r="AE428" s="39">
        <v>44180</v>
      </c>
      <c r="AF428" s="53" t="e">
        <v>#N/A</v>
      </c>
      <c r="AG428" s="53" t="e">
        <v>#N/A</v>
      </c>
      <c r="AH428" s="39" t="e">
        <v>#N/A</v>
      </c>
      <c r="AI428" s="23" t="s">
        <v>51</v>
      </c>
      <c r="AJ428" s="54"/>
      <c r="AK428" s="55"/>
      <c r="AL428" s="56"/>
      <c r="AM428" s="57"/>
      <c r="AN428" s="33"/>
      <c r="AO428" s="48"/>
      <c r="AP428" s="23">
        <v>2000</v>
      </c>
      <c r="AQ428" s="23" t="s">
        <v>52</v>
      </c>
      <c r="AR428" s="23" t="s">
        <v>5806</v>
      </c>
      <c r="AS428" s="38" t="s">
        <v>53</v>
      </c>
      <c r="AT428" s="23" t="s">
        <v>519</v>
      </c>
      <c r="AU428" s="23" t="s">
        <v>5808</v>
      </c>
      <c r="AV428" s="99">
        <v>3</v>
      </c>
      <c r="AW428" s="101">
        <v>81615</v>
      </c>
      <c r="AX428" s="29" t="s">
        <v>5711</v>
      </c>
      <c r="AY428" s="29"/>
      <c r="AZ428" s="21"/>
      <c r="BA428">
        <f t="shared" si="84"/>
        <v>1458</v>
      </c>
      <c r="BB428" s="115" t="s">
        <v>6983</v>
      </c>
      <c r="BC428" s="105">
        <f t="shared" si="75"/>
        <v>27205</v>
      </c>
      <c r="BD428" s="116">
        <f t="shared" si="76"/>
        <v>44166</v>
      </c>
      <c r="BE428" s="141" t="s">
        <v>8477</v>
      </c>
      <c r="BF428">
        <f>MATCH(BE428,'Cat-4'!$A:$A,0)</f>
        <v>722</v>
      </c>
      <c r="BG428">
        <f>MATCH(BD428,'Cat-4'!$1:$1,0)</f>
        <v>108</v>
      </c>
      <c r="BH428">
        <f>INDEX('Cat-4'!$1:$1048576,'NSS + ACT'!BF428,'NSS + ACT'!BG428)</f>
        <v>114.5</v>
      </c>
      <c r="BI428">
        <f>MATCH($BI$1,'Cat-4'!$1:$1,0)</f>
        <v>153</v>
      </c>
      <c r="BJ428">
        <f>INDEX('Cat-4'!$1:$1048576,'NSS + ACT'!BF428,'NSS + ACT'!BI428)</f>
        <v>130.80000000000001</v>
      </c>
      <c r="BK428" s="126">
        <f t="shared" si="77"/>
        <v>1.1423580786026202</v>
      </c>
      <c r="BL428">
        <f t="shared" si="78"/>
        <v>1474</v>
      </c>
      <c r="BM428" s="126">
        <f t="shared" si="79"/>
        <v>49.133333333333333</v>
      </c>
      <c r="BN428" s="126" t="s">
        <v>8785</v>
      </c>
      <c r="BO428" s="126">
        <f>MATCH(BB428,Sheet3!$D$4:$D$8,0)</f>
        <v>2</v>
      </c>
      <c r="BP428" s="126">
        <f>MATCH(BN428,Sheet3!$E$4:$H$4,0)</f>
        <v>4</v>
      </c>
      <c r="BQ428" s="132">
        <f>INDEX(Sheet3!$D$4:$H$8,'NSS + ACT'!BO428,'NSS + ACT'!BP428)</f>
        <v>0.1</v>
      </c>
      <c r="BR428" s="105">
        <f t="shared" si="80"/>
        <v>93233.554585152844</v>
      </c>
      <c r="BS428" s="162">
        <f t="shared" si="81"/>
        <v>0.1</v>
      </c>
      <c r="BT428" s="105">
        <f t="shared" si="82"/>
        <v>83910.199126637555</v>
      </c>
    </row>
    <row r="429" spans="1:72">
      <c r="A429" s="18">
        <f t="shared" si="85"/>
        <v>426</v>
      </c>
      <c r="B429" s="33">
        <v>291604241191</v>
      </c>
      <c r="C429" s="39">
        <v>42653</v>
      </c>
      <c r="D429" s="22" t="s">
        <v>99</v>
      </c>
      <c r="E429" s="22" t="s">
        <v>5760</v>
      </c>
      <c r="F429" s="110">
        <v>8</v>
      </c>
      <c r="G429" s="23" t="s">
        <v>49</v>
      </c>
      <c r="H429" s="52">
        <v>10190.700000000001</v>
      </c>
      <c r="I429" s="30"/>
      <c r="J429" s="109">
        <v>81525.600000000006</v>
      </c>
      <c r="K429" s="36">
        <v>84119900</v>
      </c>
      <c r="L429" s="26">
        <v>0.1</v>
      </c>
      <c r="M429" s="26"/>
      <c r="N429" s="26">
        <v>0</v>
      </c>
      <c r="O429" s="60"/>
      <c r="P429" s="26">
        <v>0.1</v>
      </c>
      <c r="Q429" s="84"/>
      <c r="R429" s="26">
        <v>0.18</v>
      </c>
      <c r="S429" s="23" t="s">
        <v>4898</v>
      </c>
      <c r="T429" s="52">
        <v>8152.5600000000013</v>
      </c>
      <c r="U429" s="52">
        <v>0</v>
      </c>
      <c r="V429" s="52">
        <v>815.2560000000002</v>
      </c>
      <c r="W429" s="52">
        <v>16288.814879999998</v>
      </c>
      <c r="X429" s="52">
        <v>25256.630879999997</v>
      </c>
      <c r="Y429" s="23" t="s">
        <v>5706</v>
      </c>
      <c r="Z429" s="23" t="s">
        <v>5761</v>
      </c>
      <c r="AA429" s="23" t="s">
        <v>5762</v>
      </c>
      <c r="AB429" s="33">
        <v>291604241191</v>
      </c>
      <c r="AC429" s="33" t="s">
        <v>5739</v>
      </c>
      <c r="AD429" s="48">
        <v>42653</v>
      </c>
      <c r="AE429" s="39">
        <v>42612</v>
      </c>
      <c r="AF429" s="53" t="e">
        <v>#N/A</v>
      </c>
      <c r="AG429" s="53" t="e">
        <v>#N/A</v>
      </c>
      <c r="AH429" s="39" t="e">
        <v>#N/A</v>
      </c>
      <c r="AI429" s="23" t="s">
        <v>51</v>
      </c>
      <c r="AJ429" s="54"/>
      <c r="AK429" s="55"/>
      <c r="AL429" s="56"/>
      <c r="AM429" s="57"/>
      <c r="AN429" s="33"/>
      <c r="AO429" s="48"/>
      <c r="AP429" s="23">
        <v>2000</v>
      </c>
      <c r="AQ429" s="23" t="s">
        <v>52</v>
      </c>
      <c r="AR429" s="23" t="s">
        <v>5762</v>
      </c>
      <c r="AS429" s="38" t="s">
        <v>53</v>
      </c>
      <c r="AT429" s="23"/>
      <c r="AU429" s="23">
        <v>1709</v>
      </c>
      <c r="AV429" s="99">
        <v>8</v>
      </c>
      <c r="AW429" s="101">
        <v>81525.600000000006</v>
      </c>
      <c r="AX429" s="29" t="s">
        <v>5711</v>
      </c>
      <c r="AY429" s="29"/>
      <c r="AZ429" s="21"/>
      <c r="BA429">
        <f t="shared" si="84"/>
        <v>3026</v>
      </c>
      <c r="BB429" s="115" t="s">
        <v>6987</v>
      </c>
      <c r="BC429" s="105">
        <f t="shared" si="75"/>
        <v>10190.700000000001</v>
      </c>
      <c r="BD429" s="116">
        <f t="shared" si="76"/>
        <v>42583</v>
      </c>
      <c r="BE429" s="141" t="s">
        <v>8366</v>
      </c>
      <c r="BF429">
        <f>MATCH(BE429,'Cat-4'!$A:$A,0)</f>
        <v>666</v>
      </c>
      <c r="BG429">
        <f>MATCH(BD429,'Cat-4'!$1:$1,0)</f>
        <v>56</v>
      </c>
      <c r="BH429">
        <f>INDEX('Cat-4'!$1:$1048576,'NSS + ACT'!BF429,'NSS + ACT'!BG429)</f>
        <v>108</v>
      </c>
      <c r="BI429">
        <f>MATCH($BI$1,'Cat-4'!$1:$1,0)</f>
        <v>153</v>
      </c>
      <c r="BJ429">
        <f>INDEX('Cat-4'!$1:$1048576,'NSS + ACT'!BF429,'NSS + ACT'!BI429)</f>
        <v>133.4</v>
      </c>
      <c r="BK429" s="126">
        <f t="shared" si="77"/>
        <v>1.2351851851851852</v>
      </c>
      <c r="BL429">
        <f t="shared" si="78"/>
        <v>3057</v>
      </c>
      <c r="BM429" s="126">
        <f t="shared" si="79"/>
        <v>101.9</v>
      </c>
      <c r="BN429" s="126" t="s">
        <v>8785</v>
      </c>
      <c r="BO429" s="126">
        <f>MATCH(BB429,Sheet3!$D$4:$D$8,0)</f>
        <v>4</v>
      </c>
      <c r="BP429" s="126">
        <f>MATCH(BN429,Sheet3!$E$4:$H$4,0)</f>
        <v>4</v>
      </c>
      <c r="BQ429" s="132">
        <f>INDEX(Sheet3!$D$4:$H$8,'NSS + ACT'!BO429,'NSS + ACT'!BP429)</f>
        <v>0.2</v>
      </c>
      <c r="BR429" s="105">
        <f t="shared" si="80"/>
        <v>100699.21333333333</v>
      </c>
      <c r="BS429" s="162">
        <f t="shared" si="81"/>
        <v>0.2</v>
      </c>
      <c r="BT429" s="105">
        <f t="shared" si="82"/>
        <v>80559.370666666669</v>
      </c>
    </row>
    <row r="430" spans="1:72">
      <c r="A430" s="18">
        <f t="shared" si="85"/>
        <v>427</v>
      </c>
      <c r="B430" s="33">
        <v>291910487105</v>
      </c>
      <c r="C430" s="39">
        <v>43771</v>
      </c>
      <c r="D430" s="22" t="s">
        <v>131</v>
      </c>
      <c r="E430" s="22" t="s">
        <v>5763</v>
      </c>
      <c r="F430" s="107">
        <v>80</v>
      </c>
      <c r="G430" s="23" t="s">
        <v>49</v>
      </c>
      <c r="H430" s="52">
        <v>1017.35</v>
      </c>
      <c r="I430" s="30"/>
      <c r="J430" s="109">
        <v>81388</v>
      </c>
      <c r="K430" s="36">
        <v>84119900</v>
      </c>
      <c r="L430" s="26">
        <v>0.1</v>
      </c>
      <c r="M430" s="26"/>
      <c r="N430" s="26">
        <v>0</v>
      </c>
      <c r="O430" s="60"/>
      <c r="P430" s="26">
        <v>0.1</v>
      </c>
      <c r="Q430" s="84"/>
      <c r="R430" s="26">
        <v>0.18</v>
      </c>
      <c r="S430" s="23" t="s">
        <v>4898</v>
      </c>
      <c r="T430" s="52">
        <v>8138.8</v>
      </c>
      <c r="U430" s="52">
        <v>0</v>
      </c>
      <c r="V430" s="52">
        <v>813.88000000000011</v>
      </c>
      <c r="W430" s="52">
        <v>16261.322400000001</v>
      </c>
      <c r="X430" s="52">
        <v>25214.002400000001</v>
      </c>
      <c r="Y430" s="23" t="s">
        <v>5706</v>
      </c>
      <c r="Z430" s="23" t="s">
        <v>5764</v>
      </c>
      <c r="AA430" s="23" t="s">
        <v>5765</v>
      </c>
      <c r="AB430" s="33">
        <v>291910487105</v>
      </c>
      <c r="AC430" s="33" t="s">
        <v>5766</v>
      </c>
      <c r="AD430" s="48">
        <v>43771</v>
      </c>
      <c r="AE430" s="39">
        <v>43754</v>
      </c>
      <c r="AF430" s="53" t="e">
        <v>#N/A</v>
      </c>
      <c r="AG430" s="53" t="e">
        <v>#N/A</v>
      </c>
      <c r="AH430" s="39" t="e">
        <v>#N/A</v>
      </c>
      <c r="AI430" s="23" t="s">
        <v>51</v>
      </c>
      <c r="AJ430" s="54"/>
      <c r="AK430" s="55"/>
      <c r="AL430" s="56"/>
      <c r="AM430" s="57"/>
      <c r="AN430" s="33"/>
      <c r="AO430" s="48"/>
      <c r="AP430" s="23">
        <v>2000</v>
      </c>
      <c r="AQ430" s="23" t="s">
        <v>52</v>
      </c>
      <c r="AR430" s="23" t="s">
        <v>5765</v>
      </c>
      <c r="AS430" s="38" t="s">
        <v>53</v>
      </c>
      <c r="AT430" s="23"/>
      <c r="AU430" s="23" t="s">
        <v>5767</v>
      </c>
      <c r="AV430" s="99">
        <v>80</v>
      </c>
      <c r="AW430" s="101">
        <v>81388</v>
      </c>
      <c r="AX430" s="29" t="s">
        <v>5711</v>
      </c>
      <c r="AY430" s="29"/>
      <c r="AZ430" s="21"/>
      <c r="BA430">
        <f t="shared" si="84"/>
        <v>1884</v>
      </c>
      <c r="BB430" t="s">
        <v>6983</v>
      </c>
      <c r="BC430" s="105">
        <f t="shared" si="75"/>
        <v>1017.35</v>
      </c>
      <c r="BD430" s="116">
        <f t="shared" si="76"/>
        <v>43739</v>
      </c>
      <c r="BE430" s="141" t="s">
        <v>8477</v>
      </c>
      <c r="BF430">
        <f>MATCH(BE430,'Cat-4'!$A:$A,0)</f>
        <v>722</v>
      </c>
      <c r="BG430">
        <f>MATCH(BD430,'Cat-4'!$1:$1,0)</f>
        <v>94</v>
      </c>
      <c r="BH430">
        <f>INDEX('Cat-4'!$1:$1048576,'NSS + ACT'!BF430,'NSS + ACT'!BG430)</f>
        <v>112.8</v>
      </c>
      <c r="BI430">
        <f>MATCH($BI$1,'Cat-4'!$1:$1,0)</f>
        <v>153</v>
      </c>
      <c r="BJ430">
        <f>INDEX('Cat-4'!$1:$1048576,'NSS + ACT'!BF430,'NSS + ACT'!BI430)</f>
        <v>130.80000000000001</v>
      </c>
      <c r="BK430" s="126">
        <f t="shared" si="77"/>
        <v>1.1595744680851066</v>
      </c>
      <c r="BL430">
        <f t="shared" si="78"/>
        <v>1901</v>
      </c>
      <c r="BM430" s="126">
        <f t="shared" si="79"/>
        <v>63.366666666666667</v>
      </c>
      <c r="BN430" s="126" t="s">
        <v>8785</v>
      </c>
      <c r="BO430" s="126">
        <f>MATCH(BB430,Sheet3!$D$4:$D$8,0)</f>
        <v>2</v>
      </c>
      <c r="BP430" s="126">
        <f>MATCH(BN430,Sheet3!$E$4:$H$4,0)</f>
        <v>4</v>
      </c>
      <c r="BQ430" s="132">
        <f>INDEX(Sheet3!$D$4:$H$8,'NSS + ACT'!BO430,'NSS + ACT'!BP430)</f>
        <v>0.1</v>
      </c>
      <c r="BR430" s="105">
        <f t="shared" si="80"/>
        <v>94375.446808510649</v>
      </c>
      <c r="BS430" s="162">
        <f t="shared" si="81"/>
        <v>0.1</v>
      </c>
      <c r="BT430" s="105">
        <f t="shared" si="82"/>
        <v>84937.902127659589</v>
      </c>
    </row>
    <row r="431" spans="1:72">
      <c r="A431" s="18">
        <f t="shared" si="85"/>
        <v>428</v>
      </c>
      <c r="B431" s="61">
        <v>292006524865</v>
      </c>
      <c r="C431" s="39">
        <v>44074</v>
      </c>
      <c r="D431" s="22" t="s">
        <v>180</v>
      </c>
      <c r="E431" s="22" t="s">
        <v>3208</v>
      </c>
      <c r="F431" s="110">
        <v>4</v>
      </c>
      <c r="G431" s="23" t="s">
        <v>75</v>
      </c>
      <c r="H431" s="52">
        <v>52309.13</v>
      </c>
      <c r="I431" s="30"/>
      <c r="J431" s="109">
        <v>209236.52</v>
      </c>
      <c r="K431" s="23">
        <v>84139120</v>
      </c>
      <c r="L431" s="26">
        <v>7.4999999999999997E-2</v>
      </c>
      <c r="M431" s="40">
        <v>0</v>
      </c>
      <c r="N431" s="62">
        <v>0</v>
      </c>
      <c r="O431" s="52">
        <v>0</v>
      </c>
      <c r="P431" s="26">
        <v>0.1</v>
      </c>
      <c r="Q431" s="52">
        <v>0</v>
      </c>
      <c r="R431" s="63">
        <v>0.18</v>
      </c>
      <c r="S431" s="23" t="s">
        <v>777</v>
      </c>
      <c r="T431" s="52">
        <v>15692.738999999998</v>
      </c>
      <c r="U431" s="52">
        <v>0</v>
      </c>
      <c r="V431" s="52">
        <v>1569.2738999999999</v>
      </c>
      <c r="W431" s="52">
        <v>40769.735922</v>
      </c>
      <c r="X431" s="52">
        <v>58031.748821999994</v>
      </c>
      <c r="Y431" s="23" t="s">
        <v>3182</v>
      </c>
      <c r="Z431" s="23" t="s">
        <v>3209</v>
      </c>
      <c r="AA431" s="23" t="s">
        <v>3210</v>
      </c>
      <c r="AB431" s="33">
        <v>292006524865</v>
      </c>
      <c r="AC431" s="33" t="s">
        <v>3211</v>
      </c>
      <c r="AD431" s="48">
        <v>44074</v>
      </c>
      <c r="AE431" s="39">
        <v>44072</v>
      </c>
      <c r="AF431" s="53" t="e">
        <v>#N/A</v>
      </c>
      <c r="AG431" s="53" t="e">
        <v>#N/A</v>
      </c>
      <c r="AH431" s="39" t="e">
        <v>#N/A</v>
      </c>
      <c r="AI431" s="23" t="s">
        <v>51</v>
      </c>
      <c r="AJ431" s="54"/>
      <c r="AK431" s="55"/>
      <c r="AL431" s="56"/>
      <c r="AM431" s="57"/>
      <c r="AN431" s="33"/>
      <c r="AO431" s="48"/>
      <c r="AP431" s="23">
        <v>2000</v>
      </c>
      <c r="AQ431" s="23" t="s">
        <v>52</v>
      </c>
      <c r="AR431" s="23" t="s">
        <v>3210</v>
      </c>
      <c r="AS431" s="38" t="s">
        <v>53</v>
      </c>
      <c r="AT431" s="23"/>
      <c r="AU431" s="64">
        <v>2027000801</v>
      </c>
      <c r="AV431" s="99">
        <v>4</v>
      </c>
      <c r="AW431" s="102">
        <v>80263.91</v>
      </c>
      <c r="AX431" s="29" t="s">
        <v>701</v>
      </c>
      <c r="AY431" s="29"/>
      <c r="AZ431" s="25" t="s">
        <v>2577</v>
      </c>
      <c r="BA431">
        <f t="shared" si="84"/>
        <v>1566</v>
      </c>
      <c r="BB431" s="115" t="s">
        <v>6983</v>
      </c>
      <c r="BC431" s="105">
        <f t="shared" si="75"/>
        <v>20065.977500000001</v>
      </c>
      <c r="BD431" s="116">
        <f t="shared" si="76"/>
        <v>44044</v>
      </c>
      <c r="BE431" s="141" t="s">
        <v>8477</v>
      </c>
      <c r="BF431">
        <f>MATCH(BE431,'Cat-4'!$A:$A,0)</f>
        <v>722</v>
      </c>
      <c r="BG431">
        <f>MATCH(BD431,'Cat-4'!$1:$1,0)</f>
        <v>104</v>
      </c>
      <c r="BH431">
        <f>INDEX('Cat-4'!$1:$1048576,'NSS + ACT'!BF431,'NSS + ACT'!BG431)</f>
        <v>113.6</v>
      </c>
      <c r="BI431">
        <f>MATCH($BI$1,'Cat-4'!$1:$1,0)</f>
        <v>153</v>
      </c>
      <c r="BJ431">
        <f>INDEX('Cat-4'!$1:$1048576,'NSS + ACT'!BF431,'NSS + ACT'!BI431)</f>
        <v>130.80000000000001</v>
      </c>
      <c r="BK431" s="126">
        <f t="shared" si="77"/>
        <v>1.1514084507042255</v>
      </c>
      <c r="BL431">
        <f t="shared" si="78"/>
        <v>1596</v>
      </c>
      <c r="BM431" s="126">
        <f t="shared" si="79"/>
        <v>53.2</v>
      </c>
      <c r="BN431" s="126" t="s">
        <v>8785</v>
      </c>
      <c r="BO431" s="126">
        <f>MATCH(BB431,Sheet3!$D$4:$D$8,0)</f>
        <v>2</v>
      </c>
      <c r="BP431" s="126">
        <f>MATCH(BN431,Sheet3!$E$4:$H$4,0)</f>
        <v>4</v>
      </c>
      <c r="BQ431" s="132">
        <f>INDEX(Sheet3!$D$4:$H$8,'NSS + ACT'!BO431,'NSS + ACT'!BP431)</f>
        <v>0.1</v>
      </c>
      <c r="BR431" s="105">
        <f t="shared" si="80"/>
        <v>92416.544260563402</v>
      </c>
      <c r="BS431" s="162">
        <f t="shared" si="81"/>
        <v>0.1</v>
      </c>
      <c r="BT431" s="105">
        <f t="shared" si="82"/>
        <v>83174.889834507063</v>
      </c>
    </row>
    <row r="432" spans="1:72">
      <c r="A432" s="18">
        <f t="shared" si="85"/>
        <v>429</v>
      </c>
      <c r="B432" s="61">
        <v>291907661360</v>
      </c>
      <c r="C432" s="39">
        <v>43684</v>
      </c>
      <c r="D432" s="22" t="s">
        <v>180</v>
      </c>
      <c r="E432" s="22" t="s">
        <v>2951</v>
      </c>
      <c r="F432" s="110">
        <v>2</v>
      </c>
      <c r="G432" s="23" t="s">
        <v>119</v>
      </c>
      <c r="H432" s="52">
        <v>39935.514999999948</v>
      </c>
      <c r="I432" s="30"/>
      <c r="J432" s="109">
        <v>79871.029999999897</v>
      </c>
      <c r="K432" s="23">
        <v>84139120</v>
      </c>
      <c r="L432" s="26">
        <v>7.4999999999999997E-2</v>
      </c>
      <c r="M432" s="40">
        <v>0</v>
      </c>
      <c r="N432" s="62">
        <v>0</v>
      </c>
      <c r="O432" s="52">
        <v>0</v>
      </c>
      <c r="P432" s="26">
        <v>0.1</v>
      </c>
      <c r="Q432" s="52">
        <v>0</v>
      </c>
      <c r="R432" s="63">
        <v>0.18</v>
      </c>
      <c r="S432" s="23" t="s">
        <v>2931</v>
      </c>
      <c r="T432" s="52">
        <v>5990.3272499999921</v>
      </c>
      <c r="U432" s="52">
        <v>0</v>
      </c>
      <c r="V432" s="52">
        <v>599.03272499999923</v>
      </c>
      <c r="W432" s="52">
        <v>15562.870195499978</v>
      </c>
      <c r="X432" s="52">
        <v>22152.23017049997</v>
      </c>
      <c r="Y432" s="23" t="s">
        <v>2778</v>
      </c>
      <c r="Z432" s="23" t="s">
        <v>2952</v>
      </c>
      <c r="AA432" s="23" t="s">
        <v>2953</v>
      </c>
      <c r="AB432" s="33">
        <v>291907661360</v>
      </c>
      <c r="AC432" s="33" t="s">
        <v>2954</v>
      </c>
      <c r="AD432" s="48">
        <v>43684</v>
      </c>
      <c r="AE432" s="39">
        <v>43678</v>
      </c>
      <c r="AF432" s="53" t="e">
        <v>#N/A</v>
      </c>
      <c r="AG432" s="53" t="e">
        <v>#N/A</v>
      </c>
      <c r="AH432" s="39" t="e">
        <v>#N/A</v>
      </c>
      <c r="AI432" s="23" t="s">
        <v>51</v>
      </c>
      <c r="AJ432" s="54"/>
      <c r="AK432" s="55"/>
      <c r="AL432" s="56"/>
      <c r="AM432" s="57"/>
      <c r="AN432" s="33"/>
      <c r="AO432" s="48"/>
      <c r="AP432" s="23">
        <v>2000</v>
      </c>
      <c r="AQ432" s="23" t="s">
        <v>52</v>
      </c>
      <c r="AR432" s="23" t="s">
        <v>2953</v>
      </c>
      <c r="AS432" s="38" t="s">
        <v>53</v>
      </c>
      <c r="AT432" s="23"/>
      <c r="AU432" s="64">
        <v>1927000814</v>
      </c>
      <c r="AV432" s="99">
        <v>2</v>
      </c>
      <c r="AW432" s="102">
        <v>79871.029999999897</v>
      </c>
      <c r="AX432" s="29" t="s">
        <v>701</v>
      </c>
      <c r="AY432" s="29"/>
      <c r="AZ432" s="25" t="s">
        <v>2782</v>
      </c>
      <c r="BA432">
        <f t="shared" si="84"/>
        <v>1960</v>
      </c>
      <c r="BB432" s="115" t="s">
        <v>6983</v>
      </c>
      <c r="BC432" s="105">
        <f t="shared" si="75"/>
        <v>39935.514999999948</v>
      </c>
      <c r="BD432" s="116">
        <f t="shared" si="76"/>
        <v>43678</v>
      </c>
      <c r="BE432" s="141" t="s">
        <v>8477</v>
      </c>
      <c r="BF432">
        <f>MATCH(BE432,'Cat-4'!$A:$A,0)</f>
        <v>722</v>
      </c>
      <c r="BG432">
        <f>MATCH(BD432,'Cat-4'!$1:$1,0)</f>
        <v>92</v>
      </c>
      <c r="BH432">
        <f>INDEX('Cat-4'!$1:$1048576,'NSS + ACT'!BF432,'NSS + ACT'!BG432)</f>
        <v>113.6</v>
      </c>
      <c r="BI432">
        <f>MATCH($BI$1,'Cat-4'!$1:$1,0)</f>
        <v>153</v>
      </c>
      <c r="BJ432">
        <f>INDEX('Cat-4'!$1:$1048576,'NSS + ACT'!BF432,'NSS + ACT'!BI432)</f>
        <v>130.80000000000001</v>
      </c>
      <c r="BK432" s="126">
        <f t="shared" si="77"/>
        <v>1.1514084507042255</v>
      </c>
      <c r="BL432">
        <f t="shared" si="78"/>
        <v>1962</v>
      </c>
      <c r="BM432" s="126">
        <f t="shared" si="79"/>
        <v>65.400000000000006</v>
      </c>
      <c r="BN432" s="126" t="s">
        <v>8785</v>
      </c>
      <c r="BO432" s="126">
        <f>MATCH(BB432,Sheet3!$D$4:$D$8,0)</f>
        <v>2</v>
      </c>
      <c r="BP432" s="126">
        <f>MATCH(BN432,Sheet3!$E$4:$H$4,0)</f>
        <v>4</v>
      </c>
      <c r="BQ432" s="132">
        <f>INDEX(Sheet3!$D$4:$H$8,'NSS + ACT'!BO432,'NSS + ACT'!BP432)</f>
        <v>0.1</v>
      </c>
      <c r="BR432" s="105">
        <f t="shared" si="80"/>
        <v>91964.178908450602</v>
      </c>
      <c r="BS432" s="162">
        <f t="shared" si="81"/>
        <v>0.1</v>
      </c>
      <c r="BT432" s="105">
        <f t="shared" si="82"/>
        <v>82767.761017605546</v>
      </c>
    </row>
    <row r="433" spans="1:72">
      <c r="A433" s="18">
        <f t="shared" si="85"/>
        <v>430</v>
      </c>
      <c r="B433" s="61">
        <v>291904433730</v>
      </c>
      <c r="C433" s="39">
        <v>43593</v>
      </c>
      <c r="D433" s="22" t="s">
        <v>113</v>
      </c>
      <c r="E433" s="22" t="s">
        <v>2927</v>
      </c>
      <c r="F433" s="110">
        <v>4</v>
      </c>
      <c r="G433" s="23" t="s">
        <v>119</v>
      </c>
      <c r="H433" s="52">
        <v>19900</v>
      </c>
      <c r="I433" s="30"/>
      <c r="J433" s="109">
        <v>79600</v>
      </c>
      <c r="K433" s="23">
        <v>84139190</v>
      </c>
      <c r="L433" s="26">
        <v>7.4999999999999997E-2</v>
      </c>
      <c r="M433" s="40">
        <v>0</v>
      </c>
      <c r="N433" s="62">
        <v>0</v>
      </c>
      <c r="O433" s="52">
        <v>0</v>
      </c>
      <c r="P433" s="26">
        <v>0.1</v>
      </c>
      <c r="Q433" s="52">
        <v>0</v>
      </c>
      <c r="R433" s="63">
        <v>0.18</v>
      </c>
      <c r="S433" s="23" t="s">
        <v>1797</v>
      </c>
      <c r="T433" s="52">
        <v>5970</v>
      </c>
      <c r="U433" s="52">
        <v>0</v>
      </c>
      <c r="V433" s="52">
        <v>597</v>
      </c>
      <c r="W433" s="52">
        <v>15510.06</v>
      </c>
      <c r="X433" s="52">
        <v>22077.059999999998</v>
      </c>
      <c r="Y433" s="23" t="s">
        <v>2778</v>
      </c>
      <c r="Z433" s="23" t="s">
        <v>2928</v>
      </c>
      <c r="AA433" s="23" t="s">
        <v>2929</v>
      </c>
      <c r="AB433" s="33">
        <v>291904433730</v>
      </c>
      <c r="AC433" s="33" t="s">
        <v>2926</v>
      </c>
      <c r="AD433" s="48">
        <v>43593</v>
      </c>
      <c r="AE433" s="39">
        <v>43591</v>
      </c>
      <c r="AF433" s="53" t="e">
        <v>#N/A</v>
      </c>
      <c r="AG433" s="53" t="e">
        <v>#N/A</v>
      </c>
      <c r="AH433" s="39" t="e">
        <v>#N/A</v>
      </c>
      <c r="AI433" s="23" t="s">
        <v>51</v>
      </c>
      <c r="AJ433" s="54"/>
      <c r="AK433" s="55"/>
      <c r="AL433" s="56"/>
      <c r="AM433" s="57"/>
      <c r="AN433" s="33"/>
      <c r="AO433" s="48"/>
      <c r="AP433" s="23">
        <v>2000</v>
      </c>
      <c r="AQ433" s="23" t="s">
        <v>52</v>
      </c>
      <c r="AR433" s="23" t="s">
        <v>2929</v>
      </c>
      <c r="AS433" s="38" t="s">
        <v>53</v>
      </c>
      <c r="AT433" s="23"/>
      <c r="AU433" s="64" t="s">
        <v>285</v>
      </c>
      <c r="AV433" s="99">
        <v>4</v>
      </c>
      <c r="AW433" s="102">
        <v>79600</v>
      </c>
      <c r="AX433" s="29" t="s">
        <v>701</v>
      </c>
      <c r="AY433" s="29"/>
      <c r="AZ433" s="25" t="s">
        <v>2782</v>
      </c>
      <c r="BA433">
        <f t="shared" si="84"/>
        <v>2047</v>
      </c>
      <c r="BB433" s="115" t="s">
        <v>6983</v>
      </c>
      <c r="BC433" s="105">
        <f t="shared" si="75"/>
        <v>19900</v>
      </c>
      <c r="BD433" s="116">
        <f t="shared" si="76"/>
        <v>43586</v>
      </c>
      <c r="BE433" s="141" t="s">
        <v>8477</v>
      </c>
      <c r="BF433">
        <f>MATCH(BE433,'Cat-4'!$A:$A,0)</f>
        <v>722</v>
      </c>
      <c r="BG433">
        <f>MATCH(BD433,'Cat-4'!$1:$1,0)</f>
        <v>89</v>
      </c>
      <c r="BH433">
        <f>INDEX('Cat-4'!$1:$1048576,'NSS + ACT'!BF433,'NSS + ACT'!BG433)</f>
        <v>112.7</v>
      </c>
      <c r="BI433">
        <f>MATCH($BI$1,'Cat-4'!$1:$1,0)</f>
        <v>153</v>
      </c>
      <c r="BJ433">
        <f>INDEX('Cat-4'!$1:$1048576,'NSS + ACT'!BF433,'NSS + ACT'!BI433)</f>
        <v>130.80000000000001</v>
      </c>
      <c r="BK433" s="126">
        <f t="shared" si="77"/>
        <v>1.160603371783496</v>
      </c>
      <c r="BL433">
        <f t="shared" si="78"/>
        <v>2054</v>
      </c>
      <c r="BM433" s="126">
        <f t="shared" si="79"/>
        <v>68.466666666666669</v>
      </c>
      <c r="BN433" s="126" t="s">
        <v>8785</v>
      </c>
      <c r="BO433" s="126">
        <f>MATCH(BB433,Sheet3!$D$4:$D$8,0)</f>
        <v>2</v>
      </c>
      <c r="BP433" s="126">
        <f>MATCH(BN433,Sheet3!$E$4:$H$4,0)</f>
        <v>4</v>
      </c>
      <c r="BQ433" s="132">
        <f>INDEX(Sheet3!$D$4:$H$8,'NSS + ACT'!BO433,'NSS + ACT'!BP433)</f>
        <v>0.1</v>
      </c>
      <c r="BR433" s="105">
        <f t="shared" si="80"/>
        <v>92384.028393966291</v>
      </c>
      <c r="BS433" s="162">
        <f t="shared" si="81"/>
        <v>0.1</v>
      </c>
      <c r="BT433" s="105">
        <f t="shared" si="82"/>
        <v>83145.625554569662</v>
      </c>
    </row>
    <row r="434" spans="1:72">
      <c r="A434" s="18">
        <f t="shared" si="85"/>
        <v>431</v>
      </c>
      <c r="B434" s="61">
        <v>171601829000</v>
      </c>
      <c r="C434" s="39">
        <v>42587</v>
      </c>
      <c r="D434" s="22" t="s">
        <v>683</v>
      </c>
      <c r="E434" s="22" t="s">
        <v>2624</v>
      </c>
      <c r="F434" s="110">
        <v>4</v>
      </c>
      <c r="G434" s="23" t="s">
        <v>119</v>
      </c>
      <c r="H434" s="52">
        <v>19899.169999999976</v>
      </c>
      <c r="I434" s="30"/>
      <c r="J434" s="109">
        <v>79596.679999999906</v>
      </c>
      <c r="K434" s="23" t="s">
        <v>2325</v>
      </c>
      <c r="L434" s="26">
        <v>7.4999999999999997E-2</v>
      </c>
      <c r="M434" s="40">
        <v>0</v>
      </c>
      <c r="N434" s="62">
        <v>0</v>
      </c>
      <c r="O434" s="52">
        <v>0</v>
      </c>
      <c r="P434" s="26">
        <v>0.1</v>
      </c>
      <c r="Q434" s="52">
        <v>0</v>
      </c>
      <c r="R434" s="63">
        <v>0.18</v>
      </c>
      <c r="S434" s="23" t="s">
        <v>1434</v>
      </c>
      <c r="T434" s="52">
        <v>5969.7509999999929</v>
      </c>
      <c r="U434" s="52">
        <v>0</v>
      </c>
      <c r="V434" s="52">
        <v>596.97509999999932</v>
      </c>
      <c r="W434" s="52">
        <v>15509.413097999979</v>
      </c>
      <c r="X434" s="52">
        <v>22076.139197999972</v>
      </c>
      <c r="Y434" s="23" t="s">
        <v>2574</v>
      </c>
      <c r="Z434" s="23" t="s">
        <v>2625</v>
      </c>
      <c r="AA434" s="23" t="s">
        <v>2626</v>
      </c>
      <c r="AB434" s="33" t="e">
        <v>#N/A</v>
      </c>
      <c r="AC434" s="33" t="e">
        <v>#N/A</v>
      </c>
      <c r="AD434" s="48" t="e">
        <v>#N/A</v>
      </c>
      <c r="AE434" s="39">
        <v>42494</v>
      </c>
      <c r="AF434" s="53">
        <v>171601829000</v>
      </c>
      <c r="AG434" s="53" t="s">
        <v>2627</v>
      </c>
      <c r="AH434" s="39">
        <v>42587</v>
      </c>
      <c r="AI434" s="23" t="s">
        <v>385</v>
      </c>
      <c r="AJ434" s="54"/>
      <c r="AK434" s="55"/>
      <c r="AL434" s="56"/>
      <c r="AM434" s="57"/>
      <c r="AN434" s="33"/>
      <c r="AO434" s="48"/>
      <c r="AP434" s="23">
        <v>2000</v>
      </c>
      <c r="AQ434" s="23" t="s">
        <v>64</v>
      </c>
      <c r="AR434" s="23" t="s">
        <v>2626</v>
      </c>
      <c r="AS434" s="38" t="s">
        <v>53</v>
      </c>
      <c r="AT434" s="23"/>
      <c r="AU434" s="64">
        <v>1414774</v>
      </c>
      <c r="AV434" s="99">
        <v>4</v>
      </c>
      <c r="AW434" s="102">
        <v>79596.679999999906</v>
      </c>
      <c r="AX434" s="29" t="s">
        <v>701</v>
      </c>
      <c r="AY434" s="29"/>
      <c r="AZ434" s="25" t="s">
        <v>2628</v>
      </c>
      <c r="BA434">
        <f t="shared" si="84"/>
        <v>3144</v>
      </c>
      <c r="BB434" s="115" t="s">
        <v>6983</v>
      </c>
      <c r="BC434" s="105">
        <f t="shared" si="75"/>
        <v>19899.169999999976</v>
      </c>
      <c r="BD434" s="116">
        <f t="shared" si="76"/>
        <v>42491</v>
      </c>
      <c r="BE434" s="141" t="s">
        <v>8477</v>
      </c>
      <c r="BF434">
        <f>MATCH(BE434,'Cat-4'!$A:$A,0)</f>
        <v>722</v>
      </c>
      <c r="BG434">
        <f>MATCH(BD434,'Cat-4'!$1:$1,0)</f>
        <v>53</v>
      </c>
      <c r="BH434">
        <f>INDEX('Cat-4'!$1:$1048576,'NSS + ACT'!BF434,'NSS + ACT'!BG434)</f>
        <v>107.7</v>
      </c>
      <c r="BI434">
        <f>MATCH($BI$1,'Cat-4'!$1:$1,0)</f>
        <v>153</v>
      </c>
      <c r="BJ434">
        <f>INDEX('Cat-4'!$1:$1048576,'NSS + ACT'!BF434,'NSS + ACT'!BI434)</f>
        <v>130.80000000000001</v>
      </c>
      <c r="BK434" s="126">
        <f t="shared" si="77"/>
        <v>1.2144846796657383</v>
      </c>
      <c r="BL434">
        <f t="shared" si="78"/>
        <v>3149</v>
      </c>
      <c r="BM434" s="126">
        <f t="shared" si="79"/>
        <v>104.96666666666667</v>
      </c>
      <c r="BN434" s="126" t="s">
        <v>8785</v>
      </c>
      <c r="BO434" s="126">
        <f>MATCH(BB434,Sheet3!$D$4:$D$8,0)</f>
        <v>2</v>
      </c>
      <c r="BP434" s="126">
        <f>MATCH(BN434,Sheet3!$E$4:$H$4,0)</f>
        <v>4</v>
      </c>
      <c r="BQ434" s="132">
        <f>INDEX(Sheet3!$D$4:$H$8,'NSS + ACT'!BO434,'NSS + ACT'!BP434)</f>
        <v>0.1</v>
      </c>
      <c r="BR434" s="105">
        <f t="shared" si="80"/>
        <v>96668.948412256155</v>
      </c>
      <c r="BS434" s="162">
        <f t="shared" si="81"/>
        <v>0.1</v>
      </c>
      <c r="BT434" s="105">
        <f t="shared" si="82"/>
        <v>87002.053571030541</v>
      </c>
    </row>
    <row r="435" spans="1:72">
      <c r="A435" s="18">
        <f t="shared" si="85"/>
        <v>432</v>
      </c>
      <c r="B435" s="61">
        <v>292106228875</v>
      </c>
      <c r="C435" s="39">
        <v>44377</v>
      </c>
      <c r="D435" s="22" t="s">
        <v>222</v>
      </c>
      <c r="E435" s="22" t="s">
        <v>1922</v>
      </c>
      <c r="F435" s="110">
        <v>4</v>
      </c>
      <c r="G435" s="23" t="s">
        <v>119</v>
      </c>
      <c r="H435" s="52">
        <v>19887.5</v>
      </c>
      <c r="I435" s="30"/>
      <c r="J435" s="109">
        <v>79550</v>
      </c>
      <c r="K435" s="23">
        <v>84818050</v>
      </c>
      <c r="L435" s="26">
        <v>7.4999999999999997E-2</v>
      </c>
      <c r="M435" s="40">
        <v>0</v>
      </c>
      <c r="N435" s="62">
        <v>0</v>
      </c>
      <c r="O435" s="52">
        <v>0</v>
      </c>
      <c r="P435" s="26">
        <v>0.1</v>
      </c>
      <c r="Q435" s="52">
        <v>0</v>
      </c>
      <c r="R435" s="63">
        <v>0.18</v>
      </c>
      <c r="S435" s="23" t="s">
        <v>849</v>
      </c>
      <c r="T435" s="52">
        <v>5966.25</v>
      </c>
      <c r="U435" s="52">
        <v>0</v>
      </c>
      <c r="V435" s="52">
        <v>596.625</v>
      </c>
      <c r="W435" s="52">
        <v>15500.317499999999</v>
      </c>
      <c r="X435" s="52">
        <v>22063.192499999997</v>
      </c>
      <c r="Y435" s="23" t="s">
        <v>1807</v>
      </c>
      <c r="Z435" s="23" t="s">
        <v>1923</v>
      </c>
      <c r="AA435" s="23" t="s">
        <v>1924</v>
      </c>
      <c r="AB435" s="33">
        <v>292106228875</v>
      </c>
      <c r="AC435" s="33" t="s">
        <v>1925</v>
      </c>
      <c r="AD435" s="48">
        <v>44377</v>
      </c>
      <c r="AE435" s="39">
        <v>44368</v>
      </c>
      <c r="AF435" s="53" t="e">
        <v>#N/A</v>
      </c>
      <c r="AG435" s="53" t="e">
        <v>#N/A</v>
      </c>
      <c r="AH435" s="39" t="e">
        <v>#N/A</v>
      </c>
      <c r="AI435" s="23" t="s">
        <v>51</v>
      </c>
      <c r="AJ435" s="54"/>
      <c r="AK435" s="55"/>
      <c r="AL435" s="56"/>
      <c r="AM435" s="57"/>
      <c r="AN435" s="33"/>
      <c r="AO435" s="48"/>
      <c r="AP435" s="23">
        <v>2000</v>
      </c>
      <c r="AQ435" s="23" t="s">
        <v>52</v>
      </c>
      <c r="AR435" s="23" t="s">
        <v>1924</v>
      </c>
      <c r="AS435" s="38" t="s">
        <v>53</v>
      </c>
      <c r="AT435" s="23"/>
      <c r="AU435" s="64">
        <v>2210002347</v>
      </c>
      <c r="AV435" s="99">
        <v>4</v>
      </c>
      <c r="AW435" s="102">
        <v>79550</v>
      </c>
      <c r="AX435" s="29" t="s">
        <v>701</v>
      </c>
      <c r="AY435" s="29"/>
      <c r="AZ435" s="25" t="s">
        <v>1822</v>
      </c>
      <c r="BA435">
        <f t="shared" si="84"/>
        <v>1270</v>
      </c>
      <c r="BB435" s="115" t="s">
        <v>6983</v>
      </c>
      <c r="BC435" s="105">
        <f t="shared" si="75"/>
        <v>19887.5</v>
      </c>
      <c r="BD435" s="116">
        <f t="shared" si="76"/>
        <v>44348</v>
      </c>
      <c r="BE435" s="141" t="s">
        <v>8477</v>
      </c>
      <c r="BF435">
        <f>MATCH(BE435,'Cat-4'!$A:$A,0)</f>
        <v>722</v>
      </c>
      <c r="BG435">
        <f>MATCH(BD435,'Cat-4'!$1:$1,0)</f>
        <v>114</v>
      </c>
      <c r="BH435">
        <f>INDEX('Cat-4'!$1:$1048576,'NSS + ACT'!BF435,'NSS + ACT'!BG435)</f>
        <v>118.1</v>
      </c>
      <c r="BI435">
        <f>MATCH($BI$1,'Cat-4'!$1:$1,0)</f>
        <v>153</v>
      </c>
      <c r="BJ435">
        <f>INDEX('Cat-4'!$1:$1048576,'NSS + ACT'!BF435,'NSS + ACT'!BI435)</f>
        <v>130.80000000000001</v>
      </c>
      <c r="BK435" s="126">
        <f t="shared" si="77"/>
        <v>1.1075359864521592</v>
      </c>
      <c r="BL435">
        <f t="shared" si="78"/>
        <v>1292</v>
      </c>
      <c r="BM435" s="126">
        <f t="shared" si="79"/>
        <v>43.06666666666667</v>
      </c>
      <c r="BN435" s="126" t="s">
        <v>8785</v>
      </c>
      <c r="BO435" s="126">
        <f>MATCH(BB435,Sheet3!$D$4:$D$8,0)</f>
        <v>2</v>
      </c>
      <c r="BP435" s="126">
        <f>MATCH(BN435,Sheet3!$E$4:$H$4,0)</f>
        <v>4</v>
      </c>
      <c r="BQ435" s="132">
        <f>INDEX(Sheet3!$D$4:$H$8,'NSS + ACT'!BO435,'NSS + ACT'!BP435)</f>
        <v>0.1</v>
      </c>
      <c r="BR435" s="105">
        <f t="shared" si="80"/>
        <v>88104.487722269259</v>
      </c>
      <c r="BS435" s="162">
        <f t="shared" si="81"/>
        <v>0.1</v>
      </c>
      <c r="BT435" s="105">
        <f t="shared" si="82"/>
        <v>79294.038950042333</v>
      </c>
    </row>
    <row r="436" spans="1:72">
      <c r="A436" s="18">
        <f t="shared" si="85"/>
        <v>433</v>
      </c>
      <c r="B436" s="61">
        <v>171701805402</v>
      </c>
      <c r="C436" s="39">
        <v>42934</v>
      </c>
      <c r="D436" s="22" t="s">
        <v>2838</v>
      </c>
      <c r="E436" s="22" t="s">
        <v>2839</v>
      </c>
      <c r="F436" s="110">
        <v>1</v>
      </c>
      <c r="G436" s="23" t="s">
        <v>75</v>
      </c>
      <c r="H436" s="52">
        <v>75440.34</v>
      </c>
      <c r="I436" s="30"/>
      <c r="J436" s="109">
        <v>75440.34</v>
      </c>
      <c r="K436" s="23">
        <v>90318000</v>
      </c>
      <c r="L436" s="26">
        <v>7.4999999999999997E-2</v>
      </c>
      <c r="M436" s="40">
        <v>0</v>
      </c>
      <c r="N436" s="62">
        <v>0</v>
      </c>
      <c r="O436" s="52">
        <v>0</v>
      </c>
      <c r="P436" s="26">
        <v>0.1</v>
      </c>
      <c r="Q436" s="52">
        <v>0</v>
      </c>
      <c r="R436" s="63">
        <v>0.18</v>
      </c>
      <c r="S436" s="23" t="s">
        <v>957</v>
      </c>
      <c r="T436" s="52">
        <v>5658.0254999999997</v>
      </c>
      <c r="U436" s="52">
        <v>0</v>
      </c>
      <c r="V436" s="52">
        <v>565.80255</v>
      </c>
      <c r="W436" s="52">
        <v>14699.550248999998</v>
      </c>
      <c r="X436" s="52">
        <v>20923.378298999996</v>
      </c>
      <c r="Y436" s="23" t="s">
        <v>2778</v>
      </c>
      <c r="Z436" s="23" t="s">
        <v>2840</v>
      </c>
      <c r="AA436" s="23" t="s">
        <v>2841</v>
      </c>
      <c r="AB436" s="33" t="e">
        <v>#N/A</v>
      </c>
      <c r="AC436" s="33" t="e">
        <v>#N/A</v>
      </c>
      <c r="AD436" s="48" t="e">
        <v>#N/A</v>
      </c>
      <c r="AE436" s="39">
        <v>42927</v>
      </c>
      <c r="AF436" s="53">
        <v>171701805402</v>
      </c>
      <c r="AG436" s="53" t="s">
        <v>2842</v>
      </c>
      <c r="AH436" s="39">
        <v>42934</v>
      </c>
      <c r="AI436" s="23" t="s">
        <v>385</v>
      </c>
      <c r="AJ436" s="54"/>
      <c r="AK436" s="55"/>
      <c r="AL436" s="56"/>
      <c r="AM436" s="57"/>
      <c r="AN436" s="33"/>
      <c r="AO436" s="48"/>
      <c r="AP436" s="23">
        <v>2000</v>
      </c>
      <c r="AQ436" s="23" t="s">
        <v>64</v>
      </c>
      <c r="AR436" s="23" t="s">
        <v>2841</v>
      </c>
      <c r="AS436" s="38" t="s">
        <v>53</v>
      </c>
      <c r="AT436" s="23"/>
      <c r="AU436" s="64" t="s">
        <v>2843</v>
      </c>
      <c r="AV436" s="99">
        <v>1</v>
      </c>
      <c r="AW436" s="102">
        <v>79263.350000000006</v>
      </c>
      <c r="AX436" s="29" t="s">
        <v>701</v>
      </c>
      <c r="AY436" s="29"/>
      <c r="AZ436" s="25">
        <v>1</v>
      </c>
      <c r="BA436">
        <f t="shared" si="84"/>
        <v>2711</v>
      </c>
      <c r="BB436" s="115" t="s">
        <v>6983</v>
      </c>
      <c r="BC436" s="105">
        <f t="shared" si="75"/>
        <v>79263.350000000006</v>
      </c>
      <c r="BD436" s="116">
        <f t="shared" si="76"/>
        <v>42917</v>
      </c>
      <c r="BE436" s="141" t="s">
        <v>8477</v>
      </c>
      <c r="BF436">
        <f>MATCH(BE436,'Cat-4'!$A:$A,0)</f>
        <v>722</v>
      </c>
      <c r="BG436">
        <f>MATCH(BD436,'Cat-4'!$1:$1,0)</f>
        <v>67</v>
      </c>
      <c r="BH436">
        <f>INDEX('Cat-4'!$1:$1048576,'NSS + ACT'!BF436,'NSS + ACT'!BG436)</f>
        <v>107.9</v>
      </c>
      <c r="BI436">
        <f>MATCH($BI$1,'Cat-4'!$1:$1,0)</f>
        <v>153</v>
      </c>
      <c r="BJ436">
        <f>INDEX('Cat-4'!$1:$1048576,'NSS + ACT'!BF436,'NSS + ACT'!BI436)</f>
        <v>130.80000000000001</v>
      </c>
      <c r="BK436" s="126">
        <f t="shared" si="77"/>
        <v>1.2122335495829473</v>
      </c>
      <c r="BL436">
        <f t="shared" si="78"/>
        <v>2723</v>
      </c>
      <c r="BM436" s="126">
        <f t="shared" si="79"/>
        <v>90.766666666666666</v>
      </c>
      <c r="BN436" s="126" t="s">
        <v>8785</v>
      </c>
      <c r="BO436" s="126">
        <f>MATCH(BB436,Sheet3!$D$4:$D$8,0)</f>
        <v>2</v>
      </c>
      <c r="BP436" s="126">
        <f>MATCH(BN436,Sheet3!$E$4:$H$4,0)</f>
        <v>4</v>
      </c>
      <c r="BQ436" s="132">
        <f>INDEX(Sheet3!$D$4:$H$8,'NSS + ACT'!BO436,'NSS + ACT'!BP436)</f>
        <v>0.1</v>
      </c>
      <c r="BR436" s="105">
        <f t="shared" si="80"/>
        <v>96085.692122335517</v>
      </c>
      <c r="BS436" s="162">
        <f t="shared" si="81"/>
        <v>0.1</v>
      </c>
      <c r="BT436" s="105">
        <f t="shared" si="82"/>
        <v>86477.122910101971</v>
      </c>
    </row>
    <row r="437" spans="1:72">
      <c r="A437" s="18">
        <f t="shared" si="85"/>
        <v>434</v>
      </c>
      <c r="B437" s="33">
        <v>292313100962</v>
      </c>
      <c r="C437" s="39">
        <v>45271</v>
      </c>
      <c r="D437" s="22" t="s">
        <v>178</v>
      </c>
      <c r="E437" s="22" t="s">
        <v>4993</v>
      </c>
      <c r="F437" s="110">
        <v>60</v>
      </c>
      <c r="G437" s="23" t="s">
        <v>49</v>
      </c>
      <c r="H437" s="58">
        <v>1316</v>
      </c>
      <c r="I437" s="30"/>
      <c r="J437" s="101">
        <v>78960</v>
      </c>
      <c r="K437" s="33">
        <v>84821020</v>
      </c>
      <c r="L437" s="26">
        <v>7.4999999999999997E-2</v>
      </c>
      <c r="M437" s="40"/>
      <c r="N437" s="40">
        <v>0</v>
      </c>
      <c r="O437" s="35">
        <v>0</v>
      </c>
      <c r="P437" s="63">
        <v>0.1</v>
      </c>
      <c r="Q437" s="52">
        <v>0</v>
      </c>
      <c r="R437" s="63">
        <v>0.18</v>
      </c>
      <c r="S437" s="23" t="s">
        <v>893</v>
      </c>
      <c r="T437" s="52">
        <v>5922</v>
      </c>
      <c r="U437" s="52">
        <v>0</v>
      </c>
      <c r="V437" s="52">
        <v>592.20000000000005</v>
      </c>
      <c r="W437" s="52">
        <v>15385.356</v>
      </c>
      <c r="X437" s="52">
        <v>21899.556</v>
      </c>
      <c r="Y437" s="23" t="s">
        <v>4903</v>
      </c>
      <c r="Z437" s="23" t="s">
        <v>4994</v>
      </c>
      <c r="AA437" s="23" t="s">
        <v>4995</v>
      </c>
      <c r="AB437" s="33">
        <v>292313100962</v>
      </c>
      <c r="AC437" s="33" t="s">
        <v>4996</v>
      </c>
      <c r="AD437" s="48">
        <v>45271</v>
      </c>
      <c r="AE437" s="39">
        <v>45265</v>
      </c>
      <c r="AF437" s="53" t="e">
        <v>#N/A</v>
      </c>
      <c r="AG437" s="53" t="e">
        <v>#N/A</v>
      </c>
      <c r="AH437" s="39" t="e">
        <v>#N/A</v>
      </c>
      <c r="AI437" s="23" t="s">
        <v>51</v>
      </c>
      <c r="AJ437" s="54"/>
      <c r="AK437" s="55"/>
      <c r="AL437" s="56"/>
      <c r="AM437" s="57"/>
      <c r="AN437" s="33"/>
      <c r="AO437" s="48"/>
      <c r="AP437" s="23">
        <v>2000</v>
      </c>
      <c r="AQ437" s="23" t="s">
        <v>52</v>
      </c>
      <c r="AR437" s="23" t="s">
        <v>4995</v>
      </c>
      <c r="AS437" s="38" t="s">
        <v>518</v>
      </c>
      <c r="AT437" s="23"/>
      <c r="AU437" s="23" t="s">
        <v>4997</v>
      </c>
      <c r="AV437" s="99">
        <v>60</v>
      </c>
      <c r="AW437" s="101">
        <v>78960</v>
      </c>
      <c r="AX437" s="29" t="s">
        <v>4770</v>
      </c>
      <c r="AY437" s="29"/>
      <c r="AZ437" s="30" t="s">
        <v>702</v>
      </c>
      <c r="BA437">
        <f t="shared" si="84"/>
        <v>373</v>
      </c>
      <c r="BB437" s="115" t="s">
        <v>6983</v>
      </c>
      <c r="BC437" s="105">
        <f t="shared" si="75"/>
        <v>1316</v>
      </c>
      <c r="BD437" s="116">
        <f t="shared" si="76"/>
        <v>45261</v>
      </c>
      <c r="BE437" s="141" t="s">
        <v>8477</v>
      </c>
      <c r="BF437">
        <f>MATCH(BE437,'Cat-4'!$A:$A,0)</f>
        <v>722</v>
      </c>
      <c r="BG437">
        <f>MATCH(BD437,'Cat-4'!$1:$1,0)</f>
        <v>144</v>
      </c>
      <c r="BH437">
        <f>INDEX('Cat-4'!$1:$1048576,'NSS + ACT'!BF437,'NSS + ACT'!BG437)</f>
        <v>129.4</v>
      </c>
      <c r="BI437">
        <f>MATCH($BI$1,'Cat-4'!$1:$1,0)</f>
        <v>153</v>
      </c>
      <c r="BJ437">
        <f>INDEX('Cat-4'!$1:$1048576,'NSS + ACT'!BF437,'NSS + ACT'!BI437)</f>
        <v>130.80000000000001</v>
      </c>
      <c r="BK437" s="126">
        <f t="shared" si="77"/>
        <v>1.0108191653786709</v>
      </c>
      <c r="BL437">
        <f t="shared" si="78"/>
        <v>379</v>
      </c>
      <c r="BM437" s="126">
        <f t="shared" si="79"/>
        <v>12.633333333333333</v>
      </c>
      <c r="BN437" s="126" t="s">
        <v>8784</v>
      </c>
      <c r="BO437" s="126">
        <f>MATCH(BB437,Sheet3!$D$4:$D$8,0)</f>
        <v>2</v>
      </c>
      <c r="BP437" s="126">
        <f>MATCH(BN437,Sheet3!$E$4:$H$4,0)</f>
        <v>3</v>
      </c>
      <c r="BQ437" s="132">
        <f>INDEX(Sheet3!$D$4:$H$8,'NSS + ACT'!BO437,'NSS + ACT'!BP437)</f>
        <v>0.05</v>
      </c>
      <c r="BR437" s="105">
        <f t="shared" si="80"/>
        <v>79814.281298299858</v>
      </c>
      <c r="BS437" s="162">
        <f t="shared" si="81"/>
        <v>0.05</v>
      </c>
      <c r="BT437" s="105">
        <f t="shared" si="82"/>
        <v>75823.567233384863</v>
      </c>
    </row>
    <row r="438" spans="1:72">
      <c r="A438" s="18">
        <f t="shared" si="85"/>
        <v>435</v>
      </c>
      <c r="B438" s="61">
        <v>291603957960</v>
      </c>
      <c r="C438" s="39">
        <v>42609</v>
      </c>
      <c r="D438" s="22" t="s">
        <v>91</v>
      </c>
      <c r="E438" s="22" t="s">
        <v>1986</v>
      </c>
      <c r="F438" s="110">
        <v>4</v>
      </c>
      <c r="G438" s="23" t="s">
        <v>49</v>
      </c>
      <c r="H438" s="52">
        <v>19715.8325</v>
      </c>
      <c r="I438" s="30"/>
      <c r="J438" s="109">
        <v>78863.33</v>
      </c>
      <c r="K438" s="23">
        <v>84819090</v>
      </c>
      <c r="L438" s="26">
        <v>7.4999999999999997E-2</v>
      </c>
      <c r="M438" s="40">
        <v>0</v>
      </c>
      <c r="N438" s="62">
        <v>0</v>
      </c>
      <c r="O438" s="52">
        <v>0</v>
      </c>
      <c r="P438" s="26">
        <v>0.1</v>
      </c>
      <c r="Q438" s="52">
        <v>0</v>
      </c>
      <c r="R438" s="63">
        <v>0.18</v>
      </c>
      <c r="S438" s="23" t="s">
        <v>849</v>
      </c>
      <c r="T438" s="52">
        <v>5914.7497499999999</v>
      </c>
      <c r="U438" s="52">
        <v>0</v>
      </c>
      <c r="V438" s="52">
        <v>591.47497499999997</v>
      </c>
      <c r="W438" s="52">
        <v>15366.519850500001</v>
      </c>
      <c r="X438" s="52">
        <v>21872.744575500001</v>
      </c>
      <c r="Y438" s="23" t="s">
        <v>1945</v>
      </c>
      <c r="Z438" s="23" t="s">
        <v>1987</v>
      </c>
      <c r="AA438" s="23" t="s">
        <v>1988</v>
      </c>
      <c r="AB438" s="33">
        <v>291603957960</v>
      </c>
      <c r="AC438" s="33" t="s">
        <v>1989</v>
      </c>
      <c r="AD438" s="48">
        <v>42609</v>
      </c>
      <c r="AE438" s="39">
        <v>42594</v>
      </c>
      <c r="AF438" s="53" t="e">
        <v>#N/A</v>
      </c>
      <c r="AG438" s="53" t="e">
        <v>#N/A</v>
      </c>
      <c r="AH438" s="39" t="e">
        <v>#N/A</v>
      </c>
      <c r="AI438" s="23" t="s">
        <v>51</v>
      </c>
      <c r="AJ438" s="54"/>
      <c r="AK438" s="55"/>
      <c r="AL438" s="56"/>
      <c r="AM438" s="57"/>
      <c r="AN438" s="33"/>
      <c r="AO438" s="48"/>
      <c r="AP438" s="23">
        <v>2000</v>
      </c>
      <c r="AQ438" s="23" t="s">
        <v>52</v>
      </c>
      <c r="AR438" s="23" t="s">
        <v>1988</v>
      </c>
      <c r="AS438" s="38" t="s">
        <v>53</v>
      </c>
      <c r="AT438" s="23"/>
      <c r="AU438" s="64">
        <v>6316000948</v>
      </c>
      <c r="AV438" s="99">
        <v>4</v>
      </c>
      <c r="AW438" s="102">
        <v>78863.33</v>
      </c>
      <c r="AX438" s="29" t="s">
        <v>701</v>
      </c>
      <c r="AY438" s="29"/>
      <c r="AZ438" s="25" t="s">
        <v>702</v>
      </c>
      <c r="BA438">
        <f t="shared" si="84"/>
        <v>3044</v>
      </c>
      <c r="BB438" s="115" t="s">
        <v>6983</v>
      </c>
      <c r="BC438" s="105">
        <f t="shared" si="75"/>
        <v>19715.8325</v>
      </c>
      <c r="BD438" s="116">
        <f t="shared" si="76"/>
        <v>42583</v>
      </c>
      <c r="BE438" s="141" t="s">
        <v>8477</v>
      </c>
      <c r="BF438">
        <f>MATCH(BE438,'Cat-4'!$A:$A,0)</f>
        <v>722</v>
      </c>
      <c r="BG438">
        <f>MATCH(BD438,'Cat-4'!$1:$1,0)</f>
        <v>56</v>
      </c>
      <c r="BH438">
        <f>INDEX('Cat-4'!$1:$1048576,'NSS + ACT'!BF438,'NSS + ACT'!BG438)</f>
        <v>107.5</v>
      </c>
      <c r="BI438">
        <f>MATCH($BI$1,'Cat-4'!$1:$1,0)</f>
        <v>153</v>
      </c>
      <c r="BJ438">
        <f>INDEX('Cat-4'!$1:$1048576,'NSS + ACT'!BF438,'NSS + ACT'!BI438)</f>
        <v>130.80000000000001</v>
      </c>
      <c r="BK438" s="126">
        <f t="shared" si="77"/>
        <v>1.2167441860465118</v>
      </c>
      <c r="BL438">
        <f t="shared" si="78"/>
        <v>3057</v>
      </c>
      <c r="BM438" s="126">
        <f t="shared" si="79"/>
        <v>101.9</v>
      </c>
      <c r="BN438" s="126" t="s">
        <v>8785</v>
      </c>
      <c r="BO438" s="126">
        <f>MATCH(BB438,Sheet3!$D$4:$D$8,0)</f>
        <v>2</v>
      </c>
      <c r="BP438" s="126">
        <f>MATCH(BN438,Sheet3!$E$4:$H$4,0)</f>
        <v>4</v>
      </c>
      <c r="BQ438" s="132">
        <f>INDEX(Sheet3!$D$4:$H$8,'NSS + ACT'!BO438,'NSS + ACT'!BP438)</f>
        <v>0.1</v>
      </c>
      <c r="BR438" s="105">
        <f t="shared" si="80"/>
        <v>95956.498269767457</v>
      </c>
      <c r="BS438" s="162">
        <f t="shared" si="81"/>
        <v>0.1</v>
      </c>
      <c r="BT438" s="105">
        <f t="shared" si="82"/>
        <v>86360.84844279071</v>
      </c>
    </row>
    <row r="439" spans="1:72">
      <c r="A439" s="18">
        <f t="shared" si="85"/>
        <v>436</v>
      </c>
      <c r="B439" s="61">
        <v>171801082633</v>
      </c>
      <c r="C439" s="39">
        <v>43217</v>
      </c>
      <c r="D439" s="22" t="s">
        <v>636</v>
      </c>
      <c r="E439" s="22" t="s">
        <v>1210</v>
      </c>
      <c r="F439" s="110">
        <v>2</v>
      </c>
      <c r="G439" s="23" t="s">
        <v>119</v>
      </c>
      <c r="H439" s="52">
        <v>39319.514999999948</v>
      </c>
      <c r="I439" s="30"/>
      <c r="J439" s="109">
        <v>78639.029999999897</v>
      </c>
      <c r="K439" s="23">
        <v>85049090</v>
      </c>
      <c r="L439" s="26">
        <v>0.15</v>
      </c>
      <c r="M439" s="40">
        <v>0</v>
      </c>
      <c r="N439" s="62">
        <v>0</v>
      </c>
      <c r="O439" s="52">
        <v>0</v>
      </c>
      <c r="P439" s="26">
        <v>0.1</v>
      </c>
      <c r="Q439" s="52">
        <v>0</v>
      </c>
      <c r="R439" s="63">
        <v>0.18</v>
      </c>
      <c r="S439" s="23" t="s">
        <v>969</v>
      </c>
      <c r="T439" s="52">
        <v>11795.854499999985</v>
      </c>
      <c r="U439" s="52">
        <v>0</v>
      </c>
      <c r="V439" s="52">
        <v>1179.5854499999984</v>
      </c>
      <c r="W439" s="52">
        <v>16490.604590999978</v>
      </c>
      <c r="X439" s="52">
        <v>29466.044540999959</v>
      </c>
      <c r="Y439" s="23" t="s">
        <v>1160</v>
      </c>
      <c r="Z439" s="23" t="s">
        <v>1211</v>
      </c>
      <c r="AA439" s="23" t="s">
        <v>1212</v>
      </c>
      <c r="AB439" s="33" t="e">
        <v>#N/A</v>
      </c>
      <c r="AC439" s="33" t="e">
        <v>#N/A</v>
      </c>
      <c r="AD439" s="48" t="e">
        <v>#N/A</v>
      </c>
      <c r="AE439" s="39" t="e">
        <v>#N/A</v>
      </c>
      <c r="AF439" s="53">
        <v>171801082633</v>
      </c>
      <c r="AG439" s="53" t="s">
        <v>990</v>
      </c>
      <c r="AH439" s="39">
        <v>43217</v>
      </c>
      <c r="AI439" s="23" t="s">
        <v>385</v>
      </c>
      <c r="AJ439" s="54"/>
      <c r="AK439" s="55"/>
      <c r="AL439" s="56"/>
      <c r="AM439" s="57"/>
      <c r="AN439" s="33"/>
      <c r="AO439" s="48"/>
      <c r="AP439" s="23">
        <v>2000</v>
      </c>
      <c r="AQ439" s="23" t="s">
        <v>64</v>
      </c>
      <c r="AR439" s="23" t="s">
        <v>1212</v>
      </c>
      <c r="AS439" s="38" t="s">
        <v>53</v>
      </c>
      <c r="AT439" s="23" t="s">
        <v>522</v>
      </c>
      <c r="AU439" s="64">
        <v>7068019</v>
      </c>
      <c r="AV439" s="99">
        <v>2</v>
      </c>
      <c r="AW439" s="102">
        <v>78639.029999999897</v>
      </c>
      <c r="AX439" s="29" t="s">
        <v>701</v>
      </c>
      <c r="AY439" s="29"/>
      <c r="AZ439" s="25" t="s">
        <v>1179</v>
      </c>
      <c r="BB439" s="115" t="s">
        <v>6983</v>
      </c>
      <c r="BC439" s="105">
        <f t="shared" si="75"/>
        <v>39319.514999999948</v>
      </c>
      <c r="BD439" s="116">
        <v>43709</v>
      </c>
      <c r="BE439" s="141" t="s">
        <v>8477</v>
      </c>
      <c r="BF439">
        <f>MATCH(BE439,'Cat-4'!$A:$A,0)</f>
        <v>722</v>
      </c>
      <c r="BG439">
        <f>MATCH(BD439,'Cat-4'!$1:$1,0)</f>
        <v>93</v>
      </c>
      <c r="BH439">
        <f>INDEX('Cat-4'!$1:$1048576,'NSS + ACT'!BF439,'NSS + ACT'!BG439)</f>
        <v>113.9</v>
      </c>
      <c r="BI439">
        <f>MATCH($BI$1,'Cat-4'!$1:$1,0)</f>
        <v>153</v>
      </c>
      <c r="BJ439">
        <f>INDEX('Cat-4'!$1:$1048576,'NSS + ACT'!BF439,'NSS + ACT'!BI439)</f>
        <v>130.80000000000001</v>
      </c>
      <c r="BK439" s="126">
        <f t="shared" si="77"/>
        <v>1.1483757682177349</v>
      </c>
      <c r="BL439">
        <f t="shared" si="78"/>
        <v>1931</v>
      </c>
      <c r="BM439" s="126">
        <f t="shared" si="79"/>
        <v>64.36666666666666</v>
      </c>
      <c r="BN439" s="126" t="s">
        <v>8785</v>
      </c>
      <c r="BO439" s="126">
        <f>MATCH(BB439,Sheet3!$D$4:$D$8,0)</f>
        <v>2</v>
      </c>
      <c r="BP439" s="126">
        <f>MATCH(BN439,Sheet3!$E$4:$H$4,0)</f>
        <v>4</v>
      </c>
      <c r="BQ439" s="132">
        <f>INDEX(Sheet3!$D$4:$H$8,'NSS + ACT'!BO439,'NSS + ACT'!BP439)</f>
        <v>0.1</v>
      </c>
      <c r="BR439" s="105">
        <f t="shared" si="80"/>
        <v>90307.15648814739</v>
      </c>
      <c r="BS439" s="162">
        <f t="shared" si="81"/>
        <v>0.1</v>
      </c>
      <c r="BT439" s="105">
        <f t="shared" si="82"/>
        <v>81276.440839332659</v>
      </c>
    </row>
    <row r="440" spans="1:72">
      <c r="A440" s="18">
        <f t="shared" si="85"/>
        <v>437</v>
      </c>
      <c r="B440" s="61">
        <v>291600233702</v>
      </c>
      <c r="C440" s="39">
        <v>42389</v>
      </c>
      <c r="D440" s="22" t="s">
        <v>220</v>
      </c>
      <c r="E440" s="22" t="s">
        <v>2604</v>
      </c>
      <c r="F440" s="110">
        <v>2</v>
      </c>
      <c r="G440" s="23" t="s">
        <v>119</v>
      </c>
      <c r="H440" s="52">
        <v>39067</v>
      </c>
      <c r="I440" s="30"/>
      <c r="J440" s="109">
        <v>78134</v>
      </c>
      <c r="K440" s="23">
        <v>84819090</v>
      </c>
      <c r="L440" s="26">
        <v>7.4999999999999997E-2</v>
      </c>
      <c r="M440" s="40">
        <v>0</v>
      </c>
      <c r="N440" s="62">
        <v>0</v>
      </c>
      <c r="O440" s="52">
        <v>0</v>
      </c>
      <c r="P440" s="26">
        <v>0.1</v>
      </c>
      <c r="Q440" s="52">
        <v>0</v>
      </c>
      <c r="R440" s="63">
        <v>0.18</v>
      </c>
      <c r="S440" s="23" t="s">
        <v>849</v>
      </c>
      <c r="T440" s="52">
        <v>5860.05</v>
      </c>
      <c r="U440" s="52">
        <v>0</v>
      </c>
      <c r="V440" s="52">
        <v>586.005</v>
      </c>
      <c r="W440" s="52">
        <v>15224.409900000001</v>
      </c>
      <c r="X440" s="52">
        <v>21670.464899999999</v>
      </c>
      <c r="Y440" s="23" t="s">
        <v>2574</v>
      </c>
      <c r="Z440" s="23" t="s">
        <v>2605</v>
      </c>
      <c r="AA440" s="23" t="s">
        <v>2606</v>
      </c>
      <c r="AB440" s="33">
        <v>291600233702</v>
      </c>
      <c r="AC440" s="33">
        <v>2722</v>
      </c>
      <c r="AD440" s="48">
        <v>42389</v>
      </c>
      <c r="AE440" s="39">
        <v>42368</v>
      </c>
      <c r="AF440" s="53" t="e">
        <v>#N/A</v>
      </c>
      <c r="AG440" s="53" t="e">
        <v>#N/A</v>
      </c>
      <c r="AH440" s="39" t="e">
        <v>#N/A</v>
      </c>
      <c r="AI440" s="23" t="s">
        <v>51</v>
      </c>
      <c r="AJ440" s="54"/>
      <c r="AK440" s="55"/>
      <c r="AL440" s="56"/>
      <c r="AM440" s="57"/>
      <c r="AN440" s="33"/>
      <c r="AO440" s="48"/>
      <c r="AP440" s="23">
        <v>2000</v>
      </c>
      <c r="AQ440" s="23" t="s">
        <v>64</v>
      </c>
      <c r="AR440" s="23" t="s">
        <v>2606</v>
      </c>
      <c r="AS440" s="38" t="s">
        <v>53</v>
      </c>
      <c r="AT440" s="23"/>
      <c r="AU440" s="64">
        <v>6315002660</v>
      </c>
      <c r="AV440" s="99">
        <v>2</v>
      </c>
      <c r="AW440" s="102">
        <v>78134</v>
      </c>
      <c r="AX440" s="29" t="s">
        <v>701</v>
      </c>
      <c r="AY440" s="29"/>
      <c r="AZ440" s="25" t="s">
        <v>997</v>
      </c>
      <c r="BA440">
        <f>$BA$2-AE440</f>
        <v>3270</v>
      </c>
      <c r="BB440" t="s">
        <v>6983</v>
      </c>
      <c r="BC440" s="105">
        <f t="shared" si="75"/>
        <v>39067</v>
      </c>
      <c r="BD440" s="116">
        <f t="shared" si="76"/>
        <v>42339</v>
      </c>
      <c r="BE440" s="141" t="s">
        <v>8477</v>
      </c>
      <c r="BF440">
        <f>MATCH(BE440,'Cat-4'!$A:$A,0)</f>
        <v>722</v>
      </c>
      <c r="BG440">
        <f>MATCH(BD440,'Cat-4'!$1:$1,0)</f>
        <v>48</v>
      </c>
      <c r="BH440">
        <f>INDEX('Cat-4'!$1:$1048576,'NSS + ACT'!BF440,'NSS + ACT'!BG440)</f>
        <v>109</v>
      </c>
      <c r="BI440">
        <f>MATCH($BI$1,'Cat-4'!$1:$1,0)</f>
        <v>153</v>
      </c>
      <c r="BJ440">
        <f>INDEX('Cat-4'!$1:$1048576,'NSS + ACT'!BF440,'NSS + ACT'!BI440)</f>
        <v>130.80000000000001</v>
      </c>
      <c r="BK440" s="126">
        <f t="shared" si="77"/>
        <v>1.2000000000000002</v>
      </c>
      <c r="BL440">
        <f t="shared" si="78"/>
        <v>3301</v>
      </c>
      <c r="BM440" s="126">
        <f t="shared" si="79"/>
        <v>110.03333333333333</v>
      </c>
      <c r="BN440" s="126" t="s">
        <v>8785</v>
      </c>
      <c r="BO440" s="126">
        <f>MATCH(BB440,Sheet3!$D$4:$D$8,0)</f>
        <v>2</v>
      </c>
      <c r="BP440" s="126">
        <f>MATCH(BN440,Sheet3!$E$4:$H$4,0)</f>
        <v>4</v>
      </c>
      <c r="BQ440" s="132">
        <f>INDEX(Sheet3!$D$4:$H$8,'NSS + ACT'!BO440,'NSS + ACT'!BP440)</f>
        <v>0.1</v>
      </c>
      <c r="BR440" s="105">
        <f t="shared" si="80"/>
        <v>93760.800000000017</v>
      </c>
      <c r="BS440" s="162">
        <f t="shared" si="81"/>
        <v>0.1</v>
      </c>
      <c r="BT440" s="105">
        <f t="shared" si="82"/>
        <v>84384.720000000016</v>
      </c>
    </row>
    <row r="441" spans="1:72">
      <c r="A441" s="18">
        <f t="shared" si="85"/>
        <v>438</v>
      </c>
      <c r="B441" s="61">
        <v>171801082633</v>
      </c>
      <c r="C441" s="39">
        <v>43217</v>
      </c>
      <c r="D441" s="22" t="s">
        <v>636</v>
      </c>
      <c r="E441" s="22" t="s">
        <v>1030</v>
      </c>
      <c r="F441" s="110">
        <v>1</v>
      </c>
      <c r="G441" s="23" t="s">
        <v>49</v>
      </c>
      <c r="H441" s="52">
        <v>77890.119999999893</v>
      </c>
      <c r="I441" s="30"/>
      <c r="J441" s="109">
        <v>77890.119999999893</v>
      </c>
      <c r="K441" s="23" t="s">
        <v>987</v>
      </c>
      <c r="L441" s="26">
        <v>0.15</v>
      </c>
      <c r="M441" s="40">
        <v>0</v>
      </c>
      <c r="N441" s="62">
        <v>0</v>
      </c>
      <c r="O441" s="52">
        <v>0</v>
      </c>
      <c r="P441" s="26">
        <v>0.1</v>
      </c>
      <c r="Q441" s="52">
        <v>0</v>
      </c>
      <c r="R441" s="63">
        <v>0.18</v>
      </c>
      <c r="S441" s="23" t="s">
        <v>969</v>
      </c>
      <c r="T441" s="52">
        <v>11683.517999999984</v>
      </c>
      <c r="U441" s="52">
        <v>0</v>
      </c>
      <c r="V441" s="52">
        <v>1168.3517999999983</v>
      </c>
      <c r="W441" s="52">
        <v>16333.558163999978</v>
      </c>
      <c r="X441" s="52">
        <v>29185.427963999959</v>
      </c>
      <c r="Y441" s="23" t="s">
        <v>850</v>
      </c>
      <c r="Z441" s="23" t="s">
        <v>1031</v>
      </c>
      <c r="AA441" s="23" t="s">
        <v>1032</v>
      </c>
      <c r="AB441" s="33" t="e">
        <v>#N/A</v>
      </c>
      <c r="AC441" s="33" t="e">
        <v>#N/A</v>
      </c>
      <c r="AD441" s="48" t="e">
        <v>#N/A</v>
      </c>
      <c r="AE441" s="39" t="e">
        <v>#N/A</v>
      </c>
      <c r="AF441" s="53">
        <v>171801082633</v>
      </c>
      <c r="AG441" s="53" t="s">
        <v>990</v>
      </c>
      <c r="AH441" s="39">
        <v>43217</v>
      </c>
      <c r="AI441" s="23" t="s">
        <v>385</v>
      </c>
      <c r="AJ441" s="54"/>
      <c r="AK441" s="55"/>
      <c r="AL441" s="56"/>
      <c r="AM441" s="57"/>
      <c r="AN441" s="33"/>
      <c r="AO441" s="48"/>
      <c r="AP441" s="23">
        <v>2000</v>
      </c>
      <c r="AQ441" s="23" t="s">
        <v>64</v>
      </c>
      <c r="AR441" s="23" t="s">
        <v>1032</v>
      </c>
      <c r="AS441" s="38" t="s">
        <v>53</v>
      </c>
      <c r="AT441" s="23" t="s">
        <v>522</v>
      </c>
      <c r="AU441" s="64">
        <v>7068019</v>
      </c>
      <c r="AV441" s="99">
        <v>1</v>
      </c>
      <c r="AW441" s="102">
        <v>77890.119999999893</v>
      </c>
      <c r="AX441" s="29" t="s">
        <v>701</v>
      </c>
      <c r="AY441" s="29"/>
      <c r="AZ441" s="25" t="s">
        <v>863</v>
      </c>
      <c r="BB441" s="115" t="s">
        <v>6987</v>
      </c>
      <c r="BC441" s="105">
        <f t="shared" si="75"/>
        <v>77890.119999999893</v>
      </c>
      <c r="BD441" s="116">
        <v>43709</v>
      </c>
      <c r="BE441" s="141" t="s">
        <v>8366</v>
      </c>
      <c r="BF441">
        <f>MATCH(BE441,'Cat-4'!$A:$A,0)</f>
        <v>666</v>
      </c>
      <c r="BG441">
        <f>MATCH(BD441,'Cat-4'!$1:$1,0)</f>
        <v>93</v>
      </c>
      <c r="BH441">
        <f>INDEX('Cat-4'!$1:$1048576,'NSS + ACT'!BF441,'NSS + ACT'!BG441)</f>
        <v>110.5</v>
      </c>
      <c r="BI441">
        <f>MATCH($BI$1,'Cat-4'!$1:$1,0)</f>
        <v>153</v>
      </c>
      <c r="BJ441">
        <f>INDEX('Cat-4'!$1:$1048576,'NSS + ACT'!BF441,'NSS + ACT'!BI441)</f>
        <v>133.4</v>
      </c>
      <c r="BK441" s="126">
        <f t="shared" si="77"/>
        <v>1.207239819004525</v>
      </c>
      <c r="BL441">
        <f t="shared" si="78"/>
        <v>1931</v>
      </c>
      <c r="BM441" s="126">
        <f t="shared" si="79"/>
        <v>64.36666666666666</v>
      </c>
      <c r="BN441" s="126" t="s">
        <v>8785</v>
      </c>
      <c r="BO441" s="126">
        <f>MATCH(BB441,Sheet3!$D$4:$D$8,0)</f>
        <v>4</v>
      </c>
      <c r="BP441" s="126">
        <f>MATCH(BN441,Sheet3!$E$4:$H$4,0)</f>
        <v>4</v>
      </c>
      <c r="BQ441" s="132">
        <f>INDEX(Sheet3!$D$4:$H$8,'NSS + ACT'!BO441,'NSS + ACT'!BP441)</f>
        <v>0.2</v>
      </c>
      <c r="BR441" s="105">
        <f t="shared" si="80"/>
        <v>94032.054371040605</v>
      </c>
      <c r="BS441" s="162">
        <f t="shared" si="81"/>
        <v>0.2</v>
      </c>
      <c r="BT441" s="105">
        <f t="shared" si="82"/>
        <v>75225.64349683249</v>
      </c>
    </row>
    <row r="442" spans="1:72">
      <c r="A442" s="18">
        <f t="shared" si="85"/>
        <v>439</v>
      </c>
      <c r="B442" s="33">
        <v>292213660583</v>
      </c>
      <c r="C442" s="39">
        <v>44925</v>
      </c>
      <c r="D442" s="22" t="s">
        <v>527</v>
      </c>
      <c r="E442" s="22" t="s">
        <v>4973</v>
      </c>
      <c r="F442" s="110">
        <v>100</v>
      </c>
      <c r="G442" s="23" t="s">
        <v>49</v>
      </c>
      <c r="H442" s="58">
        <v>770</v>
      </c>
      <c r="I442" s="30"/>
      <c r="J442" s="101">
        <v>77000</v>
      </c>
      <c r="K442" s="33">
        <v>68069000</v>
      </c>
      <c r="L442" s="26">
        <v>0.1</v>
      </c>
      <c r="M442" s="40">
        <v>0</v>
      </c>
      <c r="N442" s="40">
        <v>0</v>
      </c>
      <c r="O442" s="35">
        <v>0</v>
      </c>
      <c r="P442" s="63">
        <v>0.1</v>
      </c>
      <c r="Q442" s="52">
        <v>0</v>
      </c>
      <c r="R442" s="63">
        <v>0.18</v>
      </c>
      <c r="S442" s="23" t="s">
        <v>4957</v>
      </c>
      <c r="T442" s="52">
        <v>7700</v>
      </c>
      <c r="U442" s="52">
        <v>0</v>
      </c>
      <c r="V442" s="52">
        <v>770</v>
      </c>
      <c r="W442" s="52">
        <v>15384.599999999999</v>
      </c>
      <c r="X442" s="52">
        <v>23854.6</v>
      </c>
      <c r="Y442" s="23" t="s">
        <v>4903</v>
      </c>
      <c r="Z442" s="23" t="s">
        <v>4974</v>
      </c>
      <c r="AA442" s="23" t="s">
        <v>4975</v>
      </c>
      <c r="AB442" s="33">
        <v>292213660583</v>
      </c>
      <c r="AC442" s="33" t="s">
        <v>4972</v>
      </c>
      <c r="AD442" s="48">
        <v>44925</v>
      </c>
      <c r="AE442" s="39">
        <v>44924</v>
      </c>
      <c r="AF442" s="53" t="e">
        <v>#N/A</v>
      </c>
      <c r="AG442" s="53" t="e">
        <v>#N/A</v>
      </c>
      <c r="AH442" s="39" t="e">
        <v>#N/A</v>
      </c>
      <c r="AI442" s="23" t="s">
        <v>51</v>
      </c>
      <c r="AJ442" s="54"/>
      <c r="AK442" s="55"/>
      <c r="AL442" s="56"/>
      <c r="AM442" s="57"/>
      <c r="AN442" s="33"/>
      <c r="AO442" s="48"/>
      <c r="AP442" s="23">
        <v>2000</v>
      </c>
      <c r="AQ442" s="23" t="s">
        <v>52</v>
      </c>
      <c r="AR442" s="23" t="s">
        <v>4975</v>
      </c>
      <c r="AS442" s="38" t="s">
        <v>518</v>
      </c>
      <c r="AT442" s="23"/>
      <c r="AU442" s="23">
        <v>9191001892</v>
      </c>
      <c r="AV442" s="99">
        <v>100</v>
      </c>
      <c r="AW442" s="101">
        <v>77000</v>
      </c>
      <c r="AX442" s="29" t="s">
        <v>4770</v>
      </c>
      <c r="AY442" s="29"/>
      <c r="AZ442" s="30" t="s">
        <v>702</v>
      </c>
      <c r="BA442">
        <f t="shared" ref="BA442:BA449" si="86">$BA$2-AE442</f>
        <v>714</v>
      </c>
      <c r="BB442" s="115" t="s">
        <v>6983</v>
      </c>
      <c r="BC442" s="105">
        <f t="shared" si="75"/>
        <v>770</v>
      </c>
      <c r="BD442" s="116">
        <f t="shared" si="76"/>
        <v>44896</v>
      </c>
      <c r="BE442" s="141" t="s">
        <v>8477</v>
      </c>
      <c r="BF442">
        <f>MATCH(BE442,'Cat-4'!$A:$A,0)</f>
        <v>722</v>
      </c>
      <c r="BG442">
        <f>MATCH(BD442,'Cat-4'!$1:$1,0)</f>
        <v>132</v>
      </c>
      <c r="BH442">
        <f>INDEX('Cat-4'!$1:$1048576,'NSS + ACT'!BF442,'NSS + ACT'!BG442)</f>
        <v>126.3</v>
      </c>
      <c r="BI442">
        <f>MATCH($BI$1,'Cat-4'!$1:$1,0)</f>
        <v>153</v>
      </c>
      <c r="BJ442">
        <f>INDEX('Cat-4'!$1:$1048576,'NSS + ACT'!BF442,'NSS + ACT'!BI442)</f>
        <v>130.80000000000001</v>
      </c>
      <c r="BK442" s="126">
        <f t="shared" si="77"/>
        <v>1.0356294536817103</v>
      </c>
      <c r="BL442">
        <f t="shared" si="78"/>
        <v>744</v>
      </c>
      <c r="BM442" s="126">
        <f t="shared" si="79"/>
        <v>24.8</v>
      </c>
      <c r="BN442" s="126" t="s">
        <v>8785</v>
      </c>
      <c r="BO442" s="126">
        <f>MATCH(BB442,Sheet3!$D$4:$D$8,0)</f>
        <v>2</v>
      </c>
      <c r="BP442" s="126">
        <f>MATCH(BN442,Sheet3!$E$4:$H$4,0)</f>
        <v>4</v>
      </c>
      <c r="BQ442" s="132">
        <f>INDEX(Sheet3!$D$4:$H$8,'NSS + ACT'!BO442,'NSS + ACT'!BP442)</f>
        <v>0.1</v>
      </c>
      <c r="BR442" s="105">
        <f t="shared" si="80"/>
        <v>79743.467933491702</v>
      </c>
      <c r="BS442" s="162">
        <f t="shared" si="81"/>
        <v>0.1</v>
      </c>
      <c r="BT442" s="105">
        <f t="shared" si="82"/>
        <v>71769.121140142539</v>
      </c>
    </row>
    <row r="443" spans="1:72">
      <c r="A443" s="18">
        <f t="shared" si="85"/>
        <v>440</v>
      </c>
      <c r="B443" s="61">
        <v>292203577260</v>
      </c>
      <c r="C443" s="39">
        <v>44659</v>
      </c>
      <c r="D443" s="22" t="s">
        <v>91</v>
      </c>
      <c r="E443" s="22" t="s">
        <v>2521</v>
      </c>
      <c r="F443" s="110">
        <v>2</v>
      </c>
      <c r="G443" s="23" t="s">
        <v>79</v>
      </c>
      <c r="H443" s="52">
        <v>38483</v>
      </c>
      <c r="I443" s="30"/>
      <c r="J443" s="109">
        <v>76966</v>
      </c>
      <c r="K443" s="23">
        <v>84819090</v>
      </c>
      <c r="L443" s="26">
        <v>7.4999999999999997E-2</v>
      </c>
      <c r="M443" s="40">
        <v>0</v>
      </c>
      <c r="N443" s="62">
        <v>0</v>
      </c>
      <c r="O443" s="52"/>
      <c r="P443" s="26">
        <v>0.1</v>
      </c>
      <c r="Q443" s="52">
        <v>0</v>
      </c>
      <c r="R443" s="63">
        <v>0.18</v>
      </c>
      <c r="S443" s="23" t="s">
        <v>849</v>
      </c>
      <c r="T443" s="52">
        <v>5772.45</v>
      </c>
      <c r="U443" s="52">
        <v>0</v>
      </c>
      <c r="V443" s="52">
        <v>577.245</v>
      </c>
      <c r="W443" s="52">
        <v>14996.825099999998</v>
      </c>
      <c r="X443" s="52">
        <v>21346.520099999998</v>
      </c>
      <c r="Y443" s="23" t="s">
        <v>2273</v>
      </c>
      <c r="Z443" s="23" t="s">
        <v>2522</v>
      </c>
      <c r="AA443" s="23" t="s">
        <v>2523</v>
      </c>
      <c r="AB443" s="33">
        <v>292203577260</v>
      </c>
      <c r="AC443" s="33" t="s">
        <v>2249</v>
      </c>
      <c r="AD443" s="48">
        <v>44659</v>
      </c>
      <c r="AE443" s="39">
        <v>44651</v>
      </c>
      <c r="AF443" s="53" t="e">
        <v>#N/A</v>
      </c>
      <c r="AG443" s="53" t="e">
        <v>#N/A</v>
      </c>
      <c r="AH443" s="39" t="e">
        <v>#N/A</v>
      </c>
      <c r="AI443" s="23" t="s">
        <v>51</v>
      </c>
      <c r="AJ443" s="54"/>
      <c r="AK443" s="55"/>
      <c r="AL443" s="56"/>
      <c r="AM443" s="57"/>
      <c r="AN443" s="33"/>
      <c r="AO443" s="48"/>
      <c r="AP443" s="23">
        <v>2000</v>
      </c>
      <c r="AQ443" s="23" t="s">
        <v>52</v>
      </c>
      <c r="AR443" s="23" t="s">
        <v>2523</v>
      </c>
      <c r="AS443" s="38" t="s">
        <v>53</v>
      </c>
      <c r="AT443" s="23"/>
      <c r="AU443" s="64" t="s">
        <v>2250</v>
      </c>
      <c r="AV443" s="99">
        <v>2</v>
      </c>
      <c r="AW443" s="102">
        <v>76966</v>
      </c>
      <c r="AX443" s="29" t="s">
        <v>701</v>
      </c>
      <c r="AY443" s="29"/>
      <c r="AZ443" s="25" t="s">
        <v>853</v>
      </c>
      <c r="BA443">
        <f t="shared" si="86"/>
        <v>987</v>
      </c>
      <c r="BB443" s="115" t="s">
        <v>6987</v>
      </c>
      <c r="BC443" s="105">
        <f t="shared" si="75"/>
        <v>38483</v>
      </c>
      <c r="BD443" s="116">
        <f t="shared" si="76"/>
        <v>44621</v>
      </c>
      <c r="BE443" s="141" t="s">
        <v>8366</v>
      </c>
      <c r="BF443">
        <f>MATCH(BE443,'Cat-4'!$A:$A,0)</f>
        <v>666</v>
      </c>
      <c r="BG443">
        <f>MATCH(BD443,'Cat-4'!$1:$1,0)</f>
        <v>123</v>
      </c>
      <c r="BH443">
        <f>INDEX('Cat-4'!$1:$1048576,'NSS + ACT'!BF443,'NSS + ACT'!BG443)</f>
        <v>126</v>
      </c>
      <c r="BI443">
        <f>MATCH($BI$1,'Cat-4'!$1:$1,0)</f>
        <v>153</v>
      </c>
      <c r="BJ443">
        <f>INDEX('Cat-4'!$1:$1048576,'NSS + ACT'!BF443,'NSS + ACT'!BI443)</f>
        <v>133.4</v>
      </c>
      <c r="BK443" s="126">
        <f t="shared" si="77"/>
        <v>1.0587301587301587</v>
      </c>
      <c r="BL443">
        <f t="shared" si="78"/>
        <v>1019</v>
      </c>
      <c r="BM443" s="126">
        <f t="shared" si="79"/>
        <v>33.966666666666669</v>
      </c>
      <c r="BN443" s="126" t="s">
        <v>8785</v>
      </c>
      <c r="BO443" s="126">
        <f>MATCH(BB443,Sheet3!$D$4:$D$8,0)</f>
        <v>4</v>
      </c>
      <c r="BP443" s="126">
        <f>MATCH(BN443,Sheet3!$E$4:$H$4,0)</f>
        <v>4</v>
      </c>
      <c r="BQ443" s="132">
        <f>INDEX(Sheet3!$D$4:$H$8,'NSS + ACT'!BO443,'NSS + ACT'!BP443)</f>
        <v>0.2</v>
      </c>
      <c r="BR443" s="105">
        <f t="shared" si="80"/>
        <v>81486.225396825394</v>
      </c>
      <c r="BS443" s="162">
        <f t="shared" si="81"/>
        <v>0.2</v>
      </c>
      <c r="BT443" s="105">
        <f t="shared" si="82"/>
        <v>65188.980317460315</v>
      </c>
    </row>
    <row r="444" spans="1:72">
      <c r="A444" s="18">
        <f t="shared" si="85"/>
        <v>441</v>
      </c>
      <c r="B444" s="61">
        <v>171800967741</v>
      </c>
      <c r="C444" s="39">
        <v>43206</v>
      </c>
      <c r="D444" s="22" t="s">
        <v>462</v>
      </c>
      <c r="E444" s="22" t="s">
        <v>2796</v>
      </c>
      <c r="F444" s="110">
        <v>2</v>
      </c>
      <c r="G444" s="23" t="s">
        <v>119</v>
      </c>
      <c r="H444" s="52">
        <v>38436.160000000003</v>
      </c>
      <c r="I444" s="30"/>
      <c r="J444" s="109">
        <v>76872.320000000007</v>
      </c>
      <c r="K444" s="23">
        <v>85437099</v>
      </c>
      <c r="L444" s="26">
        <v>7.4999999999999997E-2</v>
      </c>
      <c r="M444" s="40">
        <v>0</v>
      </c>
      <c r="N444" s="62">
        <v>0</v>
      </c>
      <c r="O444" s="52">
        <v>0</v>
      </c>
      <c r="P444" s="26">
        <v>0.1</v>
      </c>
      <c r="Q444" s="52">
        <v>0</v>
      </c>
      <c r="R444" s="63">
        <v>0.18</v>
      </c>
      <c r="S444" s="23" t="s">
        <v>2758</v>
      </c>
      <c r="T444" s="52">
        <v>5765.424</v>
      </c>
      <c r="U444" s="52">
        <v>0</v>
      </c>
      <c r="V444" s="52">
        <v>576.54240000000004</v>
      </c>
      <c r="W444" s="52">
        <v>14978.571552000001</v>
      </c>
      <c r="X444" s="52">
        <v>21320.537952000002</v>
      </c>
      <c r="Y444" s="23" t="s">
        <v>2778</v>
      </c>
      <c r="Z444" s="23" t="s">
        <v>2797</v>
      </c>
      <c r="AA444" s="23" t="s">
        <v>2798</v>
      </c>
      <c r="AB444" s="33" t="e">
        <v>#N/A</v>
      </c>
      <c r="AC444" s="33" t="e">
        <v>#N/A</v>
      </c>
      <c r="AD444" s="48" t="e">
        <v>#N/A</v>
      </c>
      <c r="AE444" s="39">
        <v>43178</v>
      </c>
      <c r="AF444" s="53">
        <v>171800967741</v>
      </c>
      <c r="AG444" s="53" t="s">
        <v>465</v>
      </c>
      <c r="AH444" s="39">
        <v>43206</v>
      </c>
      <c r="AI444" s="23" t="s">
        <v>385</v>
      </c>
      <c r="AJ444" s="54"/>
      <c r="AK444" s="55"/>
      <c r="AL444" s="56"/>
      <c r="AM444" s="57"/>
      <c r="AN444" s="33"/>
      <c r="AO444" s="48"/>
      <c r="AP444" s="23">
        <v>2000</v>
      </c>
      <c r="AQ444" s="23" t="s">
        <v>52</v>
      </c>
      <c r="AR444" s="23" t="s">
        <v>2798</v>
      </c>
      <c r="AS444" s="38" t="s">
        <v>53</v>
      </c>
      <c r="AT444" s="23" t="s">
        <v>519</v>
      </c>
      <c r="AU444" s="64">
        <v>1007534470</v>
      </c>
      <c r="AV444" s="99">
        <v>2</v>
      </c>
      <c r="AW444" s="102">
        <v>76872.320000000007</v>
      </c>
      <c r="AX444" s="29" t="s">
        <v>701</v>
      </c>
      <c r="AY444" s="29"/>
      <c r="AZ444" s="25" t="s">
        <v>2782</v>
      </c>
      <c r="BA444">
        <f t="shared" si="86"/>
        <v>2460</v>
      </c>
      <c r="BB444" s="115" t="s">
        <v>6985</v>
      </c>
      <c r="BC444" s="105">
        <f t="shared" si="75"/>
        <v>38436.160000000003</v>
      </c>
      <c r="BD444" s="116">
        <f t="shared" si="76"/>
        <v>43160</v>
      </c>
      <c r="BE444" s="141" t="s">
        <v>8312</v>
      </c>
      <c r="BF444">
        <f>MATCH(BE444,'Cat-4'!$A:$A,0)</f>
        <v>639</v>
      </c>
      <c r="BG444">
        <f>MATCH(BD444,'Cat-4'!$1:$1,0)</f>
        <v>75</v>
      </c>
      <c r="BH444">
        <f>INDEX('Cat-4'!$1:$1048576,'NSS + ACT'!BF444,'NSS + ACT'!BG444)</f>
        <v>110.6</v>
      </c>
      <c r="BI444">
        <f>MATCH($BI$1,'Cat-4'!$1:$1,0)</f>
        <v>153</v>
      </c>
      <c r="BJ444">
        <f>INDEX('Cat-4'!$1:$1048576,'NSS + ACT'!BF444,'NSS + ACT'!BI444)</f>
        <v>121.7</v>
      </c>
      <c r="BK444" s="126">
        <f t="shared" si="77"/>
        <v>1.1003616636528031</v>
      </c>
      <c r="BL444">
        <f t="shared" si="78"/>
        <v>2480</v>
      </c>
      <c r="BM444" s="126">
        <f t="shared" si="79"/>
        <v>82.666666666666671</v>
      </c>
      <c r="BN444" s="126" t="s">
        <v>8785</v>
      </c>
      <c r="BO444" s="126">
        <f>MATCH(BB444,Sheet3!$D$4:$D$8,0)</f>
        <v>5</v>
      </c>
      <c r="BP444" s="126">
        <f>MATCH(BN444,Sheet3!$E$4:$H$4,0)</f>
        <v>4</v>
      </c>
      <c r="BQ444" s="132">
        <f>INDEX(Sheet3!$D$4:$H$8,'NSS + ACT'!BO444,'NSS + ACT'!BP444)</f>
        <v>0.4</v>
      </c>
      <c r="BR444" s="105">
        <f t="shared" si="80"/>
        <v>84587.353924050651</v>
      </c>
      <c r="BS444" s="162">
        <f t="shared" si="81"/>
        <v>0.4</v>
      </c>
      <c r="BT444" s="105">
        <f t="shared" si="82"/>
        <v>50752.412354430387</v>
      </c>
    </row>
    <row r="445" spans="1:72">
      <c r="A445" s="18">
        <f t="shared" si="85"/>
        <v>442</v>
      </c>
      <c r="B445" s="61">
        <v>292107414163</v>
      </c>
      <c r="C445" s="39">
        <v>44410</v>
      </c>
      <c r="D445" s="22" t="s">
        <v>238</v>
      </c>
      <c r="E445" s="22" t="s">
        <v>3738</v>
      </c>
      <c r="F445" s="110">
        <v>15</v>
      </c>
      <c r="G445" s="23" t="s">
        <v>49</v>
      </c>
      <c r="H445" s="52">
        <v>5118.0726666666596</v>
      </c>
      <c r="I445" s="30"/>
      <c r="J445" s="109">
        <v>76771.089999999895</v>
      </c>
      <c r="K445" s="23">
        <v>84849000</v>
      </c>
      <c r="L445" s="26">
        <v>7.4999999999999997E-2</v>
      </c>
      <c r="M445" s="40">
        <v>0</v>
      </c>
      <c r="N445" s="62">
        <v>0</v>
      </c>
      <c r="O445" s="52">
        <v>0</v>
      </c>
      <c r="P445" s="26">
        <v>0.1</v>
      </c>
      <c r="Q445" s="52">
        <v>0</v>
      </c>
      <c r="R445" s="63">
        <v>0.18</v>
      </c>
      <c r="S445" s="23" t="s">
        <v>777</v>
      </c>
      <c r="T445" s="52">
        <v>5757.8317499999921</v>
      </c>
      <c r="U445" s="52">
        <v>0</v>
      </c>
      <c r="V445" s="52">
        <v>575.78317499999923</v>
      </c>
      <c r="W445" s="52">
        <v>14958.846886499981</v>
      </c>
      <c r="X445" s="52">
        <v>21292.461811499972</v>
      </c>
      <c r="Y445" s="23" t="s">
        <v>3695</v>
      </c>
      <c r="Z445" s="23" t="s">
        <v>3739</v>
      </c>
      <c r="AA445" s="23" t="s">
        <v>3740</v>
      </c>
      <c r="AB445" s="33">
        <v>292107414163</v>
      </c>
      <c r="AC445" s="33" t="s">
        <v>3736</v>
      </c>
      <c r="AD445" s="39">
        <v>44410</v>
      </c>
      <c r="AE445" s="39">
        <v>44392</v>
      </c>
      <c r="AF445" s="53" t="e">
        <v>#N/A</v>
      </c>
      <c r="AG445" s="53" t="e">
        <v>#N/A</v>
      </c>
      <c r="AH445" s="39" t="e">
        <v>#N/A</v>
      </c>
      <c r="AI445" s="23" t="s">
        <v>51</v>
      </c>
      <c r="AJ445" s="59"/>
      <c r="AK445" s="59"/>
      <c r="AL445" s="48"/>
      <c r="AM445" s="60"/>
      <c r="AN445" s="33"/>
      <c r="AO445" s="48"/>
      <c r="AP445" s="23">
        <v>2000</v>
      </c>
      <c r="AQ445" s="23" t="s">
        <v>52</v>
      </c>
      <c r="AR445" s="23" t="s">
        <v>3740</v>
      </c>
      <c r="AS445" s="38" t="s">
        <v>53</v>
      </c>
      <c r="AT445" s="23"/>
      <c r="AU445" s="64" t="s">
        <v>3737</v>
      </c>
      <c r="AV445" s="99">
        <v>15</v>
      </c>
      <c r="AW445" s="102">
        <v>76771.089999999895</v>
      </c>
      <c r="AX445" s="29" t="s">
        <v>701</v>
      </c>
      <c r="AY445" s="29"/>
      <c r="AZ445" s="25"/>
      <c r="BA445">
        <f t="shared" si="86"/>
        <v>1246</v>
      </c>
      <c r="BB445" s="115" t="s">
        <v>6983</v>
      </c>
      <c r="BC445" s="105">
        <f t="shared" si="75"/>
        <v>5118.0726666666596</v>
      </c>
      <c r="BD445" s="116">
        <f t="shared" si="76"/>
        <v>44378</v>
      </c>
      <c r="BE445" s="141" t="s">
        <v>8477</v>
      </c>
      <c r="BF445">
        <f>MATCH(BE445,'Cat-4'!$A:$A,0)</f>
        <v>722</v>
      </c>
      <c r="BG445">
        <f>MATCH(BD445,'Cat-4'!$1:$1,0)</f>
        <v>115</v>
      </c>
      <c r="BH445">
        <f>INDEX('Cat-4'!$1:$1048576,'NSS + ACT'!BF445,'NSS + ACT'!BG445)</f>
        <v>119.2</v>
      </c>
      <c r="BI445">
        <f>MATCH($BI$1,'Cat-4'!$1:$1,0)</f>
        <v>153</v>
      </c>
      <c r="BJ445">
        <f>INDEX('Cat-4'!$1:$1048576,'NSS + ACT'!BF445,'NSS + ACT'!BI445)</f>
        <v>130.80000000000001</v>
      </c>
      <c r="BK445" s="126">
        <f t="shared" si="77"/>
        <v>1.0973154362416109</v>
      </c>
      <c r="BL445">
        <f t="shared" si="78"/>
        <v>1262</v>
      </c>
      <c r="BM445" s="126">
        <f t="shared" si="79"/>
        <v>42.06666666666667</v>
      </c>
      <c r="BN445" s="126" t="s">
        <v>8785</v>
      </c>
      <c r="BO445" s="126">
        <f>MATCH(BB445,Sheet3!$D$4:$D$8,0)</f>
        <v>2</v>
      </c>
      <c r="BP445" s="126">
        <f>MATCH(BN445,Sheet3!$E$4:$H$4,0)</f>
        <v>4</v>
      </c>
      <c r="BQ445" s="132">
        <f>INDEX(Sheet3!$D$4:$H$8,'NSS + ACT'!BO445,'NSS + ACT'!BP445)</f>
        <v>0.1</v>
      </c>
      <c r="BR445" s="105">
        <f t="shared" si="80"/>
        <v>84242.102114093854</v>
      </c>
      <c r="BS445" s="162">
        <f t="shared" si="81"/>
        <v>0.1</v>
      </c>
      <c r="BT445" s="105">
        <f t="shared" si="82"/>
        <v>75817.891902684467</v>
      </c>
    </row>
    <row r="446" spans="1:72">
      <c r="A446" s="18">
        <f t="shared" si="85"/>
        <v>443</v>
      </c>
      <c r="B446" s="33"/>
      <c r="C446" s="39"/>
      <c r="D446" s="22" t="s">
        <v>6585</v>
      </c>
      <c r="E446" s="22" t="s">
        <v>6801</v>
      </c>
      <c r="F446" s="113">
        <v>1</v>
      </c>
      <c r="G446" s="23" t="s">
        <v>60</v>
      </c>
      <c r="H446" s="24">
        <v>76318.529999999897</v>
      </c>
      <c r="I446" s="30"/>
      <c r="J446" s="101">
        <v>76318.529999999897</v>
      </c>
      <c r="K446" s="23">
        <v>73262090</v>
      </c>
      <c r="L446" s="26">
        <v>0.1</v>
      </c>
      <c r="M446" s="23" t="s">
        <v>742</v>
      </c>
      <c r="N446" s="49"/>
      <c r="O446" s="38"/>
      <c r="P446" s="26">
        <v>0.1</v>
      </c>
      <c r="Q446" s="38"/>
      <c r="R446" s="26">
        <v>0.18</v>
      </c>
      <c r="S446" s="23" t="s">
        <v>1255</v>
      </c>
      <c r="T446" s="94">
        <v>7631.8529999999901</v>
      </c>
      <c r="U446" s="94">
        <v>0</v>
      </c>
      <c r="V446" s="94">
        <v>763.18529999999907</v>
      </c>
      <c r="W446" s="94">
        <v>15248.442293999979</v>
      </c>
      <c r="X446" s="52">
        <v>23643.480593999968</v>
      </c>
      <c r="Y446" s="23" t="s">
        <v>6636</v>
      </c>
      <c r="Z446" s="23" t="s">
        <v>6802</v>
      </c>
      <c r="AA446" s="23" t="s">
        <v>6802</v>
      </c>
      <c r="AB446" s="33" t="e">
        <v>#N/A</v>
      </c>
      <c r="AC446" s="23" t="e">
        <v>#N/A</v>
      </c>
      <c r="AD446" s="48" t="e">
        <v>#N/A</v>
      </c>
      <c r="AE446" s="39">
        <v>42992</v>
      </c>
      <c r="AF446" s="33">
        <v>171702522655</v>
      </c>
      <c r="AG446" s="23" t="s">
        <v>6588</v>
      </c>
      <c r="AH446" s="39">
        <v>43032</v>
      </c>
      <c r="AI446" s="23" t="s">
        <v>385</v>
      </c>
      <c r="AJ446" s="65"/>
      <c r="AK446" s="57"/>
      <c r="AL446" s="56"/>
      <c r="AM446" s="52"/>
      <c r="AN446" s="23"/>
      <c r="AO446" s="38"/>
      <c r="AP446" s="23">
        <v>2000</v>
      </c>
      <c r="AQ446" s="23" t="s">
        <v>64</v>
      </c>
      <c r="AR446" s="23" t="s">
        <v>6803</v>
      </c>
      <c r="AS446" s="95" t="s">
        <v>53</v>
      </c>
      <c r="AT446" s="23" t="s">
        <v>522</v>
      </c>
      <c r="AU446" s="23" t="s">
        <v>6590</v>
      </c>
      <c r="AV446" s="99">
        <v>1</v>
      </c>
      <c r="AW446" s="101">
        <v>76318.529999999897</v>
      </c>
      <c r="AX446" s="29" t="s">
        <v>6494</v>
      </c>
      <c r="AY446" s="29"/>
      <c r="AZ446" s="21"/>
      <c r="BA446">
        <f t="shared" si="86"/>
        <v>2646</v>
      </c>
      <c r="BB446" s="115" t="s">
        <v>6983</v>
      </c>
      <c r="BC446" s="105">
        <f t="shared" si="75"/>
        <v>76318.529999999897</v>
      </c>
      <c r="BD446" s="116">
        <f t="shared" si="76"/>
        <v>42979</v>
      </c>
      <c r="BE446" s="141" t="s">
        <v>8477</v>
      </c>
      <c r="BF446">
        <f>MATCH(BE446,'Cat-4'!$A:$A,0)</f>
        <v>722</v>
      </c>
      <c r="BG446">
        <f>MATCH(BD446,'Cat-4'!$1:$1,0)</f>
        <v>69</v>
      </c>
      <c r="BH446">
        <f>INDEX('Cat-4'!$1:$1048576,'NSS + ACT'!BF446,'NSS + ACT'!BG446)</f>
        <v>108.5</v>
      </c>
      <c r="BI446">
        <f>MATCH($BI$1,'Cat-4'!$1:$1,0)</f>
        <v>153</v>
      </c>
      <c r="BJ446">
        <f>INDEX('Cat-4'!$1:$1048576,'NSS + ACT'!BF446,'NSS + ACT'!BI446)</f>
        <v>130.80000000000001</v>
      </c>
      <c r="BK446" s="126">
        <f t="shared" si="77"/>
        <v>1.2055299539170508</v>
      </c>
      <c r="BL446">
        <f t="shared" si="78"/>
        <v>2661</v>
      </c>
      <c r="BM446" s="126">
        <f t="shared" si="79"/>
        <v>88.7</v>
      </c>
      <c r="BN446" s="126" t="s">
        <v>8785</v>
      </c>
      <c r="BO446" s="126">
        <f>MATCH(BB446,Sheet3!$D$4:$D$8,0)</f>
        <v>2</v>
      </c>
      <c r="BP446" s="126">
        <f>MATCH(BN446,Sheet3!$E$4:$H$4,0)</f>
        <v>4</v>
      </c>
      <c r="BQ446" s="132">
        <f>INDEX(Sheet3!$D$4:$H$8,'NSS + ACT'!BO446,'NSS + ACT'!BP446)</f>
        <v>0.1</v>
      </c>
      <c r="BR446" s="105">
        <f t="shared" si="80"/>
        <v>92004.273953916927</v>
      </c>
      <c r="BS446" s="162">
        <f t="shared" si="81"/>
        <v>0.1</v>
      </c>
      <c r="BT446" s="105">
        <f t="shared" si="82"/>
        <v>82803.846558525242</v>
      </c>
    </row>
    <row r="447" spans="1:72">
      <c r="A447" s="18">
        <f t="shared" si="85"/>
        <v>444</v>
      </c>
      <c r="B447" s="19">
        <v>171800967741</v>
      </c>
      <c r="C447" s="31"/>
      <c r="D447" s="21" t="s">
        <v>462</v>
      </c>
      <c r="E447" s="22" t="s">
        <v>7008</v>
      </c>
      <c r="F447" s="107">
        <v>3</v>
      </c>
      <c r="G447" s="23" t="s">
        <v>49</v>
      </c>
      <c r="H447" s="24">
        <v>22208</v>
      </c>
      <c r="I447" s="24"/>
      <c r="J447" s="100">
        <v>66624</v>
      </c>
      <c r="K447" s="23">
        <v>85437099</v>
      </c>
      <c r="L447" s="26">
        <v>7.4999999999999997E-2</v>
      </c>
      <c r="M447" s="21"/>
      <c r="N447" s="27"/>
      <c r="O447" s="21"/>
      <c r="P447" s="28">
        <v>0.1</v>
      </c>
      <c r="Q447" s="21"/>
      <c r="R447" s="26">
        <v>0.18</v>
      </c>
      <c r="S447" s="29" t="s">
        <v>109</v>
      </c>
      <c r="T447" s="30">
        <v>4996.8</v>
      </c>
      <c r="U447" s="30"/>
      <c r="V447" s="30">
        <v>499.68000000000006</v>
      </c>
      <c r="W447" s="30">
        <v>12981.686399999999</v>
      </c>
      <c r="X447" s="30">
        <v>18478.166399999998</v>
      </c>
      <c r="Y447" s="29" t="s">
        <v>441</v>
      </c>
      <c r="Z447" s="29" t="s">
        <v>463</v>
      </c>
      <c r="AA447" s="29" t="s">
        <v>464</v>
      </c>
      <c r="AB447" s="19" t="e">
        <v>#N/A</v>
      </c>
      <c r="AC447" s="29" t="e">
        <v>#N/A</v>
      </c>
      <c r="AD447" s="31" t="e">
        <v>#N/A</v>
      </c>
      <c r="AE447" s="31">
        <v>43178</v>
      </c>
      <c r="AF447" s="19">
        <v>171800967741</v>
      </c>
      <c r="AG447" s="29" t="s">
        <v>465</v>
      </c>
      <c r="AH447" s="31">
        <v>43206</v>
      </c>
      <c r="AI447" s="29" t="s">
        <v>385</v>
      </c>
      <c r="AJ447" s="46"/>
      <c r="AK447" s="30"/>
      <c r="AL447" s="47"/>
      <c r="AM447" s="46"/>
      <c r="AN447" s="29"/>
      <c r="AO447" s="31"/>
      <c r="AP447" s="19">
        <v>2000</v>
      </c>
      <c r="AQ447" s="29" t="s">
        <v>52</v>
      </c>
      <c r="AR447" s="29" t="s">
        <v>464</v>
      </c>
      <c r="AS447" s="29" t="s">
        <v>53</v>
      </c>
      <c r="AT447" s="29" t="s">
        <v>54</v>
      </c>
      <c r="AU447" s="29">
        <v>1007534470</v>
      </c>
      <c r="AV447" s="99">
        <v>3</v>
      </c>
      <c r="AW447" s="99">
        <v>76038.529999999897</v>
      </c>
      <c r="AX447" s="29" t="s">
        <v>387</v>
      </c>
      <c r="AY447" s="29" t="s">
        <v>691</v>
      </c>
      <c r="AZ447" s="21"/>
      <c r="BA447">
        <f t="shared" si="86"/>
        <v>2460</v>
      </c>
      <c r="BB447" s="115" t="s">
        <v>6985</v>
      </c>
      <c r="BC447" s="105">
        <f t="shared" si="75"/>
        <v>25346.176666666634</v>
      </c>
      <c r="BD447" s="116">
        <f t="shared" si="76"/>
        <v>43160</v>
      </c>
      <c r="BE447" s="141" t="s">
        <v>8312</v>
      </c>
      <c r="BF447">
        <f>MATCH(BE447,'Cat-4'!$A:$A,0)</f>
        <v>639</v>
      </c>
      <c r="BG447">
        <f>MATCH(BD447,'Cat-4'!$1:$1,0)</f>
        <v>75</v>
      </c>
      <c r="BH447">
        <f>INDEX('Cat-4'!$1:$1048576,'NSS + ACT'!BF447,'NSS + ACT'!BG447)</f>
        <v>110.6</v>
      </c>
      <c r="BI447">
        <f>MATCH($BI$1,'Cat-4'!$1:$1,0)</f>
        <v>153</v>
      </c>
      <c r="BJ447">
        <f>INDEX('Cat-4'!$1:$1048576,'NSS + ACT'!BF447,'NSS + ACT'!BI447)</f>
        <v>121.7</v>
      </c>
      <c r="BK447" s="126">
        <f t="shared" si="77"/>
        <v>1.1003616636528031</v>
      </c>
      <c r="BL447">
        <f t="shared" si="78"/>
        <v>2480</v>
      </c>
      <c r="BM447" s="126">
        <f t="shared" si="79"/>
        <v>82.666666666666671</v>
      </c>
      <c r="BN447" s="126" t="s">
        <v>8785</v>
      </c>
      <c r="BO447" s="126">
        <f>MATCH(BB447,Sheet3!$D$4:$D$8,0)</f>
        <v>5</v>
      </c>
      <c r="BP447" s="126">
        <f>MATCH(BN447,Sheet3!$E$4:$H$4,0)</f>
        <v>4</v>
      </c>
      <c r="BQ447" s="132">
        <f>INDEX(Sheet3!$D$4:$H$8,'NSS + ACT'!BO447,'NSS + ACT'!BP447)</f>
        <v>0.4</v>
      </c>
      <c r="BR447" s="105">
        <f t="shared" si="80"/>
        <v>83669.883372513461</v>
      </c>
      <c r="BS447" s="162">
        <f t="shared" si="81"/>
        <v>0.4</v>
      </c>
      <c r="BT447" s="105">
        <f t="shared" si="82"/>
        <v>50201.930023508074</v>
      </c>
    </row>
    <row r="448" spans="1:72">
      <c r="A448" s="18">
        <f t="shared" si="85"/>
        <v>445</v>
      </c>
      <c r="B448" s="61">
        <v>171800967741</v>
      </c>
      <c r="C448" s="39">
        <v>43206</v>
      </c>
      <c r="D448" s="22" t="s">
        <v>462</v>
      </c>
      <c r="E448" s="22" t="s">
        <v>3802</v>
      </c>
      <c r="F448" s="110">
        <v>2</v>
      </c>
      <c r="G448" s="23" t="s">
        <v>49</v>
      </c>
      <c r="H448" s="52">
        <v>37956.014999999948</v>
      </c>
      <c r="I448" s="30"/>
      <c r="J448" s="109">
        <v>75912.029999999897</v>
      </c>
      <c r="K448" s="23">
        <v>85444220</v>
      </c>
      <c r="L448" s="26">
        <v>0.1</v>
      </c>
      <c r="M448" s="40" t="s">
        <v>2765</v>
      </c>
      <c r="N448" s="62">
        <v>0</v>
      </c>
      <c r="O448" s="52">
        <v>0</v>
      </c>
      <c r="P448" s="26">
        <v>0.1</v>
      </c>
      <c r="Q448" s="52">
        <v>0</v>
      </c>
      <c r="R448" s="63">
        <v>0.18</v>
      </c>
      <c r="S448" s="23" t="s">
        <v>2754</v>
      </c>
      <c r="T448" s="52">
        <v>7591.2029999999904</v>
      </c>
      <c r="U448" s="52">
        <v>0</v>
      </c>
      <c r="V448" s="52">
        <v>759.12029999999913</v>
      </c>
      <c r="W448" s="52">
        <v>15167.223593999979</v>
      </c>
      <c r="X448" s="52">
        <v>23517.54689399997</v>
      </c>
      <c r="Y448" s="23" t="s">
        <v>3695</v>
      </c>
      <c r="Z448" s="23" t="s">
        <v>3803</v>
      </c>
      <c r="AA448" s="23" t="s">
        <v>3804</v>
      </c>
      <c r="AB448" s="33" t="e">
        <v>#N/A</v>
      </c>
      <c r="AC448" s="33" t="e">
        <v>#N/A</v>
      </c>
      <c r="AD448" s="39" t="e">
        <v>#N/A</v>
      </c>
      <c r="AE448" s="39">
        <v>43178</v>
      </c>
      <c r="AF448" s="53">
        <v>171800967741</v>
      </c>
      <c r="AG448" s="53" t="s">
        <v>465</v>
      </c>
      <c r="AH448" s="39">
        <v>43206</v>
      </c>
      <c r="AI448" s="23" t="s">
        <v>385</v>
      </c>
      <c r="AJ448" s="59"/>
      <c r="AK448" s="59"/>
      <c r="AL448" s="48"/>
      <c r="AM448" s="60"/>
      <c r="AN448" s="33"/>
      <c r="AO448" s="48"/>
      <c r="AP448" s="23">
        <v>2000</v>
      </c>
      <c r="AQ448" s="23" t="s">
        <v>52</v>
      </c>
      <c r="AR448" s="23" t="s">
        <v>3804</v>
      </c>
      <c r="AS448" s="38" t="s">
        <v>53</v>
      </c>
      <c r="AT448" s="23" t="s">
        <v>522</v>
      </c>
      <c r="AU448" s="64">
        <v>1007534470</v>
      </c>
      <c r="AV448" s="99">
        <v>2</v>
      </c>
      <c r="AW448" s="102">
        <v>75912.029999999897</v>
      </c>
      <c r="AX448" s="29" t="s">
        <v>701</v>
      </c>
      <c r="AY448" s="29"/>
      <c r="AZ448" s="25"/>
      <c r="BA448">
        <f t="shared" si="86"/>
        <v>2460</v>
      </c>
      <c r="BB448" s="115" t="s">
        <v>6987</v>
      </c>
      <c r="BC448" s="105">
        <f t="shared" si="75"/>
        <v>37956.014999999948</v>
      </c>
      <c r="BD448" s="116">
        <f t="shared" si="76"/>
        <v>43160</v>
      </c>
      <c r="BE448" s="141" t="s">
        <v>8366</v>
      </c>
      <c r="BF448">
        <f>MATCH(BE448,'Cat-4'!$A:$A,0)</f>
        <v>666</v>
      </c>
      <c r="BG448">
        <f>MATCH(BD448,'Cat-4'!$1:$1,0)</f>
        <v>75</v>
      </c>
      <c r="BH448">
        <f>INDEX('Cat-4'!$1:$1048576,'NSS + ACT'!BF448,'NSS + ACT'!BG448)</f>
        <v>110.1</v>
      </c>
      <c r="BI448">
        <f>MATCH($BI$1,'Cat-4'!$1:$1,0)</f>
        <v>153</v>
      </c>
      <c r="BJ448">
        <f>INDEX('Cat-4'!$1:$1048576,'NSS + ACT'!BF448,'NSS + ACT'!BI448)</f>
        <v>133.4</v>
      </c>
      <c r="BK448" s="126">
        <f t="shared" si="77"/>
        <v>1.2116257947320619</v>
      </c>
      <c r="BL448">
        <f t="shared" si="78"/>
        <v>2480</v>
      </c>
      <c r="BM448" s="126">
        <f t="shared" si="79"/>
        <v>82.666666666666671</v>
      </c>
      <c r="BN448" s="126" t="s">
        <v>8785</v>
      </c>
      <c r="BO448" s="126">
        <f>MATCH(BB448,Sheet3!$D$4:$D$8,0)</f>
        <v>4</v>
      </c>
      <c r="BP448" s="126">
        <f>MATCH(BN448,Sheet3!$E$4:$H$4,0)</f>
        <v>4</v>
      </c>
      <c r="BQ448" s="132">
        <f>INDEX(Sheet3!$D$4:$H$8,'NSS + ACT'!BO448,'NSS + ACT'!BP448)</f>
        <v>0.2</v>
      </c>
      <c r="BR448" s="105">
        <f t="shared" si="80"/>
        <v>91976.973678473994</v>
      </c>
      <c r="BS448" s="162">
        <f t="shared" si="81"/>
        <v>0.2</v>
      </c>
      <c r="BT448" s="105">
        <f t="shared" si="82"/>
        <v>73581.578942779204</v>
      </c>
    </row>
    <row r="449" spans="1:72">
      <c r="A449" s="18">
        <f t="shared" si="85"/>
        <v>446</v>
      </c>
      <c r="B449" s="61">
        <v>292102767784</v>
      </c>
      <c r="C449" s="39">
        <v>44277</v>
      </c>
      <c r="D449" s="22" t="s">
        <v>313</v>
      </c>
      <c r="E449" s="22" t="s">
        <v>3652</v>
      </c>
      <c r="F449" s="110">
        <v>1</v>
      </c>
      <c r="G449" s="23" t="s">
        <v>49</v>
      </c>
      <c r="H449" s="52">
        <v>75164</v>
      </c>
      <c r="I449" s="30"/>
      <c r="J449" s="109">
        <v>75164</v>
      </c>
      <c r="K449" s="23">
        <v>84819090</v>
      </c>
      <c r="L449" s="26">
        <v>7.4999999999999997E-2</v>
      </c>
      <c r="M449" s="40">
        <v>0</v>
      </c>
      <c r="N449" s="62">
        <v>0</v>
      </c>
      <c r="O449" s="52">
        <v>0</v>
      </c>
      <c r="P449" s="26">
        <v>0.1</v>
      </c>
      <c r="Q449" s="52">
        <v>0</v>
      </c>
      <c r="R449" s="63">
        <v>0.18</v>
      </c>
      <c r="S449" s="23" t="s">
        <v>849</v>
      </c>
      <c r="T449" s="52">
        <v>5637.3</v>
      </c>
      <c r="U449" s="52">
        <v>0</v>
      </c>
      <c r="V449" s="52">
        <v>563.73</v>
      </c>
      <c r="W449" s="52">
        <v>14645.705399999999</v>
      </c>
      <c r="X449" s="52">
        <v>20846.735399999998</v>
      </c>
      <c r="Y449" s="23" t="s">
        <v>3561</v>
      </c>
      <c r="Z449" s="23" t="s">
        <v>3653</v>
      </c>
      <c r="AA449" s="23" t="s">
        <v>3654</v>
      </c>
      <c r="AB449" s="33">
        <v>292102767784</v>
      </c>
      <c r="AC449" s="33" t="s">
        <v>3655</v>
      </c>
      <c r="AD449" s="39">
        <v>44277</v>
      </c>
      <c r="AE449" s="39">
        <v>44238</v>
      </c>
      <c r="AF449" s="53" t="e">
        <v>#N/A</v>
      </c>
      <c r="AG449" s="53" t="e">
        <v>#N/A</v>
      </c>
      <c r="AH449" s="39" t="e">
        <v>#N/A</v>
      </c>
      <c r="AI449" s="23" t="s">
        <v>51</v>
      </c>
      <c r="AJ449" s="59"/>
      <c r="AK449" s="59"/>
      <c r="AL449" s="48"/>
      <c r="AM449" s="60"/>
      <c r="AN449" s="33"/>
      <c r="AO449" s="48"/>
      <c r="AP449" s="23">
        <v>2000</v>
      </c>
      <c r="AQ449" s="23" t="s">
        <v>52</v>
      </c>
      <c r="AR449" s="23" t="s">
        <v>3654</v>
      </c>
      <c r="AS449" s="38" t="s">
        <v>53</v>
      </c>
      <c r="AT449" s="23"/>
      <c r="AU449" s="64">
        <v>6500220206</v>
      </c>
      <c r="AV449" s="99">
        <v>1</v>
      </c>
      <c r="AW449" s="102">
        <v>75164</v>
      </c>
      <c r="AX449" s="29" t="s">
        <v>701</v>
      </c>
      <c r="AY449" s="29"/>
      <c r="AZ449" s="25" t="s">
        <v>3587</v>
      </c>
      <c r="BA449">
        <f t="shared" si="86"/>
        <v>1400</v>
      </c>
      <c r="BB449" s="115" t="s">
        <v>6983</v>
      </c>
      <c r="BC449" s="105">
        <f t="shared" si="75"/>
        <v>75164</v>
      </c>
      <c r="BD449" s="116">
        <f t="shared" si="76"/>
        <v>44228</v>
      </c>
      <c r="BE449" s="141" t="s">
        <v>8477</v>
      </c>
      <c r="BF449">
        <f>MATCH(BE449,'Cat-4'!$A:$A,0)</f>
        <v>722</v>
      </c>
      <c r="BG449">
        <f>MATCH(BD449,'Cat-4'!$1:$1,0)</f>
        <v>110</v>
      </c>
      <c r="BH449">
        <f>INDEX('Cat-4'!$1:$1048576,'NSS + ACT'!BF449,'NSS + ACT'!BG449)</f>
        <v>115.4</v>
      </c>
      <c r="BI449">
        <f>MATCH($BI$1,'Cat-4'!$1:$1,0)</f>
        <v>153</v>
      </c>
      <c r="BJ449">
        <f>INDEX('Cat-4'!$1:$1048576,'NSS + ACT'!BF449,'NSS + ACT'!BI449)</f>
        <v>130.80000000000001</v>
      </c>
      <c r="BK449" s="126">
        <f t="shared" si="77"/>
        <v>1.1334488734835355</v>
      </c>
      <c r="BL449">
        <f t="shared" si="78"/>
        <v>1412</v>
      </c>
      <c r="BM449" s="126">
        <f t="shared" si="79"/>
        <v>47.06666666666667</v>
      </c>
      <c r="BN449" s="126" t="s">
        <v>8785</v>
      </c>
      <c r="BO449" s="126">
        <f>MATCH(BB449,Sheet3!$D$4:$D$8,0)</f>
        <v>2</v>
      </c>
      <c r="BP449" s="126">
        <f>MATCH(BN449,Sheet3!$E$4:$H$4,0)</f>
        <v>4</v>
      </c>
      <c r="BQ449" s="132">
        <f>INDEX(Sheet3!$D$4:$H$8,'NSS + ACT'!BO449,'NSS + ACT'!BP449)</f>
        <v>0.1</v>
      </c>
      <c r="BR449" s="105">
        <f t="shared" si="80"/>
        <v>85194.551126516468</v>
      </c>
      <c r="BS449" s="162">
        <f t="shared" si="81"/>
        <v>0.1</v>
      </c>
      <c r="BT449" s="105">
        <f t="shared" si="82"/>
        <v>76675.096013864822</v>
      </c>
    </row>
    <row r="450" spans="1:72">
      <c r="A450" s="18">
        <f t="shared" si="85"/>
        <v>447</v>
      </c>
      <c r="B450" s="33"/>
      <c r="C450" s="39"/>
      <c r="D450" s="22" t="s">
        <v>620</v>
      </c>
      <c r="E450" s="22" t="s">
        <v>7009</v>
      </c>
      <c r="F450" s="108">
        <v>11</v>
      </c>
      <c r="G450" s="23" t="s">
        <v>49</v>
      </c>
      <c r="H450" s="24">
        <v>75128.94</v>
      </c>
      <c r="I450" s="24"/>
      <c r="J450" s="101">
        <f>+H450</f>
        <v>75128.94</v>
      </c>
      <c r="K450" s="23">
        <v>40091100</v>
      </c>
      <c r="L450" s="26">
        <v>7.4999999999999997E-2</v>
      </c>
      <c r="M450" s="38"/>
      <c r="N450" s="49"/>
      <c r="O450" s="38"/>
      <c r="P450" s="26">
        <v>0.1</v>
      </c>
      <c r="Q450" s="38"/>
      <c r="R450" s="26">
        <v>0.18</v>
      </c>
      <c r="S450" s="23" t="s">
        <v>621</v>
      </c>
      <c r="T450" s="25">
        <f>J450*L450</f>
        <v>5634.6705000000002</v>
      </c>
      <c r="U450" s="52"/>
      <c r="V450" s="25">
        <f>T450*P450</f>
        <v>563.46705000000009</v>
      </c>
      <c r="W450" s="25">
        <f>(J450+T450+V450)*R450</f>
        <v>14638.873959000002</v>
      </c>
      <c r="X450" s="25">
        <f>T450+V450+W450</f>
        <v>20837.011509000004</v>
      </c>
      <c r="Y450" s="23" t="s">
        <v>609</v>
      </c>
      <c r="Z450" s="23" t="s">
        <v>622</v>
      </c>
      <c r="AA450" s="23" t="s">
        <v>623</v>
      </c>
      <c r="AB450" s="33" t="e">
        <v>#N/A</v>
      </c>
      <c r="AC450" s="33" t="e">
        <v>#N/A</v>
      </c>
      <c r="AD450" s="48" t="e">
        <v>#N/A</v>
      </c>
      <c r="AE450" s="39" t="e">
        <v>#N/A</v>
      </c>
      <c r="AF450" s="53" t="e">
        <v>#N/A</v>
      </c>
      <c r="AG450" s="53" t="e">
        <v>#N/A</v>
      </c>
      <c r="AH450" s="39" t="e">
        <v>#N/A</v>
      </c>
      <c r="AI450" s="23" t="s">
        <v>385</v>
      </c>
      <c r="AJ450" s="54"/>
      <c r="AK450" s="55"/>
      <c r="AL450" s="56"/>
      <c r="AM450" s="57"/>
      <c r="AN450" s="33"/>
      <c r="AO450" s="48"/>
      <c r="AP450" s="23">
        <v>2000</v>
      </c>
      <c r="AQ450" s="23" t="s">
        <v>52</v>
      </c>
      <c r="AR450" s="23" t="s">
        <v>623</v>
      </c>
      <c r="AS450" s="38" t="s">
        <v>53</v>
      </c>
      <c r="AT450" s="23"/>
      <c r="AU450" s="23" t="s">
        <v>624</v>
      </c>
      <c r="AV450" s="99">
        <v>11</v>
      </c>
      <c r="AW450" s="101">
        <v>75128.94</v>
      </c>
      <c r="AX450" s="29" t="s">
        <v>606</v>
      </c>
      <c r="AY450" s="29" t="s">
        <v>691</v>
      </c>
      <c r="AZ450" s="21"/>
      <c r="BB450" s="115" t="s">
        <v>6983</v>
      </c>
      <c r="BC450" s="105">
        <f t="shared" si="75"/>
        <v>6829.9036363636369</v>
      </c>
      <c r="BD450" s="116">
        <v>43709</v>
      </c>
      <c r="BE450" s="141" t="s">
        <v>8477</v>
      </c>
      <c r="BF450">
        <f>MATCH(BE450,'Cat-4'!$A:$A,0)</f>
        <v>722</v>
      </c>
      <c r="BG450">
        <f>MATCH(BD450,'Cat-4'!$1:$1,0)</f>
        <v>93</v>
      </c>
      <c r="BH450">
        <f>INDEX('Cat-4'!$1:$1048576,'NSS + ACT'!BF450,'NSS + ACT'!BG450)</f>
        <v>113.9</v>
      </c>
      <c r="BI450">
        <f>MATCH($BI$1,'Cat-4'!$1:$1,0)</f>
        <v>153</v>
      </c>
      <c r="BJ450">
        <f>INDEX('Cat-4'!$1:$1048576,'NSS + ACT'!BF450,'NSS + ACT'!BI450)</f>
        <v>130.80000000000001</v>
      </c>
      <c r="BK450" s="126">
        <f t="shared" si="77"/>
        <v>1.1483757682177349</v>
      </c>
      <c r="BL450">
        <f t="shared" si="78"/>
        <v>1931</v>
      </c>
      <c r="BM450" s="126">
        <f t="shared" si="79"/>
        <v>64.36666666666666</v>
      </c>
      <c r="BN450" s="126" t="s">
        <v>8785</v>
      </c>
      <c r="BO450" s="126">
        <f>MATCH(BB450,Sheet3!$D$4:$D$8,0)</f>
        <v>2</v>
      </c>
      <c r="BP450" s="126">
        <f>MATCH(BN450,Sheet3!$E$4:$H$4,0)</f>
        <v>4</v>
      </c>
      <c r="BQ450" s="132">
        <f>INDEX(Sheet3!$D$4:$H$8,'NSS + ACT'!BO450,'NSS + ACT'!BP450)</f>
        <v>0.1</v>
      </c>
      <c r="BR450" s="105">
        <f t="shared" si="80"/>
        <v>86276.254187884115</v>
      </c>
      <c r="BS450" s="162">
        <f t="shared" si="81"/>
        <v>0.1</v>
      </c>
      <c r="BT450" s="105">
        <f t="shared" si="82"/>
        <v>77648.628769095711</v>
      </c>
    </row>
    <row r="451" spans="1:72">
      <c r="A451" s="18">
        <f t="shared" si="85"/>
        <v>448</v>
      </c>
      <c r="B451" s="61">
        <v>291802546663</v>
      </c>
      <c r="C451" s="39">
        <v>43186</v>
      </c>
      <c r="D451" s="22" t="s">
        <v>91</v>
      </c>
      <c r="E451" s="22" t="s">
        <v>2694</v>
      </c>
      <c r="F451" s="110">
        <v>2</v>
      </c>
      <c r="G451" s="23" t="s">
        <v>119</v>
      </c>
      <c r="H451" s="52">
        <v>37359.33</v>
      </c>
      <c r="I451" s="30"/>
      <c r="J451" s="109">
        <v>74718.66</v>
      </c>
      <c r="K451" s="23">
        <v>84819090</v>
      </c>
      <c r="L451" s="26">
        <v>7.4999999999999997E-2</v>
      </c>
      <c r="M451" s="40">
        <v>0</v>
      </c>
      <c r="N451" s="62">
        <v>0</v>
      </c>
      <c r="O451" s="52">
        <v>0</v>
      </c>
      <c r="P451" s="26">
        <v>0.1</v>
      </c>
      <c r="Q451" s="52">
        <v>0</v>
      </c>
      <c r="R451" s="63">
        <v>0.18</v>
      </c>
      <c r="S451" s="23" t="s">
        <v>849</v>
      </c>
      <c r="T451" s="52">
        <v>5603.8995000000004</v>
      </c>
      <c r="U451" s="52">
        <v>0</v>
      </c>
      <c r="V451" s="52">
        <v>560.38995000000011</v>
      </c>
      <c r="W451" s="52">
        <v>14558.930901</v>
      </c>
      <c r="X451" s="52">
        <v>20723.220351</v>
      </c>
      <c r="Y451" s="23" t="s">
        <v>2574</v>
      </c>
      <c r="Z451" s="23" t="s">
        <v>2695</v>
      </c>
      <c r="AA451" s="23" t="s">
        <v>2696</v>
      </c>
      <c r="AB451" s="33">
        <v>291802546663</v>
      </c>
      <c r="AC451" s="33" t="s">
        <v>2697</v>
      </c>
      <c r="AD451" s="48">
        <v>43186</v>
      </c>
      <c r="AE451" s="39">
        <v>43173</v>
      </c>
      <c r="AF451" s="53" t="e">
        <v>#N/A</v>
      </c>
      <c r="AG451" s="53" t="e">
        <v>#N/A</v>
      </c>
      <c r="AH451" s="39" t="e">
        <v>#N/A</v>
      </c>
      <c r="AI451" s="23" t="s">
        <v>51</v>
      </c>
      <c r="AJ451" s="54"/>
      <c r="AK451" s="55"/>
      <c r="AL451" s="56"/>
      <c r="AM451" s="57"/>
      <c r="AN451" s="33"/>
      <c r="AO451" s="48"/>
      <c r="AP451" s="23">
        <v>2000</v>
      </c>
      <c r="AQ451" s="23" t="s">
        <v>52</v>
      </c>
      <c r="AR451" s="23" t="s">
        <v>2696</v>
      </c>
      <c r="AS451" s="38" t="s">
        <v>53</v>
      </c>
      <c r="AT451" s="23"/>
      <c r="AU451" s="64">
        <v>9317003606</v>
      </c>
      <c r="AV451" s="99">
        <v>2</v>
      </c>
      <c r="AW451" s="102">
        <v>74718.66</v>
      </c>
      <c r="AX451" s="29" t="s">
        <v>701</v>
      </c>
      <c r="AY451" s="29"/>
      <c r="AZ451" s="25" t="s">
        <v>2577</v>
      </c>
      <c r="BA451">
        <f>$BA$2-AE451</f>
        <v>2465</v>
      </c>
      <c r="BB451" t="s">
        <v>6983</v>
      </c>
      <c r="BC451" s="105">
        <f t="shared" si="75"/>
        <v>37359.33</v>
      </c>
      <c r="BD451" s="116">
        <f t="shared" si="76"/>
        <v>43160</v>
      </c>
      <c r="BE451" s="141" t="s">
        <v>8477</v>
      </c>
      <c r="BF451">
        <f>MATCH(BE451,'Cat-4'!$A:$A,0)</f>
        <v>722</v>
      </c>
      <c r="BG451">
        <f>MATCH(BD451,'Cat-4'!$1:$1,0)</f>
        <v>75</v>
      </c>
      <c r="BH451">
        <f>INDEX('Cat-4'!$1:$1048576,'NSS + ACT'!BF451,'NSS + ACT'!BG451)</f>
        <v>109.9</v>
      </c>
      <c r="BI451">
        <f>MATCH($BI$1,'Cat-4'!$1:$1,0)</f>
        <v>153</v>
      </c>
      <c r="BJ451">
        <f>INDEX('Cat-4'!$1:$1048576,'NSS + ACT'!BF451,'NSS + ACT'!BI451)</f>
        <v>130.80000000000001</v>
      </c>
      <c r="BK451" s="126">
        <f t="shared" si="77"/>
        <v>1.1901728844404005</v>
      </c>
      <c r="BL451">
        <f t="shared" si="78"/>
        <v>2480</v>
      </c>
      <c r="BM451" s="126">
        <f t="shared" si="79"/>
        <v>82.666666666666671</v>
      </c>
      <c r="BN451" s="126" t="s">
        <v>8785</v>
      </c>
      <c r="BO451" s="126">
        <f>MATCH(BB451,Sheet3!$D$4:$D$8,0)</f>
        <v>2</v>
      </c>
      <c r="BP451" s="126">
        <f>MATCH(BN451,Sheet3!$E$4:$H$4,0)</f>
        <v>4</v>
      </c>
      <c r="BQ451" s="132">
        <f>INDEX(Sheet3!$D$4:$H$8,'NSS + ACT'!BO451,'NSS + ACT'!BP451)</f>
        <v>0.1</v>
      </c>
      <c r="BR451" s="105">
        <f t="shared" si="80"/>
        <v>88928.123093721573</v>
      </c>
      <c r="BS451" s="162">
        <f t="shared" si="81"/>
        <v>0.1</v>
      </c>
      <c r="BT451" s="105">
        <f t="shared" si="82"/>
        <v>80035.310784349422</v>
      </c>
    </row>
    <row r="452" spans="1:72">
      <c r="A452" s="18">
        <f t="shared" si="85"/>
        <v>449</v>
      </c>
      <c r="B452" s="33"/>
      <c r="C452" s="39"/>
      <c r="D452" s="22" t="s">
        <v>153</v>
      </c>
      <c r="E452" s="22" t="s">
        <v>6754</v>
      </c>
      <c r="F452" s="113">
        <v>12</v>
      </c>
      <c r="G452" s="23" t="s">
        <v>49</v>
      </c>
      <c r="H452" s="24">
        <v>6200</v>
      </c>
      <c r="I452" s="30"/>
      <c r="J452" s="101">
        <v>74400</v>
      </c>
      <c r="K452" s="23">
        <v>90262000</v>
      </c>
      <c r="L452" s="26">
        <v>0</v>
      </c>
      <c r="M452" s="23"/>
      <c r="N452" s="49"/>
      <c r="O452" s="38"/>
      <c r="P452" s="26">
        <v>0.1</v>
      </c>
      <c r="Q452" s="38"/>
      <c r="R452" s="26">
        <v>0.18</v>
      </c>
      <c r="S452" s="23" t="s">
        <v>2881</v>
      </c>
      <c r="T452" s="94">
        <v>0</v>
      </c>
      <c r="U452" s="94">
        <v>0</v>
      </c>
      <c r="V452" s="94">
        <v>0</v>
      </c>
      <c r="W452" s="94">
        <v>13392</v>
      </c>
      <c r="X452" s="52">
        <v>13392</v>
      </c>
      <c r="Y452" s="23" t="s">
        <v>6636</v>
      </c>
      <c r="Z452" s="23" t="s">
        <v>6755</v>
      </c>
      <c r="AA452" s="23" t="s">
        <v>6755</v>
      </c>
      <c r="AB452" s="33">
        <v>291900560280</v>
      </c>
      <c r="AC452" s="23" t="s">
        <v>6756</v>
      </c>
      <c r="AD452" s="48">
        <v>43483</v>
      </c>
      <c r="AE452" s="39">
        <v>43476</v>
      </c>
      <c r="AF452" s="33" t="e">
        <v>#N/A</v>
      </c>
      <c r="AG452" s="23" t="e">
        <v>#N/A</v>
      </c>
      <c r="AH452" s="39" t="e">
        <v>#N/A</v>
      </c>
      <c r="AI452" s="23" t="s">
        <v>51</v>
      </c>
      <c r="AJ452" s="65"/>
      <c r="AK452" s="57"/>
      <c r="AL452" s="56"/>
      <c r="AM452" s="52"/>
      <c r="AN452" s="23"/>
      <c r="AO452" s="38"/>
      <c r="AP452" s="23">
        <v>2000</v>
      </c>
      <c r="AQ452" s="23" t="s">
        <v>52</v>
      </c>
      <c r="AR452" s="23" t="s">
        <v>6757</v>
      </c>
      <c r="AS452" s="95" t="s">
        <v>518</v>
      </c>
      <c r="AT452" s="23"/>
      <c r="AU452" s="23" t="s">
        <v>6758</v>
      </c>
      <c r="AV452" s="99">
        <v>12</v>
      </c>
      <c r="AW452" s="101">
        <v>74400</v>
      </c>
      <c r="AX452" s="29" t="s">
        <v>6494</v>
      </c>
      <c r="AY452" s="29"/>
      <c r="AZ452" s="21"/>
      <c r="BA452">
        <f>$BA$2-AE452</f>
        <v>2162</v>
      </c>
      <c r="BB452" s="115" t="s">
        <v>6983</v>
      </c>
      <c r="BC452" s="105">
        <f t="shared" si="75"/>
        <v>6200</v>
      </c>
      <c r="BD452" s="116">
        <f t="shared" si="76"/>
        <v>43466</v>
      </c>
      <c r="BE452" s="141" t="s">
        <v>8477</v>
      </c>
      <c r="BF452">
        <f>MATCH(BE452,'Cat-4'!$A:$A,0)</f>
        <v>722</v>
      </c>
      <c r="BG452">
        <f>MATCH(BD452,'Cat-4'!$1:$1,0)</f>
        <v>85</v>
      </c>
      <c r="BH452">
        <f>INDEX('Cat-4'!$1:$1048576,'NSS + ACT'!BF452,'NSS + ACT'!BG452)</f>
        <v>111.8</v>
      </c>
      <c r="BI452">
        <f>MATCH($BI$1,'Cat-4'!$1:$1,0)</f>
        <v>153</v>
      </c>
      <c r="BJ452">
        <f>INDEX('Cat-4'!$1:$1048576,'NSS + ACT'!BF452,'NSS + ACT'!BI452)</f>
        <v>130.80000000000001</v>
      </c>
      <c r="BK452" s="126">
        <f t="shared" si="77"/>
        <v>1.1699463327370305</v>
      </c>
      <c r="BL452">
        <f t="shared" si="78"/>
        <v>2174</v>
      </c>
      <c r="BM452" s="126">
        <f t="shared" si="79"/>
        <v>72.466666666666669</v>
      </c>
      <c r="BN452" s="126" t="s">
        <v>8785</v>
      </c>
      <c r="BO452" s="126">
        <f>MATCH(BB452,Sheet3!$D$4:$D$8,0)</f>
        <v>2</v>
      </c>
      <c r="BP452" s="126">
        <f>MATCH(BN452,Sheet3!$E$4:$H$4,0)</f>
        <v>4</v>
      </c>
      <c r="BQ452" s="132">
        <f>INDEX(Sheet3!$D$4:$H$8,'NSS + ACT'!BO452,'NSS + ACT'!BP452)</f>
        <v>0.1</v>
      </c>
      <c r="BR452" s="105">
        <f t="shared" si="80"/>
        <v>87044.007155635074</v>
      </c>
      <c r="BS452" s="162">
        <f t="shared" si="81"/>
        <v>0.1</v>
      </c>
      <c r="BT452" s="105">
        <f t="shared" si="82"/>
        <v>78339.60644007157</v>
      </c>
    </row>
    <row r="453" spans="1:72">
      <c r="A453" s="18">
        <f t="shared" si="85"/>
        <v>450</v>
      </c>
      <c r="B453" s="61">
        <v>292205511242</v>
      </c>
      <c r="C453" s="39">
        <v>44711</v>
      </c>
      <c r="D453" s="22" t="s">
        <v>585</v>
      </c>
      <c r="E453" s="22" t="s">
        <v>3943</v>
      </c>
      <c r="F453" s="107">
        <v>370</v>
      </c>
      <c r="G453" s="23" t="s">
        <v>321</v>
      </c>
      <c r="H453" s="52">
        <v>201</v>
      </c>
      <c r="I453" s="30"/>
      <c r="J453" s="109">
        <v>74370</v>
      </c>
      <c r="K453" s="23" t="s">
        <v>3944</v>
      </c>
      <c r="L453" s="26">
        <v>7.4999999999999997E-2</v>
      </c>
      <c r="M453" s="40" t="s">
        <v>3945</v>
      </c>
      <c r="N453" s="40">
        <v>0</v>
      </c>
      <c r="O453" s="52">
        <v>0</v>
      </c>
      <c r="P453" s="26">
        <v>0.1</v>
      </c>
      <c r="Q453" s="52">
        <v>0</v>
      </c>
      <c r="R453" s="63">
        <v>0.18</v>
      </c>
      <c r="S453" s="23" t="s">
        <v>3946</v>
      </c>
      <c r="T453" s="52">
        <v>5577.75</v>
      </c>
      <c r="U453" s="52">
        <v>0</v>
      </c>
      <c r="V453" s="52">
        <v>557.77499999999998</v>
      </c>
      <c r="W453" s="52">
        <v>14490.994499999999</v>
      </c>
      <c r="X453" s="68">
        <v>20626.519499999999</v>
      </c>
      <c r="Y453" s="23" t="s">
        <v>3855</v>
      </c>
      <c r="Z453" s="23" t="s">
        <v>3947</v>
      </c>
      <c r="AA453" s="23" t="s">
        <v>3948</v>
      </c>
      <c r="AB453" s="33">
        <v>292205511242</v>
      </c>
      <c r="AC453" s="33" t="s">
        <v>3949</v>
      </c>
      <c r="AD453" s="39">
        <v>44711</v>
      </c>
      <c r="AE453" s="39">
        <v>44709</v>
      </c>
      <c r="AF453" s="53" t="e">
        <v>#N/A</v>
      </c>
      <c r="AG453" s="53" t="e">
        <v>#N/A</v>
      </c>
      <c r="AH453" s="39" t="e">
        <v>#N/A</v>
      </c>
      <c r="AI453" s="23" t="s">
        <v>51</v>
      </c>
      <c r="AJ453" s="59"/>
      <c r="AK453" s="59"/>
      <c r="AL453" s="48"/>
      <c r="AM453" s="60"/>
      <c r="AN453" s="33"/>
      <c r="AO453" s="48"/>
      <c r="AP453" s="23">
        <v>2000</v>
      </c>
      <c r="AQ453" s="23" t="s">
        <v>324</v>
      </c>
      <c r="AR453" s="23" t="s">
        <v>3948</v>
      </c>
      <c r="AS453" s="38" t="s">
        <v>53</v>
      </c>
      <c r="AT453" s="23"/>
      <c r="AU453" s="64">
        <v>222431000697</v>
      </c>
      <c r="AV453" s="99">
        <v>370</v>
      </c>
      <c r="AW453" s="102">
        <v>74370</v>
      </c>
      <c r="AX453" s="29" t="s">
        <v>701</v>
      </c>
      <c r="AY453" s="29"/>
      <c r="AZ453" s="25"/>
      <c r="BA453">
        <f>$BA$2-AE453</f>
        <v>929</v>
      </c>
      <c r="BB453" s="115" t="s">
        <v>6986</v>
      </c>
      <c r="BC453" s="105">
        <f t="shared" ref="BC453:BC516" si="87">AW453/AV453</f>
        <v>201</v>
      </c>
      <c r="BD453" s="116">
        <f t="shared" ref="BD453:BD516" si="88">DATE(YEAR(AE453),MONTH(AE453),1)</f>
        <v>44682</v>
      </c>
      <c r="BE453" s="141" t="s">
        <v>7762</v>
      </c>
      <c r="BF453">
        <f>MATCH(BE453,'Cat-4'!$A:$A,0)</f>
        <v>364</v>
      </c>
      <c r="BG453">
        <f>MATCH(BD453,'Cat-4'!$1:$1,0)</f>
        <v>125</v>
      </c>
      <c r="BH453">
        <f>INDEX('Cat-4'!$1:$1048576,'NSS + ACT'!BF453,'NSS + ACT'!BG453)</f>
        <v>147</v>
      </c>
      <c r="BI453">
        <f>MATCH($BI$1,'Cat-4'!$1:$1,0)</f>
        <v>153</v>
      </c>
      <c r="BJ453">
        <f>INDEX('Cat-4'!$1:$1048576,'NSS + ACT'!BF453,'NSS + ACT'!BI453)</f>
        <v>136.4</v>
      </c>
      <c r="BK453" s="126">
        <f t="shared" ref="BK453:BK516" si="89">BJ453/BH453</f>
        <v>0.92789115646258502</v>
      </c>
      <c r="BL453">
        <f t="shared" ref="BL453:BL516" si="90">$BL$1-BD453</f>
        <v>958</v>
      </c>
      <c r="BM453" s="126">
        <f t="shared" ref="BM453:BM516" si="91">BL453/30</f>
        <v>31.933333333333334</v>
      </c>
      <c r="BN453" s="126" t="s">
        <v>8785</v>
      </c>
      <c r="BO453" s="126">
        <f>MATCH(BB453,Sheet3!$D$4:$D$8,0)</f>
        <v>3</v>
      </c>
      <c r="BP453" s="126">
        <f>MATCH(BN453,Sheet3!$E$4:$H$4,0)</f>
        <v>4</v>
      </c>
      <c r="BQ453" s="132">
        <f>INDEX(Sheet3!$D$4:$H$8,'NSS + ACT'!BO453,'NSS + ACT'!BP453)</f>
        <v>0.5</v>
      </c>
      <c r="BR453" s="105">
        <f t="shared" ref="BR453:BR516" si="92">BK453*AW453</f>
        <v>69007.265306122441</v>
      </c>
      <c r="BS453" s="162">
        <f t="shared" ref="BS453:BS516" si="93">BQ453</f>
        <v>0.5</v>
      </c>
      <c r="BT453" s="105">
        <f t="shared" ref="BT453:BT516" si="94">BR453*(1-BS453)</f>
        <v>34503.63265306122</v>
      </c>
    </row>
    <row r="454" spans="1:72">
      <c r="A454" s="18">
        <f t="shared" si="85"/>
        <v>451</v>
      </c>
      <c r="B454" s="61">
        <v>171801924210</v>
      </c>
      <c r="C454" s="39">
        <v>43318</v>
      </c>
      <c r="D454" s="22" t="s">
        <v>1671</v>
      </c>
      <c r="E454" s="22" t="s">
        <v>1687</v>
      </c>
      <c r="F454" s="110">
        <v>3</v>
      </c>
      <c r="G454" s="23" t="s">
        <v>119</v>
      </c>
      <c r="H454" s="52">
        <v>24730.956666666632</v>
      </c>
      <c r="I454" s="30"/>
      <c r="J454" s="109">
        <v>74192.869999999893</v>
      </c>
      <c r="K454" s="23" t="s">
        <v>1688</v>
      </c>
      <c r="L454" s="26">
        <v>0.15</v>
      </c>
      <c r="M454" s="40">
        <v>0</v>
      </c>
      <c r="N454" s="62">
        <v>0</v>
      </c>
      <c r="O454" s="52">
        <v>0</v>
      </c>
      <c r="P454" s="26">
        <v>0.1</v>
      </c>
      <c r="Q454" s="52">
        <v>0</v>
      </c>
      <c r="R454" s="63">
        <v>0.18</v>
      </c>
      <c r="S454" s="23" t="s">
        <v>1689</v>
      </c>
      <c r="T454" s="52">
        <v>11128.930499999984</v>
      </c>
      <c r="U454" s="52">
        <v>0</v>
      </c>
      <c r="V454" s="52">
        <v>1112.8930499999985</v>
      </c>
      <c r="W454" s="52">
        <v>15558.244838999977</v>
      </c>
      <c r="X454" s="52">
        <v>27800.06838899996</v>
      </c>
      <c r="Y454" s="23" t="s">
        <v>1628</v>
      </c>
      <c r="Z454" s="23" t="s">
        <v>1690</v>
      </c>
      <c r="AA454" s="23" t="s">
        <v>1691</v>
      </c>
      <c r="AB454" s="33" t="e">
        <v>#N/A</v>
      </c>
      <c r="AC454" s="33" t="e">
        <v>#N/A</v>
      </c>
      <c r="AD454" s="48" t="e">
        <v>#N/A</v>
      </c>
      <c r="AE454" s="39">
        <v>43276</v>
      </c>
      <c r="AF454" s="53">
        <v>171801924210</v>
      </c>
      <c r="AG454" s="53" t="s">
        <v>1676</v>
      </c>
      <c r="AH454" s="39">
        <v>43318</v>
      </c>
      <c r="AI454" s="23" t="s">
        <v>385</v>
      </c>
      <c r="AJ454" s="54"/>
      <c r="AK454" s="55"/>
      <c r="AL454" s="56"/>
      <c r="AM454" s="57"/>
      <c r="AN454" s="33"/>
      <c r="AO454" s="48"/>
      <c r="AP454" s="23">
        <v>2000</v>
      </c>
      <c r="AQ454" s="23" t="s">
        <v>52</v>
      </c>
      <c r="AR454" s="23" t="s">
        <v>1691</v>
      </c>
      <c r="AS454" s="38" t="s">
        <v>53</v>
      </c>
      <c r="AT454" s="23"/>
      <c r="AU454" s="64">
        <v>211585</v>
      </c>
      <c r="AV454" s="99">
        <v>3</v>
      </c>
      <c r="AW454" s="102">
        <v>74192.869999999893</v>
      </c>
      <c r="AX454" s="29" t="s">
        <v>701</v>
      </c>
      <c r="AY454" s="29"/>
      <c r="AZ454" s="25" t="s">
        <v>1633</v>
      </c>
      <c r="BA454">
        <f>$BA$2-AE454</f>
        <v>2362</v>
      </c>
      <c r="BB454" s="115" t="s">
        <v>6983</v>
      </c>
      <c r="BC454" s="105">
        <f t="shared" si="87"/>
        <v>24730.956666666632</v>
      </c>
      <c r="BD454" s="116">
        <f t="shared" si="88"/>
        <v>43252</v>
      </c>
      <c r="BE454" s="141" t="s">
        <v>8477</v>
      </c>
      <c r="BF454">
        <f>MATCH(BE454,'Cat-4'!$A:$A,0)</f>
        <v>722</v>
      </c>
      <c r="BG454">
        <f>MATCH(BD454,'Cat-4'!$1:$1,0)</f>
        <v>78</v>
      </c>
      <c r="BH454">
        <f>INDEX('Cat-4'!$1:$1048576,'NSS + ACT'!BF454,'NSS + ACT'!BG454)</f>
        <v>110.5</v>
      </c>
      <c r="BI454">
        <f>MATCH($BI$1,'Cat-4'!$1:$1,0)</f>
        <v>153</v>
      </c>
      <c r="BJ454">
        <f>INDEX('Cat-4'!$1:$1048576,'NSS + ACT'!BF454,'NSS + ACT'!BI454)</f>
        <v>130.80000000000001</v>
      </c>
      <c r="BK454" s="126">
        <f t="shared" si="89"/>
        <v>1.183710407239819</v>
      </c>
      <c r="BL454">
        <f t="shared" si="90"/>
        <v>2388</v>
      </c>
      <c r="BM454" s="126">
        <f t="shared" si="91"/>
        <v>79.599999999999994</v>
      </c>
      <c r="BN454" s="126" t="s">
        <v>8785</v>
      </c>
      <c r="BO454" s="126">
        <f>MATCH(BB454,Sheet3!$D$4:$D$8,0)</f>
        <v>2</v>
      </c>
      <c r="BP454" s="126">
        <f>MATCH(BN454,Sheet3!$E$4:$H$4,0)</f>
        <v>4</v>
      </c>
      <c r="BQ454" s="132">
        <f>INDEX(Sheet3!$D$4:$H$8,'NSS + ACT'!BO454,'NSS + ACT'!BP454)</f>
        <v>0.1</v>
      </c>
      <c r="BR454" s="105">
        <f t="shared" si="92"/>
        <v>87822.872361990827</v>
      </c>
      <c r="BS454" s="162">
        <f t="shared" si="93"/>
        <v>0.1</v>
      </c>
      <c r="BT454" s="105">
        <f t="shared" si="94"/>
        <v>79040.585125791753</v>
      </c>
    </row>
    <row r="455" spans="1:72">
      <c r="A455" s="18">
        <f t="shared" si="85"/>
        <v>452</v>
      </c>
      <c r="B455" s="61">
        <v>171801082633</v>
      </c>
      <c r="C455" s="39">
        <v>43217</v>
      </c>
      <c r="D455" s="22" t="s">
        <v>636</v>
      </c>
      <c r="E455" s="22" t="s">
        <v>1051</v>
      </c>
      <c r="F455" s="110">
        <v>2</v>
      </c>
      <c r="G455" s="23" t="s">
        <v>49</v>
      </c>
      <c r="H455" s="52">
        <v>36980</v>
      </c>
      <c r="I455" s="30"/>
      <c r="J455" s="109">
        <v>73960</v>
      </c>
      <c r="K455" s="23" t="s">
        <v>987</v>
      </c>
      <c r="L455" s="26">
        <v>0.15</v>
      </c>
      <c r="M455" s="40">
        <v>0</v>
      </c>
      <c r="N455" s="62">
        <v>0</v>
      </c>
      <c r="O455" s="52">
        <v>0</v>
      </c>
      <c r="P455" s="26">
        <v>0.1</v>
      </c>
      <c r="Q455" s="52">
        <v>0</v>
      </c>
      <c r="R455" s="63">
        <v>0.18</v>
      </c>
      <c r="S455" s="23" t="s">
        <v>969</v>
      </c>
      <c r="T455" s="52">
        <v>11094</v>
      </c>
      <c r="U455" s="52">
        <v>0</v>
      </c>
      <c r="V455" s="52">
        <v>1109.4000000000001</v>
      </c>
      <c r="W455" s="52">
        <v>15509.411999999998</v>
      </c>
      <c r="X455" s="52">
        <v>27712.811999999998</v>
      </c>
      <c r="Y455" s="23" t="s">
        <v>850</v>
      </c>
      <c r="Z455" s="23" t="s">
        <v>1052</v>
      </c>
      <c r="AA455" s="23" t="s">
        <v>1053</v>
      </c>
      <c r="AB455" s="33" t="e">
        <v>#N/A</v>
      </c>
      <c r="AC455" s="33" t="e">
        <v>#N/A</v>
      </c>
      <c r="AD455" s="48" t="e">
        <v>#N/A</v>
      </c>
      <c r="AE455" s="39" t="e">
        <v>#N/A</v>
      </c>
      <c r="AF455" s="53">
        <v>171801082633</v>
      </c>
      <c r="AG455" s="53" t="s">
        <v>990</v>
      </c>
      <c r="AH455" s="39">
        <v>43217</v>
      </c>
      <c r="AI455" s="23" t="s">
        <v>385</v>
      </c>
      <c r="AJ455" s="54"/>
      <c r="AK455" s="55"/>
      <c r="AL455" s="56"/>
      <c r="AM455" s="57"/>
      <c r="AN455" s="33"/>
      <c r="AO455" s="48"/>
      <c r="AP455" s="23">
        <v>2000</v>
      </c>
      <c r="AQ455" s="23" t="s">
        <v>64</v>
      </c>
      <c r="AR455" s="23" t="s">
        <v>1053</v>
      </c>
      <c r="AS455" s="38" t="s">
        <v>53</v>
      </c>
      <c r="AT455" s="23" t="s">
        <v>522</v>
      </c>
      <c r="AU455" s="64">
        <v>7068019</v>
      </c>
      <c r="AV455" s="99">
        <v>2</v>
      </c>
      <c r="AW455" s="102">
        <v>73960</v>
      </c>
      <c r="AX455" s="29" t="s">
        <v>701</v>
      </c>
      <c r="AY455" s="29"/>
      <c r="AZ455" s="25" t="s">
        <v>863</v>
      </c>
      <c r="BB455" s="115" t="s">
        <v>6987</v>
      </c>
      <c r="BC455" s="105">
        <f t="shared" si="87"/>
        <v>36980</v>
      </c>
      <c r="BD455" s="116">
        <v>43709</v>
      </c>
      <c r="BE455" s="141" t="s">
        <v>8366</v>
      </c>
      <c r="BF455">
        <f>MATCH(BE455,'Cat-4'!$A:$A,0)</f>
        <v>666</v>
      </c>
      <c r="BG455">
        <f>MATCH(BD455,'Cat-4'!$1:$1,0)</f>
        <v>93</v>
      </c>
      <c r="BH455">
        <f>INDEX('Cat-4'!$1:$1048576,'NSS + ACT'!BF455,'NSS + ACT'!BG455)</f>
        <v>110.5</v>
      </c>
      <c r="BI455">
        <f>MATCH($BI$1,'Cat-4'!$1:$1,0)</f>
        <v>153</v>
      </c>
      <c r="BJ455">
        <f>INDEX('Cat-4'!$1:$1048576,'NSS + ACT'!BF455,'NSS + ACT'!BI455)</f>
        <v>133.4</v>
      </c>
      <c r="BK455" s="126">
        <f t="shared" si="89"/>
        <v>1.207239819004525</v>
      </c>
      <c r="BL455">
        <f t="shared" si="90"/>
        <v>1931</v>
      </c>
      <c r="BM455" s="126">
        <f t="shared" si="91"/>
        <v>64.36666666666666</v>
      </c>
      <c r="BN455" s="126" t="s">
        <v>8785</v>
      </c>
      <c r="BO455" s="126">
        <f>MATCH(BB455,Sheet3!$D$4:$D$8,0)</f>
        <v>4</v>
      </c>
      <c r="BP455" s="126">
        <f>MATCH(BN455,Sheet3!$E$4:$H$4,0)</f>
        <v>4</v>
      </c>
      <c r="BQ455" s="132">
        <f>INDEX(Sheet3!$D$4:$H$8,'NSS + ACT'!BO455,'NSS + ACT'!BP455)</f>
        <v>0.2</v>
      </c>
      <c r="BR455" s="105">
        <f t="shared" si="92"/>
        <v>89287.457013574676</v>
      </c>
      <c r="BS455" s="162">
        <f t="shared" si="93"/>
        <v>0.2</v>
      </c>
      <c r="BT455" s="105">
        <f t="shared" si="94"/>
        <v>71429.965610859741</v>
      </c>
    </row>
    <row r="456" spans="1:72">
      <c r="A456" s="18">
        <f t="shared" si="85"/>
        <v>453</v>
      </c>
      <c r="B456" s="61">
        <v>172100808751</v>
      </c>
      <c r="C456" s="39">
        <v>44285</v>
      </c>
      <c r="D456" s="22" t="s">
        <v>2892</v>
      </c>
      <c r="E456" s="22" t="s">
        <v>2893</v>
      </c>
      <c r="F456" s="110">
        <v>2</v>
      </c>
      <c r="G456" s="23" t="s">
        <v>119</v>
      </c>
      <c r="H456" s="52">
        <v>36975.910000000003</v>
      </c>
      <c r="I456" s="30"/>
      <c r="J456" s="109">
        <v>73951.820000000007</v>
      </c>
      <c r="K456" s="23" t="s">
        <v>2894</v>
      </c>
      <c r="L456" s="26">
        <v>7.4999999999999997E-2</v>
      </c>
      <c r="M456" s="40">
        <v>0</v>
      </c>
      <c r="N456" s="62">
        <v>0</v>
      </c>
      <c r="O456" s="52">
        <v>0</v>
      </c>
      <c r="P456" s="26">
        <v>0.1</v>
      </c>
      <c r="Q456" s="52">
        <v>0</v>
      </c>
      <c r="R456" s="63">
        <v>0.18</v>
      </c>
      <c r="S456" s="23" t="s">
        <v>1694</v>
      </c>
      <c r="T456" s="52">
        <v>5546.3865000000005</v>
      </c>
      <c r="U456" s="52">
        <v>0</v>
      </c>
      <c r="V456" s="52">
        <v>554.6386500000001</v>
      </c>
      <c r="W456" s="52">
        <v>14409.512126999998</v>
      </c>
      <c r="X456" s="52">
        <v>20510.537276999999</v>
      </c>
      <c r="Y456" s="23" t="s">
        <v>2778</v>
      </c>
      <c r="Z456" s="23" t="s">
        <v>2895</v>
      </c>
      <c r="AA456" s="23" t="s">
        <v>2896</v>
      </c>
      <c r="AB456" s="33" t="e">
        <v>#N/A</v>
      </c>
      <c r="AC456" s="33" t="e">
        <v>#N/A</v>
      </c>
      <c r="AD456" s="48" t="e">
        <v>#N/A</v>
      </c>
      <c r="AE456" s="39">
        <v>44266</v>
      </c>
      <c r="AF456" s="53">
        <v>172100808751</v>
      </c>
      <c r="AG456" s="53" t="s">
        <v>2897</v>
      </c>
      <c r="AH456" s="39">
        <v>44285</v>
      </c>
      <c r="AI456" s="23" t="s">
        <v>385</v>
      </c>
      <c r="AJ456" s="54"/>
      <c r="AK456" s="55"/>
      <c r="AL456" s="56"/>
      <c r="AM456" s="57"/>
      <c r="AN456" s="33"/>
      <c r="AO456" s="48"/>
      <c r="AP456" s="23">
        <v>2000</v>
      </c>
      <c r="AQ456" s="23" t="s">
        <v>52</v>
      </c>
      <c r="AR456" s="23" t="s">
        <v>2896</v>
      </c>
      <c r="AS456" s="38" t="s">
        <v>53</v>
      </c>
      <c r="AT456" s="23" t="s">
        <v>522</v>
      </c>
      <c r="AU456" s="64">
        <v>1201416</v>
      </c>
      <c r="AV456" s="99">
        <v>2</v>
      </c>
      <c r="AW456" s="102">
        <v>73951.820000000007</v>
      </c>
      <c r="AX456" s="29" t="s">
        <v>701</v>
      </c>
      <c r="AY456" s="29"/>
      <c r="AZ456" s="25" t="s">
        <v>2782</v>
      </c>
      <c r="BA456">
        <f t="shared" ref="BA456:BA466" si="95">$BA$2-AE456</f>
        <v>1372</v>
      </c>
      <c r="BB456" s="115" t="s">
        <v>6983</v>
      </c>
      <c r="BC456" s="105">
        <f t="shared" si="87"/>
        <v>36975.910000000003</v>
      </c>
      <c r="BD456" s="116">
        <f t="shared" si="88"/>
        <v>44256</v>
      </c>
      <c r="BE456" s="141" t="s">
        <v>8477</v>
      </c>
      <c r="BF456">
        <f>MATCH(BE456,'Cat-4'!$A:$A,0)</f>
        <v>722</v>
      </c>
      <c r="BG456">
        <f>MATCH(BD456,'Cat-4'!$1:$1,0)</f>
        <v>111</v>
      </c>
      <c r="BH456">
        <f>INDEX('Cat-4'!$1:$1048576,'NSS + ACT'!BF456,'NSS + ACT'!BG456)</f>
        <v>116.1</v>
      </c>
      <c r="BI456">
        <f>MATCH($BI$1,'Cat-4'!$1:$1,0)</f>
        <v>153</v>
      </c>
      <c r="BJ456">
        <f>INDEX('Cat-4'!$1:$1048576,'NSS + ACT'!BF456,'NSS + ACT'!BI456)</f>
        <v>130.80000000000001</v>
      </c>
      <c r="BK456" s="126">
        <f t="shared" si="89"/>
        <v>1.1266149870801034</v>
      </c>
      <c r="BL456">
        <f t="shared" si="90"/>
        <v>1384</v>
      </c>
      <c r="BM456" s="126">
        <f t="shared" si="91"/>
        <v>46.133333333333333</v>
      </c>
      <c r="BN456" s="126" t="s">
        <v>8785</v>
      </c>
      <c r="BO456" s="126">
        <f>MATCH(BB456,Sheet3!$D$4:$D$8,0)</f>
        <v>2</v>
      </c>
      <c r="BP456" s="126">
        <f>MATCH(BN456,Sheet3!$E$4:$H$4,0)</f>
        <v>4</v>
      </c>
      <c r="BQ456" s="132">
        <f>INDEX(Sheet3!$D$4:$H$8,'NSS + ACT'!BO456,'NSS + ACT'!BP456)</f>
        <v>0.1</v>
      </c>
      <c r="BR456" s="105">
        <f t="shared" si="92"/>
        <v>83315.228733850148</v>
      </c>
      <c r="BS456" s="162">
        <f t="shared" si="93"/>
        <v>0.1</v>
      </c>
      <c r="BT456" s="105">
        <f t="shared" si="94"/>
        <v>74983.705860465139</v>
      </c>
    </row>
    <row r="457" spans="1:72">
      <c r="A457" s="18">
        <f t="shared" si="85"/>
        <v>454</v>
      </c>
      <c r="B457" s="61">
        <v>292203577260</v>
      </c>
      <c r="C457" s="39">
        <v>44659</v>
      </c>
      <c r="D457" s="22" t="s">
        <v>91</v>
      </c>
      <c r="E457" s="22" t="s">
        <v>2527</v>
      </c>
      <c r="F457" s="110">
        <v>2</v>
      </c>
      <c r="G457" s="23" t="s">
        <v>79</v>
      </c>
      <c r="H457" s="52">
        <v>36933</v>
      </c>
      <c r="I457" s="30"/>
      <c r="J457" s="109">
        <v>73866</v>
      </c>
      <c r="K457" s="23">
        <v>84819090</v>
      </c>
      <c r="L457" s="26">
        <v>7.4999999999999997E-2</v>
      </c>
      <c r="M457" s="40">
        <v>0</v>
      </c>
      <c r="N457" s="62">
        <v>0</v>
      </c>
      <c r="O457" s="52"/>
      <c r="P457" s="26">
        <v>0.1</v>
      </c>
      <c r="Q457" s="52">
        <v>0</v>
      </c>
      <c r="R457" s="63">
        <v>0.18</v>
      </c>
      <c r="S457" s="23" t="s">
        <v>849</v>
      </c>
      <c r="T457" s="52">
        <v>5539.95</v>
      </c>
      <c r="U457" s="52">
        <v>0</v>
      </c>
      <c r="V457" s="52">
        <v>553.995</v>
      </c>
      <c r="W457" s="52">
        <v>14392.790099999998</v>
      </c>
      <c r="X457" s="52">
        <v>20486.735099999998</v>
      </c>
      <c r="Y457" s="23" t="s">
        <v>2273</v>
      </c>
      <c r="Z457" s="23" t="s">
        <v>2528</v>
      </c>
      <c r="AA457" s="23" t="s">
        <v>2529</v>
      </c>
      <c r="AB457" s="33">
        <v>292203577260</v>
      </c>
      <c r="AC457" s="33" t="s">
        <v>2249</v>
      </c>
      <c r="AD457" s="48">
        <v>44659</v>
      </c>
      <c r="AE457" s="39">
        <v>44651</v>
      </c>
      <c r="AF457" s="53" t="e">
        <v>#N/A</v>
      </c>
      <c r="AG457" s="53" t="e">
        <v>#N/A</v>
      </c>
      <c r="AH457" s="39" t="e">
        <v>#N/A</v>
      </c>
      <c r="AI457" s="23" t="s">
        <v>51</v>
      </c>
      <c r="AJ457" s="54"/>
      <c r="AK457" s="55"/>
      <c r="AL457" s="56"/>
      <c r="AM457" s="57"/>
      <c r="AN457" s="33"/>
      <c r="AO457" s="48"/>
      <c r="AP457" s="23">
        <v>2000</v>
      </c>
      <c r="AQ457" s="23" t="s">
        <v>52</v>
      </c>
      <c r="AR457" s="23" t="s">
        <v>2529</v>
      </c>
      <c r="AS457" s="38" t="s">
        <v>53</v>
      </c>
      <c r="AT457" s="23"/>
      <c r="AU457" s="64" t="s">
        <v>2250</v>
      </c>
      <c r="AV457" s="99">
        <v>2</v>
      </c>
      <c r="AW457" s="102">
        <v>73866</v>
      </c>
      <c r="AX457" s="29" t="s">
        <v>701</v>
      </c>
      <c r="AY457" s="29"/>
      <c r="AZ457" s="25" t="s">
        <v>853</v>
      </c>
      <c r="BA457">
        <f t="shared" si="95"/>
        <v>987</v>
      </c>
      <c r="BB457" s="115" t="s">
        <v>6987</v>
      </c>
      <c r="BC457" s="105">
        <f t="shared" si="87"/>
        <v>36933</v>
      </c>
      <c r="BD457" s="116">
        <f t="shared" si="88"/>
        <v>44621</v>
      </c>
      <c r="BE457" s="141" t="s">
        <v>8366</v>
      </c>
      <c r="BF457">
        <f>MATCH(BE457,'Cat-4'!$A:$A,0)</f>
        <v>666</v>
      </c>
      <c r="BG457">
        <f>MATCH(BD457,'Cat-4'!$1:$1,0)</f>
        <v>123</v>
      </c>
      <c r="BH457">
        <f>INDEX('Cat-4'!$1:$1048576,'NSS + ACT'!BF457,'NSS + ACT'!BG457)</f>
        <v>126</v>
      </c>
      <c r="BI457">
        <f>MATCH($BI$1,'Cat-4'!$1:$1,0)</f>
        <v>153</v>
      </c>
      <c r="BJ457">
        <f>INDEX('Cat-4'!$1:$1048576,'NSS + ACT'!BF457,'NSS + ACT'!BI457)</f>
        <v>133.4</v>
      </c>
      <c r="BK457" s="126">
        <f t="shared" si="89"/>
        <v>1.0587301587301587</v>
      </c>
      <c r="BL457">
        <f t="shared" si="90"/>
        <v>1019</v>
      </c>
      <c r="BM457" s="126">
        <f t="shared" si="91"/>
        <v>33.966666666666669</v>
      </c>
      <c r="BN457" s="126" t="s">
        <v>8785</v>
      </c>
      <c r="BO457" s="126">
        <f>MATCH(BB457,Sheet3!$D$4:$D$8,0)</f>
        <v>4</v>
      </c>
      <c r="BP457" s="126">
        <f>MATCH(BN457,Sheet3!$E$4:$H$4,0)</f>
        <v>4</v>
      </c>
      <c r="BQ457" s="132">
        <f>INDEX(Sheet3!$D$4:$H$8,'NSS + ACT'!BO457,'NSS + ACT'!BP457)</f>
        <v>0.2</v>
      </c>
      <c r="BR457" s="105">
        <f t="shared" si="92"/>
        <v>78204.161904761902</v>
      </c>
      <c r="BS457" s="162">
        <f t="shared" si="93"/>
        <v>0.2</v>
      </c>
      <c r="BT457" s="105">
        <f t="shared" si="94"/>
        <v>62563.329523809523</v>
      </c>
    </row>
    <row r="458" spans="1:72">
      <c r="A458" s="18">
        <f t="shared" si="85"/>
        <v>455</v>
      </c>
      <c r="B458" s="61">
        <v>291908815656</v>
      </c>
      <c r="C458" s="39">
        <v>43719</v>
      </c>
      <c r="D458" s="22" t="s">
        <v>377</v>
      </c>
      <c r="E458" s="22" t="s">
        <v>4711</v>
      </c>
      <c r="F458" s="110">
        <v>7</v>
      </c>
      <c r="G458" s="23" t="s">
        <v>49</v>
      </c>
      <c r="H458" s="52">
        <v>10551.428571428571</v>
      </c>
      <c r="I458" s="30"/>
      <c r="J458" s="109">
        <v>73860</v>
      </c>
      <c r="K458" s="23">
        <v>84818030</v>
      </c>
      <c r="L458" s="26">
        <v>7.4999999999999997E-2</v>
      </c>
      <c r="M458" s="40">
        <v>0</v>
      </c>
      <c r="N458" s="62">
        <v>0</v>
      </c>
      <c r="O458" s="52">
        <v>0</v>
      </c>
      <c r="P458" s="26">
        <v>0.1</v>
      </c>
      <c r="Q458" s="52">
        <v>0</v>
      </c>
      <c r="R458" s="63">
        <v>0.18</v>
      </c>
      <c r="S458" s="23" t="s">
        <v>4666</v>
      </c>
      <c r="T458" s="52">
        <v>5539.5</v>
      </c>
      <c r="U458" s="52">
        <v>0</v>
      </c>
      <c r="V458" s="52">
        <v>553.95000000000005</v>
      </c>
      <c r="W458" s="52">
        <v>14391.620999999999</v>
      </c>
      <c r="X458" s="52">
        <v>20485.071</v>
      </c>
      <c r="Y458" s="23" t="s">
        <v>4646</v>
      </c>
      <c r="Z458" s="23" t="s">
        <v>4712</v>
      </c>
      <c r="AA458" s="23" t="s">
        <v>4713</v>
      </c>
      <c r="AB458" s="33">
        <v>291908815656</v>
      </c>
      <c r="AC458" s="33" t="s">
        <v>4710</v>
      </c>
      <c r="AD458" s="39">
        <v>43719</v>
      </c>
      <c r="AE458" s="39">
        <v>43718</v>
      </c>
      <c r="AF458" s="53" t="e">
        <v>#N/A</v>
      </c>
      <c r="AG458" s="53" t="e">
        <v>#N/A</v>
      </c>
      <c r="AH458" s="39" t="e">
        <v>#N/A</v>
      </c>
      <c r="AI458" s="23" t="s">
        <v>51</v>
      </c>
      <c r="AJ458" s="59"/>
      <c r="AK458" s="59"/>
      <c r="AL458" s="48"/>
      <c r="AM458" s="60"/>
      <c r="AN458" s="33"/>
      <c r="AO458" s="48"/>
      <c r="AP458" s="23">
        <v>2000</v>
      </c>
      <c r="AQ458" s="23" t="s">
        <v>52</v>
      </c>
      <c r="AR458" s="23" t="s">
        <v>4713</v>
      </c>
      <c r="AS458" s="38" t="s">
        <v>53</v>
      </c>
      <c r="AT458" s="23"/>
      <c r="AU458" s="64" t="s">
        <v>378</v>
      </c>
      <c r="AV458" s="99">
        <v>7</v>
      </c>
      <c r="AW458" s="102">
        <v>73860</v>
      </c>
      <c r="AX458" s="29" t="s">
        <v>701</v>
      </c>
      <c r="AY458" s="29"/>
      <c r="AZ458" s="25">
        <v>1</v>
      </c>
      <c r="BA458">
        <f t="shared" si="95"/>
        <v>1920</v>
      </c>
      <c r="BB458" s="115" t="s">
        <v>6983</v>
      </c>
      <c r="BC458" s="105">
        <f t="shared" si="87"/>
        <v>10551.428571428571</v>
      </c>
      <c r="BD458" s="116">
        <f t="shared" si="88"/>
        <v>43709</v>
      </c>
      <c r="BE458" s="141" t="s">
        <v>8477</v>
      </c>
      <c r="BF458">
        <f>MATCH(BE458,'Cat-4'!$A:$A,0)</f>
        <v>722</v>
      </c>
      <c r="BG458">
        <f>MATCH(BD458,'Cat-4'!$1:$1,0)</f>
        <v>93</v>
      </c>
      <c r="BH458">
        <f>INDEX('Cat-4'!$1:$1048576,'NSS + ACT'!BF458,'NSS + ACT'!BG458)</f>
        <v>113.9</v>
      </c>
      <c r="BI458">
        <f>MATCH($BI$1,'Cat-4'!$1:$1,0)</f>
        <v>153</v>
      </c>
      <c r="BJ458">
        <f>INDEX('Cat-4'!$1:$1048576,'NSS + ACT'!BF458,'NSS + ACT'!BI458)</f>
        <v>130.80000000000001</v>
      </c>
      <c r="BK458" s="126">
        <f t="shared" si="89"/>
        <v>1.1483757682177349</v>
      </c>
      <c r="BL458">
        <f t="shared" si="90"/>
        <v>1931</v>
      </c>
      <c r="BM458" s="126">
        <f t="shared" si="91"/>
        <v>64.36666666666666</v>
      </c>
      <c r="BN458" s="126" t="s">
        <v>8785</v>
      </c>
      <c r="BO458" s="126">
        <f>MATCH(BB458,Sheet3!$D$4:$D$8,0)</f>
        <v>2</v>
      </c>
      <c r="BP458" s="126">
        <f>MATCH(BN458,Sheet3!$E$4:$H$4,0)</f>
        <v>4</v>
      </c>
      <c r="BQ458" s="132">
        <f>INDEX(Sheet3!$D$4:$H$8,'NSS + ACT'!BO458,'NSS + ACT'!BP458)</f>
        <v>0.1</v>
      </c>
      <c r="BR458" s="105">
        <f t="shared" si="92"/>
        <v>84819.034240561901</v>
      </c>
      <c r="BS458" s="162">
        <f t="shared" si="93"/>
        <v>0.1</v>
      </c>
      <c r="BT458" s="105">
        <f t="shared" si="94"/>
        <v>76337.130816505713</v>
      </c>
    </row>
    <row r="459" spans="1:72">
      <c r="A459" s="18">
        <f t="shared" si="85"/>
        <v>456</v>
      </c>
      <c r="B459" s="19">
        <v>172002667944</v>
      </c>
      <c r="C459" s="45"/>
      <c r="D459" s="21" t="s">
        <v>413</v>
      </c>
      <c r="E459" s="22" t="s">
        <v>7010</v>
      </c>
      <c r="F459" s="107">
        <v>28</v>
      </c>
      <c r="G459" s="23" t="s">
        <v>49</v>
      </c>
      <c r="H459" s="24">
        <v>2459.7000000000003</v>
      </c>
      <c r="I459" s="24">
        <v>2459.6999999999998</v>
      </c>
      <c r="J459" s="100">
        <v>71331.3</v>
      </c>
      <c r="K459" s="23"/>
      <c r="L459" s="26"/>
      <c r="M459" s="21"/>
      <c r="N459" s="27"/>
      <c r="O459" s="21"/>
      <c r="P459" s="28"/>
      <c r="Q459" s="21"/>
      <c r="R459" s="26">
        <v>0.18</v>
      </c>
      <c r="S459" s="29" t="s">
        <v>187</v>
      </c>
      <c r="T459" s="30">
        <v>0</v>
      </c>
      <c r="U459" s="30"/>
      <c r="V459" s="30">
        <v>0</v>
      </c>
      <c r="W459" s="30">
        <v>12839.634</v>
      </c>
      <c r="X459" s="30">
        <v>12839.634</v>
      </c>
      <c r="Y459" s="29" t="s">
        <v>381</v>
      </c>
      <c r="Z459" s="29" t="s">
        <v>419</v>
      </c>
      <c r="AA459" s="29" t="s">
        <v>420</v>
      </c>
      <c r="AB459" s="19" t="e">
        <v>#N/A</v>
      </c>
      <c r="AC459" s="29" t="e">
        <v>#N/A</v>
      </c>
      <c r="AD459" s="31" t="e">
        <v>#N/A</v>
      </c>
      <c r="AE459" s="31">
        <v>44162</v>
      </c>
      <c r="AF459" s="19">
        <v>172002667944</v>
      </c>
      <c r="AG459" s="29" t="s">
        <v>417</v>
      </c>
      <c r="AH459" s="31">
        <v>44180</v>
      </c>
      <c r="AI459" s="29" t="s">
        <v>385</v>
      </c>
      <c r="AJ459" s="46"/>
      <c r="AK459" s="30"/>
      <c r="AL459" s="47"/>
      <c r="AM459" s="46"/>
      <c r="AN459" s="29"/>
      <c r="AO459" s="31"/>
      <c r="AP459" s="19">
        <v>2000</v>
      </c>
      <c r="AQ459" s="29" t="s">
        <v>52</v>
      </c>
      <c r="AR459" s="29" t="s">
        <v>420</v>
      </c>
      <c r="AS459" s="29" t="s">
        <v>53</v>
      </c>
      <c r="AT459" s="29" t="s">
        <v>54</v>
      </c>
      <c r="AU459" s="29" t="s">
        <v>418</v>
      </c>
      <c r="AV459" s="99">
        <v>28</v>
      </c>
      <c r="AW459" s="99">
        <v>73207.789999999906</v>
      </c>
      <c r="AX459" s="29" t="s">
        <v>387</v>
      </c>
      <c r="AY459" s="29" t="s">
        <v>691</v>
      </c>
      <c r="AZ459" s="21"/>
      <c r="BA459">
        <f t="shared" si="95"/>
        <v>1476</v>
      </c>
      <c r="BB459" s="115" t="s">
        <v>6983</v>
      </c>
      <c r="BC459" s="105">
        <f t="shared" si="87"/>
        <v>2614.5639285714251</v>
      </c>
      <c r="BD459" s="116">
        <f t="shared" si="88"/>
        <v>44136</v>
      </c>
      <c r="BE459" s="141" t="s">
        <v>8477</v>
      </c>
      <c r="BF459">
        <f>MATCH(BE459,'Cat-4'!$A:$A,0)</f>
        <v>722</v>
      </c>
      <c r="BG459">
        <f>MATCH(BD459,'Cat-4'!$1:$1,0)</f>
        <v>107</v>
      </c>
      <c r="BH459">
        <f>INDEX('Cat-4'!$1:$1048576,'NSS + ACT'!BF459,'NSS + ACT'!BG459)</f>
        <v>113.7</v>
      </c>
      <c r="BI459">
        <f>MATCH($BI$1,'Cat-4'!$1:$1,0)</f>
        <v>153</v>
      </c>
      <c r="BJ459">
        <f>INDEX('Cat-4'!$1:$1048576,'NSS + ACT'!BF459,'NSS + ACT'!BI459)</f>
        <v>130.80000000000001</v>
      </c>
      <c r="BK459" s="126">
        <f t="shared" si="89"/>
        <v>1.1503957783641161</v>
      </c>
      <c r="BL459">
        <f t="shared" si="90"/>
        <v>1504</v>
      </c>
      <c r="BM459" s="126">
        <f t="shared" si="91"/>
        <v>50.133333333333333</v>
      </c>
      <c r="BN459" s="126" t="s">
        <v>8785</v>
      </c>
      <c r="BO459" s="126">
        <f>MATCH(BB459,Sheet3!$D$4:$D$8,0)</f>
        <v>2</v>
      </c>
      <c r="BP459" s="126">
        <f>MATCH(BN459,Sheet3!$E$4:$H$4,0)</f>
        <v>4</v>
      </c>
      <c r="BQ459" s="132">
        <f>INDEX(Sheet3!$D$4:$H$8,'NSS + ACT'!BO459,'NSS + ACT'!BP459)</f>
        <v>0.1</v>
      </c>
      <c r="BR459" s="105">
        <f t="shared" si="92"/>
        <v>84217.932559366644</v>
      </c>
      <c r="BS459" s="162">
        <f t="shared" si="93"/>
        <v>0.1</v>
      </c>
      <c r="BT459" s="105">
        <f t="shared" si="94"/>
        <v>75796.139303429984</v>
      </c>
    </row>
    <row r="460" spans="1:72">
      <c r="A460" s="18">
        <f t="shared" si="85"/>
        <v>457</v>
      </c>
      <c r="B460" s="33">
        <v>292307548654</v>
      </c>
      <c r="C460" s="39">
        <v>45126</v>
      </c>
      <c r="D460" s="22" t="s">
        <v>91</v>
      </c>
      <c r="E460" s="22" t="s">
        <v>5135</v>
      </c>
      <c r="F460" s="110">
        <v>4</v>
      </c>
      <c r="G460" s="23" t="s">
        <v>49</v>
      </c>
      <c r="H460" s="58">
        <v>18184</v>
      </c>
      <c r="I460" s="30"/>
      <c r="J460" s="101">
        <v>72736</v>
      </c>
      <c r="K460" s="33">
        <v>84842000</v>
      </c>
      <c r="L460" s="26">
        <v>7.4999999999999997E-2</v>
      </c>
      <c r="M460" s="40">
        <v>0</v>
      </c>
      <c r="N460" s="40">
        <v>0</v>
      </c>
      <c r="O460" s="35"/>
      <c r="P460" s="63">
        <v>0.1</v>
      </c>
      <c r="Q460" s="52">
        <v>0</v>
      </c>
      <c r="R460" s="63">
        <v>0.18</v>
      </c>
      <c r="S460" s="23" t="s">
        <v>777</v>
      </c>
      <c r="T460" s="52">
        <v>5455.2</v>
      </c>
      <c r="U460" s="52">
        <v>0</v>
      </c>
      <c r="V460" s="52">
        <v>545.52</v>
      </c>
      <c r="W460" s="52">
        <v>14172.6096</v>
      </c>
      <c r="X460" s="52">
        <v>20173.329599999997</v>
      </c>
      <c r="Y460" s="23" t="s">
        <v>5072</v>
      </c>
      <c r="Z460" s="23" t="s">
        <v>5136</v>
      </c>
      <c r="AA460" s="23" t="s">
        <v>5137</v>
      </c>
      <c r="AB460" s="33">
        <v>292307548654</v>
      </c>
      <c r="AC460" s="33" t="s">
        <v>5075</v>
      </c>
      <c r="AD460" s="48">
        <v>45126</v>
      </c>
      <c r="AE460" s="39">
        <v>45106</v>
      </c>
      <c r="AF460" s="53" t="e">
        <v>#N/A</v>
      </c>
      <c r="AG460" s="53" t="e">
        <v>#N/A</v>
      </c>
      <c r="AH460" s="39" t="e">
        <v>#N/A</v>
      </c>
      <c r="AI460" s="23" t="s">
        <v>51</v>
      </c>
      <c r="AJ460" s="54"/>
      <c r="AK460" s="55"/>
      <c r="AL460" s="56"/>
      <c r="AM460" s="57"/>
      <c r="AN460" s="33"/>
      <c r="AO460" s="48"/>
      <c r="AP460" s="23">
        <v>2000</v>
      </c>
      <c r="AQ460" s="23" t="s">
        <v>52</v>
      </c>
      <c r="AR460" s="23" t="s">
        <v>5137</v>
      </c>
      <c r="AS460" s="38" t="s">
        <v>518</v>
      </c>
      <c r="AT460" s="23"/>
      <c r="AU460" s="23" t="s">
        <v>5076</v>
      </c>
      <c r="AV460" s="99">
        <v>4</v>
      </c>
      <c r="AW460" s="101">
        <v>72736</v>
      </c>
      <c r="AX460" s="29" t="s">
        <v>4770</v>
      </c>
      <c r="AY460" s="29"/>
      <c r="AZ460" s="32" t="s">
        <v>5077</v>
      </c>
      <c r="BA460">
        <f t="shared" si="95"/>
        <v>532</v>
      </c>
      <c r="BB460" t="s">
        <v>6983</v>
      </c>
      <c r="BC460" s="105">
        <f t="shared" si="87"/>
        <v>18184</v>
      </c>
      <c r="BD460" s="116">
        <f t="shared" si="88"/>
        <v>45078</v>
      </c>
      <c r="BE460" s="141" t="s">
        <v>8477</v>
      </c>
      <c r="BF460">
        <f>MATCH(BE460,'Cat-4'!$A:$A,0)</f>
        <v>722</v>
      </c>
      <c r="BG460">
        <f>MATCH(BD460,'Cat-4'!$1:$1,0)</f>
        <v>138</v>
      </c>
      <c r="BH460">
        <f>INDEX('Cat-4'!$1:$1048576,'NSS + ACT'!BF460,'NSS + ACT'!BG460)</f>
        <v>128</v>
      </c>
      <c r="BI460">
        <f>MATCH($BI$1,'Cat-4'!$1:$1,0)</f>
        <v>153</v>
      </c>
      <c r="BJ460">
        <f>INDEX('Cat-4'!$1:$1048576,'NSS + ACT'!BF460,'NSS + ACT'!BI460)</f>
        <v>130.80000000000001</v>
      </c>
      <c r="BK460" s="126">
        <f t="shared" si="89"/>
        <v>1.0218750000000001</v>
      </c>
      <c r="BL460">
        <f t="shared" si="90"/>
        <v>562</v>
      </c>
      <c r="BM460" s="126">
        <f t="shared" si="91"/>
        <v>18.733333333333334</v>
      </c>
      <c r="BN460" s="126" t="s">
        <v>8784</v>
      </c>
      <c r="BO460" s="126">
        <f>MATCH(BB460,Sheet3!$D$4:$D$8,0)</f>
        <v>2</v>
      </c>
      <c r="BP460" s="126">
        <f>MATCH(BN460,Sheet3!$E$4:$H$4,0)</f>
        <v>3</v>
      </c>
      <c r="BQ460" s="132">
        <f>INDEX(Sheet3!$D$4:$H$8,'NSS + ACT'!BO460,'NSS + ACT'!BP460)</f>
        <v>0.05</v>
      </c>
      <c r="BR460" s="105">
        <f t="shared" si="92"/>
        <v>74327.100000000006</v>
      </c>
      <c r="BS460" s="162">
        <f t="shared" si="93"/>
        <v>0.05</v>
      </c>
      <c r="BT460" s="105">
        <f t="shared" si="94"/>
        <v>70610.744999999995</v>
      </c>
    </row>
    <row r="461" spans="1:72">
      <c r="A461" s="18">
        <f t="shared" si="85"/>
        <v>458</v>
      </c>
      <c r="B461" s="33">
        <v>292310676195</v>
      </c>
      <c r="C461" s="39">
        <v>45204</v>
      </c>
      <c r="D461" s="22" t="s">
        <v>363</v>
      </c>
      <c r="E461" s="22" t="s">
        <v>5561</v>
      </c>
      <c r="F461" s="110">
        <v>80</v>
      </c>
      <c r="G461" s="23" t="s">
        <v>4631</v>
      </c>
      <c r="H461" s="58">
        <v>908.97549999999887</v>
      </c>
      <c r="I461" s="30"/>
      <c r="J461" s="101">
        <v>72718.039999999906</v>
      </c>
      <c r="K461" s="33">
        <v>34039900</v>
      </c>
      <c r="L461" s="26">
        <v>7.4999999999999997E-2</v>
      </c>
      <c r="M461" s="40">
        <v>0</v>
      </c>
      <c r="N461" s="40">
        <v>0</v>
      </c>
      <c r="O461" s="35">
        <v>0</v>
      </c>
      <c r="P461" s="63">
        <v>0.1</v>
      </c>
      <c r="Q461" s="52">
        <v>0</v>
      </c>
      <c r="R461" s="63">
        <v>0.18</v>
      </c>
      <c r="S461" s="23" t="s">
        <v>1662</v>
      </c>
      <c r="T461" s="52">
        <v>5453.8529999999928</v>
      </c>
      <c r="U461" s="52">
        <v>0</v>
      </c>
      <c r="V461" s="52">
        <v>545.38529999999935</v>
      </c>
      <c r="W461" s="52">
        <v>14169.11009399998</v>
      </c>
      <c r="X461" s="52">
        <v>20168.348393999971</v>
      </c>
      <c r="Y461" s="23" t="s">
        <v>5450</v>
      </c>
      <c r="Z461" s="23" t="s">
        <v>5562</v>
      </c>
      <c r="AA461" s="23" t="s">
        <v>5563</v>
      </c>
      <c r="AB461" s="33">
        <v>292310676195</v>
      </c>
      <c r="AC461" s="33" t="s">
        <v>5564</v>
      </c>
      <c r="AD461" s="39">
        <v>45204</v>
      </c>
      <c r="AE461" s="39">
        <v>45198</v>
      </c>
      <c r="AF461" s="53" t="e">
        <v>#N/A</v>
      </c>
      <c r="AG461" s="53" t="e">
        <v>#N/A</v>
      </c>
      <c r="AH461" s="39" t="e">
        <v>#N/A</v>
      </c>
      <c r="AI461" s="23" t="s">
        <v>51</v>
      </c>
      <c r="AJ461" s="59"/>
      <c r="AK461" s="59"/>
      <c r="AL461" s="48"/>
      <c r="AM461" s="60"/>
      <c r="AN461" s="33"/>
      <c r="AO461" s="48"/>
      <c r="AP461" s="23">
        <v>2000</v>
      </c>
      <c r="AQ461" s="23" t="s">
        <v>52</v>
      </c>
      <c r="AR461" s="23" t="s">
        <v>5563</v>
      </c>
      <c r="AS461" s="38" t="s">
        <v>518</v>
      </c>
      <c r="AT461" s="23"/>
      <c r="AU461" s="23" t="s">
        <v>5565</v>
      </c>
      <c r="AV461" s="99">
        <v>80</v>
      </c>
      <c r="AW461" s="101">
        <v>72718.039999999906</v>
      </c>
      <c r="AX461" s="29" t="s">
        <v>4770</v>
      </c>
      <c r="AY461" s="29"/>
      <c r="AZ461" s="30" t="s">
        <v>853</v>
      </c>
      <c r="BA461">
        <f t="shared" si="95"/>
        <v>440</v>
      </c>
      <c r="BB461" s="115" t="s">
        <v>6986</v>
      </c>
      <c r="BC461" s="105">
        <f t="shared" si="87"/>
        <v>908.97549999999887</v>
      </c>
      <c r="BD461" s="116">
        <f t="shared" si="88"/>
        <v>45170</v>
      </c>
      <c r="BE461" s="141" t="s">
        <v>7762</v>
      </c>
      <c r="BF461">
        <f>MATCH(BE461,'Cat-4'!$A:$A,0)</f>
        <v>364</v>
      </c>
      <c r="BG461">
        <f>MATCH(BD461,'Cat-4'!$1:$1,0)</f>
        <v>141</v>
      </c>
      <c r="BH461">
        <f>INDEX('Cat-4'!$1:$1048576,'NSS + ACT'!BF461,'NSS + ACT'!BG461)</f>
        <v>136.30000000000001</v>
      </c>
      <c r="BI461">
        <f>MATCH($BI$1,'Cat-4'!$1:$1,0)</f>
        <v>153</v>
      </c>
      <c r="BJ461">
        <f>INDEX('Cat-4'!$1:$1048576,'NSS + ACT'!BF461,'NSS + ACT'!BI461)</f>
        <v>136.4</v>
      </c>
      <c r="BK461" s="126">
        <f t="shared" si="89"/>
        <v>1.0007336757153338</v>
      </c>
      <c r="BL461">
        <f t="shared" si="90"/>
        <v>470</v>
      </c>
      <c r="BM461" s="126">
        <f t="shared" si="91"/>
        <v>15.666666666666666</v>
      </c>
      <c r="BN461" s="126" t="s">
        <v>8784</v>
      </c>
      <c r="BO461" s="126">
        <f>MATCH(BB461,Sheet3!$D$4:$D$8,0)</f>
        <v>3</v>
      </c>
      <c r="BP461" s="126">
        <f>MATCH(BN461,Sheet3!$E$4:$H$4,0)</f>
        <v>3</v>
      </c>
      <c r="BQ461" s="132">
        <f>INDEX(Sheet3!$D$4:$H$8,'NSS + ACT'!BO461,'NSS + ACT'!BP461)</f>
        <v>0.1</v>
      </c>
      <c r="BR461" s="105">
        <f t="shared" si="92"/>
        <v>72771.39146001458</v>
      </c>
      <c r="BS461" s="162">
        <f t="shared" si="93"/>
        <v>0.1</v>
      </c>
      <c r="BT461" s="105">
        <f t="shared" si="94"/>
        <v>65494.252314013123</v>
      </c>
    </row>
    <row r="462" spans="1:72">
      <c r="A462" s="18">
        <f t="shared" si="85"/>
        <v>459</v>
      </c>
      <c r="B462" s="61">
        <v>291907697244</v>
      </c>
      <c r="C462" s="39">
        <v>43685</v>
      </c>
      <c r="D462" s="22" t="s">
        <v>184</v>
      </c>
      <c r="E462" s="22" t="s">
        <v>2024</v>
      </c>
      <c r="F462" s="110">
        <v>1</v>
      </c>
      <c r="G462" s="23" t="s">
        <v>49</v>
      </c>
      <c r="H462" s="52">
        <v>72600</v>
      </c>
      <c r="I462" s="30"/>
      <c r="J462" s="109">
        <v>72600</v>
      </c>
      <c r="K462" s="23">
        <v>84819090</v>
      </c>
      <c r="L462" s="26">
        <v>7.4999999999999997E-2</v>
      </c>
      <c r="M462" s="40">
        <v>0</v>
      </c>
      <c r="N462" s="62">
        <v>0</v>
      </c>
      <c r="O462" s="52">
        <v>0</v>
      </c>
      <c r="P462" s="26">
        <v>0.1</v>
      </c>
      <c r="Q462" s="52">
        <v>0</v>
      </c>
      <c r="R462" s="63">
        <v>0.18</v>
      </c>
      <c r="S462" s="23" t="s">
        <v>849</v>
      </c>
      <c r="T462" s="52">
        <v>5445</v>
      </c>
      <c r="U462" s="52">
        <v>0</v>
      </c>
      <c r="V462" s="52">
        <v>544.5</v>
      </c>
      <c r="W462" s="52">
        <v>14146.109999999999</v>
      </c>
      <c r="X462" s="52">
        <v>20135.61</v>
      </c>
      <c r="Y462" s="23" t="s">
        <v>1945</v>
      </c>
      <c r="Z462" s="23" t="s">
        <v>2025</v>
      </c>
      <c r="AA462" s="23" t="s">
        <v>2026</v>
      </c>
      <c r="AB462" s="33">
        <v>291907697244</v>
      </c>
      <c r="AC462" s="33" t="s">
        <v>2016</v>
      </c>
      <c r="AD462" s="48">
        <v>43685</v>
      </c>
      <c r="AE462" s="39">
        <v>43585</v>
      </c>
      <c r="AF462" s="53" t="e">
        <v>#N/A</v>
      </c>
      <c r="AG462" s="53" t="e">
        <v>#N/A</v>
      </c>
      <c r="AH462" s="39" t="e">
        <v>#N/A</v>
      </c>
      <c r="AI462" s="23" t="s">
        <v>51</v>
      </c>
      <c r="AJ462" s="54"/>
      <c r="AK462" s="55"/>
      <c r="AL462" s="56"/>
      <c r="AM462" s="57"/>
      <c r="AN462" s="33"/>
      <c r="AO462" s="48"/>
      <c r="AP462" s="23">
        <v>2000</v>
      </c>
      <c r="AQ462" s="23" t="s">
        <v>52</v>
      </c>
      <c r="AR462" s="23" t="s">
        <v>2026</v>
      </c>
      <c r="AS462" s="38" t="s">
        <v>53</v>
      </c>
      <c r="AT462" s="23"/>
      <c r="AU462" s="64" t="s">
        <v>2017</v>
      </c>
      <c r="AV462" s="99">
        <v>1</v>
      </c>
      <c r="AW462" s="102">
        <v>72600</v>
      </c>
      <c r="AX462" s="29" t="s">
        <v>701</v>
      </c>
      <c r="AY462" s="29"/>
      <c r="AZ462" s="25" t="s">
        <v>1954</v>
      </c>
      <c r="BA462">
        <f t="shared" si="95"/>
        <v>2053</v>
      </c>
      <c r="BB462" s="115" t="s">
        <v>6987</v>
      </c>
      <c r="BC462" s="105">
        <f t="shared" si="87"/>
        <v>72600</v>
      </c>
      <c r="BD462" s="116">
        <f t="shared" si="88"/>
        <v>43556</v>
      </c>
      <c r="BE462" s="141" t="s">
        <v>8366</v>
      </c>
      <c r="BF462">
        <f>MATCH(BE462,'Cat-4'!$A:$A,0)</f>
        <v>666</v>
      </c>
      <c r="BG462">
        <f>MATCH(BD462,'Cat-4'!$1:$1,0)</f>
        <v>88</v>
      </c>
      <c r="BH462">
        <f>INDEX('Cat-4'!$1:$1048576,'NSS + ACT'!BF462,'NSS + ACT'!BG462)</f>
        <v>112.7</v>
      </c>
      <c r="BI462">
        <f>MATCH($BI$1,'Cat-4'!$1:$1,0)</f>
        <v>153</v>
      </c>
      <c r="BJ462">
        <f>INDEX('Cat-4'!$1:$1048576,'NSS + ACT'!BF462,'NSS + ACT'!BI462)</f>
        <v>133.4</v>
      </c>
      <c r="BK462" s="126">
        <f t="shared" si="89"/>
        <v>1.1836734693877551</v>
      </c>
      <c r="BL462">
        <f t="shared" si="90"/>
        <v>2084</v>
      </c>
      <c r="BM462" s="126">
        <f t="shared" si="91"/>
        <v>69.466666666666669</v>
      </c>
      <c r="BN462" s="126" t="s">
        <v>8785</v>
      </c>
      <c r="BO462" s="126">
        <f>MATCH(BB462,Sheet3!$D$4:$D$8,0)</f>
        <v>4</v>
      </c>
      <c r="BP462" s="126">
        <f>MATCH(BN462,Sheet3!$E$4:$H$4,0)</f>
        <v>4</v>
      </c>
      <c r="BQ462" s="132">
        <f>INDEX(Sheet3!$D$4:$H$8,'NSS + ACT'!BO462,'NSS + ACT'!BP462)</f>
        <v>0.2</v>
      </c>
      <c r="BR462" s="105">
        <f t="shared" si="92"/>
        <v>85934.693877551021</v>
      </c>
      <c r="BS462" s="162">
        <f t="shared" si="93"/>
        <v>0.2</v>
      </c>
      <c r="BT462" s="105">
        <f t="shared" si="94"/>
        <v>68747.755102040814</v>
      </c>
    </row>
    <row r="463" spans="1:72">
      <c r="A463" s="18">
        <f t="shared" si="85"/>
        <v>460</v>
      </c>
      <c r="B463" s="61">
        <v>171700744132</v>
      </c>
      <c r="C463" s="39">
        <v>42823</v>
      </c>
      <c r="D463" s="22" t="s">
        <v>462</v>
      </c>
      <c r="E463" s="22" t="s">
        <v>3772</v>
      </c>
      <c r="F463" s="110">
        <v>2</v>
      </c>
      <c r="G463" s="23" t="s">
        <v>49</v>
      </c>
      <c r="H463" s="52">
        <v>36290.959999999948</v>
      </c>
      <c r="I463" s="30"/>
      <c r="J463" s="109">
        <v>72581.919999999896</v>
      </c>
      <c r="K463" s="23">
        <v>85437099</v>
      </c>
      <c r="L463" s="26">
        <v>7.4999999999999997E-2</v>
      </c>
      <c r="M463" s="40">
        <v>0</v>
      </c>
      <c r="N463" s="62">
        <v>0</v>
      </c>
      <c r="O463" s="52">
        <v>0</v>
      </c>
      <c r="P463" s="26">
        <v>0.1</v>
      </c>
      <c r="Q463" s="52">
        <v>0</v>
      </c>
      <c r="R463" s="63">
        <v>0.18</v>
      </c>
      <c r="S463" s="23" t="s">
        <v>2758</v>
      </c>
      <c r="T463" s="52">
        <v>5443.643999999992</v>
      </c>
      <c r="U463" s="52">
        <v>0</v>
      </c>
      <c r="V463" s="52">
        <v>544.36439999999925</v>
      </c>
      <c r="W463" s="52">
        <v>14142.587111999979</v>
      </c>
      <c r="X463" s="52">
        <v>20130.595511999971</v>
      </c>
      <c r="Y463" s="23" t="s">
        <v>3695</v>
      </c>
      <c r="Z463" s="23" t="s">
        <v>3773</v>
      </c>
      <c r="AA463" s="23" t="s">
        <v>3774</v>
      </c>
      <c r="AB463" s="33" t="e">
        <v>#N/A</v>
      </c>
      <c r="AC463" s="33" t="e">
        <v>#N/A</v>
      </c>
      <c r="AD463" s="39" t="e">
        <v>#N/A</v>
      </c>
      <c r="AE463" s="39">
        <v>42815</v>
      </c>
      <c r="AF463" s="53">
        <v>171700744132</v>
      </c>
      <c r="AG463" s="53" t="s">
        <v>3771</v>
      </c>
      <c r="AH463" s="39">
        <v>42823</v>
      </c>
      <c r="AI463" s="23" t="s">
        <v>385</v>
      </c>
      <c r="AJ463" s="59"/>
      <c r="AK463" s="59"/>
      <c r="AL463" s="48"/>
      <c r="AM463" s="60"/>
      <c r="AN463" s="33"/>
      <c r="AO463" s="48"/>
      <c r="AP463" s="23">
        <v>2000</v>
      </c>
      <c r="AQ463" s="23" t="s">
        <v>52</v>
      </c>
      <c r="AR463" s="23" t="s">
        <v>3774</v>
      </c>
      <c r="AS463" s="38" t="s">
        <v>53</v>
      </c>
      <c r="AT463" s="23"/>
      <c r="AU463" s="64">
        <v>1007462052</v>
      </c>
      <c r="AV463" s="99">
        <v>2</v>
      </c>
      <c r="AW463" s="102">
        <v>72581.919999999896</v>
      </c>
      <c r="AX463" s="29" t="s">
        <v>701</v>
      </c>
      <c r="AY463" s="29"/>
      <c r="AZ463" s="25"/>
      <c r="BA463">
        <f t="shared" si="95"/>
        <v>2823</v>
      </c>
      <c r="BB463" s="115" t="s">
        <v>6987</v>
      </c>
      <c r="BC463" s="105">
        <f t="shared" si="87"/>
        <v>36290.959999999948</v>
      </c>
      <c r="BD463" s="116">
        <f t="shared" si="88"/>
        <v>42795</v>
      </c>
      <c r="BE463" s="141" t="s">
        <v>8366</v>
      </c>
      <c r="BF463">
        <f>MATCH(BE463,'Cat-4'!$A:$A,0)</f>
        <v>666</v>
      </c>
      <c r="BG463">
        <f>MATCH(BD463,'Cat-4'!$1:$1,0)</f>
        <v>63</v>
      </c>
      <c r="BH463">
        <f>INDEX('Cat-4'!$1:$1048576,'NSS + ACT'!BF463,'NSS + ACT'!BG463)</f>
        <v>108</v>
      </c>
      <c r="BI463">
        <f>MATCH($BI$1,'Cat-4'!$1:$1,0)</f>
        <v>153</v>
      </c>
      <c r="BJ463">
        <f>INDEX('Cat-4'!$1:$1048576,'NSS + ACT'!BF463,'NSS + ACT'!BI463)</f>
        <v>133.4</v>
      </c>
      <c r="BK463" s="126">
        <f t="shared" si="89"/>
        <v>1.2351851851851852</v>
      </c>
      <c r="BL463">
        <f t="shared" si="90"/>
        <v>2845</v>
      </c>
      <c r="BM463" s="126">
        <f t="shared" si="91"/>
        <v>94.833333333333329</v>
      </c>
      <c r="BN463" s="126" t="s">
        <v>8785</v>
      </c>
      <c r="BO463" s="126">
        <f>MATCH(BB463,Sheet3!$D$4:$D$8,0)</f>
        <v>4</v>
      </c>
      <c r="BP463" s="126">
        <f>MATCH(BN463,Sheet3!$E$4:$H$4,0)</f>
        <v>4</v>
      </c>
      <c r="BQ463" s="132">
        <f>INDEX(Sheet3!$D$4:$H$8,'NSS + ACT'!BO463,'NSS + ACT'!BP463)</f>
        <v>0.2</v>
      </c>
      <c r="BR463" s="105">
        <f t="shared" si="92"/>
        <v>89652.112296296167</v>
      </c>
      <c r="BS463" s="162">
        <f t="shared" si="93"/>
        <v>0.2</v>
      </c>
      <c r="BT463" s="105">
        <f t="shared" si="94"/>
        <v>71721.689837036931</v>
      </c>
    </row>
    <row r="464" spans="1:72">
      <c r="A464" s="18">
        <f t="shared" si="85"/>
        <v>461</v>
      </c>
      <c r="B464" s="33"/>
      <c r="C464" s="39"/>
      <c r="D464" s="22" t="s">
        <v>605</v>
      </c>
      <c r="E464" s="22" t="s">
        <v>6527</v>
      </c>
      <c r="F464" s="113">
        <v>1</v>
      </c>
      <c r="G464" s="23" t="s">
        <v>119</v>
      </c>
      <c r="H464" s="24">
        <v>72542.179999999906</v>
      </c>
      <c r="I464" s="30"/>
      <c r="J464" s="101">
        <v>72542.179999999906</v>
      </c>
      <c r="K464" s="23">
        <v>73079990</v>
      </c>
      <c r="L464" s="26">
        <v>0.1</v>
      </c>
      <c r="M464" s="26" t="s">
        <v>1254</v>
      </c>
      <c r="N464" s="49"/>
      <c r="O464" s="96"/>
      <c r="P464" s="26">
        <v>0.1</v>
      </c>
      <c r="Q464" s="49"/>
      <c r="R464" s="26">
        <v>0.18</v>
      </c>
      <c r="S464" s="23" t="s">
        <v>1260</v>
      </c>
      <c r="T464" s="94">
        <v>7254.2179999999908</v>
      </c>
      <c r="U464" s="94">
        <v>0</v>
      </c>
      <c r="V464" s="94">
        <v>725.42179999999917</v>
      </c>
      <c r="W464" s="94">
        <v>14493.927563999981</v>
      </c>
      <c r="X464" s="52">
        <v>22473.567363999973</v>
      </c>
      <c r="Y464" s="23" t="s">
        <v>6489</v>
      </c>
      <c r="Z464" s="23" t="s">
        <v>6528</v>
      </c>
      <c r="AA464" s="23" t="s">
        <v>6528</v>
      </c>
      <c r="AB464" s="33" t="e">
        <v>#N/A</v>
      </c>
      <c r="AC464" s="23" t="e">
        <v>#N/A</v>
      </c>
      <c r="AD464" s="48" t="e">
        <v>#N/A</v>
      </c>
      <c r="AE464" s="39">
        <v>43410</v>
      </c>
      <c r="AF464" s="33">
        <v>171900062504</v>
      </c>
      <c r="AG464" s="23" t="s">
        <v>831</v>
      </c>
      <c r="AH464" s="39">
        <v>43475</v>
      </c>
      <c r="AI464" s="23" t="s">
        <v>385</v>
      </c>
      <c r="AJ464" s="60"/>
      <c r="AK464" s="57"/>
      <c r="AL464" s="56"/>
      <c r="AM464" s="52"/>
      <c r="AN464" s="23"/>
      <c r="AO464" s="38"/>
      <c r="AP464" s="23">
        <v>2000</v>
      </c>
      <c r="AQ464" s="23" t="s">
        <v>52</v>
      </c>
      <c r="AR464" s="23" t="s">
        <v>6529</v>
      </c>
      <c r="AS464" s="95" t="s">
        <v>518</v>
      </c>
      <c r="AT464" s="23"/>
      <c r="AU464" s="23" t="s">
        <v>6530</v>
      </c>
      <c r="AV464" s="99">
        <v>1</v>
      </c>
      <c r="AW464" s="101">
        <v>72542.179999999906</v>
      </c>
      <c r="AX464" s="29" t="s">
        <v>6494</v>
      </c>
      <c r="AY464" s="29"/>
      <c r="AZ464" s="21"/>
      <c r="BA464">
        <f t="shared" si="95"/>
        <v>2228</v>
      </c>
      <c r="BB464" s="115" t="s">
        <v>6983</v>
      </c>
      <c r="BC464" s="105">
        <f t="shared" si="87"/>
        <v>72542.179999999906</v>
      </c>
      <c r="BD464" s="116">
        <f t="shared" si="88"/>
        <v>43405</v>
      </c>
      <c r="BE464" s="141" t="s">
        <v>8477</v>
      </c>
      <c r="BF464">
        <f>MATCH(BE464,'Cat-4'!$A:$A,0)</f>
        <v>722</v>
      </c>
      <c r="BG464">
        <f>MATCH(BD464,'Cat-4'!$1:$1,0)</f>
        <v>83</v>
      </c>
      <c r="BH464">
        <f>INDEX('Cat-4'!$1:$1048576,'NSS + ACT'!BF464,'NSS + ACT'!BG464)</f>
        <v>111.9</v>
      </c>
      <c r="BI464">
        <f>MATCH($BI$1,'Cat-4'!$1:$1,0)</f>
        <v>153</v>
      </c>
      <c r="BJ464">
        <f>INDEX('Cat-4'!$1:$1048576,'NSS + ACT'!BF464,'NSS + ACT'!BI464)</f>
        <v>130.80000000000001</v>
      </c>
      <c r="BK464" s="126">
        <f t="shared" si="89"/>
        <v>1.1689008042895443</v>
      </c>
      <c r="BL464">
        <f t="shared" si="90"/>
        <v>2235</v>
      </c>
      <c r="BM464" s="126">
        <f t="shared" si="91"/>
        <v>74.5</v>
      </c>
      <c r="BN464" s="126" t="s">
        <v>8785</v>
      </c>
      <c r="BO464" s="126">
        <f>MATCH(BB464,Sheet3!$D$4:$D$8,0)</f>
        <v>2</v>
      </c>
      <c r="BP464" s="126">
        <f>MATCH(BN464,Sheet3!$E$4:$H$4,0)</f>
        <v>4</v>
      </c>
      <c r="BQ464" s="132">
        <f>INDEX(Sheet3!$D$4:$H$8,'NSS + ACT'!BO464,'NSS + ACT'!BP464)</f>
        <v>0.1</v>
      </c>
      <c r="BR464" s="105">
        <f t="shared" si="92"/>
        <v>84794.612546916789</v>
      </c>
      <c r="BS464" s="162">
        <f t="shared" si="93"/>
        <v>0.1</v>
      </c>
      <c r="BT464" s="105">
        <f t="shared" si="94"/>
        <v>76315.151292225113</v>
      </c>
    </row>
    <row r="465" spans="1:72">
      <c r="A465" s="18">
        <f t="shared" si="85"/>
        <v>462</v>
      </c>
      <c r="B465" s="61">
        <v>291600233702</v>
      </c>
      <c r="C465" s="39">
        <v>42389</v>
      </c>
      <c r="D465" s="22" t="s">
        <v>220</v>
      </c>
      <c r="E465" s="22" t="s">
        <v>2136</v>
      </c>
      <c r="F465" s="110">
        <v>19</v>
      </c>
      <c r="G465" s="23" t="s">
        <v>49</v>
      </c>
      <c r="H465" s="52">
        <v>3817</v>
      </c>
      <c r="I465" s="30"/>
      <c r="J465" s="109">
        <v>72523</v>
      </c>
      <c r="K465" s="23">
        <v>84819090</v>
      </c>
      <c r="L465" s="26">
        <v>7.4999999999999997E-2</v>
      </c>
      <c r="M465" s="40">
        <v>0</v>
      </c>
      <c r="N465" s="62">
        <v>0</v>
      </c>
      <c r="O465" s="52">
        <v>0</v>
      </c>
      <c r="P465" s="26">
        <v>0.1</v>
      </c>
      <c r="Q465" s="52">
        <v>0</v>
      </c>
      <c r="R465" s="63">
        <v>0.18</v>
      </c>
      <c r="S465" s="23" t="s">
        <v>849</v>
      </c>
      <c r="T465" s="52">
        <v>5439.2249999999995</v>
      </c>
      <c r="U465" s="52">
        <v>0</v>
      </c>
      <c r="V465" s="52">
        <v>543.92250000000001</v>
      </c>
      <c r="W465" s="52">
        <v>14131.10655</v>
      </c>
      <c r="X465" s="52">
        <v>20114.25405</v>
      </c>
      <c r="Y465" s="23" t="s">
        <v>1945</v>
      </c>
      <c r="Z465" s="23" t="s">
        <v>2137</v>
      </c>
      <c r="AA465" s="23" t="s">
        <v>2138</v>
      </c>
      <c r="AB465" s="33">
        <v>291600233702</v>
      </c>
      <c r="AC465" s="33">
        <v>2722</v>
      </c>
      <c r="AD465" s="48">
        <v>42389</v>
      </c>
      <c r="AE465" s="39">
        <v>42368</v>
      </c>
      <c r="AF465" s="53" t="e">
        <v>#N/A</v>
      </c>
      <c r="AG465" s="53" t="e">
        <v>#N/A</v>
      </c>
      <c r="AH465" s="39" t="e">
        <v>#N/A</v>
      </c>
      <c r="AI465" s="23" t="s">
        <v>51</v>
      </c>
      <c r="AJ465" s="54"/>
      <c r="AK465" s="55"/>
      <c r="AL465" s="56"/>
      <c r="AM465" s="57"/>
      <c r="AN465" s="33"/>
      <c r="AO465" s="48"/>
      <c r="AP465" s="23">
        <v>2000</v>
      </c>
      <c r="AQ465" s="23" t="s">
        <v>64</v>
      </c>
      <c r="AR465" s="23" t="s">
        <v>2138</v>
      </c>
      <c r="AS465" s="38" t="s">
        <v>53</v>
      </c>
      <c r="AT465" s="23"/>
      <c r="AU465" s="64">
        <v>6315002660</v>
      </c>
      <c r="AV465" s="99">
        <v>19</v>
      </c>
      <c r="AW465" s="102">
        <v>72523</v>
      </c>
      <c r="AX465" s="29" t="s">
        <v>701</v>
      </c>
      <c r="AY465" s="29"/>
      <c r="AZ465" s="25" t="s">
        <v>1954</v>
      </c>
      <c r="BA465">
        <f t="shared" si="95"/>
        <v>3270</v>
      </c>
      <c r="BB465" t="s">
        <v>6983</v>
      </c>
      <c r="BC465" s="105">
        <f t="shared" si="87"/>
        <v>3817</v>
      </c>
      <c r="BD465" s="116">
        <f t="shared" si="88"/>
        <v>42339</v>
      </c>
      <c r="BE465" s="141" t="s">
        <v>8477</v>
      </c>
      <c r="BF465">
        <f>MATCH(BE465,'Cat-4'!$A:$A,0)</f>
        <v>722</v>
      </c>
      <c r="BG465">
        <f>MATCH(BD465,'Cat-4'!$1:$1,0)</f>
        <v>48</v>
      </c>
      <c r="BH465">
        <f>INDEX('Cat-4'!$1:$1048576,'NSS + ACT'!BF465,'NSS + ACT'!BG465)</f>
        <v>109</v>
      </c>
      <c r="BI465">
        <f>MATCH($BI$1,'Cat-4'!$1:$1,0)</f>
        <v>153</v>
      </c>
      <c r="BJ465">
        <f>INDEX('Cat-4'!$1:$1048576,'NSS + ACT'!BF465,'NSS + ACT'!BI465)</f>
        <v>130.80000000000001</v>
      </c>
      <c r="BK465" s="126">
        <f t="shared" si="89"/>
        <v>1.2000000000000002</v>
      </c>
      <c r="BL465">
        <f t="shared" si="90"/>
        <v>3301</v>
      </c>
      <c r="BM465" s="126">
        <f t="shared" si="91"/>
        <v>110.03333333333333</v>
      </c>
      <c r="BN465" s="126" t="s">
        <v>8785</v>
      </c>
      <c r="BO465" s="126">
        <f>MATCH(BB465,Sheet3!$D$4:$D$8,0)</f>
        <v>2</v>
      </c>
      <c r="BP465" s="126">
        <f>MATCH(BN465,Sheet3!$E$4:$H$4,0)</f>
        <v>4</v>
      </c>
      <c r="BQ465" s="132">
        <f>INDEX(Sheet3!$D$4:$H$8,'NSS + ACT'!BO465,'NSS + ACT'!BP465)</f>
        <v>0.1</v>
      </c>
      <c r="BR465" s="105">
        <f t="shared" si="92"/>
        <v>87027.6</v>
      </c>
      <c r="BS465" s="162">
        <f t="shared" si="93"/>
        <v>0.1</v>
      </c>
      <c r="BT465" s="105">
        <f t="shared" si="94"/>
        <v>78324.840000000011</v>
      </c>
    </row>
    <row r="466" spans="1:72">
      <c r="A466" s="18">
        <f t="shared" si="85"/>
        <v>463</v>
      </c>
      <c r="B466" s="33">
        <v>292003440363</v>
      </c>
      <c r="C466" s="39">
        <v>43963</v>
      </c>
      <c r="D466" s="22" t="s">
        <v>208</v>
      </c>
      <c r="E466" s="22" t="s">
        <v>5856</v>
      </c>
      <c r="F466" s="110">
        <v>14</v>
      </c>
      <c r="G466" s="23" t="s">
        <v>119</v>
      </c>
      <c r="H466" s="52">
        <v>5151.1521428571432</v>
      </c>
      <c r="I466" s="30"/>
      <c r="J466" s="109">
        <v>72116.13</v>
      </c>
      <c r="K466" s="33">
        <v>84212190</v>
      </c>
      <c r="L466" s="26">
        <v>7.4999999999999997E-2</v>
      </c>
      <c r="M466" s="26"/>
      <c r="N466" s="26">
        <v>0</v>
      </c>
      <c r="O466" s="60"/>
      <c r="P466" s="26">
        <v>0.1</v>
      </c>
      <c r="Q466" s="84"/>
      <c r="R466" s="26">
        <v>0.18</v>
      </c>
      <c r="S466" s="23" t="s">
        <v>754</v>
      </c>
      <c r="T466" s="52">
        <v>5408.70975</v>
      </c>
      <c r="U466" s="52">
        <v>0</v>
      </c>
      <c r="V466" s="52">
        <v>540.87097500000004</v>
      </c>
      <c r="W466" s="52">
        <v>14051.8279305</v>
      </c>
      <c r="X466" s="52">
        <v>20001.408655499999</v>
      </c>
      <c r="Y466" s="23" t="s">
        <v>5800</v>
      </c>
      <c r="Z466" s="23" t="s">
        <v>5857</v>
      </c>
      <c r="AA466" s="23" t="s">
        <v>5858</v>
      </c>
      <c r="AB466" s="33">
        <v>292003440363</v>
      </c>
      <c r="AC466" s="33" t="s">
        <v>5847</v>
      </c>
      <c r="AD466" s="48">
        <v>43963</v>
      </c>
      <c r="AE466" s="39">
        <v>43906</v>
      </c>
      <c r="AF466" s="53" t="e">
        <v>#N/A</v>
      </c>
      <c r="AG466" s="53" t="e">
        <v>#N/A</v>
      </c>
      <c r="AH466" s="39" t="e">
        <v>#N/A</v>
      </c>
      <c r="AI466" s="23" t="s">
        <v>51</v>
      </c>
      <c r="AJ466" s="54"/>
      <c r="AK466" s="55"/>
      <c r="AL466" s="56"/>
      <c r="AM466" s="57"/>
      <c r="AN466" s="33"/>
      <c r="AO466" s="48"/>
      <c r="AP466" s="23">
        <v>2000</v>
      </c>
      <c r="AQ466" s="23" t="s">
        <v>52</v>
      </c>
      <c r="AR466" s="23" t="s">
        <v>5858</v>
      </c>
      <c r="AS466" s="38" t="s">
        <v>53</v>
      </c>
      <c r="AT466" s="23"/>
      <c r="AU466" s="23">
        <v>771</v>
      </c>
      <c r="AV466" s="99">
        <v>14</v>
      </c>
      <c r="AW466" s="101">
        <v>72116.13</v>
      </c>
      <c r="AX466" s="29" t="s">
        <v>5711</v>
      </c>
      <c r="AY466" s="29"/>
      <c r="AZ466" s="21"/>
      <c r="BA466">
        <f t="shared" si="95"/>
        <v>1732</v>
      </c>
      <c r="BB466" s="115" t="s">
        <v>6983</v>
      </c>
      <c r="BC466" s="105">
        <f t="shared" si="87"/>
        <v>5151.1521428571432</v>
      </c>
      <c r="BD466" s="116">
        <f t="shared" si="88"/>
        <v>43891</v>
      </c>
      <c r="BE466" s="141" t="s">
        <v>8477</v>
      </c>
      <c r="BF466">
        <f>MATCH(BE466,'Cat-4'!$A:$A,0)</f>
        <v>722</v>
      </c>
      <c r="BG466">
        <f>MATCH(BD466,'Cat-4'!$1:$1,0)</f>
        <v>99</v>
      </c>
      <c r="BH466">
        <f>INDEX('Cat-4'!$1:$1048576,'NSS + ACT'!BF466,'NSS + ACT'!BG466)</f>
        <v>113.3</v>
      </c>
      <c r="BI466">
        <f>MATCH($BI$1,'Cat-4'!$1:$1,0)</f>
        <v>153</v>
      </c>
      <c r="BJ466">
        <f>INDEX('Cat-4'!$1:$1048576,'NSS + ACT'!BF466,'NSS + ACT'!BI466)</f>
        <v>130.80000000000001</v>
      </c>
      <c r="BK466" s="126">
        <f t="shared" si="89"/>
        <v>1.1544571932921448</v>
      </c>
      <c r="BL466">
        <f t="shared" si="90"/>
        <v>1749</v>
      </c>
      <c r="BM466" s="126">
        <f t="shared" si="91"/>
        <v>58.3</v>
      </c>
      <c r="BN466" s="126" t="s">
        <v>8785</v>
      </c>
      <c r="BO466" s="126">
        <f>MATCH(BB466,Sheet3!$D$4:$D$8,0)</f>
        <v>2</v>
      </c>
      <c r="BP466" s="126">
        <f>MATCH(BN466,Sheet3!$E$4:$H$4,0)</f>
        <v>4</v>
      </c>
      <c r="BQ466" s="132">
        <f>INDEX(Sheet3!$D$4:$H$8,'NSS + ACT'!BO466,'NSS + ACT'!BP466)</f>
        <v>0.1</v>
      </c>
      <c r="BR466" s="105">
        <f t="shared" si="92"/>
        <v>83254.985030891447</v>
      </c>
      <c r="BS466" s="162">
        <f t="shared" si="93"/>
        <v>0.1</v>
      </c>
      <c r="BT466" s="105">
        <f t="shared" si="94"/>
        <v>74929.486527802306</v>
      </c>
    </row>
    <row r="467" spans="1:72">
      <c r="A467" s="18">
        <f t="shared" si="85"/>
        <v>464</v>
      </c>
      <c r="B467" s="61">
        <v>171801082633</v>
      </c>
      <c r="C467" s="39">
        <v>43217</v>
      </c>
      <c r="D467" s="22" t="s">
        <v>636</v>
      </c>
      <c r="E467" s="22" t="s">
        <v>1069</v>
      </c>
      <c r="F467" s="110">
        <v>1</v>
      </c>
      <c r="G467" s="23" t="s">
        <v>49</v>
      </c>
      <c r="H467" s="52">
        <v>72085.08</v>
      </c>
      <c r="I467" s="30"/>
      <c r="J467" s="109">
        <v>72085.08</v>
      </c>
      <c r="K467" s="23" t="s">
        <v>987</v>
      </c>
      <c r="L467" s="26">
        <v>0.15</v>
      </c>
      <c r="M467" s="40">
        <v>0</v>
      </c>
      <c r="N467" s="62">
        <v>0</v>
      </c>
      <c r="O467" s="52">
        <v>0</v>
      </c>
      <c r="P467" s="26">
        <v>0.1</v>
      </c>
      <c r="Q467" s="52">
        <v>0</v>
      </c>
      <c r="R467" s="63">
        <v>0.18</v>
      </c>
      <c r="S467" s="23" t="s">
        <v>969</v>
      </c>
      <c r="T467" s="52">
        <v>10812.762000000001</v>
      </c>
      <c r="U467" s="52">
        <v>0</v>
      </c>
      <c r="V467" s="52">
        <v>1081.2762</v>
      </c>
      <c r="W467" s="52">
        <v>15116.241275999999</v>
      </c>
      <c r="X467" s="52">
        <v>27010.279476</v>
      </c>
      <c r="Y467" s="23" t="s">
        <v>850</v>
      </c>
      <c r="Z467" s="23" t="s">
        <v>1070</v>
      </c>
      <c r="AA467" s="23" t="s">
        <v>1071</v>
      </c>
      <c r="AB467" s="33" t="e">
        <v>#N/A</v>
      </c>
      <c r="AC467" s="33" t="e">
        <v>#N/A</v>
      </c>
      <c r="AD467" s="48" t="e">
        <v>#N/A</v>
      </c>
      <c r="AE467" s="39" t="e">
        <v>#N/A</v>
      </c>
      <c r="AF467" s="53">
        <v>171801082633</v>
      </c>
      <c r="AG467" s="53" t="s">
        <v>990</v>
      </c>
      <c r="AH467" s="39">
        <v>43217</v>
      </c>
      <c r="AI467" s="23" t="s">
        <v>385</v>
      </c>
      <c r="AJ467" s="54"/>
      <c r="AK467" s="55"/>
      <c r="AL467" s="56"/>
      <c r="AM467" s="57"/>
      <c r="AN467" s="33"/>
      <c r="AO467" s="48"/>
      <c r="AP467" s="23">
        <v>2000</v>
      </c>
      <c r="AQ467" s="23" t="s">
        <v>64</v>
      </c>
      <c r="AR467" s="23" t="s">
        <v>1071</v>
      </c>
      <c r="AS467" s="38" t="s">
        <v>53</v>
      </c>
      <c r="AT467" s="23" t="s">
        <v>522</v>
      </c>
      <c r="AU467" s="64">
        <v>7068019</v>
      </c>
      <c r="AV467" s="99">
        <v>1</v>
      </c>
      <c r="AW467" s="102">
        <v>72085.08</v>
      </c>
      <c r="AX467" s="29" t="s">
        <v>701</v>
      </c>
      <c r="AY467" s="29"/>
      <c r="AZ467" s="25" t="s">
        <v>863</v>
      </c>
      <c r="BB467" s="115" t="s">
        <v>6987</v>
      </c>
      <c r="BC467" s="105">
        <f t="shared" si="87"/>
        <v>72085.08</v>
      </c>
      <c r="BD467" s="116">
        <v>43709</v>
      </c>
      <c r="BE467" s="141" t="s">
        <v>8366</v>
      </c>
      <c r="BF467">
        <f>MATCH(BE467,'Cat-4'!$A:$A,0)</f>
        <v>666</v>
      </c>
      <c r="BG467">
        <f>MATCH(BD467,'Cat-4'!$1:$1,0)</f>
        <v>93</v>
      </c>
      <c r="BH467">
        <f>INDEX('Cat-4'!$1:$1048576,'NSS + ACT'!BF467,'NSS + ACT'!BG467)</f>
        <v>110.5</v>
      </c>
      <c r="BI467">
        <f>MATCH($BI$1,'Cat-4'!$1:$1,0)</f>
        <v>153</v>
      </c>
      <c r="BJ467">
        <f>INDEX('Cat-4'!$1:$1048576,'NSS + ACT'!BF467,'NSS + ACT'!BI467)</f>
        <v>133.4</v>
      </c>
      <c r="BK467" s="126">
        <f t="shared" si="89"/>
        <v>1.207239819004525</v>
      </c>
      <c r="BL467">
        <f t="shared" si="90"/>
        <v>1931</v>
      </c>
      <c r="BM467" s="126">
        <f t="shared" si="91"/>
        <v>64.36666666666666</v>
      </c>
      <c r="BN467" s="126" t="s">
        <v>8785</v>
      </c>
      <c r="BO467" s="126">
        <f>MATCH(BB467,Sheet3!$D$4:$D$8,0)</f>
        <v>4</v>
      </c>
      <c r="BP467" s="126">
        <f>MATCH(BN467,Sheet3!$E$4:$H$4,0)</f>
        <v>4</v>
      </c>
      <c r="BQ467" s="132">
        <f>INDEX(Sheet3!$D$4:$H$8,'NSS + ACT'!BO467,'NSS + ACT'!BP467)</f>
        <v>0.2</v>
      </c>
      <c r="BR467" s="105">
        <f t="shared" si="92"/>
        <v>87023.978932126716</v>
      </c>
      <c r="BS467" s="162">
        <f t="shared" si="93"/>
        <v>0.2</v>
      </c>
      <c r="BT467" s="105">
        <f t="shared" si="94"/>
        <v>69619.183145701376</v>
      </c>
    </row>
    <row r="468" spans="1:72">
      <c r="A468" s="18">
        <f t="shared" si="85"/>
        <v>465</v>
      </c>
      <c r="B468" s="61">
        <v>171801881672</v>
      </c>
      <c r="C468" s="39">
        <v>43312</v>
      </c>
      <c r="D468" s="22" t="s">
        <v>102</v>
      </c>
      <c r="E468" s="22" t="s">
        <v>998</v>
      </c>
      <c r="F468" s="110">
        <v>1</v>
      </c>
      <c r="G468" s="23" t="s">
        <v>49</v>
      </c>
      <c r="H468" s="52">
        <v>72016.509999999893</v>
      </c>
      <c r="I468" s="30"/>
      <c r="J468" s="109">
        <v>72016.509999999893</v>
      </c>
      <c r="K468" s="23">
        <v>85015110</v>
      </c>
      <c r="L468" s="26">
        <v>0.1</v>
      </c>
      <c r="M468" s="40" t="s">
        <v>992</v>
      </c>
      <c r="N468" s="62">
        <v>0</v>
      </c>
      <c r="O468" s="52">
        <v>0</v>
      </c>
      <c r="P468" s="26">
        <v>0.1</v>
      </c>
      <c r="Q468" s="52">
        <v>0</v>
      </c>
      <c r="R468" s="63">
        <v>0.18</v>
      </c>
      <c r="S468" s="23" t="s">
        <v>993</v>
      </c>
      <c r="T468" s="52">
        <v>7201.6509999999898</v>
      </c>
      <c r="U468" s="52">
        <v>0</v>
      </c>
      <c r="V468" s="52">
        <v>720.16509999999903</v>
      </c>
      <c r="W468" s="52">
        <v>14388.898697999977</v>
      </c>
      <c r="X468" s="52">
        <v>22310.714797999965</v>
      </c>
      <c r="Y468" s="23" t="s">
        <v>850</v>
      </c>
      <c r="Z468" s="23" t="s">
        <v>999</v>
      </c>
      <c r="AA468" s="23" t="s">
        <v>1000</v>
      </c>
      <c r="AB468" s="33" t="e">
        <v>#N/A</v>
      </c>
      <c r="AC468" s="33" t="e">
        <v>#N/A</v>
      </c>
      <c r="AD468" s="48" t="e">
        <v>#N/A</v>
      </c>
      <c r="AE468" s="39">
        <v>43292</v>
      </c>
      <c r="AF468" s="53">
        <v>171801881672</v>
      </c>
      <c r="AG468" s="53" t="s">
        <v>996</v>
      </c>
      <c r="AH468" s="39">
        <v>43312</v>
      </c>
      <c r="AI468" s="23" t="s">
        <v>385</v>
      </c>
      <c r="AJ468" s="54"/>
      <c r="AK468" s="55"/>
      <c r="AL468" s="56"/>
      <c r="AM468" s="57"/>
      <c r="AN468" s="33"/>
      <c r="AO468" s="48"/>
      <c r="AP468" s="23">
        <v>2000</v>
      </c>
      <c r="AQ468" s="23" t="s">
        <v>52</v>
      </c>
      <c r="AR468" s="23" t="s">
        <v>1000</v>
      </c>
      <c r="AS468" s="38" t="s">
        <v>155</v>
      </c>
      <c r="AT468" s="23"/>
      <c r="AU468" s="64">
        <v>2305020206</v>
      </c>
      <c r="AV468" s="99">
        <v>1</v>
      </c>
      <c r="AW468" s="102">
        <v>72016.509999999893</v>
      </c>
      <c r="AX468" s="29" t="s">
        <v>701</v>
      </c>
      <c r="AY468" s="29"/>
      <c r="AZ468" s="25" t="s">
        <v>997</v>
      </c>
      <c r="BA468">
        <f t="shared" ref="BA468:BA493" si="96">$BA$2-AE468</f>
        <v>2346</v>
      </c>
      <c r="BB468" s="115" t="s">
        <v>6983</v>
      </c>
      <c r="BC468" s="105">
        <f t="shared" si="87"/>
        <v>72016.509999999893</v>
      </c>
      <c r="BD468" s="116">
        <f t="shared" si="88"/>
        <v>43282</v>
      </c>
      <c r="BE468" s="141" t="s">
        <v>8477</v>
      </c>
      <c r="BF468">
        <f>MATCH(BE468,'Cat-4'!$A:$A,0)</f>
        <v>722</v>
      </c>
      <c r="BG468">
        <f>MATCH(BD468,'Cat-4'!$1:$1,0)</f>
        <v>79</v>
      </c>
      <c r="BH468">
        <f>INDEX('Cat-4'!$1:$1048576,'NSS + ACT'!BF468,'NSS + ACT'!BG468)</f>
        <v>110.9</v>
      </c>
      <c r="BI468">
        <f>MATCH($BI$1,'Cat-4'!$1:$1,0)</f>
        <v>153</v>
      </c>
      <c r="BJ468">
        <f>INDEX('Cat-4'!$1:$1048576,'NSS + ACT'!BF468,'NSS + ACT'!BI468)</f>
        <v>130.80000000000001</v>
      </c>
      <c r="BK468" s="126">
        <f t="shared" si="89"/>
        <v>1.1794409377817854</v>
      </c>
      <c r="BL468">
        <f t="shared" si="90"/>
        <v>2358</v>
      </c>
      <c r="BM468" s="126">
        <f t="shared" si="91"/>
        <v>78.599999999999994</v>
      </c>
      <c r="BN468" s="126" t="s">
        <v>8785</v>
      </c>
      <c r="BO468" s="126">
        <f>MATCH(BB468,Sheet3!$D$4:$D$8,0)</f>
        <v>2</v>
      </c>
      <c r="BP468" s="126">
        <f>MATCH(BN468,Sheet3!$E$4:$H$4,0)</f>
        <v>4</v>
      </c>
      <c r="BQ468" s="132">
        <f>INDEX(Sheet3!$D$4:$H$8,'NSS + ACT'!BO468,'NSS + ACT'!BP468)</f>
        <v>0.1</v>
      </c>
      <c r="BR468" s="105">
        <f t="shared" si="92"/>
        <v>84939.220090171191</v>
      </c>
      <c r="BS468" s="162">
        <f t="shared" si="93"/>
        <v>0.1</v>
      </c>
      <c r="BT468" s="105">
        <f t="shared" si="94"/>
        <v>76445.298081154076</v>
      </c>
    </row>
    <row r="469" spans="1:72">
      <c r="A469" s="18">
        <f t="shared" si="85"/>
        <v>466</v>
      </c>
      <c r="B469" s="33">
        <v>292303625121</v>
      </c>
      <c r="C469" s="39">
        <v>45022</v>
      </c>
      <c r="D469" s="22" t="s">
        <v>108</v>
      </c>
      <c r="E469" s="22" t="s">
        <v>5154</v>
      </c>
      <c r="F469" s="110">
        <v>5</v>
      </c>
      <c r="G469" s="23" t="s">
        <v>49</v>
      </c>
      <c r="H469" s="58">
        <v>14400</v>
      </c>
      <c r="I469" s="30"/>
      <c r="J469" s="101">
        <v>72000</v>
      </c>
      <c r="K469" s="33">
        <v>85389000</v>
      </c>
      <c r="L469" s="26">
        <v>0.15</v>
      </c>
      <c r="M469" s="40">
        <v>0</v>
      </c>
      <c r="N469" s="40">
        <v>0</v>
      </c>
      <c r="O469" s="35">
        <v>0</v>
      </c>
      <c r="P469" s="63">
        <v>0.1</v>
      </c>
      <c r="Q469" s="52">
        <v>0</v>
      </c>
      <c r="R469" s="63">
        <v>0.18</v>
      </c>
      <c r="S469" s="23" t="s">
        <v>947</v>
      </c>
      <c r="T469" s="52">
        <v>10800</v>
      </c>
      <c r="U469" s="52">
        <v>0</v>
      </c>
      <c r="V469" s="52">
        <v>1080</v>
      </c>
      <c r="W469" s="52">
        <v>15098.4</v>
      </c>
      <c r="X469" s="52">
        <v>26978.400000000001</v>
      </c>
      <c r="Y469" s="23" t="s">
        <v>5155</v>
      </c>
      <c r="Z469" s="23" t="s">
        <v>5156</v>
      </c>
      <c r="AA469" s="23" t="s">
        <v>5157</v>
      </c>
      <c r="AB469" s="33">
        <v>292303625121</v>
      </c>
      <c r="AC469" s="33" t="s">
        <v>5158</v>
      </c>
      <c r="AD469" s="39">
        <v>45022</v>
      </c>
      <c r="AE469" s="39">
        <v>45014</v>
      </c>
      <c r="AF469" s="53" t="e">
        <v>#N/A</v>
      </c>
      <c r="AG469" s="53" t="e">
        <v>#N/A</v>
      </c>
      <c r="AH469" s="39" t="e">
        <v>#N/A</v>
      </c>
      <c r="AI469" s="23" t="s">
        <v>51</v>
      </c>
      <c r="AJ469" s="59"/>
      <c r="AK469" s="59"/>
      <c r="AL469" s="48"/>
      <c r="AM469" s="60"/>
      <c r="AN469" s="33"/>
      <c r="AO469" s="48"/>
      <c r="AP469" s="23">
        <v>2000</v>
      </c>
      <c r="AQ469" s="23" t="s">
        <v>52</v>
      </c>
      <c r="AR469" s="23" t="s">
        <v>5157</v>
      </c>
      <c r="AS469" s="38" t="s">
        <v>518</v>
      </c>
      <c r="AT469" s="23"/>
      <c r="AU469" s="23">
        <v>222401008544</v>
      </c>
      <c r="AV469" s="99">
        <v>5</v>
      </c>
      <c r="AW469" s="101">
        <v>72000</v>
      </c>
      <c r="AX469" s="29" t="s">
        <v>4770</v>
      </c>
      <c r="AY469" s="29"/>
      <c r="AZ469" s="30">
        <v>1</v>
      </c>
      <c r="BA469">
        <f t="shared" si="96"/>
        <v>624</v>
      </c>
      <c r="BB469" t="s">
        <v>6987</v>
      </c>
      <c r="BC469" s="105">
        <f t="shared" si="87"/>
        <v>14400</v>
      </c>
      <c r="BD469" s="116">
        <f t="shared" si="88"/>
        <v>44986</v>
      </c>
      <c r="BE469" s="141" t="s">
        <v>8366</v>
      </c>
      <c r="BF469">
        <f>MATCH(BE469,'Cat-4'!$A:$A,0)</f>
        <v>666</v>
      </c>
      <c r="BG469">
        <f>MATCH(BD469,'Cat-4'!$1:$1,0)</f>
        <v>135</v>
      </c>
      <c r="BH469">
        <f>INDEX('Cat-4'!$1:$1048576,'NSS + ACT'!BF469,'NSS + ACT'!BG469)</f>
        <v>129.5</v>
      </c>
      <c r="BI469">
        <f>MATCH($BI$1,'Cat-4'!$1:$1,0)</f>
        <v>153</v>
      </c>
      <c r="BJ469">
        <f>INDEX('Cat-4'!$1:$1048576,'NSS + ACT'!BF469,'NSS + ACT'!BI469)</f>
        <v>133.4</v>
      </c>
      <c r="BK469" s="126">
        <f t="shared" si="89"/>
        <v>1.0301158301158302</v>
      </c>
      <c r="BL469">
        <f t="shared" si="90"/>
        <v>654</v>
      </c>
      <c r="BM469" s="126">
        <f t="shared" si="91"/>
        <v>21.8</v>
      </c>
      <c r="BN469" s="126" t="s">
        <v>8784</v>
      </c>
      <c r="BO469" s="126">
        <f>MATCH(BB469,Sheet3!$D$4:$D$8,0)</f>
        <v>4</v>
      </c>
      <c r="BP469" s="126">
        <f>MATCH(BN469,Sheet3!$E$4:$H$4,0)</f>
        <v>3</v>
      </c>
      <c r="BQ469" s="132">
        <f>INDEX(Sheet3!$D$4:$H$8,'NSS + ACT'!BO469,'NSS + ACT'!BP469)</f>
        <v>0.1</v>
      </c>
      <c r="BR469" s="105">
        <f t="shared" si="92"/>
        <v>74168.339768339778</v>
      </c>
      <c r="BS469" s="162">
        <f t="shared" si="93"/>
        <v>0.1</v>
      </c>
      <c r="BT469" s="105">
        <f t="shared" si="94"/>
        <v>66751.505791505799</v>
      </c>
    </row>
    <row r="470" spans="1:72">
      <c r="A470" s="18">
        <f t="shared" si="85"/>
        <v>467</v>
      </c>
      <c r="B470" s="33">
        <v>292310341002</v>
      </c>
      <c r="C470" s="39">
        <v>45195</v>
      </c>
      <c r="D470" s="22" t="s">
        <v>5234</v>
      </c>
      <c r="E470" s="22" t="s">
        <v>5241</v>
      </c>
      <c r="F470" s="110">
        <v>360</v>
      </c>
      <c r="G470" s="23" t="s">
        <v>321</v>
      </c>
      <c r="H470" s="58">
        <v>200</v>
      </c>
      <c r="I470" s="30"/>
      <c r="J470" s="101">
        <v>72000</v>
      </c>
      <c r="K470" s="33">
        <v>38119000</v>
      </c>
      <c r="L470" s="26">
        <v>0.1</v>
      </c>
      <c r="M470" s="40">
        <v>0</v>
      </c>
      <c r="N470" s="40">
        <v>0</v>
      </c>
      <c r="O470" s="35">
        <v>0</v>
      </c>
      <c r="P470" s="63">
        <v>0.1</v>
      </c>
      <c r="Q470" s="52">
        <v>0</v>
      </c>
      <c r="R470" s="63">
        <v>0.18</v>
      </c>
      <c r="S470" s="23" t="s">
        <v>5236</v>
      </c>
      <c r="T470" s="52">
        <v>7200</v>
      </c>
      <c r="U470" s="52">
        <v>0</v>
      </c>
      <c r="V470" s="52">
        <v>720</v>
      </c>
      <c r="W470" s="52">
        <v>14385.6</v>
      </c>
      <c r="X470" s="52">
        <v>22305.599999999999</v>
      </c>
      <c r="Y470" s="23" t="s">
        <v>5221</v>
      </c>
      <c r="Z470" s="23" t="s">
        <v>5242</v>
      </c>
      <c r="AA470" s="23" t="s">
        <v>5243</v>
      </c>
      <c r="AB470" s="33">
        <v>292310341002</v>
      </c>
      <c r="AC470" s="33" t="s">
        <v>5244</v>
      </c>
      <c r="AD470" s="39">
        <v>45195</v>
      </c>
      <c r="AE470" s="39">
        <v>45194</v>
      </c>
      <c r="AF470" s="53" t="e">
        <v>#N/A</v>
      </c>
      <c r="AG470" s="53" t="e">
        <v>#N/A</v>
      </c>
      <c r="AH470" s="39" t="e">
        <v>#N/A</v>
      </c>
      <c r="AI470" s="23" t="s">
        <v>51</v>
      </c>
      <c r="AJ470" s="59"/>
      <c r="AK470" s="59"/>
      <c r="AL470" s="48"/>
      <c r="AM470" s="60"/>
      <c r="AN470" s="33"/>
      <c r="AO470" s="48"/>
      <c r="AP470" s="23">
        <v>2000</v>
      </c>
      <c r="AQ470" s="23" t="s">
        <v>567</v>
      </c>
      <c r="AR470" s="23" t="s">
        <v>5243</v>
      </c>
      <c r="AS470" s="38" t="s">
        <v>518</v>
      </c>
      <c r="AT470" s="23"/>
      <c r="AU470" s="23" t="s">
        <v>5245</v>
      </c>
      <c r="AV470" s="99">
        <v>360</v>
      </c>
      <c r="AW470" s="101">
        <v>72000</v>
      </c>
      <c r="AX470" s="29" t="s">
        <v>4770</v>
      </c>
      <c r="AY470" s="29"/>
      <c r="AZ470" s="30"/>
      <c r="BA470">
        <f t="shared" si="96"/>
        <v>444</v>
      </c>
      <c r="BB470" s="115" t="s">
        <v>6986</v>
      </c>
      <c r="BC470" s="105">
        <f t="shared" si="87"/>
        <v>200</v>
      </c>
      <c r="BD470" s="116">
        <f t="shared" si="88"/>
        <v>45170</v>
      </c>
      <c r="BE470" s="141" t="s">
        <v>7762</v>
      </c>
      <c r="BF470">
        <f>MATCH(BE470,'Cat-4'!$A:$A,0)</f>
        <v>364</v>
      </c>
      <c r="BG470">
        <f>MATCH(BD470,'Cat-4'!$1:$1,0)</f>
        <v>141</v>
      </c>
      <c r="BH470">
        <f>INDEX('Cat-4'!$1:$1048576,'NSS + ACT'!BF470,'NSS + ACT'!BG470)</f>
        <v>136.30000000000001</v>
      </c>
      <c r="BI470">
        <f>MATCH($BI$1,'Cat-4'!$1:$1,0)</f>
        <v>153</v>
      </c>
      <c r="BJ470">
        <f>INDEX('Cat-4'!$1:$1048576,'NSS + ACT'!BF470,'NSS + ACT'!BI470)</f>
        <v>136.4</v>
      </c>
      <c r="BK470" s="126">
        <f t="shared" si="89"/>
        <v>1.0007336757153338</v>
      </c>
      <c r="BL470">
        <f t="shared" si="90"/>
        <v>470</v>
      </c>
      <c r="BM470" s="126">
        <f t="shared" si="91"/>
        <v>15.666666666666666</v>
      </c>
      <c r="BN470" s="126" t="s">
        <v>8784</v>
      </c>
      <c r="BO470" s="126">
        <f>MATCH(BB470,Sheet3!$D$4:$D$8,0)</f>
        <v>3</v>
      </c>
      <c r="BP470" s="126">
        <f>MATCH(BN470,Sheet3!$E$4:$H$4,0)</f>
        <v>3</v>
      </c>
      <c r="BQ470" s="132">
        <f>INDEX(Sheet3!$D$4:$H$8,'NSS + ACT'!BO470,'NSS + ACT'!BP470)</f>
        <v>0.1</v>
      </c>
      <c r="BR470" s="105">
        <f t="shared" si="92"/>
        <v>72052.824651504037</v>
      </c>
      <c r="BS470" s="162">
        <f t="shared" si="93"/>
        <v>0.1</v>
      </c>
      <c r="BT470" s="105">
        <f t="shared" si="94"/>
        <v>64847.542186353632</v>
      </c>
    </row>
    <row r="471" spans="1:72">
      <c r="A471" s="18">
        <f t="shared" si="85"/>
        <v>468</v>
      </c>
      <c r="B471" s="61">
        <v>291804468001</v>
      </c>
      <c r="C471" s="39">
        <v>43250</v>
      </c>
      <c r="D471" s="22" t="s">
        <v>2347</v>
      </c>
      <c r="E471" s="22" t="s">
        <v>2383</v>
      </c>
      <c r="F471" s="107">
        <v>2</v>
      </c>
      <c r="G471" s="23" t="s">
        <v>79</v>
      </c>
      <c r="H471" s="52">
        <v>35883.529999999948</v>
      </c>
      <c r="I471" s="30"/>
      <c r="J471" s="109">
        <v>71767.059999999896</v>
      </c>
      <c r="K471" s="23">
        <v>40169390</v>
      </c>
      <c r="L471" s="26">
        <v>0.1</v>
      </c>
      <c r="M471" s="40">
        <v>0</v>
      </c>
      <c r="N471" s="62">
        <v>0</v>
      </c>
      <c r="O471" s="52"/>
      <c r="P471" s="26">
        <v>0.1</v>
      </c>
      <c r="Q471" s="52">
        <v>0</v>
      </c>
      <c r="R471" s="63">
        <v>0.18</v>
      </c>
      <c r="S471" s="23" t="s">
        <v>906</v>
      </c>
      <c r="T471" s="52">
        <v>7176.7059999999901</v>
      </c>
      <c r="U471" s="52">
        <v>0</v>
      </c>
      <c r="V471" s="52">
        <v>717.67059999999901</v>
      </c>
      <c r="W471" s="52">
        <v>14339.058587999978</v>
      </c>
      <c r="X471" s="52">
        <v>22233.435187999967</v>
      </c>
      <c r="Y471" s="23" t="s">
        <v>2273</v>
      </c>
      <c r="Z471" s="23" t="s">
        <v>2384</v>
      </c>
      <c r="AA471" s="23" t="s">
        <v>2385</v>
      </c>
      <c r="AB471" s="33">
        <v>291804468001</v>
      </c>
      <c r="AC471" s="33" t="s">
        <v>2351</v>
      </c>
      <c r="AD471" s="48">
        <v>43250</v>
      </c>
      <c r="AE471" s="39">
        <v>43215</v>
      </c>
      <c r="AF471" s="53" t="e">
        <v>#N/A</v>
      </c>
      <c r="AG471" s="53" t="e">
        <v>#N/A</v>
      </c>
      <c r="AH471" s="39" t="e">
        <v>#N/A</v>
      </c>
      <c r="AI471" s="23" t="s">
        <v>51</v>
      </c>
      <c r="AJ471" s="54"/>
      <c r="AK471" s="55"/>
      <c r="AL471" s="56"/>
      <c r="AM471" s="57"/>
      <c r="AN471" s="33"/>
      <c r="AO471" s="48"/>
      <c r="AP471" s="23">
        <v>2000</v>
      </c>
      <c r="AQ471" s="23" t="s">
        <v>52</v>
      </c>
      <c r="AR471" s="23" t="s">
        <v>2385</v>
      </c>
      <c r="AS471" s="38" t="s">
        <v>53</v>
      </c>
      <c r="AT471" s="23"/>
      <c r="AU471" s="64" t="s">
        <v>2352</v>
      </c>
      <c r="AV471" s="99">
        <v>2</v>
      </c>
      <c r="AW471" s="102">
        <v>71767.059999999896</v>
      </c>
      <c r="AX471" s="29" t="s">
        <v>701</v>
      </c>
      <c r="AY471" s="29"/>
      <c r="AZ471" s="25" t="s">
        <v>853</v>
      </c>
      <c r="BA471">
        <f t="shared" si="96"/>
        <v>2423</v>
      </c>
      <c r="BB471" s="115" t="s">
        <v>6983</v>
      </c>
      <c r="BC471" s="105">
        <f t="shared" si="87"/>
        <v>35883.529999999948</v>
      </c>
      <c r="BD471" s="116">
        <f t="shared" si="88"/>
        <v>43191</v>
      </c>
      <c r="BE471" s="141" t="s">
        <v>8477</v>
      </c>
      <c r="BF471">
        <f>MATCH(BE471,'Cat-4'!$A:$A,0)</f>
        <v>722</v>
      </c>
      <c r="BG471">
        <f>MATCH(BD471,'Cat-4'!$1:$1,0)</f>
        <v>76</v>
      </c>
      <c r="BH471">
        <f>INDEX('Cat-4'!$1:$1048576,'NSS + ACT'!BF471,'NSS + ACT'!BG471)</f>
        <v>110.1</v>
      </c>
      <c r="BI471">
        <f>MATCH($BI$1,'Cat-4'!$1:$1,0)</f>
        <v>153</v>
      </c>
      <c r="BJ471">
        <f>INDEX('Cat-4'!$1:$1048576,'NSS + ACT'!BF471,'NSS + ACT'!BI471)</f>
        <v>130.80000000000001</v>
      </c>
      <c r="BK471" s="126">
        <f t="shared" si="89"/>
        <v>1.1880108991825615</v>
      </c>
      <c r="BL471">
        <f t="shared" si="90"/>
        <v>2449</v>
      </c>
      <c r="BM471" s="126">
        <f t="shared" si="91"/>
        <v>81.63333333333334</v>
      </c>
      <c r="BN471" s="126" t="s">
        <v>8785</v>
      </c>
      <c r="BO471" s="126">
        <f>MATCH(BB471,Sheet3!$D$4:$D$8,0)</f>
        <v>2</v>
      </c>
      <c r="BP471" s="126">
        <f>MATCH(BN471,Sheet3!$E$4:$H$4,0)</f>
        <v>4</v>
      </c>
      <c r="BQ471" s="132">
        <f>INDEX(Sheet3!$D$4:$H$8,'NSS + ACT'!BO471,'NSS + ACT'!BP471)</f>
        <v>0.1</v>
      </c>
      <c r="BR471" s="105">
        <f t="shared" si="92"/>
        <v>85260.049482288727</v>
      </c>
      <c r="BS471" s="162">
        <f t="shared" si="93"/>
        <v>0.1</v>
      </c>
      <c r="BT471" s="105">
        <f t="shared" si="94"/>
        <v>76734.044534059853</v>
      </c>
    </row>
    <row r="472" spans="1:72">
      <c r="A472" s="18">
        <f t="shared" si="85"/>
        <v>469</v>
      </c>
      <c r="B472" s="33"/>
      <c r="C472" s="39"/>
      <c r="D472" s="22" t="s">
        <v>73</v>
      </c>
      <c r="E472" s="22" t="s">
        <v>6537</v>
      </c>
      <c r="F472" s="113">
        <v>1</v>
      </c>
      <c r="G472" s="23" t="s">
        <v>119</v>
      </c>
      <c r="H472" s="24">
        <v>71389.179999999906</v>
      </c>
      <c r="I472" s="30"/>
      <c r="J472" s="101">
        <v>71389.179999999906</v>
      </c>
      <c r="K472" s="23">
        <v>84818090</v>
      </c>
      <c r="L472" s="26">
        <v>7.4999999999999997E-2</v>
      </c>
      <c r="M472" s="26"/>
      <c r="N472" s="49"/>
      <c r="O472" s="96"/>
      <c r="P472" s="26">
        <v>0.1</v>
      </c>
      <c r="Q472" s="49"/>
      <c r="R472" s="26">
        <v>0.18</v>
      </c>
      <c r="S472" s="23" t="s">
        <v>849</v>
      </c>
      <c r="T472" s="94">
        <v>5354.1884999999929</v>
      </c>
      <c r="U472" s="94">
        <v>0</v>
      </c>
      <c r="V472" s="94">
        <v>535.41884999999934</v>
      </c>
      <c r="W472" s="94">
        <v>13910.181722999982</v>
      </c>
      <c r="X472" s="52">
        <v>19799.789072999974</v>
      </c>
      <c r="Y472" s="23" t="s">
        <v>6489</v>
      </c>
      <c r="Z472" s="23" t="s">
        <v>6538</v>
      </c>
      <c r="AA472" s="23" t="s">
        <v>6538</v>
      </c>
      <c r="AB472" s="33">
        <v>291502972773</v>
      </c>
      <c r="AC472" s="23">
        <v>3954</v>
      </c>
      <c r="AD472" s="48">
        <v>42219</v>
      </c>
      <c r="AE472" s="39">
        <v>42178</v>
      </c>
      <c r="AF472" s="33" t="e">
        <v>#N/A</v>
      </c>
      <c r="AG472" s="23" t="e">
        <v>#N/A</v>
      </c>
      <c r="AH472" s="39" t="e">
        <v>#N/A</v>
      </c>
      <c r="AI472" s="23" t="s">
        <v>51</v>
      </c>
      <c r="AJ472" s="60"/>
      <c r="AK472" s="57"/>
      <c r="AL472" s="56"/>
      <c r="AM472" s="52"/>
      <c r="AN472" s="23"/>
      <c r="AO472" s="38"/>
      <c r="AP472" s="23">
        <v>2000</v>
      </c>
      <c r="AQ472" s="23" t="s">
        <v>64</v>
      </c>
      <c r="AR472" s="23" t="s">
        <v>6539</v>
      </c>
      <c r="AS472" s="95" t="s">
        <v>53</v>
      </c>
      <c r="AT472" s="23"/>
      <c r="AU472" s="23">
        <v>25</v>
      </c>
      <c r="AV472" s="99">
        <v>1</v>
      </c>
      <c r="AW472" s="101">
        <v>71389.179999999906</v>
      </c>
      <c r="AX472" s="29" t="s">
        <v>6494</v>
      </c>
      <c r="AY472" s="29"/>
      <c r="AZ472" s="21"/>
      <c r="BA472">
        <f t="shared" si="96"/>
        <v>3460</v>
      </c>
      <c r="BB472" s="115" t="s">
        <v>6983</v>
      </c>
      <c r="BC472" s="105">
        <f t="shared" si="87"/>
        <v>71389.179999999906</v>
      </c>
      <c r="BD472" s="116">
        <f t="shared" si="88"/>
        <v>42156</v>
      </c>
      <c r="BE472" s="141" t="s">
        <v>8477</v>
      </c>
      <c r="BF472">
        <f>MATCH(BE472,'Cat-4'!$A:$A,0)</f>
        <v>722</v>
      </c>
      <c r="BG472">
        <f>MATCH(BD472,'Cat-4'!$1:$1,0)</f>
        <v>42</v>
      </c>
      <c r="BH472">
        <f>INDEX('Cat-4'!$1:$1048576,'NSS + ACT'!BF472,'NSS + ACT'!BG472)</f>
        <v>111.1</v>
      </c>
      <c r="BI472">
        <f>MATCH($BI$1,'Cat-4'!$1:$1,0)</f>
        <v>153</v>
      </c>
      <c r="BJ472">
        <f>INDEX('Cat-4'!$1:$1048576,'NSS + ACT'!BF472,'NSS + ACT'!BI472)</f>
        <v>130.80000000000001</v>
      </c>
      <c r="BK472" s="126">
        <f t="shared" si="89"/>
        <v>1.1773177317731776</v>
      </c>
      <c r="BL472">
        <f t="shared" si="90"/>
        <v>3484</v>
      </c>
      <c r="BM472" s="126">
        <f t="shared" si="91"/>
        <v>116.13333333333334</v>
      </c>
      <c r="BN472" s="126" t="s">
        <v>8785</v>
      </c>
      <c r="BO472" s="126">
        <f>MATCH(BB472,Sheet3!$D$4:$D$8,0)</f>
        <v>2</v>
      </c>
      <c r="BP472" s="126">
        <f>MATCH(BN472,Sheet3!$E$4:$H$4,0)</f>
        <v>4</v>
      </c>
      <c r="BQ472" s="132">
        <f>INDEX(Sheet3!$D$4:$H$8,'NSS + ACT'!BO472,'NSS + ACT'!BP472)</f>
        <v>0.1</v>
      </c>
      <c r="BR472" s="105">
        <f t="shared" si="92"/>
        <v>84047.747470746981</v>
      </c>
      <c r="BS472" s="162">
        <f t="shared" si="93"/>
        <v>0.1</v>
      </c>
      <c r="BT472" s="105">
        <f t="shared" si="94"/>
        <v>75642.972723672283</v>
      </c>
    </row>
    <row r="473" spans="1:72">
      <c r="A473" s="18">
        <f t="shared" si="85"/>
        <v>470</v>
      </c>
      <c r="B473" s="33">
        <v>292305216011</v>
      </c>
      <c r="C473" s="39">
        <v>45065</v>
      </c>
      <c r="D473" s="22" t="s">
        <v>5194</v>
      </c>
      <c r="E473" s="22" t="s">
        <v>5195</v>
      </c>
      <c r="F473" s="110">
        <v>11</v>
      </c>
      <c r="G473" s="23" t="s">
        <v>49</v>
      </c>
      <c r="H473" s="58">
        <v>5790.1527272727271</v>
      </c>
      <c r="I473" s="30"/>
      <c r="J473" s="101">
        <v>63691.68</v>
      </c>
      <c r="K473" s="33">
        <v>84818090</v>
      </c>
      <c r="L473" s="26">
        <v>7.4999999999999997E-2</v>
      </c>
      <c r="M473" s="40">
        <v>0</v>
      </c>
      <c r="N473" s="40">
        <v>0</v>
      </c>
      <c r="O473" s="35">
        <v>0</v>
      </c>
      <c r="P473" s="63">
        <v>0.1</v>
      </c>
      <c r="Q473" s="52">
        <v>0</v>
      </c>
      <c r="R473" s="63">
        <v>0.18</v>
      </c>
      <c r="S473" s="23" t="s">
        <v>849</v>
      </c>
      <c r="T473" s="52">
        <v>4776.8760000000002</v>
      </c>
      <c r="U473" s="52">
        <v>0</v>
      </c>
      <c r="V473" s="52">
        <v>477.68760000000003</v>
      </c>
      <c r="W473" s="52">
        <v>12410.323848</v>
      </c>
      <c r="X473" s="52">
        <v>17664.887448000001</v>
      </c>
      <c r="Y473" s="23" t="s">
        <v>5155</v>
      </c>
      <c r="Z473" s="23" t="s">
        <v>5196</v>
      </c>
      <c r="AA473" s="23" t="s">
        <v>5197</v>
      </c>
      <c r="AB473" s="33">
        <v>292305216011</v>
      </c>
      <c r="AC473" s="33" t="s">
        <v>5198</v>
      </c>
      <c r="AD473" s="39">
        <v>45065</v>
      </c>
      <c r="AE473" s="39">
        <v>45050</v>
      </c>
      <c r="AF473" s="53" t="e">
        <v>#N/A</v>
      </c>
      <c r="AG473" s="53" t="e">
        <v>#N/A</v>
      </c>
      <c r="AH473" s="39" t="e">
        <v>#N/A</v>
      </c>
      <c r="AI473" s="23" t="s">
        <v>51</v>
      </c>
      <c r="AJ473" s="59"/>
      <c r="AK473" s="59"/>
      <c r="AL473" s="48"/>
      <c r="AM473" s="60"/>
      <c r="AN473" s="33"/>
      <c r="AO473" s="48"/>
      <c r="AP473" s="23">
        <v>2000</v>
      </c>
      <c r="AQ473" s="23" t="s">
        <v>52</v>
      </c>
      <c r="AR473" s="23" t="s">
        <v>5197</v>
      </c>
      <c r="AS473" s="38" t="s">
        <v>518</v>
      </c>
      <c r="AT473" s="23"/>
      <c r="AU473" s="23" t="s">
        <v>5199</v>
      </c>
      <c r="AV473" s="99">
        <v>11</v>
      </c>
      <c r="AW473" s="101">
        <v>70060.850000000006</v>
      </c>
      <c r="AX473" s="29" t="s">
        <v>4770</v>
      </c>
      <c r="AY473" s="29"/>
      <c r="AZ473" s="30" t="s">
        <v>702</v>
      </c>
      <c r="BA473">
        <f t="shared" si="96"/>
        <v>588</v>
      </c>
      <c r="BB473" s="115" t="s">
        <v>6983</v>
      </c>
      <c r="BC473" s="105">
        <f t="shared" si="87"/>
        <v>6369.1681818181823</v>
      </c>
      <c r="BD473" s="116">
        <f t="shared" si="88"/>
        <v>45047</v>
      </c>
      <c r="BE473" s="141" t="s">
        <v>8477</v>
      </c>
      <c r="BF473">
        <f>MATCH(BE473,'Cat-4'!$A:$A,0)</f>
        <v>722</v>
      </c>
      <c r="BG473">
        <f>MATCH(BD473,'Cat-4'!$1:$1,0)</f>
        <v>137</v>
      </c>
      <c r="BH473">
        <f>INDEX('Cat-4'!$1:$1048576,'NSS + ACT'!BF473,'NSS + ACT'!BG473)</f>
        <v>128.5</v>
      </c>
      <c r="BI473">
        <f>MATCH($BI$1,'Cat-4'!$1:$1,0)</f>
        <v>153</v>
      </c>
      <c r="BJ473">
        <f>INDEX('Cat-4'!$1:$1048576,'NSS + ACT'!BF473,'NSS + ACT'!BI473)</f>
        <v>130.80000000000001</v>
      </c>
      <c r="BK473" s="126">
        <f t="shared" si="89"/>
        <v>1.0178988326848251</v>
      </c>
      <c r="BL473">
        <f t="shared" si="90"/>
        <v>593</v>
      </c>
      <c r="BM473" s="126">
        <f t="shared" si="91"/>
        <v>19.766666666666666</v>
      </c>
      <c r="BN473" s="126" t="s">
        <v>8784</v>
      </c>
      <c r="BO473" s="126">
        <f>MATCH(BB473,Sheet3!$D$4:$D$8,0)</f>
        <v>2</v>
      </c>
      <c r="BP473" s="126">
        <f>MATCH(BN473,Sheet3!$E$4:$H$4,0)</f>
        <v>3</v>
      </c>
      <c r="BQ473" s="132">
        <f>INDEX(Sheet3!$D$4:$H$8,'NSS + ACT'!BO473,'NSS + ACT'!BP473)</f>
        <v>0.05</v>
      </c>
      <c r="BR473" s="105">
        <f t="shared" si="92"/>
        <v>71314.857431906625</v>
      </c>
      <c r="BS473" s="162">
        <f t="shared" si="93"/>
        <v>0.05</v>
      </c>
      <c r="BT473" s="105">
        <f t="shared" si="94"/>
        <v>67749.114560311296</v>
      </c>
    </row>
    <row r="474" spans="1:72">
      <c r="A474" s="18">
        <f t="shared" si="85"/>
        <v>471</v>
      </c>
      <c r="B474" s="33"/>
      <c r="C474" s="39"/>
      <c r="D474" s="22" t="s">
        <v>6585</v>
      </c>
      <c r="E474" s="22" t="s">
        <v>6591</v>
      </c>
      <c r="F474" s="113">
        <v>1</v>
      </c>
      <c r="G474" s="23" t="s">
        <v>119</v>
      </c>
      <c r="H474" s="24">
        <v>69708.589999999895</v>
      </c>
      <c r="I474" s="30"/>
      <c r="J474" s="101">
        <v>69708.589999999895</v>
      </c>
      <c r="K474" s="23">
        <v>84821090</v>
      </c>
      <c r="L474" s="26">
        <v>7.4999999999999997E-2</v>
      </c>
      <c r="M474" s="23"/>
      <c r="N474" s="49"/>
      <c r="O474" s="38"/>
      <c r="P474" s="26">
        <v>0.1</v>
      </c>
      <c r="Q474" s="38"/>
      <c r="R474" s="26">
        <v>0.18</v>
      </c>
      <c r="S474" s="23" t="s">
        <v>4999</v>
      </c>
      <c r="T474" s="94">
        <v>5228.1442499999921</v>
      </c>
      <c r="U474" s="94">
        <v>0</v>
      </c>
      <c r="V474" s="94">
        <v>522.81442499999923</v>
      </c>
      <c r="W474" s="94">
        <v>13582.71876149998</v>
      </c>
      <c r="X474" s="52">
        <v>19333.677436499973</v>
      </c>
      <c r="Y474" s="23" t="s">
        <v>6489</v>
      </c>
      <c r="Z474" s="23" t="s">
        <v>6592</v>
      </c>
      <c r="AA474" s="23" t="s">
        <v>6592</v>
      </c>
      <c r="AB474" s="33" t="e">
        <v>#N/A</v>
      </c>
      <c r="AC474" s="23" t="e">
        <v>#N/A</v>
      </c>
      <c r="AD474" s="48" t="e">
        <v>#N/A</v>
      </c>
      <c r="AE474" s="39">
        <v>42992</v>
      </c>
      <c r="AF474" s="33">
        <v>171702522655</v>
      </c>
      <c r="AG474" s="23" t="s">
        <v>6588</v>
      </c>
      <c r="AH474" s="39">
        <v>43032</v>
      </c>
      <c r="AI474" s="23" t="s">
        <v>385</v>
      </c>
      <c r="AJ474" s="65"/>
      <c r="AK474" s="57"/>
      <c r="AL474" s="56"/>
      <c r="AM474" s="52"/>
      <c r="AN474" s="23"/>
      <c r="AO474" s="38"/>
      <c r="AP474" s="23">
        <v>2000</v>
      </c>
      <c r="AQ474" s="23" t="s">
        <v>64</v>
      </c>
      <c r="AR474" s="23" t="s">
        <v>6593</v>
      </c>
      <c r="AS474" s="95" t="s">
        <v>53</v>
      </c>
      <c r="AT474" s="23" t="s">
        <v>522</v>
      </c>
      <c r="AU474" s="23" t="s">
        <v>6590</v>
      </c>
      <c r="AV474" s="99">
        <v>1</v>
      </c>
      <c r="AW474" s="101">
        <v>69708.589999999895</v>
      </c>
      <c r="AX474" s="29" t="s">
        <v>6494</v>
      </c>
      <c r="AY474" s="29"/>
      <c r="AZ474" s="21"/>
      <c r="BA474">
        <f t="shared" si="96"/>
        <v>2646</v>
      </c>
      <c r="BB474" s="115" t="s">
        <v>6983</v>
      </c>
      <c r="BC474" s="105">
        <f t="shared" si="87"/>
        <v>69708.589999999895</v>
      </c>
      <c r="BD474" s="116">
        <f t="shared" si="88"/>
        <v>42979</v>
      </c>
      <c r="BE474" s="141" t="s">
        <v>8477</v>
      </c>
      <c r="BF474">
        <f>MATCH(BE474,'Cat-4'!$A:$A,0)</f>
        <v>722</v>
      </c>
      <c r="BG474">
        <f>MATCH(BD474,'Cat-4'!$1:$1,0)</f>
        <v>69</v>
      </c>
      <c r="BH474">
        <f>INDEX('Cat-4'!$1:$1048576,'NSS + ACT'!BF474,'NSS + ACT'!BG474)</f>
        <v>108.5</v>
      </c>
      <c r="BI474">
        <f>MATCH($BI$1,'Cat-4'!$1:$1,0)</f>
        <v>153</v>
      </c>
      <c r="BJ474">
        <f>INDEX('Cat-4'!$1:$1048576,'NSS + ACT'!BF474,'NSS + ACT'!BI474)</f>
        <v>130.80000000000001</v>
      </c>
      <c r="BK474" s="126">
        <f t="shared" si="89"/>
        <v>1.2055299539170508</v>
      </c>
      <c r="BL474">
        <f t="shared" si="90"/>
        <v>2661</v>
      </c>
      <c r="BM474" s="126">
        <f t="shared" si="91"/>
        <v>88.7</v>
      </c>
      <c r="BN474" s="126" t="s">
        <v>8785</v>
      </c>
      <c r="BO474" s="126">
        <f>MATCH(BB474,Sheet3!$D$4:$D$8,0)</f>
        <v>2</v>
      </c>
      <c r="BP474" s="126">
        <f>MATCH(BN474,Sheet3!$E$4:$H$4,0)</f>
        <v>4</v>
      </c>
      <c r="BQ474" s="132">
        <f>INDEX(Sheet3!$D$4:$H$8,'NSS + ACT'!BO474,'NSS + ACT'!BP474)</f>
        <v>0.1</v>
      </c>
      <c r="BR474" s="105">
        <f t="shared" si="92"/>
        <v>84035.793290322457</v>
      </c>
      <c r="BS474" s="162">
        <f t="shared" si="93"/>
        <v>0.1</v>
      </c>
      <c r="BT474" s="105">
        <f t="shared" si="94"/>
        <v>75632.21396129021</v>
      </c>
    </row>
    <row r="475" spans="1:72">
      <c r="A475" s="18">
        <f t="shared" si="85"/>
        <v>472</v>
      </c>
      <c r="B475" s="33">
        <v>291810095511</v>
      </c>
      <c r="C475" s="39">
        <v>43423</v>
      </c>
      <c r="D475" s="22" t="s">
        <v>117</v>
      </c>
      <c r="E475" s="22" t="s">
        <v>5730</v>
      </c>
      <c r="F475" s="110">
        <v>32</v>
      </c>
      <c r="G475" s="23" t="s">
        <v>49</v>
      </c>
      <c r="H475" s="52">
        <v>2170.5250000000001</v>
      </c>
      <c r="I475" s="30"/>
      <c r="J475" s="109">
        <v>69456.800000000003</v>
      </c>
      <c r="K475" s="36">
        <v>40169390</v>
      </c>
      <c r="L475" s="26">
        <v>0.1</v>
      </c>
      <c r="M475" s="26"/>
      <c r="N475" s="26">
        <v>0</v>
      </c>
      <c r="O475" s="60"/>
      <c r="P475" s="26">
        <v>0.1</v>
      </c>
      <c r="Q475" s="84"/>
      <c r="R475" s="26">
        <v>0.18</v>
      </c>
      <c r="S475" s="23" t="s">
        <v>906</v>
      </c>
      <c r="T475" s="52">
        <v>6945.68</v>
      </c>
      <c r="U475" s="52">
        <v>0</v>
      </c>
      <c r="V475" s="52">
        <v>694.5680000000001</v>
      </c>
      <c r="W475" s="52">
        <v>13877.468640000001</v>
      </c>
      <c r="X475" s="52">
        <v>21517.716640000002</v>
      </c>
      <c r="Y475" s="23" t="s">
        <v>5706</v>
      </c>
      <c r="Z475" s="23" t="s">
        <v>5731</v>
      </c>
      <c r="AA475" s="23" t="s">
        <v>5732</v>
      </c>
      <c r="AB475" s="33">
        <v>291810095511</v>
      </c>
      <c r="AC475" s="33" t="s">
        <v>5729</v>
      </c>
      <c r="AD475" s="48">
        <v>43423</v>
      </c>
      <c r="AE475" s="39">
        <v>43417</v>
      </c>
      <c r="AF475" s="53" t="e">
        <v>#N/A</v>
      </c>
      <c r="AG475" s="53" t="e">
        <v>#N/A</v>
      </c>
      <c r="AH475" s="39" t="e">
        <v>#N/A</v>
      </c>
      <c r="AI475" s="23" t="s">
        <v>51</v>
      </c>
      <c r="AJ475" s="54"/>
      <c r="AK475" s="55"/>
      <c r="AL475" s="56"/>
      <c r="AM475" s="57"/>
      <c r="AN475" s="33"/>
      <c r="AO475" s="48"/>
      <c r="AP475" s="23">
        <v>2000</v>
      </c>
      <c r="AQ475" s="23" t="s">
        <v>52</v>
      </c>
      <c r="AR475" s="23" t="s">
        <v>5732</v>
      </c>
      <c r="AS475" s="38" t="s">
        <v>53</v>
      </c>
      <c r="AT475" s="23" t="s">
        <v>522</v>
      </c>
      <c r="AU475" s="23" t="s">
        <v>118</v>
      </c>
      <c r="AV475" s="99">
        <v>32</v>
      </c>
      <c r="AW475" s="101">
        <v>69456.800000000003</v>
      </c>
      <c r="AX475" s="29" t="s">
        <v>5711</v>
      </c>
      <c r="AY475" s="29"/>
      <c r="AZ475" s="21"/>
      <c r="BA475">
        <f t="shared" si="96"/>
        <v>2221</v>
      </c>
      <c r="BB475" s="115" t="s">
        <v>6983</v>
      </c>
      <c r="BC475" s="105">
        <f t="shared" si="87"/>
        <v>2170.5250000000001</v>
      </c>
      <c r="BD475" s="116">
        <f t="shared" si="88"/>
        <v>43405</v>
      </c>
      <c r="BE475" s="141" t="s">
        <v>8477</v>
      </c>
      <c r="BF475">
        <f>MATCH(BE475,'Cat-4'!$A:$A,0)</f>
        <v>722</v>
      </c>
      <c r="BG475">
        <f>MATCH(BD475,'Cat-4'!$1:$1,0)</f>
        <v>83</v>
      </c>
      <c r="BH475">
        <f>INDEX('Cat-4'!$1:$1048576,'NSS + ACT'!BF475,'NSS + ACT'!BG475)</f>
        <v>111.9</v>
      </c>
      <c r="BI475">
        <f>MATCH($BI$1,'Cat-4'!$1:$1,0)</f>
        <v>153</v>
      </c>
      <c r="BJ475">
        <f>INDEX('Cat-4'!$1:$1048576,'NSS + ACT'!BF475,'NSS + ACT'!BI475)</f>
        <v>130.80000000000001</v>
      </c>
      <c r="BK475" s="126">
        <f t="shared" si="89"/>
        <v>1.1689008042895443</v>
      </c>
      <c r="BL475">
        <f t="shared" si="90"/>
        <v>2235</v>
      </c>
      <c r="BM475" s="126">
        <f t="shared" si="91"/>
        <v>74.5</v>
      </c>
      <c r="BN475" s="126" t="s">
        <v>8785</v>
      </c>
      <c r="BO475" s="126">
        <f>MATCH(BB475,Sheet3!$D$4:$D$8,0)</f>
        <v>2</v>
      </c>
      <c r="BP475" s="126">
        <f>MATCH(BN475,Sheet3!$E$4:$H$4,0)</f>
        <v>4</v>
      </c>
      <c r="BQ475" s="132">
        <f>INDEX(Sheet3!$D$4:$H$8,'NSS + ACT'!BO475,'NSS + ACT'!BP475)</f>
        <v>0.1</v>
      </c>
      <c r="BR475" s="105">
        <f t="shared" si="92"/>
        <v>81188.109383378032</v>
      </c>
      <c r="BS475" s="162">
        <f t="shared" si="93"/>
        <v>0.1</v>
      </c>
      <c r="BT475" s="105">
        <f t="shared" si="94"/>
        <v>73069.298445040229</v>
      </c>
    </row>
    <row r="476" spans="1:72">
      <c r="A476" s="18">
        <f t="shared" si="85"/>
        <v>473</v>
      </c>
      <c r="B476" s="61">
        <v>291808570443</v>
      </c>
      <c r="C476" s="39">
        <v>43376</v>
      </c>
      <c r="D476" s="22" t="s">
        <v>311</v>
      </c>
      <c r="E476" s="22" t="s">
        <v>3624</v>
      </c>
      <c r="F476" s="110">
        <v>2</v>
      </c>
      <c r="G476" s="23" t="s">
        <v>49</v>
      </c>
      <c r="H476" s="52">
        <v>34400.404999999948</v>
      </c>
      <c r="I476" s="30"/>
      <c r="J476" s="109">
        <v>68800.809999999896</v>
      </c>
      <c r="K476" s="23">
        <v>84818050</v>
      </c>
      <c r="L476" s="26">
        <v>7.4999999999999997E-2</v>
      </c>
      <c r="M476" s="40">
        <v>0</v>
      </c>
      <c r="N476" s="62">
        <v>0</v>
      </c>
      <c r="O476" s="52">
        <v>0</v>
      </c>
      <c r="P476" s="26">
        <v>0.1</v>
      </c>
      <c r="Q476" s="52">
        <v>0</v>
      </c>
      <c r="R476" s="63">
        <v>0.18</v>
      </c>
      <c r="S476" s="23" t="s">
        <v>849</v>
      </c>
      <c r="T476" s="52">
        <v>5160.0607499999924</v>
      </c>
      <c r="U476" s="52">
        <v>0</v>
      </c>
      <c r="V476" s="52">
        <v>516.00607499999921</v>
      </c>
      <c r="W476" s="52">
        <v>13405.837828499978</v>
      </c>
      <c r="X476" s="52">
        <v>19081.904653499969</v>
      </c>
      <c r="Y476" s="23" t="s">
        <v>3561</v>
      </c>
      <c r="Z476" s="23" t="s">
        <v>3625</v>
      </c>
      <c r="AA476" s="23" t="s">
        <v>3626</v>
      </c>
      <c r="AB476" s="33">
        <v>291808570443</v>
      </c>
      <c r="AC476" s="33" t="s">
        <v>3627</v>
      </c>
      <c r="AD476" s="39">
        <v>43376</v>
      </c>
      <c r="AE476" s="39">
        <v>43374</v>
      </c>
      <c r="AF476" s="53" t="e">
        <v>#N/A</v>
      </c>
      <c r="AG476" s="53" t="e">
        <v>#N/A</v>
      </c>
      <c r="AH476" s="39" t="e">
        <v>#N/A</v>
      </c>
      <c r="AI476" s="23" t="s">
        <v>51</v>
      </c>
      <c r="AJ476" s="59"/>
      <c r="AK476" s="59"/>
      <c r="AL476" s="48"/>
      <c r="AM476" s="60"/>
      <c r="AN476" s="33"/>
      <c r="AO476" s="48"/>
      <c r="AP476" s="23">
        <v>2000</v>
      </c>
      <c r="AQ476" s="23" t="s">
        <v>52</v>
      </c>
      <c r="AR476" s="23" t="s">
        <v>3626</v>
      </c>
      <c r="AS476" s="38" t="s">
        <v>53</v>
      </c>
      <c r="AT476" s="23"/>
      <c r="AU476" s="64" t="s">
        <v>3628</v>
      </c>
      <c r="AV476" s="99">
        <v>2</v>
      </c>
      <c r="AW476" s="102">
        <v>68800.809999999896</v>
      </c>
      <c r="AX476" s="29" t="s">
        <v>701</v>
      </c>
      <c r="AY476" s="29"/>
      <c r="AZ476" s="25" t="s">
        <v>997</v>
      </c>
      <c r="BA476">
        <f t="shared" si="96"/>
        <v>2264</v>
      </c>
      <c r="BB476" s="115" t="s">
        <v>6983</v>
      </c>
      <c r="BC476" s="105">
        <f t="shared" si="87"/>
        <v>34400.404999999948</v>
      </c>
      <c r="BD476" s="116">
        <f t="shared" si="88"/>
        <v>43374</v>
      </c>
      <c r="BE476" s="141" t="s">
        <v>8477</v>
      </c>
      <c r="BF476">
        <f>MATCH(BE476,'Cat-4'!$A:$A,0)</f>
        <v>722</v>
      </c>
      <c r="BG476">
        <f>MATCH(BD476,'Cat-4'!$1:$1,0)</f>
        <v>82</v>
      </c>
      <c r="BH476">
        <f>INDEX('Cat-4'!$1:$1048576,'NSS + ACT'!BF476,'NSS + ACT'!BG476)</f>
        <v>111.5</v>
      </c>
      <c r="BI476">
        <f>MATCH($BI$1,'Cat-4'!$1:$1,0)</f>
        <v>153</v>
      </c>
      <c r="BJ476">
        <f>INDEX('Cat-4'!$1:$1048576,'NSS + ACT'!BF476,'NSS + ACT'!BI476)</f>
        <v>130.80000000000001</v>
      </c>
      <c r="BK476" s="126">
        <f t="shared" si="89"/>
        <v>1.1730941704035875</v>
      </c>
      <c r="BL476">
        <f t="shared" si="90"/>
        <v>2266</v>
      </c>
      <c r="BM476" s="126">
        <f t="shared" si="91"/>
        <v>75.533333333333331</v>
      </c>
      <c r="BN476" s="126" t="s">
        <v>8785</v>
      </c>
      <c r="BO476" s="126">
        <f>MATCH(BB476,Sheet3!$D$4:$D$8,0)</f>
        <v>2</v>
      </c>
      <c r="BP476" s="126">
        <f>MATCH(BN476,Sheet3!$E$4:$H$4,0)</f>
        <v>4</v>
      </c>
      <c r="BQ476" s="132">
        <f>INDEX(Sheet3!$D$4:$H$8,'NSS + ACT'!BO476,'NSS + ACT'!BP476)</f>
        <v>0.1</v>
      </c>
      <c r="BR476" s="105">
        <f t="shared" si="92"/>
        <v>80709.829130044731</v>
      </c>
      <c r="BS476" s="162">
        <f t="shared" si="93"/>
        <v>0.1</v>
      </c>
      <c r="BT476" s="105">
        <f t="shared" si="94"/>
        <v>72638.846217040264</v>
      </c>
    </row>
    <row r="477" spans="1:72">
      <c r="A477" s="18">
        <f t="shared" si="85"/>
        <v>474</v>
      </c>
      <c r="B477" s="19">
        <v>172002667944</v>
      </c>
      <c r="C477" s="45"/>
      <c r="D477" s="21" t="s">
        <v>413</v>
      </c>
      <c r="E477" s="22" t="s">
        <v>7011</v>
      </c>
      <c r="F477" s="107">
        <v>12</v>
      </c>
      <c r="G477" s="23" t="s">
        <v>49</v>
      </c>
      <c r="H477" s="24">
        <v>5374.9000000000005</v>
      </c>
      <c r="I477" s="24">
        <v>5374.9</v>
      </c>
      <c r="J477" s="100">
        <v>69873.7</v>
      </c>
      <c r="K477" s="23"/>
      <c r="L477" s="26"/>
      <c r="M477" s="21"/>
      <c r="N477" s="27"/>
      <c r="O477" s="21"/>
      <c r="P477" s="28"/>
      <c r="Q477" s="21"/>
      <c r="R477" s="26">
        <v>0.18</v>
      </c>
      <c r="S477" s="29" t="s">
        <v>187</v>
      </c>
      <c r="T477" s="30">
        <v>0</v>
      </c>
      <c r="U477" s="30"/>
      <c r="V477" s="30">
        <v>0</v>
      </c>
      <c r="W477" s="30">
        <v>12577.266</v>
      </c>
      <c r="X477" s="30">
        <v>12577.266</v>
      </c>
      <c r="Y477" s="29" t="s">
        <v>381</v>
      </c>
      <c r="Z477" s="29" t="s">
        <v>421</v>
      </c>
      <c r="AA477" s="29" t="s">
        <v>422</v>
      </c>
      <c r="AB477" s="19" t="e">
        <v>#N/A</v>
      </c>
      <c r="AC477" s="29" t="e">
        <v>#N/A</v>
      </c>
      <c r="AD477" s="31" t="e">
        <v>#N/A</v>
      </c>
      <c r="AE477" s="31">
        <v>44162</v>
      </c>
      <c r="AF477" s="19">
        <v>172002667944</v>
      </c>
      <c r="AG477" s="29" t="s">
        <v>417</v>
      </c>
      <c r="AH477" s="31">
        <v>44180</v>
      </c>
      <c r="AI477" s="29" t="s">
        <v>385</v>
      </c>
      <c r="AJ477" s="46"/>
      <c r="AK477" s="30"/>
      <c r="AL477" s="47"/>
      <c r="AM477" s="46"/>
      <c r="AN477" s="29"/>
      <c r="AO477" s="31"/>
      <c r="AP477" s="19">
        <v>2000</v>
      </c>
      <c r="AQ477" s="29" t="s">
        <v>52</v>
      </c>
      <c r="AR477" s="29" t="s">
        <v>422</v>
      </c>
      <c r="AS477" s="29" t="s">
        <v>53</v>
      </c>
      <c r="AT477" s="29" t="s">
        <v>54</v>
      </c>
      <c r="AU477" s="29" t="s">
        <v>418</v>
      </c>
      <c r="AV477" s="99">
        <v>12</v>
      </c>
      <c r="AW477" s="99">
        <v>68595.039999999906</v>
      </c>
      <c r="AX477" s="29" t="s">
        <v>387</v>
      </c>
      <c r="AY477" s="29" t="s">
        <v>691</v>
      </c>
      <c r="AZ477" s="21"/>
      <c r="BA477">
        <f t="shared" si="96"/>
        <v>1476</v>
      </c>
      <c r="BB477" s="115" t="s">
        <v>6983</v>
      </c>
      <c r="BC477" s="105">
        <f t="shared" si="87"/>
        <v>5716.2533333333258</v>
      </c>
      <c r="BD477" s="116">
        <f t="shared" si="88"/>
        <v>44136</v>
      </c>
      <c r="BE477" s="141" t="s">
        <v>8477</v>
      </c>
      <c r="BF477">
        <f>MATCH(BE477,'Cat-4'!$A:$A,0)</f>
        <v>722</v>
      </c>
      <c r="BG477">
        <f>MATCH(BD477,'Cat-4'!$1:$1,0)</f>
        <v>107</v>
      </c>
      <c r="BH477">
        <f>INDEX('Cat-4'!$1:$1048576,'NSS + ACT'!BF477,'NSS + ACT'!BG477)</f>
        <v>113.7</v>
      </c>
      <c r="BI477">
        <f>MATCH($BI$1,'Cat-4'!$1:$1,0)</f>
        <v>153</v>
      </c>
      <c r="BJ477">
        <f>INDEX('Cat-4'!$1:$1048576,'NSS + ACT'!BF477,'NSS + ACT'!BI477)</f>
        <v>130.80000000000001</v>
      </c>
      <c r="BK477" s="126">
        <f t="shared" si="89"/>
        <v>1.1503957783641161</v>
      </c>
      <c r="BL477">
        <f t="shared" si="90"/>
        <v>1504</v>
      </c>
      <c r="BM477" s="126">
        <f t="shared" si="91"/>
        <v>50.133333333333333</v>
      </c>
      <c r="BN477" s="126" t="s">
        <v>8785</v>
      </c>
      <c r="BO477" s="126">
        <f>MATCH(BB477,Sheet3!$D$4:$D$8,0)</f>
        <v>2</v>
      </c>
      <c r="BP477" s="126">
        <f>MATCH(BN477,Sheet3!$E$4:$H$4,0)</f>
        <v>4</v>
      </c>
      <c r="BQ477" s="132">
        <f>INDEX(Sheet3!$D$4:$H$8,'NSS + ACT'!BO477,'NSS + ACT'!BP477)</f>
        <v>0.1</v>
      </c>
      <c r="BR477" s="105">
        <f t="shared" si="92"/>
        <v>78911.444432717573</v>
      </c>
      <c r="BS477" s="162">
        <f t="shared" si="93"/>
        <v>0.1</v>
      </c>
      <c r="BT477" s="105">
        <f t="shared" si="94"/>
        <v>71020.299989445819</v>
      </c>
    </row>
    <row r="478" spans="1:72">
      <c r="A478" s="18">
        <f t="shared" si="85"/>
        <v>475</v>
      </c>
      <c r="B478" s="33"/>
      <c r="C478" s="39"/>
      <c r="D478" s="22" t="s">
        <v>462</v>
      </c>
      <c r="E478" s="22" t="s">
        <v>6762</v>
      </c>
      <c r="F478" s="113">
        <v>1</v>
      </c>
      <c r="G478" s="23" t="s">
        <v>49</v>
      </c>
      <c r="H478" s="24">
        <v>68411.05</v>
      </c>
      <c r="I478" s="30"/>
      <c r="J478" s="101">
        <v>68411.05</v>
      </c>
      <c r="K478" s="23">
        <v>90329000</v>
      </c>
      <c r="L478" s="26">
        <v>7.4999999999999997E-2</v>
      </c>
      <c r="M478" s="23"/>
      <c r="N478" s="49"/>
      <c r="O478" s="38"/>
      <c r="P478" s="26">
        <v>0.1</v>
      </c>
      <c r="Q478" s="38"/>
      <c r="R478" s="26">
        <v>0.18</v>
      </c>
      <c r="S478" s="23" t="s">
        <v>5931</v>
      </c>
      <c r="T478" s="94">
        <v>5130.8287499999997</v>
      </c>
      <c r="U478" s="94">
        <v>0</v>
      </c>
      <c r="V478" s="94">
        <v>513.08287499999994</v>
      </c>
      <c r="W478" s="94">
        <v>13329.893092499999</v>
      </c>
      <c r="X478" s="52">
        <v>18973.804717499999</v>
      </c>
      <c r="Y478" s="23" t="s">
        <v>6636</v>
      </c>
      <c r="Z478" s="23" t="s">
        <v>6763</v>
      </c>
      <c r="AA478" s="23" t="s">
        <v>6763</v>
      </c>
      <c r="AB478" s="33" t="e">
        <v>#N/A</v>
      </c>
      <c r="AC478" s="23" t="e">
        <v>#N/A</v>
      </c>
      <c r="AD478" s="48" t="e">
        <v>#N/A</v>
      </c>
      <c r="AE478" s="39">
        <v>42815</v>
      </c>
      <c r="AF478" s="33">
        <v>171700744132</v>
      </c>
      <c r="AG478" s="23" t="s">
        <v>3771</v>
      </c>
      <c r="AH478" s="39">
        <v>42823</v>
      </c>
      <c r="AI478" s="23" t="s">
        <v>385</v>
      </c>
      <c r="AJ478" s="65"/>
      <c r="AK478" s="57"/>
      <c r="AL478" s="56"/>
      <c r="AM478" s="52"/>
      <c r="AN478" s="23"/>
      <c r="AO478" s="38"/>
      <c r="AP478" s="23">
        <v>2000</v>
      </c>
      <c r="AQ478" s="23" t="s">
        <v>64</v>
      </c>
      <c r="AR478" s="23" t="s">
        <v>6764</v>
      </c>
      <c r="AS478" s="95" t="s">
        <v>53</v>
      </c>
      <c r="AT478" s="23" t="s">
        <v>522</v>
      </c>
      <c r="AU478" s="23">
        <v>1007462052</v>
      </c>
      <c r="AV478" s="99">
        <v>1</v>
      </c>
      <c r="AW478" s="101">
        <v>68411.05</v>
      </c>
      <c r="AX478" s="29" t="s">
        <v>6494</v>
      </c>
      <c r="AY478" s="29"/>
      <c r="AZ478" s="21"/>
      <c r="BA478">
        <f t="shared" si="96"/>
        <v>2823</v>
      </c>
      <c r="BB478" s="115" t="s">
        <v>6985</v>
      </c>
      <c r="BC478" s="105">
        <f t="shared" si="87"/>
        <v>68411.05</v>
      </c>
      <c r="BD478" s="116">
        <f t="shared" si="88"/>
        <v>42795</v>
      </c>
      <c r="BE478" s="141" t="s">
        <v>8312</v>
      </c>
      <c r="BF478">
        <f>MATCH(BE478,'Cat-4'!$A:$A,0)</f>
        <v>639</v>
      </c>
      <c r="BG478">
        <f>MATCH(BD478,'Cat-4'!$1:$1,0)</f>
        <v>63</v>
      </c>
      <c r="BH478">
        <f>INDEX('Cat-4'!$1:$1048576,'NSS + ACT'!BF478,'NSS + ACT'!BG478)</f>
        <v>108</v>
      </c>
      <c r="BI478">
        <f>MATCH($BI$1,'Cat-4'!$1:$1,0)</f>
        <v>153</v>
      </c>
      <c r="BJ478">
        <f>INDEX('Cat-4'!$1:$1048576,'NSS + ACT'!BF478,'NSS + ACT'!BI478)</f>
        <v>121.7</v>
      </c>
      <c r="BK478" s="126">
        <f t="shared" si="89"/>
        <v>1.1268518518518518</v>
      </c>
      <c r="BL478">
        <f t="shared" si="90"/>
        <v>2845</v>
      </c>
      <c r="BM478" s="126">
        <f t="shared" si="91"/>
        <v>94.833333333333329</v>
      </c>
      <c r="BN478" s="126" t="s">
        <v>8785</v>
      </c>
      <c r="BO478" s="126">
        <f>MATCH(BB478,Sheet3!$D$4:$D$8,0)</f>
        <v>5</v>
      </c>
      <c r="BP478" s="126">
        <f>MATCH(BN478,Sheet3!$E$4:$H$4,0)</f>
        <v>4</v>
      </c>
      <c r="BQ478" s="132">
        <f>INDEX(Sheet3!$D$4:$H$8,'NSS + ACT'!BO478,'NSS + ACT'!BP478)</f>
        <v>0.4</v>
      </c>
      <c r="BR478" s="105">
        <f t="shared" si="92"/>
        <v>77089.118379629625</v>
      </c>
      <c r="BS478" s="162">
        <f t="shared" si="93"/>
        <v>0.4</v>
      </c>
      <c r="BT478" s="105">
        <f t="shared" si="94"/>
        <v>46253.47102777777</v>
      </c>
    </row>
    <row r="479" spans="1:72">
      <c r="A479" s="18">
        <f t="shared" si="85"/>
        <v>476</v>
      </c>
      <c r="B479" s="61">
        <v>171902044425</v>
      </c>
      <c r="C479" s="39">
        <v>43691</v>
      </c>
      <c r="D479" s="22" t="s">
        <v>462</v>
      </c>
      <c r="E479" s="22" t="s">
        <v>2802</v>
      </c>
      <c r="F479" s="110">
        <v>2</v>
      </c>
      <c r="G479" s="23" t="s">
        <v>119</v>
      </c>
      <c r="H479" s="52">
        <v>34032.855000000003</v>
      </c>
      <c r="I479" s="30"/>
      <c r="J479" s="109">
        <v>68065.710000000006</v>
      </c>
      <c r="K479" s="23">
        <v>85437099</v>
      </c>
      <c r="L479" s="26">
        <v>7.4999999999999997E-2</v>
      </c>
      <c r="M479" s="40">
        <v>0</v>
      </c>
      <c r="N479" s="62">
        <v>0</v>
      </c>
      <c r="O479" s="52">
        <v>0</v>
      </c>
      <c r="P479" s="26">
        <v>0.1</v>
      </c>
      <c r="Q479" s="52">
        <v>0</v>
      </c>
      <c r="R479" s="63">
        <v>0.18</v>
      </c>
      <c r="S479" s="23" t="s">
        <v>2758</v>
      </c>
      <c r="T479" s="52">
        <v>5104.9282499999999</v>
      </c>
      <c r="U479" s="52">
        <v>0</v>
      </c>
      <c r="V479" s="52">
        <v>510.49282500000004</v>
      </c>
      <c r="W479" s="52">
        <v>13262.603593499998</v>
      </c>
      <c r="X479" s="52">
        <v>18878.024668499998</v>
      </c>
      <c r="Y479" s="23" t="s">
        <v>2778</v>
      </c>
      <c r="Z479" s="23" t="s">
        <v>2803</v>
      </c>
      <c r="AA479" s="23" t="s">
        <v>2804</v>
      </c>
      <c r="AB479" s="33" t="e">
        <v>#N/A</v>
      </c>
      <c r="AC479" s="33" t="e">
        <v>#N/A</v>
      </c>
      <c r="AD479" s="48" t="e">
        <v>#N/A</v>
      </c>
      <c r="AE479" s="39">
        <v>43662</v>
      </c>
      <c r="AF479" s="53">
        <v>171902044425</v>
      </c>
      <c r="AG479" s="53" t="s">
        <v>2805</v>
      </c>
      <c r="AH479" s="39">
        <v>43691</v>
      </c>
      <c r="AI479" s="23" t="s">
        <v>385</v>
      </c>
      <c r="AJ479" s="54"/>
      <c r="AK479" s="55"/>
      <c r="AL479" s="56"/>
      <c r="AM479" s="57"/>
      <c r="AN479" s="33"/>
      <c r="AO479" s="48"/>
      <c r="AP479" s="23">
        <v>2000</v>
      </c>
      <c r="AQ479" s="23" t="s">
        <v>52</v>
      </c>
      <c r="AR479" s="23" t="s">
        <v>2804</v>
      </c>
      <c r="AS479" s="38" t="s">
        <v>53</v>
      </c>
      <c r="AT479" s="23" t="s">
        <v>519</v>
      </c>
      <c r="AU479" s="64">
        <v>1007650738</v>
      </c>
      <c r="AV479" s="99">
        <v>2</v>
      </c>
      <c r="AW479" s="102">
        <v>68065.710000000006</v>
      </c>
      <c r="AX479" s="29" t="s">
        <v>701</v>
      </c>
      <c r="AY479" s="29"/>
      <c r="AZ479" s="25" t="s">
        <v>2782</v>
      </c>
      <c r="BA479">
        <f t="shared" si="96"/>
        <v>1976</v>
      </c>
      <c r="BB479" s="115" t="s">
        <v>6985</v>
      </c>
      <c r="BC479" s="105">
        <f t="shared" si="87"/>
        <v>34032.855000000003</v>
      </c>
      <c r="BD479" s="116">
        <f t="shared" si="88"/>
        <v>43647</v>
      </c>
      <c r="BE479" s="141" t="s">
        <v>8312</v>
      </c>
      <c r="BF479">
        <f>MATCH(BE479,'Cat-4'!$A:$A,0)</f>
        <v>639</v>
      </c>
      <c r="BG479">
        <f>MATCH(BD479,'Cat-4'!$1:$1,0)</f>
        <v>91</v>
      </c>
      <c r="BH479">
        <f>INDEX('Cat-4'!$1:$1048576,'NSS + ACT'!BF479,'NSS + ACT'!BG479)</f>
        <v>111.2</v>
      </c>
      <c r="BI479">
        <f>MATCH($BI$1,'Cat-4'!$1:$1,0)</f>
        <v>153</v>
      </c>
      <c r="BJ479">
        <f>INDEX('Cat-4'!$1:$1048576,'NSS + ACT'!BF479,'NSS + ACT'!BI479)</f>
        <v>121.7</v>
      </c>
      <c r="BK479" s="126">
        <f t="shared" si="89"/>
        <v>1.0944244604316546</v>
      </c>
      <c r="BL479">
        <f t="shared" si="90"/>
        <v>1993</v>
      </c>
      <c r="BM479" s="126">
        <f t="shared" si="91"/>
        <v>66.433333333333337</v>
      </c>
      <c r="BN479" s="126" t="s">
        <v>8785</v>
      </c>
      <c r="BO479" s="126">
        <f>MATCH(BB479,Sheet3!$D$4:$D$8,0)</f>
        <v>5</v>
      </c>
      <c r="BP479" s="126">
        <f>MATCH(BN479,Sheet3!$E$4:$H$4,0)</f>
        <v>4</v>
      </c>
      <c r="BQ479" s="132">
        <f>INDEX(Sheet3!$D$4:$H$8,'NSS + ACT'!BO479,'NSS + ACT'!BP479)</f>
        <v>0.4</v>
      </c>
      <c r="BR479" s="105">
        <f t="shared" si="92"/>
        <v>74492.777940647487</v>
      </c>
      <c r="BS479" s="162">
        <f t="shared" si="93"/>
        <v>0.4</v>
      </c>
      <c r="BT479" s="105">
        <f t="shared" si="94"/>
        <v>44695.666764388494</v>
      </c>
    </row>
    <row r="480" spans="1:72">
      <c r="A480" s="18">
        <f t="shared" si="85"/>
        <v>477</v>
      </c>
      <c r="B480" s="33">
        <v>292003954336</v>
      </c>
      <c r="C480" s="39">
        <v>43987</v>
      </c>
      <c r="D480" s="22" t="s">
        <v>147</v>
      </c>
      <c r="E480" s="22" t="s">
        <v>6478</v>
      </c>
      <c r="F480" s="110">
        <v>33.5</v>
      </c>
      <c r="G480" s="23" t="s">
        <v>96</v>
      </c>
      <c r="H480" s="52">
        <v>2031.6017910447763</v>
      </c>
      <c r="I480" s="30"/>
      <c r="J480" s="109">
        <v>68058.66</v>
      </c>
      <c r="K480" s="33">
        <v>73041190</v>
      </c>
      <c r="L480" s="26">
        <v>0.1</v>
      </c>
      <c r="M480" s="26" t="s">
        <v>742</v>
      </c>
      <c r="N480" s="26">
        <v>0</v>
      </c>
      <c r="O480" s="60"/>
      <c r="P480" s="26">
        <v>0.1</v>
      </c>
      <c r="Q480" s="84"/>
      <c r="R480" s="26">
        <v>0.18</v>
      </c>
      <c r="S480" s="23" t="s">
        <v>3596</v>
      </c>
      <c r="T480" s="52">
        <v>6805.8660000000009</v>
      </c>
      <c r="U480" s="52">
        <v>0</v>
      </c>
      <c r="V480" s="52">
        <v>680.58660000000009</v>
      </c>
      <c r="W480" s="52">
        <v>13598.120267999999</v>
      </c>
      <c r="X480" s="52">
        <v>21084.572867999999</v>
      </c>
      <c r="Y480" s="23" t="s">
        <v>6223</v>
      </c>
      <c r="Z480" s="23" t="s">
        <v>6479</v>
      </c>
      <c r="AA480" s="23" t="s">
        <v>6480</v>
      </c>
      <c r="AB480" s="33">
        <v>292003954336</v>
      </c>
      <c r="AC480" s="33" t="s">
        <v>6481</v>
      </c>
      <c r="AD480" s="39">
        <v>43987</v>
      </c>
      <c r="AE480" s="39">
        <v>43984</v>
      </c>
      <c r="AF480" s="53" t="e">
        <v>#N/A</v>
      </c>
      <c r="AG480" s="53" t="e">
        <v>#N/A</v>
      </c>
      <c r="AH480" s="39" t="e">
        <v>#N/A</v>
      </c>
      <c r="AI480" s="23" t="s">
        <v>51</v>
      </c>
      <c r="AJ480" s="59"/>
      <c r="AK480" s="59"/>
      <c r="AL480" s="48"/>
      <c r="AM480" s="60"/>
      <c r="AN480" s="33"/>
      <c r="AO480" s="48"/>
      <c r="AP480" s="23">
        <v>2000</v>
      </c>
      <c r="AQ480" s="23" t="s">
        <v>52</v>
      </c>
      <c r="AR480" s="23" t="s">
        <v>6480</v>
      </c>
      <c r="AS480" s="38" t="s">
        <v>53</v>
      </c>
      <c r="AT480" s="23"/>
      <c r="AU480" s="23" t="s">
        <v>6482</v>
      </c>
      <c r="AV480" s="99">
        <v>33.5</v>
      </c>
      <c r="AW480" s="101">
        <v>68058.66</v>
      </c>
      <c r="AX480" s="29" t="s">
        <v>5711</v>
      </c>
      <c r="AY480" s="29"/>
      <c r="AZ480" s="21"/>
      <c r="BA480">
        <f t="shared" si="96"/>
        <v>1654</v>
      </c>
      <c r="BB480" s="115" t="s">
        <v>6983</v>
      </c>
      <c r="BC480" s="105">
        <f t="shared" si="87"/>
        <v>2031.6017910447763</v>
      </c>
      <c r="BD480" s="116">
        <f t="shared" si="88"/>
        <v>43983</v>
      </c>
      <c r="BE480" s="141" t="s">
        <v>8477</v>
      </c>
      <c r="BF480">
        <f>MATCH(BE480,'Cat-4'!$A:$A,0)</f>
        <v>722</v>
      </c>
      <c r="BG480">
        <f>MATCH(BD480,'Cat-4'!$1:$1,0)</f>
        <v>102</v>
      </c>
      <c r="BH480">
        <f>INDEX('Cat-4'!$1:$1048576,'NSS + ACT'!BF480,'NSS + ACT'!BG480)</f>
        <v>112.7</v>
      </c>
      <c r="BI480">
        <f>MATCH($BI$1,'Cat-4'!$1:$1,0)</f>
        <v>153</v>
      </c>
      <c r="BJ480">
        <f>INDEX('Cat-4'!$1:$1048576,'NSS + ACT'!BF480,'NSS + ACT'!BI480)</f>
        <v>130.80000000000001</v>
      </c>
      <c r="BK480" s="126">
        <f t="shared" si="89"/>
        <v>1.160603371783496</v>
      </c>
      <c r="BL480">
        <f t="shared" si="90"/>
        <v>1657</v>
      </c>
      <c r="BM480" s="126">
        <f t="shared" si="91"/>
        <v>55.233333333333334</v>
      </c>
      <c r="BN480" s="126" t="s">
        <v>8785</v>
      </c>
      <c r="BO480" s="126">
        <f>MATCH(BB480,Sheet3!$D$4:$D$8,0)</f>
        <v>2</v>
      </c>
      <c r="BP480" s="126">
        <f>MATCH(BN480,Sheet3!$E$4:$H$4,0)</f>
        <v>4</v>
      </c>
      <c r="BQ480" s="132">
        <f>INDEX(Sheet3!$D$4:$H$8,'NSS + ACT'!BO480,'NSS + ACT'!BP480)</f>
        <v>0.1</v>
      </c>
      <c r="BR480" s="105">
        <f t="shared" si="92"/>
        <v>78989.11027506656</v>
      </c>
      <c r="BS480" s="162">
        <f t="shared" si="93"/>
        <v>0.1</v>
      </c>
      <c r="BT480" s="105">
        <f t="shared" si="94"/>
        <v>71090.199247559911</v>
      </c>
    </row>
    <row r="481" spans="1:72">
      <c r="A481" s="18">
        <f t="shared" si="85"/>
        <v>478</v>
      </c>
      <c r="B481" s="33">
        <v>292004238514</v>
      </c>
      <c r="C481" s="39">
        <v>43998</v>
      </c>
      <c r="D481" s="22" t="s">
        <v>309</v>
      </c>
      <c r="E481" s="22" t="s">
        <v>6126</v>
      </c>
      <c r="F481" s="110">
        <v>120</v>
      </c>
      <c r="G481" s="23" t="s">
        <v>119</v>
      </c>
      <c r="H481" s="52">
        <v>687</v>
      </c>
      <c r="I481" s="30"/>
      <c r="J481" s="109">
        <v>82440</v>
      </c>
      <c r="K481" s="33">
        <v>73181190</v>
      </c>
      <c r="L481" s="26">
        <v>0.1</v>
      </c>
      <c r="M481" s="26" t="s">
        <v>742</v>
      </c>
      <c r="N481" s="26">
        <v>0</v>
      </c>
      <c r="O481" s="60"/>
      <c r="P481" s="26">
        <v>0.1</v>
      </c>
      <c r="Q481" s="84"/>
      <c r="R481" s="26">
        <v>0.18</v>
      </c>
      <c r="S481" s="23" t="s">
        <v>942</v>
      </c>
      <c r="T481" s="52">
        <v>8244</v>
      </c>
      <c r="U481" s="52">
        <v>0</v>
      </c>
      <c r="V481" s="52">
        <v>824.40000000000009</v>
      </c>
      <c r="W481" s="52">
        <v>16471.511999999999</v>
      </c>
      <c r="X481" s="52">
        <v>25539.911999999997</v>
      </c>
      <c r="Y481" s="23" t="s">
        <v>5950</v>
      </c>
      <c r="Z481" s="23" t="s">
        <v>6127</v>
      </c>
      <c r="AA481" s="23" t="s">
        <v>6128</v>
      </c>
      <c r="AB481" s="33">
        <v>292004238514</v>
      </c>
      <c r="AC481" s="33" t="s">
        <v>6122</v>
      </c>
      <c r="AD481" s="39">
        <v>43998</v>
      </c>
      <c r="AE481" s="39">
        <v>43997</v>
      </c>
      <c r="AF481" s="53" t="e">
        <v>#N/A</v>
      </c>
      <c r="AG481" s="53" t="e">
        <v>#N/A</v>
      </c>
      <c r="AH481" s="39" t="e">
        <v>#N/A</v>
      </c>
      <c r="AI481" s="23" t="s">
        <v>51</v>
      </c>
      <c r="AJ481" s="59"/>
      <c r="AK481" s="59"/>
      <c r="AL481" s="48"/>
      <c r="AM481" s="60"/>
      <c r="AN481" s="33"/>
      <c r="AO481" s="48"/>
      <c r="AP481" s="23">
        <v>2000</v>
      </c>
      <c r="AQ481" s="23" t="s">
        <v>52</v>
      </c>
      <c r="AR481" s="23" t="s">
        <v>6128</v>
      </c>
      <c r="AS481" s="38" t="s">
        <v>518</v>
      </c>
      <c r="AT481" s="23"/>
      <c r="AU481" s="23">
        <v>5</v>
      </c>
      <c r="AV481" s="99">
        <v>120</v>
      </c>
      <c r="AW481" s="101">
        <v>67716</v>
      </c>
      <c r="AX481" s="29" t="s">
        <v>5711</v>
      </c>
      <c r="AY481" s="29"/>
      <c r="AZ481" s="21"/>
      <c r="BA481">
        <f t="shared" si="96"/>
        <v>1641</v>
      </c>
      <c r="BB481" s="115" t="s">
        <v>6983</v>
      </c>
      <c r="BC481" s="105">
        <f t="shared" si="87"/>
        <v>564.29999999999995</v>
      </c>
      <c r="BD481" s="116">
        <f t="shared" si="88"/>
        <v>43983</v>
      </c>
      <c r="BE481" s="141" t="s">
        <v>8477</v>
      </c>
      <c r="BF481">
        <f>MATCH(BE481,'Cat-4'!$A:$A,0)</f>
        <v>722</v>
      </c>
      <c r="BG481">
        <f>MATCH(BD481,'Cat-4'!$1:$1,0)</f>
        <v>102</v>
      </c>
      <c r="BH481">
        <f>INDEX('Cat-4'!$1:$1048576,'NSS + ACT'!BF481,'NSS + ACT'!BG481)</f>
        <v>112.7</v>
      </c>
      <c r="BI481">
        <f>MATCH($BI$1,'Cat-4'!$1:$1,0)</f>
        <v>153</v>
      </c>
      <c r="BJ481">
        <f>INDEX('Cat-4'!$1:$1048576,'NSS + ACT'!BF481,'NSS + ACT'!BI481)</f>
        <v>130.80000000000001</v>
      </c>
      <c r="BK481" s="126">
        <f t="shared" si="89"/>
        <v>1.160603371783496</v>
      </c>
      <c r="BL481">
        <f t="shared" si="90"/>
        <v>1657</v>
      </c>
      <c r="BM481" s="126">
        <f t="shared" si="91"/>
        <v>55.233333333333334</v>
      </c>
      <c r="BN481" s="126" t="s">
        <v>8785</v>
      </c>
      <c r="BO481" s="126">
        <f>MATCH(BB481,Sheet3!$D$4:$D$8,0)</f>
        <v>2</v>
      </c>
      <c r="BP481" s="126">
        <f>MATCH(BN481,Sheet3!$E$4:$H$4,0)</f>
        <v>4</v>
      </c>
      <c r="BQ481" s="132">
        <f>INDEX(Sheet3!$D$4:$H$8,'NSS + ACT'!BO481,'NSS + ACT'!BP481)</f>
        <v>0.1</v>
      </c>
      <c r="BR481" s="105">
        <f t="shared" si="92"/>
        <v>78591.417923691217</v>
      </c>
      <c r="BS481" s="162">
        <f t="shared" si="93"/>
        <v>0.1</v>
      </c>
      <c r="BT481" s="105">
        <f t="shared" si="94"/>
        <v>70732.276131322098</v>
      </c>
    </row>
    <row r="482" spans="1:72">
      <c r="A482" s="18">
        <f t="shared" si="85"/>
        <v>479</v>
      </c>
      <c r="B482" s="61">
        <v>292102627062</v>
      </c>
      <c r="C482" s="39">
        <v>44271</v>
      </c>
      <c r="D482" s="22" t="s">
        <v>234</v>
      </c>
      <c r="E482" s="22" t="s">
        <v>2675</v>
      </c>
      <c r="F482" s="110">
        <v>1</v>
      </c>
      <c r="G482" s="23" t="s">
        <v>119</v>
      </c>
      <c r="H482" s="52">
        <v>67690</v>
      </c>
      <c r="I482" s="30"/>
      <c r="J482" s="109">
        <v>67690</v>
      </c>
      <c r="K482" s="23">
        <v>84811000</v>
      </c>
      <c r="L482" s="26">
        <v>7.4999999999999997E-2</v>
      </c>
      <c r="M482" s="40">
        <v>0</v>
      </c>
      <c r="N482" s="62">
        <v>0</v>
      </c>
      <c r="O482" s="52">
        <v>0</v>
      </c>
      <c r="P482" s="26">
        <v>0.1</v>
      </c>
      <c r="Q482" s="52">
        <v>0</v>
      </c>
      <c r="R482" s="63">
        <v>0.18</v>
      </c>
      <c r="S482" s="23" t="s">
        <v>849</v>
      </c>
      <c r="T482" s="52">
        <v>5076.75</v>
      </c>
      <c r="U482" s="52">
        <v>0</v>
      </c>
      <c r="V482" s="52">
        <v>507.67500000000001</v>
      </c>
      <c r="W482" s="52">
        <v>13189.396500000001</v>
      </c>
      <c r="X482" s="52">
        <v>18773.821500000002</v>
      </c>
      <c r="Y482" s="23" t="s">
        <v>2574</v>
      </c>
      <c r="Z482" s="23" t="s">
        <v>2676</v>
      </c>
      <c r="AA482" s="23" t="s">
        <v>2677</v>
      </c>
      <c r="AB482" s="33">
        <v>292102627062</v>
      </c>
      <c r="AC482" s="33" t="s">
        <v>2678</v>
      </c>
      <c r="AD482" s="48">
        <v>44271</v>
      </c>
      <c r="AE482" s="39">
        <v>44261</v>
      </c>
      <c r="AF482" s="53" t="e">
        <v>#N/A</v>
      </c>
      <c r="AG482" s="53" t="e">
        <v>#N/A</v>
      </c>
      <c r="AH482" s="39" t="e">
        <v>#N/A</v>
      </c>
      <c r="AI482" s="23" t="s">
        <v>51</v>
      </c>
      <c r="AJ482" s="54"/>
      <c r="AK482" s="55"/>
      <c r="AL482" s="56"/>
      <c r="AM482" s="57"/>
      <c r="AN482" s="33"/>
      <c r="AO482" s="48"/>
      <c r="AP482" s="23">
        <v>2000</v>
      </c>
      <c r="AQ482" s="23" t="s">
        <v>52</v>
      </c>
      <c r="AR482" s="23" t="s">
        <v>2677</v>
      </c>
      <c r="AS482" s="38" t="s">
        <v>53</v>
      </c>
      <c r="AT482" s="23" t="s">
        <v>522</v>
      </c>
      <c r="AU482" s="64" t="s">
        <v>2679</v>
      </c>
      <c r="AV482" s="99">
        <v>1</v>
      </c>
      <c r="AW482" s="102">
        <v>67690</v>
      </c>
      <c r="AX482" s="29" t="s">
        <v>701</v>
      </c>
      <c r="AY482" s="29"/>
      <c r="AZ482" s="25" t="s">
        <v>2680</v>
      </c>
      <c r="BA482">
        <f t="shared" si="96"/>
        <v>1377</v>
      </c>
      <c r="BB482" s="115" t="s">
        <v>6983</v>
      </c>
      <c r="BC482" s="105">
        <f t="shared" si="87"/>
        <v>67690</v>
      </c>
      <c r="BD482" s="116">
        <f t="shared" si="88"/>
        <v>44256</v>
      </c>
      <c r="BE482" s="141" t="s">
        <v>8477</v>
      </c>
      <c r="BF482">
        <f>MATCH(BE482,'Cat-4'!$A:$A,0)</f>
        <v>722</v>
      </c>
      <c r="BG482">
        <f>MATCH(BD482,'Cat-4'!$1:$1,0)</f>
        <v>111</v>
      </c>
      <c r="BH482">
        <f>INDEX('Cat-4'!$1:$1048576,'NSS + ACT'!BF482,'NSS + ACT'!BG482)</f>
        <v>116.1</v>
      </c>
      <c r="BI482">
        <f>MATCH($BI$1,'Cat-4'!$1:$1,0)</f>
        <v>153</v>
      </c>
      <c r="BJ482">
        <f>INDEX('Cat-4'!$1:$1048576,'NSS + ACT'!BF482,'NSS + ACT'!BI482)</f>
        <v>130.80000000000001</v>
      </c>
      <c r="BK482" s="126">
        <f t="shared" si="89"/>
        <v>1.1266149870801034</v>
      </c>
      <c r="BL482">
        <f t="shared" si="90"/>
        <v>1384</v>
      </c>
      <c r="BM482" s="126">
        <f t="shared" si="91"/>
        <v>46.133333333333333</v>
      </c>
      <c r="BN482" s="126" t="s">
        <v>8785</v>
      </c>
      <c r="BO482" s="126">
        <f>MATCH(BB482,Sheet3!$D$4:$D$8,0)</f>
        <v>2</v>
      </c>
      <c r="BP482" s="126">
        <f>MATCH(BN482,Sheet3!$E$4:$H$4,0)</f>
        <v>4</v>
      </c>
      <c r="BQ482" s="132">
        <f>INDEX(Sheet3!$D$4:$H$8,'NSS + ACT'!BO482,'NSS + ACT'!BP482)</f>
        <v>0.1</v>
      </c>
      <c r="BR482" s="105">
        <f t="shared" si="92"/>
        <v>76260.568475452208</v>
      </c>
      <c r="BS482" s="162">
        <f t="shared" si="93"/>
        <v>0.1</v>
      </c>
      <c r="BT482" s="105">
        <f t="shared" si="94"/>
        <v>68634.511627906992</v>
      </c>
    </row>
    <row r="483" spans="1:72">
      <c r="A483" s="18">
        <f t="shared" si="85"/>
        <v>480</v>
      </c>
      <c r="B483" s="19">
        <v>172002469796</v>
      </c>
      <c r="C483" s="45"/>
      <c r="D483" s="21" t="s">
        <v>425</v>
      </c>
      <c r="E483" s="22" t="s">
        <v>7012</v>
      </c>
      <c r="F483" s="107">
        <v>2</v>
      </c>
      <c r="G483" s="23" t="s">
        <v>60</v>
      </c>
      <c r="H483" s="24">
        <v>33148.03</v>
      </c>
      <c r="I483" s="24">
        <v>33148.03</v>
      </c>
      <c r="J483" s="100">
        <v>99444.09</v>
      </c>
      <c r="K483" s="23"/>
      <c r="L483" s="26"/>
      <c r="M483" s="21"/>
      <c r="N483" s="27"/>
      <c r="O483" s="21"/>
      <c r="P483" s="28"/>
      <c r="Q483" s="21"/>
      <c r="R483" s="37">
        <v>0.18</v>
      </c>
      <c r="S483" s="37" t="s">
        <v>67</v>
      </c>
      <c r="T483" s="30">
        <v>0</v>
      </c>
      <c r="U483" s="30"/>
      <c r="V483" s="30">
        <v>0</v>
      </c>
      <c r="W483" s="30">
        <v>17899.9362</v>
      </c>
      <c r="X483" s="30">
        <v>17899.9362</v>
      </c>
      <c r="Y483" s="29" t="s">
        <v>381</v>
      </c>
      <c r="Z483" s="29" t="s">
        <v>436</v>
      </c>
      <c r="AA483" s="29" t="s">
        <v>437</v>
      </c>
      <c r="AB483" s="19" t="e">
        <v>#N/A</v>
      </c>
      <c r="AC483" s="29" t="e">
        <v>#N/A</v>
      </c>
      <c r="AD483" s="31" t="e">
        <v>#N/A</v>
      </c>
      <c r="AE483" s="31">
        <v>44132</v>
      </c>
      <c r="AF483" s="19">
        <v>172002469796</v>
      </c>
      <c r="AG483" s="29" t="s">
        <v>428</v>
      </c>
      <c r="AH483" s="31">
        <v>44159</v>
      </c>
      <c r="AI483" s="29" t="s">
        <v>385</v>
      </c>
      <c r="AJ483" s="46"/>
      <c r="AK483" s="30"/>
      <c r="AL483" s="47"/>
      <c r="AM483" s="46"/>
      <c r="AN483" s="29"/>
      <c r="AO483" s="31"/>
      <c r="AP483" s="19">
        <v>2000</v>
      </c>
      <c r="AQ483" s="29" t="s">
        <v>52</v>
      </c>
      <c r="AR483" s="29" t="s">
        <v>437</v>
      </c>
      <c r="AS483" s="29" t="s">
        <v>53</v>
      </c>
      <c r="AT483" s="29" t="s">
        <v>54</v>
      </c>
      <c r="AU483" s="29" t="s">
        <v>429</v>
      </c>
      <c r="AV483" s="99">
        <v>2</v>
      </c>
      <c r="AW483" s="99">
        <v>67562.169999999896</v>
      </c>
      <c r="AX483" s="29" t="s">
        <v>387</v>
      </c>
      <c r="AY483" s="29" t="s">
        <v>691</v>
      </c>
      <c r="AZ483" s="21"/>
      <c r="BA483">
        <f t="shared" si="96"/>
        <v>1506</v>
      </c>
      <c r="BB483" s="115" t="s">
        <v>6983</v>
      </c>
      <c r="BC483" s="105">
        <f t="shared" si="87"/>
        <v>33781.084999999948</v>
      </c>
      <c r="BD483" s="116">
        <f t="shared" si="88"/>
        <v>44105</v>
      </c>
      <c r="BE483" s="141" t="s">
        <v>8477</v>
      </c>
      <c r="BF483">
        <f>MATCH(BE483,'Cat-4'!$A:$A,0)</f>
        <v>722</v>
      </c>
      <c r="BG483">
        <f>MATCH(BD483,'Cat-4'!$1:$1,0)</f>
        <v>106</v>
      </c>
      <c r="BH483">
        <f>INDEX('Cat-4'!$1:$1048576,'NSS + ACT'!BF483,'NSS + ACT'!BG483)</f>
        <v>114.2</v>
      </c>
      <c r="BI483">
        <f>MATCH($BI$1,'Cat-4'!$1:$1,0)</f>
        <v>153</v>
      </c>
      <c r="BJ483">
        <f>INDEX('Cat-4'!$1:$1048576,'NSS + ACT'!BF483,'NSS + ACT'!BI483)</f>
        <v>130.80000000000001</v>
      </c>
      <c r="BK483" s="126">
        <f t="shared" si="89"/>
        <v>1.1453590192644485</v>
      </c>
      <c r="BL483">
        <f t="shared" si="90"/>
        <v>1535</v>
      </c>
      <c r="BM483" s="126">
        <f t="shared" si="91"/>
        <v>51.166666666666664</v>
      </c>
      <c r="BN483" s="126" t="s">
        <v>8785</v>
      </c>
      <c r="BO483" s="126">
        <f>MATCH(BB483,Sheet3!$D$4:$D$8,0)</f>
        <v>2</v>
      </c>
      <c r="BP483" s="126">
        <f>MATCH(BN483,Sheet3!$E$4:$H$4,0)</f>
        <v>4</v>
      </c>
      <c r="BQ483" s="132">
        <f>INDEX(Sheet3!$D$4:$H$8,'NSS + ACT'!BO483,'NSS + ACT'!BP483)</f>
        <v>0.1</v>
      </c>
      <c r="BR483" s="105">
        <f t="shared" si="92"/>
        <v>77382.940770577829</v>
      </c>
      <c r="BS483" s="162">
        <f t="shared" si="93"/>
        <v>0.1</v>
      </c>
      <c r="BT483" s="105">
        <f t="shared" si="94"/>
        <v>69644.646693520044</v>
      </c>
    </row>
    <row r="484" spans="1:72">
      <c r="A484" s="18">
        <f t="shared" si="85"/>
        <v>481</v>
      </c>
      <c r="B484" s="33"/>
      <c r="C484" s="39"/>
      <c r="D484" s="22" t="s">
        <v>3565</v>
      </c>
      <c r="E484" s="22" t="s">
        <v>6917</v>
      </c>
      <c r="F484" s="113">
        <v>30</v>
      </c>
      <c r="G484" s="23" t="s">
        <v>119</v>
      </c>
      <c r="H484" s="24">
        <v>2231</v>
      </c>
      <c r="I484" s="30"/>
      <c r="J484" s="101">
        <v>66930</v>
      </c>
      <c r="K484" s="23">
        <v>85364900</v>
      </c>
      <c r="L484" s="26">
        <v>0.1</v>
      </c>
      <c r="M484" s="23" t="s">
        <v>3460</v>
      </c>
      <c r="N484" s="49"/>
      <c r="O484" s="38"/>
      <c r="P484" s="26">
        <v>0.1</v>
      </c>
      <c r="Q484" s="38"/>
      <c r="R484" s="26">
        <v>0.18</v>
      </c>
      <c r="S484" s="23" t="s">
        <v>1322</v>
      </c>
      <c r="T484" s="94">
        <v>6693</v>
      </c>
      <c r="U484" s="94">
        <v>0</v>
      </c>
      <c r="V484" s="94">
        <v>669.30000000000007</v>
      </c>
      <c r="W484" s="94">
        <v>13372.614</v>
      </c>
      <c r="X484" s="52">
        <v>20734.914000000001</v>
      </c>
      <c r="Y484" s="23" t="s">
        <v>6835</v>
      </c>
      <c r="Z484" s="23" t="s">
        <v>6918</v>
      </c>
      <c r="AA484" s="23" t="s">
        <v>6918</v>
      </c>
      <c r="AB484" s="33">
        <v>291701866875</v>
      </c>
      <c r="AC484" s="23" t="s">
        <v>3569</v>
      </c>
      <c r="AD484" s="48">
        <v>42861</v>
      </c>
      <c r="AE484" s="39">
        <v>42825</v>
      </c>
      <c r="AF484" s="33" t="e">
        <v>#N/A</v>
      </c>
      <c r="AG484" s="23" t="e">
        <v>#N/A</v>
      </c>
      <c r="AH484" s="39" t="e">
        <v>#N/A</v>
      </c>
      <c r="AI484" s="23" t="s">
        <v>51</v>
      </c>
      <c r="AJ484" s="65"/>
      <c r="AK484" s="57"/>
      <c r="AL484" s="56"/>
      <c r="AM484" s="52"/>
      <c r="AN484" s="23"/>
      <c r="AO484" s="38"/>
      <c r="AP484" s="23">
        <v>2000</v>
      </c>
      <c r="AQ484" s="23" t="s">
        <v>64</v>
      </c>
      <c r="AR484" s="23" t="s">
        <v>6919</v>
      </c>
      <c r="AS484" s="95" t="s">
        <v>53</v>
      </c>
      <c r="AT484" s="23" t="s">
        <v>522</v>
      </c>
      <c r="AU484" s="23" t="s">
        <v>3570</v>
      </c>
      <c r="AV484" s="99">
        <v>30</v>
      </c>
      <c r="AW484" s="101">
        <v>66930</v>
      </c>
      <c r="AX484" s="29" t="s">
        <v>6494</v>
      </c>
      <c r="AY484" s="29"/>
      <c r="AZ484" s="21"/>
      <c r="BA484">
        <f t="shared" si="96"/>
        <v>2813</v>
      </c>
      <c r="BB484" s="115" t="s">
        <v>6987</v>
      </c>
      <c r="BC484" s="105">
        <f t="shared" si="87"/>
        <v>2231</v>
      </c>
      <c r="BD484" s="116">
        <f t="shared" si="88"/>
        <v>42795</v>
      </c>
      <c r="BE484" s="141" t="s">
        <v>8366</v>
      </c>
      <c r="BF484">
        <f>MATCH(BE484,'Cat-4'!$A:$A,0)</f>
        <v>666</v>
      </c>
      <c r="BG484">
        <f>MATCH(BD484,'Cat-4'!$1:$1,0)</f>
        <v>63</v>
      </c>
      <c r="BH484">
        <f>INDEX('Cat-4'!$1:$1048576,'NSS + ACT'!BF484,'NSS + ACT'!BG484)</f>
        <v>108</v>
      </c>
      <c r="BI484">
        <f>MATCH($BI$1,'Cat-4'!$1:$1,0)</f>
        <v>153</v>
      </c>
      <c r="BJ484">
        <f>INDEX('Cat-4'!$1:$1048576,'NSS + ACT'!BF484,'NSS + ACT'!BI484)</f>
        <v>133.4</v>
      </c>
      <c r="BK484" s="126">
        <f t="shared" si="89"/>
        <v>1.2351851851851852</v>
      </c>
      <c r="BL484">
        <f t="shared" si="90"/>
        <v>2845</v>
      </c>
      <c r="BM484" s="126">
        <f t="shared" si="91"/>
        <v>94.833333333333329</v>
      </c>
      <c r="BN484" s="126" t="s">
        <v>8785</v>
      </c>
      <c r="BO484" s="126">
        <f>MATCH(BB484,Sheet3!$D$4:$D$8,0)</f>
        <v>4</v>
      </c>
      <c r="BP484" s="126">
        <f>MATCH(BN484,Sheet3!$E$4:$H$4,0)</f>
        <v>4</v>
      </c>
      <c r="BQ484" s="132">
        <f>INDEX(Sheet3!$D$4:$H$8,'NSS + ACT'!BO484,'NSS + ACT'!BP484)</f>
        <v>0.2</v>
      </c>
      <c r="BR484" s="105">
        <f t="shared" si="92"/>
        <v>82670.944444444438</v>
      </c>
      <c r="BS484" s="162">
        <f t="shared" si="93"/>
        <v>0.2</v>
      </c>
      <c r="BT484" s="105">
        <f t="shared" si="94"/>
        <v>66136.755555555559</v>
      </c>
    </row>
    <row r="485" spans="1:72">
      <c r="A485" s="18">
        <f t="shared" si="85"/>
        <v>482</v>
      </c>
      <c r="B485" s="61">
        <v>291904433730</v>
      </c>
      <c r="C485" s="39">
        <v>43593</v>
      </c>
      <c r="D485" s="22" t="s">
        <v>113</v>
      </c>
      <c r="E485" s="22" t="s">
        <v>3233</v>
      </c>
      <c r="F485" s="110">
        <v>4</v>
      </c>
      <c r="G485" s="23" t="s">
        <v>119</v>
      </c>
      <c r="H485" s="52">
        <v>31272.5</v>
      </c>
      <c r="I485" s="30"/>
      <c r="J485" s="109">
        <v>125090</v>
      </c>
      <c r="K485" s="23">
        <v>84139190</v>
      </c>
      <c r="L485" s="26">
        <v>7.4999999999999997E-2</v>
      </c>
      <c r="M485" s="40">
        <v>0</v>
      </c>
      <c r="N485" s="62">
        <v>0</v>
      </c>
      <c r="O485" s="52">
        <v>0</v>
      </c>
      <c r="P485" s="26">
        <v>0.1</v>
      </c>
      <c r="Q485" s="52">
        <v>0</v>
      </c>
      <c r="R485" s="63">
        <v>0.18</v>
      </c>
      <c r="S485" s="23" t="s">
        <v>1797</v>
      </c>
      <c r="T485" s="52">
        <v>9381.75</v>
      </c>
      <c r="U485" s="52">
        <v>0</v>
      </c>
      <c r="V485" s="52">
        <v>938.17500000000007</v>
      </c>
      <c r="W485" s="52">
        <v>24373.786499999998</v>
      </c>
      <c r="X485" s="52">
        <v>34693.711499999998</v>
      </c>
      <c r="Y485" s="23" t="s">
        <v>3182</v>
      </c>
      <c r="Z485" s="23" t="s">
        <v>3234</v>
      </c>
      <c r="AA485" s="23" t="s">
        <v>3235</v>
      </c>
      <c r="AB485" s="33">
        <v>291904433730</v>
      </c>
      <c r="AC485" s="33" t="s">
        <v>2926</v>
      </c>
      <c r="AD485" s="48">
        <v>43593</v>
      </c>
      <c r="AE485" s="39">
        <v>43591</v>
      </c>
      <c r="AF485" s="53" t="e">
        <v>#N/A</v>
      </c>
      <c r="AG485" s="53" t="e">
        <v>#N/A</v>
      </c>
      <c r="AH485" s="39" t="e">
        <v>#N/A</v>
      </c>
      <c r="AI485" s="23" t="s">
        <v>51</v>
      </c>
      <c r="AJ485" s="54"/>
      <c r="AK485" s="55"/>
      <c r="AL485" s="56"/>
      <c r="AM485" s="57"/>
      <c r="AN485" s="33"/>
      <c r="AO485" s="48"/>
      <c r="AP485" s="23">
        <v>2000</v>
      </c>
      <c r="AQ485" s="23" t="s">
        <v>52</v>
      </c>
      <c r="AR485" s="23" t="s">
        <v>3235</v>
      </c>
      <c r="AS485" s="38" t="s">
        <v>53</v>
      </c>
      <c r="AT485" s="23"/>
      <c r="AU485" s="64" t="s">
        <v>285</v>
      </c>
      <c r="AV485" s="99">
        <v>4</v>
      </c>
      <c r="AW485" s="102">
        <v>66400</v>
      </c>
      <c r="AX485" s="29" t="s">
        <v>701</v>
      </c>
      <c r="AY485" s="29"/>
      <c r="AZ485" s="25" t="s">
        <v>2577</v>
      </c>
      <c r="BA485">
        <f t="shared" si="96"/>
        <v>2047</v>
      </c>
      <c r="BB485" s="115" t="s">
        <v>6983</v>
      </c>
      <c r="BC485" s="105">
        <f t="shared" si="87"/>
        <v>16600</v>
      </c>
      <c r="BD485" s="116">
        <f t="shared" si="88"/>
        <v>43586</v>
      </c>
      <c r="BE485" s="141" t="s">
        <v>8477</v>
      </c>
      <c r="BF485">
        <f>MATCH(BE485,'Cat-4'!$A:$A,0)</f>
        <v>722</v>
      </c>
      <c r="BG485">
        <f>MATCH(BD485,'Cat-4'!$1:$1,0)</f>
        <v>89</v>
      </c>
      <c r="BH485">
        <f>INDEX('Cat-4'!$1:$1048576,'NSS + ACT'!BF485,'NSS + ACT'!BG485)</f>
        <v>112.7</v>
      </c>
      <c r="BI485">
        <f>MATCH($BI$1,'Cat-4'!$1:$1,0)</f>
        <v>153</v>
      </c>
      <c r="BJ485">
        <f>INDEX('Cat-4'!$1:$1048576,'NSS + ACT'!BF485,'NSS + ACT'!BI485)</f>
        <v>130.80000000000001</v>
      </c>
      <c r="BK485" s="126">
        <f t="shared" si="89"/>
        <v>1.160603371783496</v>
      </c>
      <c r="BL485">
        <f t="shared" si="90"/>
        <v>2054</v>
      </c>
      <c r="BM485" s="126">
        <f t="shared" si="91"/>
        <v>68.466666666666669</v>
      </c>
      <c r="BN485" s="126" t="s">
        <v>8785</v>
      </c>
      <c r="BO485" s="126">
        <f>MATCH(BB485,Sheet3!$D$4:$D$8,0)</f>
        <v>2</v>
      </c>
      <c r="BP485" s="126">
        <f>MATCH(BN485,Sheet3!$E$4:$H$4,0)</f>
        <v>4</v>
      </c>
      <c r="BQ485" s="132">
        <f>INDEX(Sheet3!$D$4:$H$8,'NSS + ACT'!BO485,'NSS + ACT'!BP485)</f>
        <v>0.1</v>
      </c>
      <c r="BR485" s="105">
        <f t="shared" si="92"/>
        <v>77064.063886424134</v>
      </c>
      <c r="BS485" s="162">
        <f t="shared" si="93"/>
        <v>0.1</v>
      </c>
      <c r="BT485" s="105">
        <f t="shared" si="94"/>
        <v>69357.657497781722</v>
      </c>
    </row>
    <row r="486" spans="1:72">
      <c r="A486" s="18">
        <f t="shared" si="85"/>
        <v>483</v>
      </c>
      <c r="B486" s="61">
        <v>171700744132</v>
      </c>
      <c r="C486" s="39">
        <v>42823</v>
      </c>
      <c r="D486" s="22" t="s">
        <v>462</v>
      </c>
      <c r="E486" s="22" t="s">
        <v>3768</v>
      </c>
      <c r="F486" s="110">
        <v>2</v>
      </c>
      <c r="G486" s="23" t="s">
        <v>49</v>
      </c>
      <c r="H486" s="52">
        <v>33079.370000000003</v>
      </c>
      <c r="I486" s="30"/>
      <c r="J486" s="109">
        <v>66158.740000000005</v>
      </c>
      <c r="K486" s="23">
        <v>85437099</v>
      </c>
      <c r="L486" s="26">
        <v>7.4999999999999997E-2</v>
      </c>
      <c r="M486" s="40">
        <v>0</v>
      </c>
      <c r="N486" s="62">
        <v>0</v>
      </c>
      <c r="O486" s="52">
        <v>0</v>
      </c>
      <c r="P486" s="26">
        <v>0.1</v>
      </c>
      <c r="Q486" s="52">
        <v>0</v>
      </c>
      <c r="R486" s="63">
        <v>0.18</v>
      </c>
      <c r="S486" s="23" t="s">
        <v>2758</v>
      </c>
      <c r="T486" s="52">
        <v>4961.9054999999998</v>
      </c>
      <c r="U486" s="52">
        <v>0</v>
      </c>
      <c r="V486" s="52">
        <v>496.19055000000003</v>
      </c>
      <c r="W486" s="52">
        <v>12891.030488999999</v>
      </c>
      <c r="X486" s="52">
        <v>18349.126538999997</v>
      </c>
      <c r="Y486" s="23" t="s">
        <v>3695</v>
      </c>
      <c r="Z486" s="23" t="s">
        <v>3769</v>
      </c>
      <c r="AA486" s="23" t="s">
        <v>3770</v>
      </c>
      <c r="AB486" s="33" t="e">
        <v>#N/A</v>
      </c>
      <c r="AC486" s="33" t="e">
        <v>#N/A</v>
      </c>
      <c r="AD486" s="39" t="e">
        <v>#N/A</v>
      </c>
      <c r="AE486" s="39">
        <v>42815</v>
      </c>
      <c r="AF486" s="53">
        <v>171700744132</v>
      </c>
      <c r="AG486" s="53" t="s">
        <v>3771</v>
      </c>
      <c r="AH486" s="39">
        <v>42823</v>
      </c>
      <c r="AI486" s="23" t="s">
        <v>385</v>
      </c>
      <c r="AJ486" s="59"/>
      <c r="AK486" s="59"/>
      <c r="AL486" s="48"/>
      <c r="AM486" s="60"/>
      <c r="AN486" s="33"/>
      <c r="AO486" s="48"/>
      <c r="AP486" s="23">
        <v>2000</v>
      </c>
      <c r="AQ486" s="23" t="s">
        <v>52</v>
      </c>
      <c r="AR486" s="23" t="s">
        <v>3770</v>
      </c>
      <c r="AS486" s="38" t="s">
        <v>53</v>
      </c>
      <c r="AT486" s="23"/>
      <c r="AU486" s="64">
        <v>1007462052</v>
      </c>
      <c r="AV486" s="99">
        <v>2</v>
      </c>
      <c r="AW486" s="102">
        <v>66158.740000000005</v>
      </c>
      <c r="AX486" s="29" t="s">
        <v>701</v>
      </c>
      <c r="AY486" s="29"/>
      <c r="AZ486" s="25"/>
      <c r="BA486">
        <f t="shared" si="96"/>
        <v>2823</v>
      </c>
      <c r="BB486" s="115" t="s">
        <v>6987</v>
      </c>
      <c r="BC486" s="105">
        <f t="shared" si="87"/>
        <v>33079.370000000003</v>
      </c>
      <c r="BD486" s="116">
        <f t="shared" si="88"/>
        <v>42795</v>
      </c>
      <c r="BE486" s="141" t="s">
        <v>8366</v>
      </c>
      <c r="BF486">
        <f>MATCH(BE486,'Cat-4'!$A:$A,0)</f>
        <v>666</v>
      </c>
      <c r="BG486">
        <f>MATCH(BD486,'Cat-4'!$1:$1,0)</f>
        <v>63</v>
      </c>
      <c r="BH486">
        <f>INDEX('Cat-4'!$1:$1048576,'NSS + ACT'!BF486,'NSS + ACT'!BG486)</f>
        <v>108</v>
      </c>
      <c r="BI486">
        <f>MATCH($BI$1,'Cat-4'!$1:$1,0)</f>
        <v>153</v>
      </c>
      <c r="BJ486">
        <f>INDEX('Cat-4'!$1:$1048576,'NSS + ACT'!BF486,'NSS + ACT'!BI486)</f>
        <v>133.4</v>
      </c>
      <c r="BK486" s="126">
        <f t="shared" si="89"/>
        <v>1.2351851851851852</v>
      </c>
      <c r="BL486">
        <f t="shared" si="90"/>
        <v>2845</v>
      </c>
      <c r="BM486" s="126">
        <f t="shared" si="91"/>
        <v>94.833333333333329</v>
      </c>
      <c r="BN486" s="126" t="s">
        <v>8785</v>
      </c>
      <c r="BO486" s="126">
        <f>MATCH(BB486,Sheet3!$D$4:$D$8,0)</f>
        <v>4</v>
      </c>
      <c r="BP486" s="126">
        <f>MATCH(BN486,Sheet3!$E$4:$H$4,0)</f>
        <v>4</v>
      </c>
      <c r="BQ486" s="132">
        <f>INDEX(Sheet3!$D$4:$H$8,'NSS + ACT'!BO486,'NSS + ACT'!BP486)</f>
        <v>0.2</v>
      </c>
      <c r="BR486" s="105">
        <f t="shared" si="92"/>
        <v>81718.295518518527</v>
      </c>
      <c r="BS486" s="162">
        <f t="shared" si="93"/>
        <v>0.2</v>
      </c>
      <c r="BT486" s="105">
        <f t="shared" si="94"/>
        <v>65374.636414814828</v>
      </c>
    </row>
    <row r="487" spans="1:72">
      <c r="A487" s="18">
        <f t="shared" si="85"/>
        <v>484</v>
      </c>
      <c r="B487" s="33">
        <v>292311795661</v>
      </c>
      <c r="C487" s="39">
        <v>45233</v>
      </c>
      <c r="D487" s="22" t="s">
        <v>176</v>
      </c>
      <c r="E487" s="22" t="s">
        <v>5532</v>
      </c>
      <c r="F487" s="107">
        <v>6</v>
      </c>
      <c r="G487" s="23" t="s">
        <v>119</v>
      </c>
      <c r="H487" s="58">
        <v>11013.925000000001</v>
      </c>
      <c r="I487" s="30"/>
      <c r="J487" s="101">
        <v>66083.55</v>
      </c>
      <c r="K487" s="33">
        <v>84825000</v>
      </c>
      <c r="L487" s="26">
        <v>7.4999999999999997E-2</v>
      </c>
      <c r="M487" s="40"/>
      <c r="N487" s="40">
        <v>0</v>
      </c>
      <c r="O487" s="35">
        <v>0</v>
      </c>
      <c r="P487" s="63">
        <v>0.1</v>
      </c>
      <c r="Q487" s="52">
        <v>0</v>
      </c>
      <c r="R487" s="63">
        <v>0.18</v>
      </c>
      <c r="S487" s="23" t="s">
        <v>893</v>
      </c>
      <c r="T487" s="52">
        <v>4956.2662499999997</v>
      </c>
      <c r="U487" s="52">
        <v>0</v>
      </c>
      <c r="V487" s="52">
        <v>495.62662499999999</v>
      </c>
      <c r="W487" s="52">
        <v>12876.379717500002</v>
      </c>
      <c r="X487" s="52">
        <v>18328.272592500001</v>
      </c>
      <c r="Y487" s="23" t="s">
        <v>5450</v>
      </c>
      <c r="Z487" s="23" t="s">
        <v>5533</v>
      </c>
      <c r="AA487" s="23" t="s">
        <v>5534</v>
      </c>
      <c r="AB487" s="33">
        <v>292311795661</v>
      </c>
      <c r="AC487" s="33" t="s">
        <v>5015</v>
      </c>
      <c r="AD487" s="39">
        <v>45233</v>
      </c>
      <c r="AE487" s="39">
        <v>45225</v>
      </c>
      <c r="AF487" s="53" t="e">
        <v>#N/A</v>
      </c>
      <c r="AG487" s="53" t="e">
        <v>#N/A</v>
      </c>
      <c r="AH487" s="39" t="e">
        <v>#N/A</v>
      </c>
      <c r="AI487" s="23" t="s">
        <v>51</v>
      </c>
      <c r="AJ487" s="59"/>
      <c r="AK487" s="59"/>
      <c r="AL487" s="48"/>
      <c r="AM487" s="60"/>
      <c r="AN487" s="33"/>
      <c r="AO487" s="48"/>
      <c r="AP487" s="23">
        <v>2000</v>
      </c>
      <c r="AQ487" s="23" t="s">
        <v>52</v>
      </c>
      <c r="AR487" s="23" t="s">
        <v>5534</v>
      </c>
      <c r="AS487" s="38" t="s">
        <v>518</v>
      </c>
      <c r="AT487" s="23"/>
      <c r="AU487" s="23" t="s">
        <v>5499</v>
      </c>
      <c r="AV487" s="99">
        <v>6</v>
      </c>
      <c r="AW487" s="101">
        <v>66083.55</v>
      </c>
      <c r="AX487" s="29" t="s">
        <v>4770</v>
      </c>
      <c r="AY487" s="29"/>
      <c r="AZ487" s="30" t="s">
        <v>853</v>
      </c>
      <c r="BA487">
        <f t="shared" si="96"/>
        <v>413</v>
      </c>
      <c r="BB487" s="115" t="s">
        <v>6983</v>
      </c>
      <c r="BC487" s="105">
        <f t="shared" si="87"/>
        <v>11013.925000000001</v>
      </c>
      <c r="BD487" s="116">
        <f t="shared" si="88"/>
        <v>45200</v>
      </c>
      <c r="BE487" s="141" t="s">
        <v>8477</v>
      </c>
      <c r="BF487">
        <f>MATCH(BE487,'Cat-4'!$A:$A,0)</f>
        <v>722</v>
      </c>
      <c r="BG487">
        <f>MATCH(BD487,'Cat-4'!$1:$1,0)</f>
        <v>142</v>
      </c>
      <c r="BH487">
        <f>INDEX('Cat-4'!$1:$1048576,'NSS + ACT'!BF487,'NSS + ACT'!BG487)</f>
        <v>128.9</v>
      </c>
      <c r="BI487">
        <f>MATCH($BI$1,'Cat-4'!$1:$1,0)</f>
        <v>153</v>
      </c>
      <c r="BJ487">
        <f>INDEX('Cat-4'!$1:$1048576,'NSS + ACT'!BF487,'NSS + ACT'!BI487)</f>
        <v>130.80000000000001</v>
      </c>
      <c r="BK487" s="126">
        <f t="shared" si="89"/>
        <v>1.0147401086113266</v>
      </c>
      <c r="BL487">
        <f t="shared" si="90"/>
        <v>440</v>
      </c>
      <c r="BM487" s="126">
        <f t="shared" si="91"/>
        <v>14.666666666666666</v>
      </c>
      <c r="BN487" s="126" t="s">
        <v>8784</v>
      </c>
      <c r="BO487" s="126">
        <f>MATCH(BB487,Sheet3!$D$4:$D$8,0)</f>
        <v>2</v>
      </c>
      <c r="BP487" s="126">
        <f>MATCH(BN487,Sheet3!$E$4:$H$4,0)</f>
        <v>3</v>
      </c>
      <c r="BQ487" s="132">
        <f>INDEX(Sheet3!$D$4:$H$8,'NSS + ACT'!BO487,'NSS + ACT'!BP487)</f>
        <v>0.05</v>
      </c>
      <c r="BR487" s="105">
        <f t="shared" si="92"/>
        <v>67057.628704422037</v>
      </c>
      <c r="BS487" s="162">
        <f t="shared" si="93"/>
        <v>0.05</v>
      </c>
      <c r="BT487" s="105">
        <f t="shared" si="94"/>
        <v>63704.747269200932</v>
      </c>
    </row>
    <row r="488" spans="1:72">
      <c r="A488" s="18">
        <f t="shared" si="85"/>
        <v>485</v>
      </c>
      <c r="B488" s="61">
        <v>291606046841</v>
      </c>
      <c r="C488" s="39">
        <v>42731</v>
      </c>
      <c r="D488" s="22" t="s">
        <v>220</v>
      </c>
      <c r="E488" s="22" t="s">
        <v>2286</v>
      </c>
      <c r="F488" s="110">
        <v>1</v>
      </c>
      <c r="G488" s="23" t="s">
        <v>119</v>
      </c>
      <c r="H488" s="52">
        <v>65894.5</v>
      </c>
      <c r="I488" s="30"/>
      <c r="J488" s="109">
        <v>65894.5</v>
      </c>
      <c r="K488" s="23">
        <v>84819090</v>
      </c>
      <c r="L488" s="26">
        <v>7.4999999999999997E-2</v>
      </c>
      <c r="M488" s="40">
        <v>0</v>
      </c>
      <c r="N488" s="62">
        <v>0</v>
      </c>
      <c r="O488" s="52"/>
      <c r="P488" s="26">
        <v>0.1</v>
      </c>
      <c r="Q488" s="52">
        <v>0</v>
      </c>
      <c r="R488" s="63">
        <v>0.18</v>
      </c>
      <c r="S488" s="23" t="s">
        <v>849</v>
      </c>
      <c r="T488" s="52">
        <v>4942.0874999999996</v>
      </c>
      <c r="U488" s="52">
        <v>0</v>
      </c>
      <c r="V488" s="52">
        <v>494.20875000000001</v>
      </c>
      <c r="W488" s="52">
        <v>12839.543324999999</v>
      </c>
      <c r="X488" s="52">
        <v>18275.839574999998</v>
      </c>
      <c r="Y488" s="23" t="s">
        <v>2273</v>
      </c>
      <c r="Z488" s="23" t="s">
        <v>2287</v>
      </c>
      <c r="AA488" s="23" t="s">
        <v>2288</v>
      </c>
      <c r="AB488" s="33">
        <v>291606046841</v>
      </c>
      <c r="AC488" s="33" t="s">
        <v>1958</v>
      </c>
      <c r="AD488" s="48">
        <v>42731</v>
      </c>
      <c r="AE488" s="39">
        <v>42692</v>
      </c>
      <c r="AF488" s="53" t="e">
        <v>#N/A</v>
      </c>
      <c r="AG488" s="53" t="e">
        <v>#N/A</v>
      </c>
      <c r="AH488" s="39" t="e">
        <v>#N/A</v>
      </c>
      <c r="AI488" s="23" t="s">
        <v>51</v>
      </c>
      <c r="AJ488" s="54"/>
      <c r="AK488" s="55"/>
      <c r="AL488" s="56"/>
      <c r="AM488" s="57"/>
      <c r="AN488" s="33"/>
      <c r="AO488" s="48"/>
      <c r="AP488" s="23">
        <v>2000</v>
      </c>
      <c r="AQ488" s="23" t="s">
        <v>64</v>
      </c>
      <c r="AR488" s="23" t="s">
        <v>2288</v>
      </c>
      <c r="AS488" s="38" t="s">
        <v>53</v>
      </c>
      <c r="AT488" s="23"/>
      <c r="AU488" s="64">
        <v>6316001915</v>
      </c>
      <c r="AV488" s="99">
        <v>1</v>
      </c>
      <c r="AW488" s="102">
        <v>65894.5</v>
      </c>
      <c r="AX488" s="29" t="s">
        <v>701</v>
      </c>
      <c r="AY488" s="29"/>
      <c r="AZ488" s="25" t="s">
        <v>2289</v>
      </c>
      <c r="BA488">
        <f t="shared" si="96"/>
        <v>2946</v>
      </c>
      <c r="BB488" t="s">
        <v>6983</v>
      </c>
      <c r="BC488" s="105">
        <f t="shared" si="87"/>
        <v>65894.5</v>
      </c>
      <c r="BD488" s="116">
        <f t="shared" si="88"/>
        <v>42675</v>
      </c>
      <c r="BE488" s="141" t="s">
        <v>8477</v>
      </c>
      <c r="BF488">
        <f>MATCH(BE488,'Cat-4'!$A:$A,0)</f>
        <v>722</v>
      </c>
      <c r="BG488">
        <f>MATCH(BD488,'Cat-4'!$1:$1,0)</f>
        <v>59</v>
      </c>
      <c r="BH488">
        <f>INDEX('Cat-4'!$1:$1048576,'NSS + ACT'!BF488,'NSS + ACT'!BG488)</f>
        <v>107.5</v>
      </c>
      <c r="BI488">
        <f>MATCH($BI$1,'Cat-4'!$1:$1,0)</f>
        <v>153</v>
      </c>
      <c r="BJ488">
        <f>INDEX('Cat-4'!$1:$1048576,'NSS + ACT'!BF488,'NSS + ACT'!BI488)</f>
        <v>130.80000000000001</v>
      </c>
      <c r="BK488" s="126">
        <f t="shared" si="89"/>
        <v>1.2167441860465118</v>
      </c>
      <c r="BL488">
        <f t="shared" si="90"/>
        <v>2965</v>
      </c>
      <c r="BM488" s="126">
        <f t="shared" si="91"/>
        <v>98.833333333333329</v>
      </c>
      <c r="BN488" s="126" t="s">
        <v>8785</v>
      </c>
      <c r="BO488" s="126">
        <f>MATCH(BB488,Sheet3!$D$4:$D$8,0)</f>
        <v>2</v>
      </c>
      <c r="BP488" s="126">
        <f>MATCH(BN488,Sheet3!$E$4:$H$4,0)</f>
        <v>4</v>
      </c>
      <c r="BQ488" s="132">
        <f>INDEX(Sheet3!$D$4:$H$8,'NSS + ACT'!BO488,'NSS + ACT'!BP488)</f>
        <v>0.1</v>
      </c>
      <c r="BR488" s="105">
        <f t="shared" si="92"/>
        <v>80176.74976744187</v>
      </c>
      <c r="BS488" s="162">
        <f t="shared" si="93"/>
        <v>0.1</v>
      </c>
      <c r="BT488" s="105">
        <f t="shared" si="94"/>
        <v>72159.07479069769</v>
      </c>
    </row>
    <row r="489" spans="1:72">
      <c r="A489" s="18">
        <f t="shared" si="85"/>
        <v>486</v>
      </c>
      <c r="B489" s="61">
        <v>291807558416</v>
      </c>
      <c r="C489" s="39">
        <v>43344</v>
      </c>
      <c r="D489" s="22" t="s">
        <v>180</v>
      </c>
      <c r="E489" s="22" t="s">
        <v>2955</v>
      </c>
      <c r="F489" s="110">
        <v>2</v>
      </c>
      <c r="G489" s="23" t="s">
        <v>119</v>
      </c>
      <c r="H489" s="52">
        <v>32723.474999999951</v>
      </c>
      <c r="I489" s="30"/>
      <c r="J489" s="109">
        <v>65446.949999999903</v>
      </c>
      <c r="K489" s="23">
        <v>84842000</v>
      </c>
      <c r="L489" s="26">
        <v>7.4999999999999997E-2</v>
      </c>
      <c r="M489" s="40">
        <v>0</v>
      </c>
      <c r="N489" s="62">
        <v>0</v>
      </c>
      <c r="O489" s="52">
        <v>0</v>
      </c>
      <c r="P489" s="26">
        <v>0.1</v>
      </c>
      <c r="Q489" s="52">
        <v>0</v>
      </c>
      <c r="R489" s="63">
        <v>0.18</v>
      </c>
      <c r="S489" s="23" t="s">
        <v>777</v>
      </c>
      <c r="T489" s="52">
        <v>4908.5212499999925</v>
      </c>
      <c r="U489" s="52">
        <v>0</v>
      </c>
      <c r="V489" s="52">
        <v>490.85212499999926</v>
      </c>
      <c r="W489" s="52">
        <v>12752.338207499983</v>
      </c>
      <c r="X489" s="52">
        <v>18151.711582499975</v>
      </c>
      <c r="Y489" s="23" t="s">
        <v>2778</v>
      </c>
      <c r="Z489" s="23" t="s">
        <v>2956</v>
      </c>
      <c r="AA489" s="23" t="s">
        <v>2957</v>
      </c>
      <c r="AB489" s="33">
        <v>291807558416</v>
      </c>
      <c r="AC489" s="33" t="s">
        <v>2958</v>
      </c>
      <c r="AD489" s="48">
        <v>43344</v>
      </c>
      <c r="AE489" s="39">
        <v>43340</v>
      </c>
      <c r="AF489" s="53" t="e">
        <v>#N/A</v>
      </c>
      <c r="AG489" s="53" t="e">
        <v>#N/A</v>
      </c>
      <c r="AH489" s="39" t="e">
        <v>#N/A</v>
      </c>
      <c r="AI489" s="23" t="s">
        <v>51</v>
      </c>
      <c r="AJ489" s="54"/>
      <c r="AK489" s="55"/>
      <c r="AL489" s="56"/>
      <c r="AM489" s="57"/>
      <c r="AN489" s="33"/>
      <c r="AO489" s="48"/>
      <c r="AP489" s="23">
        <v>2000</v>
      </c>
      <c r="AQ489" s="23" t="s">
        <v>64</v>
      </c>
      <c r="AR489" s="23" t="s">
        <v>2957</v>
      </c>
      <c r="AS489" s="38" t="s">
        <v>53</v>
      </c>
      <c r="AT489" s="23" t="s">
        <v>522</v>
      </c>
      <c r="AU489" s="64">
        <v>1827000886</v>
      </c>
      <c r="AV489" s="99">
        <v>2</v>
      </c>
      <c r="AW489" s="102">
        <v>65446.949999999903</v>
      </c>
      <c r="AX489" s="29" t="s">
        <v>701</v>
      </c>
      <c r="AY489" s="29"/>
      <c r="AZ489" s="25" t="s">
        <v>2782</v>
      </c>
      <c r="BA489">
        <f t="shared" si="96"/>
        <v>2298</v>
      </c>
      <c r="BB489" s="115" t="s">
        <v>6983</v>
      </c>
      <c r="BC489" s="105">
        <f t="shared" si="87"/>
        <v>32723.474999999951</v>
      </c>
      <c r="BD489" s="116">
        <f t="shared" si="88"/>
        <v>43313</v>
      </c>
      <c r="BE489" s="141" t="s">
        <v>8477</v>
      </c>
      <c r="BF489">
        <f>MATCH(BE489,'Cat-4'!$A:$A,0)</f>
        <v>722</v>
      </c>
      <c r="BG489">
        <f>MATCH(BD489,'Cat-4'!$1:$1,0)</f>
        <v>80</v>
      </c>
      <c r="BH489">
        <f>INDEX('Cat-4'!$1:$1048576,'NSS + ACT'!BF489,'NSS + ACT'!BG489)</f>
        <v>111.2</v>
      </c>
      <c r="BI489">
        <f>MATCH($BI$1,'Cat-4'!$1:$1,0)</f>
        <v>153</v>
      </c>
      <c r="BJ489">
        <f>INDEX('Cat-4'!$1:$1048576,'NSS + ACT'!BF489,'NSS + ACT'!BI489)</f>
        <v>130.80000000000001</v>
      </c>
      <c r="BK489" s="126">
        <f t="shared" si="89"/>
        <v>1.1762589928057554</v>
      </c>
      <c r="BL489">
        <f t="shared" si="90"/>
        <v>2327</v>
      </c>
      <c r="BM489" s="126">
        <f t="shared" si="91"/>
        <v>77.566666666666663</v>
      </c>
      <c r="BN489" s="126" t="s">
        <v>8785</v>
      </c>
      <c r="BO489" s="126">
        <f>MATCH(BB489,Sheet3!$D$4:$D$8,0)</f>
        <v>2</v>
      </c>
      <c r="BP489" s="126">
        <f>MATCH(BN489,Sheet3!$E$4:$H$4,0)</f>
        <v>4</v>
      </c>
      <c r="BQ489" s="132">
        <f>INDEX(Sheet3!$D$4:$H$8,'NSS + ACT'!BO489,'NSS + ACT'!BP489)</f>
        <v>0.1</v>
      </c>
      <c r="BR489" s="105">
        <f t="shared" si="92"/>
        <v>76982.563489208522</v>
      </c>
      <c r="BS489" s="162">
        <f t="shared" si="93"/>
        <v>0.1</v>
      </c>
      <c r="BT489" s="105">
        <f t="shared" si="94"/>
        <v>69284.307140287667</v>
      </c>
    </row>
    <row r="490" spans="1:72">
      <c r="A490" s="18">
        <f t="shared" ref="A490:A553" si="97">A489+1</f>
        <v>487</v>
      </c>
      <c r="B490" s="33">
        <v>291700727721</v>
      </c>
      <c r="C490" s="39">
        <v>42793</v>
      </c>
      <c r="D490" s="22" t="s">
        <v>200</v>
      </c>
      <c r="E490" s="22" t="s">
        <v>5938</v>
      </c>
      <c r="F490" s="110">
        <v>5</v>
      </c>
      <c r="G490" s="23" t="s">
        <v>119</v>
      </c>
      <c r="H490" s="52">
        <v>13020.088</v>
      </c>
      <c r="I490" s="30"/>
      <c r="J490" s="109">
        <v>65100.44</v>
      </c>
      <c r="K490" s="36">
        <v>40169340</v>
      </c>
      <c r="L490" s="26">
        <v>0.1</v>
      </c>
      <c r="M490" s="26"/>
      <c r="N490" s="26">
        <v>0</v>
      </c>
      <c r="O490" s="60"/>
      <c r="P490" s="26">
        <v>0.1</v>
      </c>
      <c r="Q490" s="84"/>
      <c r="R490" s="26">
        <v>0.18</v>
      </c>
      <c r="S490" s="23" t="s">
        <v>906</v>
      </c>
      <c r="T490" s="52">
        <v>6510.0440000000008</v>
      </c>
      <c r="U490" s="52">
        <v>0</v>
      </c>
      <c r="V490" s="52">
        <v>651.00440000000015</v>
      </c>
      <c r="W490" s="52">
        <v>13007.067912</v>
      </c>
      <c r="X490" s="52">
        <v>20168.116312000002</v>
      </c>
      <c r="Y490" s="23" t="s">
        <v>5800</v>
      </c>
      <c r="Z490" s="23" t="s">
        <v>5939</v>
      </c>
      <c r="AA490" s="23" t="s">
        <v>5940</v>
      </c>
      <c r="AB490" s="33">
        <v>291700727721</v>
      </c>
      <c r="AC490" s="33" t="s">
        <v>2994</v>
      </c>
      <c r="AD490" s="48">
        <v>42793</v>
      </c>
      <c r="AE490" s="39">
        <v>42635</v>
      </c>
      <c r="AF490" s="53" t="e">
        <v>#N/A</v>
      </c>
      <c r="AG490" s="53" t="e">
        <v>#N/A</v>
      </c>
      <c r="AH490" s="39" t="e">
        <v>#N/A</v>
      </c>
      <c r="AI490" s="23" t="s">
        <v>51</v>
      </c>
      <c r="AJ490" s="54"/>
      <c r="AK490" s="55"/>
      <c r="AL490" s="56"/>
      <c r="AM490" s="57"/>
      <c r="AN490" s="33"/>
      <c r="AO490" s="48"/>
      <c r="AP490" s="23">
        <v>2000</v>
      </c>
      <c r="AQ490" s="23" t="s">
        <v>52</v>
      </c>
      <c r="AR490" s="23" t="s">
        <v>5940</v>
      </c>
      <c r="AS490" s="38" t="s">
        <v>53</v>
      </c>
      <c r="AT490" s="23"/>
      <c r="AU490" s="23">
        <v>6100402764</v>
      </c>
      <c r="AV490" s="99">
        <v>5</v>
      </c>
      <c r="AW490" s="101">
        <v>65100.449999999903</v>
      </c>
      <c r="AX490" s="29" t="s">
        <v>5711</v>
      </c>
      <c r="AY490" s="29"/>
      <c r="AZ490" s="21"/>
      <c r="BA490">
        <f t="shared" si="96"/>
        <v>3003</v>
      </c>
      <c r="BB490" s="115" t="s">
        <v>6983</v>
      </c>
      <c r="BC490" s="105">
        <f t="shared" si="87"/>
        <v>13020.08999999998</v>
      </c>
      <c r="BD490" s="116">
        <f t="shared" si="88"/>
        <v>42614</v>
      </c>
      <c r="BE490" s="141" t="s">
        <v>8477</v>
      </c>
      <c r="BF490">
        <f>MATCH(BE490,'Cat-4'!$A:$A,0)</f>
        <v>722</v>
      </c>
      <c r="BG490">
        <f>MATCH(BD490,'Cat-4'!$1:$1,0)</f>
        <v>57</v>
      </c>
      <c r="BH490">
        <f>INDEX('Cat-4'!$1:$1048576,'NSS + ACT'!BF490,'NSS + ACT'!BG490)</f>
        <v>107.4</v>
      </c>
      <c r="BI490">
        <f>MATCH($BI$1,'Cat-4'!$1:$1,0)</f>
        <v>153</v>
      </c>
      <c r="BJ490">
        <f>INDEX('Cat-4'!$1:$1048576,'NSS + ACT'!BF490,'NSS + ACT'!BI490)</f>
        <v>130.80000000000001</v>
      </c>
      <c r="BK490" s="126">
        <f t="shared" si="89"/>
        <v>1.217877094972067</v>
      </c>
      <c r="BL490">
        <f t="shared" si="90"/>
        <v>3026</v>
      </c>
      <c r="BM490" s="126">
        <f t="shared" si="91"/>
        <v>100.86666666666666</v>
      </c>
      <c r="BN490" s="126" t="s">
        <v>8785</v>
      </c>
      <c r="BO490" s="126">
        <f>MATCH(BB490,Sheet3!$D$4:$D$8,0)</f>
        <v>2</v>
      </c>
      <c r="BP490" s="126">
        <f>MATCH(BN490,Sheet3!$E$4:$H$4,0)</f>
        <v>4</v>
      </c>
      <c r="BQ490" s="132">
        <f>INDEX(Sheet3!$D$4:$H$8,'NSS + ACT'!BO490,'NSS + ACT'!BP490)</f>
        <v>0.1</v>
      </c>
      <c r="BR490" s="105">
        <f t="shared" si="92"/>
        <v>79284.346927374179</v>
      </c>
      <c r="BS490" s="162">
        <f t="shared" si="93"/>
        <v>0.1</v>
      </c>
      <c r="BT490" s="105">
        <f t="shared" si="94"/>
        <v>71355.912234636766</v>
      </c>
    </row>
    <row r="491" spans="1:72">
      <c r="A491" s="18">
        <f t="shared" si="97"/>
        <v>488</v>
      </c>
      <c r="B491" s="61">
        <v>291806026632</v>
      </c>
      <c r="C491" s="39">
        <v>43299</v>
      </c>
      <c r="D491" s="22" t="s">
        <v>172</v>
      </c>
      <c r="E491" s="22" t="s">
        <v>1382</v>
      </c>
      <c r="F491" s="110">
        <v>150</v>
      </c>
      <c r="G491" s="23" t="s">
        <v>49</v>
      </c>
      <c r="H491" s="52">
        <v>432</v>
      </c>
      <c r="I491" s="30"/>
      <c r="J491" s="109">
        <v>64800</v>
      </c>
      <c r="K491" s="23">
        <v>85041090</v>
      </c>
      <c r="L491" s="26">
        <v>7.4999999999999997E-2</v>
      </c>
      <c r="M491" s="40">
        <v>0</v>
      </c>
      <c r="N491" s="62">
        <v>0</v>
      </c>
      <c r="O491" s="52">
        <v>0</v>
      </c>
      <c r="P491" s="26">
        <v>0.1</v>
      </c>
      <c r="Q491" s="52">
        <v>0</v>
      </c>
      <c r="R491" s="63">
        <v>0.18</v>
      </c>
      <c r="S491" s="23" t="s">
        <v>969</v>
      </c>
      <c r="T491" s="52">
        <v>4860</v>
      </c>
      <c r="U491" s="52">
        <v>0</v>
      </c>
      <c r="V491" s="52">
        <v>486</v>
      </c>
      <c r="W491" s="52">
        <v>12626.279999999999</v>
      </c>
      <c r="X491" s="52">
        <v>17972.28</v>
      </c>
      <c r="Y491" s="23" t="s">
        <v>1335</v>
      </c>
      <c r="Z491" s="23" t="s">
        <v>1383</v>
      </c>
      <c r="AA491" s="23" t="s">
        <v>1384</v>
      </c>
      <c r="AB491" s="33">
        <v>291806026632</v>
      </c>
      <c r="AC491" s="33" t="s">
        <v>1385</v>
      </c>
      <c r="AD491" s="48">
        <v>43299</v>
      </c>
      <c r="AE491" s="39">
        <v>43299</v>
      </c>
      <c r="AF491" s="53" t="e">
        <v>#N/A</v>
      </c>
      <c r="AG491" s="53" t="e">
        <v>#N/A</v>
      </c>
      <c r="AH491" s="39" t="e">
        <v>#N/A</v>
      </c>
      <c r="AI491" s="23" t="s">
        <v>51</v>
      </c>
      <c r="AJ491" s="54"/>
      <c r="AK491" s="55"/>
      <c r="AL491" s="56"/>
      <c r="AM491" s="57"/>
      <c r="AN491" s="33"/>
      <c r="AO491" s="48"/>
      <c r="AP491" s="23">
        <v>2000</v>
      </c>
      <c r="AQ491" s="23" t="s">
        <v>52</v>
      </c>
      <c r="AR491" s="23" t="s">
        <v>1384</v>
      </c>
      <c r="AS491" s="38" t="s">
        <v>53</v>
      </c>
      <c r="AT491" s="23"/>
      <c r="AU491" s="64" t="s">
        <v>1386</v>
      </c>
      <c r="AV491" s="99">
        <v>150</v>
      </c>
      <c r="AW491" s="102">
        <v>64800</v>
      </c>
      <c r="AX491" s="29" t="s">
        <v>701</v>
      </c>
      <c r="AY491" s="29"/>
      <c r="AZ491" s="25" t="s">
        <v>1350</v>
      </c>
      <c r="BA491">
        <f t="shared" si="96"/>
        <v>2339</v>
      </c>
      <c r="BB491" s="115" t="s">
        <v>6987</v>
      </c>
      <c r="BC491" s="105">
        <f t="shared" si="87"/>
        <v>432</v>
      </c>
      <c r="BD491" s="116">
        <f t="shared" si="88"/>
        <v>43282</v>
      </c>
      <c r="BE491" s="141" t="s">
        <v>8366</v>
      </c>
      <c r="BF491">
        <f>MATCH(BE491,'Cat-4'!$A:$A,0)</f>
        <v>666</v>
      </c>
      <c r="BG491">
        <f>MATCH(BD491,'Cat-4'!$1:$1,0)</f>
        <v>79</v>
      </c>
      <c r="BH491">
        <f>INDEX('Cat-4'!$1:$1048576,'NSS + ACT'!BF491,'NSS + ACT'!BG491)</f>
        <v>111.5</v>
      </c>
      <c r="BI491">
        <f>MATCH($BI$1,'Cat-4'!$1:$1,0)</f>
        <v>153</v>
      </c>
      <c r="BJ491">
        <f>INDEX('Cat-4'!$1:$1048576,'NSS + ACT'!BF491,'NSS + ACT'!BI491)</f>
        <v>133.4</v>
      </c>
      <c r="BK491" s="126">
        <f t="shared" si="89"/>
        <v>1.1964125560538117</v>
      </c>
      <c r="BL491">
        <f t="shared" si="90"/>
        <v>2358</v>
      </c>
      <c r="BM491" s="126">
        <f t="shared" si="91"/>
        <v>78.599999999999994</v>
      </c>
      <c r="BN491" s="126" t="s">
        <v>8785</v>
      </c>
      <c r="BO491" s="126">
        <f>MATCH(BB491,Sheet3!$D$4:$D$8,0)</f>
        <v>4</v>
      </c>
      <c r="BP491" s="126">
        <f>MATCH(BN491,Sheet3!$E$4:$H$4,0)</f>
        <v>4</v>
      </c>
      <c r="BQ491" s="132">
        <f>INDEX(Sheet3!$D$4:$H$8,'NSS + ACT'!BO491,'NSS + ACT'!BP491)</f>
        <v>0.2</v>
      </c>
      <c r="BR491" s="105">
        <f t="shared" si="92"/>
        <v>77527.533632286999</v>
      </c>
      <c r="BS491" s="162">
        <f t="shared" si="93"/>
        <v>0.2</v>
      </c>
      <c r="BT491" s="105">
        <f t="shared" si="94"/>
        <v>62022.026905829603</v>
      </c>
    </row>
    <row r="492" spans="1:72">
      <c r="A492" s="18">
        <f t="shared" si="97"/>
        <v>489</v>
      </c>
      <c r="B492" s="61">
        <v>171900275853</v>
      </c>
      <c r="C492" s="39">
        <v>43497</v>
      </c>
      <c r="D492" s="22" t="s">
        <v>635</v>
      </c>
      <c r="E492" s="22" t="s">
        <v>876</v>
      </c>
      <c r="F492" s="110">
        <v>1</v>
      </c>
      <c r="G492" s="23" t="s">
        <v>49</v>
      </c>
      <c r="H492" s="52">
        <v>64056.75</v>
      </c>
      <c r="I492" s="30"/>
      <c r="J492" s="110">
        <v>64056.75</v>
      </c>
      <c r="K492" s="65">
        <v>84149011</v>
      </c>
      <c r="L492" s="26">
        <v>7.4999999999999997E-2</v>
      </c>
      <c r="M492" s="40">
        <v>0</v>
      </c>
      <c r="N492" s="62">
        <v>0</v>
      </c>
      <c r="O492" s="52">
        <v>0</v>
      </c>
      <c r="P492" s="26">
        <v>0.1</v>
      </c>
      <c r="Q492" s="52">
        <v>0</v>
      </c>
      <c r="R492" s="63">
        <v>0.18</v>
      </c>
      <c r="S492" s="23" t="s">
        <v>717</v>
      </c>
      <c r="T492" s="52">
        <v>4804.2562499999995</v>
      </c>
      <c r="U492" s="52">
        <v>0</v>
      </c>
      <c r="V492" s="52">
        <v>480.42562499999997</v>
      </c>
      <c r="W492" s="52">
        <v>12481.457737500001</v>
      </c>
      <c r="X492" s="52">
        <v>17766.139612499999</v>
      </c>
      <c r="Y492" s="23" t="s">
        <v>850</v>
      </c>
      <c r="Z492" s="23" t="s">
        <v>877</v>
      </c>
      <c r="AA492" s="23" t="s">
        <v>878</v>
      </c>
      <c r="AB492" s="33" t="e">
        <v>#N/A</v>
      </c>
      <c r="AC492" s="33" t="e">
        <v>#N/A</v>
      </c>
      <c r="AD492" s="48" t="e">
        <v>#N/A</v>
      </c>
      <c r="AE492" s="39">
        <v>43431</v>
      </c>
      <c r="AF492" s="53">
        <v>171900275853</v>
      </c>
      <c r="AG492" s="53" t="s">
        <v>861</v>
      </c>
      <c r="AH492" s="39">
        <v>43497</v>
      </c>
      <c r="AI492" s="23" t="s">
        <v>385</v>
      </c>
      <c r="AJ492" s="54"/>
      <c r="AK492" s="55"/>
      <c r="AL492" s="56"/>
      <c r="AM492" s="57"/>
      <c r="AN492" s="33"/>
      <c r="AO492" s="48"/>
      <c r="AP492" s="23">
        <v>2000</v>
      </c>
      <c r="AQ492" s="23" t="s">
        <v>52</v>
      </c>
      <c r="AR492" s="23" t="s">
        <v>878</v>
      </c>
      <c r="AS492" s="38" t="s">
        <v>53</v>
      </c>
      <c r="AT492" s="23" t="s">
        <v>522</v>
      </c>
      <c r="AU492" s="64" t="s">
        <v>862</v>
      </c>
      <c r="AV492" s="99">
        <v>1</v>
      </c>
      <c r="AW492" s="102">
        <v>64056.75</v>
      </c>
      <c r="AX492" s="29" t="s">
        <v>701</v>
      </c>
      <c r="AY492" s="29"/>
      <c r="AZ492" s="25" t="s">
        <v>863</v>
      </c>
      <c r="BA492">
        <f t="shared" si="96"/>
        <v>2207</v>
      </c>
      <c r="BB492" s="115" t="s">
        <v>6983</v>
      </c>
      <c r="BC492" s="105">
        <f t="shared" si="87"/>
        <v>64056.75</v>
      </c>
      <c r="BD492" s="116">
        <f t="shared" si="88"/>
        <v>43405</v>
      </c>
      <c r="BE492" s="141" t="s">
        <v>8477</v>
      </c>
      <c r="BF492">
        <f>MATCH(BE492,'Cat-4'!$A:$A,0)</f>
        <v>722</v>
      </c>
      <c r="BG492">
        <f>MATCH(BD492,'Cat-4'!$1:$1,0)</f>
        <v>83</v>
      </c>
      <c r="BH492">
        <f>INDEX('Cat-4'!$1:$1048576,'NSS + ACT'!BF492,'NSS + ACT'!BG492)</f>
        <v>111.9</v>
      </c>
      <c r="BI492">
        <f>MATCH($BI$1,'Cat-4'!$1:$1,0)</f>
        <v>153</v>
      </c>
      <c r="BJ492">
        <f>INDEX('Cat-4'!$1:$1048576,'NSS + ACT'!BF492,'NSS + ACT'!BI492)</f>
        <v>130.80000000000001</v>
      </c>
      <c r="BK492" s="126">
        <f t="shared" si="89"/>
        <v>1.1689008042895443</v>
      </c>
      <c r="BL492">
        <f t="shared" si="90"/>
        <v>2235</v>
      </c>
      <c r="BM492" s="126">
        <f t="shared" si="91"/>
        <v>74.5</v>
      </c>
      <c r="BN492" s="126" t="s">
        <v>8785</v>
      </c>
      <c r="BO492" s="126">
        <f>MATCH(BB492,Sheet3!$D$4:$D$8,0)</f>
        <v>2</v>
      </c>
      <c r="BP492" s="126">
        <f>MATCH(BN492,Sheet3!$E$4:$H$4,0)</f>
        <v>4</v>
      </c>
      <c r="BQ492" s="132">
        <f>INDEX(Sheet3!$D$4:$H$8,'NSS + ACT'!BO492,'NSS + ACT'!BP492)</f>
        <v>0.1</v>
      </c>
      <c r="BR492" s="105">
        <f t="shared" si="92"/>
        <v>74875.986595174269</v>
      </c>
      <c r="BS492" s="162">
        <f t="shared" si="93"/>
        <v>0.1</v>
      </c>
      <c r="BT492" s="105">
        <f t="shared" si="94"/>
        <v>67388.38793565685</v>
      </c>
    </row>
    <row r="493" spans="1:72">
      <c r="A493" s="18">
        <f t="shared" si="97"/>
        <v>490</v>
      </c>
      <c r="B493" s="33">
        <v>292311951794</v>
      </c>
      <c r="C493" s="39">
        <v>45237</v>
      </c>
      <c r="D493" s="22" t="s">
        <v>186</v>
      </c>
      <c r="E493" s="22" t="s">
        <v>4988</v>
      </c>
      <c r="F493" s="110">
        <v>2</v>
      </c>
      <c r="G493" s="23" t="s">
        <v>49</v>
      </c>
      <c r="H493" s="58">
        <v>31831</v>
      </c>
      <c r="I493" s="30"/>
      <c r="J493" s="101">
        <v>63662</v>
      </c>
      <c r="K493" s="33">
        <v>84812000</v>
      </c>
      <c r="L493" s="26">
        <v>7.4999999999999997E-2</v>
      </c>
      <c r="M493" s="40">
        <v>0</v>
      </c>
      <c r="N493" s="40">
        <v>0</v>
      </c>
      <c r="O493" s="35">
        <v>0</v>
      </c>
      <c r="P493" s="63">
        <v>0.1</v>
      </c>
      <c r="Q493" s="52">
        <v>0</v>
      </c>
      <c r="R493" s="63">
        <v>0.18</v>
      </c>
      <c r="S493" s="23" t="s">
        <v>849</v>
      </c>
      <c r="T493" s="52">
        <v>4774.6499999999996</v>
      </c>
      <c r="U493" s="52">
        <v>0</v>
      </c>
      <c r="V493" s="52">
        <v>477.46499999999997</v>
      </c>
      <c r="W493" s="52">
        <v>12404.540699999998</v>
      </c>
      <c r="X493" s="52">
        <v>17656.655699999996</v>
      </c>
      <c r="Y493" s="23" t="s">
        <v>4903</v>
      </c>
      <c r="Z493" s="23" t="s">
        <v>4989</v>
      </c>
      <c r="AA493" s="23" t="s">
        <v>4990</v>
      </c>
      <c r="AB493" s="33">
        <v>292311951794</v>
      </c>
      <c r="AC493" s="33" t="s">
        <v>4991</v>
      </c>
      <c r="AD493" s="48">
        <v>45237</v>
      </c>
      <c r="AE493" s="39">
        <v>45237</v>
      </c>
      <c r="AF493" s="53" t="e">
        <v>#N/A</v>
      </c>
      <c r="AG493" s="53" t="e">
        <v>#N/A</v>
      </c>
      <c r="AH493" s="39" t="e">
        <v>#N/A</v>
      </c>
      <c r="AI493" s="23" t="s">
        <v>51</v>
      </c>
      <c r="AJ493" s="54"/>
      <c r="AK493" s="55"/>
      <c r="AL493" s="56"/>
      <c r="AM493" s="57"/>
      <c r="AN493" s="33"/>
      <c r="AO493" s="48"/>
      <c r="AP493" s="23">
        <v>2000</v>
      </c>
      <c r="AQ493" s="23" t="s">
        <v>52</v>
      </c>
      <c r="AR493" s="23" t="s">
        <v>4990</v>
      </c>
      <c r="AS493" s="38" t="s">
        <v>518</v>
      </c>
      <c r="AT493" s="23"/>
      <c r="AU493" s="23" t="s">
        <v>4992</v>
      </c>
      <c r="AV493" s="99">
        <v>2</v>
      </c>
      <c r="AW493" s="101">
        <v>63662</v>
      </c>
      <c r="AX493" s="29" t="s">
        <v>4770</v>
      </c>
      <c r="AY493" s="29"/>
      <c r="AZ493" s="30" t="s">
        <v>702</v>
      </c>
      <c r="BA493">
        <f t="shared" si="96"/>
        <v>401</v>
      </c>
      <c r="BB493" s="115" t="s">
        <v>6983</v>
      </c>
      <c r="BC493" s="105">
        <f t="shared" si="87"/>
        <v>31831</v>
      </c>
      <c r="BD493" s="116">
        <f t="shared" si="88"/>
        <v>45231</v>
      </c>
      <c r="BE493" s="141" t="s">
        <v>8477</v>
      </c>
      <c r="BF493">
        <f>MATCH(BE493,'Cat-4'!$A:$A,0)</f>
        <v>722</v>
      </c>
      <c r="BG493">
        <f>MATCH(BD493,'Cat-4'!$1:$1,0)</f>
        <v>143</v>
      </c>
      <c r="BH493">
        <f>INDEX('Cat-4'!$1:$1048576,'NSS + ACT'!BF493,'NSS + ACT'!BG493)</f>
        <v>129.19999999999999</v>
      </c>
      <c r="BI493">
        <f>MATCH($BI$1,'Cat-4'!$1:$1,0)</f>
        <v>153</v>
      </c>
      <c r="BJ493">
        <f>INDEX('Cat-4'!$1:$1048576,'NSS + ACT'!BF493,'NSS + ACT'!BI493)</f>
        <v>130.80000000000001</v>
      </c>
      <c r="BK493" s="126">
        <f t="shared" si="89"/>
        <v>1.0123839009287927</v>
      </c>
      <c r="BL493">
        <f t="shared" si="90"/>
        <v>409</v>
      </c>
      <c r="BM493" s="126">
        <f t="shared" si="91"/>
        <v>13.633333333333333</v>
      </c>
      <c r="BN493" s="126" t="s">
        <v>8784</v>
      </c>
      <c r="BO493" s="126">
        <f>MATCH(BB493,Sheet3!$D$4:$D$8,0)</f>
        <v>2</v>
      </c>
      <c r="BP493" s="126">
        <f>MATCH(BN493,Sheet3!$E$4:$H$4,0)</f>
        <v>3</v>
      </c>
      <c r="BQ493" s="132">
        <f>INDEX(Sheet3!$D$4:$H$8,'NSS + ACT'!BO493,'NSS + ACT'!BP493)</f>
        <v>0.05</v>
      </c>
      <c r="BR493" s="105">
        <f t="shared" si="92"/>
        <v>64450.383900928799</v>
      </c>
      <c r="BS493" s="162">
        <f t="shared" si="93"/>
        <v>0.05</v>
      </c>
      <c r="BT493" s="105">
        <f t="shared" si="94"/>
        <v>61227.864705882355</v>
      </c>
    </row>
    <row r="494" spans="1:72">
      <c r="A494" s="18">
        <f t="shared" si="97"/>
        <v>491</v>
      </c>
      <c r="B494" s="61">
        <v>171801082633</v>
      </c>
      <c r="C494" s="39">
        <v>43217</v>
      </c>
      <c r="D494" s="22" t="s">
        <v>636</v>
      </c>
      <c r="E494" s="22" t="s">
        <v>1186</v>
      </c>
      <c r="F494" s="110">
        <v>2</v>
      </c>
      <c r="G494" s="23" t="s">
        <v>119</v>
      </c>
      <c r="H494" s="52">
        <v>31830.25</v>
      </c>
      <c r="I494" s="30"/>
      <c r="J494" s="109">
        <v>63660.5</v>
      </c>
      <c r="K494" s="23">
        <v>85049090</v>
      </c>
      <c r="L494" s="26">
        <v>0.15</v>
      </c>
      <c r="M494" s="40">
        <v>0</v>
      </c>
      <c r="N494" s="62">
        <v>0</v>
      </c>
      <c r="O494" s="52">
        <v>0</v>
      </c>
      <c r="P494" s="26">
        <v>0.1</v>
      </c>
      <c r="Q494" s="52">
        <v>0</v>
      </c>
      <c r="R494" s="63">
        <v>0.18</v>
      </c>
      <c r="S494" s="23" t="s">
        <v>969</v>
      </c>
      <c r="T494" s="52">
        <v>9549.0749999999989</v>
      </c>
      <c r="U494" s="52">
        <v>0</v>
      </c>
      <c r="V494" s="52">
        <v>954.90749999999991</v>
      </c>
      <c r="W494" s="52">
        <v>13349.606849999998</v>
      </c>
      <c r="X494" s="52">
        <v>23853.589349999995</v>
      </c>
      <c r="Y494" s="23" t="s">
        <v>1160</v>
      </c>
      <c r="Z494" s="23" t="s">
        <v>1187</v>
      </c>
      <c r="AA494" s="23" t="s">
        <v>1188</v>
      </c>
      <c r="AB494" s="33" t="e">
        <v>#N/A</v>
      </c>
      <c r="AC494" s="33" t="e">
        <v>#N/A</v>
      </c>
      <c r="AD494" s="48" t="e">
        <v>#N/A</v>
      </c>
      <c r="AE494" s="39" t="e">
        <v>#N/A</v>
      </c>
      <c r="AF494" s="53">
        <v>171801082633</v>
      </c>
      <c r="AG494" s="53" t="s">
        <v>990</v>
      </c>
      <c r="AH494" s="39">
        <v>43217</v>
      </c>
      <c r="AI494" s="23" t="s">
        <v>385</v>
      </c>
      <c r="AJ494" s="54"/>
      <c r="AK494" s="55"/>
      <c r="AL494" s="56"/>
      <c r="AM494" s="57"/>
      <c r="AN494" s="33"/>
      <c r="AO494" s="48"/>
      <c r="AP494" s="23">
        <v>2000</v>
      </c>
      <c r="AQ494" s="23" t="s">
        <v>64</v>
      </c>
      <c r="AR494" s="23" t="s">
        <v>1188</v>
      </c>
      <c r="AS494" s="38" t="s">
        <v>53</v>
      </c>
      <c r="AT494" s="23" t="s">
        <v>522</v>
      </c>
      <c r="AU494" s="64">
        <v>7068019</v>
      </c>
      <c r="AV494" s="99">
        <v>2</v>
      </c>
      <c r="AW494" s="102">
        <v>63660.5</v>
      </c>
      <c r="AX494" s="29" t="s">
        <v>701</v>
      </c>
      <c r="AY494" s="29"/>
      <c r="AZ494" s="25" t="s">
        <v>1179</v>
      </c>
      <c r="BB494" s="115" t="s">
        <v>6983</v>
      </c>
      <c r="BC494" s="105">
        <f t="shared" si="87"/>
        <v>31830.25</v>
      </c>
      <c r="BD494" s="116">
        <v>43709</v>
      </c>
      <c r="BE494" s="141" t="s">
        <v>8477</v>
      </c>
      <c r="BF494">
        <f>MATCH(BE494,'Cat-4'!$A:$A,0)</f>
        <v>722</v>
      </c>
      <c r="BG494">
        <f>MATCH(BD494,'Cat-4'!$1:$1,0)</f>
        <v>93</v>
      </c>
      <c r="BH494">
        <f>INDEX('Cat-4'!$1:$1048576,'NSS + ACT'!BF494,'NSS + ACT'!BG494)</f>
        <v>113.9</v>
      </c>
      <c r="BI494">
        <f>MATCH($BI$1,'Cat-4'!$1:$1,0)</f>
        <v>153</v>
      </c>
      <c r="BJ494">
        <f>INDEX('Cat-4'!$1:$1048576,'NSS + ACT'!BF494,'NSS + ACT'!BI494)</f>
        <v>130.80000000000001</v>
      </c>
      <c r="BK494" s="126">
        <f t="shared" si="89"/>
        <v>1.1483757682177349</v>
      </c>
      <c r="BL494">
        <f t="shared" si="90"/>
        <v>1931</v>
      </c>
      <c r="BM494" s="126">
        <f t="shared" si="91"/>
        <v>64.36666666666666</v>
      </c>
      <c r="BN494" s="126" t="s">
        <v>8785</v>
      </c>
      <c r="BO494" s="126">
        <f>MATCH(BB494,Sheet3!$D$4:$D$8,0)</f>
        <v>2</v>
      </c>
      <c r="BP494" s="126">
        <f>MATCH(BN494,Sheet3!$E$4:$H$4,0)</f>
        <v>4</v>
      </c>
      <c r="BQ494" s="132">
        <f>INDEX(Sheet3!$D$4:$H$8,'NSS + ACT'!BO494,'NSS + ACT'!BP494)</f>
        <v>0.1</v>
      </c>
      <c r="BR494" s="105">
        <f t="shared" si="92"/>
        <v>73106.175592625106</v>
      </c>
      <c r="BS494" s="162">
        <f t="shared" si="93"/>
        <v>0.1</v>
      </c>
      <c r="BT494" s="105">
        <f t="shared" si="94"/>
        <v>65795.558033362599</v>
      </c>
    </row>
    <row r="495" spans="1:72">
      <c r="A495" s="18">
        <f t="shared" si="97"/>
        <v>492</v>
      </c>
      <c r="B495" s="61">
        <v>171800967741</v>
      </c>
      <c r="C495" s="39">
        <v>43206</v>
      </c>
      <c r="D495" s="22" t="s">
        <v>462</v>
      </c>
      <c r="E495" s="22" t="s">
        <v>2814</v>
      </c>
      <c r="F495" s="110">
        <v>2</v>
      </c>
      <c r="G495" s="23" t="s">
        <v>119</v>
      </c>
      <c r="H495" s="52">
        <v>31803.895</v>
      </c>
      <c r="I495" s="30"/>
      <c r="J495" s="109">
        <v>63607.79</v>
      </c>
      <c r="K495" s="23">
        <v>85437099</v>
      </c>
      <c r="L495" s="26">
        <v>7.4999999999999997E-2</v>
      </c>
      <c r="M495" s="40">
        <v>0</v>
      </c>
      <c r="N495" s="62">
        <v>0</v>
      </c>
      <c r="O495" s="52">
        <v>0</v>
      </c>
      <c r="P495" s="26">
        <v>0.1</v>
      </c>
      <c r="Q495" s="52">
        <v>0</v>
      </c>
      <c r="R495" s="63">
        <v>0.18</v>
      </c>
      <c r="S495" s="23" t="s">
        <v>2758</v>
      </c>
      <c r="T495" s="52">
        <v>4770.5842499999999</v>
      </c>
      <c r="U495" s="52">
        <v>0</v>
      </c>
      <c r="V495" s="52">
        <v>477.058425</v>
      </c>
      <c r="W495" s="52">
        <v>12393.977881499997</v>
      </c>
      <c r="X495" s="52">
        <v>17641.620556499998</v>
      </c>
      <c r="Y495" s="23" t="s">
        <v>2778</v>
      </c>
      <c r="Z495" s="23" t="s">
        <v>2815</v>
      </c>
      <c r="AA495" s="23" t="s">
        <v>2816</v>
      </c>
      <c r="AB495" s="33" t="e">
        <v>#N/A</v>
      </c>
      <c r="AC495" s="33" t="e">
        <v>#N/A</v>
      </c>
      <c r="AD495" s="48" t="e">
        <v>#N/A</v>
      </c>
      <c r="AE495" s="39">
        <v>43178</v>
      </c>
      <c r="AF495" s="53">
        <v>171800967741</v>
      </c>
      <c r="AG495" s="53" t="s">
        <v>465</v>
      </c>
      <c r="AH495" s="39">
        <v>43206</v>
      </c>
      <c r="AI495" s="23" t="s">
        <v>385</v>
      </c>
      <c r="AJ495" s="54"/>
      <c r="AK495" s="55"/>
      <c r="AL495" s="56"/>
      <c r="AM495" s="57"/>
      <c r="AN495" s="33"/>
      <c r="AO495" s="48"/>
      <c r="AP495" s="23">
        <v>2000</v>
      </c>
      <c r="AQ495" s="23" t="s">
        <v>52</v>
      </c>
      <c r="AR495" s="23" t="s">
        <v>2816</v>
      </c>
      <c r="AS495" s="38" t="s">
        <v>53</v>
      </c>
      <c r="AT495" s="23" t="s">
        <v>519</v>
      </c>
      <c r="AU495" s="64">
        <v>1007534470</v>
      </c>
      <c r="AV495" s="99">
        <v>2</v>
      </c>
      <c r="AW495" s="102">
        <v>63607.79</v>
      </c>
      <c r="AX495" s="29" t="s">
        <v>701</v>
      </c>
      <c r="AY495" s="29"/>
      <c r="AZ495" s="25" t="s">
        <v>2782</v>
      </c>
      <c r="BA495">
        <f t="shared" ref="BA495:BA505" si="98">$BA$2-AE495</f>
        <v>2460</v>
      </c>
      <c r="BB495" s="115" t="s">
        <v>6985</v>
      </c>
      <c r="BC495" s="105">
        <f t="shared" si="87"/>
        <v>31803.895</v>
      </c>
      <c r="BD495" s="116">
        <f t="shared" si="88"/>
        <v>43160</v>
      </c>
      <c r="BE495" s="141" t="s">
        <v>8312</v>
      </c>
      <c r="BF495">
        <f>MATCH(BE495,'Cat-4'!$A:$A,0)</f>
        <v>639</v>
      </c>
      <c r="BG495">
        <f>MATCH(BD495,'Cat-4'!$1:$1,0)</f>
        <v>75</v>
      </c>
      <c r="BH495">
        <f>INDEX('Cat-4'!$1:$1048576,'NSS + ACT'!BF495,'NSS + ACT'!BG495)</f>
        <v>110.6</v>
      </c>
      <c r="BI495">
        <f>MATCH($BI$1,'Cat-4'!$1:$1,0)</f>
        <v>153</v>
      </c>
      <c r="BJ495">
        <f>INDEX('Cat-4'!$1:$1048576,'NSS + ACT'!BF495,'NSS + ACT'!BI495)</f>
        <v>121.7</v>
      </c>
      <c r="BK495" s="126">
        <f t="shared" si="89"/>
        <v>1.1003616636528031</v>
      </c>
      <c r="BL495">
        <f t="shared" si="90"/>
        <v>2480</v>
      </c>
      <c r="BM495" s="126">
        <f t="shared" si="91"/>
        <v>82.666666666666671</v>
      </c>
      <c r="BN495" s="126" t="s">
        <v>8785</v>
      </c>
      <c r="BO495" s="126">
        <f>MATCH(BB495,Sheet3!$D$4:$D$8,0)</f>
        <v>5</v>
      </c>
      <c r="BP495" s="126">
        <f>MATCH(BN495,Sheet3!$E$4:$H$4,0)</f>
        <v>4</v>
      </c>
      <c r="BQ495" s="132">
        <f>INDEX(Sheet3!$D$4:$H$8,'NSS + ACT'!BO495,'NSS + ACT'!BP495)</f>
        <v>0.4</v>
      </c>
      <c r="BR495" s="105">
        <f t="shared" si="92"/>
        <v>69991.573625678138</v>
      </c>
      <c r="BS495" s="162">
        <f t="shared" si="93"/>
        <v>0.4</v>
      </c>
      <c r="BT495" s="105">
        <f t="shared" si="94"/>
        <v>41994.944175406883</v>
      </c>
    </row>
    <row r="496" spans="1:72">
      <c r="A496" s="18">
        <f t="shared" si="97"/>
        <v>493</v>
      </c>
      <c r="B496" s="61">
        <v>291903457790</v>
      </c>
      <c r="C496" s="39">
        <v>43564</v>
      </c>
      <c r="D496" s="22" t="s">
        <v>376</v>
      </c>
      <c r="E496" s="22" t="s">
        <v>4027</v>
      </c>
      <c r="F496" s="110">
        <v>330</v>
      </c>
      <c r="G496" s="23" t="s">
        <v>60</v>
      </c>
      <c r="H496" s="52">
        <v>192.5589696969694</v>
      </c>
      <c r="I496" s="30"/>
      <c r="J496" s="109">
        <v>63544.459999999897</v>
      </c>
      <c r="K496" s="23">
        <v>39269099</v>
      </c>
      <c r="L496" s="26">
        <v>0.15</v>
      </c>
      <c r="M496" s="40">
        <v>0</v>
      </c>
      <c r="N496" s="40">
        <v>0</v>
      </c>
      <c r="O496" s="52">
        <v>0</v>
      </c>
      <c r="P496" s="26">
        <v>0.1</v>
      </c>
      <c r="Q496" s="52">
        <v>0</v>
      </c>
      <c r="R496" s="63">
        <v>0.18</v>
      </c>
      <c r="S496" s="23" t="s">
        <v>4015</v>
      </c>
      <c r="T496" s="52">
        <v>9531.6689999999835</v>
      </c>
      <c r="U496" s="52">
        <v>0</v>
      </c>
      <c r="V496" s="52">
        <v>953.16689999999835</v>
      </c>
      <c r="W496" s="52">
        <v>13325.273261999979</v>
      </c>
      <c r="X496" s="68">
        <v>23810.109161999961</v>
      </c>
      <c r="Y496" s="23" t="s">
        <v>3855</v>
      </c>
      <c r="Z496" s="23" t="s">
        <v>4028</v>
      </c>
      <c r="AA496" s="23" t="s">
        <v>4029</v>
      </c>
      <c r="AB496" s="33">
        <v>291903457790</v>
      </c>
      <c r="AC496" s="33" t="s">
        <v>4030</v>
      </c>
      <c r="AD496" s="39">
        <v>43564</v>
      </c>
      <c r="AE496" s="39">
        <v>43546</v>
      </c>
      <c r="AF496" s="53" t="e">
        <v>#N/A</v>
      </c>
      <c r="AG496" s="53" t="e">
        <v>#N/A</v>
      </c>
      <c r="AH496" s="39" t="e">
        <v>#N/A</v>
      </c>
      <c r="AI496" s="23" t="s">
        <v>51</v>
      </c>
      <c r="AJ496" s="59"/>
      <c r="AK496" s="59"/>
      <c r="AL496" s="48"/>
      <c r="AM496" s="60"/>
      <c r="AN496" s="33"/>
      <c r="AO496" s="48"/>
      <c r="AP496" s="23">
        <v>2000</v>
      </c>
      <c r="AQ496" s="23" t="s">
        <v>52</v>
      </c>
      <c r="AR496" s="23" t="s">
        <v>4029</v>
      </c>
      <c r="AS496" s="38" t="s">
        <v>53</v>
      </c>
      <c r="AT496" s="23"/>
      <c r="AU496" s="64" t="s">
        <v>4031</v>
      </c>
      <c r="AV496" s="99">
        <v>330</v>
      </c>
      <c r="AW496" s="102">
        <v>63544.459999999897</v>
      </c>
      <c r="AX496" s="29" t="s">
        <v>701</v>
      </c>
      <c r="AY496" s="29"/>
      <c r="AZ496" s="25"/>
      <c r="BA496">
        <f t="shared" si="98"/>
        <v>2092</v>
      </c>
      <c r="BB496" s="115" t="s">
        <v>6986</v>
      </c>
      <c r="BC496" s="105">
        <f t="shared" si="87"/>
        <v>192.5589696969694</v>
      </c>
      <c r="BD496" s="116">
        <f t="shared" si="88"/>
        <v>43525</v>
      </c>
      <c r="BE496" s="141" t="s">
        <v>7762</v>
      </c>
      <c r="BF496">
        <f>MATCH(BE496,'Cat-4'!$A:$A,0)</f>
        <v>364</v>
      </c>
      <c r="BG496">
        <f>MATCH(BD496,'Cat-4'!$1:$1,0)</f>
        <v>87</v>
      </c>
      <c r="BH496">
        <f>INDEX('Cat-4'!$1:$1048576,'NSS + ACT'!BF496,'NSS + ACT'!BG496)</f>
        <v>119.7</v>
      </c>
      <c r="BI496">
        <f>MATCH($BI$1,'Cat-4'!$1:$1,0)</f>
        <v>153</v>
      </c>
      <c r="BJ496">
        <f>INDEX('Cat-4'!$1:$1048576,'NSS + ACT'!BF496,'NSS + ACT'!BI496)</f>
        <v>136.4</v>
      </c>
      <c r="BK496" s="126">
        <f t="shared" si="89"/>
        <v>1.1395154553049289</v>
      </c>
      <c r="BL496">
        <f t="shared" si="90"/>
        <v>2115</v>
      </c>
      <c r="BM496" s="126">
        <f t="shared" si="91"/>
        <v>70.5</v>
      </c>
      <c r="BN496" s="126" t="s">
        <v>8785</v>
      </c>
      <c r="BO496" s="126">
        <f>MATCH(BB496,Sheet3!$D$4:$D$8,0)</f>
        <v>3</v>
      </c>
      <c r="BP496" s="126">
        <f>MATCH(BN496,Sheet3!$E$4:$H$4,0)</f>
        <v>4</v>
      </c>
      <c r="BQ496" s="132">
        <f>INDEX(Sheet3!$D$4:$H$8,'NSS + ACT'!BO496,'NSS + ACT'!BP496)</f>
        <v>0.5</v>
      </c>
      <c r="BR496" s="105">
        <f t="shared" si="92"/>
        <v>72409.89426900573</v>
      </c>
      <c r="BS496" s="162">
        <f t="shared" si="93"/>
        <v>0.5</v>
      </c>
      <c r="BT496" s="105">
        <f t="shared" si="94"/>
        <v>36204.947134502865</v>
      </c>
    </row>
    <row r="497" spans="1:72">
      <c r="A497" s="18">
        <f t="shared" si="97"/>
        <v>494</v>
      </c>
      <c r="B497" s="61">
        <v>291804468001</v>
      </c>
      <c r="C497" s="39">
        <v>43250</v>
      </c>
      <c r="D497" s="22" t="s">
        <v>2347</v>
      </c>
      <c r="E497" s="22" t="s">
        <v>2368</v>
      </c>
      <c r="F497" s="110">
        <v>2</v>
      </c>
      <c r="G497" s="23" t="s">
        <v>79</v>
      </c>
      <c r="H497" s="52">
        <v>31721.919999999951</v>
      </c>
      <c r="I497" s="30"/>
      <c r="J497" s="109">
        <v>63443.839999999902</v>
      </c>
      <c r="K497" s="23">
        <v>40169390</v>
      </c>
      <c r="L497" s="26">
        <v>0.1</v>
      </c>
      <c r="M497" s="40">
        <v>0</v>
      </c>
      <c r="N497" s="62">
        <v>0</v>
      </c>
      <c r="O497" s="52"/>
      <c r="P497" s="26">
        <v>0.1</v>
      </c>
      <c r="Q497" s="52">
        <v>0</v>
      </c>
      <c r="R497" s="63">
        <v>0.18</v>
      </c>
      <c r="S497" s="23" t="s">
        <v>906</v>
      </c>
      <c r="T497" s="52">
        <v>6344.3839999999909</v>
      </c>
      <c r="U497" s="52">
        <v>0</v>
      </c>
      <c r="V497" s="52">
        <v>634.43839999999909</v>
      </c>
      <c r="W497" s="52">
        <v>12676.079231999982</v>
      </c>
      <c r="X497" s="52">
        <v>19654.901631999972</v>
      </c>
      <c r="Y497" s="23" t="s">
        <v>2273</v>
      </c>
      <c r="Z497" s="23" t="s">
        <v>2369</v>
      </c>
      <c r="AA497" s="23" t="s">
        <v>2370</v>
      </c>
      <c r="AB497" s="33">
        <v>291804468001</v>
      </c>
      <c r="AC497" s="33" t="s">
        <v>2351</v>
      </c>
      <c r="AD497" s="48">
        <v>43250</v>
      </c>
      <c r="AE497" s="39">
        <v>43215</v>
      </c>
      <c r="AF497" s="53" t="e">
        <v>#N/A</v>
      </c>
      <c r="AG497" s="53" t="e">
        <v>#N/A</v>
      </c>
      <c r="AH497" s="39" t="e">
        <v>#N/A</v>
      </c>
      <c r="AI497" s="23" t="s">
        <v>51</v>
      </c>
      <c r="AJ497" s="54"/>
      <c r="AK497" s="55"/>
      <c r="AL497" s="56"/>
      <c r="AM497" s="57"/>
      <c r="AN497" s="33"/>
      <c r="AO497" s="48"/>
      <c r="AP497" s="23">
        <v>2000</v>
      </c>
      <c r="AQ497" s="23" t="s">
        <v>52</v>
      </c>
      <c r="AR497" s="23" t="s">
        <v>2370</v>
      </c>
      <c r="AS497" s="38" t="s">
        <v>53</v>
      </c>
      <c r="AT497" s="23" t="s">
        <v>522</v>
      </c>
      <c r="AU497" s="64" t="s">
        <v>2352</v>
      </c>
      <c r="AV497" s="99">
        <v>2</v>
      </c>
      <c r="AW497" s="102">
        <v>63443.839999999902</v>
      </c>
      <c r="AX497" s="29" t="s">
        <v>701</v>
      </c>
      <c r="AY497" s="29"/>
      <c r="AZ497" s="25" t="s">
        <v>853</v>
      </c>
      <c r="BA497">
        <f t="shared" si="98"/>
        <v>2423</v>
      </c>
      <c r="BB497" s="115" t="s">
        <v>6983</v>
      </c>
      <c r="BC497" s="105">
        <f t="shared" si="87"/>
        <v>31721.919999999951</v>
      </c>
      <c r="BD497" s="116">
        <f t="shared" si="88"/>
        <v>43191</v>
      </c>
      <c r="BE497" s="141" t="s">
        <v>8477</v>
      </c>
      <c r="BF497">
        <f>MATCH(BE497,'Cat-4'!$A:$A,0)</f>
        <v>722</v>
      </c>
      <c r="BG497">
        <f>MATCH(BD497,'Cat-4'!$1:$1,0)</f>
        <v>76</v>
      </c>
      <c r="BH497">
        <f>INDEX('Cat-4'!$1:$1048576,'NSS + ACT'!BF497,'NSS + ACT'!BG497)</f>
        <v>110.1</v>
      </c>
      <c r="BI497">
        <f>MATCH($BI$1,'Cat-4'!$1:$1,0)</f>
        <v>153</v>
      </c>
      <c r="BJ497">
        <f>INDEX('Cat-4'!$1:$1048576,'NSS + ACT'!BF497,'NSS + ACT'!BI497)</f>
        <v>130.80000000000001</v>
      </c>
      <c r="BK497" s="126">
        <f t="shared" si="89"/>
        <v>1.1880108991825615</v>
      </c>
      <c r="BL497">
        <f t="shared" si="90"/>
        <v>2449</v>
      </c>
      <c r="BM497" s="126">
        <f t="shared" si="91"/>
        <v>81.63333333333334</v>
      </c>
      <c r="BN497" s="126" t="s">
        <v>8785</v>
      </c>
      <c r="BO497" s="126">
        <f>MATCH(BB497,Sheet3!$D$4:$D$8,0)</f>
        <v>2</v>
      </c>
      <c r="BP497" s="126">
        <f>MATCH(BN497,Sheet3!$E$4:$H$4,0)</f>
        <v>4</v>
      </c>
      <c r="BQ497" s="132">
        <f>INDEX(Sheet3!$D$4:$H$8,'NSS + ACT'!BO497,'NSS + ACT'!BP497)</f>
        <v>0.1</v>
      </c>
      <c r="BR497" s="105">
        <f t="shared" si="92"/>
        <v>75371.973405994446</v>
      </c>
      <c r="BS497" s="162">
        <f t="shared" si="93"/>
        <v>0.1</v>
      </c>
      <c r="BT497" s="105">
        <f t="shared" si="94"/>
        <v>67834.77606539501</v>
      </c>
    </row>
    <row r="498" spans="1:72">
      <c r="A498" s="18">
        <f t="shared" si="97"/>
        <v>495</v>
      </c>
      <c r="B498" s="19">
        <v>172002469796</v>
      </c>
      <c r="C498" s="45"/>
      <c r="D498" s="21" t="s">
        <v>425</v>
      </c>
      <c r="E498" s="22" t="s">
        <v>7013</v>
      </c>
      <c r="F498" s="107">
        <v>1</v>
      </c>
      <c r="G498" s="23" t="s">
        <v>49</v>
      </c>
      <c r="H498" s="24">
        <v>78217.59</v>
      </c>
      <c r="I498" s="24">
        <v>78217.59</v>
      </c>
      <c r="J498" s="100">
        <v>156435.18</v>
      </c>
      <c r="K498" s="23"/>
      <c r="L498" s="26"/>
      <c r="M498" s="21"/>
      <c r="N498" s="27"/>
      <c r="O498" s="21"/>
      <c r="P498" s="28"/>
      <c r="Q498" s="21"/>
      <c r="R498" s="26">
        <v>0.18</v>
      </c>
      <c r="S498" s="29" t="s">
        <v>142</v>
      </c>
      <c r="T498" s="30">
        <v>0</v>
      </c>
      <c r="U498" s="30"/>
      <c r="V498" s="30">
        <v>0</v>
      </c>
      <c r="W498" s="30">
        <v>28158.332399999999</v>
      </c>
      <c r="X498" s="30">
        <v>28158.332399999999</v>
      </c>
      <c r="Y498" s="29" t="s">
        <v>381</v>
      </c>
      <c r="Z498" s="29" t="s">
        <v>430</v>
      </c>
      <c r="AA498" s="29" t="s">
        <v>431</v>
      </c>
      <c r="AB498" s="19" t="e">
        <v>#N/A</v>
      </c>
      <c r="AC498" s="29" t="e">
        <v>#N/A</v>
      </c>
      <c r="AD498" s="31" t="e">
        <v>#N/A</v>
      </c>
      <c r="AE498" s="31">
        <v>44132</v>
      </c>
      <c r="AF498" s="19">
        <v>172002469796</v>
      </c>
      <c r="AG498" s="29" t="s">
        <v>428</v>
      </c>
      <c r="AH498" s="31">
        <v>44159</v>
      </c>
      <c r="AI498" s="29" t="s">
        <v>385</v>
      </c>
      <c r="AJ498" s="46"/>
      <c r="AK498" s="30"/>
      <c r="AL498" s="47"/>
      <c r="AM498" s="46"/>
      <c r="AN498" s="29"/>
      <c r="AO498" s="31"/>
      <c r="AP498" s="19">
        <v>2000</v>
      </c>
      <c r="AQ498" s="29" t="s">
        <v>52</v>
      </c>
      <c r="AR498" s="29" t="s">
        <v>431</v>
      </c>
      <c r="AS498" s="29" t="s">
        <v>53</v>
      </c>
      <c r="AT498" s="29" t="s">
        <v>54</v>
      </c>
      <c r="AU498" s="29" t="s">
        <v>429</v>
      </c>
      <c r="AV498" s="99">
        <v>1</v>
      </c>
      <c r="AW498" s="99">
        <v>63401.07</v>
      </c>
      <c r="AX498" s="29" t="s">
        <v>387</v>
      </c>
      <c r="AY498" s="29" t="s">
        <v>691</v>
      </c>
      <c r="AZ498" s="21"/>
      <c r="BA498">
        <f t="shared" si="98"/>
        <v>1506</v>
      </c>
      <c r="BB498" s="115" t="s">
        <v>6987</v>
      </c>
      <c r="BC498" s="105">
        <f t="shared" si="87"/>
        <v>63401.07</v>
      </c>
      <c r="BD498" s="116">
        <f t="shared" si="88"/>
        <v>44105</v>
      </c>
      <c r="BE498" s="141" t="s">
        <v>8366</v>
      </c>
      <c r="BF498">
        <f>MATCH(BE498,'Cat-4'!$A:$A,0)</f>
        <v>666</v>
      </c>
      <c r="BG498">
        <f>MATCH(BD498,'Cat-4'!$1:$1,0)</f>
        <v>106</v>
      </c>
      <c r="BH498">
        <f>INDEX('Cat-4'!$1:$1048576,'NSS + ACT'!BF498,'NSS + ACT'!BG498)</f>
        <v>112.6</v>
      </c>
      <c r="BI498">
        <f>MATCH($BI$1,'Cat-4'!$1:$1,0)</f>
        <v>153</v>
      </c>
      <c r="BJ498">
        <f>INDEX('Cat-4'!$1:$1048576,'NSS + ACT'!BF498,'NSS + ACT'!BI498)</f>
        <v>133.4</v>
      </c>
      <c r="BK498" s="126">
        <f t="shared" si="89"/>
        <v>1.1847246891651866</v>
      </c>
      <c r="BL498">
        <f t="shared" si="90"/>
        <v>1535</v>
      </c>
      <c r="BM498" s="126">
        <f t="shared" si="91"/>
        <v>51.166666666666664</v>
      </c>
      <c r="BN498" s="126" t="s">
        <v>8785</v>
      </c>
      <c r="BO498" s="126">
        <f>MATCH(BB498,Sheet3!$D$4:$D$8,0)</f>
        <v>4</v>
      </c>
      <c r="BP498" s="126">
        <f>MATCH(BN498,Sheet3!$E$4:$H$4,0)</f>
        <v>4</v>
      </c>
      <c r="BQ498" s="132">
        <f>INDEX(Sheet3!$D$4:$H$8,'NSS + ACT'!BO498,'NSS + ACT'!BP498)</f>
        <v>0.2</v>
      </c>
      <c r="BR498" s="105">
        <f t="shared" si="92"/>
        <v>75112.812948490231</v>
      </c>
      <c r="BS498" s="162">
        <f t="shared" si="93"/>
        <v>0.2</v>
      </c>
      <c r="BT498" s="105">
        <f t="shared" si="94"/>
        <v>60090.250358792189</v>
      </c>
    </row>
    <row r="499" spans="1:72">
      <c r="A499" s="18">
        <f t="shared" si="97"/>
        <v>496</v>
      </c>
      <c r="B499" s="61">
        <v>291804468001</v>
      </c>
      <c r="C499" s="39">
        <v>43250</v>
      </c>
      <c r="D499" s="22" t="s">
        <v>2347</v>
      </c>
      <c r="E499" s="22" t="s">
        <v>2365</v>
      </c>
      <c r="F499" s="110">
        <v>2</v>
      </c>
      <c r="G499" s="23" t="s">
        <v>79</v>
      </c>
      <c r="H499" s="52">
        <v>31528.744999999952</v>
      </c>
      <c r="I499" s="30"/>
      <c r="J499" s="109">
        <v>63057.489999999903</v>
      </c>
      <c r="K499" s="23">
        <v>40169390</v>
      </c>
      <c r="L499" s="26">
        <v>0.1</v>
      </c>
      <c r="M499" s="40">
        <v>0</v>
      </c>
      <c r="N499" s="62">
        <v>0</v>
      </c>
      <c r="O499" s="52"/>
      <c r="P499" s="26">
        <v>0.1</v>
      </c>
      <c r="Q499" s="52">
        <v>0</v>
      </c>
      <c r="R499" s="63">
        <v>0.18</v>
      </c>
      <c r="S499" s="23" t="s">
        <v>906</v>
      </c>
      <c r="T499" s="52">
        <v>6305.7489999999907</v>
      </c>
      <c r="U499" s="52">
        <v>0</v>
      </c>
      <c r="V499" s="52">
        <v>630.57489999999916</v>
      </c>
      <c r="W499" s="52">
        <v>12598.886501999979</v>
      </c>
      <c r="X499" s="52">
        <v>19535.210401999968</v>
      </c>
      <c r="Y499" s="23" t="s">
        <v>2273</v>
      </c>
      <c r="Z499" s="23" t="s">
        <v>2366</v>
      </c>
      <c r="AA499" s="23" t="s">
        <v>2367</v>
      </c>
      <c r="AB499" s="33">
        <v>291804468001</v>
      </c>
      <c r="AC499" s="33" t="s">
        <v>2351</v>
      </c>
      <c r="AD499" s="48">
        <v>43250</v>
      </c>
      <c r="AE499" s="39">
        <v>43215</v>
      </c>
      <c r="AF499" s="53" t="e">
        <v>#N/A</v>
      </c>
      <c r="AG499" s="53" t="e">
        <v>#N/A</v>
      </c>
      <c r="AH499" s="39" t="e">
        <v>#N/A</v>
      </c>
      <c r="AI499" s="23" t="s">
        <v>51</v>
      </c>
      <c r="AJ499" s="54"/>
      <c r="AK499" s="55"/>
      <c r="AL499" s="56"/>
      <c r="AM499" s="57"/>
      <c r="AN499" s="33"/>
      <c r="AO499" s="48"/>
      <c r="AP499" s="23">
        <v>2000</v>
      </c>
      <c r="AQ499" s="23" t="s">
        <v>52</v>
      </c>
      <c r="AR499" s="23" t="s">
        <v>2367</v>
      </c>
      <c r="AS499" s="38" t="s">
        <v>53</v>
      </c>
      <c r="AT499" s="23" t="s">
        <v>522</v>
      </c>
      <c r="AU499" s="64" t="s">
        <v>2352</v>
      </c>
      <c r="AV499" s="99">
        <v>2</v>
      </c>
      <c r="AW499" s="102">
        <v>63057.489999999903</v>
      </c>
      <c r="AX499" s="29" t="s">
        <v>701</v>
      </c>
      <c r="AY499" s="29"/>
      <c r="AZ499" s="25" t="s">
        <v>853</v>
      </c>
      <c r="BA499">
        <f t="shared" si="98"/>
        <v>2423</v>
      </c>
      <c r="BB499" s="115" t="s">
        <v>6983</v>
      </c>
      <c r="BC499" s="105">
        <f t="shared" si="87"/>
        <v>31528.744999999952</v>
      </c>
      <c r="BD499" s="116">
        <f t="shared" si="88"/>
        <v>43191</v>
      </c>
      <c r="BE499" s="141" t="s">
        <v>8477</v>
      </c>
      <c r="BF499">
        <f>MATCH(BE499,'Cat-4'!$A:$A,0)</f>
        <v>722</v>
      </c>
      <c r="BG499">
        <f>MATCH(BD499,'Cat-4'!$1:$1,0)</f>
        <v>76</v>
      </c>
      <c r="BH499">
        <f>INDEX('Cat-4'!$1:$1048576,'NSS + ACT'!BF499,'NSS + ACT'!BG499)</f>
        <v>110.1</v>
      </c>
      <c r="BI499">
        <f>MATCH($BI$1,'Cat-4'!$1:$1,0)</f>
        <v>153</v>
      </c>
      <c r="BJ499">
        <f>INDEX('Cat-4'!$1:$1048576,'NSS + ACT'!BF499,'NSS + ACT'!BI499)</f>
        <v>130.80000000000001</v>
      </c>
      <c r="BK499" s="126">
        <f t="shared" si="89"/>
        <v>1.1880108991825615</v>
      </c>
      <c r="BL499">
        <f t="shared" si="90"/>
        <v>2449</v>
      </c>
      <c r="BM499" s="126">
        <f t="shared" si="91"/>
        <v>81.63333333333334</v>
      </c>
      <c r="BN499" s="126" t="s">
        <v>8785</v>
      </c>
      <c r="BO499" s="126">
        <f>MATCH(BB499,Sheet3!$D$4:$D$8,0)</f>
        <v>2</v>
      </c>
      <c r="BP499" s="126">
        <f>MATCH(BN499,Sheet3!$E$4:$H$4,0)</f>
        <v>4</v>
      </c>
      <c r="BQ499" s="132">
        <f>INDEX(Sheet3!$D$4:$H$8,'NSS + ACT'!BO499,'NSS + ACT'!BP499)</f>
        <v>0.1</v>
      </c>
      <c r="BR499" s="105">
        <f t="shared" si="92"/>
        <v>74912.985395095267</v>
      </c>
      <c r="BS499" s="162">
        <f t="shared" si="93"/>
        <v>0.1</v>
      </c>
      <c r="BT499" s="105">
        <f t="shared" si="94"/>
        <v>67421.686855585736</v>
      </c>
    </row>
    <row r="500" spans="1:72">
      <c r="A500" s="18">
        <f t="shared" si="97"/>
        <v>497</v>
      </c>
      <c r="B500" s="61">
        <v>291810808483</v>
      </c>
      <c r="C500" s="39">
        <v>43442</v>
      </c>
      <c r="D500" s="22" t="s">
        <v>65</v>
      </c>
      <c r="E500" s="22" t="s">
        <v>3007</v>
      </c>
      <c r="F500" s="110">
        <v>2</v>
      </c>
      <c r="G500" s="23" t="s">
        <v>119</v>
      </c>
      <c r="H500" s="52">
        <v>31486.75</v>
      </c>
      <c r="I500" s="30"/>
      <c r="J500" s="109">
        <v>62973.5</v>
      </c>
      <c r="K500" s="23">
        <v>84139190</v>
      </c>
      <c r="L500" s="26">
        <v>7.4999999999999997E-2</v>
      </c>
      <c r="M500" s="40">
        <v>0</v>
      </c>
      <c r="N500" s="62">
        <v>0</v>
      </c>
      <c r="O500" s="52">
        <v>0</v>
      </c>
      <c r="P500" s="26">
        <v>0.1</v>
      </c>
      <c r="Q500" s="52">
        <v>0</v>
      </c>
      <c r="R500" s="63">
        <v>0.18</v>
      </c>
      <c r="S500" s="23" t="s">
        <v>1797</v>
      </c>
      <c r="T500" s="52">
        <v>4723.0124999999998</v>
      </c>
      <c r="U500" s="52">
        <v>0</v>
      </c>
      <c r="V500" s="52">
        <v>472.30124999999998</v>
      </c>
      <c r="W500" s="52">
        <v>12270.386474999999</v>
      </c>
      <c r="X500" s="52">
        <v>17465.700225000001</v>
      </c>
      <c r="Y500" s="23" t="s">
        <v>2991</v>
      </c>
      <c r="Z500" s="23" t="s">
        <v>3008</v>
      </c>
      <c r="AA500" s="23" t="s">
        <v>3009</v>
      </c>
      <c r="AB500" s="33">
        <v>291810808483</v>
      </c>
      <c r="AC500" s="33" t="s">
        <v>3010</v>
      </c>
      <c r="AD500" s="48">
        <v>43442</v>
      </c>
      <c r="AE500" s="39">
        <v>43418</v>
      </c>
      <c r="AF500" s="53" t="e">
        <v>#N/A</v>
      </c>
      <c r="AG500" s="53" t="e">
        <v>#N/A</v>
      </c>
      <c r="AH500" s="39" t="e">
        <v>#N/A</v>
      </c>
      <c r="AI500" s="23" t="s">
        <v>51</v>
      </c>
      <c r="AJ500" s="54"/>
      <c r="AK500" s="55"/>
      <c r="AL500" s="56"/>
      <c r="AM500" s="57"/>
      <c r="AN500" s="33"/>
      <c r="AO500" s="48"/>
      <c r="AP500" s="23">
        <v>2000</v>
      </c>
      <c r="AQ500" s="23" t="s">
        <v>52</v>
      </c>
      <c r="AR500" s="23" t="s">
        <v>3009</v>
      </c>
      <c r="AS500" s="38" t="s">
        <v>53</v>
      </c>
      <c r="AT500" s="23" t="s">
        <v>519</v>
      </c>
      <c r="AU500" s="64" t="s">
        <v>281</v>
      </c>
      <c r="AV500" s="99">
        <v>2</v>
      </c>
      <c r="AW500" s="102">
        <v>62973.5</v>
      </c>
      <c r="AX500" s="29" t="s">
        <v>701</v>
      </c>
      <c r="AY500" s="29"/>
      <c r="AZ500" s="25" t="s">
        <v>2995</v>
      </c>
      <c r="BA500">
        <f t="shared" si="98"/>
        <v>2220</v>
      </c>
      <c r="BB500" s="115" t="s">
        <v>6983</v>
      </c>
      <c r="BC500" s="105">
        <f t="shared" si="87"/>
        <v>31486.75</v>
      </c>
      <c r="BD500" s="116">
        <f t="shared" si="88"/>
        <v>43405</v>
      </c>
      <c r="BE500" s="141" t="s">
        <v>8477</v>
      </c>
      <c r="BF500">
        <f>MATCH(BE500,'Cat-4'!$A:$A,0)</f>
        <v>722</v>
      </c>
      <c r="BG500">
        <f>MATCH(BD500,'Cat-4'!$1:$1,0)</f>
        <v>83</v>
      </c>
      <c r="BH500">
        <f>INDEX('Cat-4'!$1:$1048576,'NSS + ACT'!BF500,'NSS + ACT'!BG500)</f>
        <v>111.9</v>
      </c>
      <c r="BI500">
        <f>MATCH($BI$1,'Cat-4'!$1:$1,0)</f>
        <v>153</v>
      </c>
      <c r="BJ500">
        <f>INDEX('Cat-4'!$1:$1048576,'NSS + ACT'!BF500,'NSS + ACT'!BI500)</f>
        <v>130.80000000000001</v>
      </c>
      <c r="BK500" s="126">
        <f t="shared" si="89"/>
        <v>1.1689008042895443</v>
      </c>
      <c r="BL500">
        <f t="shared" si="90"/>
        <v>2235</v>
      </c>
      <c r="BM500" s="126">
        <f t="shared" si="91"/>
        <v>74.5</v>
      </c>
      <c r="BN500" s="126" t="s">
        <v>8785</v>
      </c>
      <c r="BO500" s="126">
        <f>MATCH(BB500,Sheet3!$D$4:$D$8,0)</f>
        <v>2</v>
      </c>
      <c r="BP500" s="126">
        <f>MATCH(BN500,Sheet3!$E$4:$H$4,0)</f>
        <v>4</v>
      </c>
      <c r="BQ500" s="132">
        <f>INDEX(Sheet3!$D$4:$H$8,'NSS + ACT'!BO500,'NSS + ACT'!BP500)</f>
        <v>0.1</v>
      </c>
      <c r="BR500" s="105">
        <f t="shared" si="92"/>
        <v>73609.774798927625</v>
      </c>
      <c r="BS500" s="162">
        <f t="shared" si="93"/>
        <v>0.1</v>
      </c>
      <c r="BT500" s="105">
        <f t="shared" si="94"/>
        <v>66248.797319034871</v>
      </c>
    </row>
    <row r="501" spans="1:72">
      <c r="A501" s="18">
        <f t="shared" si="97"/>
        <v>498</v>
      </c>
      <c r="B501" s="61">
        <v>291804468001</v>
      </c>
      <c r="C501" s="39">
        <v>43250</v>
      </c>
      <c r="D501" s="22" t="s">
        <v>2347</v>
      </c>
      <c r="E501" s="22" t="s">
        <v>2386</v>
      </c>
      <c r="F501" s="110">
        <v>2</v>
      </c>
      <c r="G501" s="23" t="s">
        <v>79</v>
      </c>
      <c r="H501" s="52">
        <v>31347.869999999952</v>
      </c>
      <c r="I501" s="30"/>
      <c r="J501" s="109">
        <v>62695.739999999903</v>
      </c>
      <c r="K501" s="23">
        <v>40169390</v>
      </c>
      <c r="L501" s="26">
        <v>0.1</v>
      </c>
      <c r="M501" s="40">
        <v>0</v>
      </c>
      <c r="N501" s="62">
        <v>0</v>
      </c>
      <c r="O501" s="52"/>
      <c r="P501" s="26">
        <v>0.1</v>
      </c>
      <c r="Q501" s="52">
        <v>0</v>
      </c>
      <c r="R501" s="63">
        <v>0.18</v>
      </c>
      <c r="S501" s="23" t="s">
        <v>906</v>
      </c>
      <c r="T501" s="52">
        <v>6269.5739999999905</v>
      </c>
      <c r="U501" s="52">
        <v>0</v>
      </c>
      <c r="V501" s="52">
        <v>626.9573999999991</v>
      </c>
      <c r="W501" s="52">
        <v>12526.608851999981</v>
      </c>
      <c r="X501" s="52">
        <v>19423.140251999972</v>
      </c>
      <c r="Y501" s="23" t="s">
        <v>2273</v>
      </c>
      <c r="Z501" s="23" t="s">
        <v>2387</v>
      </c>
      <c r="AA501" s="23" t="s">
        <v>2388</v>
      </c>
      <c r="AB501" s="33">
        <v>291804468001</v>
      </c>
      <c r="AC501" s="33" t="s">
        <v>2351</v>
      </c>
      <c r="AD501" s="48">
        <v>43250</v>
      </c>
      <c r="AE501" s="39">
        <v>43215</v>
      </c>
      <c r="AF501" s="53" t="e">
        <v>#N/A</v>
      </c>
      <c r="AG501" s="53" t="e">
        <v>#N/A</v>
      </c>
      <c r="AH501" s="39" t="e">
        <v>#N/A</v>
      </c>
      <c r="AI501" s="23" t="s">
        <v>51</v>
      </c>
      <c r="AJ501" s="54"/>
      <c r="AK501" s="55"/>
      <c r="AL501" s="56"/>
      <c r="AM501" s="57"/>
      <c r="AN501" s="33"/>
      <c r="AO501" s="48"/>
      <c r="AP501" s="23">
        <v>2000</v>
      </c>
      <c r="AQ501" s="23" t="s">
        <v>52</v>
      </c>
      <c r="AR501" s="23" t="s">
        <v>2388</v>
      </c>
      <c r="AS501" s="38" t="s">
        <v>53</v>
      </c>
      <c r="AT501" s="23" t="s">
        <v>522</v>
      </c>
      <c r="AU501" s="64" t="s">
        <v>2352</v>
      </c>
      <c r="AV501" s="99">
        <v>2</v>
      </c>
      <c r="AW501" s="102">
        <v>62695.739999999903</v>
      </c>
      <c r="AX501" s="29" t="s">
        <v>701</v>
      </c>
      <c r="AY501" s="29"/>
      <c r="AZ501" s="25" t="s">
        <v>853</v>
      </c>
      <c r="BA501">
        <f t="shared" si="98"/>
        <v>2423</v>
      </c>
      <c r="BB501" s="115" t="s">
        <v>6983</v>
      </c>
      <c r="BC501" s="105">
        <f t="shared" si="87"/>
        <v>31347.869999999952</v>
      </c>
      <c r="BD501" s="116">
        <f t="shared" si="88"/>
        <v>43191</v>
      </c>
      <c r="BE501" s="141" t="s">
        <v>8477</v>
      </c>
      <c r="BF501">
        <f>MATCH(BE501,'Cat-4'!$A:$A,0)</f>
        <v>722</v>
      </c>
      <c r="BG501">
        <f>MATCH(BD501,'Cat-4'!$1:$1,0)</f>
        <v>76</v>
      </c>
      <c r="BH501">
        <f>INDEX('Cat-4'!$1:$1048576,'NSS + ACT'!BF501,'NSS + ACT'!BG501)</f>
        <v>110.1</v>
      </c>
      <c r="BI501">
        <f>MATCH($BI$1,'Cat-4'!$1:$1,0)</f>
        <v>153</v>
      </c>
      <c r="BJ501">
        <f>INDEX('Cat-4'!$1:$1048576,'NSS + ACT'!BF501,'NSS + ACT'!BI501)</f>
        <v>130.80000000000001</v>
      </c>
      <c r="BK501" s="126">
        <f t="shared" si="89"/>
        <v>1.1880108991825615</v>
      </c>
      <c r="BL501">
        <f t="shared" si="90"/>
        <v>2449</v>
      </c>
      <c r="BM501" s="126">
        <f t="shared" si="91"/>
        <v>81.63333333333334</v>
      </c>
      <c r="BN501" s="126" t="s">
        <v>8785</v>
      </c>
      <c r="BO501" s="126">
        <f>MATCH(BB501,Sheet3!$D$4:$D$8,0)</f>
        <v>2</v>
      </c>
      <c r="BP501" s="126">
        <f>MATCH(BN501,Sheet3!$E$4:$H$4,0)</f>
        <v>4</v>
      </c>
      <c r="BQ501" s="132">
        <f>INDEX(Sheet3!$D$4:$H$8,'NSS + ACT'!BO501,'NSS + ACT'!BP501)</f>
        <v>0.1</v>
      </c>
      <c r="BR501" s="105">
        <f t="shared" si="92"/>
        <v>74483.222452315982</v>
      </c>
      <c r="BS501" s="162">
        <f t="shared" si="93"/>
        <v>0.1</v>
      </c>
      <c r="BT501" s="105">
        <f t="shared" si="94"/>
        <v>67034.900207084385</v>
      </c>
    </row>
    <row r="502" spans="1:72">
      <c r="A502" s="18">
        <f t="shared" si="97"/>
        <v>499</v>
      </c>
      <c r="B502" s="33">
        <v>172303150961</v>
      </c>
      <c r="C502" s="39">
        <v>45198</v>
      </c>
      <c r="D502" s="22" t="s">
        <v>462</v>
      </c>
      <c r="E502" s="22" t="s">
        <v>5224</v>
      </c>
      <c r="F502" s="110">
        <v>2</v>
      </c>
      <c r="G502" s="23" t="s">
        <v>49</v>
      </c>
      <c r="H502" s="58">
        <v>31282.560000000001</v>
      </c>
      <c r="I502" s="30"/>
      <c r="J502" s="101">
        <v>62565.120000000003</v>
      </c>
      <c r="K502" s="33">
        <v>85432090</v>
      </c>
      <c r="L502" s="26">
        <v>7.4999999999999997E-2</v>
      </c>
      <c r="M502" s="40">
        <v>0</v>
      </c>
      <c r="N502" s="40">
        <v>0</v>
      </c>
      <c r="O502" s="35">
        <v>0</v>
      </c>
      <c r="P502" s="63">
        <v>0.1</v>
      </c>
      <c r="Q502" s="52">
        <v>0</v>
      </c>
      <c r="R502" s="63">
        <v>0.18</v>
      </c>
      <c r="S502" s="23" t="s">
        <v>2758</v>
      </c>
      <c r="T502" s="52">
        <v>4692.384</v>
      </c>
      <c r="U502" s="52">
        <v>0</v>
      </c>
      <c r="V502" s="52">
        <v>469.23840000000001</v>
      </c>
      <c r="W502" s="52">
        <v>12190.813631999999</v>
      </c>
      <c r="X502" s="52">
        <v>17352.436031999998</v>
      </c>
      <c r="Y502" s="23" t="s">
        <v>5221</v>
      </c>
      <c r="Z502" s="23" t="s">
        <v>5225</v>
      </c>
      <c r="AA502" s="23" t="s">
        <v>5226</v>
      </c>
      <c r="AB502" s="33" t="e">
        <v>#N/A</v>
      </c>
      <c r="AC502" s="33" t="e">
        <v>#N/A</v>
      </c>
      <c r="AD502" s="39" t="e">
        <v>#N/A</v>
      </c>
      <c r="AE502" s="39">
        <v>45197</v>
      </c>
      <c r="AF502" s="53">
        <v>172303150961</v>
      </c>
      <c r="AG502" s="53" t="s">
        <v>5148</v>
      </c>
      <c r="AH502" s="39">
        <v>45198</v>
      </c>
      <c r="AI502" s="23" t="s">
        <v>385</v>
      </c>
      <c r="AJ502" s="59"/>
      <c r="AK502" s="59"/>
      <c r="AL502" s="48"/>
      <c r="AM502" s="60"/>
      <c r="AN502" s="33"/>
      <c r="AO502" s="48"/>
      <c r="AP502" s="23">
        <v>2000</v>
      </c>
      <c r="AQ502" s="23" t="s">
        <v>52</v>
      </c>
      <c r="AR502" s="23" t="s">
        <v>5226</v>
      </c>
      <c r="AS502" s="38" t="s">
        <v>518</v>
      </c>
      <c r="AT502" s="23"/>
      <c r="AU502" s="23">
        <v>1010809307</v>
      </c>
      <c r="AV502" s="99">
        <v>2</v>
      </c>
      <c r="AW502" s="101">
        <v>62565.120000000003</v>
      </c>
      <c r="AX502" s="29" t="s">
        <v>4770</v>
      </c>
      <c r="AY502" s="29"/>
      <c r="AZ502" s="30"/>
      <c r="BA502">
        <f t="shared" si="98"/>
        <v>441</v>
      </c>
      <c r="BB502" s="115" t="s">
        <v>6985</v>
      </c>
      <c r="BC502" s="105">
        <f t="shared" si="87"/>
        <v>31282.560000000001</v>
      </c>
      <c r="BD502" s="116">
        <f t="shared" si="88"/>
        <v>45170</v>
      </c>
      <c r="BE502" s="141" t="s">
        <v>8312</v>
      </c>
      <c r="BF502">
        <f>MATCH(BE502,'Cat-4'!$A:$A,0)</f>
        <v>639</v>
      </c>
      <c r="BG502">
        <f>MATCH(BD502,'Cat-4'!$1:$1,0)</f>
        <v>141</v>
      </c>
      <c r="BH502">
        <f>INDEX('Cat-4'!$1:$1048576,'NSS + ACT'!BF502,'NSS + ACT'!BG502)</f>
        <v>119.8</v>
      </c>
      <c r="BI502">
        <f>MATCH($BI$1,'Cat-4'!$1:$1,0)</f>
        <v>153</v>
      </c>
      <c r="BJ502">
        <f>INDEX('Cat-4'!$1:$1048576,'NSS + ACT'!BF502,'NSS + ACT'!BI502)</f>
        <v>121.7</v>
      </c>
      <c r="BK502" s="126">
        <f t="shared" si="89"/>
        <v>1.0158597662771287</v>
      </c>
      <c r="BL502">
        <f t="shared" si="90"/>
        <v>470</v>
      </c>
      <c r="BM502" s="126">
        <f t="shared" si="91"/>
        <v>15.666666666666666</v>
      </c>
      <c r="BN502" s="126" t="s">
        <v>8784</v>
      </c>
      <c r="BO502" s="126">
        <f>MATCH(BB502,Sheet3!$D$4:$D$8,0)</f>
        <v>5</v>
      </c>
      <c r="BP502" s="126">
        <f>MATCH(BN502,Sheet3!$E$4:$H$4,0)</f>
        <v>3</v>
      </c>
      <c r="BQ502" s="132">
        <f>INDEX(Sheet3!$D$4:$H$8,'NSS + ACT'!BO502,'NSS + ACT'!BP502)</f>
        <v>0.2</v>
      </c>
      <c r="BR502" s="105">
        <f t="shared" si="92"/>
        <v>63557.388180300513</v>
      </c>
      <c r="BS502" s="162">
        <f t="shared" si="93"/>
        <v>0.2</v>
      </c>
      <c r="BT502" s="105">
        <f t="shared" si="94"/>
        <v>50845.910544240411</v>
      </c>
    </row>
    <row r="503" spans="1:72">
      <c r="A503" s="18">
        <f t="shared" si="97"/>
        <v>500</v>
      </c>
      <c r="B503" s="61">
        <v>292108736415</v>
      </c>
      <c r="C503" s="39">
        <v>44442</v>
      </c>
      <c r="D503" s="22" t="s">
        <v>1339</v>
      </c>
      <c r="E503" s="22" t="s">
        <v>1340</v>
      </c>
      <c r="F503" s="110">
        <v>12</v>
      </c>
      <c r="G503" s="23" t="s">
        <v>49</v>
      </c>
      <c r="H503" s="52">
        <v>6122</v>
      </c>
      <c r="I503" s="30"/>
      <c r="J503" s="109">
        <v>73464</v>
      </c>
      <c r="K503" s="23">
        <v>84841090</v>
      </c>
      <c r="L503" s="26">
        <v>7.4999999999999997E-2</v>
      </c>
      <c r="M503" s="40">
        <v>0</v>
      </c>
      <c r="N503" s="62">
        <v>0</v>
      </c>
      <c r="O503" s="52">
        <v>0</v>
      </c>
      <c r="P503" s="26">
        <v>0.1</v>
      </c>
      <c r="Q503" s="52">
        <v>0</v>
      </c>
      <c r="R503" s="63">
        <v>0</v>
      </c>
      <c r="S503" s="23" t="s">
        <v>777</v>
      </c>
      <c r="T503" s="52">
        <v>5509.8</v>
      </c>
      <c r="U503" s="52">
        <v>0</v>
      </c>
      <c r="V503" s="52">
        <v>550.98</v>
      </c>
      <c r="W503" s="52">
        <v>0</v>
      </c>
      <c r="X503" s="52">
        <v>6060.7800000000007</v>
      </c>
      <c r="Y503" s="23" t="s">
        <v>1335</v>
      </c>
      <c r="Z503" s="23" t="s">
        <v>1341</v>
      </c>
      <c r="AA503" s="23" t="s">
        <v>1342</v>
      </c>
      <c r="AB503" s="33">
        <v>292108736415</v>
      </c>
      <c r="AC503" s="33" t="s">
        <v>1343</v>
      </c>
      <c r="AD503" s="48">
        <v>44442</v>
      </c>
      <c r="AE503" s="39">
        <v>44438</v>
      </c>
      <c r="AF503" s="53" t="e">
        <v>#N/A</v>
      </c>
      <c r="AG503" s="53" t="e">
        <v>#N/A</v>
      </c>
      <c r="AH503" s="39" t="e">
        <v>#N/A</v>
      </c>
      <c r="AI503" s="23" t="s">
        <v>51</v>
      </c>
      <c r="AJ503" s="54"/>
      <c r="AK503" s="55"/>
      <c r="AL503" s="56"/>
      <c r="AM503" s="57"/>
      <c r="AN503" s="33"/>
      <c r="AO503" s="48"/>
      <c r="AP503" s="23">
        <v>2000</v>
      </c>
      <c r="AQ503" s="23" t="s">
        <v>52</v>
      </c>
      <c r="AR503" s="23" t="s">
        <v>1342</v>
      </c>
      <c r="AS503" s="38" t="s">
        <v>53</v>
      </c>
      <c r="AT503" s="23"/>
      <c r="AU503" s="64" t="s">
        <v>1344</v>
      </c>
      <c r="AV503" s="99">
        <v>12</v>
      </c>
      <c r="AW503" s="102">
        <v>62330.25</v>
      </c>
      <c r="AX503" s="29" t="s">
        <v>701</v>
      </c>
      <c r="AY503" s="29"/>
      <c r="AZ503" s="25">
        <v>1</v>
      </c>
      <c r="BA503">
        <f t="shared" si="98"/>
        <v>1200</v>
      </c>
      <c r="BB503" s="115" t="s">
        <v>6983</v>
      </c>
      <c r="BC503" s="105">
        <f t="shared" si="87"/>
        <v>5194.1875</v>
      </c>
      <c r="BD503" s="116">
        <f t="shared" si="88"/>
        <v>44409</v>
      </c>
      <c r="BE503" s="141" t="s">
        <v>8477</v>
      </c>
      <c r="BF503">
        <f>MATCH(BE503,'Cat-4'!$A:$A,0)</f>
        <v>722</v>
      </c>
      <c r="BG503">
        <f>MATCH(BD503,'Cat-4'!$1:$1,0)</f>
        <v>116</v>
      </c>
      <c r="BH503">
        <f>INDEX('Cat-4'!$1:$1048576,'NSS + ACT'!BF503,'NSS + ACT'!BG503)</f>
        <v>119.4</v>
      </c>
      <c r="BI503">
        <f>MATCH($BI$1,'Cat-4'!$1:$1,0)</f>
        <v>153</v>
      </c>
      <c r="BJ503">
        <f>INDEX('Cat-4'!$1:$1048576,'NSS + ACT'!BF503,'NSS + ACT'!BI503)</f>
        <v>130.80000000000001</v>
      </c>
      <c r="BK503" s="126">
        <f t="shared" si="89"/>
        <v>1.0954773869346734</v>
      </c>
      <c r="BL503">
        <f t="shared" si="90"/>
        <v>1231</v>
      </c>
      <c r="BM503" s="126">
        <f t="shared" si="91"/>
        <v>41.033333333333331</v>
      </c>
      <c r="BN503" s="126" t="s">
        <v>8785</v>
      </c>
      <c r="BO503" s="126">
        <f>MATCH(BB503,Sheet3!$D$4:$D$8,0)</f>
        <v>2</v>
      </c>
      <c r="BP503" s="126">
        <f>MATCH(BN503,Sheet3!$E$4:$H$4,0)</f>
        <v>4</v>
      </c>
      <c r="BQ503" s="132">
        <f>INDEX(Sheet3!$D$4:$H$8,'NSS + ACT'!BO503,'NSS + ACT'!BP503)</f>
        <v>0.1</v>
      </c>
      <c r="BR503" s="105">
        <f t="shared" si="92"/>
        <v>68281.379396984936</v>
      </c>
      <c r="BS503" s="162">
        <f t="shared" si="93"/>
        <v>0.1</v>
      </c>
      <c r="BT503" s="105">
        <f t="shared" si="94"/>
        <v>61453.241457286444</v>
      </c>
    </row>
    <row r="504" spans="1:72">
      <c r="A504" s="18">
        <f t="shared" si="97"/>
        <v>501</v>
      </c>
      <c r="B504" s="19">
        <v>171801544386</v>
      </c>
      <c r="C504" s="31"/>
      <c r="D504" s="21" t="s">
        <v>449</v>
      </c>
      <c r="E504" s="22" t="s">
        <v>7014</v>
      </c>
      <c r="F504" s="107">
        <v>1</v>
      </c>
      <c r="G504" s="23" t="s">
        <v>49</v>
      </c>
      <c r="H504" s="24">
        <v>56320.56</v>
      </c>
      <c r="I504" s="24">
        <v>857.05</v>
      </c>
      <c r="J504" s="100">
        <v>57177.61</v>
      </c>
      <c r="K504" s="23">
        <v>84219900</v>
      </c>
      <c r="L504" s="26">
        <v>0.1</v>
      </c>
      <c r="M504" s="21"/>
      <c r="N504" s="27"/>
      <c r="O504" s="21"/>
      <c r="P504" s="28">
        <v>0.1</v>
      </c>
      <c r="Q504" s="21"/>
      <c r="R504" s="26">
        <v>0.18</v>
      </c>
      <c r="S504" s="29" t="s">
        <v>83</v>
      </c>
      <c r="T504" s="30">
        <v>5717.7610000000004</v>
      </c>
      <c r="U504" s="30"/>
      <c r="V504" s="30">
        <v>571.77610000000004</v>
      </c>
      <c r="W504" s="30">
        <v>11424.086477999999</v>
      </c>
      <c r="X504" s="30">
        <v>17713.623577999999</v>
      </c>
      <c r="Y504" s="29" t="s">
        <v>441</v>
      </c>
      <c r="Z504" s="29" t="s">
        <v>454</v>
      </c>
      <c r="AA504" s="29" t="s">
        <v>455</v>
      </c>
      <c r="AB504" s="19" t="e">
        <v>#N/A</v>
      </c>
      <c r="AC504" s="29" t="e">
        <v>#N/A</v>
      </c>
      <c r="AD504" s="31" t="e">
        <v>#N/A</v>
      </c>
      <c r="AE504" s="31">
        <v>43257</v>
      </c>
      <c r="AF504" s="19">
        <v>171801544386</v>
      </c>
      <c r="AG504" s="29" t="s">
        <v>452</v>
      </c>
      <c r="AH504" s="31">
        <v>43265</v>
      </c>
      <c r="AI504" s="29" t="s">
        <v>385</v>
      </c>
      <c r="AJ504" s="46"/>
      <c r="AK504" s="30"/>
      <c r="AL504" s="47"/>
      <c r="AM504" s="46"/>
      <c r="AN504" s="29"/>
      <c r="AO504" s="31"/>
      <c r="AP504" s="19">
        <v>2000</v>
      </c>
      <c r="AQ504" s="29" t="s">
        <v>52</v>
      </c>
      <c r="AR504" s="29" t="s">
        <v>455</v>
      </c>
      <c r="AS504" s="29" t="s">
        <v>53</v>
      </c>
      <c r="AT504" s="29" t="s">
        <v>54</v>
      </c>
      <c r="AU504" s="29" t="s">
        <v>453</v>
      </c>
      <c r="AV504" s="99">
        <v>1</v>
      </c>
      <c r="AW504" s="99">
        <v>62296.489999999903</v>
      </c>
      <c r="AX504" s="29" t="s">
        <v>387</v>
      </c>
      <c r="AY504" s="29" t="s">
        <v>691</v>
      </c>
      <c r="AZ504" s="21"/>
      <c r="BA504">
        <f t="shared" si="98"/>
        <v>2381</v>
      </c>
      <c r="BB504" s="115" t="s">
        <v>6983</v>
      </c>
      <c r="BC504" s="105">
        <f t="shared" si="87"/>
        <v>62296.489999999903</v>
      </c>
      <c r="BD504" s="116">
        <f t="shared" si="88"/>
        <v>43252</v>
      </c>
      <c r="BE504" s="141" t="s">
        <v>8477</v>
      </c>
      <c r="BF504">
        <f>MATCH(BE504,'Cat-4'!$A:$A,0)</f>
        <v>722</v>
      </c>
      <c r="BG504">
        <f>MATCH(BD504,'Cat-4'!$1:$1,0)</f>
        <v>78</v>
      </c>
      <c r="BH504">
        <f>INDEX('Cat-4'!$1:$1048576,'NSS + ACT'!BF504,'NSS + ACT'!BG504)</f>
        <v>110.5</v>
      </c>
      <c r="BI504">
        <f>MATCH($BI$1,'Cat-4'!$1:$1,0)</f>
        <v>153</v>
      </c>
      <c r="BJ504">
        <f>INDEX('Cat-4'!$1:$1048576,'NSS + ACT'!BF504,'NSS + ACT'!BI504)</f>
        <v>130.80000000000001</v>
      </c>
      <c r="BK504" s="126">
        <f t="shared" si="89"/>
        <v>1.183710407239819</v>
      </c>
      <c r="BL504">
        <f t="shared" si="90"/>
        <v>2388</v>
      </c>
      <c r="BM504" s="126">
        <f t="shared" si="91"/>
        <v>79.599999999999994</v>
      </c>
      <c r="BN504" s="126" t="s">
        <v>8785</v>
      </c>
      <c r="BO504" s="126">
        <f>MATCH(BB504,Sheet3!$D$4:$D$8,0)</f>
        <v>2</v>
      </c>
      <c r="BP504" s="126">
        <f>MATCH(BN504,Sheet3!$E$4:$H$4,0)</f>
        <v>4</v>
      </c>
      <c r="BQ504" s="132">
        <f>INDEX(Sheet3!$D$4:$H$8,'NSS + ACT'!BO504,'NSS + ACT'!BP504)</f>
        <v>0.1</v>
      </c>
      <c r="BR504" s="105">
        <f t="shared" si="92"/>
        <v>73741.003547511194</v>
      </c>
      <c r="BS504" s="162">
        <f t="shared" si="93"/>
        <v>0.1</v>
      </c>
      <c r="BT504" s="105">
        <f t="shared" si="94"/>
        <v>66366.903192760074</v>
      </c>
    </row>
    <row r="505" spans="1:72">
      <c r="A505" s="18">
        <f t="shared" si="97"/>
        <v>502</v>
      </c>
      <c r="B505" s="61">
        <v>171700744132</v>
      </c>
      <c r="C505" s="39">
        <v>42823</v>
      </c>
      <c r="D505" s="22" t="s">
        <v>462</v>
      </c>
      <c r="E505" s="22" t="s">
        <v>3781</v>
      </c>
      <c r="F505" s="110">
        <v>2</v>
      </c>
      <c r="G505" s="23" t="s">
        <v>49</v>
      </c>
      <c r="H505" s="52">
        <v>31072.125</v>
      </c>
      <c r="I505" s="30"/>
      <c r="J505" s="109">
        <v>62144.25</v>
      </c>
      <c r="K505" s="23">
        <v>85437099</v>
      </c>
      <c r="L505" s="26">
        <v>7.4999999999999997E-2</v>
      </c>
      <c r="M505" s="40">
        <v>0</v>
      </c>
      <c r="N505" s="62">
        <v>0</v>
      </c>
      <c r="O505" s="52">
        <v>0</v>
      </c>
      <c r="P505" s="26">
        <v>0.1</v>
      </c>
      <c r="Q505" s="52">
        <v>0</v>
      </c>
      <c r="R505" s="63">
        <v>0.18</v>
      </c>
      <c r="S505" s="23" t="s">
        <v>2758</v>
      </c>
      <c r="T505" s="52">
        <v>4660.8187499999995</v>
      </c>
      <c r="U505" s="52">
        <v>0</v>
      </c>
      <c r="V505" s="52">
        <v>466.08187499999997</v>
      </c>
      <c r="W505" s="52">
        <v>12108.807112500001</v>
      </c>
      <c r="X505" s="52">
        <v>17235.707737500001</v>
      </c>
      <c r="Y505" s="23" t="s">
        <v>3695</v>
      </c>
      <c r="Z505" s="23" t="s">
        <v>3782</v>
      </c>
      <c r="AA505" s="23" t="s">
        <v>3783</v>
      </c>
      <c r="AB505" s="33" t="e">
        <v>#N/A</v>
      </c>
      <c r="AC505" s="33" t="e">
        <v>#N/A</v>
      </c>
      <c r="AD505" s="39" t="e">
        <v>#N/A</v>
      </c>
      <c r="AE505" s="39">
        <v>42815</v>
      </c>
      <c r="AF505" s="53">
        <v>171700744132</v>
      </c>
      <c r="AG505" s="53" t="s">
        <v>3771</v>
      </c>
      <c r="AH505" s="39">
        <v>42823</v>
      </c>
      <c r="AI505" s="23" t="s">
        <v>385</v>
      </c>
      <c r="AJ505" s="59"/>
      <c r="AK505" s="59"/>
      <c r="AL505" s="48"/>
      <c r="AM505" s="60"/>
      <c r="AN505" s="33"/>
      <c r="AO505" s="48"/>
      <c r="AP505" s="23">
        <v>2000</v>
      </c>
      <c r="AQ505" s="23" t="s">
        <v>52</v>
      </c>
      <c r="AR505" s="23" t="s">
        <v>3783</v>
      </c>
      <c r="AS505" s="38" t="s">
        <v>53</v>
      </c>
      <c r="AT505" s="23"/>
      <c r="AU505" s="64">
        <v>1007462052</v>
      </c>
      <c r="AV505" s="99">
        <v>2</v>
      </c>
      <c r="AW505" s="102">
        <v>62144.25</v>
      </c>
      <c r="AX505" s="29" t="s">
        <v>701</v>
      </c>
      <c r="AY505" s="29"/>
      <c r="AZ505" s="25"/>
      <c r="BA505">
        <f t="shared" si="98"/>
        <v>2823</v>
      </c>
      <c r="BB505" s="115" t="s">
        <v>6985</v>
      </c>
      <c r="BC505" s="105">
        <f t="shared" si="87"/>
        <v>31072.125</v>
      </c>
      <c r="BD505" s="116">
        <f t="shared" si="88"/>
        <v>42795</v>
      </c>
      <c r="BE505" s="141" t="s">
        <v>8312</v>
      </c>
      <c r="BF505">
        <f>MATCH(BE505,'Cat-4'!$A:$A,0)</f>
        <v>639</v>
      </c>
      <c r="BG505">
        <f>MATCH(BD505,'Cat-4'!$1:$1,0)</f>
        <v>63</v>
      </c>
      <c r="BH505">
        <f>INDEX('Cat-4'!$1:$1048576,'NSS + ACT'!BF505,'NSS + ACT'!BG505)</f>
        <v>108</v>
      </c>
      <c r="BI505">
        <f>MATCH($BI$1,'Cat-4'!$1:$1,0)</f>
        <v>153</v>
      </c>
      <c r="BJ505">
        <f>INDEX('Cat-4'!$1:$1048576,'NSS + ACT'!BF505,'NSS + ACT'!BI505)</f>
        <v>121.7</v>
      </c>
      <c r="BK505" s="126">
        <f t="shared" si="89"/>
        <v>1.1268518518518518</v>
      </c>
      <c r="BL505">
        <f t="shared" si="90"/>
        <v>2845</v>
      </c>
      <c r="BM505" s="126">
        <f t="shared" si="91"/>
        <v>94.833333333333329</v>
      </c>
      <c r="BN505" s="126" t="s">
        <v>8785</v>
      </c>
      <c r="BO505" s="126">
        <f>MATCH(BB505,Sheet3!$D$4:$D$8,0)</f>
        <v>5</v>
      </c>
      <c r="BP505" s="126">
        <f>MATCH(BN505,Sheet3!$E$4:$H$4,0)</f>
        <v>4</v>
      </c>
      <c r="BQ505" s="132">
        <f>INDEX(Sheet3!$D$4:$H$8,'NSS + ACT'!BO505,'NSS + ACT'!BP505)</f>
        <v>0.4</v>
      </c>
      <c r="BR505" s="105">
        <f t="shared" si="92"/>
        <v>70027.363194444435</v>
      </c>
      <c r="BS505" s="162">
        <f t="shared" si="93"/>
        <v>0.4</v>
      </c>
      <c r="BT505" s="105">
        <f t="shared" si="94"/>
        <v>42016.417916666658</v>
      </c>
    </row>
    <row r="506" spans="1:72">
      <c r="A506" s="18">
        <f t="shared" si="97"/>
        <v>503</v>
      </c>
      <c r="B506" s="61">
        <v>171801082633</v>
      </c>
      <c r="C506" s="39">
        <v>43217</v>
      </c>
      <c r="D506" s="22" t="s">
        <v>636</v>
      </c>
      <c r="E506" s="22" t="s">
        <v>1042</v>
      </c>
      <c r="F506" s="110">
        <v>1</v>
      </c>
      <c r="G506" s="23" t="s">
        <v>49</v>
      </c>
      <c r="H506" s="52">
        <v>61788.209999999897</v>
      </c>
      <c r="I506" s="30"/>
      <c r="J506" s="109">
        <v>61788.209999999897</v>
      </c>
      <c r="K506" s="23" t="s">
        <v>987</v>
      </c>
      <c r="L506" s="26">
        <v>0.15</v>
      </c>
      <c r="M506" s="40">
        <v>0</v>
      </c>
      <c r="N506" s="62">
        <v>0</v>
      </c>
      <c r="O506" s="52">
        <v>0</v>
      </c>
      <c r="P506" s="26">
        <v>0.1</v>
      </c>
      <c r="Q506" s="52">
        <v>0</v>
      </c>
      <c r="R506" s="63">
        <v>0.18</v>
      </c>
      <c r="S506" s="23" t="s">
        <v>969</v>
      </c>
      <c r="T506" s="52">
        <v>9268.2314999999835</v>
      </c>
      <c r="U506" s="52">
        <v>0</v>
      </c>
      <c r="V506" s="52">
        <v>926.82314999999835</v>
      </c>
      <c r="W506" s="52">
        <v>12956.987636999978</v>
      </c>
      <c r="X506" s="52">
        <v>23152.04228699996</v>
      </c>
      <c r="Y506" s="23" t="s">
        <v>850</v>
      </c>
      <c r="Z506" s="23" t="s">
        <v>1043</v>
      </c>
      <c r="AA506" s="23" t="s">
        <v>1044</v>
      </c>
      <c r="AB506" s="33" t="e">
        <v>#N/A</v>
      </c>
      <c r="AC506" s="33" t="e">
        <v>#N/A</v>
      </c>
      <c r="AD506" s="48" t="e">
        <v>#N/A</v>
      </c>
      <c r="AE506" s="39" t="e">
        <v>#N/A</v>
      </c>
      <c r="AF506" s="53">
        <v>171801082633</v>
      </c>
      <c r="AG506" s="53" t="s">
        <v>990</v>
      </c>
      <c r="AH506" s="39">
        <v>43217</v>
      </c>
      <c r="AI506" s="23" t="s">
        <v>385</v>
      </c>
      <c r="AJ506" s="54"/>
      <c r="AK506" s="55"/>
      <c r="AL506" s="56"/>
      <c r="AM506" s="57"/>
      <c r="AN506" s="33"/>
      <c r="AO506" s="48"/>
      <c r="AP506" s="23">
        <v>2000</v>
      </c>
      <c r="AQ506" s="23" t="s">
        <v>64</v>
      </c>
      <c r="AR506" s="23" t="s">
        <v>1044</v>
      </c>
      <c r="AS506" s="38" t="s">
        <v>53</v>
      </c>
      <c r="AT506" s="23" t="s">
        <v>522</v>
      </c>
      <c r="AU506" s="64">
        <v>7068019</v>
      </c>
      <c r="AV506" s="99">
        <v>1</v>
      </c>
      <c r="AW506" s="102">
        <v>61788.209999999897</v>
      </c>
      <c r="AX506" s="29" t="s">
        <v>701</v>
      </c>
      <c r="AY506" s="29"/>
      <c r="AZ506" s="25" t="s">
        <v>863</v>
      </c>
      <c r="BB506" s="115" t="s">
        <v>6987</v>
      </c>
      <c r="BC506" s="105">
        <f t="shared" si="87"/>
        <v>61788.209999999897</v>
      </c>
      <c r="BD506" s="116">
        <v>43709</v>
      </c>
      <c r="BE506" s="141" t="s">
        <v>8366</v>
      </c>
      <c r="BF506">
        <f>MATCH(BE506,'Cat-4'!$A:$A,0)</f>
        <v>666</v>
      </c>
      <c r="BG506">
        <f>MATCH(BD506,'Cat-4'!$1:$1,0)</f>
        <v>93</v>
      </c>
      <c r="BH506">
        <f>INDEX('Cat-4'!$1:$1048576,'NSS + ACT'!BF506,'NSS + ACT'!BG506)</f>
        <v>110.5</v>
      </c>
      <c r="BI506">
        <f>MATCH($BI$1,'Cat-4'!$1:$1,0)</f>
        <v>153</v>
      </c>
      <c r="BJ506">
        <f>INDEX('Cat-4'!$1:$1048576,'NSS + ACT'!BF506,'NSS + ACT'!BI506)</f>
        <v>133.4</v>
      </c>
      <c r="BK506" s="126">
        <f t="shared" si="89"/>
        <v>1.207239819004525</v>
      </c>
      <c r="BL506">
        <f t="shared" si="90"/>
        <v>1931</v>
      </c>
      <c r="BM506" s="126">
        <f t="shared" si="91"/>
        <v>64.36666666666666</v>
      </c>
      <c r="BN506" s="126" t="s">
        <v>8785</v>
      </c>
      <c r="BO506" s="126">
        <f>MATCH(BB506,Sheet3!$D$4:$D$8,0)</f>
        <v>4</v>
      </c>
      <c r="BP506" s="126">
        <f>MATCH(BN506,Sheet3!$E$4:$H$4,0)</f>
        <v>4</v>
      </c>
      <c r="BQ506" s="132">
        <f>INDEX(Sheet3!$D$4:$H$8,'NSS + ACT'!BO506,'NSS + ACT'!BP506)</f>
        <v>0.2</v>
      </c>
      <c r="BR506" s="105">
        <f t="shared" si="92"/>
        <v>74593.187457013453</v>
      </c>
      <c r="BS506" s="162">
        <f t="shared" si="93"/>
        <v>0.2</v>
      </c>
      <c r="BT506" s="105">
        <f t="shared" si="94"/>
        <v>59674.549965610764</v>
      </c>
    </row>
    <row r="507" spans="1:72">
      <c r="A507" s="18">
        <f t="shared" si="97"/>
        <v>504</v>
      </c>
      <c r="B507" s="61">
        <v>292105481765</v>
      </c>
      <c r="C507" s="39">
        <v>44359</v>
      </c>
      <c r="D507" s="22" t="s">
        <v>105</v>
      </c>
      <c r="E507" s="22" t="s">
        <v>3531</v>
      </c>
      <c r="F507" s="107">
        <v>45</v>
      </c>
      <c r="G507" s="23" t="s">
        <v>49</v>
      </c>
      <c r="H507" s="52">
        <v>1355</v>
      </c>
      <c r="I507" s="30"/>
      <c r="J507" s="109">
        <v>60975</v>
      </c>
      <c r="K507" s="23">
        <v>85362040</v>
      </c>
      <c r="L507" s="26">
        <v>0.1</v>
      </c>
      <c r="M507" s="40">
        <v>0</v>
      </c>
      <c r="N507" s="62">
        <v>0</v>
      </c>
      <c r="O507" s="52">
        <v>0</v>
      </c>
      <c r="P507" s="26">
        <v>0.1</v>
      </c>
      <c r="Q507" s="52">
        <v>0</v>
      </c>
      <c r="R507" s="63">
        <v>0.18</v>
      </c>
      <c r="S507" s="23" t="s">
        <v>1322</v>
      </c>
      <c r="T507" s="52">
        <v>6097.5</v>
      </c>
      <c r="U507" s="52">
        <v>0</v>
      </c>
      <c r="V507" s="52">
        <v>609.75</v>
      </c>
      <c r="W507" s="52">
        <v>12182.805</v>
      </c>
      <c r="X507" s="52">
        <v>18890.055</v>
      </c>
      <c r="Y507" s="23" t="s">
        <v>3431</v>
      </c>
      <c r="Z507" s="23" t="s">
        <v>3532</v>
      </c>
      <c r="AA507" s="23" t="s">
        <v>3533</v>
      </c>
      <c r="AB507" s="33">
        <v>292105481765</v>
      </c>
      <c r="AC507" s="33" t="s">
        <v>3487</v>
      </c>
      <c r="AD507" s="39">
        <v>44359</v>
      </c>
      <c r="AE507" s="39">
        <v>44358</v>
      </c>
      <c r="AF507" s="53" t="e">
        <v>#N/A</v>
      </c>
      <c r="AG507" s="53" t="e">
        <v>#N/A</v>
      </c>
      <c r="AH507" s="39" t="e">
        <v>#N/A</v>
      </c>
      <c r="AI507" s="23" t="s">
        <v>51</v>
      </c>
      <c r="AJ507" s="59"/>
      <c r="AK507" s="59"/>
      <c r="AL507" s="48"/>
      <c r="AM507" s="60"/>
      <c r="AN507" s="33"/>
      <c r="AO507" s="48"/>
      <c r="AP507" s="23">
        <v>2000</v>
      </c>
      <c r="AQ507" s="23" t="s">
        <v>52</v>
      </c>
      <c r="AR507" s="23" t="s">
        <v>3533</v>
      </c>
      <c r="AS507" s="38" t="s">
        <v>53</v>
      </c>
      <c r="AT507" s="23"/>
      <c r="AU507" s="64">
        <v>350</v>
      </c>
      <c r="AV507" s="99">
        <v>45</v>
      </c>
      <c r="AW507" s="102">
        <v>60975</v>
      </c>
      <c r="AX507" s="29" t="s">
        <v>701</v>
      </c>
      <c r="AY507" s="29"/>
      <c r="AZ507" s="25">
        <v>1</v>
      </c>
      <c r="BA507">
        <f t="shared" ref="BA507:BA518" si="99">$BA$2-AE507</f>
        <v>1280</v>
      </c>
      <c r="BB507" s="115" t="s">
        <v>6987</v>
      </c>
      <c r="BC507" s="105">
        <f t="shared" si="87"/>
        <v>1355</v>
      </c>
      <c r="BD507" s="116">
        <f t="shared" si="88"/>
        <v>44348</v>
      </c>
      <c r="BE507" s="141" t="s">
        <v>8366</v>
      </c>
      <c r="BF507">
        <f>MATCH(BE507,'Cat-4'!$A:$A,0)</f>
        <v>666</v>
      </c>
      <c r="BG507">
        <f>MATCH(BD507,'Cat-4'!$1:$1,0)</f>
        <v>114</v>
      </c>
      <c r="BH507">
        <f>INDEX('Cat-4'!$1:$1048576,'NSS + ACT'!BF507,'NSS + ACT'!BG507)</f>
        <v>120.2</v>
      </c>
      <c r="BI507">
        <f>MATCH($BI$1,'Cat-4'!$1:$1,0)</f>
        <v>153</v>
      </c>
      <c r="BJ507">
        <f>INDEX('Cat-4'!$1:$1048576,'NSS + ACT'!BF507,'NSS + ACT'!BI507)</f>
        <v>133.4</v>
      </c>
      <c r="BK507" s="126">
        <f t="shared" si="89"/>
        <v>1.1098169717138104</v>
      </c>
      <c r="BL507">
        <f t="shared" si="90"/>
        <v>1292</v>
      </c>
      <c r="BM507" s="126">
        <f t="shared" si="91"/>
        <v>43.06666666666667</v>
      </c>
      <c r="BN507" s="126" t="s">
        <v>8785</v>
      </c>
      <c r="BO507" s="126">
        <f>MATCH(BB507,Sheet3!$D$4:$D$8,0)</f>
        <v>4</v>
      </c>
      <c r="BP507" s="126">
        <f>MATCH(BN507,Sheet3!$E$4:$H$4,0)</f>
        <v>4</v>
      </c>
      <c r="BQ507" s="132">
        <f>INDEX(Sheet3!$D$4:$H$8,'NSS + ACT'!BO507,'NSS + ACT'!BP507)</f>
        <v>0.2</v>
      </c>
      <c r="BR507" s="105">
        <f t="shared" si="92"/>
        <v>67671.089850249598</v>
      </c>
      <c r="BS507" s="162">
        <f t="shared" si="93"/>
        <v>0.2</v>
      </c>
      <c r="BT507" s="105">
        <f t="shared" si="94"/>
        <v>54136.87188019968</v>
      </c>
    </row>
    <row r="508" spans="1:72">
      <c r="A508" s="18">
        <f t="shared" si="97"/>
        <v>505</v>
      </c>
      <c r="B508" s="61">
        <v>291804468001</v>
      </c>
      <c r="C508" s="39">
        <v>43250</v>
      </c>
      <c r="D508" s="22" t="s">
        <v>2347</v>
      </c>
      <c r="E508" s="22" t="s">
        <v>2377</v>
      </c>
      <c r="F508" s="110">
        <v>2</v>
      </c>
      <c r="G508" s="23" t="s">
        <v>79</v>
      </c>
      <c r="H508" s="52">
        <v>30386.68</v>
      </c>
      <c r="I508" s="30"/>
      <c r="J508" s="109">
        <v>60773.36</v>
      </c>
      <c r="K508" s="23">
        <v>40169390</v>
      </c>
      <c r="L508" s="26">
        <v>0.1</v>
      </c>
      <c r="M508" s="40">
        <v>0</v>
      </c>
      <c r="N508" s="62">
        <v>0</v>
      </c>
      <c r="O508" s="52"/>
      <c r="P508" s="26">
        <v>0.1</v>
      </c>
      <c r="Q508" s="52">
        <v>0</v>
      </c>
      <c r="R508" s="63">
        <v>0.18</v>
      </c>
      <c r="S508" s="23" t="s">
        <v>906</v>
      </c>
      <c r="T508" s="52">
        <v>6077.3360000000002</v>
      </c>
      <c r="U508" s="52">
        <v>0</v>
      </c>
      <c r="V508" s="52">
        <v>607.73360000000002</v>
      </c>
      <c r="W508" s="52">
        <v>12142.517328</v>
      </c>
      <c r="X508" s="52">
        <v>18827.586928000001</v>
      </c>
      <c r="Y508" s="23" t="s">
        <v>2273</v>
      </c>
      <c r="Z508" s="23" t="s">
        <v>2378</v>
      </c>
      <c r="AA508" s="23" t="s">
        <v>2379</v>
      </c>
      <c r="AB508" s="33">
        <v>291804468001</v>
      </c>
      <c r="AC508" s="33" t="s">
        <v>2351</v>
      </c>
      <c r="AD508" s="48">
        <v>43250</v>
      </c>
      <c r="AE508" s="39">
        <v>43215</v>
      </c>
      <c r="AF508" s="53" t="e">
        <v>#N/A</v>
      </c>
      <c r="AG508" s="53" t="e">
        <v>#N/A</v>
      </c>
      <c r="AH508" s="39" t="e">
        <v>#N/A</v>
      </c>
      <c r="AI508" s="23" t="s">
        <v>51</v>
      </c>
      <c r="AJ508" s="54"/>
      <c r="AK508" s="55"/>
      <c r="AL508" s="56"/>
      <c r="AM508" s="57"/>
      <c r="AN508" s="33"/>
      <c r="AO508" s="48"/>
      <c r="AP508" s="23">
        <v>2000</v>
      </c>
      <c r="AQ508" s="23" t="s">
        <v>52</v>
      </c>
      <c r="AR508" s="23" t="s">
        <v>2379</v>
      </c>
      <c r="AS508" s="38" t="s">
        <v>53</v>
      </c>
      <c r="AT508" s="23" t="s">
        <v>522</v>
      </c>
      <c r="AU508" s="64" t="s">
        <v>2352</v>
      </c>
      <c r="AV508" s="99">
        <v>2</v>
      </c>
      <c r="AW508" s="102">
        <v>60773.36</v>
      </c>
      <c r="AX508" s="29" t="s">
        <v>701</v>
      </c>
      <c r="AY508" s="29"/>
      <c r="AZ508" s="25" t="s">
        <v>853</v>
      </c>
      <c r="BA508">
        <f t="shared" si="99"/>
        <v>2423</v>
      </c>
      <c r="BB508" s="115" t="s">
        <v>6983</v>
      </c>
      <c r="BC508" s="105">
        <f t="shared" si="87"/>
        <v>30386.68</v>
      </c>
      <c r="BD508" s="116">
        <f t="shared" si="88"/>
        <v>43191</v>
      </c>
      <c r="BE508" s="141" t="s">
        <v>8477</v>
      </c>
      <c r="BF508">
        <f>MATCH(BE508,'Cat-4'!$A:$A,0)</f>
        <v>722</v>
      </c>
      <c r="BG508">
        <f>MATCH(BD508,'Cat-4'!$1:$1,0)</f>
        <v>76</v>
      </c>
      <c r="BH508">
        <f>INDEX('Cat-4'!$1:$1048576,'NSS + ACT'!BF508,'NSS + ACT'!BG508)</f>
        <v>110.1</v>
      </c>
      <c r="BI508">
        <f>MATCH($BI$1,'Cat-4'!$1:$1,0)</f>
        <v>153</v>
      </c>
      <c r="BJ508">
        <f>INDEX('Cat-4'!$1:$1048576,'NSS + ACT'!BF508,'NSS + ACT'!BI508)</f>
        <v>130.80000000000001</v>
      </c>
      <c r="BK508" s="126">
        <f t="shared" si="89"/>
        <v>1.1880108991825615</v>
      </c>
      <c r="BL508">
        <f t="shared" si="90"/>
        <v>2449</v>
      </c>
      <c r="BM508" s="126">
        <f t="shared" si="91"/>
        <v>81.63333333333334</v>
      </c>
      <c r="BN508" s="126" t="s">
        <v>8785</v>
      </c>
      <c r="BO508" s="126">
        <f>MATCH(BB508,Sheet3!$D$4:$D$8,0)</f>
        <v>2</v>
      </c>
      <c r="BP508" s="126">
        <f>MATCH(BN508,Sheet3!$E$4:$H$4,0)</f>
        <v>4</v>
      </c>
      <c r="BQ508" s="132">
        <f>INDEX(Sheet3!$D$4:$H$8,'NSS + ACT'!BO508,'NSS + ACT'!BP508)</f>
        <v>0.1</v>
      </c>
      <c r="BR508" s="105">
        <f t="shared" si="92"/>
        <v>72199.414059945513</v>
      </c>
      <c r="BS508" s="162">
        <f t="shared" si="93"/>
        <v>0.1</v>
      </c>
      <c r="BT508" s="105">
        <f t="shared" si="94"/>
        <v>64979.472653950965</v>
      </c>
    </row>
    <row r="509" spans="1:72">
      <c r="A509" s="18">
        <f t="shared" si="97"/>
        <v>506</v>
      </c>
      <c r="B509" s="61">
        <v>292207580350</v>
      </c>
      <c r="C509" s="39">
        <v>44764</v>
      </c>
      <c r="D509" s="22" t="s">
        <v>351</v>
      </c>
      <c r="E509" s="22" t="s">
        <v>4156</v>
      </c>
      <c r="F509" s="110">
        <v>44</v>
      </c>
      <c r="G509" s="23" t="s">
        <v>119</v>
      </c>
      <c r="H509" s="52">
        <v>1380.230227272725</v>
      </c>
      <c r="I509" s="30"/>
      <c r="J509" s="109">
        <v>60730.129999999903</v>
      </c>
      <c r="K509" s="23">
        <v>84841010</v>
      </c>
      <c r="L509" s="26">
        <v>7.4999999999999997E-2</v>
      </c>
      <c r="M509" s="40">
        <v>0</v>
      </c>
      <c r="N509" s="62">
        <v>0</v>
      </c>
      <c r="O509" s="52">
        <v>0</v>
      </c>
      <c r="P509" s="26">
        <v>0.1</v>
      </c>
      <c r="Q509" s="52">
        <v>0</v>
      </c>
      <c r="R509" s="63">
        <v>0.18</v>
      </c>
      <c r="S509" s="23" t="s">
        <v>4095</v>
      </c>
      <c r="T509" s="52">
        <v>4554.7597499999929</v>
      </c>
      <c r="U509" s="52">
        <v>0</v>
      </c>
      <c r="V509" s="52">
        <v>455.47597499999932</v>
      </c>
      <c r="W509" s="52">
        <v>11833.26583049998</v>
      </c>
      <c r="X509" s="52">
        <v>16843.501555499974</v>
      </c>
      <c r="Y509" s="23" t="s">
        <v>4133</v>
      </c>
      <c r="Z509" s="23" t="s">
        <v>4157</v>
      </c>
      <c r="AA509" s="23" t="s">
        <v>4158</v>
      </c>
      <c r="AB509" s="33">
        <v>292207580350</v>
      </c>
      <c r="AC509" s="33" t="s">
        <v>4159</v>
      </c>
      <c r="AD509" s="39">
        <v>44764</v>
      </c>
      <c r="AE509" s="39">
        <v>44742</v>
      </c>
      <c r="AF509" s="53" t="e">
        <v>#N/A</v>
      </c>
      <c r="AG509" s="53" t="e">
        <v>#N/A</v>
      </c>
      <c r="AH509" s="39" t="e">
        <v>#N/A</v>
      </c>
      <c r="AI509" s="23" t="s">
        <v>51</v>
      </c>
      <c r="AJ509" s="59"/>
      <c r="AK509" s="59"/>
      <c r="AL509" s="48"/>
      <c r="AM509" s="60"/>
      <c r="AN509" s="33"/>
      <c r="AO509" s="48"/>
      <c r="AP509" s="23">
        <v>2000</v>
      </c>
      <c r="AQ509" s="23" t="s">
        <v>52</v>
      </c>
      <c r="AR509" s="23" t="s">
        <v>4158</v>
      </c>
      <c r="AS509" s="38" t="s">
        <v>53</v>
      </c>
      <c r="AT509" s="23"/>
      <c r="AU509" s="64" t="s">
        <v>4160</v>
      </c>
      <c r="AV509" s="99">
        <v>44</v>
      </c>
      <c r="AW509" s="102">
        <v>60730.129999999903</v>
      </c>
      <c r="AX509" s="29" t="s">
        <v>701</v>
      </c>
      <c r="AY509" s="29"/>
      <c r="AZ509" s="25"/>
      <c r="BA509">
        <f t="shared" si="99"/>
        <v>896</v>
      </c>
      <c r="BB509" s="115" t="s">
        <v>6983</v>
      </c>
      <c r="BC509" s="105">
        <f t="shared" si="87"/>
        <v>1380.230227272725</v>
      </c>
      <c r="BD509" s="116">
        <f t="shared" si="88"/>
        <v>44713</v>
      </c>
      <c r="BE509" s="141" t="s">
        <v>8477</v>
      </c>
      <c r="BF509">
        <f>MATCH(BE509,'Cat-4'!$A:$A,0)</f>
        <v>722</v>
      </c>
      <c r="BG509">
        <f>MATCH(BD509,'Cat-4'!$1:$1,0)</f>
        <v>126</v>
      </c>
      <c r="BH509">
        <f>INDEX('Cat-4'!$1:$1048576,'NSS + ACT'!BF509,'NSS + ACT'!BG509)</f>
        <v>125.1</v>
      </c>
      <c r="BI509">
        <f>MATCH($BI$1,'Cat-4'!$1:$1,0)</f>
        <v>153</v>
      </c>
      <c r="BJ509">
        <f>INDEX('Cat-4'!$1:$1048576,'NSS + ACT'!BF509,'NSS + ACT'!BI509)</f>
        <v>130.80000000000001</v>
      </c>
      <c r="BK509" s="126">
        <f t="shared" si="89"/>
        <v>1.0455635491606716</v>
      </c>
      <c r="BL509">
        <f t="shared" si="90"/>
        <v>927</v>
      </c>
      <c r="BM509" s="126">
        <f t="shared" si="91"/>
        <v>30.9</v>
      </c>
      <c r="BN509" s="126" t="s">
        <v>8785</v>
      </c>
      <c r="BO509" s="126">
        <f>MATCH(BB509,Sheet3!$D$4:$D$8,0)</f>
        <v>2</v>
      </c>
      <c r="BP509" s="126">
        <f>MATCH(BN509,Sheet3!$E$4:$H$4,0)</f>
        <v>4</v>
      </c>
      <c r="BQ509" s="132">
        <f>INDEX(Sheet3!$D$4:$H$8,'NSS + ACT'!BO509,'NSS + ACT'!BP509)</f>
        <v>0.1</v>
      </c>
      <c r="BR509" s="105">
        <f t="shared" si="92"/>
        <v>63497.210263788875</v>
      </c>
      <c r="BS509" s="162">
        <f t="shared" si="93"/>
        <v>0.1</v>
      </c>
      <c r="BT509" s="105">
        <f t="shared" si="94"/>
        <v>57147.489237409987</v>
      </c>
    </row>
    <row r="510" spans="1:72">
      <c r="A510" s="18">
        <f t="shared" si="97"/>
        <v>507</v>
      </c>
      <c r="B510" s="61">
        <v>291908621104</v>
      </c>
      <c r="C510" s="39">
        <v>43715</v>
      </c>
      <c r="D510" s="22" t="s">
        <v>223</v>
      </c>
      <c r="E510" s="22" t="s">
        <v>2076</v>
      </c>
      <c r="F510" s="110">
        <v>4</v>
      </c>
      <c r="G510" s="23" t="s">
        <v>49</v>
      </c>
      <c r="H510" s="52">
        <v>15117.895</v>
      </c>
      <c r="I510" s="30"/>
      <c r="J510" s="109">
        <v>60471.58</v>
      </c>
      <c r="K510" s="23">
        <v>73202000</v>
      </c>
      <c r="L510" s="26">
        <v>0.1</v>
      </c>
      <c r="M510" s="40" t="s">
        <v>742</v>
      </c>
      <c r="N510" s="62">
        <v>0</v>
      </c>
      <c r="O510" s="52">
        <v>0</v>
      </c>
      <c r="P510" s="26">
        <v>0.1</v>
      </c>
      <c r="Q510" s="52">
        <v>0</v>
      </c>
      <c r="R510" s="63">
        <v>0.18</v>
      </c>
      <c r="S510" s="23" t="s">
        <v>2071</v>
      </c>
      <c r="T510" s="52">
        <v>6047.1580000000004</v>
      </c>
      <c r="U510" s="52">
        <v>0</v>
      </c>
      <c r="V510" s="52">
        <v>604.71580000000006</v>
      </c>
      <c r="W510" s="52">
        <v>12082.221684</v>
      </c>
      <c r="X510" s="52">
        <v>18734.095484000001</v>
      </c>
      <c r="Y510" s="23" t="s">
        <v>1945</v>
      </c>
      <c r="Z510" s="23" t="s">
        <v>2077</v>
      </c>
      <c r="AA510" s="23" t="s">
        <v>2078</v>
      </c>
      <c r="AB510" s="33">
        <v>291908621104</v>
      </c>
      <c r="AC510" s="33" t="s">
        <v>2074</v>
      </c>
      <c r="AD510" s="48">
        <v>43715</v>
      </c>
      <c r="AE510" s="39">
        <v>43700</v>
      </c>
      <c r="AF510" s="53" t="e">
        <v>#N/A</v>
      </c>
      <c r="AG510" s="53" t="e">
        <v>#N/A</v>
      </c>
      <c r="AH510" s="39" t="e">
        <v>#N/A</v>
      </c>
      <c r="AI510" s="23" t="s">
        <v>51</v>
      </c>
      <c r="AJ510" s="54"/>
      <c r="AK510" s="55"/>
      <c r="AL510" s="56"/>
      <c r="AM510" s="57"/>
      <c r="AN510" s="33"/>
      <c r="AO510" s="48"/>
      <c r="AP510" s="23">
        <v>2000</v>
      </c>
      <c r="AQ510" s="23" t="s">
        <v>52</v>
      </c>
      <c r="AR510" s="23" t="s">
        <v>2078</v>
      </c>
      <c r="AS510" s="38" t="s">
        <v>53</v>
      </c>
      <c r="AT510" s="23" t="s">
        <v>519</v>
      </c>
      <c r="AU510" s="64" t="s">
        <v>2075</v>
      </c>
      <c r="AV510" s="99">
        <v>4</v>
      </c>
      <c r="AW510" s="102">
        <v>60471.58</v>
      </c>
      <c r="AX510" s="29" t="s">
        <v>701</v>
      </c>
      <c r="AY510" s="29"/>
      <c r="AZ510" s="25" t="s">
        <v>702</v>
      </c>
      <c r="BA510">
        <f t="shared" si="99"/>
        <v>1938</v>
      </c>
      <c r="BB510" s="115" t="s">
        <v>6983</v>
      </c>
      <c r="BC510" s="105">
        <f t="shared" si="87"/>
        <v>15117.895</v>
      </c>
      <c r="BD510" s="116">
        <f t="shared" si="88"/>
        <v>43678</v>
      </c>
      <c r="BE510" s="141" t="s">
        <v>8477</v>
      </c>
      <c r="BF510">
        <f>MATCH(BE510,'Cat-4'!$A:$A,0)</f>
        <v>722</v>
      </c>
      <c r="BG510">
        <f>MATCH(BD510,'Cat-4'!$1:$1,0)</f>
        <v>92</v>
      </c>
      <c r="BH510">
        <f>INDEX('Cat-4'!$1:$1048576,'NSS + ACT'!BF510,'NSS + ACT'!BG510)</f>
        <v>113.6</v>
      </c>
      <c r="BI510">
        <f>MATCH($BI$1,'Cat-4'!$1:$1,0)</f>
        <v>153</v>
      </c>
      <c r="BJ510">
        <f>INDEX('Cat-4'!$1:$1048576,'NSS + ACT'!BF510,'NSS + ACT'!BI510)</f>
        <v>130.80000000000001</v>
      </c>
      <c r="BK510" s="126">
        <f t="shared" si="89"/>
        <v>1.1514084507042255</v>
      </c>
      <c r="BL510">
        <f t="shared" si="90"/>
        <v>1962</v>
      </c>
      <c r="BM510" s="126">
        <f t="shared" si="91"/>
        <v>65.400000000000006</v>
      </c>
      <c r="BN510" s="126" t="s">
        <v>8785</v>
      </c>
      <c r="BO510" s="126">
        <f>MATCH(BB510,Sheet3!$D$4:$D$8,0)</f>
        <v>2</v>
      </c>
      <c r="BP510" s="126">
        <f>MATCH(BN510,Sheet3!$E$4:$H$4,0)</f>
        <v>4</v>
      </c>
      <c r="BQ510" s="132">
        <f>INDEX(Sheet3!$D$4:$H$8,'NSS + ACT'!BO510,'NSS + ACT'!BP510)</f>
        <v>0.1</v>
      </c>
      <c r="BR510" s="105">
        <f t="shared" si="92"/>
        <v>69627.488239436629</v>
      </c>
      <c r="BS510" s="162">
        <f t="shared" si="93"/>
        <v>0.1</v>
      </c>
      <c r="BT510" s="105">
        <f t="shared" si="94"/>
        <v>62664.739415492964</v>
      </c>
    </row>
    <row r="511" spans="1:72">
      <c r="A511" s="18">
        <f t="shared" si="97"/>
        <v>508</v>
      </c>
      <c r="B511" s="61">
        <v>171700544190</v>
      </c>
      <c r="C511" s="39">
        <v>42802</v>
      </c>
      <c r="D511" s="22" t="s">
        <v>257</v>
      </c>
      <c r="E511" s="22" t="s">
        <v>2806</v>
      </c>
      <c r="F511" s="110">
        <v>1</v>
      </c>
      <c r="G511" s="23" t="s">
        <v>119</v>
      </c>
      <c r="H511" s="52">
        <v>60249.68</v>
      </c>
      <c r="I511" s="30"/>
      <c r="J511" s="109">
        <v>60249.68</v>
      </c>
      <c r="K511" s="23" t="s">
        <v>2807</v>
      </c>
      <c r="L511" s="26">
        <v>0</v>
      </c>
      <c r="M511" s="40">
        <v>0</v>
      </c>
      <c r="N511" s="62">
        <v>0</v>
      </c>
      <c r="O511" s="52">
        <v>0</v>
      </c>
      <c r="P511" s="66">
        <v>0</v>
      </c>
      <c r="Q511" s="52">
        <v>0</v>
      </c>
      <c r="R511" s="63">
        <v>0.18</v>
      </c>
      <c r="S511" s="23" t="s">
        <v>2808</v>
      </c>
      <c r="T511" s="52">
        <v>0</v>
      </c>
      <c r="U511" s="52">
        <v>0</v>
      </c>
      <c r="V511" s="52">
        <v>0</v>
      </c>
      <c r="W511" s="52">
        <v>10844.9424</v>
      </c>
      <c r="X511" s="52">
        <v>10844.9424</v>
      </c>
      <c r="Y511" s="23" t="s">
        <v>2778</v>
      </c>
      <c r="Z511" s="23" t="s">
        <v>2809</v>
      </c>
      <c r="AA511" s="23" t="s">
        <v>2810</v>
      </c>
      <c r="AB511" s="33" t="e">
        <v>#N/A</v>
      </c>
      <c r="AC511" s="33" t="e">
        <v>#N/A</v>
      </c>
      <c r="AD511" s="48" t="e">
        <v>#N/A</v>
      </c>
      <c r="AE511" s="39">
        <v>42790</v>
      </c>
      <c r="AF511" s="53">
        <v>171700544190</v>
      </c>
      <c r="AG511" s="53" t="s">
        <v>955</v>
      </c>
      <c r="AH511" s="39">
        <v>42802</v>
      </c>
      <c r="AI511" s="23" t="s">
        <v>385</v>
      </c>
      <c r="AJ511" s="54"/>
      <c r="AK511" s="55"/>
      <c r="AL511" s="56"/>
      <c r="AM511" s="57"/>
      <c r="AN511" s="33"/>
      <c r="AO511" s="48"/>
      <c r="AP511" s="23">
        <v>2000</v>
      </c>
      <c r="AQ511" s="23" t="s">
        <v>64</v>
      </c>
      <c r="AR511" s="23" t="s">
        <v>2810</v>
      </c>
      <c r="AS511" s="38" t="s">
        <v>53</v>
      </c>
      <c r="AT511" s="23" t="s">
        <v>522</v>
      </c>
      <c r="AU511" s="64">
        <v>2016600304</v>
      </c>
      <c r="AV511" s="99">
        <v>1</v>
      </c>
      <c r="AW511" s="102">
        <v>60249.68</v>
      </c>
      <c r="AX511" s="29" t="s">
        <v>701</v>
      </c>
      <c r="AY511" s="29"/>
      <c r="AZ511" s="25">
        <v>1</v>
      </c>
      <c r="BA511">
        <f t="shared" si="99"/>
        <v>2848</v>
      </c>
      <c r="BB511" s="115" t="s">
        <v>6987</v>
      </c>
      <c r="BC511" s="105">
        <f t="shared" si="87"/>
        <v>60249.68</v>
      </c>
      <c r="BD511" s="116">
        <f t="shared" si="88"/>
        <v>42767</v>
      </c>
      <c r="BE511" s="141" t="s">
        <v>8366</v>
      </c>
      <c r="BF511">
        <f>MATCH(BE511,'Cat-4'!$A:$A,0)</f>
        <v>666</v>
      </c>
      <c r="BG511">
        <f>MATCH(BD511,'Cat-4'!$1:$1,0)</f>
        <v>62</v>
      </c>
      <c r="BH511">
        <f>INDEX('Cat-4'!$1:$1048576,'NSS + ACT'!BF511,'NSS + ACT'!BG511)</f>
        <v>108</v>
      </c>
      <c r="BI511">
        <f>MATCH($BI$1,'Cat-4'!$1:$1,0)</f>
        <v>153</v>
      </c>
      <c r="BJ511">
        <f>INDEX('Cat-4'!$1:$1048576,'NSS + ACT'!BF511,'NSS + ACT'!BI511)</f>
        <v>133.4</v>
      </c>
      <c r="BK511" s="126">
        <f t="shared" si="89"/>
        <v>1.2351851851851852</v>
      </c>
      <c r="BL511">
        <f t="shared" si="90"/>
        <v>2873</v>
      </c>
      <c r="BM511" s="126">
        <f t="shared" si="91"/>
        <v>95.766666666666666</v>
      </c>
      <c r="BN511" s="126" t="s">
        <v>8785</v>
      </c>
      <c r="BO511" s="126">
        <f>MATCH(BB511,Sheet3!$D$4:$D$8,0)</f>
        <v>4</v>
      </c>
      <c r="BP511" s="126">
        <f>MATCH(BN511,Sheet3!$E$4:$H$4,0)</f>
        <v>4</v>
      </c>
      <c r="BQ511" s="132">
        <f>INDEX(Sheet3!$D$4:$H$8,'NSS + ACT'!BO511,'NSS + ACT'!BP511)</f>
        <v>0.2</v>
      </c>
      <c r="BR511" s="105">
        <f t="shared" si="92"/>
        <v>74419.512148148147</v>
      </c>
      <c r="BS511" s="162">
        <f t="shared" si="93"/>
        <v>0.2</v>
      </c>
      <c r="BT511" s="105">
        <f t="shared" si="94"/>
        <v>59535.609718518521</v>
      </c>
    </row>
    <row r="512" spans="1:72">
      <c r="A512" s="18">
        <f t="shared" si="97"/>
        <v>509</v>
      </c>
      <c r="B512" s="33">
        <v>291605088880</v>
      </c>
      <c r="C512" s="39">
        <v>42683</v>
      </c>
      <c r="D512" s="22" t="s">
        <v>137</v>
      </c>
      <c r="E512" s="22" t="s">
        <v>5782</v>
      </c>
      <c r="F512" s="110">
        <v>2</v>
      </c>
      <c r="G512" s="23" t="s">
        <v>119</v>
      </c>
      <c r="H512" s="52">
        <v>14937.8</v>
      </c>
      <c r="I512" s="30"/>
      <c r="J512" s="109">
        <v>29875.599999999999</v>
      </c>
      <c r="K512" s="36">
        <v>83071000</v>
      </c>
      <c r="L512" s="26">
        <v>0.1</v>
      </c>
      <c r="M512" s="26"/>
      <c r="N512" s="26">
        <v>0</v>
      </c>
      <c r="O512" s="60"/>
      <c r="P512" s="26">
        <v>0.1</v>
      </c>
      <c r="Q512" s="84"/>
      <c r="R512" s="26">
        <v>0.18</v>
      </c>
      <c r="S512" s="23" t="s">
        <v>4898</v>
      </c>
      <c r="T512" s="52">
        <v>2987.56</v>
      </c>
      <c r="U512" s="52">
        <v>0</v>
      </c>
      <c r="V512" s="52">
        <v>298.75600000000003</v>
      </c>
      <c r="W512" s="52">
        <v>5969.1448799999989</v>
      </c>
      <c r="X512" s="52">
        <v>9255.4608799999987</v>
      </c>
      <c r="Y512" s="23" t="s">
        <v>5706</v>
      </c>
      <c r="Z512" s="23" t="s">
        <v>5783</v>
      </c>
      <c r="AA512" s="23" t="s">
        <v>5784</v>
      </c>
      <c r="AB512" s="33">
        <v>291605088880</v>
      </c>
      <c r="AC512" s="33" t="s">
        <v>5785</v>
      </c>
      <c r="AD512" s="48">
        <v>42683</v>
      </c>
      <c r="AE512" s="39">
        <v>42661</v>
      </c>
      <c r="AF512" s="53" t="e">
        <v>#N/A</v>
      </c>
      <c r="AG512" s="53" t="e">
        <v>#N/A</v>
      </c>
      <c r="AH512" s="39" t="e">
        <v>#N/A</v>
      </c>
      <c r="AI512" s="23" t="s">
        <v>51</v>
      </c>
      <c r="AJ512" s="54"/>
      <c r="AK512" s="55"/>
      <c r="AL512" s="56"/>
      <c r="AM512" s="57"/>
      <c r="AN512" s="33"/>
      <c r="AO512" s="48"/>
      <c r="AP512" s="23">
        <v>2000</v>
      </c>
      <c r="AQ512" s="23" t="s">
        <v>64</v>
      </c>
      <c r="AR512" s="23" t="s">
        <v>5784</v>
      </c>
      <c r="AS512" s="38" t="s">
        <v>53</v>
      </c>
      <c r="AT512" s="23"/>
      <c r="AU512" s="23" t="s">
        <v>138</v>
      </c>
      <c r="AV512" s="99">
        <v>2</v>
      </c>
      <c r="AW512" s="101">
        <v>59751.199999999903</v>
      </c>
      <c r="AX512" s="29" t="s">
        <v>5711</v>
      </c>
      <c r="AY512" s="29"/>
      <c r="AZ512" s="21"/>
      <c r="BA512">
        <f t="shared" si="99"/>
        <v>2977</v>
      </c>
      <c r="BB512" s="115" t="s">
        <v>6983</v>
      </c>
      <c r="BC512" s="105">
        <f t="shared" si="87"/>
        <v>29875.599999999951</v>
      </c>
      <c r="BD512" s="116">
        <f t="shared" si="88"/>
        <v>42644</v>
      </c>
      <c r="BE512" s="141" t="s">
        <v>8477</v>
      </c>
      <c r="BF512">
        <f>MATCH(BE512,'Cat-4'!$A:$A,0)</f>
        <v>722</v>
      </c>
      <c r="BG512">
        <f>MATCH(BD512,'Cat-4'!$1:$1,0)</f>
        <v>58</v>
      </c>
      <c r="BH512">
        <f>INDEX('Cat-4'!$1:$1048576,'NSS + ACT'!BF512,'NSS + ACT'!BG512)</f>
        <v>107.9</v>
      </c>
      <c r="BI512">
        <f>MATCH($BI$1,'Cat-4'!$1:$1,0)</f>
        <v>153</v>
      </c>
      <c r="BJ512">
        <f>INDEX('Cat-4'!$1:$1048576,'NSS + ACT'!BF512,'NSS + ACT'!BI512)</f>
        <v>130.80000000000001</v>
      </c>
      <c r="BK512" s="126">
        <f t="shared" si="89"/>
        <v>1.2122335495829473</v>
      </c>
      <c r="BL512">
        <f t="shared" si="90"/>
        <v>2996</v>
      </c>
      <c r="BM512" s="126">
        <f t="shared" si="91"/>
        <v>99.86666666666666</v>
      </c>
      <c r="BN512" s="126" t="s">
        <v>8785</v>
      </c>
      <c r="BO512" s="126">
        <f>MATCH(BB512,Sheet3!$D$4:$D$8,0)</f>
        <v>2</v>
      </c>
      <c r="BP512" s="126">
        <f>MATCH(BN512,Sheet3!$E$4:$H$4,0)</f>
        <v>4</v>
      </c>
      <c r="BQ512" s="132">
        <f>INDEX(Sheet3!$D$4:$H$8,'NSS + ACT'!BO512,'NSS + ACT'!BP512)</f>
        <v>0.1</v>
      </c>
      <c r="BR512" s="105">
        <f t="shared" si="92"/>
        <v>72432.409267840485</v>
      </c>
      <c r="BS512" s="162">
        <f t="shared" si="93"/>
        <v>0.1</v>
      </c>
      <c r="BT512" s="105">
        <f t="shared" si="94"/>
        <v>65189.168341056436</v>
      </c>
    </row>
    <row r="513" spans="1:72">
      <c r="A513" s="18">
        <f t="shared" si="97"/>
        <v>510</v>
      </c>
      <c r="B513" s="61">
        <v>171700744132</v>
      </c>
      <c r="C513" s="39">
        <v>42823</v>
      </c>
      <c r="D513" s="22" t="s">
        <v>462</v>
      </c>
      <c r="E513" s="22" t="s">
        <v>3775</v>
      </c>
      <c r="F513" s="110">
        <v>2</v>
      </c>
      <c r="G513" s="23" t="s">
        <v>49</v>
      </c>
      <c r="H513" s="52">
        <v>29707.200000000001</v>
      </c>
      <c r="I513" s="30"/>
      <c r="J513" s="109">
        <v>59414.400000000001</v>
      </c>
      <c r="K513" s="23">
        <v>85442010</v>
      </c>
      <c r="L513" s="26">
        <v>0.1</v>
      </c>
      <c r="M513" s="40">
        <v>0</v>
      </c>
      <c r="N513" s="62">
        <v>0</v>
      </c>
      <c r="O513" s="52">
        <v>0</v>
      </c>
      <c r="P513" s="26">
        <v>0.1</v>
      </c>
      <c r="Q513" s="52">
        <v>0</v>
      </c>
      <c r="R513" s="63">
        <v>0.18</v>
      </c>
      <c r="S513" s="23" t="s">
        <v>2754</v>
      </c>
      <c r="T513" s="52">
        <v>5941.4400000000005</v>
      </c>
      <c r="U513" s="52">
        <v>0</v>
      </c>
      <c r="V513" s="52">
        <v>594.14400000000012</v>
      </c>
      <c r="W513" s="52">
        <v>11870.997119999998</v>
      </c>
      <c r="X513" s="52">
        <v>18406.581119999999</v>
      </c>
      <c r="Y513" s="23" t="s">
        <v>3695</v>
      </c>
      <c r="Z513" s="23" t="s">
        <v>3776</v>
      </c>
      <c r="AA513" s="23" t="s">
        <v>3777</v>
      </c>
      <c r="AB513" s="33" t="e">
        <v>#N/A</v>
      </c>
      <c r="AC513" s="33" t="e">
        <v>#N/A</v>
      </c>
      <c r="AD513" s="39" t="e">
        <v>#N/A</v>
      </c>
      <c r="AE513" s="39">
        <v>42815</v>
      </c>
      <c r="AF513" s="53">
        <v>171700744132</v>
      </c>
      <c r="AG513" s="53" t="s">
        <v>3771</v>
      </c>
      <c r="AH513" s="39">
        <v>42823</v>
      </c>
      <c r="AI513" s="23" t="s">
        <v>385</v>
      </c>
      <c r="AJ513" s="59"/>
      <c r="AK513" s="59"/>
      <c r="AL513" s="48"/>
      <c r="AM513" s="60"/>
      <c r="AN513" s="33"/>
      <c r="AO513" s="48"/>
      <c r="AP513" s="23">
        <v>2000</v>
      </c>
      <c r="AQ513" s="23" t="s">
        <v>52</v>
      </c>
      <c r="AR513" s="23" t="s">
        <v>3777</v>
      </c>
      <c r="AS513" s="38" t="s">
        <v>53</v>
      </c>
      <c r="AT513" s="23"/>
      <c r="AU513" s="64">
        <v>1007462052</v>
      </c>
      <c r="AV513" s="99">
        <v>2</v>
      </c>
      <c r="AW513" s="102">
        <v>59414.400000000001</v>
      </c>
      <c r="AX513" s="29" t="s">
        <v>701</v>
      </c>
      <c r="AY513" s="29"/>
      <c r="AZ513" s="25"/>
      <c r="BA513">
        <f t="shared" si="99"/>
        <v>2823</v>
      </c>
      <c r="BB513" s="115" t="s">
        <v>6987</v>
      </c>
      <c r="BC513" s="105">
        <f t="shared" si="87"/>
        <v>29707.200000000001</v>
      </c>
      <c r="BD513" s="116">
        <f t="shared" si="88"/>
        <v>42795</v>
      </c>
      <c r="BE513" s="141" t="s">
        <v>8366</v>
      </c>
      <c r="BF513">
        <f>MATCH(BE513,'Cat-4'!$A:$A,0)</f>
        <v>666</v>
      </c>
      <c r="BG513">
        <f>MATCH(BD513,'Cat-4'!$1:$1,0)</f>
        <v>63</v>
      </c>
      <c r="BH513">
        <f>INDEX('Cat-4'!$1:$1048576,'NSS + ACT'!BF513,'NSS + ACT'!BG513)</f>
        <v>108</v>
      </c>
      <c r="BI513">
        <f>MATCH($BI$1,'Cat-4'!$1:$1,0)</f>
        <v>153</v>
      </c>
      <c r="BJ513">
        <f>INDEX('Cat-4'!$1:$1048576,'NSS + ACT'!BF513,'NSS + ACT'!BI513)</f>
        <v>133.4</v>
      </c>
      <c r="BK513" s="126">
        <f t="shared" si="89"/>
        <v>1.2351851851851852</v>
      </c>
      <c r="BL513">
        <f t="shared" si="90"/>
        <v>2845</v>
      </c>
      <c r="BM513" s="126">
        <f t="shared" si="91"/>
        <v>94.833333333333329</v>
      </c>
      <c r="BN513" s="126" t="s">
        <v>8785</v>
      </c>
      <c r="BO513" s="126">
        <f>MATCH(BB513,Sheet3!$D$4:$D$8,0)</f>
        <v>4</v>
      </c>
      <c r="BP513" s="126">
        <f>MATCH(BN513,Sheet3!$E$4:$H$4,0)</f>
        <v>4</v>
      </c>
      <c r="BQ513" s="132">
        <f>INDEX(Sheet3!$D$4:$H$8,'NSS + ACT'!BO513,'NSS + ACT'!BP513)</f>
        <v>0.2</v>
      </c>
      <c r="BR513" s="105">
        <f t="shared" si="92"/>
        <v>73387.786666666667</v>
      </c>
      <c r="BS513" s="162">
        <f t="shared" si="93"/>
        <v>0.2</v>
      </c>
      <c r="BT513" s="105">
        <f t="shared" si="94"/>
        <v>58710.229333333336</v>
      </c>
    </row>
    <row r="514" spans="1:72">
      <c r="A514" s="18">
        <f t="shared" si="97"/>
        <v>511</v>
      </c>
      <c r="B514" s="61">
        <v>292009463653</v>
      </c>
      <c r="C514" s="39">
        <v>44161</v>
      </c>
      <c r="D514" s="22" t="s">
        <v>168</v>
      </c>
      <c r="E514" s="22" t="s">
        <v>4479</v>
      </c>
      <c r="F514" s="110">
        <v>5</v>
      </c>
      <c r="G514" s="23" t="s">
        <v>119</v>
      </c>
      <c r="H514" s="52">
        <v>11781.5</v>
      </c>
      <c r="I514" s="30"/>
      <c r="J514" s="109">
        <v>58907.5</v>
      </c>
      <c r="K514" s="23">
        <v>84841010</v>
      </c>
      <c r="L514" s="26">
        <v>7.4999999999999997E-2</v>
      </c>
      <c r="M514" s="40">
        <v>0</v>
      </c>
      <c r="N514" s="62">
        <v>0</v>
      </c>
      <c r="O514" s="52">
        <v>0</v>
      </c>
      <c r="P514" s="26">
        <v>0.1</v>
      </c>
      <c r="Q514" s="52">
        <v>0</v>
      </c>
      <c r="R514" s="63">
        <v>0.18</v>
      </c>
      <c r="S514" s="23" t="s">
        <v>4095</v>
      </c>
      <c r="T514" s="52">
        <v>4418.0625</v>
      </c>
      <c r="U514" s="52">
        <v>0</v>
      </c>
      <c r="V514" s="52">
        <v>441.80625000000003</v>
      </c>
      <c r="W514" s="52">
        <v>11478.126375</v>
      </c>
      <c r="X514" s="52">
        <v>16337.995124999999</v>
      </c>
      <c r="Y514" s="23" t="s">
        <v>4433</v>
      </c>
      <c r="Z514" s="23" t="s">
        <v>4480</v>
      </c>
      <c r="AA514" s="23" t="s">
        <v>4481</v>
      </c>
      <c r="AB514" s="33">
        <v>292009463653</v>
      </c>
      <c r="AC514" s="33" t="s">
        <v>4330</v>
      </c>
      <c r="AD514" s="39">
        <v>44161</v>
      </c>
      <c r="AE514" s="39">
        <v>44151</v>
      </c>
      <c r="AF514" s="53" t="e">
        <v>#N/A</v>
      </c>
      <c r="AG514" s="53" t="e">
        <v>#N/A</v>
      </c>
      <c r="AH514" s="39" t="e">
        <v>#N/A</v>
      </c>
      <c r="AI514" s="23" t="s">
        <v>51</v>
      </c>
      <c r="AJ514" s="59"/>
      <c r="AK514" s="59"/>
      <c r="AL514" s="48"/>
      <c r="AM514" s="60"/>
      <c r="AN514" s="33"/>
      <c r="AO514" s="48"/>
      <c r="AP514" s="23">
        <v>2000</v>
      </c>
      <c r="AQ514" s="23" t="s">
        <v>52</v>
      </c>
      <c r="AR514" s="23" t="s">
        <v>4481</v>
      </c>
      <c r="AS514" s="38" t="s">
        <v>53</v>
      </c>
      <c r="AT514" s="23"/>
      <c r="AU514" s="64" t="s">
        <v>4331</v>
      </c>
      <c r="AV514" s="99">
        <v>5</v>
      </c>
      <c r="AW514" s="102">
        <v>58907.5</v>
      </c>
      <c r="AX514" s="29" t="s">
        <v>701</v>
      </c>
      <c r="AY514" s="29"/>
      <c r="AZ514" s="25" t="s">
        <v>3564</v>
      </c>
      <c r="BA514">
        <f t="shared" si="99"/>
        <v>1487</v>
      </c>
      <c r="BB514" s="115" t="s">
        <v>6983</v>
      </c>
      <c r="BC514" s="105">
        <f t="shared" si="87"/>
        <v>11781.5</v>
      </c>
      <c r="BD514" s="116">
        <f t="shared" si="88"/>
        <v>44136</v>
      </c>
      <c r="BE514" s="141" t="s">
        <v>8477</v>
      </c>
      <c r="BF514">
        <f>MATCH(BE514,'Cat-4'!$A:$A,0)</f>
        <v>722</v>
      </c>
      <c r="BG514">
        <f>MATCH(BD514,'Cat-4'!$1:$1,0)</f>
        <v>107</v>
      </c>
      <c r="BH514">
        <f>INDEX('Cat-4'!$1:$1048576,'NSS + ACT'!BF514,'NSS + ACT'!BG514)</f>
        <v>113.7</v>
      </c>
      <c r="BI514">
        <f>MATCH($BI$1,'Cat-4'!$1:$1,0)</f>
        <v>153</v>
      </c>
      <c r="BJ514">
        <f>INDEX('Cat-4'!$1:$1048576,'NSS + ACT'!BF514,'NSS + ACT'!BI514)</f>
        <v>130.80000000000001</v>
      </c>
      <c r="BK514" s="126">
        <f t="shared" si="89"/>
        <v>1.1503957783641161</v>
      </c>
      <c r="BL514">
        <f t="shared" si="90"/>
        <v>1504</v>
      </c>
      <c r="BM514" s="126">
        <f t="shared" si="91"/>
        <v>50.133333333333333</v>
      </c>
      <c r="BN514" s="126" t="s">
        <v>8785</v>
      </c>
      <c r="BO514" s="126">
        <f>MATCH(BB514,Sheet3!$D$4:$D$8,0)</f>
        <v>2</v>
      </c>
      <c r="BP514" s="126">
        <f>MATCH(BN514,Sheet3!$E$4:$H$4,0)</f>
        <v>4</v>
      </c>
      <c r="BQ514" s="132">
        <f>INDEX(Sheet3!$D$4:$H$8,'NSS + ACT'!BO514,'NSS + ACT'!BP514)</f>
        <v>0.1</v>
      </c>
      <c r="BR514" s="105">
        <f t="shared" si="92"/>
        <v>67766.93931398417</v>
      </c>
      <c r="BS514" s="162">
        <f t="shared" si="93"/>
        <v>0.1</v>
      </c>
      <c r="BT514" s="105">
        <f t="shared" si="94"/>
        <v>60990.245382585752</v>
      </c>
    </row>
    <row r="515" spans="1:72">
      <c r="A515" s="18">
        <f t="shared" si="97"/>
        <v>512</v>
      </c>
      <c r="B515" s="33">
        <v>292307548654</v>
      </c>
      <c r="C515" s="39">
        <v>45126</v>
      </c>
      <c r="D515" s="22" t="s">
        <v>91</v>
      </c>
      <c r="E515" s="22" t="s">
        <v>5071</v>
      </c>
      <c r="F515" s="110">
        <v>5</v>
      </c>
      <c r="G515" s="23" t="s">
        <v>49</v>
      </c>
      <c r="H515" s="58">
        <v>11761</v>
      </c>
      <c r="I515" s="30"/>
      <c r="J515" s="101">
        <v>58805</v>
      </c>
      <c r="K515" s="33">
        <v>84842000</v>
      </c>
      <c r="L515" s="26">
        <v>7.4999999999999997E-2</v>
      </c>
      <c r="M515" s="40">
        <v>0</v>
      </c>
      <c r="N515" s="40">
        <v>0</v>
      </c>
      <c r="O515" s="35"/>
      <c r="P515" s="63">
        <v>0.1</v>
      </c>
      <c r="Q515" s="52">
        <v>0</v>
      </c>
      <c r="R515" s="63">
        <v>0.18</v>
      </c>
      <c r="S515" s="23" t="s">
        <v>777</v>
      </c>
      <c r="T515" s="52">
        <v>4410.375</v>
      </c>
      <c r="U515" s="52">
        <v>0</v>
      </c>
      <c r="V515" s="52">
        <v>441.03750000000002</v>
      </c>
      <c r="W515" s="52">
        <v>11458.15425</v>
      </c>
      <c r="X515" s="52">
        <v>16309.56675</v>
      </c>
      <c r="Y515" s="23" t="s">
        <v>5072</v>
      </c>
      <c r="Z515" s="23" t="s">
        <v>5073</v>
      </c>
      <c r="AA515" s="23" t="s">
        <v>5074</v>
      </c>
      <c r="AB515" s="33">
        <v>292307548654</v>
      </c>
      <c r="AC515" s="33" t="s">
        <v>5075</v>
      </c>
      <c r="AD515" s="48">
        <v>45126</v>
      </c>
      <c r="AE515" s="39">
        <v>45106</v>
      </c>
      <c r="AF515" s="53" t="e">
        <v>#N/A</v>
      </c>
      <c r="AG515" s="53" t="e">
        <v>#N/A</v>
      </c>
      <c r="AH515" s="39" t="e">
        <v>#N/A</v>
      </c>
      <c r="AI515" s="23" t="s">
        <v>51</v>
      </c>
      <c r="AJ515" s="54"/>
      <c r="AK515" s="55"/>
      <c r="AL515" s="56"/>
      <c r="AM515" s="57"/>
      <c r="AN515" s="33"/>
      <c r="AO515" s="48"/>
      <c r="AP515" s="23">
        <v>2000</v>
      </c>
      <c r="AQ515" s="23" t="s">
        <v>52</v>
      </c>
      <c r="AR515" s="23" t="s">
        <v>5074</v>
      </c>
      <c r="AS515" s="38" t="s">
        <v>518</v>
      </c>
      <c r="AT515" s="23"/>
      <c r="AU515" s="23" t="s">
        <v>5076</v>
      </c>
      <c r="AV515" s="99">
        <v>5</v>
      </c>
      <c r="AW515" s="101">
        <v>58805</v>
      </c>
      <c r="AX515" s="29" t="s">
        <v>4770</v>
      </c>
      <c r="AY515" s="29"/>
      <c r="AZ515" s="32" t="s">
        <v>5077</v>
      </c>
      <c r="BA515">
        <f t="shared" si="99"/>
        <v>532</v>
      </c>
      <c r="BB515" s="115" t="s">
        <v>6983</v>
      </c>
      <c r="BC515" s="105">
        <f t="shared" si="87"/>
        <v>11761</v>
      </c>
      <c r="BD515" s="116">
        <f t="shared" si="88"/>
        <v>45078</v>
      </c>
      <c r="BE515" s="141" t="s">
        <v>8477</v>
      </c>
      <c r="BF515">
        <f>MATCH(BE515,'Cat-4'!$A:$A,0)</f>
        <v>722</v>
      </c>
      <c r="BG515">
        <f>MATCH(BD515,'Cat-4'!$1:$1,0)</f>
        <v>138</v>
      </c>
      <c r="BH515">
        <f>INDEX('Cat-4'!$1:$1048576,'NSS + ACT'!BF515,'NSS + ACT'!BG515)</f>
        <v>128</v>
      </c>
      <c r="BI515">
        <f>MATCH($BI$1,'Cat-4'!$1:$1,0)</f>
        <v>153</v>
      </c>
      <c r="BJ515">
        <f>INDEX('Cat-4'!$1:$1048576,'NSS + ACT'!BF515,'NSS + ACT'!BI515)</f>
        <v>130.80000000000001</v>
      </c>
      <c r="BK515" s="126">
        <f t="shared" si="89"/>
        <v>1.0218750000000001</v>
      </c>
      <c r="BL515">
        <f t="shared" si="90"/>
        <v>562</v>
      </c>
      <c r="BM515" s="126">
        <f t="shared" si="91"/>
        <v>18.733333333333334</v>
      </c>
      <c r="BN515" s="126" t="s">
        <v>8784</v>
      </c>
      <c r="BO515" s="126">
        <f>MATCH(BB515,Sheet3!$D$4:$D$8,0)</f>
        <v>2</v>
      </c>
      <c r="BP515" s="126">
        <f>MATCH(BN515,Sheet3!$E$4:$H$4,0)</f>
        <v>3</v>
      </c>
      <c r="BQ515" s="132">
        <f>INDEX(Sheet3!$D$4:$H$8,'NSS + ACT'!BO515,'NSS + ACT'!BP515)</f>
        <v>0.05</v>
      </c>
      <c r="BR515" s="105">
        <f t="shared" si="92"/>
        <v>60091.359375000007</v>
      </c>
      <c r="BS515" s="162">
        <f t="shared" si="93"/>
        <v>0.05</v>
      </c>
      <c r="BT515" s="105">
        <f t="shared" si="94"/>
        <v>57086.791406250006</v>
      </c>
    </row>
    <row r="516" spans="1:72">
      <c r="A516" s="18">
        <f t="shared" si="97"/>
        <v>513</v>
      </c>
      <c r="B516" s="61">
        <v>291604729290</v>
      </c>
      <c r="C516" s="39">
        <v>42653</v>
      </c>
      <c r="D516" s="22" t="s">
        <v>91</v>
      </c>
      <c r="E516" s="22" t="s">
        <v>1959</v>
      </c>
      <c r="F516" s="110">
        <v>3</v>
      </c>
      <c r="G516" s="23" t="s">
        <v>49</v>
      </c>
      <c r="H516" s="52">
        <v>19547.833333333332</v>
      </c>
      <c r="I516" s="30"/>
      <c r="J516" s="109">
        <v>58643.5</v>
      </c>
      <c r="K516" s="23">
        <v>84819090</v>
      </c>
      <c r="L516" s="26">
        <v>7.4999999999999997E-2</v>
      </c>
      <c r="M516" s="40">
        <v>0</v>
      </c>
      <c r="N516" s="62">
        <v>0</v>
      </c>
      <c r="O516" s="52">
        <v>0</v>
      </c>
      <c r="P516" s="26">
        <v>0.1</v>
      </c>
      <c r="Q516" s="52">
        <v>0</v>
      </c>
      <c r="R516" s="63">
        <v>0.18</v>
      </c>
      <c r="S516" s="23" t="s">
        <v>849</v>
      </c>
      <c r="T516" s="52">
        <v>4398.2624999999998</v>
      </c>
      <c r="U516" s="52">
        <v>0</v>
      </c>
      <c r="V516" s="52">
        <v>439.82625000000002</v>
      </c>
      <c r="W516" s="52">
        <v>11426.685974999999</v>
      </c>
      <c r="X516" s="52">
        <v>16264.774724999999</v>
      </c>
      <c r="Y516" s="23" t="s">
        <v>1945</v>
      </c>
      <c r="Z516" s="23" t="s">
        <v>1960</v>
      </c>
      <c r="AA516" s="23" t="s">
        <v>1961</v>
      </c>
      <c r="AB516" s="33">
        <v>291604729290</v>
      </c>
      <c r="AC516" s="33" t="s">
        <v>1962</v>
      </c>
      <c r="AD516" s="48">
        <v>42653</v>
      </c>
      <c r="AE516" s="39">
        <v>42629</v>
      </c>
      <c r="AF516" s="53" t="e">
        <v>#N/A</v>
      </c>
      <c r="AG516" s="53" t="e">
        <v>#N/A</v>
      </c>
      <c r="AH516" s="39" t="e">
        <v>#N/A</v>
      </c>
      <c r="AI516" s="23" t="s">
        <v>51</v>
      </c>
      <c r="AJ516" s="54"/>
      <c r="AK516" s="55"/>
      <c r="AL516" s="56"/>
      <c r="AM516" s="57"/>
      <c r="AN516" s="33"/>
      <c r="AO516" s="48"/>
      <c r="AP516" s="23">
        <v>2000</v>
      </c>
      <c r="AQ516" s="23" t="s">
        <v>52</v>
      </c>
      <c r="AR516" s="23" t="s">
        <v>1961</v>
      </c>
      <c r="AS516" s="38" t="s">
        <v>53</v>
      </c>
      <c r="AT516" s="23"/>
      <c r="AU516" s="64">
        <v>6316001233</v>
      </c>
      <c r="AV516" s="99">
        <v>3</v>
      </c>
      <c r="AW516" s="102">
        <v>58643.5</v>
      </c>
      <c r="AX516" s="29" t="s">
        <v>701</v>
      </c>
      <c r="AY516" s="29"/>
      <c r="AZ516" s="25" t="s">
        <v>702</v>
      </c>
      <c r="BA516">
        <f t="shared" si="99"/>
        <v>3009</v>
      </c>
      <c r="BB516" s="115" t="s">
        <v>6983</v>
      </c>
      <c r="BC516" s="105">
        <f t="shared" si="87"/>
        <v>19547.833333333332</v>
      </c>
      <c r="BD516" s="116">
        <f t="shared" si="88"/>
        <v>42614</v>
      </c>
      <c r="BE516" s="141" t="s">
        <v>8477</v>
      </c>
      <c r="BF516">
        <f>MATCH(BE516,'Cat-4'!$A:$A,0)</f>
        <v>722</v>
      </c>
      <c r="BG516">
        <f>MATCH(BD516,'Cat-4'!$1:$1,0)</f>
        <v>57</v>
      </c>
      <c r="BH516">
        <f>INDEX('Cat-4'!$1:$1048576,'NSS + ACT'!BF516,'NSS + ACT'!BG516)</f>
        <v>107.4</v>
      </c>
      <c r="BI516">
        <f>MATCH($BI$1,'Cat-4'!$1:$1,0)</f>
        <v>153</v>
      </c>
      <c r="BJ516">
        <f>INDEX('Cat-4'!$1:$1048576,'NSS + ACT'!BF516,'NSS + ACT'!BI516)</f>
        <v>130.80000000000001</v>
      </c>
      <c r="BK516" s="126">
        <f t="shared" si="89"/>
        <v>1.217877094972067</v>
      </c>
      <c r="BL516">
        <f t="shared" si="90"/>
        <v>3026</v>
      </c>
      <c r="BM516" s="126">
        <f t="shared" si="91"/>
        <v>100.86666666666666</v>
      </c>
      <c r="BN516" s="126" t="s">
        <v>8785</v>
      </c>
      <c r="BO516" s="126">
        <f>MATCH(BB516,Sheet3!$D$4:$D$8,0)</f>
        <v>2</v>
      </c>
      <c r="BP516" s="126">
        <f>MATCH(BN516,Sheet3!$E$4:$H$4,0)</f>
        <v>4</v>
      </c>
      <c r="BQ516" s="132">
        <f>INDEX(Sheet3!$D$4:$H$8,'NSS + ACT'!BO516,'NSS + ACT'!BP516)</f>
        <v>0.1</v>
      </c>
      <c r="BR516" s="105">
        <f t="shared" si="92"/>
        <v>71420.575418994413</v>
      </c>
      <c r="BS516" s="162">
        <f t="shared" si="93"/>
        <v>0.1</v>
      </c>
      <c r="BT516" s="105">
        <f t="shared" si="94"/>
        <v>64278.517877094971</v>
      </c>
    </row>
    <row r="517" spans="1:72">
      <c r="A517" s="18">
        <f t="shared" si="97"/>
        <v>514</v>
      </c>
      <c r="B517" s="33"/>
      <c r="C517" s="39"/>
      <c r="D517" s="22" t="s">
        <v>3565</v>
      </c>
      <c r="E517" s="22" t="s">
        <v>6908</v>
      </c>
      <c r="F517" s="113">
        <v>4</v>
      </c>
      <c r="G517" s="23" t="s">
        <v>119</v>
      </c>
      <c r="H517" s="24">
        <v>14550</v>
      </c>
      <c r="I517" s="30"/>
      <c r="J517" s="101">
        <v>58200</v>
      </c>
      <c r="K517" s="23">
        <v>85364900</v>
      </c>
      <c r="L517" s="26">
        <v>0.1</v>
      </c>
      <c r="M517" s="23" t="s">
        <v>3460</v>
      </c>
      <c r="N517" s="49"/>
      <c r="O517" s="38"/>
      <c r="P517" s="26">
        <v>0.1</v>
      </c>
      <c r="Q517" s="38"/>
      <c r="R517" s="26">
        <v>0.18</v>
      </c>
      <c r="S517" s="23" t="s">
        <v>1322</v>
      </c>
      <c r="T517" s="94">
        <v>5820</v>
      </c>
      <c r="U517" s="94">
        <v>0</v>
      </c>
      <c r="V517" s="94">
        <v>582</v>
      </c>
      <c r="W517" s="94">
        <v>11628.359999999999</v>
      </c>
      <c r="X517" s="52">
        <v>18030.36</v>
      </c>
      <c r="Y517" s="23" t="s">
        <v>6835</v>
      </c>
      <c r="Z517" s="23" t="s">
        <v>6909</v>
      </c>
      <c r="AA517" s="23" t="s">
        <v>6909</v>
      </c>
      <c r="AB517" s="33">
        <v>291701866875</v>
      </c>
      <c r="AC517" s="23" t="s">
        <v>3569</v>
      </c>
      <c r="AD517" s="48">
        <v>42861</v>
      </c>
      <c r="AE517" s="39">
        <v>42825</v>
      </c>
      <c r="AF517" s="33" t="e">
        <v>#N/A</v>
      </c>
      <c r="AG517" s="23" t="e">
        <v>#N/A</v>
      </c>
      <c r="AH517" s="39" t="e">
        <v>#N/A</v>
      </c>
      <c r="AI517" s="23" t="s">
        <v>51</v>
      </c>
      <c r="AJ517" s="65"/>
      <c r="AK517" s="57"/>
      <c r="AL517" s="56"/>
      <c r="AM517" s="52"/>
      <c r="AN517" s="23"/>
      <c r="AO517" s="38"/>
      <c r="AP517" s="23">
        <v>2000</v>
      </c>
      <c r="AQ517" s="23" t="s">
        <v>64</v>
      </c>
      <c r="AR517" s="23" t="s">
        <v>6910</v>
      </c>
      <c r="AS517" s="95" t="s">
        <v>53</v>
      </c>
      <c r="AT517" s="23" t="s">
        <v>522</v>
      </c>
      <c r="AU517" s="23" t="s">
        <v>3570</v>
      </c>
      <c r="AV517" s="99">
        <v>4</v>
      </c>
      <c r="AW517" s="101">
        <v>58200</v>
      </c>
      <c r="AX517" s="29" t="s">
        <v>6494</v>
      </c>
      <c r="AY517" s="29"/>
      <c r="AZ517" s="21"/>
      <c r="BA517">
        <f t="shared" si="99"/>
        <v>2813</v>
      </c>
      <c r="BB517" s="115" t="s">
        <v>6987</v>
      </c>
      <c r="BC517" s="105">
        <f t="shared" ref="BC517:BC580" si="100">AW517/AV517</f>
        <v>14550</v>
      </c>
      <c r="BD517" s="116">
        <f t="shared" ref="BD517:BD580" si="101">DATE(YEAR(AE517),MONTH(AE517),1)</f>
        <v>42795</v>
      </c>
      <c r="BE517" s="141" t="s">
        <v>8366</v>
      </c>
      <c r="BF517">
        <f>MATCH(BE517,'Cat-4'!$A:$A,0)</f>
        <v>666</v>
      </c>
      <c r="BG517">
        <f>MATCH(BD517,'Cat-4'!$1:$1,0)</f>
        <v>63</v>
      </c>
      <c r="BH517">
        <f>INDEX('Cat-4'!$1:$1048576,'NSS + ACT'!BF517,'NSS + ACT'!BG517)</f>
        <v>108</v>
      </c>
      <c r="BI517">
        <f>MATCH($BI$1,'Cat-4'!$1:$1,0)</f>
        <v>153</v>
      </c>
      <c r="BJ517">
        <f>INDEX('Cat-4'!$1:$1048576,'NSS + ACT'!BF517,'NSS + ACT'!BI517)</f>
        <v>133.4</v>
      </c>
      <c r="BK517" s="126">
        <f t="shared" ref="BK517:BK580" si="102">BJ517/BH517</f>
        <v>1.2351851851851852</v>
      </c>
      <c r="BL517">
        <f t="shared" ref="BL517:BL580" si="103">$BL$1-BD517</f>
        <v>2845</v>
      </c>
      <c r="BM517" s="126">
        <f t="shared" ref="BM517:BM580" si="104">BL517/30</f>
        <v>94.833333333333329</v>
      </c>
      <c r="BN517" s="126" t="s">
        <v>8785</v>
      </c>
      <c r="BO517" s="126">
        <f>MATCH(BB517,Sheet3!$D$4:$D$8,0)</f>
        <v>4</v>
      </c>
      <c r="BP517" s="126">
        <f>MATCH(BN517,Sheet3!$E$4:$H$4,0)</f>
        <v>4</v>
      </c>
      <c r="BQ517" s="132">
        <f>INDEX(Sheet3!$D$4:$H$8,'NSS + ACT'!BO517,'NSS + ACT'!BP517)</f>
        <v>0.2</v>
      </c>
      <c r="BR517" s="105">
        <f t="shared" ref="BR517:BR580" si="105">BK517*AW517</f>
        <v>71887.777777777781</v>
      </c>
      <c r="BS517" s="162">
        <f t="shared" ref="BS517:BS580" si="106">BQ517</f>
        <v>0.2</v>
      </c>
      <c r="BT517" s="105">
        <f t="shared" ref="BT517:BT580" si="107">BR517*(1-BS517)</f>
        <v>57510.222222222226</v>
      </c>
    </row>
    <row r="518" spans="1:72">
      <c r="A518" s="18">
        <f t="shared" si="97"/>
        <v>515</v>
      </c>
      <c r="B518" s="33">
        <v>292007297886</v>
      </c>
      <c r="C518" s="39">
        <v>44097</v>
      </c>
      <c r="D518" s="22" t="s">
        <v>229</v>
      </c>
      <c r="E518" s="22" t="s">
        <v>5883</v>
      </c>
      <c r="F518" s="110">
        <v>20</v>
      </c>
      <c r="G518" s="23" t="s">
        <v>79</v>
      </c>
      <c r="H518" s="52">
        <v>2889</v>
      </c>
      <c r="I518" s="30"/>
      <c r="J518" s="109">
        <v>57780</v>
      </c>
      <c r="K518" s="33">
        <v>84819090</v>
      </c>
      <c r="L518" s="26">
        <v>7.4999999999999997E-2</v>
      </c>
      <c r="M518" s="26"/>
      <c r="N518" s="26">
        <v>0</v>
      </c>
      <c r="O518" s="60"/>
      <c r="P518" s="26">
        <v>0.1</v>
      </c>
      <c r="Q518" s="84"/>
      <c r="R518" s="26">
        <v>0.18</v>
      </c>
      <c r="S518" s="23" t="s">
        <v>849</v>
      </c>
      <c r="T518" s="52">
        <v>4333.5</v>
      </c>
      <c r="U518" s="52">
        <v>0</v>
      </c>
      <c r="V518" s="52">
        <v>433.35</v>
      </c>
      <c r="W518" s="52">
        <v>11258.432999999999</v>
      </c>
      <c r="X518" s="52">
        <v>16025.282999999999</v>
      </c>
      <c r="Y518" s="23" t="s">
        <v>5800</v>
      </c>
      <c r="Z518" s="23" t="s">
        <v>5884</v>
      </c>
      <c r="AA518" s="23" t="s">
        <v>5885</v>
      </c>
      <c r="AB518" s="33">
        <v>292007297886</v>
      </c>
      <c r="AC518" s="33" t="s">
        <v>5882</v>
      </c>
      <c r="AD518" s="48">
        <v>44097</v>
      </c>
      <c r="AE518" s="39">
        <v>44081</v>
      </c>
      <c r="AF518" s="53" t="e">
        <v>#N/A</v>
      </c>
      <c r="AG518" s="53" t="e">
        <v>#N/A</v>
      </c>
      <c r="AH518" s="39" t="e">
        <v>#N/A</v>
      </c>
      <c r="AI518" s="23" t="s">
        <v>51</v>
      </c>
      <c r="AJ518" s="54"/>
      <c r="AK518" s="55"/>
      <c r="AL518" s="56"/>
      <c r="AM518" s="57"/>
      <c r="AN518" s="33"/>
      <c r="AO518" s="48"/>
      <c r="AP518" s="23">
        <v>2000</v>
      </c>
      <c r="AQ518" s="23" t="s">
        <v>52</v>
      </c>
      <c r="AR518" s="23" t="s">
        <v>5885</v>
      </c>
      <c r="AS518" s="38" t="s">
        <v>53</v>
      </c>
      <c r="AT518" s="23" t="s">
        <v>522</v>
      </c>
      <c r="AU518" s="23" t="s">
        <v>566</v>
      </c>
      <c r="AV518" s="99">
        <v>20</v>
      </c>
      <c r="AW518" s="101">
        <v>57780</v>
      </c>
      <c r="AX518" s="29" t="s">
        <v>5711</v>
      </c>
      <c r="AY518" s="29"/>
      <c r="AZ518" s="21"/>
      <c r="BA518">
        <f t="shared" si="99"/>
        <v>1557</v>
      </c>
      <c r="BB518" s="115" t="s">
        <v>6983</v>
      </c>
      <c r="BC518" s="105">
        <f t="shared" si="100"/>
        <v>2889</v>
      </c>
      <c r="BD518" s="116">
        <f t="shared" si="101"/>
        <v>44075</v>
      </c>
      <c r="BE518" s="141" t="s">
        <v>8477</v>
      </c>
      <c r="BF518">
        <f>MATCH(BE518,'Cat-4'!$A:$A,0)</f>
        <v>722</v>
      </c>
      <c r="BG518">
        <f>MATCH(BD518,'Cat-4'!$1:$1,0)</f>
        <v>105</v>
      </c>
      <c r="BH518">
        <f>INDEX('Cat-4'!$1:$1048576,'NSS + ACT'!BF518,'NSS + ACT'!BG518)</f>
        <v>113.7</v>
      </c>
      <c r="BI518">
        <f>MATCH($BI$1,'Cat-4'!$1:$1,0)</f>
        <v>153</v>
      </c>
      <c r="BJ518">
        <f>INDEX('Cat-4'!$1:$1048576,'NSS + ACT'!BF518,'NSS + ACT'!BI518)</f>
        <v>130.80000000000001</v>
      </c>
      <c r="BK518" s="126">
        <f t="shared" si="102"/>
        <v>1.1503957783641161</v>
      </c>
      <c r="BL518">
        <f t="shared" si="103"/>
        <v>1565</v>
      </c>
      <c r="BM518" s="126">
        <f t="shared" si="104"/>
        <v>52.166666666666664</v>
      </c>
      <c r="BN518" s="126" t="s">
        <v>8785</v>
      </c>
      <c r="BO518" s="126">
        <f>MATCH(BB518,Sheet3!$D$4:$D$8,0)</f>
        <v>2</v>
      </c>
      <c r="BP518" s="126">
        <f>MATCH(BN518,Sheet3!$E$4:$H$4,0)</f>
        <v>4</v>
      </c>
      <c r="BQ518" s="132">
        <f>INDEX(Sheet3!$D$4:$H$8,'NSS + ACT'!BO518,'NSS + ACT'!BP518)</f>
        <v>0.1</v>
      </c>
      <c r="BR518" s="105">
        <f t="shared" si="105"/>
        <v>66469.868073878635</v>
      </c>
      <c r="BS518" s="162">
        <f t="shared" si="106"/>
        <v>0.1</v>
      </c>
      <c r="BT518" s="105">
        <f t="shared" si="107"/>
        <v>59822.881266490775</v>
      </c>
    </row>
    <row r="519" spans="1:72">
      <c r="A519" s="18">
        <f t="shared" si="97"/>
        <v>516</v>
      </c>
      <c r="B519" s="61">
        <v>171801082633</v>
      </c>
      <c r="C519" s="39">
        <v>43217</v>
      </c>
      <c r="D519" s="22" t="s">
        <v>636</v>
      </c>
      <c r="E519" s="22" t="s">
        <v>986</v>
      </c>
      <c r="F519" s="110">
        <v>1</v>
      </c>
      <c r="G519" s="23" t="s">
        <v>49</v>
      </c>
      <c r="H519" s="52">
        <v>57575.48</v>
      </c>
      <c r="I519" s="30"/>
      <c r="J519" s="109">
        <v>57575.48</v>
      </c>
      <c r="K519" s="23" t="s">
        <v>987</v>
      </c>
      <c r="L519" s="26">
        <v>0.15</v>
      </c>
      <c r="M519" s="40">
        <v>0</v>
      </c>
      <c r="N519" s="62">
        <v>0</v>
      </c>
      <c r="O519" s="52">
        <v>0</v>
      </c>
      <c r="P519" s="26">
        <v>0.1</v>
      </c>
      <c r="Q519" s="52">
        <v>0</v>
      </c>
      <c r="R519" s="63">
        <v>0.18</v>
      </c>
      <c r="S519" s="23" t="s">
        <v>969</v>
      </c>
      <c r="T519" s="52">
        <v>8636.3220000000001</v>
      </c>
      <c r="U519" s="52">
        <v>0</v>
      </c>
      <c r="V519" s="52">
        <v>863.63220000000001</v>
      </c>
      <c r="W519" s="52">
        <v>12073.578155999998</v>
      </c>
      <c r="X519" s="52">
        <v>21573.532355999996</v>
      </c>
      <c r="Y519" s="23" t="s">
        <v>850</v>
      </c>
      <c r="Z519" s="23" t="s">
        <v>988</v>
      </c>
      <c r="AA519" s="23" t="s">
        <v>989</v>
      </c>
      <c r="AB519" s="33" t="e">
        <v>#N/A</v>
      </c>
      <c r="AC519" s="33" t="e">
        <v>#N/A</v>
      </c>
      <c r="AD519" s="48" t="e">
        <v>#N/A</v>
      </c>
      <c r="AE519" s="39" t="e">
        <v>#N/A</v>
      </c>
      <c r="AF519" s="53">
        <v>171801082633</v>
      </c>
      <c r="AG519" s="53" t="s">
        <v>990</v>
      </c>
      <c r="AH519" s="39">
        <v>43217</v>
      </c>
      <c r="AI519" s="23" t="s">
        <v>385</v>
      </c>
      <c r="AJ519" s="54"/>
      <c r="AK519" s="55"/>
      <c r="AL519" s="56"/>
      <c r="AM519" s="57"/>
      <c r="AN519" s="33"/>
      <c r="AO519" s="48"/>
      <c r="AP519" s="23">
        <v>2000</v>
      </c>
      <c r="AQ519" s="23" t="s">
        <v>64</v>
      </c>
      <c r="AR519" s="23" t="s">
        <v>989</v>
      </c>
      <c r="AS519" s="38" t="s">
        <v>53</v>
      </c>
      <c r="AT519" s="23" t="s">
        <v>522</v>
      </c>
      <c r="AU519" s="64">
        <v>7068019</v>
      </c>
      <c r="AV519" s="99">
        <v>1</v>
      </c>
      <c r="AW519" s="102">
        <v>57575.48</v>
      </c>
      <c r="AX519" s="29" t="s">
        <v>701</v>
      </c>
      <c r="AY519" s="29"/>
      <c r="AZ519" s="25" t="s">
        <v>863</v>
      </c>
      <c r="BB519" s="115" t="s">
        <v>6987</v>
      </c>
      <c r="BC519" s="105">
        <f t="shared" si="100"/>
        <v>57575.48</v>
      </c>
      <c r="BD519" s="116">
        <v>43709</v>
      </c>
      <c r="BE519" s="141" t="s">
        <v>8366</v>
      </c>
      <c r="BF519">
        <f>MATCH(BE519,'Cat-4'!$A:$A,0)</f>
        <v>666</v>
      </c>
      <c r="BG519">
        <f>MATCH(BD519,'Cat-4'!$1:$1,0)</f>
        <v>93</v>
      </c>
      <c r="BH519">
        <f>INDEX('Cat-4'!$1:$1048576,'NSS + ACT'!BF519,'NSS + ACT'!BG519)</f>
        <v>110.5</v>
      </c>
      <c r="BI519">
        <f>MATCH($BI$1,'Cat-4'!$1:$1,0)</f>
        <v>153</v>
      </c>
      <c r="BJ519">
        <f>INDEX('Cat-4'!$1:$1048576,'NSS + ACT'!BF519,'NSS + ACT'!BI519)</f>
        <v>133.4</v>
      </c>
      <c r="BK519" s="126">
        <f t="shared" si="102"/>
        <v>1.207239819004525</v>
      </c>
      <c r="BL519">
        <f t="shared" si="103"/>
        <v>1931</v>
      </c>
      <c r="BM519" s="126">
        <f t="shared" si="104"/>
        <v>64.36666666666666</v>
      </c>
      <c r="BN519" s="126" t="s">
        <v>8785</v>
      </c>
      <c r="BO519" s="126">
        <f>MATCH(BB519,Sheet3!$D$4:$D$8,0)</f>
        <v>4</v>
      </c>
      <c r="BP519" s="126">
        <f>MATCH(BN519,Sheet3!$E$4:$H$4,0)</f>
        <v>4</v>
      </c>
      <c r="BQ519" s="132">
        <f>INDEX(Sheet3!$D$4:$H$8,'NSS + ACT'!BO519,'NSS + ACT'!BP519)</f>
        <v>0.2</v>
      </c>
      <c r="BR519" s="105">
        <f t="shared" si="105"/>
        <v>69507.412054298649</v>
      </c>
      <c r="BS519" s="162">
        <f t="shared" si="106"/>
        <v>0.2</v>
      </c>
      <c r="BT519" s="105">
        <f t="shared" si="107"/>
        <v>55605.929643438925</v>
      </c>
    </row>
    <row r="520" spans="1:72">
      <c r="A520" s="18">
        <f t="shared" si="97"/>
        <v>517</v>
      </c>
      <c r="B520" s="61">
        <v>291806934300</v>
      </c>
      <c r="C520" s="39">
        <v>43326</v>
      </c>
      <c r="D520" s="22" t="s">
        <v>93</v>
      </c>
      <c r="E520" s="22" t="s">
        <v>3538</v>
      </c>
      <c r="F520" s="107">
        <v>6</v>
      </c>
      <c r="G520" s="23" t="s">
        <v>49</v>
      </c>
      <c r="H520" s="52">
        <v>9594.9650000000001</v>
      </c>
      <c r="I520" s="30"/>
      <c r="J520" s="109">
        <v>57569.79</v>
      </c>
      <c r="K520" s="23">
        <v>85381010</v>
      </c>
      <c r="L520" s="26">
        <v>7.4999999999999997E-2</v>
      </c>
      <c r="M520" s="40">
        <v>0</v>
      </c>
      <c r="N520" s="62">
        <v>0</v>
      </c>
      <c r="O520" s="52">
        <v>0</v>
      </c>
      <c r="P520" s="26">
        <v>0.1</v>
      </c>
      <c r="Q520" s="52">
        <v>0</v>
      </c>
      <c r="R520" s="63">
        <v>0.18</v>
      </c>
      <c r="S520" s="23" t="s">
        <v>947</v>
      </c>
      <c r="T520" s="52">
        <v>4317.7342499999995</v>
      </c>
      <c r="U520" s="52">
        <v>0</v>
      </c>
      <c r="V520" s="52">
        <v>431.77342499999997</v>
      </c>
      <c r="W520" s="52">
        <v>11217.4735815</v>
      </c>
      <c r="X520" s="52">
        <v>15966.981256499999</v>
      </c>
      <c r="Y520" s="23" t="s">
        <v>3431</v>
      </c>
      <c r="Z520" s="23" t="s">
        <v>3539</v>
      </c>
      <c r="AA520" s="23" t="s">
        <v>3540</v>
      </c>
      <c r="AB520" s="33">
        <v>291806934300</v>
      </c>
      <c r="AC520" s="33" t="s">
        <v>3541</v>
      </c>
      <c r="AD520" s="39">
        <v>43326</v>
      </c>
      <c r="AE520" s="39">
        <v>43319</v>
      </c>
      <c r="AF520" s="53" t="e">
        <v>#N/A</v>
      </c>
      <c r="AG520" s="53" t="e">
        <v>#N/A</v>
      </c>
      <c r="AH520" s="39" t="e">
        <v>#N/A</v>
      </c>
      <c r="AI520" s="23" t="s">
        <v>51</v>
      </c>
      <c r="AJ520" s="59"/>
      <c r="AK520" s="59"/>
      <c r="AL520" s="48"/>
      <c r="AM520" s="60"/>
      <c r="AN520" s="33"/>
      <c r="AO520" s="48"/>
      <c r="AP520" s="23">
        <v>2000</v>
      </c>
      <c r="AQ520" s="23" t="s">
        <v>52</v>
      </c>
      <c r="AR520" s="23" t="s">
        <v>3540</v>
      </c>
      <c r="AS520" s="38" t="s">
        <v>53</v>
      </c>
      <c r="AT520" s="23"/>
      <c r="AU520" s="64">
        <v>9018115467</v>
      </c>
      <c r="AV520" s="99">
        <v>6</v>
      </c>
      <c r="AW520" s="102">
        <v>57569.79</v>
      </c>
      <c r="AX520" s="29" t="s">
        <v>701</v>
      </c>
      <c r="AY520" s="29"/>
      <c r="AZ520" s="25">
        <v>1</v>
      </c>
      <c r="BA520">
        <f t="shared" ref="BA520:BA533" si="108">$BA$2-AE520</f>
        <v>2319</v>
      </c>
      <c r="BB520" t="s">
        <v>6987</v>
      </c>
      <c r="BC520" s="105">
        <f t="shared" si="100"/>
        <v>9594.9650000000001</v>
      </c>
      <c r="BD520" s="116">
        <f t="shared" si="101"/>
        <v>43313</v>
      </c>
      <c r="BE520" s="141" t="s">
        <v>8366</v>
      </c>
      <c r="BF520">
        <f>MATCH(BE520,'Cat-4'!$A:$A,0)</f>
        <v>666</v>
      </c>
      <c r="BG520">
        <f>MATCH(BD520,'Cat-4'!$1:$1,0)</f>
        <v>80</v>
      </c>
      <c r="BH520">
        <f>INDEX('Cat-4'!$1:$1048576,'NSS + ACT'!BF520,'NSS + ACT'!BG520)</f>
        <v>111.8</v>
      </c>
      <c r="BI520">
        <f>MATCH($BI$1,'Cat-4'!$1:$1,0)</f>
        <v>153</v>
      </c>
      <c r="BJ520">
        <f>INDEX('Cat-4'!$1:$1048576,'NSS + ACT'!BF520,'NSS + ACT'!BI520)</f>
        <v>133.4</v>
      </c>
      <c r="BK520" s="126">
        <f t="shared" si="102"/>
        <v>1.1932021466905189</v>
      </c>
      <c r="BL520">
        <f t="shared" si="103"/>
        <v>2327</v>
      </c>
      <c r="BM520" s="126">
        <f t="shared" si="104"/>
        <v>77.566666666666663</v>
      </c>
      <c r="BN520" s="126" t="s">
        <v>8785</v>
      </c>
      <c r="BO520" s="126">
        <f>MATCH(BB520,Sheet3!$D$4:$D$8,0)</f>
        <v>4</v>
      </c>
      <c r="BP520" s="126">
        <f>MATCH(BN520,Sheet3!$E$4:$H$4,0)</f>
        <v>4</v>
      </c>
      <c r="BQ520" s="132">
        <f>INDEX(Sheet3!$D$4:$H$8,'NSS + ACT'!BO520,'NSS + ACT'!BP520)</f>
        <v>0.2</v>
      </c>
      <c r="BR520" s="105">
        <f t="shared" si="105"/>
        <v>68692.397012522371</v>
      </c>
      <c r="BS520" s="162">
        <f t="shared" si="106"/>
        <v>0.2</v>
      </c>
      <c r="BT520" s="105">
        <f t="shared" si="107"/>
        <v>54953.917610017903</v>
      </c>
    </row>
    <row r="521" spans="1:72">
      <c r="A521" s="18">
        <f t="shared" si="97"/>
        <v>518</v>
      </c>
      <c r="B521" s="61">
        <v>291804468001</v>
      </c>
      <c r="C521" s="39">
        <v>43250</v>
      </c>
      <c r="D521" s="22" t="s">
        <v>2347</v>
      </c>
      <c r="E521" s="22" t="s">
        <v>2374</v>
      </c>
      <c r="F521" s="110">
        <v>2</v>
      </c>
      <c r="G521" s="23" t="s">
        <v>79</v>
      </c>
      <c r="H521" s="52">
        <v>28701.75</v>
      </c>
      <c r="I521" s="30"/>
      <c r="J521" s="109">
        <v>57403.5</v>
      </c>
      <c r="K521" s="23">
        <v>40169390</v>
      </c>
      <c r="L521" s="26">
        <v>0.1</v>
      </c>
      <c r="M521" s="40">
        <v>0</v>
      </c>
      <c r="N521" s="62">
        <v>0</v>
      </c>
      <c r="O521" s="52"/>
      <c r="P521" s="26">
        <v>0.1</v>
      </c>
      <c r="Q521" s="52">
        <v>0</v>
      </c>
      <c r="R521" s="63">
        <v>0.18</v>
      </c>
      <c r="S521" s="23" t="s">
        <v>906</v>
      </c>
      <c r="T521" s="52">
        <v>5740.35</v>
      </c>
      <c r="U521" s="52">
        <v>0</v>
      </c>
      <c r="V521" s="52">
        <v>574.03500000000008</v>
      </c>
      <c r="W521" s="52">
        <v>11469.219300000001</v>
      </c>
      <c r="X521" s="52">
        <v>17783.604299999999</v>
      </c>
      <c r="Y521" s="23" t="s">
        <v>2273</v>
      </c>
      <c r="Z521" s="23" t="s">
        <v>2375</v>
      </c>
      <c r="AA521" s="23" t="s">
        <v>2376</v>
      </c>
      <c r="AB521" s="33">
        <v>291804468001</v>
      </c>
      <c r="AC521" s="33" t="s">
        <v>2351</v>
      </c>
      <c r="AD521" s="48">
        <v>43250</v>
      </c>
      <c r="AE521" s="39">
        <v>43215</v>
      </c>
      <c r="AF521" s="53" t="e">
        <v>#N/A</v>
      </c>
      <c r="AG521" s="53" t="e">
        <v>#N/A</v>
      </c>
      <c r="AH521" s="39" t="e">
        <v>#N/A</v>
      </c>
      <c r="AI521" s="23" t="s">
        <v>51</v>
      </c>
      <c r="AJ521" s="54"/>
      <c r="AK521" s="55"/>
      <c r="AL521" s="56"/>
      <c r="AM521" s="57"/>
      <c r="AN521" s="33"/>
      <c r="AO521" s="48"/>
      <c r="AP521" s="23">
        <v>2000</v>
      </c>
      <c r="AQ521" s="23" t="s">
        <v>52</v>
      </c>
      <c r="AR521" s="23" t="s">
        <v>2376</v>
      </c>
      <c r="AS521" s="38" t="s">
        <v>53</v>
      </c>
      <c r="AT521" s="23" t="s">
        <v>522</v>
      </c>
      <c r="AU521" s="64" t="s">
        <v>2352</v>
      </c>
      <c r="AV521" s="99">
        <v>2</v>
      </c>
      <c r="AW521" s="102">
        <v>57403.5</v>
      </c>
      <c r="AX521" s="29" t="s">
        <v>701</v>
      </c>
      <c r="AY521" s="29"/>
      <c r="AZ521" s="25" t="s">
        <v>853</v>
      </c>
      <c r="BA521">
        <f t="shared" si="108"/>
        <v>2423</v>
      </c>
      <c r="BB521" s="115" t="s">
        <v>6983</v>
      </c>
      <c r="BC521" s="105">
        <f t="shared" si="100"/>
        <v>28701.75</v>
      </c>
      <c r="BD521" s="116">
        <f t="shared" si="101"/>
        <v>43191</v>
      </c>
      <c r="BE521" s="141" t="s">
        <v>8477</v>
      </c>
      <c r="BF521">
        <f>MATCH(BE521,'Cat-4'!$A:$A,0)</f>
        <v>722</v>
      </c>
      <c r="BG521">
        <f>MATCH(BD521,'Cat-4'!$1:$1,0)</f>
        <v>76</v>
      </c>
      <c r="BH521">
        <f>INDEX('Cat-4'!$1:$1048576,'NSS + ACT'!BF521,'NSS + ACT'!BG521)</f>
        <v>110.1</v>
      </c>
      <c r="BI521">
        <f>MATCH($BI$1,'Cat-4'!$1:$1,0)</f>
        <v>153</v>
      </c>
      <c r="BJ521">
        <f>INDEX('Cat-4'!$1:$1048576,'NSS + ACT'!BF521,'NSS + ACT'!BI521)</f>
        <v>130.80000000000001</v>
      </c>
      <c r="BK521" s="126">
        <f t="shared" si="102"/>
        <v>1.1880108991825615</v>
      </c>
      <c r="BL521">
        <f t="shared" si="103"/>
        <v>2449</v>
      </c>
      <c r="BM521" s="126">
        <f t="shared" si="104"/>
        <v>81.63333333333334</v>
      </c>
      <c r="BN521" s="126" t="s">
        <v>8785</v>
      </c>
      <c r="BO521" s="126">
        <f>MATCH(BB521,Sheet3!$D$4:$D$8,0)</f>
        <v>2</v>
      </c>
      <c r="BP521" s="126">
        <f>MATCH(BN521,Sheet3!$E$4:$H$4,0)</f>
        <v>4</v>
      </c>
      <c r="BQ521" s="132">
        <f>INDEX(Sheet3!$D$4:$H$8,'NSS + ACT'!BO521,'NSS + ACT'!BP521)</f>
        <v>0.1</v>
      </c>
      <c r="BR521" s="105">
        <f t="shared" si="105"/>
        <v>68195.983651226168</v>
      </c>
      <c r="BS521" s="162">
        <f t="shared" si="106"/>
        <v>0.1</v>
      </c>
      <c r="BT521" s="105">
        <f t="shared" si="107"/>
        <v>61376.385286103556</v>
      </c>
    </row>
    <row r="522" spans="1:72">
      <c r="A522" s="18">
        <f t="shared" si="97"/>
        <v>519</v>
      </c>
      <c r="B522" s="61">
        <v>291706336401</v>
      </c>
      <c r="C522" s="39">
        <v>43043</v>
      </c>
      <c r="D522" s="22" t="s">
        <v>260</v>
      </c>
      <c r="E522" s="22" t="s">
        <v>3389</v>
      </c>
      <c r="F522" s="110">
        <v>12</v>
      </c>
      <c r="G522" s="23" t="s">
        <v>119</v>
      </c>
      <c r="H522" s="52">
        <v>4781.8799999999919</v>
      </c>
      <c r="I522" s="30"/>
      <c r="J522" s="109">
        <v>57382.559999999903</v>
      </c>
      <c r="K522" s="23">
        <v>84139110</v>
      </c>
      <c r="L522" s="26">
        <v>7.4999999999999997E-2</v>
      </c>
      <c r="M522" s="40">
        <v>0</v>
      </c>
      <c r="N522" s="62">
        <v>0</v>
      </c>
      <c r="O522" s="52">
        <v>0</v>
      </c>
      <c r="P522" s="26">
        <v>0.1</v>
      </c>
      <c r="Q522" s="52">
        <v>0</v>
      </c>
      <c r="R522" s="63">
        <v>0.18</v>
      </c>
      <c r="S522" s="23" t="s">
        <v>1797</v>
      </c>
      <c r="T522" s="52">
        <v>4303.6919999999927</v>
      </c>
      <c r="U522" s="52">
        <v>0</v>
      </c>
      <c r="V522" s="52">
        <v>430.3691999999993</v>
      </c>
      <c r="W522" s="52">
        <v>11180.991815999982</v>
      </c>
      <c r="X522" s="52">
        <v>15915.053015999973</v>
      </c>
      <c r="Y522" s="23" t="s">
        <v>3182</v>
      </c>
      <c r="Z522" s="23" t="s">
        <v>3390</v>
      </c>
      <c r="AA522" s="23" t="s">
        <v>3391</v>
      </c>
      <c r="AB522" s="33">
        <v>291706336401</v>
      </c>
      <c r="AC522" s="33" t="s">
        <v>3392</v>
      </c>
      <c r="AD522" s="48">
        <v>43043</v>
      </c>
      <c r="AE522" s="39">
        <v>43012</v>
      </c>
      <c r="AF522" s="53" t="e">
        <v>#N/A</v>
      </c>
      <c r="AG522" s="53" t="e">
        <v>#N/A</v>
      </c>
      <c r="AH522" s="39" t="e">
        <v>#N/A</v>
      </c>
      <c r="AI522" s="23" t="s">
        <v>51</v>
      </c>
      <c r="AJ522" s="54"/>
      <c r="AK522" s="55"/>
      <c r="AL522" s="56"/>
      <c r="AM522" s="57"/>
      <c r="AN522" s="33"/>
      <c r="AO522" s="48"/>
      <c r="AP522" s="23">
        <v>2000</v>
      </c>
      <c r="AQ522" s="23" t="s">
        <v>64</v>
      </c>
      <c r="AR522" s="23" t="s">
        <v>3391</v>
      </c>
      <c r="AS522" s="38" t="s">
        <v>53</v>
      </c>
      <c r="AT522" s="23"/>
      <c r="AU522" s="64">
        <v>470</v>
      </c>
      <c r="AV522" s="99">
        <v>12</v>
      </c>
      <c r="AW522" s="102">
        <v>57382.559999999903</v>
      </c>
      <c r="AX522" s="29" t="s">
        <v>701</v>
      </c>
      <c r="AY522" s="29"/>
      <c r="AZ522" s="25">
        <v>1</v>
      </c>
      <c r="BA522">
        <f t="shared" si="108"/>
        <v>2626</v>
      </c>
      <c r="BB522" s="115" t="s">
        <v>6983</v>
      </c>
      <c r="BC522" s="105">
        <f t="shared" si="100"/>
        <v>4781.8799999999919</v>
      </c>
      <c r="BD522" s="116">
        <f t="shared" si="101"/>
        <v>43009</v>
      </c>
      <c r="BE522" s="141" t="s">
        <v>8477</v>
      </c>
      <c r="BF522">
        <f>MATCH(BE522,'Cat-4'!$A:$A,0)</f>
        <v>722</v>
      </c>
      <c r="BG522">
        <f>MATCH(BD522,'Cat-4'!$1:$1,0)</f>
        <v>70</v>
      </c>
      <c r="BH522">
        <f>INDEX('Cat-4'!$1:$1048576,'NSS + ACT'!BF522,'NSS + ACT'!BG522)</f>
        <v>109</v>
      </c>
      <c r="BI522">
        <f>MATCH($BI$1,'Cat-4'!$1:$1,0)</f>
        <v>153</v>
      </c>
      <c r="BJ522">
        <f>INDEX('Cat-4'!$1:$1048576,'NSS + ACT'!BF522,'NSS + ACT'!BI522)</f>
        <v>130.80000000000001</v>
      </c>
      <c r="BK522" s="126">
        <f t="shared" si="102"/>
        <v>1.2000000000000002</v>
      </c>
      <c r="BL522">
        <f t="shared" si="103"/>
        <v>2631</v>
      </c>
      <c r="BM522" s="126">
        <f t="shared" si="104"/>
        <v>87.7</v>
      </c>
      <c r="BN522" s="126" t="s">
        <v>8785</v>
      </c>
      <c r="BO522" s="126">
        <f>MATCH(BB522,Sheet3!$D$4:$D$8,0)</f>
        <v>2</v>
      </c>
      <c r="BP522" s="126">
        <f>MATCH(BN522,Sheet3!$E$4:$H$4,0)</f>
        <v>4</v>
      </c>
      <c r="BQ522" s="132">
        <f>INDEX(Sheet3!$D$4:$H$8,'NSS + ACT'!BO522,'NSS + ACT'!BP522)</f>
        <v>0.1</v>
      </c>
      <c r="BR522" s="105">
        <f t="shared" si="105"/>
        <v>68859.071999999898</v>
      </c>
      <c r="BS522" s="162">
        <f t="shared" si="106"/>
        <v>0.1</v>
      </c>
      <c r="BT522" s="105">
        <f t="shared" si="107"/>
        <v>61973.164799999911</v>
      </c>
    </row>
    <row r="523" spans="1:72">
      <c r="A523" s="18">
        <f t="shared" si="97"/>
        <v>520</v>
      </c>
      <c r="B523" s="61">
        <v>171800967741</v>
      </c>
      <c r="C523" s="39">
        <v>43206</v>
      </c>
      <c r="D523" s="22" t="s">
        <v>462</v>
      </c>
      <c r="E523" s="22" t="s">
        <v>2799</v>
      </c>
      <c r="F523" s="110">
        <v>2</v>
      </c>
      <c r="G523" s="23" t="s">
        <v>119</v>
      </c>
      <c r="H523" s="52">
        <v>28572.25</v>
      </c>
      <c r="I523" s="30"/>
      <c r="J523" s="109">
        <v>57144.5</v>
      </c>
      <c r="K523" s="23">
        <v>85437099</v>
      </c>
      <c r="L523" s="26">
        <v>7.4999999999999997E-2</v>
      </c>
      <c r="M523" s="40">
        <v>0</v>
      </c>
      <c r="N523" s="62">
        <v>0</v>
      </c>
      <c r="O523" s="52">
        <v>0</v>
      </c>
      <c r="P523" s="26">
        <v>0.1</v>
      </c>
      <c r="Q523" s="52">
        <v>0</v>
      </c>
      <c r="R523" s="63">
        <v>0.18</v>
      </c>
      <c r="S523" s="23" t="s">
        <v>2758</v>
      </c>
      <c r="T523" s="52">
        <v>4285.8374999999996</v>
      </c>
      <c r="U523" s="52">
        <v>0</v>
      </c>
      <c r="V523" s="52">
        <v>428.58375000000001</v>
      </c>
      <c r="W523" s="52">
        <v>11134.605824999999</v>
      </c>
      <c r="X523" s="52">
        <v>15849.027074999998</v>
      </c>
      <c r="Y523" s="23" t="s">
        <v>2778</v>
      </c>
      <c r="Z523" s="23" t="s">
        <v>2800</v>
      </c>
      <c r="AA523" s="23" t="s">
        <v>2801</v>
      </c>
      <c r="AB523" s="33" t="e">
        <v>#N/A</v>
      </c>
      <c r="AC523" s="33" t="e">
        <v>#N/A</v>
      </c>
      <c r="AD523" s="48" t="e">
        <v>#N/A</v>
      </c>
      <c r="AE523" s="39">
        <v>43178</v>
      </c>
      <c r="AF523" s="53">
        <v>171800967741</v>
      </c>
      <c r="AG523" s="53" t="s">
        <v>465</v>
      </c>
      <c r="AH523" s="39">
        <v>43206</v>
      </c>
      <c r="AI523" s="23" t="s">
        <v>385</v>
      </c>
      <c r="AJ523" s="54"/>
      <c r="AK523" s="55"/>
      <c r="AL523" s="56"/>
      <c r="AM523" s="57"/>
      <c r="AN523" s="33"/>
      <c r="AO523" s="48"/>
      <c r="AP523" s="23">
        <v>2000</v>
      </c>
      <c r="AQ523" s="23" t="s">
        <v>52</v>
      </c>
      <c r="AR523" s="23" t="s">
        <v>2801</v>
      </c>
      <c r="AS523" s="38" t="s">
        <v>53</v>
      </c>
      <c r="AT523" s="23" t="s">
        <v>519</v>
      </c>
      <c r="AU523" s="64">
        <v>1007534470</v>
      </c>
      <c r="AV523" s="99">
        <v>2</v>
      </c>
      <c r="AW523" s="102">
        <v>57144.5</v>
      </c>
      <c r="AX523" s="29" t="s">
        <v>701</v>
      </c>
      <c r="AY523" s="29"/>
      <c r="AZ523" s="25" t="s">
        <v>2782</v>
      </c>
      <c r="BA523">
        <f t="shared" si="108"/>
        <v>2460</v>
      </c>
      <c r="BB523" s="115" t="s">
        <v>6985</v>
      </c>
      <c r="BC523" s="105">
        <f t="shared" si="100"/>
        <v>28572.25</v>
      </c>
      <c r="BD523" s="116">
        <f t="shared" si="101"/>
        <v>43160</v>
      </c>
      <c r="BE523" s="141" t="s">
        <v>8312</v>
      </c>
      <c r="BF523">
        <f>MATCH(BE523,'Cat-4'!$A:$A,0)</f>
        <v>639</v>
      </c>
      <c r="BG523">
        <f>MATCH(BD523,'Cat-4'!$1:$1,0)</f>
        <v>75</v>
      </c>
      <c r="BH523">
        <f>INDEX('Cat-4'!$1:$1048576,'NSS + ACT'!BF523,'NSS + ACT'!BG523)</f>
        <v>110.6</v>
      </c>
      <c r="BI523">
        <f>MATCH($BI$1,'Cat-4'!$1:$1,0)</f>
        <v>153</v>
      </c>
      <c r="BJ523">
        <f>INDEX('Cat-4'!$1:$1048576,'NSS + ACT'!BF523,'NSS + ACT'!BI523)</f>
        <v>121.7</v>
      </c>
      <c r="BK523" s="126">
        <f t="shared" si="102"/>
        <v>1.1003616636528031</v>
      </c>
      <c r="BL523">
        <f t="shared" si="103"/>
        <v>2480</v>
      </c>
      <c r="BM523" s="126">
        <f t="shared" si="104"/>
        <v>82.666666666666671</v>
      </c>
      <c r="BN523" s="126" t="s">
        <v>8785</v>
      </c>
      <c r="BO523" s="126">
        <f>MATCH(BB523,Sheet3!$D$4:$D$8,0)</f>
        <v>5</v>
      </c>
      <c r="BP523" s="126">
        <f>MATCH(BN523,Sheet3!$E$4:$H$4,0)</f>
        <v>4</v>
      </c>
      <c r="BQ523" s="132">
        <f>INDEX(Sheet3!$D$4:$H$8,'NSS + ACT'!BO523,'NSS + ACT'!BP523)</f>
        <v>0.4</v>
      </c>
      <c r="BR523" s="105">
        <f t="shared" si="105"/>
        <v>62879.617088607607</v>
      </c>
      <c r="BS523" s="162">
        <f t="shared" si="106"/>
        <v>0.4</v>
      </c>
      <c r="BT523" s="105">
        <f t="shared" si="107"/>
        <v>37727.770253164563</v>
      </c>
    </row>
    <row r="524" spans="1:72">
      <c r="A524" s="18">
        <f t="shared" si="97"/>
        <v>521</v>
      </c>
      <c r="B524" s="61">
        <v>292004451826</v>
      </c>
      <c r="C524" s="39">
        <v>44005</v>
      </c>
      <c r="D524" s="22" t="s">
        <v>347</v>
      </c>
      <c r="E524" s="22" t="s">
        <v>4305</v>
      </c>
      <c r="F524" s="110">
        <v>72</v>
      </c>
      <c r="G524" s="23" t="s">
        <v>119</v>
      </c>
      <c r="H524" s="52">
        <v>793</v>
      </c>
      <c r="I524" s="30"/>
      <c r="J524" s="109">
        <v>57096</v>
      </c>
      <c r="K524" s="23">
        <v>84841010</v>
      </c>
      <c r="L524" s="26">
        <v>7.4999999999999997E-2</v>
      </c>
      <c r="M524" s="40">
        <v>0</v>
      </c>
      <c r="N524" s="62">
        <v>0</v>
      </c>
      <c r="O524" s="52">
        <v>0</v>
      </c>
      <c r="P524" s="26">
        <v>0.1</v>
      </c>
      <c r="Q524" s="52">
        <v>0</v>
      </c>
      <c r="R524" s="63">
        <v>0.18</v>
      </c>
      <c r="S524" s="23" t="s">
        <v>4095</v>
      </c>
      <c r="T524" s="52">
        <v>4282.2</v>
      </c>
      <c r="U524" s="52">
        <v>0</v>
      </c>
      <c r="V524" s="52">
        <v>428.22</v>
      </c>
      <c r="W524" s="52">
        <v>11125.1556</v>
      </c>
      <c r="X524" s="52">
        <v>15835.5756</v>
      </c>
      <c r="Y524" s="23" t="s">
        <v>4133</v>
      </c>
      <c r="Z524" s="23" t="s">
        <v>4306</v>
      </c>
      <c r="AA524" s="23" t="s">
        <v>4307</v>
      </c>
      <c r="AB524" s="33">
        <v>292004451826</v>
      </c>
      <c r="AC524" s="33" t="s">
        <v>4297</v>
      </c>
      <c r="AD524" s="39">
        <v>44005</v>
      </c>
      <c r="AE524" s="39">
        <v>43984</v>
      </c>
      <c r="AF524" s="53" t="e">
        <v>#N/A</v>
      </c>
      <c r="AG524" s="53" t="e">
        <v>#N/A</v>
      </c>
      <c r="AH524" s="39" t="e">
        <v>#N/A</v>
      </c>
      <c r="AI524" s="23" t="s">
        <v>51</v>
      </c>
      <c r="AJ524" s="59"/>
      <c r="AK524" s="59"/>
      <c r="AL524" s="48"/>
      <c r="AM524" s="60"/>
      <c r="AN524" s="33"/>
      <c r="AO524" s="48"/>
      <c r="AP524" s="23">
        <v>2000</v>
      </c>
      <c r="AQ524" s="23" t="s">
        <v>52</v>
      </c>
      <c r="AR524" s="23" t="s">
        <v>4307</v>
      </c>
      <c r="AS524" s="38" t="s">
        <v>53</v>
      </c>
      <c r="AT524" s="23"/>
      <c r="AU524" s="64" t="s">
        <v>4298</v>
      </c>
      <c r="AV524" s="99">
        <v>72</v>
      </c>
      <c r="AW524" s="102">
        <v>57096</v>
      </c>
      <c r="AX524" s="29" t="s">
        <v>701</v>
      </c>
      <c r="AY524" s="29"/>
      <c r="AZ524" s="25"/>
      <c r="BA524">
        <f t="shared" si="108"/>
        <v>1654</v>
      </c>
      <c r="BB524" s="115" t="s">
        <v>6983</v>
      </c>
      <c r="BC524" s="105">
        <f t="shared" si="100"/>
        <v>793</v>
      </c>
      <c r="BD524" s="116">
        <f t="shared" si="101"/>
        <v>43983</v>
      </c>
      <c r="BE524" s="141" t="s">
        <v>8477</v>
      </c>
      <c r="BF524">
        <f>MATCH(BE524,'Cat-4'!$A:$A,0)</f>
        <v>722</v>
      </c>
      <c r="BG524">
        <f>MATCH(BD524,'Cat-4'!$1:$1,0)</f>
        <v>102</v>
      </c>
      <c r="BH524">
        <f>INDEX('Cat-4'!$1:$1048576,'NSS + ACT'!BF524,'NSS + ACT'!BG524)</f>
        <v>112.7</v>
      </c>
      <c r="BI524">
        <f>MATCH($BI$1,'Cat-4'!$1:$1,0)</f>
        <v>153</v>
      </c>
      <c r="BJ524">
        <f>INDEX('Cat-4'!$1:$1048576,'NSS + ACT'!BF524,'NSS + ACT'!BI524)</f>
        <v>130.80000000000001</v>
      </c>
      <c r="BK524" s="126">
        <f t="shared" si="102"/>
        <v>1.160603371783496</v>
      </c>
      <c r="BL524">
        <f t="shared" si="103"/>
        <v>1657</v>
      </c>
      <c r="BM524" s="126">
        <f t="shared" si="104"/>
        <v>55.233333333333334</v>
      </c>
      <c r="BN524" s="126" t="s">
        <v>8785</v>
      </c>
      <c r="BO524" s="126">
        <f>MATCH(BB524,Sheet3!$D$4:$D$8,0)</f>
        <v>2</v>
      </c>
      <c r="BP524" s="126">
        <f>MATCH(BN524,Sheet3!$E$4:$H$4,0)</f>
        <v>4</v>
      </c>
      <c r="BQ524" s="132">
        <f>INDEX(Sheet3!$D$4:$H$8,'NSS + ACT'!BO524,'NSS + ACT'!BP524)</f>
        <v>0.1</v>
      </c>
      <c r="BR524" s="105">
        <f t="shared" si="105"/>
        <v>66265.810115350483</v>
      </c>
      <c r="BS524" s="162">
        <f t="shared" si="106"/>
        <v>0.1</v>
      </c>
      <c r="BT524" s="105">
        <f t="shared" si="107"/>
        <v>59639.229103815436</v>
      </c>
    </row>
    <row r="525" spans="1:72">
      <c r="A525" s="18">
        <f t="shared" si="97"/>
        <v>522</v>
      </c>
      <c r="B525" s="61">
        <v>291911156843</v>
      </c>
      <c r="C525" s="39">
        <v>43790</v>
      </c>
      <c r="D525" s="22" t="s">
        <v>347</v>
      </c>
      <c r="E525" s="22" t="s">
        <v>4311</v>
      </c>
      <c r="F525" s="110">
        <v>32</v>
      </c>
      <c r="G525" s="23" t="s">
        <v>119</v>
      </c>
      <c r="H525" s="52">
        <v>1780.9375</v>
      </c>
      <c r="I525" s="30"/>
      <c r="J525" s="109">
        <v>56990</v>
      </c>
      <c r="K525" s="23">
        <v>84841010</v>
      </c>
      <c r="L525" s="26">
        <v>7.4999999999999997E-2</v>
      </c>
      <c r="M525" s="40">
        <v>0</v>
      </c>
      <c r="N525" s="62">
        <v>0</v>
      </c>
      <c r="O525" s="52">
        <v>0</v>
      </c>
      <c r="P525" s="26">
        <v>0.1</v>
      </c>
      <c r="Q525" s="52">
        <v>0</v>
      </c>
      <c r="R525" s="63">
        <v>0.18</v>
      </c>
      <c r="S525" s="23" t="s">
        <v>4095</v>
      </c>
      <c r="T525" s="52">
        <v>4274.25</v>
      </c>
      <c r="U525" s="52">
        <v>0</v>
      </c>
      <c r="V525" s="52">
        <v>427.42500000000001</v>
      </c>
      <c r="W525" s="52">
        <v>11104.5015</v>
      </c>
      <c r="X525" s="52">
        <v>15806.176500000001</v>
      </c>
      <c r="Y525" s="23" t="s">
        <v>4133</v>
      </c>
      <c r="Z525" s="23" t="s">
        <v>4312</v>
      </c>
      <c r="AA525" s="23" t="s">
        <v>4313</v>
      </c>
      <c r="AB525" s="33">
        <v>291911156843</v>
      </c>
      <c r="AC525" s="33" t="s">
        <v>4243</v>
      </c>
      <c r="AD525" s="39">
        <v>43790</v>
      </c>
      <c r="AE525" s="39">
        <v>43771</v>
      </c>
      <c r="AF525" s="53" t="e">
        <v>#N/A</v>
      </c>
      <c r="AG525" s="53" t="e">
        <v>#N/A</v>
      </c>
      <c r="AH525" s="39" t="e">
        <v>#N/A</v>
      </c>
      <c r="AI525" s="23" t="s">
        <v>51</v>
      </c>
      <c r="AJ525" s="59"/>
      <c r="AK525" s="59"/>
      <c r="AL525" s="48"/>
      <c r="AM525" s="60"/>
      <c r="AN525" s="33"/>
      <c r="AO525" s="48"/>
      <c r="AP525" s="23">
        <v>2000</v>
      </c>
      <c r="AQ525" s="23" t="s">
        <v>52</v>
      </c>
      <c r="AR525" s="23" t="s">
        <v>4313</v>
      </c>
      <c r="AS525" s="38" t="s">
        <v>53</v>
      </c>
      <c r="AT525" s="23"/>
      <c r="AU525" s="64" t="s">
        <v>4244</v>
      </c>
      <c r="AV525" s="99">
        <v>32</v>
      </c>
      <c r="AW525" s="102">
        <v>56990</v>
      </c>
      <c r="AX525" s="29" t="s">
        <v>701</v>
      </c>
      <c r="AY525" s="29"/>
      <c r="AZ525" s="25"/>
      <c r="BA525">
        <f t="shared" si="108"/>
        <v>1867</v>
      </c>
      <c r="BB525" s="115" t="s">
        <v>6983</v>
      </c>
      <c r="BC525" s="105">
        <f t="shared" si="100"/>
        <v>1780.9375</v>
      </c>
      <c r="BD525" s="116">
        <f t="shared" si="101"/>
        <v>43770</v>
      </c>
      <c r="BE525" s="141" t="s">
        <v>8477</v>
      </c>
      <c r="BF525">
        <f>MATCH(BE525,'Cat-4'!$A:$A,0)</f>
        <v>722</v>
      </c>
      <c r="BG525">
        <f>MATCH(BD525,'Cat-4'!$1:$1,0)</f>
        <v>95</v>
      </c>
      <c r="BH525">
        <f>INDEX('Cat-4'!$1:$1048576,'NSS + ACT'!BF525,'NSS + ACT'!BG525)</f>
        <v>112.8</v>
      </c>
      <c r="BI525">
        <f>MATCH($BI$1,'Cat-4'!$1:$1,0)</f>
        <v>153</v>
      </c>
      <c r="BJ525">
        <f>INDEX('Cat-4'!$1:$1048576,'NSS + ACT'!BF525,'NSS + ACT'!BI525)</f>
        <v>130.80000000000001</v>
      </c>
      <c r="BK525" s="126">
        <f t="shared" si="102"/>
        <v>1.1595744680851066</v>
      </c>
      <c r="BL525">
        <f t="shared" si="103"/>
        <v>1870</v>
      </c>
      <c r="BM525" s="126">
        <f t="shared" si="104"/>
        <v>62.333333333333336</v>
      </c>
      <c r="BN525" s="126" t="s">
        <v>8785</v>
      </c>
      <c r="BO525" s="126">
        <f>MATCH(BB525,Sheet3!$D$4:$D$8,0)</f>
        <v>2</v>
      </c>
      <c r="BP525" s="126">
        <f>MATCH(BN525,Sheet3!$E$4:$H$4,0)</f>
        <v>4</v>
      </c>
      <c r="BQ525" s="132">
        <f>INDEX(Sheet3!$D$4:$H$8,'NSS + ACT'!BO525,'NSS + ACT'!BP525)</f>
        <v>0.1</v>
      </c>
      <c r="BR525" s="105">
        <f t="shared" si="105"/>
        <v>66084.148936170226</v>
      </c>
      <c r="BS525" s="162">
        <f t="shared" si="106"/>
        <v>0.1</v>
      </c>
      <c r="BT525" s="105">
        <f t="shared" si="107"/>
        <v>59475.734042553202</v>
      </c>
    </row>
    <row r="526" spans="1:72">
      <c r="A526" s="18">
        <f t="shared" si="97"/>
        <v>523</v>
      </c>
      <c r="B526" s="61">
        <v>291603490673</v>
      </c>
      <c r="C526" s="39">
        <v>42601</v>
      </c>
      <c r="D526" s="22" t="s">
        <v>227</v>
      </c>
      <c r="E526" s="22" t="s">
        <v>2324</v>
      </c>
      <c r="F526" s="110">
        <v>1</v>
      </c>
      <c r="G526" s="23" t="s">
        <v>119</v>
      </c>
      <c r="H526" s="52">
        <v>56880.339999999902</v>
      </c>
      <c r="I526" s="30"/>
      <c r="J526" s="109">
        <v>56880.339999999902</v>
      </c>
      <c r="K526" s="23" t="s">
        <v>2325</v>
      </c>
      <c r="L526" s="26">
        <v>7.4999999999999997E-2</v>
      </c>
      <c r="M526" s="40">
        <v>0</v>
      </c>
      <c r="N526" s="62">
        <v>0</v>
      </c>
      <c r="O526" s="52"/>
      <c r="P526" s="26">
        <v>0.1</v>
      </c>
      <c r="Q526" s="52">
        <v>0</v>
      </c>
      <c r="R526" s="63">
        <v>0.18</v>
      </c>
      <c r="S526" s="23" t="s">
        <v>1434</v>
      </c>
      <c r="T526" s="52">
        <v>4266.0254999999925</v>
      </c>
      <c r="U526" s="52">
        <v>0</v>
      </c>
      <c r="V526" s="52">
        <v>426.60254999999927</v>
      </c>
      <c r="W526" s="52">
        <v>11083.134248999981</v>
      </c>
      <c r="X526" s="52">
        <v>15775.762298999973</v>
      </c>
      <c r="Y526" s="23" t="s">
        <v>2273</v>
      </c>
      <c r="Z526" s="23" t="s">
        <v>2326</v>
      </c>
      <c r="AA526" s="23" t="s">
        <v>2327</v>
      </c>
      <c r="AB526" s="33">
        <v>291603490673</v>
      </c>
      <c r="AC526" s="33" t="s">
        <v>1993</v>
      </c>
      <c r="AD526" s="48">
        <v>42601</v>
      </c>
      <c r="AE526" s="39">
        <v>42576</v>
      </c>
      <c r="AF526" s="53" t="e">
        <v>#N/A</v>
      </c>
      <c r="AG526" s="53" t="e">
        <v>#N/A</v>
      </c>
      <c r="AH526" s="39" t="e">
        <v>#N/A</v>
      </c>
      <c r="AI526" s="23" t="s">
        <v>51</v>
      </c>
      <c r="AJ526" s="54"/>
      <c r="AK526" s="55"/>
      <c r="AL526" s="56"/>
      <c r="AM526" s="57"/>
      <c r="AN526" s="33"/>
      <c r="AO526" s="48"/>
      <c r="AP526" s="23">
        <v>2000</v>
      </c>
      <c r="AQ526" s="23" t="s">
        <v>64</v>
      </c>
      <c r="AR526" s="23" t="s">
        <v>2327</v>
      </c>
      <c r="AS526" s="38" t="s">
        <v>53</v>
      </c>
      <c r="AT526" s="23"/>
      <c r="AU526" s="64">
        <v>623086</v>
      </c>
      <c r="AV526" s="99">
        <v>1</v>
      </c>
      <c r="AW526" s="102">
        <v>56880.339999999902</v>
      </c>
      <c r="AX526" s="29" t="s">
        <v>701</v>
      </c>
      <c r="AY526" s="29"/>
      <c r="AZ526" s="25" t="s">
        <v>2289</v>
      </c>
      <c r="BA526">
        <f t="shared" si="108"/>
        <v>3062</v>
      </c>
      <c r="BB526" s="115" t="s">
        <v>6983</v>
      </c>
      <c r="BC526" s="105">
        <f t="shared" si="100"/>
        <v>56880.339999999902</v>
      </c>
      <c r="BD526" s="116">
        <f t="shared" si="101"/>
        <v>42552</v>
      </c>
      <c r="BE526" s="141" t="s">
        <v>8477</v>
      </c>
      <c r="BF526">
        <f>MATCH(BE526,'Cat-4'!$A:$A,0)</f>
        <v>722</v>
      </c>
      <c r="BG526">
        <f>MATCH(BD526,'Cat-4'!$1:$1,0)</f>
        <v>55</v>
      </c>
      <c r="BH526">
        <f>INDEX('Cat-4'!$1:$1048576,'NSS + ACT'!BF526,'NSS + ACT'!BG526)</f>
        <v>107.8</v>
      </c>
      <c r="BI526">
        <f>MATCH($BI$1,'Cat-4'!$1:$1,0)</f>
        <v>153</v>
      </c>
      <c r="BJ526">
        <f>INDEX('Cat-4'!$1:$1048576,'NSS + ACT'!BF526,'NSS + ACT'!BI526)</f>
        <v>130.80000000000001</v>
      </c>
      <c r="BK526" s="126">
        <f t="shared" si="102"/>
        <v>1.2133580705009277</v>
      </c>
      <c r="BL526">
        <f t="shared" si="103"/>
        <v>3088</v>
      </c>
      <c r="BM526" s="126">
        <f t="shared" si="104"/>
        <v>102.93333333333334</v>
      </c>
      <c r="BN526" s="126" t="s">
        <v>8785</v>
      </c>
      <c r="BO526" s="126">
        <f>MATCH(BB526,Sheet3!$D$4:$D$8,0)</f>
        <v>2</v>
      </c>
      <c r="BP526" s="126">
        <f>MATCH(BN526,Sheet3!$E$4:$H$4,0)</f>
        <v>4</v>
      </c>
      <c r="BQ526" s="132">
        <f>INDEX(Sheet3!$D$4:$H$8,'NSS + ACT'!BO526,'NSS + ACT'!BP526)</f>
        <v>0.1</v>
      </c>
      <c r="BR526" s="105">
        <f t="shared" si="105"/>
        <v>69016.21959183662</v>
      </c>
      <c r="BS526" s="162">
        <f t="shared" si="106"/>
        <v>0.1</v>
      </c>
      <c r="BT526" s="105">
        <f t="shared" si="107"/>
        <v>62114.597632652956</v>
      </c>
    </row>
    <row r="527" spans="1:72">
      <c r="A527" s="18">
        <f t="shared" si="97"/>
        <v>524</v>
      </c>
      <c r="B527" s="33">
        <v>292309437696</v>
      </c>
      <c r="C527" s="39">
        <v>45173</v>
      </c>
      <c r="D527" s="22" t="s">
        <v>176</v>
      </c>
      <c r="E527" s="22" t="s">
        <v>5483</v>
      </c>
      <c r="F527" s="107">
        <v>2</v>
      </c>
      <c r="G527" s="23" t="s">
        <v>119</v>
      </c>
      <c r="H527" s="58">
        <v>28422.25</v>
      </c>
      <c r="I527" s="30"/>
      <c r="J527" s="101">
        <v>56844.5</v>
      </c>
      <c r="K527" s="33">
        <v>84821013</v>
      </c>
      <c r="L527" s="26">
        <v>7.4999999999999997E-2</v>
      </c>
      <c r="M527" s="40"/>
      <c r="N527" s="40">
        <v>0</v>
      </c>
      <c r="O527" s="35">
        <v>0</v>
      </c>
      <c r="P527" s="63">
        <v>0.1</v>
      </c>
      <c r="Q527" s="52">
        <v>0</v>
      </c>
      <c r="R527" s="63">
        <v>0.18</v>
      </c>
      <c r="S527" s="23" t="s">
        <v>893</v>
      </c>
      <c r="T527" s="52">
        <v>4263.3374999999996</v>
      </c>
      <c r="U527" s="52">
        <v>0</v>
      </c>
      <c r="V527" s="52">
        <v>426.33375000000001</v>
      </c>
      <c r="W527" s="52">
        <v>11076.150824999999</v>
      </c>
      <c r="X527" s="52">
        <v>15765.822074999998</v>
      </c>
      <c r="Y527" s="23" t="s">
        <v>5450</v>
      </c>
      <c r="Z527" s="23" t="s">
        <v>5484</v>
      </c>
      <c r="AA527" s="23" t="s">
        <v>5485</v>
      </c>
      <c r="AB527" s="33">
        <v>292309437696</v>
      </c>
      <c r="AC527" s="33" t="s">
        <v>5486</v>
      </c>
      <c r="AD527" s="39">
        <v>45173</v>
      </c>
      <c r="AE527" s="39">
        <v>45170</v>
      </c>
      <c r="AF527" s="53" t="e">
        <v>#N/A</v>
      </c>
      <c r="AG527" s="53" t="e">
        <v>#N/A</v>
      </c>
      <c r="AH527" s="39" t="e">
        <v>#N/A</v>
      </c>
      <c r="AI527" s="23" t="s">
        <v>51</v>
      </c>
      <c r="AJ527" s="59"/>
      <c r="AK527" s="59"/>
      <c r="AL527" s="48"/>
      <c r="AM527" s="60"/>
      <c r="AN527" s="33"/>
      <c r="AO527" s="48"/>
      <c r="AP527" s="23">
        <v>2000</v>
      </c>
      <c r="AQ527" s="23" t="s">
        <v>52</v>
      </c>
      <c r="AR527" s="23" t="s">
        <v>5485</v>
      </c>
      <c r="AS527" s="38" t="s">
        <v>523</v>
      </c>
      <c r="AT527" s="23"/>
      <c r="AU527" s="23" t="s">
        <v>5021</v>
      </c>
      <c r="AV527" s="99">
        <v>2</v>
      </c>
      <c r="AW527" s="101">
        <v>56844.5</v>
      </c>
      <c r="AX527" s="29" t="s">
        <v>4770</v>
      </c>
      <c r="AY527" s="29"/>
      <c r="AZ527" s="30" t="s">
        <v>853</v>
      </c>
      <c r="BA527">
        <f t="shared" si="108"/>
        <v>468</v>
      </c>
      <c r="BB527" s="115" t="s">
        <v>6983</v>
      </c>
      <c r="BC527" s="105">
        <f t="shared" si="100"/>
        <v>28422.25</v>
      </c>
      <c r="BD527" s="116">
        <f t="shared" si="101"/>
        <v>45170</v>
      </c>
      <c r="BE527" s="141" t="s">
        <v>8477</v>
      </c>
      <c r="BF527">
        <f>MATCH(BE527,'Cat-4'!$A:$A,0)</f>
        <v>722</v>
      </c>
      <c r="BG527">
        <f>MATCH(BD527,'Cat-4'!$1:$1,0)</f>
        <v>141</v>
      </c>
      <c r="BH527">
        <f>INDEX('Cat-4'!$1:$1048576,'NSS + ACT'!BF527,'NSS + ACT'!BG527)</f>
        <v>129.19999999999999</v>
      </c>
      <c r="BI527">
        <f>MATCH($BI$1,'Cat-4'!$1:$1,0)</f>
        <v>153</v>
      </c>
      <c r="BJ527">
        <f>INDEX('Cat-4'!$1:$1048576,'NSS + ACT'!BF527,'NSS + ACT'!BI527)</f>
        <v>130.80000000000001</v>
      </c>
      <c r="BK527" s="126">
        <f t="shared" si="102"/>
        <v>1.0123839009287927</v>
      </c>
      <c r="BL527">
        <f t="shared" si="103"/>
        <v>470</v>
      </c>
      <c r="BM527" s="126">
        <f t="shared" si="104"/>
        <v>15.666666666666666</v>
      </c>
      <c r="BN527" s="126" t="s">
        <v>8784</v>
      </c>
      <c r="BO527" s="126">
        <f>MATCH(BB527,Sheet3!$D$4:$D$8,0)</f>
        <v>2</v>
      </c>
      <c r="BP527" s="126">
        <f>MATCH(BN527,Sheet3!$E$4:$H$4,0)</f>
        <v>3</v>
      </c>
      <c r="BQ527" s="132">
        <f>INDEX(Sheet3!$D$4:$H$8,'NSS + ACT'!BO527,'NSS + ACT'!BP527)</f>
        <v>0.05</v>
      </c>
      <c r="BR527" s="105">
        <f t="shared" si="105"/>
        <v>57548.45665634676</v>
      </c>
      <c r="BS527" s="162">
        <f t="shared" si="106"/>
        <v>0.05</v>
      </c>
      <c r="BT527" s="105">
        <f t="shared" si="107"/>
        <v>54671.033823529418</v>
      </c>
    </row>
    <row r="528" spans="1:72">
      <c r="A528" s="18">
        <f t="shared" si="97"/>
        <v>525</v>
      </c>
      <c r="B528" s="61">
        <v>292202537196</v>
      </c>
      <c r="C528" s="39">
        <v>44630</v>
      </c>
      <c r="D528" s="22" t="s">
        <v>220</v>
      </c>
      <c r="E528" s="22" t="s">
        <v>2634</v>
      </c>
      <c r="F528" s="110">
        <v>2</v>
      </c>
      <c r="G528" s="23" t="s">
        <v>119</v>
      </c>
      <c r="H528" s="52">
        <v>28412.599999999951</v>
      </c>
      <c r="I528" s="30"/>
      <c r="J528" s="109">
        <v>56825.199999999903</v>
      </c>
      <c r="K528" s="23">
        <v>84819090</v>
      </c>
      <c r="L528" s="26">
        <v>7.4999999999999997E-2</v>
      </c>
      <c r="M528" s="40">
        <v>0</v>
      </c>
      <c r="N528" s="62">
        <v>0</v>
      </c>
      <c r="O528" s="52">
        <v>0</v>
      </c>
      <c r="P528" s="26">
        <v>0.1</v>
      </c>
      <c r="Q528" s="52">
        <v>0</v>
      </c>
      <c r="R528" s="63">
        <v>0.18</v>
      </c>
      <c r="S528" s="23" t="s">
        <v>849</v>
      </c>
      <c r="T528" s="52">
        <v>4261.8899999999921</v>
      </c>
      <c r="U528" s="52">
        <v>0</v>
      </c>
      <c r="V528" s="52">
        <v>426.18899999999923</v>
      </c>
      <c r="W528" s="52">
        <v>11072.390219999981</v>
      </c>
      <c r="X528" s="52">
        <v>15760.469219999974</v>
      </c>
      <c r="Y528" s="23" t="s">
        <v>2574</v>
      </c>
      <c r="Z528" s="23" t="s">
        <v>2635</v>
      </c>
      <c r="AA528" s="23" t="s">
        <v>2636</v>
      </c>
      <c r="AB528" s="33">
        <v>292202537196</v>
      </c>
      <c r="AC528" s="33" t="s">
        <v>2486</v>
      </c>
      <c r="AD528" s="48">
        <v>44630</v>
      </c>
      <c r="AE528" s="39">
        <v>44376</v>
      </c>
      <c r="AF528" s="53" t="e">
        <v>#N/A</v>
      </c>
      <c r="AG528" s="53" t="e">
        <v>#N/A</v>
      </c>
      <c r="AH528" s="39" t="e">
        <v>#N/A</v>
      </c>
      <c r="AI528" s="23" t="s">
        <v>51</v>
      </c>
      <c r="AJ528" s="54"/>
      <c r="AK528" s="55"/>
      <c r="AL528" s="56"/>
      <c r="AM528" s="57"/>
      <c r="AN528" s="33"/>
      <c r="AO528" s="48"/>
      <c r="AP528" s="23">
        <v>2000</v>
      </c>
      <c r="AQ528" s="23" t="s">
        <v>64</v>
      </c>
      <c r="AR528" s="23" t="s">
        <v>2636</v>
      </c>
      <c r="AS528" s="38" t="s">
        <v>53</v>
      </c>
      <c r="AT528" s="23"/>
      <c r="AU528" s="64">
        <v>9321631028</v>
      </c>
      <c r="AV528" s="99">
        <v>2</v>
      </c>
      <c r="AW528" s="102">
        <v>56825.199999999903</v>
      </c>
      <c r="AX528" s="29" t="s">
        <v>701</v>
      </c>
      <c r="AY528" s="29"/>
      <c r="AZ528" s="25" t="s">
        <v>2577</v>
      </c>
      <c r="BA528">
        <f t="shared" si="108"/>
        <v>1262</v>
      </c>
      <c r="BB528" t="s">
        <v>6983</v>
      </c>
      <c r="BC528" s="105">
        <f t="shared" si="100"/>
        <v>28412.599999999951</v>
      </c>
      <c r="BD528" s="116">
        <f t="shared" si="101"/>
        <v>44348</v>
      </c>
      <c r="BE528" s="141" t="s">
        <v>8477</v>
      </c>
      <c r="BF528">
        <f>MATCH(BE528,'Cat-4'!$A:$A,0)</f>
        <v>722</v>
      </c>
      <c r="BG528">
        <f>MATCH(BD528,'Cat-4'!$1:$1,0)</f>
        <v>114</v>
      </c>
      <c r="BH528">
        <f>INDEX('Cat-4'!$1:$1048576,'NSS + ACT'!BF528,'NSS + ACT'!BG528)</f>
        <v>118.1</v>
      </c>
      <c r="BI528">
        <f>MATCH($BI$1,'Cat-4'!$1:$1,0)</f>
        <v>153</v>
      </c>
      <c r="BJ528">
        <f>INDEX('Cat-4'!$1:$1048576,'NSS + ACT'!BF528,'NSS + ACT'!BI528)</f>
        <v>130.80000000000001</v>
      </c>
      <c r="BK528" s="126">
        <f t="shared" si="102"/>
        <v>1.1075359864521592</v>
      </c>
      <c r="BL528">
        <f t="shared" si="103"/>
        <v>1292</v>
      </c>
      <c r="BM528" s="126">
        <f t="shared" si="104"/>
        <v>43.06666666666667</v>
      </c>
      <c r="BN528" s="126" t="s">
        <v>8785</v>
      </c>
      <c r="BO528" s="126">
        <f>MATCH(BB528,Sheet3!$D$4:$D$8,0)</f>
        <v>2</v>
      </c>
      <c r="BP528" s="126">
        <f>MATCH(BN528,Sheet3!$E$4:$H$4,0)</f>
        <v>4</v>
      </c>
      <c r="BQ528" s="132">
        <f>INDEX(Sheet3!$D$4:$H$8,'NSS + ACT'!BO528,'NSS + ACT'!BP528)</f>
        <v>0.1</v>
      </c>
      <c r="BR528" s="105">
        <f t="shared" si="105"/>
        <v>62935.953937341132</v>
      </c>
      <c r="BS528" s="162">
        <f t="shared" si="106"/>
        <v>0.1</v>
      </c>
      <c r="BT528" s="105">
        <f t="shared" si="107"/>
        <v>56642.358543607021</v>
      </c>
    </row>
    <row r="529" spans="1:72">
      <c r="A529" s="18">
        <f t="shared" si="97"/>
        <v>526</v>
      </c>
      <c r="B529" s="61">
        <v>291804791946</v>
      </c>
      <c r="C529" s="39">
        <v>43260</v>
      </c>
      <c r="D529" s="22" t="s">
        <v>159</v>
      </c>
      <c r="E529" s="22" t="s">
        <v>1326</v>
      </c>
      <c r="F529" s="110">
        <v>9</v>
      </c>
      <c r="G529" s="23" t="s">
        <v>49</v>
      </c>
      <c r="H529" s="52">
        <v>6312.4444444444443</v>
      </c>
      <c r="I529" s="30"/>
      <c r="J529" s="109">
        <v>56812</v>
      </c>
      <c r="K529" s="23">
        <v>85351040</v>
      </c>
      <c r="L529" s="26">
        <v>0.1</v>
      </c>
      <c r="M529" s="40">
        <v>0</v>
      </c>
      <c r="N529" s="62">
        <v>0</v>
      </c>
      <c r="O529" s="52">
        <v>0</v>
      </c>
      <c r="P529" s="26">
        <v>0.1</v>
      </c>
      <c r="Q529" s="52">
        <v>0</v>
      </c>
      <c r="R529" s="63">
        <v>0.18</v>
      </c>
      <c r="S529" s="23" t="s">
        <v>1327</v>
      </c>
      <c r="T529" s="52">
        <v>5681.2000000000007</v>
      </c>
      <c r="U529" s="52">
        <v>0</v>
      </c>
      <c r="V529" s="52">
        <v>568.12000000000012</v>
      </c>
      <c r="W529" s="52">
        <v>11351.0376</v>
      </c>
      <c r="X529" s="52">
        <v>17600.357599999999</v>
      </c>
      <c r="Y529" s="23" t="s">
        <v>1248</v>
      </c>
      <c r="Z529" s="23" t="s">
        <v>1328</v>
      </c>
      <c r="AA529" s="23" t="s">
        <v>1329</v>
      </c>
      <c r="AB529" s="33">
        <v>291804791946</v>
      </c>
      <c r="AC529" s="33" t="s">
        <v>1330</v>
      </c>
      <c r="AD529" s="48">
        <v>43260</v>
      </c>
      <c r="AE529" s="39">
        <v>43232</v>
      </c>
      <c r="AF529" s="53" t="e">
        <v>#N/A</v>
      </c>
      <c r="AG529" s="53" t="e">
        <v>#N/A</v>
      </c>
      <c r="AH529" s="39" t="e">
        <v>#N/A</v>
      </c>
      <c r="AI529" s="23" t="s">
        <v>51</v>
      </c>
      <c r="AJ529" s="54"/>
      <c r="AK529" s="55"/>
      <c r="AL529" s="56"/>
      <c r="AM529" s="57"/>
      <c r="AN529" s="33"/>
      <c r="AO529" s="48"/>
      <c r="AP529" s="23">
        <v>2000</v>
      </c>
      <c r="AQ529" s="23" t="s">
        <v>52</v>
      </c>
      <c r="AR529" s="23" t="s">
        <v>1329</v>
      </c>
      <c r="AS529" s="38" t="s">
        <v>53</v>
      </c>
      <c r="AT529" s="23" t="s">
        <v>522</v>
      </c>
      <c r="AU529" s="64" t="s">
        <v>1331</v>
      </c>
      <c r="AV529" s="99">
        <v>9</v>
      </c>
      <c r="AW529" s="102">
        <v>56812</v>
      </c>
      <c r="AX529" s="29" t="s">
        <v>701</v>
      </c>
      <c r="AY529" s="29"/>
      <c r="AZ529" s="25"/>
      <c r="BA529">
        <f t="shared" si="108"/>
        <v>2406</v>
      </c>
      <c r="BB529" s="115" t="s">
        <v>6987</v>
      </c>
      <c r="BC529" s="105">
        <f t="shared" si="100"/>
        <v>6312.4444444444443</v>
      </c>
      <c r="BD529" s="116">
        <f t="shared" si="101"/>
        <v>43221</v>
      </c>
      <c r="BE529" s="141" t="s">
        <v>8366</v>
      </c>
      <c r="BF529">
        <f>MATCH(BE529,'Cat-4'!$A:$A,0)</f>
        <v>666</v>
      </c>
      <c r="BG529">
        <f>MATCH(BD529,'Cat-4'!$1:$1,0)</f>
        <v>77</v>
      </c>
      <c r="BH529">
        <f>INDEX('Cat-4'!$1:$1048576,'NSS + ACT'!BF529,'NSS + ACT'!BG529)</f>
        <v>110.8</v>
      </c>
      <c r="BI529">
        <f>MATCH($BI$1,'Cat-4'!$1:$1,0)</f>
        <v>153</v>
      </c>
      <c r="BJ529">
        <f>INDEX('Cat-4'!$1:$1048576,'NSS + ACT'!BF529,'NSS + ACT'!BI529)</f>
        <v>133.4</v>
      </c>
      <c r="BK529" s="126">
        <f t="shared" si="102"/>
        <v>1.203971119133574</v>
      </c>
      <c r="BL529">
        <f t="shared" si="103"/>
        <v>2419</v>
      </c>
      <c r="BM529" s="126">
        <f t="shared" si="104"/>
        <v>80.63333333333334</v>
      </c>
      <c r="BN529" s="126" t="s">
        <v>8785</v>
      </c>
      <c r="BO529" s="126">
        <f>MATCH(BB529,Sheet3!$D$4:$D$8,0)</f>
        <v>4</v>
      </c>
      <c r="BP529" s="126">
        <f>MATCH(BN529,Sheet3!$E$4:$H$4,0)</f>
        <v>4</v>
      </c>
      <c r="BQ529" s="132">
        <f>INDEX(Sheet3!$D$4:$H$8,'NSS + ACT'!BO529,'NSS + ACT'!BP529)</f>
        <v>0.2</v>
      </c>
      <c r="BR529" s="105">
        <f t="shared" si="105"/>
        <v>68400.007220216605</v>
      </c>
      <c r="BS529" s="162">
        <f t="shared" si="106"/>
        <v>0.2</v>
      </c>
      <c r="BT529" s="105">
        <f t="shared" si="107"/>
        <v>54720.00577617329</v>
      </c>
    </row>
    <row r="530" spans="1:72">
      <c r="A530" s="18">
        <f t="shared" si="97"/>
        <v>527</v>
      </c>
      <c r="B530" s="61">
        <v>291808144445</v>
      </c>
      <c r="C530" s="39">
        <v>43363</v>
      </c>
      <c r="D530" s="22" t="s">
        <v>143</v>
      </c>
      <c r="E530" s="22" t="s">
        <v>1812</v>
      </c>
      <c r="F530" s="110">
        <v>10</v>
      </c>
      <c r="G530" s="23" t="s">
        <v>119</v>
      </c>
      <c r="H530" s="52">
        <v>5660.1970000000001</v>
      </c>
      <c r="I530" s="30"/>
      <c r="J530" s="109">
        <v>56601.97</v>
      </c>
      <c r="K530" s="23">
        <v>84212900</v>
      </c>
      <c r="L530" s="26">
        <v>7.4999999999999997E-2</v>
      </c>
      <c r="M530" s="40">
        <v>0</v>
      </c>
      <c r="N530" s="62">
        <v>0</v>
      </c>
      <c r="O530" s="52">
        <v>0</v>
      </c>
      <c r="P530" s="26">
        <v>0.1</v>
      </c>
      <c r="Q530" s="52">
        <v>0</v>
      </c>
      <c r="R530" s="63">
        <v>0.18</v>
      </c>
      <c r="S530" s="23" t="s">
        <v>754</v>
      </c>
      <c r="T530" s="52">
        <v>4245.1477500000001</v>
      </c>
      <c r="U530" s="52">
        <v>0</v>
      </c>
      <c r="V530" s="52">
        <v>424.51477500000004</v>
      </c>
      <c r="W530" s="52">
        <v>11028.893854500002</v>
      </c>
      <c r="X530" s="52">
        <v>15698.556379500002</v>
      </c>
      <c r="Y530" s="23" t="s">
        <v>1807</v>
      </c>
      <c r="Z530" s="23" t="s">
        <v>1813</v>
      </c>
      <c r="AA530" s="23" t="s">
        <v>1814</v>
      </c>
      <c r="AB530" s="33">
        <v>291808144445</v>
      </c>
      <c r="AC530" s="33" t="s">
        <v>1815</v>
      </c>
      <c r="AD530" s="48">
        <v>43363</v>
      </c>
      <c r="AE530" s="39">
        <v>43360</v>
      </c>
      <c r="AF530" s="53" t="e">
        <v>#N/A</v>
      </c>
      <c r="AG530" s="53" t="e">
        <v>#N/A</v>
      </c>
      <c r="AH530" s="39" t="e">
        <v>#N/A</v>
      </c>
      <c r="AI530" s="23" t="s">
        <v>51</v>
      </c>
      <c r="AJ530" s="54"/>
      <c r="AK530" s="55"/>
      <c r="AL530" s="56"/>
      <c r="AM530" s="57"/>
      <c r="AN530" s="33"/>
      <c r="AO530" s="48"/>
      <c r="AP530" s="23">
        <v>2000</v>
      </c>
      <c r="AQ530" s="23" t="s">
        <v>52</v>
      </c>
      <c r="AR530" s="23" t="s">
        <v>1814</v>
      </c>
      <c r="AS530" s="38" t="s">
        <v>53</v>
      </c>
      <c r="AT530" s="23"/>
      <c r="AU530" s="64">
        <v>845900</v>
      </c>
      <c r="AV530" s="99">
        <v>10</v>
      </c>
      <c r="AW530" s="102">
        <v>56601.97</v>
      </c>
      <c r="AX530" s="29" t="s">
        <v>701</v>
      </c>
      <c r="AY530" s="29"/>
      <c r="AZ530" s="25" t="s">
        <v>702</v>
      </c>
      <c r="BA530">
        <f t="shared" si="108"/>
        <v>2278</v>
      </c>
      <c r="BB530" s="115" t="s">
        <v>6983</v>
      </c>
      <c r="BC530" s="105">
        <f t="shared" si="100"/>
        <v>5660.1970000000001</v>
      </c>
      <c r="BD530" s="116">
        <f t="shared" si="101"/>
        <v>43344</v>
      </c>
      <c r="BE530" s="141" t="s">
        <v>8477</v>
      </c>
      <c r="BF530">
        <f>MATCH(BE530,'Cat-4'!$A:$A,0)</f>
        <v>722</v>
      </c>
      <c r="BG530">
        <f>MATCH(BD530,'Cat-4'!$1:$1,0)</f>
        <v>81</v>
      </c>
      <c r="BH530">
        <f>INDEX('Cat-4'!$1:$1048576,'NSS + ACT'!BF530,'NSS + ACT'!BG530)</f>
        <v>111.6</v>
      </c>
      <c r="BI530">
        <f>MATCH($BI$1,'Cat-4'!$1:$1,0)</f>
        <v>153</v>
      </c>
      <c r="BJ530">
        <f>INDEX('Cat-4'!$1:$1048576,'NSS + ACT'!BF530,'NSS + ACT'!BI530)</f>
        <v>130.80000000000001</v>
      </c>
      <c r="BK530" s="126">
        <f t="shared" si="102"/>
        <v>1.1720430107526882</v>
      </c>
      <c r="BL530">
        <f t="shared" si="103"/>
        <v>2296</v>
      </c>
      <c r="BM530" s="126">
        <f t="shared" si="104"/>
        <v>76.533333333333331</v>
      </c>
      <c r="BN530" s="126" t="s">
        <v>8785</v>
      </c>
      <c r="BO530" s="126">
        <f>MATCH(BB530,Sheet3!$D$4:$D$8,0)</f>
        <v>2</v>
      </c>
      <c r="BP530" s="126">
        <f>MATCH(BN530,Sheet3!$E$4:$H$4,0)</f>
        <v>4</v>
      </c>
      <c r="BQ530" s="132">
        <f>INDEX(Sheet3!$D$4:$H$8,'NSS + ACT'!BO530,'NSS + ACT'!BP530)</f>
        <v>0.1</v>
      </c>
      <c r="BR530" s="105">
        <f t="shared" si="105"/>
        <v>66339.943333333344</v>
      </c>
      <c r="BS530" s="162">
        <f t="shared" si="106"/>
        <v>0.1</v>
      </c>
      <c r="BT530" s="105">
        <f t="shared" si="107"/>
        <v>59705.949000000008</v>
      </c>
    </row>
    <row r="531" spans="1:72">
      <c r="A531" s="18">
        <f t="shared" si="97"/>
        <v>528</v>
      </c>
      <c r="B531" s="61">
        <v>171901797841</v>
      </c>
      <c r="C531" s="39">
        <v>43658</v>
      </c>
      <c r="D531" s="22" t="s">
        <v>462</v>
      </c>
      <c r="E531" s="22" t="s">
        <v>2730</v>
      </c>
      <c r="F531" s="110">
        <v>2</v>
      </c>
      <c r="G531" s="23" t="s">
        <v>119</v>
      </c>
      <c r="H531" s="52">
        <v>28209.529999999952</v>
      </c>
      <c r="I531" s="30"/>
      <c r="J531" s="109">
        <v>56419.059999999903</v>
      </c>
      <c r="K531" s="23">
        <v>90318000</v>
      </c>
      <c r="L531" s="26">
        <v>7.4999999999999997E-2</v>
      </c>
      <c r="M531" s="40" t="s">
        <v>2731</v>
      </c>
      <c r="N531" s="62">
        <v>0</v>
      </c>
      <c r="O531" s="52">
        <v>0</v>
      </c>
      <c r="P531" s="26">
        <v>0.1</v>
      </c>
      <c r="Q531" s="52">
        <v>0</v>
      </c>
      <c r="R531" s="63">
        <v>0.18</v>
      </c>
      <c r="S531" s="23" t="s">
        <v>2732</v>
      </c>
      <c r="T531" s="52">
        <v>4231.4294999999929</v>
      </c>
      <c r="U531" s="52">
        <v>0</v>
      </c>
      <c r="V531" s="52">
        <v>423.1429499999993</v>
      </c>
      <c r="W531" s="52">
        <v>10993.253840999982</v>
      </c>
      <c r="X531" s="52">
        <v>15647.826290999974</v>
      </c>
      <c r="Y531" s="23" t="s">
        <v>2574</v>
      </c>
      <c r="Z531" s="23" t="s">
        <v>2733</v>
      </c>
      <c r="AA531" s="23" t="s">
        <v>2734</v>
      </c>
      <c r="AB531" s="33" t="e">
        <v>#N/A</v>
      </c>
      <c r="AC531" s="33" t="e">
        <v>#N/A</v>
      </c>
      <c r="AD531" s="48" t="e">
        <v>#N/A</v>
      </c>
      <c r="AE531" s="39">
        <v>43585</v>
      </c>
      <c r="AF531" s="53">
        <v>171901797841</v>
      </c>
      <c r="AG531" s="53" t="s">
        <v>2735</v>
      </c>
      <c r="AH531" s="39">
        <v>43658</v>
      </c>
      <c r="AI531" s="23" t="s">
        <v>385</v>
      </c>
      <c r="AJ531" s="54"/>
      <c r="AK531" s="55"/>
      <c r="AL531" s="56"/>
      <c r="AM531" s="57"/>
      <c r="AN531" s="33"/>
      <c r="AO531" s="48"/>
      <c r="AP531" s="23">
        <v>2000</v>
      </c>
      <c r="AQ531" s="23" t="s">
        <v>52</v>
      </c>
      <c r="AR531" s="23" t="s">
        <v>2734</v>
      </c>
      <c r="AS531" s="38" t="s">
        <v>53</v>
      </c>
      <c r="AT531" s="23" t="s">
        <v>519</v>
      </c>
      <c r="AU531" s="64">
        <v>1007632527</v>
      </c>
      <c r="AV531" s="99">
        <v>2</v>
      </c>
      <c r="AW531" s="102">
        <v>56419.059999999903</v>
      </c>
      <c r="AX531" s="29" t="s">
        <v>701</v>
      </c>
      <c r="AY531" s="29"/>
      <c r="AZ531" s="25" t="s">
        <v>2577</v>
      </c>
      <c r="BA531">
        <f t="shared" si="108"/>
        <v>2053</v>
      </c>
      <c r="BB531" s="115" t="s">
        <v>6985</v>
      </c>
      <c r="BC531" s="105">
        <f t="shared" si="100"/>
        <v>28209.529999999952</v>
      </c>
      <c r="BD531" s="116">
        <f t="shared" si="101"/>
        <v>43556</v>
      </c>
      <c r="BE531" s="141" t="s">
        <v>8312</v>
      </c>
      <c r="BF531">
        <f>MATCH(BE531,'Cat-4'!$A:$A,0)</f>
        <v>639</v>
      </c>
      <c r="BG531">
        <f>MATCH(BD531,'Cat-4'!$1:$1,0)</f>
        <v>88</v>
      </c>
      <c r="BH531">
        <f>INDEX('Cat-4'!$1:$1048576,'NSS + ACT'!BF531,'NSS + ACT'!BG531)</f>
        <v>111.4</v>
      </c>
      <c r="BI531">
        <f>MATCH($BI$1,'Cat-4'!$1:$1,0)</f>
        <v>153</v>
      </c>
      <c r="BJ531">
        <f>INDEX('Cat-4'!$1:$1048576,'NSS + ACT'!BF531,'NSS + ACT'!BI531)</f>
        <v>121.7</v>
      </c>
      <c r="BK531" s="126">
        <f t="shared" si="102"/>
        <v>1.09245960502693</v>
      </c>
      <c r="BL531">
        <f t="shared" si="103"/>
        <v>2084</v>
      </c>
      <c r="BM531" s="126">
        <f t="shared" si="104"/>
        <v>69.466666666666669</v>
      </c>
      <c r="BN531" s="126" t="s">
        <v>8785</v>
      </c>
      <c r="BO531" s="126">
        <f>MATCH(BB531,Sheet3!$D$4:$D$8,0)</f>
        <v>5</v>
      </c>
      <c r="BP531" s="126">
        <f>MATCH(BN531,Sheet3!$E$4:$H$4,0)</f>
        <v>4</v>
      </c>
      <c r="BQ531" s="132">
        <f>INDEX(Sheet3!$D$4:$H$8,'NSS + ACT'!BO531,'NSS + ACT'!BP531)</f>
        <v>0.4</v>
      </c>
      <c r="BR531" s="105">
        <f t="shared" si="105"/>
        <v>61635.544003590556</v>
      </c>
      <c r="BS531" s="162">
        <f t="shared" si="106"/>
        <v>0.4</v>
      </c>
      <c r="BT531" s="105">
        <f t="shared" si="107"/>
        <v>36981.326402154329</v>
      </c>
    </row>
    <row r="532" spans="1:72">
      <c r="A532" s="18">
        <f t="shared" si="97"/>
        <v>529</v>
      </c>
      <c r="B532" s="61">
        <v>292008692301</v>
      </c>
      <c r="C532" s="39">
        <v>44138</v>
      </c>
      <c r="D532" s="22" t="s">
        <v>313</v>
      </c>
      <c r="E532" s="22" t="s">
        <v>3690</v>
      </c>
      <c r="F532" s="110">
        <v>2</v>
      </c>
      <c r="G532" s="23" t="s">
        <v>49</v>
      </c>
      <c r="H532" s="52">
        <v>28140</v>
      </c>
      <c r="I532" s="30"/>
      <c r="J532" s="109">
        <v>56280</v>
      </c>
      <c r="K532" s="23">
        <v>84819090</v>
      </c>
      <c r="L532" s="26">
        <v>7.4999999999999997E-2</v>
      </c>
      <c r="M532" s="40">
        <v>0</v>
      </c>
      <c r="N532" s="62">
        <v>0</v>
      </c>
      <c r="O532" s="52">
        <v>0</v>
      </c>
      <c r="P532" s="26">
        <v>0.1</v>
      </c>
      <c r="Q532" s="52">
        <v>0</v>
      </c>
      <c r="R532" s="63">
        <v>0.18</v>
      </c>
      <c r="S532" s="23" t="s">
        <v>849</v>
      </c>
      <c r="T532" s="52">
        <v>4221</v>
      </c>
      <c r="U532" s="52">
        <v>0</v>
      </c>
      <c r="V532" s="52">
        <v>422.1</v>
      </c>
      <c r="W532" s="52">
        <v>10966.157999999999</v>
      </c>
      <c r="X532" s="52">
        <v>15609.258</v>
      </c>
      <c r="Y532" s="23" t="s">
        <v>3561</v>
      </c>
      <c r="Z532" s="23" t="s">
        <v>3691</v>
      </c>
      <c r="AA532" s="23" t="s">
        <v>3692</v>
      </c>
      <c r="AB532" s="33">
        <v>292008692301</v>
      </c>
      <c r="AC532" s="33" t="s">
        <v>3683</v>
      </c>
      <c r="AD532" s="39">
        <v>44138</v>
      </c>
      <c r="AE532" s="39">
        <v>44102</v>
      </c>
      <c r="AF532" s="53" t="e">
        <v>#N/A</v>
      </c>
      <c r="AG532" s="53" t="e">
        <v>#N/A</v>
      </c>
      <c r="AH532" s="39" t="e">
        <v>#N/A</v>
      </c>
      <c r="AI532" s="23" t="s">
        <v>51</v>
      </c>
      <c r="AJ532" s="59"/>
      <c r="AK532" s="59"/>
      <c r="AL532" s="48"/>
      <c r="AM532" s="60"/>
      <c r="AN532" s="33"/>
      <c r="AO532" s="48"/>
      <c r="AP532" s="23">
        <v>2000</v>
      </c>
      <c r="AQ532" s="23" t="s">
        <v>52</v>
      </c>
      <c r="AR532" s="23" t="s">
        <v>3692</v>
      </c>
      <c r="AS532" s="38" t="s">
        <v>53</v>
      </c>
      <c r="AT532" s="23" t="s">
        <v>519</v>
      </c>
      <c r="AU532" s="64">
        <v>6500219482</v>
      </c>
      <c r="AV532" s="99">
        <v>2</v>
      </c>
      <c r="AW532" s="102">
        <v>56280</v>
      </c>
      <c r="AX532" s="29" t="s">
        <v>701</v>
      </c>
      <c r="AY532" s="29"/>
      <c r="AZ532" s="25" t="s">
        <v>3564</v>
      </c>
      <c r="BA532">
        <f t="shared" si="108"/>
        <v>1536</v>
      </c>
      <c r="BB532" s="115" t="s">
        <v>6983</v>
      </c>
      <c r="BC532" s="105">
        <f t="shared" si="100"/>
        <v>28140</v>
      </c>
      <c r="BD532" s="116">
        <f t="shared" si="101"/>
        <v>44075</v>
      </c>
      <c r="BE532" s="141" t="s">
        <v>8477</v>
      </c>
      <c r="BF532">
        <f>MATCH(BE532,'Cat-4'!$A:$A,0)</f>
        <v>722</v>
      </c>
      <c r="BG532">
        <f>MATCH(BD532,'Cat-4'!$1:$1,0)</f>
        <v>105</v>
      </c>
      <c r="BH532">
        <f>INDEX('Cat-4'!$1:$1048576,'NSS + ACT'!BF532,'NSS + ACT'!BG532)</f>
        <v>113.7</v>
      </c>
      <c r="BI532">
        <f>MATCH($BI$1,'Cat-4'!$1:$1,0)</f>
        <v>153</v>
      </c>
      <c r="BJ532">
        <f>INDEX('Cat-4'!$1:$1048576,'NSS + ACT'!BF532,'NSS + ACT'!BI532)</f>
        <v>130.80000000000001</v>
      </c>
      <c r="BK532" s="126">
        <f t="shared" si="102"/>
        <v>1.1503957783641161</v>
      </c>
      <c r="BL532">
        <f t="shared" si="103"/>
        <v>1565</v>
      </c>
      <c r="BM532" s="126">
        <f t="shared" si="104"/>
        <v>52.166666666666664</v>
      </c>
      <c r="BN532" s="126" t="s">
        <v>8785</v>
      </c>
      <c r="BO532" s="126">
        <f>MATCH(BB532,Sheet3!$D$4:$D$8,0)</f>
        <v>2</v>
      </c>
      <c r="BP532" s="126">
        <f>MATCH(BN532,Sheet3!$E$4:$H$4,0)</f>
        <v>4</v>
      </c>
      <c r="BQ532" s="132">
        <f>INDEX(Sheet3!$D$4:$H$8,'NSS + ACT'!BO532,'NSS + ACT'!BP532)</f>
        <v>0.1</v>
      </c>
      <c r="BR532" s="105">
        <f t="shared" si="105"/>
        <v>64744.274406332457</v>
      </c>
      <c r="BS532" s="162">
        <f t="shared" si="106"/>
        <v>0.1</v>
      </c>
      <c r="BT532" s="105">
        <f t="shared" si="107"/>
        <v>58269.846965699209</v>
      </c>
    </row>
    <row r="533" spans="1:72">
      <c r="A533" s="18">
        <f t="shared" si="97"/>
        <v>530</v>
      </c>
      <c r="B533" s="61">
        <v>171702032935</v>
      </c>
      <c r="C533" s="39">
        <v>42955</v>
      </c>
      <c r="D533" s="22" t="s">
        <v>93</v>
      </c>
      <c r="E533" s="22" t="s">
        <v>2741</v>
      </c>
      <c r="F533" s="110">
        <v>2</v>
      </c>
      <c r="G533" s="23" t="s">
        <v>75</v>
      </c>
      <c r="H533" s="52">
        <v>28131.595000000001</v>
      </c>
      <c r="I533" s="30"/>
      <c r="J533" s="109">
        <v>56263.19</v>
      </c>
      <c r="K533" s="23">
        <v>85389000</v>
      </c>
      <c r="L533" s="26">
        <v>0.15</v>
      </c>
      <c r="M533" s="40">
        <v>0</v>
      </c>
      <c r="N533" s="62">
        <v>0</v>
      </c>
      <c r="O533" s="52">
        <v>0</v>
      </c>
      <c r="P533" s="26">
        <v>0.1</v>
      </c>
      <c r="Q533" s="52">
        <v>0</v>
      </c>
      <c r="R533" s="63">
        <v>0.18</v>
      </c>
      <c r="S533" s="23" t="s">
        <v>947</v>
      </c>
      <c r="T533" s="52">
        <v>8439.4784999999993</v>
      </c>
      <c r="U533" s="52">
        <v>0</v>
      </c>
      <c r="V533" s="52">
        <v>843.94785000000002</v>
      </c>
      <c r="W533" s="52">
        <v>11798.390942999999</v>
      </c>
      <c r="X533" s="52">
        <v>21081.817293</v>
      </c>
      <c r="Y533" s="23" t="s">
        <v>2574</v>
      </c>
      <c r="Z533" s="23" t="s">
        <v>2742</v>
      </c>
      <c r="AA533" s="23" t="s">
        <v>2743</v>
      </c>
      <c r="AB533" s="33" t="e">
        <v>#N/A</v>
      </c>
      <c r="AC533" s="33" t="e">
        <v>#N/A</v>
      </c>
      <c r="AD533" s="48" t="e">
        <v>#N/A</v>
      </c>
      <c r="AE533" s="39">
        <v>42901</v>
      </c>
      <c r="AF533" s="53">
        <v>171702032935</v>
      </c>
      <c r="AG533" s="53" t="s">
        <v>2744</v>
      </c>
      <c r="AH533" s="39">
        <v>42955</v>
      </c>
      <c r="AI533" s="23" t="s">
        <v>385</v>
      </c>
      <c r="AJ533" s="54"/>
      <c r="AK533" s="55"/>
      <c r="AL533" s="56"/>
      <c r="AM533" s="57"/>
      <c r="AN533" s="33"/>
      <c r="AO533" s="48"/>
      <c r="AP533" s="23">
        <v>2000</v>
      </c>
      <c r="AQ533" s="23" t="s">
        <v>64</v>
      </c>
      <c r="AR533" s="23" t="s">
        <v>2743</v>
      </c>
      <c r="AS533" s="38" t="s">
        <v>53</v>
      </c>
      <c r="AT533" s="23" t="s">
        <v>522</v>
      </c>
      <c r="AU533" s="64">
        <v>9111700700</v>
      </c>
      <c r="AV533" s="99">
        <v>2</v>
      </c>
      <c r="AW533" s="102">
        <v>56263.19</v>
      </c>
      <c r="AX533" s="29" t="s">
        <v>701</v>
      </c>
      <c r="AY533" s="29"/>
      <c r="AZ533" s="25" t="s">
        <v>2577</v>
      </c>
      <c r="BA533">
        <f t="shared" si="108"/>
        <v>2737</v>
      </c>
      <c r="BB533" t="s">
        <v>6987</v>
      </c>
      <c r="BC533" s="105">
        <f t="shared" si="100"/>
        <v>28131.595000000001</v>
      </c>
      <c r="BD533" s="116">
        <f t="shared" si="101"/>
        <v>42887</v>
      </c>
      <c r="BE533" s="141" t="s">
        <v>8366</v>
      </c>
      <c r="BF533">
        <f>MATCH(BE533,'Cat-4'!$A:$A,0)</f>
        <v>666</v>
      </c>
      <c r="BG533">
        <f>MATCH(BD533,'Cat-4'!$1:$1,0)</f>
        <v>66</v>
      </c>
      <c r="BH533">
        <f>INDEX('Cat-4'!$1:$1048576,'NSS + ACT'!BF533,'NSS + ACT'!BG533)</f>
        <v>109</v>
      </c>
      <c r="BI533">
        <f>MATCH($BI$1,'Cat-4'!$1:$1,0)</f>
        <v>153</v>
      </c>
      <c r="BJ533">
        <f>INDEX('Cat-4'!$1:$1048576,'NSS + ACT'!BF533,'NSS + ACT'!BI533)</f>
        <v>133.4</v>
      </c>
      <c r="BK533" s="126">
        <f t="shared" si="102"/>
        <v>1.2238532110091744</v>
      </c>
      <c r="BL533">
        <f t="shared" si="103"/>
        <v>2753</v>
      </c>
      <c r="BM533" s="126">
        <f t="shared" si="104"/>
        <v>91.766666666666666</v>
      </c>
      <c r="BN533" s="126" t="s">
        <v>8785</v>
      </c>
      <c r="BO533" s="126">
        <f>MATCH(BB533,Sheet3!$D$4:$D$8,0)</f>
        <v>4</v>
      </c>
      <c r="BP533" s="126">
        <f>MATCH(BN533,Sheet3!$E$4:$H$4,0)</f>
        <v>4</v>
      </c>
      <c r="BQ533" s="132">
        <f>INDEX(Sheet3!$D$4:$H$8,'NSS + ACT'!BO533,'NSS + ACT'!BP533)</f>
        <v>0.2</v>
      </c>
      <c r="BR533" s="105">
        <f t="shared" si="105"/>
        <v>68857.885743119274</v>
      </c>
      <c r="BS533" s="162">
        <f t="shared" si="106"/>
        <v>0.2</v>
      </c>
      <c r="BT533" s="105">
        <f t="shared" si="107"/>
        <v>55086.308594495422</v>
      </c>
    </row>
    <row r="534" spans="1:72">
      <c r="A534" s="18">
        <f t="shared" si="97"/>
        <v>531</v>
      </c>
      <c r="B534" s="61">
        <v>171801082633</v>
      </c>
      <c r="C534" s="39">
        <v>43217</v>
      </c>
      <c r="D534" s="22" t="s">
        <v>636</v>
      </c>
      <c r="E534" s="22" t="s">
        <v>1057</v>
      </c>
      <c r="F534" s="110">
        <v>2</v>
      </c>
      <c r="G534" s="23" t="s">
        <v>49</v>
      </c>
      <c r="H534" s="52">
        <v>28084.759999999951</v>
      </c>
      <c r="I534" s="30"/>
      <c r="J534" s="109">
        <v>56169.519999999902</v>
      </c>
      <c r="K534" s="23" t="s">
        <v>987</v>
      </c>
      <c r="L534" s="26">
        <v>0.15</v>
      </c>
      <c r="M534" s="40">
        <v>0</v>
      </c>
      <c r="N534" s="62">
        <v>0</v>
      </c>
      <c r="O534" s="52">
        <v>0</v>
      </c>
      <c r="P534" s="26">
        <v>0.1</v>
      </c>
      <c r="Q534" s="52">
        <v>0</v>
      </c>
      <c r="R534" s="63">
        <v>0.18</v>
      </c>
      <c r="S534" s="23" t="s">
        <v>969</v>
      </c>
      <c r="T534" s="52">
        <v>8425.4279999999853</v>
      </c>
      <c r="U534" s="52">
        <v>0</v>
      </c>
      <c r="V534" s="52">
        <v>842.54279999999858</v>
      </c>
      <c r="W534" s="52">
        <v>11778.748343999978</v>
      </c>
      <c r="X534" s="52">
        <v>21046.719143999962</v>
      </c>
      <c r="Y534" s="23" t="s">
        <v>850</v>
      </c>
      <c r="Z534" s="23" t="s">
        <v>1058</v>
      </c>
      <c r="AA534" s="23" t="s">
        <v>1059</v>
      </c>
      <c r="AB534" s="33" t="e">
        <v>#N/A</v>
      </c>
      <c r="AC534" s="33" t="e">
        <v>#N/A</v>
      </c>
      <c r="AD534" s="48" t="e">
        <v>#N/A</v>
      </c>
      <c r="AE534" s="39" t="e">
        <v>#N/A</v>
      </c>
      <c r="AF534" s="53">
        <v>171801082633</v>
      </c>
      <c r="AG534" s="53" t="s">
        <v>990</v>
      </c>
      <c r="AH534" s="39">
        <v>43217</v>
      </c>
      <c r="AI534" s="23" t="s">
        <v>385</v>
      </c>
      <c r="AJ534" s="54"/>
      <c r="AK534" s="55"/>
      <c r="AL534" s="56"/>
      <c r="AM534" s="57"/>
      <c r="AN534" s="33"/>
      <c r="AO534" s="48"/>
      <c r="AP534" s="23">
        <v>2000</v>
      </c>
      <c r="AQ534" s="23" t="s">
        <v>64</v>
      </c>
      <c r="AR534" s="23" t="s">
        <v>1059</v>
      </c>
      <c r="AS534" s="38" t="s">
        <v>53</v>
      </c>
      <c r="AT534" s="23" t="s">
        <v>522</v>
      </c>
      <c r="AU534" s="64">
        <v>7068019</v>
      </c>
      <c r="AV534" s="99">
        <v>2</v>
      </c>
      <c r="AW534" s="102">
        <v>56169.519999999902</v>
      </c>
      <c r="AX534" s="29" t="s">
        <v>701</v>
      </c>
      <c r="AY534" s="29"/>
      <c r="AZ534" s="25" t="s">
        <v>863</v>
      </c>
      <c r="BB534" s="115" t="s">
        <v>6987</v>
      </c>
      <c r="BC534" s="105">
        <f t="shared" si="100"/>
        <v>28084.759999999951</v>
      </c>
      <c r="BD534" s="116">
        <v>43709</v>
      </c>
      <c r="BE534" s="141" t="s">
        <v>8366</v>
      </c>
      <c r="BF534">
        <f>MATCH(BE534,'Cat-4'!$A:$A,0)</f>
        <v>666</v>
      </c>
      <c r="BG534">
        <f>MATCH(BD534,'Cat-4'!$1:$1,0)</f>
        <v>93</v>
      </c>
      <c r="BH534">
        <f>INDEX('Cat-4'!$1:$1048576,'NSS + ACT'!BF534,'NSS + ACT'!BG534)</f>
        <v>110.5</v>
      </c>
      <c r="BI534">
        <f>MATCH($BI$1,'Cat-4'!$1:$1,0)</f>
        <v>153</v>
      </c>
      <c r="BJ534">
        <f>INDEX('Cat-4'!$1:$1048576,'NSS + ACT'!BF534,'NSS + ACT'!BI534)</f>
        <v>133.4</v>
      </c>
      <c r="BK534" s="126">
        <f t="shared" si="102"/>
        <v>1.207239819004525</v>
      </c>
      <c r="BL534">
        <f t="shared" si="103"/>
        <v>1931</v>
      </c>
      <c r="BM534" s="126">
        <f t="shared" si="104"/>
        <v>64.36666666666666</v>
      </c>
      <c r="BN534" s="126" t="s">
        <v>8785</v>
      </c>
      <c r="BO534" s="126">
        <f>MATCH(BB534,Sheet3!$D$4:$D$8,0)</f>
        <v>4</v>
      </c>
      <c r="BP534" s="126">
        <f>MATCH(BN534,Sheet3!$E$4:$H$4,0)</f>
        <v>4</v>
      </c>
      <c r="BQ534" s="132">
        <f>INDEX(Sheet3!$D$4:$H$8,'NSS + ACT'!BO534,'NSS + ACT'!BP534)</f>
        <v>0.2</v>
      </c>
      <c r="BR534" s="105">
        <f t="shared" si="105"/>
        <v>67810.081158370929</v>
      </c>
      <c r="BS534" s="162">
        <f t="shared" si="106"/>
        <v>0.2</v>
      </c>
      <c r="BT534" s="105">
        <f t="shared" si="107"/>
        <v>54248.064926696745</v>
      </c>
    </row>
    <row r="535" spans="1:72">
      <c r="A535" s="18">
        <f t="shared" si="97"/>
        <v>532</v>
      </c>
      <c r="B535" s="61">
        <v>171800967741</v>
      </c>
      <c r="C535" s="39">
        <v>43206</v>
      </c>
      <c r="D535" s="22" t="s">
        <v>462</v>
      </c>
      <c r="E535" s="22" t="s">
        <v>2753</v>
      </c>
      <c r="F535" s="110">
        <v>3</v>
      </c>
      <c r="G535" s="23" t="s">
        <v>119</v>
      </c>
      <c r="H535" s="52">
        <v>18618.573333333334</v>
      </c>
      <c r="I535" s="30"/>
      <c r="J535" s="109">
        <v>55855.72</v>
      </c>
      <c r="K535" s="23">
        <v>85442010</v>
      </c>
      <c r="L535" s="26">
        <v>0.1</v>
      </c>
      <c r="M535" s="40">
        <v>0</v>
      </c>
      <c r="N535" s="62">
        <v>0</v>
      </c>
      <c r="O535" s="52">
        <v>0</v>
      </c>
      <c r="P535" s="26">
        <v>0.1</v>
      </c>
      <c r="Q535" s="52">
        <v>0</v>
      </c>
      <c r="R535" s="63">
        <v>0.18</v>
      </c>
      <c r="S535" s="23" t="s">
        <v>2754</v>
      </c>
      <c r="T535" s="52">
        <v>5585.5720000000001</v>
      </c>
      <c r="U535" s="52">
        <v>0</v>
      </c>
      <c r="V535" s="52">
        <v>558.55720000000008</v>
      </c>
      <c r="W535" s="52">
        <v>11159.972856</v>
      </c>
      <c r="X535" s="52">
        <v>17304.102056</v>
      </c>
      <c r="Y535" s="23" t="s">
        <v>2574</v>
      </c>
      <c r="Z535" s="23" t="s">
        <v>2755</v>
      </c>
      <c r="AA535" s="23" t="s">
        <v>2756</v>
      </c>
      <c r="AB535" s="33" t="e">
        <v>#N/A</v>
      </c>
      <c r="AC535" s="33" t="e">
        <v>#N/A</v>
      </c>
      <c r="AD535" s="48" t="e">
        <v>#N/A</v>
      </c>
      <c r="AE535" s="39">
        <v>43178</v>
      </c>
      <c r="AF535" s="53">
        <v>171800967741</v>
      </c>
      <c r="AG535" s="53" t="s">
        <v>465</v>
      </c>
      <c r="AH535" s="39">
        <v>43206</v>
      </c>
      <c r="AI535" s="23" t="s">
        <v>385</v>
      </c>
      <c r="AJ535" s="54"/>
      <c r="AK535" s="55"/>
      <c r="AL535" s="56"/>
      <c r="AM535" s="57"/>
      <c r="AN535" s="33"/>
      <c r="AO535" s="48"/>
      <c r="AP535" s="23">
        <v>2000</v>
      </c>
      <c r="AQ535" s="23" t="s">
        <v>52</v>
      </c>
      <c r="AR535" s="23" t="s">
        <v>2756</v>
      </c>
      <c r="AS535" s="38" t="s">
        <v>53</v>
      </c>
      <c r="AT535" s="23" t="s">
        <v>522</v>
      </c>
      <c r="AU535" s="64">
        <v>1007534470</v>
      </c>
      <c r="AV535" s="99">
        <v>3</v>
      </c>
      <c r="AW535" s="102">
        <v>55855.72</v>
      </c>
      <c r="AX535" s="29" t="s">
        <v>701</v>
      </c>
      <c r="AY535" s="29"/>
      <c r="AZ535" s="25" t="s">
        <v>2740</v>
      </c>
      <c r="BA535">
        <f>$BA$2-AE535</f>
        <v>2460</v>
      </c>
      <c r="BB535" s="115" t="s">
        <v>6987</v>
      </c>
      <c r="BC535" s="105">
        <f t="shared" si="100"/>
        <v>18618.573333333334</v>
      </c>
      <c r="BD535" s="116">
        <f t="shared" si="101"/>
        <v>43160</v>
      </c>
      <c r="BE535" s="141" t="s">
        <v>8366</v>
      </c>
      <c r="BF535">
        <f>MATCH(BE535,'Cat-4'!$A:$A,0)</f>
        <v>666</v>
      </c>
      <c r="BG535">
        <f>MATCH(BD535,'Cat-4'!$1:$1,0)</f>
        <v>75</v>
      </c>
      <c r="BH535">
        <f>INDEX('Cat-4'!$1:$1048576,'NSS + ACT'!BF535,'NSS + ACT'!BG535)</f>
        <v>110.1</v>
      </c>
      <c r="BI535">
        <f>MATCH($BI$1,'Cat-4'!$1:$1,0)</f>
        <v>153</v>
      </c>
      <c r="BJ535">
        <f>INDEX('Cat-4'!$1:$1048576,'NSS + ACT'!BF535,'NSS + ACT'!BI535)</f>
        <v>133.4</v>
      </c>
      <c r="BK535" s="126">
        <f t="shared" si="102"/>
        <v>1.2116257947320619</v>
      </c>
      <c r="BL535">
        <f t="shared" si="103"/>
        <v>2480</v>
      </c>
      <c r="BM535" s="126">
        <f t="shared" si="104"/>
        <v>82.666666666666671</v>
      </c>
      <c r="BN535" s="126" t="s">
        <v>8785</v>
      </c>
      <c r="BO535" s="126">
        <f>MATCH(BB535,Sheet3!$D$4:$D$8,0)</f>
        <v>4</v>
      </c>
      <c r="BP535" s="126">
        <f>MATCH(BN535,Sheet3!$E$4:$H$4,0)</f>
        <v>4</v>
      </c>
      <c r="BQ535" s="132">
        <f>INDEX(Sheet3!$D$4:$H$8,'NSS + ACT'!BO535,'NSS + ACT'!BP535)</f>
        <v>0.2</v>
      </c>
      <c r="BR535" s="105">
        <f t="shared" si="105"/>
        <v>67676.231135331531</v>
      </c>
      <c r="BS535" s="162">
        <f t="shared" si="106"/>
        <v>0.2</v>
      </c>
      <c r="BT535" s="105">
        <f t="shared" si="107"/>
        <v>54140.984908265229</v>
      </c>
    </row>
    <row r="536" spans="1:72">
      <c r="A536" s="18">
        <f t="shared" si="97"/>
        <v>533</v>
      </c>
      <c r="B536" s="61">
        <v>351900180575</v>
      </c>
      <c r="C536" s="39">
        <v>43795</v>
      </c>
      <c r="D536" s="22" t="s">
        <v>170</v>
      </c>
      <c r="E536" s="22" t="s">
        <v>2939</v>
      </c>
      <c r="F536" s="110">
        <v>2</v>
      </c>
      <c r="G536" s="23" t="s">
        <v>119</v>
      </c>
      <c r="H536" s="52">
        <v>27758.84</v>
      </c>
      <c r="I536" s="30"/>
      <c r="J536" s="109">
        <v>55517.68</v>
      </c>
      <c r="K536" s="23" t="s">
        <v>2940</v>
      </c>
      <c r="L536" s="26">
        <v>7.4999999999999997E-2</v>
      </c>
      <c r="M536" s="40">
        <v>0</v>
      </c>
      <c r="N536" s="62">
        <v>0</v>
      </c>
      <c r="O536" s="52">
        <v>0</v>
      </c>
      <c r="P536" s="26">
        <v>0.1</v>
      </c>
      <c r="Q536" s="52">
        <v>0</v>
      </c>
      <c r="R536" s="63">
        <v>0.18</v>
      </c>
      <c r="S536" s="23" t="s">
        <v>1797</v>
      </c>
      <c r="T536" s="52">
        <v>4163.826</v>
      </c>
      <c r="U536" s="52">
        <v>0</v>
      </c>
      <c r="V536" s="52">
        <v>416.38260000000002</v>
      </c>
      <c r="W536" s="52">
        <v>10817.619948</v>
      </c>
      <c r="X536" s="52">
        <v>15397.828548</v>
      </c>
      <c r="Y536" s="23" t="s">
        <v>2778</v>
      </c>
      <c r="Z536" s="23" t="s">
        <v>2941</v>
      </c>
      <c r="AA536" s="23" t="s">
        <v>2942</v>
      </c>
      <c r="AB536" s="33" t="e">
        <v>#N/A</v>
      </c>
      <c r="AC536" s="33" t="e">
        <v>#N/A</v>
      </c>
      <c r="AD536" s="48" t="e">
        <v>#N/A</v>
      </c>
      <c r="AE536" s="39" t="e">
        <v>#N/A</v>
      </c>
      <c r="AF536" s="53" t="e">
        <v>#N/A</v>
      </c>
      <c r="AG536" s="53" t="e">
        <v>#N/A</v>
      </c>
      <c r="AH536" s="39" t="e">
        <v>#N/A</v>
      </c>
      <c r="AI536" s="23" t="s">
        <v>51</v>
      </c>
      <c r="AJ536" s="54">
        <v>351900180575</v>
      </c>
      <c r="AK536" s="55">
        <v>3005514</v>
      </c>
      <c r="AL536" s="56">
        <v>43795</v>
      </c>
      <c r="AM536" s="57"/>
      <c r="AN536" s="33"/>
      <c r="AO536" s="48"/>
      <c r="AP536" s="23">
        <v>2000</v>
      </c>
      <c r="AQ536" s="23" t="s">
        <v>52</v>
      </c>
      <c r="AR536" s="23" t="s">
        <v>2942</v>
      </c>
      <c r="AS536" s="38" t="s">
        <v>53</v>
      </c>
      <c r="AT536" s="23"/>
      <c r="AU536" s="64" t="s">
        <v>2943</v>
      </c>
      <c r="AV536" s="99">
        <v>2</v>
      </c>
      <c r="AW536" s="102">
        <v>55517.68</v>
      </c>
      <c r="AX536" s="29" t="s">
        <v>701</v>
      </c>
      <c r="AY536" s="29"/>
      <c r="AZ536" s="25" t="s">
        <v>2782</v>
      </c>
      <c r="BB536" s="115" t="s">
        <v>6983</v>
      </c>
      <c r="BC536" s="105">
        <f t="shared" si="100"/>
        <v>27758.84</v>
      </c>
      <c r="BD536" s="116">
        <v>43709</v>
      </c>
      <c r="BE536" s="141" t="s">
        <v>8477</v>
      </c>
      <c r="BF536">
        <f>MATCH(BE536,'Cat-4'!$A:$A,0)</f>
        <v>722</v>
      </c>
      <c r="BG536">
        <f>MATCH(BD536,'Cat-4'!$1:$1,0)</f>
        <v>93</v>
      </c>
      <c r="BH536">
        <f>INDEX('Cat-4'!$1:$1048576,'NSS + ACT'!BF536,'NSS + ACT'!BG536)</f>
        <v>113.9</v>
      </c>
      <c r="BI536">
        <f>MATCH($BI$1,'Cat-4'!$1:$1,0)</f>
        <v>153</v>
      </c>
      <c r="BJ536">
        <f>INDEX('Cat-4'!$1:$1048576,'NSS + ACT'!BF536,'NSS + ACT'!BI536)</f>
        <v>130.80000000000001</v>
      </c>
      <c r="BK536" s="126">
        <f t="shared" si="102"/>
        <v>1.1483757682177349</v>
      </c>
      <c r="BL536">
        <f t="shared" si="103"/>
        <v>1931</v>
      </c>
      <c r="BM536" s="126">
        <f t="shared" si="104"/>
        <v>64.36666666666666</v>
      </c>
      <c r="BN536" s="126" t="s">
        <v>8785</v>
      </c>
      <c r="BO536" s="126">
        <f>MATCH(BB536,Sheet3!$D$4:$D$8,0)</f>
        <v>2</v>
      </c>
      <c r="BP536" s="126">
        <f>MATCH(BN536,Sheet3!$E$4:$H$4,0)</f>
        <v>4</v>
      </c>
      <c r="BQ536" s="132">
        <f>INDEX(Sheet3!$D$4:$H$8,'NSS + ACT'!BO536,'NSS + ACT'!BP536)</f>
        <v>0.1</v>
      </c>
      <c r="BR536" s="105">
        <f t="shared" si="105"/>
        <v>63755.158419666375</v>
      </c>
      <c r="BS536" s="162">
        <f t="shared" si="106"/>
        <v>0.1</v>
      </c>
      <c r="BT536" s="105">
        <f t="shared" si="107"/>
        <v>57379.642577699742</v>
      </c>
    </row>
    <row r="537" spans="1:72">
      <c r="A537" s="18">
        <f t="shared" si="97"/>
        <v>534</v>
      </c>
      <c r="B537" s="61">
        <v>291804468001</v>
      </c>
      <c r="C537" s="39">
        <v>43250</v>
      </c>
      <c r="D537" s="22" t="s">
        <v>2347</v>
      </c>
      <c r="E537" s="22" t="s">
        <v>2362</v>
      </c>
      <c r="F537" s="110">
        <v>2</v>
      </c>
      <c r="G537" s="23" t="s">
        <v>79</v>
      </c>
      <c r="H537" s="52">
        <v>27680.080000000002</v>
      </c>
      <c r="I537" s="30"/>
      <c r="J537" s="109">
        <v>55360.160000000003</v>
      </c>
      <c r="K537" s="23">
        <v>40169390</v>
      </c>
      <c r="L537" s="26">
        <v>0.1</v>
      </c>
      <c r="M537" s="40">
        <v>0</v>
      </c>
      <c r="N537" s="62">
        <v>0</v>
      </c>
      <c r="O537" s="52"/>
      <c r="P537" s="26">
        <v>0.1</v>
      </c>
      <c r="Q537" s="52">
        <v>0</v>
      </c>
      <c r="R537" s="63">
        <v>0.18</v>
      </c>
      <c r="S537" s="23" t="s">
        <v>906</v>
      </c>
      <c r="T537" s="52">
        <v>5536.0160000000005</v>
      </c>
      <c r="U537" s="52">
        <v>0</v>
      </c>
      <c r="V537" s="52">
        <v>553.60160000000008</v>
      </c>
      <c r="W537" s="52">
        <v>11060.959968000001</v>
      </c>
      <c r="X537" s="52">
        <v>17150.577568000001</v>
      </c>
      <c r="Y537" s="23" t="s">
        <v>2273</v>
      </c>
      <c r="Z537" s="23" t="s">
        <v>2363</v>
      </c>
      <c r="AA537" s="23" t="s">
        <v>2364</v>
      </c>
      <c r="AB537" s="33">
        <v>291804468001</v>
      </c>
      <c r="AC537" s="33" t="s">
        <v>2351</v>
      </c>
      <c r="AD537" s="48">
        <v>43250</v>
      </c>
      <c r="AE537" s="39">
        <v>43215</v>
      </c>
      <c r="AF537" s="53" t="e">
        <v>#N/A</v>
      </c>
      <c r="AG537" s="53" t="e">
        <v>#N/A</v>
      </c>
      <c r="AH537" s="39" t="e">
        <v>#N/A</v>
      </c>
      <c r="AI537" s="23" t="s">
        <v>51</v>
      </c>
      <c r="AJ537" s="54"/>
      <c r="AK537" s="55"/>
      <c r="AL537" s="56"/>
      <c r="AM537" s="57"/>
      <c r="AN537" s="33"/>
      <c r="AO537" s="48"/>
      <c r="AP537" s="23">
        <v>2000</v>
      </c>
      <c r="AQ537" s="23" t="s">
        <v>52</v>
      </c>
      <c r="AR537" s="23" t="s">
        <v>2364</v>
      </c>
      <c r="AS537" s="38" t="s">
        <v>53</v>
      </c>
      <c r="AT537" s="23" t="s">
        <v>522</v>
      </c>
      <c r="AU537" s="64" t="s">
        <v>2352</v>
      </c>
      <c r="AV537" s="99">
        <v>2</v>
      </c>
      <c r="AW537" s="102">
        <v>55360.160000000003</v>
      </c>
      <c r="AX537" s="29" t="s">
        <v>701</v>
      </c>
      <c r="AY537" s="29"/>
      <c r="AZ537" s="25" t="s">
        <v>853</v>
      </c>
      <c r="BA537">
        <f>$BA$2-AE537</f>
        <v>2423</v>
      </c>
      <c r="BB537" s="115" t="s">
        <v>6983</v>
      </c>
      <c r="BC537" s="105">
        <f t="shared" si="100"/>
        <v>27680.080000000002</v>
      </c>
      <c r="BD537" s="116">
        <f t="shared" si="101"/>
        <v>43191</v>
      </c>
      <c r="BE537" s="141" t="s">
        <v>8477</v>
      </c>
      <c r="BF537">
        <f>MATCH(BE537,'Cat-4'!$A:$A,0)</f>
        <v>722</v>
      </c>
      <c r="BG537">
        <f>MATCH(BD537,'Cat-4'!$1:$1,0)</f>
        <v>76</v>
      </c>
      <c r="BH537">
        <f>INDEX('Cat-4'!$1:$1048576,'NSS + ACT'!BF537,'NSS + ACT'!BG537)</f>
        <v>110.1</v>
      </c>
      <c r="BI537">
        <f>MATCH($BI$1,'Cat-4'!$1:$1,0)</f>
        <v>153</v>
      </c>
      <c r="BJ537">
        <f>INDEX('Cat-4'!$1:$1048576,'NSS + ACT'!BF537,'NSS + ACT'!BI537)</f>
        <v>130.80000000000001</v>
      </c>
      <c r="BK537" s="126">
        <f t="shared" si="102"/>
        <v>1.1880108991825615</v>
      </c>
      <c r="BL537">
        <f t="shared" si="103"/>
        <v>2449</v>
      </c>
      <c r="BM537" s="126">
        <f t="shared" si="104"/>
        <v>81.63333333333334</v>
      </c>
      <c r="BN537" s="126" t="s">
        <v>8785</v>
      </c>
      <c r="BO537" s="126">
        <f>MATCH(BB537,Sheet3!$D$4:$D$8,0)</f>
        <v>2</v>
      </c>
      <c r="BP537" s="126">
        <f>MATCH(BN537,Sheet3!$E$4:$H$4,0)</f>
        <v>4</v>
      </c>
      <c r="BQ537" s="132">
        <f>INDEX(Sheet3!$D$4:$H$8,'NSS + ACT'!BO537,'NSS + ACT'!BP537)</f>
        <v>0.1</v>
      </c>
      <c r="BR537" s="105">
        <f t="shared" si="105"/>
        <v>65768.473460490481</v>
      </c>
      <c r="BS537" s="162">
        <f t="shared" si="106"/>
        <v>0.1</v>
      </c>
      <c r="BT537" s="105">
        <f t="shared" si="107"/>
        <v>59191.626114441431</v>
      </c>
    </row>
    <row r="538" spans="1:72">
      <c r="A538" s="18">
        <f t="shared" si="97"/>
        <v>535</v>
      </c>
      <c r="B538" s="61">
        <v>292009885650</v>
      </c>
      <c r="C538" s="39">
        <v>44174</v>
      </c>
      <c r="D538" s="22" t="s">
        <v>182</v>
      </c>
      <c r="E538" s="22" t="s">
        <v>1555</v>
      </c>
      <c r="F538" s="110">
        <v>6</v>
      </c>
      <c r="G538" s="23" t="s">
        <v>119</v>
      </c>
      <c r="H538" s="52">
        <v>4610</v>
      </c>
      <c r="I538" s="30"/>
      <c r="J538" s="109">
        <v>27660</v>
      </c>
      <c r="K538" s="23">
        <v>73181500</v>
      </c>
      <c r="L538" s="26">
        <v>0.15</v>
      </c>
      <c r="M538" s="40" t="s">
        <v>695</v>
      </c>
      <c r="N538" s="62">
        <v>0</v>
      </c>
      <c r="O538" s="52">
        <v>0</v>
      </c>
      <c r="P538" s="26">
        <v>0.1</v>
      </c>
      <c r="Q538" s="52">
        <v>0</v>
      </c>
      <c r="R538" s="63">
        <v>0.18</v>
      </c>
      <c r="S538" s="23" t="s">
        <v>942</v>
      </c>
      <c r="T538" s="52">
        <v>4149</v>
      </c>
      <c r="U538" s="52">
        <v>0</v>
      </c>
      <c r="V538" s="52">
        <v>414.90000000000003</v>
      </c>
      <c r="W538" s="52">
        <v>5800.3019999999997</v>
      </c>
      <c r="X538" s="52">
        <v>10364.201999999999</v>
      </c>
      <c r="Y538" s="23" t="s">
        <v>1473</v>
      </c>
      <c r="Z538" s="23" t="s">
        <v>1556</v>
      </c>
      <c r="AA538" s="23" t="s">
        <v>1557</v>
      </c>
      <c r="AB538" s="33">
        <v>292009885650</v>
      </c>
      <c r="AC538" s="33" t="s">
        <v>1554</v>
      </c>
      <c r="AD538" s="48">
        <v>44174</v>
      </c>
      <c r="AE538" s="39">
        <v>44125</v>
      </c>
      <c r="AF538" s="53" t="e">
        <v>#N/A</v>
      </c>
      <c r="AG538" s="53" t="e">
        <v>#N/A</v>
      </c>
      <c r="AH538" s="39" t="e">
        <v>#N/A</v>
      </c>
      <c r="AI538" s="23" t="s">
        <v>51</v>
      </c>
      <c r="AJ538" s="54"/>
      <c r="AK538" s="55"/>
      <c r="AL538" s="56"/>
      <c r="AM538" s="57"/>
      <c r="AN538" s="33"/>
      <c r="AO538" s="48"/>
      <c r="AP538" s="23">
        <v>2000</v>
      </c>
      <c r="AQ538" s="23" t="s">
        <v>52</v>
      </c>
      <c r="AR538" s="23" t="s">
        <v>1557</v>
      </c>
      <c r="AS538" s="38" t="s">
        <v>53</v>
      </c>
      <c r="AT538" s="23"/>
      <c r="AU538" s="64">
        <v>6100439328</v>
      </c>
      <c r="AV538" s="99">
        <v>6</v>
      </c>
      <c r="AW538" s="102">
        <v>55320.04</v>
      </c>
      <c r="AX538" s="29" t="s">
        <v>701</v>
      </c>
      <c r="AY538" s="29"/>
      <c r="AZ538" s="25"/>
      <c r="BA538">
        <f>$BA$2-AE538</f>
        <v>1513</v>
      </c>
      <c r="BB538" s="115" t="s">
        <v>6983</v>
      </c>
      <c r="BC538" s="105">
        <f t="shared" si="100"/>
        <v>9220.0066666666662</v>
      </c>
      <c r="BD538" s="116">
        <f t="shared" si="101"/>
        <v>44105</v>
      </c>
      <c r="BE538" s="141" t="s">
        <v>8477</v>
      </c>
      <c r="BF538">
        <f>MATCH(BE538,'Cat-4'!$A:$A,0)</f>
        <v>722</v>
      </c>
      <c r="BG538">
        <f>MATCH(BD538,'Cat-4'!$1:$1,0)</f>
        <v>106</v>
      </c>
      <c r="BH538">
        <f>INDEX('Cat-4'!$1:$1048576,'NSS + ACT'!BF538,'NSS + ACT'!BG538)</f>
        <v>114.2</v>
      </c>
      <c r="BI538">
        <f>MATCH($BI$1,'Cat-4'!$1:$1,0)</f>
        <v>153</v>
      </c>
      <c r="BJ538">
        <f>INDEX('Cat-4'!$1:$1048576,'NSS + ACT'!BF538,'NSS + ACT'!BI538)</f>
        <v>130.80000000000001</v>
      </c>
      <c r="BK538" s="126">
        <f t="shared" si="102"/>
        <v>1.1453590192644485</v>
      </c>
      <c r="BL538">
        <f t="shared" si="103"/>
        <v>1535</v>
      </c>
      <c r="BM538" s="126">
        <f t="shared" si="104"/>
        <v>51.166666666666664</v>
      </c>
      <c r="BN538" s="126" t="s">
        <v>8785</v>
      </c>
      <c r="BO538" s="126">
        <f>MATCH(BB538,Sheet3!$D$4:$D$8,0)</f>
        <v>2</v>
      </c>
      <c r="BP538" s="126">
        <f>MATCH(BN538,Sheet3!$E$4:$H$4,0)</f>
        <v>4</v>
      </c>
      <c r="BQ538" s="132">
        <f>INDEX(Sheet3!$D$4:$H$8,'NSS + ACT'!BO538,'NSS + ACT'!BP538)</f>
        <v>0.1</v>
      </c>
      <c r="BR538" s="105">
        <f t="shared" si="105"/>
        <v>63361.30676007006</v>
      </c>
      <c r="BS538" s="162">
        <f t="shared" si="106"/>
        <v>0.1</v>
      </c>
      <c r="BT538" s="105">
        <f t="shared" si="107"/>
        <v>57025.176084063052</v>
      </c>
    </row>
    <row r="539" spans="1:72">
      <c r="A539" s="18">
        <f t="shared" si="97"/>
        <v>536</v>
      </c>
      <c r="B539" s="61">
        <v>291807608245</v>
      </c>
      <c r="C539" s="39">
        <v>43347</v>
      </c>
      <c r="D539" s="22" t="s">
        <v>221</v>
      </c>
      <c r="E539" s="22" t="s">
        <v>2820</v>
      </c>
      <c r="F539" s="110">
        <v>13</v>
      </c>
      <c r="G539" s="23" t="s">
        <v>119</v>
      </c>
      <c r="H539" s="52">
        <v>4255</v>
      </c>
      <c r="I539" s="30"/>
      <c r="J539" s="109">
        <v>55315</v>
      </c>
      <c r="K539" s="23">
        <v>90328990</v>
      </c>
      <c r="L539" s="26">
        <v>7.4999999999999997E-2</v>
      </c>
      <c r="M539" s="40">
        <v>0</v>
      </c>
      <c r="N539" s="62">
        <v>0</v>
      </c>
      <c r="O539" s="52">
        <v>0</v>
      </c>
      <c r="P539" s="26">
        <v>0.1</v>
      </c>
      <c r="Q539" s="52">
        <v>0</v>
      </c>
      <c r="R539" s="63">
        <v>0.18</v>
      </c>
      <c r="S539" s="23" t="s">
        <v>1322</v>
      </c>
      <c r="T539" s="52">
        <v>4148.625</v>
      </c>
      <c r="U539" s="52">
        <v>0</v>
      </c>
      <c r="V539" s="52">
        <v>414.86250000000001</v>
      </c>
      <c r="W539" s="52">
        <v>10778.12775</v>
      </c>
      <c r="X539" s="52">
        <v>15341.615249999999</v>
      </c>
      <c r="Y539" s="23" t="s">
        <v>2778</v>
      </c>
      <c r="Z539" s="23" t="s">
        <v>2821</v>
      </c>
      <c r="AA539" s="23" t="s">
        <v>2822</v>
      </c>
      <c r="AB539" s="33">
        <v>291807608245</v>
      </c>
      <c r="AC539" s="33" t="s">
        <v>2823</v>
      </c>
      <c r="AD539" s="48">
        <v>43347</v>
      </c>
      <c r="AE539" s="39">
        <v>43343</v>
      </c>
      <c r="AF539" s="53" t="e">
        <v>#N/A</v>
      </c>
      <c r="AG539" s="53" t="e">
        <v>#N/A</v>
      </c>
      <c r="AH539" s="39" t="e">
        <v>#N/A</v>
      </c>
      <c r="AI539" s="23" t="s">
        <v>51</v>
      </c>
      <c r="AJ539" s="54"/>
      <c r="AK539" s="55"/>
      <c r="AL539" s="56"/>
      <c r="AM539" s="57"/>
      <c r="AN539" s="33"/>
      <c r="AO539" s="48"/>
      <c r="AP539" s="23">
        <v>2000</v>
      </c>
      <c r="AQ539" s="23" t="s">
        <v>52</v>
      </c>
      <c r="AR539" s="23" t="s">
        <v>2822</v>
      </c>
      <c r="AS539" s="38" t="s">
        <v>53</v>
      </c>
      <c r="AT539" s="23"/>
      <c r="AU539" s="64">
        <v>1868400022</v>
      </c>
      <c r="AV539" s="99">
        <v>13</v>
      </c>
      <c r="AW539" s="102">
        <v>55315</v>
      </c>
      <c r="AX539" s="29" t="s">
        <v>701</v>
      </c>
      <c r="AY539" s="29"/>
      <c r="AZ539" s="25" t="s">
        <v>2824</v>
      </c>
      <c r="BA539">
        <f>$BA$2-AE539</f>
        <v>2295</v>
      </c>
      <c r="BB539" s="115" t="s">
        <v>6985</v>
      </c>
      <c r="BC539" s="105">
        <f t="shared" si="100"/>
        <v>4255</v>
      </c>
      <c r="BD539" s="116">
        <f t="shared" si="101"/>
        <v>43313</v>
      </c>
      <c r="BE539" s="141" t="s">
        <v>8312</v>
      </c>
      <c r="BF539">
        <f>MATCH(BE539,'Cat-4'!$A:$A,0)</f>
        <v>639</v>
      </c>
      <c r="BG539">
        <f>MATCH(BD539,'Cat-4'!$1:$1,0)</f>
        <v>80</v>
      </c>
      <c r="BH539">
        <f>INDEX('Cat-4'!$1:$1048576,'NSS + ACT'!BF539,'NSS + ACT'!BG539)</f>
        <v>112.8</v>
      </c>
      <c r="BI539">
        <f>MATCH($BI$1,'Cat-4'!$1:$1,0)</f>
        <v>153</v>
      </c>
      <c r="BJ539">
        <f>INDEX('Cat-4'!$1:$1048576,'NSS + ACT'!BF539,'NSS + ACT'!BI539)</f>
        <v>121.7</v>
      </c>
      <c r="BK539" s="126">
        <f t="shared" si="102"/>
        <v>1.0789007092198581</v>
      </c>
      <c r="BL539">
        <f t="shared" si="103"/>
        <v>2327</v>
      </c>
      <c r="BM539" s="126">
        <f t="shared" si="104"/>
        <v>77.566666666666663</v>
      </c>
      <c r="BN539" s="126" t="s">
        <v>8785</v>
      </c>
      <c r="BO539" s="126">
        <f>MATCH(BB539,Sheet3!$D$4:$D$8,0)</f>
        <v>5</v>
      </c>
      <c r="BP539" s="126">
        <f>MATCH(BN539,Sheet3!$E$4:$H$4,0)</f>
        <v>4</v>
      </c>
      <c r="BQ539" s="132">
        <f>INDEX(Sheet3!$D$4:$H$8,'NSS + ACT'!BO539,'NSS + ACT'!BP539)</f>
        <v>0.4</v>
      </c>
      <c r="BR539" s="105">
        <f t="shared" si="105"/>
        <v>59679.392730496453</v>
      </c>
      <c r="BS539" s="162">
        <f t="shared" si="106"/>
        <v>0.4</v>
      </c>
      <c r="BT539" s="105">
        <f t="shared" si="107"/>
        <v>35807.63563829787</v>
      </c>
    </row>
    <row r="540" spans="1:72">
      <c r="A540" s="18">
        <f t="shared" si="97"/>
        <v>537</v>
      </c>
      <c r="B540" s="61">
        <v>292203577260</v>
      </c>
      <c r="C540" s="39">
        <v>44659</v>
      </c>
      <c r="D540" s="22" t="s">
        <v>91</v>
      </c>
      <c r="E540" s="22" t="s">
        <v>2563</v>
      </c>
      <c r="F540" s="110">
        <v>2</v>
      </c>
      <c r="G540" s="23" t="s">
        <v>79</v>
      </c>
      <c r="H540" s="52">
        <v>27505</v>
      </c>
      <c r="I540" s="30"/>
      <c r="J540" s="109">
        <v>55010</v>
      </c>
      <c r="K540" s="23">
        <v>84819090</v>
      </c>
      <c r="L540" s="26">
        <v>7.4999999999999997E-2</v>
      </c>
      <c r="M540" s="40">
        <v>0</v>
      </c>
      <c r="N540" s="62">
        <v>0</v>
      </c>
      <c r="O540" s="52"/>
      <c r="P540" s="26">
        <v>0.1</v>
      </c>
      <c r="Q540" s="52">
        <v>0</v>
      </c>
      <c r="R540" s="63">
        <v>0.18</v>
      </c>
      <c r="S540" s="23" t="s">
        <v>849</v>
      </c>
      <c r="T540" s="52">
        <v>4125.75</v>
      </c>
      <c r="U540" s="52">
        <v>0</v>
      </c>
      <c r="V540" s="52">
        <v>412.57500000000005</v>
      </c>
      <c r="W540" s="52">
        <v>10718.698499999999</v>
      </c>
      <c r="X540" s="52">
        <v>15257.023499999999</v>
      </c>
      <c r="Y540" s="23" t="s">
        <v>2273</v>
      </c>
      <c r="Z540" s="23" t="s">
        <v>2564</v>
      </c>
      <c r="AA540" s="23" t="s">
        <v>2565</v>
      </c>
      <c r="AB540" s="33">
        <v>292203577260</v>
      </c>
      <c r="AC540" s="33" t="s">
        <v>2249</v>
      </c>
      <c r="AD540" s="48">
        <v>44659</v>
      </c>
      <c r="AE540" s="39">
        <v>44651</v>
      </c>
      <c r="AF540" s="53" t="e">
        <v>#N/A</v>
      </c>
      <c r="AG540" s="53" t="e">
        <v>#N/A</v>
      </c>
      <c r="AH540" s="39" t="e">
        <v>#N/A</v>
      </c>
      <c r="AI540" s="23" t="s">
        <v>51</v>
      </c>
      <c r="AJ540" s="54"/>
      <c r="AK540" s="55"/>
      <c r="AL540" s="56"/>
      <c r="AM540" s="57"/>
      <c r="AN540" s="33"/>
      <c r="AO540" s="48"/>
      <c r="AP540" s="23">
        <v>2000</v>
      </c>
      <c r="AQ540" s="23" t="s">
        <v>52</v>
      </c>
      <c r="AR540" s="23" t="s">
        <v>2565</v>
      </c>
      <c r="AS540" s="38" t="s">
        <v>53</v>
      </c>
      <c r="AT540" s="23"/>
      <c r="AU540" s="64" t="s">
        <v>2250</v>
      </c>
      <c r="AV540" s="99">
        <v>2</v>
      </c>
      <c r="AW540" s="102">
        <v>55010</v>
      </c>
      <c r="AX540" s="29" t="s">
        <v>701</v>
      </c>
      <c r="AY540" s="29"/>
      <c r="AZ540" s="25" t="s">
        <v>853</v>
      </c>
      <c r="BA540">
        <f>$BA$2-AE540</f>
        <v>987</v>
      </c>
      <c r="BB540" s="115" t="s">
        <v>6987</v>
      </c>
      <c r="BC540" s="105">
        <f t="shared" si="100"/>
        <v>27505</v>
      </c>
      <c r="BD540" s="116">
        <f t="shared" si="101"/>
        <v>44621</v>
      </c>
      <c r="BE540" s="141" t="s">
        <v>8366</v>
      </c>
      <c r="BF540">
        <f>MATCH(BE540,'Cat-4'!$A:$A,0)</f>
        <v>666</v>
      </c>
      <c r="BG540">
        <f>MATCH(BD540,'Cat-4'!$1:$1,0)</f>
        <v>123</v>
      </c>
      <c r="BH540">
        <f>INDEX('Cat-4'!$1:$1048576,'NSS + ACT'!BF540,'NSS + ACT'!BG540)</f>
        <v>126</v>
      </c>
      <c r="BI540">
        <f>MATCH($BI$1,'Cat-4'!$1:$1,0)</f>
        <v>153</v>
      </c>
      <c r="BJ540">
        <f>INDEX('Cat-4'!$1:$1048576,'NSS + ACT'!BF540,'NSS + ACT'!BI540)</f>
        <v>133.4</v>
      </c>
      <c r="BK540" s="126">
        <f t="shared" si="102"/>
        <v>1.0587301587301587</v>
      </c>
      <c r="BL540">
        <f t="shared" si="103"/>
        <v>1019</v>
      </c>
      <c r="BM540" s="126">
        <f t="shared" si="104"/>
        <v>33.966666666666669</v>
      </c>
      <c r="BN540" s="126" t="s">
        <v>8785</v>
      </c>
      <c r="BO540" s="126">
        <f>MATCH(BB540,Sheet3!$D$4:$D$8,0)</f>
        <v>4</v>
      </c>
      <c r="BP540" s="126">
        <f>MATCH(BN540,Sheet3!$E$4:$H$4,0)</f>
        <v>4</v>
      </c>
      <c r="BQ540" s="132">
        <f>INDEX(Sheet3!$D$4:$H$8,'NSS + ACT'!BO540,'NSS + ACT'!BP540)</f>
        <v>0.2</v>
      </c>
      <c r="BR540" s="105">
        <f t="shared" si="105"/>
        <v>58240.746031746035</v>
      </c>
      <c r="BS540" s="162">
        <f t="shared" si="106"/>
        <v>0.2</v>
      </c>
      <c r="BT540" s="105">
        <f t="shared" si="107"/>
        <v>46592.596825396831</v>
      </c>
    </row>
    <row r="541" spans="1:72">
      <c r="A541" s="18">
        <f t="shared" si="97"/>
        <v>538</v>
      </c>
      <c r="B541" s="61">
        <v>292212267900</v>
      </c>
      <c r="C541" s="39">
        <v>44890</v>
      </c>
      <c r="D541" s="22" t="s">
        <v>202</v>
      </c>
      <c r="E541" s="22" t="s">
        <v>1717</v>
      </c>
      <c r="F541" s="110">
        <v>8</v>
      </c>
      <c r="G541" s="23" t="s">
        <v>119</v>
      </c>
      <c r="H541" s="52">
        <v>6800</v>
      </c>
      <c r="I541" s="30"/>
      <c r="J541" s="109">
        <v>54400</v>
      </c>
      <c r="K541" s="23">
        <v>84149040</v>
      </c>
      <c r="L541" s="26">
        <v>7.4999999999999997E-2</v>
      </c>
      <c r="M541" s="40">
        <v>0</v>
      </c>
      <c r="N541" s="62">
        <v>0</v>
      </c>
      <c r="O541" s="52">
        <v>0</v>
      </c>
      <c r="P541" s="26">
        <v>0.1</v>
      </c>
      <c r="Q541" s="52">
        <v>0</v>
      </c>
      <c r="R541" s="63">
        <v>0.18</v>
      </c>
      <c r="S541" s="23" t="s">
        <v>717</v>
      </c>
      <c r="T541" s="52">
        <v>4080</v>
      </c>
      <c r="U541" s="52">
        <v>0</v>
      </c>
      <c r="V541" s="52">
        <v>408</v>
      </c>
      <c r="W541" s="52">
        <v>10599.84</v>
      </c>
      <c r="X541" s="52">
        <v>15087.84</v>
      </c>
      <c r="Y541" s="23" t="s">
        <v>1628</v>
      </c>
      <c r="Z541" s="23" t="s">
        <v>1718</v>
      </c>
      <c r="AA541" s="23" t="s">
        <v>1719</v>
      </c>
      <c r="AB541" s="33">
        <v>292212267900</v>
      </c>
      <c r="AC541" s="33" t="s">
        <v>1720</v>
      </c>
      <c r="AD541" s="48">
        <v>44890</v>
      </c>
      <c r="AE541" s="39">
        <v>44883</v>
      </c>
      <c r="AF541" s="53" t="e">
        <v>#N/A</v>
      </c>
      <c r="AG541" s="53" t="e">
        <v>#N/A</v>
      </c>
      <c r="AH541" s="39" t="e">
        <v>#N/A</v>
      </c>
      <c r="AI541" s="23" t="s">
        <v>51</v>
      </c>
      <c r="AJ541" s="54"/>
      <c r="AK541" s="55"/>
      <c r="AL541" s="56"/>
      <c r="AM541" s="57"/>
      <c r="AN541" s="33"/>
      <c r="AO541" s="48"/>
      <c r="AP541" s="23">
        <v>2000</v>
      </c>
      <c r="AQ541" s="23" t="s">
        <v>52</v>
      </c>
      <c r="AR541" s="23" t="s">
        <v>1719</v>
      </c>
      <c r="AS541" s="38" t="s">
        <v>53</v>
      </c>
      <c r="AT541" s="23"/>
      <c r="AU541" s="64">
        <v>835</v>
      </c>
      <c r="AV541" s="99">
        <v>8</v>
      </c>
      <c r="AW541" s="102">
        <v>54400</v>
      </c>
      <c r="AX541" s="29" t="s">
        <v>701</v>
      </c>
      <c r="AY541" s="29"/>
      <c r="AZ541" s="25" t="s">
        <v>1633</v>
      </c>
      <c r="BA541">
        <f>$BA$2-AE541</f>
        <v>755</v>
      </c>
      <c r="BB541" s="115" t="s">
        <v>6983</v>
      </c>
      <c r="BC541" s="105">
        <f t="shared" si="100"/>
        <v>6800</v>
      </c>
      <c r="BD541" s="116">
        <f t="shared" si="101"/>
        <v>44866</v>
      </c>
      <c r="BE541" s="141" t="s">
        <v>8477</v>
      </c>
      <c r="BF541">
        <f>MATCH(BE541,'Cat-4'!$A:$A,0)</f>
        <v>722</v>
      </c>
      <c r="BG541">
        <f>MATCH(BD541,'Cat-4'!$1:$1,0)</f>
        <v>131</v>
      </c>
      <c r="BH541">
        <f>INDEX('Cat-4'!$1:$1048576,'NSS + ACT'!BF541,'NSS + ACT'!BG541)</f>
        <v>126.7</v>
      </c>
      <c r="BI541">
        <f>MATCH($BI$1,'Cat-4'!$1:$1,0)</f>
        <v>153</v>
      </c>
      <c r="BJ541">
        <f>INDEX('Cat-4'!$1:$1048576,'NSS + ACT'!BF541,'NSS + ACT'!BI541)</f>
        <v>130.80000000000001</v>
      </c>
      <c r="BK541" s="126">
        <f t="shared" si="102"/>
        <v>1.0323599052880821</v>
      </c>
      <c r="BL541">
        <f t="shared" si="103"/>
        <v>774</v>
      </c>
      <c r="BM541" s="126">
        <f t="shared" si="104"/>
        <v>25.8</v>
      </c>
      <c r="BN541" s="126" t="s">
        <v>8785</v>
      </c>
      <c r="BO541" s="126">
        <f>MATCH(BB541,Sheet3!$D$4:$D$8,0)</f>
        <v>2</v>
      </c>
      <c r="BP541" s="126">
        <f>MATCH(BN541,Sheet3!$E$4:$H$4,0)</f>
        <v>4</v>
      </c>
      <c r="BQ541" s="132">
        <f>INDEX(Sheet3!$D$4:$H$8,'NSS + ACT'!BO541,'NSS + ACT'!BP541)</f>
        <v>0.1</v>
      </c>
      <c r="BR541" s="105">
        <f t="shared" si="105"/>
        <v>56160.378847671665</v>
      </c>
      <c r="BS541" s="162">
        <f t="shared" si="106"/>
        <v>0.1</v>
      </c>
      <c r="BT541" s="105">
        <f t="shared" si="107"/>
        <v>50544.340962904498</v>
      </c>
    </row>
    <row r="542" spans="1:72">
      <c r="A542" s="18">
        <f t="shared" si="97"/>
        <v>539</v>
      </c>
      <c r="B542" s="61">
        <v>171801082633</v>
      </c>
      <c r="C542" s="39">
        <v>43217</v>
      </c>
      <c r="D542" s="22" t="s">
        <v>636</v>
      </c>
      <c r="E542" s="22" t="s">
        <v>1096</v>
      </c>
      <c r="F542" s="110">
        <v>1</v>
      </c>
      <c r="G542" s="23" t="s">
        <v>49</v>
      </c>
      <c r="H542" s="52">
        <v>54054.559999999903</v>
      </c>
      <c r="I542" s="30"/>
      <c r="J542" s="109">
        <v>54054.559999999903</v>
      </c>
      <c r="K542" s="23" t="s">
        <v>987</v>
      </c>
      <c r="L542" s="26">
        <v>0.15</v>
      </c>
      <c r="M542" s="40">
        <v>0</v>
      </c>
      <c r="N542" s="62">
        <v>0</v>
      </c>
      <c r="O542" s="52">
        <v>0</v>
      </c>
      <c r="P542" s="26">
        <v>0.1</v>
      </c>
      <c r="Q542" s="52">
        <v>0</v>
      </c>
      <c r="R542" s="63">
        <v>0.18</v>
      </c>
      <c r="S542" s="23" t="s">
        <v>969</v>
      </c>
      <c r="T542" s="52">
        <v>8108.1839999999847</v>
      </c>
      <c r="U542" s="52">
        <v>0</v>
      </c>
      <c r="V542" s="52">
        <v>810.81839999999852</v>
      </c>
      <c r="W542" s="52">
        <v>11335.241231999978</v>
      </c>
      <c r="X542" s="52">
        <v>20254.243631999962</v>
      </c>
      <c r="Y542" s="23" t="s">
        <v>850</v>
      </c>
      <c r="Z542" s="23" t="s">
        <v>1099</v>
      </c>
      <c r="AA542" s="23" t="s">
        <v>1098</v>
      </c>
      <c r="AB542" s="33" t="e">
        <v>#N/A</v>
      </c>
      <c r="AC542" s="33" t="e">
        <v>#N/A</v>
      </c>
      <c r="AD542" s="48" t="e">
        <v>#N/A</v>
      </c>
      <c r="AE542" s="39" t="e">
        <v>#N/A</v>
      </c>
      <c r="AF542" s="53">
        <v>171801082633</v>
      </c>
      <c r="AG542" s="53" t="s">
        <v>990</v>
      </c>
      <c r="AH542" s="39">
        <v>43217</v>
      </c>
      <c r="AI542" s="23" t="s">
        <v>385</v>
      </c>
      <c r="AJ542" s="54"/>
      <c r="AK542" s="55"/>
      <c r="AL542" s="56"/>
      <c r="AM542" s="57"/>
      <c r="AN542" s="33"/>
      <c r="AO542" s="48"/>
      <c r="AP542" s="23">
        <v>2000</v>
      </c>
      <c r="AQ542" s="23" t="s">
        <v>64</v>
      </c>
      <c r="AR542" s="23" t="s">
        <v>1098</v>
      </c>
      <c r="AS542" s="38" t="s">
        <v>53</v>
      </c>
      <c r="AT542" s="23"/>
      <c r="AU542" s="64">
        <v>7068019</v>
      </c>
      <c r="AV542" s="99">
        <v>1</v>
      </c>
      <c r="AW542" s="102">
        <v>54054.559999999903</v>
      </c>
      <c r="AX542" s="29" t="s">
        <v>701</v>
      </c>
      <c r="AY542" s="29"/>
      <c r="AZ542" s="25" t="s">
        <v>863</v>
      </c>
      <c r="BB542" s="115" t="s">
        <v>6983</v>
      </c>
      <c r="BC542" s="105">
        <f t="shared" si="100"/>
        <v>54054.559999999903</v>
      </c>
      <c r="BD542" s="116">
        <v>43709</v>
      </c>
      <c r="BE542" s="141" t="s">
        <v>8477</v>
      </c>
      <c r="BF542">
        <f>MATCH(BE542,'Cat-4'!$A:$A,0)</f>
        <v>722</v>
      </c>
      <c r="BG542">
        <f>MATCH(BD542,'Cat-4'!$1:$1,0)</f>
        <v>93</v>
      </c>
      <c r="BH542">
        <f>INDEX('Cat-4'!$1:$1048576,'NSS + ACT'!BF542,'NSS + ACT'!BG542)</f>
        <v>113.9</v>
      </c>
      <c r="BI542">
        <f>MATCH($BI$1,'Cat-4'!$1:$1,0)</f>
        <v>153</v>
      </c>
      <c r="BJ542">
        <f>INDEX('Cat-4'!$1:$1048576,'NSS + ACT'!BF542,'NSS + ACT'!BI542)</f>
        <v>130.80000000000001</v>
      </c>
      <c r="BK542" s="126">
        <f t="shared" si="102"/>
        <v>1.1483757682177349</v>
      </c>
      <c r="BL542">
        <f t="shared" si="103"/>
        <v>1931</v>
      </c>
      <c r="BM542" s="126">
        <f t="shared" si="104"/>
        <v>64.36666666666666</v>
      </c>
      <c r="BN542" s="126" t="s">
        <v>8785</v>
      </c>
      <c r="BO542" s="126">
        <f>MATCH(BB542,Sheet3!$D$4:$D$8,0)</f>
        <v>2</v>
      </c>
      <c r="BP542" s="126">
        <f>MATCH(BN542,Sheet3!$E$4:$H$4,0)</f>
        <v>4</v>
      </c>
      <c r="BQ542" s="132">
        <f>INDEX(Sheet3!$D$4:$H$8,'NSS + ACT'!BO542,'NSS + ACT'!BP542)</f>
        <v>0.1</v>
      </c>
      <c r="BR542" s="105">
        <f t="shared" si="105"/>
        <v>62074.946865671533</v>
      </c>
      <c r="BS542" s="162">
        <f t="shared" si="106"/>
        <v>0.1</v>
      </c>
      <c r="BT542" s="105">
        <f t="shared" si="107"/>
        <v>55867.452179104381</v>
      </c>
    </row>
    <row r="543" spans="1:72">
      <c r="A543" s="18">
        <f t="shared" si="97"/>
        <v>540</v>
      </c>
      <c r="B543" s="33"/>
      <c r="C543" s="39"/>
      <c r="D543" s="22" t="s">
        <v>271</v>
      </c>
      <c r="E543" s="22" t="s">
        <v>6780</v>
      </c>
      <c r="F543" s="113">
        <v>12</v>
      </c>
      <c r="G543" s="23" t="s">
        <v>49</v>
      </c>
      <c r="H543" s="24">
        <v>4499.8241666666581</v>
      </c>
      <c r="I543" s="30"/>
      <c r="J543" s="101">
        <v>53997.889999999898</v>
      </c>
      <c r="K543" s="23">
        <v>84836090</v>
      </c>
      <c r="L543" s="26">
        <v>7.4999999999999997E-2</v>
      </c>
      <c r="M543" s="23"/>
      <c r="N543" s="49"/>
      <c r="O543" s="38"/>
      <c r="P543" s="26">
        <v>0.1</v>
      </c>
      <c r="Q543" s="38"/>
      <c r="R543" s="26">
        <v>0.18</v>
      </c>
      <c r="S543" s="23" t="s">
        <v>1002</v>
      </c>
      <c r="T543" s="94">
        <v>4049.8417499999923</v>
      </c>
      <c r="U543" s="94">
        <v>0</v>
      </c>
      <c r="V543" s="94">
        <v>404.98417499999925</v>
      </c>
      <c r="W543" s="94">
        <v>10521.48886649998</v>
      </c>
      <c r="X543" s="52">
        <v>14976.314791499972</v>
      </c>
      <c r="Y543" s="23" t="s">
        <v>6636</v>
      </c>
      <c r="Z543" s="23" t="s">
        <v>6781</v>
      </c>
      <c r="AA543" s="23" t="s">
        <v>6781</v>
      </c>
      <c r="AB543" s="33">
        <v>291603875205</v>
      </c>
      <c r="AC543" s="23" t="s">
        <v>3120</v>
      </c>
      <c r="AD543" s="48">
        <v>42602</v>
      </c>
      <c r="AE543" s="39">
        <v>42550</v>
      </c>
      <c r="AF543" s="33" t="e">
        <v>#N/A</v>
      </c>
      <c r="AG543" s="23" t="e">
        <v>#N/A</v>
      </c>
      <c r="AH543" s="39" t="e">
        <v>#N/A</v>
      </c>
      <c r="AI543" s="23" t="s">
        <v>51</v>
      </c>
      <c r="AJ543" s="65"/>
      <c r="AK543" s="57"/>
      <c r="AL543" s="56"/>
      <c r="AM543" s="52"/>
      <c r="AN543" s="23"/>
      <c r="AO543" s="38"/>
      <c r="AP543" s="23">
        <v>2000</v>
      </c>
      <c r="AQ543" s="23" t="s">
        <v>64</v>
      </c>
      <c r="AR543" s="23" t="s">
        <v>6782</v>
      </c>
      <c r="AS543" s="95" t="s">
        <v>53</v>
      </c>
      <c r="AT543" s="23"/>
      <c r="AU543" s="23">
        <v>201610319</v>
      </c>
      <c r="AV543" s="99">
        <v>12</v>
      </c>
      <c r="AW543" s="101">
        <v>53997.889999999898</v>
      </c>
      <c r="AX543" s="29" t="s">
        <v>6494</v>
      </c>
      <c r="AY543" s="29"/>
      <c r="AZ543" s="21"/>
      <c r="BA543">
        <f>$BA$2-AE543</f>
        <v>3088</v>
      </c>
      <c r="BB543" s="115" t="s">
        <v>6983</v>
      </c>
      <c r="BC543" s="105">
        <f t="shared" si="100"/>
        <v>4499.8241666666581</v>
      </c>
      <c r="BD543" s="116">
        <f t="shared" si="101"/>
        <v>42522</v>
      </c>
      <c r="BE543" s="141" t="s">
        <v>8477</v>
      </c>
      <c r="BF543">
        <f>MATCH(BE543,'Cat-4'!$A:$A,0)</f>
        <v>722</v>
      </c>
      <c r="BG543">
        <f>MATCH(BD543,'Cat-4'!$1:$1,0)</f>
        <v>54</v>
      </c>
      <c r="BH543">
        <f>INDEX('Cat-4'!$1:$1048576,'NSS + ACT'!BF543,'NSS + ACT'!BG543)</f>
        <v>108</v>
      </c>
      <c r="BI543">
        <f>MATCH($BI$1,'Cat-4'!$1:$1,0)</f>
        <v>153</v>
      </c>
      <c r="BJ543">
        <f>INDEX('Cat-4'!$1:$1048576,'NSS + ACT'!BF543,'NSS + ACT'!BI543)</f>
        <v>130.80000000000001</v>
      </c>
      <c r="BK543" s="126">
        <f t="shared" si="102"/>
        <v>1.2111111111111112</v>
      </c>
      <c r="BL543">
        <f t="shared" si="103"/>
        <v>3118</v>
      </c>
      <c r="BM543" s="126">
        <f t="shared" si="104"/>
        <v>103.93333333333334</v>
      </c>
      <c r="BN543" s="126" t="s">
        <v>8785</v>
      </c>
      <c r="BO543" s="126">
        <f>MATCH(BB543,Sheet3!$D$4:$D$8,0)</f>
        <v>2</v>
      </c>
      <c r="BP543" s="126">
        <f>MATCH(BN543,Sheet3!$E$4:$H$4,0)</f>
        <v>4</v>
      </c>
      <c r="BQ543" s="132">
        <f>INDEX(Sheet3!$D$4:$H$8,'NSS + ACT'!BO543,'NSS + ACT'!BP543)</f>
        <v>0.1</v>
      </c>
      <c r="BR543" s="105">
        <f t="shared" si="105"/>
        <v>65397.444555555441</v>
      </c>
      <c r="BS543" s="162">
        <f t="shared" si="106"/>
        <v>0.1</v>
      </c>
      <c r="BT543" s="105">
        <f t="shared" si="107"/>
        <v>58857.7000999999</v>
      </c>
    </row>
    <row r="544" spans="1:72">
      <c r="A544" s="18">
        <f t="shared" si="97"/>
        <v>541</v>
      </c>
      <c r="B544" s="61">
        <v>291804468001</v>
      </c>
      <c r="C544" s="39">
        <v>43250</v>
      </c>
      <c r="D544" s="22" t="s">
        <v>2347</v>
      </c>
      <c r="E544" s="22" t="s">
        <v>2371</v>
      </c>
      <c r="F544" s="110">
        <v>2</v>
      </c>
      <c r="G544" s="23" t="s">
        <v>79</v>
      </c>
      <c r="H544" s="52">
        <v>26986.854999999949</v>
      </c>
      <c r="I544" s="30"/>
      <c r="J544" s="109">
        <v>53973.709999999897</v>
      </c>
      <c r="K544" s="23">
        <v>40169390</v>
      </c>
      <c r="L544" s="26">
        <v>0.1</v>
      </c>
      <c r="M544" s="40">
        <v>0</v>
      </c>
      <c r="N544" s="62">
        <v>0</v>
      </c>
      <c r="O544" s="52"/>
      <c r="P544" s="26">
        <v>0.1</v>
      </c>
      <c r="Q544" s="52">
        <v>0</v>
      </c>
      <c r="R544" s="63">
        <v>0.18</v>
      </c>
      <c r="S544" s="23" t="s">
        <v>906</v>
      </c>
      <c r="T544" s="52">
        <v>5397.3709999999901</v>
      </c>
      <c r="U544" s="52">
        <v>0</v>
      </c>
      <c r="V544" s="52">
        <v>539.73709999999903</v>
      </c>
      <c r="W544" s="52">
        <v>10783.94725799998</v>
      </c>
      <c r="X544" s="52">
        <v>16721.055357999969</v>
      </c>
      <c r="Y544" s="23" t="s">
        <v>2273</v>
      </c>
      <c r="Z544" s="23" t="s">
        <v>2372</v>
      </c>
      <c r="AA544" s="23" t="s">
        <v>2373</v>
      </c>
      <c r="AB544" s="33">
        <v>291804468001</v>
      </c>
      <c r="AC544" s="33" t="s">
        <v>2351</v>
      </c>
      <c r="AD544" s="48">
        <v>43250</v>
      </c>
      <c r="AE544" s="39">
        <v>43215</v>
      </c>
      <c r="AF544" s="53" t="e">
        <v>#N/A</v>
      </c>
      <c r="AG544" s="53" t="e">
        <v>#N/A</v>
      </c>
      <c r="AH544" s="39" t="e">
        <v>#N/A</v>
      </c>
      <c r="AI544" s="23" t="s">
        <v>51</v>
      </c>
      <c r="AJ544" s="54"/>
      <c r="AK544" s="55"/>
      <c r="AL544" s="56"/>
      <c r="AM544" s="57"/>
      <c r="AN544" s="33"/>
      <c r="AO544" s="48"/>
      <c r="AP544" s="23">
        <v>2000</v>
      </c>
      <c r="AQ544" s="23" t="s">
        <v>52</v>
      </c>
      <c r="AR544" s="23" t="s">
        <v>2373</v>
      </c>
      <c r="AS544" s="38" t="s">
        <v>53</v>
      </c>
      <c r="AT544" s="23" t="s">
        <v>522</v>
      </c>
      <c r="AU544" s="64" t="s">
        <v>2352</v>
      </c>
      <c r="AV544" s="99">
        <v>2</v>
      </c>
      <c r="AW544" s="102">
        <v>53973.709999999897</v>
      </c>
      <c r="AX544" s="29" t="s">
        <v>701</v>
      </c>
      <c r="AY544" s="29"/>
      <c r="AZ544" s="25" t="s">
        <v>853</v>
      </c>
      <c r="BA544">
        <f>$BA$2-AE544</f>
        <v>2423</v>
      </c>
      <c r="BB544" s="115" t="s">
        <v>6983</v>
      </c>
      <c r="BC544" s="105">
        <f t="shared" si="100"/>
        <v>26986.854999999949</v>
      </c>
      <c r="BD544" s="116">
        <f t="shared" si="101"/>
        <v>43191</v>
      </c>
      <c r="BE544" s="141" t="s">
        <v>8477</v>
      </c>
      <c r="BF544">
        <f>MATCH(BE544,'Cat-4'!$A:$A,0)</f>
        <v>722</v>
      </c>
      <c r="BG544">
        <f>MATCH(BD544,'Cat-4'!$1:$1,0)</f>
        <v>76</v>
      </c>
      <c r="BH544">
        <f>INDEX('Cat-4'!$1:$1048576,'NSS + ACT'!BF544,'NSS + ACT'!BG544)</f>
        <v>110.1</v>
      </c>
      <c r="BI544">
        <f>MATCH($BI$1,'Cat-4'!$1:$1,0)</f>
        <v>153</v>
      </c>
      <c r="BJ544">
        <f>INDEX('Cat-4'!$1:$1048576,'NSS + ACT'!BF544,'NSS + ACT'!BI544)</f>
        <v>130.80000000000001</v>
      </c>
      <c r="BK544" s="126">
        <f t="shared" si="102"/>
        <v>1.1880108991825615</v>
      </c>
      <c r="BL544">
        <f t="shared" si="103"/>
        <v>2449</v>
      </c>
      <c r="BM544" s="126">
        <f t="shared" si="104"/>
        <v>81.63333333333334</v>
      </c>
      <c r="BN544" s="126" t="s">
        <v>8785</v>
      </c>
      <c r="BO544" s="126">
        <f>MATCH(BB544,Sheet3!$D$4:$D$8,0)</f>
        <v>2</v>
      </c>
      <c r="BP544" s="126">
        <f>MATCH(BN544,Sheet3!$E$4:$H$4,0)</f>
        <v>4</v>
      </c>
      <c r="BQ544" s="132">
        <f>INDEX(Sheet3!$D$4:$H$8,'NSS + ACT'!BO544,'NSS + ACT'!BP544)</f>
        <v>0.1</v>
      </c>
      <c r="BR544" s="105">
        <f t="shared" si="105"/>
        <v>64121.355749318689</v>
      </c>
      <c r="BS544" s="162">
        <f t="shared" si="106"/>
        <v>0.1</v>
      </c>
      <c r="BT544" s="105">
        <f t="shared" si="107"/>
        <v>57709.220174386821</v>
      </c>
    </row>
    <row r="545" spans="1:72">
      <c r="A545" s="18">
        <f t="shared" si="97"/>
        <v>542</v>
      </c>
      <c r="B545" s="61">
        <v>291807300271</v>
      </c>
      <c r="C545" s="39">
        <v>43337</v>
      </c>
      <c r="D545" s="22" t="s">
        <v>231</v>
      </c>
      <c r="E545" s="22" t="s">
        <v>2030</v>
      </c>
      <c r="F545" s="110">
        <v>12</v>
      </c>
      <c r="G545" s="23" t="s">
        <v>49</v>
      </c>
      <c r="H545" s="52">
        <v>4472.6400000000003</v>
      </c>
      <c r="I545" s="30"/>
      <c r="J545" s="109">
        <v>53671.68</v>
      </c>
      <c r="K545" s="23">
        <v>84129090</v>
      </c>
      <c r="L545" s="26">
        <v>7.4999999999999997E-2</v>
      </c>
      <c r="M545" s="40">
        <v>0</v>
      </c>
      <c r="N545" s="62">
        <v>0</v>
      </c>
      <c r="O545" s="52">
        <v>0</v>
      </c>
      <c r="P545" s="26">
        <v>0.1</v>
      </c>
      <c r="Q545" s="52">
        <v>0</v>
      </c>
      <c r="R545" s="63">
        <v>0.18</v>
      </c>
      <c r="S545" s="23" t="s">
        <v>1434</v>
      </c>
      <c r="T545" s="52">
        <v>4025.3759999999997</v>
      </c>
      <c r="U545" s="52">
        <v>0</v>
      </c>
      <c r="V545" s="52">
        <v>402.5376</v>
      </c>
      <c r="W545" s="52">
        <v>10457.926847999999</v>
      </c>
      <c r="X545" s="52">
        <v>14885.840447999999</v>
      </c>
      <c r="Y545" s="23" t="s">
        <v>1945</v>
      </c>
      <c r="Z545" s="23" t="s">
        <v>2031</v>
      </c>
      <c r="AA545" s="23" t="s">
        <v>2032</v>
      </c>
      <c r="AB545" s="33">
        <v>291807300271</v>
      </c>
      <c r="AC545" s="33" t="s">
        <v>2033</v>
      </c>
      <c r="AD545" s="48">
        <v>43337</v>
      </c>
      <c r="AE545" s="39">
        <v>43312</v>
      </c>
      <c r="AF545" s="53" t="e">
        <v>#N/A</v>
      </c>
      <c r="AG545" s="53" t="e">
        <v>#N/A</v>
      </c>
      <c r="AH545" s="39" t="e">
        <v>#N/A</v>
      </c>
      <c r="AI545" s="23" t="s">
        <v>51</v>
      </c>
      <c r="AJ545" s="54"/>
      <c r="AK545" s="55"/>
      <c r="AL545" s="56"/>
      <c r="AM545" s="57"/>
      <c r="AN545" s="33"/>
      <c r="AO545" s="48"/>
      <c r="AP545" s="23">
        <v>2000</v>
      </c>
      <c r="AQ545" s="23" t="s">
        <v>52</v>
      </c>
      <c r="AR545" s="23" t="s">
        <v>2032</v>
      </c>
      <c r="AS545" s="38" t="s">
        <v>53</v>
      </c>
      <c r="AT545" s="23"/>
      <c r="AU545" s="64" t="s">
        <v>232</v>
      </c>
      <c r="AV545" s="99">
        <v>12</v>
      </c>
      <c r="AW545" s="102">
        <v>53671.68</v>
      </c>
      <c r="AX545" s="29" t="s">
        <v>701</v>
      </c>
      <c r="AY545" s="29"/>
      <c r="AZ545" s="25" t="s">
        <v>702</v>
      </c>
      <c r="BA545">
        <f>$BA$2-AE545</f>
        <v>2326</v>
      </c>
      <c r="BB545" s="115" t="s">
        <v>6987</v>
      </c>
      <c r="BC545" s="105">
        <f t="shared" si="100"/>
        <v>4472.6400000000003</v>
      </c>
      <c r="BD545" s="116">
        <f t="shared" si="101"/>
        <v>43282</v>
      </c>
      <c r="BE545" s="141" t="s">
        <v>8366</v>
      </c>
      <c r="BF545">
        <f>MATCH(BE545,'Cat-4'!$A:$A,0)</f>
        <v>666</v>
      </c>
      <c r="BG545">
        <f>MATCH(BD545,'Cat-4'!$1:$1,0)</f>
        <v>79</v>
      </c>
      <c r="BH545">
        <f>INDEX('Cat-4'!$1:$1048576,'NSS + ACT'!BF545,'NSS + ACT'!BG545)</f>
        <v>111.5</v>
      </c>
      <c r="BI545">
        <f>MATCH($BI$1,'Cat-4'!$1:$1,0)</f>
        <v>153</v>
      </c>
      <c r="BJ545">
        <f>INDEX('Cat-4'!$1:$1048576,'NSS + ACT'!BF545,'NSS + ACT'!BI545)</f>
        <v>133.4</v>
      </c>
      <c r="BK545" s="126">
        <f t="shared" si="102"/>
        <v>1.1964125560538117</v>
      </c>
      <c r="BL545">
        <f t="shared" si="103"/>
        <v>2358</v>
      </c>
      <c r="BM545" s="126">
        <f t="shared" si="104"/>
        <v>78.599999999999994</v>
      </c>
      <c r="BN545" s="126" t="s">
        <v>8785</v>
      </c>
      <c r="BO545" s="126">
        <f>MATCH(BB545,Sheet3!$D$4:$D$8,0)</f>
        <v>4</v>
      </c>
      <c r="BP545" s="126">
        <f>MATCH(BN545,Sheet3!$E$4:$H$4,0)</f>
        <v>4</v>
      </c>
      <c r="BQ545" s="132">
        <f>INDEX(Sheet3!$D$4:$H$8,'NSS + ACT'!BO545,'NSS + ACT'!BP545)</f>
        <v>0.2</v>
      </c>
      <c r="BR545" s="105">
        <f t="shared" si="105"/>
        <v>64213.471856502241</v>
      </c>
      <c r="BS545" s="162">
        <f t="shared" si="106"/>
        <v>0.2</v>
      </c>
      <c r="BT545" s="105">
        <f t="shared" si="107"/>
        <v>51370.777485201797</v>
      </c>
    </row>
    <row r="546" spans="1:72">
      <c r="A546" s="18">
        <f t="shared" si="97"/>
        <v>543</v>
      </c>
      <c r="B546" s="61">
        <v>171801082633</v>
      </c>
      <c r="C546" s="39">
        <v>43217</v>
      </c>
      <c r="D546" s="22" t="s">
        <v>636</v>
      </c>
      <c r="E546" s="22" t="s">
        <v>1130</v>
      </c>
      <c r="F546" s="110">
        <v>1</v>
      </c>
      <c r="G546" s="23" t="s">
        <v>49</v>
      </c>
      <c r="H546" s="52">
        <v>53268.32</v>
      </c>
      <c r="I546" s="30"/>
      <c r="J546" s="109">
        <v>53268.32</v>
      </c>
      <c r="K546" s="23" t="s">
        <v>987</v>
      </c>
      <c r="L546" s="26">
        <v>0.15</v>
      </c>
      <c r="M546" s="40">
        <v>0</v>
      </c>
      <c r="N546" s="62">
        <v>0</v>
      </c>
      <c r="O546" s="52">
        <v>0</v>
      </c>
      <c r="P546" s="26">
        <v>0.1</v>
      </c>
      <c r="Q546" s="52">
        <v>0</v>
      </c>
      <c r="R546" s="63">
        <v>0.18</v>
      </c>
      <c r="S546" s="23" t="s">
        <v>969</v>
      </c>
      <c r="T546" s="52">
        <v>7990.2479999999996</v>
      </c>
      <c r="U546" s="52">
        <v>0</v>
      </c>
      <c r="V546" s="52">
        <v>799.02480000000003</v>
      </c>
      <c r="W546" s="52">
        <v>11170.366704</v>
      </c>
      <c r="X546" s="52">
        <v>19959.639503999999</v>
      </c>
      <c r="Y546" s="23" t="s">
        <v>850</v>
      </c>
      <c r="Z546" s="23" t="s">
        <v>1131</v>
      </c>
      <c r="AA546" s="23" t="s">
        <v>1132</v>
      </c>
      <c r="AB546" s="33" t="e">
        <v>#N/A</v>
      </c>
      <c r="AC546" s="33" t="e">
        <v>#N/A</v>
      </c>
      <c r="AD546" s="48" t="e">
        <v>#N/A</v>
      </c>
      <c r="AE546" s="39" t="e">
        <v>#N/A</v>
      </c>
      <c r="AF546" s="53">
        <v>171801082633</v>
      </c>
      <c r="AG546" s="53" t="s">
        <v>990</v>
      </c>
      <c r="AH546" s="39">
        <v>43217</v>
      </c>
      <c r="AI546" s="23" t="s">
        <v>385</v>
      </c>
      <c r="AJ546" s="54"/>
      <c r="AK546" s="55"/>
      <c r="AL546" s="56"/>
      <c r="AM546" s="57"/>
      <c r="AN546" s="33"/>
      <c r="AO546" s="48"/>
      <c r="AP546" s="23">
        <v>2000</v>
      </c>
      <c r="AQ546" s="23" t="s">
        <v>64</v>
      </c>
      <c r="AR546" s="23" t="s">
        <v>1132</v>
      </c>
      <c r="AS546" s="38" t="s">
        <v>53</v>
      </c>
      <c r="AT546" s="23" t="s">
        <v>522</v>
      </c>
      <c r="AU546" s="64">
        <v>7068019</v>
      </c>
      <c r="AV546" s="99">
        <v>1</v>
      </c>
      <c r="AW546" s="102">
        <v>53268.32</v>
      </c>
      <c r="AX546" s="29" t="s">
        <v>701</v>
      </c>
      <c r="AY546" s="29"/>
      <c r="AZ546" s="25" t="s">
        <v>863</v>
      </c>
      <c r="BB546" s="115" t="s">
        <v>6987</v>
      </c>
      <c r="BC546" s="105">
        <f t="shared" si="100"/>
        <v>53268.32</v>
      </c>
      <c r="BD546" s="116">
        <v>43709</v>
      </c>
      <c r="BE546" s="141" t="s">
        <v>8366</v>
      </c>
      <c r="BF546">
        <f>MATCH(BE546,'Cat-4'!$A:$A,0)</f>
        <v>666</v>
      </c>
      <c r="BG546">
        <f>MATCH(BD546,'Cat-4'!$1:$1,0)</f>
        <v>93</v>
      </c>
      <c r="BH546">
        <f>INDEX('Cat-4'!$1:$1048576,'NSS + ACT'!BF546,'NSS + ACT'!BG546)</f>
        <v>110.5</v>
      </c>
      <c r="BI546">
        <f>MATCH($BI$1,'Cat-4'!$1:$1,0)</f>
        <v>153</v>
      </c>
      <c r="BJ546">
        <f>INDEX('Cat-4'!$1:$1048576,'NSS + ACT'!BF546,'NSS + ACT'!BI546)</f>
        <v>133.4</v>
      </c>
      <c r="BK546" s="126">
        <f t="shared" si="102"/>
        <v>1.207239819004525</v>
      </c>
      <c r="BL546">
        <f t="shared" si="103"/>
        <v>1931</v>
      </c>
      <c r="BM546" s="126">
        <f t="shared" si="104"/>
        <v>64.36666666666666</v>
      </c>
      <c r="BN546" s="126" t="s">
        <v>8785</v>
      </c>
      <c r="BO546" s="126">
        <f>MATCH(BB546,Sheet3!$D$4:$D$8,0)</f>
        <v>4</v>
      </c>
      <c r="BP546" s="126">
        <f>MATCH(BN546,Sheet3!$E$4:$H$4,0)</f>
        <v>4</v>
      </c>
      <c r="BQ546" s="132">
        <f>INDEX(Sheet3!$D$4:$H$8,'NSS + ACT'!BO546,'NSS + ACT'!BP546)</f>
        <v>0.2</v>
      </c>
      <c r="BR546" s="105">
        <f t="shared" si="105"/>
        <v>64307.636995475121</v>
      </c>
      <c r="BS546" s="162">
        <f t="shared" si="106"/>
        <v>0.2</v>
      </c>
      <c r="BT546" s="105">
        <f t="shared" si="107"/>
        <v>51446.109596380098</v>
      </c>
    </row>
    <row r="547" spans="1:72">
      <c r="A547" s="18">
        <f t="shared" si="97"/>
        <v>544</v>
      </c>
      <c r="B547" s="61">
        <v>171801924210</v>
      </c>
      <c r="C547" s="39">
        <v>43318</v>
      </c>
      <c r="D547" s="22" t="s">
        <v>1671</v>
      </c>
      <c r="E547" s="22" t="s">
        <v>1677</v>
      </c>
      <c r="F547" s="110">
        <v>8</v>
      </c>
      <c r="G547" s="23" t="s">
        <v>119</v>
      </c>
      <c r="H547" s="52">
        <v>6635.2875000000004</v>
      </c>
      <c r="I547" s="30"/>
      <c r="J547" s="109">
        <v>53082.3</v>
      </c>
      <c r="K547" s="23">
        <v>84839000</v>
      </c>
      <c r="L547" s="26">
        <v>7.4999999999999997E-2</v>
      </c>
      <c r="M547" s="40">
        <v>0</v>
      </c>
      <c r="N547" s="62">
        <v>0</v>
      </c>
      <c r="O547" s="52">
        <v>0</v>
      </c>
      <c r="P547" s="26">
        <v>0.1</v>
      </c>
      <c r="Q547" s="52">
        <v>0</v>
      </c>
      <c r="R547" s="63">
        <v>0.18</v>
      </c>
      <c r="S547" s="23" t="s">
        <v>1002</v>
      </c>
      <c r="T547" s="52">
        <v>3981.1725000000001</v>
      </c>
      <c r="U547" s="52">
        <v>0</v>
      </c>
      <c r="V547" s="52">
        <v>398.11725000000001</v>
      </c>
      <c r="W547" s="52">
        <v>10343.086155000001</v>
      </c>
      <c r="X547" s="52">
        <v>14722.375905000001</v>
      </c>
      <c r="Y547" s="23" t="s">
        <v>1628</v>
      </c>
      <c r="Z547" s="23" t="s">
        <v>1678</v>
      </c>
      <c r="AA547" s="23" t="s">
        <v>1679</v>
      </c>
      <c r="AB547" s="33" t="e">
        <v>#N/A</v>
      </c>
      <c r="AC547" s="33" t="e">
        <v>#N/A</v>
      </c>
      <c r="AD547" s="48" t="e">
        <v>#N/A</v>
      </c>
      <c r="AE547" s="39">
        <v>43276</v>
      </c>
      <c r="AF547" s="53">
        <v>171801924210</v>
      </c>
      <c r="AG547" s="53" t="s">
        <v>1676</v>
      </c>
      <c r="AH547" s="39">
        <v>43318</v>
      </c>
      <c r="AI547" s="23" t="s">
        <v>385</v>
      </c>
      <c r="AJ547" s="54"/>
      <c r="AK547" s="55"/>
      <c r="AL547" s="56"/>
      <c r="AM547" s="57"/>
      <c r="AN547" s="33"/>
      <c r="AO547" s="48"/>
      <c r="AP547" s="23">
        <v>2000</v>
      </c>
      <c r="AQ547" s="23" t="s">
        <v>52</v>
      </c>
      <c r="AR547" s="23" t="s">
        <v>1679</v>
      </c>
      <c r="AS547" s="38" t="s">
        <v>53</v>
      </c>
      <c r="AT547" s="23" t="s">
        <v>519</v>
      </c>
      <c r="AU547" s="64">
        <v>211585</v>
      </c>
      <c r="AV547" s="99">
        <v>8</v>
      </c>
      <c r="AW547" s="102">
        <v>53082.3</v>
      </c>
      <c r="AX547" s="29" t="s">
        <v>701</v>
      </c>
      <c r="AY547" s="29"/>
      <c r="AZ547" s="25" t="s">
        <v>1633</v>
      </c>
      <c r="BA547">
        <f>$BA$2-AE547</f>
        <v>2362</v>
      </c>
      <c r="BB547" s="115" t="s">
        <v>6983</v>
      </c>
      <c r="BC547" s="105">
        <f t="shared" si="100"/>
        <v>6635.2875000000004</v>
      </c>
      <c r="BD547" s="116">
        <f t="shared" si="101"/>
        <v>43252</v>
      </c>
      <c r="BE547" s="141" t="s">
        <v>8477</v>
      </c>
      <c r="BF547">
        <f>MATCH(BE547,'Cat-4'!$A:$A,0)</f>
        <v>722</v>
      </c>
      <c r="BG547">
        <f>MATCH(BD547,'Cat-4'!$1:$1,0)</f>
        <v>78</v>
      </c>
      <c r="BH547">
        <f>INDEX('Cat-4'!$1:$1048576,'NSS + ACT'!BF547,'NSS + ACT'!BG547)</f>
        <v>110.5</v>
      </c>
      <c r="BI547">
        <f>MATCH($BI$1,'Cat-4'!$1:$1,0)</f>
        <v>153</v>
      </c>
      <c r="BJ547">
        <f>INDEX('Cat-4'!$1:$1048576,'NSS + ACT'!BF547,'NSS + ACT'!BI547)</f>
        <v>130.80000000000001</v>
      </c>
      <c r="BK547" s="126">
        <f t="shared" si="102"/>
        <v>1.183710407239819</v>
      </c>
      <c r="BL547">
        <f t="shared" si="103"/>
        <v>2388</v>
      </c>
      <c r="BM547" s="126">
        <f t="shared" si="104"/>
        <v>79.599999999999994</v>
      </c>
      <c r="BN547" s="126" t="s">
        <v>8785</v>
      </c>
      <c r="BO547" s="126">
        <f>MATCH(BB547,Sheet3!$D$4:$D$8,0)</f>
        <v>2</v>
      </c>
      <c r="BP547" s="126">
        <f>MATCH(BN547,Sheet3!$E$4:$H$4,0)</f>
        <v>4</v>
      </c>
      <c r="BQ547" s="132">
        <f>INDEX(Sheet3!$D$4:$H$8,'NSS + ACT'!BO547,'NSS + ACT'!BP547)</f>
        <v>0.1</v>
      </c>
      <c r="BR547" s="105">
        <f t="shared" si="105"/>
        <v>62834.070950226247</v>
      </c>
      <c r="BS547" s="162">
        <f t="shared" si="106"/>
        <v>0.1</v>
      </c>
      <c r="BT547" s="105">
        <f t="shared" si="107"/>
        <v>56550.663855203624</v>
      </c>
    </row>
    <row r="548" spans="1:72">
      <c r="A548" s="18">
        <f t="shared" si="97"/>
        <v>545</v>
      </c>
      <c r="B548" s="33"/>
      <c r="C548" s="39"/>
      <c r="D548" s="22" t="s">
        <v>6585</v>
      </c>
      <c r="E548" s="22" t="s">
        <v>6597</v>
      </c>
      <c r="F548" s="113">
        <v>1</v>
      </c>
      <c r="G548" s="23" t="s">
        <v>119</v>
      </c>
      <c r="H548" s="24">
        <v>53064.099999999897</v>
      </c>
      <c r="I548" s="30"/>
      <c r="J548" s="101">
        <v>53064.099999999897</v>
      </c>
      <c r="K548" s="23">
        <v>84833000</v>
      </c>
      <c r="L548" s="26">
        <v>7.4999999999999997E-2</v>
      </c>
      <c r="M548" s="23"/>
      <c r="N548" s="49"/>
      <c r="O548" s="38"/>
      <c r="P548" s="26">
        <v>0.1</v>
      </c>
      <c r="Q548" s="38"/>
      <c r="R548" s="26">
        <v>0.18</v>
      </c>
      <c r="S548" s="23" t="s">
        <v>1694</v>
      </c>
      <c r="T548" s="94">
        <v>3979.8074999999922</v>
      </c>
      <c r="U548" s="94">
        <v>0</v>
      </c>
      <c r="V548" s="94">
        <v>397.98074999999926</v>
      </c>
      <c r="W548" s="94">
        <v>10339.53988499998</v>
      </c>
      <c r="X548" s="52">
        <v>14717.328134999971</v>
      </c>
      <c r="Y548" s="23" t="s">
        <v>6489</v>
      </c>
      <c r="Z548" s="23" t="s">
        <v>6598</v>
      </c>
      <c r="AA548" s="23" t="s">
        <v>6598</v>
      </c>
      <c r="AB548" s="33" t="e">
        <v>#N/A</v>
      </c>
      <c r="AC548" s="23" t="e">
        <v>#N/A</v>
      </c>
      <c r="AD548" s="48" t="e">
        <v>#N/A</v>
      </c>
      <c r="AE548" s="39">
        <v>42992</v>
      </c>
      <c r="AF548" s="33">
        <v>171702522655</v>
      </c>
      <c r="AG548" s="23" t="s">
        <v>6588</v>
      </c>
      <c r="AH548" s="39">
        <v>43032</v>
      </c>
      <c r="AI548" s="23" t="s">
        <v>385</v>
      </c>
      <c r="AJ548" s="65"/>
      <c r="AK548" s="57"/>
      <c r="AL548" s="56"/>
      <c r="AM548" s="52"/>
      <c r="AN548" s="23"/>
      <c r="AO548" s="38"/>
      <c r="AP548" s="23">
        <v>2000</v>
      </c>
      <c r="AQ548" s="23" t="s">
        <v>64</v>
      </c>
      <c r="AR548" s="23" t="s">
        <v>6599</v>
      </c>
      <c r="AS548" s="95" t="s">
        <v>53</v>
      </c>
      <c r="AT548" s="23" t="s">
        <v>522</v>
      </c>
      <c r="AU548" s="23" t="s">
        <v>6590</v>
      </c>
      <c r="AV548" s="99">
        <v>1</v>
      </c>
      <c r="AW548" s="101">
        <v>53064.099999999897</v>
      </c>
      <c r="AX548" s="29" t="s">
        <v>6494</v>
      </c>
      <c r="AY548" s="29"/>
      <c r="AZ548" s="21"/>
      <c r="BA548">
        <f>$BA$2-AE548</f>
        <v>2646</v>
      </c>
      <c r="BB548" s="115" t="s">
        <v>6983</v>
      </c>
      <c r="BC548" s="105">
        <f t="shared" si="100"/>
        <v>53064.099999999897</v>
      </c>
      <c r="BD548" s="116">
        <f t="shared" si="101"/>
        <v>42979</v>
      </c>
      <c r="BE548" s="141" t="s">
        <v>8477</v>
      </c>
      <c r="BF548">
        <f>MATCH(BE548,'Cat-4'!$A:$A,0)</f>
        <v>722</v>
      </c>
      <c r="BG548">
        <f>MATCH(BD548,'Cat-4'!$1:$1,0)</f>
        <v>69</v>
      </c>
      <c r="BH548">
        <f>INDEX('Cat-4'!$1:$1048576,'NSS + ACT'!BF548,'NSS + ACT'!BG548)</f>
        <v>108.5</v>
      </c>
      <c r="BI548">
        <f>MATCH($BI$1,'Cat-4'!$1:$1,0)</f>
        <v>153</v>
      </c>
      <c r="BJ548">
        <f>INDEX('Cat-4'!$1:$1048576,'NSS + ACT'!BF548,'NSS + ACT'!BI548)</f>
        <v>130.80000000000001</v>
      </c>
      <c r="BK548" s="126">
        <f t="shared" si="102"/>
        <v>1.2055299539170508</v>
      </c>
      <c r="BL548">
        <f t="shared" si="103"/>
        <v>2661</v>
      </c>
      <c r="BM548" s="126">
        <f t="shared" si="104"/>
        <v>88.7</v>
      </c>
      <c r="BN548" s="126" t="s">
        <v>8785</v>
      </c>
      <c r="BO548" s="126">
        <f>MATCH(BB548,Sheet3!$D$4:$D$8,0)</f>
        <v>2</v>
      </c>
      <c r="BP548" s="126">
        <f>MATCH(BN548,Sheet3!$E$4:$H$4,0)</f>
        <v>4</v>
      </c>
      <c r="BQ548" s="132">
        <f>INDEX(Sheet3!$D$4:$H$8,'NSS + ACT'!BO548,'NSS + ACT'!BP548)</f>
        <v>0.1</v>
      </c>
      <c r="BR548" s="105">
        <f t="shared" si="105"/>
        <v>63970.362027649651</v>
      </c>
      <c r="BS548" s="162">
        <f t="shared" si="106"/>
        <v>0.1</v>
      </c>
      <c r="BT548" s="105">
        <f t="shared" si="107"/>
        <v>57573.325824884691</v>
      </c>
    </row>
    <row r="549" spans="1:72">
      <c r="A549" s="18">
        <f t="shared" si="97"/>
        <v>546</v>
      </c>
      <c r="B549" s="33"/>
      <c r="C549" s="39"/>
      <c r="D549" s="22" t="s">
        <v>605</v>
      </c>
      <c r="E549" s="22" t="s">
        <v>6487</v>
      </c>
      <c r="F549" s="113">
        <v>2</v>
      </c>
      <c r="G549" s="23" t="s">
        <v>119</v>
      </c>
      <c r="H549" s="24">
        <v>26386.705000000002</v>
      </c>
      <c r="I549" s="30"/>
      <c r="J549" s="101">
        <v>52773.41</v>
      </c>
      <c r="K549" s="23">
        <v>70200090</v>
      </c>
      <c r="L549" s="26">
        <v>0.1</v>
      </c>
      <c r="M549" s="26"/>
      <c r="N549" s="49"/>
      <c r="O549" s="50"/>
      <c r="P549" s="26">
        <v>0.1</v>
      </c>
      <c r="Q549" s="51"/>
      <c r="R549" s="26">
        <v>0.12</v>
      </c>
      <c r="S549" s="23" t="s">
        <v>6488</v>
      </c>
      <c r="T549" s="94">
        <v>5277.3410000000003</v>
      </c>
      <c r="U549" s="94">
        <v>0</v>
      </c>
      <c r="V549" s="94">
        <v>527.73410000000001</v>
      </c>
      <c r="W549" s="94">
        <v>7029.4182120000005</v>
      </c>
      <c r="X549" s="52">
        <v>12834.493312000001</v>
      </c>
      <c r="Y549" s="23" t="s">
        <v>6489</v>
      </c>
      <c r="Z549" s="23" t="s">
        <v>6490</v>
      </c>
      <c r="AA549" s="23" t="s">
        <v>6490</v>
      </c>
      <c r="AB549" s="33" t="e">
        <v>#N/A</v>
      </c>
      <c r="AC549" s="23" t="e">
        <v>#N/A</v>
      </c>
      <c r="AD549" s="48" t="e">
        <v>#N/A</v>
      </c>
      <c r="AE549" s="39">
        <v>43202</v>
      </c>
      <c r="AF549" s="33">
        <v>171801085573</v>
      </c>
      <c r="AG549" s="23" t="s">
        <v>6491</v>
      </c>
      <c r="AH549" s="39">
        <v>43222</v>
      </c>
      <c r="AI549" s="23" t="s">
        <v>385</v>
      </c>
      <c r="AJ549" s="65"/>
      <c r="AK549" s="57"/>
      <c r="AL549" s="56"/>
      <c r="AM549" s="52"/>
      <c r="AN549" s="23"/>
      <c r="AO549" s="38"/>
      <c r="AP549" s="23">
        <v>2000</v>
      </c>
      <c r="AQ549" s="23" t="s">
        <v>64</v>
      </c>
      <c r="AR549" s="23" t="s">
        <v>6492</v>
      </c>
      <c r="AS549" s="95" t="s">
        <v>53</v>
      </c>
      <c r="AT549" s="23"/>
      <c r="AU549" s="23" t="s">
        <v>6493</v>
      </c>
      <c r="AV549" s="99">
        <v>2</v>
      </c>
      <c r="AW549" s="101">
        <v>52773.41</v>
      </c>
      <c r="AX549" s="29" t="s">
        <v>6494</v>
      </c>
      <c r="AY549" s="29"/>
      <c r="AZ549" s="21"/>
      <c r="BA549">
        <f>$BA$2-AE549</f>
        <v>2436</v>
      </c>
      <c r="BB549" s="115" t="s">
        <v>6983</v>
      </c>
      <c r="BC549" s="105">
        <f t="shared" si="100"/>
        <v>26386.705000000002</v>
      </c>
      <c r="BD549" s="116">
        <f t="shared" si="101"/>
        <v>43191</v>
      </c>
      <c r="BE549" s="141" t="s">
        <v>8477</v>
      </c>
      <c r="BF549">
        <f>MATCH(BE549,'Cat-4'!$A:$A,0)</f>
        <v>722</v>
      </c>
      <c r="BG549">
        <f>MATCH(BD549,'Cat-4'!$1:$1,0)</f>
        <v>76</v>
      </c>
      <c r="BH549">
        <f>INDEX('Cat-4'!$1:$1048576,'NSS + ACT'!BF549,'NSS + ACT'!BG549)</f>
        <v>110.1</v>
      </c>
      <c r="BI549">
        <f>MATCH($BI$1,'Cat-4'!$1:$1,0)</f>
        <v>153</v>
      </c>
      <c r="BJ549">
        <f>INDEX('Cat-4'!$1:$1048576,'NSS + ACT'!BF549,'NSS + ACT'!BI549)</f>
        <v>130.80000000000001</v>
      </c>
      <c r="BK549" s="126">
        <f t="shared" si="102"/>
        <v>1.1880108991825615</v>
      </c>
      <c r="BL549">
        <f t="shared" si="103"/>
        <v>2449</v>
      </c>
      <c r="BM549" s="126">
        <f t="shared" si="104"/>
        <v>81.63333333333334</v>
      </c>
      <c r="BN549" s="126" t="s">
        <v>8785</v>
      </c>
      <c r="BO549" s="126">
        <f>MATCH(BB549,Sheet3!$D$4:$D$8,0)</f>
        <v>2</v>
      </c>
      <c r="BP549" s="126">
        <f>MATCH(BN549,Sheet3!$E$4:$H$4,0)</f>
        <v>4</v>
      </c>
      <c r="BQ549" s="132">
        <f>INDEX(Sheet3!$D$4:$H$8,'NSS + ACT'!BO549,'NSS + ACT'!BP549)</f>
        <v>0.1</v>
      </c>
      <c r="BR549" s="105">
        <f t="shared" si="105"/>
        <v>62695.386267029986</v>
      </c>
      <c r="BS549" s="162">
        <f t="shared" si="106"/>
        <v>0.1</v>
      </c>
      <c r="BT549" s="105">
        <f t="shared" si="107"/>
        <v>56425.847640326989</v>
      </c>
    </row>
    <row r="550" spans="1:72">
      <c r="A550" s="18">
        <f t="shared" si="97"/>
        <v>547</v>
      </c>
      <c r="B550" s="33"/>
      <c r="C550" s="39"/>
      <c r="D550" s="22" t="s">
        <v>73</v>
      </c>
      <c r="E550" s="22" t="s">
        <v>6498</v>
      </c>
      <c r="F550" s="113">
        <v>1</v>
      </c>
      <c r="G550" s="23" t="s">
        <v>119</v>
      </c>
      <c r="H550" s="24">
        <v>52570.889999999898</v>
      </c>
      <c r="I550" s="30"/>
      <c r="J550" s="101">
        <v>52570.889999999898</v>
      </c>
      <c r="K550" s="23">
        <v>84149019</v>
      </c>
      <c r="L550" s="26">
        <v>7.4999999999999997E-2</v>
      </c>
      <c r="M550" s="26"/>
      <c r="N550" s="49"/>
      <c r="O550" s="50"/>
      <c r="P550" s="26">
        <v>0.1</v>
      </c>
      <c r="Q550" s="51"/>
      <c r="R550" s="26">
        <v>0.18</v>
      </c>
      <c r="S550" s="23" t="s">
        <v>717</v>
      </c>
      <c r="T550" s="94">
        <v>3942.8167499999922</v>
      </c>
      <c r="U550" s="94">
        <v>0</v>
      </c>
      <c r="V550" s="94">
        <v>394.28167499999927</v>
      </c>
      <c r="W550" s="94">
        <v>10243.437916499979</v>
      </c>
      <c r="X550" s="52">
        <v>14580.53634149997</v>
      </c>
      <c r="Y550" s="23" t="s">
        <v>6489</v>
      </c>
      <c r="Z550" s="23" t="s">
        <v>6499</v>
      </c>
      <c r="AA550" s="23" t="s">
        <v>6499</v>
      </c>
      <c r="AB550" s="33">
        <v>291502972773</v>
      </c>
      <c r="AC550" s="23">
        <v>3954</v>
      </c>
      <c r="AD550" s="48">
        <v>42219</v>
      </c>
      <c r="AE550" s="39">
        <v>42178</v>
      </c>
      <c r="AF550" s="33" t="e">
        <v>#N/A</v>
      </c>
      <c r="AG550" s="23" t="e">
        <v>#N/A</v>
      </c>
      <c r="AH550" s="39" t="e">
        <v>#N/A</v>
      </c>
      <c r="AI550" s="23" t="s">
        <v>51</v>
      </c>
      <c r="AJ550" s="65"/>
      <c r="AK550" s="57"/>
      <c r="AL550" s="56"/>
      <c r="AM550" s="52"/>
      <c r="AN550" s="23"/>
      <c r="AO550" s="38"/>
      <c r="AP550" s="23">
        <v>2000</v>
      </c>
      <c r="AQ550" s="23" t="s">
        <v>64</v>
      </c>
      <c r="AR550" s="23" t="s">
        <v>6500</v>
      </c>
      <c r="AS550" s="95" t="s">
        <v>53</v>
      </c>
      <c r="AT550" s="23"/>
      <c r="AU550" s="23">
        <v>25</v>
      </c>
      <c r="AV550" s="99">
        <v>1</v>
      </c>
      <c r="AW550" s="101">
        <v>52570.889999999898</v>
      </c>
      <c r="AX550" s="29" t="s">
        <v>6494</v>
      </c>
      <c r="AY550" s="29"/>
      <c r="AZ550" s="21"/>
      <c r="BA550">
        <f>$BA$2-AE550</f>
        <v>3460</v>
      </c>
      <c r="BB550" s="115" t="s">
        <v>6983</v>
      </c>
      <c r="BC550" s="105">
        <f t="shared" si="100"/>
        <v>52570.889999999898</v>
      </c>
      <c r="BD550" s="116">
        <f t="shared" si="101"/>
        <v>42156</v>
      </c>
      <c r="BE550" s="141" t="s">
        <v>8477</v>
      </c>
      <c r="BF550">
        <f>MATCH(BE550,'Cat-4'!$A:$A,0)</f>
        <v>722</v>
      </c>
      <c r="BG550">
        <f>MATCH(BD550,'Cat-4'!$1:$1,0)</f>
        <v>42</v>
      </c>
      <c r="BH550">
        <f>INDEX('Cat-4'!$1:$1048576,'NSS + ACT'!BF550,'NSS + ACT'!BG550)</f>
        <v>111.1</v>
      </c>
      <c r="BI550">
        <f>MATCH($BI$1,'Cat-4'!$1:$1,0)</f>
        <v>153</v>
      </c>
      <c r="BJ550">
        <f>INDEX('Cat-4'!$1:$1048576,'NSS + ACT'!BF550,'NSS + ACT'!BI550)</f>
        <v>130.80000000000001</v>
      </c>
      <c r="BK550" s="126">
        <f t="shared" si="102"/>
        <v>1.1773177317731776</v>
      </c>
      <c r="BL550">
        <f t="shared" si="103"/>
        <v>3484</v>
      </c>
      <c r="BM550" s="126">
        <f t="shared" si="104"/>
        <v>116.13333333333334</v>
      </c>
      <c r="BN550" s="126" t="s">
        <v>8785</v>
      </c>
      <c r="BO550" s="126">
        <f>MATCH(BB550,Sheet3!$D$4:$D$8,0)</f>
        <v>2</v>
      </c>
      <c r="BP550" s="126">
        <f>MATCH(BN550,Sheet3!$E$4:$H$4,0)</f>
        <v>4</v>
      </c>
      <c r="BQ550" s="132">
        <f>INDEX(Sheet3!$D$4:$H$8,'NSS + ACT'!BO550,'NSS + ACT'!BP550)</f>
        <v>0.1</v>
      </c>
      <c r="BR550" s="105">
        <f t="shared" si="105"/>
        <v>61892.640972097099</v>
      </c>
      <c r="BS550" s="162">
        <f t="shared" si="106"/>
        <v>0.1</v>
      </c>
      <c r="BT550" s="105">
        <f t="shared" si="107"/>
        <v>55703.376874887392</v>
      </c>
    </row>
    <row r="551" spans="1:72">
      <c r="A551" s="18">
        <f t="shared" si="97"/>
        <v>548</v>
      </c>
      <c r="B551" s="61">
        <v>171801082633</v>
      </c>
      <c r="C551" s="39">
        <v>43217</v>
      </c>
      <c r="D551" s="22" t="s">
        <v>636</v>
      </c>
      <c r="E551" s="22" t="s">
        <v>3481</v>
      </c>
      <c r="F551" s="110">
        <v>2</v>
      </c>
      <c r="G551" s="23" t="s">
        <v>49</v>
      </c>
      <c r="H551" s="52">
        <v>26212.865000000002</v>
      </c>
      <c r="I551" s="30"/>
      <c r="J551" s="109">
        <v>52425.73</v>
      </c>
      <c r="K551" s="23" t="s">
        <v>987</v>
      </c>
      <c r="L551" s="26">
        <v>0.15</v>
      </c>
      <c r="M551" s="40">
        <v>0</v>
      </c>
      <c r="N551" s="62">
        <v>0</v>
      </c>
      <c r="O551" s="52">
        <v>0</v>
      </c>
      <c r="P551" s="26">
        <v>0.1</v>
      </c>
      <c r="Q551" s="52">
        <v>0</v>
      </c>
      <c r="R551" s="63">
        <v>0.18</v>
      </c>
      <c r="S551" s="23" t="s">
        <v>969</v>
      </c>
      <c r="T551" s="52">
        <v>7863.8595000000005</v>
      </c>
      <c r="U551" s="52">
        <v>0</v>
      </c>
      <c r="V551" s="52">
        <v>786.38595000000009</v>
      </c>
      <c r="W551" s="52">
        <v>10993.675581000001</v>
      </c>
      <c r="X551" s="52">
        <v>19643.921031000002</v>
      </c>
      <c r="Y551" s="23" t="s">
        <v>3431</v>
      </c>
      <c r="Z551" s="23" t="s">
        <v>3482</v>
      </c>
      <c r="AA551" s="23" t="s">
        <v>3483</v>
      </c>
      <c r="AB551" s="33" t="e">
        <v>#N/A</v>
      </c>
      <c r="AC551" s="33" t="e">
        <v>#N/A</v>
      </c>
      <c r="AD551" s="39" t="e">
        <v>#N/A</v>
      </c>
      <c r="AE551" s="39" t="e">
        <v>#N/A</v>
      </c>
      <c r="AF551" s="53">
        <v>171801082633</v>
      </c>
      <c r="AG551" s="53" t="s">
        <v>990</v>
      </c>
      <c r="AH551" s="39">
        <v>43217</v>
      </c>
      <c r="AI551" s="23" t="s">
        <v>385</v>
      </c>
      <c r="AJ551" s="59"/>
      <c r="AK551" s="59"/>
      <c r="AL551" s="48"/>
      <c r="AM551" s="60"/>
      <c r="AN551" s="33"/>
      <c r="AO551" s="48"/>
      <c r="AP551" s="23">
        <v>2000</v>
      </c>
      <c r="AQ551" s="23" t="s">
        <v>64</v>
      </c>
      <c r="AR551" s="23" t="s">
        <v>3483</v>
      </c>
      <c r="AS551" s="38" t="s">
        <v>53</v>
      </c>
      <c r="AT551" s="23" t="s">
        <v>522</v>
      </c>
      <c r="AU551" s="64">
        <v>7068019</v>
      </c>
      <c r="AV551" s="99">
        <v>2</v>
      </c>
      <c r="AW551" s="102">
        <v>52425.73</v>
      </c>
      <c r="AX551" s="29" t="s">
        <v>701</v>
      </c>
      <c r="AY551" s="29"/>
      <c r="AZ551" s="25">
        <v>1</v>
      </c>
      <c r="BB551" s="115" t="s">
        <v>6983</v>
      </c>
      <c r="BC551" s="105">
        <f t="shared" si="100"/>
        <v>26212.865000000002</v>
      </c>
      <c r="BD551" s="116">
        <v>43709</v>
      </c>
      <c r="BE551" s="141" t="s">
        <v>8477</v>
      </c>
      <c r="BF551">
        <f>MATCH(BE551,'Cat-4'!$A:$A,0)</f>
        <v>722</v>
      </c>
      <c r="BG551">
        <f>MATCH(BD551,'Cat-4'!$1:$1,0)</f>
        <v>93</v>
      </c>
      <c r="BH551">
        <f>INDEX('Cat-4'!$1:$1048576,'NSS + ACT'!BF551,'NSS + ACT'!BG551)</f>
        <v>113.9</v>
      </c>
      <c r="BI551">
        <f>MATCH($BI$1,'Cat-4'!$1:$1,0)</f>
        <v>153</v>
      </c>
      <c r="BJ551">
        <f>INDEX('Cat-4'!$1:$1048576,'NSS + ACT'!BF551,'NSS + ACT'!BI551)</f>
        <v>130.80000000000001</v>
      </c>
      <c r="BK551" s="126">
        <f t="shared" si="102"/>
        <v>1.1483757682177349</v>
      </c>
      <c r="BL551">
        <f t="shared" si="103"/>
        <v>1931</v>
      </c>
      <c r="BM551" s="126">
        <f t="shared" si="104"/>
        <v>64.36666666666666</v>
      </c>
      <c r="BN551" s="126" t="s">
        <v>8785</v>
      </c>
      <c r="BO551" s="126">
        <f>MATCH(BB551,Sheet3!$D$4:$D$8,0)</f>
        <v>2</v>
      </c>
      <c r="BP551" s="126">
        <f>MATCH(BN551,Sheet3!$E$4:$H$4,0)</f>
        <v>4</v>
      </c>
      <c r="BQ551" s="132">
        <f>INDEX(Sheet3!$D$4:$H$8,'NSS + ACT'!BO551,'NSS + ACT'!BP551)</f>
        <v>0.1</v>
      </c>
      <c r="BR551" s="105">
        <f t="shared" si="105"/>
        <v>60204.437963125558</v>
      </c>
      <c r="BS551" s="162">
        <f t="shared" si="106"/>
        <v>0.1</v>
      </c>
      <c r="BT551" s="105">
        <f t="shared" si="107"/>
        <v>54183.994166813005</v>
      </c>
    </row>
    <row r="552" spans="1:72">
      <c r="A552" s="18">
        <f t="shared" si="97"/>
        <v>549</v>
      </c>
      <c r="B552" s="61">
        <v>171801082633</v>
      </c>
      <c r="C552" s="39">
        <v>43217</v>
      </c>
      <c r="D552" s="22" t="s">
        <v>636</v>
      </c>
      <c r="E552" s="22" t="s">
        <v>1198</v>
      </c>
      <c r="F552" s="110">
        <v>2</v>
      </c>
      <c r="G552" s="23" t="s">
        <v>119</v>
      </c>
      <c r="H552" s="52">
        <v>26212.419999999951</v>
      </c>
      <c r="I552" s="30"/>
      <c r="J552" s="109">
        <v>52424.839999999902</v>
      </c>
      <c r="K552" s="23">
        <v>85049090</v>
      </c>
      <c r="L552" s="26">
        <v>0.15</v>
      </c>
      <c r="M552" s="40">
        <v>0</v>
      </c>
      <c r="N552" s="62">
        <v>0</v>
      </c>
      <c r="O552" s="52">
        <v>0</v>
      </c>
      <c r="P552" s="26">
        <v>0.1</v>
      </c>
      <c r="Q552" s="52">
        <v>0</v>
      </c>
      <c r="R552" s="63">
        <v>0.18</v>
      </c>
      <c r="S552" s="23" t="s">
        <v>969</v>
      </c>
      <c r="T552" s="52">
        <v>7863.7259999999851</v>
      </c>
      <c r="U552" s="52">
        <v>0</v>
      </c>
      <c r="V552" s="52">
        <v>786.37259999999856</v>
      </c>
      <c r="W552" s="52">
        <v>10993.488947999978</v>
      </c>
      <c r="X552" s="52">
        <v>19643.587547999959</v>
      </c>
      <c r="Y552" s="23" t="s">
        <v>1160</v>
      </c>
      <c r="Z552" s="23" t="s">
        <v>1199</v>
      </c>
      <c r="AA552" s="23" t="s">
        <v>1200</v>
      </c>
      <c r="AB552" s="33" t="e">
        <v>#N/A</v>
      </c>
      <c r="AC552" s="33" t="e">
        <v>#N/A</v>
      </c>
      <c r="AD552" s="48" t="e">
        <v>#N/A</v>
      </c>
      <c r="AE552" s="39" t="e">
        <v>#N/A</v>
      </c>
      <c r="AF552" s="53">
        <v>171801082633</v>
      </c>
      <c r="AG552" s="53" t="s">
        <v>990</v>
      </c>
      <c r="AH552" s="39">
        <v>43217</v>
      </c>
      <c r="AI552" s="23" t="s">
        <v>385</v>
      </c>
      <c r="AJ552" s="54"/>
      <c r="AK552" s="55"/>
      <c r="AL552" s="56"/>
      <c r="AM552" s="57"/>
      <c r="AN552" s="33"/>
      <c r="AO552" s="48"/>
      <c r="AP552" s="23">
        <v>2000</v>
      </c>
      <c r="AQ552" s="23" t="s">
        <v>64</v>
      </c>
      <c r="AR552" s="23" t="s">
        <v>1200</v>
      </c>
      <c r="AS552" s="38" t="s">
        <v>53</v>
      </c>
      <c r="AT552" s="23" t="s">
        <v>522</v>
      </c>
      <c r="AU552" s="64">
        <v>7068019</v>
      </c>
      <c r="AV552" s="99">
        <v>2</v>
      </c>
      <c r="AW552" s="102">
        <v>52424.839999999902</v>
      </c>
      <c r="AX552" s="29" t="s">
        <v>701</v>
      </c>
      <c r="AY552" s="29"/>
      <c r="AZ552" s="25" t="s">
        <v>1179</v>
      </c>
      <c r="BB552" s="115" t="s">
        <v>6987</v>
      </c>
      <c r="BC552" s="105">
        <f t="shared" si="100"/>
        <v>26212.419999999951</v>
      </c>
      <c r="BD552" s="116">
        <v>43709</v>
      </c>
      <c r="BE552" s="141" t="s">
        <v>8366</v>
      </c>
      <c r="BF552">
        <f>MATCH(BE552,'Cat-4'!$A:$A,0)</f>
        <v>666</v>
      </c>
      <c r="BG552">
        <f>MATCH(BD552,'Cat-4'!$1:$1,0)</f>
        <v>93</v>
      </c>
      <c r="BH552">
        <f>INDEX('Cat-4'!$1:$1048576,'NSS + ACT'!BF552,'NSS + ACT'!BG552)</f>
        <v>110.5</v>
      </c>
      <c r="BI552">
        <f>MATCH($BI$1,'Cat-4'!$1:$1,0)</f>
        <v>153</v>
      </c>
      <c r="BJ552">
        <f>INDEX('Cat-4'!$1:$1048576,'NSS + ACT'!BF552,'NSS + ACT'!BI552)</f>
        <v>133.4</v>
      </c>
      <c r="BK552" s="126">
        <f t="shared" si="102"/>
        <v>1.207239819004525</v>
      </c>
      <c r="BL552">
        <f t="shared" si="103"/>
        <v>1931</v>
      </c>
      <c r="BM552" s="126">
        <f t="shared" si="104"/>
        <v>64.36666666666666</v>
      </c>
      <c r="BN552" s="126" t="s">
        <v>8785</v>
      </c>
      <c r="BO552" s="126">
        <f>MATCH(BB552,Sheet3!$D$4:$D$8,0)</f>
        <v>4</v>
      </c>
      <c r="BP552" s="126">
        <f>MATCH(BN552,Sheet3!$E$4:$H$4,0)</f>
        <v>4</v>
      </c>
      <c r="BQ552" s="132">
        <f>INDEX(Sheet3!$D$4:$H$8,'NSS + ACT'!BO552,'NSS + ACT'!BP552)</f>
        <v>0.2</v>
      </c>
      <c r="BR552" s="105">
        <f t="shared" si="105"/>
        <v>63289.354352941067</v>
      </c>
      <c r="BS552" s="162">
        <f t="shared" si="106"/>
        <v>0.2</v>
      </c>
      <c r="BT552" s="105">
        <f t="shared" si="107"/>
        <v>50631.483482352858</v>
      </c>
    </row>
    <row r="553" spans="1:72">
      <c r="A553" s="18">
        <f t="shared" si="97"/>
        <v>550</v>
      </c>
      <c r="B553" s="33">
        <v>291905963053</v>
      </c>
      <c r="C553" s="39">
        <v>43637</v>
      </c>
      <c r="D553" s="22" t="s">
        <v>72</v>
      </c>
      <c r="E553" s="22" t="s">
        <v>5862</v>
      </c>
      <c r="F553" s="110">
        <v>3</v>
      </c>
      <c r="G553" s="23" t="s">
        <v>119</v>
      </c>
      <c r="H553" s="52">
        <v>17463.766666666666</v>
      </c>
      <c r="I553" s="30"/>
      <c r="J553" s="109">
        <v>52391.3</v>
      </c>
      <c r="K553" s="36">
        <v>90271000</v>
      </c>
      <c r="L553" s="26">
        <v>0.1</v>
      </c>
      <c r="M553" s="26"/>
      <c r="N553" s="26">
        <v>0</v>
      </c>
      <c r="O553" s="60"/>
      <c r="P553" s="26">
        <v>0.1</v>
      </c>
      <c r="Q553" s="84"/>
      <c r="R553" s="26">
        <v>0.18</v>
      </c>
      <c r="S553" s="23" t="s">
        <v>1851</v>
      </c>
      <c r="T553" s="52">
        <v>5239.130000000001</v>
      </c>
      <c r="U553" s="52">
        <v>0</v>
      </c>
      <c r="V553" s="52">
        <v>523.91300000000012</v>
      </c>
      <c r="W553" s="52">
        <v>10467.78174</v>
      </c>
      <c r="X553" s="52">
        <v>16230.824740000002</v>
      </c>
      <c r="Y553" s="23" t="s">
        <v>5800</v>
      </c>
      <c r="Z553" s="23" t="s">
        <v>5863</v>
      </c>
      <c r="AA553" s="23" t="s">
        <v>5864</v>
      </c>
      <c r="AB553" s="33">
        <v>291905963053</v>
      </c>
      <c r="AC553" s="33" t="s">
        <v>5865</v>
      </c>
      <c r="AD553" s="48">
        <v>43637</v>
      </c>
      <c r="AE553" s="39">
        <v>43630</v>
      </c>
      <c r="AF553" s="53" t="e">
        <v>#N/A</v>
      </c>
      <c r="AG553" s="53" t="e">
        <v>#N/A</v>
      </c>
      <c r="AH553" s="39" t="e">
        <v>#N/A</v>
      </c>
      <c r="AI553" s="23" t="s">
        <v>51</v>
      </c>
      <c r="AJ553" s="54"/>
      <c r="AK553" s="55"/>
      <c r="AL553" s="56"/>
      <c r="AM553" s="57"/>
      <c r="AN553" s="33"/>
      <c r="AO553" s="48"/>
      <c r="AP553" s="23">
        <v>2000</v>
      </c>
      <c r="AQ553" s="23" t="s">
        <v>52</v>
      </c>
      <c r="AR553" s="23" t="s">
        <v>5864</v>
      </c>
      <c r="AS553" s="38" t="s">
        <v>53</v>
      </c>
      <c r="AT553" s="23" t="s">
        <v>522</v>
      </c>
      <c r="AU553" s="23">
        <v>80202022</v>
      </c>
      <c r="AV553" s="99">
        <v>3</v>
      </c>
      <c r="AW553" s="101">
        <v>52391.3</v>
      </c>
      <c r="AX553" s="29" t="s">
        <v>5711</v>
      </c>
      <c r="AY553" s="29"/>
      <c r="AZ553" s="21"/>
      <c r="BA553">
        <f t="shared" ref="BA553:BA575" si="109">$BA$2-AE553</f>
        <v>2008</v>
      </c>
      <c r="BB553" t="s">
        <v>6983</v>
      </c>
      <c r="BC553" s="105">
        <f t="shared" si="100"/>
        <v>17463.766666666666</v>
      </c>
      <c r="BD553" s="116">
        <f t="shared" si="101"/>
        <v>43617</v>
      </c>
      <c r="BE553" s="141" t="s">
        <v>8477</v>
      </c>
      <c r="BF553">
        <f>MATCH(BE553,'Cat-4'!$A:$A,0)</f>
        <v>722</v>
      </c>
      <c r="BG553">
        <f>MATCH(BD553,'Cat-4'!$1:$1,0)</f>
        <v>90</v>
      </c>
      <c r="BH553">
        <f>INDEX('Cat-4'!$1:$1048576,'NSS + ACT'!BF553,'NSS + ACT'!BG553)</f>
        <v>113.1</v>
      </c>
      <c r="BI553">
        <f>MATCH($BI$1,'Cat-4'!$1:$1,0)</f>
        <v>153</v>
      </c>
      <c r="BJ553">
        <f>INDEX('Cat-4'!$1:$1048576,'NSS + ACT'!BF553,'NSS + ACT'!BI553)</f>
        <v>130.80000000000001</v>
      </c>
      <c r="BK553" s="126">
        <f t="shared" si="102"/>
        <v>1.1564986737400531</v>
      </c>
      <c r="BL553">
        <f t="shared" si="103"/>
        <v>2023</v>
      </c>
      <c r="BM553" s="126">
        <f t="shared" si="104"/>
        <v>67.433333333333337</v>
      </c>
      <c r="BN553" s="126" t="s">
        <v>8785</v>
      </c>
      <c r="BO553" s="126">
        <f>MATCH(BB553,Sheet3!$D$4:$D$8,0)</f>
        <v>2</v>
      </c>
      <c r="BP553" s="126">
        <f>MATCH(BN553,Sheet3!$E$4:$H$4,0)</f>
        <v>4</v>
      </c>
      <c r="BQ553" s="132">
        <f>INDEX(Sheet3!$D$4:$H$8,'NSS + ACT'!BO553,'NSS + ACT'!BP553)</f>
        <v>0.1</v>
      </c>
      <c r="BR553" s="105">
        <f t="shared" si="105"/>
        <v>60590.468965517248</v>
      </c>
      <c r="BS553" s="162">
        <f t="shared" si="106"/>
        <v>0.1</v>
      </c>
      <c r="BT553" s="105">
        <f t="shared" si="107"/>
        <v>54531.422068965527</v>
      </c>
    </row>
    <row r="554" spans="1:72">
      <c r="A554" s="18">
        <f t="shared" ref="A554:A617" si="110">A553+1</f>
        <v>551</v>
      </c>
      <c r="B554" s="61">
        <v>292008114860</v>
      </c>
      <c r="C554" s="39">
        <v>44120</v>
      </c>
      <c r="D554" s="22" t="s">
        <v>133</v>
      </c>
      <c r="E554" s="22" t="s">
        <v>2988</v>
      </c>
      <c r="F554" s="110">
        <v>3</v>
      </c>
      <c r="G554" s="23" t="s">
        <v>75</v>
      </c>
      <c r="H554" s="52">
        <v>48077.68</v>
      </c>
      <c r="I554" s="30"/>
      <c r="J554" s="109">
        <v>144233.04</v>
      </c>
      <c r="K554" s="23" t="s">
        <v>2986</v>
      </c>
      <c r="L554" s="26">
        <v>7.4999999999999997E-2</v>
      </c>
      <c r="M554" s="40">
        <v>0</v>
      </c>
      <c r="N554" s="62">
        <v>0</v>
      </c>
      <c r="O554" s="52">
        <v>0</v>
      </c>
      <c r="P554" s="26">
        <v>0.1</v>
      </c>
      <c r="Q554" s="52">
        <v>0</v>
      </c>
      <c r="R554" s="63">
        <v>0.18</v>
      </c>
      <c r="S554" s="23" t="s">
        <v>2931</v>
      </c>
      <c r="T554" s="52">
        <v>10817.478000000001</v>
      </c>
      <c r="U554" s="52">
        <v>0</v>
      </c>
      <c r="V554" s="52">
        <v>1081.7478000000001</v>
      </c>
      <c r="W554" s="52">
        <v>28103.807844000003</v>
      </c>
      <c r="X554" s="52">
        <v>40003.033644000003</v>
      </c>
      <c r="Y554" s="23" t="s">
        <v>2778</v>
      </c>
      <c r="Z554" s="23" t="s">
        <v>2989</v>
      </c>
      <c r="AA554" s="23" t="s">
        <v>279</v>
      </c>
      <c r="AB554" s="33">
        <v>292008114860</v>
      </c>
      <c r="AC554" s="33" t="s">
        <v>2979</v>
      </c>
      <c r="AD554" s="48">
        <v>44120</v>
      </c>
      <c r="AE554" s="39">
        <v>44068</v>
      </c>
      <c r="AF554" s="53" t="e">
        <v>#N/A</v>
      </c>
      <c r="AG554" s="53" t="e">
        <v>#N/A</v>
      </c>
      <c r="AH554" s="39" t="e">
        <v>#N/A</v>
      </c>
      <c r="AI554" s="23" t="s">
        <v>51</v>
      </c>
      <c r="AJ554" s="54"/>
      <c r="AK554" s="55"/>
      <c r="AL554" s="56"/>
      <c r="AM554" s="57"/>
      <c r="AN554" s="33"/>
      <c r="AO554" s="48"/>
      <c r="AP554" s="23">
        <v>2000</v>
      </c>
      <c r="AQ554" s="23" t="s">
        <v>52</v>
      </c>
      <c r="AR554" s="23" t="s">
        <v>279</v>
      </c>
      <c r="AS554" s="38" t="s">
        <v>53</v>
      </c>
      <c r="AT554" s="23" t="s">
        <v>522</v>
      </c>
      <c r="AU554" s="64">
        <v>7199962282</v>
      </c>
      <c r="AV554" s="99">
        <v>3</v>
      </c>
      <c r="AW554" s="102">
        <v>52297.83</v>
      </c>
      <c r="AX554" s="29" t="s">
        <v>701</v>
      </c>
      <c r="AY554" s="29"/>
      <c r="AZ554" s="25" t="s">
        <v>2980</v>
      </c>
      <c r="BA554">
        <f t="shared" si="109"/>
        <v>1570</v>
      </c>
      <c r="BB554" s="115" t="s">
        <v>6983</v>
      </c>
      <c r="BC554" s="105">
        <f t="shared" si="100"/>
        <v>17432.61</v>
      </c>
      <c r="BD554" s="116">
        <f t="shared" si="101"/>
        <v>44044</v>
      </c>
      <c r="BE554" s="141" t="s">
        <v>8477</v>
      </c>
      <c r="BF554">
        <f>MATCH(BE554,'Cat-4'!$A:$A,0)</f>
        <v>722</v>
      </c>
      <c r="BG554">
        <f>MATCH(BD554,'Cat-4'!$1:$1,0)</f>
        <v>104</v>
      </c>
      <c r="BH554">
        <f>INDEX('Cat-4'!$1:$1048576,'NSS + ACT'!BF554,'NSS + ACT'!BG554)</f>
        <v>113.6</v>
      </c>
      <c r="BI554">
        <f>MATCH($BI$1,'Cat-4'!$1:$1,0)</f>
        <v>153</v>
      </c>
      <c r="BJ554">
        <f>INDEX('Cat-4'!$1:$1048576,'NSS + ACT'!BF554,'NSS + ACT'!BI554)</f>
        <v>130.80000000000001</v>
      </c>
      <c r="BK554" s="126">
        <f t="shared" si="102"/>
        <v>1.1514084507042255</v>
      </c>
      <c r="BL554">
        <f t="shared" si="103"/>
        <v>1596</v>
      </c>
      <c r="BM554" s="126">
        <f t="shared" si="104"/>
        <v>53.2</v>
      </c>
      <c r="BN554" s="126" t="s">
        <v>8785</v>
      </c>
      <c r="BO554" s="126">
        <f>MATCH(BB554,Sheet3!$D$4:$D$8,0)</f>
        <v>2</v>
      </c>
      <c r="BP554" s="126">
        <f>MATCH(BN554,Sheet3!$E$4:$H$4,0)</f>
        <v>4</v>
      </c>
      <c r="BQ554" s="132">
        <f>INDEX(Sheet3!$D$4:$H$8,'NSS + ACT'!BO554,'NSS + ACT'!BP554)</f>
        <v>0.1</v>
      </c>
      <c r="BR554" s="105">
        <f t="shared" si="105"/>
        <v>60216.163415492963</v>
      </c>
      <c r="BS554" s="162">
        <f t="shared" si="106"/>
        <v>0.1</v>
      </c>
      <c r="BT554" s="105">
        <f t="shared" si="107"/>
        <v>54194.547073943671</v>
      </c>
    </row>
    <row r="555" spans="1:72">
      <c r="A555" s="18">
        <f t="shared" si="110"/>
        <v>552</v>
      </c>
      <c r="B555" s="61">
        <v>171900191761</v>
      </c>
      <c r="C555" s="39">
        <v>43488</v>
      </c>
      <c r="D555" s="22" t="s">
        <v>2874</v>
      </c>
      <c r="E555" s="22" t="s">
        <v>3475</v>
      </c>
      <c r="F555" s="110">
        <v>2</v>
      </c>
      <c r="G555" s="23" t="s">
        <v>49</v>
      </c>
      <c r="H555" s="52">
        <v>23685.764999999999</v>
      </c>
      <c r="I555" s="30"/>
      <c r="J555" s="109">
        <v>47371.53</v>
      </c>
      <c r="K555" s="23">
        <v>85364900</v>
      </c>
      <c r="L555" s="26">
        <v>0.1</v>
      </c>
      <c r="M555" s="40" t="s">
        <v>3460</v>
      </c>
      <c r="N555" s="62">
        <v>0</v>
      </c>
      <c r="O555" s="52">
        <v>0</v>
      </c>
      <c r="P555" s="26">
        <v>0.1</v>
      </c>
      <c r="Q555" s="52">
        <v>0</v>
      </c>
      <c r="R555" s="63">
        <v>0.18</v>
      </c>
      <c r="S555" s="23" t="s">
        <v>1322</v>
      </c>
      <c r="T555" s="52">
        <v>4737.1530000000002</v>
      </c>
      <c r="U555" s="52">
        <v>0</v>
      </c>
      <c r="V555" s="52">
        <v>473.71530000000007</v>
      </c>
      <c r="W555" s="52">
        <v>9464.8316940000004</v>
      </c>
      <c r="X555" s="52">
        <v>14675.699994000001</v>
      </c>
      <c r="Y555" s="23" t="s">
        <v>3431</v>
      </c>
      <c r="Z555" s="23" t="s">
        <v>3476</v>
      </c>
      <c r="AA555" s="23" t="s">
        <v>3477</v>
      </c>
      <c r="AB555" s="33" t="e">
        <v>#N/A</v>
      </c>
      <c r="AC555" s="33" t="e">
        <v>#N/A</v>
      </c>
      <c r="AD555" s="39" t="e">
        <v>#N/A</v>
      </c>
      <c r="AE555" s="39">
        <v>43476</v>
      </c>
      <c r="AF555" s="53">
        <v>171900191761</v>
      </c>
      <c r="AG555" s="53" t="s">
        <v>2879</v>
      </c>
      <c r="AH555" s="39">
        <v>43488</v>
      </c>
      <c r="AI555" s="23" t="s">
        <v>385</v>
      </c>
      <c r="AJ555" s="59"/>
      <c r="AK555" s="59"/>
      <c r="AL555" s="48"/>
      <c r="AM555" s="60"/>
      <c r="AN555" s="33"/>
      <c r="AO555" s="48"/>
      <c r="AP555" s="23">
        <v>2000</v>
      </c>
      <c r="AQ555" s="23" t="s">
        <v>52</v>
      </c>
      <c r="AR555" s="23" t="s">
        <v>3477</v>
      </c>
      <c r="AS555" s="38" t="s">
        <v>53</v>
      </c>
      <c r="AT555" s="23" t="s">
        <v>522</v>
      </c>
      <c r="AU555" s="64">
        <v>995019000097</v>
      </c>
      <c r="AV555" s="99">
        <v>2</v>
      </c>
      <c r="AW555" s="102">
        <v>52177.58</v>
      </c>
      <c r="AX555" s="29" t="s">
        <v>701</v>
      </c>
      <c r="AY555" s="29"/>
      <c r="AZ555" s="25">
        <v>1</v>
      </c>
      <c r="BA555">
        <f t="shared" si="109"/>
        <v>2162</v>
      </c>
      <c r="BB555" s="115" t="s">
        <v>6987</v>
      </c>
      <c r="BC555" s="105">
        <f t="shared" si="100"/>
        <v>26088.79</v>
      </c>
      <c r="BD555" s="116">
        <f t="shared" si="101"/>
        <v>43466</v>
      </c>
      <c r="BE555" s="141" t="s">
        <v>8366</v>
      </c>
      <c r="BF555">
        <f>MATCH(BE555,'Cat-4'!$A:$A,0)</f>
        <v>666</v>
      </c>
      <c r="BG555">
        <f>MATCH(BD555,'Cat-4'!$1:$1,0)</f>
        <v>85</v>
      </c>
      <c r="BH555">
        <f>INDEX('Cat-4'!$1:$1048576,'NSS + ACT'!BF555,'NSS + ACT'!BG555)</f>
        <v>112.1</v>
      </c>
      <c r="BI555">
        <f>MATCH($BI$1,'Cat-4'!$1:$1,0)</f>
        <v>153</v>
      </c>
      <c r="BJ555">
        <f>INDEX('Cat-4'!$1:$1048576,'NSS + ACT'!BF555,'NSS + ACT'!BI555)</f>
        <v>133.4</v>
      </c>
      <c r="BK555" s="126">
        <f t="shared" si="102"/>
        <v>1.1900089206066014</v>
      </c>
      <c r="BL555">
        <f t="shared" si="103"/>
        <v>2174</v>
      </c>
      <c r="BM555" s="126">
        <f t="shared" si="104"/>
        <v>72.466666666666669</v>
      </c>
      <c r="BN555" s="126" t="s">
        <v>8785</v>
      </c>
      <c r="BO555" s="126">
        <f>MATCH(BB555,Sheet3!$D$4:$D$8,0)</f>
        <v>4</v>
      </c>
      <c r="BP555" s="126">
        <f>MATCH(BN555,Sheet3!$E$4:$H$4,0)</f>
        <v>4</v>
      </c>
      <c r="BQ555" s="132">
        <f>INDEX(Sheet3!$D$4:$H$8,'NSS + ACT'!BO555,'NSS + ACT'!BP555)</f>
        <v>0.2</v>
      </c>
      <c r="BR555" s="105">
        <f t="shared" si="105"/>
        <v>62091.785655664593</v>
      </c>
      <c r="BS555" s="162">
        <f t="shared" si="106"/>
        <v>0.2</v>
      </c>
      <c r="BT555" s="105">
        <f t="shared" si="107"/>
        <v>49673.428524531679</v>
      </c>
    </row>
    <row r="556" spans="1:72">
      <c r="A556" s="18">
        <f t="shared" si="110"/>
        <v>553</v>
      </c>
      <c r="B556" s="61">
        <v>291804468001</v>
      </c>
      <c r="C556" s="39">
        <v>43250</v>
      </c>
      <c r="D556" s="22" t="s">
        <v>2347</v>
      </c>
      <c r="E556" s="22" t="s">
        <v>2348</v>
      </c>
      <c r="F556" s="110">
        <v>2</v>
      </c>
      <c r="G556" s="23" t="s">
        <v>79</v>
      </c>
      <c r="H556" s="52">
        <v>26052.669999999951</v>
      </c>
      <c r="I556" s="30"/>
      <c r="J556" s="109">
        <v>52105.339999999902</v>
      </c>
      <c r="K556" s="23">
        <v>40169390</v>
      </c>
      <c r="L556" s="26">
        <v>0.1</v>
      </c>
      <c r="M556" s="40">
        <v>0</v>
      </c>
      <c r="N556" s="62">
        <v>0</v>
      </c>
      <c r="O556" s="52"/>
      <c r="P556" s="26">
        <v>0.1</v>
      </c>
      <c r="Q556" s="52">
        <v>0</v>
      </c>
      <c r="R556" s="63">
        <v>0.18</v>
      </c>
      <c r="S556" s="23" t="s">
        <v>906</v>
      </c>
      <c r="T556" s="52">
        <v>5210.5339999999906</v>
      </c>
      <c r="U556" s="52">
        <v>0</v>
      </c>
      <c r="V556" s="52">
        <v>521.0533999999991</v>
      </c>
      <c r="W556" s="52">
        <v>10410.64693199998</v>
      </c>
      <c r="X556" s="52">
        <v>16142.234331999969</v>
      </c>
      <c r="Y556" s="23" t="s">
        <v>2273</v>
      </c>
      <c r="Z556" s="23" t="s">
        <v>2349</v>
      </c>
      <c r="AA556" s="23" t="s">
        <v>2350</v>
      </c>
      <c r="AB556" s="33">
        <v>291804468001</v>
      </c>
      <c r="AC556" s="33" t="s">
        <v>2351</v>
      </c>
      <c r="AD556" s="48">
        <v>43250</v>
      </c>
      <c r="AE556" s="39">
        <v>43215</v>
      </c>
      <c r="AF556" s="53" t="e">
        <v>#N/A</v>
      </c>
      <c r="AG556" s="53" t="e">
        <v>#N/A</v>
      </c>
      <c r="AH556" s="39" t="e">
        <v>#N/A</v>
      </c>
      <c r="AI556" s="23" t="s">
        <v>51</v>
      </c>
      <c r="AJ556" s="54"/>
      <c r="AK556" s="55"/>
      <c r="AL556" s="56"/>
      <c r="AM556" s="57"/>
      <c r="AN556" s="33"/>
      <c r="AO556" s="48"/>
      <c r="AP556" s="23">
        <v>2000</v>
      </c>
      <c r="AQ556" s="23" t="s">
        <v>52</v>
      </c>
      <c r="AR556" s="23" t="s">
        <v>2350</v>
      </c>
      <c r="AS556" s="38" t="s">
        <v>53</v>
      </c>
      <c r="AT556" s="23" t="s">
        <v>522</v>
      </c>
      <c r="AU556" s="64" t="s">
        <v>2352</v>
      </c>
      <c r="AV556" s="99">
        <v>2</v>
      </c>
      <c r="AW556" s="102">
        <v>52105.339999999902</v>
      </c>
      <c r="AX556" s="29" t="s">
        <v>701</v>
      </c>
      <c r="AY556" s="29"/>
      <c r="AZ556" s="25" t="s">
        <v>853</v>
      </c>
      <c r="BA556">
        <f t="shared" si="109"/>
        <v>2423</v>
      </c>
      <c r="BB556" s="115" t="s">
        <v>6983</v>
      </c>
      <c r="BC556" s="105">
        <f t="shared" si="100"/>
        <v>26052.669999999951</v>
      </c>
      <c r="BD556" s="116">
        <f t="shared" si="101"/>
        <v>43191</v>
      </c>
      <c r="BE556" s="141" t="s">
        <v>8477</v>
      </c>
      <c r="BF556">
        <f>MATCH(BE556,'Cat-4'!$A:$A,0)</f>
        <v>722</v>
      </c>
      <c r="BG556">
        <f>MATCH(BD556,'Cat-4'!$1:$1,0)</f>
        <v>76</v>
      </c>
      <c r="BH556">
        <f>INDEX('Cat-4'!$1:$1048576,'NSS + ACT'!BF556,'NSS + ACT'!BG556)</f>
        <v>110.1</v>
      </c>
      <c r="BI556">
        <f>MATCH($BI$1,'Cat-4'!$1:$1,0)</f>
        <v>153</v>
      </c>
      <c r="BJ556">
        <f>INDEX('Cat-4'!$1:$1048576,'NSS + ACT'!BF556,'NSS + ACT'!BI556)</f>
        <v>130.80000000000001</v>
      </c>
      <c r="BK556" s="126">
        <f t="shared" si="102"/>
        <v>1.1880108991825615</v>
      </c>
      <c r="BL556">
        <f t="shared" si="103"/>
        <v>2449</v>
      </c>
      <c r="BM556" s="126">
        <f t="shared" si="104"/>
        <v>81.63333333333334</v>
      </c>
      <c r="BN556" s="126" t="s">
        <v>8785</v>
      </c>
      <c r="BO556" s="126">
        <f>MATCH(BB556,Sheet3!$D$4:$D$8,0)</f>
        <v>2</v>
      </c>
      <c r="BP556" s="126">
        <f>MATCH(BN556,Sheet3!$E$4:$H$4,0)</f>
        <v>4</v>
      </c>
      <c r="BQ556" s="132">
        <f>INDEX(Sheet3!$D$4:$H$8,'NSS + ACT'!BO556,'NSS + ACT'!BP556)</f>
        <v>0.1</v>
      </c>
      <c r="BR556" s="105">
        <f t="shared" si="105"/>
        <v>61901.711825612976</v>
      </c>
      <c r="BS556" s="162">
        <f t="shared" si="106"/>
        <v>0.1</v>
      </c>
      <c r="BT556" s="105">
        <f t="shared" si="107"/>
        <v>55711.540643051681</v>
      </c>
    </row>
    <row r="557" spans="1:72">
      <c r="A557" s="18">
        <f t="shared" si="110"/>
        <v>554</v>
      </c>
      <c r="B557" s="61">
        <v>292100828250</v>
      </c>
      <c r="C557" s="39">
        <v>44223</v>
      </c>
      <c r="D557" s="22" t="s">
        <v>217</v>
      </c>
      <c r="E557" s="22" t="s">
        <v>1867</v>
      </c>
      <c r="F557" s="110">
        <v>6</v>
      </c>
      <c r="G557" s="23" t="s">
        <v>119</v>
      </c>
      <c r="H557" s="52">
        <v>8681.24</v>
      </c>
      <c r="I557" s="30"/>
      <c r="J557" s="109">
        <v>52087.44</v>
      </c>
      <c r="K557" s="23" t="s">
        <v>1868</v>
      </c>
      <c r="L557" s="26">
        <v>7.4999999999999997E-2</v>
      </c>
      <c r="M557" s="40">
        <v>0</v>
      </c>
      <c r="N557" s="62">
        <v>0</v>
      </c>
      <c r="O557" s="52">
        <v>0</v>
      </c>
      <c r="P557" s="26">
        <v>0.1</v>
      </c>
      <c r="Q557" s="52">
        <v>0</v>
      </c>
      <c r="R557" s="63">
        <v>0.18</v>
      </c>
      <c r="S557" s="23" t="s">
        <v>1869</v>
      </c>
      <c r="T557" s="52">
        <v>3906.558</v>
      </c>
      <c r="U557" s="52">
        <v>0</v>
      </c>
      <c r="V557" s="52">
        <v>390.6558</v>
      </c>
      <c r="W557" s="52">
        <v>10149.237684</v>
      </c>
      <c r="X557" s="52">
        <v>14446.451483999999</v>
      </c>
      <c r="Y557" s="23" t="s">
        <v>1807</v>
      </c>
      <c r="Z557" s="23" t="s">
        <v>1870</v>
      </c>
      <c r="AA557" s="23" t="s">
        <v>1871</v>
      </c>
      <c r="AB557" s="33">
        <v>292100828250</v>
      </c>
      <c r="AC557" s="33" t="s">
        <v>1872</v>
      </c>
      <c r="AD557" s="48">
        <v>44223</v>
      </c>
      <c r="AE557" s="39">
        <v>44215</v>
      </c>
      <c r="AF557" s="53" t="e">
        <v>#N/A</v>
      </c>
      <c r="AG557" s="53" t="e">
        <v>#N/A</v>
      </c>
      <c r="AH557" s="39" t="e">
        <v>#N/A</v>
      </c>
      <c r="AI557" s="23" t="s">
        <v>51</v>
      </c>
      <c r="AJ557" s="54"/>
      <c r="AK557" s="55"/>
      <c r="AL557" s="56"/>
      <c r="AM557" s="57"/>
      <c r="AN557" s="33"/>
      <c r="AO557" s="48"/>
      <c r="AP557" s="23">
        <v>2000</v>
      </c>
      <c r="AQ557" s="23" t="s">
        <v>52</v>
      </c>
      <c r="AR557" s="23" t="s">
        <v>1871</v>
      </c>
      <c r="AS557" s="38" t="s">
        <v>53</v>
      </c>
      <c r="AT557" s="23" t="s">
        <v>519</v>
      </c>
      <c r="AU557" s="64" t="s">
        <v>1873</v>
      </c>
      <c r="AV557" s="99">
        <v>6</v>
      </c>
      <c r="AW557" s="102">
        <v>52087.44</v>
      </c>
      <c r="AX557" s="29" t="s">
        <v>701</v>
      </c>
      <c r="AY557" s="29"/>
      <c r="AZ557" s="25" t="s">
        <v>702</v>
      </c>
      <c r="BA557">
        <f t="shared" si="109"/>
        <v>1423</v>
      </c>
      <c r="BB557" s="115" t="s">
        <v>6987</v>
      </c>
      <c r="BC557" s="105">
        <f t="shared" si="100"/>
        <v>8681.24</v>
      </c>
      <c r="BD557" s="116">
        <f t="shared" si="101"/>
        <v>44197</v>
      </c>
      <c r="BE557" s="141" t="s">
        <v>8366</v>
      </c>
      <c r="BF557">
        <f>MATCH(BE557,'Cat-4'!$A:$A,0)</f>
        <v>666</v>
      </c>
      <c r="BG557">
        <f>MATCH(BD557,'Cat-4'!$1:$1,0)</f>
        <v>109</v>
      </c>
      <c r="BH557">
        <f>INDEX('Cat-4'!$1:$1048576,'NSS + ACT'!BF557,'NSS + ACT'!BG557)</f>
        <v>115.7</v>
      </c>
      <c r="BI557">
        <f>MATCH($BI$1,'Cat-4'!$1:$1,0)</f>
        <v>153</v>
      </c>
      <c r="BJ557">
        <f>INDEX('Cat-4'!$1:$1048576,'NSS + ACT'!BF557,'NSS + ACT'!BI557)</f>
        <v>133.4</v>
      </c>
      <c r="BK557" s="126">
        <f t="shared" si="102"/>
        <v>1.1529818496110631</v>
      </c>
      <c r="BL557">
        <f t="shared" si="103"/>
        <v>1443</v>
      </c>
      <c r="BM557" s="126">
        <f t="shared" si="104"/>
        <v>48.1</v>
      </c>
      <c r="BN557" s="126" t="s">
        <v>8785</v>
      </c>
      <c r="BO557" s="126">
        <f>MATCH(BB557,Sheet3!$D$4:$D$8,0)</f>
        <v>4</v>
      </c>
      <c r="BP557" s="126">
        <f>MATCH(BN557,Sheet3!$E$4:$H$4,0)</f>
        <v>4</v>
      </c>
      <c r="BQ557" s="132">
        <f>INDEX(Sheet3!$D$4:$H$8,'NSS + ACT'!BO557,'NSS + ACT'!BP557)</f>
        <v>0.2</v>
      </c>
      <c r="BR557" s="105">
        <f t="shared" si="105"/>
        <v>60055.872912705272</v>
      </c>
      <c r="BS557" s="162">
        <f t="shared" si="106"/>
        <v>0.2</v>
      </c>
      <c r="BT557" s="105">
        <f t="shared" si="107"/>
        <v>48044.698330164218</v>
      </c>
    </row>
    <row r="558" spans="1:72">
      <c r="A558" s="18">
        <f t="shared" si="110"/>
        <v>555</v>
      </c>
      <c r="B558" s="61">
        <v>292009455205</v>
      </c>
      <c r="C558" s="39">
        <v>44161</v>
      </c>
      <c r="D558" s="22" t="s">
        <v>264</v>
      </c>
      <c r="E558" s="22" t="s">
        <v>2968</v>
      </c>
      <c r="F558" s="110">
        <v>3</v>
      </c>
      <c r="G558" s="23" t="s">
        <v>119</v>
      </c>
      <c r="H558" s="52">
        <v>17342.336666666666</v>
      </c>
      <c r="I558" s="30"/>
      <c r="J558" s="109">
        <v>52027.01</v>
      </c>
      <c r="K558" s="23">
        <v>84139120</v>
      </c>
      <c r="L558" s="26">
        <v>7.4999999999999997E-2</v>
      </c>
      <c r="M558" s="40">
        <v>0</v>
      </c>
      <c r="N558" s="62">
        <v>0</v>
      </c>
      <c r="O558" s="52">
        <v>0</v>
      </c>
      <c r="P558" s="26">
        <v>0.1</v>
      </c>
      <c r="Q558" s="52">
        <v>0</v>
      </c>
      <c r="R558" s="63">
        <v>0.18</v>
      </c>
      <c r="S558" s="23" t="s">
        <v>2931</v>
      </c>
      <c r="T558" s="52">
        <v>3902.0257499999998</v>
      </c>
      <c r="U558" s="52">
        <v>0</v>
      </c>
      <c r="V558" s="52">
        <v>390.20257500000002</v>
      </c>
      <c r="W558" s="52">
        <v>10137.4628985</v>
      </c>
      <c r="X558" s="52">
        <v>14429.6912235</v>
      </c>
      <c r="Y558" s="23" t="s">
        <v>2778</v>
      </c>
      <c r="Z558" s="23" t="s">
        <v>2969</v>
      </c>
      <c r="AA558" s="23" t="s">
        <v>2970</v>
      </c>
      <c r="AB558" s="33">
        <v>292009455205</v>
      </c>
      <c r="AC558" s="33" t="s">
        <v>2971</v>
      </c>
      <c r="AD558" s="48">
        <v>44161</v>
      </c>
      <c r="AE558" s="39">
        <v>44140</v>
      </c>
      <c r="AF558" s="53" t="e">
        <v>#N/A</v>
      </c>
      <c r="AG558" s="53" t="e">
        <v>#N/A</v>
      </c>
      <c r="AH558" s="39" t="e">
        <v>#N/A</v>
      </c>
      <c r="AI558" s="23" t="s">
        <v>51</v>
      </c>
      <c r="AJ558" s="54"/>
      <c r="AK558" s="55"/>
      <c r="AL558" s="56"/>
      <c r="AM558" s="57"/>
      <c r="AN558" s="33"/>
      <c r="AO558" s="48"/>
      <c r="AP558" s="23">
        <v>2000</v>
      </c>
      <c r="AQ558" s="23" t="s">
        <v>52</v>
      </c>
      <c r="AR558" s="23" t="s">
        <v>2970</v>
      </c>
      <c r="AS558" s="38" t="s">
        <v>53</v>
      </c>
      <c r="AT558" s="23" t="s">
        <v>519</v>
      </c>
      <c r="AU558" s="64" t="s">
        <v>273</v>
      </c>
      <c r="AV558" s="99">
        <v>3</v>
      </c>
      <c r="AW558" s="102">
        <v>52027.01</v>
      </c>
      <c r="AX558" s="29" t="s">
        <v>701</v>
      </c>
      <c r="AY558" s="29"/>
      <c r="AZ558" s="25" t="s">
        <v>2782</v>
      </c>
      <c r="BA558">
        <f t="shared" si="109"/>
        <v>1498</v>
      </c>
      <c r="BB558" s="115" t="s">
        <v>6983</v>
      </c>
      <c r="BC558" s="105">
        <f t="shared" si="100"/>
        <v>17342.336666666666</v>
      </c>
      <c r="BD558" s="116">
        <f t="shared" si="101"/>
        <v>44136</v>
      </c>
      <c r="BE558" s="141" t="s">
        <v>8477</v>
      </c>
      <c r="BF558">
        <f>MATCH(BE558,'Cat-4'!$A:$A,0)</f>
        <v>722</v>
      </c>
      <c r="BG558">
        <f>MATCH(BD558,'Cat-4'!$1:$1,0)</f>
        <v>107</v>
      </c>
      <c r="BH558">
        <f>INDEX('Cat-4'!$1:$1048576,'NSS + ACT'!BF558,'NSS + ACT'!BG558)</f>
        <v>113.7</v>
      </c>
      <c r="BI558">
        <f>MATCH($BI$1,'Cat-4'!$1:$1,0)</f>
        <v>153</v>
      </c>
      <c r="BJ558">
        <f>INDEX('Cat-4'!$1:$1048576,'NSS + ACT'!BF558,'NSS + ACT'!BI558)</f>
        <v>130.80000000000001</v>
      </c>
      <c r="BK558" s="126">
        <f t="shared" si="102"/>
        <v>1.1503957783641161</v>
      </c>
      <c r="BL558">
        <f t="shared" si="103"/>
        <v>1504</v>
      </c>
      <c r="BM558" s="126">
        <f t="shared" si="104"/>
        <v>50.133333333333333</v>
      </c>
      <c r="BN558" s="126" t="s">
        <v>8785</v>
      </c>
      <c r="BO558" s="126">
        <f>MATCH(BB558,Sheet3!$D$4:$D$8,0)</f>
        <v>2</v>
      </c>
      <c r="BP558" s="126">
        <f>MATCH(BN558,Sheet3!$E$4:$H$4,0)</f>
        <v>4</v>
      </c>
      <c r="BQ558" s="132">
        <f>INDEX(Sheet3!$D$4:$H$8,'NSS + ACT'!BO558,'NSS + ACT'!BP558)</f>
        <v>0.1</v>
      </c>
      <c r="BR558" s="105">
        <f t="shared" si="105"/>
        <v>59851.652664907655</v>
      </c>
      <c r="BS558" s="162">
        <f t="shared" si="106"/>
        <v>0.1</v>
      </c>
      <c r="BT558" s="105">
        <f t="shared" si="107"/>
        <v>53866.487398416888</v>
      </c>
    </row>
    <row r="559" spans="1:72">
      <c r="A559" s="18">
        <f t="shared" si="110"/>
        <v>556</v>
      </c>
      <c r="B559" s="19">
        <v>171800967741</v>
      </c>
      <c r="C559" s="31"/>
      <c r="D559" s="21" t="s">
        <v>462</v>
      </c>
      <c r="E559" s="22" t="s">
        <v>7015</v>
      </c>
      <c r="F559" s="107">
        <v>2</v>
      </c>
      <c r="G559" s="23" t="s">
        <v>49</v>
      </c>
      <c r="H559" s="24">
        <v>20363.099999999999</v>
      </c>
      <c r="I559" s="24"/>
      <c r="J559" s="100">
        <v>40726.199999999997</v>
      </c>
      <c r="K559" s="23">
        <v>85437099</v>
      </c>
      <c r="L559" s="26">
        <v>7.4999999999999997E-2</v>
      </c>
      <c r="M559" s="21"/>
      <c r="N559" s="27"/>
      <c r="O559" s="21"/>
      <c r="P559" s="28">
        <v>0.1</v>
      </c>
      <c r="Q559" s="21"/>
      <c r="R559" s="26">
        <v>0.18</v>
      </c>
      <c r="S559" s="29" t="s">
        <v>109</v>
      </c>
      <c r="T559" s="30">
        <v>3054.4649999999997</v>
      </c>
      <c r="U559" s="30"/>
      <c r="V559" s="30">
        <v>305.44649999999996</v>
      </c>
      <c r="W559" s="30">
        <v>7935.5000699999991</v>
      </c>
      <c r="X559" s="30">
        <v>11295.411569999998</v>
      </c>
      <c r="Y559" s="29" t="s">
        <v>441</v>
      </c>
      <c r="Z559" s="29" t="s">
        <v>466</v>
      </c>
      <c r="AA559" s="29" t="s">
        <v>467</v>
      </c>
      <c r="AB559" s="19" t="e">
        <v>#N/A</v>
      </c>
      <c r="AC559" s="29" t="e">
        <v>#N/A</v>
      </c>
      <c r="AD559" s="31" t="e">
        <v>#N/A</v>
      </c>
      <c r="AE559" s="31">
        <v>43178</v>
      </c>
      <c r="AF559" s="19">
        <v>171800967741</v>
      </c>
      <c r="AG559" s="29" t="s">
        <v>465</v>
      </c>
      <c r="AH559" s="31">
        <v>43206</v>
      </c>
      <c r="AI559" s="29" t="s">
        <v>385</v>
      </c>
      <c r="AJ559" s="46"/>
      <c r="AK559" s="30"/>
      <c r="AL559" s="47"/>
      <c r="AM559" s="46"/>
      <c r="AN559" s="29"/>
      <c r="AO559" s="31"/>
      <c r="AP559" s="19">
        <v>2000</v>
      </c>
      <c r="AQ559" s="29" t="s">
        <v>52</v>
      </c>
      <c r="AR559" s="29" t="s">
        <v>467</v>
      </c>
      <c r="AS559" s="29" t="s">
        <v>53</v>
      </c>
      <c r="AT559" s="29" t="s">
        <v>54</v>
      </c>
      <c r="AU559" s="29" t="s">
        <v>468</v>
      </c>
      <c r="AV559" s="99">
        <v>2</v>
      </c>
      <c r="AW559" s="99">
        <v>52002.459999999897</v>
      </c>
      <c r="AX559" s="29" t="s">
        <v>387</v>
      </c>
      <c r="AY559" s="29" t="s">
        <v>691</v>
      </c>
      <c r="AZ559" s="21"/>
      <c r="BA559">
        <f t="shared" si="109"/>
        <v>2460</v>
      </c>
      <c r="BB559" s="115" t="s">
        <v>6985</v>
      </c>
      <c r="BC559" s="105">
        <f t="shared" si="100"/>
        <v>26001.229999999949</v>
      </c>
      <c r="BD559" s="116">
        <f t="shared" si="101"/>
        <v>43160</v>
      </c>
      <c r="BE559" s="141" t="s">
        <v>8312</v>
      </c>
      <c r="BF559">
        <f>MATCH(BE559,'Cat-4'!$A:$A,0)</f>
        <v>639</v>
      </c>
      <c r="BG559">
        <f>MATCH(BD559,'Cat-4'!$1:$1,0)</f>
        <v>75</v>
      </c>
      <c r="BH559">
        <f>INDEX('Cat-4'!$1:$1048576,'NSS + ACT'!BF559,'NSS + ACT'!BG559)</f>
        <v>110.6</v>
      </c>
      <c r="BI559">
        <f>MATCH($BI$1,'Cat-4'!$1:$1,0)</f>
        <v>153</v>
      </c>
      <c r="BJ559">
        <f>INDEX('Cat-4'!$1:$1048576,'NSS + ACT'!BF559,'NSS + ACT'!BI559)</f>
        <v>121.7</v>
      </c>
      <c r="BK559" s="126">
        <f t="shared" si="102"/>
        <v>1.1003616636528031</v>
      </c>
      <c r="BL559">
        <f t="shared" si="103"/>
        <v>2480</v>
      </c>
      <c r="BM559" s="126">
        <f t="shared" si="104"/>
        <v>82.666666666666671</v>
      </c>
      <c r="BN559" s="126" t="s">
        <v>8785</v>
      </c>
      <c r="BO559" s="126">
        <f>MATCH(BB559,Sheet3!$D$4:$D$8,0)</f>
        <v>5</v>
      </c>
      <c r="BP559" s="126">
        <f>MATCH(BN559,Sheet3!$E$4:$H$4,0)</f>
        <v>4</v>
      </c>
      <c r="BQ559" s="132">
        <f>INDEX(Sheet3!$D$4:$H$8,'NSS + ACT'!BO559,'NSS + ACT'!BP559)</f>
        <v>0.4</v>
      </c>
      <c r="BR559" s="105">
        <f t="shared" si="105"/>
        <v>57221.513399638236</v>
      </c>
      <c r="BS559" s="162">
        <f t="shared" si="106"/>
        <v>0.4</v>
      </c>
      <c r="BT559" s="105">
        <f t="shared" si="107"/>
        <v>34332.908039782938</v>
      </c>
    </row>
    <row r="560" spans="1:72">
      <c r="A560" s="18">
        <f t="shared" si="110"/>
        <v>557</v>
      </c>
      <c r="B560" s="61">
        <v>292006089045</v>
      </c>
      <c r="C560" s="39">
        <v>44060</v>
      </c>
      <c r="D560" s="22" t="s">
        <v>112</v>
      </c>
      <c r="E560" s="22" t="s">
        <v>1156</v>
      </c>
      <c r="F560" s="110">
        <v>18</v>
      </c>
      <c r="G560" s="23" t="s">
        <v>49</v>
      </c>
      <c r="H560" s="52">
        <v>2871.3655555555556</v>
      </c>
      <c r="I560" s="30"/>
      <c r="J560" s="109">
        <v>51684.58</v>
      </c>
      <c r="K560" s="23">
        <v>85361040</v>
      </c>
      <c r="L560" s="26">
        <v>0.1</v>
      </c>
      <c r="M560" s="40">
        <v>0</v>
      </c>
      <c r="N560" s="62">
        <v>0</v>
      </c>
      <c r="O560" s="52">
        <v>0</v>
      </c>
      <c r="P560" s="26">
        <v>0.1</v>
      </c>
      <c r="Q560" s="52">
        <v>0</v>
      </c>
      <c r="R560" s="63">
        <v>0.18</v>
      </c>
      <c r="S560" s="23" t="s">
        <v>1152</v>
      </c>
      <c r="T560" s="52">
        <v>5168.4580000000005</v>
      </c>
      <c r="U560" s="52">
        <v>0</v>
      </c>
      <c r="V560" s="52">
        <v>516.84580000000005</v>
      </c>
      <c r="W560" s="52">
        <v>10326.579084000001</v>
      </c>
      <c r="X560" s="52">
        <v>16011.882884000002</v>
      </c>
      <c r="Y560" s="23" t="s">
        <v>850</v>
      </c>
      <c r="Z560" s="23" t="s">
        <v>1157</v>
      </c>
      <c r="AA560" s="23" t="s">
        <v>1158</v>
      </c>
      <c r="AB560" s="33">
        <v>292006089045</v>
      </c>
      <c r="AC560" s="33" t="s">
        <v>1155</v>
      </c>
      <c r="AD560" s="48">
        <v>44060</v>
      </c>
      <c r="AE560" s="39">
        <v>44054</v>
      </c>
      <c r="AF560" s="53" t="e">
        <v>#N/A</v>
      </c>
      <c r="AG560" s="53" t="e">
        <v>#N/A</v>
      </c>
      <c r="AH560" s="39" t="e">
        <v>#N/A</v>
      </c>
      <c r="AI560" s="23" t="s">
        <v>51</v>
      </c>
      <c r="AJ560" s="54"/>
      <c r="AK560" s="55"/>
      <c r="AL560" s="56"/>
      <c r="AM560" s="57"/>
      <c r="AN560" s="33"/>
      <c r="AO560" s="48"/>
      <c r="AP560" s="23">
        <v>2000</v>
      </c>
      <c r="AQ560" s="23" t="s">
        <v>52</v>
      </c>
      <c r="AR560" s="23" t="s">
        <v>1158</v>
      </c>
      <c r="AS560" s="38" t="s">
        <v>53</v>
      </c>
      <c r="AT560" s="23" t="s">
        <v>519</v>
      </c>
      <c r="AU560" s="64">
        <v>1020000054</v>
      </c>
      <c r="AV560" s="99">
        <v>18</v>
      </c>
      <c r="AW560" s="102">
        <v>51684.58</v>
      </c>
      <c r="AX560" s="29" t="s">
        <v>701</v>
      </c>
      <c r="AY560" s="29"/>
      <c r="AZ560" s="25" t="s">
        <v>853</v>
      </c>
      <c r="BA560">
        <f t="shared" si="109"/>
        <v>1584</v>
      </c>
      <c r="BB560" s="115" t="s">
        <v>6987</v>
      </c>
      <c r="BC560" s="105">
        <f t="shared" si="100"/>
        <v>2871.3655555555556</v>
      </c>
      <c r="BD560" s="116">
        <f t="shared" si="101"/>
        <v>44044</v>
      </c>
      <c r="BE560" s="141" t="s">
        <v>8366</v>
      </c>
      <c r="BF560">
        <f>MATCH(BE560,'Cat-4'!$A:$A,0)</f>
        <v>666</v>
      </c>
      <c r="BG560">
        <f>MATCH(BD560,'Cat-4'!$1:$1,0)</f>
        <v>104</v>
      </c>
      <c r="BH560">
        <f>INDEX('Cat-4'!$1:$1048576,'NSS + ACT'!BF560,'NSS + ACT'!BG560)</f>
        <v>113</v>
      </c>
      <c r="BI560">
        <f>MATCH($BI$1,'Cat-4'!$1:$1,0)</f>
        <v>153</v>
      </c>
      <c r="BJ560">
        <f>INDEX('Cat-4'!$1:$1048576,'NSS + ACT'!BF560,'NSS + ACT'!BI560)</f>
        <v>133.4</v>
      </c>
      <c r="BK560" s="126">
        <f t="shared" si="102"/>
        <v>1.1805309734513274</v>
      </c>
      <c r="BL560">
        <f t="shared" si="103"/>
        <v>1596</v>
      </c>
      <c r="BM560" s="126">
        <f t="shared" si="104"/>
        <v>53.2</v>
      </c>
      <c r="BN560" s="126" t="s">
        <v>8785</v>
      </c>
      <c r="BO560" s="126">
        <f>MATCH(BB560,Sheet3!$D$4:$D$8,0)</f>
        <v>4</v>
      </c>
      <c r="BP560" s="126">
        <f>MATCH(BN560,Sheet3!$E$4:$H$4,0)</f>
        <v>4</v>
      </c>
      <c r="BQ560" s="132">
        <f>INDEX(Sheet3!$D$4:$H$8,'NSS + ACT'!BO560,'NSS + ACT'!BP560)</f>
        <v>0.2</v>
      </c>
      <c r="BR560" s="105">
        <f t="shared" si="105"/>
        <v>61015.247539823009</v>
      </c>
      <c r="BS560" s="162">
        <f t="shared" si="106"/>
        <v>0.2</v>
      </c>
      <c r="BT560" s="105">
        <f t="shared" si="107"/>
        <v>48812.19803185841</v>
      </c>
    </row>
    <row r="561" spans="1:72">
      <c r="A561" s="18">
        <f t="shared" si="110"/>
        <v>558</v>
      </c>
      <c r="B561" s="61">
        <v>292211000863</v>
      </c>
      <c r="C561" s="39">
        <v>44854</v>
      </c>
      <c r="D561" s="22" t="s">
        <v>1827</v>
      </c>
      <c r="E561" s="22" t="s">
        <v>1828</v>
      </c>
      <c r="F561" s="110">
        <v>4</v>
      </c>
      <c r="G561" s="23" t="s">
        <v>119</v>
      </c>
      <c r="H561" s="52">
        <v>12920</v>
      </c>
      <c r="I561" s="30"/>
      <c r="J561" s="109">
        <v>51680</v>
      </c>
      <c r="K561" s="23">
        <v>40169340</v>
      </c>
      <c r="L561" s="26">
        <v>0.1</v>
      </c>
      <c r="M561" s="40">
        <v>0</v>
      </c>
      <c r="N561" s="62">
        <v>0</v>
      </c>
      <c r="O561" s="52">
        <v>0</v>
      </c>
      <c r="P561" s="26">
        <v>0.1</v>
      </c>
      <c r="Q561" s="52">
        <v>0</v>
      </c>
      <c r="R561" s="63">
        <v>0.18</v>
      </c>
      <c r="S561" s="23" t="s">
        <v>906</v>
      </c>
      <c r="T561" s="52">
        <v>5168</v>
      </c>
      <c r="U561" s="52">
        <v>0</v>
      </c>
      <c r="V561" s="52">
        <v>516.80000000000007</v>
      </c>
      <c r="W561" s="52">
        <v>10325.664000000001</v>
      </c>
      <c r="X561" s="52">
        <v>16010.464</v>
      </c>
      <c r="Y561" s="23" t="s">
        <v>1807</v>
      </c>
      <c r="Z561" s="23" t="s">
        <v>1829</v>
      </c>
      <c r="AA561" s="23" t="s">
        <v>1830</v>
      </c>
      <c r="AB561" s="33">
        <v>292211000863</v>
      </c>
      <c r="AC561" s="33" t="s">
        <v>1831</v>
      </c>
      <c r="AD561" s="48">
        <v>44854</v>
      </c>
      <c r="AE561" s="39">
        <v>44852</v>
      </c>
      <c r="AF561" s="53" t="e">
        <v>#N/A</v>
      </c>
      <c r="AG561" s="53" t="e">
        <v>#N/A</v>
      </c>
      <c r="AH561" s="39" t="e">
        <v>#N/A</v>
      </c>
      <c r="AI561" s="23" t="s">
        <v>51</v>
      </c>
      <c r="AJ561" s="54"/>
      <c r="AK561" s="55"/>
      <c r="AL561" s="56"/>
      <c r="AM561" s="57"/>
      <c r="AN561" s="33"/>
      <c r="AO561" s="48"/>
      <c r="AP561" s="23">
        <v>2000</v>
      </c>
      <c r="AQ561" s="23" t="s">
        <v>52</v>
      </c>
      <c r="AR561" s="23" t="s">
        <v>1830</v>
      </c>
      <c r="AS561" s="38" t="s">
        <v>53</v>
      </c>
      <c r="AT561" s="23"/>
      <c r="AU561" s="64" t="s">
        <v>1832</v>
      </c>
      <c r="AV561" s="99">
        <v>4</v>
      </c>
      <c r="AW561" s="102">
        <v>51680</v>
      </c>
      <c r="AX561" s="29" t="s">
        <v>701</v>
      </c>
      <c r="AY561" s="29"/>
      <c r="AZ561" s="25" t="s">
        <v>702</v>
      </c>
      <c r="BA561">
        <f t="shared" si="109"/>
        <v>786</v>
      </c>
      <c r="BB561" s="115" t="s">
        <v>6983</v>
      </c>
      <c r="BC561" s="105">
        <f t="shared" si="100"/>
        <v>12920</v>
      </c>
      <c r="BD561" s="116">
        <f t="shared" si="101"/>
        <v>44835</v>
      </c>
      <c r="BE561" s="141" t="s">
        <v>8477</v>
      </c>
      <c r="BF561">
        <f>MATCH(BE561,'Cat-4'!$A:$A,0)</f>
        <v>722</v>
      </c>
      <c r="BG561">
        <f>MATCH(BD561,'Cat-4'!$1:$1,0)</f>
        <v>130</v>
      </c>
      <c r="BH561">
        <f>INDEX('Cat-4'!$1:$1048576,'NSS + ACT'!BF561,'NSS + ACT'!BG561)</f>
        <v>126.5</v>
      </c>
      <c r="BI561">
        <f>MATCH($BI$1,'Cat-4'!$1:$1,0)</f>
        <v>153</v>
      </c>
      <c r="BJ561">
        <f>INDEX('Cat-4'!$1:$1048576,'NSS + ACT'!BF561,'NSS + ACT'!BI561)</f>
        <v>130.80000000000001</v>
      </c>
      <c r="BK561" s="126">
        <f t="shared" si="102"/>
        <v>1.0339920948616601</v>
      </c>
      <c r="BL561">
        <f t="shared" si="103"/>
        <v>805</v>
      </c>
      <c r="BM561" s="126">
        <f t="shared" si="104"/>
        <v>26.833333333333332</v>
      </c>
      <c r="BN561" s="126" t="s">
        <v>8785</v>
      </c>
      <c r="BO561" s="126">
        <f>MATCH(BB561,Sheet3!$D$4:$D$8,0)</f>
        <v>2</v>
      </c>
      <c r="BP561" s="126">
        <f>MATCH(BN561,Sheet3!$E$4:$H$4,0)</f>
        <v>4</v>
      </c>
      <c r="BQ561" s="132">
        <f>INDEX(Sheet3!$D$4:$H$8,'NSS + ACT'!BO561,'NSS + ACT'!BP561)</f>
        <v>0.1</v>
      </c>
      <c r="BR561" s="105">
        <f t="shared" si="105"/>
        <v>53436.711462450592</v>
      </c>
      <c r="BS561" s="162">
        <f t="shared" si="106"/>
        <v>0.1</v>
      </c>
      <c r="BT561" s="105">
        <f t="shared" si="107"/>
        <v>48093.040316205537</v>
      </c>
    </row>
    <row r="562" spans="1:72">
      <c r="A562" s="18">
        <f t="shared" si="110"/>
        <v>559</v>
      </c>
      <c r="B562" s="33"/>
      <c r="C562" s="39"/>
      <c r="D562" s="22" t="s">
        <v>6585</v>
      </c>
      <c r="E562" s="22" t="s">
        <v>6810</v>
      </c>
      <c r="F562" s="113">
        <v>1</v>
      </c>
      <c r="G562" s="23" t="s">
        <v>49</v>
      </c>
      <c r="H562" s="24">
        <v>51603.599999999897</v>
      </c>
      <c r="I562" s="30"/>
      <c r="J562" s="101">
        <v>51603.599999999897</v>
      </c>
      <c r="K562" s="23">
        <v>84833000</v>
      </c>
      <c r="L562" s="26">
        <v>7.4999999999999997E-2</v>
      </c>
      <c r="M562" s="23"/>
      <c r="N562" s="49"/>
      <c r="O562" s="38"/>
      <c r="P562" s="26">
        <v>0.1</v>
      </c>
      <c r="Q562" s="38"/>
      <c r="R562" s="26">
        <v>0.18</v>
      </c>
      <c r="S562" s="23" t="s">
        <v>1694</v>
      </c>
      <c r="T562" s="94">
        <v>3870.2699999999923</v>
      </c>
      <c r="U562" s="94">
        <v>0</v>
      </c>
      <c r="V562" s="94">
        <v>387.02699999999925</v>
      </c>
      <c r="W562" s="94">
        <v>10054.961459999979</v>
      </c>
      <c r="X562" s="52">
        <v>14312.25845999997</v>
      </c>
      <c r="Y562" s="23" t="s">
        <v>6636</v>
      </c>
      <c r="Z562" s="23" t="s">
        <v>6811</v>
      </c>
      <c r="AA562" s="23" t="s">
        <v>6811</v>
      </c>
      <c r="AB562" s="33" t="e">
        <v>#N/A</v>
      </c>
      <c r="AC562" s="23" t="e">
        <v>#N/A</v>
      </c>
      <c r="AD562" s="48" t="e">
        <v>#N/A</v>
      </c>
      <c r="AE562" s="39">
        <v>42992</v>
      </c>
      <c r="AF562" s="33">
        <v>171702522655</v>
      </c>
      <c r="AG562" s="23" t="s">
        <v>6588</v>
      </c>
      <c r="AH562" s="39">
        <v>43032</v>
      </c>
      <c r="AI562" s="23" t="s">
        <v>385</v>
      </c>
      <c r="AJ562" s="65"/>
      <c r="AK562" s="57"/>
      <c r="AL562" s="56"/>
      <c r="AM562" s="52"/>
      <c r="AN562" s="23"/>
      <c r="AO562" s="38"/>
      <c r="AP562" s="23">
        <v>2000</v>
      </c>
      <c r="AQ562" s="23" t="s">
        <v>64</v>
      </c>
      <c r="AR562" s="23" t="s">
        <v>6812</v>
      </c>
      <c r="AS562" s="95" t="s">
        <v>53</v>
      </c>
      <c r="AT562" s="23" t="s">
        <v>522</v>
      </c>
      <c r="AU562" s="23" t="s">
        <v>6590</v>
      </c>
      <c r="AV562" s="99">
        <v>1</v>
      </c>
      <c r="AW562" s="101">
        <v>51603.599999999897</v>
      </c>
      <c r="AX562" s="29" t="s">
        <v>6494</v>
      </c>
      <c r="AY562" s="29"/>
      <c r="AZ562" s="21"/>
      <c r="BA562">
        <f t="shared" si="109"/>
        <v>2646</v>
      </c>
      <c r="BB562" s="115" t="s">
        <v>6983</v>
      </c>
      <c r="BC562" s="105">
        <f t="shared" si="100"/>
        <v>51603.599999999897</v>
      </c>
      <c r="BD562" s="116">
        <f t="shared" si="101"/>
        <v>42979</v>
      </c>
      <c r="BE562" s="141" t="s">
        <v>8477</v>
      </c>
      <c r="BF562">
        <f>MATCH(BE562,'Cat-4'!$A:$A,0)</f>
        <v>722</v>
      </c>
      <c r="BG562">
        <f>MATCH(BD562,'Cat-4'!$1:$1,0)</f>
        <v>69</v>
      </c>
      <c r="BH562">
        <f>INDEX('Cat-4'!$1:$1048576,'NSS + ACT'!BF562,'NSS + ACT'!BG562)</f>
        <v>108.5</v>
      </c>
      <c r="BI562">
        <f>MATCH($BI$1,'Cat-4'!$1:$1,0)</f>
        <v>153</v>
      </c>
      <c r="BJ562">
        <f>INDEX('Cat-4'!$1:$1048576,'NSS + ACT'!BF562,'NSS + ACT'!BI562)</f>
        <v>130.80000000000001</v>
      </c>
      <c r="BK562" s="126">
        <f t="shared" si="102"/>
        <v>1.2055299539170508</v>
      </c>
      <c r="BL562">
        <f t="shared" si="103"/>
        <v>2661</v>
      </c>
      <c r="BM562" s="126">
        <f t="shared" si="104"/>
        <v>88.7</v>
      </c>
      <c r="BN562" s="126" t="s">
        <v>8785</v>
      </c>
      <c r="BO562" s="126">
        <f>MATCH(BB562,Sheet3!$D$4:$D$8,0)</f>
        <v>2</v>
      </c>
      <c r="BP562" s="126">
        <f>MATCH(BN562,Sheet3!$E$4:$H$4,0)</f>
        <v>4</v>
      </c>
      <c r="BQ562" s="132">
        <f>INDEX(Sheet3!$D$4:$H$8,'NSS + ACT'!BO562,'NSS + ACT'!BP562)</f>
        <v>0.1</v>
      </c>
      <c r="BR562" s="105">
        <f t="shared" si="105"/>
        <v>62209.685529953793</v>
      </c>
      <c r="BS562" s="162">
        <f t="shared" si="106"/>
        <v>0.1</v>
      </c>
      <c r="BT562" s="105">
        <f t="shared" si="107"/>
        <v>55988.716976958414</v>
      </c>
    </row>
    <row r="563" spans="1:72">
      <c r="A563" s="18">
        <f t="shared" si="110"/>
        <v>560</v>
      </c>
      <c r="B563" s="61">
        <v>291810265073</v>
      </c>
      <c r="C563" s="39">
        <v>43427</v>
      </c>
      <c r="D563" s="22" t="s">
        <v>220</v>
      </c>
      <c r="E563" s="22" t="s">
        <v>2058</v>
      </c>
      <c r="F563" s="110">
        <v>2</v>
      </c>
      <c r="G563" s="23" t="s">
        <v>49</v>
      </c>
      <c r="H563" s="52">
        <v>25663</v>
      </c>
      <c r="I563" s="30"/>
      <c r="J563" s="109">
        <v>51326</v>
      </c>
      <c r="K563" s="23">
        <v>84819090</v>
      </c>
      <c r="L563" s="26">
        <v>7.4999999999999997E-2</v>
      </c>
      <c r="M563" s="40">
        <v>0</v>
      </c>
      <c r="N563" s="62">
        <v>0</v>
      </c>
      <c r="O563" s="52">
        <v>0</v>
      </c>
      <c r="P563" s="26">
        <v>0.1</v>
      </c>
      <c r="Q563" s="52">
        <v>0</v>
      </c>
      <c r="R563" s="63">
        <v>0.18</v>
      </c>
      <c r="S563" s="23" t="s">
        <v>849</v>
      </c>
      <c r="T563" s="52">
        <v>3849.45</v>
      </c>
      <c r="U563" s="52">
        <v>0</v>
      </c>
      <c r="V563" s="52">
        <v>384.94499999999999</v>
      </c>
      <c r="W563" s="52">
        <v>10000.871099999998</v>
      </c>
      <c r="X563" s="52">
        <v>14235.266099999997</v>
      </c>
      <c r="Y563" s="23" t="s">
        <v>1945</v>
      </c>
      <c r="Z563" s="23" t="s">
        <v>2059</v>
      </c>
      <c r="AA563" s="23" t="s">
        <v>2060</v>
      </c>
      <c r="AB563" s="33">
        <v>291810265073</v>
      </c>
      <c r="AC563" s="33" t="s">
        <v>857</v>
      </c>
      <c r="AD563" s="48">
        <v>43427</v>
      </c>
      <c r="AE563" s="39">
        <v>43369</v>
      </c>
      <c r="AF563" s="53" t="e">
        <v>#N/A</v>
      </c>
      <c r="AG563" s="53" t="e">
        <v>#N/A</v>
      </c>
      <c r="AH563" s="39" t="e">
        <v>#N/A</v>
      </c>
      <c r="AI563" s="23" t="s">
        <v>51</v>
      </c>
      <c r="AJ563" s="54"/>
      <c r="AK563" s="55"/>
      <c r="AL563" s="56"/>
      <c r="AM563" s="57"/>
      <c r="AN563" s="33"/>
      <c r="AO563" s="48"/>
      <c r="AP563" s="23">
        <v>2000</v>
      </c>
      <c r="AQ563" s="23" t="s">
        <v>52</v>
      </c>
      <c r="AR563" s="23" t="s">
        <v>2060</v>
      </c>
      <c r="AS563" s="38" t="s">
        <v>53</v>
      </c>
      <c r="AT563" s="23" t="s">
        <v>519</v>
      </c>
      <c r="AU563" s="64">
        <v>9318632194</v>
      </c>
      <c r="AV563" s="99">
        <v>2</v>
      </c>
      <c r="AW563" s="102">
        <v>51326</v>
      </c>
      <c r="AX563" s="29" t="s">
        <v>701</v>
      </c>
      <c r="AY563" s="29"/>
      <c r="AZ563" s="25" t="s">
        <v>702</v>
      </c>
      <c r="BA563">
        <f t="shared" si="109"/>
        <v>2269</v>
      </c>
      <c r="BB563" t="s">
        <v>6983</v>
      </c>
      <c r="BC563" s="105">
        <f t="shared" si="100"/>
        <v>25663</v>
      </c>
      <c r="BD563" s="116">
        <f t="shared" si="101"/>
        <v>43344</v>
      </c>
      <c r="BE563" s="141" t="s">
        <v>8477</v>
      </c>
      <c r="BF563">
        <f>MATCH(BE563,'Cat-4'!$A:$A,0)</f>
        <v>722</v>
      </c>
      <c r="BG563">
        <f>MATCH(BD563,'Cat-4'!$1:$1,0)</f>
        <v>81</v>
      </c>
      <c r="BH563">
        <f>INDEX('Cat-4'!$1:$1048576,'NSS + ACT'!BF563,'NSS + ACT'!BG563)</f>
        <v>111.6</v>
      </c>
      <c r="BI563">
        <f>MATCH($BI$1,'Cat-4'!$1:$1,0)</f>
        <v>153</v>
      </c>
      <c r="BJ563">
        <f>INDEX('Cat-4'!$1:$1048576,'NSS + ACT'!BF563,'NSS + ACT'!BI563)</f>
        <v>130.80000000000001</v>
      </c>
      <c r="BK563" s="126">
        <f t="shared" si="102"/>
        <v>1.1720430107526882</v>
      </c>
      <c r="BL563">
        <f t="shared" si="103"/>
        <v>2296</v>
      </c>
      <c r="BM563" s="126">
        <f t="shared" si="104"/>
        <v>76.533333333333331</v>
      </c>
      <c r="BN563" s="126" t="s">
        <v>8785</v>
      </c>
      <c r="BO563" s="126">
        <f>MATCH(BB563,Sheet3!$D$4:$D$8,0)</f>
        <v>2</v>
      </c>
      <c r="BP563" s="126">
        <f>MATCH(BN563,Sheet3!$E$4:$H$4,0)</f>
        <v>4</v>
      </c>
      <c r="BQ563" s="132">
        <f>INDEX(Sheet3!$D$4:$H$8,'NSS + ACT'!BO563,'NSS + ACT'!BP563)</f>
        <v>0.1</v>
      </c>
      <c r="BR563" s="105">
        <f t="shared" si="105"/>
        <v>60156.279569892475</v>
      </c>
      <c r="BS563" s="162">
        <f t="shared" si="106"/>
        <v>0.1</v>
      </c>
      <c r="BT563" s="105">
        <f t="shared" si="107"/>
        <v>54140.651612903232</v>
      </c>
    </row>
    <row r="564" spans="1:72">
      <c r="A564" s="18">
        <f t="shared" si="110"/>
        <v>561</v>
      </c>
      <c r="B564" s="33"/>
      <c r="C564" s="39"/>
      <c r="D564" s="22" t="s">
        <v>6585</v>
      </c>
      <c r="E564" s="22" t="s">
        <v>6594</v>
      </c>
      <c r="F564" s="113">
        <v>1</v>
      </c>
      <c r="G564" s="23" t="s">
        <v>119</v>
      </c>
      <c r="H564" s="24">
        <v>51254.129999999903</v>
      </c>
      <c r="I564" s="30"/>
      <c r="J564" s="101">
        <v>51254.129999999903</v>
      </c>
      <c r="K564" s="23">
        <v>84821090</v>
      </c>
      <c r="L564" s="26">
        <v>7.4999999999999997E-2</v>
      </c>
      <c r="M564" s="23"/>
      <c r="N564" s="49"/>
      <c r="O564" s="38"/>
      <c r="P564" s="26">
        <v>0.1</v>
      </c>
      <c r="Q564" s="38"/>
      <c r="R564" s="26">
        <v>0.18</v>
      </c>
      <c r="S564" s="23" t="s">
        <v>4999</v>
      </c>
      <c r="T564" s="94">
        <v>3844.0597499999926</v>
      </c>
      <c r="U564" s="94">
        <v>0</v>
      </c>
      <c r="V564" s="94">
        <v>384.40597499999927</v>
      </c>
      <c r="W564" s="94">
        <v>9986.8672304999818</v>
      </c>
      <c r="X564" s="52">
        <v>14215.332955499973</v>
      </c>
      <c r="Y564" s="23" t="s">
        <v>6489</v>
      </c>
      <c r="Z564" s="23" t="s">
        <v>6595</v>
      </c>
      <c r="AA564" s="23" t="s">
        <v>6595</v>
      </c>
      <c r="AB564" s="33" t="e">
        <v>#N/A</v>
      </c>
      <c r="AC564" s="23" t="e">
        <v>#N/A</v>
      </c>
      <c r="AD564" s="48" t="e">
        <v>#N/A</v>
      </c>
      <c r="AE564" s="39">
        <v>42992</v>
      </c>
      <c r="AF564" s="33">
        <v>171702522655</v>
      </c>
      <c r="AG564" s="23" t="s">
        <v>6588</v>
      </c>
      <c r="AH564" s="39">
        <v>43032</v>
      </c>
      <c r="AI564" s="23" t="s">
        <v>385</v>
      </c>
      <c r="AJ564" s="65"/>
      <c r="AK564" s="57"/>
      <c r="AL564" s="56"/>
      <c r="AM564" s="52"/>
      <c r="AN564" s="23"/>
      <c r="AO564" s="38"/>
      <c r="AP564" s="23">
        <v>2000</v>
      </c>
      <c r="AQ564" s="23" t="s">
        <v>64</v>
      </c>
      <c r="AR564" s="23" t="s">
        <v>6596</v>
      </c>
      <c r="AS564" s="95" t="s">
        <v>53</v>
      </c>
      <c r="AT564" s="23" t="s">
        <v>522</v>
      </c>
      <c r="AU564" s="23" t="s">
        <v>6590</v>
      </c>
      <c r="AV564" s="99">
        <v>1</v>
      </c>
      <c r="AW564" s="101">
        <v>51254.129999999903</v>
      </c>
      <c r="AX564" s="29" t="s">
        <v>6494</v>
      </c>
      <c r="AY564" s="29"/>
      <c r="AZ564" s="21"/>
      <c r="BA564">
        <f t="shared" si="109"/>
        <v>2646</v>
      </c>
      <c r="BB564" s="115" t="s">
        <v>6983</v>
      </c>
      <c r="BC564" s="105">
        <f t="shared" si="100"/>
        <v>51254.129999999903</v>
      </c>
      <c r="BD564" s="116">
        <f t="shared" si="101"/>
        <v>42979</v>
      </c>
      <c r="BE564" s="141" t="s">
        <v>8477</v>
      </c>
      <c r="BF564">
        <f>MATCH(BE564,'Cat-4'!$A:$A,0)</f>
        <v>722</v>
      </c>
      <c r="BG564">
        <f>MATCH(BD564,'Cat-4'!$1:$1,0)</f>
        <v>69</v>
      </c>
      <c r="BH564">
        <f>INDEX('Cat-4'!$1:$1048576,'NSS + ACT'!BF564,'NSS + ACT'!BG564)</f>
        <v>108.5</v>
      </c>
      <c r="BI564">
        <f>MATCH($BI$1,'Cat-4'!$1:$1,0)</f>
        <v>153</v>
      </c>
      <c r="BJ564">
        <f>INDEX('Cat-4'!$1:$1048576,'NSS + ACT'!BF564,'NSS + ACT'!BI564)</f>
        <v>130.80000000000001</v>
      </c>
      <c r="BK564" s="126">
        <f t="shared" si="102"/>
        <v>1.2055299539170508</v>
      </c>
      <c r="BL564">
        <f t="shared" si="103"/>
        <v>2661</v>
      </c>
      <c r="BM564" s="126">
        <f t="shared" si="104"/>
        <v>88.7</v>
      </c>
      <c r="BN564" s="126" t="s">
        <v>8785</v>
      </c>
      <c r="BO564" s="126">
        <f>MATCH(BB564,Sheet3!$D$4:$D$8,0)</f>
        <v>2</v>
      </c>
      <c r="BP564" s="126">
        <f>MATCH(BN564,Sheet3!$E$4:$H$4,0)</f>
        <v>4</v>
      </c>
      <c r="BQ564" s="132">
        <f>INDEX(Sheet3!$D$4:$H$8,'NSS + ACT'!BO564,'NSS + ACT'!BP564)</f>
        <v>0.1</v>
      </c>
      <c r="BR564" s="105">
        <f t="shared" si="105"/>
        <v>61788.388976958413</v>
      </c>
      <c r="BS564" s="162">
        <f t="shared" si="106"/>
        <v>0.1</v>
      </c>
      <c r="BT564" s="105">
        <f t="shared" si="107"/>
        <v>55609.550079262575</v>
      </c>
    </row>
    <row r="565" spans="1:72">
      <c r="A565" s="18">
        <f t="shared" si="110"/>
        <v>562</v>
      </c>
      <c r="B565" s="61">
        <v>291804468001</v>
      </c>
      <c r="C565" s="39">
        <v>43250</v>
      </c>
      <c r="D565" s="22" t="s">
        <v>2347</v>
      </c>
      <c r="E565" s="22" t="s">
        <v>2356</v>
      </c>
      <c r="F565" s="110">
        <v>2</v>
      </c>
      <c r="G565" s="23" t="s">
        <v>79</v>
      </c>
      <c r="H565" s="52">
        <v>25624.174999999948</v>
      </c>
      <c r="I565" s="30"/>
      <c r="J565" s="109">
        <v>51248.349999999897</v>
      </c>
      <c r="K565" s="23">
        <v>40169390</v>
      </c>
      <c r="L565" s="26">
        <v>0.1</v>
      </c>
      <c r="M565" s="40">
        <v>0</v>
      </c>
      <c r="N565" s="62">
        <v>0</v>
      </c>
      <c r="O565" s="52"/>
      <c r="P565" s="26">
        <v>0.1</v>
      </c>
      <c r="Q565" s="52">
        <v>0</v>
      </c>
      <c r="R565" s="63">
        <v>0.18</v>
      </c>
      <c r="S565" s="23" t="s">
        <v>906</v>
      </c>
      <c r="T565" s="52">
        <v>5124.83499999999</v>
      </c>
      <c r="U565" s="52">
        <v>0</v>
      </c>
      <c r="V565" s="52">
        <v>512.48349999999903</v>
      </c>
      <c r="W565" s="52">
        <v>10239.420329999981</v>
      </c>
      <c r="X565" s="52">
        <v>15876.738829999969</v>
      </c>
      <c r="Y565" s="23" t="s">
        <v>2273</v>
      </c>
      <c r="Z565" s="23" t="s">
        <v>2357</v>
      </c>
      <c r="AA565" s="23" t="s">
        <v>2358</v>
      </c>
      <c r="AB565" s="33">
        <v>291804468001</v>
      </c>
      <c r="AC565" s="33" t="s">
        <v>2351</v>
      </c>
      <c r="AD565" s="48">
        <v>43250</v>
      </c>
      <c r="AE565" s="39">
        <v>43215</v>
      </c>
      <c r="AF565" s="53" t="e">
        <v>#N/A</v>
      </c>
      <c r="AG565" s="53" t="e">
        <v>#N/A</v>
      </c>
      <c r="AH565" s="39" t="e">
        <v>#N/A</v>
      </c>
      <c r="AI565" s="23" t="s">
        <v>51</v>
      </c>
      <c r="AJ565" s="54"/>
      <c r="AK565" s="55"/>
      <c r="AL565" s="56"/>
      <c r="AM565" s="57"/>
      <c r="AN565" s="33"/>
      <c r="AO565" s="48"/>
      <c r="AP565" s="23">
        <v>2000</v>
      </c>
      <c r="AQ565" s="23" t="s">
        <v>52</v>
      </c>
      <c r="AR565" s="23" t="s">
        <v>2358</v>
      </c>
      <c r="AS565" s="38" t="s">
        <v>53</v>
      </c>
      <c r="AT565" s="23" t="s">
        <v>522</v>
      </c>
      <c r="AU565" s="64" t="s">
        <v>2352</v>
      </c>
      <c r="AV565" s="99">
        <v>2</v>
      </c>
      <c r="AW565" s="102">
        <v>51248.349999999897</v>
      </c>
      <c r="AX565" s="29" t="s">
        <v>701</v>
      </c>
      <c r="AY565" s="29"/>
      <c r="AZ565" s="25" t="s">
        <v>853</v>
      </c>
      <c r="BA565">
        <f t="shared" si="109"/>
        <v>2423</v>
      </c>
      <c r="BB565" t="s">
        <v>6983</v>
      </c>
      <c r="BC565" s="105">
        <f t="shared" si="100"/>
        <v>25624.174999999948</v>
      </c>
      <c r="BD565" s="116">
        <f t="shared" si="101"/>
        <v>43191</v>
      </c>
      <c r="BE565" s="141" t="s">
        <v>8477</v>
      </c>
      <c r="BF565">
        <f>MATCH(BE565,'Cat-4'!$A:$A,0)</f>
        <v>722</v>
      </c>
      <c r="BG565">
        <f>MATCH(BD565,'Cat-4'!$1:$1,0)</f>
        <v>76</v>
      </c>
      <c r="BH565">
        <f>INDEX('Cat-4'!$1:$1048576,'NSS + ACT'!BF565,'NSS + ACT'!BG565)</f>
        <v>110.1</v>
      </c>
      <c r="BI565">
        <f>MATCH($BI$1,'Cat-4'!$1:$1,0)</f>
        <v>153</v>
      </c>
      <c r="BJ565">
        <f>INDEX('Cat-4'!$1:$1048576,'NSS + ACT'!BF565,'NSS + ACT'!BI565)</f>
        <v>130.80000000000001</v>
      </c>
      <c r="BK565" s="126">
        <f t="shared" si="102"/>
        <v>1.1880108991825615</v>
      </c>
      <c r="BL565">
        <f t="shared" si="103"/>
        <v>2449</v>
      </c>
      <c r="BM565" s="126">
        <f t="shared" si="104"/>
        <v>81.63333333333334</v>
      </c>
      <c r="BN565" s="126" t="s">
        <v>8785</v>
      </c>
      <c r="BO565" s="126">
        <f>MATCH(BB565,Sheet3!$D$4:$D$8,0)</f>
        <v>2</v>
      </c>
      <c r="BP565" s="126">
        <f>MATCH(BN565,Sheet3!$E$4:$H$4,0)</f>
        <v>4</v>
      </c>
      <c r="BQ565" s="132">
        <f>INDEX(Sheet3!$D$4:$H$8,'NSS + ACT'!BO565,'NSS + ACT'!BP565)</f>
        <v>0.1</v>
      </c>
      <c r="BR565" s="105">
        <f t="shared" si="105"/>
        <v>60883.598365122503</v>
      </c>
      <c r="BS565" s="162">
        <f t="shared" si="106"/>
        <v>0.1</v>
      </c>
      <c r="BT565" s="105">
        <f t="shared" si="107"/>
        <v>54795.238528610251</v>
      </c>
    </row>
    <row r="566" spans="1:72">
      <c r="A566" s="18">
        <f t="shared" si="110"/>
        <v>563</v>
      </c>
      <c r="B566" s="61">
        <v>291810265073</v>
      </c>
      <c r="C566" s="39">
        <v>43427</v>
      </c>
      <c r="D566" s="22" t="s">
        <v>220</v>
      </c>
      <c r="E566" s="22" t="s">
        <v>2398</v>
      </c>
      <c r="F566" s="110">
        <v>2</v>
      </c>
      <c r="G566" s="23" t="s">
        <v>119</v>
      </c>
      <c r="H566" s="52">
        <v>25534.5</v>
      </c>
      <c r="I566" s="30"/>
      <c r="J566" s="109">
        <v>51069</v>
      </c>
      <c r="K566" s="23">
        <v>84819090</v>
      </c>
      <c r="L566" s="26">
        <v>7.4999999999999997E-2</v>
      </c>
      <c r="M566" s="40">
        <v>0</v>
      </c>
      <c r="N566" s="62">
        <v>0</v>
      </c>
      <c r="O566" s="52"/>
      <c r="P566" s="26">
        <v>0.1</v>
      </c>
      <c r="Q566" s="52">
        <v>0</v>
      </c>
      <c r="R566" s="63">
        <v>0.18</v>
      </c>
      <c r="S566" s="23" t="s">
        <v>849</v>
      </c>
      <c r="T566" s="52">
        <v>3830.1749999999997</v>
      </c>
      <c r="U566" s="52">
        <v>0</v>
      </c>
      <c r="V566" s="52">
        <v>383.01749999999998</v>
      </c>
      <c r="W566" s="52">
        <v>9950.7946499999998</v>
      </c>
      <c r="X566" s="52">
        <v>14163.987150000001</v>
      </c>
      <c r="Y566" s="23" t="s">
        <v>2273</v>
      </c>
      <c r="Z566" s="23" t="s">
        <v>2399</v>
      </c>
      <c r="AA566" s="23" t="s">
        <v>2400</v>
      </c>
      <c r="AB566" s="33">
        <v>291810265073</v>
      </c>
      <c r="AC566" s="33" t="s">
        <v>857</v>
      </c>
      <c r="AD566" s="48">
        <v>43427</v>
      </c>
      <c r="AE566" s="39">
        <v>43369</v>
      </c>
      <c r="AF566" s="53" t="e">
        <v>#N/A</v>
      </c>
      <c r="AG566" s="53" t="e">
        <v>#N/A</v>
      </c>
      <c r="AH566" s="39" t="e">
        <v>#N/A</v>
      </c>
      <c r="AI566" s="23" t="s">
        <v>51</v>
      </c>
      <c r="AJ566" s="54"/>
      <c r="AK566" s="55"/>
      <c r="AL566" s="56"/>
      <c r="AM566" s="57"/>
      <c r="AN566" s="33"/>
      <c r="AO566" s="48"/>
      <c r="AP566" s="23">
        <v>2000</v>
      </c>
      <c r="AQ566" s="23" t="s">
        <v>52</v>
      </c>
      <c r="AR566" s="23" t="s">
        <v>2400</v>
      </c>
      <c r="AS566" s="38" t="s">
        <v>53</v>
      </c>
      <c r="AT566" s="23" t="s">
        <v>519</v>
      </c>
      <c r="AU566" s="64">
        <v>9318632194</v>
      </c>
      <c r="AV566" s="99">
        <v>2</v>
      </c>
      <c r="AW566" s="102">
        <v>51069</v>
      </c>
      <c r="AX566" s="29" t="s">
        <v>701</v>
      </c>
      <c r="AY566" s="29"/>
      <c r="AZ566" s="25" t="s">
        <v>853</v>
      </c>
      <c r="BA566">
        <f t="shared" si="109"/>
        <v>2269</v>
      </c>
      <c r="BB566" t="s">
        <v>6983</v>
      </c>
      <c r="BC566" s="105">
        <f t="shared" si="100"/>
        <v>25534.5</v>
      </c>
      <c r="BD566" s="116">
        <f t="shared" si="101"/>
        <v>43344</v>
      </c>
      <c r="BE566" s="141" t="s">
        <v>8477</v>
      </c>
      <c r="BF566">
        <f>MATCH(BE566,'Cat-4'!$A:$A,0)</f>
        <v>722</v>
      </c>
      <c r="BG566">
        <f>MATCH(BD566,'Cat-4'!$1:$1,0)</f>
        <v>81</v>
      </c>
      <c r="BH566">
        <f>INDEX('Cat-4'!$1:$1048576,'NSS + ACT'!BF566,'NSS + ACT'!BG566)</f>
        <v>111.6</v>
      </c>
      <c r="BI566">
        <f>MATCH($BI$1,'Cat-4'!$1:$1,0)</f>
        <v>153</v>
      </c>
      <c r="BJ566">
        <f>INDEX('Cat-4'!$1:$1048576,'NSS + ACT'!BF566,'NSS + ACT'!BI566)</f>
        <v>130.80000000000001</v>
      </c>
      <c r="BK566" s="126">
        <f t="shared" si="102"/>
        <v>1.1720430107526882</v>
      </c>
      <c r="BL566">
        <f t="shared" si="103"/>
        <v>2296</v>
      </c>
      <c r="BM566" s="126">
        <f t="shared" si="104"/>
        <v>76.533333333333331</v>
      </c>
      <c r="BN566" s="126" t="s">
        <v>8785</v>
      </c>
      <c r="BO566" s="126">
        <f>MATCH(BB566,Sheet3!$D$4:$D$8,0)</f>
        <v>2</v>
      </c>
      <c r="BP566" s="126">
        <f>MATCH(BN566,Sheet3!$E$4:$H$4,0)</f>
        <v>4</v>
      </c>
      <c r="BQ566" s="132">
        <f>INDEX(Sheet3!$D$4:$H$8,'NSS + ACT'!BO566,'NSS + ACT'!BP566)</f>
        <v>0.1</v>
      </c>
      <c r="BR566" s="105">
        <f t="shared" si="105"/>
        <v>59855.064516129038</v>
      </c>
      <c r="BS566" s="162">
        <f t="shared" si="106"/>
        <v>0.1</v>
      </c>
      <c r="BT566" s="105">
        <f t="shared" si="107"/>
        <v>53869.558064516132</v>
      </c>
    </row>
    <row r="567" spans="1:72">
      <c r="A567" s="18">
        <f t="shared" si="110"/>
        <v>564</v>
      </c>
      <c r="B567" s="61">
        <v>172102218131</v>
      </c>
      <c r="C567" s="39">
        <v>44422</v>
      </c>
      <c r="D567" s="22" t="s">
        <v>648</v>
      </c>
      <c r="E567" s="22" t="s">
        <v>2093</v>
      </c>
      <c r="F567" s="110">
        <v>3</v>
      </c>
      <c r="G567" s="23" t="s">
        <v>49</v>
      </c>
      <c r="H567" s="52">
        <v>17021.379999999965</v>
      </c>
      <c r="I567" s="30"/>
      <c r="J567" s="109">
        <v>51064.139999999898</v>
      </c>
      <c r="K567" s="23">
        <v>84818030</v>
      </c>
      <c r="L567" s="26">
        <v>7.4999999999999997E-2</v>
      </c>
      <c r="M567" s="40">
        <v>0</v>
      </c>
      <c r="N567" s="62">
        <v>0</v>
      </c>
      <c r="O567" s="52">
        <v>0</v>
      </c>
      <c r="P567" s="26">
        <v>0.1</v>
      </c>
      <c r="Q567" s="52">
        <v>0</v>
      </c>
      <c r="R567" s="63">
        <v>0.18</v>
      </c>
      <c r="S567" s="23" t="s">
        <v>849</v>
      </c>
      <c r="T567" s="52">
        <v>3829.8104999999923</v>
      </c>
      <c r="U567" s="52">
        <v>0</v>
      </c>
      <c r="V567" s="52">
        <v>382.98104999999924</v>
      </c>
      <c r="W567" s="52">
        <v>9949.8476789999804</v>
      </c>
      <c r="X567" s="52">
        <v>14162.639228999971</v>
      </c>
      <c r="Y567" s="23" t="s">
        <v>1945</v>
      </c>
      <c r="Z567" s="23" t="s">
        <v>2094</v>
      </c>
      <c r="AA567" s="23" t="s">
        <v>2095</v>
      </c>
      <c r="AB567" s="33" t="e">
        <v>#N/A</v>
      </c>
      <c r="AC567" s="33" t="e">
        <v>#N/A</v>
      </c>
      <c r="AD567" s="48" t="e">
        <v>#N/A</v>
      </c>
      <c r="AE567" s="39">
        <v>44413</v>
      </c>
      <c r="AF567" s="53">
        <v>172102218131</v>
      </c>
      <c r="AG567" s="53" t="s">
        <v>2096</v>
      </c>
      <c r="AH567" s="39">
        <v>44422</v>
      </c>
      <c r="AI567" s="23" t="s">
        <v>385</v>
      </c>
      <c r="AJ567" s="54"/>
      <c r="AK567" s="55"/>
      <c r="AL567" s="56"/>
      <c r="AM567" s="57"/>
      <c r="AN567" s="33"/>
      <c r="AO567" s="48"/>
      <c r="AP567" s="23">
        <v>2000</v>
      </c>
      <c r="AQ567" s="23" t="s">
        <v>52</v>
      </c>
      <c r="AR567" s="23" t="s">
        <v>2095</v>
      </c>
      <c r="AS567" s="38" t="s">
        <v>53</v>
      </c>
      <c r="AT567" s="23"/>
      <c r="AU567" s="64">
        <v>3620661</v>
      </c>
      <c r="AV567" s="99">
        <v>3</v>
      </c>
      <c r="AW567" s="102">
        <v>51064.139999999898</v>
      </c>
      <c r="AX567" s="29" t="s">
        <v>701</v>
      </c>
      <c r="AY567" s="29"/>
      <c r="AZ567" s="25" t="s">
        <v>702</v>
      </c>
      <c r="BA567">
        <f t="shared" si="109"/>
        <v>1225</v>
      </c>
      <c r="BB567" s="115" t="s">
        <v>6983</v>
      </c>
      <c r="BC567" s="105">
        <f t="shared" si="100"/>
        <v>17021.379999999965</v>
      </c>
      <c r="BD567" s="116">
        <f t="shared" si="101"/>
        <v>44409</v>
      </c>
      <c r="BE567" s="141" t="s">
        <v>8477</v>
      </c>
      <c r="BF567">
        <f>MATCH(BE567,'Cat-4'!$A:$A,0)</f>
        <v>722</v>
      </c>
      <c r="BG567">
        <f>MATCH(BD567,'Cat-4'!$1:$1,0)</f>
        <v>116</v>
      </c>
      <c r="BH567">
        <f>INDEX('Cat-4'!$1:$1048576,'NSS + ACT'!BF567,'NSS + ACT'!BG567)</f>
        <v>119.4</v>
      </c>
      <c r="BI567">
        <f>MATCH($BI$1,'Cat-4'!$1:$1,0)</f>
        <v>153</v>
      </c>
      <c r="BJ567">
        <f>INDEX('Cat-4'!$1:$1048576,'NSS + ACT'!BF567,'NSS + ACT'!BI567)</f>
        <v>130.80000000000001</v>
      </c>
      <c r="BK567" s="126">
        <f t="shared" si="102"/>
        <v>1.0954773869346734</v>
      </c>
      <c r="BL567">
        <f t="shared" si="103"/>
        <v>1231</v>
      </c>
      <c r="BM567" s="126">
        <f t="shared" si="104"/>
        <v>41.033333333333331</v>
      </c>
      <c r="BN567" s="126" t="s">
        <v>8785</v>
      </c>
      <c r="BO567" s="126">
        <f>MATCH(BB567,Sheet3!$D$4:$D$8,0)</f>
        <v>2</v>
      </c>
      <c r="BP567" s="126">
        <f>MATCH(BN567,Sheet3!$E$4:$H$4,0)</f>
        <v>4</v>
      </c>
      <c r="BQ567" s="132">
        <f>INDEX(Sheet3!$D$4:$H$8,'NSS + ACT'!BO567,'NSS + ACT'!BP567)</f>
        <v>0.1</v>
      </c>
      <c r="BR567" s="105">
        <f t="shared" si="105"/>
        <v>55939.610653266223</v>
      </c>
      <c r="BS567" s="162">
        <f t="shared" si="106"/>
        <v>0.1</v>
      </c>
      <c r="BT567" s="105">
        <f t="shared" si="107"/>
        <v>50345.649587939602</v>
      </c>
    </row>
    <row r="568" spans="1:72">
      <c r="A568" s="18">
        <f t="shared" si="110"/>
        <v>565</v>
      </c>
      <c r="B568" s="61">
        <v>292203577260</v>
      </c>
      <c r="C568" s="39">
        <v>44659</v>
      </c>
      <c r="D568" s="22" t="s">
        <v>91</v>
      </c>
      <c r="E568" s="22" t="s">
        <v>2518</v>
      </c>
      <c r="F568" s="110">
        <v>2</v>
      </c>
      <c r="G568" s="23" t="s">
        <v>79</v>
      </c>
      <c r="H568" s="52">
        <v>25407</v>
      </c>
      <c r="I568" s="30"/>
      <c r="J568" s="109">
        <v>50814</v>
      </c>
      <c r="K568" s="23">
        <v>84819090</v>
      </c>
      <c r="L568" s="26">
        <v>7.4999999999999997E-2</v>
      </c>
      <c r="M568" s="40">
        <v>0</v>
      </c>
      <c r="N568" s="62">
        <v>0</v>
      </c>
      <c r="O568" s="52"/>
      <c r="P568" s="26">
        <v>0.1</v>
      </c>
      <c r="Q568" s="52">
        <v>0</v>
      </c>
      <c r="R568" s="63">
        <v>0.18</v>
      </c>
      <c r="S568" s="23" t="s">
        <v>849</v>
      </c>
      <c r="T568" s="52">
        <v>3811.0499999999997</v>
      </c>
      <c r="U568" s="52">
        <v>0</v>
      </c>
      <c r="V568" s="52">
        <v>381.10500000000002</v>
      </c>
      <c r="W568" s="52">
        <v>9901.1079000000009</v>
      </c>
      <c r="X568" s="52">
        <v>14093.262900000002</v>
      </c>
      <c r="Y568" s="23" t="s">
        <v>2273</v>
      </c>
      <c r="Z568" s="23" t="s">
        <v>2519</v>
      </c>
      <c r="AA568" s="23" t="s">
        <v>2520</v>
      </c>
      <c r="AB568" s="33">
        <v>292203577260</v>
      </c>
      <c r="AC568" s="33" t="s">
        <v>2249</v>
      </c>
      <c r="AD568" s="48">
        <v>44659</v>
      </c>
      <c r="AE568" s="39">
        <v>44651</v>
      </c>
      <c r="AF568" s="53" t="e">
        <v>#N/A</v>
      </c>
      <c r="AG568" s="53" t="e">
        <v>#N/A</v>
      </c>
      <c r="AH568" s="39" t="e">
        <v>#N/A</v>
      </c>
      <c r="AI568" s="23" t="s">
        <v>51</v>
      </c>
      <c r="AJ568" s="54"/>
      <c r="AK568" s="55"/>
      <c r="AL568" s="56"/>
      <c r="AM568" s="57"/>
      <c r="AN568" s="33"/>
      <c r="AO568" s="48"/>
      <c r="AP568" s="23">
        <v>2000</v>
      </c>
      <c r="AQ568" s="23" t="s">
        <v>52</v>
      </c>
      <c r="AR568" s="23" t="s">
        <v>2520</v>
      </c>
      <c r="AS568" s="38" t="s">
        <v>53</v>
      </c>
      <c r="AT568" s="23"/>
      <c r="AU568" s="64" t="s">
        <v>2250</v>
      </c>
      <c r="AV568" s="99">
        <v>2</v>
      </c>
      <c r="AW568" s="102">
        <v>50814</v>
      </c>
      <c r="AX568" s="29" t="s">
        <v>701</v>
      </c>
      <c r="AY568" s="29"/>
      <c r="AZ568" s="25" t="s">
        <v>853</v>
      </c>
      <c r="BA568">
        <f t="shared" si="109"/>
        <v>987</v>
      </c>
      <c r="BB568" s="115" t="s">
        <v>6987</v>
      </c>
      <c r="BC568" s="105">
        <f t="shared" si="100"/>
        <v>25407</v>
      </c>
      <c r="BD568" s="116">
        <f t="shared" si="101"/>
        <v>44621</v>
      </c>
      <c r="BE568" s="141" t="s">
        <v>8366</v>
      </c>
      <c r="BF568">
        <f>MATCH(BE568,'Cat-4'!$A:$A,0)</f>
        <v>666</v>
      </c>
      <c r="BG568">
        <f>MATCH(BD568,'Cat-4'!$1:$1,0)</f>
        <v>123</v>
      </c>
      <c r="BH568">
        <f>INDEX('Cat-4'!$1:$1048576,'NSS + ACT'!BF568,'NSS + ACT'!BG568)</f>
        <v>126</v>
      </c>
      <c r="BI568">
        <f>MATCH($BI$1,'Cat-4'!$1:$1,0)</f>
        <v>153</v>
      </c>
      <c r="BJ568">
        <f>INDEX('Cat-4'!$1:$1048576,'NSS + ACT'!BF568,'NSS + ACT'!BI568)</f>
        <v>133.4</v>
      </c>
      <c r="BK568" s="126">
        <f t="shared" si="102"/>
        <v>1.0587301587301587</v>
      </c>
      <c r="BL568">
        <f t="shared" si="103"/>
        <v>1019</v>
      </c>
      <c r="BM568" s="126">
        <f t="shared" si="104"/>
        <v>33.966666666666669</v>
      </c>
      <c r="BN568" s="126" t="s">
        <v>8785</v>
      </c>
      <c r="BO568" s="126">
        <f>MATCH(BB568,Sheet3!$D$4:$D$8,0)</f>
        <v>4</v>
      </c>
      <c r="BP568" s="126">
        <f>MATCH(BN568,Sheet3!$E$4:$H$4,0)</f>
        <v>4</v>
      </c>
      <c r="BQ568" s="132">
        <f>INDEX(Sheet3!$D$4:$H$8,'NSS + ACT'!BO568,'NSS + ACT'!BP568)</f>
        <v>0.2</v>
      </c>
      <c r="BR568" s="105">
        <f t="shared" si="105"/>
        <v>53798.314285714288</v>
      </c>
      <c r="BS568" s="162">
        <f t="shared" si="106"/>
        <v>0.2</v>
      </c>
      <c r="BT568" s="105">
        <f t="shared" si="107"/>
        <v>43038.651428571437</v>
      </c>
    </row>
    <row r="569" spans="1:72">
      <c r="A569" s="18">
        <f t="shared" si="110"/>
        <v>566</v>
      </c>
      <c r="B569" s="61">
        <v>292005177251</v>
      </c>
      <c r="C569" s="39">
        <v>44029</v>
      </c>
      <c r="D569" s="22" t="s">
        <v>3882</v>
      </c>
      <c r="E569" s="22" t="s">
        <v>3883</v>
      </c>
      <c r="F569" s="107">
        <v>74</v>
      </c>
      <c r="G569" s="23" t="s">
        <v>49</v>
      </c>
      <c r="H569" s="52">
        <v>685.25972972972977</v>
      </c>
      <c r="I569" s="30"/>
      <c r="J569" s="109">
        <v>50709.22</v>
      </c>
      <c r="K569" s="23">
        <v>96039000</v>
      </c>
      <c r="L569" s="26">
        <v>0.2</v>
      </c>
      <c r="M569" s="40">
        <v>0</v>
      </c>
      <c r="N569" s="40">
        <v>0</v>
      </c>
      <c r="O569" s="52">
        <v>0</v>
      </c>
      <c r="P569" s="26">
        <v>0.1</v>
      </c>
      <c r="Q569" s="52">
        <v>0</v>
      </c>
      <c r="R569" s="63">
        <v>0.18</v>
      </c>
      <c r="S569" s="23" t="s">
        <v>3884</v>
      </c>
      <c r="T569" s="52">
        <v>10141.844000000001</v>
      </c>
      <c r="U569" s="52">
        <v>0</v>
      </c>
      <c r="V569" s="52">
        <v>1014.1844000000001</v>
      </c>
      <c r="W569" s="52">
        <v>11135.744712</v>
      </c>
      <c r="X569" s="68">
        <v>22291.773112000003</v>
      </c>
      <c r="Y569" s="23" t="s">
        <v>3855</v>
      </c>
      <c r="Z569" s="23" t="s">
        <v>3885</v>
      </c>
      <c r="AA569" s="23" t="s">
        <v>3886</v>
      </c>
      <c r="AB569" s="33">
        <v>292005177251</v>
      </c>
      <c r="AC569" s="33" t="s">
        <v>3578</v>
      </c>
      <c r="AD569" s="39">
        <v>44029</v>
      </c>
      <c r="AE569" s="39">
        <v>44022</v>
      </c>
      <c r="AF569" s="53" t="e">
        <v>#N/A</v>
      </c>
      <c r="AG569" s="53" t="e">
        <v>#N/A</v>
      </c>
      <c r="AH569" s="39" t="e">
        <v>#N/A</v>
      </c>
      <c r="AI569" s="23" t="s">
        <v>51</v>
      </c>
      <c r="AJ569" s="59"/>
      <c r="AK569" s="59"/>
      <c r="AL569" s="48"/>
      <c r="AM569" s="60"/>
      <c r="AN569" s="33"/>
      <c r="AO569" s="48"/>
      <c r="AP569" s="23">
        <v>2000</v>
      </c>
      <c r="AQ569" s="23" t="s">
        <v>52</v>
      </c>
      <c r="AR569" s="23" t="s">
        <v>3886</v>
      </c>
      <c r="AS569" s="38" t="s">
        <v>53</v>
      </c>
      <c r="AT569" s="23"/>
      <c r="AU569" s="64">
        <v>26909</v>
      </c>
      <c r="AV569" s="99">
        <v>74</v>
      </c>
      <c r="AW569" s="102">
        <v>50709.22</v>
      </c>
      <c r="AX569" s="29" t="s">
        <v>701</v>
      </c>
      <c r="AY569" s="29"/>
      <c r="AZ569" s="25"/>
      <c r="BA569">
        <f t="shared" si="109"/>
        <v>1616</v>
      </c>
      <c r="BB569" s="115" t="s">
        <v>6983</v>
      </c>
      <c r="BC569" s="105">
        <f t="shared" si="100"/>
        <v>685.25972972972977</v>
      </c>
      <c r="BD569" s="116">
        <f t="shared" si="101"/>
        <v>44013</v>
      </c>
      <c r="BE569" s="141" t="s">
        <v>8477</v>
      </c>
      <c r="BF569">
        <f>MATCH(BE569,'Cat-4'!$A:$A,0)</f>
        <v>722</v>
      </c>
      <c r="BG569">
        <f>MATCH(BD569,'Cat-4'!$1:$1,0)</f>
        <v>103</v>
      </c>
      <c r="BH569">
        <f>INDEX('Cat-4'!$1:$1048576,'NSS + ACT'!BF569,'NSS + ACT'!BG569)</f>
        <v>112.9</v>
      </c>
      <c r="BI569">
        <f>MATCH($BI$1,'Cat-4'!$1:$1,0)</f>
        <v>153</v>
      </c>
      <c r="BJ569">
        <f>INDEX('Cat-4'!$1:$1048576,'NSS + ACT'!BF569,'NSS + ACT'!BI569)</f>
        <v>130.80000000000001</v>
      </c>
      <c r="BK569" s="126">
        <f t="shared" si="102"/>
        <v>1.1585473870682019</v>
      </c>
      <c r="BL569">
        <f t="shared" si="103"/>
        <v>1627</v>
      </c>
      <c r="BM569" s="126">
        <f t="shared" si="104"/>
        <v>54.233333333333334</v>
      </c>
      <c r="BN569" s="126" t="s">
        <v>8785</v>
      </c>
      <c r="BO569" s="126">
        <f>MATCH(BB569,Sheet3!$D$4:$D$8,0)</f>
        <v>2</v>
      </c>
      <c r="BP569" s="126">
        <f>MATCH(BN569,Sheet3!$E$4:$H$4,0)</f>
        <v>4</v>
      </c>
      <c r="BQ569" s="132">
        <f>INDEX(Sheet3!$D$4:$H$8,'NSS + ACT'!BO569,'NSS + ACT'!BP569)</f>
        <v>0.1</v>
      </c>
      <c r="BR569" s="105">
        <f t="shared" si="105"/>
        <v>58749.034331266608</v>
      </c>
      <c r="BS569" s="162">
        <f t="shared" si="106"/>
        <v>0.1</v>
      </c>
      <c r="BT569" s="105">
        <f t="shared" si="107"/>
        <v>52874.130898139949</v>
      </c>
    </row>
    <row r="570" spans="1:72">
      <c r="A570" s="18">
        <f t="shared" si="110"/>
        <v>567</v>
      </c>
      <c r="B570" s="61">
        <v>171702612222</v>
      </c>
      <c r="C570" s="39">
        <v>43019</v>
      </c>
      <c r="D570" s="22" t="s">
        <v>93</v>
      </c>
      <c r="E570" s="22" t="s">
        <v>961</v>
      </c>
      <c r="F570" s="110">
        <v>10</v>
      </c>
      <c r="G570" s="23" t="s">
        <v>49</v>
      </c>
      <c r="H570" s="52">
        <v>5066</v>
      </c>
      <c r="I570" s="30"/>
      <c r="J570" s="109">
        <v>50660</v>
      </c>
      <c r="K570" s="23">
        <v>85332929</v>
      </c>
      <c r="L570" s="66">
        <v>0</v>
      </c>
      <c r="M570" s="40">
        <v>0</v>
      </c>
      <c r="N570" s="62">
        <v>0</v>
      </c>
      <c r="O570" s="52">
        <v>0</v>
      </c>
      <c r="P570" s="66">
        <v>0</v>
      </c>
      <c r="Q570" s="52">
        <v>0</v>
      </c>
      <c r="R570" s="63">
        <v>0.18</v>
      </c>
      <c r="S570" s="23" t="s">
        <v>962</v>
      </c>
      <c r="T570" s="52">
        <v>0</v>
      </c>
      <c r="U570" s="52">
        <v>0</v>
      </c>
      <c r="V570" s="52">
        <v>0</v>
      </c>
      <c r="W570" s="52">
        <v>9118.7999999999993</v>
      </c>
      <c r="X570" s="52">
        <v>9118.7999999999993</v>
      </c>
      <c r="Y570" s="23" t="s">
        <v>850</v>
      </c>
      <c r="Z570" s="23" t="s">
        <v>963</v>
      </c>
      <c r="AA570" s="23" t="s">
        <v>964</v>
      </c>
      <c r="AB570" s="33" t="e">
        <v>#N/A</v>
      </c>
      <c r="AC570" s="33" t="e">
        <v>#N/A</v>
      </c>
      <c r="AD570" s="48" t="e">
        <v>#N/A</v>
      </c>
      <c r="AE570" s="39">
        <v>43003</v>
      </c>
      <c r="AF570" s="53">
        <v>171702612222</v>
      </c>
      <c r="AG570" s="53" t="s">
        <v>960</v>
      </c>
      <c r="AH570" s="39">
        <v>43019</v>
      </c>
      <c r="AI570" s="23" t="s">
        <v>385</v>
      </c>
      <c r="AJ570" s="54"/>
      <c r="AK570" s="55"/>
      <c r="AL570" s="56"/>
      <c r="AM570" s="57"/>
      <c r="AN570" s="33"/>
      <c r="AO570" s="48"/>
      <c r="AP570" s="23">
        <v>2000</v>
      </c>
      <c r="AQ570" s="23" t="s">
        <v>52</v>
      </c>
      <c r="AR570" s="23" t="s">
        <v>964</v>
      </c>
      <c r="AS570" s="38" t="s">
        <v>53</v>
      </c>
      <c r="AT570" s="23"/>
      <c r="AU570" s="64">
        <v>9061707572</v>
      </c>
      <c r="AV570" s="99">
        <v>10</v>
      </c>
      <c r="AW570" s="102">
        <v>50660</v>
      </c>
      <c r="AX570" s="29" t="s">
        <v>701</v>
      </c>
      <c r="AY570" s="29"/>
      <c r="AZ570" s="25" t="s">
        <v>951</v>
      </c>
      <c r="BA570">
        <f t="shared" si="109"/>
        <v>2635</v>
      </c>
      <c r="BB570" t="s">
        <v>6987</v>
      </c>
      <c r="BC570" s="105">
        <f t="shared" si="100"/>
        <v>5066</v>
      </c>
      <c r="BD570" s="116">
        <f t="shared" si="101"/>
        <v>42979</v>
      </c>
      <c r="BE570" s="141" t="s">
        <v>8366</v>
      </c>
      <c r="BF570">
        <f>MATCH(BE570,'Cat-4'!$A:$A,0)</f>
        <v>666</v>
      </c>
      <c r="BG570">
        <f>MATCH(BD570,'Cat-4'!$1:$1,0)</f>
        <v>69</v>
      </c>
      <c r="BH570">
        <f>INDEX('Cat-4'!$1:$1048576,'NSS + ACT'!BF570,'NSS + ACT'!BG570)</f>
        <v>110.7</v>
      </c>
      <c r="BI570">
        <f>MATCH($BI$1,'Cat-4'!$1:$1,0)</f>
        <v>153</v>
      </c>
      <c r="BJ570">
        <f>INDEX('Cat-4'!$1:$1048576,'NSS + ACT'!BF570,'NSS + ACT'!BI570)</f>
        <v>133.4</v>
      </c>
      <c r="BK570" s="126">
        <f t="shared" si="102"/>
        <v>1.2050587172538392</v>
      </c>
      <c r="BL570">
        <f t="shared" si="103"/>
        <v>2661</v>
      </c>
      <c r="BM570" s="126">
        <f t="shared" si="104"/>
        <v>88.7</v>
      </c>
      <c r="BN570" s="126" t="s">
        <v>8785</v>
      </c>
      <c r="BO570" s="126">
        <f>MATCH(BB570,Sheet3!$D$4:$D$8,0)</f>
        <v>4</v>
      </c>
      <c r="BP570" s="126">
        <f>MATCH(BN570,Sheet3!$E$4:$H$4,0)</f>
        <v>4</v>
      </c>
      <c r="BQ570" s="132">
        <f>INDEX(Sheet3!$D$4:$H$8,'NSS + ACT'!BO570,'NSS + ACT'!BP570)</f>
        <v>0.2</v>
      </c>
      <c r="BR570" s="105">
        <f t="shared" si="105"/>
        <v>61048.274616079492</v>
      </c>
      <c r="BS570" s="162">
        <f t="shared" si="106"/>
        <v>0.2</v>
      </c>
      <c r="BT570" s="105">
        <f t="shared" si="107"/>
        <v>48838.619692863598</v>
      </c>
    </row>
    <row r="571" spans="1:72">
      <c r="A571" s="18">
        <f t="shared" si="110"/>
        <v>568</v>
      </c>
      <c r="B571" s="61">
        <v>291910385550</v>
      </c>
      <c r="C571" s="39">
        <v>43768</v>
      </c>
      <c r="D571" s="22" t="s">
        <v>222</v>
      </c>
      <c r="E571" s="22" t="s">
        <v>1919</v>
      </c>
      <c r="F571" s="110">
        <v>2</v>
      </c>
      <c r="G571" s="23" t="s">
        <v>119</v>
      </c>
      <c r="H571" s="52">
        <v>25262.5</v>
      </c>
      <c r="I571" s="30"/>
      <c r="J571" s="109">
        <v>50525</v>
      </c>
      <c r="K571" s="23">
        <v>84818050</v>
      </c>
      <c r="L571" s="26">
        <v>7.4999999999999997E-2</v>
      </c>
      <c r="M571" s="40">
        <v>0</v>
      </c>
      <c r="N571" s="62">
        <v>0</v>
      </c>
      <c r="O571" s="52">
        <v>0</v>
      </c>
      <c r="P571" s="26">
        <v>0.1</v>
      </c>
      <c r="Q571" s="52">
        <v>0</v>
      </c>
      <c r="R571" s="63">
        <v>0.18</v>
      </c>
      <c r="S571" s="23" t="s">
        <v>849</v>
      </c>
      <c r="T571" s="52">
        <v>3789.375</v>
      </c>
      <c r="U571" s="52">
        <v>0</v>
      </c>
      <c r="V571" s="52">
        <v>378.9375</v>
      </c>
      <c r="W571" s="52">
        <v>9844.7962499999994</v>
      </c>
      <c r="X571" s="52">
        <v>14013.108749999999</v>
      </c>
      <c r="Y571" s="23" t="s">
        <v>1807</v>
      </c>
      <c r="Z571" s="23" t="s">
        <v>1920</v>
      </c>
      <c r="AA571" s="23" t="s">
        <v>1921</v>
      </c>
      <c r="AB571" s="33">
        <v>291910385550</v>
      </c>
      <c r="AC571" s="33" t="s">
        <v>1908</v>
      </c>
      <c r="AD571" s="48">
        <v>43768</v>
      </c>
      <c r="AE571" s="39">
        <v>43759</v>
      </c>
      <c r="AF571" s="53" t="e">
        <v>#N/A</v>
      </c>
      <c r="AG571" s="53" t="e">
        <v>#N/A</v>
      </c>
      <c r="AH571" s="39" t="e">
        <v>#N/A</v>
      </c>
      <c r="AI571" s="23" t="s">
        <v>51</v>
      </c>
      <c r="AJ571" s="54"/>
      <c r="AK571" s="55"/>
      <c r="AL571" s="56"/>
      <c r="AM571" s="57"/>
      <c r="AN571" s="33"/>
      <c r="AO571" s="48"/>
      <c r="AP571" s="23">
        <v>2000</v>
      </c>
      <c r="AQ571" s="23" t="s">
        <v>52</v>
      </c>
      <c r="AR571" s="23" t="s">
        <v>1921</v>
      </c>
      <c r="AS571" s="38" t="s">
        <v>53</v>
      </c>
      <c r="AT571" s="23"/>
      <c r="AU571" s="64">
        <v>2010007122</v>
      </c>
      <c r="AV571" s="99">
        <v>2</v>
      </c>
      <c r="AW571" s="102">
        <v>50525</v>
      </c>
      <c r="AX571" s="29" t="s">
        <v>701</v>
      </c>
      <c r="AY571" s="29"/>
      <c r="AZ571" s="25" t="s">
        <v>702</v>
      </c>
      <c r="BA571">
        <f t="shared" si="109"/>
        <v>1879</v>
      </c>
      <c r="BB571" s="115" t="s">
        <v>6983</v>
      </c>
      <c r="BC571" s="105">
        <f t="shared" si="100"/>
        <v>25262.5</v>
      </c>
      <c r="BD571" s="116">
        <f t="shared" si="101"/>
        <v>43739</v>
      </c>
      <c r="BE571" s="141" t="s">
        <v>8477</v>
      </c>
      <c r="BF571">
        <f>MATCH(BE571,'Cat-4'!$A:$A,0)</f>
        <v>722</v>
      </c>
      <c r="BG571">
        <f>MATCH(BD571,'Cat-4'!$1:$1,0)</f>
        <v>94</v>
      </c>
      <c r="BH571">
        <f>INDEX('Cat-4'!$1:$1048576,'NSS + ACT'!BF571,'NSS + ACT'!BG571)</f>
        <v>112.8</v>
      </c>
      <c r="BI571">
        <f>MATCH($BI$1,'Cat-4'!$1:$1,0)</f>
        <v>153</v>
      </c>
      <c r="BJ571">
        <f>INDEX('Cat-4'!$1:$1048576,'NSS + ACT'!BF571,'NSS + ACT'!BI571)</f>
        <v>130.80000000000001</v>
      </c>
      <c r="BK571" s="126">
        <f t="shared" si="102"/>
        <v>1.1595744680851066</v>
      </c>
      <c r="BL571">
        <f t="shared" si="103"/>
        <v>1901</v>
      </c>
      <c r="BM571" s="126">
        <f t="shared" si="104"/>
        <v>63.366666666666667</v>
      </c>
      <c r="BN571" s="126" t="s">
        <v>8785</v>
      </c>
      <c r="BO571" s="126">
        <f>MATCH(BB571,Sheet3!$D$4:$D$8,0)</f>
        <v>2</v>
      </c>
      <c r="BP571" s="126">
        <f>MATCH(BN571,Sheet3!$E$4:$H$4,0)</f>
        <v>4</v>
      </c>
      <c r="BQ571" s="132">
        <f>INDEX(Sheet3!$D$4:$H$8,'NSS + ACT'!BO571,'NSS + ACT'!BP571)</f>
        <v>0.1</v>
      </c>
      <c r="BR571" s="105">
        <f t="shared" si="105"/>
        <v>58587.500000000007</v>
      </c>
      <c r="BS571" s="162">
        <f t="shared" si="106"/>
        <v>0.1</v>
      </c>
      <c r="BT571" s="105">
        <f t="shared" si="107"/>
        <v>52728.750000000007</v>
      </c>
    </row>
    <row r="572" spans="1:72">
      <c r="A572" s="18">
        <f t="shared" si="110"/>
        <v>569</v>
      </c>
      <c r="B572" s="61">
        <v>291706531266</v>
      </c>
      <c r="C572" s="39">
        <v>43049</v>
      </c>
      <c r="D572" s="22" t="s">
        <v>221</v>
      </c>
      <c r="E572" s="22" t="s">
        <v>1878</v>
      </c>
      <c r="F572" s="110">
        <v>15</v>
      </c>
      <c r="G572" s="23" t="s">
        <v>119</v>
      </c>
      <c r="H572" s="52">
        <v>3345.3526666666667</v>
      </c>
      <c r="I572" s="30"/>
      <c r="J572" s="109">
        <v>50180.29</v>
      </c>
      <c r="K572" s="23">
        <v>85365090</v>
      </c>
      <c r="L572" s="26">
        <v>0.1</v>
      </c>
      <c r="M572" s="40">
        <v>0</v>
      </c>
      <c r="N572" s="62">
        <v>0</v>
      </c>
      <c r="O572" s="52">
        <v>0</v>
      </c>
      <c r="P572" s="26">
        <v>0.1</v>
      </c>
      <c r="Q572" s="52">
        <v>0</v>
      </c>
      <c r="R572" s="63">
        <v>0.18</v>
      </c>
      <c r="S572" s="23" t="s">
        <v>1322</v>
      </c>
      <c r="T572" s="52">
        <v>5018.0290000000005</v>
      </c>
      <c r="U572" s="52">
        <v>0</v>
      </c>
      <c r="V572" s="52">
        <v>501.80290000000008</v>
      </c>
      <c r="W572" s="52">
        <v>10026.021942000001</v>
      </c>
      <c r="X572" s="52">
        <v>15545.853842</v>
      </c>
      <c r="Y572" s="23" t="s">
        <v>1807</v>
      </c>
      <c r="Z572" s="23" t="s">
        <v>1879</v>
      </c>
      <c r="AA572" s="23" t="s">
        <v>1880</v>
      </c>
      <c r="AB572" s="33">
        <v>291706531266</v>
      </c>
      <c r="AC572" s="33" t="s">
        <v>1881</v>
      </c>
      <c r="AD572" s="48">
        <v>43049</v>
      </c>
      <c r="AE572" s="39">
        <v>43027</v>
      </c>
      <c r="AF572" s="53" t="e">
        <v>#N/A</v>
      </c>
      <c r="AG572" s="53" t="e">
        <v>#N/A</v>
      </c>
      <c r="AH572" s="39" t="e">
        <v>#N/A</v>
      </c>
      <c r="AI572" s="23" t="s">
        <v>51</v>
      </c>
      <c r="AJ572" s="54"/>
      <c r="AK572" s="55"/>
      <c r="AL572" s="56"/>
      <c r="AM572" s="57"/>
      <c r="AN572" s="33"/>
      <c r="AO572" s="48"/>
      <c r="AP572" s="23">
        <v>2000</v>
      </c>
      <c r="AQ572" s="23" t="s">
        <v>52</v>
      </c>
      <c r="AR572" s="23" t="s">
        <v>1880</v>
      </c>
      <c r="AS572" s="38" t="s">
        <v>53</v>
      </c>
      <c r="AT572" s="23"/>
      <c r="AU572" s="64">
        <v>1768400001</v>
      </c>
      <c r="AV572" s="99">
        <v>15</v>
      </c>
      <c r="AW572" s="102">
        <v>50180.29</v>
      </c>
      <c r="AX572" s="29" t="s">
        <v>701</v>
      </c>
      <c r="AY572" s="29"/>
      <c r="AZ572" s="25" t="s">
        <v>1866</v>
      </c>
      <c r="BA572">
        <f t="shared" si="109"/>
        <v>2611</v>
      </c>
      <c r="BB572" s="115" t="s">
        <v>6987</v>
      </c>
      <c r="BC572" s="105">
        <f t="shared" si="100"/>
        <v>3345.3526666666667</v>
      </c>
      <c r="BD572" s="116">
        <f t="shared" si="101"/>
        <v>43009</v>
      </c>
      <c r="BE572" s="141" t="s">
        <v>8366</v>
      </c>
      <c r="BF572">
        <f>MATCH(BE572,'Cat-4'!$A:$A,0)</f>
        <v>666</v>
      </c>
      <c r="BG572">
        <f>MATCH(BD572,'Cat-4'!$1:$1,0)</f>
        <v>70</v>
      </c>
      <c r="BH572">
        <f>INDEX('Cat-4'!$1:$1048576,'NSS + ACT'!BF572,'NSS + ACT'!BG572)</f>
        <v>110.2</v>
      </c>
      <c r="BI572">
        <f>MATCH($BI$1,'Cat-4'!$1:$1,0)</f>
        <v>153</v>
      </c>
      <c r="BJ572">
        <f>INDEX('Cat-4'!$1:$1048576,'NSS + ACT'!BF572,'NSS + ACT'!BI572)</f>
        <v>133.4</v>
      </c>
      <c r="BK572" s="126">
        <f t="shared" si="102"/>
        <v>1.2105263157894737</v>
      </c>
      <c r="BL572">
        <f t="shared" si="103"/>
        <v>2631</v>
      </c>
      <c r="BM572" s="126">
        <f t="shared" si="104"/>
        <v>87.7</v>
      </c>
      <c r="BN572" s="126" t="s">
        <v>8785</v>
      </c>
      <c r="BO572" s="126">
        <f>MATCH(BB572,Sheet3!$D$4:$D$8,0)</f>
        <v>4</v>
      </c>
      <c r="BP572" s="126">
        <f>MATCH(BN572,Sheet3!$E$4:$H$4,0)</f>
        <v>4</v>
      </c>
      <c r="BQ572" s="132">
        <f>INDEX(Sheet3!$D$4:$H$8,'NSS + ACT'!BO572,'NSS + ACT'!BP572)</f>
        <v>0.2</v>
      </c>
      <c r="BR572" s="105">
        <f t="shared" si="105"/>
        <v>60744.561578947367</v>
      </c>
      <c r="BS572" s="162">
        <f t="shared" si="106"/>
        <v>0.2</v>
      </c>
      <c r="BT572" s="105">
        <f t="shared" si="107"/>
        <v>48595.649263157895</v>
      </c>
    </row>
    <row r="573" spans="1:72">
      <c r="A573" s="18">
        <f t="shared" si="110"/>
        <v>570</v>
      </c>
      <c r="B573" s="61">
        <v>291907697244</v>
      </c>
      <c r="C573" s="39">
        <v>43685</v>
      </c>
      <c r="D573" s="22" t="s">
        <v>184</v>
      </c>
      <c r="E573" s="22" t="s">
        <v>2027</v>
      </c>
      <c r="F573" s="110">
        <v>1</v>
      </c>
      <c r="G573" s="23" t="s">
        <v>49</v>
      </c>
      <c r="H573" s="52">
        <v>50000</v>
      </c>
      <c r="I573" s="30"/>
      <c r="J573" s="109">
        <v>50000</v>
      </c>
      <c r="K573" s="23">
        <v>84819090</v>
      </c>
      <c r="L573" s="26">
        <v>7.4999999999999997E-2</v>
      </c>
      <c r="M573" s="40">
        <v>0</v>
      </c>
      <c r="N573" s="62">
        <v>0</v>
      </c>
      <c r="O573" s="52">
        <v>0</v>
      </c>
      <c r="P573" s="26">
        <v>0.1</v>
      </c>
      <c r="Q573" s="52">
        <v>0</v>
      </c>
      <c r="R573" s="63">
        <v>0.18</v>
      </c>
      <c r="S573" s="23" t="s">
        <v>849</v>
      </c>
      <c r="T573" s="52">
        <v>3750</v>
      </c>
      <c r="U573" s="52">
        <v>0</v>
      </c>
      <c r="V573" s="52">
        <v>375</v>
      </c>
      <c r="W573" s="52">
        <v>9742.5</v>
      </c>
      <c r="X573" s="52">
        <v>13867.5</v>
      </c>
      <c r="Y573" s="23" t="s">
        <v>1945</v>
      </c>
      <c r="Z573" s="23" t="s">
        <v>2028</v>
      </c>
      <c r="AA573" s="23" t="s">
        <v>2029</v>
      </c>
      <c r="AB573" s="33">
        <v>291907697244</v>
      </c>
      <c r="AC573" s="33" t="s">
        <v>2016</v>
      </c>
      <c r="AD573" s="48">
        <v>43685</v>
      </c>
      <c r="AE573" s="39">
        <v>43585</v>
      </c>
      <c r="AF573" s="53" t="e">
        <v>#N/A</v>
      </c>
      <c r="AG573" s="53" t="e">
        <v>#N/A</v>
      </c>
      <c r="AH573" s="39" t="e">
        <v>#N/A</v>
      </c>
      <c r="AI573" s="23" t="s">
        <v>51</v>
      </c>
      <c r="AJ573" s="54"/>
      <c r="AK573" s="55"/>
      <c r="AL573" s="56"/>
      <c r="AM573" s="57"/>
      <c r="AN573" s="33"/>
      <c r="AO573" s="48"/>
      <c r="AP573" s="23">
        <v>2000</v>
      </c>
      <c r="AQ573" s="23" t="s">
        <v>52</v>
      </c>
      <c r="AR573" s="23" t="s">
        <v>2029</v>
      </c>
      <c r="AS573" s="38" t="s">
        <v>53</v>
      </c>
      <c r="AT573" s="23"/>
      <c r="AU573" s="64" t="s">
        <v>2017</v>
      </c>
      <c r="AV573" s="99">
        <v>1</v>
      </c>
      <c r="AW573" s="102">
        <v>50000</v>
      </c>
      <c r="AX573" s="29" t="s">
        <v>701</v>
      </c>
      <c r="AY573" s="29"/>
      <c r="AZ573" s="25" t="s">
        <v>1954</v>
      </c>
      <c r="BA573">
        <f t="shared" si="109"/>
        <v>2053</v>
      </c>
      <c r="BB573" s="115" t="s">
        <v>6987</v>
      </c>
      <c r="BC573" s="105">
        <f t="shared" si="100"/>
        <v>50000</v>
      </c>
      <c r="BD573" s="116">
        <f t="shared" si="101"/>
        <v>43556</v>
      </c>
      <c r="BE573" s="141" t="s">
        <v>8366</v>
      </c>
      <c r="BF573">
        <f>MATCH(BE573,'Cat-4'!$A:$A,0)</f>
        <v>666</v>
      </c>
      <c r="BG573">
        <f>MATCH(BD573,'Cat-4'!$1:$1,0)</f>
        <v>88</v>
      </c>
      <c r="BH573">
        <f>INDEX('Cat-4'!$1:$1048576,'NSS + ACT'!BF573,'NSS + ACT'!BG573)</f>
        <v>112.7</v>
      </c>
      <c r="BI573">
        <f>MATCH($BI$1,'Cat-4'!$1:$1,0)</f>
        <v>153</v>
      </c>
      <c r="BJ573">
        <f>INDEX('Cat-4'!$1:$1048576,'NSS + ACT'!BF573,'NSS + ACT'!BI573)</f>
        <v>133.4</v>
      </c>
      <c r="BK573" s="126">
        <f t="shared" si="102"/>
        <v>1.1836734693877551</v>
      </c>
      <c r="BL573">
        <f t="shared" si="103"/>
        <v>2084</v>
      </c>
      <c r="BM573" s="126">
        <f t="shared" si="104"/>
        <v>69.466666666666669</v>
      </c>
      <c r="BN573" s="126" t="s">
        <v>8785</v>
      </c>
      <c r="BO573" s="126">
        <f>MATCH(BB573,Sheet3!$D$4:$D$8,0)</f>
        <v>4</v>
      </c>
      <c r="BP573" s="126">
        <f>MATCH(BN573,Sheet3!$E$4:$H$4,0)</f>
        <v>4</v>
      </c>
      <c r="BQ573" s="132">
        <f>INDEX(Sheet3!$D$4:$H$8,'NSS + ACT'!BO573,'NSS + ACT'!BP573)</f>
        <v>0.2</v>
      </c>
      <c r="BR573" s="105">
        <f t="shared" si="105"/>
        <v>59183.673469387752</v>
      </c>
      <c r="BS573" s="162">
        <f t="shared" si="106"/>
        <v>0.2</v>
      </c>
      <c r="BT573" s="105">
        <f t="shared" si="107"/>
        <v>47346.938775510207</v>
      </c>
    </row>
    <row r="574" spans="1:72">
      <c r="A574" s="18">
        <f t="shared" si="110"/>
        <v>571</v>
      </c>
      <c r="B574" s="61">
        <v>292010394045</v>
      </c>
      <c r="C574" s="39">
        <v>44188</v>
      </c>
      <c r="D574" s="22" t="s">
        <v>521</v>
      </c>
      <c r="E574" s="22" t="s">
        <v>4180</v>
      </c>
      <c r="F574" s="107">
        <v>15</v>
      </c>
      <c r="G574" s="23" t="s">
        <v>119</v>
      </c>
      <c r="H574" s="52">
        <v>3332.7039999999934</v>
      </c>
      <c r="I574" s="30"/>
      <c r="J574" s="109">
        <v>49990.559999999903</v>
      </c>
      <c r="K574" s="23">
        <v>84841010</v>
      </c>
      <c r="L574" s="26">
        <v>7.4999999999999997E-2</v>
      </c>
      <c r="M574" s="40">
        <v>0</v>
      </c>
      <c r="N574" s="62">
        <v>0</v>
      </c>
      <c r="O574" s="52">
        <v>0</v>
      </c>
      <c r="P574" s="26">
        <v>0.1</v>
      </c>
      <c r="Q574" s="52">
        <v>0</v>
      </c>
      <c r="R574" s="63">
        <v>0.18</v>
      </c>
      <c r="S574" s="23" t="s">
        <v>4095</v>
      </c>
      <c r="T574" s="52">
        <v>3749.2919999999926</v>
      </c>
      <c r="U574" s="52">
        <v>0</v>
      </c>
      <c r="V574" s="52">
        <v>374.9291999999993</v>
      </c>
      <c r="W574" s="52">
        <v>9740.660615999981</v>
      </c>
      <c r="X574" s="52">
        <v>13864.881815999972</v>
      </c>
      <c r="Y574" s="23" t="s">
        <v>4133</v>
      </c>
      <c r="Z574" s="23" t="s">
        <v>4181</v>
      </c>
      <c r="AA574" s="23" t="s">
        <v>4182</v>
      </c>
      <c r="AB574" s="33">
        <v>292010394045</v>
      </c>
      <c r="AC574" s="33" t="s">
        <v>4183</v>
      </c>
      <c r="AD574" s="39">
        <v>44188</v>
      </c>
      <c r="AE574" s="39">
        <v>44182</v>
      </c>
      <c r="AF574" s="53" t="e">
        <v>#N/A</v>
      </c>
      <c r="AG574" s="53" t="e">
        <v>#N/A</v>
      </c>
      <c r="AH574" s="39" t="e">
        <v>#N/A</v>
      </c>
      <c r="AI574" s="23" t="s">
        <v>51</v>
      </c>
      <c r="AJ574" s="59"/>
      <c r="AK574" s="59"/>
      <c r="AL574" s="48"/>
      <c r="AM574" s="60"/>
      <c r="AN574" s="33"/>
      <c r="AO574" s="48"/>
      <c r="AP574" s="23">
        <v>2000</v>
      </c>
      <c r="AQ574" s="23" t="s">
        <v>52</v>
      </c>
      <c r="AR574" s="23" t="s">
        <v>4182</v>
      </c>
      <c r="AS574" s="38" t="s">
        <v>53</v>
      </c>
      <c r="AT574" s="23"/>
      <c r="AU574" s="64">
        <v>20222437</v>
      </c>
      <c r="AV574" s="99">
        <v>15</v>
      </c>
      <c r="AW574" s="102">
        <v>49990.559999999903</v>
      </c>
      <c r="AX574" s="29" t="s">
        <v>701</v>
      </c>
      <c r="AY574" s="29"/>
      <c r="AZ574" s="25"/>
      <c r="BA574">
        <f t="shared" si="109"/>
        <v>1456</v>
      </c>
      <c r="BB574" s="115" t="s">
        <v>6983</v>
      </c>
      <c r="BC574" s="105">
        <f t="shared" si="100"/>
        <v>3332.7039999999934</v>
      </c>
      <c r="BD574" s="116">
        <f t="shared" si="101"/>
        <v>44166</v>
      </c>
      <c r="BE574" s="141" t="s">
        <v>8477</v>
      </c>
      <c r="BF574">
        <f>MATCH(BE574,'Cat-4'!$A:$A,0)</f>
        <v>722</v>
      </c>
      <c r="BG574">
        <f>MATCH(BD574,'Cat-4'!$1:$1,0)</f>
        <v>108</v>
      </c>
      <c r="BH574">
        <f>INDEX('Cat-4'!$1:$1048576,'NSS + ACT'!BF574,'NSS + ACT'!BG574)</f>
        <v>114.5</v>
      </c>
      <c r="BI574">
        <f>MATCH($BI$1,'Cat-4'!$1:$1,0)</f>
        <v>153</v>
      </c>
      <c r="BJ574">
        <f>INDEX('Cat-4'!$1:$1048576,'NSS + ACT'!BF574,'NSS + ACT'!BI574)</f>
        <v>130.80000000000001</v>
      </c>
      <c r="BK574" s="126">
        <f t="shared" si="102"/>
        <v>1.1423580786026202</v>
      </c>
      <c r="BL574">
        <f t="shared" si="103"/>
        <v>1474</v>
      </c>
      <c r="BM574" s="126">
        <f t="shared" si="104"/>
        <v>49.133333333333333</v>
      </c>
      <c r="BN574" s="126" t="s">
        <v>8785</v>
      </c>
      <c r="BO574" s="126">
        <f>MATCH(BB574,Sheet3!$D$4:$D$8,0)</f>
        <v>2</v>
      </c>
      <c r="BP574" s="126">
        <f>MATCH(BN574,Sheet3!$E$4:$H$4,0)</f>
        <v>4</v>
      </c>
      <c r="BQ574" s="132">
        <f>INDEX(Sheet3!$D$4:$H$8,'NSS + ACT'!BO574,'NSS + ACT'!BP574)</f>
        <v>0.1</v>
      </c>
      <c r="BR574" s="105">
        <f t="shared" si="105"/>
        <v>57107.120069868892</v>
      </c>
      <c r="BS574" s="162">
        <f t="shared" si="106"/>
        <v>0.1</v>
      </c>
      <c r="BT574" s="105">
        <f t="shared" si="107"/>
        <v>51396.408062882001</v>
      </c>
    </row>
    <row r="575" spans="1:72">
      <c r="A575" s="18">
        <f t="shared" si="110"/>
        <v>572</v>
      </c>
      <c r="B575" s="33"/>
      <c r="C575" s="39"/>
      <c r="D575" s="22" t="s">
        <v>6585</v>
      </c>
      <c r="E575" s="22" t="s">
        <v>6807</v>
      </c>
      <c r="F575" s="113">
        <v>1</v>
      </c>
      <c r="G575" s="23" t="s">
        <v>49</v>
      </c>
      <c r="H575" s="24">
        <v>49844.29</v>
      </c>
      <c r="I575" s="30"/>
      <c r="J575" s="101">
        <v>49844.29</v>
      </c>
      <c r="K575" s="23">
        <v>84821090</v>
      </c>
      <c r="L575" s="26">
        <v>7.4999999999999997E-2</v>
      </c>
      <c r="M575" s="23"/>
      <c r="N575" s="49"/>
      <c r="O575" s="38"/>
      <c r="P575" s="26">
        <v>0.1</v>
      </c>
      <c r="Q575" s="38"/>
      <c r="R575" s="26">
        <v>0.18</v>
      </c>
      <c r="S575" s="23" t="s">
        <v>4999</v>
      </c>
      <c r="T575" s="94">
        <v>3738.3217500000001</v>
      </c>
      <c r="U575" s="94">
        <v>0</v>
      </c>
      <c r="V575" s="94">
        <v>373.83217500000001</v>
      </c>
      <c r="W575" s="94">
        <v>9712.1599065000009</v>
      </c>
      <c r="X575" s="52">
        <v>13824.313831500001</v>
      </c>
      <c r="Y575" s="23" t="s">
        <v>6636</v>
      </c>
      <c r="Z575" s="23" t="s">
        <v>6808</v>
      </c>
      <c r="AA575" s="23" t="s">
        <v>6808</v>
      </c>
      <c r="AB575" s="33" t="e">
        <v>#N/A</v>
      </c>
      <c r="AC575" s="23" t="e">
        <v>#N/A</v>
      </c>
      <c r="AD575" s="48" t="e">
        <v>#N/A</v>
      </c>
      <c r="AE575" s="39">
        <v>42992</v>
      </c>
      <c r="AF575" s="33">
        <v>171702522655</v>
      </c>
      <c r="AG575" s="23" t="s">
        <v>6588</v>
      </c>
      <c r="AH575" s="39">
        <v>43032</v>
      </c>
      <c r="AI575" s="23" t="s">
        <v>385</v>
      </c>
      <c r="AJ575" s="65"/>
      <c r="AK575" s="57"/>
      <c r="AL575" s="56"/>
      <c r="AM575" s="52"/>
      <c r="AN575" s="23"/>
      <c r="AO575" s="38"/>
      <c r="AP575" s="23">
        <v>2000</v>
      </c>
      <c r="AQ575" s="23" t="s">
        <v>64</v>
      </c>
      <c r="AR575" s="23" t="s">
        <v>6809</v>
      </c>
      <c r="AS575" s="95" t="s">
        <v>53</v>
      </c>
      <c r="AT575" s="23" t="s">
        <v>522</v>
      </c>
      <c r="AU575" s="23" t="s">
        <v>6590</v>
      </c>
      <c r="AV575" s="99">
        <v>1</v>
      </c>
      <c r="AW575" s="101">
        <v>49844.29</v>
      </c>
      <c r="AX575" s="29" t="s">
        <v>6494</v>
      </c>
      <c r="AY575" s="29"/>
      <c r="AZ575" s="21"/>
      <c r="BA575">
        <f t="shared" si="109"/>
        <v>2646</v>
      </c>
      <c r="BB575" s="115" t="s">
        <v>6983</v>
      </c>
      <c r="BC575" s="105">
        <f t="shared" si="100"/>
        <v>49844.29</v>
      </c>
      <c r="BD575" s="116">
        <f t="shared" si="101"/>
        <v>42979</v>
      </c>
      <c r="BE575" s="141" t="s">
        <v>8477</v>
      </c>
      <c r="BF575">
        <f>MATCH(BE575,'Cat-4'!$A:$A,0)</f>
        <v>722</v>
      </c>
      <c r="BG575">
        <f>MATCH(BD575,'Cat-4'!$1:$1,0)</f>
        <v>69</v>
      </c>
      <c r="BH575">
        <f>INDEX('Cat-4'!$1:$1048576,'NSS + ACT'!BF575,'NSS + ACT'!BG575)</f>
        <v>108.5</v>
      </c>
      <c r="BI575">
        <f>MATCH($BI$1,'Cat-4'!$1:$1,0)</f>
        <v>153</v>
      </c>
      <c r="BJ575">
        <f>INDEX('Cat-4'!$1:$1048576,'NSS + ACT'!BF575,'NSS + ACT'!BI575)</f>
        <v>130.80000000000001</v>
      </c>
      <c r="BK575" s="126">
        <f t="shared" si="102"/>
        <v>1.2055299539170508</v>
      </c>
      <c r="BL575">
        <f t="shared" si="103"/>
        <v>2661</v>
      </c>
      <c r="BM575" s="126">
        <f t="shared" si="104"/>
        <v>88.7</v>
      </c>
      <c r="BN575" s="126" t="s">
        <v>8785</v>
      </c>
      <c r="BO575" s="126">
        <f>MATCH(BB575,Sheet3!$D$4:$D$8,0)</f>
        <v>2</v>
      </c>
      <c r="BP575" s="126">
        <f>MATCH(BN575,Sheet3!$E$4:$H$4,0)</f>
        <v>4</v>
      </c>
      <c r="BQ575" s="132">
        <f>INDEX(Sheet3!$D$4:$H$8,'NSS + ACT'!BO575,'NSS + ACT'!BP575)</f>
        <v>0.1</v>
      </c>
      <c r="BR575" s="105">
        <f t="shared" si="105"/>
        <v>60088.784626728113</v>
      </c>
      <c r="BS575" s="162">
        <f t="shared" si="106"/>
        <v>0.1</v>
      </c>
      <c r="BT575" s="105">
        <f t="shared" si="107"/>
        <v>54079.906164055305</v>
      </c>
    </row>
    <row r="576" spans="1:72">
      <c r="A576" s="18">
        <f t="shared" si="110"/>
        <v>573</v>
      </c>
      <c r="B576" s="61">
        <v>171801082633</v>
      </c>
      <c r="C576" s="39">
        <v>43217</v>
      </c>
      <c r="D576" s="22" t="s">
        <v>636</v>
      </c>
      <c r="E576" s="22" t="s">
        <v>1142</v>
      </c>
      <c r="F576" s="110">
        <v>1</v>
      </c>
      <c r="G576" s="23" t="s">
        <v>49</v>
      </c>
      <c r="H576" s="52">
        <v>49720.529999999897</v>
      </c>
      <c r="I576" s="30"/>
      <c r="J576" s="109">
        <v>49720.529999999897</v>
      </c>
      <c r="K576" s="23" t="s">
        <v>987</v>
      </c>
      <c r="L576" s="26">
        <v>0.15</v>
      </c>
      <c r="M576" s="40">
        <v>0</v>
      </c>
      <c r="N576" s="62">
        <v>0</v>
      </c>
      <c r="O576" s="52">
        <v>0</v>
      </c>
      <c r="P576" s="26">
        <v>0.1</v>
      </c>
      <c r="Q576" s="52">
        <v>0</v>
      </c>
      <c r="R576" s="63">
        <v>0.18</v>
      </c>
      <c r="S576" s="23" t="s">
        <v>969</v>
      </c>
      <c r="T576" s="52">
        <v>7458.0794999999844</v>
      </c>
      <c r="U576" s="52">
        <v>0</v>
      </c>
      <c r="V576" s="52">
        <v>745.80794999999853</v>
      </c>
      <c r="W576" s="52">
        <v>10426.395140999977</v>
      </c>
      <c r="X576" s="52">
        <v>18630.282590999959</v>
      </c>
      <c r="Y576" s="23" t="s">
        <v>850</v>
      </c>
      <c r="Z576" s="23" t="s">
        <v>1143</v>
      </c>
      <c r="AA576" s="23" t="s">
        <v>1144</v>
      </c>
      <c r="AB576" s="33" t="e">
        <v>#N/A</v>
      </c>
      <c r="AC576" s="33" t="e">
        <v>#N/A</v>
      </c>
      <c r="AD576" s="48" t="e">
        <v>#N/A</v>
      </c>
      <c r="AE576" s="39" t="e">
        <v>#N/A</v>
      </c>
      <c r="AF576" s="53">
        <v>171801082633</v>
      </c>
      <c r="AG576" s="53" t="s">
        <v>990</v>
      </c>
      <c r="AH576" s="39">
        <v>43217</v>
      </c>
      <c r="AI576" s="23" t="s">
        <v>385</v>
      </c>
      <c r="AJ576" s="54"/>
      <c r="AK576" s="55"/>
      <c r="AL576" s="56"/>
      <c r="AM576" s="57"/>
      <c r="AN576" s="33"/>
      <c r="AO576" s="48"/>
      <c r="AP576" s="23">
        <v>2000</v>
      </c>
      <c r="AQ576" s="23" t="s">
        <v>64</v>
      </c>
      <c r="AR576" s="23" t="s">
        <v>1144</v>
      </c>
      <c r="AS576" s="38" t="s">
        <v>53</v>
      </c>
      <c r="AT576" s="23" t="s">
        <v>522</v>
      </c>
      <c r="AU576" s="64">
        <v>7068019</v>
      </c>
      <c r="AV576" s="99">
        <v>1</v>
      </c>
      <c r="AW576" s="102">
        <v>49720.529999999897</v>
      </c>
      <c r="AX576" s="29" t="s">
        <v>701</v>
      </c>
      <c r="AY576" s="29"/>
      <c r="AZ576" s="25" t="s">
        <v>863</v>
      </c>
      <c r="BB576" s="115" t="s">
        <v>6987</v>
      </c>
      <c r="BC576" s="105">
        <f t="shared" si="100"/>
        <v>49720.529999999897</v>
      </c>
      <c r="BD576" s="116">
        <v>43709</v>
      </c>
      <c r="BE576" s="141" t="s">
        <v>8366</v>
      </c>
      <c r="BF576">
        <f>MATCH(BE576,'Cat-4'!$A:$A,0)</f>
        <v>666</v>
      </c>
      <c r="BG576">
        <f>MATCH(BD576,'Cat-4'!$1:$1,0)</f>
        <v>93</v>
      </c>
      <c r="BH576">
        <f>INDEX('Cat-4'!$1:$1048576,'NSS + ACT'!BF576,'NSS + ACT'!BG576)</f>
        <v>110.5</v>
      </c>
      <c r="BI576">
        <f>MATCH($BI$1,'Cat-4'!$1:$1,0)</f>
        <v>153</v>
      </c>
      <c r="BJ576">
        <f>INDEX('Cat-4'!$1:$1048576,'NSS + ACT'!BF576,'NSS + ACT'!BI576)</f>
        <v>133.4</v>
      </c>
      <c r="BK576" s="126">
        <f t="shared" si="102"/>
        <v>1.207239819004525</v>
      </c>
      <c r="BL576">
        <f t="shared" si="103"/>
        <v>1931</v>
      </c>
      <c r="BM576" s="126">
        <f t="shared" si="104"/>
        <v>64.36666666666666</v>
      </c>
      <c r="BN576" s="126" t="s">
        <v>8785</v>
      </c>
      <c r="BO576" s="126">
        <f>MATCH(BB576,Sheet3!$D$4:$D$8,0)</f>
        <v>4</v>
      </c>
      <c r="BP576" s="126">
        <f>MATCH(BN576,Sheet3!$E$4:$H$4,0)</f>
        <v>4</v>
      </c>
      <c r="BQ576" s="132">
        <f>INDEX(Sheet3!$D$4:$H$8,'NSS + ACT'!BO576,'NSS + ACT'!BP576)</f>
        <v>0.2</v>
      </c>
      <c r="BR576" s="105">
        <f t="shared" si="105"/>
        <v>60024.603638008935</v>
      </c>
      <c r="BS576" s="162">
        <f t="shared" si="106"/>
        <v>0.2</v>
      </c>
      <c r="BT576" s="105">
        <f t="shared" si="107"/>
        <v>48019.682910407151</v>
      </c>
    </row>
    <row r="577" spans="1:72">
      <c r="A577" s="18">
        <f t="shared" si="110"/>
        <v>574</v>
      </c>
      <c r="B577" s="61">
        <v>292109474134</v>
      </c>
      <c r="C577" s="39">
        <v>44463</v>
      </c>
      <c r="D577" s="22" t="s">
        <v>309</v>
      </c>
      <c r="E577" s="22" t="s">
        <v>3588</v>
      </c>
      <c r="F577" s="110">
        <v>8</v>
      </c>
      <c r="G577" s="23" t="s">
        <v>119</v>
      </c>
      <c r="H577" s="52">
        <v>6191</v>
      </c>
      <c r="I577" s="30"/>
      <c r="J577" s="109">
        <v>49528</v>
      </c>
      <c r="K577" s="23" t="s">
        <v>3589</v>
      </c>
      <c r="L577" s="26">
        <v>0.1</v>
      </c>
      <c r="M577" s="40" t="s">
        <v>742</v>
      </c>
      <c r="N577" s="62">
        <v>0</v>
      </c>
      <c r="O577" s="52">
        <v>0</v>
      </c>
      <c r="P577" s="26">
        <v>0.1</v>
      </c>
      <c r="Q577" s="52">
        <v>0</v>
      </c>
      <c r="R577" s="63">
        <v>0.18</v>
      </c>
      <c r="S577" s="23" t="s">
        <v>3590</v>
      </c>
      <c r="T577" s="52">
        <v>4952.8</v>
      </c>
      <c r="U577" s="52">
        <v>0</v>
      </c>
      <c r="V577" s="52">
        <v>495.28000000000003</v>
      </c>
      <c r="W577" s="52">
        <v>9895.6944000000003</v>
      </c>
      <c r="X577" s="52">
        <v>15343.7744</v>
      </c>
      <c r="Y577" s="23" t="s">
        <v>3561</v>
      </c>
      <c r="Z577" s="23" t="s">
        <v>3591</v>
      </c>
      <c r="AA577" s="23" t="s">
        <v>3592</v>
      </c>
      <c r="AB577" s="33">
        <v>292109474134</v>
      </c>
      <c r="AC577" s="33" t="s">
        <v>3593</v>
      </c>
      <c r="AD577" s="39">
        <v>44463</v>
      </c>
      <c r="AE577" s="39">
        <v>44462</v>
      </c>
      <c r="AF577" s="53" t="e">
        <v>#N/A</v>
      </c>
      <c r="AG577" s="53" t="e">
        <v>#N/A</v>
      </c>
      <c r="AH577" s="39" t="e">
        <v>#N/A</v>
      </c>
      <c r="AI577" s="23" t="s">
        <v>51</v>
      </c>
      <c r="AJ577" s="59"/>
      <c r="AK577" s="59"/>
      <c r="AL577" s="48"/>
      <c r="AM577" s="60"/>
      <c r="AN577" s="33"/>
      <c r="AO577" s="48"/>
      <c r="AP577" s="23">
        <v>2000</v>
      </c>
      <c r="AQ577" s="23" t="s">
        <v>52</v>
      </c>
      <c r="AR577" s="23" t="s">
        <v>3592</v>
      </c>
      <c r="AS577" s="38" t="s">
        <v>53</v>
      </c>
      <c r="AT577" s="23"/>
      <c r="AU577" s="64">
        <v>14</v>
      </c>
      <c r="AV577" s="99">
        <v>8</v>
      </c>
      <c r="AW577" s="102">
        <v>49528</v>
      </c>
      <c r="AX577" s="29" t="s">
        <v>701</v>
      </c>
      <c r="AY577" s="29"/>
      <c r="AZ577" s="25" t="s">
        <v>3594</v>
      </c>
      <c r="BA577">
        <f t="shared" ref="BA577:BA588" si="111">$BA$2-AE577</f>
        <v>1176</v>
      </c>
      <c r="BB577" s="115" t="s">
        <v>6983</v>
      </c>
      <c r="BC577" s="105">
        <f t="shared" si="100"/>
        <v>6191</v>
      </c>
      <c r="BD577" s="116">
        <f t="shared" si="101"/>
        <v>44440</v>
      </c>
      <c r="BE577" s="141" t="s">
        <v>8477</v>
      </c>
      <c r="BF577">
        <f>MATCH(BE577,'Cat-4'!$A:$A,0)</f>
        <v>722</v>
      </c>
      <c r="BG577">
        <f>MATCH(BD577,'Cat-4'!$1:$1,0)</f>
        <v>117</v>
      </c>
      <c r="BH577">
        <f>INDEX('Cat-4'!$1:$1048576,'NSS + ACT'!BF577,'NSS + ACT'!BG577)</f>
        <v>120.7</v>
      </c>
      <c r="BI577">
        <f>MATCH($BI$1,'Cat-4'!$1:$1,0)</f>
        <v>153</v>
      </c>
      <c r="BJ577">
        <f>INDEX('Cat-4'!$1:$1048576,'NSS + ACT'!BF577,'NSS + ACT'!BI577)</f>
        <v>130.80000000000001</v>
      </c>
      <c r="BK577" s="126">
        <f t="shared" si="102"/>
        <v>1.0836785418392709</v>
      </c>
      <c r="BL577">
        <f t="shared" si="103"/>
        <v>1200</v>
      </c>
      <c r="BM577" s="126">
        <f t="shared" si="104"/>
        <v>40</v>
      </c>
      <c r="BN577" s="126" t="s">
        <v>8785</v>
      </c>
      <c r="BO577" s="126">
        <f>MATCH(BB577,Sheet3!$D$4:$D$8,0)</f>
        <v>2</v>
      </c>
      <c r="BP577" s="126">
        <f>MATCH(BN577,Sheet3!$E$4:$H$4,0)</f>
        <v>4</v>
      </c>
      <c r="BQ577" s="132">
        <f>INDEX(Sheet3!$D$4:$H$8,'NSS + ACT'!BO577,'NSS + ACT'!BP577)</f>
        <v>0.1</v>
      </c>
      <c r="BR577" s="105">
        <f t="shared" si="105"/>
        <v>53672.430820215413</v>
      </c>
      <c r="BS577" s="162">
        <f t="shared" si="106"/>
        <v>0.1</v>
      </c>
      <c r="BT577" s="105">
        <f t="shared" si="107"/>
        <v>48305.187738193876</v>
      </c>
    </row>
    <row r="578" spans="1:72">
      <c r="A578" s="18">
        <f t="shared" si="110"/>
        <v>575</v>
      </c>
      <c r="B578" s="61">
        <v>171800967741</v>
      </c>
      <c r="C578" s="39">
        <v>43206</v>
      </c>
      <c r="D578" s="22" t="s">
        <v>462</v>
      </c>
      <c r="E578" s="22" t="s">
        <v>2784</v>
      </c>
      <c r="F578" s="110">
        <v>2</v>
      </c>
      <c r="G578" s="23" t="s">
        <v>119</v>
      </c>
      <c r="H578" s="52">
        <v>24730.035</v>
      </c>
      <c r="I578" s="30"/>
      <c r="J578" s="109">
        <v>49460.07</v>
      </c>
      <c r="K578" s="23">
        <v>85442010</v>
      </c>
      <c r="L578" s="26">
        <v>0.1</v>
      </c>
      <c r="M578" s="40">
        <v>0</v>
      </c>
      <c r="N578" s="62">
        <v>0</v>
      </c>
      <c r="O578" s="52">
        <v>0</v>
      </c>
      <c r="P578" s="26">
        <v>0.1</v>
      </c>
      <c r="Q578" s="52">
        <v>0</v>
      </c>
      <c r="R578" s="63">
        <v>0.18</v>
      </c>
      <c r="S578" s="23" t="s">
        <v>2754</v>
      </c>
      <c r="T578" s="52">
        <v>4946.0070000000005</v>
      </c>
      <c r="U578" s="52">
        <v>0</v>
      </c>
      <c r="V578" s="52">
        <v>494.60070000000007</v>
      </c>
      <c r="W578" s="52">
        <v>9882.1219860000001</v>
      </c>
      <c r="X578" s="52">
        <v>15322.729686000001</v>
      </c>
      <c r="Y578" s="23" t="s">
        <v>2778</v>
      </c>
      <c r="Z578" s="23" t="s">
        <v>2785</v>
      </c>
      <c r="AA578" s="23" t="s">
        <v>2786</v>
      </c>
      <c r="AB578" s="33" t="e">
        <v>#N/A</v>
      </c>
      <c r="AC578" s="33" t="e">
        <v>#N/A</v>
      </c>
      <c r="AD578" s="48" t="e">
        <v>#N/A</v>
      </c>
      <c r="AE578" s="39">
        <v>43178</v>
      </c>
      <c r="AF578" s="53">
        <v>171800967741</v>
      </c>
      <c r="AG578" s="53" t="s">
        <v>465</v>
      </c>
      <c r="AH578" s="39">
        <v>43206</v>
      </c>
      <c r="AI578" s="23" t="s">
        <v>385</v>
      </c>
      <c r="AJ578" s="54"/>
      <c r="AK578" s="55"/>
      <c r="AL578" s="56"/>
      <c r="AM578" s="57"/>
      <c r="AN578" s="33"/>
      <c r="AO578" s="48"/>
      <c r="AP578" s="23">
        <v>2000</v>
      </c>
      <c r="AQ578" s="23" t="s">
        <v>52</v>
      </c>
      <c r="AR578" s="23" t="s">
        <v>2786</v>
      </c>
      <c r="AS578" s="38" t="s">
        <v>53</v>
      </c>
      <c r="AT578" s="23" t="s">
        <v>519</v>
      </c>
      <c r="AU578" s="64">
        <v>1007534470</v>
      </c>
      <c r="AV578" s="99">
        <v>2</v>
      </c>
      <c r="AW578" s="102">
        <v>49460.07</v>
      </c>
      <c r="AX578" s="29" t="s">
        <v>701</v>
      </c>
      <c r="AY578" s="29"/>
      <c r="AZ578" s="25" t="s">
        <v>2782</v>
      </c>
      <c r="BA578">
        <f t="shared" si="111"/>
        <v>2460</v>
      </c>
      <c r="BB578" s="115" t="s">
        <v>6987</v>
      </c>
      <c r="BC578" s="105">
        <f t="shared" si="100"/>
        <v>24730.035</v>
      </c>
      <c r="BD578" s="116">
        <f t="shared" si="101"/>
        <v>43160</v>
      </c>
      <c r="BE578" s="141" t="s">
        <v>8366</v>
      </c>
      <c r="BF578">
        <f>MATCH(BE578,'Cat-4'!$A:$A,0)</f>
        <v>666</v>
      </c>
      <c r="BG578">
        <f>MATCH(BD578,'Cat-4'!$1:$1,0)</f>
        <v>75</v>
      </c>
      <c r="BH578">
        <f>INDEX('Cat-4'!$1:$1048576,'NSS + ACT'!BF578,'NSS + ACT'!BG578)</f>
        <v>110.1</v>
      </c>
      <c r="BI578">
        <f>MATCH($BI$1,'Cat-4'!$1:$1,0)</f>
        <v>153</v>
      </c>
      <c r="BJ578">
        <f>INDEX('Cat-4'!$1:$1048576,'NSS + ACT'!BF578,'NSS + ACT'!BI578)</f>
        <v>133.4</v>
      </c>
      <c r="BK578" s="126">
        <f t="shared" si="102"/>
        <v>1.2116257947320619</v>
      </c>
      <c r="BL578">
        <f t="shared" si="103"/>
        <v>2480</v>
      </c>
      <c r="BM578" s="126">
        <f t="shared" si="104"/>
        <v>82.666666666666671</v>
      </c>
      <c r="BN578" s="126" t="s">
        <v>8785</v>
      </c>
      <c r="BO578" s="126">
        <f>MATCH(BB578,Sheet3!$D$4:$D$8,0)</f>
        <v>4</v>
      </c>
      <c r="BP578" s="126">
        <f>MATCH(BN578,Sheet3!$E$4:$H$4,0)</f>
        <v>4</v>
      </c>
      <c r="BQ578" s="132">
        <f>INDEX(Sheet3!$D$4:$H$8,'NSS + ACT'!BO578,'NSS + ACT'!BP578)</f>
        <v>0.2</v>
      </c>
      <c r="BR578" s="105">
        <f t="shared" si="105"/>
        <v>59927.096621253411</v>
      </c>
      <c r="BS578" s="162">
        <f t="shared" si="106"/>
        <v>0.2</v>
      </c>
      <c r="BT578" s="105">
        <f t="shared" si="107"/>
        <v>47941.67729700273</v>
      </c>
    </row>
    <row r="579" spans="1:72">
      <c r="A579" s="18">
        <f t="shared" si="110"/>
        <v>576</v>
      </c>
      <c r="B579" s="61">
        <v>292200663016</v>
      </c>
      <c r="C579" s="39">
        <v>44581</v>
      </c>
      <c r="D579" s="22" t="s">
        <v>185</v>
      </c>
      <c r="E579" s="22" t="s">
        <v>2811</v>
      </c>
      <c r="F579" s="110">
        <v>5</v>
      </c>
      <c r="G579" s="23" t="s">
        <v>119</v>
      </c>
      <c r="H579" s="52">
        <v>9741.1740000000009</v>
      </c>
      <c r="I579" s="30"/>
      <c r="J579" s="109">
        <v>48705.87</v>
      </c>
      <c r="K579" s="23">
        <v>84213990</v>
      </c>
      <c r="L579" s="26">
        <v>7.4999999999999997E-2</v>
      </c>
      <c r="M579" s="40">
        <v>0</v>
      </c>
      <c r="N579" s="62">
        <v>0</v>
      </c>
      <c r="O579" s="52">
        <v>0</v>
      </c>
      <c r="P579" s="26">
        <v>0.1</v>
      </c>
      <c r="Q579" s="52">
        <v>0</v>
      </c>
      <c r="R579" s="63">
        <v>0.18</v>
      </c>
      <c r="S579" s="23" t="s">
        <v>754</v>
      </c>
      <c r="T579" s="52">
        <v>3652.9402500000001</v>
      </c>
      <c r="U579" s="52">
        <v>0</v>
      </c>
      <c r="V579" s="52">
        <v>365.29402500000003</v>
      </c>
      <c r="W579" s="52">
        <v>9490.3387695000001</v>
      </c>
      <c r="X579" s="52">
        <v>13508.573044500001</v>
      </c>
      <c r="Y579" s="23" t="s">
        <v>2778</v>
      </c>
      <c r="Z579" s="23" t="s">
        <v>2812</v>
      </c>
      <c r="AA579" s="23" t="s">
        <v>2813</v>
      </c>
      <c r="AB579" s="33">
        <v>292200663016</v>
      </c>
      <c r="AC579" s="33" t="s">
        <v>1810</v>
      </c>
      <c r="AD579" s="48">
        <v>44581</v>
      </c>
      <c r="AE579" s="39">
        <v>44498</v>
      </c>
      <c r="AF579" s="53" t="e">
        <v>#N/A</v>
      </c>
      <c r="AG579" s="53" t="e">
        <v>#N/A</v>
      </c>
      <c r="AH579" s="39" t="e">
        <v>#N/A</v>
      </c>
      <c r="AI579" s="23" t="s">
        <v>51</v>
      </c>
      <c r="AJ579" s="54"/>
      <c r="AK579" s="55"/>
      <c r="AL579" s="56"/>
      <c r="AM579" s="57"/>
      <c r="AN579" s="33"/>
      <c r="AO579" s="48"/>
      <c r="AP579" s="23">
        <v>2000</v>
      </c>
      <c r="AQ579" s="23" t="s">
        <v>52</v>
      </c>
      <c r="AR579" s="23" t="s">
        <v>2813</v>
      </c>
      <c r="AS579" s="38" t="s">
        <v>53</v>
      </c>
      <c r="AT579" s="23"/>
      <c r="AU579" s="64" t="s">
        <v>206</v>
      </c>
      <c r="AV579" s="99">
        <v>5</v>
      </c>
      <c r="AW579" s="102">
        <v>48705.87</v>
      </c>
      <c r="AX579" s="29" t="s">
        <v>701</v>
      </c>
      <c r="AY579" s="29"/>
      <c r="AZ579" s="25">
        <v>1</v>
      </c>
      <c r="BA579">
        <f t="shared" si="111"/>
        <v>1140</v>
      </c>
      <c r="BB579" s="115" t="s">
        <v>6983</v>
      </c>
      <c r="BC579" s="105">
        <f t="shared" si="100"/>
        <v>9741.1740000000009</v>
      </c>
      <c r="BD579" s="116">
        <f t="shared" si="101"/>
        <v>44470</v>
      </c>
      <c r="BE579" s="141" t="s">
        <v>8477</v>
      </c>
      <c r="BF579">
        <f>MATCH(BE579,'Cat-4'!$A:$A,0)</f>
        <v>722</v>
      </c>
      <c r="BG579">
        <f>MATCH(BD579,'Cat-4'!$1:$1,0)</f>
        <v>118</v>
      </c>
      <c r="BH579">
        <f>INDEX('Cat-4'!$1:$1048576,'NSS + ACT'!BF579,'NSS + ACT'!BG579)</f>
        <v>120.4</v>
      </c>
      <c r="BI579">
        <f>MATCH($BI$1,'Cat-4'!$1:$1,0)</f>
        <v>153</v>
      </c>
      <c r="BJ579">
        <f>INDEX('Cat-4'!$1:$1048576,'NSS + ACT'!BF579,'NSS + ACT'!BI579)</f>
        <v>130.80000000000001</v>
      </c>
      <c r="BK579" s="126">
        <f t="shared" si="102"/>
        <v>1.0863787375415284</v>
      </c>
      <c r="BL579">
        <f t="shared" si="103"/>
        <v>1170</v>
      </c>
      <c r="BM579" s="126">
        <f t="shared" si="104"/>
        <v>39</v>
      </c>
      <c r="BN579" s="126" t="s">
        <v>8785</v>
      </c>
      <c r="BO579" s="126">
        <f>MATCH(BB579,Sheet3!$D$4:$D$8,0)</f>
        <v>2</v>
      </c>
      <c r="BP579" s="126">
        <f>MATCH(BN579,Sheet3!$E$4:$H$4,0)</f>
        <v>4</v>
      </c>
      <c r="BQ579" s="132">
        <f>INDEX(Sheet3!$D$4:$H$8,'NSS + ACT'!BO579,'NSS + ACT'!BP579)</f>
        <v>0.1</v>
      </c>
      <c r="BR579" s="105">
        <f t="shared" si="105"/>
        <v>52913.021561461806</v>
      </c>
      <c r="BS579" s="162">
        <f t="shared" si="106"/>
        <v>0.1</v>
      </c>
      <c r="BT579" s="105">
        <f t="shared" si="107"/>
        <v>47621.719405315627</v>
      </c>
    </row>
    <row r="580" spans="1:72">
      <c r="A580" s="18">
        <f t="shared" si="110"/>
        <v>577</v>
      </c>
      <c r="B580" s="33">
        <v>292300778943</v>
      </c>
      <c r="C580" s="39">
        <v>44949</v>
      </c>
      <c r="D580" s="22" t="s">
        <v>4873</v>
      </c>
      <c r="E580" s="22" t="s">
        <v>4888</v>
      </c>
      <c r="F580" s="110">
        <v>24</v>
      </c>
      <c r="G580" s="23" t="s">
        <v>75</v>
      </c>
      <c r="H580" s="58">
        <v>6423.7641666666668</v>
      </c>
      <c r="I580" s="30"/>
      <c r="J580" s="101">
        <v>154170.34</v>
      </c>
      <c r="K580" s="33">
        <v>84149090</v>
      </c>
      <c r="L580" s="26">
        <v>7.4999999999999997E-2</v>
      </c>
      <c r="M580" s="40">
        <v>0</v>
      </c>
      <c r="N580" s="40">
        <v>0</v>
      </c>
      <c r="O580" s="35"/>
      <c r="P580" s="63">
        <v>0.1</v>
      </c>
      <c r="Q580" s="52">
        <v>0</v>
      </c>
      <c r="R580" s="63">
        <v>0.18</v>
      </c>
      <c r="S580" s="23" t="s">
        <v>717</v>
      </c>
      <c r="T580" s="52">
        <v>11562.7755</v>
      </c>
      <c r="U580" s="52">
        <v>0</v>
      </c>
      <c r="V580" s="52">
        <v>1156.27755</v>
      </c>
      <c r="W580" s="52">
        <v>30040.090748999995</v>
      </c>
      <c r="X580" s="52">
        <v>42759.143798999998</v>
      </c>
      <c r="Y580" s="23" t="s">
        <v>4841</v>
      </c>
      <c r="Z580" s="23" t="s">
        <v>4889</v>
      </c>
      <c r="AA580" s="23" t="s">
        <v>4890</v>
      </c>
      <c r="AB580" s="33">
        <v>292300778943</v>
      </c>
      <c r="AC580" s="33" t="s">
        <v>4877</v>
      </c>
      <c r="AD580" s="48">
        <v>44949</v>
      </c>
      <c r="AE580" s="39">
        <v>44797</v>
      </c>
      <c r="AF580" s="53" t="e">
        <v>#N/A</v>
      </c>
      <c r="AG580" s="53" t="e">
        <v>#N/A</v>
      </c>
      <c r="AH580" s="39" t="e">
        <v>#N/A</v>
      </c>
      <c r="AI580" s="23" t="s">
        <v>51</v>
      </c>
      <c r="AJ580" s="54"/>
      <c r="AK580" s="55"/>
      <c r="AL580" s="56"/>
      <c r="AM580" s="57"/>
      <c r="AN580" s="33"/>
      <c r="AO580" s="48"/>
      <c r="AP580" s="23">
        <v>2000</v>
      </c>
      <c r="AQ580" s="23" t="s">
        <v>52</v>
      </c>
      <c r="AR580" s="23" t="s">
        <v>4890</v>
      </c>
      <c r="AS580" s="38" t="s">
        <v>518</v>
      </c>
      <c r="AT580" s="23"/>
      <c r="AU580" s="23" t="s">
        <v>4878</v>
      </c>
      <c r="AV580" s="99">
        <v>24</v>
      </c>
      <c r="AW580" s="101">
        <v>48202.269999999902</v>
      </c>
      <c r="AX580" s="29" t="s">
        <v>4770</v>
      </c>
      <c r="AY580" s="29"/>
      <c r="AZ580" s="30">
        <v>1</v>
      </c>
      <c r="BA580">
        <f t="shared" si="111"/>
        <v>841</v>
      </c>
      <c r="BB580" s="115" t="s">
        <v>6986</v>
      </c>
      <c r="BC580" s="105">
        <f t="shared" si="100"/>
        <v>2008.4279166666627</v>
      </c>
      <c r="BD580" s="116">
        <f t="shared" si="101"/>
        <v>44774</v>
      </c>
      <c r="BE580" s="141" t="s">
        <v>7762</v>
      </c>
      <c r="BF580">
        <f>MATCH(BE580,'Cat-4'!$A:$A,0)</f>
        <v>364</v>
      </c>
      <c r="BG580">
        <f>MATCH(BD580,'Cat-4'!$1:$1,0)</f>
        <v>128</v>
      </c>
      <c r="BH580">
        <f>INDEX('Cat-4'!$1:$1048576,'NSS + ACT'!BF580,'NSS + ACT'!BG580)</f>
        <v>146.6</v>
      </c>
      <c r="BI580">
        <f>MATCH($BI$1,'Cat-4'!$1:$1,0)</f>
        <v>153</v>
      </c>
      <c r="BJ580">
        <f>INDEX('Cat-4'!$1:$1048576,'NSS + ACT'!BF580,'NSS + ACT'!BI580)</f>
        <v>136.4</v>
      </c>
      <c r="BK580" s="126">
        <f t="shared" si="102"/>
        <v>0.9304229195088678</v>
      </c>
      <c r="BL580">
        <f t="shared" si="103"/>
        <v>866</v>
      </c>
      <c r="BM580" s="126">
        <f t="shared" si="104"/>
        <v>28.866666666666667</v>
      </c>
      <c r="BN580" s="126" t="s">
        <v>8785</v>
      </c>
      <c r="BO580" s="126">
        <f>MATCH(BB580,Sheet3!$D$4:$D$8,0)</f>
        <v>3</v>
      </c>
      <c r="BP580" s="126">
        <f>MATCH(BN580,Sheet3!$E$4:$H$4,0)</f>
        <v>4</v>
      </c>
      <c r="BQ580" s="132">
        <f>INDEX(Sheet3!$D$4:$H$8,'NSS + ACT'!BO580,'NSS + ACT'!BP580)</f>
        <v>0.5</v>
      </c>
      <c r="BR580" s="105">
        <f t="shared" si="105"/>
        <v>44848.496780354624</v>
      </c>
      <c r="BS580" s="162">
        <f t="shared" si="106"/>
        <v>0.5</v>
      </c>
      <c r="BT580" s="105">
        <f t="shared" si="107"/>
        <v>22424.248390177312</v>
      </c>
    </row>
    <row r="581" spans="1:72">
      <c r="A581" s="18">
        <f t="shared" si="110"/>
        <v>578</v>
      </c>
      <c r="B581" s="61">
        <v>292004451826</v>
      </c>
      <c r="C581" s="39">
        <v>44005</v>
      </c>
      <c r="D581" s="22" t="s">
        <v>347</v>
      </c>
      <c r="E581" s="22" t="s">
        <v>4294</v>
      </c>
      <c r="F581" s="110">
        <v>40</v>
      </c>
      <c r="G581" s="23" t="s">
        <v>119</v>
      </c>
      <c r="H581" s="52">
        <v>1203</v>
      </c>
      <c r="I581" s="30"/>
      <c r="J581" s="109">
        <v>48120</v>
      </c>
      <c r="K581" s="23">
        <v>84841010</v>
      </c>
      <c r="L581" s="26">
        <v>7.4999999999999997E-2</v>
      </c>
      <c r="M581" s="40">
        <v>0</v>
      </c>
      <c r="N581" s="62">
        <v>0</v>
      </c>
      <c r="O581" s="52">
        <v>0</v>
      </c>
      <c r="P581" s="26">
        <v>0.1</v>
      </c>
      <c r="Q581" s="52">
        <v>0</v>
      </c>
      <c r="R581" s="63">
        <v>0.18</v>
      </c>
      <c r="S581" s="23" t="s">
        <v>4095</v>
      </c>
      <c r="T581" s="52">
        <v>3609</v>
      </c>
      <c r="U581" s="52">
        <v>0</v>
      </c>
      <c r="V581" s="52">
        <v>360.90000000000003</v>
      </c>
      <c r="W581" s="52">
        <v>9376.1820000000007</v>
      </c>
      <c r="X581" s="52">
        <v>13346.082</v>
      </c>
      <c r="Y581" s="23" t="s">
        <v>4133</v>
      </c>
      <c r="Z581" s="23" t="s">
        <v>4295</v>
      </c>
      <c r="AA581" s="23" t="s">
        <v>4296</v>
      </c>
      <c r="AB581" s="33">
        <v>292004451826</v>
      </c>
      <c r="AC581" s="33" t="s">
        <v>4297</v>
      </c>
      <c r="AD581" s="39">
        <v>44005</v>
      </c>
      <c r="AE581" s="39">
        <v>43984</v>
      </c>
      <c r="AF581" s="53" t="e">
        <v>#N/A</v>
      </c>
      <c r="AG581" s="53" t="e">
        <v>#N/A</v>
      </c>
      <c r="AH581" s="39" t="e">
        <v>#N/A</v>
      </c>
      <c r="AI581" s="23" t="s">
        <v>51</v>
      </c>
      <c r="AJ581" s="59"/>
      <c r="AK581" s="59"/>
      <c r="AL581" s="48"/>
      <c r="AM581" s="60"/>
      <c r="AN581" s="33"/>
      <c r="AO581" s="48"/>
      <c r="AP581" s="23">
        <v>2000</v>
      </c>
      <c r="AQ581" s="23" t="s">
        <v>52</v>
      </c>
      <c r="AR581" s="23" t="s">
        <v>4296</v>
      </c>
      <c r="AS581" s="38" t="s">
        <v>53</v>
      </c>
      <c r="AT581" s="23"/>
      <c r="AU581" s="64" t="s">
        <v>4298</v>
      </c>
      <c r="AV581" s="99">
        <v>40</v>
      </c>
      <c r="AW581" s="102">
        <v>48120</v>
      </c>
      <c r="AX581" s="29" t="s">
        <v>701</v>
      </c>
      <c r="AY581" s="29"/>
      <c r="AZ581" s="25"/>
      <c r="BA581">
        <f t="shared" si="111"/>
        <v>1654</v>
      </c>
      <c r="BB581" s="115" t="s">
        <v>6983</v>
      </c>
      <c r="BC581" s="105">
        <f t="shared" ref="BC581:BC644" si="112">AW581/AV581</f>
        <v>1203</v>
      </c>
      <c r="BD581" s="116">
        <f t="shared" ref="BD581:BD644" si="113">DATE(YEAR(AE581),MONTH(AE581),1)</f>
        <v>43983</v>
      </c>
      <c r="BE581" s="141" t="s">
        <v>8477</v>
      </c>
      <c r="BF581">
        <f>MATCH(BE581,'Cat-4'!$A:$A,0)</f>
        <v>722</v>
      </c>
      <c r="BG581">
        <f>MATCH(BD581,'Cat-4'!$1:$1,0)</f>
        <v>102</v>
      </c>
      <c r="BH581">
        <f>INDEX('Cat-4'!$1:$1048576,'NSS + ACT'!BF581,'NSS + ACT'!BG581)</f>
        <v>112.7</v>
      </c>
      <c r="BI581">
        <f>MATCH($BI$1,'Cat-4'!$1:$1,0)</f>
        <v>153</v>
      </c>
      <c r="BJ581">
        <f>INDEX('Cat-4'!$1:$1048576,'NSS + ACT'!BF581,'NSS + ACT'!BI581)</f>
        <v>130.80000000000001</v>
      </c>
      <c r="BK581" s="126">
        <f t="shared" ref="BK581:BK644" si="114">BJ581/BH581</f>
        <v>1.160603371783496</v>
      </c>
      <c r="BL581">
        <f t="shared" ref="BL581:BL644" si="115">$BL$1-BD581</f>
        <v>1657</v>
      </c>
      <c r="BM581" s="126">
        <f t="shared" ref="BM581:BM644" si="116">BL581/30</f>
        <v>55.233333333333334</v>
      </c>
      <c r="BN581" s="126" t="s">
        <v>8785</v>
      </c>
      <c r="BO581" s="126">
        <f>MATCH(BB581,Sheet3!$D$4:$D$8,0)</f>
        <v>2</v>
      </c>
      <c r="BP581" s="126">
        <f>MATCH(BN581,Sheet3!$E$4:$H$4,0)</f>
        <v>4</v>
      </c>
      <c r="BQ581" s="132">
        <f>INDEX(Sheet3!$D$4:$H$8,'NSS + ACT'!BO581,'NSS + ACT'!BP581)</f>
        <v>0.1</v>
      </c>
      <c r="BR581" s="105">
        <f t="shared" ref="BR581:BR644" si="117">BK581*AW581</f>
        <v>55848.234250221831</v>
      </c>
      <c r="BS581" s="162">
        <f t="shared" ref="BS581:BS644" si="118">BQ581</f>
        <v>0.1</v>
      </c>
      <c r="BT581" s="105">
        <f t="shared" ref="BT581:BT644" si="119">BR581*(1-BS581)</f>
        <v>50263.410825199651</v>
      </c>
    </row>
    <row r="582" spans="1:72">
      <c r="A582" s="18">
        <f t="shared" si="110"/>
        <v>579</v>
      </c>
      <c r="B582" s="33">
        <v>292313193314</v>
      </c>
      <c r="C582" s="39">
        <v>45273</v>
      </c>
      <c r="D582" s="22" t="s">
        <v>364</v>
      </c>
      <c r="E582" s="22" t="s">
        <v>5575</v>
      </c>
      <c r="F582" s="107">
        <v>22</v>
      </c>
      <c r="G582" s="23" t="s">
        <v>119</v>
      </c>
      <c r="H582" s="58">
        <v>2180.25</v>
      </c>
      <c r="I582" s="30"/>
      <c r="J582" s="101">
        <v>47965.5</v>
      </c>
      <c r="K582" s="33">
        <v>40169390</v>
      </c>
      <c r="L582" s="26">
        <v>0.1</v>
      </c>
      <c r="M582" s="40">
        <v>0</v>
      </c>
      <c r="N582" s="40">
        <v>0</v>
      </c>
      <c r="O582" s="35">
        <v>0</v>
      </c>
      <c r="P582" s="63">
        <v>0.1</v>
      </c>
      <c r="Q582" s="52">
        <v>0</v>
      </c>
      <c r="R582" s="63">
        <v>0.18</v>
      </c>
      <c r="S582" s="23" t="s">
        <v>906</v>
      </c>
      <c r="T582" s="52">
        <v>4796.55</v>
      </c>
      <c r="U582" s="52">
        <v>0</v>
      </c>
      <c r="V582" s="52">
        <v>479.65500000000003</v>
      </c>
      <c r="W582" s="52">
        <v>9583.5069000000003</v>
      </c>
      <c r="X582" s="52">
        <v>14859.7119</v>
      </c>
      <c r="Y582" s="23" t="s">
        <v>5450</v>
      </c>
      <c r="Z582" s="23" t="s">
        <v>5576</v>
      </c>
      <c r="AA582" s="23" t="s">
        <v>5577</v>
      </c>
      <c r="AB582" s="33">
        <v>292313193314</v>
      </c>
      <c r="AC582" s="33" t="s">
        <v>5578</v>
      </c>
      <c r="AD582" s="39">
        <v>45273</v>
      </c>
      <c r="AE582" s="39">
        <v>45271</v>
      </c>
      <c r="AF582" s="53" t="e">
        <v>#N/A</v>
      </c>
      <c r="AG582" s="53" t="e">
        <v>#N/A</v>
      </c>
      <c r="AH582" s="39" t="e">
        <v>#N/A</v>
      </c>
      <c r="AI582" s="23" t="s">
        <v>51</v>
      </c>
      <c r="AJ582" s="59"/>
      <c r="AK582" s="59"/>
      <c r="AL582" s="48"/>
      <c r="AM582" s="60"/>
      <c r="AN582" s="33"/>
      <c r="AO582" s="48"/>
      <c r="AP582" s="23">
        <v>2000</v>
      </c>
      <c r="AQ582" s="23" t="s">
        <v>52</v>
      </c>
      <c r="AR582" s="23" t="s">
        <v>5577</v>
      </c>
      <c r="AS582" s="38" t="s">
        <v>518</v>
      </c>
      <c r="AT582" s="23"/>
      <c r="AU582" s="23" t="s">
        <v>5579</v>
      </c>
      <c r="AV582" s="99">
        <v>22</v>
      </c>
      <c r="AW582" s="101">
        <v>47965.5</v>
      </c>
      <c r="AX582" s="29" t="s">
        <v>4770</v>
      </c>
      <c r="AY582" s="29"/>
      <c r="AZ582" s="30" t="s">
        <v>853</v>
      </c>
      <c r="BA582">
        <f t="shared" si="111"/>
        <v>367</v>
      </c>
      <c r="BB582" s="115" t="s">
        <v>6983</v>
      </c>
      <c r="BC582" s="105">
        <f t="shared" si="112"/>
        <v>2180.25</v>
      </c>
      <c r="BD582" s="116">
        <f t="shared" si="113"/>
        <v>45261</v>
      </c>
      <c r="BE582" s="141" t="s">
        <v>8477</v>
      </c>
      <c r="BF582">
        <f>MATCH(BE582,'Cat-4'!$A:$A,0)</f>
        <v>722</v>
      </c>
      <c r="BG582">
        <f>MATCH(BD582,'Cat-4'!$1:$1,0)</f>
        <v>144</v>
      </c>
      <c r="BH582">
        <f>INDEX('Cat-4'!$1:$1048576,'NSS + ACT'!BF582,'NSS + ACT'!BG582)</f>
        <v>129.4</v>
      </c>
      <c r="BI582">
        <f>MATCH($BI$1,'Cat-4'!$1:$1,0)</f>
        <v>153</v>
      </c>
      <c r="BJ582">
        <f>INDEX('Cat-4'!$1:$1048576,'NSS + ACT'!BF582,'NSS + ACT'!BI582)</f>
        <v>130.80000000000001</v>
      </c>
      <c r="BK582" s="126">
        <f t="shared" si="114"/>
        <v>1.0108191653786709</v>
      </c>
      <c r="BL582">
        <f t="shared" si="115"/>
        <v>379</v>
      </c>
      <c r="BM582" s="126">
        <f t="shared" si="116"/>
        <v>12.633333333333333</v>
      </c>
      <c r="BN582" s="126" t="s">
        <v>8784</v>
      </c>
      <c r="BO582" s="126">
        <f>MATCH(BB582,Sheet3!$D$4:$D$8,0)</f>
        <v>2</v>
      </c>
      <c r="BP582" s="126">
        <f>MATCH(BN582,Sheet3!$E$4:$H$4,0)</f>
        <v>3</v>
      </c>
      <c r="BQ582" s="132">
        <f>INDEX(Sheet3!$D$4:$H$8,'NSS + ACT'!BO582,'NSS + ACT'!BP582)</f>
        <v>0.05</v>
      </c>
      <c r="BR582" s="105">
        <f t="shared" si="117"/>
        <v>48484.446676970641</v>
      </c>
      <c r="BS582" s="162">
        <f t="shared" si="118"/>
        <v>0.05</v>
      </c>
      <c r="BT582" s="105">
        <f t="shared" si="119"/>
        <v>46060.224343122107</v>
      </c>
    </row>
    <row r="583" spans="1:72">
      <c r="A583" s="18">
        <f t="shared" si="110"/>
        <v>580</v>
      </c>
      <c r="B583" s="33">
        <v>292312411985</v>
      </c>
      <c r="C583" s="39">
        <v>45252</v>
      </c>
      <c r="D583" s="22" t="s">
        <v>179</v>
      </c>
      <c r="E583" s="22" t="s">
        <v>5529</v>
      </c>
      <c r="F583" s="110">
        <v>4</v>
      </c>
      <c r="G583" s="23" t="s">
        <v>119</v>
      </c>
      <c r="H583" s="58">
        <v>11990</v>
      </c>
      <c r="I583" s="30"/>
      <c r="J583" s="101">
        <v>47960</v>
      </c>
      <c r="K583" s="33">
        <v>84821090</v>
      </c>
      <c r="L583" s="26">
        <v>7.4999999999999997E-2</v>
      </c>
      <c r="M583" s="40">
        <v>0</v>
      </c>
      <c r="N583" s="40">
        <v>0</v>
      </c>
      <c r="O583" s="35">
        <v>0</v>
      </c>
      <c r="P583" s="63">
        <v>0.1</v>
      </c>
      <c r="Q583" s="52">
        <v>0</v>
      </c>
      <c r="R583" s="63">
        <v>0.18</v>
      </c>
      <c r="S583" s="23" t="s">
        <v>4999</v>
      </c>
      <c r="T583" s="52">
        <v>3597</v>
      </c>
      <c r="U583" s="52">
        <v>0</v>
      </c>
      <c r="V583" s="52">
        <v>359.70000000000005</v>
      </c>
      <c r="W583" s="52">
        <v>9345.0059999999994</v>
      </c>
      <c r="X583" s="52">
        <v>13301.705999999998</v>
      </c>
      <c r="Y583" s="23" t="s">
        <v>5450</v>
      </c>
      <c r="Z583" s="23" t="s">
        <v>5530</v>
      </c>
      <c r="AA583" s="23" t="s">
        <v>5531</v>
      </c>
      <c r="AB583" s="33">
        <v>292312411985</v>
      </c>
      <c r="AC583" s="33" t="s">
        <v>5527</v>
      </c>
      <c r="AD583" s="39">
        <v>45252</v>
      </c>
      <c r="AE583" s="39">
        <v>45250</v>
      </c>
      <c r="AF583" s="53" t="e">
        <v>#N/A</v>
      </c>
      <c r="AG583" s="53" t="e">
        <v>#N/A</v>
      </c>
      <c r="AH583" s="39" t="e">
        <v>#N/A</v>
      </c>
      <c r="AI583" s="23" t="s">
        <v>51</v>
      </c>
      <c r="AJ583" s="59"/>
      <c r="AK583" s="59"/>
      <c r="AL583" s="48"/>
      <c r="AM583" s="60"/>
      <c r="AN583" s="33"/>
      <c r="AO583" s="48"/>
      <c r="AP583" s="23">
        <v>2000</v>
      </c>
      <c r="AQ583" s="23" t="s">
        <v>52</v>
      </c>
      <c r="AR583" s="23" t="s">
        <v>5531</v>
      </c>
      <c r="AS583" s="38" t="s">
        <v>518</v>
      </c>
      <c r="AT583" s="23"/>
      <c r="AU583" s="23" t="s">
        <v>5528</v>
      </c>
      <c r="AV583" s="99">
        <v>4</v>
      </c>
      <c r="AW583" s="101">
        <v>47960</v>
      </c>
      <c r="AX583" s="29" t="s">
        <v>4770</v>
      </c>
      <c r="AY583" s="29"/>
      <c r="AZ583" s="30" t="s">
        <v>853</v>
      </c>
      <c r="BA583">
        <f t="shared" si="111"/>
        <v>388</v>
      </c>
      <c r="BB583" s="115" t="s">
        <v>6983</v>
      </c>
      <c r="BC583" s="105">
        <f t="shared" si="112"/>
        <v>11990</v>
      </c>
      <c r="BD583" s="116">
        <f t="shared" si="113"/>
        <v>45231</v>
      </c>
      <c r="BE583" s="141" t="s">
        <v>8477</v>
      </c>
      <c r="BF583">
        <f>MATCH(BE583,'Cat-4'!$A:$A,0)</f>
        <v>722</v>
      </c>
      <c r="BG583">
        <f>MATCH(BD583,'Cat-4'!$1:$1,0)</f>
        <v>143</v>
      </c>
      <c r="BH583">
        <f>INDEX('Cat-4'!$1:$1048576,'NSS + ACT'!BF583,'NSS + ACT'!BG583)</f>
        <v>129.19999999999999</v>
      </c>
      <c r="BI583">
        <f>MATCH($BI$1,'Cat-4'!$1:$1,0)</f>
        <v>153</v>
      </c>
      <c r="BJ583">
        <f>INDEX('Cat-4'!$1:$1048576,'NSS + ACT'!BF583,'NSS + ACT'!BI583)</f>
        <v>130.80000000000001</v>
      </c>
      <c r="BK583" s="126">
        <f t="shared" si="114"/>
        <v>1.0123839009287927</v>
      </c>
      <c r="BL583">
        <f t="shared" si="115"/>
        <v>409</v>
      </c>
      <c r="BM583" s="126">
        <f t="shared" si="116"/>
        <v>13.633333333333333</v>
      </c>
      <c r="BN583" s="126" t="s">
        <v>8784</v>
      </c>
      <c r="BO583" s="126">
        <f>MATCH(BB583,Sheet3!$D$4:$D$8,0)</f>
        <v>2</v>
      </c>
      <c r="BP583" s="126">
        <f>MATCH(BN583,Sheet3!$E$4:$H$4,0)</f>
        <v>3</v>
      </c>
      <c r="BQ583" s="132">
        <f>INDEX(Sheet3!$D$4:$H$8,'NSS + ACT'!BO583,'NSS + ACT'!BP583)</f>
        <v>0.05</v>
      </c>
      <c r="BR583" s="105">
        <f t="shared" si="117"/>
        <v>48553.931888544896</v>
      </c>
      <c r="BS583" s="162">
        <f t="shared" si="118"/>
        <v>0.05</v>
      </c>
      <c r="BT583" s="105">
        <f t="shared" si="119"/>
        <v>46126.23529411765</v>
      </c>
    </row>
    <row r="584" spans="1:72">
      <c r="A584" s="18">
        <f t="shared" si="110"/>
        <v>581</v>
      </c>
      <c r="B584" s="61">
        <v>291810265073</v>
      </c>
      <c r="C584" s="39">
        <v>43427</v>
      </c>
      <c r="D584" s="22" t="s">
        <v>220</v>
      </c>
      <c r="E584" s="22" t="s">
        <v>2037</v>
      </c>
      <c r="F584" s="110">
        <v>2</v>
      </c>
      <c r="G584" s="23" t="s">
        <v>49</v>
      </c>
      <c r="H584" s="52">
        <v>23964</v>
      </c>
      <c r="I584" s="30"/>
      <c r="J584" s="109">
        <v>47928</v>
      </c>
      <c r="K584" s="23">
        <v>84819090</v>
      </c>
      <c r="L584" s="26">
        <v>7.4999999999999997E-2</v>
      </c>
      <c r="M584" s="40">
        <v>0</v>
      </c>
      <c r="N584" s="62">
        <v>0</v>
      </c>
      <c r="O584" s="52">
        <v>0</v>
      </c>
      <c r="P584" s="26">
        <v>0.1</v>
      </c>
      <c r="Q584" s="52">
        <v>0</v>
      </c>
      <c r="R584" s="63">
        <v>0.18</v>
      </c>
      <c r="S584" s="23" t="s">
        <v>849</v>
      </c>
      <c r="T584" s="52">
        <v>3594.6</v>
      </c>
      <c r="U584" s="52">
        <v>0</v>
      </c>
      <c r="V584" s="52">
        <v>359.46000000000004</v>
      </c>
      <c r="W584" s="52">
        <v>9338.7707999999984</v>
      </c>
      <c r="X584" s="52">
        <v>13292.830799999998</v>
      </c>
      <c r="Y584" s="23" t="s">
        <v>1945</v>
      </c>
      <c r="Z584" s="23" t="s">
        <v>2038</v>
      </c>
      <c r="AA584" s="23" t="s">
        <v>2039</v>
      </c>
      <c r="AB584" s="33">
        <v>291810265073</v>
      </c>
      <c r="AC584" s="33" t="s">
        <v>857</v>
      </c>
      <c r="AD584" s="48">
        <v>43427</v>
      </c>
      <c r="AE584" s="39">
        <v>43369</v>
      </c>
      <c r="AF584" s="53" t="e">
        <v>#N/A</v>
      </c>
      <c r="AG584" s="53" t="e">
        <v>#N/A</v>
      </c>
      <c r="AH584" s="39" t="e">
        <v>#N/A</v>
      </c>
      <c r="AI584" s="23" t="s">
        <v>51</v>
      </c>
      <c r="AJ584" s="54"/>
      <c r="AK584" s="55"/>
      <c r="AL584" s="56"/>
      <c r="AM584" s="57"/>
      <c r="AN584" s="33"/>
      <c r="AO584" s="48"/>
      <c r="AP584" s="23">
        <v>2000</v>
      </c>
      <c r="AQ584" s="23" t="s">
        <v>52</v>
      </c>
      <c r="AR584" s="23" t="s">
        <v>2039</v>
      </c>
      <c r="AS584" s="38" t="s">
        <v>53</v>
      </c>
      <c r="AT584" s="23" t="s">
        <v>519</v>
      </c>
      <c r="AU584" s="64">
        <v>9318632194</v>
      </c>
      <c r="AV584" s="99">
        <v>2</v>
      </c>
      <c r="AW584" s="102">
        <v>47928</v>
      </c>
      <c r="AX584" s="29" t="s">
        <v>701</v>
      </c>
      <c r="AY584" s="29"/>
      <c r="AZ584" s="25" t="s">
        <v>702</v>
      </c>
      <c r="BA584">
        <f t="shared" si="111"/>
        <v>2269</v>
      </c>
      <c r="BB584" t="s">
        <v>6983</v>
      </c>
      <c r="BC584" s="105">
        <f t="shared" si="112"/>
        <v>23964</v>
      </c>
      <c r="BD584" s="116">
        <f t="shared" si="113"/>
        <v>43344</v>
      </c>
      <c r="BE584" s="141" t="s">
        <v>8477</v>
      </c>
      <c r="BF584">
        <f>MATCH(BE584,'Cat-4'!$A:$A,0)</f>
        <v>722</v>
      </c>
      <c r="BG584">
        <f>MATCH(BD584,'Cat-4'!$1:$1,0)</f>
        <v>81</v>
      </c>
      <c r="BH584">
        <f>INDEX('Cat-4'!$1:$1048576,'NSS + ACT'!BF584,'NSS + ACT'!BG584)</f>
        <v>111.6</v>
      </c>
      <c r="BI584">
        <f>MATCH($BI$1,'Cat-4'!$1:$1,0)</f>
        <v>153</v>
      </c>
      <c r="BJ584">
        <f>INDEX('Cat-4'!$1:$1048576,'NSS + ACT'!BF584,'NSS + ACT'!BI584)</f>
        <v>130.80000000000001</v>
      </c>
      <c r="BK584" s="126">
        <f t="shared" si="114"/>
        <v>1.1720430107526882</v>
      </c>
      <c r="BL584">
        <f t="shared" si="115"/>
        <v>2296</v>
      </c>
      <c r="BM584" s="126">
        <f t="shared" si="116"/>
        <v>76.533333333333331</v>
      </c>
      <c r="BN584" s="126" t="s">
        <v>8785</v>
      </c>
      <c r="BO584" s="126">
        <f>MATCH(BB584,Sheet3!$D$4:$D$8,0)</f>
        <v>2</v>
      </c>
      <c r="BP584" s="126">
        <f>MATCH(BN584,Sheet3!$E$4:$H$4,0)</f>
        <v>4</v>
      </c>
      <c r="BQ584" s="132">
        <f>INDEX(Sheet3!$D$4:$H$8,'NSS + ACT'!BO584,'NSS + ACT'!BP584)</f>
        <v>0.1</v>
      </c>
      <c r="BR584" s="105">
        <f t="shared" si="117"/>
        <v>56173.677419354841</v>
      </c>
      <c r="BS584" s="162">
        <f t="shared" si="118"/>
        <v>0.1</v>
      </c>
      <c r="BT584" s="105">
        <f t="shared" si="119"/>
        <v>50556.309677419355</v>
      </c>
    </row>
    <row r="585" spans="1:72">
      <c r="A585" s="18">
        <f t="shared" si="110"/>
        <v>582</v>
      </c>
      <c r="B585" s="61">
        <v>292000979771</v>
      </c>
      <c r="C585" s="39">
        <v>43858</v>
      </c>
      <c r="D585" s="22" t="s">
        <v>141</v>
      </c>
      <c r="E585" s="22" t="s">
        <v>1429</v>
      </c>
      <c r="F585" s="110">
        <v>3</v>
      </c>
      <c r="G585" s="23" t="s">
        <v>49</v>
      </c>
      <c r="H585" s="52">
        <v>15936.399999999967</v>
      </c>
      <c r="I585" s="30"/>
      <c r="J585" s="109">
        <v>47809.199999999903</v>
      </c>
      <c r="K585" s="23">
        <v>40169390</v>
      </c>
      <c r="L585" s="26">
        <v>0.1</v>
      </c>
      <c r="M585" s="40">
        <v>0</v>
      </c>
      <c r="N585" s="62">
        <v>0</v>
      </c>
      <c r="O585" s="52">
        <v>0</v>
      </c>
      <c r="P585" s="26">
        <v>0.1</v>
      </c>
      <c r="Q585" s="52">
        <v>0</v>
      </c>
      <c r="R585" s="63">
        <v>0.18</v>
      </c>
      <c r="S585" s="23" t="s">
        <v>906</v>
      </c>
      <c r="T585" s="52">
        <v>4780.9199999999901</v>
      </c>
      <c r="U585" s="52">
        <v>0</v>
      </c>
      <c r="V585" s="52">
        <v>478.09199999999902</v>
      </c>
      <c r="W585" s="52">
        <v>9552.2781599999798</v>
      </c>
      <c r="X585" s="52">
        <v>14811.290159999968</v>
      </c>
      <c r="Y585" s="23" t="s">
        <v>1335</v>
      </c>
      <c r="Z585" s="23" t="s">
        <v>1430</v>
      </c>
      <c r="AA585" s="23" t="s">
        <v>1431</v>
      </c>
      <c r="AB585" s="33">
        <v>292000979771</v>
      </c>
      <c r="AC585" s="33" t="s">
        <v>1432</v>
      </c>
      <c r="AD585" s="48">
        <v>43858</v>
      </c>
      <c r="AE585" s="39">
        <v>43850</v>
      </c>
      <c r="AF585" s="53" t="e">
        <v>#N/A</v>
      </c>
      <c r="AG585" s="53" t="e">
        <v>#N/A</v>
      </c>
      <c r="AH585" s="39" t="e">
        <v>#N/A</v>
      </c>
      <c r="AI585" s="23" t="s">
        <v>51</v>
      </c>
      <c r="AJ585" s="54"/>
      <c r="AK585" s="55"/>
      <c r="AL585" s="56"/>
      <c r="AM585" s="57"/>
      <c r="AN585" s="33"/>
      <c r="AO585" s="48"/>
      <c r="AP585" s="23">
        <v>2000</v>
      </c>
      <c r="AQ585" s="23" t="s">
        <v>52</v>
      </c>
      <c r="AR585" s="23" t="s">
        <v>1431</v>
      </c>
      <c r="AS585" s="38" t="s">
        <v>53</v>
      </c>
      <c r="AT585" s="23"/>
      <c r="AU585" s="64" t="s">
        <v>310</v>
      </c>
      <c r="AV585" s="99">
        <v>3</v>
      </c>
      <c r="AW585" s="102">
        <v>47809.199999999903</v>
      </c>
      <c r="AX585" s="29" t="s">
        <v>701</v>
      </c>
      <c r="AY585" s="29"/>
      <c r="AZ585" s="25">
        <v>1</v>
      </c>
      <c r="BA585">
        <f t="shared" si="111"/>
        <v>1788</v>
      </c>
      <c r="BB585" s="115" t="s">
        <v>6983</v>
      </c>
      <c r="BC585" s="105">
        <f t="shared" si="112"/>
        <v>15936.399999999967</v>
      </c>
      <c r="BD585" s="116">
        <f t="shared" si="113"/>
        <v>43831</v>
      </c>
      <c r="BE585" s="141" t="s">
        <v>8477</v>
      </c>
      <c r="BF585">
        <f>MATCH(BE585,'Cat-4'!$A:$A,0)</f>
        <v>722</v>
      </c>
      <c r="BG585">
        <f>MATCH(BD585,'Cat-4'!$1:$1,0)</f>
        <v>97</v>
      </c>
      <c r="BH585">
        <f>INDEX('Cat-4'!$1:$1048576,'NSS + ACT'!BF585,'NSS + ACT'!BG585)</f>
        <v>113.2</v>
      </c>
      <c r="BI585">
        <f>MATCH($BI$1,'Cat-4'!$1:$1,0)</f>
        <v>153</v>
      </c>
      <c r="BJ585">
        <f>INDEX('Cat-4'!$1:$1048576,'NSS + ACT'!BF585,'NSS + ACT'!BI585)</f>
        <v>130.80000000000001</v>
      </c>
      <c r="BK585" s="126">
        <f t="shared" si="114"/>
        <v>1.1554770318021201</v>
      </c>
      <c r="BL585">
        <f t="shared" si="115"/>
        <v>1809</v>
      </c>
      <c r="BM585" s="126">
        <f t="shared" si="116"/>
        <v>60.3</v>
      </c>
      <c r="BN585" s="126" t="s">
        <v>8785</v>
      </c>
      <c r="BO585" s="126">
        <f>MATCH(BB585,Sheet3!$D$4:$D$8,0)</f>
        <v>2</v>
      </c>
      <c r="BP585" s="126">
        <f>MATCH(BN585,Sheet3!$E$4:$H$4,0)</f>
        <v>4</v>
      </c>
      <c r="BQ585" s="132">
        <f>INDEX(Sheet3!$D$4:$H$8,'NSS + ACT'!BO585,'NSS + ACT'!BP585)</f>
        <v>0.1</v>
      </c>
      <c r="BR585" s="105">
        <f t="shared" si="117"/>
        <v>55242.432508833808</v>
      </c>
      <c r="BS585" s="162">
        <f t="shared" si="118"/>
        <v>0.1</v>
      </c>
      <c r="BT585" s="105">
        <f t="shared" si="119"/>
        <v>49718.189257950427</v>
      </c>
    </row>
    <row r="586" spans="1:72">
      <c r="A586" s="18">
        <f t="shared" si="110"/>
        <v>583</v>
      </c>
      <c r="B586" s="33"/>
      <c r="C586" s="39"/>
      <c r="D586" s="22" t="s">
        <v>605</v>
      </c>
      <c r="E586" s="22" t="s">
        <v>6531</v>
      </c>
      <c r="F586" s="113">
        <v>1</v>
      </c>
      <c r="G586" s="23" t="s">
        <v>119</v>
      </c>
      <c r="H586" s="24">
        <v>47757.62</v>
      </c>
      <c r="I586" s="30"/>
      <c r="J586" s="101">
        <v>47757.62</v>
      </c>
      <c r="K586" s="23">
        <v>73079990</v>
      </c>
      <c r="L586" s="26">
        <v>0.1</v>
      </c>
      <c r="M586" s="26" t="s">
        <v>1254</v>
      </c>
      <c r="N586" s="49"/>
      <c r="O586" s="96"/>
      <c r="P586" s="26">
        <v>0.1</v>
      </c>
      <c r="Q586" s="49"/>
      <c r="R586" s="26">
        <v>0.18</v>
      </c>
      <c r="S586" s="23" t="s">
        <v>1260</v>
      </c>
      <c r="T586" s="94">
        <v>4775.7620000000006</v>
      </c>
      <c r="U586" s="94">
        <v>0</v>
      </c>
      <c r="V586" s="94">
        <v>477.57620000000009</v>
      </c>
      <c r="W586" s="94">
        <v>9541.9724760000008</v>
      </c>
      <c r="X586" s="52">
        <v>14795.310676000001</v>
      </c>
      <c r="Y586" s="23" t="s">
        <v>6489</v>
      </c>
      <c r="Z586" s="23" t="s">
        <v>6532</v>
      </c>
      <c r="AA586" s="23" t="s">
        <v>6532</v>
      </c>
      <c r="AB586" s="33" t="e">
        <v>#N/A</v>
      </c>
      <c r="AC586" s="23" t="e">
        <v>#N/A</v>
      </c>
      <c r="AD586" s="48" t="e">
        <v>#N/A</v>
      </c>
      <c r="AE586" s="39">
        <v>43410</v>
      </c>
      <c r="AF586" s="33">
        <v>171900062504</v>
      </c>
      <c r="AG586" s="23" t="s">
        <v>831</v>
      </c>
      <c r="AH586" s="39">
        <v>43475</v>
      </c>
      <c r="AI586" s="23" t="s">
        <v>385</v>
      </c>
      <c r="AJ586" s="60"/>
      <c r="AK586" s="57"/>
      <c r="AL586" s="56"/>
      <c r="AM586" s="52"/>
      <c r="AN586" s="23"/>
      <c r="AO586" s="38"/>
      <c r="AP586" s="23">
        <v>2000</v>
      </c>
      <c r="AQ586" s="23" t="s">
        <v>52</v>
      </c>
      <c r="AR586" s="23" t="s">
        <v>6533</v>
      </c>
      <c r="AS586" s="95" t="s">
        <v>518</v>
      </c>
      <c r="AT586" s="23"/>
      <c r="AU586" s="23" t="s">
        <v>6530</v>
      </c>
      <c r="AV586" s="99">
        <v>1</v>
      </c>
      <c r="AW586" s="101">
        <v>47757.62</v>
      </c>
      <c r="AX586" s="29" t="s">
        <v>6494</v>
      </c>
      <c r="AY586" s="29"/>
      <c r="AZ586" s="21"/>
      <c r="BA586">
        <f t="shared" si="111"/>
        <v>2228</v>
      </c>
      <c r="BB586" s="115" t="s">
        <v>6983</v>
      </c>
      <c r="BC586" s="105">
        <f t="shared" si="112"/>
        <v>47757.62</v>
      </c>
      <c r="BD586" s="116">
        <f t="shared" si="113"/>
        <v>43405</v>
      </c>
      <c r="BE586" s="141" t="s">
        <v>8477</v>
      </c>
      <c r="BF586">
        <f>MATCH(BE586,'Cat-4'!$A:$A,0)</f>
        <v>722</v>
      </c>
      <c r="BG586">
        <f>MATCH(BD586,'Cat-4'!$1:$1,0)</f>
        <v>83</v>
      </c>
      <c r="BH586">
        <f>INDEX('Cat-4'!$1:$1048576,'NSS + ACT'!BF586,'NSS + ACT'!BG586)</f>
        <v>111.9</v>
      </c>
      <c r="BI586">
        <f>MATCH($BI$1,'Cat-4'!$1:$1,0)</f>
        <v>153</v>
      </c>
      <c r="BJ586">
        <f>INDEX('Cat-4'!$1:$1048576,'NSS + ACT'!BF586,'NSS + ACT'!BI586)</f>
        <v>130.80000000000001</v>
      </c>
      <c r="BK586" s="126">
        <f t="shared" si="114"/>
        <v>1.1689008042895443</v>
      </c>
      <c r="BL586">
        <f t="shared" si="115"/>
        <v>2235</v>
      </c>
      <c r="BM586" s="126">
        <f t="shared" si="116"/>
        <v>74.5</v>
      </c>
      <c r="BN586" s="126" t="s">
        <v>8785</v>
      </c>
      <c r="BO586" s="126">
        <f>MATCH(BB586,Sheet3!$D$4:$D$8,0)</f>
        <v>2</v>
      </c>
      <c r="BP586" s="126">
        <f>MATCH(BN586,Sheet3!$E$4:$H$4,0)</f>
        <v>4</v>
      </c>
      <c r="BQ586" s="132">
        <f>INDEX(Sheet3!$D$4:$H$8,'NSS + ACT'!BO586,'NSS + ACT'!BP586)</f>
        <v>0.1</v>
      </c>
      <c r="BR586" s="105">
        <f t="shared" si="117"/>
        <v>55823.920428954429</v>
      </c>
      <c r="BS586" s="162">
        <f t="shared" si="118"/>
        <v>0.1</v>
      </c>
      <c r="BT586" s="105">
        <f t="shared" si="119"/>
        <v>50241.528386058984</v>
      </c>
    </row>
    <row r="587" spans="1:72">
      <c r="A587" s="18">
        <f t="shared" si="110"/>
        <v>584</v>
      </c>
      <c r="B587" s="33">
        <v>292312033576</v>
      </c>
      <c r="C587" s="39">
        <v>45239</v>
      </c>
      <c r="D587" s="22" t="s">
        <v>304</v>
      </c>
      <c r="E587" s="22" t="s">
        <v>5301</v>
      </c>
      <c r="F587" s="110">
        <v>200</v>
      </c>
      <c r="G587" s="23" t="s">
        <v>49</v>
      </c>
      <c r="H587" s="58">
        <v>236.88</v>
      </c>
      <c r="I587" s="30"/>
      <c r="J587" s="101">
        <v>47376</v>
      </c>
      <c r="K587" s="33">
        <v>38244090</v>
      </c>
      <c r="L587" s="26">
        <v>7.4999999999999997E-2</v>
      </c>
      <c r="M587" s="40">
        <v>0</v>
      </c>
      <c r="N587" s="40">
        <v>0</v>
      </c>
      <c r="O587" s="35">
        <v>0</v>
      </c>
      <c r="P587" s="63">
        <v>0.1</v>
      </c>
      <c r="Q587" s="52">
        <v>0</v>
      </c>
      <c r="R587" s="63">
        <v>0.18</v>
      </c>
      <c r="S587" s="23" t="s">
        <v>5284</v>
      </c>
      <c r="T587" s="52">
        <v>3553.2</v>
      </c>
      <c r="U587" s="52">
        <v>0</v>
      </c>
      <c r="V587" s="52">
        <v>355.32</v>
      </c>
      <c r="W587" s="52">
        <v>9231.2135999999991</v>
      </c>
      <c r="X587" s="52">
        <v>13139.7336</v>
      </c>
      <c r="Y587" s="23" t="s">
        <v>5221</v>
      </c>
      <c r="Z587" s="23" t="s">
        <v>5302</v>
      </c>
      <c r="AA587" s="23" t="s">
        <v>5303</v>
      </c>
      <c r="AB587" s="33">
        <v>292312033576</v>
      </c>
      <c r="AC587" s="33" t="s">
        <v>5304</v>
      </c>
      <c r="AD587" s="39">
        <v>45239</v>
      </c>
      <c r="AE587" s="39">
        <v>45238</v>
      </c>
      <c r="AF587" s="53" t="e">
        <v>#N/A</v>
      </c>
      <c r="AG587" s="53" t="e">
        <v>#N/A</v>
      </c>
      <c r="AH587" s="39" t="e">
        <v>#N/A</v>
      </c>
      <c r="AI587" s="23" t="s">
        <v>51</v>
      </c>
      <c r="AJ587" s="59"/>
      <c r="AK587" s="59"/>
      <c r="AL587" s="48"/>
      <c r="AM587" s="60"/>
      <c r="AN587" s="33"/>
      <c r="AO587" s="48"/>
      <c r="AP587" s="23">
        <v>2000</v>
      </c>
      <c r="AQ587" s="23" t="s">
        <v>52</v>
      </c>
      <c r="AR587" s="23" t="s">
        <v>5303</v>
      </c>
      <c r="AS587" s="38" t="s">
        <v>518</v>
      </c>
      <c r="AT587" s="23"/>
      <c r="AU587" s="23" t="s">
        <v>5305</v>
      </c>
      <c r="AV587" s="99">
        <v>200</v>
      </c>
      <c r="AW587" s="101">
        <v>47376</v>
      </c>
      <c r="AX587" s="29" t="s">
        <v>4770</v>
      </c>
      <c r="AY587" s="29"/>
      <c r="AZ587" s="30"/>
      <c r="BA587">
        <f t="shared" si="111"/>
        <v>400</v>
      </c>
      <c r="BB587" s="115" t="s">
        <v>6987</v>
      </c>
      <c r="BC587" s="105">
        <f t="shared" si="112"/>
        <v>236.88</v>
      </c>
      <c r="BD587" s="116">
        <f t="shared" si="113"/>
        <v>45231</v>
      </c>
      <c r="BE587" s="141" t="s">
        <v>8366</v>
      </c>
      <c r="BF587">
        <f>MATCH(BE587,'Cat-4'!$A:$A,0)</f>
        <v>666</v>
      </c>
      <c r="BG587">
        <f>MATCH(BD587,'Cat-4'!$1:$1,0)</f>
        <v>143</v>
      </c>
      <c r="BH587">
        <f>INDEX('Cat-4'!$1:$1048576,'NSS + ACT'!BF587,'NSS + ACT'!BG587)</f>
        <v>131.19999999999999</v>
      </c>
      <c r="BI587">
        <f>MATCH($BI$1,'Cat-4'!$1:$1,0)</f>
        <v>153</v>
      </c>
      <c r="BJ587">
        <f>INDEX('Cat-4'!$1:$1048576,'NSS + ACT'!BF587,'NSS + ACT'!BI587)</f>
        <v>133.4</v>
      </c>
      <c r="BK587" s="126">
        <f t="shared" si="114"/>
        <v>1.0167682926829269</v>
      </c>
      <c r="BL587">
        <f t="shared" si="115"/>
        <v>409</v>
      </c>
      <c r="BM587" s="126">
        <f t="shared" si="116"/>
        <v>13.633333333333333</v>
      </c>
      <c r="BN587" s="126" t="s">
        <v>8784</v>
      </c>
      <c r="BO587" s="126">
        <f>MATCH(BB587,Sheet3!$D$4:$D$8,0)</f>
        <v>4</v>
      </c>
      <c r="BP587" s="126">
        <f>MATCH(BN587,Sheet3!$E$4:$H$4,0)</f>
        <v>3</v>
      </c>
      <c r="BQ587" s="132">
        <f>INDEX(Sheet3!$D$4:$H$8,'NSS + ACT'!BO587,'NSS + ACT'!BP587)</f>
        <v>0.1</v>
      </c>
      <c r="BR587" s="105">
        <f t="shared" si="117"/>
        <v>48170.414634146342</v>
      </c>
      <c r="BS587" s="162">
        <f t="shared" si="118"/>
        <v>0.1</v>
      </c>
      <c r="BT587" s="105">
        <f t="shared" si="119"/>
        <v>43353.373170731706</v>
      </c>
    </row>
    <row r="588" spans="1:72">
      <c r="A588" s="18">
        <f t="shared" si="110"/>
        <v>585</v>
      </c>
      <c r="B588" s="61">
        <v>291903222052</v>
      </c>
      <c r="C588" s="39">
        <v>43557</v>
      </c>
      <c r="D588" s="22" t="s">
        <v>63</v>
      </c>
      <c r="E588" s="22" t="s">
        <v>1542</v>
      </c>
      <c r="F588" s="110">
        <v>3</v>
      </c>
      <c r="G588" s="23" t="s">
        <v>119</v>
      </c>
      <c r="H588" s="52">
        <v>15754.199999999966</v>
      </c>
      <c r="I588" s="30"/>
      <c r="J588" s="109">
        <v>47262.599999999897</v>
      </c>
      <c r="K588" s="23">
        <v>84842000</v>
      </c>
      <c r="L588" s="26">
        <v>7.4999999999999997E-2</v>
      </c>
      <c r="M588" s="40">
        <v>0</v>
      </c>
      <c r="N588" s="62">
        <v>0</v>
      </c>
      <c r="O588" s="52">
        <v>0</v>
      </c>
      <c r="P588" s="26">
        <v>0.1</v>
      </c>
      <c r="Q588" s="52">
        <v>0</v>
      </c>
      <c r="R588" s="63">
        <v>0.18</v>
      </c>
      <c r="S588" s="23" t="s">
        <v>777</v>
      </c>
      <c r="T588" s="52">
        <v>3544.694999999992</v>
      </c>
      <c r="U588" s="52">
        <v>0</v>
      </c>
      <c r="V588" s="52">
        <v>354.46949999999924</v>
      </c>
      <c r="W588" s="52">
        <v>9209.1176099999793</v>
      </c>
      <c r="X588" s="52">
        <v>13108.282109999971</v>
      </c>
      <c r="Y588" s="23" t="s">
        <v>1473</v>
      </c>
      <c r="Z588" s="23" t="s">
        <v>1543</v>
      </c>
      <c r="AA588" s="23" t="s">
        <v>1544</v>
      </c>
      <c r="AB588" s="33">
        <v>291903222052</v>
      </c>
      <c r="AC588" s="33" t="s">
        <v>1528</v>
      </c>
      <c r="AD588" s="48">
        <v>43557</v>
      </c>
      <c r="AE588" s="39">
        <v>43553</v>
      </c>
      <c r="AF588" s="53" t="e">
        <v>#N/A</v>
      </c>
      <c r="AG588" s="53" t="e">
        <v>#N/A</v>
      </c>
      <c r="AH588" s="39" t="e">
        <v>#N/A</v>
      </c>
      <c r="AI588" s="23" t="s">
        <v>51</v>
      </c>
      <c r="AJ588" s="54"/>
      <c r="AK588" s="55"/>
      <c r="AL588" s="56"/>
      <c r="AM588" s="57"/>
      <c r="AN588" s="33"/>
      <c r="AO588" s="48"/>
      <c r="AP588" s="23">
        <v>2000</v>
      </c>
      <c r="AQ588" s="23" t="s">
        <v>52</v>
      </c>
      <c r="AR588" s="23" t="s">
        <v>1544</v>
      </c>
      <c r="AS588" s="38" t="s">
        <v>53</v>
      </c>
      <c r="AT588" s="23" t="s">
        <v>522</v>
      </c>
      <c r="AU588" s="64" t="s">
        <v>1529</v>
      </c>
      <c r="AV588" s="99">
        <v>3</v>
      </c>
      <c r="AW588" s="102">
        <v>47262.599999999897</v>
      </c>
      <c r="AX588" s="29" t="s">
        <v>701</v>
      </c>
      <c r="AY588" s="29"/>
      <c r="AZ588" s="25"/>
      <c r="BA588">
        <f t="shared" si="111"/>
        <v>2085</v>
      </c>
      <c r="BB588" s="115" t="s">
        <v>6983</v>
      </c>
      <c r="BC588" s="105">
        <f t="shared" si="112"/>
        <v>15754.199999999966</v>
      </c>
      <c r="BD588" s="116">
        <f t="shared" si="113"/>
        <v>43525</v>
      </c>
      <c r="BE588" s="141" t="s">
        <v>8477</v>
      </c>
      <c r="BF588">
        <f>MATCH(BE588,'Cat-4'!$A:$A,0)</f>
        <v>722</v>
      </c>
      <c r="BG588">
        <f>MATCH(BD588,'Cat-4'!$1:$1,0)</f>
        <v>87</v>
      </c>
      <c r="BH588">
        <f>INDEX('Cat-4'!$1:$1048576,'NSS + ACT'!BF588,'NSS + ACT'!BG588)</f>
        <v>112.3</v>
      </c>
      <c r="BI588">
        <f>MATCH($BI$1,'Cat-4'!$1:$1,0)</f>
        <v>153</v>
      </c>
      <c r="BJ588">
        <f>INDEX('Cat-4'!$1:$1048576,'NSS + ACT'!BF588,'NSS + ACT'!BI588)</f>
        <v>130.80000000000001</v>
      </c>
      <c r="BK588" s="126">
        <f t="shared" si="114"/>
        <v>1.1647373107747108</v>
      </c>
      <c r="BL588">
        <f t="shared" si="115"/>
        <v>2115</v>
      </c>
      <c r="BM588" s="126">
        <f t="shared" si="116"/>
        <v>70.5</v>
      </c>
      <c r="BN588" s="126" t="s">
        <v>8785</v>
      </c>
      <c r="BO588" s="126">
        <f>MATCH(BB588,Sheet3!$D$4:$D$8,0)</f>
        <v>2</v>
      </c>
      <c r="BP588" s="126">
        <f>MATCH(BN588,Sheet3!$E$4:$H$4,0)</f>
        <v>4</v>
      </c>
      <c r="BQ588" s="132">
        <f>INDEX(Sheet3!$D$4:$H$8,'NSS + ACT'!BO588,'NSS + ACT'!BP588)</f>
        <v>0.1</v>
      </c>
      <c r="BR588" s="105">
        <f t="shared" si="117"/>
        <v>55048.513624220723</v>
      </c>
      <c r="BS588" s="162">
        <f t="shared" si="118"/>
        <v>0.1</v>
      </c>
      <c r="BT588" s="105">
        <f t="shared" si="119"/>
        <v>49543.66226179865</v>
      </c>
    </row>
    <row r="589" spans="1:72">
      <c r="A589" s="18">
        <f t="shared" si="110"/>
        <v>586</v>
      </c>
      <c r="B589" s="33"/>
      <c r="C589" s="39"/>
      <c r="D589" s="22" t="s">
        <v>636</v>
      </c>
      <c r="E589" s="22" t="s">
        <v>672</v>
      </c>
      <c r="F589" s="108">
        <v>4</v>
      </c>
      <c r="G589" s="23" t="s">
        <v>49</v>
      </c>
      <c r="H589" s="24">
        <v>47056.419999999896</v>
      </c>
      <c r="I589" s="24"/>
      <c r="J589" s="101">
        <f>+H589</f>
        <v>47056.419999999896</v>
      </c>
      <c r="K589" s="23">
        <v>850300</v>
      </c>
      <c r="L589" s="26">
        <v>7.4999999999999997E-2</v>
      </c>
      <c r="M589" s="38"/>
      <c r="N589" s="49"/>
      <c r="O589" s="38"/>
      <c r="P589" s="26">
        <v>0.1</v>
      </c>
      <c r="Q589" s="38"/>
      <c r="R589" s="26">
        <v>0.18</v>
      </c>
      <c r="S589" s="23" t="s">
        <v>673</v>
      </c>
      <c r="T589" s="25">
        <f>J589*L589</f>
        <v>3529.2314999999921</v>
      </c>
      <c r="U589" s="52"/>
      <c r="V589" s="25">
        <f>T589*P589</f>
        <v>352.92314999999923</v>
      </c>
      <c r="W589" s="25">
        <f>(J589+T589+V589)*R589</f>
        <v>9168.9434369999799</v>
      </c>
      <c r="X589" s="25">
        <f>T589+V589+W589</f>
        <v>13051.098086999971</v>
      </c>
      <c r="Y589" s="23" t="s">
        <v>609</v>
      </c>
      <c r="Z589" s="23" t="s">
        <v>674</v>
      </c>
      <c r="AA589" s="23" t="s">
        <v>675</v>
      </c>
      <c r="AB589" s="33" t="e">
        <v>#N/A</v>
      </c>
      <c r="AC589" s="33" t="e">
        <v>#N/A</v>
      </c>
      <c r="AD589" s="48" t="e">
        <v>#N/A</v>
      </c>
      <c r="AE589" s="39" t="e">
        <v>#N/A</v>
      </c>
      <c r="AF589" s="53" t="e">
        <v>#N/A</v>
      </c>
      <c r="AG589" s="53" t="e">
        <v>#N/A</v>
      </c>
      <c r="AH589" s="39" t="e">
        <v>#N/A</v>
      </c>
      <c r="AI589" s="23" t="s">
        <v>385</v>
      </c>
      <c r="AJ589" s="54"/>
      <c r="AK589" s="55"/>
      <c r="AL589" s="56"/>
      <c r="AM589" s="57"/>
      <c r="AN589" s="33"/>
      <c r="AO589" s="48"/>
      <c r="AP589" s="23">
        <v>2000</v>
      </c>
      <c r="AQ589" s="23" t="s">
        <v>52</v>
      </c>
      <c r="AR589" s="23" t="s">
        <v>675</v>
      </c>
      <c r="AS589" s="38" t="s">
        <v>53</v>
      </c>
      <c r="AT589" s="23"/>
      <c r="AU589" s="23">
        <v>317001864</v>
      </c>
      <c r="AV589" s="99">
        <v>4</v>
      </c>
      <c r="AW589" s="101">
        <v>47056.419999999896</v>
      </c>
      <c r="AX589" s="29" t="s">
        <v>606</v>
      </c>
      <c r="AY589" s="29" t="s">
        <v>691</v>
      </c>
      <c r="AZ589" s="21"/>
      <c r="BB589" s="115" t="s">
        <v>6983</v>
      </c>
      <c r="BC589" s="105">
        <f t="shared" si="112"/>
        <v>11764.104999999974</v>
      </c>
      <c r="BD589" s="116">
        <v>43709</v>
      </c>
      <c r="BE589" s="141" t="s">
        <v>8477</v>
      </c>
      <c r="BF589">
        <f>MATCH(BE589,'Cat-4'!$A:$A,0)</f>
        <v>722</v>
      </c>
      <c r="BG589">
        <f>MATCH(BD589,'Cat-4'!$1:$1,0)</f>
        <v>93</v>
      </c>
      <c r="BH589">
        <f>INDEX('Cat-4'!$1:$1048576,'NSS + ACT'!BF589,'NSS + ACT'!BG589)</f>
        <v>113.9</v>
      </c>
      <c r="BI589">
        <f>MATCH($BI$1,'Cat-4'!$1:$1,0)</f>
        <v>153</v>
      </c>
      <c r="BJ589">
        <f>INDEX('Cat-4'!$1:$1048576,'NSS + ACT'!BF589,'NSS + ACT'!BI589)</f>
        <v>130.80000000000001</v>
      </c>
      <c r="BK589" s="126">
        <f t="shared" si="114"/>
        <v>1.1483757682177349</v>
      </c>
      <c r="BL589">
        <f t="shared" si="115"/>
        <v>1931</v>
      </c>
      <c r="BM589" s="126">
        <f t="shared" si="116"/>
        <v>64.36666666666666</v>
      </c>
      <c r="BN589" s="126" t="s">
        <v>8785</v>
      </c>
      <c r="BO589" s="126">
        <f>MATCH(BB589,Sheet3!$D$4:$D$8,0)</f>
        <v>2</v>
      </c>
      <c r="BP589" s="126">
        <f>MATCH(BN589,Sheet3!$E$4:$H$4,0)</f>
        <v>4</v>
      </c>
      <c r="BQ589" s="132">
        <f>INDEX(Sheet3!$D$4:$H$8,'NSS + ACT'!BO589,'NSS + ACT'!BP589)</f>
        <v>0.1</v>
      </c>
      <c r="BR589" s="105">
        <f t="shared" si="117"/>
        <v>54038.452467076269</v>
      </c>
      <c r="BS589" s="162">
        <f t="shared" si="118"/>
        <v>0.1</v>
      </c>
      <c r="BT589" s="105">
        <f t="shared" si="119"/>
        <v>48634.607220368642</v>
      </c>
    </row>
    <row r="590" spans="1:72">
      <c r="A590" s="18">
        <f t="shared" si="110"/>
        <v>587</v>
      </c>
      <c r="B590" s="61">
        <v>291911030073</v>
      </c>
      <c r="C590" s="39">
        <v>43788</v>
      </c>
      <c r="D590" s="22" t="s">
        <v>143</v>
      </c>
      <c r="E590" s="22" t="s">
        <v>3612</v>
      </c>
      <c r="F590" s="110">
        <v>60</v>
      </c>
      <c r="G590" s="23" t="s">
        <v>96</v>
      </c>
      <c r="H590" s="52">
        <v>783.61999999999841</v>
      </c>
      <c r="I590" s="30"/>
      <c r="J590" s="109">
        <v>47017.199999999903</v>
      </c>
      <c r="K590" s="23">
        <v>39173290</v>
      </c>
      <c r="L590" s="26">
        <v>0.1</v>
      </c>
      <c r="M590" s="40">
        <v>0</v>
      </c>
      <c r="N590" s="62">
        <v>0</v>
      </c>
      <c r="O590" s="52">
        <v>0</v>
      </c>
      <c r="P590" s="26">
        <v>0.1</v>
      </c>
      <c r="Q590" s="52">
        <v>0</v>
      </c>
      <c r="R590" s="63">
        <v>0.18</v>
      </c>
      <c r="S590" s="23" t="s">
        <v>3613</v>
      </c>
      <c r="T590" s="52">
        <v>4701.7199999999903</v>
      </c>
      <c r="U590" s="52">
        <v>0</v>
      </c>
      <c r="V590" s="52">
        <v>470.17199999999906</v>
      </c>
      <c r="W590" s="52">
        <v>9394.0365599999805</v>
      </c>
      <c r="X590" s="52">
        <v>14565.928559999969</v>
      </c>
      <c r="Y590" s="23" t="s">
        <v>3561</v>
      </c>
      <c r="Z590" s="23" t="s">
        <v>3614</v>
      </c>
      <c r="AA590" s="23" t="s">
        <v>3615</v>
      </c>
      <c r="AB590" s="33">
        <v>291911030073</v>
      </c>
      <c r="AC590" s="33" t="s">
        <v>1263</v>
      </c>
      <c r="AD590" s="39">
        <v>43788</v>
      </c>
      <c r="AE590" s="39">
        <v>43781</v>
      </c>
      <c r="AF590" s="53" t="e">
        <v>#N/A</v>
      </c>
      <c r="AG590" s="53" t="e">
        <v>#N/A</v>
      </c>
      <c r="AH590" s="39" t="e">
        <v>#N/A</v>
      </c>
      <c r="AI590" s="23" t="s">
        <v>51</v>
      </c>
      <c r="AJ590" s="59"/>
      <c r="AK590" s="59"/>
      <c r="AL590" s="48"/>
      <c r="AM590" s="60"/>
      <c r="AN590" s="33"/>
      <c r="AO590" s="48"/>
      <c r="AP590" s="23">
        <v>2000</v>
      </c>
      <c r="AQ590" s="23" t="s">
        <v>52</v>
      </c>
      <c r="AR590" s="23" t="s">
        <v>3615</v>
      </c>
      <c r="AS590" s="38" t="s">
        <v>53</v>
      </c>
      <c r="AT590" s="23"/>
      <c r="AU590" s="64">
        <v>947051</v>
      </c>
      <c r="AV590" s="99">
        <v>60</v>
      </c>
      <c r="AW590" s="102">
        <v>47017.199999999903</v>
      </c>
      <c r="AX590" s="29" t="s">
        <v>701</v>
      </c>
      <c r="AY590" s="29"/>
      <c r="AZ590" s="25" t="s">
        <v>3564</v>
      </c>
      <c r="BA590">
        <f t="shared" ref="BA590:BA600" si="120">$BA$2-AE590</f>
        <v>1857</v>
      </c>
      <c r="BB590" s="115" t="s">
        <v>6983</v>
      </c>
      <c r="BC590" s="105">
        <f t="shared" si="112"/>
        <v>783.61999999999841</v>
      </c>
      <c r="BD590" s="116">
        <f t="shared" si="113"/>
        <v>43770</v>
      </c>
      <c r="BE590" s="141" t="s">
        <v>8477</v>
      </c>
      <c r="BF590">
        <f>MATCH(BE590,'Cat-4'!$A:$A,0)</f>
        <v>722</v>
      </c>
      <c r="BG590">
        <f>MATCH(BD590,'Cat-4'!$1:$1,0)</f>
        <v>95</v>
      </c>
      <c r="BH590">
        <f>INDEX('Cat-4'!$1:$1048576,'NSS + ACT'!BF590,'NSS + ACT'!BG590)</f>
        <v>112.8</v>
      </c>
      <c r="BI590">
        <f>MATCH($BI$1,'Cat-4'!$1:$1,0)</f>
        <v>153</v>
      </c>
      <c r="BJ590">
        <f>INDEX('Cat-4'!$1:$1048576,'NSS + ACT'!BF590,'NSS + ACT'!BI590)</f>
        <v>130.80000000000001</v>
      </c>
      <c r="BK590" s="126">
        <f t="shared" si="114"/>
        <v>1.1595744680851066</v>
      </c>
      <c r="BL590">
        <f t="shared" si="115"/>
        <v>1870</v>
      </c>
      <c r="BM590" s="126">
        <f t="shared" si="116"/>
        <v>62.333333333333336</v>
      </c>
      <c r="BN590" s="126" t="s">
        <v>8785</v>
      </c>
      <c r="BO590" s="126">
        <f>MATCH(BB590,Sheet3!$D$4:$D$8,0)</f>
        <v>2</v>
      </c>
      <c r="BP590" s="126">
        <f>MATCH(BN590,Sheet3!$E$4:$H$4,0)</f>
        <v>4</v>
      </c>
      <c r="BQ590" s="132">
        <f>INDEX(Sheet3!$D$4:$H$8,'NSS + ACT'!BO590,'NSS + ACT'!BP590)</f>
        <v>0.1</v>
      </c>
      <c r="BR590" s="105">
        <f t="shared" si="117"/>
        <v>54519.94468085096</v>
      </c>
      <c r="BS590" s="162">
        <f t="shared" si="118"/>
        <v>0.1</v>
      </c>
      <c r="BT590" s="105">
        <f t="shared" si="119"/>
        <v>49067.950212765863</v>
      </c>
    </row>
    <row r="591" spans="1:72">
      <c r="A591" s="18">
        <f t="shared" si="110"/>
        <v>588</v>
      </c>
      <c r="B591" s="33">
        <v>292202636924</v>
      </c>
      <c r="C591" s="39">
        <v>44634</v>
      </c>
      <c r="D591" s="22" t="s">
        <v>308</v>
      </c>
      <c r="E591" s="22" t="s">
        <v>6483</v>
      </c>
      <c r="F591" s="107">
        <v>18.18</v>
      </c>
      <c r="G591" s="23" t="s">
        <v>49</v>
      </c>
      <c r="H591" s="52">
        <v>2576</v>
      </c>
      <c r="I591" s="30"/>
      <c r="J591" s="109">
        <v>46831.68</v>
      </c>
      <c r="K591" s="36">
        <v>73042990</v>
      </c>
      <c r="L591" s="26">
        <v>0.1</v>
      </c>
      <c r="M591" s="26" t="s">
        <v>742</v>
      </c>
      <c r="N591" s="26">
        <v>0</v>
      </c>
      <c r="O591" s="60"/>
      <c r="P591" s="26">
        <v>0.1</v>
      </c>
      <c r="Q591" s="84"/>
      <c r="R591" s="26">
        <v>0.18</v>
      </c>
      <c r="S591" s="23" t="s">
        <v>3596</v>
      </c>
      <c r="T591" s="52">
        <v>4683.1680000000006</v>
      </c>
      <c r="U591" s="52">
        <v>0</v>
      </c>
      <c r="V591" s="52">
        <v>468.31680000000006</v>
      </c>
      <c r="W591" s="52">
        <v>9356.9696640000002</v>
      </c>
      <c r="X591" s="52">
        <v>14508.454464</v>
      </c>
      <c r="Y591" s="23" t="s">
        <v>6223</v>
      </c>
      <c r="Z591" s="23" t="s">
        <v>6484</v>
      </c>
      <c r="AA591" s="23" t="s">
        <v>6485</v>
      </c>
      <c r="AB591" s="33">
        <v>292202636924</v>
      </c>
      <c r="AC591" s="33" t="s">
        <v>6486</v>
      </c>
      <c r="AD591" s="39">
        <v>44634</v>
      </c>
      <c r="AE591" s="39">
        <v>44632</v>
      </c>
      <c r="AF591" s="53" t="e">
        <v>#N/A</v>
      </c>
      <c r="AG591" s="53" t="e">
        <v>#N/A</v>
      </c>
      <c r="AH591" s="39" t="e">
        <v>#N/A</v>
      </c>
      <c r="AI591" s="23" t="s">
        <v>51</v>
      </c>
      <c r="AJ591" s="59"/>
      <c r="AK591" s="59"/>
      <c r="AL591" s="48"/>
      <c r="AM591" s="60"/>
      <c r="AN591" s="33"/>
      <c r="AO591" s="48"/>
      <c r="AP591" s="23">
        <v>2000</v>
      </c>
      <c r="AQ591" s="23" t="s">
        <v>52</v>
      </c>
      <c r="AR591" s="23" t="s">
        <v>6485</v>
      </c>
      <c r="AS591" s="38" t="s">
        <v>523</v>
      </c>
      <c r="AT591" s="23"/>
      <c r="AU591" s="23">
        <v>14711</v>
      </c>
      <c r="AV591" s="99">
        <v>18.18</v>
      </c>
      <c r="AW591" s="101">
        <v>46831.68</v>
      </c>
      <c r="AX591" s="29" t="s">
        <v>5711</v>
      </c>
      <c r="AY591" s="29"/>
      <c r="AZ591" s="21"/>
      <c r="BA591">
        <f t="shared" si="120"/>
        <v>1006</v>
      </c>
      <c r="BB591" s="115" t="s">
        <v>6983</v>
      </c>
      <c r="BC591" s="105">
        <f t="shared" si="112"/>
        <v>2576</v>
      </c>
      <c r="BD591" s="116">
        <f t="shared" si="113"/>
        <v>44621</v>
      </c>
      <c r="BE591" s="141" t="s">
        <v>8477</v>
      </c>
      <c r="BF591">
        <f>MATCH(BE591,'Cat-4'!$A:$A,0)</f>
        <v>722</v>
      </c>
      <c r="BG591">
        <f>MATCH(BD591,'Cat-4'!$1:$1,0)</f>
        <v>123</v>
      </c>
      <c r="BH591">
        <f>INDEX('Cat-4'!$1:$1048576,'NSS + ACT'!BF591,'NSS + ACT'!BG591)</f>
        <v>122.7</v>
      </c>
      <c r="BI591">
        <f>MATCH($BI$1,'Cat-4'!$1:$1,0)</f>
        <v>153</v>
      </c>
      <c r="BJ591">
        <f>INDEX('Cat-4'!$1:$1048576,'NSS + ACT'!BF591,'NSS + ACT'!BI591)</f>
        <v>130.80000000000001</v>
      </c>
      <c r="BK591" s="126">
        <f t="shared" si="114"/>
        <v>1.0660146699266504</v>
      </c>
      <c r="BL591">
        <f t="shared" si="115"/>
        <v>1019</v>
      </c>
      <c r="BM591" s="126">
        <f t="shared" si="116"/>
        <v>33.966666666666669</v>
      </c>
      <c r="BN591" s="126" t="s">
        <v>8785</v>
      </c>
      <c r="BO591" s="126">
        <f>MATCH(BB591,Sheet3!$D$4:$D$8,0)</f>
        <v>2</v>
      </c>
      <c r="BP591" s="126">
        <f>MATCH(BN591,Sheet3!$E$4:$H$4,0)</f>
        <v>4</v>
      </c>
      <c r="BQ591" s="132">
        <f>INDEX(Sheet3!$D$4:$H$8,'NSS + ACT'!BO591,'NSS + ACT'!BP591)</f>
        <v>0.1</v>
      </c>
      <c r="BR591" s="105">
        <f t="shared" si="117"/>
        <v>49923.257897310512</v>
      </c>
      <c r="BS591" s="162">
        <f t="shared" si="118"/>
        <v>0.1</v>
      </c>
      <c r="BT591" s="105">
        <f t="shared" si="119"/>
        <v>44930.932107579465</v>
      </c>
    </row>
    <row r="592" spans="1:72">
      <c r="A592" s="18">
        <f t="shared" si="110"/>
        <v>589</v>
      </c>
      <c r="B592" s="61">
        <v>292105257695</v>
      </c>
      <c r="C592" s="39">
        <v>44352</v>
      </c>
      <c r="D592" s="22" t="s">
        <v>525</v>
      </c>
      <c r="E592" s="22" t="s">
        <v>4460</v>
      </c>
      <c r="F592" s="110">
        <v>3</v>
      </c>
      <c r="G592" s="23" t="s">
        <v>119</v>
      </c>
      <c r="H592" s="52">
        <v>15600</v>
      </c>
      <c r="I592" s="30"/>
      <c r="J592" s="109">
        <v>46800</v>
      </c>
      <c r="K592" s="23">
        <v>84841010</v>
      </c>
      <c r="L592" s="26">
        <v>7.4999999999999997E-2</v>
      </c>
      <c r="M592" s="40">
        <v>0</v>
      </c>
      <c r="N592" s="62">
        <v>0</v>
      </c>
      <c r="O592" s="52">
        <v>0</v>
      </c>
      <c r="P592" s="26">
        <v>0.1</v>
      </c>
      <c r="Q592" s="52">
        <v>0</v>
      </c>
      <c r="R592" s="63">
        <v>0.18</v>
      </c>
      <c r="S592" s="23" t="s">
        <v>4095</v>
      </c>
      <c r="T592" s="52">
        <v>3510</v>
      </c>
      <c r="U592" s="52">
        <v>0</v>
      </c>
      <c r="V592" s="52">
        <v>351</v>
      </c>
      <c r="W592" s="52">
        <v>9118.98</v>
      </c>
      <c r="X592" s="52">
        <v>12979.98</v>
      </c>
      <c r="Y592" s="23" t="s">
        <v>4433</v>
      </c>
      <c r="Z592" s="23" t="s">
        <v>4461</v>
      </c>
      <c r="AA592" s="23" t="s">
        <v>4462</v>
      </c>
      <c r="AB592" s="33">
        <v>292105257695</v>
      </c>
      <c r="AC592" s="33" t="s">
        <v>4368</v>
      </c>
      <c r="AD592" s="39">
        <v>44352</v>
      </c>
      <c r="AE592" s="39">
        <v>44333</v>
      </c>
      <c r="AF592" s="53" t="e">
        <v>#N/A</v>
      </c>
      <c r="AG592" s="53" t="e">
        <v>#N/A</v>
      </c>
      <c r="AH592" s="39" t="e">
        <v>#N/A</v>
      </c>
      <c r="AI592" s="23" t="s">
        <v>51</v>
      </c>
      <c r="AJ592" s="59"/>
      <c r="AK592" s="59"/>
      <c r="AL592" s="48"/>
      <c r="AM592" s="60"/>
      <c r="AN592" s="33"/>
      <c r="AO592" s="48"/>
      <c r="AP592" s="23">
        <v>2000</v>
      </c>
      <c r="AQ592" s="23" t="s">
        <v>52</v>
      </c>
      <c r="AR592" s="23" t="s">
        <v>4462</v>
      </c>
      <c r="AS592" s="38" t="s">
        <v>53</v>
      </c>
      <c r="AT592" s="23"/>
      <c r="AU592" s="64" t="s">
        <v>4369</v>
      </c>
      <c r="AV592" s="99">
        <v>3</v>
      </c>
      <c r="AW592" s="102">
        <v>46800</v>
      </c>
      <c r="AX592" s="29" t="s">
        <v>701</v>
      </c>
      <c r="AY592" s="29"/>
      <c r="AZ592" s="25" t="s">
        <v>3564</v>
      </c>
      <c r="BA592">
        <f t="shared" si="120"/>
        <v>1305</v>
      </c>
      <c r="BB592" s="115" t="s">
        <v>6983</v>
      </c>
      <c r="BC592" s="105">
        <f t="shared" si="112"/>
        <v>15600</v>
      </c>
      <c r="BD592" s="116">
        <f t="shared" si="113"/>
        <v>44317</v>
      </c>
      <c r="BE592" s="141" t="s">
        <v>8477</v>
      </c>
      <c r="BF592">
        <f>MATCH(BE592,'Cat-4'!$A:$A,0)</f>
        <v>722</v>
      </c>
      <c r="BG592">
        <f>MATCH(BD592,'Cat-4'!$1:$1,0)</f>
        <v>113</v>
      </c>
      <c r="BH592">
        <f>INDEX('Cat-4'!$1:$1048576,'NSS + ACT'!BF592,'NSS + ACT'!BG592)</f>
        <v>117.3</v>
      </c>
      <c r="BI592">
        <f>MATCH($BI$1,'Cat-4'!$1:$1,0)</f>
        <v>153</v>
      </c>
      <c r="BJ592">
        <f>INDEX('Cat-4'!$1:$1048576,'NSS + ACT'!BF592,'NSS + ACT'!BI592)</f>
        <v>130.80000000000001</v>
      </c>
      <c r="BK592" s="126">
        <f t="shared" si="114"/>
        <v>1.1150895140664963</v>
      </c>
      <c r="BL592">
        <f t="shared" si="115"/>
        <v>1323</v>
      </c>
      <c r="BM592" s="126">
        <f t="shared" si="116"/>
        <v>44.1</v>
      </c>
      <c r="BN592" s="126" t="s">
        <v>8785</v>
      </c>
      <c r="BO592" s="126">
        <f>MATCH(BB592,Sheet3!$D$4:$D$8,0)</f>
        <v>2</v>
      </c>
      <c r="BP592" s="126">
        <f>MATCH(BN592,Sheet3!$E$4:$H$4,0)</f>
        <v>4</v>
      </c>
      <c r="BQ592" s="132">
        <f>INDEX(Sheet3!$D$4:$H$8,'NSS + ACT'!BO592,'NSS + ACT'!BP592)</f>
        <v>0.1</v>
      </c>
      <c r="BR592" s="105">
        <f t="shared" si="117"/>
        <v>52186.189258312028</v>
      </c>
      <c r="BS592" s="162">
        <f t="shared" si="118"/>
        <v>0.1</v>
      </c>
      <c r="BT592" s="105">
        <f t="shared" si="119"/>
        <v>46967.570332480827</v>
      </c>
    </row>
    <row r="593" spans="1:72">
      <c r="A593" s="18">
        <f t="shared" si="110"/>
        <v>590</v>
      </c>
      <c r="B593" s="19">
        <v>172002469796</v>
      </c>
      <c r="C593" s="45"/>
      <c r="D593" s="21" t="s">
        <v>425</v>
      </c>
      <c r="E593" s="22" t="s">
        <v>7016</v>
      </c>
      <c r="F593" s="107">
        <v>1</v>
      </c>
      <c r="G593" s="23" t="s">
        <v>49</v>
      </c>
      <c r="H593" s="24">
        <v>57689.4</v>
      </c>
      <c r="I593" s="24">
        <v>57689.4</v>
      </c>
      <c r="J593" s="100">
        <v>115378.8</v>
      </c>
      <c r="K593" s="23"/>
      <c r="L593" s="26"/>
      <c r="M593" s="21"/>
      <c r="N593" s="27"/>
      <c r="O593" s="21"/>
      <c r="P593" s="28"/>
      <c r="Q593" s="21"/>
      <c r="R593" s="26">
        <v>0.18</v>
      </c>
      <c r="S593" s="29" t="s">
        <v>142</v>
      </c>
      <c r="T593" s="30">
        <v>0</v>
      </c>
      <c r="U593" s="30"/>
      <c r="V593" s="30">
        <v>0</v>
      </c>
      <c r="W593" s="30">
        <v>20768.184000000001</v>
      </c>
      <c r="X593" s="30">
        <v>20768.184000000001</v>
      </c>
      <c r="Y593" s="29" t="s">
        <v>381</v>
      </c>
      <c r="Z593" s="29" t="s">
        <v>426</v>
      </c>
      <c r="AA593" s="29" t="s">
        <v>427</v>
      </c>
      <c r="AB593" s="19" t="e">
        <v>#N/A</v>
      </c>
      <c r="AC593" s="29" t="e">
        <v>#N/A</v>
      </c>
      <c r="AD593" s="31" t="e">
        <v>#N/A</v>
      </c>
      <c r="AE593" s="31">
        <v>44132</v>
      </c>
      <c r="AF593" s="19">
        <v>172002469796</v>
      </c>
      <c r="AG593" s="29" t="s">
        <v>428</v>
      </c>
      <c r="AH593" s="31">
        <v>44159</v>
      </c>
      <c r="AI593" s="29" t="s">
        <v>385</v>
      </c>
      <c r="AJ593" s="46"/>
      <c r="AK593" s="30"/>
      <c r="AL593" s="47"/>
      <c r="AM593" s="46"/>
      <c r="AN593" s="29"/>
      <c r="AO593" s="31"/>
      <c r="AP593" s="19">
        <v>2000</v>
      </c>
      <c r="AQ593" s="29" t="s">
        <v>52</v>
      </c>
      <c r="AR593" s="29" t="s">
        <v>427</v>
      </c>
      <c r="AS593" s="29" t="s">
        <v>53</v>
      </c>
      <c r="AT593" s="29" t="s">
        <v>54</v>
      </c>
      <c r="AU593" s="29" t="s">
        <v>429</v>
      </c>
      <c r="AV593" s="99">
        <v>1</v>
      </c>
      <c r="AW593" s="99">
        <v>46761.36</v>
      </c>
      <c r="AX593" s="29" t="s">
        <v>387</v>
      </c>
      <c r="AY593" s="29" t="s">
        <v>691</v>
      </c>
      <c r="AZ593" s="21"/>
      <c r="BA593">
        <f t="shared" si="120"/>
        <v>1506</v>
      </c>
      <c r="BB593" s="115" t="s">
        <v>6987</v>
      </c>
      <c r="BC593" s="105">
        <f t="shared" si="112"/>
        <v>46761.36</v>
      </c>
      <c r="BD593" s="116">
        <f t="shared" si="113"/>
        <v>44105</v>
      </c>
      <c r="BE593" s="141" t="s">
        <v>8366</v>
      </c>
      <c r="BF593">
        <f>MATCH(BE593,'Cat-4'!$A:$A,0)</f>
        <v>666</v>
      </c>
      <c r="BG593">
        <f>MATCH(BD593,'Cat-4'!$1:$1,0)</f>
        <v>106</v>
      </c>
      <c r="BH593">
        <f>INDEX('Cat-4'!$1:$1048576,'NSS + ACT'!BF593,'NSS + ACT'!BG593)</f>
        <v>112.6</v>
      </c>
      <c r="BI593">
        <f>MATCH($BI$1,'Cat-4'!$1:$1,0)</f>
        <v>153</v>
      </c>
      <c r="BJ593">
        <f>INDEX('Cat-4'!$1:$1048576,'NSS + ACT'!BF593,'NSS + ACT'!BI593)</f>
        <v>133.4</v>
      </c>
      <c r="BK593" s="126">
        <f t="shared" si="114"/>
        <v>1.1847246891651866</v>
      </c>
      <c r="BL593">
        <f t="shared" si="115"/>
        <v>1535</v>
      </c>
      <c r="BM593" s="126">
        <f t="shared" si="116"/>
        <v>51.166666666666664</v>
      </c>
      <c r="BN593" s="126" t="s">
        <v>8785</v>
      </c>
      <c r="BO593" s="126">
        <f>MATCH(BB593,Sheet3!$D$4:$D$8,0)</f>
        <v>4</v>
      </c>
      <c r="BP593" s="126">
        <f>MATCH(BN593,Sheet3!$E$4:$H$4,0)</f>
        <v>4</v>
      </c>
      <c r="BQ593" s="132">
        <f>INDEX(Sheet3!$D$4:$H$8,'NSS + ACT'!BO593,'NSS + ACT'!BP593)</f>
        <v>0.2</v>
      </c>
      <c r="BR593" s="105">
        <f t="shared" si="117"/>
        <v>55399.337690941393</v>
      </c>
      <c r="BS593" s="162">
        <f t="shared" si="118"/>
        <v>0.2</v>
      </c>
      <c r="BT593" s="105">
        <f t="shared" si="119"/>
        <v>44319.470152753114</v>
      </c>
    </row>
    <row r="594" spans="1:72">
      <c r="A594" s="18">
        <f t="shared" si="110"/>
        <v>591</v>
      </c>
      <c r="B594" s="61">
        <v>171800967741</v>
      </c>
      <c r="C594" s="39">
        <v>43206</v>
      </c>
      <c r="D594" s="22" t="s">
        <v>462</v>
      </c>
      <c r="E594" s="22" t="s">
        <v>2793</v>
      </c>
      <c r="F594" s="110">
        <v>2</v>
      </c>
      <c r="G594" s="23" t="s">
        <v>119</v>
      </c>
      <c r="H594" s="52">
        <v>23275.955000000002</v>
      </c>
      <c r="I594" s="30"/>
      <c r="J594" s="109">
        <v>46551.91</v>
      </c>
      <c r="K594" s="23">
        <v>85437099</v>
      </c>
      <c r="L594" s="26">
        <v>7.4999999999999997E-2</v>
      </c>
      <c r="M594" s="40">
        <v>0</v>
      </c>
      <c r="N594" s="62">
        <v>0</v>
      </c>
      <c r="O594" s="52">
        <v>0</v>
      </c>
      <c r="P594" s="26">
        <v>0.1</v>
      </c>
      <c r="Q594" s="52">
        <v>0</v>
      </c>
      <c r="R594" s="63">
        <v>0.18</v>
      </c>
      <c r="S594" s="23" t="s">
        <v>2758</v>
      </c>
      <c r="T594" s="52">
        <v>3491.3932500000001</v>
      </c>
      <c r="U594" s="52">
        <v>0</v>
      </c>
      <c r="V594" s="52">
        <v>349.13932500000004</v>
      </c>
      <c r="W594" s="52">
        <v>9070.6396635000001</v>
      </c>
      <c r="X594" s="52">
        <v>12911.172238499999</v>
      </c>
      <c r="Y594" s="23" t="s">
        <v>2778</v>
      </c>
      <c r="Z594" s="23" t="s">
        <v>2794</v>
      </c>
      <c r="AA594" s="23" t="s">
        <v>2795</v>
      </c>
      <c r="AB594" s="33" t="e">
        <v>#N/A</v>
      </c>
      <c r="AC594" s="33" t="e">
        <v>#N/A</v>
      </c>
      <c r="AD594" s="48" t="e">
        <v>#N/A</v>
      </c>
      <c r="AE594" s="39">
        <v>43178</v>
      </c>
      <c r="AF594" s="53">
        <v>171800967741</v>
      </c>
      <c r="AG594" s="53" t="s">
        <v>465</v>
      </c>
      <c r="AH594" s="39">
        <v>43206</v>
      </c>
      <c r="AI594" s="23" t="s">
        <v>385</v>
      </c>
      <c r="AJ594" s="54"/>
      <c r="AK594" s="55"/>
      <c r="AL594" s="56"/>
      <c r="AM594" s="57"/>
      <c r="AN594" s="33"/>
      <c r="AO594" s="48"/>
      <c r="AP594" s="23">
        <v>2000</v>
      </c>
      <c r="AQ594" s="23" t="s">
        <v>52</v>
      </c>
      <c r="AR594" s="23" t="s">
        <v>2795</v>
      </c>
      <c r="AS594" s="38" t="s">
        <v>53</v>
      </c>
      <c r="AT594" s="23" t="s">
        <v>519</v>
      </c>
      <c r="AU594" s="64">
        <v>1007534470</v>
      </c>
      <c r="AV594" s="99">
        <v>2</v>
      </c>
      <c r="AW594" s="102">
        <v>46551.91</v>
      </c>
      <c r="AX594" s="29" t="s">
        <v>701</v>
      </c>
      <c r="AY594" s="29"/>
      <c r="AZ594" s="25" t="s">
        <v>2782</v>
      </c>
      <c r="BA594">
        <f t="shared" si="120"/>
        <v>2460</v>
      </c>
      <c r="BB594" s="115" t="s">
        <v>6985</v>
      </c>
      <c r="BC594" s="105">
        <f t="shared" si="112"/>
        <v>23275.955000000002</v>
      </c>
      <c r="BD594" s="116">
        <f t="shared" si="113"/>
        <v>43160</v>
      </c>
      <c r="BE594" s="141" t="s">
        <v>8312</v>
      </c>
      <c r="BF594">
        <f>MATCH(BE594,'Cat-4'!$A:$A,0)</f>
        <v>639</v>
      </c>
      <c r="BG594">
        <f>MATCH(BD594,'Cat-4'!$1:$1,0)</f>
        <v>75</v>
      </c>
      <c r="BH594">
        <f>INDEX('Cat-4'!$1:$1048576,'NSS + ACT'!BF594,'NSS + ACT'!BG594)</f>
        <v>110.6</v>
      </c>
      <c r="BI594">
        <f>MATCH($BI$1,'Cat-4'!$1:$1,0)</f>
        <v>153</v>
      </c>
      <c r="BJ594">
        <f>INDEX('Cat-4'!$1:$1048576,'NSS + ACT'!BF594,'NSS + ACT'!BI594)</f>
        <v>121.7</v>
      </c>
      <c r="BK594" s="126">
        <f t="shared" si="114"/>
        <v>1.1003616636528031</v>
      </c>
      <c r="BL594">
        <f t="shared" si="115"/>
        <v>2480</v>
      </c>
      <c r="BM594" s="126">
        <f t="shared" si="116"/>
        <v>82.666666666666671</v>
      </c>
      <c r="BN594" s="126" t="s">
        <v>8785</v>
      </c>
      <c r="BO594" s="126">
        <f>MATCH(BB594,Sheet3!$D$4:$D$8,0)</f>
        <v>5</v>
      </c>
      <c r="BP594" s="126">
        <f>MATCH(BN594,Sheet3!$E$4:$H$4,0)</f>
        <v>4</v>
      </c>
      <c r="BQ594" s="132">
        <f>INDEX(Sheet3!$D$4:$H$8,'NSS + ACT'!BO594,'NSS + ACT'!BP594)</f>
        <v>0.4</v>
      </c>
      <c r="BR594" s="105">
        <f t="shared" si="117"/>
        <v>51223.937133815562</v>
      </c>
      <c r="BS594" s="162">
        <f t="shared" si="118"/>
        <v>0.4</v>
      </c>
      <c r="BT594" s="105">
        <f t="shared" si="119"/>
        <v>30734.362280289337</v>
      </c>
    </row>
    <row r="595" spans="1:72">
      <c r="A595" s="18">
        <f t="shared" si="110"/>
        <v>592</v>
      </c>
      <c r="B595" s="33">
        <v>292313250482</v>
      </c>
      <c r="C595" s="39">
        <v>45274</v>
      </c>
      <c r="D595" s="22" t="s">
        <v>130</v>
      </c>
      <c r="E595" s="22" t="s">
        <v>4906</v>
      </c>
      <c r="F595" s="110">
        <v>3</v>
      </c>
      <c r="G595" s="23" t="s">
        <v>49</v>
      </c>
      <c r="H595" s="58">
        <v>15500</v>
      </c>
      <c r="I595" s="30"/>
      <c r="J595" s="101">
        <v>46500</v>
      </c>
      <c r="K595" s="33">
        <v>84119900</v>
      </c>
      <c r="L595" s="26">
        <v>0.1</v>
      </c>
      <c r="M595" s="40">
        <v>0</v>
      </c>
      <c r="N595" s="40">
        <v>0</v>
      </c>
      <c r="O595" s="35">
        <v>0</v>
      </c>
      <c r="P595" s="63">
        <v>0.1</v>
      </c>
      <c r="Q595" s="52">
        <v>0</v>
      </c>
      <c r="R595" s="63">
        <v>0.18</v>
      </c>
      <c r="S595" s="23" t="s">
        <v>4898</v>
      </c>
      <c r="T595" s="52">
        <v>4650</v>
      </c>
      <c r="U595" s="52">
        <v>0</v>
      </c>
      <c r="V595" s="52">
        <v>465</v>
      </c>
      <c r="W595" s="52">
        <v>9290.6999999999989</v>
      </c>
      <c r="X595" s="52">
        <v>14405.699999999999</v>
      </c>
      <c r="Y595" s="23" t="s">
        <v>4903</v>
      </c>
      <c r="Z595" s="23" t="s">
        <v>4907</v>
      </c>
      <c r="AA595" s="23" t="s">
        <v>4908</v>
      </c>
      <c r="AB595" s="33">
        <v>292313250482</v>
      </c>
      <c r="AC595" s="33" t="s">
        <v>4909</v>
      </c>
      <c r="AD595" s="48">
        <v>45274</v>
      </c>
      <c r="AE595" s="39">
        <v>45260</v>
      </c>
      <c r="AF595" s="53" t="e">
        <v>#N/A</v>
      </c>
      <c r="AG595" s="53" t="e">
        <v>#N/A</v>
      </c>
      <c r="AH595" s="39" t="e">
        <v>#N/A</v>
      </c>
      <c r="AI595" s="23" t="s">
        <v>51</v>
      </c>
      <c r="AJ595" s="54"/>
      <c r="AK595" s="55"/>
      <c r="AL595" s="56"/>
      <c r="AM595" s="57"/>
      <c r="AN595" s="33"/>
      <c r="AO595" s="48"/>
      <c r="AP595" s="23">
        <v>2000</v>
      </c>
      <c r="AQ595" s="23" t="s">
        <v>52</v>
      </c>
      <c r="AR595" s="23" t="s">
        <v>4908</v>
      </c>
      <c r="AS595" s="38" t="s">
        <v>518</v>
      </c>
      <c r="AT595" s="23"/>
      <c r="AU595" s="23" t="s">
        <v>4910</v>
      </c>
      <c r="AV595" s="99">
        <v>3</v>
      </c>
      <c r="AW595" s="101">
        <v>46500</v>
      </c>
      <c r="AX595" s="29" t="s">
        <v>4770</v>
      </c>
      <c r="AY595" s="29"/>
      <c r="AZ595" s="30" t="s">
        <v>702</v>
      </c>
      <c r="BA595">
        <f t="shared" si="120"/>
        <v>378</v>
      </c>
      <c r="BB595" t="s">
        <v>6983</v>
      </c>
      <c r="BC595" s="105">
        <f t="shared" si="112"/>
        <v>15500</v>
      </c>
      <c r="BD595" s="116">
        <f t="shared" si="113"/>
        <v>45231</v>
      </c>
      <c r="BE595" s="141" t="s">
        <v>8477</v>
      </c>
      <c r="BF595">
        <f>MATCH(BE595,'Cat-4'!$A:$A,0)</f>
        <v>722</v>
      </c>
      <c r="BG595">
        <f>MATCH(BD595,'Cat-4'!$1:$1,0)</f>
        <v>143</v>
      </c>
      <c r="BH595">
        <f>INDEX('Cat-4'!$1:$1048576,'NSS + ACT'!BF595,'NSS + ACT'!BG595)</f>
        <v>129.19999999999999</v>
      </c>
      <c r="BI595">
        <f>MATCH($BI$1,'Cat-4'!$1:$1,0)</f>
        <v>153</v>
      </c>
      <c r="BJ595">
        <f>INDEX('Cat-4'!$1:$1048576,'NSS + ACT'!BF595,'NSS + ACT'!BI595)</f>
        <v>130.80000000000001</v>
      </c>
      <c r="BK595" s="126">
        <f t="shared" si="114"/>
        <v>1.0123839009287927</v>
      </c>
      <c r="BL595">
        <f t="shared" si="115"/>
        <v>409</v>
      </c>
      <c r="BM595" s="126">
        <f t="shared" si="116"/>
        <v>13.633333333333333</v>
      </c>
      <c r="BN595" s="126" t="s">
        <v>8784</v>
      </c>
      <c r="BO595" s="126">
        <f>MATCH(BB595,Sheet3!$D$4:$D$8,0)</f>
        <v>2</v>
      </c>
      <c r="BP595" s="126">
        <f>MATCH(BN595,Sheet3!$E$4:$H$4,0)</f>
        <v>3</v>
      </c>
      <c r="BQ595" s="132">
        <f>INDEX(Sheet3!$D$4:$H$8,'NSS + ACT'!BO595,'NSS + ACT'!BP595)</f>
        <v>0.05</v>
      </c>
      <c r="BR595" s="105">
        <f t="shared" si="117"/>
        <v>47075.851393188859</v>
      </c>
      <c r="BS595" s="162">
        <f t="shared" si="118"/>
        <v>0.05</v>
      </c>
      <c r="BT595" s="105">
        <f t="shared" si="119"/>
        <v>44722.058823529413</v>
      </c>
    </row>
    <row r="596" spans="1:72">
      <c r="A596" s="18">
        <f t="shared" si="110"/>
        <v>593</v>
      </c>
      <c r="B596" s="33"/>
      <c r="C596" s="39"/>
      <c r="D596" s="22" t="s">
        <v>93</v>
      </c>
      <c r="E596" s="22" t="s">
        <v>6551</v>
      </c>
      <c r="F596" s="113">
        <v>3</v>
      </c>
      <c r="G596" s="23" t="s">
        <v>119</v>
      </c>
      <c r="H596" s="24">
        <v>15472.226666666667</v>
      </c>
      <c r="I596" s="30"/>
      <c r="J596" s="101">
        <v>46416.68</v>
      </c>
      <c r="K596" s="23">
        <v>85332929</v>
      </c>
      <c r="L596" s="26">
        <v>0</v>
      </c>
      <c r="M596" s="23"/>
      <c r="N596" s="49"/>
      <c r="O596" s="38"/>
      <c r="P596" s="26">
        <v>0</v>
      </c>
      <c r="Q596" s="38"/>
      <c r="R596" s="26">
        <v>0.18</v>
      </c>
      <c r="S596" s="23" t="s">
        <v>962</v>
      </c>
      <c r="T596" s="94">
        <v>0</v>
      </c>
      <c r="U596" s="94">
        <v>0</v>
      </c>
      <c r="V596" s="94">
        <v>0</v>
      </c>
      <c r="W596" s="94">
        <v>8355.0023999999994</v>
      </c>
      <c r="X596" s="52">
        <v>8355.0023999999994</v>
      </c>
      <c r="Y596" s="23" t="s">
        <v>6489</v>
      </c>
      <c r="Z596" s="23" t="s">
        <v>6552</v>
      </c>
      <c r="AA596" s="23" t="s">
        <v>6552</v>
      </c>
      <c r="AB596" s="33" t="e">
        <v>#N/A</v>
      </c>
      <c r="AC596" s="23" t="e">
        <v>#N/A</v>
      </c>
      <c r="AD596" s="48" t="e">
        <v>#N/A</v>
      </c>
      <c r="AE596" s="39">
        <v>43003</v>
      </c>
      <c r="AF596" s="33">
        <v>171702612222</v>
      </c>
      <c r="AG596" s="23" t="s">
        <v>960</v>
      </c>
      <c r="AH596" s="39">
        <v>43019</v>
      </c>
      <c r="AI596" s="23" t="s">
        <v>385</v>
      </c>
      <c r="AJ596" s="65"/>
      <c r="AK596" s="57"/>
      <c r="AL596" s="56"/>
      <c r="AM596" s="52"/>
      <c r="AN596" s="23"/>
      <c r="AO596" s="38"/>
      <c r="AP596" s="23">
        <v>2000</v>
      </c>
      <c r="AQ596" s="23" t="s">
        <v>64</v>
      </c>
      <c r="AR596" s="23" t="s">
        <v>6553</v>
      </c>
      <c r="AS596" s="95" t="s">
        <v>53</v>
      </c>
      <c r="AT596" s="23" t="s">
        <v>522</v>
      </c>
      <c r="AU596" s="23">
        <v>9061707572</v>
      </c>
      <c r="AV596" s="99">
        <v>3</v>
      </c>
      <c r="AW596" s="101">
        <v>46416.68</v>
      </c>
      <c r="AX596" s="29" t="s">
        <v>6494</v>
      </c>
      <c r="AY596" s="29"/>
      <c r="AZ596" s="21"/>
      <c r="BA596">
        <f t="shared" si="120"/>
        <v>2635</v>
      </c>
      <c r="BB596" t="s">
        <v>6987</v>
      </c>
      <c r="BC596" s="105">
        <f t="shared" si="112"/>
        <v>15472.226666666667</v>
      </c>
      <c r="BD596" s="116">
        <f t="shared" si="113"/>
        <v>42979</v>
      </c>
      <c r="BE596" s="141" t="s">
        <v>8366</v>
      </c>
      <c r="BF596">
        <f>MATCH(BE596,'Cat-4'!$A:$A,0)</f>
        <v>666</v>
      </c>
      <c r="BG596">
        <f>MATCH(BD596,'Cat-4'!$1:$1,0)</f>
        <v>69</v>
      </c>
      <c r="BH596">
        <f>INDEX('Cat-4'!$1:$1048576,'NSS + ACT'!BF596,'NSS + ACT'!BG596)</f>
        <v>110.7</v>
      </c>
      <c r="BI596">
        <f>MATCH($BI$1,'Cat-4'!$1:$1,0)</f>
        <v>153</v>
      </c>
      <c r="BJ596">
        <f>INDEX('Cat-4'!$1:$1048576,'NSS + ACT'!BF596,'NSS + ACT'!BI596)</f>
        <v>133.4</v>
      </c>
      <c r="BK596" s="126">
        <f t="shared" si="114"/>
        <v>1.2050587172538392</v>
      </c>
      <c r="BL596">
        <f t="shared" si="115"/>
        <v>2661</v>
      </c>
      <c r="BM596" s="126">
        <f t="shared" si="116"/>
        <v>88.7</v>
      </c>
      <c r="BN596" s="126" t="s">
        <v>8785</v>
      </c>
      <c r="BO596" s="126">
        <f>MATCH(BB596,Sheet3!$D$4:$D$8,0)</f>
        <v>4</v>
      </c>
      <c r="BP596" s="126">
        <f>MATCH(BN596,Sheet3!$E$4:$H$4,0)</f>
        <v>4</v>
      </c>
      <c r="BQ596" s="132">
        <f>INDEX(Sheet3!$D$4:$H$8,'NSS + ACT'!BO596,'NSS + ACT'!BP596)</f>
        <v>0.2</v>
      </c>
      <c r="BR596" s="105">
        <f t="shared" si="117"/>
        <v>55934.824859981934</v>
      </c>
      <c r="BS596" s="162">
        <f t="shared" si="118"/>
        <v>0.2</v>
      </c>
      <c r="BT596" s="105">
        <f t="shared" si="119"/>
        <v>44747.859887985549</v>
      </c>
    </row>
    <row r="597" spans="1:72">
      <c r="A597" s="18">
        <f t="shared" si="110"/>
        <v>594</v>
      </c>
      <c r="B597" s="33">
        <v>292111109080</v>
      </c>
      <c r="C597" s="39">
        <v>44512</v>
      </c>
      <c r="D597" s="22" t="s">
        <v>128</v>
      </c>
      <c r="E597" s="22" t="s">
        <v>5840</v>
      </c>
      <c r="F597" s="110">
        <v>3</v>
      </c>
      <c r="G597" s="23" t="s">
        <v>119</v>
      </c>
      <c r="H597" s="52">
        <v>15309.446666666665</v>
      </c>
      <c r="I597" s="30"/>
      <c r="J597" s="109">
        <v>45928.34</v>
      </c>
      <c r="K597" s="33">
        <v>85043100</v>
      </c>
      <c r="L597" s="26">
        <v>0.1</v>
      </c>
      <c r="M597" s="26"/>
      <c r="N597" s="26">
        <v>0</v>
      </c>
      <c r="O597" s="60"/>
      <c r="P597" s="26">
        <v>0.1</v>
      </c>
      <c r="Q597" s="84"/>
      <c r="R597" s="26">
        <v>0.18</v>
      </c>
      <c r="S597" s="23" t="s">
        <v>969</v>
      </c>
      <c r="T597" s="52">
        <v>4592.8339999999998</v>
      </c>
      <c r="U597" s="52">
        <v>0</v>
      </c>
      <c r="V597" s="52">
        <v>459.28340000000003</v>
      </c>
      <c r="W597" s="52">
        <v>9176.4823319999996</v>
      </c>
      <c r="X597" s="52">
        <v>14228.599731999999</v>
      </c>
      <c r="Y597" s="23" t="s">
        <v>5800</v>
      </c>
      <c r="Z597" s="23" t="s">
        <v>5841</v>
      </c>
      <c r="AA597" s="23" t="s">
        <v>5842</v>
      </c>
      <c r="AB597" s="33">
        <v>292111109080</v>
      </c>
      <c r="AC597" s="33" t="s">
        <v>5843</v>
      </c>
      <c r="AD597" s="48">
        <v>44512</v>
      </c>
      <c r="AE597" s="39">
        <v>44495</v>
      </c>
      <c r="AF597" s="53" t="e">
        <v>#N/A</v>
      </c>
      <c r="AG597" s="53" t="e">
        <v>#N/A</v>
      </c>
      <c r="AH597" s="39" t="e">
        <v>#N/A</v>
      </c>
      <c r="AI597" s="23" t="s">
        <v>51</v>
      </c>
      <c r="AJ597" s="54"/>
      <c r="AK597" s="55"/>
      <c r="AL597" s="56"/>
      <c r="AM597" s="57"/>
      <c r="AN597" s="33"/>
      <c r="AO597" s="48"/>
      <c r="AP597" s="23">
        <v>2000</v>
      </c>
      <c r="AQ597" s="23" t="s">
        <v>52</v>
      </c>
      <c r="AR597" s="23" t="s">
        <v>5842</v>
      </c>
      <c r="AS597" s="38" t="s">
        <v>53</v>
      </c>
      <c r="AT597" s="23"/>
      <c r="AU597" s="23">
        <v>1204892</v>
      </c>
      <c r="AV597" s="99">
        <v>3</v>
      </c>
      <c r="AW597" s="101">
        <v>45928.349999999897</v>
      </c>
      <c r="AX597" s="29" t="s">
        <v>5711</v>
      </c>
      <c r="AY597" s="29"/>
      <c r="AZ597" s="21"/>
      <c r="BA597">
        <f t="shared" si="120"/>
        <v>1143</v>
      </c>
      <c r="BB597" s="115" t="s">
        <v>6983</v>
      </c>
      <c r="BC597" s="105">
        <f t="shared" si="112"/>
        <v>15309.449999999966</v>
      </c>
      <c r="BD597" s="116">
        <f t="shared" si="113"/>
        <v>44470</v>
      </c>
      <c r="BE597" s="141" t="s">
        <v>8477</v>
      </c>
      <c r="BF597">
        <f>MATCH(BE597,'Cat-4'!$A:$A,0)</f>
        <v>722</v>
      </c>
      <c r="BG597">
        <f>MATCH(BD597,'Cat-4'!$1:$1,0)</f>
        <v>118</v>
      </c>
      <c r="BH597">
        <f>INDEX('Cat-4'!$1:$1048576,'NSS + ACT'!BF597,'NSS + ACT'!BG597)</f>
        <v>120.4</v>
      </c>
      <c r="BI597">
        <f>MATCH($BI$1,'Cat-4'!$1:$1,0)</f>
        <v>153</v>
      </c>
      <c r="BJ597">
        <f>INDEX('Cat-4'!$1:$1048576,'NSS + ACT'!BF597,'NSS + ACT'!BI597)</f>
        <v>130.80000000000001</v>
      </c>
      <c r="BK597" s="126">
        <f t="shared" si="114"/>
        <v>1.0863787375415284</v>
      </c>
      <c r="BL597">
        <f t="shared" si="115"/>
        <v>1170</v>
      </c>
      <c r="BM597" s="126">
        <f t="shared" si="116"/>
        <v>39</v>
      </c>
      <c r="BN597" s="126" t="s">
        <v>8785</v>
      </c>
      <c r="BO597" s="126">
        <f>MATCH(BB597,Sheet3!$D$4:$D$8,0)</f>
        <v>2</v>
      </c>
      <c r="BP597" s="126">
        <f>MATCH(BN597,Sheet3!$E$4:$H$4,0)</f>
        <v>4</v>
      </c>
      <c r="BQ597" s="132">
        <f>INDEX(Sheet3!$D$4:$H$8,'NSS + ACT'!BO597,'NSS + ACT'!BP597)</f>
        <v>0.1</v>
      </c>
      <c r="BR597" s="105">
        <f t="shared" si="117"/>
        <v>49895.582890365338</v>
      </c>
      <c r="BS597" s="162">
        <f t="shared" si="118"/>
        <v>0.1</v>
      </c>
      <c r="BT597" s="105">
        <f t="shared" si="119"/>
        <v>44906.024601328805</v>
      </c>
    </row>
    <row r="598" spans="1:72">
      <c r="A598" s="18">
        <f t="shared" si="110"/>
        <v>595</v>
      </c>
      <c r="B598" s="33">
        <v>292311795661</v>
      </c>
      <c r="C598" s="39">
        <v>45233</v>
      </c>
      <c r="D598" s="22" t="s">
        <v>176</v>
      </c>
      <c r="E598" s="22" t="s">
        <v>5496</v>
      </c>
      <c r="F598" s="110">
        <v>4</v>
      </c>
      <c r="G598" s="23" t="s">
        <v>119</v>
      </c>
      <c r="H598" s="58">
        <v>11459.284999999974</v>
      </c>
      <c r="I598" s="30"/>
      <c r="J598" s="101">
        <v>45837.139999999898</v>
      </c>
      <c r="K598" s="33">
        <v>84821030</v>
      </c>
      <c r="L598" s="26">
        <v>7.4999999999999997E-2</v>
      </c>
      <c r="M598" s="40"/>
      <c r="N598" s="40">
        <v>0</v>
      </c>
      <c r="O598" s="35">
        <v>0</v>
      </c>
      <c r="P598" s="63">
        <v>0.1</v>
      </c>
      <c r="Q598" s="52">
        <v>0</v>
      </c>
      <c r="R598" s="63">
        <v>0.18</v>
      </c>
      <c r="S598" s="23" t="s">
        <v>893</v>
      </c>
      <c r="T598" s="52">
        <v>3437.7854999999922</v>
      </c>
      <c r="U598" s="52">
        <v>0</v>
      </c>
      <c r="V598" s="52">
        <v>343.77854999999926</v>
      </c>
      <c r="W598" s="52">
        <v>8931.3667289999794</v>
      </c>
      <c r="X598" s="52">
        <v>12712.930778999971</v>
      </c>
      <c r="Y598" s="23" t="s">
        <v>5450</v>
      </c>
      <c r="Z598" s="23" t="s">
        <v>5497</v>
      </c>
      <c r="AA598" s="23" t="s">
        <v>5498</v>
      </c>
      <c r="AB598" s="33">
        <v>292311795661</v>
      </c>
      <c r="AC598" s="33" t="s">
        <v>5015</v>
      </c>
      <c r="AD598" s="39">
        <v>45233</v>
      </c>
      <c r="AE598" s="39">
        <v>45225</v>
      </c>
      <c r="AF598" s="53" t="e">
        <v>#N/A</v>
      </c>
      <c r="AG598" s="53" t="e">
        <v>#N/A</v>
      </c>
      <c r="AH598" s="39" t="e">
        <v>#N/A</v>
      </c>
      <c r="AI598" s="23" t="s">
        <v>51</v>
      </c>
      <c r="AJ598" s="59"/>
      <c r="AK598" s="59"/>
      <c r="AL598" s="48"/>
      <c r="AM598" s="60"/>
      <c r="AN598" s="33"/>
      <c r="AO598" s="48"/>
      <c r="AP598" s="23">
        <v>2000</v>
      </c>
      <c r="AQ598" s="23" t="s">
        <v>52</v>
      </c>
      <c r="AR598" s="23" t="s">
        <v>5498</v>
      </c>
      <c r="AS598" s="38" t="s">
        <v>518</v>
      </c>
      <c r="AT598" s="23"/>
      <c r="AU598" s="23" t="s">
        <v>5499</v>
      </c>
      <c r="AV598" s="99">
        <v>4</v>
      </c>
      <c r="AW598" s="101">
        <v>45837.139999999898</v>
      </c>
      <c r="AX598" s="29" t="s">
        <v>4770</v>
      </c>
      <c r="AY598" s="29"/>
      <c r="AZ598" s="30" t="s">
        <v>853</v>
      </c>
      <c r="BA598">
        <f t="shared" si="120"/>
        <v>413</v>
      </c>
      <c r="BB598" s="115" t="s">
        <v>6983</v>
      </c>
      <c r="BC598" s="105">
        <f t="shared" si="112"/>
        <v>11459.284999999974</v>
      </c>
      <c r="BD598" s="116">
        <f t="shared" si="113"/>
        <v>45200</v>
      </c>
      <c r="BE598" s="141" t="s">
        <v>8477</v>
      </c>
      <c r="BF598">
        <f>MATCH(BE598,'Cat-4'!$A:$A,0)</f>
        <v>722</v>
      </c>
      <c r="BG598">
        <f>MATCH(BD598,'Cat-4'!$1:$1,0)</f>
        <v>142</v>
      </c>
      <c r="BH598">
        <f>INDEX('Cat-4'!$1:$1048576,'NSS + ACT'!BF598,'NSS + ACT'!BG598)</f>
        <v>128.9</v>
      </c>
      <c r="BI598">
        <f>MATCH($BI$1,'Cat-4'!$1:$1,0)</f>
        <v>153</v>
      </c>
      <c r="BJ598">
        <f>INDEX('Cat-4'!$1:$1048576,'NSS + ACT'!BF598,'NSS + ACT'!BI598)</f>
        <v>130.80000000000001</v>
      </c>
      <c r="BK598" s="126">
        <f t="shared" si="114"/>
        <v>1.0147401086113266</v>
      </c>
      <c r="BL598">
        <f t="shared" si="115"/>
        <v>440</v>
      </c>
      <c r="BM598" s="126">
        <f t="shared" si="116"/>
        <v>14.666666666666666</v>
      </c>
      <c r="BN598" s="126" t="s">
        <v>8784</v>
      </c>
      <c r="BO598" s="126">
        <f>MATCH(BB598,Sheet3!$D$4:$D$8,0)</f>
        <v>2</v>
      </c>
      <c r="BP598" s="126">
        <f>MATCH(BN598,Sheet3!$E$4:$H$4,0)</f>
        <v>3</v>
      </c>
      <c r="BQ598" s="132">
        <f>INDEX(Sheet3!$D$4:$H$8,'NSS + ACT'!BO598,'NSS + ACT'!BP598)</f>
        <v>0.05</v>
      </c>
      <c r="BR598" s="105">
        <f t="shared" si="117"/>
        <v>46512.784422032477</v>
      </c>
      <c r="BS598" s="162">
        <f t="shared" si="118"/>
        <v>0.05</v>
      </c>
      <c r="BT598" s="105">
        <f t="shared" si="119"/>
        <v>44187.145200930849</v>
      </c>
    </row>
    <row r="599" spans="1:72">
      <c r="A599" s="18">
        <f t="shared" si="110"/>
        <v>596</v>
      </c>
      <c r="B599" s="61">
        <v>292207569813</v>
      </c>
      <c r="C599" s="39">
        <v>44764</v>
      </c>
      <c r="D599" s="22" t="s">
        <v>91</v>
      </c>
      <c r="E599" s="22" t="s">
        <v>2130</v>
      </c>
      <c r="F599" s="110">
        <v>3</v>
      </c>
      <c r="G599" s="23" t="s">
        <v>49</v>
      </c>
      <c r="H599" s="52">
        <v>15278.006666666633</v>
      </c>
      <c r="I599" s="30"/>
      <c r="J599" s="109">
        <v>45834.019999999902</v>
      </c>
      <c r="K599" s="23">
        <v>84819090</v>
      </c>
      <c r="L599" s="26">
        <v>7.4999999999999997E-2</v>
      </c>
      <c r="M599" s="40">
        <v>0</v>
      </c>
      <c r="N599" s="62">
        <v>0</v>
      </c>
      <c r="O599" s="52">
        <v>0</v>
      </c>
      <c r="P599" s="26">
        <v>0.1</v>
      </c>
      <c r="Q599" s="52">
        <v>0</v>
      </c>
      <c r="R599" s="63">
        <v>0.18</v>
      </c>
      <c r="S599" s="23" t="s">
        <v>849</v>
      </c>
      <c r="T599" s="52">
        <v>3437.5514999999928</v>
      </c>
      <c r="U599" s="52">
        <v>0</v>
      </c>
      <c r="V599" s="52">
        <v>343.75514999999928</v>
      </c>
      <c r="W599" s="52">
        <v>8930.7587969999804</v>
      </c>
      <c r="X599" s="52">
        <v>12712.065446999972</v>
      </c>
      <c r="Y599" s="23" t="s">
        <v>1945</v>
      </c>
      <c r="Z599" s="23" t="s">
        <v>2131</v>
      </c>
      <c r="AA599" s="23" t="s">
        <v>2132</v>
      </c>
      <c r="AB599" s="33">
        <v>292207569813</v>
      </c>
      <c r="AC599" s="33" t="s">
        <v>1972</v>
      </c>
      <c r="AD599" s="48">
        <v>44764</v>
      </c>
      <c r="AE599" s="39">
        <v>44741</v>
      </c>
      <c r="AF599" s="53" t="e">
        <v>#N/A</v>
      </c>
      <c r="AG599" s="53" t="e">
        <v>#N/A</v>
      </c>
      <c r="AH599" s="39" t="e">
        <v>#N/A</v>
      </c>
      <c r="AI599" s="23" t="s">
        <v>51</v>
      </c>
      <c r="AJ599" s="54"/>
      <c r="AK599" s="55"/>
      <c r="AL599" s="56"/>
      <c r="AM599" s="57"/>
      <c r="AN599" s="33"/>
      <c r="AO599" s="48"/>
      <c r="AP599" s="23">
        <v>2000</v>
      </c>
      <c r="AQ599" s="23" t="s">
        <v>52</v>
      </c>
      <c r="AR599" s="23" t="s">
        <v>2132</v>
      </c>
      <c r="AS599" s="38" t="s">
        <v>53</v>
      </c>
      <c r="AT599" s="23"/>
      <c r="AU599" s="64" t="s">
        <v>225</v>
      </c>
      <c r="AV599" s="99">
        <v>3</v>
      </c>
      <c r="AW599" s="102">
        <v>45834.019999999902</v>
      </c>
      <c r="AX599" s="29" t="s">
        <v>701</v>
      </c>
      <c r="AY599" s="29"/>
      <c r="AZ599" s="25" t="s">
        <v>702</v>
      </c>
      <c r="BA599">
        <f t="shared" si="120"/>
        <v>897</v>
      </c>
      <c r="BB599" t="s">
        <v>6983</v>
      </c>
      <c r="BC599" s="105">
        <f t="shared" si="112"/>
        <v>15278.006666666633</v>
      </c>
      <c r="BD599" s="116">
        <f t="shared" si="113"/>
        <v>44713</v>
      </c>
      <c r="BE599" s="141" t="s">
        <v>8477</v>
      </c>
      <c r="BF599">
        <f>MATCH(BE599,'Cat-4'!$A:$A,0)</f>
        <v>722</v>
      </c>
      <c r="BG599">
        <f>MATCH(BD599,'Cat-4'!$1:$1,0)</f>
        <v>126</v>
      </c>
      <c r="BH599">
        <f>INDEX('Cat-4'!$1:$1048576,'NSS + ACT'!BF599,'NSS + ACT'!BG599)</f>
        <v>125.1</v>
      </c>
      <c r="BI599">
        <f>MATCH($BI$1,'Cat-4'!$1:$1,0)</f>
        <v>153</v>
      </c>
      <c r="BJ599">
        <f>INDEX('Cat-4'!$1:$1048576,'NSS + ACT'!BF599,'NSS + ACT'!BI599)</f>
        <v>130.80000000000001</v>
      </c>
      <c r="BK599" s="126">
        <f t="shared" si="114"/>
        <v>1.0455635491606716</v>
      </c>
      <c r="BL599">
        <f t="shared" si="115"/>
        <v>927</v>
      </c>
      <c r="BM599" s="126">
        <f t="shared" si="116"/>
        <v>30.9</v>
      </c>
      <c r="BN599" s="126" t="s">
        <v>8785</v>
      </c>
      <c r="BO599" s="126">
        <f>MATCH(BB599,Sheet3!$D$4:$D$8,0)</f>
        <v>2</v>
      </c>
      <c r="BP599" s="126">
        <f>MATCH(BN599,Sheet3!$E$4:$H$4,0)</f>
        <v>4</v>
      </c>
      <c r="BQ599" s="132">
        <f>INDEX(Sheet3!$D$4:$H$8,'NSS + ACT'!BO599,'NSS + ACT'!BP599)</f>
        <v>0.1</v>
      </c>
      <c r="BR599" s="105">
        <f t="shared" si="117"/>
        <v>47922.380623501107</v>
      </c>
      <c r="BS599" s="162">
        <f t="shared" si="118"/>
        <v>0.1</v>
      </c>
      <c r="BT599" s="105">
        <f t="shared" si="119"/>
        <v>43130.142561150999</v>
      </c>
    </row>
    <row r="600" spans="1:72">
      <c r="A600" s="18">
        <f t="shared" si="110"/>
        <v>597</v>
      </c>
      <c r="B600" s="61">
        <v>292008114860</v>
      </c>
      <c r="C600" s="39">
        <v>44120</v>
      </c>
      <c r="D600" s="22" t="s">
        <v>133</v>
      </c>
      <c r="E600" s="22" t="s">
        <v>2977</v>
      </c>
      <c r="F600" s="110">
        <v>1</v>
      </c>
      <c r="G600" s="23" t="s">
        <v>75</v>
      </c>
      <c r="H600" s="52">
        <v>48077.68</v>
      </c>
      <c r="I600" s="30"/>
      <c r="J600" s="109">
        <v>48077.68</v>
      </c>
      <c r="K600" s="23">
        <v>84139120</v>
      </c>
      <c r="L600" s="26">
        <v>7.4999999999999997E-2</v>
      </c>
      <c r="M600" s="40">
        <v>0</v>
      </c>
      <c r="N600" s="62">
        <v>0</v>
      </c>
      <c r="O600" s="52">
        <v>0</v>
      </c>
      <c r="P600" s="26">
        <v>0.1</v>
      </c>
      <c r="Q600" s="52">
        <v>0</v>
      </c>
      <c r="R600" s="63">
        <v>0.18</v>
      </c>
      <c r="S600" s="23" t="s">
        <v>2931</v>
      </c>
      <c r="T600" s="52">
        <v>3605.826</v>
      </c>
      <c r="U600" s="52">
        <v>0</v>
      </c>
      <c r="V600" s="52">
        <v>360.58260000000001</v>
      </c>
      <c r="W600" s="52">
        <v>9367.9359480000003</v>
      </c>
      <c r="X600" s="52">
        <v>13334.344548000001</v>
      </c>
      <c r="Y600" s="23" t="s">
        <v>2778</v>
      </c>
      <c r="Z600" s="23" t="s">
        <v>2978</v>
      </c>
      <c r="AA600" s="23" t="s">
        <v>275</v>
      </c>
      <c r="AB600" s="33">
        <v>292008114860</v>
      </c>
      <c r="AC600" s="33" t="s">
        <v>2979</v>
      </c>
      <c r="AD600" s="48">
        <v>44120</v>
      </c>
      <c r="AE600" s="39">
        <v>44068</v>
      </c>
      <c r="AF600" s="53" t="e">
        <v>#N/A</v>
      </c>
      <c r="AG600" s="53" t="e">
        <v>#N/A</v>
      </c>
      <c r="AH600" s="39" t="e">
        <v>#N/A</v>
      </c>
      <c r="AI600" s="23" t="s">
        <v>51</v>
      </c>
      <c r="AJ600" s="54"/>
      <c r="AK600" s="55"/>
      <c r="AL600" s="56"/>
      <c r="AM600" s="57"/>
      <c r="AN600" s="33"/>
      <c r="AO600" s="48"/>
      <c r="AP600" s="23">
        <v>2000</v>
      </c>
      <c r="AQ600" s="23" t="s">
        <v>64</v>
      </c>
      <c r="AR600" s="23" t="s">
        <v>275</v>
      </c>
      <c r="AS600" s="38" t="s">
        <v>53</v>
      </c>
      <c r="AT600" s="23" t="s">
        <v>522</v>
      </c>
      <c r="AU600" s="64">
        <v>7199962282</v>
      </c>
      <c r="AV600" s="99">
        <v>1</v>
      </c>
      <c r="AW600" s="102">
        <v>45635.779999999897</v>
      </c>
      <c r="AX600" s="29" t="s">
        <v>701</v>
      </c>
      <c r="AY600" s="29"/>
      <c r="AZ600" s="25" t="s">
        <v>2980</v>
      </c>
      <c r="BA600">
        <f t="shared" si="120"/>
        <v>1570</v>
      </c>
      <c r="BB600" s="115" t="s">
        <v>6983</v>
      </c>
      <c r="BC600" s="105">
        <f t="shared" si="112"/>
        <v>45635.779999999897</v>
      </c>
      <c r="BD600" s="116">
        <f t="shared" si="113"/>
        <v>44044</v>
      </c>
      <c r="BE600" s="141" t="s">
        <v>8477</v>
      </c>
      <c r="BF600">
        <f>MATCH(BE600,'Cat-4'!$A:$A,0)</f>
        <v>722</v>
      </c>
      <c r="BG600">
        <f>MATCH(BD600,'Cat-4'!$1:$1,0)</f>
        <v>104</v>
      </c>
      <c r="BH600">
        <f>INDEX('Cat-4'!$1:$1048576,'NSS + ACT'!BF600,'NSS + ACT'!BG600)</f>
        <v>113.6</v>
      </c>
      <c r="BI600">
        <f>MATCH($BI$1,'Cat-4'!$1:$1,0)</f>
        <v>153</v>
      </c>
      <c r="BJ600">
        <f>INDEX('Cat-4'!$1:$1048576,'NSS + ACT'!BF600,'NSS + ACT'!BI600)</f>
        <v>130.80000000000001</v>
      </c>
      <c r="BK600" s="126">
        <f t="shared" si="114"/>
        <v>1.1514084507042255</v>
      </c>
      <c r="BL600">
        <f t="shared" si="115"/>
        <v>1596</v>
      </c>
      <c r="BM600" s="126">
        <f t="shared" si="116"/>
        <v>53.2</v>
      </c>
      <c r="BN600" s="126" t="s">
        <v>8785</v>
      </c>
      <c r="BO600" s="126">
        <f>MATCH(BB600,Sheet3!$D$4:$D$8,0)</f>
        <v>2</v>
      </c>
      <c r="BP600" s="126">
        <f>MATCH(BN600,Sheet3!$E$4:$H$4,0)</f>
        <v>4</v>
      </c>
      <c r="BQ600" s="132">
        <f>INDEX(Sheet3!$D$4:$H$8,'NSS + ACT'!BO600,'NSS + ACT'!BP600)</f>
        <v>0.1</v>
      </c>
      <c r="BR600" s="105">
        <f t="shared" si="117"/>
        <v>52545.422746478762</v>
      </c>
      <c r="BS600" s="162">
        <f t="shared" si="118"/>
        <v>0.1</v>
      </c>
      <c r="BT600" s="105">
        <f t="shared" si="119"/>
        <v>47290.880471830889</v>
      </c>
    </row>
    <row r="601" spans="1:72">
      <c r="A601" s="18">
        <f t="shared" si="110"/>
        <v>598</v>
      </c>
      <c r="B601" s="61">
        <v>171801082633</v>
      </c>
      <c r="C601" s="39">
        <v>43217</v>
      </c>
      <c r="D601" s="22" t="s">
        <v>636</v>
      </c>
      <c r="E601" s="22" t="s">
        <v>1139</v>
      </c>
      <c r="F601" s="110">
        <v>6</v>
      </c>
      <c r="G601" s="23" t="s">
        <v>49</v>
      </c>
      <c r="H601" s="52">
        <v>7564.3683333333165</v>
      </c>
      <c r="I601" s="30"/>
      <c r="J601" s="109">
        <v>45386.209999999897</v>
      </c>
      <c r="K601" s="23" t="s">
        <v>987</v>
      </c>
      <c r="L601" s="26">
        <v>0.15</v>
      </c>
      <c r="M601" s="40">
        <v>0</v>
      </c>
      <c r="N601" s="62">
        <v>0</v>
      </c>
      <c r="O601" s="52">
        <v>0</v>
      </c>
      <c r="P601" s="26">
        <v>0.1</v>
      </c>
      <c r="Q601" s="52">
        <v>0</v>
      </c>
      <c r="R601" s="63">
        <v>0.18</v>
      </c>
      <c r="S601" s="23" t="s">
        <v>969</v>
      </c>
      <c r="T601" s="52">
        <v>6807.9314999999842</v>
      </c>
      <c r="U601" s="52">
        <v>0</v>
      </c>
      <c r="V601" s="52">
        <v>680.79314999999849</v>
      </c>
      <c r="W601" s="52">
        <v>9517.4882369999777</v>
      </c>
      <c r="X601" s="52">
        <v>17006.212886999961</v>
      </c>
      <c r="Y601" s="23" t="s">
        <v>850</v>
      </c>
      <c r="Z601" s="23" t="s">
        <v>1140</v>
      </c>
      <c r="AA601" s="23" t="s">
        <v>1141</v>
      </c>
      <c r="AB601" s="33" t="e">
        <v>#N/A</v>
      </c>
      <c r="AC601" s="33" t="e">
        <v>#N/A</v>
      </c>
      <c r="AD601" s="48" t="e">
        <v>#N/A</v>
      </c>
      <c r="AE601" s="39" t="e">
        <v>#N/A</v>
      </c>
      <c r="AF601" s="53">
        <v>171801082633</v>
      </c>
      <c r="AG601" s="53" t="s">
        <v>990</v>
      </c>
      <c r="AH601" s="39">
        <v>43217</v>
      </c>
      <c r="AI601" s="23" t="s">
        <v>385</v>
      </c>
      <c r="AJ601" s="54"/>
      <c r="AK601" s="55"/>
      <c r="AL601" s="56"/>
      <c r="AM601" s="57"/>
      <c r="AN601" s="33"/>
      <c r="AO601" s="48"/>
      <c r="AP601" s="23">
        <v>2000</v>
      </c>
      <c r="AQ601" s="23" t="s">
        <v>64</v>
      </c>
      <c r="AR601" s="23" t="s">
        <v>1141</v>
      </c>
      <c r="AS601" s="38" t="s">
        <v>53</v>
      </c>
      <c r="AT601" s="23" t="s">
        <v>522</v>
      </c>
      <c r="AU601" s="64">
        <v>7068019</v>
      </c>
      <c r="AV601" s="99">
        <v>6</v>
      </c>
      <c r="AW601" s="102">
        <v>45386.209999999897</v>
      </c>
      <c r="AX601" s="29" t="s">
        <v>701</v>
      </c>
      <c r="AY601" s="29"/>
      <c r="AZ601" s="25" t="s">
        <v>863</v>
      </c>
      <c r="BB601" s="115" t="s">
        <v>6987</v>
      </c>
      <c r="BC601" s="105">
        <f t="shared" si="112"/>
        <v>7564.3683333333165</v>
      </c>
      <c r="BD601" s="116">
        <v>43709</v>
      </c>
      <c r="BE601" s="141" t="s">
        <v>8366</v>
      </c>
      <c r="BF601">
        <f>MATCH(BE601,'Cat-4'!$A:$A,0)</f>
        <v>666</v>
      </c>
      <c r="BG601">
        <f>MATCH(BD601,'Cat-4'!$1:$1,0)</f>
        <v>93</v>
      </c>
      <c r="BH601">
        <f>INDEX('Cat-4'!$1:$1048576,'NSS + ACT'!BF601,'NSS + ACT'!BG601)</f>
        <v>110.5</v>
      </c>
      <c r="BI601">
        <f>MATCH($BI$1,'Cat-4'!$1:$1,0)</f>
        <v>153</v>
      </c>
      <c r="BJ601">
        <f>INDEX('Cat-4'!$1:$1048576,'NSS + ACT'!BF601,'NSS + ACT'!BI601)</f>
        <v>133.4</v>
      </c>
      <c r="BK601" s="126">
        <f t="shared" si="114"/>
        <v>1.207239819004525</v>
      </c>
      <c r="BL601">
        <f t="shared" si="115"/>
        <v>1931</v>
      </c>
      <c r="BM601" s="126">
        <f t="shared" si="116"/>
        <v>64.36666666666666</v>
      </c>
      <c r="BN601" s="126" t="s">
        <v>8785</v>
      </c>
      <c r="BO601" s="126">
        <f>MATCH(BB601,Sheet3!$D$4:$D$8,0)</f>
        <v>4</v>
      </c>
      <c r="BP601" s="126">
        <f>MATCH(BN601,Sheet3!$E$4:$H$4,0)</f>
        <v>4</v>
      </c>
      <c r="BQ601" s="132">
        <f>INDEX(Sheet3!$D$4:$H$8,'NSS + ACT'!BO601,'NSS + ACT'!BP601)</f>
        <v>0.2</v>
      </c>
      <c r="BR601" s="105">
        <f t="shared" si="117"/>
        <v>54792.039945701239</v>
      </c>
      <c r="BS601" s="162">
        <f t="shared" si="118"/>
        <v>0.2</v>
      </c>
      <c r="BT601" s="105">
        <f t="shared" si="119"/>
        <v>43833.631956560996</v>
      </c>
    </row>
    <row r="602" spans="1:72">
      <c r="A602" s="18">
        <f t="shared" si="110"/>
        <v>599</v>
      </c>
      <c r="B602" s="33"/>
      <c r="C602" s="39"/>
      <c r="D602" s="22" t="s">
        <v>636</v>
      </c>
      <c r="E602" s="22" t="s">
        <v>7017</v>
      </c>
      <c r="F602" s="108">
        <v>2</v>
      </c>
      <c r="G602" s="23" t="s">
        <v>49</v>
      </c>
      <c r="H602" s="24">
        <v>45247.44</v>
      </c>
      <c r="I602" s="24"/>
      <c r="J602" s="101">
        <f>+H602</f>
        <v>45247.44</v>
      </c>
      <c r="K602" s="23">
        <v>850300</v>
      </c>
      <c r="L602" s="26">
        <v>7.4999999999999997E-2</v>
      </c>
      <c r="M602" s="38"/>
      <c r="N602" s="49"/>
      <c r="O602" s="38"/>
      <c r="P602" s="26">
        <v>0.1</v>
      </c>
      <c r="Q602" s="38"/>
      <c r="R602" s="26">
        <v>0.18</v>
      </c>
      <c r="S602" s="23" t="s">
        <v>637</v>
      </c>
      <c r="T602" s="25">
        <f>J602*L602</f>
        <v>3393.558</v>
      </c>
      <c r="U602" s="52"/>
      <c r="V602" s="25">
        <f>T602*P602</f>
        <v>339.35580000000004</v>
      </c>
      <c r="W602" s="25">
        <f>(J602+T602+V602)*R602</f>
        <v>8816.4636839999985</v>
      </c>
      <c r="X602" s="25">
        <f>T602+V602+W602</f>
        <v>12549.377483999999</v>
      </c>
      <c r="Y602" s="23" t="s">
        <v>609</v>
      </c>
      <c r="Z602" s="23" t="s">
        <v>638</v>
      </c>
      <c r="AA602" s="23" t="s">
        <v>639</v>
      </c>
      <c r="AB602" s="33" t="e">
        <v>#N/A</v>
      </c>
      <c r="AC602" s="33" t="e">
        <v>#N/A</v>
      </c>
      <c r="AD602" s="48" t="e">
        <v>#N/A</v>
      </c>
      <c r="AE602" s="39" t="e">
        <v>#N/A</v>
      </c>
      <c r="AF602" s="53" t="e">
        <v>#N/A</v>
      </c>
      <c r="AG602" s="53" t="e">
        <v>#N/A</v>
      </c>
      <c r="AH602" s="39" t="e">
        <v>#N/A</v>
      </c>
      <c r="AI602" s="23" t="s">
        <v>385</v>
      </c>
      <c r="AJ602" s="54"/>
      <c r="AK602" s="55"/>
      <c r="AL602" s="56"/>
      <c r="AM602" s="57"/>
      <c r="AN602" s="33"/>
      <c r="AO602" s="48"/>
      <c r="AP602" s="23">
        <v>2000</v>
      </c>
      <c r="AQ602" s="23" t="s">
        <v>52</v>
      </c>
      <c r="AR602" s="23" t="s">
        <v>639</v>
      </c>
      <c r="AS602" s="38" t="s">
        <v>53</v>
      </c>
      <c r="AT602" s="23" t="s">
        <v>522</v>
      </c>
      <c r="AU602" s="23">
        <v>317001864</v>
      </c>
      <c r="AV602" s="99">
        <v>2</v>
      </c>
      <c r="AW602" s="101">
        <v>45247.44</v>
      </c>
      <c r="AX602" s="29" t="s">
        <v>606</v>
      </c>
      <c r="AY602" s="29" t="s">
        <v>691</v>
      </c>
      <c r="AZ602" s="21"/>
      <c r="BB602" s="115" t="s">
        <v>6987</v>
      </c>
      <c r="BC602" s="105">
        <f t="shared" si="112"/>
        <v>22623.72</v>
      </c>
      <c r="BD602" s="116">
        <v>43709</v>
      </c>
      <c r="BE602" s="141" t="s">
        <v>8366</v>
      </c>
      <c r="BF602">
        <f>MATCH(BE602,'Cat-4'!$A:$A,0)</f>
        <v>666</v>
      </c>
      <c r="BG602">
        <f>MATCH(BD602,'Cat-4'!$1:$1,0)</f>
        <v>93</v>
      </c>
      <c r="BH602">
        <f>INDEX('Cat-4'!$1:$1048576,'NSS + ACT'!BF602,'NSS + ACT'!BG602)</f>
        <v>110.5</v>
      </c>
      <c r="BI602">
        <f>MATCH($BI$1,'Cat-4'!$1:$1,0)</f>
        <v>153</v>
      </c>
      <c r="BJ602">
        <f>INDEX('Cat-4'!$1:$1048576,'NSS + ACT'!BF602,'NSS + ACT'!BI602)</f>
        <v>133.4</v>
      </c>
      <c r="BK602" s="126">
        <f t="shared" si="114"/>
        <v>1.207239819004525</v>
      </c>
      <c r="BL602">
        <f t="shared" si="115"/>
        <v>1931</v>
      </c>
      <c r="BM602" s="126">
        <f t="shared" si="116"/>
        <v>64.36666666666666</v>
      </c>
      <c r="BN602" s="126" t="s">
        <v>8785</v>
      </c>
      <c r="BO602" s="126">
        <f>MATCH(BB602,Sheet3!$D$4:$D$8,0)</f>
        <v>4</v>
      </c>
      <c r="BP602" s="126">
        <f>MATCH(BN602,Sheet3!$E$4:$H$4,0)</f>
        <v>4</v>
      </c>
      <c r="BQ602" s="132">
        <f>INDEX(Sheet3!$D$4:$H$8,'NSS + ACT'!BO602,'NSS + ACT'!BP602)</f>
        <v>0.2</v>
      </c>
      <c r="BR602" s="105">
        <f t="shared" si="117"/>
        <v>54624.511276018107</v>
      </c>
      <c r="BS602" s="162">
        <f t="shared" si="118"/>
        <v>0.2</v>
      </c>
      <c r="BT602" s="105">
        <f t="shared" si="119"/>
        <v>43699.609020814489</v>
      </c>
    </row>
    <row r="603" spans="1:72">
      <c r="A603" s="18">
        <f t="shared" si="110"/>
        <v>600</v>
      </c>
      <c r="B603" s="33">
        <v>172002103313</v>
      </c>
      <c r="C603" s="39">
        <v>44116</v>
      </c>
      <c r="D603" s="22" t="s">
        <v>614</v>
      </c>
      <c r="E603" s="22" t="s">
        <v>4833</v>
      </c>
      <c r="F603" s="110">
        <v>24</v>
      </c>
      <c r="G603" s="23" t="s">
        <v>49</v>
      </c>
      <c r="H603" s="58">
        <v>1877.65625</v>
      </c>
      <c r="I603" s="30"/>
      <c r="J603" s="101">
        <v>45063.75</v>
      </c>
      <c r="K603" s="33">
        <v>84799090</v>
      </c>
      <c r="L603" s="26">
        <v>7.4999999999999997E-2</v>
      </c>
      <c r="M603" s="40">
        <v>0</v>
      </c>
      <c r="N603" s="40">
        <v>0</v>
      </c>
      <c r="O603" s="35">
        <v>0</v>
      </c>
      <c r="P603" s="63">
        <v>0.1</v>
      </c>
      <c r="Q603" s="52">
        <v>0</v>
      </c>
      <c r="R603" s="63">
        <v>0.18</v>
      </c>
      <c r="S603" s="23" t="s">
        <v>2342</v>
      </c>
      <c r="T603" s="52">
        <v>3379.78125</v>
      </c>
      <c r="U603" s="52">
        <v>0</v>
      </c>
      <c r="V603" s="52">
        <v>337.97812500000003</v>
      </c>
      <c r="W603" s="52">
        <v>8780.6716875000002</v>
      </c>
      <c r="X603" s="52">
        <v>12498.4310625</v>
      </c>
      <c r="Y603" s="23" t="s">
        <v>4766</v>
      </c>
      <c r="Z603" s="23" t="s">
        <v>4834</v>
      </c>
      <c r="AA603" s="23" t="s">
        <v>4835</v>
      </c>
      <c r="AB603" s="33" t="e">
        <v>#N/A</v>
      </c>
      <c r="AC603" s="33" t="e">
        <v>#N/A</v>
      </c>
      <c r="AD603" s="48" t="e">
        <v>#N/A</v>
      </c>
      <c r="AE603" s="39">
        <v>44087</v>
      </c>
      <c r="AF603" s="53">
        <v>172002103313</v>
      </c>
      <c r="AG603" s="53" t="s">
        <v>4831</v>
      </c>
      <c r="AH603" s="39">
        <v>44116</v>
      </c>
      <c r="AI603" s="23" t="s">
        <v>385</v>
      </c>
      <c r="AJ603" s="54"/>
      <c r="AK603" s="55"/>
      <c r="AL603" s="56"/>
      <c r="AM603" s="57"/>
      <c r="AN603" s="33"/>
      <c r="AO603" s="48"/>
      <c r="AP603" s="23">
        <v>2000</v>
      </c>
      <c r="AQ603" s="23" t="s">
        <v>52</v>
      </c>
      <c r="AR603" s="23" t="s">
        <v>4835</v>
      </c>
      <c r="AS603" s="38" t="s">
        <v>518</v>
      </c>
      <c r="AT603" s="23"/>
      <c r="AU603" s="23" t="s">
        <v>4832</v>
      </c>
      <c r="AV603" s="99">
        <v>24</v>
      </c>
      <c r="AW603" s="101">
        <v>45063.75</v>
      </c>
      <c r="AX603" s="29" t="s">
        <v>4770</v>
      </c>
      <c r="AY603" s="29"/>
      <c r="AZ603" s="30"/>
      <c r="BA603">
        <f>$BA$2-AE603</f>
        <v>1551</v>
      </c>
      <c r="BB603" s="115" t="s">
        <v>6983</v>
      </c>
      <c r="BC603" s="105">
        <f t="shared" si="112"/>
        <v>1877.65625</v>
      </c>
      <c r="BD603" s="116">
        <f t="shared" si="113"/>
        <v>44075</v>
      </c>
      <c r="BE603" s="141" t="s">
        <v>8477</v>
      </c>
      <c r="BF603">
        <f>MATCH(BE603,'Cat-4'!$A:$A,0)</f>
        <v>722</v>
      </c>
      <c r="BG603">
        <f>MATCH(BD603,'Cat-4'!$1:$1,0)</f>
        <v>105</v>
      </c>
      <c r="BH603">
        <f>INDEX('Cat-4'!$1:$1048576,'NSS + ACT'!BF603,'NSS + ACT'!BG603)</f>
        <v>113.7</v>
      </c>
      <c r="BI603">
        <f>MATCH($BI$1,'Cat-4'!$1:$1,0)</f>
        <v>153</v>
      </c>
      <c r="BJ603">
        <f>INDEX('Cat-4'!$1:$1048576,'NSS + ACT'!BF603,'NSS + ACT'!BI603)</f>
        <v>130.80000000000001</v>
      </c>
      <c r="BK603" s="126">
        <f t="shared" si="114"/>
        <v>1.1503957783641161</v>
      </c>
      <c r="BL603">
        <f t="shared" si="115"/>
        <v>1565</v>
      </c>
      <c r="BM603" s="126">
        <f t="shared" si="116"/>
        <v>52.166666666666664</v>
      </c>
      <c r="BN603" s="126" t="s">
        <v>8785</v>
      </c>
      <c r="BO603" s="126">
        <f>MATCH(BB603,Sheet3!$D$4:$D$8,0)</f>
        <v>2</v>
      </c>
      <c r="BP603" s="126">
        <f>MATCH(BN603,Sheet3!$E$4:$H$4,0)</f>
        <v>4</v>
      </c>
      <c r="BQ603" s="132">
        <f>INDEX(Sheet3!$D$4:$H$8,'NSS + ACT'!BO603,'NSS + ACT'!BP603)</f>
        <v>0.1</v>
      </c>
      <c r="BR603" s="105">
        <f t="shared" si="117"/>
        <v>51841.147757255938</v>
      </c>
      <c r="BS603" s="162">
        <f t="shared" si="118"/>
        <v>0.1</v>
      </c>
      <c r="BT603" s="105">
        <f t="shared" si="119"/>
        <v>46657.032981530348</v>
      </c>
    </row>
    <row r="604" spans="1:72">
      <c r="A604" s="18">
        <f t="shared" si="110"/>
        <v>601</v>
      </c>
      <c r="B604" s="61">
        <v>292006739010</v>
      </c>
      <c r="C604" s="39">
        <v>44079</v>
      </c>
      <c r="D604" s="22" t="s">
        <v>202</v>
      </c>
      <c r="E604" s="22" t="s">
        <v>1724</v>
      </c>
      <c r="F604" s="110">
        <v>2</v>
      </c>
      <c r="G604" s="23" t="s">
        <v>119</v>
      </c>
      <c r="H604" s="52">
        <v>22495.200000000001</v>
      </c>
      <c r="I604" s="30"/>
      <c r="J604" s="109">
        <v>44990.400000000001</v>
      </c>
      <c r="K604" s="23">
        <v>84149040</v>
      </c>
      <c r="L604" s="26">
        <v>7.4999999999999997E-2</v>
      </c>
      <c r="M604" s="40">
        <v>0</v>
      </c>
      <c r="N604" s="62">
        <v>0</v>
      </c>
      <c r="O604" s="52">
        <v>0</v>
      </c>
      <c r="P604" s="26">
        <v>0.1</v>
      </c>
      <c r="Q604" s="52">
        <v>0</v>
      </c>
      <c r="R604" s="63">
        <v>0.18</v>
      </c>
      <c r="S604" s="23" t="s">
        <v>717</v>
      </c>
      <c r="T604" s="52">
        <v>3374.28</v>
      </c>
      <c r="U604" s="52">
        <v>0</v>
      </c>
      <c r="V604" s="52">
        <v>337.42800000000005</v>
      </c>
      <c r="W604" s="52">
        <v>8766.3794400000006</v>
      </c>
      <c r="X604" s="52">
        <v>12478.087440000001</v>
      </c>
      <c r="Y604" s="23" t="s">
        <v>1628</v>
      </c>
      <c r="Z604" s="23" t="s">
        <v>1725</v>
      </c>
      <c r="AA604" s="23" t="s">
        <v>1726</v>
      </c>
      <c r="AB604" s="33">
        <v>292006739010</v>
      </c>
      <c r="AC604" s="33" t="s">
        <v>1713</v>
      </c>
      <c r="AD604" s="48">
        <v>44079</v>
      </c>
      <c r="AE604" s="39">
        <v>44072</v>
      </c>
      <c r="AF604" s="53" t="e">
        <v>#N/A</v>
      </c>
      <c r="AG604" s="53" t="e">
        <v>#N/A</v>
      </c>
      <c r="AH604" s="39" t="e">
        <v>#N/A</v>
      </c>
      <c r="AI604" s="23" t="s">
        <v>51</v>
      </c>
      <c r="AJ604" s="54"/>
      <c r="AK604" s="55"/>
      <c r="AL604" s="56"/>
      <c r="AM604" s="57"/>
      <c r="AN604" s="33"/>
      <c r="AO604" s="48"/>
      <c r="AP604" s="23">
        <v>2000</v>
      </c>
      <c r="AQ604" s="23" t="s">
        <v>52</v>
      </c>
      <c r="AR604" s="23" t="s">
        <v>1726</v>
      </c>
      <c r="AS604" s="38" t="s">
        <v>53</v>
      </c>
      <c r="AT604" s="23" t="s">
        <v>519</v>
      </c>
      <c r="AU604" s="64">
        <v>205</v>
      </c>
      <c r="AV604" s="99">
        <v>2</v>
      </c>
      <c r="AW604" s="102">
        <v>44990.400000000001</v>
      </c>
      <c r="AX604" s="29" t="s">
        <v>701</v>
      </c>
      <c r="AY604" s="29"/>
      <c r="AZ604" s="25" t="s">
        <v>1633</v>
      </c>
      <c r="BA604">
        <f>$BA$2-AE604</f>
        <v>1566</v>
      </c>
      <c r="BB604" s="115" t="s">
        <v>6986</v>
      </c>
      <c r="BC604" s="105">
        <f t="shared" si="112"/>
        <v>22495.200000000001</v>
      </c>
      <c r="BD604" s="116">
        <f t="shared" si="113"/>
        <v>44044</v>
      </c>
      <c r="BE604" s="141" t="s">
        <v>7762</v>
      </c>
      <c r="BF604">
        <f>MATCH(BE604,'Cat-4'!$A:$A,0)</f>
        <v>364</v>
      </c>
      <c r="BG604">
        <f>MATCH(BD604,'Cat-4'!$1:$1,0)</f>
        <v>104</v>
      </c>
      <c r="BH604">
        <f>INDEX('Cat-4'!$1:$1048576,'NSS + ACT'!BF604,'NSS + ACT'!BG604)</f>
        <v>115.8</v>
      </c>
      <c r="BI604">
        <f>MATCH($BI$1,'Cat-4'!$1:$1,0)</f>
        <v>153</v>
      </c>
      <c r="BJ604">
        <f>INDEX('Cat-4'!$1:$1048576,'NSS + ACT'!BF604,'NSS + ACT'!BI604)</f>
        <v>136.4</v>
      </c>
      <c r="BK604" s="126">
        <f t="shared" si="114"/>
        <v>1.1778929188255614</v>
      </c>
      <c r="BL604">
        <f t="shared" si="115"/>
        <v>1596</v>
      </c>
      <c r="BM604" s="126">
        <f t="shared" si="116"/>
        <v>53.2</v>
      </c>
      <c r="BN604" s="126" t="s">
        <v>8785</v>
      </c>
      <c r="BO604" s="126">
        <f>MATCH(BB604,Sheet3!$D$4:$D$8,0)</f>
        <v>3</v>
      </c>
      <c r="BP604" s="126">
        <f>MATCH(BN604,Sheet3!$E$4:$H$4,0)</f>
        <v>4</v>
      </c>
      <c r="BQ604" s="132">
        <f>INDEX(Sheet3!$D$4:$H$8,'NSS + ACT'!BO604,'NSS + ACT'!BP604)</f>
        <v>0.5</v>
      </c>
      <c r="BR604" s="105">
        <f t="shared" si="117"/>
        <v>52993.873575129539</v>
      </c>
      <c r="BS604" s="162">
        <f t="shared" si="118"/>
        <v>0.5</v>
      </c>
      <c r="BT604" s="105">
        <f t="shared" si="119"/>
        <v>26496.936787564769</v>
      </c>
    </row>
    <row r="605" spans="1:72">
      <c r="A605" s="18">
        <f t="shared" si="110"/>
        <v>602</v>
      </c>
      <c r="B605" s="33">
        <v>292313704432</v>
      </c>
      <c r="C605" s="39">
        <v>45286</v>
      </c>
      <c r="D605" s="22" t="s">
        <v>186</v>
      </c>
      <c r="E605" s="22" t="s">
        <v>5189</v>
      </c>
      <c r="F605" s="110">
        <v>6</v>
      </c>
      <c r="G605" s="23" t="s">
        <v>49</v>
      </c>
      <c r="H605" s="58">
        <v>3748.9500000000003</v>
      </c>
      <c r="I605" s="30"/>
      <c r="J605" s="101">
        <v>22493.7</v>
      </c>
      <c r="K605" s="33">
        <v>84812000</v>
      </c>
      <c r="L605" s="26">
        <v>7.4999999999999997E-2</v>
      </c>
      <c r="M605" s="40">
        <v>0</v>
      </c>
      <c r="N605" s="40">
        <v>0</v>
      </c>
      <c r="O605" s="35">
        <v>0</v>
      </c>
      <c r="P605" s="63">
        <v>0.1</v>
      </c>
      <c r="Q605" s="52">
        <v>0</v>
      </c>
      <c r="R605" s="63">
        <v>0.18</v>
      </c>
      <c r="S605" s="23" t="s">
        <v>849</v>
      </c>
      <c r="T605" s="52">
        <v>1687.0274999999999</v>
      </c>
      <c r="U605" s="52">
        <v>0</v>
      </c>
      <c r="V605" s="52">
        <v>168.70275000000001</v>
      </c>
      <c r="W605" s="52">
        <v>4382.8974450000005</v>
      </c>
      <c r="X605" s="52">
        <v>6238.6276950000001</v>
      </c>
      <c r="Y605" s="23" t="s">
        <v>5155</v>
      </c>
      <c r="Z605" s="23" t="s">
        <v>5190</v>
      </c>
      <c r="AA605" s="23" t="s">
        <v>5191</v>
      </c>
      <c r="AB605" s="33">
        <v>292313704432</v>
      </c>
      <c r="AC605" s="33" t="s">
        <v>5192</v>
      </c>
      <c r="AD605" s="39">
        <v>45286</v>
      </c>
      <c r="AE605" s="39">
        <v>45285</v>
      </c>
      <c r="AF605" s="53" t="e">
        <v>#N/A</v>
      </c>
      <c r="AG605" s="53" t="e">
        <v>#N/A</v>
      </c>
      <c r="AH605" s="39" t="e">
        <v>#N/A</v>
      </c>
      <c r="AI605" s="23" t="s">
        <v>51</v>
      </c>
      <c r="AJ605" s="59"/>
      <c r="AK605" s="59"/>
      <c r="AL605" s="48"/>
      <c r="AM605" s="60"/>
      <c r="AN605" s="33"/>
      <c r="AO605" s="48"/>
      <c r="AP605" s="23">
        <v>2000</v>
      </c>
      <c r="AQ605" s="23" t="s">
        <v>52</v>
      </c>
      <c r="AR605" s="23" t="s">
        <v>5191</v>
      </c>
      <c r="AS605" s="38" t="s">
        <v>518</v>
      </c>
      <c r="AT605" s="23"/>
      <c r="AU605" s="23" t="s">
        <v>5193</v>
      </c>
      <c r="AV605" s="99">
        <v>6</v>
      </c>
      <c r="AW605" s="101">
        <v>44987.4</v>
      </c>
      <c r="AX605" s="29" t="s">
        <v>4770</v>
      </c>
      <c r="AY605" s="29"/>
      <c r="AZ605" s="30" t="s">
        <v>702</v>
      </c>
      <c r="BA605">
        <f>$BA$2-AE605</f>
        <v>353</v>
      </c>
      <c r="BB605" s="115" t="s">
        <v>6983</v>
      </c>
      <c r="BC605" s="105">
        <f t="shared" si="112"/>
        <v>7497.9000000000005</v>
      </c>
      <c r="BD605" s="116">
        <f t="shared" si="113"/>
        <v>45261</v>
      </c>
      <c r="BE605" s="141" t="s">
        <v>8477</v>
      </c>
      <c r="BF605">
        <f>MATCH(BE605,'Cat-4'!$A:$A,0)</f>
        <v>722</v>
      </c>
      <c r="BG605">
        <f>MATCH(BD605,'Cat-4'!$1:$1,0)</f>
        <v>144</v>
      </c>
      <c r="BH605">
        <f>INDEX('Cat-4'!$1:$1048576,'NSS + ACT'!BF605,'NSS + ACT'!BG605)</f>
        <v>129.4</v>
      </c>
      <c r="BI605">
        <f>MATCH($BI$1,'Cat-4'!$1:$1,0)</f>
        <v>153</v>
      </c>
      <c r="BJ605">
        <f>INDEX('Cat-4'!$1:$1048576,'NSS + ACT'!BF605,'NSS + ACT'!BI605)</f>
        <v>130.80000000000001</v>
      </c>
      <c r="BK605" s="126">
        <f t="shared" si="114"/>
        <v>1.0108191653786709</v>
      </c>
      <c r="BL605">
        <f t="shared" si="115"/>
        <v>379</v>
      </c>
      <c r="BM605" s="126">
        <f t="shared" si="116"/>
        <v>12.633333333333333</v>
      </c>
      <c r="BN605" s="126" t="s">
        <v>8784</v>
      </c>
      <c r="BO605" s="126">
        <f>MATCH(BB605,Sheet3!$D$4:$D$8,0)</f>
        <v>2</v>
      </c>
      <c r="BP605" s="126">
        <f>MATCH(BN605,Sheet3!$E$4:$H$4,0)</f>
        <v>3</v>
      </c>
      <c r="BQ605" s="132">
        <f>INDEX(Sheet3!$D$4:$H$8,'NSS + ACT'!BO605,'NSS + ACT'!BP605)</f>
        <v>0.05</v>
      </c>
      <c r="BR605" s="105">
        <f t="shared" si="117"/>
        <v>45474.126120556422</v>
      </c>
      <c r="BS605" s="162">
        <f t="shared" si="118"/>
        <v>0.05</v>
      </c>
      <c r="BT605" s="105">
        <f t="shared" si="119"/>
        <v>43200.419814528599</v>
      </c>
    </row>
    <row r="606" spans="1:72">
      <c r="A606" s="18">
        <f t="shared" si="110"/>
        <v>603</v>
      </c>
      <c r="B606" s="61">
        <v>351900180575</v>
      </c>
      <c r="C606" s="39">
        <v>43795</v>
      </c>
      <c r="D606" s="22" t="s">
        <v>170</v>
      </c>
      <c r="E606" s="22" t="s">
        <v>2947</v>
      </c>
      <c r="F606" s="110">
        <v>3</v>
      </c>
      <c r="G606" s="23" t="s">
        <v>119</v>
      </c>
      <c r="H606" s="52">
        <v>14991.43</v>
      </c>
      <c r="I606" s="30"/>
      <c r="J606" s="109">
        <v>44974.29</v>
      </c>
      <c r="K606" s="23" t="s">
        <v>2948</v>
      </c>
      <c r="L606" s="26">
        <v>7.4999999999999997E-2</v>
      </c>
      <c r="M606" s="40">
        <v>0</v>
      </c>
      <c r="N606" s="62">
        <v>0</v>
      </c>
      <c r="O606" s="52">
        <v>0</v>
      </c>
      <c r="P606" s="26">
        <v>0.1</v>
      </c>
      <c r="Q606" s="52">
        <v>0</v>
      </c>
      <c r="R606" s="63">
        <v>0.18</v>
      </c>
      <c r="S606" s="23" t="s">
        <v>1002</v>
      </c>
      <c r="T606" s="52">
        <v>3373.0717500000001</v>
      </c>
      <c r="U606" s="52">
        <v>0</v>
      </c>
      <c r="V606" s="52">
        <v>337.30717500000003</v>
      </c>
      <c r="W606" s="52">
        <v>8763.240406500001</v>
      </c>
      <c r="X606" s="52">
        <v>12473.619331500002</v>
      </c>
      <c r="Y606" s="23" t="s">
        <v>2778</v>
      </c>
      <c r="Z606" s="23" t="s">
        <v>2949</v>
      </c>
      <c r="AA606" s="23" t="s">
        <v>2950</v>
      </c>
      <c r="AB606" s="33" t="e">
        <v>#N/A</v>
      </c>
      <c r="AC606" s="33" t="e">
        <v>#N/A</v>
      </c>
      <c r="AD606" s="48" t="e">
        <v>#N/A</v>
      </c>
      <c r="AE606" s="39" t="e">
        <v>#N/A</v>
      </c>
      <c r="AF606" s="53" t="e">
        <v>#N/A</v>
      </c>
      <c r="AG606" s="53" t="e">
        <v>#N/A</v>
      </c>
      <c r="AH606" s="39" t="e">
        <v>#N/A</v>
      </c>
      <c r="AI606" s="23" t="s">
        <v>51</v>
      </c>
      <c r="AJ606" s="54">
        <v>351900180575</v>
      </c>
      <c r="AK606" s="55">
        <v>3005514</v>
      </c>
      <c r="AL606" s="56">
        <v>43795</v>
      </c>
      <c r="AM606" s="57"/>
      <c r="AN606" s="33"/>
      <c r="AO606" s="48"/>
      <c r="AP606" s="23">
        <v>2000</v>
      </c>
      <c r="AQ606" s="23" t="s">
        <v>52</v>
      </c>
      <c r="AR606" s="23" t="s">
        <v>2950</v>
      </c>
      <c r="AS606" s="38" t="s">
        <v>53</v>
      </c>
      <c r="AT606" s="23"/>
      <c r="AU606" s="64" t="s">
        <v>2943</v>
      </c>
      <c r="AV606" s="99">
        <v>3</v>
      </c>
      <c r="AW606" s="102">
        <v>44974.29</v>
      </c>
      <c r="AX606" s="29" t="s">
        <v>701</v>
      </c>
      <c r="AY606" s="29"/>
      <c r="AZ606" s="25" t="s">
        <v>2782</v>
      </c>
      <c r="BB606" s="115" t="s">
        <v>6983</v>
      </c>
      <c r="BC606" s="105">
        <f t="shared" si="112"/>
        <v>14991.43</v>
      </c>
      <c r="BD606" s="116">
        <v>43709</v>
      </c>
      <c r="BE606" s="141" t="s">
        <v>8477</v>
      </c>
      <c r="BF606">
        <f>MATCH(BE606,'Cat-4'!$A:$A,0)</f>
        <v>722</v>
      </c>
      <c r="BG606">
        <f>MATCH(BD606,'Cat-4'!$1:$1,0)</f>
        <v>93</v>
      </c>
      <c r="BH606">
        <f>INDEX('Cat-4'!$1:$1048576,'NSS + ACT'!BF606,'NSS + ACT'!BG606)</f>
        <v>113.9</v>
      </c>
      <c r="BI606">
        <f>MATCH($BI$1,'Cat-4'!$1:$1,0)</f>
        <v>153</v>
      </c>
      <c r="BJ606">
        <f>INDEX('Cat-4'!$1:$1048576,'NSS + ACT'!BF606,'NSS + ACT'!BI606)</f>
        <v>130.80000000000001</v>
      </c>
      <c r="BK606" s="126">
        <f t="shared" si="114"/>
        <v>1.1483757682177349</v>
      </c>
      <c r="BL606">
        <f t="shared" si="115"/>
        <v>1931</v>
      </c>
      <c r="BM606" s="126">
        <f t="shared" si="116"/>
        <v>64.36666666666666</v>
      </c>
      <c r="BN606" s="126" t="s">
        <v>8785</v>
      </c>
      <c r="BO606" s="126">
        <f>MATCH(BB606,Sheet3!$D$4:$D$8,0)</f>
        <v>2</v>
      </c>
      <c r="BP606" s="126">
        <f>MATCH(BN606,Sheet3!$E$4:$H$4,0)</f>
        <v>4</v>
      </c>
      <c r="BQ606" s="132">
        <f>INDEX(Sheet3!$D$4:$H$8,'NSS + ACT'!BO606,'NSS + ACT'!BP606)</f>
        <v>0.1</v>
      </c>
      <c r="BR606" s="105">
        <f t="shared" si="117"/>
        <v>51647.384828797192</v>
      </c>
      <c r="BS606" s="162">
        <f t="shared" si="118"/>
        <v>0.1</v>
      </c>
      <c r="BT606" s="105">
        <f t="shared" si="119"/>
        <v>46482.646345917477</v>
      </c>
    </row>
    <row r="607" spans="1:72">
      <c r="A607" s="18">
        <f t="shared" si="110"/>
        <v>604</v>
      </c>
      <c r="B607" s="61">
        <v>292007570352</v>
      </c>
      <c r="C607" s="39">
        <v>44104</v>
      </c>
      <c r="D607" s="22" t="s">
        <v>4044</v>
      </c>
      <c r="E607" s="22" t="s">
        <v>4045</v>
      </c>
      <c r="F607" s="107">
        <v>897</v>
      </c>
      <c r="G607" s="23" t="s">
        <v>49</v>
      </c>
      <c r="H607" s="52">
        <v>50.000490523968786</v>
      </c>
      <c r="I607" s="30"/>
      <c r="J607" s="109">
        <v>44850.44</v>
      </c>
      <c r="K607" s="23">
        <v>40151900</v>
      </c>
      <c r="L607" s="26">
        <v>0.1</v>
      </c>
      <c r="M607" s="40">
        <v>0</v>
      </c>
      <c r="N607" s="40">
        <v>0</v>
      </c>
      <c r="O607" s="52">
        <v>0</v>
      </c>
      <c r="P607" s="26">
        <v>0.1</v>
      </c>
      <c r="Q607" s="52">
        <v>0</v>
      </c>
      <c r="R607" s="63">
        <v>0.12</v>
      </c>
      <c r="S607" s="23" t="s">
        <v>4046</v>
      </c>
      <c r="T607" s="52">
        <v>4485.0440000000008</v>
      </c>
      <c r="U607" s="52">
        <v>0</v>
      </c>
      <c r="V607" s="52">
        <v>448.50440000000009</v>
      </c>
      <c r="W607" s="52">
        <v>5974.0786079999998</v>
      </c>
      <c r="X607" s="68">
        <v>10907.627007999999</v>
      </c>
      <c r="Y607" s="23" t="s">
        <v>3855</v>
      </c>
      <c r="Z607" s="23" t="s">
        <v>4047</v>
      </c>
      <c r="AA607" s="23" t="s">
        <v>4048</v>
      </c>
      <c r="AB607" s="33">
        <v>292007570352</v>
      </c>
      <c r="AC607" s="33" t="s">
        <v>4049</v>
      </c>
      <c r="AD607" s="39">
        <v>44104</v>
      </c>
      <c r="AE607" s="39">
        <v>44096</v>
      </c>
      <c r="AF607" s="53" t="e">
        <v>#N/A</v>
      </c>
      <c r="AG607" s="53" t="e">
        <v>#N/A</v>
      </c>
      <c r="AH607" s="39" t="e">
        <v>#N/A</v>
      </c>
      <c r="AI607" s="23" t="s">
        <v>51</v>
      </c>
      <c r="AJ607" s="59"/>
      <c r="AK607" s="59"/>
      <c r="AL607" s="48"/>
      <c r="AM607" s="60"/>
      <c r="AN607" s="33"/>
      <c r="AO607" s="48"/>
      <c r="AP607" s="23">
        <v>2000</v>
      </c>
      <c r="AQ607" s="23" t="s">
        <v>52</v>
      </c>
      <c r="AR607" s="23" t="s">
        <v>4048</v>
      </c>
      <c r="AS607" s="38" t="s">
        <v>53</v>
      </c>
      <c r="AT607" s="23"/>
      <c r="AU607" s="64" t="s">
        <v>4050</v>
      </c>
      <c r="AV607" s="99">
        <v>897</v>
      </c>
      <c r="AW607" s="102">
        <v>44850.44</v>
      </c>
      <c r="AX607" s="29" t="s">
        <v>701</v>
      </c>
      <c r="AY607" s="29"/>
      <c r="AZ607" s="25"/>
      <c r="BA607">
        <f t="shared" ref="BA607:BA620" si="121">$BA$2-AE607</f>
        <v>1542</v>
      </c>
      <c r="BB607" s="115" t="s">
        <v>6983</v>
      </c>
      <c r="BC607" s="105">
        <f t="shared" si="112"/>
        <v>50.000490523968786</v>
      </c>
      <c r="BD607" s="116">
        <f t="shared" si="113"/>
        <v>44075</v>
      </c>
      <c r="BE607" s="141" t="s">
        <v>8477</v>
      </c>
      <c r="BF607">
        <f>MATCH(BE607,'Cat-4'!$A:$A,0)</f>
        <v>722</v>
      </c>
      <c r="BG607">
        <f>MATCH(BD607,'Cat-4'!$1:$1,0)</f>
        <v>105</v>
      </c>
      <c r="BH607">
        <f>INDEX('Cat-4'!$1:$1048576,'NSS + ACT'!BF607,'NSS + ACT'!BG607)</f>
        <v>113.7</v>
      </c>
      <c r="BI607">
        <f>MATCH($BI$1,'Cat-4'!$1:$1,0)</f>
        <v>153</v>
      </c>
      <c r="BJ607">
        <f>INDEX('Cat-4'!$1:$1048576,'NSS + ACT'!BF607,'NSS + ACT'!BI607)</f>
        <v>130.80000000000001</v>
      </c>
      <c r="BK607" s="126">
        <f t="shared" si="114"/>
        <v>1.1503957783641161</v>
      </c>
      <c r="BL607">
        <f t="shared" si="115"/>
        <v>1565</v>
      </c>
      <c r="BM607" s="126">
        <f t="shared" si="116"/>
        <v>52.166666666666664</v>
      </c>
      <c r="BN607" s="126" t="s">
        <v>8785</v>
      </c>
      <c r="BO607" s="126">
        <f>MATCH(BB607,Sheet3!$D$4:$D$8,0)</f>
        <v>2</v>
      </c>
      <c r="BP607" s="126">
        <f>MATCH(BN607,Sheet3!$E$4:$H$4,0)</f>
        <v>4</v>
      </c>
      <c r="BQ607" s="132">
        <f>INDEX(Sheet3!$D$4:$H$8,'NSS + ACT'!BO607,'NSS + ACT'!BP607)</f>
        <v>0.1</v>
      </c>
      <c r="BR607" s="105">
        <f t="shared" si="117"/>
        <v>51595.756833773092</v>
      </c>
      <c r="BS607" s="162">
        <f t="shared" si="118"/>
        <v>0.1</v>
      </c>
      <c r="BT607" s="105">
        <f t="shared" si="119"/>
        <v>46436.181150395787</v>
      </c>
    </row>
    <row r="608" spans="1:72">
      <c r="A608" s="18">
        <f t="shared" si="110"/>
        <v>605</v>
      </c>
      <c r="B608" s="61">
        <v>291911156843</v>
      </c>
      <c r="C608" s="39">
        <v>43790</v>
      </c>
      <c r="D608" s="22" t="s">
        <v>347</v>
      </c>
      <c r="E608" s="22" t="s">
        <v>4308</v>
      </c>
      <c r="F608" s="110">
        <v>27</v>
      </c>
      <c r="G608" s="23" t="s">
        <v>119</v>
      </c>
      <c r="H608" s="52">
        <v>1652</v>
      </c>
      <c r="I608" s="30"/>
      <c r="J608" s="109">
        <v>44604</v>
      </c>
      <c r="K608" s="23">
        <v>84841010</v>
      </c>
      <c r="L608" s="26">
        <v>7.4999999999999997E-2</v>
      </c>
      <c r="M608" s="40">
        <v>0</v>
      </c>
      <c r="N608" s="62">
        <v>0</v>
      </c>
      <c r="O608" s="52">
        <v>0</v>
      </c>
      <c r="P608" s="26">
        <v>0.1</v>
      </c>
      <c r="Q608" s="52">
        <v>0</v>
      </c>
      <c r="R608" s="63">
        <v>0.18</v>
      </c>
      <c r="S608" s="23" t="s">
        <v>4095</v>
      </c>
      <c r="T608" s="52">
        <v>3345.2999999999997</v>
      </c>
      <c r="U608" s="52">
        <v>0</v>
      </c>
      <c r="V608" s="52">
        <v>334.53</v>
      </c>
      <c r="W608" s="52">
        <v>8691.0894000000008</v>
      </c>
      <c r="X608" s="52">
        <v>12370.919400000001</v>
      </c>
      <c r="Y608" s="23" t="s">
        <v>4133</v>
      </c>
      <c r="Z608" s="23" t="s">
        <v>4309</v>
      </c>
      <c r="AA608" s="23" t="s">
        <v>4310</v>
      </c>
      <c r="AB608" s="33">
        <v>291911156843</v>
      </c>
      <c r="AC608" s="33" t="s">
        <v>4243</v>
      </c>
      <c r="AD608" s="39">
        <v>43790</v>
      </c>
      <c r="AE608" s="39">
        <v>43771</v>
      </c>
      <c r="AF608" s="53" t="e">
        <v>#N/A</v>
      </c>
      <c r="AG608" s="53" t="e">
        <v>#N/A</v>
      </c>
      <c r="AH608" s="39" t="e">
        <v>#N/A</v>
      </c>
      <c r="AI608" s="23" t="s">
        <v>51</v>
      </c>
      <c r="AJ608" s="59"/>
      <c r="AK608" s="59"/>
      <c r="AL608" s="48"/>
      <c r="AM608" s="60"/>
      <c r="AN608" s="33"/>
      <c r="AO608" s="48"/>
      <c r="AP608" s="23">
        <v>2000</v>
      </c>
      <c r="AQ608" s="23" t="s">
        <v>52</v>
      </c>
      <c r="AR608" s="23" t="s">
        <v>4310</v>
      </c>
      <c r="AS608" s="38" t="s">
        <v>53</v>
      </c>
      <c r="AT608" s="23"/>
      <c r="AU608" s="64" t="s">
        <v>4244</v>
      </c>
      <c r="AV608" s="99">
        <v>27</v>
      </c>
      <c r="AW608" s="102">
        <v>44604</v>
      </c>
      <c r="AX608" s="29" t="s">
        <v>701</v>
      </c>
      <c r="AY608" s="29"/>
      <c r="AZ608" s="25"/>
      <c r="BA608">
        <f t="shared" si="121"/>
        <v>1867</v>
      </c>
      <c r="BB608" s="115" t="s">
        <v>6983</v>
      </c>
      <c r="BC608" s="105">
        <f t="shared" si="112"/>
        <v>1652</v>
      </c>
      <c r="BD608" s="116">
        <f t="shared" si="113"/>
        <v>43770</v>
      </c>
      <c r="BE608" s="141" t="s">
        <v>8477</v>
      </c>
      <c r="BF608">
        <f>MATCH(BE608,'Cat-4'!$A:$A,0)</f>
        <v>722</v>
      </c>
      <c r="BG608">
        <f>MATCH(BD608,'Cat-4'!$1:$1,0)</f>
        <v>95</v>
      </c>
      <c r="BH608">
        <f>INDEX('Cat-4'!$1:$1048576,'NSS + ACT'!BF608,'NSS + ACT'!BG608)</f>
        <v>112.8</v>
      </c>
      <c r="BI608">
        <f>MATCH($BI$1,'Cat-4'!$1:$1,0)</f>
        <v>153</v>
      </c>
      <c r="BJ608">
        <f>INDEX('Cat-4'!$1:$1048576,'NSS + ACT'!BF608,'NSS + ACT'!BI608)</f>
        <v>130.80000000000001</v>
      </c>
      <c r="BK608" s="126">
        <f t="shared" si="114"/>
        <v>1.1595744680851066</v>
      </c>
      <c r="BL608">
        <f t="shared" si="115"/>
        <v>1870</v>
      </c>
      <c r="BM608" s="126">
        <f t="shared" si="116"/>
        <v>62.333333333333336</v>
      </c>
      <c r="BN608" s="126" t="s">
        <v>8785</v>
      </c>
      <c r="BO608" s="126">
        <f>MATCH(BB608,Sheet3!$D$4:$D$8,0)</f>
        <v>2</v>
      </c>
      <c r="BP608" s="126">
        <f>MATCH(BN608,Sheet3!$E$4:$H$4,0)</f>
        <v>4</v>
      </c>
      <c r="BQ608" s="132">
        <f>INDEX(Sheet3!$D$4:$H$8,'NSS + ACT'!BO608,'NSS + ACT'!BP608)</f>
        <v>0.1</v>
      </c>
      <c r="BR608" s="105">
        <f t="shared" si="117"/>
        <v>51721.659574468096</v>
      </c>
      <c r="BS608" s="162">
        <f t="shared" si="118"/>
        <v>0.1</v>
      </c>
      <c r="BT608" s="105">
        <f t="shared" si="119"/>
        <v>46549.49361702129</v>
      </c>
    </row>
    <row r="609" spans="1:72">
      <c r="A609" s="18">
        <f t="shared" si="110"/>
        <v>606</v>
      </c>
      <c r="B609" s="61">
        <v>292207564471</v>
      </c>
      <c r="C609" s="39">
        <v>44764</v>
      </c>
      <c r="D609" s="22" t="s">
        <v>91</v>
      </c>
      <c r="E609" s="22" t="s">
        <v>1994</v>
      </c>
      <c r="F609" s="110">
        <v>2</v>
      </c>
      <c r="G609" s="23" t="s">
        <v>49</v>
      </c>
      <c r="H609" s="52">
        <v>22216</v>
      </c>
      <c r="I609" s="30"/>
      <c r="J609" s="109">
        <v>44432</v>
      </c>
      <c r="K609" s="23">
        <v>84819090</v>
      </c>
      <c r="L609" s="26">
        <v>7.4999999999999997E-2</v>
      </c>
      <c r="M609" s="40">
        <v>0</v>
      </c>
      <c r="N609" s="62">
        <v>0</v>
      </c>
      <c r="O609" s="52">
        <v>0</v>
      </c>
      <c r="P609" s="26">
        <v>0.1</v>
      </c>
      <c r="Q609" s="52">
        <v>0</v>
      </c>
      <c r="R609" s="63">
        <v>0.18</v>
      </c>
      <c r="S609" s="23" t="s">
        <v>849</v>
      </c>
      <c r="T609" s="52">
        <v>3332.4</v>
      </c>
      <c r="U609" s="52">
        <v>0</v>
      </c>
      <c r="V609" s="52">
        <v>333.24</v>
      </c>
      <c r="W609" s="52">
        <v>8657.5751999999993</v>
      </c>
      <c r="X609" s="52">
        <v>12323.215199999999</v>
      </c>
      <c r="Y609" s="23" t="s">
        <v>1945</v>
      </c>
      <c r="Z609" s="23" t="s">
        <v>1995</v>
      </c>
      <c r="AA609" s="23" t="s">
        <v>1996</v>
      </c>
      <c r="AB609" s="33">
        <v>292207564471</v>
      </c>
      <c r="AC609" s="33" t="s">
        <v>1997</v>
      </c>
      <c r="AD609" s="48">
        <v>44764</v>
      </c>
      <c r="AE609" s="39">
        <v>44742</v>
      </c>
      <c r="AF609" s="53" t="e">
        <v>#N/A</v>
      </c>
      <c r="AG609" s="53" t="e">
        <v>#N/A</v>
      </c>
      <c r="AH609" s="39" t="e">
        <v>#N/A</v>
      </c>
      <c r="AI609" s="23" t="s">
        <v>51</v>
      </c>
      <c r="AJ609" s="54"/>
      <c r="AK609" s="55"/>
      <c r="AL609" s="56"/>
      <c r="AM609" s="57"/>
      <c r="AN609" s="33"/>
      <c r="AO609" s="48"/>
      <c r="AP609" s="23">
        <v>2000</v>
      </c>
      <c r="AQ609" s="23" t="s">
        <v>52</v>
      </c>
      <c r="AR609" s="23" t="s">
        <v>1996</v>
      </c>
      <c r="AS609" s="38" t="s">
        <v>53</v>
      </c>
      <c r="AT609" s="23"/>
      <c r="AU609" s="64" t="s">
        <v>1998</v>
      </c>
      <c r="AV609" s="99">
        <v>2</v>
      </c>
      <c r="AW609" s="102">
        <v>44432</v>
      </c>
      <c r="AX609" s="29" t="s">
        <v>701</v>
      </c>
      <c r="AY609" s="29"/>
      <c r="AZ609" s="25" t="s">
        <v>702</v>
      </c>
      <c r="BA609">
        <f t="shared" si="121"/>
        <v>896</v>
      </c>
      <c r="BB609" s="115" t="s">
        <v>6983</v>
      </c>
      <c r="BC609" s="105">
        <f t="shared" si="112"/>
        <v>22216</v>
      </c>
      <c r="BD609" s="116">
        <f t="shared" si="113"/>
        <v>44713</v>
      </c>
      <c r="BE609" s="141" t="s">
        <v>8477</v>
      </c>
      <c r="BF609">
        <f>MATCH(BE609,'Cat-4'!$A:$A,0)</f>
        <v>722</v>
      </c>
      <c r="BG609">
        <f>MATCH(BD609,'Cat-4'!$1:$1,0)</f>
        <v>126</v>
      </c>
      <c r="BH609">
        <f>INDEX('Cat-4'!$1:$1048576,'NSS + ACT'!BF609,'NSS + ACT'!BG609)</f>
        <v>125.1</v>
      </c>
      <c r="BI609">
        <f>MATCH($BI$1,'Cat-4'!$1:$1,0)</f>
        <v>153</v>
      </c>
      <c r="BJ609">
        <f>INDEX('Cat-4'!$1:$1048576,'NSS + ACT'!BF609,'NSS + ACT'!BI609)</f>
        <v>130.80000000000001</v>
      </c>
      <c r="BK609" s="126">
        <f t="shared" si="114"/>
        <v>1.0455635491606716</v>
      </c>
      <c r="BL609">
        <f t="shared" si="115"/>
        <v>927</v>
      </c>
      <c r="BM609" s="126">
        <f t="shared" si="116"/>
        <v>30.9</v>
      </c>
      <c r="BN609" s="126" t="s">
        <v>8785</v>
      </c>
      <c r="BO609" s="126">
        <f>MATCH(BB609,Sheet3!$D$4:$D$8,0)</f>
        <v>2</v>
      </c>
      <c r="BP609" s="126">
        <f>MATCH(BN609,Sheet3!$E$4:$H$4,0)</f>
        <v>4</v>
      </c>
      <c r="BQ609" s="132">
        <f>INDEX(Sheet3!$D$4:$H$8,'NSS + ACT'!BO609,'NSS + ACT'!BP609)</f>
        <v>0.1</v>
      </c>
      <c r="BR609" s="105">
        <f t="shared" si="117"/>
        <v>46456.479616306962</v>
      </c>
      <c r="BS609" s="162">
        <f t="shared" si="118"/>
        <v>0.1</v>
      </c>
      <c r="BT609" s="105">
        <f t="shared" si="119"/>
        <v>41810.831654676265</v>
      </c>
    </row>
    <row r="610" spans="1:72">
      <c r="A610" s="18">
        <f t="shared" si="110"/>
        <v>607</v>
      </c>
      <c r="B610" s="61">
        <v>292008114860</v>
      </c>
      <c r="C610" s="39">
        <v>44120</v>
      </c>
      <c r="D610" s="22" t="s">
        <v>133</v>
      </c>
      <c r="E610" s="22" t="s">
        <v>2983</v>
      </c>
      <c r="F610" s="110">
        <v>1</v>
      </c>
      <c r="G610" s="23" t="s">
        <v>75</v>
      </c>
      <c r="H610" s="52">
        <v>46677.36</v>
      </c>
      <c r="I610" s="30"/>
      <c r="J610" s="109">
        <v>46677.36</v>
      </c>
      <c r="K610" s="23">
        <v>84139120</v>
      </c>
      <c r="L610" s="26">
        <v>7.4999999999999997E-2</v>
      </c>
      <c r="M610" s="40">
        <v>0</v>
      </c>
      <c r="N610" s="62">
        <v>0</v>
      </c>
      <c r="O610" s="52">
        <v>0</v>
      </c>
      <c r="P610" s="26">
        <v>0.1</v>
      </c>
      <c r="Q610" s="52">
        <v>0</v>
      </c>
      <c r="R610" s="63">
        <v>0.18</v>
      </c>
      <c r="S610" s="23" t="s">
        <v>2931</v>
      </c>
      <c r="T610" s="52">
        <v>3500.8020000000001</v>
      </c>
      <c r="U610" s="52">
        <v>0</v>
      </c>
      <c r="V610" s="52">
        <v>350.08020000000005</v>
      </c>
      <c r="W610" s="52">
        <v>9095.0835960000004</v>
      </c>
      <c r="X610" s="52">
        <v>12945.965796</v>
      </c>
      <c r="Y610" s="23" t="s">
        <v>2778</v>
      </c>
      <c r="Z610" s="23" t="s">
        <v>2984</v>
      </c>
      <c r="AA610" s="23" t="s">
        <v>277</v>
      </c>
      <c r="AB610" s="33">
        <v>292008114860</v>
      </c>
      <c r="AC610" s="33" t="s">
        <v>2979</v>
      </c>
      <c r="AD610" s="48">
        <v>44120</v>
      </c>
      <c r="AE610" s="39">
        <v>44068</v>
      </c>
      <c r="AF610" s="53" t="e">
        <v>#N/A</v>
      </c>
      <c r="AG610" s="53" t="e">
        <v>#N/A</v>
      </c>
      <c r="AH610" s="39" t="e">
        <v>#N/A</v>
      </c>
      <c r="AI610" s="23" t="s">
        <v>51</v>
      </c>
      <c r="AJ610" s="54"/>
      <c r="AK610" s="55"/>
      <c r="AL610" s="56"/>
      <c r="AM610" s="57"/>
      <c r="AN610" s="33"/>
      <c r="AO610" s="48"/>
      <c r="AP610" s="23">
        <v>2000</v>
      </c>
      <c r="AQ610" s="23" t="s">
        <v>64</v>
      </c>
      <c r="AR610" s="23" t="s">
        <v>277</v>
      </c>
      <c r="AS610" s="38" t="s">
        <v>53</v>
      </c>
      <c r="AT610" s="23" t="s">
        <v>522</v>
      </c>
      <c r="AU610" s="64">
        <v>7199962282</v>
      </c>
      <c r="AV610" s="99">
        <v>1</v>
      </c>
      <c r="AW610" s="102">
        <v>44306.58</v>
      </c>
      <c r="AX610" s="29" t="s">
        <v>701</v>
      </c>
      <c r="AY610" s="29"/>
      <c r="AZ610" s="25" t="s">
        <v>2980</v>
      </c>
      <c r="BA610">
        <f t="shared" si="121"/>
        <v>1570</v>
      </c>
      <c r="BB610" s="115" t="s">
        <v>6983</v>
      </c>
      <c r="BC610" s="105">
        <f t="shared" si="112"/>
        <v>44306.58</v>
      </c>
      <c r="BD610" s="116">
        <f t="shared" si="113"/>
        <v>44044</v>
      </c>
      <c r="BE610" s="141" t="s">
        <v>8477</v>
      </c>
      <c r="BF610">
        <f>MATCH(BE610,'Cat-4'!$A:$A,0)</f>
        <v>722</v>
      </c>
      <c r="BG610">
        <f>MATCH(BD610,'Cat-4'!$1:$1,0)</f>
        <v>104</v>
      </c>
      <c r="BH610">
        <f>INDEX('Cat-4'!$1:$1048576,'NSS + ACT'!BF610,'NSS + ACT'!BG610)</f>
        <v>113.6</v>
      </c>
      <c r="BI610">
        <f>MATCH($BI$1,'Cat-4'!$1:$1,0)</f>
        <v>153</v>
      </c>
      <c r="BJ610">
        <f>INDEX('Cat-4'!$1:$1048576,'NSS + ACT'!BF610,'NSS + ACT'!BI610)</f>
        <v>130.80000000000001</v>
      </c>
      <c r="BK610" s="126">
        <f t="shared" si="114"/>
        <v>1.1514084507042255</v>
      </c>
      <c r="BL610">
        <f t="shared" si="115"/>
        <v>1596</v>
      </c>
      <c r="BM610" s="126">
        <f t="shared" si="116"/>
        <v>53.2</v>
      </c>
      <c r="BN610" s="126" t="s">
        <v>8785</v>
      </c>
      <c r="BO610" s="126">
        <f>MATCH(BB610,Sheet3!$D$4:$D$8,0)</f>
        <v>2</v>
      </c>
      <c r="BP610" s="126">
        <f>MATCH(BN610,Sheet3!$E$4:$H$4,0)</f>
        <v>4</v>
      </c>
      <c r="BQ610" s="132">
        <f>INDEX(Sheet3!$D$4:$H$8,'NSS + ACT'!BO610,'NSS + ACT'!BP610)</f>
        <v>0.1</v>
      </c>
      <c r="BR610" s="105">
        <f t="shared" si="117"/>
        <v>51014.970633802826</v>
      </c>
      <c r="BS610" s="162">
        <f t="shared" si="118"/>
        <v>0.1</v>
      </c>
      <c r="BT610" s="105">
        <f t="shared" si="119"/>
        <v>45913.473570422546</v>
      </c>
    </row>
    <row r="611" spans="1:72">
      <c r="A611" s="18">
        <f t="shared" si="110"/>
        <v>608</v>
      </c>
      <c r="B611" s="61">
        <v>291606045986</v>
      </c>
      <c r="C611" s="39">
        <v>42731</v>
      </c>
      <c r="D611" s="22" t="s">
        <v>271</v>
      </c>
      <c r="E611" s="22" t="s">
        <v>3090</v>
      </c>
      <c r="F611" s="110">
        <v>15</v>
      </c>
      <c r="G611" s="23" t="s">
        <v>119</v>
      </c>
      <c r="H611" s="52">
        <v>2952.1546666666668</v>
      </c>
      <c r="I611" s="30"/>
      <c r="J611" s="109">
        <v>44282.32</v>
      </c>
      <c r="K611" s="23">
        <v>84841090</v>
      </c>
      <c r="L611" s="26">
        <v>7.4999999999999997E-2</v>
      </c>
      <c r="M611" s="40">
        <v>0</v>
      </c>
      <c r="N611" s="62">
        <v>0</v>
      </c>
      <c r="O611" s="52">
        <v>0</v>
      </c>
      <c r="P611" s="26">
        <v>0.1</v>
      </c>
      <c r="Q611" s="52">
        <v>0</v>
      </c>
      <c r="R611" s="63">
        <v>0.18</v>
      </c>
      <c r="S611" s="23" t="s">
        <v>777</v>
      </c>
      <c r="T611" s="52">
        <v>3321.174</v>
      </c>
      <c r="U611" s="52">
        <v>0</v>
      </c>
      <c r="V611" s="52">
        <v>332.11740000000003</v>
      </c>
      <c r="W611" s="52">
        <v>8628.4100519999993</v>
      </c>
      <c r="X611" s="52">
        <v>12281.701451999999</v>
      </c>
      <c r="Y611" s="23" t="s">
        <v>2991</v>
      </c>
      <c r="Z611" s="23" t="s">
        <v>3091</v>
      </c>
      <c r="AA611" s="23" t="s">
        <v>3092</v>
      </c>
      <c r="AB611" s="33">
        <v>291606045986</v>
      </c>
      <c r="AC611" s="33" t="s">
        <v>3093</v>
      </c>
      <c r="AD611" s="48">
        <v>42731</v>
      </c>
      <c r="AE611" s="39">
        <v>42643</v>
      </c>
      <c r="AF611" s="53" t="e">
        <v>#N/A</v>
      </c>
      <c r="AG611" s="53" t="e">
        <v>#N/A</v>
      </c>
      <c r="AH611" s="39" t="e">
        <v>#N/A</v>
      </c>
      <c r="AI611" s="23" t="s">
        <v>51</v>
      </c>
      <c r="AJ611" s="54"/>
      <c r="AK611" s="55"/>
      <c r="AL611" s="56"/>
      <c r="AM611" s="57"/>
      <c r="AN611" s="33"/>
      <c r="AO611" s="48"/>
      <c r="AP611" s="23">
        <v>2000</v>
      </c>
      <c r="AQ611" s="23" t="s">
        <v>52</v>
      </c>
      <c r="AR611" s="23" t="s">
        <v>3092</v>
      </c>
      <c r="AS611" s="38" t="s">
        <v>53</v>
      </c>
      <c r="AT611" s="23"/>
      <c r="AU611" s="64">
        <v>201610693</v>
      </c>
      <c r="AV611" s="99">
        <v>15</v>
      </c>
      <c r="AW611" s="102">
        <v>44282.32</v>
      </c>
      <c r="AX611" s="29" t="s">
        <v>701</v>
      </c>
      <c r="AY611" s="29"/>
      <c r="AZ611" s="25" t="s">
        <v>2577</v>
      </c>
      <c r="BA611">
        <f t="shared" si="121"/>
        <v>2995</v>
      </c>
      <c r="BB611" s="115" t="s">
        <v>6983</v>
      </c>
      <c r="BC611" s="105">
        <f t="shared" si="112"/>
        <v>2952.1546666666668</v>
      </c>
      <c r="BD611" s="116">
        <f t="shared" si="113"/>
        <v>42614</v>
      </c>
      <c r="BE611" s="141" t="s">
        <v>8477</v>
      </c>
      <c r="BF611">
        <f>MATCH(BE611,'Cat-4'!$A:$A,0)</f>
        <v>722</v>
      </c>
      <c r="BG611">
        <f>MATCH(BD611,'Cat-4'!$1:$1,0)</f>
        <v>57</v>
      </c>
      <c r="BH611">
        <f>INDEX('Cat-4'!$1:$1048576,'NSS + ACT'!BF611,'NSS + ACT'!BG611)</f>
        <v>107.4</v>
      </c>
      <c r="BI611">
        <f>MATCH($BI$1,'Cat-4'!$1:$1,0)</f>
        <v>153</v>
      </c>
      <c r="BJ611">
        <f>INDEX('Cat-4'!$1:$1048576,'NSS + ACT'!BF611,'NSS + ACT'!BI611)</f>
        <v>130.80000000000001</v>
      </c>
      <c r="BK611" s="126">
        <f t="shared" si="114"/>
        <v>1.217877094972067</v>
      </c>
      <c r="BL611">
        <f t="shared" si="115"/>
        <v>3026</v>
      </c>
      <c r="BM611" s="126">
        <f t="shared" si="116"/>
        <v>100.86666666666666</v>
      </c>
      <c r="BN611" s="126" t="s">
        <v>8785</v>
      </c>
      <c r="BO611" s="126">
        <f>MATCH(BB611,Sheet3!$D$4:$D$8,0)</f>
        <v>2</v>
      </c>
      <c r="BP611" s="126">
        <f>MATCH(BN611,Sheet3!$E$4:$H$4,0)</f>
        <v>4</v>
      </c>
      <c r="BQ611" s="132">
        <f>INDEX(Sheet3!$D$4:$H$8,'NSS + ACT'!BO611,'NSS + ACT'!BP611)</f>
        <v>0.1</v>
      </c>
      <c r="BR611" s="105">
        <f t="shared" si="117"/>
        <v>53930.423240223463</v>
      </c>
      <c r="BS611" s="162">
        <f t="shared" si="118"/>
        <v>0.1</v>
      </c>
      <c r="BT611" s="105">
        <f t="shared" si="119"/>
        <v>48537.380916201117</v>
      </c>
    </row>
    <row r="612" spans="1:72">
      <c r="A612" s="18">
        <f t="shared" si="110"/>
        <v>609</v>
      </c>
      <c r="B612" s="61">
        <v>291905068114</v>
      </c>
      <c r="C612" s="39">
        <v>43612</v>
      </c>
      <c r="D612" s="22" t="s">
        <v>166</v>
      </c>
      <c r="E612" s="22" t="s">
        <v>2774</v>
      </c>
      <c r="F612" s="110">
        <v>2</v>
      </c>
      <c r="G612" s="23" t="s">
        <v>119</v>
      </c>
      <c r="H612" s="52">
        <v>22043.474999999951</v>
      </c>
      <c r="I612" s="30"/>
      <c r="J612" s="109">
        <v>44086.949999999903</v>
      </c>
      <c r="K612" s="23">
        <v>84819090</v>
      </c>
      <c r="L612" s="26">
        <v>7.4999999999999997E-2</v>
      </c>
      <c r="M612" s="40">
        <v>0</v>
      </c>
      <c r="N612" s="62">
        <v>0</v>
      </c>
      <c r="O612" s="52">
        <v>0</v>
      </c>
      <c r="P612" s="26">
        <v>0.1</v>
      </c>
      <c r="Q612" s="52">
        <v>0</v>
      </c>
      <c r="R612" s="63">
        <v>0.18</v>
      </c>
      <c r="S612" s="23" t="s">
        <v>849</v>
      </c>
      <c r="T612" s="52">
        <v>3306.5212499999925</v>
      </c>
      <c r="U612" s="52">
        <v>0</v>
      </c>
      <c r="V612" s="52">
        <v>330.65212499999927</v>
      </c>
      <c r="W612" s="52">
        <v>8590.3422074999798</v>
      </c>
      <c r="X612" s="52">
        <v>12227.515582499971</v>
      </c>
      <c r="Y612" s="23" t="s">
        <v>2574</v>
      </c>
      <c r="Z612" s="23" t="s">
        <v>2775</v>
      </c>
      <c r="AA612" s="23" t="s">
        <v>2776</v>
      </c>
      <c r="AB612" s="33">
        <v>291905068114</v>
      </c>
      <c r="AC612" s="33" t="s">
        <v>2431</v>
      </c>
      <c r="AD612" s="48">
        <v>43612</v>
      </c>
      <c r="AE612" s="39">
        <v>43601</v>
      </c>
      <c r="AF612" s="53" t="e">
        <v>#N/A</v>
      </c>
      <c r="AG612" s="53" t="e">
        <v>#N/A</v>
      </c>
      <c r="AH612" s="39" t="e">
        <v>#N/A</v>
      </c>
      <c r="AI612" s="23" t="s">
        <v>51</v>
      </c>
      <c r="AJ612" s="54"/>
      <c r="AK612" s="55"/>
      <c r="AL612" s="56"/>
      <c r="AM612" s="57"/>
      <c r="AN612" s="33"/>
      <c r="AO612" s="48"/>
      <c r="AP612" s="23">
        <v>2000</v>
      </c>
      <c r="AQ612" s="23" t="s">
        <v>52</v>
      </c>
      <c r="AR612" s="23" t="s">
        <v>2776</v>
      </c>
      <c r="AS612" s="38" t="s">
        <v>53</v>
      </c>
      <c r="AT612" s="23"/>
      <c r="AU612" s="64" t="s">
        <v>2432</v>
      </c>
      <c r="AV612" s="99">
        <v>2</v>
      </c>
      <c r="AW612" s="102">
        <v>44086.949999999903</v>
      </c>
      <c r="AX612" s="29" t="s">
        <v>701</v>
      </c>
      <c r="AY612" s="29"/>
      <c r="AZ612" s="25" t="s">
        <v>2670</v>
      </c>
      <c r="BA612">
        <f t="shared" si="121"/>
        <v>2037</v>
      </c>
      <c r="BB612" s="115" t="s">
        <v>6983</v>
      </c>
      <c r="BC612" s="105">
        <f t="shared" si="112"/>
        <v>22043.474999999951</v>
      </c>
      <c r="BD612" s="116">
        <f t="shared" si="113"/>
        <v>43586</v>
      </c>
      <c r="BE612" s="141" t="s">
        <v>8477</v>
      </c>
      <c r="BF612">
        <f>MATCH(BE612,'Cat-4'!$A:$A,0)</f>
        <v>722</v>
      </c>
      <c r="BG612">
        <f>MATCH(BD612,'Cat-4'!$1:$1,0)</f>
        <v>89</v>
      </c>
      <c r="BH612">
        <f>INDEX('Cat-4'!$1:$1048576,'NSS + ACT'!BF612,'NSS + ACT'!BG612)</f>
        <v>112.7</v>
      </c>
      <c r="BI612">
        <f>MATCH($BI$1,'Cat-4'!$1:$1,0)</f>
        <v>153</v>
      </c>
      <c r="BJ612">
        <f>INDEX('Cat-4'!$1:$1048576,'NSS + ACT'!BF612,'NSS + ACT'!BI612)</f>
        <v>130.80000000000001</v>
      </c>
      <c r="BK612" s="126">
        <f t="shared" si="114"/>
        <v>1.160603371783496</v>
      </c>
      <c r="BL612">
        <f t="shared" si="115"/>
        <v>2054</v>
      </c>
      <c r="BM612" s="126">
        <f t="shared" si="116"/>
        <v>68.466666666666669</v>
      </c>
      <c r="BN612" s="126" t="s">
        <v>8785</v>
      </c>
      <c r="BO612" s="126">
        <f>MATCH(BB612,Sheet3!$D$4:$D$8,0)</f>
        <v>2</v>
      </c>
      <c r="BP612" s="126">
        <f>MATCH(BN612,Sheet3!$E$4:$H$4,0)</f>
        <v>4</v>
      </c>
      <c r="BQ612" s="132">
        <f>INDEX(Sheet3!$D$4:$H$8,'NSS + ACT'!BO612,'NSS + ACT'!BP612)</f>
        <v>0.1</v>
      </c>
      <c r="BR612" s="105">
        <f t="shared" si="117"/>
        <v>51167.46282165029</v>
      </c>
      <c r="BS612" s="162">
        <f t="shared" si="118"/>
        <v>0.1</v>
      </c>
      <c r="BT612" s="105">
        <f t="shared" si="119"/>
        <v>46050.716539485264</v>
      </c>
    </row>
    <row r="613" spans="1:72">
      <c r="A613" s="18">
        <f t="shared" si="110"/>
        <v>610</v>
      </c>
      <c r="B613" s="33"/>
      <c r="C613" s="39"/>
      <c r="D613" s="22" t="s">
        <v>643</v>
      </c>
      <c r="E613" s="22" t="s">
        <v>6633</v>
      </c>
      <c r="F613" s="113">
        <v>1</v>
      </c>
      <c r="G613" s="23" t="s">
        <v>49</v>
      </c>
      <c r="H613" s="24">
        <v>43773.089999999902</v>
      </c>
      <c r="I613" s="30"/>
      <c r="J613" s="101">
        <v>43773.089999999902</v>
      </c>
      <c r="K613" s="23">
        <v>85371000</v>
      </c>
      <c r="L613" s="26">
        <v>7.4999999999999997E-2</v>
      </c>
      <c r="M613" s="23" t="s">
        <v>6634</v>
      </c>
      <c r="N613" s="49"/>
      <c r="O613" s="38"/>
      <c r="P613" s="26">
        <v>0.1</v>
      </c>
      <c r="Q613" s="38"/>
      <c r="R613" s="26">
        <v>0.18</v>
      </c>
      <c r="S613" s="23" t="s">
        <v>6635</v>
      </c>
      <c r="T613" s="94">
        <v>3282.9817499999926</v>
      </c>
      <c r="U613" s="94">
        <v>0</v>
      </c>
      <c r="V613" s="94">
        <v>328.29817499999928</v>
      </c>
      <c r="W613" s="94">
        <v>8529.18658649998</v>
      </c>
      <c r="X613" s="52">
        <v>12140.466511499972</v>
      </c>
      <c r="Y613" s="23" t="s">
        <v>6636</v>
      </c>
      <c r="Z613" s="23" t="s">
        <v>6637</v>
      </c>
      <c r="AA613" s="23" t="s">
        <v>6637</v>
      </c>
      <c r="AB613" s="33" t="e">
        <v>#N/A</v>
      </c>
      <c r="AC613" s="23" t="e">
        <v>#N/A</v>
      </c>
      <c r="AD613" s="48" t="e">
        <v>#N/A</v>
      </c>
      <c r="AE613" s="39">
        <v>42970</v>
      </c>
      <c r="AF613" s="33">
        <v>171702494036</v>
      </c>
      <c r="AG613" s="23" t="s">
        <v>6572</v>
      </c>
      <c r="AH613" s="39">
        <v>43005</v>
      </c>
      <c r="AI613" s="23" t="s">
        <v>385</v>
      </c>
      <c r="AJ613" s="65"/>
      <c r="AK613" s="57"/>
      <c r="AL613" s="56"/>
      <c r="AM613" s="52"/>
      <c r="AN613" s="23"/>
      <c r="AO613" s="38"/>
      <c r="AP613" s="23">
        <v>2000</v>
      </c>
      <c r="AQ613" s="23" t="s">
        <v>52</v>
      </c>
      <c r="AR613" s="23" t="s">
        <v>6638</v>
      </c>
      <c r="AS613" s="95" t="s">
        <v>155</v>
      </c>
      <c r="AT613" s="23" t="s">
        <v>522</v>
      </c>
      <c r="AU613" s="23">
        <v>99008862</v>
      </c>
      <c r="AV613" s="99">
        <v>1</v>
      </c>
      <c r="AW613" s="101">
        <v>43773.089999999902</v>
      </c>
      <c r="AX613" s="29" t="s">
        <v>6494</v>
      </c>
      <c r="AY613" s="29"/>
      <c r="AZ613" s="21"/>
      <c r="BA613">
        <f t="shared" si="121"/>
        <v>2668</v>
      </c>
      <c r="BB613" s="115" t="s">
        <v>6985</v>
      </c>
      <c r="BC613" s="105">
        <f t="shared" si="112"/>
        <v>43773.089999999902</v>
      </c>
      <c r="BD613" s="116">
        <f t="shared" si="113"/>
        <v>42948</v>
      </c>
      <c r="BE613" s="141" t="s">
        <v>8312</v>
      </c>
      <c r="BF613">
        <f>MATCH(BE613,'Cat-4'!$A:$A,0)</f>
        <v>639</v>
      </c>
      <c r="BG613">
        <f>MATCH(BD613,'Cat-4'!$1:$1,0)</f>
        <v>68</v>
      </c>
      <c r="BH613">
        <f>INDEX('Cat-4'!$1:$1048576,'NSS + ACT'!BF613,'NSS + ACT'!BG613)</f>
        <v>109.5</v>
      </c>
      <c r="BI613">
        <f>MATCH($BI$1,'Cat-4'!$1:$1,0)</f>
        <v>153</v>
      </c>
      <c r="BJ613">
        <f>INDEX('Cat-4'!$1:$1048576,'NSS + ACT'!BF613,'NSS + ACT'!BI613)</f>
        <v>121.7</v>
      </c>
      <c r="BK613" s="126">
        <f t="shared" si="114"/>
        <v>1.1114155251141553</v>
      </c>
      <c r="BL613">
        <f t="shared" si="115"/>
        <v>2692</v>
      </c>
      <c r="BM613" s="126">
        <f t="shared" si="116"/>
        <v>89.733333333333334</v>
      </c>
      <c r="BN613" s="126" t="s">
        <v>8785</v>
      </c>
      <c r="BO613" s="126">
        <f>MATCH(BB613,Sheet3!$D$4:$D$8,0)</f>
        <v>5</v>
      </c>
      <c r="BP613" s="126">
        <f>MATCH(BN613,Sheet3!$E$4:$H$4,0)</f>
        <v>4</v>
      </c>
      <c r="BQ613" s="132">
        <f>INDEX(Sheet3!$D$4:$H$8,'NSS + ACT'!BO613,'NSS + ACT'!BP613)</f>
        <v>0.4</v>
      </c>
      <c r="BR613" s="105">
        <f t="shared" si="117"/>
        <v>48650.091808219069</v>
      </c>
      <c r="BS613" s="162">
        <f t="shared" si="118"/>
        <v>0.4</v>
      </c>
      <c r="BT613" s="105">
        <f t="shared" si="119"/>
        <v>29190.055084931442</v>
      </c>
    </row>
    <row r="614" spans="1:72">
      <c r="A614" s="18">
        <f t="shared" si="110"/>
        <v>611</v>
      </c>
      <c r="B614" s="33"/>
      <c r="C614" s="39"/>
      <c r="D614" s="22" t="s">
        <v>643</v>
      </c>
      <c r="E614" s="22" t="s">
        <v>6633</v>
      </c>
      <c r="F614" s="113">
        <v>1</v>
      </c>
      <c r="G614" s="23" t="s">
        <v>49</v>
      </c>
      <c r="H614" s="24">
        <v>43773.089999999902</v>
      </c>
      <c r="I614" s="30"/>
      <c r="J614" s="101">
        <v>43773.089999999902</v>
      </c>
      <c r="K614" s="23">
        <v>85371000</v>
      </c>
      <c r="L614" s="26">
        <v>7.4999999999999997E-2</v>
      </c>
      <c r="M614" s="23" t="s">
        <v>6634</v>
      </c>
      <c r="N614" s="49"/>
      <c r="O614" s="38"/>
      <c r="P614" s="26">
        <v>0.1</v>
      </c>
      <c r="Q614" s="38"/>
      <c r="R614" s="26">
        <v>0.18</v>
      </c>
      <c r="S614" s="23" t="s">
        <v>6635</v>
      </c>
      <c r="T614" s="94">
        <v>3282.9817499999926</v>
      </c>
      <c r="U614" s="94">
        <v>0</v>
      </c>
      <c r="V614" s="94">
        <v>328.29817499999928</v>
      </c>
      <c r="W614" s="94">
        <v>8529.18658649998</v>
      </c>
      <c r="X614" s="52">
        <v>12140.466511499972</v>
      </c>
      <c r="Y614" s="23" t="s">
        <v>6636</v>
      </c>
      <c r="Z614" s="23" t="s">
        <v>6639</v>
      </c>
      <c r="AA614" s="23" t="s">
        <v>6639</v>
      </c>
      <c r="AB614" s="33" t="e">
        <v>#N/A</v>
      </c>
      <c r="AC614" s="23" t="e">
        <v>#N/A</v>
      </c>
      <c r="AD614" s="48" t="e">
        <v>#N/A</v>
      </c>
      <c r="AE614" s="39">
        <v>42970</v>
      </c>
      <c r="AF614" s="33">
        <v>171702494036</v>
      </c>
      <c r="AG614" s="23" t="s">
        <v>6572</v>
      </c>
      <c r="AH614" s="39">
        <v>43005</v>
      </c>
      <c r="AI614" s="23" t="s">
        <v>385</v>
      </c>
      <c r="AJ614" s="65"/>
      <c r="AK614" s="57"/>
      <c r="AL614" s="56"/>
      <c r="AM614" s="52"/>
      <c r="AN614" s="23"/>
      <c r="AO614" s="38"/>
      <c r="AP614" s="23">
        <v>2000</v>
      </c>
      <c r="AQ614" s="23" t="s">
        <v>64</v>
      </c>
      <c r="AR614" s="23" t="s">
        <v>6638</v>
      </c>
      <c r="AS614" s="95" t="s">
        <v>155</v>
      </c>
      <c r="AT614" s="23" t="s">
        <v>522</v>
      </c>
      <c r="AU614" s="23">
        <v>99008862</v>
      </c>
      <c r="AV614" s="99">
        <v>1</v>
      </c>
      <c r="AW614" s="101">
        <v>43773.089999999902</v>
      </c>
      <c r="AX614" s="29" t="s">
        <v>6494</v>
      </c>
      <c r="AY614" s="29"/>
      <c r="AZ614" s="21"/>
      <c r="BA614">
        <f t="shared" si="121"/>
        <v>2668</v>
      </c>
      <c r="BB614" s="115" t="s">
        <v>6985</v>
      </c>
      <c r="BC614" s="105">
        <f t="shared" si="112"/>
        <v>43773.089999999902</v>
      </c>
      <c r="BD614" s="116">
        <f t="shared" si="113"/>
        <v>42948</v>
      </c>
      <c r="BE614" s="141" t="s">
        <v>8312</v>
      </c>
      <c r="BF614">
        <f>MATCH(BE614,'Cat-4'!$A:$A,0)</f>
        <v>639</v>
      </c>
      <c r="BG614">
        <f>MATCH(BD614,'Cat-4'!$1:$1,0)</f>
        <v>68</v>
      </c>
      <c r="BH614">
        <f>INDEX('Cat-4'!$1:$1048576,'NSS + ACT'!BF614,'NSS + ACT'!BG614)</f>
        <v>109.5</v>
      </c>
      <c r="BI614">
        <f>MATCH($BI$1,'Cat-4'!$1:$1,0)</f>
        <v>153</v>
      </c>
      <c r="BJ614">
        <f>INDEX('Cat-4'!$1:$1048576,'NSS + ACT'!BF614,'NSS + ACT'!BI614)</f>
        <v>121.7</v>
      </c>
      <c r="BK614" s="126">
        <f t="shared" si="114"/>
        <v>1.1114155251141553</v>
      </c>
      <c r="BL614">
        <f t="shared" si="115"/>
        <v>2692</v>
      </c>
      <c r="BM614" s="126">
        <f t="shared" si="116"/>
        <v>89.733333333333334</v>
      </c>
      <c r="BN614" s="126" t="s">
        <v>8785</v>
      </c>
      <c r="BO614" s="126">
        <f>MATCH(BB614,Sheet3!$D$4:$D$8,0)</f>
        <v>5</v>
      </c>
      <c r="BP614" s="126">
        <f>MATCH(BN614,Sheet3!$E$4:$H$4,0)</f>
        <v>4</v>
      </c>
      <c r="BQ614" s="132">
        <f>INDEX(Sheet3!$D$4:$H$8,'NSS + ACT'!BO614,'NSS + ACT'!BP614)</f>
        <v>0.4</v>
      </c>
      <c r="BR614" s="105">
        <f t="shared" si="117"/>
        <v>48650.091808219069</v>
      </c>
      <c r="BS614" s="162">
        <f t="shared" si="118"/>
        <v>0.4</v>
      </c>
      <c r="BT614" s="105">
        <f t="shared" si="119"/>
        <v>29190.055084931442</v>
      </c>
    </row>
    <row r="615" spans="1:72">
      <c r="A615" s="18">
        <f t="shared" si="110"/>
        <v>612</v>
      </c>
      <c r="B615" s="61">
        <v>291600233702</v>
      </c>
      <c r="C615" s="39">
        <v>42389</v>
      </c>
      <c r="D615" s="22" t="s">
        <v>220</v>
      </c>
      <c r="E615" s="22" t="s">
        <v>541</v>
      </c>
      <c r="F615" s="110">
        <v>11</v>
      </c>
      <c r="G615" s="23" t="s">
        <v>49</v>
      </c>
      <c r="H615" s="52">
        <v>3979</v>
      </c>
      <c r="I615" s="30"/>
      <c r="J615" s="109">
        <v>43769</v>
      </c>
      <c r="K615" s="23">
        <v>84819090</v>
      </c>
      <c r="L615" s="26">
        <v>7.4999999999999997E-2</v>
      </c>
      <c r="M615" s="40">
        <v>0</v>
      </c>
      <c r="N615" s="62">
        <v>0</v>
      </c>
      <c r="O615" s="52">
        <v>0</v>
      </c>
      <c r="P615" s="26">
        <v>0.1</v>
      </c>
      <c r="Q615" s="52">
        <v>0</v>
      </c>
      <c r="R615" s="63">
        <v>0.18</v>
      </c>
      <c r="S615" s="23" t="s">
        <v>849</v>
      </c>
      <c r="T615" s="52">
        <v>3282.6749999999997</v>
      </c>
      <c r="U615" s="52">
        <v>0</v>
      </c>
      <c r="V615" s="52">
        <v>328.26749999999998</v>
      </c>
      <c r="W615" s="52">
        <v>8528.389650000001</v>
      </c>
      <c r="X615" s="52">
        <v>12139.33215</v>
      </c>
      <c r="Y615" s="23" t="s">
        <v>1945</v>
      </c>
      <c r="Z615" s="23" t="s">
        <v>2167</v>
      </c>
      <c r="AA615" s="23" t="s">
        <v>542</v>
      </c>
      <c r="AB615" s="33">
        <v>291600233702</v>
      </c>
      <c r="AC615" s="33">
        <v>2722</v>
      </c>
      <c r="AD615" s="48">
        <v>42389</v>
      </c>
      <c r="AE615" s="39">
        <v>42368</v>
      </c>
      <c r="AF615" s="53" t="e">
        <v>#N/A</v>
      </c>
      <c r="AG615" s="53" t="e">
        <v>#N/A</v>
      </c>
      <c r="AH615" s="39" t="e">
        <v>#N/A</v>
      </c>
      <c r="AI615" s="23" t="s">
        <v>51</v>
      </c>
      <c r="AJ615" s="54"/>
      <c r="AK615" s="55"/>
      <c r="AL615" s="56"/>
      <c r="AM615" s="57"/>
      <c r="AN615" s="33"/>
      <c r="AO615" s="48"/>
      <c r="AP615" s="23">
        <v>2000</v>
      </c>
      <c r="AQ615" s="23" t="s">
        <v>64</v>
      </c>
      <c r="AR615" s="23" t="s">
        <v>542</v>
      </c>
      <c r="AS615" s="38" t="s">
        <v>53</v>
      </c>
      <c r="AT615" s="23"/>
      <c r="AU615" s="64">
        <v>6315002660</v>
      </c>
      <c r="AV615" s="99">
        <v>11</v>
      </c>
      <c r="AW615" s="102">
        <v>43769</v>
      </c>
      <c r="AX615" s="29" t="s">
        <v>701</v>
      </c>
      <c r="AY615" s="29"/>
      <c r="AZ615" s="25" t="s">
        <v>1954</v>
      </c>
      <c r="BA615">
        <f t="shared" si="121"/>
        <v>3270</v>
      </c>
      <c r="BB615" t="s">
        <v>6983</v>
      </c>
      <c r="BC615" s="105">
        <f t="shared" si="112"/>
        <v>3979</v>
      </c>
      <c r="BD615" s="116">
        <f t="shared" si="113"/>
        <v>42339</v>
      </c>
      <c r="BE615" s="141" t="s">
        <v>8477</v>
      </c>
      <c r="BF615">
        <f>MATCH(BE615,'Cat-4'!$A:$A,0)</f>
        <v>722</v>
      </c>
      <c r="BG615">
        <f>MATCH(BD615,'Cat-4'!$1:$1,0)</f>
        <v>48</v>
      </c>
      <c r="BH615">
        <f>INDEX('Cat-4'!$1:$1048576,'NSS + ACT'!BF615,'NSS + ACT'!BG615)</f>
        <v>109</v>
      </c>
      <c r="BI615">
        <f>MATCH($BI$1,'Cat-4'!$1:$1,0)</f>
        <v>153</v>
      </c>
      <c r="BJ615">
        <f>INDEX('Cat-4'!$1:$1048576,'NSS + ACT'!BF615,'NSS + ACT'!BI615)</f>
        <v>130.80000000000001</v>
      </c>
      <c r="BK615" s="126">
        <f t="shared" si="114"/>
        <v>1.2000000000000002</v>
      </c>
      <c r="BL615">
        <f t="shared" si="115"/>
        <v>3301</v>
      </c>
      <c r="BM615" s="126">
        <f t="shared" si="116"/>
        <v>110.03333333333333</v>
      </c>
      <c r="BN615" s="126" t="s">
        <v>8785</v>
      </c>
      <c r="BO615" s="126">
        <f>MATCH(BB615,Sheet3!$D$4:$D$8,0)</f>
        <v>2</v>
      </c>
      <c r="BP615" s="126">
        <f>MATCH(BN615,Sheet3!$E$4:$H$4,0)</f>
        <v>4</v>
      </c>
      <c r="BQ615" s="132">
        <f>INDEX(Sheet3!$D$4:$H$8,'NSS + ACT'!BO615,'NSS + ACT'!BP615)</f>
        <v>0.1</v>
      </c>
      <c r="BR615" s="105">
        <f t="shared" si="117"/>
        <v>52522.80000000001</v>
      </c>
      <c r="BS615" s="162">
        <f t="shared" si="118"/>
        <v>0.1</v>
      </c>
      <c r="BT615" s="105">
        <f t="shared" si="119"/>
        <v>47270.520000000011</v>
      </c>
    </row>
    <row r="616" spans="1:72">
      <c r="A616" s="18">
        <f t="shared" si="110"/>
        <v>613</v>
      </c>
      <c r="B616" s="61">
        <v>292007497025</v>
      </c>
      <c r="C616" s="39">
        <v>44102</v>
      </c>
      <c r="D616" s="22" t="s">
        <v>229</v>
      </c>
      <c r="E616" s="22" t="s">
        <v>3710</v>
      </c>
      <c r="F616" s="110">
        <v>5</v>
      </c>
      <c r="G616" s="23" t="s">
        <v>60</v>
      </c>
      <c r="H616" s="52">
        <v>8744</v>
      </c>
      <c r="I616" s="30"/>
      <c r="J616" s="109">
        <v>43720</v>
      </c>
      <c r="K616" s="23" t="s">
        <v>2463</v>
      </c>
      <c r="L616" s="26">
        <v>7.4999999999999997E-2</v>
      </c>
      <c r="M616" s="40">
        <v>0</v>
      </c>
      <c r="N616" s="62">
        <v>0</v>
      </c>
      <c r="O616" s="52">
        <v>0</v>
      </c>
      <c r="P616" s="26">
        <v>0.1</v>
      </c>
      <c r="Q616" s="52">
        <v>0</v>
      </c>
      <c r="R616" s="63">
        <v>0.18</v>
      </c>
      <c r="S616" s="23" t="s">
        <v>777</v>
      </c>
      <c r="T616" s="52">
        <v>3279</v>
      </c>
      <c r="U616" s="52">
        <v>0</v>
      </c>
      <c r="V616" s="52">
        <v>327.90000000000003</v>
      </c>
      <c r="W616" s="52">
        <v>8518.8420000000006</v>
      </c>
      <c r="X616" s="52">
        <v>12125.742</v>
      </c>
      <c r="Y616" s="23" t="s">
        <v>3695</v>
      </c>
      <c r="Z616" s="23" t="s">
        <v>3711</v>
      </c>
      <c r="AA616" s="23" t="s">
        <v>3712</v>
      </c>
      <c r="AB616" s="33">
        <v>292007497025</v>
      </c>
      <c r="AC616" s="33" t="s">
        <v>3713</v>
      </c>
      <c r="AD616" s="39">
        <v>44102</v>
      </c>
      <c r="AE616" s="39">
        <v>44099</v>
      </c>
      <c r="AF616" s="53" t="e">
        <v>#N/A</v>
      </c>
      <c r="AG616" s="53" t="e">
        <v>#N/A</v>
      </c>
      <c r="AH616" s="39" t="e">
        <v>#N/A</v>
      </c>
      <c r="AI616" s="23" t="s">
        <v>51</v>
      </c>
      <c r="AJ616" s="59"/>
      <c r="AK616" s="59"/>
      <c r="AL616" s="48"/>
      <c r="AM616" s="60"/>
      <c r="AN616" s="33"/>
      <c r="AO616" s="48"/>
      <c r="AP616" s="23">
        <v>2000</v>
      </c>
      <c r="AQ616" s="23" t="s">
        <v>52</v>
      </c>
      <c r="AR616" s="23" t="s">
        <v>3712</v>
      </c>
      <c r="AS616" s="38" t="s">
        <v>53</v>
      </c>
      <c r="AT616" s="23"/>
      <c r="AU616" s="64" t="s">
        <v>317</v>
      </c>
      <c r="AV616" s="99">
        <v>5</v>
      </c>
      <c r="AW616" s="102">
        <v>43720</v>
      </c>
      <c r="AX616" s="29" t="s">
        <v>701</v>
      </c>
      <c r="AY616" s="29"/>
      <c r="AZ616" s="25"/>
      <c r="BA616">
        <f t="shared" si="121"/>
        <v>1539</v>
      </c>
      <c r="BB616" s="115" t="s">
        <v>6983</v>
      </c>
      <c r="BC616" s="105">
        <f t="shared" si="112"/>
        <v>8744</v>
      </c>
      <c r="BD616" s="116">
        <f t="shared" si="113"/>
        <v>44075</v>
      </c>
      <c r="BE616" s="141" t="s">
        <v>8477</v>
      </c>
      <c r="BF616">
        <f>MATCH(BE616,'Cat-4'!$A:$A,0)</f>
        <v>722</v>
      </c>
      <c r="BG616">
        <f>MATCH(BD616,'Cat-4'!$1:$1,0)</f>
        <v>105</v>
      </c>
      <c r="BH616">
        <f>INDEX('Cat-4'!$1:$1048576,'NSS + ACT'!BF616,'NSS + ACT'!BG616)</f>
        <v>113.7</v>
      </c>
      <c r="BI616">
        <f>MATCH($BI$1,'Cat-4'!$1:$1,0)</f>
        <v>153</v>
      </c>
      <c r="BJ616">
        <f>INDEX('Cat-4'!$1:$1048576,'NSS + ACT'!BF616,'NSS + ACT'!BI616)</f>
        <v>130.80000000000001</v>
      </c>
      <c r="BK616" s="126">
        <f t="shared" si="114"/>
        <v>1.1503957783641161</v>
      </c>
      <c r="BL616">
        <f t="shared" si="115"/>
        <v>1565</v>
      </c>
      <c r="BM616" s="126">
        <f t="shared" si="116"/>
        <v>52.166666666666664</v>
      </c>
      <c r="BN616" s="126" t="s">
        <v>8785</v>
      </c>
      <c r="BO616" s="126">
        <f>MATCH(BB616,Sheet3!$D$4:$D$8,0)</f>
        <v>2</v>
      </c>
      <c r="BP616" s="126">
        <f>MATCH(BN616,Sheet3!$E$4:$H$4,0)</f>
        <v>4</v>
      </c>
      <c r="BQ616" s="132">
        <f>INDEX(Sheet3!$D$4:$H$8,'NSS + ACT'!BO616,'NSS + ACT'!BP616)</f>
        <v>0.1</v>
      </c>
      <c r="BR616" s="105">
        <f t="shared" si="117"/>
        <v>50295.303430079155</v>
      </c>
      <c r="BS616" s="162">
        <f t="shared" si="118"/>
        <v>0.1</v>
      </c>
      <c r="BT616" s="105">
        <f t="shared" si="119"/>
        <v>45265.77308707124</v>
      </c>
    </row>
    <row r="617" spans="1:72">
      <c r="A617" s="18">
        <f t="shared" si="110"/>
        <v>614</v>
      </c>
      <c r="B617" s="61">
        <v>292202645641</v>
      </c>
      <c r="C617" s="39">
        <v>44634</v>
      </c>
      <c r="D617" s="22" t="s">
        <v>521</v>
      </c>
      <c r="E617" s="22" t="s">
        <v>4106</v>
      </c>
      <c r="F617" s="110">
        <v>5</v>
      </c>
      <c r="G617" s="23" t="s">
        <v>49</v>
      </c>
      <c r="H617" s="52">
        <v>8708.25</v>
      </c>
      <c r="I617" s="30"/>
      <c r="J617" s="109">
        <v>43541.25</v>
      </c>
      <c r="K617" s="23">
        <v>84841090</v>
      </c>
      <c r="L617" s="26">
        <v>7.4999999999999997E-2</v>
      </c>
      <c r="M617" s="40">
        <v>0</v>
      </c>
      <c r="N617" s="40">
        <v>0</v>
      </c>
      <c r="O617" s="52">
        <v>0</v>
      </c>
      <c r="P617" s="26">
        <v>0.1</v>
      </c>
      <c r="Q617" s="52">
        <v>0</v>
      </c>
      <c r="R617" s="63">
        <v>0.18</v>
      </c>
      <c r="S617" s="23" t="s">
        <v>4095</v>
      </c>
      <c r="T617" s="52">
        <v>3265.59375</v>
      </c>
      <c r="U617" s="52">
        <v>0</v>
      </c>
      <c r="V617" s="52">
        <v>326.55937500000005</v>
      </c>
      <c r="W617" s="52">
        <v>8484.0125625000001</v>
      </c>
      <c r="X617" s="68">
        <v>12076.165687500001</v>
      </c>
      <c r="Y617" s="23" t="s">
        <v>3855</v>
      </c>
      <c r="Z617" s="23" t="s">
        <v>4107</v>
      </c>
      <c r="AA617" s="23" t="s">
        <v>4108</v>
      </c>
      <c r="AB617" s="33">
        <v>292202645641</v>
      </c>
      <c r="AC617" s="33" t="s">
        <v>4109</v>
      </c>
      <c r="AD617" s="39">
        <v>44634</v>
      </c>
      <c r="AE617" s="39">
        <v>44632</v>
      </c>
      <c r="AF617" s="53" t="e">
        <v>#N/A</v>
      </c>
      <c r="AG617" s="53" t="e">
        <v>#N/A</v>
      </c>
      <c r="AH617" s="39" t="e">
        <v>#N/A</v>
      </c>
      <c r="AI617" s="23" t="s">
        <v>51</v>
      </c>
      <c r="AJ617" s="59"/>
      <c r="AK617" s="59"/>
      <c r="AL617" s="48"/>
      <c r="AM617" s="60"/>
      <c r="AN617" s="33"/>
      <c r="AO617" s="48"/>
      <c r="AP617" s="23">
        <v>2000</v>
      </c>
      <c r="AQ617" s="23" t="s">
        <v>52</v>
      </c>
      <c r="AR617" s="23" t="s">
        <v>4108</v>
      </c>
      <c r="AS617" s="38" t="s">
        <v>53</v>
      </c>
      <c r="AT617" s="23"/>
      <c r="AU617" s="64">
        <v>21223919</v>
      </c>
      <c r="AV617" s="99">
        <v>5</v>
      </c>
      <c r="AW617" s="102">
        <v>43541.25</v>
      </c>
      <c r="AX617" s="29" t="s">
        <v>701</v>
      </c>
      <c r="AY617" s="29"/>
      <c r="AZ617" s="25"/>
      <c r="BA617">
        <f t="shared" si="121"/>
        <v>1006</v>
      </c>
      <c r="BB617" s="115" t="s">
        <v>6983</v>
      </c>
      <c r="BC617" s="105">
        <f t="shared" si="112"/>
        <v>8708.25</v>
      </c>
      <c r="BD617" s="116">
        <f t="shared" si="113"/>
        <v>44621</v>
      </c>
      <c r="BE617" s="141" t="s">
        <v>8477</v>
      </c>
      <c r="BF617">
        <f>MATCH(BE617,'Cat-4'!$A:$A,0)</f>
        <v>722</v>
      </c>
      <c r="BG617">
        <f>MATCH(BD617,'Cat-4'!$1:$1,0)</f>
        <v>123</v>
      </c>
      <c r="BH617">
        <f>INDEX('Cat-4'!$1:$1048576,'NSS + ACT'!BF617,'NSS + ACT'!BG617)</f>
        <v>122.7</v>
      </c>
      <c r="BI617">
        <f>MATCH($BI$1,'Cat-4'!$1:$1,0)</f>
        <v>153</v>
      </c>
      <c r="BJ617">
        <f>INDEX('Cat-4'!$1:$1048576,'NSS + ACT'!BF617,'NSS + ACT'!BI617)</f>
        <v>130.80000000000001</v>
      </c>
      <c r="BK617" s="126">
        <f t="shared" si="114"/>
        <v>1.0660146699266504</v>
      </c>
      <c r="BL617">
        <f t="shared" si="115"/>
        <v>1019</v>
      </c>
      <c r="BM617" s="126">
        <f t="shared" si="116"/>
        <v>33.966666666666669</v>
      </c>
      <c r="BN617" s="126" t="s">
        <v>8785</v>
      </c>
      <c r="BO617" s="126">
        <f>MATCH(BB617,Sheet3!$D$4:$D$8,0)</f>
        <v>2</v>
      </c>
      <c r="BP617" s="126">
        <f>MATCH(BN617,Sheet3!$E$4:$H$4,0)</f>
        <v>4</v>
      </c>
      <c r="BQ617" s="132">
        <f>INDEX(Sheet3!$D$4:$H$8,'NSS + ACT'!BO617,'NSS + ACT'!BP617)</f>
        <v>0.1</v>
      </c>
      <c r="BR617" s="105">
        <f t="shared" si="117"/>
        <v>46415.611246943765</v>
      </c>
      <c r="BS617" s="162">
        <f t="shared" si="118"/>
        <v>0.1</v>
      </c>
      <c r="BT617" s="105">
        <f t="shared" si="119"/>
        <v>41774.050122249391</v>
      </c>
    </row>
    <row r="618" spans="1:72">
      <c r="A618" s="18">
        <f t="shared" ref="A618:A681" si="122">A617+1</f>
        <v>615</v>
      </c>
      <c r="B618" s="61">
        <v>172101438154</v>
      </c>
      <c r="C618" s="39">
        <v>44350</v>
      </c>
      <c r="D618" s="22" t="s">
        <v>620</v>
      </c>
      <c r="E618" s="22" t="s">
        <v>740</v>
      </c>
      <c r="F618" s="110">
        <v>78</v>
      </c>
      <c r="G618" s="23" t="s">
        <v>49</v>
      </c>
      <c r="H618" s="52">
        <v>552.06205128204999</v>
      </c>
      <c r="I618" s="30"/>
      <c r="J618" s="109">
        <v>43060.839999999902</v>
      </c>
      <c r="K618" s="23" t="s">
        <v>741</v>
      </c>
      <c r="L618" s="26">
        <v>0.1</v>
      </c>
      <c r="M618" s="40" t="s">
        <v>742</v>
      </c>
      <c r="N618" s="62">
        <v>0</v>
      </c>
      <c r="O618" s="52">
        <v>0</v>
      </c>
      <c r="P618" s="26">
        <v>0.1</v>
      </c>
      <c r="Q618" s="52">
        <v>0</v>
      </c>
      <c r="R618" s="63">
        <v>0.18</v>
      </c>
      <c r="S618" s="23" t="s">
        <v>743</v>
      </c>
      <c r="T618" s="52">
        <v>4306.0839999999907</v>
      </c>
      <c r="U618" s="52">
        <v>0</v>
      </c>
      <c r="V618" s="52">
        <v>430.60839999999911</v>
      </c>
      <c r="W618" s="52">
        <v>8603.55583199998</v>
      </c>
      <c r="X618" s="52">
        <v>13340.248231999969</v>
      </c>
      <c r="Y618" s="23" t="s">
        <v>697</v>
      </c>
      <c r="Z618" s="23" t="s">
        <v>748</v>
      </c>
      <c r="AA618" s="23" t="s">
        <v>745</v>
      </c>
      <c r="AB618" s="33" t="e">
        <v>#N/A</v>
      </c>
      <c r="AC618" s="33" t="e">
        <v>#N/A</v>
      </c>
      <c r="AD618" s="48" t="e">
        <v>#N/A</v>
      </c>
      <c r="AE618" s="39">
        <v>44237</v>
      </c>
      <c r="AF618" s="53">
        <v>172101438154</v>
      </c>
      <c r="AG618" s="53" t="s">
        <v>746</v>
      </c>
      <c r="AH618" s="39">
        <v>44350</v>
      </c>
      <c r="AI618" s="23" t="s">
        <v>385</v>
      </c>
      <c r="AJ618" s="54"/>
      <c r="AK618" s="55"/>
      <c r="AL618" s="56"/>
      <c r="AM618" s="57"/>
      <c r="AN618" s="33"/>
      <c r="AO618" s="48"/>
      <c r="AP618" s="23">
        <v>2000</v>
      </c>
      <c r="AQ618" s="23" t="s">
        <v>64</v>
      </c>
      <c r="AR618" s="23" t="s">
        <v>745</v>
      </c>
      <c r="AS618" s="38" t="s">
        <v>53</v>
      </c>
      <c r="AT618" s="23"/>
      <c r="AU618" s="64" t="s">
        <v>747</v>
      </c>
      <c r="AV618" s="99">
        <v>78</v>
      </c>
      <c r="AW618" s="102">
        <v>43060.839999999902</v>
      </c>
      <c r="AX618" s="29" t="s">
        <v>701</v>
      </c>
      <c r="AY618" s="29"/>
      <c r="AZ618" s="25" t="s">
        <v>702</v>
      </c>
      <c r="BA618">
        <f t="shared" si="121"/>
        <v>1401</v>
      </c>
      <c r="BB618" s="115" t="s">
        <v>6983</v>
      </c>
      <c r="BC618" s="105">
        <f t="shared" si="112"/>
        <v>552.06205128204999</v>
      </c>
      <c r="BD618" s="116">
        <f t="shared" si="113"/>
        <v>44228</v>
      </c>
      <c r="BE618" s="141" t="s">
        <v>8477</v>
      </c>
      <c r="BF618">
        <f>MATCH(BE618,'Cat-4'!$A:$A,0)</f>
        <v>722</v>
      </c>
      <c r="BG618">
        <f>MATCH(BD618,'Cat-4'!$1:$1,0)</f>
        <v>110</v>
      </c>
      <c r="BH618">
        <f>INDEX('Cat-4'!$1:$1048576,'NSS + ACT'!BF618,'NSS + ACT'!BG618)</f>
        <v>115.4</v>
      </c>
      <c r="BI618">
        <f>MATCH($BI$1,'Cat-4'!$1:$1,0)</f>
        <v>153</v>
      </c>
      <c r="BJ618">
        <f>INDEX('Cat-4'!$1:$1048576,'NSS + ACT'!BF618,'NSS + ACT'!BI618)</f>
        <v>130.80000000000001</v>
      </c>
      <c r="BK618" s="126">
        <f t="shared" si="114"/>
        <v>1.1334488734835355</v>
      </c>
      <c r="BL618">
        <f t="shared" si="115"/>
        <v>1412</v>
      </c>
      <c r="BM618" s="126">
        <f t="shared" si="116"/>
        <v>47.06666666666667</v>
      </c>
      <c r="BN618" s="126" t="s">
        <v>8785</v>
      </c>
      <c r="BO618" s="126">
        <f>MATCH(BB618,Sheet3!$D$4:$D$8,0)</f>
        <v>2</v>
      </c>
      <c r="BP618" s="126">
        <f>MATCH(BN618,Sheet3!$E$4:$H$4,0)</f>
        <v>4</v>
      </c>
      <c r="BQ618" s="132">
        <f>INDEX(Sheet3!$D$4:$H$8,'NSS + ACT'!BO618,'NSS + ACT'!BP618)</f>
        <v>0.1</v>
      </c>
      <c r="BR618" s="105">
        <f t="shared" si="117"/>
        <v>48807.260589254656</v>
      </c>
      <c r="BS618" s="162">
        <f t="shared" si="118"/>
        <v>0.1</v>
      </c>
      <c r="BT618" s="105">
        <f t="shared" si="119"/>
        <v>43926.534530329191</v>
      </c>
    </row>
    <row r="619" spans="1:72">
      <c r="A619" s="18">
        <f t="shared" si="122"/>
        <v>616</v>
      </c>
      <c r="B619" s="61">
        <v>292104124126</v>
      </c>
      <c r="C619" s="39">
        <v>44315</v>
      </c>
      <c r="D619" s="22" t="s">
        <v>247</v>
      </c>
      <c r="E619" s="22" t="s">
        <v>2119</v>
      </c>
      <c r="F619" s="110">
        <v>1</v>
      </c>
      <c r="G619" s="23" t="s">
        <v>49</v>
      </c>
      <c r="H619" s="52">
        <v>43032.779999999897</v>
      </c>
      <c r="I619" s="30"/>
      <c r="J619" s="109">
        <v>43032.779999999897</v>
      </c>
      <c r="K619" s="23">
        <v>73072100</v>
      </c>
      <c r="L619" s="26">
        <v>0.1</v>
      </c>
      <c r="M619" s="40" t="s">
        <v>742</v>
      </c>
      <c r="N619" s="62">
        <v>0</v>
      </c>
      <c r="O619" s="52">
        <v>0</v>
      </c>
      <c r="P619" s="26">
        <v>0.1</v>
      </c>
      <c r="Q619" s="52">
        <v>0</v>
      </c>
      <c r="R619" s="63">
        <v>0.18</v>
      </c>
      <c r="S619" s="23" t="s">
        <v>1260</v>
      </c>
      <c r="T619" s="52">
        <v>4303.2779999999902</v>
      </c>
      <c r="U619" s="52">
        <v>0</v>
      </c>
      <c r="V619" s="52">
        <v>430.32779999999906</v>
      </c>
      <c r="W619" s="52">
        <v>8597.9494439999798</v>
      </c>
      <c r="X619" s="52">
        <v>13331.55524399997</v>
      </c>
      <c r="Y619" s="23" t="s">
        <v>1945</v>
      </c>
      <c r="Z619" s="23" t="s">
        <v>2120</v>
      </c>
      <c r="AA619" s="23" t="s">
        <v>2121</v>
      </c>
      <c r="AB619" s="33">
        <v>292104124126</v>
      </c>
      <c r="AC619" s="33" t="s">
        <v>2107</v>
      </c>
      <c r="AD619" s="48">
        <v>44315</v>
      </c>
      <c r="AE619" s="39">
        <v>44306</v>
      </c>
      <c r="AF619" s="53" t="e">
        <v>#N/A</v>
      </c>
      <c r="AG619" s="53" t="e">
        <v>#N/A</v>
      </c>
      <c r="AH619" s="39" t="e">
        <v>#N/A</v>
      </c>
      <c r="AI619" s="23" t="s">
        <v>51</v>
      </c>
      <c r="AJ619" s="54"/>
      <c r="AK619" s="55"/>
      <c r="AL619" s="56"/>
      <c r="AM619" s="57"/>
      <c r="AN619" s="33"/>
      <c r="AO619" s="48"/>
      <c r="AP619" s="23">
        <v>2000</v>
      </c>
      <c r="AQ619" s="23" t="s">
        <v>52</v>
      </c>
      <c r="AR619" s="23" t="s">
        <v>2121</v>
      </c>
      <c r="AS619" s="38" t="s">
        <v>53</v>
      </c>
      <c r="AT619" s="23"/>
      <c r="AU619" s="64" t="s">
        <v>2108</v>
      </c>
      <c r="AV619" s="99">
        <v>1</v>
      </c>
      <c r="AW619" s="102">
        <v>43032.779999999897</v>
      </c>
      <c r="AX619" s="29" t="s">
        <v>701</v>
      </c>
      <c r="AY619" s="29"/>
      <c r="AZ619" s="25" t="s">
        <v>2109</v>
      </c>
      <c r="BA619">
        <f t="shared" si="121"/>
        <v>1332</v>
      </c>
      <c r="BB619" s="115" t="s">
        <v>6983</v>
      </c>
      <c r="BC619" s="105">
        <f t="shared" si="112"/>
        <v>43032.779999999897</v>
      </c>
      <c r="BD619" s="116">
        <f t="shared" si="113"/>
        <v>44287</v>
      </c>
      <c r="BE619" s="141" t="s">
        <v>8477</v>
      </c>
      <c r="BF619">
        <f>MATCH(BE619,'Cat-4'!$A:$A,0)</f>
        <v>722</v>
      </c>
      <c r="BG619">
        <f>MATCH(BD619,'Cat-4'!$1:$1,0)</f>
        <v>112</v>
      </c>
      <c r="BH619">
        <f>INDEX('Cat-4'!$1:$1048576,'NSS + ACT'!BF619,'NSS + ACT'!BG619)</f>
        <v>116.7</v>
      </c>
      <c r="BI619">
        <f>MATCH($BI$1,'Cat-4'!$1:$1,0)</f>
        <v>153</v>
      </c>
      <c r="BJ619">
        <f>INDEX('Cat-4'!$1:$1048576,'NSS + ACT'!BF619,'NSS + ACT'!BI619)</f>
        <v>130.80000000000001</v>
      </c>
      <c r="BK619" s="126">
        <f t="shared" si="114"/>
        <v>1.1208226221079691</v>
      </c>
      <c r="BL619">
        <f t="shared" si="115"/>
        <v>1353</v>
      </c>
      <c r="BM619" s="126">
        <f t="shared" si="116"/>
        <v>45.1</v>
      </c>
      <c r="BN619" s="126" t="s">
        <v>8785</v>
      </c>
      <c r="BO619" s="126">
        <f>MATCH(BB619,Sheet3!$D$4:$D$8,0)</f>
        <v>2</v>
      </c>
      <c r="BP619" s="126">
        <f>MATCH(BN619,Sheet3!$E$4:$H$4,0)</f>
        <v>4</v>
      </c>
      <c r="BQ619" s="132">
        <f>INDEX(Sheet3!$D$4:$H$8,'NSS + ACT'!BO619,'NSS + ACT'!BP619)</f>
        <v>0.1</v>
      </c>
      <c r="BR619" s="105">
        <f t="shared" si="117"/>
        <v>48232.113316195253</v>
      </c>
      <c r="BS619" s="162">
        <f t="shared" si="118"/>
        <v>0.1</v>
      </c>
      <c r="BT619" s="105">
        <f t="shared" si="119"/>
        <v>43408.901984575728</v>
      </c>
    </row>
    <row r="620" spans="1:72">
      <c r="A620" s="18">
        <f t="shared" si="122"/>
        <v>617</v>
      </c>
      <c r="B620" s="33">
        <v>292307000381</v>
      </c>
      <c r="C620" s="39">
        <v>45112</v>
      </c>
      <c r="D620" s="22" t="s">
        <v>183</v>
      </c>
      <c r="E620" s="22" t="s">
        <v>5257</v>
      </c>
      <c r="F620" s="110">
        <v>25</v>
      </c>
      <c r="G620" s="23" t="s">
        <v>49</v>
      </c>
      <c r="H620" s="58">
        <v>1719.7348000000002</v>
      </c>
      <c r="I620" s="30"/>
      <c r="J620" s="101">
        <v>42993.37</v>
      </c>
      <c r="K620" s="33">
        <v>34031900</v>
      </c>
      <c r="L620" s="26">
        <v>7.4999999999999997E-2</v>
      </c>
      <c r="M620" s="40">
        <v>0</v>
      </c>
      <c r="N620" s="40">
        <v>0</v>
      </c>
      <c r="O620" s="35">
        <v>0</v>
      </c>
      <c r="P620" s="63">
        <v>0.1</v>
      </c>
      <c r="Q620" s="52">
        <v>0</v>
      </c>
      <c r="R620" s="63">
        <v>0.18</v>
      </c>
      <c r="S620" s="23" t="s">
        <v>1662</v>
      </c>
      <c r="T620" s="52">
        <v>3224.5027500000001</v>
      </c>
      <c r="U620" s="52">
        <v>0</v>
      </c>
      <c r="V620" s="52">
        <v>322.45027500000003</v>
      </c>
      <c r="W620" s="52">
        <v>8377.2581445000014</v>
      </c>
      <c r="X620" s="52">
        <v>11924.211169500002</v>
      </c>
      <c r="Y620" s="23" t="s">
        <v>5221</v>
      </c>
      <c r="Z620" s="23" t="s">
        <v>5258</v>
      </c>
      <c r="AA620" s="23" t="s">
        <v>5259</v>
      </c>
      <c r="AB620" s="33">
        <v>292307000381</v>
      </c>
      <c r="AC620" s="33" t="s">
        <v>5260</v>
      </c>
      <c r="AD620" s="39">
        <v>45112</v>
      </c>
      <c r="AE620" s="39">
        <v>45110</v>
      </c>
      <c r="AF620" s="53" t="e">
        <v>#N/A</v>
      </c>
      <c r="AG620" s="53" t="e">
        <v>#N/A</v>
      </c>
      <c r="AH620" s="39" t="e">
        <v>#N/A</v>
      </c>
      <c r="AI620" s="23" t="s">
        <v>51</v>
      </c>
      <c r="AJ620" s="59"/>
      <c r="AK620" s="59"/>
      <c r="AL620" s="48"/>
      <c r="AM620" s="60"/>
      <c r="AN620" s="33"/>
      <c r="AO620" s="48"/>
      <c r="AP620" s="23">
        <v>2000</v>
      </c>
      <c r="AQ620" s="23" t="s">
        <v>52</v>
      </c>
      <c r="AR620" s="23" t="s">
        <v>5259</v>
      </c>
      <c r="AS620" s="38" t="s">
        <v>518</v>
      </c>
      <c r="AT620" s="23"/>
      <c r="AU620" s="23" t="s">
        <v>5261</v>
      </c>
      <c r="AV620" s="99">
        <v>25</v>
      </c>
      <c r="AW620" s="101">
        <v>42993.37</v>
      </c>
      <c r="AX620" s="29" t="s">
        <v>4770</v>
      </c>
      <c r="AY620" s="29"/>
      <c r="AZ620" s="30"/>
      <c r="BA620">
        <f t="shared" si="121"/>
        <v>528</v>
      </c>
      <c r="BB620" s="115" t="s">
        <v>6983</v>
      </c>
      <c r="BC620" s="105">
        <f t="shared" si="112"/>
        <v>1719.7348000000002</v>
      </c>
      <c r="BD620" s="116">
        <f t="shared" si="113"/>
        <v>45108</v>
      </c>
      <c r="BE620" s="141" t="s">
        <v>8477</v>
      </c>
      <c r="BF620">
        <f>MATCH(BE620,'Cat-4'!$A:$A,0)</f>
        <v>722</v>
      </c>
      <c r="BG620">
        <f>MATCH(BD620,'Cat-4'!$1:$1,0)</f>
        <v>139</v>
      </c>
      <c r="BH620">
        <f>INDEX('Cat-4'!$1:$1048576,'NSS + ACT'!BF620,'NSS + ACT'!BG620)</f>
        <v>128.6</v>
      </c>
      <c r="BI620">
        <f>MATCH($BI$1,'Cat-4'!$1:$1,0)</f>
        <v>153</v>
      </c>
      <c r="BJ620">
        <f>INDEX('Cat-4'!$1:$1048576,'NSS + ACT'!BF620,'NSS + ACT'!BI620)</f>
        <v>130.80000000000001</v>
      </c>
      <c r="BK620" s="126">
        <f t="shared" si="114"/>
        <v>1.0171073094867809</v>
      </c>
      <c r="BL620">
        <f t="shared" si="115"/>
        <v>532</v>
      </c>
      <c r="BM620" s="126">
        <f t="shared" si="116"/>
        <v>17.733333333333334</v>
      </c>
      <c r="BN620" s="126" t="s">
        <v>8784</v>
      </c>
      <c r="BO620" s="126">
        <f>MATCH(BB620,Sheet3!$D$4:$D$8,0)</f>
        <v>2</v>
      </c>
      <c r="BP620" s="126">
        <f>MATCH(BN620,Sheet3!$E$4:$H$4,0)</f>
        <v>3</v>
      </c>
      <c r="BQ620" s="132">
        <f>INDEX(Sheet3!$D$4:$H$8,'NSS + ACT'!BO620,'NSS + ACT'!BP620)</f>
        <v>0.05</v>
      </c>
      <c r="BR620" s="105">
        <f t="shared" si="117"/>
        <v>43728.870886469682</v>
      </c>
      <c r="BS620" s="162">
        <f t="shared" si="118"/>
        <v>0.05</v>
      </c>
      <c r="BT620" s="105">
        <f t="shared" si="119"/>
        <v>41542.427342146198</v>
      </c>
    </row>
    <row r="621" spans="1:72">
      <c r="A621" s="18">
        <f t="shared" si="122"/>
        <v>618</v>
      </c>
      <c r="B621" s="61">
        <v>171801082633</v>
      </c>
      <c r="C621" s="39">
        <v>43217</v>
      </c>
      <c r="D621" s="22" t="s">
        <v>636</v>
      </c>
      <c r="E621" s="22" t="s">
        <v>1106</v>
      </c>
      <c r="F621" s="110">
        <v>2</v>
      </c>
      <c r="G621" s="23" t="s">
        <v>49</v>
      </c>
      <c r="H621" s="52">
        <v>21424.9</v>
      </c>
      <c r="I621" s="30"/>
      <c r="J621" s="109">
        <v>42849.8</v>
      </c>
      <c r="K621" s="23" t="s">
        <v>987</v>
      </c>
      <c r="L621" s="26">
        <v>0.15</v>
      </c>
      <c r="M621" s="40">
        <v>0</v>
      </c>
      <c r="N621" s="62">
        <v>0</v>
      </c>
      <c r="O621" s="52">
        <v>0</v>
      </c>
      <c r="P621" s="26">
        <v>0.1</v>
      </c>
      <c r="Q621" s="52">
        <v>0</v>
      </c>
      <c r="R621" s="63">
        <v>0.18</v>
      </c>
      <c r="S621" s="23" t="s">
        <v>969</v>
      </c>
      <c r="T621" s="52">
        <v>6427.47</v>
      </c>
      <c r="U621" s="52">
        <v>0</v>
      </c>
      <c r="V621" s="52">
        <v>642.74700000000007</v>
      </c>
      <c r="W621" s="52">
        <v>8985.6030600000013</v>
      </c>
      <c r="X621" s="52">
        <v>16055.820060000002</v>
      </c>
      <c r="Y621" s="23" t="s">
        <v>850</v>
      </c>
      <c r="Z621" s="23" t="s">
        <v>1107</v>
      </c>
      <c r="AA621" s="23" t="s">
        <v>1108</v>
      </c>
      <c r="AB621" s="33" t="e">
        <v>#N/A</v>
      </c>
      <c r="AC621" s="33" t="e">
        <v>#N/A</v>
      </c>
      <c r="AD621" s="48" t="e">
        <v>#N/A</v>
      </c>
      <c r="AE621" s="39" t="e">
        <v>#N/A</v>
      </c>
      <c r="AF621" s="53">
        <v>171801082633</v>
      </c>
      <c r="AG621" s="53" t="s">
        <v>990</v>
      </c>
      <c r="AH621" s="39">
        <v>43217</v>
      </c>
      <c r="AI621" s="23" t="s">
        <v>385</v>
      </c>
      <c r="AJ621" s="54"/>
      <c r="AK621" s="55"/>
      <c r="AL621" s="56"/>
      <c r="AM621" s="57"/>
      <c r="AN621" s="33"/>
      <c r="AO621" s="48"/>
      <c r="AP621" s="23">
        <v>2000</v>
      </c>
      <c r="AQ621" s="23" t="s">
        <v>64</v>
      </c>
      <c r="AR621" s="23" t="s">
        <v>1108</v>
      </c>
      <c r="AS621" s="38" t="s">
        <v>53</v>
      </c>
      <c r="AT621" s="23" t="s">
        <v>522</v>
      </c>
      <c r="AU621" s="64">
        <v>7068019</v>
      </c>
      <c r="AV621" s="99">
        <v>2</v>
      </c>
      <c r="AW621" s="102">
        <v>42849.8</v>
      </c>
      <c r="AX621" s="29" t="s">
        <v>701</v>
      </c>
      <c r="AY621" s="29"/>
      <c r="AZ621" s="25" t="s">
        <v>863</v>
      </c>
      <c r="BB621" s="115" t="s">
        <v>6983</v>
      </c>
      <c r="BC621" s="105">
        <f t="shared" si="112"/>
        <v>21424.9</v>
      </c>
      <c r="BD621" s="116">
        <v>43709</v>
      </c>
      <c r="BE621" s="141" t="s">
        <v>8477</v>
      </c>
      <c r="BF621">
        <f>MATCH(BE621,'Cat-4'!$A:$A,0)</f>
        <v>722</v>
      </c>
      <c r="BG621">
        <f>MATCH(BD621,'Cat-4'!$1:$1,0)</f>
        <v>93</v>
      </c>
      <c r="BH621">
        <f>INDEX('Cat-4'!$1:$1048576,'NSS + ACT'!BF621,'NSS + ACT'!BG621)</f>
        <v>113.9</v>
      </c>
      <c r="BI621">
        <f>MATCH($BI$1,'Cat-4'!$1:$1,0)</f>
        <v>153</v>
      </c>
      <c r="BJ621">
        <f>INDEX('Cat-4'!$1:$1048576,'NSS + ACT'!BF621,'NSS + ACT'!BI621)</f>
        <v>130.80000000000001</v>
      </c>
      <c r="BK621" s="126">
        <f t="shared" si="114"/>
        <v>1.1483757682177349</v>
      </c>
      <c r="BL621">
        <f t="shared" si="115"/>
        <v>1931</v>
      </c>
      <c r="BM621" s="126">
        <f t="shared" si="116"/>
        <v>64.36666666666666</v>
      </c>
      <c r="BN621" s="126" t="s">
        <v>8785</v>
      </c>
      <c r="BO621" s="126">
        <f>MATCH(BB621,Sheet3!$D$4:$D$8,0)</f>
        <v>2</v>
      </c>
      <c r="BP621" s="126">
        <f>MATCH(BN621,Sheet3!$E$4:$H$4,0)</f>
        <v>4</v>
      </c>
      <c r="BQ621" s="132">
        <f>INDEX(Sheet3!$D$4:$H$8,'NSS + ACT'!BO621,'NSS + ACT'!BP621)</f>
        <v>0.1</v>
      </c>
      <c r="BR621" s="105">
        <f t="shared" si="117"/>
        <v>49207.671992976298</v>
      </c>
      <c r="BS621" s="162">
        <f t="shared" si="118"/>
        <v>0.1</v>
      </c>
      <c r="BT621" s="105">
        <f t="shared" si="119"/>
        <v>44286.904793678666</v>
      </c>
    </row>
    <row r="622" spans="1:72">
      <c r="A622" s="18">
        <f t="shared" si="122"/>
        <v>619</v>
      </c>
      <c r="B622" s="61">
        <v>291802065144</v>
      </c>
      <c r="C622" s="39">
        <v>43171</v>
      </c>
      <c r="D622" s="22" t="s">
        <v>94</v>
      </c>
      <c r="E622" s="22" t="s">
        <v>562</v>
      </c>
      <c r="F622" s="110">
        <v>4</v>
      </c>
      <c r="G622" s="23" t="s">
        <v>49</v>
      </c>
      <c r="H622" s="52">
        <v>10675.2425</v>
      </c>
      <c r="I622" s="30"/>
      <c r="J622" s="109">
        <v>42700.97</v>
      </c>
      <c r="K622" s="23">
        <v>85389000</v>
      </c>
      <c r="L622" s="26">
        <v>0.15</v>
      </c>
      <c r="M622" s="40">
        <v>0</v>
      </c>
      <c r="N622" s="62">
        <v>0</v>
      </c>
      <c r="O622" s="52">
        <v>0</v>
      </c>
      <c r="P622" s="26">
        <v>0.1</v>
      </c>
      <c r="Q622" s="52">
        <v>0</v>
      </c>
      <c r="R622" s="63">
        <v>0.18</v>
      </c>
      <c r="S622" s="23" t="s">
        <v>947</v>
      </c>
      <c r="T622" s="52">
        <v>6405.1454999999996</v>
      </c>
      <c r="U622" s="52">
        <v>0</v>
      </c>
      <c r="V622" s="52">
        <v>640.51454999999999</v>
      </c>
      <c r="W622" s="52">
        <v>8954.3934090000002</v>
      </c>
      <c r="X622" s="52">
        <v>16000.053458999999</v>
      </c>
      <c r="Y622" s="23" t="s">
        <v>3431</v>
      </c>
      <c r="Z622" s="23" t="s">
        <v>3488</v>
      </c>
      <c r="AA622" s="23" t="s">
        <v>563</v>
      </c>
      <c r="AB622" s="33">
        <v>291802065144</v>
      </c>
      <c r="AC622" s="33" t="s">
        <v>3489</v>
      </c>
      <c r="AD622" s="39">
        <v>43171</v>
      </c>
      <c r="AE622" s="39">
        <v>43155</v>
      </c>
      <c r="AF622" s="53" t="e">
        <v>#N/A</v>
      </c>
      <c r="AG622" s="53" t="e">
        <v>#N/A</v>
      </c>
      <c r="AH622" s="39" t="e">
        <v>#N/A</v>
      </c>
      <c r="AI622" s="23" t="s">
        <v>51</v>
      </c>
      <c r="AJ622" s="59"/>
      <c r="AK622" s="59"/>
      <c r="AL622" s="48"/>
      <c r="AM622" s="60"/>
      <c r="AN622" s="33"/>
      <c r="AO622" s="48"/>
      <c r="AP622" s="23">
        <v>2000</v>
      </c>
      <c r="AQ622" s="23" t="s">
        <v>64</v>
      </c>
      <c r="AR622" s="23" t="s">
        <v>563</v>
      </c>
      <c r="AS622" s="38" t="s">
        <v>53</v>
      </c>
      <c r="AT622" s="23"/>
      <c r="AU622" s="64">
        <v>1248000012</v>
      </c>
      <c r="AV622" s="99">
        <v>4</v>
      </c>
      <c r="AW622" s="102">
        <v>42700.97</v>
      </c>
      <c r="AX622" s="29" t="s">
        <v>701</v>
      </c>
      <c r="AY622" s="29"/>
      <c r="AZ622" s="25">
        <v>1</v>
      </c>
      <c r="BA622">
        <f t="shared" ref="BA622:BA630" si="123">$BA$2-AE622</f>
        <v>2483</v>
      </c>
      <c r="BB622" s="115" t="s">
        <v>6983</v>
      </c>
      <c r="BC622" s="105">
        <f t="shared" si="112"/>
        <v>10675.2425</v>
      </c>
      <c r="BD622" s="116">
        <f t="shared" si="113"/>
        <v>43132</v>
      </c>
      <c r="BE622" s="141" t="s">
        <v>8477</v>
      </c>
      <c r="BF622">
        <f>MATCH(BE622,'Cat-4'!$A:$A,0)</f>
        <v>722</v>
      </c>
      <c r="BG622">
        <f>MATCH(BD622,'Cat-4'!$1:$1,0)</f>
        <v>74</v>
      </c>
      <c r="BH622">
        <f>INDEX('Cat-4'!$1:$1048576,'NSS + ACT'!BF622,'NSS + ACT'!BG622)</f>
        <v>109.7</v>
      </c>
      <c r="BI622">
        <f>MATCH($BI$1,'Cat-4'!$1:$1,0)</f>
        <v>153</v>
      </c>
      <c r="BJ622">
        <f>INDEX('Cat-4'!$1:$1048576,'NSS + ACT'!BF622,'NSS + ACT'!BI622)</f>
        <v>130.80000000000001</v>
      </c>
      <c r="BK622" s="126">
        <f t="shared" si="114"/>
        <v>1.1923427529626254</v>
      </c>
      <c r="BL622">
        <f t="shared" si="115"/>
        <v>2508</v>
      </c>
      <c r="BM622" s="126">
        <f t="shared" si="116"/>
        <v>83.6</v>
      </c>
      <c r="BN622" s="126" t="s">
        <v>8785</v>
      </c>
      <c r="BO622" s="126">
        <f>MATCH(BB622,Sheet3!$D$4:$D$8,0)</f>
        <v>2</v>
      </c>
      <c r="BP622" s="126">
        <f>MATCH(BN622,Sheet3!$E$4:$H$4,0)</f>
        <v>4</v>
      </c>
      <c r="BQ622" s="132">
        <f>INDEX(Sheet3!$D$4:$H$8,'NSS + ACT'!BO622,'NSS + ACT'!BP622)</f>
        <v>0.1</v>
      </c>
      <c r="BR622" s="105">
        <f t="shared" si="117"/>
        <v>50914.192123974477</v>
      </c>
      <c r="BS622" s="162">
        <f t="shared" si="118"/>
        <v>0.1</v>
      </c>
      <c r="BT622" s="105">
        <f t="shared" si="119"/>
        <v>45822.772911577027</v>
      </c>
    </row>
    <row r="623" spans="1:72">
      <c r="A623" s="18">
        <f t="shared" si="122"/>
        <v>620</v>
      </c>
      <c r="B623" s="61">
        <v>291908621104</v>
      </c>
      <c r="C623" s="39">
        <v>43715</v>
      </c>
      <c r="D623" s="22" t="s">
        <v>223</v>
      </c>
      <c r="E623" s="22" t="s">
        <v>2079</v>
      </c>
      <c r="F623" s="110">
        <v>4</v>
      </c>
      <c r="G623" s="23" t="s">
        <v>49</v>
      </c>
      <c r="H623" s="52">
        <v>10666.995000000001</v>
      </c>
      <c r="I623" s="30"/>
      <c r="J623" s="109">
        <v>42667.98</v>
      </c>
      <c r="K623" s="23">
        <v>84129090</v>
      </c>
      <c r="L623" s="26">
        <v>7.4999999999999997E-2</v>
      </c>
      <c r="M623" s="40">
        <v>0</v>
      </c>
      <c r="N623" s="62">
        <v>0</v>
      </c>
      <c r="O623" s="52">
        <v>0</v>
      </c>
      <c r="P623" s="26">
        <v>0.1</v>
      </c>
      <c r="Q623" s="52">
        <v>0</v>
      </c>
      <c r="R623" s="63">
        <v>0.18</v>
      </c>
      <c r="S623" s="23" t="s">
        <v>1434</v>
      </c>
      <c r="T623" s="52">
        <v>3200.0985000000001</v>
      </c>
      <c r="U623" s="52">
        <v>0</v>
      </c>
      <c r="V623" s="52">
        <v>320.00985000000003</v>
      </c>
      <c r="W623" s="52">
        <v>8313.8559030000015</v>
      </c>
      <c r="X623" s="52">
        <v>11833.964253000002</v>
      </c>
      <c r="Y623" s="23" t="s">
        <v>1945</v>
      </c>
      <c r="Z623" s="23" t="s">
        <v>2080</v>
      </c>
      <c r="AA623" s="23" t="s">
        <v>2081</v>
      </c>
      <c r="AB623" s="33">
        <v>291908621104</v>
      </c>
      <c r="AC623" s="33" t="s">
        <v>2074</v>
      </c>
      <c r="AD623" s="48">
        <v>43715</v>
      </c>
      <c r="AE623" s="39">
        <v>43700</v>
      </c>
      <c r="AF623" s="53" t="e">
        <v>#N/A</v>
      </c>
      <c r="AG623" s="53" t="e">
        <v>#N/A</v>
      </c>
      <c r="AH623" s="39" t="e">
        <v>#N/A</v>
      </c>
      <c r="AI623" s="23" t="s">
        <v>51</v>
      </c>
      <c r="AJ623" s="54"/>
      <c r="AK623" s="55"/>
      <c r="AL623" s="56"/>
      <c r="AM623" s="57"/>
      <c r="AN623" s="33"/>
      <c r="AO623" s="48"/>
      <c r="AP623" s="23">
        <v>2000</v>
      </c>
      <c r="AQ623" s="23" t="s">
        <v>52</v>
      </c>
      <c r="AR623" s="23" t="s">
        <v>2081</v>
      </c>
      <c r="AS623" s="38" t="s">
        <v>53</v>
      </c>
      <c r="AT623" s="23" t="s">
        <v>519</v>
      </c>
      <c r="AU623" s="64" t="s">
        <v>2075</v>
      </c>
      <c r="AV623" s="99">
        <v>4</v>
      </c>
      <c r="AW623" s="102">
        <v>42667.98</v>
      </c>
      <c r="AX623" s="29" t="s">
        <v>701</v>
      </c>
      <c r="AY623" s="29"/>
      <c r="AZ623" s="25" t="s">
        <v>702</v>
      </c>
      <c r="BA623">
        <f t="shared" si="123"/>
        <v>1938</v>
      </c>
      <c r="BB623" s="115" t="s">
        <v>6983</v>
      </c>
      <c r="BC623" s="105">
        <f t="shared" si="112"/>
        <v>10666.995000000001</v>
      </c>
      <c r="BD623" s="116">
        <f t="shared" si="113"/>
        <v>43678</v>
      </c>
      <c r="BE623" s="141" t="s">
        <v>8477</v>
      </c>
      <c r="BF623">
        <f>MATCH(BE623,'Cat-4'!$A:$A,0)</f>
        <v>722</v>
      </c>
      <c r="BG623">
        <f>MATCH(BD623,'Cat-4'!$1:$1,0)</f>
        <v>92</v>
      </c>
      <c r="BH623">
        <f>INDEX('Cat-4'!$1:$1048576,'NSS + ACT'!BF623,'NSS + ACT'!BG623)</f>
        <v>113.6</v>
      </c>
      <c r="BI623">
        <f>MATCH($BI$1,'Cat-4'!$1:$1,0)</f>
        <v>153</v>
      </c>
      <c r="BJ623">
        <f>INDEX('Cat-4'!$1:$1048576,'NSS + ACT'!BF623,'NSS + ACT'!BI623)</f>
        <v>130.80000000000001</v>
      </c>
      <c r="BK623" s="126">
        <f t="shared" si="114"/>
        <v>1.1514084507042255</v>
      </c>
      <c r="BL623">
        <f t="shared" si="115"/>
        <v>1962</v>
      </c>
      <c r="BM623" s="126">
        <f t="shared" si="116"/>
        <v>65.400000000000006</v>
      </c>
      <c r="BN623" s="126" t="s">
        <v>8785</v>
      </c>
      <c r="BO623" s="126">
        <f>MATCH(BB623,Sheet3!$D$4:$D$8,0)</f>
        <v>2</v>
      </c>
      <c r="BP623" s="126">
        <f>MATCH(BN623,Sheet3!$E$4:$H$4,0)</f>
        <v>4</v>
      </c>
      <c r="BQ623" s="132">
        <f>INDEX(Sheet3!$D$4:$H$8,'NSS + ACT'!BO623,'NSS + ACT'!BP623)</f>
        <v>0.1</v>
      </c>
      <c r="BR623" s="105">
        <f t="shared" si="117"/>
        <v>49128.272746478884</v>
      </c>
      <c r="BS623" s="162">
        <f t="shared" si="118"/>
        <v>0.1</v>
      </c>
      <c r="BT623" s="105">
        <f t="shared" si="119"/>
        <v>44215.445471830993</v>
      </c>
    </row>
    <row r="624" spans="1:72">
      <c r="A624" s="18">
        <f t="shared" si="122"/>
        <v>621</v>
      </c>
      <c r="B624" s="61">
        <v>291604012755</v>
      </c>
      <c r="C624" s="39">
        <v>42612</v>
      </c>
      <c r="D624" s="22" t="s">
        <v>194</v>
      </c>
      <c r="E624" s="22" t="s">
        <v>4601</v>
      </c>
      <c r="F624" s="110">
        <v>37</v>
      </c>
      <c r="G624" s="23" t="s">
        <v>119</v>
      </c>
      <c r="H624" s="52">
        <v>1147.4778378378378</v>
      </c>
      <c r="I624" s="30"/>
      <c r="J624" s="109">
        <v>42456.68</v>
      </c>
      <c r="K624" s="23">
        <v>40103999</v>
      </c>
      <c r="L624" s="26">
        <v>0.1</v>
      </c>
      <c r="M624" s="40">
        <v>0</v>
      </c>
      <c r="N624" s="62">
        <v>0</v>
      </c>
      <c r="O624" s="52">
        <v>0</v>
      </c>
      <c r="P624" s="26">
        <v>0.1</v>
      </c>
      <c r="Q624" s="52">
        <v>0</v>
      </c>
      <c r="R624" s="63">
        <v>0.18</v>
      </c>
      <c r="S624" s="23" t="s">
        <v>4589</v>
      </c>
      <c r="T624" s="52">
        <v>4245.6680000000006</v>
      </c>
      <c r="U624" s="52">
        <v>0</v>
      </c>
      <c r="V624" s="52">
        <v>424.56680000000006</v>
      </c>
      <c r="W624" s="52">
        <v>8482.8446640000002</v>
      </c>
      <c r="X624" s="52">
        <v>13153.079464</v>
      </c>
      <c r="Y624" s="23" t="s">
        <v>4433</v>
      </c>
      <c r="Z624" s="23" t="s">
        <v>4602</v>
      </c>
      <c r="AA624" s="23" t="s">
        <v>4603</v>
      </c>
      <c r="AB624" s="33">
        <v>291604012755</v>
      </c>
      <c r="AC624" s="33" t="s">
        <v>4604</v>
      </c>
      <c r="AD624" s="39">
        <v>42612</v>
      </c>
      <c r="AE624" s="39">
        <v>42606</v>
      </c>
      <c r="AF624" s="53" t="e">
        <v>#N/A</v>
      </c>
      <c r="AG624" s="53" t="e">
        <v>#N/A</v>
      </c>
      <c r="AH624" s="39" t="e">
        <v>#N/A</v>
      </c>
      <c r="AI624" s="23" t="s">
        <v>51</v>
      </c>
      <c r="AJ624" s="59"/>
      <c r="AK624" s="59"/>
      <c r="AL624" s="48"/>
      <c r="AM624" s="60"/>
      <c r="AN624" s="33"/>
      <c r="AO624" s="48"/>
      <c r="AP624" s="23">
        <v>2000</v>
      </c>
      <c r="AQ624" s="23" t="s">
        <v>52</v>
      </c>
      <c r="AR624" s="23" t="s">
        <v>4603</v>
      </c>
      <c r="AS624" s="38" t="s">
        <v>53</v>
      </c>
      <c r="AT624" s="23"/>
      <c r="AU624" s="64" t="s">
        <v>4605</v>
      </c>
      <c r="AV624" s="99">
        <v>37</v>
      </c>
      <c r="AW624" s="102">
        <v>42456.68</v>
      </c>
      <c r="AX624" s="29" t="s">
        <v>701</v>
      </c>
      <c r="AY624" s="29"/>
      <c r="AZ624" s="25" t="s">
        <v>3564</v>
      </c>
      <c r="BA624">
        <f t="shared" si="123"/>
        <v>3032</v>
      </c>
      <c r="BB624" s="115" t="s">
        <v>6983</v>
      </c>
      <c r="BC624" s="105">
        <f t="shared" si="112"/>
        <v>1147.4778378378378</v>
      </c>
      <c r="BD624" s="116">
        <f t="shared" si="113"/>
        <v>42583</v>
      </c>
      <c r="BE624" s="141" t="s">
        <v>8477</v>
      </c>
      <c r="BF624">
        <f>MATCH(BE624,'Cat-4'!$A:$A,0)</f>
        <v>722</v>
      </c>
      <c r="BG624">
        <f>MATCH(BD624,'Cat-4'!$1:$1,0)</f>
        <v>56</v>
      </c>
      <c r="BH624">
        <f>INDEX('Cat-4'!$1:$1048576,'NSS + ACT'!BF624,'NSS + ACT'!BG624)</f>
        <v>107.5</v>
      </c>
      <c r="BI624">
        <f>MATCH($BI$1,'Cat-4'!$1:$1,0)</f>
        <v>153</v>
      </c>
      <c r="BJ624">
        <f>INDEX('Cat-4'!$1:$1048576,'NSS + ACT'!BF624,'NSS + ACT'!BI624)</f>
        <v>130.80000000000001</v>
      </c>
      <c r="BK624" s="126">
        <f t="shared" si="114"/>
        <v>1.2167441860465118</v>
      </c>
      <c r="BL624">
        <f t="shared" si="115"/>
        <v>3057</v>
      </c>
      <c r="BM624" s="126">
        <f t="shared" si="116"/>
        <v>101.9</v>
      </c>
      <c r="BN624" s="126" t="s">
        <v>8785</v>
      </c>
      <c r="BO624" s="126">
        <f>MATCH(BB624,Sheet3!$D$4:$D$8,0)</f>
        <v>2</v>
      </c>
      <c r="BP624" s="126">
        <f>MATCH(BN624,Sheet3!$E$4:$H$4,0)</f>
        <v>4</v>
      </c>
      <c r="BQ624" s="132">
        <f>INDEX(Sheet3!$D$4:$H$8,'NSS + ACT'!BO624,'NSS + ACT'!BP624)</f>
        <v>0.1</v>
      </c>
      <c r="BR624" s="105">
        <f t="shared" si="117"/>
        <v>51658.918548837217</v>
      </c>
      <c r="BS624" s="162">
        <f t="shared" si="118"/>
        <v>0.1</v>
      </c>
      <c r="BT624" s="105">
        <f t="shared" si="119"/>
        <v>46493.026693953499</v>
      </c>
    </row>
    <row r="625" spans="1:72">
      <c r="A625" s="18">
        <f t="shared" si="122"/>
        <v>622</v>
      </c>
      <c r="B625" s="61">
        <v>291905229114</v>
      </c>
      <c r="C625" s="39">
        <v>43616</v>
      </c>
      <c r="D625" s="22" t="s">
        <v>215</v>
      </c>
      <c r="E625" s="22" t="s">
        <v>1858</v>
      </c>
      <c r="F625" s="107">
        <v>3</v>
      </c>
      <c r="G625" s="23" t="s">
        <v>79</v>
      </c>
      <c r="H625" s="52">
        <v>14115.8633333333</v>
      </c>
      <c r="I625" s="30"/>
      <c r="J625" s="109">
        <v>42347.589999999902</v>
      </c>
      <c r="K625" s="23">
        <v>84149090</v>
      </c>
      <c r="L625" s="26">
        <v>7.4999999999999997E-2</v>
      </c>
      <c r="M625" s="40">
        <v>0</v>
      </c>
      <c r="N625" s="62">
        <v>0</v>
      </c>
      <c r="O625" s="52">
        <v>0</v>
      </c>
      <c r="P625" s="26">
        <v>0.1</v>
      </c>
      <c r="Q625" s="52">
        <v>0</v>
      </c>
      <c r="R625" s="63">
        <v>0.18</v>
      </c>
      <c r="S625" s="23" t="s">
        <v>717</v>
      </c>
      <c r="T625" s="52">
        <v>3176.0692499999927</v>
      </c>
      <c r="U625" s="52">
        <v>0</v>
      </c>
      <c r="V625" s="52">
        <v>317.60692499999931</v>
      </c>
      <c r="W625" s="52">
        <v>8251.4279114999808</v>
      </c>
      <c r="X625" s="52">
        <v>11745.104086499972</v>
      </c>
      <c r="Y625" s="23" t="s">
        <v>1807</v>
      </c>
      <c r="Z625" s="23" t="s">
        <v>1859</v>
      </c>
      <c r="AA625" s="23" t="s">
        <v>1860</v>
      </c>
      <c r="AB625" s="33">
        <v>291905229114</v>
      </c>
      <c r="AC625" s="33" t="s">
        <v>1861</v>
      </c>
      <c r="AD625" s="48">
        <v>43616</v>
      </c>
      <c r="AE625" s="39">
        <v>43616</v>
      </c>
      <c r="AF625" s="53" t="e">
        <v>#N/A</v>
      </c>
      <c r="AG625" s="53" t="e">
        <v>#N/A</v>
      </c>
      <c r="AH625" s="39" t="e">
        <v>#N/A</v>
      </c>
      <c r="AI625" s="23" t="s">
        <v>51</v>
      </c>
      <c r="AJ625" s="54"/>
      <c r="AK625" s="55"/>
      <c r="AL625" s="56"/>
      <c r="AM625" s="57"/>
      <c r="AN625" s="33"/>
      <c r="AO625" s="48"/>
      <c r="AP625" s="23">
        <v>2000</v>
      </c>
      <c r="AQ625" s="23" t="s">
        <v>52</v>
      </c>
      <c r="AR625" s="23" t="s">
        <v>1860</v>
      </c>
      <c r="AS625" s="38" t="s">
        <v>53</v>
      </c>
      <c r="AT625" s="23"/>
      <c r="AU625" s="64">
        <v>2519003472</v>
      </c>
      <c r="AV625" s="99">
        <v>3</v>
      </c>
      <c r="AW625" s="102">
        <v>42347.589999999902</v>
      </c>
      <c r="AX625" s="29" t="s">
        <v>701</v>
      </c>
      <c r="AY625" s="29"/>
      <c r="AZ625" s="25" t="s">
        <v>1822</v>
      </c>
      <c r="BA625">
        <f t="shared" si="123"/>
        <v>2022</v>
      </c>
      <c r="BB625" s="115" t="s">
        <v>6983</v>
      </c>
      <c r="BC625" s="105">
        <f t="shared" si="112"/>
        <v>14115.8633333333</v>
      </c>
      <c r="BD625" s="116">
        <f t="shared" si="113"/>
        <v>43586</v>
      </c>
      <c r="BE625" s="141" t="s">
        <v>8477</v>
      </c>
      <c r="BF625">
        <f>MATCH(BE625,'Cat-4'!$A:$A,0)</f>
        <v>722</v>
      </c>
      <c r="BG625">
        <f>MATCH(BD625,'Cat-4'!$1:$1,0)</f>
        <v>89</v>
      </c>
      <c r="BH625">
        <f>INDEX('Cat-4'!$1:$1048576,'NSS + ACT'!BF625,'NSS + ACT'!BG625)</f>
        <v>112.7</v>
      </c>
      <c r="BI625">
        <f>MATCH($BI$1,'Cat-4'!$1:$1,0)</f>
        <v>153</v>
      </c>
      <c r="BJ625">
        <f>INDEX('Cat-4'!$1:$1048576,'NSS + ACT'!BF625,'NSS + ACT'!BI625)</f>
        <v>130.80000000000001</v>
      </c>
      <c r="BK625" s="126">
        <f t="shared" si="114"/>
        <v>1.160603371783496</v>
      </c>
      <c r="BL625">
        <f t="shared" si="115"/>
        <v>2054</v>
      </c>
      <c r="BM625" s="126">
        <f t="shared" si="116"/>
        <v>68.466666666666669</v>
      </c>
      <c r="BN625" s="126" t="s">
        <v>8785</v>
      </c>
      <c r="BO625" s="126">
        <f>MATCH(BB625,Sheet3!$D$4:$D$8,0)</f>
        <v>2</v>
      </c>
      <c r="BP625" s="126">
        <f>MATCH(BN625,Sheet3!$E$4:$H$4,0)</f>
        <v>4</v>
      </c>
      <c r="BQ625" s="132">
        <f>INDEX(Sheet3!$D$4:$H$8,'NSS + ACT'!BO625,'NSS + ACT'!BP625)</f>
        <v>0.1</v>
      </c>
      <c r="BR625" s="105">
        <f t="shared" si="117"/>
        <v>49148.755740904948</v>
      </c>
      <c r="BS625" s="162">
        <f t="shared" si="118"/>
        <v>0.1</v>
      </c>
      <c r="BT625" s="105">
        <f t="shared" si="119"/>
        <v>44233.880166814452</v>
      </c>
    </row>
    <row r="626" spans="1:72">
      <c r="A626" s="18">
        <f t="shared" si="122"/>
        <v>623</v>
      </c>
      <c r="B626" s="61">
        <v>292107314085</v>
      </c>
      <c r="C626" s="39">
        <v>44405</v>
      </c>
      <c r="D626" s="22" t="s">
        <v>57</v>
      </c>
      <c r="E626" s="22" t="s">
        <v>1444</v>
      </c>
      <c r="F626" s="110">
        <v>2</v>
      </c>
      <c r="G626" s="23" t="s">
        <v>49</v>
      </c>
      <c r="H626" s="52">
        <v>21093.444999999949</v>
      </c>
      <c r="I626" s="30"/>
      <c r="J626" s="109">
        <v>42186.889999999898</v>
      </c>
      <c r="K626" s="23">
        <v>73182990</v>
      </c>
      <c r="L626" s="26">
        <v>0.15</v>
      </c>
      <c r="M626" s="40" t="s">
        <v>695</v>
      </c>
      <c r="N626" s="62">
        <v>0</v>
      </c>
      <c r="O626" s="52">
        <v>0</v>
      </c>
      <c r="P626" s="26">
        <v>0.1</v>
      </c>
      <c r="Q626" s="52">
        <v>0</v>
      </c>
      <c r="R626" s="63">
        <v>0.18</v>
      </c>
      <c r="S626" s="23" t="s">
        <v>942</v>
      </c>
      <c r="T626" s="52">
        <v>6328.0334999999841</v>
      </c>
      <c r="U626" s="52">
        <v>0</v>
      </c>
      <c r="V626" s="52">
        <v>632.80334999999843</v>
      </c>
      <c r="W626" s="52">
        <v>8846.5908329999784</v>
      </c>
      <c r="X626" s="52">
        <v>15807.427682999962</v>
      </c>
      <c r="Y626" s="23" t="s">
        <v>1335</v>
      </c>
      <c r="Z626" s="23" t="s">
        <v>1445</v>
      </c>
      <c r="AA626" s="23" t="s">
        <v>1446</v>
      </c>
      <c r="AB626" s="33">
        <v>292107314085</v>
      </c>
      <c r="AC626" s="33" t="s">
        <v>1447</v>
      </c>
      <c r="AD626" s="48">
        <v>44405</v>
      </c>
      <c r="AE626" s="39">
        <v>44399</v>
      </c>
      <c r="AF626" s="53" t="e">
        <v>#N/A</v>
      </c>
      <c r="AG626" s="53" t="e">
        <v>#N/A</v>
      </c>
      <c r="AH626" s="39" t="e">
        <v>#N/A</v>
      </c>
      <c r="AI626" s="23" t="s">
        <v>51</v>
      </c>
      <c r="AJ626" s="54"/>
      <c r="AK626" s="55"/>
      <c r="AL626" s="56"/>
      <c r="AM626" s="57"/>
      <c r="AN626" s="33"/>
      <c r="AO626" s="48"/>
      <c r="AP626" s="23">
        <v>2000</v>
      </c>
      <c r="AQ626" s="23" t="s">
        <v>52</v>
      </c>
      <c r="AR626" s="23" t="s">
        <v>1446</v>
      </c>
      <c r="AS626" s="38" t="s">
        <v>53</v>
      </c>
      <c r="AT626" s="23" t="s">
        <v>519</v>
      </c>
      <c r="AU626" s="64">
        <v>9611018657</v>
      </c>
      <c r="AV626" s="99">
        <v>2</v>
      </c>
      <c r="AW626" s="102">
        <v>42186.889999999898</v>
      </c>
      <c r="AX626" s="29" t="s">
        <v>701</v>
      </c>
      <c r="AY626" s="29"/>
      <c r="AZ626" s="25" t="s">
        <v>1350</v>
      </c>
      <c r="BA626">
        <f t="shared" si="123"/>
        <v>1239</v>
      </c>
      <c r="BB626" s="115" t="s">
        <v>6987</v>
      </c>
      <c r="BC626" s="105">
        <f t="shared" si="112"/>
        <v>21093.444999999949</v>
      </c>
      <c r="BD626" s="116">
        <f t="shared" si="113"/>
        <v>44378</v>
      </c>
      <c r="BE626" s="141" t="s">
        <v>8366</v>
      </c>
      <c r="BF626">
        <f>MATCH(BE626,'Cat-4'!$A:$A,0)</f>
        <v>666</v>
      </c>
      <c r="BG626">
        <f>MATCH(BD626,'Cat-4'!$1:$1,0)</f>
        <v>115</v>
      </c>
      <c r="BH626">
        <f>INDEX('Cat-4'!$1:$1048576,'NSS + ACT'!BF626,'NSS + ACT'!BG626)</f>
        <v>118.9</v>
      </c>
      <c r="BI626">
        <f>MATCH($BI$1,'Cat-4'!$1:$1,0)</f>
        <v>153</v>
      </c>
      <c r="BJ626">
        <f>INDEX('Cat-4'!$1:$1048576,'NSS + ACT'!BF626,'NSS + ACT'!BI626)</f>
        <v>133.4</v>
      </c>
      <c r="BK626" s="126">
        <f t="shared" si="114"/>
        <v>1.121951219512195</v>
      </c>
      <c r="BL626">
        <f t="shared" si="115"/>
        <v>1262</v>
      </c>
      <c r="BM626" s="126">
        <f t="shared" si="116"/>
        <v>42.06666666666667</v>
      </c>
      <c r="BN626" s="126" t="s">
        <v>8785</v>
      </c>
      <c r="BO626" s="126">
        <f>MATCH(BB626,Sheet3!$D$4:$D$8,0)</f>
        <v>4</v>
      </c>
      <c r="BP626" s="126">
        <f>MATCH(BN626,Sheet3!$E$4:$H$4,0)</f>
        <v>4</v>
      </c>
      <c r="BQ626" s="132">
        <f>INDEX(Sheet3!$D$4:$H$8,'NSS + ACT'!BO626,'NSS + ACT'!BP626)</f>
        <v>0.2</v>
      </c>
      <c r="BR626" s="105">
        <f t="shared" si="117"/>
        <v>47331.632682926713</v>
      </c>
      <c r="BS626" s="162">
        <f t="shared" si="118"/>
        <v>0.2</v>
      </c>
      <c r="BT626" s="105">
        <f t="shared" si="119"/>
        <v>37865.306146341369</v>
      </c>
    </row>
    <row r="627" spans="1:72">
      <c r="A627" s="18">
        <f t="shared" si="122"/>
        <v>624</v>
      </c>
      <c r="B627" s="33">
        <v>291603490393</v>
      </c>
      <c r="C627" s="39">
        <v>42585</v>
      </c>
      <c r="D627" s="22" t="s">
        <v>73</v>
      </c>
      <c r="E627" s="22" t="s">
        <v>5712</v>
      </c>
      <c r="F627" s="110">
        <v>6</v>
      </c>
      <c r="G627" s="23" t="s">
        <v>49</v>
      </c>
      <c r="H627" s="52">
        <v>6990.84</v>
      </c>
      <c r="I627" s="30"/>
      <c r="J627" s="109">
        <v>41945.04</v>
      </c>
      <c r="K627" s="36">
        <v>39269099</v>
      </c>
      <c r="L627" s="26">
        <v>0.15</v>
      </c>
      <c r="M627" s="26"/>
      <c r="N627" s="26">
        <v>0</v>
      </c>
      <c r="O627" s="60"/>
      <c r="P627" s="26">
        <v>0.1</v>
      </c>
      <c r="Q627" s="84"/>
      <c r="R627" s="26">
        <v>0.18</v>
      </c>
      <c r="S627" s="23" t="s">
        <v>2858</v>
      </c>
      <c r="T627" s="52">
        <v>6291.7560000000003</v>
      </c>
      <c r="U627" s="52">
        <v>0</v>
      </c>
      <c r="V627" s="52">
        <v>629.17560000000003</v>
      </c>
      <c r="W627" s="52">
        <v>8795.8748880000003</v>
      </c>
      <c r="X627" s="52">
        <v>15716.806488</v>
      </c>
      <c r="Y627" s="23" t="s">
        <v>5706</v>
      </c>
      <c r="Z627" s="23" t="s">
        <v>5713</v>
      </c>
      <c r="AA627" s="23" t="s">
        <v>5714</v>
      </c>
      <c r="AB627" s="33">
        <v>291603490393</v>
      </c>
      <c r="AC627" s="33" t="s">
        <v>842</v>
      </c>
      <c r="AD627" s="48">
        <v>42585</v>
      </c>
      <c r="AE627" s="39">
        <v>42536</v>
      </c>
      <c r="AF627" s="53" t="e">
        <v>#N/A</v>
      </c>
      <c r="AG627" s="53" t="e">
        <v>#N/A</v>
      </c>
      <c r="AH627" s="39" t="e">
        <v>#N/A</v>
      </c>
      <c r="AI627" s="23" t="s">
        <v>51</v>
      </c>
      <c r="AJ627" s="54"/>
      <c r="AK627" s="55"/>
      <c r="AL627" s="56"/>
      <c r="AM627" s="57"/>
      <c r="AN627" s="33"/>
      <c r="AO627" s="48"/>
      <c r="AP627" s="23">
        <v>2000</v>
      </c>
      <c r="AQ627" s="23" t="s">
        <v>52</v>
      </c>
      <c r="AR627" s="23" t="s">
        <v>5714</v>
      </c>
      <c r="AS627" s="38" t="s">
        <v>53</v>
      </c>
      <c r="AT627" s="23"/>
      <c r="AU627" s="23">
        <v>1118</v>
      </c>
      <c r="AV627" s="99">
        <v>6</v>
      </c>
      <c r="AW627" s="101">
        <v>41945.04</v>
      </c>
      <c r="AX627" s="29" t="s">
        <v>5711</v>
      </c>
      <c r="AY627" s="29"/>
      <c r="AZ627" s="21"/>
      <c r="BA627">
        <f t="shared" si="123"/>
        <v>3102</v>
      </c>
      <c r="BB627" s="115" t="s">
        <v>6983</v>
      </c>
      <c r="BC627" s="105">
        <f t="shared" si="112"/>
        <v>6990.84</v>
      </c>
      <c r="BD627" s="116">
        <f t="shared" si="113"/>
        <v>42522</v>
      </c>
      <c r="BE627" s="141" t="s">
        <v>8477</v>
      </c>
      <c r="BF627">
        <f>MATCH(BE627,'Cat-4'!$A:$A,0)</f>
        <v>722</v>
      </c>
      <c r="BG627">
        <f>MATCH(BD627,'Cat-4'!$1:$1,0)</f>
        <v>54</v>
      </c>
      <c r="BH627">
        <f>INDEX('Cat-4'!$1:$1048576,'NSS + ACT'!BF627,'NSS + ACT'!BG627)</f>
        <v>108</v>
      </c>
      <c r="BI627">
        <f>MATCH($BI$1,'Cat-4'!$1:$1,0)</f>
        <v>153</v>
      </c>
      <c r="BJ627">
        <f>INDEX('Cat-4'!$1:$1048576,'NSS + ACT'!BF627,'NSS + ACT'!BI627)</f>
        <v>130.80000000000001</v>
      </c>
      <c r="BK627" s="126">
        <f t="shared" si="114"/>
        <v>1.2111111111111112</v>
      </c>
      <c r="BL627">
        <f t="shared" si="115"/>
        <v>3118</v>
      </c>
      <c r="BM627" s="126">
        <f t="shared" si="116"/>
        <v>103.93333333333334</v>
      </c>
      <c r="BN627" s="126" t="s">
        <v>8785</v>
      </c>
      <c r="BO627" s="126">
        <f>MATCH(BB627,Sheet3!$D$4:$D$8,0)</f>
        <v>2</v>
      </c>
      <c r="BP627" s="126">
        <f>MATCH(BN627,Sheet3!$E$4:$H$4,0)</f>
        <v>4</v>
      </c>
      <c r="BQ627" s="132">
        <f>INDEX(Sheet3!$D$4:$H$8,'NSS + ACT'!BO627,'NSS + ACT'!BP627)</f>
        <v>0.1</v>
      </c>
      <c r="BR627" s="105">
        <f t="shared" si="117"/>
        <v>50800.104000000007</v>
      </c>
      <c r="BS627" s="162">
        <f t="shared" si="118"/>
        <v>0.1</v>
      </c>
      <c r="BT627" s="105">
        <f t="shared" si="119"/>
        <v>45720.093600000007</v>
      </c>
    </row>
    <row r="628" spans="1:72">
      <c r="A628" s="18">
        <f t="shared" si="122"/>
        <v>625</v>
      </c>
      <c r="B628" s="33"/>
      <c r="C628" s="39"/>
      <c r="D628" s="22" t="s">
        <v>643</v>
      </c>
      <c r="E628" s="22" t="s">
        <v>6569</v>
      </c>
      <c r="F628" s="113">
        <v>1</v>
      </c>
      <c r="G628" s="23" t="s">
        <v>119</v>
      </c>
      <c r="H628" s="24">
        <v>41884.559999999903</v>
      </c>
      <c r="I628" s="30"/>
      <c r="J628" s="101">
        <v>41884.559999999903</v>
      </c>
      <c r="K628" s="23">
        <v>85423900</v>
      </c>
      <c r="L628" s="26">
        <v>7.4999999999999997E-2</v>
      </c>
      <c r="M628" s="23"/>
      <c r="N628" s="49"/>
      <c r="O628" s="38"/>
      <c r="P628" s="26">
        <v>0.1</v>
      </c>
      <c r="Q628" s="38"/>
      <c r="R628" s="26">
        <v>0.18</v>
      </c>
      <c r="S628" s="23" t="s">
        <v>6570</v>
      </c>
      <c r="T628" s="94">
        <v>3141.3419999999928</v>
      </c>
      <c r="U628" s="94">
        <v>0</v>
      </c>
      <c r="V628" s="94">
        <v>314.13419999999928</v>
      </c>
      <c r="W628" s="94">
        <v>8161.2065159999802</v>
      </c>
      <c r="X628" s="52">
        <v>11616.682715999972</v>
      </c>
      <c r="Y628" s="23" t="s">
        <v>6489</v>
      </c>
      <c r="Z628" s="23" t="s">
        <v>6571</v>
      </c>
      <c r="AA628" s="23" t="s">
        <v>6571</v>
      </c>
      <c r="AB628" s="33" t="e">
        <v>#N/A</v>
      </c>
      <c r="AC628" s="23" t="e">
        <v>#N/A</v>
      </c>
      <c r="AD628" s="48" t="e">
        <v>#N/A</v>
      </c>
      <c r="AE628" s="39">
        <v>42970</v>
      </c>
      <c r="AF628" s="33">
        <v>171702494036</v>
      </c>
      <c r="AG628" s="23" t="s">
        <v>6572</v>
      </c>
      <c r="AH628" s="39">
        <v>43005</v>
      </c>
      <c r="AI628" s="23" t="s">
        <v>385</v>
      </c>
      <c r="AJ628" s="65"/>
      <c r="AK628" s="57"/>
      <c r="AL628" s="56"/>
      <c r="AM628" s="52"/>
      <c r="AN628" s="23"/>
      <c r="AO628" s="38"/>
      <c r="AP628" s="23">
        <v>2000</v>
      </c>
      <c r="AQ628" s="23" t="s">
        <v>52</v>
      </c>
      <c r="AR628" s="23" t="s">
        <v>6573</v>
      </c>
      <c r="AS628" s="95" t="s">
        <v>155</v>
      </c>
      <c r="AT628" s="23" t="s">
        <v>522</v>
      </c>
      <c r="AU628" s="23">
        <v>99008862</v>
      </c>
      <c r="AV628" s="99">
        <v>1</v>
      </c>
      <c r="AW628" s="101">
        <v>41884.559999999903</v>
      </c>
      <c r="AX628" s="29" t="s">
        <v>6494</v>
      </c>
      <c r="AY628" s="29"/>
      <c r="AZ628" s="21"/>
      <c r="BA628">
        <f t="shared" si="123"/>
        <v>2668</v>
      </c>
      <c r="BB628" s="115" t="s">
        <v>6985</v>
      </c>
      <c r="BC628" s="105">
        <f t="shared" si="112"/>
        <v>41884.559999999903</v>
      </c>
      <c r="BD628" s="116">
        <f t="shared" si="113"/>
        <v>42948</v>
      </c>
      <c r="BE628" s="141" t="s">
        <v>8312</v>
      </c>
      <c r="BF628">
        <f>MATCH(BE628,'Cat-4'!$A:$A,0)</f>
        <v>639</v>
      </c>
      <c r="BG628">
        <f>MATCH(BD628,'Cat-4'!$1:$1,0)</f>
        <v>68</v>
      </c>
      <c r="BH628">
        <f>INDEX('Cat-4'!$1:$1048576,'NSS + ACT'!BF628,'NSS + ACT'!BG628)</f>
        <v>109.5</v>
      </c>
      <c r="BI628">
        <f>MATCH($BI$1,'Cat-4'!$1:$1,0)</f>
        <v>153</v>
      </c>
      <c r="BJ628">
        <f>INDEX('Cat-4'!$1:$1048576,'NSS + ACT'!BF628,'NSS + ACT'!BI628)</f>
        <v>121.7</v>
      </c>
      <c r="BK628" s="126">
        <f t="shared" si="114"/>
        <v>1.1114155251141553</v>
      </c>
      <c r="BL628">
        <f t="shared" si="115"/>
        <v>2692</v>
      </c>
      <c r="BM628" s="126">
        <f t="shared" si="116"/>
        <v>89.733333333333334</v>
      </c>
      <c r="BN628" s="126" t="s">
        <v>8785</v>
      </c>
      <c r="BO628" s="126">
        <f>MATCH(BB628,Sheet3!$D$4:$D$8,0)</f>
        <v>5</v>
      </c>
      <c r="BP628" s="126">
        <f>MATCH(BN628,Sheet3!$E$4:$H$4,0)</f>
        <v>4</v>
      </c>
      <c r="BQ628" s="132">
        <f>INDEX(Sheet3!$D$4:$H$8,'NSS + ACT'!BO628,'NSS + ACT'!BP628)</f>
        <v>0.4</v>
      </c>
      <c r="BR628" s="105">
        <f t="shared" si="117"/>
        <v>46551.150246575235</v>
      </c>
      <c r="BS628" s="162">
        <f t="shared" si="118"/>
        <v>0.4</v>
      </c>
      <c r="BT628" s="105">
        <f t="shared" si="119"/>
        <v>27930.690147945141</v>
      </c>
    </row>
    <row r="629" spans="1:72">
      <c r="A629" s="18">
        <f t="shared" si="122"/>
        <v>626</v>
      </c>
      <c r="B629" s="33"/>
      <c r="C629" s="39"/>
      <c r="D629" s="22" t="s">
        <v>6585</v>
      </c>
      <c r="E629" s="22" t="s">
        <v>6600</v>
      </c>
      <c r="F629" s="113">
        <v>1</v>
      </c>
      <c r="G629" s="23" t="s">
        <v>119</v>
      </c>
      <c r="H629" s="24">
        <v>41666.519999999902</v>
      </c>
      <c r="I629" s="30"/>
      <c r="J629" s="101">
        <v>41666.519999999902</v>
      </c>
      <c r="K629" s="23">
        <v>84833000</v>
      </c>
      <c r="L629" s="26">
        <v>7.4999999999999997E-2</v>
      </c>
      <c r="M629" s="23"/>
      <c r="N629" s="49"/>
      <c r="O629" s="38"/>
      <c r="P629" s="26">
        <v>0.1</v>
      </c>
      <c r="Q629" s="38"/>
      <c r="R629" s="26">
        <v>0.18</v>
      </c>
      <c r="S629" s="23" t="s">
        <v>1694</v>
      </c>
      <c r="T629" s="94">
        <v>3124.9889999999928</v>
      </c>
      <c r="U629" s="94">
        <v>0</v>
      </c>
      <c r="V629" s="94">
        <v>312.49889999999931</v>
      </c>
      <c r="W629" s="94">
        <v>8118.7214219999805</v>
      </c>
      <c r="X629" s="52">
        <v>11556.209321999973</v>
      </c>
      <c r="Y629" s="23" t="s">
        <v>6489</v>
      </c>
      <c r="Z629" s="23" t="s">
        <v>6601</v>
      </c>
      <c r="AA629" s="23" t="s">
        <v>6601</v>
      </c>
      <c r="AB629" s="33" t="e">
        <v>#N/A</v>
      </c>
      <c r="AC629" s="23" t="e">
        <v>#N/A</v>
      </c>
      <c r="AD629" s="48" t="e">
        <v>#N/A</v>
      </c>
      <c r="AE629" s="39">
        <v>42992</v>
      </c>
      <c r="AF629" s="33">
        <v>171702522655</v>
      </c>
      <c r="AG629" s="23" t="s">
        <v>6588</v>
      </c>
      <c r="AH629" s="39">
        <v>43032</v>
      </c>
      <c r="AI629" s="23" t="s">
        <v>385</v>
      </c>
      <c r="AJ629" s="65"/>
      <c r="AK629" s="57"/>
      <c r="AL629" s="56"/>
      <c r="AM629" s="52"/>
      <c r="AN629" s="23"/>
      <c r="AO629" s="38"/>
      <c r="AP629" s="23">
        <v>2000</v>
      </c>
      <c r="AQ629" s="23" t="s">
        <v>64</v>
      </c>
      <c r="AR629" s="23" t="s">
        <v>6602</v>
      </c>
      <c r="AS629" s="95" t="s">
        <v>53</v>
      </c>
      <c r="AT629" s="23" t="s">
        <v>522</v>
      </c>
      <c r="AU629" s="23" t="s">
        <v>6590</v>
      </c>
      <c r="AV629" s="99">
        <v>1</v>
      </c>
      <c r="AW629" s="101">
        <v>41666.519999999902</v>
      </c>
      <c r="AX629" s="29" t="s">
        <v>6494</v>
      </c>
      <c r="AY629" s="29"/>
      <c r="AZ629" s="21"/>
      <c r="BA629">
        <f t="shared" si="123"/>
        <v>2646</v>
      </c>
      <c r="BB629" s="115" t="s">
        <v>6983</v>
      </c>
      <c r="BC629" s="105">
        <f t="shared" si="112"/>
        <v>41666.519999999902</v>
      </c>
      <c r="BD629" s="116">
        <f t="shared" si="113"/>
        <v>42979</v>
      </c>
      <c r="BE629" s="141" t="s">
        <v>8477</v>
      </c>
      <c r="BF629">
        <f>MATCH(BE629,'Cat-4'!$A:$A,0)</f>
        <v>722</v>
      </c>
      <c r="BG629">
        <f>MATCH(BD629,'Cat-4'!$1:$1,0)</f>
        <v>69</v>
      </c>
      <c r="BH629">
        <f>INDEX('Cat-4'!$1:$1048576,'NSS + ACT'!BF629,'NSS + ACT'!BG629)</f>
        <v>108.5</v>
      </c>
      <c r="BI629">
        <f>MATCH($BI$1,'Cat-4'!$1:$1,0)</f>
        <v>153</v>
      </c>
      <c r="BJ629">
        <f>INDEX('Cat-4'!$1:$1048576,'NSS + ACT'!BF629,'NSS + ACT'!BI629)</f>
        <v>130.80000000000001</v>
      </c>
      <c r="BK629" s="126">
        <f t="shared" si="114"/>
        <v>1.2055299539170508</v>
      </c>
      <c r="BL629">
        <f t="shared" si="115"/>
        <v>2661</v>
      </c>
      <c r="BM629" s="126">
        <f t="shared" si="116"/>
        <v>88.7</v>
      </c>
      <c r="BN629" s="126" t="s">
        <v>8785</v>
      </c>
      <c r="BO629" s="126">
        <f>MATCH(BB629,Sheet3!$D$4:$D$8,0)</f>
        <v>2</v>
      </c>
      <c r="BP629" s="126">
        <f>MATCH(BN629,Sheet3!$E$4:$H$4,0)</f>
        <v>4</v>
      </c>
      <c r="BQ629" s="132">
        <f>INDEX(Sheet3!$D$4:$H$8,'NSS + ACT'!BO629,'NSS + ACT'!BP629)</f>
        <v>0.1</v>
      </c>
      <c r="BR629" s="105">
        <f t="shared" si="117"/>
        <v>50230.237935483754</v>
      </c>
      <c r="BS629" s="162">
        <f t="shared" si="118"/>
        <v>0.1</v>
      </c>
      <c r="BT629" s="105">
        <f t="shared" si="119"/>
        <v>45207.214141935379</v>
      </c>
    </row>
    <row r="630" spans="1:72">
      <c r="A630" s="18">
        <f t="shared" si="122"/>
        <v>627</v>
      </c>
      <c r="B630" s="61">
        <v>292109582251</v>
      </c>
      <c r="C630" s="39">
        <v>44466</v>
      </c>
      <c r="D630" s="22" t="s">
        <v>587</v>
      </c>
      <c r="E630" s="22" t="s">
        <v>4054</v>
      </c>
      <c r="F630" s="107">
        <v>3461</v>
      </c>
      <c r="G630" s="23" t="s">
        <v>89</v>
      </c>
      <c r="H630" s="52">
        <v>12</v>
      </c>
      <c r="I630" s="30"/>
      <c r="J630" s="109">
        <v>41532</v>
      </c>
      <c r="K630" s="23">
        <v>61169200</v>
      </c>
      <c r="L630" s="26">
        <v>0.2</v>
      </c>
      <c r="M630" s="40">
        <v>0</v>
      </c>
      <c r="N630" s="40">
        <v>0</v>
      </c>
      <c r="O630" s="52">
        <v>0</v>
      </c>
      <c r="P630" s="26">
        <v>0.1</v>
      </c>
      <c r="Q630" s="52">
        <v>0</v>
      </c>
      <c r="R630" s="63">
        <v>0.12</v>
      </c>
      <c r="S630" s="23" t="s">
        <v>4055</v>
      </c>
      <c r="T630" s="52">
        <v>8306.4</v>
      </c>
      <c r="U630" s="52">
        <v>0</v>
      </c>
      <c r="V630" s="52">
        <v>830.64</v>
      </c>
      <c r="W630" s="52">
        <v>6080.2847999999994</v>
      </c>
      <c r="X630" s="68">
        <v>15217.324799999999</v>
      </c>
      <c r="Y630" s="23" t="s">
        <v>3855</v>
      </c>
      <c r="Z630" s="23" t="s">
        <v>4056</v>
      </c>
      <c r="AA630" s="23" t="s">
        <v>4057</v>
      </c>
      <c r="AB630" s="33">
        <v>292109582251</v>
      </c>
      <c r="AC630" s="33" t="s">
        <v>4058</v>
      </c>
      <c r="AD630" s="39">
        <v>44466</v>
      </c>
      <c r="AE630" s="39">
        <v>44466</v>
      </c>
      <c r="AF630" s="53" t="e">
        <v>#N/A</v>
      </c>
      <c r="AG630" s="53" t="e">
        <v>#N/A</v>
      </c>
      <c r="AH630" s="39" t="e">
        <v>#N/A</v>
      </c>
      <c r="AI630" s="23" t="s">
        <v>51</v>
      </c>
      <c r="AJ630" s="59"/>
      <c r="AK630" s="59"/>
      <c r="AL630" s="48"/>
      <c r="AM630" s="60"/>
      <c r="AN630" s="33"/>
      <c r="AO630" s="48"/>
      <c r="AP630" s="23">
        <v>2000</v>
      </c>
      <c r="AQ630" s="23" t="s">
        <v>52</v>
      </c>
      <c r="AR630" s="23" t="s">
        <v>4057</v>
      </c>
      <c r="AS630" s="38" t="s">
        <v>53</v>
      </c>
      <c r="AT630" s="23"/>
      <c r="AU630" s="64" t="s">
        <v>4059</v>
      </c>
      <c r="AV630" s="99">
        <v>3461</v>
      </c>
      <c r="AW630" s="102">
        <v>41532</v>
      </c>
      <c r="AX630" s="29" t="s">
        <v>701</v>
      </c>
      <c r="AY630" s="29"/>
      <c r="AZ630" s="25"/>
      <c r="BA630">
        <f t="shared" si="123"/>
        <v>1172</v>
      </c>
      <c r="BB630" s="115" t="s">
        <v>6983</v>
      </c>
      <c r="BC630" s="105">
        <f t="shared" si="112"/>
        <v>12</v>
      </c>
      <c r="BD630" s="116">
        <f t="shared" si="113"/>
        <v>44440</v>
      </c>
      <c r="BE630" s="141" t="s">
        <v>8477</v>
      </c>
      <c r="BF630">
        <f>MATCH(BE630,'Cat-4'!$A:$A,0)</f>
        <v>722</v>
      </c>
      <c r="BG630">
        <f>MATCH(BD630,'Cat-4'!$1:$1,0)</f>
        <v>117</v>
      </c>
      <c r="BH630">
        <f>INDEX('Cat-4'!$1:$1048576,'NSS + ACT'!BF630,'NSS + ACT'!BG630)</f>
        <v>120.7</v>
      </c>
      <c r="BI630">
        <f>MATCH($BI$1,'Cat-4'!$1:$1,0)</f>
        <v>153</v>
      </c>
      <c r="BJ630">
        <f>INDEX('Cat-4'!$1:$1048576,'NSS + ACT'!BF630,'NSS + ACT'!BI630)</f>
        <v>130.80000000000001</v>
      </c>
      <c r="BK630" s="126">
        <f t="shared" si="114"/>
        <v>1.0836785418392709</v>
      </c>
      <c r="BL630">
        <f t="shared" si="115"/>
        <v>1200</v>
      </c>
      <c r="BM630" s="126">
        <f t="shared" si="116"/>
        <v>40</v>
      </c>
      <c r="BN630" s="126" t="s">
        <v>8785</v>
      </c>
      <c r="BO630" s="126">
        <f>MATCH(BB630,Sheet3!$D$4:$D$8,0)</f>
        <v>2</v>
      </c>
      <c r="BP630" s="126">
        <f>MATCH(BN630,Sheet3!$E$4:$H$4,0)</f>
        <v>4</v>
      </c>
      <c r="BQ630" s="132">
        <f>INDEX(Sheet3!$D$4:$H$8,'NSS + ACT'!BO630,'NSS + ACT'!BP630)</f>
        <v>0.1</v>
      </c>
      <c r="BR630" s="105">
        <f t="shared" si="117"/>
        <v>45007.337199668604</v>
      </c>
      <c r="BS630" s="162">
        <f t="shared" si="118"/>
        <v>0.1</v>
      </c>
      <c r="BT630" s="105">
        <f t="shared" si="119"/>
        <v>40506.603479701742</v>
      </c>
    </row>
    <row r="631" spans="1:72">
      <c r="A631" s="18">
        <f t="shared" si="122"/>
        <v>628</v>
      </c>
      <c r="B631" s="61">
        <v>171801082633</v>
      </c>
      <c r="C631" s="39">
        <v>43217</v>
      </c>
      <c r="D631" s="22" t="s">
        <v>636</v>
      </c>
      <c r="E631" s="22" t="s">
        <v>1222</v>
      </c>
      <c r="F631" s="110">
        <v>1</v>
      </c>
      <c r="G631" s="23" t="s">
        <v>119</v>
      </c>
      <c r="H631" s="52">
        <v>41192.730000000003</v>
      </c>
      <c r="I631" s="30"/>
      <c r="J631" s="109">
        <v>41192.730000000003</v>
      </c>
      <c r="K631" s="23">
        <v>85049090</v>
      </c>
      <c r="L631" s="26">
        <v>0.15</v>
      </c>
      <c r="M631" s="40">
        <v>0</v>
      </c>
      <c r="N631" s="62">
        <v>0</v>
      </c>
      <c r="O631" s="52">
        <v>0</v>
      </c>
      <c r="P631" s="26">
        <v>0.1</v>
      </c>
      <c r="Q631" s="52">
        <v>0</v>
      </c>
      <c r="R631" s="63">
        <v>0.18</v>
      </c>
      <c r="S631" s="23" t="s">
        <v>969</v>
      </c>
      <c r="T631" s="52">
        <v>6178.9095000000007</v>
      </c>
      <c r="U631" s="52">
        <v>0</v>
      </c>
      <c r="V631" s="52">
        <v>617.89095000000009</v>
      </c>
      <c r="W631" s="52">
        <v>8638.1154810000007</v>
      </c>
      <c r="X631" s="52">
        <v>15434.915931000001</v>
      </c>
      <c r="Y631" s="23" t="s">
        <v>1160</v>
      </c>
      <c r="Z631" s="23" t="s">
        <v>1223</v>
      </c>
      <c r="AA631" s="23" t="s">
        <v>1224</v>
      </c>
      <c r="AB631" s="33" t="e">
        <v>#N/A</v>
      </c>
      <c r="AC631" s="33" t="e">
        <v>#N/A</v>
      </c>
      <c r="AD631" s="48" t="e">
        <v>#N/A</v>
      </c>
      <c r="AE631" s="39" t="e">
        <v>#N/A</v>
      </c>
      <c r="AF631" s="53">
        <v>171801082633</v>
      </c>
      <c r="AG631" s="53" t="s">
        <v>990</v>
      </c>
      <c r="AH631" s="39">
        <v>43217</v>
      </c>
      <c r="AI631" s="23" t="s">
        <v>385</v>
      </c>
      <c r="AJ631" s="54"/>
      <c r="AK631" s="55"/>
      <c r="AL631" s="56"/>
      <c r="AM631" s="57"/>
      <c r="AN631" s="33"/>
      <c r="AO631" s="48"/>
      <c r="AP631" s="23">
        <v>2000</v>
      </c>
      <c r="AQ631" s="23" t="s">
        <v>64</v>
      </c>
      <c r="AR631" s="23" t="s">
        <v>1224</v>
      </c>
      <c r="AS631" s="38" t="s">
        <v>53</v>
      </c>
      <c r="AT631" s="23" t="s">
        <v>522</v>
      </c>
      <c r="AU631" s="64">
        <v>7068019</v>
      </c>
      <c r="AV631" s="99">
        <v>1</v>
      </c>
      <c r="AW631" s="102">
        <v>41192.730000000003</v>
      </c>
      <c r="AX631" s="29" t="s">
        <v>701</v>
      </c>
      <c r="AY631" s="29"/>
      <c r="AZ631" s="25" t="s">
        <v>1179</v>
      </c>
      <c r="BB631" s="115" t="s">
        <v>6987</v>
      </c>
      <c r="BC631" s="105">
        <f t="shared" si="112"/>
        <v>41192.730000000003</v>
      </c>
      <c r="BD631" s="116">
        <v>43709</v>
      </c>
      <c r="BE631" s="141" t="s">
        <v>8366</v>
      </c>
      <c r="BF631">
        <f>MATCH(BE631,'Cat-4'!$A:$A,0)</f>
        <v>666</v>
      </c>
      <c r="BG631">
        <f>MATCH(BD631,'Cat-4'!$1:$1,0)</f>
        <v>93</v>
      </c>
      <c r="BH631">
        <f>INDEX('Cat-4'!$1:$1048576,'NSS + ACT'!BF631,'NSS + ACT'!BG631)</f>
        <v>110.5</v>
      </c>
      <c r="BI631">
        <f>MATCH($BI$1,'Cat-4'!$1:$1,0)</f>
        <v>153</v>
      </c>
      <c r="BJ631">
        <f>INDEX('Cat-4'!$1:$1048576,'NSS + ACT'!BF631,'NSS + ACT'!BI631)</f>
        <v>133.4</v>
      </c>
      <c r="BK631" s="126">
        <f t="shared" si="114"/>
        <v>1.207239819004525</v>
      </c>
      <c r="BL631">
        <f t="shared" si="115"/>
        <v>1931</v>
      </c>
      <c r="BM631" s="126">
        <f t="shared" si="116"/>
        <v>64.36666666666666</v>
      </c>
      <c r="BN631" s="126" t="s">
        <v>8785</v>
      </c>
      <c r="BO631" s="126">
        <f>MATCH(BB631,Sheet3!$D$4:$D$8,0)</f>
        <v>4</v>
      </c>
      <c r="BP631" s="126">
        <f>MATCH(BN631,Sheet3!$E$4:$H$4,0)</f>
        <v>4</v>
      </c>
      <c r="BQ631" s="132">
        <f>INDEX(Sheet3!$D$4:$H$8,'NSS + ACT'!BO631,'NSS + ACT'!BP631)</f>
        <v>0.2</v>
      </c>
      <c r="BR631" s="105">
        <f t="shared" si="117"/>
        <v>49729.503909502273</v>
      </c>
      <c r="BS631" s="162">
        <f t="shared" si="118"/>
        <v>0.2</v>
      </c>
      <c r="BT631" s="105">
        <f t="shared" si="119"/>
        <v>39783.603127601818</v>
      </c>
    </row>
    <row r="632" spans="1:72">
      <c r="A632" s="18">
        <f t="shared" si="122"/>
        <v>629</v>
      </c>
      <c r="B632" s="33">
        <v>292300778943</v>
      </c>
      <c r="C632" s="39">
        <v>44949</v>
      </c>
      <c r="D632" s="22" t="s">
        <v>4873</v>
      </c>
      <c r="E632" s="22" t="s">
        <v>4891</v>
      </c>
      <c r="F632" s="110">
        <v>1</v>
      </c>
      <c r="G632" s="23" t="s">
        <v>75</v>
      </c>
      <c r="H632" s="58">
        <v>47308.32</v>
      </c>
      <c r="I632" s="30"/>
      <c r="J632" s="101">
        <v>47308.32</v>
      </c>
      <c r="K632" s="33">
        <v>84149090</v>
      </c>
      <c r="L632" s="26">
        <v>7.4999999999999997E-2</v>
      </c>
      <c r="M632" s="40">
        <v>0</v>
      </c>
      <c r="N632" s="40">
        <v>0</v>
      </c>
      <c r="O632" s="35"/>
      <c r="P632" s="63">
        <v>0.1</v>
      </c>
      <c r="Q632" s="52">
        <v>0</v>
      </c>
      <c r="R632" s="63">
        <v>0.18</v>
      </c>
      <c r="S632" s="23" t="s">
        <v>717</v>
      </c>
      <c r="T632" s="52">
        <v>3548.1239999999998</v>
      </c>
      <c r="U632" s="52">
        <v>0</v>
      </c>
      <c r="V632" s="52">
        <v>354.81240000000003</v>
      </c>
      <c r="W632" s="52">
        <v>9218.0261520000004</v>
      </c>
      <c r="X632" s="52">
        <v>13120.962552000001</v>
      </c>
      <c r="Y632" s="23" t="s">
        <v>4841</v>
      </c>
      <c r="Z632" s="23" t="s">
        <v>4892</v>
      </c>
      <c r="AA632" s="23" t="s">
        <v>4893</v>
      </c>
      <c r="AB632" s="33">
        <v>292300778943</v>
      </c>
      <c r="AC632" s="33" t="s">
        <v>4877</v>
      </c>
      <c r="AD632" s="48">
        <v>44949</v>
      </c>
      <c r="AE632" s="39">
        <v>44797</v>
      </c>
      <c r="AF632" s="53" t="e">
        <v>#N/A</v>
      </c>
      <c r="AG632" s="53" t="e">
        <v>#N/A</v>
      </c>
      <c r="AH632" s="39" t="e">
        <v>#N/A</v>
      </c>
      <c r="AI632" s="23" t="s">
        <v>51</v>
      </c>
      <c r="AJ632" s="54"/>
      <c r="AK632" s="55"/>
      <c r="AL632" s="56"/>
      <c r="AM632" s="57"/>
      <c r="AN632" s="33"/>
      <c r="AO632" s="48"/>
      <c r="AP632" s="23">
        <v>2000</v>
      </c>
      <c r="AQ632" s="23" t="s">
        <v>52</v>
      </c>
      <c r="AR632" s="23" t="s">
        <v>4893</v>
      </c>
      <c r="AS632" s="38" t="s">
        <v>518</v>
      </c>
      <c r="AT632" s="23"/>
      <c r="AU632" s="23" t="s">
        <v>4878</v>
      </c>
      <c r="AV632" s="99">
        <v>1</v>
      </c>
      <c r="AW632" s="101">
        <v>41153.15</v>
      </c>
      <c r="AX632" s="29" t="s">
        <v>4770</v>
      </c>
      <c r="AY632" s="29"/>
      <c r="AZ632" s="30">
        <v>1</v>
      </c>
      <c r="BA632">
        <f t="shared" ref="BA632:BA661" si="124">$BA$2-AE632</f>
        <v>841</v>
      </c>
      <c r="BB632" t="s">
        <v>6987</v>
      </c>
      <c r="BC632" s="105">
        <f t="shared" si="112"/>
        <v>41153.15</v>
      </c>
      <c r="BD632" s="116">
        <f t="shared" si="113"/>
        <v>44774</v>
      </c>
      <c r="BE632" s="141" t="s">
        <v>8366</v>
      </c>
      <c r="BF632">
        <f>MATCH(BE632,'Cat-4'!$A:$A,0)</f>
        <v>666</v>
      </c>
      <c r="BG632">
        <f>MATCH(BD632,'Cat-4'!$1:$1,0)</f>
        <v>128</v>
      </c>
      <c r="BH632">
        <f>INDEX('Cat-4'!$1:$1048576,'NSS + ACT'!BF632,'NSS + ACT'!BG632)</f>
        <v>128.6</v>
      </c>
      <c r="BI632">
        <f>MATCH($BI$1,'Cat-4'!$1:$1,0)</f>
        <v>153</v>
      </c>
      <c r="BJ632">
        <f>INDEX('Cat-4'!$1:$1048576,'NSS + ACT'!BF632,'NSS + ACT'!BI632)</f>
        <v>133.4</v>
      </c>
      <c r="BK632" s="126">
        <f t="shared" si="114"/>
        <v>1.0373250388802489</v>
      </c>
      <c r="BL632">
        <f t="shared" si="115"/>
        <v>866</v>
      </c>
      <c r="BM632" s="126">
        <f t="shared" si="116"/>
        <v>28.866666666666667</v>
      </c>
      <c r="BN632" s="126" t="s">
        <v>8785</v>
      </c>
      <c r="BO632" s="126">
        <f>MATCH(BB632,Sheet3!$D$4:$D$8,0)</f>
        <v>4</v>
      </c>
      <c r="BP632" s="126">
        <f>MATCH(BN632,Sheet3!$E$4:$H$4,0)</f>
        <v>4</v>
      </c>
      <c r="BQ632" s="132">
        <f>INDEX(Sheet3!$D$4:$H$8,'NSS + ACT'!BO632,'NSS + ACT'!BP632)</f>
        <v>0.2</v>
      </c>
      <c r="BR632" s="105">
        <f t="shared" si="117"/>
        <v>42689.192923794712</v>
      </c>
      <c r="BS632" s="162">
        <f t="shared" si="118"/>
        <v>0.2</v>
      </c>
      <c r="BT632" s="105">
        <f t="shared" si="119"/>
        <v>34151.354339035774</v>
      </c>
    </row>
    <row r="633" spans="1:72">
      <c r="A633" s="18">
        <f t="shared" si="122"/>
        <v>630</v>
      </c>
      <c r="B633" s="19">
        <v>171601690842</v>
      </c>
      <c r="C633" s="45"/>
      <c r="D633" s="21" t="s">
        <v>391</v>
      </c>
      <c r="E633" s="22" t="s">
        <v>395</v>
      </c>
      <c r="F633" s="107">
        <v>1</v>
      </c>
      <c r="G633" s="23" t="s">
        <v>49</v>
      </c>
      <c r="H633" s="24">
        <v>40793.910000000003</v>
      </c>
      <c r="I633" s="24">
        <v>40793.908500000005</v>
      </c>
      <c r="J633" s="100">
        <v>81587.818500000008</v>
      </c>
      <c r="K633" s="23"/>
      <c r="L633" s="26"/>
      <c r="M633" s="21"/>
      <c r="N633" s="27"/>
      <c r="O633" s="21"/>
      <c r="P633" s="28"/>
      <c r="Q633" s="21"/>
      <c r="R633" s="26">
        <v>0.18</v>
      </c>
      <c r="S633" s="29" t="s">
        <v>218</v>
      </c>
      <c r="T633" s="30">
        <v>0</v>
      </c>
      <c r="U633" s="30"/>
      <c r="V633" s="30">
        <v>0</v>
      </c>
      <c r="W633" s="30">
        <v>14685.807330000001</v>
      </c>
      <c r="X633" s="30">
        <v>14685.807330000001</v>
      </c>
      <c r="Y633" s="29" t="s">
        <v>381</v>
      </c>
      <c r="Z633" s="29" t="s">
        <v>396</v>
      </c>
      <c r="AA633" s="29" t="s">
        <v>397</v>
      </c>
      <c r="AB633" s="19" t="e">
        <v>#N/A</v>
      </c>
      <c r="AC633" s="29" t="e">
        <v>#N/A</v>
      </c>
      <c r="AD633" s="31" t="e">
        <v>#N/A</v>
      </c>
      <c r="AE633" s="31">
        <v>42515</v>
      </c>
      <c r="AF633" s="19">
        <v>171601690842</v>
      </c>
      <c r="AG633" s="29" t="s">
        <v>394</v>
      </c>
      <c r="AH633" s="31">
        <v>42583</v>
      </c>
      <c r="AI633" s="29" t="s">
        <v>385</v>
      </c>
      <c r="AJ633" s="46"/>
      <c r="AK633" s="30"/>
      <c r="AL633" s="47"/>
      <c r="AM633" s="46"/>
      <c r="AN633" s="29"/>
      <c r="AO633" s="31"/>
      <c r="AP633" s="19">
        <v>2000</v>
      </c>
      <c r="AQ633" s="29" t="s">
        <v>64</v>
      </c>
      <c r="AR633" s="29" t="s">
        <v>397</v>
      </c>
      <c r="AS633" s="29" t="s">
        <v>53</v>
      </c>
      <c r="AT633" s="29" t="s">
        <v>54</v>
      </c>
      <c r="AU633" s="29">
        <v>100001537</v>
      </c>
      <c r="AV633" s="99">
        <v>1</v>
      </c>
      <c r="AW633" s="99">
        <v>41091.739999999903</v>
      </c>
      <c r="AX633" s="29" t="s">
        <v>387</v>
      </c>
      <c r="AY633" s="29" t="s">
        <v>691</v>
      </c>
      <c r="AZ633" s="21"/>
      <c r="BA633">
        <f t="shared" si="124"/>
        <v>3123</v>
      </c>
      <c r="BB633" s="115" t="s">
        <v>6983</v>
      </c>
      <c r="BC633" s="105">
        <f t="shared" si="112"/>
        <v>41091.739999999903</v>
      </c>
      <c r="BD633" s="116">
        <f t="shared" si="113"/>
        <v>42491</v>
      </c>
      <c r="BE633" s="141" t="s">
        <v>8477</v>
      </c>
      <c r="BF633">
        <f>MATCH(BE633,'Cat-4'!$A:$A,0)</f>
        <v>722</v>
      </c>
      <c r="BG633">
        <f>MATCH(BD633,'Cat-4'!$1:$1,0)</f>
        <v>53</v>
      </c>
      <c r="BH633">
        <f>INDEX('Cat-4'!$1:$1048576,'NSS + ACT'!BF633,'NSS + ACT'!BG633)</f>
        <v>107.7</v>
      </c>
      <c r="BI633">
        <f>MATCH($BI$1,'Cat-4'!$1:$1,0)</f>
        <v>153</v>
      </c>
      <c r="BJ633">
        <f>INDEX('Cat-4'!$1:$1048576,'NSS + ACT'!BF633,'NSS + ACT'!BI633)</f>
        <v>130.80000000000001</v>
      </c>
      <c r="BK633" s="126">
        <f t="shared" si="114"/>
        <v>1.2144846796657383</v>
      </c>
      <c r="BL633">
        <f t="shared" si="115"/>
        <v>3149</v>
      </c>
      <c r="BM633" s="126">
        <f t="shared" si="116"/>
        <v>104.96666666666667</v>
      </c>
      <c r="BN633" s="126" t="s">
        <v>8785</v>
      </c>
      <c r="BO633" s="126">
        <f>MATCH(BB633,Sheet3!$D$4:$D$8,0)</f>
        <v>2</v>
      </c>
      <c r="BP633" s="126">
        <f>MATCH(BN633,Sheet3!$E$4:$H$4,0)</f>
        <v>4</v>
      </c>
      <c r="BQ633" s="132">
        <f>INDEX(Sheet3!$D$4:$H$8,'NSS + ACT'!BO633,'NSS + ACT'!BP633)</f>
        <v>0.1</v>
      </c>
      <c r="BR633" s="105">
        <f t="shared" si="117"/>
        <v>49905.288690807683</v>
      </c>
      <c r="BS633" s="162">
        <f t="shared" si="118"/>
        <v>0.1</v>
      </c>
      <c r="BT633" s="105">
        <f t="shared" si="119"/>
        <v>44914.759821726919</v>
      </c>
    </row>
    <row r="634" spans="1:72">
      <c r="A634" s="18">
        <f t="shared" si="122"/>
        <v>631</v>
      </c>
      <c r="B634" s="19">
        <v>171601690842</v>
      </c>
      <c r="C634" s="45"/>
      <c r="D634" s="21" t="s">
        <v>391</v>
      </c>
      <c r="E634" s="22" t="s">
        <v>407</v>
      </c>
      <c r="F634" s="107">
        <v>1</v>
      </c>
      <c r="G634" s="23" t="s">
        <v>49</v>
      </c>
      <c r="H634" s="24">
        <v>40793.910000000003</v>
      </c>
      <c r="I634" s="24">
        <v>40793.910000000003</v>
      </c>
      <c r="J634" s="100">
        <v>81587.820000000007</v>
      </c>
      <c r="K634" s="23"/>
      <c r="L634" s="26"/>
      <c r="M634" s="21"/>
      <c r="N634" s="27"/>
      <c r="O634" s="21"/>
      <c r="P634" s="28"/>
      <c r="Q634" s="21"/>
      <c r="R634" s="26">
        <v>0.18</v>
      </c>
      <c r="S634" s="29" t="s">
        <v>218</v>
      </c>
      <c r="T634" s="30">
        <v>0</v>
      </c>
      <c r="U634" s="30"/>
      <c r="V634" s="30">
        <v>0</v>
      </c>
      <c r="W634" s="30">
        <v>14685.8076</v>
      </c>
      <c r="X634" s="30">
        <v>14685.8076</v>
      </c>
      <c r="Y634" s="29" t="s">
        <v>381</v>
      </c>
      <c r="Z634" s="29" t="s">
        <v>408</v>
      </c>
      <c r="AA634" s="29" t="s">
        <v>409</v>
      </c>
      <c r="AB634" s="19" t="e">
        <v>#N/A</v>
      </c>
      <c r="AC634" s="29" t="e">
        <v>#N/A</v>
      </c>
      <c r="AD634" s="31" t="e">
        <v>#N/A</v>
      </c>
      <c r="AE634" s="31">
        <v>42515</v>
      </c>
      <c r="AF634" s="19">
        <v>171601690842</v>
      </c>
      <c r="AG634" s="29" t="s">
        <v>394</v>
      </c>
      <c r="AH634" s="31">
        <v>42583</v>
      </c>
      <c r="AI634" s="29" t="s">
        <v>385</v>
      </c>
      <c r="AJ634" s="46"/>
      <c r="AK634" s="30"/>
      <c r="AL634" s="47"/>
      <c r="AM634" s="46"/>
      <c r="AN634" s="29"/>
      <c r="AO634" s="31"/>
      <c r="AP634" s="19">
        <v>2000</v>
      </c>
      <c r="AQ634" s="29" t="s">
        <v>64</v>
      </c>
      <c r="AR634" s="29" t="s">
        <v>409</v>
      </c>
      <c r="AS634" s="29" t="s">
        <v>53</v>
      </c>
      <c r="AT634" s="29" t="s">
        <v>54</v>
      </c>
      <c r="AU634" s="29">
        <v>100001537</v>
      </c>
      <c r="AV634" s="99">
        <v>1</v>
      </c>
      <c r="AW634" s="99">
        <v>41091.739999999903</v>
      </c>
      <c r="AX634" s="29" t="s">
        <v>387</v>
      </c>
      <c r="AY634" s="29" t="s">
        <v>691</v>
      </c>
      <c r="AZ634" s="21"/>
      <c r="BA634">
        <f t="shared" si="124"/>
        <v>3123</v>
      </c>
      <c r="BB634" s="115" t="s">
        <v>6983</v>
      </c>
      <c r="BC634" s="105">
        <f t="shared" si="112"/>
        <v>41091.739999999903</v>
      </c>
      <c r="BD634" s="116">
        <f t="shared" si="113"/>
        <v>42491</v>
      </c>
      <c r="BE634" s="141" t="s">
        <v>8477</v>
      </c>
      <c r="BF634">
        <f>MATCH(BE634,'Cat-4'!$A:$A,0)</f>
        <v>722</v>
      </c>
      <c r="BG634">
        <f>MATCH(BD634,'Cat-4'!$1:$1,0)</f>
        <v>53</v>
      </c>
      <c r="BH634">
        <f>INDEX('Cat-4'!$1:$1048576,'NSS + ACT'!BF634,'NSS + ACT'!BG634)</f>
        <v>107.7</v>
      </c>
      <c r="BI634">
        <f>MATCH($BI$1,'Cat-4'!$1:$1,0)</f>
        <v>153</v>
      </c>
      <c r="BJ634">
        <f>INDEX('Cat-4'!$1:$1048576,'NSS + ACT'!BF634,'NSS + ACT'!BI634)</f>
        <v>130.80000000000001</v>
      </c>
      <c r="BK634" s="126">
        <f t="shared" si="114"/>
        <v>1.2144846796657383</v>
      </c>
      <c r="BL634">
        <f t="shared" si="115"/>
        <v>3149</v>
      </c>
      <c r="BM634" s="126">
        <f t="shared" si="116"/>
        <v>104.96666666666667</v>
      </c>
      <c r="BN634" s="126" t="s">
        <v>8785</v>
      </c>
      <c r="BO634" s="126">
        <f>MATCH(BB634,Sheet3!$D$4:$D$8,0)</f>
        <v>2</v>
      </c>
      <c r="BP634" s="126">
        <f>MATCH(BN634,Sheet3!$E$4:$H$4,0)</f>
        <v>4</v>
      </c>
      <c r="BQ634" s="132">
        <f>INDEX(Sheet3!$D$4:$H$8,'NSS + ACT'!BO634,'NSS + ACT'!BP634)</f>
        <v>0.1</v>
      </c>
      <c r="BR634" s="105">
        <f t="shared" si="117"/>
        <v>49905.288690807683</v>
      </c>
      <c r="BS634" s="162">
        <f t="shared" si="118"/>
        <v>0.1</v>
      </c>
      <c r="BT634" s="105">
        <f t="shared" si="119"/>
        <v>44914.759821726919</v>
      </c>
    </row>
    <row r="635" spans="1:72">
      <c r="A635" s="18">
        <f t="shared" si="122"/>
        <v>632</v>
      </c>
      <c r="B635" s="33">
        <v>292106152376</v>
      </c>
      <c r="C635" s="39">
        <v>44376</v>
      </c>
      <c r="D635" s="22" t="s">
        <v>172</v>
      </c>
      <c r="E635" s="22" t="s">
        <v>6351</v>
      </c>
      <c r="F635" s="110">
        <v>130</v>
      </c>
      <c r="G635" s="23" t="s">
        <v>49</v>
      </c>
      <c r="H635" s="52">
        <v>315</v>
      </c>
      <c r="I635" s="30"/>
      <c r="J635" s="109">
        <v>40950</v>
      </c>
      <c r="K635" s="33" t="s">
        <v>6352</v>
      </c>
      <c r="L635" s="26">
        <v>0.25</v>
      </c>
      <c r="M635" s="26"/>
      <c r="N635" s="26">
        <v>0</v>
      </c>
      <c r="O635" s="60"/>
      <c r="P635" s="26">
        <v>0.1</v>
      </c>
      <c r="Q635" s="84"/>
      <c r="R635" s="26">
        <v>0.18</v>
      </c>
      <c r="S635" s="23" t="s">
        <v>6353</v>
      </c>
      <c r="T635" s="52">
        <v>10237.5</v>
      </c>
      <c r="U635" s="52">
        <v>0</v>
      </c>
      <c r="V635" s="52">
        <v>1023.75</v>
      </c>
      <c r="W635" s="52">
        <v>9398.0249999999996</v>
      </c>
      <c r="X635" s="52">
        <v>20659.275000000001</v>
      </c>
      <c r="Y635" s="23" t="s">
        <v>6223</v>
      </c>
      <c r="Z635" s="23" t="s">
        <v>6354</v>
      </c>
      <c r="AA635" s="23" t="s">
        <v>6355</v>
      </c>
      <c r="AB635" s="33">
        <v>292106152376</v>
      </c>
      <c r="AC635" s="33" t="s">
        <v>6356</v>
      </c>
      <c r="AD635" s="39">
        <v>44376</v>
      </c>
      <c r="AE635" s="39">
        <v>44375</v>
      </c>
      <c r="AF635" s="53" t="e">
        <v>#N/A</v>
      </c>
      <c r="AG635" s="53" t="e">
        <v>#N/A</v>
      </c>
      <c r="AH635" s="39" t="e">
        <v>#N/A</v>
      </c>
      <c r="AI635" s="23" t="s">
        <v>51</v>
      </c>
      <c r="AJ635" s="59"/>
      <c r="AK635" s="59"/>
      <c r="AL635" s="48"/>
      <c r="AM635" s="60"/>
      <c r="AN635" s="33"/>
      <c r="AO635" s="48"/>
      <c r="AP635" s="23">
        <v>2000</v>
      </c>
      <c r="AQ635" s="23" t="s">
        <v>52</v>
      </c>
      <c r="AR635" s="23" t="s">
        <v>6355</v>
      </c>
      <c r="AS635" s="38" t="s">
        <v>53</v>
      </c>
      <c r="AT635" s="23"/>
      <c r="AU635" s="23" t="s">
        <v>6357</v>
      </c>
      <c r="AV635" s="99">
        <v>130</v>
      </c>
      <c r="AW635" s="101">
        <v>40950</v>
      </c>
      <c r="AX635" s="29" t="s">
        <v>5711</v>
      </c>
      <c r="AY635" s="29"/>
      <c r="AZ635" s="21"/>
      <c r="BA635">
        <f t="shared" si="124"/>
        <v>1263</v>
      </c>
      <c r="BB635" s="115" t="s">
        <v>6987</v>
      </c>
      <c r="BC635" s="105">
        <f t="shared" si="112"/>
        <v>315</v>
      </c>
      <c r="BD635" s="116">
        <f t="shared" si="113"/>
        <v>44348</v>
      </c>
      <c r="BE635" s="141" t="s">
        <v>8366</v>
      </c>
      <c r="BF635">
        <f>MATCH(BE635,'Cat-4'!$A:$A,0)</f>
        <v>666</v>
      </c>
      <c r="BG635">
        <f>MATCH(BD635,'Cat-4'!$1:$1,0)</f>
        <v>114</v>
      </c>
      <c r="BH635">
        <f>INDEX('Cat-4'!$1:$1048576,'NSS + ACT'!BF635,'NSS + ACT'!BG635)</f>
        <v>120.2</v>
      </c>
      <c r="BI635">
        <f>MATCH($BI$1,'Cat-4'!$1:$1,0)</f>
        <v>153</v>
      </c>
      <c r="BJ635">
        <f>INDEX('Cat-4'!$1:$1048576,'NSS + ACT'!BF635,'NSS + ACT'!BI635)</f>
        <v>133.4</v>
      </c>
      <c r="BK635" s="126">
        <f t="shared" si="114"/>
        <v>1.1098169717138104</v>
      </c>
      <c r="BL635">
        <f t="shared" si="115"/>
        <v>1292</v>
      </c>
      <c r="BM635" s="126">
        <f t="shared" si="116"/>
        <v>43.06666666666667</v>
      </c>
      <c r="BN635" s="126" t="s">
        <v>8785</v>
      </c>
      <c r="BO635" s="126">
        <f>MATCH(BB635,Sheet3!$D$4:$D$8,0)</f>
        <v>4</v>
      </c>
      <c r="BP635" s="126">
        <f>MATCH(BN635,Sheet3!$E$4:$H$4,0)</f>
        <v>4</v>
      </c>
      <c r="BQ635" s="132">
        <f>INDEX(Sheet3!$D$4:$H$8,'NSS + ACT'!BO635,'NSS + ACT'!BP635)</f>
        <v>0.2</v>
      </c>
      <c r="BR635" s="105">
        <f t="shared" si="117"/>
        <v>45447.004991680536</v>
      </c>
      <c r="BS635" s="162">
        <f t="shared" si="118"/>
        <v>0.2</v>
      </c>
      <c r="BT635" s="105">
        <f t="shared" si="119"/>
        <v>36357.603993344434</v>
      </c>
    </row>
    <row r="636" spans="1:72">
      <c r="A636" s="18">
        <f t="shared" si="122"/>
        <v>633</v>
      </c>
      <c r="B636" s="33">
        <v>292312411985</v>
      </c>
      <c r="C636" s="39">
        <v>45252</v>
      </c>
      <c r="D636" s="22" t="s">
        <v>179</v>
      </c>
      <c r="E636" s="22" t="s">
        <v>5524</v>
      </c>
      <c r="F636" s="110">
        <v>4</v>
      </c>
      <c r="G636" s="23" t="s">
        <v>119</v>
      </c>
      <c r="H636" s="58">
        <v>10200</v>
      </c>
      <c r="I636" s="30"/>
      <c r="J636" s="101">
        <v>40800</v>
      </c>
      <c r="K636" s="33">
        <v>84821090</v>
      </c>
      <c r="L636" s="26">
        <v>7.4999999999999997E-2</v>
      </c>
      <c r="M636" s="40">
        <v>0</v>
      </c>
      <c r="N636" s="40">
        <v>0</v>
      </c>
      <c r="O636" s="35">
        <v>0</v>
      </c>
      <c r="P636" s="63">
        <v>0.1</v>
      </c>
      <c r="Q636" s="52">
        <v>0</v>
      </c>
      <c r="R636" s="63">
        <v>0.18</v>
      </c>
      <c r="S636" s="23" t="s">
        <v>4999</v>
      </c>
      <c r="T636" s="52">
        <v>3060</v>
      </c>
      <c r="U636" s="52">
        <v>0</v>
      </c>
      <c r="V636" s="52">
        <v>306</v>
      </c>
      <c r="W636" s="52">
        <v>7949.88</v>
      </c>
      <c r="X636" s="52">
        <v>11315.880000000001</v>
      </c>
      <c r="Y636" s="23" t="s">
        <v>5450</v>
      </c>
      <c r="Z636" s="23" t="s">
        <v>5525</v>
      </c>
      <c r="AA636" s="23" t="s">
        <v>5526</v>
      </c>
      <c r="AB636" s="33">
        <v>292312411985</v>
      </c>
      <c r="AC636" s="33" t="s">
        <v>5527</v>
      </c>
      <c r="AD636" s="39">
        <v>45252</v>
      </c>
      <c r="AE636" s="39">
        <v>45250</v>
      </c>
      <c r="AF636" s="53" t="e">
        <v>#N/A</v>
      </c>
      <c r="AG636" s="53" t="e">
        <v>#N/A</v>
      </c>
      <c r="AH636" s="39" t="e">
        <v>#N/A</v>
      </c>
      <c r="AI636" s="23" t="s">
        <v>51</v>
      </c>
      <c r="AJ636" s="59"/>
      <c r="AK636" s="59"/>
      <c r="AL636" s="48"/>
      <c r="AM636" s="60"/>
      <c r="AN636" s="33"/>
      <c r="AO636" s="48"/>
      <c r="AP636" s="23">
        <v>2000</v>
      </c>
      <c r="AQ636" s="23" t="s">
        <v>52</v>
      </c>
      <c r="AR636" s="23" t="s">
        <v>5526</v>
      </c>
      <c r="AS636" s="38" t="s">
        <v>518</v>
      </c>
      <c r="AT636" s="23"/>
      <c r="AU636" s="23" t="s">
        <v>5528</v>
      </c>
      <c r="AV636" s="99">
        <v>4</v>
      </c>
      <c r="AW636" s="101">
        <v>40800</v>
      </c>
      <c r="AX636" s="29" t="s">
        <v>4770</v>
      </c>
      <c r="AY636" s="29"/>
      <c r="AZ636" s="30" t="s">
        <v>853</v>
      </c>
      <c r="BA636">
        <f t="shared" si="124"/>
        <v>388</v>
      </c>
      <c r="BB636" s="115" t="s">
        <v>6983</v>
      </c>
      <c r="BC636" s="105">
        <f t="shared" si="112"/>
        <v>10200</v>
      </c>
      <c r="BD636" s="116">
        <f t="shared" si="113"/>
        <v>45231</v>
      </c>
      <c r="BE636" s="141" t="s">
        <v>8477</v>
      </c>
      <c r="BF636">
        <f>MATCH(BE636,'Cat-4'!$A:$A,0)</f>
        <v>722</v>
      </c>
      <c r="BG636">
        <f>MATCH(BD636,'Cat-4'!$1:$1,0)</f>
        <v>143</v>
      </c>
      <c r="BH636">
        <f>INDEX('Cat-4'!$1:$1048576,'NSS + ACT'!BF636,'NSS + ACT'!BG636)</f>
        <v>129.19999999999999</v>
      </c>
      <c r="BI636">
        <f>MATCH($BI$1,'Cat-4'!$1:$1,0)</f>
        <v>153</v>
      </c>
      <c r="BJ636">
        <f>INDEX('Cat-4'!$1:$1048576,'NSS + ACT'!BF636,'NSS + ACT'!BI636)</f>
        <v>130.80000000000001</v>
      </c>
      <c r="BK636" s="126">
        <f t="shared" si="114"/>
        <v>1.0123839009287927</v>
      </c>
      <c r="BL636">
        <f t="shared" si="115"/>
        <v>409</v>
      </c>
      <c r="BM636" s="126">
        <f t="shared" si="116"/>
        <v>13.633333333333333</v>
      </c>
      <c r="BN636" s="126" t="s">
        <v>8784</v>
      </c>
      <c r="BO636" s="126">
        <f>MATCH(BB636,Sheet3!$D$4:$D$8,0)</f>
        <v>2</v>
      </c>
      <c r="BP636" s="126">
        <f>MATCH(BN636,Sheet3!$E$4:$H$4,0)</f>
        <v>3</v>
      </c>
      <c r="BQ636" s="132">
        <f>INDEX(Sheet3!$D$4:$H$8,'NSS + ACT'!BO636,'NSS + ACT'!BP636)</f>
        <v>0.05</v>
      </c>
      <c r="BR636" s="105">
        <f t="shared" si="117"/>
        <v>41305.26315789474</v>
      </c>
      <c r="BS636" s="162">
        <f t="shared" si="118"/>
        <v>0.05</v>
      </c>
      <c r="BT636" s="105">
        <f t="shared" si="119"/>
        <v>39240</v>
      </c>
    </row>
    <row r="637" spans="1:72">
      <c r="A637" s="18">
        <f t="shared" si="122"/>
        <v>634</v>
      </c>
      <c r="B637" s="33">
        <v>292007297886</v>
      </c>
      <c r="C637" s="39">
        <v>44097</v>
      </c>
      <c r="D637" s="22" t="s">
        <v>229</v>
      </c>
      <c r="E637" s="22" t="s">
        <v>5879</v>
      </c>
      <c r="F637" s="110">
        <v>20</v>
      </c>
      <c r="G637" s="23" t="s">
        <v>79</v>
      </c>
      <c r="H637" s="52">
        <v>2037</v>
      </c>
      <c r="I637" s="30"/>
      <c r="J637" s="109">
        <v>40740</v>
      </c>
      <c r="K637" s="33">
        <v>84819090</v>
      </c>
      <c r="L637" s="26">
        <v>7.4999999999999997E-2</v>
      </c>
      <c r="M637" s="26"/>
      <c r="N637" s="26">
        <v>0</v>
      </c>
      <c r="O637" s="60"/>
      <c r="P637" s="26">
        <v>0.1</v>
      </c>
      <c r="Q637" s="84"/>
      <c r="R637" s="26">
        <v>0.18</v>
      </c>
      <c r="S637" s="23" t="s">
        <v>849</v>
      </c>
      <c r="T637" s="52">
        <v>3055.5</v>
      </c>
      <c r="U637" s="52">
        <v>0</v>
      </c>
      <c r="V637" s="52">
        <v>305.55</v>
      </c>
      <c r="W637" s="52">
        <v>7938.1890000000003</v>
      </c>
      <c r="X637" s="52">
        <v>11299.239000000001</v>
      </c>
      <c r="Y637" s="23" t="s">
        <v>5800</v>
      </c>
      <c r="Z637" s="23" t="s">
        <v>5880</v>
      </c>
      <c r="AA637" s="23" t="s">
        <v>5881</v>
      </c>
      <c r="AB637" s="33">
        <v>292007297886</v>
      </c>
      <c r="AC637" s="33" t="s">
        <v>5882</v>
      </c>
      <c r="AD637" s="48">
        <v>44097</v>
      </c>
      <c r="AE637" s="39">
        <v>44081</v>
      </c>
      <c r="AF637" s="53" t="e">
        <v>#N/A</v>
      </c>
      <c r="AG637" s="53" t="e">
        <v>#N/A</v>
      </c>
      <c r="AH637" s="39" t="e">
        <v>#N/A</v>
      </c>
      <c r="AI637" s="23" t="s">
        <v>51</v>
      </c>
      <c r="AJ637" s="54"/>
      <c r="AK637" s="55"/>
      <c r="AL637" s="56"/>
      <c r="AM637" s="57"/>
      <c r="AN637" s="33"/>
      <c r="AO637" s="48"/>
      <c r="AP637" s="23">
        <v>2000</v>
      </c>
      <c r="AQ637" s="23" t="s">
        <v>52</v>
      </c>
      <c r="AR637" s="23" t="s">
        <v>5881</v>
      </c>
      <c r="AS637" s="38" t="s">
        <v>53</v>
      </c>
      <c r="AT637" s="23" t="s">
        <v>522</v>
      </c>
      <c r="AU637" s="23" t="s">
        <v>566</v>
      </c>
      <c r="AV637" s="99">
        <v>20</v>
      </c>
      <c r="AW637" s="101">
        <v>40740</v>
      </c>
      <c r="AX637" s="29" t="s">
        <v>5711</v>
      </c>
      <c r="AY637" s="29"/>
      <c r="AZ637" s="21"/>
      <c r="BA637">
        <f t="shared" si="124"/>
        <v>1557</v>
      </c>
      <c r="BB637" s="115" t="s">
        <v>6983</v>
      </c>
      <c r="BC637" s="105">
        <f t="shared" si="112"/>
        <v>2037</v>
      </c>
      <c r="BD637" s="116">
        <f t="shared" si="113"/>
        <v>44075</v>
      </c>
      <c r="BE637" s="141" t="s">
        <v>8477</v>
      </c>
      <c r="BF637">
        <f>MATCH(BE637,'Cat-4'!$A:$A,0)</f>
        <v>722</v>
      </c>
      <c r="BG637">
        <f>MATCH(BD637,'Cat-4'!$1:$1,0)</f>
        <v>105</v>
      </c>
      <c r="BH637">
        <f>INDEX('Cat-4'!$1:$1048576,'NSS + ACT'!BF637,'NSS + ACT'!BG637)</f>
        <v>113.7</v>
      </c>
      <c r="BI637">
        <f>MATCH($BI$1,'Cat-4'!$1:$1,0)</f>
        <v>153</v>
      </c>
      <c r="BJ637">
        <f>INDEX('Cat-4'!$1:$1048576,'NSS + ACT'!BF637,'NSS + ACT'!BI637)</f>
        <v>130.80000000000001</v>
      </c>
      <c r="BK637" s="126">
        <f t="shared" si="114"/>
        <v>1.1503957783641161</v>
      </c>
      <c r="BL637">
        <f t="shared" si="115"/>
        <v>1565</v>
      </c>
      <c r="BM637" s="126">
        <f t="shared" si="116"/>
        <v>52.166666666666664</v>
      </c>
      <c r="BN637" s="126" t="s">
        <v>8785</v>
      </c>
      <c r="BO637" s="126">
        <f>MATCH(BB637,Sheet3!$D$4:$D$8,0)</f>
        <v>2</v>
      </c>
      <c r="BP637" s="126">
        <f>MATCH(BN637,Sheet3!$E$4:$H$4,0)</f>
        <v>4</v>
      </c>
      <c r="BQ637" s="132">
        <f>INDEX(Sheet3!$D$4:$H$8,'NSS + ACT'!BO637,'NSS + ACT'!BP637)</f>
        <v>0.1</v>
      </c>
      <c r="BR637" s="105">
        <f t="shared" si="117"/>
        <v>46867.124010554093</v>
      </c>
      <c r="BS637" s="162">
        <f t="shared" si="118"/>
        <v>0.1</v>
      </c>
      <c r="BT637" s="105">
        <f t="shared" si="119"/>
        <v>42180.411609498682</v>
      </c>
    </row>
    <row r="638" spans="1:72">
      <c r="A638" s="18">
        <f t="shared" si="122"/>
        <v>635</v>
      </c>
      <c r="B638" s="33">
        <v>292200882654</v>
      </c>
      <c r="C638" s="39">
        <v>44588</v>
      </c>
      <c r="D638" s="22" t="s">
        <v>586</v>
      </c>
      <c r="E638" s="22" t="s">
        <v>5313</v>
      </c>
      <c r="F638" s="110">
        <v>40</v>
      </c>
      <c r="G638" s="23" t="s">
        <v>49</v>
      </c>
      <c r="H638" s="58">
        <v>1016.7299999999975</v>
      </c>
      <c r="I638" s="30"/>
      <c r="J638" s="101">
        <v>40669.199999999903</v>
      </c>
      <c r="K638" s="33">
        <v>73181500</v>
      </c>
      <c r="L638" s="26">
        <v>0.15</v>
      </c>
      <c r="M638" s="40" t="s">
        <v>695</v>
      </c>
      <c r="N638" s="40">
        <v>0</v>
      </c>
      <c r="O638" s="35">
        <v>0</v>
      </c>
      <c r="P638" s="63">
        <v>0.1</v>
      </c>
      <c r="Q638" s="52">
        <v>0</v>
      </c>
      <c r="R638" s="63">
        <v>0.18</v>
      </c>
      <c r="S638" s="23" t="s">
        <v>942</v>
      </c>
      <c r="T638" s="52">
        <v>6100.3799999999856</v>
      </c>
      <c r="U638" s="52">
        <v>0</v>
      </c>
      <c r="V638" s="52">
        <v>610.03799999999853</v>
      </c>
      <c r="W638" s="52">
        <v>8528.3312399999795</v>
      </c>
      <c r="X638" s="52">
        <v>15238.749239999965</v>
      </c>
      <c r="Y638" s="23" t="s">
        <v>5221</v>
      </c>
      <c r="Z638" s="23" t="s">
        <v>5314</v>
      </c>
      <c r="AA638" s="23" t="s">
        <v>5315</v>
      </c>
      <c r="AB638" s="33">
        <v>292200882654</v>
      </c>
      <c r="AC638" s="33" t="s">
        <v>5309</v>
      </c>
      <c r="AD638" s="39">
        <v>44588</v>
      </c>
      <c r="AE638" s="39">
        <v>44586</v>
      </c>
      <c r="AF638" s="53" t="e">
        <v>#N/A</v>
      </c>
      <c r="AG638" s="53" t="e">
        <v>#N/A</v>
      </c>
      <c r="AH638" s="39" t="e">
        <v>#N/A</v>
      </c>
      <c r="AI638" s="23" t="s">
        <v>51</v>
      </c>
      <c r="AJ638" s="59"/>
      <c r="AK638" s="59"/>
      <c r="AL638" s="48"/>
      <c r="AM638" s="60"/>
      <c r="AN638" s="33"/>
      <c r="AO638" s="48"/>
      <c r="AP638" s="23">
        <v>2000</v>
      </c>
      <c r="AQ638" s="23" t="s">
        <v>52</v>
      </c>
      <c r="AR638" s="23" t="s">
        <v>5315</v>
      </c>
      <c r="AS638" s="38" t="s">
        <v>53</v>
      </c>
      <c r="AT638" s="23"/>
      <c r="AU638" s="23">
        <v>21002259</v>
      </c>
      <c r="AV638" s="99">
        <v>40</v>
      </c>
      <c r="AW638" s="101">
        <v>40669.199999999903</v>
      </c>
      <c r="AX638" s="29" t="s">
        <v>4770</v>
      </c>
      <c r="AY638" s="29"/>
      <c r="AZ638" s="30"/>
      <c r="BA638">
        <f t="shared" si="124"/>
        <v>1052</v>
      </c>
      <c r="BB638" s="115" t="s">
        <v>6983</v>
      </c>
      <c r="BC638" s="105">
        <f t="shared" si="112"/>
        <v>1016.7299999999975</v>
      </c>
      <c r="BD638" s="116">
        <f t="shared" si="113"/>
        <v>44562</v>
      </c>
      <c r="BE638" s="141" t="s">
        <v>8477</v>
      </c>
      <c r="BF638">
        <f>MATCH(BE638,'Cat-4'!$A:$A,0)</f>
        <v>722</v>
      </c>
      <c r="BG638">
        <f>MATCH(BD638,'Cat-4'!$1:$1,0)</f>
        <v>121</v>
      </c>
      <c r="BH638">
        <f>INDEX('Cat-4'!$1:$1048576,'NSS + ACT'!BF638,'NSS + ACT'!BG638)</f>
        <v>121.6</v>
      </c>
      <c r="BI638">
        <f>MATCH($BI$1,'Cat-4'!$1:$1,0)</f>
        <v>153</v>
      </c>
      <c r="BJ638">
        <f>INDEX('Cat-4'!$1:$1048576,'NSS + ACT'!BF638,'NSS + ACT'!BI638)</f>
        <v>130.80000000000001</v>
      </c>
      <c r="BK638" s="126">
        <f t="shared" si="114"/>
        <v>1.0756578947368423</v>
      </c>
      <c r="BL638">
        <f t="shared" si="115"/>
        <v>1078</v>
      </c>
      <c r="BM638" s="126">
        <f t="shared" si="116"/>
        <v>35.93333333333333</v>
      </c>
      <c r="BN638" s="126" t="s">
        <v>8785</v>
      </c>
      <c r="BO638" s="126">
        <f>MATCH(BB638,Sheet3!$D$4:$D$8,0)</f>
        <v>2</v>
      </c>
      <c r="BP638" s="126">
        <f>MATCH(BN638,Sheet3!$E$4:$H$4,0)</f>
        <v>4</v>
      </c>
      <c r="BQ638" s="132">
        <f>INDEX(Sheet3!$D$4:$H$8,'NSS + ACT'!BO638,'NSS + ACT'!BP638)</f>
        <v>0.1</v>
      </c>
      <c r="BR638" s="105">
        <f t="shared" si="117"/>
        <v>43746.146052631477</v>
      </c>
      <c r="BS638" s="162">
        <f t="shared" si="118"/>
        <v>0.1</v>
      </c>
      <c r="BT638" s="105">
        <f t="shared" si="119"/>
        <v>39371.531447368332</v>
      </c>
    </row>
    <row r="639" spans="1:72">
      <c r="A639" s="18">
        <f t="shared" si="122"/>
        <v>636</v>
      </c>
      <c r="B639" s="33"/>
      <c r="C639" s="39"/>
      <c r="D639" s="22" t="s">
        <v>102</v>
      </c>
      <c r="E639" s="22" t="s">
        <v>6554</v>
      </c>
      <c r="F639" s="113">
        <v>1</v>
      </c>
      <c r="G639" s="23" t="s">
        <v>119</v>
      </c>
      <c r="H639" s="24">
        <v>40559.19</v>
      </c>
      <c r="I639" s="30"/>
      <c r="J639" s="101">
        <v>40559.19</v>
      </c>
      <c r="K639" s="23">
        <v>85015110</v>
      </c>
      <c r="L639" s="26">
        <v>0.1</v>
      </c>
      <c r="M639" s="23" t="s">
        <v>992</v>
      </c>
      <c r="N639" s="49"/>
      <c r="O639" s="38"/>
      <c r="P639" s="26">
        <v>0.1</v>
      </c>
      <c r="Q639" s="38"/>
      <c r="R639" s="26">
        <v>0.18</v>
      </c>
      <c r="S639" s="23" t="s">
        <v>993</v>
      </c>
      <c r="T639" s="94">
        <v>4055.9190000000003</v>
      </c>
      <c r="U639" s="94">
        <v>0</v>
      </c>
      <c r="V639" s="94">
        <v>405.59190000000007</v>
      </c>
      <c r="W639" s="94">
        <v>8103.7261619999999</v>
      </c>
      <c r="X639" s="52">
        <v>12565.237062</v>
      </c>
      <c r="Y639" s="23" t="s">
        <v>6489</v>
      </c>
      <c r="Z639" s="23" t="s">
        <v>6555</v>
      </c>
      <c r="AA639" s="23" t="s">
        <v>6555</v>
      </c>
      <c r="AB639" s="33" t="e">
        <v>#N/A</v>
      </c>
      <c r="AC639" s="23" t="e">
        <v>#N/A</v>
      </c>
      <c r="AD639" s="48" t="e">
        <v>#N/A</v>
      </c>
      <c r="AE639" s="39">
        <v>43292</v>
      </c>
      <c r="AF639" s="33">
        <v>171801881672</v>
      </c>
      <c r="AG639" s="23" t="s">
        <v>996</v>
      </c>
      <c r="AH639" s="39">
        <v>43312</v>
      </c>
      <c r="AI639" s="23" t="s">
        <v>385</v>
      </c>
      <c r="AJ639" s="65"/>
      <c r="AK639" s="57"/>
      <c r="AL639" s="56"/>
      <c r="AM639" s="52"/>
      <c r="AN639" s="23"/>
      <c r="AO639" s="38"/>
      <c r="AP639" s="23">
        <v>2000</v>
      </c>
      <c r="AQ639" s="23" t="s">
        <v>52</v>
      </c>
      <c r="AR639" s="23" t="s">
        <v>6556</v>
      </c>
      <c r="AS639" s="95" t="s">
        <v>518</v>
      </c>
      <c r="AT639" s="23" t="s">
        <v>519</v>
      </c>
      <c r="AU639" s="23" t="s">
        <v>6557</v>
      </c>
      <c r="AV639" s="99">
        <v>1</v>
      </c>
      <c r="AW639" s="101">
        <v>40559.19</v>
      </c>
      <c r="AX639" s="29" t="s">
        <v>6494</v>
      </c>
      <c r="AY639" s="29"/>
      <c r="AZ639" s="21"/>
      <c r="BA639">
        <f t="shared" si="124"/>
        <v>2346</v>
      </c>
      <c r="BB639" s="115" t="s">
        <v>6983</v>
      </c>
      <c r="BC639" s="105">
        <f t="shared" si="112"/>
        <v>40559.19</v>
      </c>
      <c r="BD639" s="116">
        <f t="shared" si="113"/>
        <v>43282</v>
      </c>
      <c r="BE639" s="141" t="s">
        <v>8477</v>
      </c>
      <c r="BF639">
        <f>MATCH(BE639,'Cat-4'!$A:$A,0)</f>
        <v>722</v>
      </c>
      <c r="BG639">
        <f>MATCH(BD639,'Cat-4'!$1:$1,0)</f>
        <v>79</v>
      </c>
      <c r="BH639">
        <f>INDEX('Cat-4'!$1:$1048576,'NSS + ACT'!BF639,'NSS + ACT'!BG639)</f>
        <v>110.9</v>
      </c>
      <c r="BI639">
        <f>MATCH($BI$1,'Cat-4'!$1:$1,0)</f>
        <v>153</v>
      </c>
      <c r="BJ639">
        <f>INDEX('Cat-4'!$1:$1048576,'NSS + ACT'!BF639,'NSS + ACT'!BI639)</f>
        <v>130.80000000000001</v>
      </c>
      <c r="BK639" s="126">
        <f t="shared" si="114"/>
        <v>1.1794409377817854</v>
      </c>
      <c r="BL639">
        <f t="shared" si="115"/>
        <v>2358</v>
      </c>
      <c r="BM639" s="126">
        <f t="shared" si="116"/>
        <v>78.599999999999994</v>
      </c>
      <c r="BN639" s="126" t="s">
        <v>8785</v>
      </c>
      <c r="BO639" s="126">
        <f>MATCH(BB639,Sheet3!$D$4:$D$8,0)</f>
        <v>2</v>
      </c>
      <c r="BP639" s="126">
        <f>MATCH(BN639,Sheet3!$E$4:$H$4,0)</f>
        <v>4</v>
      </c>
      <c r="BQ639" s="132">
        <f>INDEX(Sheet3!$D$4:$H$8,'NSS + ACT'!BO639,'NSS + ACT'!BP639)</f>
        <v>0.1</v>
      </c>
      <c r="BR639" s="105">
        <f t="shared" si="117"/>
        <v>47837.169089269613</v>
      </c>
      <c r="BS639" s="162">
        <f t="shared" si="118"/>
        <v>0.1</v>
      </c>
      <c r="BT639" s="105">
        <f t="shared" si="119"/>
        <v>43053.452180342654</v>
      </c>
    </row>
    <row r="640" spans="1:72">
      <c r="A640" s="18">
        <f t="shared" si="122"/>
        <v>637</v>
      </c>
      <c r="B640" s="33"/>
      <c r="C640" s="39"/>
      <c r="D640" s="22" t="s">
        <v>6585</v>
      </c>
      <c r="E640" s="22" t="s">
        <v>6813</v>
      </c>
      <c r="F640" s="113">
        <v>1</v>
      </c>
      <c r="G640" s="23" t="s">
        <v>49</v>
      </c>
      <c r="H640" s="24">
        <v>40519.11</v>
      </c>
      <c r="I640" s="30"/>
      <c r="J640" s="101">
        <v>40519.11</v>
      </c>
      <c r="K640" s="23">
        <v>84833000</v>
      </c>
      <c r="L640" s="26">
        <v>7.4999999999999997E-2</v>
      </c>
      <c r="M640" s="23"/>
      <c r="N640" s="49"/>
      <c r="O640" s="38"/>
      <c r="P640" s="26">
        <v>0.1</v>
      </c>
      <c r="Q640" s="38"/>
      <c r="R640" s="26">
        <v>0.18</v>
      </c>
      <c r="S640" s="23" t="s">
        <v>1694</v>
      </c>
      <c r="T640" s="94">
        <v>3038.93325</v>
      </c>
      <c r="U640" s="94">
        <v>0</v>
      </c>
      <c r="V640" s="94">
        <v>303.893325</v>
      </c>
      <c r="W640" s="94">
        <v>7895.1485834999994</v>
      </c>
      <c r="X640" s="52">
        <v>11237.975158499999</v>
      </c>
      <c r="Y640" s="23" t="s">
        <v>6636</v>
      </c>
      <c r="Z640" s="23" t="s">
        <v>6814</v>
      </c>
      <c r="AA640" s="23" t="s">
        <v>6814</v>
      </c>
      <c r="AB640" s="33" t="e">
        <v>#N/A</v>
      </c>
      <c r="AC640" s="23" t="e">
        <v>#N/A</v>
      </c>
      <c r="AD640" s="48" t="e">
        <v>#N/A</v>
      </c>
      <c r="AE640" s="39">
        <v>42992</v>
      </c>
      <c r="AF640" s="33">
        <v>171702522655</v>
      </c>
      <c r="AG640" s="23" t="s">
        <v>6588</v>
      </c>
      <c r="AH640" s="39">
        <v>43032</v>
      </c>
      <c r="AI640" s="23" t="s">
        <v>385</v>
      </c>
      <c r="AJ640" s="65"/>
      <c r="AK640" s="57"/>
      <c r="AL640" s="56"/>
      <c r="AM640" s="52"/>
      <c r="AN640" s="23"/>
      <c r="AO640" s="38"/>
      <c r="AP640" s="23">
        <v>2000</v>
      </c>
      <c r="AQ640" s="23" t="s">
        <v>64</v>
      </c>
      <c r="AR640" s="23" t="s">
        <v>6815</v>
      </c>
      <c r="AS640" s="95" t="s">
        <v>53</v>
      </c>
      <c r="AT640" s="23" t="s">
        <v>522</v>
      </c>
      <c r="AU640" s="23" t="s">
        <v>6590</v>
      </c>
      <c r="AV640" s="99">
        <v>1</v>
      </c>
      <c r="AW640" s="101">
        <v>40519.11</v>
      </c>
      <c r="AX640" s="29" t="s">
        <v>6494</v>
      </c>
      <c r="AY640" s="29"/>
      <c r="AZ640" s="21"/>
      <c r="BA640">
        <f t="shared" si="124"/>
        <v>2646</v>
      </c>
      <c r="BB640" s="115" t="s">
        <v>6983</v>
      </c>
      <c r="BC640" s="105">
        <f t="shared" si="112"/>
        <v>40519.11</v>
      </c>
      <c r="BD640" s="116">
        <f t="shared" si="113"/>
        <v>42979</v>
      </c>
      <c r="BE640" s="141" t="s">
        <v>8477</v>
      </c>
      <c r="BF640">
        <f>MATCH(BE640,'Cat-4'!$A:$A,0)</f>
        <v>722</v>
      </c>
      <c r="BG640">
        <f>MATCH(BD640,'Cat-4'!$1:$1,0)</f>
        <v>69</v>
      </c>
      <c r="BH640">
        <f>INDEX('Cat-4'!$1:$1048576,'NSS + ACT'!BF640,'NSS + ACT'!BG640)</f>
        <v>108.5</v>
      </c>
      <c r="BI640">
        <f>MATCH($BI$1,'Cat-4'!$1:$1,0)</f>
        <v>153</v>
      </c>
      <c r="BJ640">
        <f>INDEX('Cat-4'!$1:$1048576,'NSS + ACT'!BF640,'NSS + ACT'!BI640)</f>
        <v>130.80000000000001</v>
      </c>
      <c r="BK640" s="126">
        <f t="shared" si="114"/>
        <v>1.2055299539170508</v>
      </c>
      <c r="BL640">
        <f t="shared" si="115"/>
        <v>2661</v>
      </c>
      <c r="BM640" s="126">
        <f t="shared" si="116"/>
        <v>88.7</v>
      </c>
      <c r="BN640" s="126" t="s">
        <v>8785</v>
      </c>
      <c r="BO640" s="126">
        <f>MATCH(BB640,Sheet3!$D$4:$D$8,0)</f>
        <v>2</v>
      </c>
      <c r="BP640" s="126">
        <f>MATCH(BN640,Sheet3!$E$4:$H$4,0)</f>
        <v>4</v>
      </c>
      <c r="BQ640" s="132">
        <f>INDEX(Sheet3!$D$4:$H$8,'NSS + ACT'!BO640,'NSS + ACT'!BP640)</f>
        <v>0.1</v>
      </c>
      <c r="BR640" s="105">
        <f t="shared" si="117"/>
        <v>48847.000811059908</v>
      </c>
      <c r="BS640" s="162">
        <f t="shared" si="118"/>
        <v>0.1</v>
      </c>
      <c r="BT640" s="105">
        <f t="shared" si="119"/>
        <v>43962.300729953917</v>
      </c>
    </row>
    <row r="641" spans="1:72">
      <c r="A641" s="18">
        <f t="shared" si="122"/>
        <v>638</v>
      </c>
      <c r="B641" s="61">
        <v>292104124126</v>
      </c>
      <c r="C641" s="39">
        <v>44315</v>
      </c>
      <c r="D641" s="22" t="s">
        <v>247</v>
      </c>
      <c r="E641" s="22" t="s">
        <v>2104</v>
      </c>
      <c r="F641" s="110">
        <v>1</v>
      </c>
      <c r="G641" s="23" t="s">
        <v>49</v>
      </c>
      <c r="H641" s="52">
        <v>40241.11</v>
      </c>
      <c r="I641" s="30"/>
      <c r="J641" s="109">
        <v>40241.11</v>
      </c>
      <c r="K641" s="23">
        <v>84819090</v>
      </c>
      <c r="L641" s="26">
        <v>7.4999999999999997E-2</v>
      </c>
      <c r="M641" s="40">
        <v>0</v>
      </c>
      <c r="N641" s="62">
        <v>0</v>
      </c>
      <c r="O641" s="52">
        <v>0</v>
      </c>
      <c r="P641" s="26">
        <v>0.1</v>
      </c>
      <c r="Q641" s="52">
        <v>0</v>
      </c>
      <c r="R641" s="63">
        <v>0.18</v>
      </c>
      <c r="S641" s="23" t="s">
        <v>849</v>
      </c>
      <c r="T641" s="52">
        <v>3018.0832500000001</v>
      </c>
      <c r="U641" s="52">
        <v>0</v>
      </c>
      <c r="V641" s="52">
        <v>301.80832500000002</v>
      </c>
      <c r="W641" s="52">
        <v>7840.9802835</v>
      </c>
      <c r="X641" s="52">
        <v>11160.871858500001</v>
      </c>
      <c r="Y641" s="23" t="s">
        <v>1945</v>
      </c>
      <c r="Z641" s="23" t="s">
        <v>2105</v>
      </c>
      <c r="AA641" s="23" t="s">
        <v>2106</v>
      </c>
      <c r="AB641" s="33">
        <v>292104124126</v>
      </c>
      <c r="AC641" s="33" t="s">
        <v>2107</v>
      </c>
      <c r="AD641" s="48">
        <v>44315</v>
      </c>
      <c r="AE641" s="39">
        <v>44306</v>
      </c>
      <c r="AF641" s="53" t="e">
        <v>#N/A</v>
      </c>
      <c r="AG641" s="53" t="e">
        <v>#N/A</v>
      </c>
      <c r="AH641" s="39" t="e">
        <v>#N/A</v>
      </c>
      <c r="AI641" s="23" t="s">
        <v>51</v>
      </c>
      <c r="AJ641" s="54"/>
      <c r="AK641" s="55"/>
      <c r="AL641" s="56"/>
      <c r="AM641" s="57"/>
      <c r="AN641" s="33"/>
      <c r="AO641" s="48"/>
      <c r="AP641" s="23">
        <v>2000</v>
      </c>
      <c r="AQ641" s="23" t="s">
        <v>52</v>
      </c>
      <c r="AR641" s="23" t="s">
        <v>2106</v>
      </c>
      <c r="AS641" s="38" t="s">
        <v>53</v>
      </c>
      <c r="AT641" s="23"/>
      <c r="AU641" s="64" t="s">
        <v>2108</v>
      </c>
      <c r="AV641" s="99">
        <v>1</v>
      </c>
      <c r="AW641" s="102">
        <v>40241.11</v>
      </c>
      <c r="AX641" s="29" t="s">
        <v>701</v>
      </c>
      <c r="AY641" s="29"/>
      <c r="AZ641" s="25" t="s">
        <v>2109</v>
      </c>
      <c r="BA641">
        <f t="shared" si="124"/>
        <v>1332</v>
      </c>
      <c r="BB641" s="115" t="s">
        <v>6983</v>
      </c>
      <c r="BC641" s="105">
        <f t="shared" si="112"/>
        <v>40241.11</v>
      </c>
      <c r="BD641" s="116">
        <f t="shared" si="113"/>
        <v>44287</v>
      </c>
      <c r="BE641" s="141" t="s">
        <v>8477</v>
      </c>
      <c r="BF641">
        <f>MATCH(BE641,'Cat-4'!$A:$A,0)</f>
        <v>722</v>
      </c>
      <c r="BG641">
        <f>MATCH(BD641,'Cat-4'!$1:$1,0)</f>
        <v>112</v>
      </c>
      <c r="BH641">
        <f>INDEX('Cat-4'!$1:$1048576,'NSS + ACT'!BF641,'NSS + ACT'!BG641)</f>
        <v>116.7</v>
      </c>
      <c r="BI641">
        <f>MATCH($BI$1,'Cat-4'!$1:$1,0)</f>
        <v>153</v>
      </c>
      <c r="BJ641">
        <f>INDEX('Cat-4'!$1:$1048576,'NSS + ACT'!BF641,'NSS + ACT'!BI641)</f>
        <v>130.80000000000001</v>
      </c>
      <c r="BK641" s="126">
        <f t="shared" si="114"/>
        <v>1.1208226221079691</v>
      </c>
      <c r="BL641">
        <f t="shared" si="115"/>
        <v>1353</v>
      </c>
      <c r="BM641" s="126">
        <f t="shared" si="116"/>
        <v>45.1</v>
      </c>
      <c r="BN641" s="126" t="s">
        <v>8785</v>
      </c>
      <c r="BO641" s="126">
        <f>MATCH(BB641,Sheet3!$D$4:$D$8,0)</f>
        <v>2</v>
      </c>
      <c r="BP641" s="126">
        <f>MATCH(BN641,Sheet3!$E$4:$H$4,0)</f>
        <v>4</v>
      </c>
      <c r="BQ641" s="132">
        <f>INDEX(Sheet3!$D$4:$H$8,'NSS + ACT'!BO641,'NSS + ACT'!BP641)</f>
        <v>0.1</v>
      </c>
      <c r="BR641" s="105">
        <f t="shared" si="117"/>
        <v>45103.14642673522</v>
      </c>
      <c r="BS641" s="162">
        <f t="shared" si="118"/>
        <v>0.1</v>
      </c>
      <c r="BT641" s="105">
        <f t="shared" si="119"/>
        <v>40592.831784061702</v>
      </c>
    </row>
    <row r="642" spans="1:72">
      <c r="A642" s="18">
        <f t="shared" si="122"/>
        <v>639</v>
      </c>
      <c r="B642" s="33"/>
      <c r="C642" s="39"/>
      <c r="D642" s="22" t="s">
        <v>78</v>
      </c>
      <c r="E642" s="22" t="s">
        <v>6513</v>
      </c>
      <c r="F642" s="113">
        <v>14</v>
      </c>
      <c r="G642" s="23" t="s">
        <v>119</v>
      </c>
      <c r="H642" s="24">
        <v>2871.0357142857142</v>
      </c>
      <c r="I642" s="30"/>
      <c r="J642" s="101">
        <v>40194.5</v>
      </c>
      <c r="K642" s="23">
        <v>84849000</v>
      </c>
      <c r="L642" s="26">
        <v>7.4999999999999997E-2</v>
      </c>
      <c r="M642" s="26"/>
      <c r="N642" s="49"/>
      <c r="O642" s="50"/>
      <c r="P642" s="26">
        <v>0.1</v>
      </c>
      <c r="Q642" s="51"/>
      <c r="R642" s="26">
        <v>0.18</v>
      </c>
      <c r="S642" s="23" t="s">
        <v>777</v>
      </c>
      <c r="T642" s="94">
        <v>3014.5875000000001</v>
      </c>
      <c r="U642" s="94">
        <v>0</v>
      </c>
      <c r="V642" s="94">
        <v>301.45875000000001</v>
      </c>
      <c r="W642" s="94">
        <v>7831.8983249999992</v>
      </c>
      <c r="X642" s="52">
        <v>11147.944575</v>
      </c>
      <c r="Y642" s="23" t="s">
        <v>6489</v>
      </c>
      <c r="Z642" s="23" t="s">
        <v>6517</v>
      </c>
      <c r="AA642" s="23" t="s">
        <v>6517</v>
      </c>
      <c r="AB642" s="33">
        <v>291707857394</v>
      </c>
      <c r="AC642" s="23" t="s">
        <v>6515</v>
      </c>
      <c r="AD642" s="48">
        <v>43091</v>
      </c>
      <c r="AE642" s="39">
        <v>43089</v>
      </c>
      <c r="AF642" s="33" t="e">
        <v>#N/A</v>
      </c>
      <c r="AG642" s="23" t="e">
        <v>#N/A</v>
      </c>
      <c r="AH642" s="39" t="e">
        <v>#N/A</v>
      </c>
      <c r="AI642" s="23" t="s">
        <v>51</v>
      </c>
      <c r="AJ642" s="65"/>
      <c r="AK642" s="57"/>
      <c r="AL642" s="56"/>
      <c r="AM642" s="52"/>
      <c r="AN642" s="23"/>
      <c r="AO642" s="38"/>
      <c r="AP642" s="23">
        <v>2000</v>
      </c>
      <c r="AQ642" s="23" t="s">
        <v>64</v>
      </c>
      <c r="AR642" s="23" t="s">
        <v>6516</v>
      </c>
      <c r="AS642" s="95" t="s">
        <v>53</v>
      </c>
      <c r="AT642" s="23"/>
      <c r="AU642" s="23">
        <v>11710382</v>
      </c>
      <c r="AV642" s="99">
        <v>14</v>
      </c>
      <c r="AW642" s="101">
        <v>40194.5</v>
      </c>
      <c r="AX642" s="29" t="s">
        <v>6494</v>
      </c>
      <c r="AY642" s="29"/>
      <c r="AZ642" s="21"/>
      <c r="BA642">
        <f t="shared" si="124"/>
        <v>2549</v>
      </c>
      <c r="BB642" s="115" t="s">
        <v>6983</v>
      </c>
      <c r="BC642" s="105">
        <f t="shared" si="112"/>
        <v>2871.0357142857142</v>
      </c>
      <c r="BD642" s="116">
        <f t="shared" si="113"/>
        <v>43070</v>
      </c>
      <c r="BE642" s="141" t="s">
        <v>8477</v>
      </c>
      <c r="BF642">
        <f>MATCH(BE642,'Cat-4'!$A:$A,0)</f>
        <v>722</v>
      </c>
      <c r="BG642">
        <f>MATCH(BD642,'Cat-4'!$1:$1,0)</f>
        <v>72</v>
      </c>
      <c r="BH642">
        <f>INDEX('Cat-4'!$1:$1048576,'NSS + ACT'!BF642,'NSS + ACT'!BG642)</f>
        <v>108.9</v>
      </c>
      <c r="BI642">
        <f>MATCH($BI$1,'Cat-4'!$1:$1,0)</f>
        <v>153</v>
      </c>
      <c r="BJ642">
        <f>INDEX('Cat-4'!$1:$1048576,'NSS + ACT'!BF642,'NSS + ACT'!BI642)</f>
        <v>130.80000000000001</v>
      </c>
      <c r="BK642" s="126">
        <f t="shared" si="114"/>
        <v>1.2011019283746558</v>
      </c>
      <c r="BL642">
        <f t="shared" si="115"/>
        <v>2570</v>
      </c>
      <c r="BM642" s="126">
        <f t="shared" si="116"/>
        <v>85.666666666666671</v>
      </c>
      <c r="BN642" s="126" t="s">
        <v>8785</v>
      </c>
      <c r="BO642" s="126">
        <f>MATCH(BB642,Sheet3!$D$4:$D$8,0)</f>
        <v>2</v>
      </c>
      <c r="BP642" s="126">
        <f>MATCH(BN642,Sheet3!$E$4:$H$4,0)</f>
        <v>4</v>
      </c>
      <c r="BQ642" s="132">
        <f>INDEX(Sheet3!$D$4:$H$8,'NSS + ACT'!BO642,'NSS + ACT'!BP642)</f>
        <v>0.1</v>
      </c>
      <c r="BR642" s="105">
        <f t="shared" si="117"/>
        <v>48277.691460055103</v>
      </c>
      <c r="BS642" s="162">
        <f t="shared" si="118"/>
        <v>0.1</v>
      </c>
      <c r="BT642" s="105">
        <f t="shared" si="119"/>
        <v>43449.922314049596</v>
      </c>
    </row>
    <row r="643" spans="1:72">
      <c r="A643" s="18">
        <f t="shared" si="122"/>
        <v>640</v>
      </c>
      <c r="B643" s="61">
        <v>291703054252</v>
      </c>
      <c r="C643" s="39">
        <v>42898</v>
      </c>
      <c r="D643" s="22" t="s">
        <v>213</v>
      </c>
      <c r="E643" s="22" t="s">
        <v>1900</v>
      </c>
      <c r="F643" s="110">
        <v>2</v>
      </c>
      <c r="G643" s="23" t="s">
        <v>119</v>
      </c>
      <c r="H643" s="52">
        <v>20059.400000000001</v>
      </c>
      <c r="I643" s="30"/>
      <c r="J643" s="109">
        <v>40118.800000000003</v>
      </c>
      <c r="K643" s="23">
        <v>84818090</v>
      </c>
      <c r="L643" s="26">
        <v>7.4999999999999997E-2</v>
      </c>
      <c r="M643" s="40">
        <v>0</v>
      </c>
      <c r="N643" s="62">
        <v>0</v>
      </c>
      <c r="O643" s="52">
        <v>0</v>
      </c>
      <c r="P643" s="26">
        <v>0.1</v>
      </c>
      <c r="Q643" s="52">
        <v>0</v>
      </c>
      <c r="R643" s="63">
        <v>0.18</v>
      </c>
      <c r="S643" s="23" t="s">
        <v>849</v>
      </c>
      <c r="T643" s="52">
        <v>3008.9100000000003</v>
      </c>
      <c r="U643" s="52">
        <v>0</v>
      </c>
      <c r="V643" s="52">
        <v>300.89100000000002</v>
      </c>
      <c r="W643" s="52">
        <v>7817.148180000001</v>
      </c>
      <c r="X643" s="52">
        <v>11126.949180000001</v>
      </c>
      <c r="Y643" s="23" t="s">
        <v>1807</v>
      </c>
      <c r="Z643" s="23" t="s">
        <v>1901</v>
      </c>
      <c r="AA643" s="23" t="s">
        <v>1902</v>
      </c>
      <c r="AB643" s="33">
        <v>291703054252</v>
      </c>
      <c r="AC643" s="33" t="s">
        <v>1903</v>
      </c>
      <c r="AD643" s="48">
        <v>42898</v>
      </c>
      <c r="AE643" s="39">
        <v>42885</v>
      </c>
      <c r="AF643" s="53" t="e">
        <v>#N/A</v>
      </c>
      <c r="AG643" s="53" t="e">
        <v>#N/A</v>
      </c>
      <c r="AH643" s="39" t="e">
        <v>#N/A</v>
      </c>
      <c r="AI643" s="23" t="s">
        <v>51</v>
      </c>
      <c r="AJ643" s="54"/>
      <c r="AK643" s="55"/>
      <c r="AL643" s="56"/>
      <c r="AM643" s="57"/>
      <c r="AN643" s="33"/>
      <c r="AO643" s="48"/>
      <c r="AP643" s="23">
        <v>2000</v>
      </c>
      <c r="AQ643" s="23" t="s">
        <v>64</v>
      </c>
      <c r="AR643" s="23" t="s">
        <v>1902</v>
      </c>
      <c r="AS643" s="38" t="s">
        <v>53</v>
      </c>
      <c r="AT643" s="23" t="s">
        <v>522</v>
      </c>
      <c r="AU643" s="64" t="s">
        <v>1904</v>
      </c>
      <c r="AV643" s="99">
        <v>2</v>
      </c>
      <c r="AW643" s="102">
        <v>40118.800000000003</v>
      </c>
      <c r="AX643" s="29" t="s">
        <v>701</v>
      </c>
      <c r="AY643" s="29"/>
      <c r="AZ643" s="25" t="s">
        <v>1866</v>
      </c>
      <c r="BA643">
        <f t="shared" si="124"/>
        <v>2753</v>
      </c>
      <c r="BB643" s="115" t="s">
        <v>6983</v>
      </c>
      <c r="BC643" s="105">
        <f t="shared" si="112"/>
        <v>20059.400000000001</v>
      </c>
      <c r="BD643" s="116">
        <f t="shared" si="113"/>
        <v>42856</v>
      </c>
      <c r="BE643" s="141" t="s">
        <v>8477</v>
      </c>
      <c r="BF643">
        <f>MATCH(BE643,'Cat-4'!$A:$A,0)</f>
        <v>722</v>
      </c>
      <c r="BG643">
        <f>MATCH(BD643,'Cat-4'!$1:$1,0)</f>
        <v>65</v>
      </c>
      <c r="BH643">
        <f>INDEX('Cat-4'!$1:$1048576,'NSS + ACT'!BF643,'NSS + ACT'!BG643)</f>
        <v>108.1</v>
      </c>
      <c r="BI643">
        <f>MATCH($BI$1,'Cat-4'!$1:$1,0)</f>
        <v>153</v>
      </c>
      <c r="BJ643">
        <f>INDEX('Cat-4'!$1:$1048576,'NSS + ACT'!BF643,'NSS + ACT'!BI643)</f>
        <v>130.80000000000001</v>
      </c>
      <c r="BK643" s="126">
        <f t="shared" si="114"/>
        <v>1.2099907493061981</v>
      </c>
      <c r="BL643">
        <f t="shared" si="115"/>
        <v>2784</v>
      </c>
      <c r="BM643" s="126">
        <f t="shared" si="116"/>
        <v>92.8</v>
      </c>
      <c r="BN643" s="126" t="s">
        <v>8785</v>
      </c>
      <c r="BO643" s="126">
        <f>MATCH(BB643,Sheet3!$D$4:$D$8,0)</f>
        <v>2</v>
      </c>
      <c r="BP643" s="126">
        <f>MATCH(BN643,Sheet3!$E$4:$H$4,0)</f>
        <v>4</v>
      </c>
      <c r="BQ643" s="132">
        <f>INDEX(Sheet3!$D$4:$H$8,'NSS + ACT'!BO643,'NSS + ACT'!BP643)</f>
        <v>0.1</v>
      </c>
      <c r="BR643" s="105">
        <f t="shared" si="117"/>
        <v>48543.376873265501</v>
      </c>
      <c r="BS643" s="162">
        <f t="shared" si="118"/>
        <v>0.1</v>
      </c>
      <c r="BT643" s="105">
        <f t="shared" si="119"/>
        <v>43689.039185938949</v>
      </c>
    </row>
    <row r="644" spans="1:72">
      <c r="A644" s="18">
        <f t="shared" si="122"/>
        <v>641</v>
      </c>
      <c r="B644" s="33">
        <v>292210654341</v>
      </c>
      <c r="C644" s="39">
        <v>44846</v>
      </c>
      <c r="D644" s="22" t="s">
        <v>104</v>
      </c>
      <c r="E644" s="22" t="s">
        <v>5173</v>
      </c>
      <c r="F644" s="110">
        <v>2</v>
      </c>
      <c r="G644" s="23" t="s">
        <v>49</v>
      </c>
      <c r="H644" s="58">
        <v>19640</v>
      </c>
      <c r="I644" s="30"/>
      <c r="J644" s="101">
        <v>39280</v>
      </c>
      <c r="K644" s="33">
        <v>85045010</v>
      </c>
      <c r="L644" s="26">
        <v>7.4999999999999997E-2</v>
      </c>
      <c r="M644" s="40">
        <v>0</v>
      </c>
      <c r="N644" s="40">
        <v>0</v>
      </c>
      <c r="O644" s="35">
        <v>0</v>
      </c>
      <c r="P644" s="63">
        <v>0.1</v>
      </c>
      <c r="Q644" s="52">
        <v>0</v>
      </c>
      <c r="R644" s="63">
        <v>0.18</v>
      </c>
      <c r="S644" s="23" t="s">
        <v>969</v>
      </c>
      <c r="T644" s="52">
        <v>2946</v>
      </c>
      <c r="U644" s="52">
        <v>0</v>
      </c>
      <c r="V644" s="52">
        <v>294.60000000000002</v>
      </c>
      <c r="W644" s="52">
        <v>7653.7079999999996</v>
      </c>
      <c r="X644" s="52">
        <v>10894.307999999999</v>
      </c>
      <c r="Y644" s="23" t="s">
        <v>5155</v>
      </c>
      <c r="Z644" s="23" t="s">
        <v>5174</v>
      </c>
      <c r="AA644" s="23" t="s">
        <v>5175</v>
      </c>
      <c r="AB644" s="33">
        <v>292210654341</v>
      </c>
      <c r="AC644" s="33" t="s">
        <v>5176</v>
      </c>
      <c r="AD644" s="39">
        <v>44846</v>
      </c>
      <c r="AE644" s="39">
        <v>44834</v>
      </c>
      <c r="AF644" s="53" t="e">
        <v>#N/A</v>
      </c>
      <c r="AG644" s="53" t="e">
        <v>#N/A</v>
      </c>
      <c r="AH644" s="39" t="e">
        <v>#N/A</v>
      </c>
      <c r="AI644" s="23" t="s">
        <v>51</v>
      </c>
      <c r="AJ644" s="59"/>
      <c r="AK644" s="59"/>
      <c r="AL644" s="48"/>
      <c r="AM644" s="60"/>
      <c r="AN644" s="33"/>
      <c r="AO644" s="48"/>
      <c r="AP644" s="23">
        <v>2000</v>
      </c>
      <c r="AQ644" s="23" t="s">
        <v>52</v>
      </c>
      <c r="AR644" s="23" t="s">
        <v>5175</v>
      </c>
      <c r="AS644" s="38" t="s">
        <v>53</v>
      </c>
      <c r="AT644" s="23"/>
      <c r="AU644" s="23" t="s">
        <v>5177</v>
      </c>
      <c r="AV644" s="99">
        <v>2</v>
      </c>
      <c r="AW644" s="101">
        <v>39908.480000000003</v>
      </c>
      <c r="AX644" s="29" t="s">
        <v>4770</v>
      </c>
      <c r="AY644" s="29"/>
      <c r="AZ644" s="30" t="s">
        <v>702</v>
      </c>
      <c r="BA644">
        <f t="shared" si="124"/>
        <v>804</v>
      </c>
      <c r="BB644" s="115" t="s">
        <v>6983</v>
      </c>
      <c r="BC644" s="105">
        <f t="shared" si="112"/>
        <v>19954.240000000002</v>
      </c>
      <c r="BD644" s="116">
        <f t="shared" si="113"/>
        <v>44805</v>
      </c>
      <c r="BE644" s="141" t="s">
        <v>8477</v>
      </c>
      <c r="BF644">
        <f>MATCH(BE644,'Cat-4'!$A:$A,0)</f>
        <v>722</v>
      </c>
      <c r="BG644">
        <f>MATCH(BD644,'Cat-4'!$1:$1,0)</f>
        <v>129</v>
      </c>
      <c r="BH644">
        <f>INDEX('Cat-4'!$1:$1048576,'NSS + ACT'!BF644,'NSS + ACT'!BG644)</f>
        <v>126.4</v>
      </c>
      <c r="BI644">
        <f>MATCH($BI$1,'Cat-4'!$1:$1,0)</f>
        <v>153</v>
      </c>
      <c r="BJ644">
        <f>INDEX('Cat-4'!$1:$1048576,'NSS + ACT'!BF644,'NSS + ACT'!BI644)</f>
        <v>130.80000000000001</v>
      </c>
      <c r="BK644" s="126">
        <f t="shared" si="114"/>
        <v>1.0348101265822784</v>
      </c>
      <c r="BL644">
        <f t="shared" si="115"/>
        <v>835</v>
      </c>
      <c r="BM644" s="126">
        <f t="shared" si="116"/>
        <v>27.833333333333332</v>
      </c>
      <c r="BN644" s="126" t="s">
        <v>8785</v>
      </c>
      <c r="BO644" s="126">
        <f>MATCH(BB644,Sheet3!$D$4:$D$8,0)</f>
        <v>2</v>
      </c>
      <c r="BP644" s="126">
        <f>MATCH(BN644,Sheet3!$E$4:$H$4,0)</f>
        <v>4</v>
      </c>
      <c r="BQ644" s="132">
        <f>INDEX(Sheet3!$D$4:$H$8,'NSS + ACT'!BO644,'NSS + ACT'!BP644)</f>
        <v>0.1</v>
      </c>
      <c r="BR644" s="105">
        <f t="shared" si="117"/>
        <v>41297.699240506328</v>
      </c>
      <c r="BS644" s="162">
        <f t="shared" si="118"/>
        <v>0.1</v>
      </c>
      <c r="BT644" s="105">
        <f t="shared" si="119"/>
        <v>37167.929316455695</v>
      </c>
    </row>
    <row r="645" spans="1:72">
      <c r="A645" s="18">
        <f t="shared" si="122"/>
        <v>642</v>
      </c>
      <c r="B645" s="61">
        <v>291808584955</v>
      </c>
      <c r="C645" s="39">
        <v>43376</v>
      </c>
      <c r="D645" s="22" t="s">
        <v>91</v>
      </c>
      <c r="E645" s="22" t="s">
        <v>2597</v>
      </c>
      <c r="F645" s="110">
        <v>8</v>
      </c>
      <c r="G645" s="23" t="s">
        <v>119</v>
      </c>
      <c r="H645" s="52">
        <v>4981.1175000000003</v>
      </c>
      <c r="I645" s="30"/>
      <c r="J645" s="109">
        <v>39848.94</v>
      </c>
      <c r="K645" s="23">
        <v>84819090</v>
      </c>
      <c r="L645" s="26">
        <v>7.4999999999999997E-2</v>
      </c>
      <c r="M645" s="40">
        <v>0</v>
      </c>
      <c r="N645" s="62">
        <v>0</v>
      </c>
      <c r="O645" s="52">
        <v>0</v>
      </c>
      <c r="P645" s="26">
        <v>0.1</v>
      </c>
      <c r="Q645" s="52">
        <v>0</v>
      </c>
      <c r="R645" s="63">
        <v>0.18</v>
      </c>
      <c r="S645" s="23" t="s">
        <v>849</v>
      </c>
      <c r="T645" s="52">
        <v>2988.6705000000002</v>
      </c>
      <c r="U645" s="52">
        <v>0</v>
      </c>
      <c r="V645" s="52">
        <v>298.86705000000001</v>
      </c>
      <c r="W645" s="52">
        <v>7764.5659590000005</v>
      </c>
      <c r="X645" s="52">
        <v>11052.103509</v>
      </c>
      <c r="Y645" s="23" t="s">
        <v>2574</v>
      </c>
      <c r="Z645" s="23" t="s">
        <v>2598</v>
      </c>
      <c r="AA645" s="23" t="s">
        <v>2599</v>
      </c>
      <c r="AB645" s="33">
        <v>291808584955</v>
      </c>
      <c r="AC645" s="33" t="s">
        <v>1929</v>
      </c>
      <c r="AD645" s="48">
        <v>43376</v>
      </c>
      <c r="AE645" s="39">
        <v>43369</v>
      </c>
      <c r="AF645" s="53" t="e">
        <v>#N/A</v>
      </c>
      <c r="AG645" s="53" t="e">
        <v>#N/A</v>
      </c>
      <c r="AH645" s="39" t="e">
        <v>#N/A</v>
      </c>
      <c r="AI645" s="23" t="s">
        <v>51</v>
      </c>
      <c r="AJ645" s="54"/>
      <c r="AK645" s="55"/>
      <c r="AL645" s="56"/>
      <c r="AM645" s="57"/>
      <c r="AN645" s="33"/>
      <c r="AO645" s="48"/>
      <c r="AP645" s="23">
        <v>2000</v>
      </c>
      <c r="AQ645" s="23" t="s">
        <v>52</v>
      </c>
      <c r="AR645" s="23" t="s">
        <v>2599</v>
      </c>
      <c r="AS645" s="38" t="s">
        <v>53</v>
      </c>
      <c r="AT645" s="23"/>
      <c r="AU645" s="64">
        <v>9318632222</v>
      </c>
      <c r="AV645" s="99">
        <v>8</v>
      </c>
      <c r="AW645" s="102">
        <v>39848.94</v>
      </c>
      <c r="AX645" s="29" t="s">
        <v>701</v>
      </c>
      <c r="AY645" s="29"/>
      <c r="AZ645" s="25" t="s">
        <v>2577</v>
      </c>
      <c r="BA645">
        <f t="shared" si="124"/>
        <v>2269</v>
      </c>
      <c r="BB645" t="s">
        <v>6983</v>
      </c>
      <c r="BC645" s="105">
        <f t="shared" ref="BC645:BC708" si="125">AW645/AV645</f>
        <v>4981.1175000000003</v>
      </c>
      <c r="BD645" s="116">
        <f t="shared" ref="BD645:BD708" si="126">DATE(YEAR(AE645),MONTH(AE645),1)</f>
        <v>43344</v>
      </c>
      <c r="BE645" s="141" t="s">
        <v>8477</v>
      </c>
      <c r="BF645">
        <f>MATCH(BE645,'Cat-4'!$A:$A,0)</f>
        <v>722</v>
      </c>
      <c r="BG645">
        <f>MATCH(BD645,'Cat-4'!$1:$1,0)</f>
        <v>81</v>
      </c>
      <c r="BH645">
        <f>INDEX('Cat-4'!$1:$1048576,'NSS + ACT'!BF645,'NSS + ACT'!BG645)</f>
        <v>111.6</v>
      </c>
      <c r="BI645">
        <f>MATCH($BI$1,'Cat-4'!$1:$1,0)</f>
        <v>153</v>
      </c>
      <c r="BJ645">
        <f>INDEX('Cat-4'!$1:$1048576,'NSS + ACT'!BF645,'NSS + ACT'!BI645)</f>
        <v>130.80000000000001</v>
      </c>
      <c r="BK645" s="126">
        <f t="shared" ref="BK645:BK708" si="127">BJ645/BH645</f>
        <v>1.1720430107526882</v>
      </c>
      <c r="BL645">
        <f t="shared" ref="BL645:BL708" si="128">$BL$1-BD645</f>
        <v>2296</v>
      </c>
      <c r="BM645" s="126">
        <f t="shared" ref="BM645:BM708" si="129">BL645/30</f>
        <v>76.533333333333331</v>
      </c>
      <c r="BN645" s="126" t="s">
        <v>8785</v>
      </c>
      <c r="BO645" s="126">
        <f>MATCH(BB645,Sheet3!$D$4:$D$8,0)</f>
        <v>2</v>
      </c>
      <c r="BP645" s="126">
        <f>MATCH(BN645,Sheet3!$E$4:$H$4,0)</f>
        <v>4</v>
      </c>
      <c r="BQ645" s="132">
        <f>INDEX(Sheet3!$D$4:$H$8,'NSS + ACT'!BO645,'NSS + ACT'!BP645)</f>
        <v>0.1</v>
      </c>
      <c r="BR645" s="105">
        <f t="shared" ref="BR645:BR708" si="130">BK645*AW645</f>
        <v>46704.671612903228</v>
      </c>
      <c r="BS645" s="162">
        <f t="shared" ref="BS645:BS708" si="131">BQ645</f>
        <v>0.1</v>
      </c>
      <c r="BT645" s="105">
        <f t="shared" ref="BT645:BT708" si="132">BR645*(1-BS645)</f>
        <v>42034.20445161291</v>
      </c>
    </row>
    <row r="646" spans="1:72">
      <c r="A646" s="18">
        <f t="shared" si="122"/>
        <v>643</v>
      </c>
      <c r="B646" s="33">
        <v>292104357171</v>
      </c>
      <c r="C646" s="39">
        <v>44323</v>
      </c>
      <c r="D646" s="22" t="s">
        <v>114</v>
      </c>
      <c r="E646" s="22" t="s">
        <v>6056</v>
      </c>
      <c r="F646" s="110">
        <v>4</v>
      </c>
      <c r="G646" s="23" t="s">
        <v>119</v>
      </c>
      <c r="H646" s="52">
        <v>4950</v>
      </c>
      <c r="I646" s="30"/>
      <c r="J646" s="109">
        <v>19800</v>
      </c>
      <c r="K646" s="33">
        <v>84819090</v>
      </c>
      <c r="L646" s="26">
        <v>7.4999999999999997E-2</v>
      </c>
      <c r="M646" s="26"/>
      <c r="N646" s="26">
        <v>0</v>
      </c>
      <c r="O646" s="60"/>
      <c r="P646" s="26">
        <v>0.1</v>
      </c>
      <c r="Q646" s="84"/>
      <c r="R646" s="26">
        <v>0.18</v>
      </c>
      <c r="S646" s="23" t="s">
        <v>849</v>
      </c>
      <c r="T646" s="52">
        <v>1485</v>
      </c>
      <c r="U646" s="52">
        <v>0</v>
      </c>
      <c r="V646" s="52">
        <v>148.5</v>
      </c>
      <c r="W646" s="52">
        <v>3858.0299999999997</v>
      </c>
      <c r="X646" s="52">
        <v>5491.53</v>
      </c>
      <c r="Y646" s="23" t="s">
        <v>5950</v>
      </c>
      <c r="Z646" s="23" t="s">
        <v>6057</v>
      </c>
      <c r="AA646" s="23" t="s">
        <v>6058</v>
      </c>
      <c r="AB646" s="33">
        <v>292104357171</v>
      </c>
      <c r="AC646" s="33" t="s">
        <v>5988</v>
      </c>
      <c r="AD646" s="39">
        <v>44323</v>
      </c>
      <c r="AE646" s="39">
        <v>44274</v>
      </c>
      <c r="AF646" s="53" t="e">
        <v>#N/A</v>
      </c>
      <c r="AG646" s="53" t="e">
        <v>#N/A</v>
      </c>
      <c r="AH646" s="39" t="e">
        <v>#N/A</v>
      </c>
      <c r="AI646" s="23" t="s">
        <v>51</v>
      </c>
      <c r="AJ646" s="59"/>
      <c r="AK646" s="59"/>
      <c r="AL646" s="48"/>
      <c r="AM646" s="60"/>
      <c r="AN646" s="33"/>
      <c r="AO646" s="48"/>
      <c r="AP646" s="23">
        <v>2000</v>
      </c>
      <c r="AQ646" s="23" t="s">
        <v>52</v>
      </c>
      <c r="AR646" s="23" t="s">
        <v>6058</v>
      </c>
      <c r="AS646" s="38" t="s">
        <v>53</v>
      </c>
      <c r="AT646" s="23" t="s">
        <v>519</v>
      </c>
      <c r="AU646" s="23">
        <v>7620000778</v>
      </c>
      <c r="AV646" s="99">
        <v>4</v>
      </c>
      <c r="AW646" s="101">
        <v>39600</v>
      </c>
      <c r="AX646" s="29" t="s">
        <v>5711</v>
      </c>
      <c r="AY646" s="29"/>
      <c r="AZ646" s="21"/>
      <c r="BA646">
        <f t="shared" si="124"/>
        <v>1364</v>
      </c>
      <c r="BB646" s="115" t="s">
        <v>6987</v>
      </c>
      <c r="BC646" s="105">
        <f t="shared" si="125"/>
        <v>9900</v>
      </c>
      <c r="BD646" s="116">
        <f t="shared" si="126"/>
        <v>44256</v>
      </c>
      <c r="BE646" s="141" t="s">
        <v>8366</v>
      </c>
      <c r="BF646">
        <f>MATCH(BE646,'Cat-4'!$A:$A,0)</f>
        <v>666</v>
      </c>
      <c r="BG646">
        <f>MATCH(BD646,'Cat-4'!$1:$1,0)</f>
        <v>111</v>
      </c>
      <c r="BH646">
        <f>INDEX('Cat-4'!$1:$1048576,'NSS + ACT'!BF646,'NSS + ACT'!BG646)</f>
        <v>118.9</v>
      </c>
      <c r="BI646">
        <f>MATCH($BI$1,'Cat-4'!$1:$1,0)</f>
        <v>153</v>
      </c>
      <c r="BJ646">
        <f>INDEX('Cat-4'!$1:$1048576,'NSS + ACT'!BF646,'NSS + ACT'!BI646)</f>
        <v>133.4</v>
      </c>
      <c r="BK646" s="126">
        <f t="shared" si="127"/>
        <v>1.121951219512195</v>
      </c>
      <c r="BL646">
        <f t="shared" si="128"/>
        <v>1384</v>
      </c>
      <c r="BM646" s="126">
        <f t="shared" si="129"/>
        <v>46.133333333333333</v>
      </c>
      <c r="BN646" s="126" t="s">
        <v>8785</v>
      </c>
      <c r="BO646" s="126">
        <f>MATCH(BB646,Sheet3!$D$4:$D$8,0)</f>
        <v>4</v>
      </c>
      <c r="BP646" s="126">
        <f>MATCH(BN646,Sheet3!$E$4:$H$4,0)</f>
        <v>4</v>
      </c>
      <c r="BQ646" s="132">
        <f>INDEX(Sheet3!$D$4:$H$8,'NSS + ACT'!BO646,'NSS + ACT'!BP646)</f>
        <v>0.2</v>
      </c>
      <c r="BR646" s="105">
        <f t="shared" si="130"/>
        <v>44429.268292682922</v>
      </c>
      <c r="BS646" s="162">
        <f t="shared" si="131"/>
        <v>0.2</v>
      </c>
      <c r="BT646" s="105">
        <f t="shared" si="132"/>
        <v>35543.414634146342</v>
      </c>
    </row>
    <row r="647" spans="1:72">
      <c r="A647" s="18">
        <f t="shared" si="122"/>
        <v>644</v>
      </c>
      <c r="B647" s="61">
        <v>291504358073</v>
      </c>
      <c r="C647" s="39">
        <v>42308</v>
      </c>
      <c r="D647" s="22" t="s">
        <v>202</v>
      </c>
      <c r="E647" s="22" t="s">
        <v>1707</v>
      </c>
      <c r="F647" s="110">
        <v>2</v>
      </c>
      <c r="G647" s="23" t="s">
        <v>119</v>
      </c>
      <c r="H647" s="52">
        <v>19740</v>
      </c>
      <c r="I647" s="30"/>
      <c r="J647" s="109">
        <v>39480</v>
      </c>
      <c r="K647" s="23">
        <v>84149040</v>
      </c>
      <c r="L647" s="26">
        <v>7.4999999999999997E-2</v>
      </c>
      <c r="M647" s="40">
        <v>0</v>
      </c>
      <c r="N647" s="62">
        <v>0</v>
      </c>
      <c r="O647" s="52">
        <v>0</v>
      </c>
      <c r="P647" s="26">
        <v>0.1</v>
      </c>
      <c r="Q647" s="52">
        <v>0</v>
      </c>
      <c r="R647" s="63">
        <v>0.18</v>
      </c>
      <c r="S647" s="23" t="s">
        <v>717</v>
      </c>
      <c r="T647" s="52">
        <v>2961</v>
      </c>
      <c r="U647" s="52">
        <v>0</v>
      </c>
      <c r="V647" s="52">
        <v>296.10000000000002</v>
      </c>
      <c r="W647" s="52">
        <v>7692.6779999999999</v>
      </c>
      <c r="X647" s="52">
        <v>10949.778</v>
      </c>
      <c r="Y647" s="23" t="s">
        <v>1628</v>
      </c>
      <c r="Z647" s="23" t="s">
        <v>1708</v>
      </c>
      <c r="AA647" s="23" t="s">
        <v>1709</v>
      </c>
      <c r="AB647" s="33">
        <v>291504358073</v>
      </c>
      <c r="AC647" s="33">
        <v>16901</v>
      </c>
      <c r="AD647" s="48">
        <v>42308</v>
      </c>
      <c r="AE647" s="39">
        <v>42263</v>
      </c>
      <c r="AF647" s="53" t="e">
        <v>#N/A</v>
      </c>
      <c r="AG647" s="53" t="e">
        <v>#N/A</v>
      </c>
      <c r="AH647" s="39" t="e">
        <v>#N/A</v>
      </c>
      <c r="AI647" s="23" t="s">
        <v>51</v>
      </c>
      <c r="AJ647" s="54"/>
      <c r="AK647" s="55"/>
      <c r="AL647" s="56"/>
      <c r="AM647" s="57"/>
      <c r="AN647" s="33"/>
      <c r="AO647" s="48"/>
      <c r="AP647" s="23">
        <v>2000</v>
      </c>
      <c r="AQ647" s="23" t="s">
        <v>64</v>
      </c>
      <c r="AR647" s="23" t="s">
        <v>1709</v>
      </c>
      <c r="AS647" s="38" t="s">
        <v>53</v>
      </c>
      <c r="AT647" s="23"/>
      <c r="AU647" s="64">
        <v>328</v>
      </c>
      <c r="AV647" s="99">
        <v>2</v>
      </c>
      <c r="AW647" s="102">
        <v>39480</v>
      </c>
      <c r="AX647" s="29" t="s">
        <v>701</v>
      </c>
      <c r="AY647" s="29"/>
      <c r="AZ647" s="25" t="s">
        <v>1633</v>
      </c>
      <c r="BA647">
        <f t="shared" si="124"/>
        <v>3375</v>
      </c>
      <c r="BB647" s="115" t="s">
        <v>6983</v>
      </c>
      <c r="BC647" s="105">
        <f t="shared" si="125"/>
        <v>19740</v>
      </c>
      <c r="BD647" s="116">
        <f t="shared" si="126"/>
        <v>42248</v>
      </c>
      <c r="BE647" s="141" t="s">
        <v>8477</v>
      </c>
      <c r="BF647">
        <f>MATCH(BE647,'Cat-4'!$A:$A,0)</f>
        <v>722</v>
      </c>
      <c r="BG647">
        <f>MATCH(BD647,'Cat-4'!$1:$1,0)</f>
        <v>45</v>
      </c>
      <c r="BH647">
        <f>INDEX('Cat-4'!$1:$1048576,'NSS + ACT'!BF647,'NSS + ACT'!BG647)</f>
        <v>108.3</v>
      </c>
      <c r="BI647">
        <f>MATCH($BI$1,'Cat-4'!$1:$1,0)</f>
        <v>153</v>
      </c>
      <c r="BJ647">
        <f>INDEX('Cat-4'!$1:$1048576,'NSS + ACT'!BF647,'NSS + ACT'!BI647)</f>
        <v>130.80000000000001</v>
      </c>
      <c r="BK647" s="126">
        <f t="shared" si="127"/>
        <v>1.2077562326869808</v>
      </c>
      <c r="BL647">
        <f t="shared" si="128"/>
        <v>3392</v>
      </c>
      <c r="BM647" s="126">
        <f t="shared" si="129"/>
        <v>113.06666666666666</v>
      </c>
      <c r="BN647" s="126" t="s">
        <v>8785</v>
      </c>
      <c r="BO647" s="126">
        <f>MATCH(BB647,Sheet3!$D$4:$D$8,0)</f>
        <v>2</v>
      </c>
      <c r="BP647" s="126">
        <f>MATCH(BN647,Sheet3!$E$4:$H$4,0)</f>
        <v>4</v>
      </c>
      <c r="BQ647" s="132">
        <f>INDEX(Sheet3!$D$4:$H$8,'NSS + ACT'!BO647,'NSS + ACT'!BP647)</f>
        <v>0.1</v>
      </c>
      <c r="BR647" s="105">
        <f t="shared" si="130"/>
        <v>47682.216066482004</v>
      </c>
      <c r="BS647" s="162">
        <f t="shared" si="131"/>
        <v>0.1</v>
      </c>
      <c r="BT647" s="105">
        <f t="shared" si="132"/>
        <v>42913.994459833804</v>
      </c>
    </row>
    <row r="648" spans="1:72">
      <c r="A648" s="18">
        <f t="shared" si="122"/>
        <v>645</v>
      </c>
      <c r="B648" s="19">
        <v>171601690842</v>
      </c>
      <c r="C648" s="45"/>
      <c r="D648" s="21" t="s">
        <v>391</v>
      </c>
      <c r="E648" s="22" t="s">
        <v>398</v>
      </c>
      <c r="F648" s="107">
        <v>1</v>
      </c>
      <c r="G648" s="23" t="s">
        <v>49</v>
      </c>
      <c r="H648" s="24">
        <v>39162.400000000001</v>
      </c>
      <c r="I648" s="24">
        <v>39162.400000000001</v>
      </c>
      <c r="J648" s="100">
        <v>78324.800000000003</v>
      </c>
      <c r="K648" s="23"/>
      <c r="L648" s="26"/>
      <c r="M648" s="21"/>
      <c r="N648" s="27"/>
      <c r="O648" s="21"/>
      <c r="P648" s="28"/>
      <c r="Q648" s="21"/>
      <c r="R648" s="26">
        <v>0.18</v>
      </c>
      <c r="S648" s="29" t="s">
        <v>218</v>
      </c>
      <c r="T648" s="30">
        <v>0</v>
      </c>
      <c r="U648" s="30"/>
      <c r="V648" s="30">
        <v>0</v>
      </c>
      <c r="W648" s="30">
        <v>14098.464</v>
      </c>
      <c r="X648" s="30">
        <v>14098.464</v>
      </c>
      <c r="Y648" s="29" t="s">
        <v>381</v>
      </c>
      <c r="Z648" s="29" t="s">
        <v>399</v>
      </c>
      <c r="AA648" s="29" t="s">
        <v>400</v>
      </c>
      <c r="AB648" s="19" t="e">
        <v>#N/A</v>
      </c>
      <c r="AC648" s="29" t="e">
        <v>#N/A</v>
      </c>
      <c r="AD648" s="31" t="e">
        <v>#N/A</v>
      </c>
      <c r="AE648" s="31">
        <v>42515</v>
      </c>
      <c r="AF648" s="19">
        <v>171601690842</v>
      </c>
      <c r="AG648" s="29" t="s">
        <v>394</v>
      </c>
      <c r="AH648" s="31">
        <v>42583</v>
      </c>
      <c r="AI648" s="29" t="s">
        <v>385</v>
      </c>
      <c r="AJ648" s="46"/>
      <c r="AK648" s="30"/>
      <c r="AL648" s="47"/>
      <c r="AM648" s="46"/>
      <c r="AN648" s="29"/>
      <c r="AO648" s="31"/>
      <c r="AP648" s="19">
        <v>2000</v>
      </c>
      <c r="AQ648" s="29" t="s">
        <v>64</v>
      </c>
      <c r="AR648" s="29" t="s">
        <v>400</v>
      </c>
      <c r="AS648" s="29" t="s">
        <v>53</v>
      </c>
      <c r="AT648" s="29" t="s">
        <v>54</v>
      </c>
      <c r="AU648" s="29">
        <v>100001537</v>
      </c>
      <c r="AV648" s="99">
        <v>1</v>
      </c>
      <c r="AW648" s="99">
        <v>39447.57</v>
      </c>
      <c r="AX648" s="29" t="s">
        <v>387</v>
      </c>
      <c r="AY648" s="29" t="s">
        <v>691</v>
      </c>
      <c r="AZ648" s="21"/>
      <c r="BA648">
        <f t="shared" si="124"/>
        <v>3123</v>
      </c>
      <c r="BB648" s="115" t="s">
        <v>6983</v>
      </c>
      <c r="BC648" s="105">
        <f t="shared" si="125"/>
        <v>39447.57</v>
      </c>
      <c r="BD648" s="116">
        <f t="shared" si="126"/>
        <v>42491</v>
      </c>
      <c r="BE648" s="141" t="s">
        <v>8477</v>
      </c>
      <c r="BF648">
        <f>MATCH(BE648,'Cat-4'!$A:$A,0)</f>
        <v>722</v>
      </c>
      <c r="BG648">
        <f>MATCH(BD648,'Cat-4'!$1:$1,0)</f>
        <v>53</v>
      </c>
      <c r="BH648">
        <f>INDEX('Cat-4'!$1:$1048576,'NSS + ACT'!BF648,'NSS + ACT'!BG648)</f>
        <v>107.7</v>
      </c>
      <c r="BI648">
        <f>MATCH($BI$1,'Cat-4'!$1:$1,0)</f>
        <v>153</v>
      </c>
      <c r="BJ648">
        <f>INDEX('Cat-4'!$1:$1048576,'NSS + ACT'!BF648,'NSS + ACT'!BI648)</f>
        <v>130.80000000000001</v>
      </c>
      <c r="BK648" s="126">
        <f t="shared" si="127"/>
        <v>1.2144846796657383</v>
      </c>
      <c r="BL648">
        <f t="shared" si="128"/>
        <v>3149</v>
      </c>
      <c r="BM648" s="126">
        <f t="shared" si="129"/>
        <v>104.96666666666667</v>
      </c>
      <c r="BN648" s="126" t="s">
        <v>8785</v>
      </c>
      <c r="BO648" s="126">
        <f>MATCH(BB648,Sheet3!$D$4:$D$8,0)</f>
        <v>2</v>
      </c>
      <c r="BP648" s="126">
        <f>MATCH(BN648,Sheet3!$E$4:$H$4,0)</f>
        <v>4</v>
      </c>
      <c r="BQ648" s="132">
        <f>INDEX(Sheet3!$D$4:$H$8,'NSS + ACT'!BO648,'NSS + ACT'!BP648)</f>
        <v>0.1</v>
      </c>
      <c r="BR648" s="105">
        <f t="shared" si="130"/>
        <v>47908.469415041785</v>
      </c>
      <c r="BS648" s="162">
        <f t="shared" si="131"/>
        <v>0.1</v>
      </c>
      <c r="BT648" s="105">
        <f t="shared" si="132"/>
        <v>43117.622473537609</v>
      </c>
    </row>
    <row r="649" spans="1:72">
      <c r="A649" s="18">
        <f t="shared" si="122"/>
        <v>646</v>
      </c>
      <c r="B649" s="61">
        <v>292207569474</v>
      </c>
      <c r="C649" s="39">
        <v>44764</v>
      </c>
      <c r="D649" s="22" t="s">
        <v>91</v>
      </c>
      <c r="E649" s="22" t="s">
        <v>545</v>
      </c>
      <c r="F649" s="110">
        <v>2</v>
      </c>
      <c r="G649" s="23" t="s">
        <v>119</v>
      </c>
      <c r="H649" s="52">
        <v>19670</v>
      </c>
      <c r="I649" s="30"/>
      <c r="J649" s="109">
        <v>39340</v>
      </c>
      <c r="K649" s="23">
        <v>84819090</v>
      </c>
      <c r="L649" s="26">
        <v>7.4999999999999997E-2</v>
      </c>
      <c r="M649" s="40">
        <v>0</v>
      </c>
      <c r="N649" s="62">
        <v>0</v>
      </c>
      <c r="O649" s="52">
        <v>0</v>
      </c>
      <c r="P649" s="26">
        <v>0.1</v>
      </c>
      <c r="Q649" s="52">
        <v>0</v>
      </c>
      <c r="R649" s="63">
        <v>0.18</v>
      </c>
      <c r="S649" s="23" t="s">
        <v>849</v>
      </c>
      <c r="T649" s="52">
        <v>2950.5</v>
      </c>
      <c r="U649" s="52">
        <v>0</v>
      </c>
      <c r="V649" s="52">
        <v>295.05</v>
      </c>
      <c r="W649" s="52">
        <v>7665.3990000000003</v>
      </c>
      <c r="X649" s="52">
        <v>10910.949000000001</v>
      </c>
      <c r="Y649" s="23" t="s">
        <v>2574</v>
      </c>
      <c r="Z649" s="23" t="s">
        <v>2603</v>
      </c>
      <c r="AA649" s="23" t="s">
        <v>546</v>
      </c>
      <c r="AB649" s="33">
        <v>292207569474</v>
      </c>
      <c r="AC649" s="33" t="s">
        <v>2223</v>
      </c>
      <c r="AD649" s="48">
        <v>44764</v>
      </c>
      <c r="AE649" s="39">
        <v>44742</v>
      </c>
      <c r="AF649" s="53" t="e">
        <v>#N/A</v>
      </c>
      <c r="AG649" s="53" t="e">
        <v>#N/A</v>
      </c>
      <c r="AH649" s="39" t="e">
        <v>#N/A</v>
      </c>
      <c r="AI649" s="23" t="s">
        <v>51</v>
      </c>
      <c r="AJ649" s="54"/>
      <c r="AK649" s="55"/>
      <c r="AL649" s="56"/>
      <c r="AM649" s="57"/>
      <c r="AN649" s="33"/>
      <c r="AO649" s="48"/>
      <c r="AP649" s="23">
        <v>2000</v>
      </c>
      <c r="AQ649" s="23" t="s">
        <v>52</v>
      </c>
      <c r="AR649" s="23" t="s">
        <v>546</v>
      </c>
      <c r="AS649" s="38" t="s">
        <v>53</v>
      </c>
      <c r="AT649" s="23"/>
      <c r="AU649" s="64" t="s">
        <v>2224</v>
      </c>
      <c r="AV649" s="99">
        <v>2</v>
      </c>
      <c r="AW649" s="102">
        <v>39340</v>
      </c>
      <c r="AX649" s="29" t="s">
        <v>701</v>
      </c>
      <c r="AY649" s="29"/>
      <c r="AZ649" s="25" t="s">
        <v>2577</v>
      </c>
      <c r="BA649">
        <f t="shared" si="124"/>
        <v>896</v>
      </c>
      <c r="BB649" t="s">
        <v>6983</v>
      </c>
      <c r="BC649" s="105">
        <f t="shared" si="125"/>
        <v>19670</v>
      </c>
      <c r="BD649" s="116">
        <f t="shared" si="126"/>
        <v>44713</v>
      </c>
      <c r="BE649" s="141" t="s">
        <v>8477</v>
      </c>
      <c r="BF649">
        <f>MATCH(BE649,'Cat-4'!$A:$A,0)</f>
        <v>722</v>
      </c>
      <c r="BG649">
        <f>MATCH(BD649,'Cat-4'!$1:$1,0)</f>
        <v>126</v>
      </c>
      <c r="BH649">
        <f>INDEX('Cat-4'!$1:$1048576,'NSS + ACT'!BF649,'NSS + ACT'!BG649)</f>
        <v>125.1</v>
      </c>
      <c r="BI649">
        <f>MATCH($BI$1,'Cat-4'!$1:$1,0)</f>
        <v>153</v>
      </c>
      <c r="BJ649">
        <f>INDEX('Cat-4'!$1:$1048576,'NSS + ACT'!BF649,'NSS + ACT'!BI649)</f>
        <v>130.80000000000001</v>
      </c>
      <c r="BK649" s="126">
        <f t="shared" si="127"/>
        <v>1.0455635491606716</v>
      </c>
      <c r="BL649">
        <f t="shared" si="128"/>
        <v>927</v>
      </c>
      <c r="BM649" s="126">
        <f t="shared" si="129"/>
        <v>30.9</v>
      </c>
      <c r="BN649" s="126" t="s">
        <v>8785</v>
      </c>
      <c r="BO649" s="126">
        <f>MATCH(BB649,Sheet3!$D$4:$D$8,0)</f>
        <v>2</v>
      </c>
      <c r="BP649" s="126">
        <f>MATCH(BN649,Sheet3!$E$4:$H$4,0)</f>
        <v>4</v>
      </c>
      <c r="BQ649" s="132">
        <f>INDEX(Sheet3!$D$4:$H$8,'NSS + ACT'!BO649,'NSS + ACT'!BP649)</f>
        <v>0.1</v>
      </c>
      <c r="BR649" s="105">
        <f t="shared" si="130"/>
        <v>41132.470023980823</v>
      </c>
      <c r="BS649" s="162">
        <f t="shared" si="131"/>
        <v>0.1</v>
      </c>
      <c r="BT649" s="105">
        <f t="shared" si="132"/>
        <v>37019.223021582744</v>
      </c>
    </row>
    <row r="650" spans="1:72">
      <c r="A650" s="18">
        <f t="shared" si="122"/>
        <v>647</v>
      </c>
      <c r="B650" s="61">
        <v>291602660366</v>
      </c>
      <c r="C650" s="39">
        <v>42534</v>
      </c>
      <c r="D650" s="22" t="s">
        <v>602</v>
      </c>
      <c r="E650" s="22" t="s">
        <v>4669</v>
      </c>
      <c r="F650" s="110">
        <v>4</v>
      </c>
      <c r="G650" s="23" t="s">
        <v>49</v>
      </c>
      <c r="H650" s="52">
        <v>9800</v>
      </c>
      <c r="I650" s="30"/>
      <c r="J650" s="109">
        <v>39200</v>
      </c>
      <c r="K650" s="23">
        <v>82029990</v>
      </c>
      <c r="L650" s="26">
        <v>0.1</v>
      </c>
      <c r="M650" s="40">
        <v>0</v>
      </c>
      <c r="N650" s="62">
        <v>0</v>
      </c>
      <c r="O650" s="52">
        <v>0</v>
      </c>
      <c r="P650" s="26">
        <v>0.1</v>
      </c>
      <c r="Q650" s="52">
        <v>0</v>
      </c>
      <c r="R650" s="63">
        <v>0.18</v>
      </c>
      <c r="S650" s="23" t="s">
        <v>4670</v>
      </c>
      <c r="T650" s="52">
        <v>3920</v>
      </c>
      <c r="U650" s="52">
        <v>0</v>
      </c>
      <c r="V650" s="52">
        <v>392</v>
      </c>
      <c r="W650" s="52">
        <v>7832.16</v>
      </c>
      <c r="X650" s="52">
        <v>12144.16</v>
      </c>
      <c r="Y650" s="23" t="s">
        <v>4646</v>
      </c>
      <c r="Z650" s="23" t="s">
        <v>4671</v>
      </c>
      <c r="AA650" s="23" t="s">
        <v>4672</v>
      </c>
      <c r="AB650" s="33">
        <v>291602660366</v>
      </c>
      <c r="AC650" s="33" t="s">
        <v>4673</v>
      </c>
      <c r="AD650" s="39">
        <v>42534</v>
      </c>
      <c r="AE650" s="39">
        <v>42525</v>
      </c>
      <c r="AF650" s="53" t="e">
        <v>#N/A</v>
      </c>
      <c r="AG650" s="53" t="e">
        <v>#N/A</v>
      </c>
      <c r="AH650" s="39" t="e">
        <v>#N/A</v>
      </c>
      <c r="AI650" s="23" t="s">
        <v>51</v>
      </c>
      <c r="AJ650" s="59"/>
      <c r="AK650" s="59"/>
      <c r="AL650" s="48"/>
      <c r="AM650" s="60"/>
      <c r="AN650" s="33"/>
      <c r="AO650" s="48"/>
      <c r="AP650" s="23">
        <v>2000</v>
      </c>
      <c r="AQ650" s="23" t="s">
        <v>52</v>
      </c>
      <c r="AR650" s="23" t="s">
        <v>4672</v>
      </c>
      <c r="AS650" s="38" t="s">
        <v>53</v>
      </c>
      <c r="AT650" s="23" t="s">
        <v>519</v>
      </c>
      <c r="AU650" s="64">
        <v>136</v>
      </c>
      <c r="AV650" s="99">
        <v>4</v>
      </c>
      <c r="AW650" s="102">
        <v>39200</v>
      </c>
      <c r="AX650" s="29" t="s">
        <v>701</v>
      </c>
      <c r="AY650" s="29"/>
      <c r="AZ650" s="25">
        <v>1</v>
      </c>
      <c r="BA650">
        <f t="shared" si="124"/>
        <v>3113</v>
      </c>
      <c r="BB650" s="115" t="s">
        <v>6983</v>
      </c>
      <c r="BC650" s="105">
        <f t="shared" si="125"/>
        <v>9800</v>
      </c>
      <c r="BD650" s="116">
        <f t="shared" si="126"/>
        <v>42522</v>
      </c>
      <c r="BE650" s="141" t="s">
        <v>8477</v>
      </c>
      <c r="BF650">
        <f>MATCH(BE650,'Cat-4'!$A:$A,0)</f>
        <v>722</v>
      </c>
      <c r="BG650">
        <f>MATCH(BD650,'Cat-4'!$1:$1,0)</f>
        <v>54</v>
      </c>
      <c r="BH650">
        <f>INDEX('Cat-4'!$1:$1048576,'NSS + ACT'!BF650,'NSS + ACT'!BG650)</f>
        <v>108</v>
      </c>
      <c r="BI650">
        <f>MATCH($BI$1,'Cat-4'!$1:$1,0)</f>
        <v>153</v>
      </c>
      <c r="BJ650">
        <f>INDEX('Cat-4'!$1:$1048576,'NSS + ACT'!BF650,'NSS + ACT'!BI650)</f>
        <v>130.80000000000001</v>
      </c>
      <c r="BK650" s="126">
        <f t="shared" si="127"/>
        <v>1.2111111111111112</v>
      </c>
      <c r="BL650">
        <f t="shared" si="128"/>
        <v>3118</v>
      </c>
      <c r="BM650" s="126">
        <f t="shared" si="129"/>
        <v>103.93333333333334</v>
      </c>
      <c r="BN650" s="126" t="s">
        <v>8785</v>
      </c>
      <c r="BO650" s="126">
        <f>MATCH(BB650,Sheet3!$D$4:$D$8,0)</f>
        <v>2</v>
      </c>
      <c r="BP650" s="126">
        <f>MATCH(BN650,Sheet3!$E$4:$H$4,0)</f>
        <v>4</v>
      </c>
      <c r="BQ650" s="132">
        <f>INDEX(Sheet3!$D$4:$H$8,'NSS + ACT'!BO650,'NSS + ACT'!BP650)</f>
        <v>0.1</v>
      </c>
      <c r="BR650" s="105">
        <f t="shared" si="130"/>
        <v>47475.555555555562</v>
      </c>
      <c r="BS650" s="162">
        <f t="shared" si="131"/>
        <v>0.1</v>
      </c>
      <c r="BT650" s="105">
        <f t="shared" si="132"/>
        <v>42728.000000000007</v>
      </c>
    </row>
    <row r="651" spans="1:72">
      <c r="A651" s="18">
        <f t="shared" si="122"/>
        <v>648</v>
      </c>
      <c r="B651" s="61">
        <v>291700727721</v>
      </c>
      <c r="C651" s="39">
        <v>42793</v>
      </c>
      <c r="D651" s="22" t="s">
        <v>200</v>
      </c>
      <c r="E651" s="22" t="s">
        <v>2990</v>
      </c>
      <c r="F651" s="110">
        <v>2</v>
      </c>
      <c r="G651" s="23" t="s">
        <v>119</v>
      </c>
      <c r="H651" s="52">
        <v>19594.814999999951</v>
      </c>
      <c r="I651" s="30"/>
      <c r="J651" s="109">
        <v>39189.629999999903</v>
      </c>
      <c r="K651" s="23">
        <v>84842000</v>
      </c>
      <c r="L651" s="26">
        <v>7.4999999999999997E-2</v>
      </c>
      <c r="M651" s="40">
        <v>0</v>
      </c>
      <c r="N651" s="62">
        <v>0</v>
      </c>
      <c r="O651" s="52">
        <v>0</v>
      </c>
      <c r="P651" s="26">
        <v>0.1</v>
      </c>
      <c r="Q651" s="52">
        <v>0</v>
      </c>
      <c r="R651" s="63">
        <v>0.18</v>
      </c>
      <c r="S651" s="23" t="s">
        <v>777</v>
      </c>
      <c r="T651" s="52">
        <v>2939.2222499999925</v>
      </c>
      <c r="U651" s="52">
        <v>0</v>
      </c>
      <c r="V651" s="52">
        <v>293.92222499999929</v>
      </c>
      <c r="W651" s="52">
        <v>7636.099405499981</v>
      </c>
      <c r="X651" s="52">
        <v>10869.243880499973</v>
      </c>
      <c r="Y651" s="23" t="s">
        <v>2991</v>
      </c>
      <c r="Z651" s="23" t="s">
        <v>2992</v>
      </c>
      <c r="AA651" s="23" t="s">
        <v>2993</v>
      </c>
      <c r="AB651" s="33">
        <v>291700727721</v>
      </c>
      <c r="AC651" s="33" t="s">
        <v>2994</v>
      </c>
      <c r="AD651" s="48">
        <v>42793</v>
      </c>
      <c r="AE651" s="39">
        <v>42635</v>
      </c>
      <c r="AF651" s="53" t="e">
        <v>#N/A</v>
      </c>
      <c r="AG651" s="53" t="e">
        <v>#N/A</v>
      </c>
      <c r="AH651" s="39" t="e">
        <v>#N/A</v>
      </c>
      <c r="AI651" s="23" t="s">
        <v>51</v>
      </c>
      <c r="AJ651" s="54"/>
      <c r="AK651" s="55"/>
      <c r="AL651" s="56"/>
      <c r="AM651" s="57"/>
      <c r="AN651" s="33"/>
      <c r="AO651" s="48"/>
      <c r="AP651" s="23">
        <v>2000</v>
      </c>
      <c r="AQ651" s="23" t="s">
        <v>52</v>
      </c>
      <c r="AR651" s="23" t="s">
        <v>2993</v>
      </c>
      <c r="AS651" s="38" t="s">
        <v>53</v>
      </c>
      <c r="AT651" s="23"/>
      <c r="AU651" s="64">
        <v>6100402764</v>
      </c>
      <c r="AV651" s="99">
        <v>2</v>
      </c>
      <c r="AW651" s="102">
        <v>39189.629999999903</v>
      </c>
      <c r="AX651" s="29" t="s">
        <v>701</v>
      </c>
      <c r="AY651" s="29"/>
      <c r="AZ651" s="25" t="s">
        <v>2995</v>
      </c>
      <c r="BA651">
        <f t="shared" si="124"/>
        <v>3003</v>
      </c>
      <c r="BB651" s="115" t="s">
        <v>6983</v>
      </c>
      <c r="BC651" s="105">
        <f t="shared" si="125"/>
        <v>19594.814999999951</v>
      </c>
      <c r="BD651" s="116">
        <f t="shared" si="126"/>
        <v>42614</v>
      </c>
      <c r="BE651" s="141" t="s">
        <v>8477</v>
      </c>
      <c r="BF651">
        <f>MATCH(BE651,'Cat-4'!$A:$A,0)</f>
        <v>722</v>
      </c>
      <c r="BG651">
        <f>MATCH(BD651,'Cat-4'!$1:$1,0)</f>
        <v>57</v>
      </c>
      <c r="BH651">
        <f>INDEX('Cat-4'!$1:$1048576,'NSS + ACT'!BF651,'NSS + ACT'!BG651)</f>
        <v>107.4</v>
      </c>
      <c r="BI651">
        <f>MATCH($BI$1,'Cat-4'!$1:$1,0)</f>
        <v>153</v>
      </c>
      <c r="BJ651">
        <f>INDEX('Cat-4'!$1:$1048576,'NSS + ACT'!BF651,'NSS + ACT'!BI651)</f>
        <v>130.80000000000001</v>
      </c>
      <c r="BK651" s="126">
        <f t="shared" si="127"/>
        <v>1.217877094972067</v>
      </c>
      <c r="BL651">
        <f t="shared" si="128"/>
        <v>3026</v>
      </c>
      <c r="BM651" s="126">
        <f t="shared" si="129"/>
        <v>100.86666666666666</v>
      </c>
      <c r="BN651" s="126" t="s">
        <v>8785</v>
      </c>
      <c r="BO651" s="126">
        <f>MATCH(BB651,Sheet3!$D$4:$D$8,0)</f>
        <v>2</v>
      </c>
      <c r="BP651" s="126">
        <f>MATCH(BN651,Sheet3!$E$4:$H$4,0)</f>
        <v>4</v>
      </c>
      <c r="BQ651" s="132">
        <f>INDEX(Sheet3!$D$4:$H$8,'NSS + ACT'!BO651,'NSS + ACT'!BP651)</f>
        <v>0.1</v>
      </c>
      <c r="BR651" s="105">
        <f t="shared" si="130"/>
        <v>47728.152737430049</v>
      </c>
      <c r="BS651" s="162">
        <f t="shared" si="131"/>
        <v>0.1</v>
      </c>
      <c r="BT651" s="105">
        <f t="shared" si="132"/>
        <v>42955.337463687043</v>
      </c>
    </row>
    <row r="652" spans="1:72">
      <c r="A652" s="18">
        <f t="shared" si="122"/>
        <v>649</v>
      </c>
      <c r="B652" s="61">
        <v>292209179080</v>
      </c>
      <c r="C652" s="39">
        <v>44806</v>
      </c>
      <c r="D652" s="22" t="s">
        <v>91</v>
      </c>
      <c r="E652" s="22" t="s">
        <v>2637</v>
      </c>
      <c r="F652" s="110">
        <v>3</v>
      </c>
      <c r="G652" s="23" t="s">
        <v>119</v>
      </c>
      <c r="H652" s="52">
        <v>13030.266666666668</v>
      </c>
      <c r="I652" s="30"/>
      <c r="J652" s="109">
        <v>39090.800000000003</v>
      </c>
      <c r="K652" s="23">
        <v>84819090</v>
      </c>
      <c r="L652" s="26">
        <v>7.4999999999999997E-2</v>
      </c>
      <c r="M652" s="40">
        <v>0</v>
      </c>
      <c r="N652" s="62">
        <v>0</v>
      </c>
      <c r="O652" s="52">
        <v>0</v>
      </c>
      <c r="P652" s="26">
        <v>0.1</v>
      </c>
      <c r="Q652" s="52">
        <v>0</v>
      </c>
      <c r="R652" s="63">
        <v>0.18</v>
      </c>
      <c r="S652" s="23" t="s">
        <v>849</v>
      </c>
      <c r="T652" s="52">
        <v>2931.81</v>
      </c>
      <c r="U652" s="52">
        <v>0</v>
      </c>
      <c r="V652" s="52">
        <v>293.18099999999998</v>
      </c>
      <c r="W652" s="52">
        <v>7616.8423799999991</v>
      </c>
      <c r="X652" s="52">
        <v>10841.83338</v>
      </c>
      <c r="Y652" s="23" t="s">
        <v>2574</v>
      </c>
      <c r="Z652" s="23" t="s">
        <v>2638</v>
      </c>
      <c r="AA652" s="23" t="s">
        <v>2639</v>
      </c>
      <c r="AB652" s="33">
        <v>292209179080</v>
      </c>
      <c r="AC652" s="33" t="s">
        <v>2236</v>
      </c>
      <c r="AD652" s="48">
        <v>44806</v>
      </c>
      <c r="AE652" s="39">
        <v>44680</v>
      </c>
      <c r="AF652" s="53" t="e">
        <v>#N/A</v>
      </c>
      <c r="AG652" s="53" t="e">
        <v>#N/A</v>
      </c>
      <c r="AH652" s="39" t="e">
        <v>#N/A</v>
      </c>
      <c r="AI652" s="23" t="s">
        <v>51</v>
      </c>
      <c r="AJ652" s="54"/>
      <c r="AK652" s="55"/>
      <c r="AL652" s="56"/>
      <c r="AM652" s="57"/>
      <c r="AN652" s="33"/>
      <c r="AO652" s="48"/>
      <c r="AP652" s="23">
        <v>2000</v>
      </c>
      <c r="AQ652" s="23" t="s">
        <v>52</v>
      </c>
      <c r="AR652" s="23" t="s">
        <v>2639</v>
      </c>
      <c r="AS652" s="38" t="s">
        <v>53</v>
      </c>
      <c r="AT652" s="23"/>
      <c r="AU652" s="64" t="s">
        <v>241</v>
      </c>
      <c r="AV652" s="99">
        <v>3</v>
      </c>
      <c r="AW652" s="102">
        <v>39090.800000000003</v>
      </c>
      <c r="AX652" s="29" t="s">
        <v>701</v>
      </c>
      <c r="AY652" s="29"/>
      <c r="AZ652" s="25" t="s">
        <v>2577</v>
      </c>
      <c r="BA652">
        <f t="shared" si="124"/>
        <v>958</v>
      </c>
      <c r="BB652" t="s">
        <v>6983</v>
      </c>
      <c r="BC652" s="105">
        <f t="shared" si="125"/>
        <v>13030.266666666668</v>
      </c>
      <c r="BD652" s="116">
        <f t="shared" si="126"/>
        <v>44652</v>
      </c>
      <c r="BE652" s="141" t="s">
        <v>8477</v>
      </c>
      <c r="BF652">
        <f>MATCH(BE652,'Cat-4'!$A:$A,0)</f>
        <v>722</v>
      </c>
      <c r="BG652">
        <f>MATCH(BD652,'Cat-4'!$1:$1,0)</f>
        <v>124</v>
      </c>
      <c r="BH652">
        <f>INDEX('Cat-4'!$1:$1048576,'NSS + ACT'!BF652,'NSS + ACT'!BG652)</f>
        <v>124.3</v>
      </c>
      <c r="BI652">
        <f>MATCH($BI$1,'Cat-4'!$1:$1,0)</f>
        <v>153</v>
      </c>
      <c r="BJ652">
        <f>INDEX('Cat-4'!$1:$1048576,'NSS + ACT'!BF652,'NSS + ACT'!BI652)</f>
        <v>130.80000000000001</v>
      </c>
      <c r="BK652" s="126">
        <f t="shared" si="127"/>
        <v>1.0522928399034595</v>
      </c>
      <c r="BL652">
        <f t="shared" si="128"/>
        <v>988</v>
      </c>
      <c r="BM652" s="126">
        <f t="shared" si="129"/>
        <v>32.93333333333333</v>
      </c>
      <c r="BN652" s="126" t="s">
        <v>8785</v>
      </c>
      <c r="BO652" s="126">
        <f>MATCH(BB652,Sheet3!$D$4:$D$8,0)</f>
        <v>2</v>
      </c>
      <c r="BP652" s="126">
        <f>MATCH(BN652,Sheet3!$E$4:$H$4,0)</f>
        <v>4</v>
      </c>
      <c r="BQ652" s="132">
        <f>INDEX(Sheet3!$D$4:$H$8,'NSS + ACT'!BO652,'NSS + ACT'!BP652)</f>
        <v>0.1</v>
      </c>
      <c r="BR652" s="105">
        <f t="shared" si="130"/>
        <v>41134.968946098154</v>
      </c>
      <c r="BS652" s="162">
        <f t="shared" si="131"/>
        <v>0.1</v>
      </c>
      <c r="BT652" s="105">
        <f t="shared" si="132"/>
        <v>37021.472051488337</v>
      </c>
    </row>
    <row r="653" spans="1:72">
      <c r="A653" s="18">
        <f t="shared" si="122"/>
        <v>650</v>
      </c>
      <c r="B653" s="33">
        <v>291907251985</v>
      </c>
      <c r="C653" s="39">
        <v>43673</v>
      </c>
      <c r="D653" s="22" t="s">
        <v>147</v>
      </c>
      <c r="E653" s="22" t="s">
        <v>6330</v>
      </c>
      <c r="F653" s="107">
        <v>14</v>
      </c>
      <c r="G653" s="23" t="s">
        <v>49</v>
      </c>
      <c r="H653" s="52">
        <v>2789.7992857142858</v>
      </c>
      <c r="I653" s="30"/>
      <c r="J653" s="109">
        <v>39057.19</v>
      </c>
      <c r="K653" s="36">
        <v>73079990</v>
      </c>
      <c r="L653" s="26">
        <v>0.1</v>
      </c>
      <c r="M653" s="26" t="s">
        <v>1254</v>
      </c>
      <c r="N653" s="26">
        <v>0</v>
      </c>
      <c r="O653" s="60"/>
      <c r="P653" s="26">
        <v>0.1</v>
      </c>
      <c r="Q653" s="84"/>
      <c r="R653" s="26">
        <v>0.18</v>
      </c>
      <c r="S653" s="23" t="s">
        <v>1260</v>
      </c>
      <c r="T653" s="52">
        <v>3905.7190000000005</v>
      </c>
      <c r="U653" s="52">
        <v>0</v>
      </c>
      <c r="V653" s="52">
        <v>390.57190000000008</v>
      </c>
      <c r="W653" s="52">
        <v>7803.6265620000004</v>
      </c>
      <c r="X653" s="52">
        <v>12099.917462000001</v>
      </c>
      <c r="Y653" s="23" t="s">
        <v>6223</v>
      </c>
      <c r="Z653" s="23" t="s">
        <v>6331</v>
      </c>
      <c r="AA653" s="23" t="s">
        <v>6332</v>
      </c>
      <c r="AB653" s="33">
        <v>291907251985</v>
      </c>
      <c r="AC653" s="33" t="s">
        <v>4072</v>
      </c>
      <c r="AD653" s="39">
        <v>43673</v>
      </c>
      <c r="AE653" s="39">
        <v>43669</v>
      </c>
      <c r="AF653" s="53" t="e">
        <v>#N/A</v>
      </c>
      <c r="AG653" s="53" t="e">
        <v>#N/A</v>
      </c>
      <c r="AH653" s="39" t="e">
        <v>#N/A</v>
      </c>
      <c r="AI653" s="23" t="s">
        <v>51</v>
      </c>
      <c r="AJ653" s="59"/>
      <c r="AK653" s="59"/>
      <c r="AL653" s="48"/>
      <c r="AM653" s="60"/>
      <c r="AN653" s="33"/>
      <c r="AO653" s="48"/>
      <c r="AP653" s="23">
        <v>2000</v>
      </c>
      <c r="AQ653" s="23" t="s">
        <v>52</v>
      </c>
      <c r="AR653" s="23" t="s">
        <v>6332</v>
      </c>
      <c r="AS653" s="38" t="s">
        <v>53</v>
      </c>
      <c r="AT653" s="23"/>
      <c r="AU653" s="23" t="s">
        <v>588</v>
      </c>
      <c r="AV653" s="99">
        <v>14</v>
      </c>
      <c r="AW653" s="101">
        <v>39057.19</v>
      </c>
      <c r="AX653" s="29" t="s">
        <v>5711</v>
      </c>
      <c r="AY653" s="29"/>
      <c r="AZ653" s="21"/>
      <c r="BA653">
        <f t="shared" si="124"/>
        <v>1969</v>
      </c>
      <c r="BB653" s="115" t="s">
        <v>6983</v>
      </c>
      <c r="BC653" s="105">
        <f t="shared" si="125"/>
        <v>2789.7992857142858</v>
      </c>
      <c r="BD653" s="116">
        <f t="shared" si="126"/>
        <v>43647</v>
      </c>
      <c r="BE653" s="141" t="s">
        <v>8477</v>
      </c>
      <c r="BF653">
        <f>MATCH(BE653,'Cat-4'!$A:$A,0)</f>
        <v>722</v>
      </c>
      <c r="BG653">
        <f>MATCH(BD653,'Cat-4'!$1:$1,0)</f>
        <v>91</v>
      </c>
      <c r="BH653">
        <f>INDEX('Cat-4'!$1:$1048576,'NSS + ACT'!BF653,'NSS + ACT'!BG653)</f>
        <v>113.2</v>
      </c>
      <c r="BI653">
        <f>MATCH($BI$1,'Cat-4'!$1:$1,0)</f>
        <v>153</v>
      </c>
      <c r="BJ653">
        <f>INDEX('Cat-4'!$1:$1048576,'NSS + ACT'!BF653,'NSS + ACT'!BI653)</f>
        <v>130.80000000000001</v>
      </c>
      <c r="BK653" s="126">
        <f t="shared" si="127"/>
        <v>1.1554770318021201</v>
      </c>
      <c r="BL653">
        <f t="shared" si="128"/>
        <v>1993</v>
      </c>
      <c r="BM653" s="126">
        <f t="shared" si="129"/>
        <v>66.433333333333337</v>
      </c>
      <c r="BN653" s="126" t="s">
        <v>8785</v>
      </c>
      <c r="BO653" s="126">
        <f>MATCH(BB653,Sheet3!$D$4:$D$8,0)</f>
        <v>2</v>
      </c>
      <c r="BP653" s="126">
        <f>MATCH(BN653,Sheet3!$E$4:$H$4,0)</f>
        <v>4</v>
      </c>
      <c r="BQ653" s="132">
        <f>INDEX(Sheet3!$D$4:$H$8,'NSS + ACT'!BO653,'NSS + ACT'!BP653)</f>
        <v>0.1</v>
      </c>
      <c r="BR653" s="105">
        <f t="shared" si="130"/>
        <v>45129.685971731451</v>
      </c>
      <c r="BS653" s="162">
        <f t="shared" si="131"/>
        <v>0.1</v>
      </c>
      <c r="BT653" s="105">
        <f t="shared" si="132"/>
        <v>40616.717374558306</v>
      </c>
    </row>
    <row r="654" spans="1:72">
      <c r="A654" s="18">
        <f t="shared" si="122"/>
        <v>651</v>
      </c>
      <c r="B654" s="33">
        <v>292107361033</v>
      </c>
      <c r="C654" s="39">
        <v>44406</v>
      </c>
      <c r="D654" s="22" t="s">
        <v>100</v>
      </c>
      <c r="E654" s="22" t="s">
        <v>5715</v>
      </c>
      <c r="F654" s="110">
        <v>1</v>
      </c>
      <c r="G654" s="23" t="s">
        <v>49</v>
      </c>
      <c r="H654" s="52">
        <v>39000</v>
      </c>
      <c r="I654" s="30"/>
      <c r="J654" s="109">
        <v>39000</v>
      </c>
      <c r="K654" s="33">
        <v>85015210</v>
      </c>
      <c r="L654" s="26">
        <v>0.1</v>
      </c>
      <c r="M654" s="26" t="s">
        <v>992</v>
      </c>
      <c r="N654" s="26">
        <v>0</v>
      </c>
      <c r="O654" s="60"/>
      <c r="P654" s="26">
        <v>0.1</v>
      </c>
      <c r="Q654" s="84"/>
      <c r="R654" s="26">
        <v>0.18</v>
      </c>
      <c r="S654" s="23" t="s">
        <v>993</v>
      </c>
      <c r="T654" s="52">
        <v>3900</v>
      </c>
      <c r="U654" s="52">
        <v>0</v>
      </c>
      <c r="V654" s="52">
        <v>390</v>
      </c>
      <c r="W654" s="52">
        <v>7792.2</v>
      </c>
      <c r="X654" s="52">
        <v>12082.2</v>
      </c>
      <c r="Y654" s="23" t="s">
        <v>5706</v>
      </c>
      <c r="Z654" s="23" t="s">
        <v>5716</v>
      </c>
      <c r="AA654" s="23" t="s">
        <v>5717</v>
      </c>
      <c r="AB654" s="33">
        <v>292107361033</v>
      </c>
      <c r="AC654" s="33" t="s">
        <v>5709</v>
      </c>
      <c r="AD654" s="48">
        <v>44406</v>
      </c>
      <c r="AE654" s="39">
        <v>44404</v>
      </c>
      <c r="AF654" s="53" t="e">
        <v>#N/A</v>
      </c>
      <c r="AG654" s="53" t="e">
        <v>#N/A</v>
      </c>
      <c r="AH654" s="39" t="e">
        <v>#N/A</v>
      </c>
      <c r="AI654" s="23" t="s">
        <v>51</v>
      </c>
      <c r="AJ654" s="54"/>
      <c r="AK654" s="55"/>
      <c r="AL654" s="56"/>
      <c r="AM654" s="57"/>
      <c r="AN654" s="33"/>
      <c r="AO654" s="48"/>
      <c r="AP654" s="23">
        <v>2000</v>
      </c>
      <c r="AQ654" s="23" t="s">
        <v>52</v>
      </c>
      <c r="AR654" s="23" t="s">
        <v>5717</v>
      </c>
      <c r="AS654" s="38" t="s">
        <v>518</v>
      </c>
      <c r="AT654" s="23"/>
      <c r="AU654" s="23" t="s">
        <v>5710</v>
      </c>
      <c r="AV654" s="99">
        <v>1</v>
      </c>
      <c r="AW654" s="101">
        <v>39000</v>
      </c>
      <c r="AX654" s="29" t="s">
        <v>5711</v>
      </c>
      <c r="AY654" s="29"/>
      <c r="AZ654" s="21"/>
      <c r="BA654">
        <f t="shared" si="124"/>
        <v>1234</v>
      </c>
      <c r="BB654" s="115" t="s">
        <v>6987</v>
      </c>
      <c r="BC654" s="105">
        <f t="shared" si="125"/>
        <v>39000</v>
      </c>
      <c r="BD654" s="116">
        <f t="shared" si="126"/>
        <v>44378</v>
      </c>
      <c r="BE654" s="141" t="s">
        <v>8366</v>
      </c>
      <c r="BF654">
        <f>MATCH(BE654,'Cat-4'!$A:$A,0)</f>
        <v>666</v>
      </c>
      <c r="BG654">
        <f>MATCH(BD654,'Cat-4'!$1:$1,0)</f>
        <v>115</v>
      </c>
      <c r="BH654">
        <f>INDEX('Cat-4'!$1:$1048576,'NSS + ACT'!BF654,'NSS + ACT'!BG654)</f>
        <v>118.9</v>
      </c>
      <c r="BI654">
        <f>MATCH($BI$1,'Cat-4'!$1:$1,0)</f>
        <v>153</v>
      </c>
      <c r="BJ654">
        <f>INDEX('Cat-4'!$1:$1048576,'NSS + ACT'!BF654,'NSS + ACT'!BI654)</f>
        <v>133.4</v>
      </c>
      <c r="BK654" s="126">
        <f t="shared" si="127"/>
        <v>1.121951219512195</v>
      </c>
      <c r="BL654">
        <f t="shared" si="128"/>
        <v>1262</v>
      </c>
      <c r="BM654" s="126">
        <f t="shared" si="129"/>
        <v>42.06666666666667</v>
      </c>
      <c r="BN654" s="126" t="s">
        <v>8785</v>
      </c>
      <c r="BO654" s="126">
        <f>MATCH(BB654,Sheet3!$D$4:$D$8,0)</f>
        <v>4</v>
      </c>
      <c r="BP654" s="126">
        <f>MATCH(BN654,Sheet3!$E$4:$H$4,0)</f>
        <v>4</v>
      </c>
      <c r="BQ654" s="132">
        <f>INDEX(Sheet3!$D$4:$H$8,'NSS + ACT'!BO654,'NSS + ACT'!BP654)</f>
        <v>0.2</v>
      </c>
      <c r="BR654" s="105">
        <f t="shared" si="130"/>
        <v>43756.097560975606</v>
      </c>
      <c r="BS654" s="162">
        <f t="shared" si="131"/>
        <v>0.2</v>
      </c>
      <c r="BT654" s="105">
        <f t="shared" si="132"/>
        <v>35004.878048780483</v>
      </c>
    </row>
    <row r="655" spans="1:72">
      <c r="A655" s="18">
        <f t="shared" si="122"/>
        <v>652</v>
      </c>
      <c r="B655" s="33">
        <v>172303281264</v>
      </c>
      <c r="C655" s="39">
        <v>45230</v>
      </c>
      <c r="D655" s="22" t="s">
        <v>379</v>
      </c>
      <c r="E655" s="22" t="s">
        <v>4953</v>
      </c>
      <c r="F655" s="110">
        <v>8</v>
      </c>
      <c r="G655" s="23" t="s">
        <v>60</v>
      </c>
      <c r="H655" s="58">
        <v>4862.1999999999871</v>
      </c>
      <c r="I655" s="30"/>
      <c r="J655" s="101">
        <v>38897.599999999897</v>
      </c>
      <c r="K655" s="33">
        <v>84779000</v>
      </c>
      <c r="L655" s="26">
        <v>7.4999999999999997E-2</v>
      </c>
      <c r="M655" s="40">
        <v>0</v>
      </c>
      <c r="N655" s="40">
        <v>0</v>
      </c>
      <c r="O655" s="35">
        <v>0</v>
      </c>
      <c r="P655" s="63">
        <v>0.1</v>
      </c>
      <c r="Q655" s="52">
        <v>0</v>
      </c>
      <c r="R655" s="63">
        <v>0.18</v>
      </c>
      <c r="S655" s="23" t="s">
        <v>722</v>
      </c>
      <c r="T655" s="52">
        <v>2917.319999999992</v>
      </c>
      <c r="U655" s="52">
        <v>0</v>
      </c>
      <c r="V655" s="52">
        <v>291.73199999999923</v>
      </c>
      <c r="W655" s="52">
        <v>7579.1973599999792</v>
      </c>
      <c r="X655" s="52">
        <v>10788.249359999971</v>
      </c>
      <c r="Y655" s="23" t="s">
        <v>4903</v>
      </c>
      <c r="Z655" s="23" t="s">
        <v>4954</v>
      </c>
      <c r="AA655" s="23" t="s">
        <v>4955</v>
      </c>
      <c r="AB655" s="33" t="e">
        <v>#N/A</v>
      </c>
      <c r="AC655" s="33" t="e">
        <v>#N/A</v>
      </c>
      <c r="AD655" s="48" t="e">
        <v>#N/A</v>
      </c>
      <c r="AE655" s="39">
        <v>45188</v>
      </c>
      <c r="AF655" s="53">
        <v>172303281264</v>
      </c>
      <c r="AG655" s="53" t="s">
        <v>4817</v>
      </c>
      <c r="AH655" s="39">
        <v>45230</v>
      </c>
      <c r="AI655" s="23" t="s">
        <v>385</v>
      </c>
      <c r="AJ655" s="54"/>
      <c r="AK655" s="55"/>
      <c r="AL655" s="56"/>
      <c r="AM655" s="57"/>
      <c r="AN655" s="33"/>
      <c r="AO655" s="48"/>
      <c r="AP655" s="23">
        <v>2000</v>
      </c>
      <c r="AQ655" s="23" t="s">
        <v>52</v>
      </c>
      <c r="AR655" s="23" t="s">
        <v>4955</v>
      </c>
      <c r="AS655" s="38" t="s">
        <v>518</v>
      </c>
      <c r="AT655" s="23"/>
      <c r="AU655" s="23" t="s">
        <v>4818</v>
      </c>
      <c r="AV655" s="99">
        <v>8</v>
      </c>
      <c r="AW655" s="101">
        <v>38897.599999999897</v>
      </c>
      <c r="AX655" s="29" t="s">
        <v>4770</v>
      </c>
      <c r="AY655" s="29"/>
      <c r="AZ655" s="30" t="s">
        <v>702</v>
      </c>
      <c r="BA655">
        <f t="shared" si="124"/>
        <v>450</v>
      </c>
      <c r="BB655" s="115" t="s">
        <v>6986</v>
      </c>
      <c r="BC655" s="105">
        <f t="shared" si="125"/>
        <v>4862.1999999999871</v>
      </c>
      <c r="BD655" s="116">
        <f t="shared" si="126"/>
        <v>45170</v>
      </c>
      <c r="BE655" s="141" t="s">
        <v>7762</v>
      </c>
      <c r="BF655">
        <f>MATCH(BE655,'Cat-4'!$A:$A,0)</f>
        <v>364</v>
      </c>
      <c r="BG655">
        <f>MATCH(BD655,'Cat-4'!$1:$1,0)</f>
        <v>141</v>
      </c>
      <c r="BH655">
        <f>INDEX('Cat-4'!$1:$1048576,'NSS + ACT'!BF655,'NSS + ACT'!BG655)</f>
        <v>136.30000000000001</v>
      </c>
      <c r="BI655">
        <f>MATCH($BI$1,'Cat-4'!$1:$1,0)</f>
        <v>153</v>
      </c>
      <c r="BJ655">
        <f>INDEX('Cat-4'!$1:$1048576,'NSS + ACT'!BF655,'NSS + ACT'!BI655)</f>
        <v>136.4</v>
      </c>
      <c r="BK655" s="126">
        <f t="shared" si="127"/>
        <v>1.0007336757153338</v>
      </c>
      <c r="BL655">
        <f t="shared" si="128"/>
        <v>470</v>
      </c>
      <c r="BM655" s="126">
        <f t="shared" si="129"/>
        <v>15.666666666666666</v>
      </c>
      <c r="BN655" s="126" t="s">
        <v>8784</v>
      </c>
      <c r="BO655" s="126">
        <f>MATCH(BB655,Sheet3!$D$4:$D$8,0)</f>
        <v>3</v>
      </c>
      <c r="BP655" s="126">
        <f>MATCH(BN655,Sheet3!$E$4:$H$4,0)</f>
        <v>3</v>
      </c>
      <c r="BQ655" s="132">
        <f>INDEX(Sheet3!$D$4:$H$8,'NSS + ACT'!BO655,'NSS + ACT'!BP655)</f>
        <v>0.1</v>
      </c>
      <c r="BR655" s="105">
        <f t="shared" si="130"/>
        <v>38926.138224504663</v>
      </c>
      <c r="BS655" s="162">
        <f t="shared" si="131"/>
        <v>0.1</v>
      </c>
      <c r="BT655" s="105">
        <f t="shared" si="132"/>
        <v>35033.524402054194</v>
      </c>
    </row>
    <row r="656" spans="1:72">
      <c r="A656" s="18">
        <f t="shared" si="122"/>
        <v>653</v>
      </c>
      <c r="B656" s="61">
        <v>291604729091</v>
      </c>
      <c r="C656" s="39">
        <v>42653</v>
      </c>
      <c r="D656" s="22" t="s">
        <v>220</v>
      </c>
      <c r="E656" s="22" t="s">
        <v>2225</v>
      </c>
      <c r="F656" s="110">
        <v>1</v>
      </c>
      <c r="G656" s="23" t="s">
        <v>49</v>
      </c>
      <c r="H656" s="52">
        <v>38755</v>
      </c>
      <c r="I656" s="30"/>
      <c r="J656" s="109">
        <v>38755</v>
      </c>
      <c r="K656" s="23">
        <v>84819090</v>
      </c>
      <c r="L656" s="26">
        <v>7.4999999999999997E-2</v>
      </c>
      <c r="M656" s="40">
        <v>0</v>
      </c>
      <c r="N656" s="62">
        <v>0</v>
      </c>
      <c r="O656" s="52">
        <v>0</v>
      </c>
      <c r="P656" s="26">
        <v>0.1</v>
      </c>
      <c r="Q656" s="52">
        <v>0</v>
      </c>
      <c r="R656" s="63">
        <v>0.18</v>
      </c>
      <c r="S656" s="23" t="s">
        <v>849</v>
      </c>
      <c r="T656" s="52">
        <v>2906.625</v>
      </c>
      <c r="U656" s="52">
        <v>0</v>
      </c>
      <c r="V656" s="52">
        <v>290.66250000000002</v>
      </c>
      <c r="W656" s="52">
        <v>7551.4117499999993</v>
      </c>
      <c r="X656" s="52">
        <v>10748.69925</v>
      </c>
      <c r="Y656" s="23" t="s">
        <v>1945</v>
      </c>
      <c r="Z656" s="23" t="s">
        <v>2226</v>
      </c>
      <c r="AA656" s="23" t="s">
        <v>2227</v>
      </c>
      <c r="AB656" s="33">
        <v>291604729091</v>
      </c>
      <c r="AC656" s="33" t="s">
        <v>2172</v>
      </c>
      <c r="AD656" s="48">
        <v>42653</v>
      </c>
      <c r="AE656" s="39">
        <v>42629</v>
      </c>
      <c r="AF656" s="53" t="e">
        <v>#N/A</v>
      </c>
      <c r="AG656" s="53" t="e">
        <v>#N/A</v>
      </c>
      <c r="AH656" s="39" t="e">
        <v>#N/A</v>
      </c>
      <c r="AI656" s="23" t="s">
        <v>51</v>
      </c>
      <c r="AJ656" s="54"/>
      <c r="AK656" s="55"/>
      <c r="AL656" s="56"/>
      <c r="AM656" s="57"/>
      <c r="AN656" s="33"/>
      <c r="AO656" s="48"/>
      <c r="AP656" s="23">
        <v>2000</v>
      </c>
      <c r="AQ656" s="23" t="s">
        <v>64</v>
      </c>
      <c r="AR656" s="23" t="s">
        <v>2227</v>
      </c>
      <c r="AS656" s="38" t="s">
        <v>53</v>
      </c>
      <c r="AT656" s="23"/>
      <c r="AU656" s="64">
        <v>6316001234</v>
      </c>
      <c r="AV656" s="99">
        <v>1</v>
      </c>
      <c r="AW656" s="102">
        <v>38755</v>
      </c>
      <c r="AX656" s="29" t="s">
        <v>701</v>
      </c>
      <c r="AY656" s="29"/>
      <c r="AZ656" s="25" t="s">
        <v>1954</v>
      </c>
      <c r="BA656">
        <f t="shared" si="124"/>
        <v>3009</v>
      </c>
      <c r="BB656" t="s">
        <v>6983</v>
      </c>
      <c r="BC656" s="105">
        <f t="shared" si="125"/>
        <v>38755</v>
      </c>
      <c r="BD656" s="116">
        <f t="shared" si="126"/>
        <v>42614</v>
      </c>
      <c r="BE656" s="141" t="s">
        <v>8477</v>
      </c>
      <c r="BF656">
        <f>MATCH(BE656,'Cat-4'!$A:$A,0)</f>
        <v>722</v>
      </c>
      <c r="BG656">
        <f>MATCH(BD656,'Cat-4'!$1:$1,0)</f>
        <v>57</v>
      </c>
      <c r="BH656">
        <f>INDEX('Cat-4'!$1:$1048576,'NSS + ACT'!BF656,'NSS + ACT'!BG656)</f>
        <v>107.4</v>
      </c>
      <c r="BI656">
        <f>MATCH($BI$1,'Cat-4'!$1:$1,0)</f>
        <v>153</v>
      </c>
      <c r="BJ656">
        <f>INDEX('Cat-4'!$1:$1048576,'NSS + ACT'!BF656,'NSS + ACT'!BI656)</f>
        <v>130.80000000000001</v>
      </c>
      <c r="BK656" s="126">
        <f t="shared" si="127"/>
        <v>1.217877094972067</v>
      </c>
      <c r="BL656">
        <f t="shared" si="128"/>
        <v>3026</v>
      </c>
      <c r="BM656" s="126">
        <f t="shared" si="129"/>
        <v>100.86666666666666</v>
      </c>
      <c r="BN656" s="126" t="s">
        <v>8785</v>
      </c>
      <c r="BO656" s="126">
        <f>MATCH(BB656,Sheet3!$D$4:$D$8,0)</f>
        <v>2</v>
      </c>
      <c r="BP656" s="126">
        <f>MATCH(BN656,Sheet3!$E$4:$H$4,0)</f>
        <v>4</v>
      </c>
      <c r="BQ656" s="132">
        <f>INDEX(Sheet3!$D$4:$H$8,'NSS + ACT'!BO656,'NSS + ACT'!BP656)</f>
        <v>0.1</v>
      </c>
      <c r="BR656" s="105">
        <f t="shared" si="130"/>
        <v>47198.826815642453</v>
      </c>
      <c r="BS656" s="162">
        <f t="shared" si="131"/>
        <v>0.1</v>
      </c>
      <c r="BT656" s="105">
        <f t="shared" si="132"/>
        <v>42478.944134078207</v>
      </c>
    </row>
    <row r="657" spans="1:72">
      <c r="A657" s="18">
        <f t="shared" si="122"/>
        <v>654</v>
      </c>
      <c r="B657" s="61">
        <v>292109474134</v>
      </c>
      <c r="C657" s="39">
        <v>44463</v>
      </c>
      <c r="D657" s="22" t="s">
        <v>309</v>
      </c>
      <c r="E657" s="22" t="s">
        <v>4700</v>
      </c>
      <c r="F657" s="110">
        <v>3</v>
      </c>
      <c r="G657" s="23" t="s">
        <v>96</v>
      </c>
      <c r="H657" s="52">
        <v>12825</v>
      </c>
      <c r="I657" s="30"/>
      <c r="J657" s="109">
        <v>38475</v>
      </c>
      <c r="K657" s="23" t="s">
        <v>4701</v>
      </c>
      <c r="L657" s="26">
        <v>0.1</v>
      </c>
      <c r="M657" s="40" t="s">
        <v>4702</v>
      </c>
      <c r="N657" s="62">
        <v>0</v>
      </c>
      <c r="O657" s="52">
        <v>0</v>
      </c>
      <c r="P657" s="26">
        <v>0.1</v>
      </c>
      <c r="Q657" s="52">
        <v>0</v>
      </c>
      <c r="R657" s="63">
        <v>0.18</v>
      </c>
      <c r="S657" s="23" t="s">
        <v>4703</v>
      </c>
      <c r="T657" s="52">
        <v>3847.5</v>
      </c>
      <c r="U657" s="52">
        <v>0</v>
      </c>
      <c r="V657" s="52">
        <v>384.75</v>
      </c>
      <c r="W657" s="52">
        <v>7687.3049999999994</v>
      </c>
      <c r="X657" s="52">
        <v>11919.555</v>
      </c>
      <c r="Y657" s="23" t="s">
        <v>4646</v>
      </c>
      <c r="Z657" s="23" t="s">
        <v>4704</v>
      </c>
      <c r="AA657" s="23" t="s">
        <v>4705</v>
      </c>
      <c r="AB657" s="33">
        <v>292109474134</v>
      </c>
      <c r="AC657" s="33" t="s">
        <v>3593</v>
      </c>
      <c r="AD657" s="39">
        <v>44463</v>
      </c>
      <c r="AE657" s="39">
        <v>44462</v>
      </c>
      <c r="AF657" s="53" t="e">
        <v>#N/A</v>
      </c>
      <c r="AG657" s="53" t="e">
        <v>#N/A</v>
      </c>
      <c r="AH657" s="39" t="e">
        <v>#N/A</v>
      </c>
      <c r="AI657" s="23" t="s">
        <v>51</v>
      </c>
      <c r="AJ657" s="59"/>
      <c r="AK657" s="59"/>
      <c r="AL657" s="48"/>
      <c r="AM657" s="60"/>
      <c r="AN657" s="33"/>
      <c r="AO657" s="48"/>
      <c r="AP657" s="23">
        <v>2000</v>
      </c>
      <c r="AQ657" s="23" t="s">
        <v>52</v>
      </c>
      <c r="AR657" s="23" t="s">
        <v>4705</v>
      </c>
      <c r="AS657" s="38" t="s">
        <v>53</v>
      </c>
      <c r="AT657" s="23"/>
      <c r="AU657" s="64">
        <v>14</v>
      </c>
      <c r="AV657" s="99">
        <v>3</v>
      </c>
      <c r="AW657" s="102">
        <v>38475</v>
      </c>
      <c r="AX657" s="29" t="s">
        <v>701</v>
      </c>
      <c r="AY657" s="29"/>
      <c r="AZ657" s="25" t="s">
        <v>4706</v>
      </c>
      <c r="BA657">
        <f t="shared" si="124"/>
        <v>1176</v>
      </c>
      <c r="BB657" s="115" t="s">
        <v>6983</v>
      </c>
      <c r="BC657" s="105">
        <f t="shared" si="125"/>
        <v>12825</v>
      </c>
      <c r="BD657" s="116">
        <f t="shared" si="126"/>
        <v>44440</v>
      </c>
      <c r="BE657" s="141" t="s">
        <v>8477</v>
      </c>
      <c r="BF657">
        <f>MATCH(BE657,'Cat-4'!$A:$A,0)</f>
        <v>722</v>
      </c>
      <c r="BG657">
        <f>MATCH(BD657,'Cat-4'!$1:$1,0)</f>
        <v>117</v>
      </c>
      <c r="BH657">
        <f>INDEX('Cat-4'!$1:$1048576,'NSS + ACT'!BF657,'NSS + ACT'!BG657)</f>
        <v>120.7</v>
      </c>
      <c r="BI657">
        <f>MATCH($BI$1,'Cat-4'!$1:$1,0)</f>
        <v>153</v>
      </c>
      <c r="BJ657">
        <f>INDEX('Cat-4'!$1:$1048576,'NSS + ACT'!BF657,'NSS + ACT'!BI657)</f>
        <v>130.80000000000001</v>
      </c>
      <c r="BK657" s="126">
        <f t="shared" si="127"/>
        <v>1.0836785418392709</v>
      </c>
      <c r="BL657">
        <f t="shared" si="128"/>
        <v>1200</v>
      </c>
      <c r="BM657" s="126">
        <f t="shared" si="129"/>
        <v>40</v>
      </c>
      <c r="BN657" s="126" t="s">
        <v>8785</v>
      </c>
      <c r="BO657" s="126">
        <f>MATCH(BB657,Sheet3!$D$4:$D$8,0)</f>
        <v>2</v>
      </c>
      <c r="BP657" s="126">
        <f>MATCH(BN657,Sheet3!$E$4:$H$4,0)</f>
        <v>4</v>
      </c>
      <c r="BQ657" s="132">
        <f>INDEX(Sheet3!$D$4:$H$8,'NSS + ACT'!BO657,'NSS + ACT'!BP657)</f>
        <v>0.1</v>
      </c>
      <c r="BR657" s="105">
        <f t="shared" si="130"/>
        <v>41694.531897265952</v>
      </c>
      <c r="BS657" s="162">
        <f t="shared" si="131"/>
        <v>0.1</v>
      </c>
      <c r="BT657" s="105">
        <f t="shared" si="132"/>
        <v>37525.07870753936</v>
      </c>
    </row>
    <row r="658" spans="1:72">
      <c r="A658" s="18">
        <f t="shared" si="122"/>
        <v>655</v>
      </c>
      <c r="B658" s="33">
        <v>291805222553</v>
      </c>
      <c r="C658" s="39">
        <v>43274</v>
      </c>
      <c r="D658" s="22" t="s">
        <v>359</v>
      </c>
      <c r="E658" s="22" t="s">
        <v>6392</v>
      </c>
      <c r="F658" s="110">
        <v>12</v>
      </c>
      <c r="G658" s="23" t="s">
        <v>96</v>
      </c>
      <c r="H658" s="52">
        <v>3205</v>
      </c>
      <c r="I658" s="30"/>
      <c r="J658" s="109">
        <v>38460</v>
      </c>
      <c r="K658" s="36">
        <v>72224020</v>
      </c>
      <c r="L658" s="26">
        <v>7.4999999999999997E-2</v>
      </c>
      <c r="M658" s="26" t="s">
        <v>6383</v>
      </c>
      <c r="N658" s="26">
        <v>0</v>
      </c>
      <c r="O658" s="60"/>
      <c r="P658" s="26">
        <v>0.1</v>
      </c>
      <c r="Q658" s="84"/>
      <c r="R658" s="26">
        <v>0.18</v>
      </c>
      <c r="S658" s="23" t="s">
        <v>6393</v>
      </c>
      <c r="T658" s="52">
        <v>2884.5</v>
      </c>
      <c r="U658" s="52">
        <v>0</v>
      </c>
      <c r="V658" s="52">
        <v>288.45</v>
      </c>
      <c r="W658" s="52">
        <v>7493.9309999999996</v>
      </c>
      <c r="X658" s="52">
        <v>10666.880999999999</v>
      </c>
      <c r="Y658" s="23" t="s">
        <v>6223</v>
      </c>
      <c r="Z658" s="23" t="s">
        <v>6394</v>
      </c>
      <c r="AA658" s="23" t="s">
        <v>6395</v>
      </c>
      <c r="AB658" s="33">
        <v>291805222553</v>
      </c>
      <c r="AC658" s="33" t="s">
        <v>6387</v>
      </c>
      <c r="AD658" s="39">
        <v>43274</v>
      </c>
      <c r="AE658" s="39">
        <v>43273</v>
      </c>
      <c r="AF658" s="53" t="e">
        <v>#N/A</v>
      </c>
      <c r="AG658" s="53" t="e">
        <v>#N/A</v>
      </c>
      <c r="AH658" s="39" t="e">
        <v>#N/A</v>
      </c>
      <c r="AI658" s="23" t="s">
        <v>51</v>
      </c>
      <c r="AJ658" s="59"/>
      <c r="AK658" s="59"/>
      <c r="AL658" s="48"/>
      <c r="AM658" s="60"/>
      <c r="AN658" s="33"/>
      <c r="AO658" s="48"/>
      <c r="AP658" s="23">
        <v>2000</v>
      </c>
      <c r="AQ658" s="23" t="s">
        <v>52</v>
      </c>
      <c r="AR658" s="23" t="s">
        <v>6395</v>
      </c>
      <c r="AS658" s="38" t="s">
        <v>53</v>
      </c>
      <c r="AT658" s="23"/>
      <c r="AU658" s="23" t="s">
        <v>6388</v>
      </c>
      <c r="AV658" s="99">
        <v>12</v>
      </c>
      <c r="AW658" s="101">
        <v>38460</v>
      </c>
      <c r="AX658" s="29" t="s">
        <v>5711</v>
      </c>
      <c r="AY658" s="29"/>
      <c r="AZ658" s="21"/>
      <c r="BA658">
        <f t="shared" si="124"/>
        <v>2365</v>
      </c>
      <c r="BB658" s="115" t="s">
        <v>6983</v>
      </c>
      <c r="BC658" s="105">
        <f t="shared" si="125"/>
        <v>3205</v>
      </c>
      <c r="BD658" s="116">
        <f t="shared" si="126"/>
        <v>43252</v>
      </c>
      <c r="BE658" s="141" t="s">
        <v>8477</v>
      </c>
      <c r="BF658">
        <f>MATCH(BE658,'Cat-4'!$A:$A,0)</f>
        <v>722</v>
      </c>
      <c r="BG658">
        <f>MATCH(BD658,'Cat-4'!$1:$1,0)</f>
        <v>78</v>
      </c>
      <c r="BH658">
        <f>INDEX('Cat-4'!$1:$1048576,'NSS + ACT'!BF658,'NSS + ACT'!BG658)</f>
        <v>110.5</v>
      </c>
      <c r="BI658">
        <f>MATCH($BI$1,'Cat-4'!$1:$1,0)</f>
        <v>153</v>
      </c>
      <c r="BJ658">
        <f>INDEX('Cat-4'!$1:$1048576,'NSS + ACT'!BF658,'NSS + ACT'!BI658)</f>
        <v>130.80000000000001</v>
      </c>
      <c r="BK658" s="126">
        <f t="shared" si="127"/>
        <v>1.183710407239819</v>
      </c>
      <c r="BL658">
        <f t="shared" si="128"/>
        <v>2388</v>
      </c>
      <c r="BM658" s="126">
        <f t="shared" si="129"/>
        <v>79.599999999999994</v>
      </c>
      <c r="BN658" s="126" t="s">
        <v>8785</v>
      </c>
      <c r="BO658" s="126">
        <f>MATCH(BB658,Sheet3!$D$4:$D$8,0)</f>
        <v>2</v>
      </c>
      <c r="BP658" s="126">
        <f>MATCH(BN658,Sheet3!$E$4:$H$4,0)</f>
        <v>4</v>
      </c>
      <c r="BQ658" s="132">
        <f>INDEX(Sheet3!$D$4:$H$8,'NSS + ACT'!BO658,'NSS + ACT'!BP658)</f>
        <v>0.1</v>
      </c>
      <c r="BR658" s="105">
        <f t="shared" si="130"/>
        <v>45525.502262443442</v>
      </c>
      <c r="BS658" s="162">
        <f t="shared" si="131"/>
        <v>0.1</v>
      </c>
      <c r="BT658" s="105">
        <f t="shared" si="132"/>
        <v>40972.952036199102</v>
      </c>
    </row>
    <row r="659" spans="1:72">
      <c r="A659" s="18">
        <f t="shared" si="122"/>
        <v>656</v>
      </c>
      <c r="B659" s="61">
        <v>292203577260</v>
      </c>
      <c r="C659" s="39">
        <v>44659</v>
      </c>
      <c r="D659" s="22" t="s">
        <v>91</v>
      </c>
      <c r="E659" s="22" t="s">
        <v>2554</v>
      </c>
      <c r="F659" s="110">
        <v>3</v>
      </c>
      <c r="G659" s="23" t="s">
        <v>79</v>
      </c>
      <c r="H659" s="52">
        <v>12800</v>
      </c>
      <c r="I659" s="30"/>
      <c r="J659" s="109">
        <v>38400</v>
      </c>
      <c r="K659" s="23">
        <v>84819090</v>
      </c>
      <c r="L659" s="26">
        <v>7.4999999999999997E-2</v>
      </c>
      <c r="M659" s="40">
        <v>0</v>
      </c>
      <c r="N659" s="62">
        <v>0</v>
      </c>
      <c r="O659" s="52"/>
      <c r="P659" s="26">
        <v>0.1</v>
      </c>
      <c r="Q659" s="52">
        <v>0</v>
      </c>
      <c r="R659" s="63">
        <v>0.18</v>
      </c>
      <c r="S659" s="23" t="s">
        <v>849</v>
      </c>
      <c r="T659" s="52">
        <v>2880</v>
      </c>
      <c r="U659" s="52">
        <v>0</v>
      </c>
      <c r="V659" s="52">
        <v>288</v>
      </c>
      <c r="W659" s="52">
        <v>7482.24</v>
      </c>
      <c r="X659" s="52">
        <v>10650.24</v>
      </c>
      <c r="Y659" s="23" t="s">
        <v>2273</v>
      </c>
      <c r="Z659" s="23" t="s">
        <v>2555</v>
      </c>
      <c r="AA659" s="23" t="s">
        <v>2556</v>
      </c>
      <c r="AB659" s="33">
        <v>292203577260</v>
      </c>
      <c r="AC659" s="33" t="s">
        <v>2249</v>
      </c>
      <c r="AD659" s="48">
        <v>44659</v>
      </c>
      <c r="AE659" s="39">
        <v>44651</v>
      </c>
      <c r="AF659" s="53" t="e">
        <v>#N/A</v>
      </c>
      <c r="AG659" s="53" t="e">
        <v>#N/A</v>
      </c>
      <c r="AH659" s="39" t="e">
        <v>#N/A</v>
      </c>
      <c r="AI659" s="23" t="s">
        <v>51</v>
      </c>
      <c r="AJ659" s="54"/>
      <c r="AK659" s="55"/>
      <c r="AL659" s="56"/>
      <c r="AM659" s="57"/>
      <c r="AN659" s="33"/>
      <c r="AO659" s="48"/>
      <c r="AP659" s="23">
        <v>2000</v>
      </c>
      <c r="AQ659" s="23" t="s">
        <v>52</v>
      </c>
      <c r="AR659" s="23" t="s">
        <v>2556</v>
      </c>
      <c r="AS659" s="38" t="s">
        <v>53</v>
      </c>
      <c r="AT659" s="23"/>
      <c r="AU659" s="64" t="s">
        <v>2250</v>
      </c>
      <c r="AV659" s="99">
        <v>3</v>
      </c>
      <c r="AW659" s="102">
        <v>38400</v>
      </c>
      <c r="AX659" s="29" t="s">
        <v>701</v>
      </c>
      <c r="AY659" s="29"/>
      <c r="AZ659" s="25" t="s">
        <v>853</v>
      </c>
      <c r="BA659">
        <f t="shared" si="124"/>
        <v>987</v>
      </c>
      <c r="BB659" s="115" t="s">
        <v>6987</v>
      </c>
      <c r="BC659" s="105">
        <f t="shared" si="125"/>
        <v>12800</v>
      </c>
      <c r="BD659" s="116">
        <f t="shared" si="126"/>
        <v>44621</v>
      </c>
      <c r="BE659" s="141" t="s">
        <v>8366</v>
      </c>
      <c r="BF659">
        <f>MATCH(BE659,'Cat-4'!$A:$A,0)</f>
        <v>666</v>
      </c>
      <c r="BG659">
        <f>MATCH(BD659,'Cat-4'!$1:$1,0)</f>
        <v>123</v>
      </c>
      <c r="BH659">
        <f>INDEX('Cat-4'!$1:$1048576,'NSS + ACT'!BF659,'NSS + ACT'!BG659)</f>
        <v>126</v>
      </c>
      <c r="BI659">
        <f>MATCH($BI$1,'Cat-4'!$1:$1,0)</f>
        <v>153</v>
      </c>
      <c r="BJ659">
        <f>INDEX('Cat-4'!$1:$1048576,'NSS + ACT'!BF659,'NSS + ACT'!BI659)</f>
        <v>133.4</v>
      </c>
      <c r="BK659" s="126">
        <f t="shared" si="127"/>
        <v>1.0587301587301587</v>
      </c>
      <c r="BL659">
        <f t="shared" si="128"/>
        <v>1019</v>
      </c>
      <c r="BM659" s="126">
        <f t="shared" si="129"/>
        <v>33.966666666666669</v>
      </c>
      <c r="BN659" s="126" t="s">
        <v>8785</v>
      </c>
      <c r="BO659" s="126">
        <f>MATCH(BB659,Sheet3!$D$4:$D$8,0)</f>
        <v>4</v>
      </c>
      <c r="BP659" s="126">
        <f>MATCH(BN659,Sheet3!$E$4:$H$4,0)</f>
        <v>4</v>
      </c>
      <c r="BQ659" s="132">
        <f>INDEX(Sheet3!$D$4:$H$8,'NSS + ACT'!BO659,'NSS + ACT'!BP659)</f>
        <v>0.2</v>
      </c>
      <c r="BR659" s="105">
        <f t="shared" si="130"/>
        <v>40655.238095238099</v>
      </c>
      <c r="BS659" s="162">
        <f t="shared" si="131"/>
        <v>0.2</v>
      </c>
      <c r="BT659" s="105">
        <f t="shared" si="132"/>
        <v>32524.190476190481</v>
      </c>
    </row>
    <row r="660" spans="1:72">
      <c r="A660" s="18">
        <f t="shared" si="122"/>
        <v>657</v>
      </c>
      <c r="B660" s="33">
        <v>292104563446</v>
      </c>
      <c r="C660" s="39">
        <v>44330</v>
      </c>
      <c r="D660" s="22" t="s">
        <v>365</v>
      </c>
      <c r="E660" s="22" t="s">
        <v>6305</v>
      </c>
      <c r="F660" s="110">
        <v>40</v>
      </c>
      <c r="G660" s="23" t="s">
        <v>49</v>
      </c>
      <c r="H660" s="52">
        <v>959</v>
      </c>
      <c r="I660" s="30"/>
      <c r="J660" s="109">
        <v>38360</v>
      </c>
      <c r="K660" s="33">
        <v>73072200</v>
      </c>
      <c r="L660" s="26">
        <v>0.1</v>
      </c>
      <c r="M660" s="26" t="s">
        <v>742</v>
      </c>
      <c r="N660" s="26">
        <v>0</v>
      </c>
      <c r="O660" s="60"/>
      <c r="P660" s="26">
        <v>0.1</v>
      </c>
      <c r="Q660" s="84"/>
      <c r="R660" s="26">
        <v>0.18</v>
      </c>
      <c r="S660" s="23" t="s">
        <v>1260</v>
      </c>
      <c r="T660" s="52">
        <v>3836</v>
      </c>
      <c r="U660" s="52">
        <v>0</v>
      </c>
      <c r="V660" s="52">
        <v>383.6</v>
      </c>
      <c r="W660" s="52">
        <v>7664.3279999999995</v>
      </c>
      <c r="X660" s="52">
        <v>11883.928</v>
      </c>
      <c r="Y660" s="23" t="s">
        <v>6223</v>
      </c>
      <c r="Z660" s="23" t="s">
        <v>6306</v>
      </c>
      <c r="AA660" s="23" t="s">
        <v>6307</v>
      </c>
      <c r="AB660" s="33">
        <v>292104563446</v>
      </c>
      <c r="AC660" s="33" t="s">
        <v>6168</v>
      </c>
      <c r="AD660" s="39">
        <v>44330</v>
      </c>
      <c r="AE660" s="39">
        <v>44303</v>
      </c>
      <c r="AF660" s="53" t="e">
        <v>#N/A</v>
      </c>
      <c r="AG660" s="53" t="e">
        <v>#N/A</v>
      </c>
      <c r="AH660" s="39" t="e">
        <v>#N/A</v>
      </c>
      <c r="AI660" s="23" t="s">
        <v>51</v>
      </c>
      <c r="AJ660" s="59"/>
      <c r="AK660" s="59"/>
      <c r="AL660" s="48"/>
      <c r="AM660" s="60"/>
      <c r="AN660" s="33"/>
      <c r="AO660" s="48"/>
      <c r="AP660" s="23">
        <v>2000</v>
      </c>
      <c r="AQ660" s="23" t="s">
        <v>52</v>
      </c>
      <c r="AR660" s="23" t="s">
        <v>6307</v>
      </c>
      <c r="AS660" s="38" t="s">
        <v>53</v>
      </c>
      <c r="AT660" s="23"/>
      <c r="AU660" s="23" t="s">
        <v>6169</v>
      </c>
      <c r="AV660" s="99">
        <v>40</v>
      </c>
      <c r="AW660" s="101">
        <v>38360</v>
      </c>
      <c r="AX660" s="29" t="s">
        <v>5711</v>
      </c>
      <c r="AY660" s="29"/>
      <c r="AZ660" s="21"/>
      <c r="BA660">
        <f t="shared" si="124"/>
        <v>1335</v>
      </c>
      <c r="BB660" s="115" t="s">
        <v>6983</v>
      </c>
      <c r="BC660" s="105">
        <f t="shared" si="125"/>
        <v>959</v>
      </c>
      <c r="BD660" s="116">
        <f t="shared" si="126"/>
        <v>44287</v>
      </c>
      <c r="BE660" s="141" t="s">
        <v>8477</v>
      </c>
      <c r="BF660">
        <f>MATCH(BE660,'Cat-4'!$A:$A,0)</f>
        <v>722</v>
      </c>
      <c r="BG660">
        <f>MATCH(BD660,'Cat-4'!$1:$1,0)</f>
        <v>112</v>
      </c>
      <c r="BH660">
        <f>INDEX('Cat-4'!$1:$1048576,'NSS + ACT'!BF660,'NSS + ACT'!BG660)</f>
        <v>116.7</v>
      </c>
      <c r="BI660">
        <f>MATCH($BI$1,'Cat-4'!$1:$1,0)</f>
        <v>153</v>
      </c>
      <c r="BJ660">
        <f>INDEX('Cat-4'!$1:$1048576,'NSS + ACT'!BF660,'NSS + ACT'!BI660)</f>
        <v>130.80000000000001</v>
      </c>
      <c r="BK660" s="126">
        <f t="shared" si="127"/>
        <v>1.1208226221079691</v>
      </c>
      <c r="BL660">
        <f t="shared" si="128"/>
        <v>1353</v>
      </c>
      <c r="BM660" s="126">
        <f t="shared" si="129"/>
        <v>45.1</v>
      </c>
      <c r="BN660" s="126" t="s">
        <v>8785</v>
      </c>
      <c r="BO660" s="126">
        <f>MATCH(BB660,Sheet3!$D$4:$D$8,0)</f>
        <v>2</v>
      </c>
      <c r="BP660" s="126">
        <f>MATCH(BN660,Sheet3!$E$4:$H$4,0)</f>
        <v>4</v>
      </c>
      <c r="BQ660" s="132">
        <f>INDEX(Sheet3!$D$4:$H$8,'NSS + ACT'!BO660,'NSS + ACT'!BP660)</f>
        <v>0.1</v>
      </c>
      <c r="BR660" s="105">
        <f t="shared" si="130"/>
        <v>42994.755784061694</v>
      </c>
      <c r="BS660" s="162">
        <f t="shared" si="131"/>
        <v>0.1</v>
      </c>
      <c r="BT660" s="105">
        <f t="shared" si="132"/>
        <v>38695.280205655523</v>
      </c>
    </row>
    <row r="661" spans="1:72">
      <c r="A661" s="18">
        <f t="shared" si="122"/>
        <v>658</v>
      </c>
      <c r="B661" s="61">
        <v>291601626061</v>
      </c>
      <c r="C661" s="39">
        <v>42471</v>
      </c>
      <c r="D661" s="22" t="s">
        <v>1801</v>
      </c>
      <c r="E661" s="22" t="s">
        <v>1802</v>
      </c>
      <c r="F661" s="110">
        <v>26</v>
      </c>
      <c r="G661" s="23" t="s">
        <v>119</v>
      </c>
      <c r="H661" s="52">
        <v>1458</v>
      </c>
      <c r="I661" s="30"/>
      <c r="J661" s="109">
        <v>37908</v>
      </c>
      <c r="K661" s="23">
        <v>84219900</v>
      </c>
      <c r="L661" s="26">
        <v>0.1</v>
      </c>
      <c r="M661" s="40">
        <v>0</v>
      </c>
      <c r="N661" s="62">
        <v>0</v>
      </c>
      <c r="O661" s="52">
        <v>0</v>
      </c>
      <c r="P661" s="26">
        <v>0.1</v>
      </c>
      <c r="Q661" s="52">
        <v>0</v>
      </c>
      <c r="R661" s="63">
        <v>0.18</v>
      </c>
      <c r="S661" s="23" t="s">
        <v>754</v>
      </c>
      <c r="T661" s="52">
        <v>3790.8</v>
      </c>
      <c r="U661" s="52">
        <v>0</v>
      </c>
      <c r="V661" s="52">
        <v>379.08000000000004</v>
      </c>
      <c r="W661" s="52">
        <v>7574.0184000000008</v>
      </c>
      <c r="X661" s="52">
        <v>11743.898400000002</v>
      </c>
      <c r="Y661" s="23" t="s">
        <v>1628</v>
      </c>
      <c r="Z661" s="23" t="s">
        <v>1803</v>
      </c>
      <c r="AA661" s="23" t="s">
        <v>1804</v>
      </c>
      <c r="AB661" s="33">
        <v>291601626061</v>
      </c>
      <c r="AC661" s="33" t="s">
        <v>1805</v>
      </c>
      <c r="AD661" s="48">
        <v>42471</v>
      </c>
      <c r="AE661" s="39">
        <v>42460</v>
      </c>
      <c r="AF661" s="53" t="e">
        <v>#N/A</v>
      </c>
      <c r="AG661" s="53" t="e">
        <v>#N/A</v>
      </c>
      <c r="AH661" s="39" t="e">
        <v>#N/A</v>
      </c>
      <c r="AI661" s="23" t="s">
        <v>51</v>
      </c>
      <c r="AJ661" s="54"/>
      <c r="AK661" s="55"/>
      <c r="AL661" s="56"/>
      <c r="AM661" s="57"/>
      <c r="AN661" s="33"/>
      <c r="AO661" s="48"/>
      <c r="AP661" s="23">
        <v>2000</v>
      </c>
      <c r="AQ661" s="23" t="s">
        <v>52</v>
      </c>
      <c r="AR661" s="23" t="s">
        <v>1804</v>
      </c>
      <c r="AS661" s="38" t="s">
        <v>53</v>
      </c>
      <c r="AT661" s="23"/>
      <c r="AU661" s="64">
        <v>1034</v>
      </c>
      <c r="AV661" s="99">
        <v>26</v>
      </c>
      <c r="AW661" s="102">
        <v>37908</v>
      </c>
      <c r="AX661" s="29" t="s">
        <v>701</v>
      </c>
      <c r="AY661" s="29"/>
      <c r="AZ661" s="25" t="s">
        <v>1633</v>
      </c>
      <c r="BA661">
        <f t="shared" si="124"/>
        <v>3178</v>
      </c>
      <c r="BB661" s="115" t="s">
        <v>6983</v>
      </c>
      <c r="BC661" s="105">
        <f t="shared" si="125"/>
        <v>1458</v>
      </c>
      <c r="BD661" s="116">
        <f t="shared" si="126"/>
        <v>42430</v>
      </c>
      <c r="BE661" s="141" t="s">
        <v>8477</v>
      </c>
      <c r="BF661">
        <f>MATCH(BE661,'Cat-4'!$A:$A,0)</f>
        <v>722</v>
      </c>
      <c r="BG661">
        <f>MATCH(BD661,'Cat-4'!$1:$1,0)</f>
        <v>51</v>
      </c>
      <c r="BH661">
        <f>INDEX('Cat-4'!$1:$1048576,'NSS + ACT'!BF661,'NSS + ACT'!BG661)</f>
        <v>108.5</v>
      </c>
      <c r="BI661">
        <f>MATCH($BI$1,'Cat-4'!$1:$1,0)</f>
        <v>153</v>
      </c>
      <c r="BJ661">
        <f>INDEX('Cat-4'!$1:$1048576,'NSS + ACT'!BF661,'NSS + ACT'!BI661)</f>
        <v>130.80000000000001</v>
      </c>
      <c r="BK661" s="126">
        <f t="shared" si="127"/>
        <v>1.2055299539170508</v>
      </c>
      <c r="BL661">
        <f t="shared" si="128"/>
        <v>3210</v>
      </c>
      <c r="BM661" s="126">
        <f t="shared" si="129"/>
        <v>107</v>
      </c>
      <c r="BN661" s="126" t="s">
        <v>8785</v>
      </c>
      <c r="BO661" s="126">
        <f>MATCH(BB661,Sheet3!$D$4:$D$8,0)</f>
        <v>2</v>
      </c>
      <c r="BP661" s="126">
        <f>MATCH(BN661,Sheet3!$E$4:$H$4,0)</f>
        <v>4</v>
      </c>
      <c r="BQ661" s="132">
        <f>INDEX(Sheet3!$D$4:$H$8,'NSS + ACT'!BO661,'NSS + ACT'!BP661)</f>
        <v>0.1</v>
      </c>
      <c r="BR661" s="105">
        <f t="shared" si="130"/>
        <v>45699.229493087558</v>
      </c>
      <c r="BS661" s="162">
        <f t="shared" si="131"/>
        <v>0.1</v>
      </c>
      <c r="BT661" s="105">
        <f t="shared" si="132"/>
        <v>41129.306543778803</v>
      </c>
    </row>
    <row r="662" spans="1:72">
      <c r="A662" s="18">
        <f t="shared" si="122"/>
        <v>659</v>
      </c>
      <c r="B662" s="61">
        <v>171801082633</v>
      </c>
      <c r="C662" s="39">
        <v>43217</v>
      </c>
      <c r="D662" s="22" t="s">
        <v>636</v>
      </c>
      <c r="E662" s="22" t="s">
        <v>1090</v>
      </c>
      <c r="F662" s="110">
        <v>3</v>
      </c>
      <c r="G662" s="23" t="s">
        <v>49</v>
      </c>
      <c r="H662" s="52">
        <v>12603.736666666633</v>
      </c>
      <c r="I662" s="30"/>
      <c r="J662" s="109">
        <v>37811.209999999897</v>
      </c>
      <c r="K662" s="23" t="s">
        <v>987</v>
      </c>
      <c r="L662" s="26">
        <v>0.15</v>
      </c>
      <c r="M662" s="40">
        <v>0</v>
      </c>
      <c r="N662" s="62">
        <v>0</v>
      </c>
      <c r="O662" s="52">
        <v>0</v>
      </c>
      <c r="P662" s="26">
        <v>0.1</v>
      </c>
      <c r="Q662" s="52">
        <v>0</v>
      </c>
      <c r="R662" s="63">
        <v>0.18</v>
      </c>
      <c r="S662" s="23" t="s">
        <v>969</v>
      </c>
      <c r="T662" s="52">
        <v>5671.6814999999842</v>
      </c>
      <c r="U662" s="52">
        <v>0</v>
      </c>
      <c r="V662" s="52">
        <v>567.16814999999849</v>
      </c>
      <c r="W662" s="52">
        <v>7929.0107369999778</v>
      </c>
      <c r="X662" s="52">
        <v>14167.860386999961</v>
      </c>
      <c r="Y662" s="23" t="s">
        <v>850</v>
      </c>
      <c r="Z662" s="23" t="s">
        <v>1091</v>
      </c>
      <c r="AA662" s="23" t="s">
        <v>1092</v>
      </c>
      <c r="AB662" s="33" t="e">
        <v>#N/A</v>
      </c>
      <c r="AC662" s="33" t="e">
        <v>#N/A</v>
      </c>
      <c r="AD662" s="48" t="e">
        <v>#N/A</v>
      </c>
      <c r="AE662" s="39" t="e">
        <v>#N/A</v>
      </c>
      <c r="AF662" s="53">
        <v>171801082633</v>
      </c>
      <c r="AG662" s="53" t="s">
        <v>990</v>
      </c>
      <c r="AH662" s="39">
        <v>43217</v>
      </c>
      <c r="AI662" s="23" t="s">
        <v>385</v>
      </c>
      <c r="AJ662" s="54"/>
      <c r="AK662" s="55"/>
      <c r="AL662" s="56"/>
      <c r="AM662" s="57"/>
      <c r="AN662" s="33"/>
      <c r="AO662" s="48"/>
      <c r="AP662" s="23">
        <v>2000</v>
      </c>
      <c r="AQ662" s="23" t="s">
        <v>64</v>
      </c>
      <c r="AR662" s="23" t="s">
        <v>1092</v>
      </c>
      <c r="AS662" s="38" t="s">
        <v>53</v>
      </c>
      <c r="AT662" s="23" t="s">
        <v>522</v>
      </c>
      <c r="AU662" s="64">
        <v>7068019</v>
      </c>
      <c r="AV662" s="99">
        <v>3</v>
      </c>
      <c r="AW662" s="102">
        <v>37811.209999999897</v>
      </c>
      <c r="AX662" s="29" t="s">
        <v>701</v>
      </c>
      <c r="AY662" s="29"/>
      <c r="AZ662" s="25" t="s">
        <v>863</v>
      </c>
      <c r="BB662" s="115" t="s">
        <v>6987</v>
      </c>
      <c r="BC662" s="105">
        <f t="shared" si="125"/>
        <v>12603.736666666633</v>
      </c>
      <c r="BD662" s="116">
        <v>43709</v>
      </c>
      <c r="BE662" s="141" t="s">
        <v>8366</v>
      </c>
      <c r="BF662">
        <f>MATCH(BE662,'Cat-4'!$A:$A,0)</f>
        <v>666</v>
      </c>
      <c r="BG662">
        <f>MATCH(BD662,'Cat-4'!$1:$1,0)</f>
        <v>93</v>
      </c>
      <c r="BH662">
        <f>INDEX('Cat-4'!$1:$1048576,'NSS + ACT'!BF662,'NSS + ACT'!BG662)</f>
        <v>110.5</v>
      </c>
      <c r="BI662">
        <f>MATCH($BI$1,'Cat-4'!$1:$1,0)</f>
        <v>153</v>
      </c>
      <c r="BJ662">
        <f>INDEX('Cat-4'!$1:$1048576,'NSS + ACT'!BF662,'NSS + ACT'!BI662)</f>
        <v>133.4</v>
      </c>
      <c r="BK662" s="126">
        <f t="shared" si="127"/>
        <v>1.207239819004525</v>
      </c>
      <c r="BL662">
        <f t="shared" si="128"/>
        <v>1931</v>
      </c>
      <c r="BM662" s="126">
        <f t="shared" si="129"/>
        <v>64.36666666666666</v>
      </c>
      <c r="BN662" s="126" t="s">
        <v>8785</v>
      </c>
      <c r="BO662" s="126">
        <f>MATCH(BB662,Sheet3!$D$4:$D$8,0)</f>
        <v>4</v>
      </c>
      <c r="BP662" s="126">
        <f>MATCH(BN662,Sheet3!$E$4:$H$4,0)</f>
        <v>4</v>
      </c>
      <c r="BQ662" s="132">
        <f>INDEX(Sheet3!$D$4:$H$8,'NSS + ACT'!BO662,'NSS + ACT'!BP662)</f>
        <v>0.2</v>
      </c>
      <c r="BR662" s="105">
        <f t="shared" si="130"/>
        <v>45647.19831674196</v>
      </c>
      <c r="BS662" s="162">
        <f t="shared" si="131"/>
        <v>0.2</v>
      </c>
      <c r="BT662" s="105">
        <f t="shared" si="132"/>
        <v>36517.758653393568</v>
      </c>
    </row>
    <row r="663" spans="1:72">
      <c r="A663" s="18">
        <f t="shared" si="122"/>
        <v>660</v>
      </c>
      <c r="B663" s="61">
        <v>171800967741</v>
      </c>
      <c r="C663" s="39">
        <v>43206</v>
      </c>
      <c r="D663" s="22" t="s">
        <v>462</v>
      </c>
      <c r="E663" s="22" t="s">
        <v>2790</v>
      </c>
      <c r="F663" s="110">
        <v>2</v>
      </c>
      <c r="G663" s="23" t="s">
        <v>119</v>
      </c>
      <c r="H663" s="52">
        <v>18894.59</v>
      </c>
      <c r="I663" s="30"/>
      <c r="J663" s="109">
        <v>37789.18</v>
      </c>
      <c r="K663" s="23">
        <v>85442010</v>
      </c>
      <c r="L663" s="26">
        <v>0.1</v>
      </c>
      <c r="M663" s="40">
        <v>0</v>
      </c>
      <c r="N663" s="62">
        <v>0</v>
      </c>
      <c r="O663" s="52">
        <v>0</v>
      </c>
      <c r="P663" s="26">
        <v>0.1</v>
      </c>
      <c r="Q663" s="52">
        <v>0</v>
      </c>
      <c r="R663" s="63">
        <v>0.18</v>
      </c>
      <c r="S663" s="23" t="s">
        <v>2754</v>
      </c>
      <c r="T663" s="52">
        <v>3778.9180000000001</v>
      </c>
      <c r="U663" s="52">
        <v>0</v>
      </c>
      <c r="V663" s="52">
        <v>377.89180000000005</v>
      </c>
      <c r="W663" s="52">
        <v>7550.2781639999994</v>
      </c>
      <c r="X663" s="52">
        <v>11707.087963999998</v>
      </c>
      <c r="Y663" s="23" t="s">
        <v>2778</v>
      </c>
      <c r="Z663" s="23" t="s">
        <v>2791</v>
      </c>
      <c r="AA663" s="23" t="s">
        <v>2792</v>
      </c>
      <c r="AB663" s="33" t="e">
        <v>#N/A</v>
      </c>
      <c r="AC663" s="33" t="e">
        <v>#N/A</v>
      </c>
      <c r="AD663" s="48" t="e">
        <v>#N/A</v>
      </c>
      <c r="AE663" s="39">
        <v>43178</v>
      </c>
      <c r="AF663" s="53">
        <v>171800967741</v>
      </c>
      <c r="AG663" s="53" t="s">
        <v>465</v>
      </c>
      <c r="AH663" s="39">
        <v>43206</v>
      </c>
      <c r="AI663" s="23" t="s">
        <v>385</v>
      </c>
      <c r="AJ663" s="54"/>
      <c r="AK663" s="55"/>
      <c r="AL663" s="56"/>
      <c r="AM663" s="57"/>
      <c r="AN663" s="33"/>
      <c r="AO663" s="48"/>
      <c r="AP663" s="23">
        <v>2000</v>
      </c>
      <c r="AQ663" s="23" t="s">
        <v>52</v>
      </c>
      <c r="AR663" s="23" t="s">
        <v>2792</v>
      </c>
      <c r="AS663" s="38" t="s">
        <v>53</v>
      </c>
      <c r="AT663" s="23" t="s">
        <v>519</v>
      </c>
      <c r="AU663" s="64">
        <v>1007534470</v>
      </c>
      <c r="AV663" s="99">
        <v>2</v>
      </c>
      <c r="AW663" s="102">
        <v>37789.18</v>
      </c>
      <c r="AX663" s="29" t="s">
        <v>701</v>
      </c>
      <c r="AY663" s="29"/>
      <c r="AZ663" s="25" t="s">
        <v>2782</v>
      </c>
      <c r="BA663">
        <f>$BA$2-AE663</f>
        <v>2460</v>
      </c>
      <c r="BB663" s="115" t="s">
        <v>6987</v>
      </c>
      <c r="BC663" s="105">
        <f t="shared" si="125"/>
        <v>18894.59</v>
      </c>
      <c r="BD663" s="116">
        <f t="shared" si="126"/>
        <v>43160</v>
      </c>
      <c r="BE663" s="141" t="s">
        <v>8366</v>
      </c>
      <c r="BF663">
        <f>MATCH(BE663,'Cat-4'!$A:$A,0)</f>
        <v>666</v>
      </c>
      <c r="BG663">
        <f>MATCH(BD663,'Cat-4'!$1:$1,0)</f>
        <v>75</v>
      </c>
      <c r="BH663">
        <f>INDEX('Cat-4'!$1:$1048576,'NSS + ACT'!BF663,'NSS + ACT'!BG663)</f>
        <v>110.1</v>
      </c>
      <c r="BI663">
        <f>MATCH($BI$1,'Cat-4'!$1:$1,0)</f>
        <v>153</v>
      </c>
      <c r="BJ663">
        <f>INDEX('Cat-4'!$1:$1048576,'NSS + ACT'!BF663,'NSS + ACT'!BI663)</f>
        <v>133.4</v>
      </c>
      <c r="BK663" s="126">
        <f t="shared" si="127"/>
        <v>1.2116257947320619</v>
      </c>
      <c r="BL663">
        <f t="shared" si="128"/>
        <v>2480</v>
      </c>
      <c r="BM663" s="126">
        <f t="shared" si="129"/>
        <v>82.666666666666671</v>
      </c>
      <c r="BN663" s="126" t="s">
        <v>8785</v>
      </c>
      <c r="BO663" s="126">
        <f>MATCH(BB663,Sheet3!$D$4:$D$8,0)</f>
        <v>4</v>
      </c>
      <c r="BP663" s="126">
        <f>MATCH(BN663,Sheet3!$E$4:$H$4,0)</f>
        <v>4</v>
      </c>
      <c r="BQ663" s="132">
        <f>INDEX(Sheet3!$D$4:$H$8,'NSS + ACT'!BO663,'NSS + ACT'!BP663)</f>
        <v>0.2</v>
      </c>
      <c r="BR663" s="105">
        <f t="shared" si="130"/>
        <v>45786.345249772938</v>
      </c>
      <c r="BS663" s="162">
        <f t="shared" si="131"/>
        <v>0.2</v>
      </c>
      <c r="BT663" s="105">
        <f t="shared" si="132"/>
        <v>36629.076199818352</v>
      </c>
    </row>
    <row r="664" spans="1:72">
      <c r="A664" s="18">
        <f t="shared" si="122"/>
        <v>661</v>
      </c>
      <c r="B664" s="61">
        <v>171801924210</v>
      </c>
      <c r="C664" s="39">
        <v>43318</v>
      </c>
      <c r="D664" s="22" t="s">
        <v>1671</v>
      </c>
      <c r="E664" s="22" t="s">
        <v>1672</v>
      </c>
      <c r="F664" s="110">
        <v>10</v>
      </c>
      <c r="G664" s="23" t="s">
        <v>119</v>
      </c>
      <c r="H664" s="52">
        <v>3764.8099999999895</v>
      </c>
      <c r="I664" s="30"/>
      <c r="J664" s="109">
        <v>37648.099999999897</v>
      </c>
      <c r="K664" s="23">
        <v>73151100</v>
      </c>
      <c r="L664" s="26">
        <v>0.1</v>
      </c>
      <c r="M664" s="40" t="s">
        <v>742</v>
      </c>
      <c r="N664" s="62">
        <v>0</v>
      </c>
      <c r="O664" s="52">
        <v>0</v>
      </c>
      <c r="P664" s="26">
        <v>0.1</v>
      </c>
      <c r="Q664" s="52">
        <v>0</v>
      </c>
      <c r="R664" s="63">
        <v>0.18</v>
      </c>
      <c r="S664" s="23" t="s">
        <v>1673</v>
      </c>
      <c r="T664" s="52">
        <v>3764.8099999999899</v>
      </c>
      <c r="U664" s="52">
        <v>0</v>
      </c>
      <c r="V664" s="52">
        <v>376.48099999999903</v>
      </c>
      <c r="W664" s="52">
        <v>7522.0903799999796</v>
      </c>
      <c r="X664" s="52">
        <v>11663.38137999997</v>
      </c>
      <c r="Y664" s="23" t="s">
        <v>1628</v>
      </c>
      <c r="Z664" s="23" t="s">
        <v>1674</v>
      </c>
      <c r="AA664" s="23" t="s">
        <v>1675</v>
      </c>
      <c r="AB664" s="33" t="e">
        <v>#N/A</v>
      </c>
      <c r="AC664" s="33" t="e">
        <v>#N/A</v>
      </c>
      <c r="AD664" s="48" t="e">
        <v>#N/A</v>
      </c>
      <c r="AE664" s="39">
        <v>43276</v>
      </c>
      <c r="AF664" s="53">
        <v>171801924210</v>
      </c>
      <c r="AG664" s="53" t="s">
        <v>1676</v>
      </c>
      <c r="AH664" s="39">
        <v>43318</v>
      </c>
      <c r="AI664" s="23" t="s">
        <v>385</v>
      </c>
      <c r="AJ664" s="54"/>
      <c r="AK664" s="55"/>
      <c r="AL664" s="56"/>
      <c r="AM664" s="57"/>
      <c r="AN664" s="33"/>
      <c r="AO664" s="48"/>
      <c r="AP664" s="23">
        <v>2000</v>
      </c>
      <c r="AQ664" s="23" t="s">
        <v>52</v>
      </c>
      <c r="AR664" s="23" t="s">
        <v>1675</v>
      </c>
      <c r="AS664" s="38" t="s">
        <v>53</v>
      </c>
      <c r="AT664" s="23"/>
      <c r="AU664" s="64">
        <v>211585</v>
      </c>
      <c r="AV664" s="99">
        <v>10</v>
      </c>
      <c r="AW664" s="102">
        <v>37648.099999999897</v>
      </c>
      <c r="AX664" s="29" t="s">
        <v>701</v>
      </c>
      <c r="AY664" s="29"/>
      <c r="AZ664" s="25" t="s">
        <v>1633</v>
      </c>
      <c r="BA664">
        <f>$BA$2-AE664</f>
        <v>2362</v>
      </c>
      <c r="BB664" s="115" t="s">
        <v>6983</v>
      </c>
      <c r="BC664" s="105">
        <f t="shared" si="125"/>
        <v>3764.8099999999895</v>
      </c>
      <c r="BD664" s="116">
        <f t="shared" si="126"/>
        <v>43252</v>
      </c>
      <c r="BE664" s="141" t="s">
        <v>8477</v>
      </c>
      <c r="BF664">
        <f>MATCH(BE664,'Cat-4'!$A:$A,0)</f>
        <v>722</v>
      </c>
      <c r="BG664">
        <f>MATCH(BD664,'Cat-4'!$1:$1,0)</f>
        <v>78</v>
      </c>
      <c r="BH664">
        <f>INDEX('Cat-4'!$1:$1048576,'NSS + ACT'!BF664,'NSS + ACT'!BG664)</f>
        <v>110.5</v>
      </c>
      <c r="BI664">
        <f>MATCH($BI$1,'Cat-4'!$1:$1,0)</f>
        <v>153</v>
      </c>
      <c r="BJ664">
        <f>INDEX('Cat-4'!$1:$1048576,'NSS + ACT'!BF664,'NSS + ACT'!BI664)</f>
        <v>130.80000000000001</v>
      </c>
      <c r="BK664" s="126">
        <f t="shared" si="127"/>
        <v>1.183710407239819</v>
      </c>
      <c r="BL664">
        <f t="shared" si="128"/>
        <v>2388</v>
      </c>
      <c r="BM664" s="126">
        <f t="shared" si="129"/>
        <v>79.599999999999994</v>
      </c>
      <c r="BN664" s="126" t="s">
        <v>8785</v>
      </c>
      <c r="BO664" s="126">
        <f>MATCH(BB664,Sheet3!$D$4:$D$8,0)</f>
        <v>2</v>
      </c>
      <c r="BP664" s="126">
        <f>MATCH(BN664,Sheet3!$E$4:$H$4,0)</f>
        <v>4</v>
      </c>
      <c r="BQ664" s="132">
        <f>INDEX(Sheet3!$D$4:$H$8,'NSS + ACT'!BO664,'NSS + ACT'!BP664)</f>
        <v>0.1</v>
      </c>
      <c r="BR664" s="105">
        <f t="shared" si="130"/>
        <v>44564.447782805306</v>
      </c>
      <c r="BS664" s="162">
        <f t="shared" si="131"/>
        <v>0.1</v>
      </c>
      <c r="BT664" s="105">
        <f t="shared" si="132"/>
        <v>40108.003004524777</v>
      </c>
    </row>
    <row r="665" spans="1:72">
      <c r="A665" s="18">
        <f t="shared" si="122"/>
        <v>662</v>
      </c>
      <c r="B665" s="61">
        <v>171801082633</v>
      </c>
      <c r="C665" s="39">
        <v>43217</v>
      </c>
      <c r="D665" s="22" t="s">
        <v>636</v>
      </c>
      <c r="E665" s="22" t="s">
        <v>1228</v>
      </c>
      <c r="F665" s="110">
        <v>1</v>
      </c>
      <c r="G665" s="23" t="s">
        <v>119</v>
      </c>
      <c r="H665" s="52">
        <v>37446.36</v>
      </c>
      <c r="I665" s="30"/>
      <c r="J665" s="109">
        <v>37446.36</v>
      </c>
      <c r="K665" s="23">
        <v>85049090</v>
      </c>
      <c r="L665" s="26">
        <v>0.15</v>
      </c>
      <c r="M665" s="40">
        <v>0</v>
      </c>
      <c r="N665" s="62">
        <v>0</v>
      </c>
      <c r="O665" s="52">
        <v>0</v>
      </c>
      <c r="P665" s="26">
        <v>0.1</v>
      </c>
      <c r="Q665" s="52">
        <v>0</v>
      </c>
      <c r="R665" s="63">
        <v>0.18</v>
      </c>
      <c r="S665" s="23" t="s">
        <v>969</v>
      </c>
      <c r="T665" s="52">
        <v>5616.9539999999997</v>
      </c>
      <c r="U665" s="52">
        <v>0</v>
      </c>
      <c r="V665" s="52">
        <v>561.69539999999995</v>
      </c>
      <c r="W665" s="52">
        <v>7852.5016919999989</v>
      </c>
      <c r="X665" s="52">
        <v>14031.151091999998</v>
      </c>
      <c r="Y665" s="23" t="s">
        <v>1160</v>
      </c>
      <c r="Z665" s="23" t="s">
        <v>1229</v>
      </c>
      <c r="AA665" s="23" t="s">
        <v>1230</v>
      </c>
      <c r="AB665" s="33" t="e">
        <v>#N/A</v>
      </c>
      <c r="AC665" s="33" t="e">
        <v>#N/A</v>
      </c>
      <c r="AD665" s="48" t="e">
        <v>#N/A</v>
      </c>
      <c r="AE665" s="39" t="e">
        <v>#N/A</v>
      </c>
      <c r="AF665" s="53">
        <v>171801082633</v>
      </c>
      <c r="AG665" s="53" t="s">
        <v>990</v>
      </c>
      <c r="AH665" s="39">
        <v>43217</v>
      </c>
      <c r="AI665" s="23" t="s">
        <v>385</v>
      </c>
      <c r="AJ665" s="54"/>
      <c r="AK665" s="55"/>
      <c r="AL665" s="56"/>
      <c r="AM665" s="57"/>
      <c r="AN665" s="33"/>
      <c r="AO665" s="48"/>
      <c r="AP665" s="23">
        <v>2000</v>
      </c>
      <c r="AQ665" s="23" t="s">
        <v>64</v>
      </c>
      <c r="AR665" s="23" t="s">
        <v>1230</v>
      </c>
      <c r="AS665" s="38" t="s">
        <v>53</v>
      </c>
      <c r="AT665" s="23" t="s">
        <v>522</v>
      </c>
      <c r="AU665" s="64">
        <v>7068019</v>
      </c>
      <c r="AV665" s="99">
        <v>1</v>
      </c>
      <c r="AW665" s="102">
        <v>37446.36</v>
      </c>
      <c r="AX665" s="29" t="s">
        <v>701</v>
      </c>
      <c r="AY665" s="29"/>
      <c r="AZ665" s="25" t="s">
        <v>1179</v>
      </c>
      <c r="BB665" s="115" t="s">
        <v>6987</v>
      </c>
      <c r="BC665" s="105">
        <f t="shared" si="125"/>
        <v>37446.36</v>
      </c>
      <c r="BD665" s="116">
        <v>43709</v>
      </c>
      <c r="BE665" s="141" t="s">
        <v>8366</v>
      </c>
      <c r="BF665">
        <f>MATCH(BE665,'Cat-4'!$A:$A,0)</f>
        <v>666</v>
      </c>
      <c r="BG665">
        <f>MATCH(BD665,'Cat-4'!$1:$1,0)</f>
        <v>93</v>
      </c>
      <c r="BH665">
        <f>INDEX('Cat-4'!$1:$1048576,'NSS + ACT'!BF665,'NSS + ACT'!BG665)</f>
        <v>110.5</v>
      </c>
      <c r="BI665">
        <f>MATCH($BI$1,'Cat-4'!$1:$1,0)</f>
        <v>153</v>
      </c>
      <c r="BJ665">
        <f>INDEX('Cat-4'!$1:$1048576,'NSS + ACT'!BF665,'NSS + ACT'!BI665)</f>
        <v>133.4</v>
      </c>
      <c r="BK665" s="126">
        <f t="shared" si="127"/>
        <v>1.207239819004525</v>
      </c>
      <c r="BL665">
        <f t="shared" si="128"/>
        <v>1931</v>
      </c>
      <c r="BM665" s="126">
        <f t="shared" si="129"/>
        <v>64.36666666666666</v>
      </c>
      <c r="BN665" s="126" t="s">
        <v>8785</v>
      </c>
      <c r="BO665" s="126">
        <f>MATCH(BB665,Sheet3!$D$4:$D$8,0)</f>
        <v>4</v>
      </c>
      <c r="BP665" s="126">
        <f>MATCH(BN665,Sheet3!$E$4:$H$4,0)</f>
        <v>4</v>
      </c>
      <c r="BQ665" s="132">
        <f>INDEX(Sheet3!$D$4:$H$8,'NSS + ACT'!BO665,'NSS + ACT'!BP665)</f>
        <v>0.2</v>
      </c>
      <c r="BR665" s="105">
        <f t="shared" si="130"/>
        <v>45206.736868778287</v>
      </c>
      <c r="BS665" s="162">
        <f t="shared" si="131"/>
        <v>0.2</v>
      </c>
      <c r="BT665" s="105">
        <f t="shared" si="132"/>
        <v>36165.389495022631</v>
      </c>
    </row>
    <row r="666" spans="1:72">
      <c r="A666" s="18">
        <f t="shared" si="122"/>
        <v>663</v>
      </c>
      <c r="B666" s="61">
        <v>292103626603</v>
      </c>
      <c r="C666" s="39">
        <v>44299</v>
      </c>
      <c r="D666" s="22" t="s">
        <v>168</v>
      </c>
      <c r="E666" s="22" t="s">
        <v>4346</v>
      </c>
      <c r="F666" s="110">
        <v>4</v>
      </c>
      <c r="G666" s="23" t="s">
        <v>119</v>
      </c>
      <c r="H666" s="52">
        <v>9313.6674999999741</v>
      </c>
      <c r="I666" s="30"/>
      <c r="J666" s="109">
        <v>37254.669999999896</v>
      </c>
      <c r="K666" s="23">
        <v>84841010</v>
      </c>
      <c r="L666" s="26">
        <v>7.4999999999999997E-2</v>
      </c>
      <c r="M666" s="40">
        <v>0</v>
      </c>
      <c r="N666" s="62">
        <v>0</v>
      </c>
      <c r="O666" s="52">
        <v>0</v>
      </c>
      <c r="P666" s="26">
        <v>0.1</v>
      </c>
      <c r="Q666" s="52">
        <v>0</v>
      </c>
      <c r="R666" s="63">
        <v>0.18</v>
      </c>
      <c r="S666" s="23" t="s">
        <v>4095</v>
      </c>
      <c r="T666" s="52">
        <v>2794.1002499999922</v>
      </c>
      <c r="U666" s="52">
        <v>0</v>
      </c>
      <c r="V666" s="52">
        <v>279.41002499999922</v>
      </c>
      <c r="W666" s="52">
        <v>7259.0724494999786</v>
      </c>
      <c r="X666" s="52">
        <v>10332.582724499971</v>
      </c>
      <c r="Y666" s="23" t="s">
        <v>4133</v>
      </c>
      <c r="Z666" s="23" t="s">
        <v>4347</v>
      </c>
      <c r="AA666" s="23" t="s">
        <v>4348</v>
      </c>
      <c r="AB666" s="33">
        <v>292103626603</v>
      </c>
      <c r="AC666" s="33" t="s">
        <v>4104</v>
      </c>
      <c r="AD666" s="39">
        <v>44299</v>
      </c>
      <c r="AE666" s="39">
        <v>44282</v>
      </c>
      <c r="AF666" s="53" t="e">
        <v>#N/A</v>
      </c>
      <c r="AG666" s="53" t="e">
        <v>#N/A</v>
      </c>
      <c r="AH666" s="39" t="e">
        <v>#N/A</v>
      </c>
      <c r="AI666" s="23" t="s">
        <v>51</v>
      </c>
      <c r="AJ666" s="59"/>
      <c r="AK666" s="59"/>
      <c r="AL666" s="48"/>
      <c r="AM666" s="60"/>
      <c r="AN666" s="33"/>
      <c r="AO666" s="48"/>
      <c r="AP666" s="23">
        <v>2000</v>
      </c>
      <c r="AQ666" s="23" t="s">
        <v>52</v>
      </c>
      <c r="AR666" s="23" t="s">
        <v>4348</v>
      </c>
      <c r="AS666" s="38" t="s">
        <v>53</v>
      </c>
      <c r="AT666" s="23" t="s">
        <v>519</v>
      </c>
      <c r="AU666" s="64" t="s">
        <v>4105</v>
      </c>
      <c r="AV666" s="99">
        <v>4</v>
      </c>
      <c r="AW666" s="102">
        <v>37254.669999999896</v>
      </c>
      <c r="AX666" s="29" t="s">
        <v>701</v>
      </c>
      <c r="AY666" s="29"/>
      <c r="AZ666" s="25"/>
      <c r="BA666">
        <f t="shared" ref="BA666:BA676" si="133">$BA$2-AE666</f>
        <v>1356</v>
      </c>
      <c r="BB666" s="115" t="s">
        <v>6983</v>
      </c>
      <c r="BC666" s="105">
        <f t="shared" si="125"/>
        <v>9313.6674999999741</v>
      </c>
      <c r="BD666" s="116">
        <f t="shared" si="126"/>
        <v>44256</v>
      </c>
      <c r="BE666" s="141" t="s">
        <v>8477</v>
      </c>
      <c r="BF666">
        <f>MATCH(BE666,'Cat-4'!$A:$A,0)</f>
        <v>722</v>
      </c>
      <c r="BG666">
        <f>MATCH(BD666,'Cat-4'!$1:$1,0)</f>
        <v>111</v>
      </c>
      <c r="BH666">
        <f>INDEX('Cat-4'!$1:$1048576,'NSS + ACT'!BF666,'NSS + ACT'!BG666)</f>
        <v>116.1</v>
      </c>
      <c r="BI666">
        <f>MATCH($BI$1,'Cat-4'!$1:$1,0)</f>
        <v>153</v>
      </c>
      <c r="BJ666">
        <f>INDEX('Cat-4'!$1:$1048576,'NSS + ACT'!BF666,'NSS + ACT'!BI666)</f>
        <v>130.80000000000001</v>
      </c>
      <c r="BK666" s="126">
        <f t="shared" si="127"/>
        <v>1.1266149870801034</v>
      </c>
      <c r="BL666">
        <f t="shared" si="128"/>
        <v>1384</v>
      </c>
      <c r="BM666" s="126">
        <f t="shared" si="129"/>
        <v>46.133333333333333</v>
      </c>
      <c r="BN666" s="126" t="s">
        <v>8785</v>
      </c>
      <c r="BO666" s="126">
        <f>MATCH(BB666,Sheet3!$D$4:$D$8,0)</f>
        <v>2</v>
      </c>
      <c r="BP666" s="126">
        <f>MATCH(BN666,Sheet3!$E$4:$H$4,0)</f>
        <v>4</v>
      </c>
      <c r="BQ666" s="132">
        <f>INDEX(Sheet3!$D$4:$H$8,'NSS + ACT'!BO666,'NSS + ACT'!BP666)</f>
        <v>0.1</v>
      </c>
      <c r="BR666" s="105">
        <f t="shared" si="130"/>
        <v>41971.6695607234</v>
      </c>
      <c r="BS666" s="162">
        <f t="shared" si="131"/>
        <v>0.1</v>
      </c>
      <c r="BT666" s="105">
        <f t="shared" si="132"/>
        <v>37774.502604651061</v>
      </c>
    </row>
    <row r="667" spans="1:72">
      <c r="A667" s="18">
        <f t="shared" si="122"/>
        <v>664</v>
      </c>
      <c r="B667" s="61">
        <v>291604728763</v>
      </c>
      <c r="C667" s="39">
        <v>42653</v>
      </c>
      <c r="D667" s="22" t="s">
        <v>220</v>
      </c>
      <c r="E667" s="22" t="s">
        <v>2272</v>
      </c>
      <c r="F667" s="110">
        <v>5</v>
      </c>
      <c r="G667" s="23" t="s">
        <v>119</v>
      </c>
      <c r="H667" s="52">
        <v>7443</v>
      </c>
      <c r="I667" s="30"/>
      <c r="J667" s="109">
        <v>37215</v>
      </c>
      <c r="K667" s="23">
        <v>84819090</v>
      </c>
      <c r="L667" s="26">
        <v>7.4999999999999997E-2</v>
      </c>
      <c r="M667" s="40">
        <v>0</v>
      </c>
      <c r="N667" s="62">
        <v>0</v>
      </c>
      <c r="O667" s="52"/>
      <c r="P667" s="26">
        <v>0.1</v>
      </c>
      <c r="Q667" s="52">
        <v>0</v>
      </c>
      <c r="R667" s="63">
        <v>0.18</v>
      </c>
      <c r="S667" s="23" t="s">
        <v>849</v>
      </c>
      <c r="T667" s="52">
        <v>2791.125</v>
      </c>
      <c r="U667" s="52">
        <v>0</v>
      </c>
      <c r="V667" s="52">
        <v>279.11250000000001</v>
      </c>
      <c r="W667" s="52">
        <v>7251.3427500000007</v>
      </c>
      <c r="X667" s="52">
        <v>10321.580250000001</v>
      </c>
      <c r="Y667" s="23" t="s">
        <v>2273</v>
      </c>
      <c r="Z667" s="23" t="s">
        <v>2274</v>
      </c>
      <c r="AA667" s="23" t="s">
        <v>2275</v>
      </c>
      <c r="AB667" s="33">
        <v>291604728763</v>
      </c>
      <c r="AC667" s="33" t="s">
        <v>1953</v>
      </c>
      <c r="AD667" s="48">
        <v>42653</v>
      </c>
      <c r="AE667" s="39">
        <v>42629</v>
      </c>
      <c r="AF667" s="53" t="e">
        <v>#N/A</v>
      </c>
      <c r="AG667" s="53" t="e">
        <v>#N/A</v>
      </c>
      <c r="AH667" s="39" t="e">
        <v>#N/A</v>
      </c>
      <c r="AI667" s="23" t="s">
        <v>51</v>
      </c>
      <c r="AJ667" s="54"/>
      <c r="AK667" s="55"/>
      <c r="AL667" s="56"/>
      <c r="AM667" s="57"/>
      <c r="AN667" s="33"/>
      <c r="AO667" s="48"/>
      <c r="AP667" s="23">
        <v>2000</v>
      </c>
      <c r="AQ667" s="23" t="s">
        <v>52</v>
      </c>
      <c r="AR667" s="23" t="s">
        <v>2275</v>
      </c>
      <c r="AS667" s="38" t="s">
        <v>53</v>
      </c>
      <c r="AT667" s="23"/>
      <c r="AU667" s="64">
        <v>6316001236</v>
      </c>
      <c r="AV667" s="99">
        <v>5</v>
      </c>
      <c r="AW667" s="102">
        <v>37215</v>
      </c>
      <c r="AX667" s="29" t="s">
        <v>701</v>
      </c>
      <c r="AY667" s="29"/>
      <c r="AZ667" s="25" t="s">
        <v>853</v>
      </c>
      <c r="BA667">
        <f t="shared" si="133"/>
        <v>3009</v>
      </c>
      <c r="BB667" s="115" t="s">
        <v>6983</v>
      </c>
      <c r="BC667" s="105">
        <f t="shared" si="125"/>
        <v>7443</v>
      </c>
      <c r="BD667" s="116">
        <f t="shared" si="126"/>
        <v>42614</v>
      </c>
      <c r="BE667" s="141" t="s">
        <v>8477</v>
      </c>
      <c r="BF667">
        <f>MATCH(BE667,'Cat-4'!$A:$A,0)</f>
        <v>722</v>
      </c>
      <c r="BG667">
        <f>MATCH(BD667,'Cat-4'!$1:$1,0)</f>
        <v>57</v>
      </c>
      <c r="BH667">
        <f>INDEX('Cat-4'!$1:$1048576,'NSS + ACT'!BF667,'NSS + ACT'!BG667)</f>
        <v>107.4</v>
      </c>
      <c r="BI667">
        <f>MATCH($BI$1,'Cat-4'!$1:$1,0)</f>
        <v>153</v>
      </c>
      <c r="BJ667">
        <f>INDEX('Cat-4'!$1:$1048576,'NSS + ACT'!BF667,'NSS + ACT'!BI667)</f>
        <v>130.80000000000001</v>
      </c>
      <c r="BK667" s="126">
        <f t="shared" si="127"/>
        <v>1.217877094972067</v>
      </c>
      <c r="BL667">
        <f t="shared" si="128"/>
        <v>3026</v>
      </c>
      <c r="BM667" s="126">
        <f t="shared" si="129"/>
        <v>100.86666666666666</v>
      </c>
      <c r="BN667" s="126" t="s">
        <v>8785</v>
      </c>
      <c r="BO667" s="126">
        <f>MATCH(BB667,Sheet3!$D$4:$D$8,0)</f>
        <v>2</v>
      </c>
      <c r="BP667" s="126">
        <f>MATCH(BN667,Sheet3!$E$4:$H$4,0)</f>
        <v>4</v>
      </c>
      <c r="BQ667" s="132">
        <f>INDEX(Sheet3!$D$4:$H$8,'NSS + ACT'!BO667,'NSS + ACT'!BP667)</f>
        <v>0.1</v>
      </c>
      <c r="BR667" s="105">
        <f t="shared" si="130"/>
        <v>45323.296089385476</v>
      </c>
      <c r="BS667" s="162">
        <f t="shared" si="131"/>
        <v>0.1</v>
      </c>
      <c r="BT667" s="105">
        <f t="shared" si="132"/>
        <v>40790.966480446928</v>
      </c>
    </row>
    <row r="668" spans="1:72">
      <c r="A668" s="18">
        <f t="shared" si="122"/>
        <v>665</v>
      </c>
      <c r="B668" s="33">
        <v>172200770302</v>
      </c>
      <c r="C668" s="39">
        <v>44635</v>
      </c>
      <c r="D668" s="22" t="s">
        <v>379</v>
      </c>
      <c r="E668" s="22" t="s">
        <v>4799</v>
      </c>
      <c r="F668" s="110">
        <v>2</v>
      </c>
      <c r="G668" s="23" t="s">
        <v>49</v>
      </c>
      <c r="H668" s="58">
        <v>18545.224999999951</v>
      </c>
      <c r="I668" s="30"/>
      <c r="J668" s="101">
        <v>37090.449999999903</v>
      </c>
      <c r="K668" s="33">
        <v>84779000</v>
      </c>
      <c r="L668" s="26">
        <v>7.4999999999999997E-2</v>
      </c>
      <c r="M668" s="40">
        <v>0</v>
      </c>
      <c r="N668" s="40">
        <v>0</v>
      </c>
      <c r="O668" s="35">
        <v>0</v>
      </c>
      <c r="P668" s="63">
        <v>0.1</v>
      </c>
      <c r="Q668" s="52">
        <v>0</v>
      </c>
      <c r="R668" s="63">
        <v>0.18</v>
      </c>
      <c r="S668" s="23" t="s">
        <v>722</v>
      </c>
      <c r="T668" s="52">
        <v>2781.7837499999928</v>
      </c>
      <c r="U668" s="52">
        <v>0</v>
      </c>
      <c r="V668" s="52">
        <v>278.17837499999928</v>
      </c>
      <c r="W668" s="52">
        <v>7227.0741824999805</v>
      </c>
      <c r="X668" s="52">
        <v>10287.036307499973</v>
      </c>
      <c r="Y668" s="23" t="s">
        <v>4766</v>
      </c>
      <c r="Z668" s="23" t="s">
        <v>4800</v>
      </c>
      <c r="AA668" s="23" t="s">
        <v>4801</v>
      </c>
      <c r="AB668" s="33" t="e">
        <v>#N/A</v>
      </c>
      <c r="AC668" s="33" t="e">
        <v>#N/A</v>
      </c>
      <c r="AD668" s="48" t="e">
        <v>#N/A</v>
      </c>
      <c r="AE668" s="39">
        <v>44609</v>
      </c>
      <c r="AF668" s="53">
        <v>172200770302</v>
      </c>
      <c r="AG668" s="53" t="s">
        <v>4797</v>
      </c>
      <c r="AH668" s="39">
        <v>44635</v>
      </c>
      <c r="AI668" s="23" t="s">
        <v>385</v>
      </c>
      <c r="AJ668" s="54"/>
      <c r="AK668" s="55"/>
      <c r="AL668" s="56"/>
      <c r="AM668" s="57"/>
      <c r="AN668" s="33"/>
      <c r="AO668" s="48"/>
      <c r="AP668" s="23">
        <v>2000</v>
      </c>
      <c r="AQ668" s="23" t="s">
        <v>52</v>
      </c>
      <c r="AR668" s="23" t="s">
        <v>4801</v>
      </c>
      <c r="AS668" s="38" t="s">
        <v>53</v>
      </c>
      <c r="AT668" s="23"/>
      <c r="AU668" s="23" t="s">
        <v>4798</v>
      </c>
      <c r="AV668" s="99">
        <v>2</v>
      </c>
      <c r="AW668" s="101">
        <v>37090.449999999903</v>
      </c>
      <c r="AX668" s="29" t="s">
        <v>4770</v>
      </c>
      <c r="AY668" s="29"/>
      <c r="AZ668" s="30"/>
      <c r="BA668">
        <f t="shared" si="133"/>
        <v>1029</v>
      </c>
      <c r="BB668" s="115" t="s">
        <v>6983</v>
      </c>
      <c r="BC668" s="105">
        <f t="shared" si="125"/>
        <v>18545.224999999951</v>
      </c>
      <c r="BD668" s="116">
        <f t="shared" si="126"/>
        <v>44593</v>
      </c>
      <c r="BE668" s="141" t="s">
        <v>8477</v>
      </c>
      <c r="BF668">
        <f>MATCH(BE668,'Cat-4'!$A:$A,0)</f>
        <v>722</v>
      </c>
      <c r="BG668">
        <f>MATCH(BD668,'Cat-4'!$1:$1,0)</f>
        <v>122</v>
      </c>
      <c r="BH668">
        <f>INDEX('Cat-4'!$1:$1048576,'NSS + ACT'!BF668,'NSS + ACT'!BG668)</f>
        <v>122</v>
      </c>
      <c r="BI668">
        <f>MATCH($BI$1,'Cat-4'!$1:$1,0)</f>
        <v>153</v>
      </c>
      <c r="BJ668">
        <f>INDEX('Cat-4'!$1:$1048576,'NSS + ACT'!BF668,'NSS + ACT'!BI668)</f>
        <v>130.80000000000001</v>
      </c>
      <c r="BK668" s="126">
        <f t="shared" si="127"/>
        <v>1.0721311475409836</v>
      </c>
      <c r="BL668">
        <f t="shared" si="128"/>
        <v>1047</v>
      </c>
      <c r="BM668" s="126">
        <f t="shared" si="129"/>
        <v>34.9</v>
      </c>
      <c r="BN668" s="126" t="s">
        <v>8785</v>
      </c>
      <c r="BO668" s="126">
        <f>MATCH(BB668,Sheet3!$D$4:$D$8,0)</f>
        <v>2</v>
      </c>
      <c r="BP668" s="126">
        <f>MATCH(BN668,Sheet3!$E$4:$H$4,0)</f>
        <v>4</v>
      </c>
      <c r="BQ668" s="132">
        <f>INDEX(Sheet3!$D$4:$H$8,'NSS + ACT'!BO668,'NSS + ACT'!BP668)</f>
        <v>0.1</v>
      </c>
      <c r="BR668" s="105">
        <f t="shared" si="130"/>
        <v>39765.826721311372</v>
      </c>
      <c r="BS668" s="162">
        <f t="shared" si="131"/>
        <v>0.1</v>
      </c>
      <c r="BT668" s="105">
        <f t="shared" si="132"/>
        <v>35789.244049180234</v>
      </c>
    </row>
    <row r="669" spans="1:72">
      <c r="A669" s="18">
        <f t="shared" si="122"/>
        <v>666</v>
      </c>
      <c r="B669" s="61">
        <v>292007495544</v>
      </c>
      <c r="C669" s="39">
        <v>44102</v>
      </c>
      <c r="D669" s="22" t="s">
        <v>229</v>
      </c>
      <c r="E669" s="22" t="s">
        <v>3721</v>
      </c>
      <c r="F669" s="110">
        <v>3</v>
      </c>
      <c r="G669" s="23" t="s">
        <v>60</v>
      </c>
      <c r="H669" s="52">
        <v>12355</v>
      </c>
      <c r="I669" s="30"/>
      <c r="J669" s="109">
        <v>37065</v>
      </c>
      <c r="K669" s="23" t="s">
        <v>2463</v>
      </c>
      <c r="L669" s="26">
        <v>7.4999999999999997E-2</v>
      </c>
      <c r="M669" s="40">
        <v>0</v>
      </c>
      <c r="N669" s="62">
        <v>0</v>
      </c>
      <c r="O669" s="52">
        <v>0</v>
      </c>
      <c r="P669" s="26">
        <v>0.1</v>
      </c>
      <c r="Q669" s="52">
        <v>0</v>
      </c>
      <c r="R669" s="63">
        <v>0.18</v>
      </c>
      <c r="S669" s="23" t="s">
        <v>777</v>
      </c>
      <c r="T669" s="52">
        <v>2779.875</v>
      </c>
      <c r="U669" s="52">
        <v>0</v>
      </c>
      <c r="V669" s="52">
        <v>277.98750000000001</v>
      </c>
      <c r="W669" s="52">
        <v>7222.1152499999998</v>
      </c>
      <c r="X669" s="52">
        <v>10279.97775</v>
      </c>
      <c r="Y669" s="23" t="s">
        <v>3695</v>
      </c>
      <c r="Z669" s="23" t="s">
        <v>3722</v>
      </c>
      <c r="AA669" s="23" t="s">
        <v>3723</v>
      </c>
      <c r="AB669" s="33">
        <v>292007495544</v>
      </c>
      <c r="AC669" s="33" t="s">
        <v>3717</v>
      </c>
      <c r="AD669" s="39">
        <v>44102</v>
      </c>
      <c r="AE669" s="39">
        <v>44099</v>
      </c>
      <c r="AF669" s="53" t="e">
        <v>#N/A</v>
      </c>
      <c r="AG669" s="53" t="e">
        <v>#N/A</v>
      </c>
      <c r="AH669" s="39" t="e">
        <v>#N/A</v>
      </c>
      <c r="AI669" s="23" t="s">
        <v>51</v>
      </c>
      <c r="AJ669" s="59"/>
      <c r="AK669" s="59"/>
      <c r="AL669" s="48"/>
      <c r="AM669" s="60"/>
      <c r="AN669" s="33"/>
      <c r="AO669" s="48"/>
      <c r="AP669" s="23">
        <v>2000</v>
      </c>
      <c r="AQ669" s="23" t="s">
        <v>52</v>
      </c>
      <c r="AR669" s="23" t="s">
        <v>3723</v>
      </c>
      <c r="AS669" s="38" t="s">
        <v>53</v>
      </c>
      <c r="AT669" s="23"/>
      <c r="AU669" s="64" t="s">
        <v>318</v>
      </c>
      <c r="AV669" s="99">
        <v>3</v>
      </c>
      <c r="AW669" s="102">
        <v>37065</v>
      </c>
      <c r="AX669" s="29" t="s">
        <v>701</v>
      </c>
      <c r="AY669" s="29"/>
      <c r="AZ669" s="25"/>
      <c r="BA669">
        <f t="shared" si="133"/>
        <v>1539</v>
      </c>
      <c r="BB669" s="115" t="s">
        <v>6983</v>
      </c>
      <c r="BC669" s="105">
        <f t="shared" si="125"/>
        <v>12355</v>
      </c>
      <c r="BD669" s="116">
        <f t="shared" si="126"/>
        <v>44075</v>
      </c>
      <c r="BE669" s="141" t="s">
        <v>8477</v>
      </c>
      <c r="BF669">
        <f>MATCH(BE669,'Cat-4'!$A:$A,0)</f>
        <v>722</v>
      </c>
      <c r="BG669">
        <f>MATCH(BD669,'Cat-4'!$1:$1,0)</f>
        <v>105</v>
      </c>
      <c r="BH669">
        <f>INDEX('Cat-4'!$1:$1048576,'NSS + ACT'!BF669,'NSS + ACT'!BG669)</f>
        <v>113.7</v>
      </c>
      <c r="BI669">
        <f>MATCH($BI$1,'Cat-4'!$1:$1,0)</f>
        <v>153</v>
      </c>
      <c r="BJ669">
        <f>INDEX('Cat-4'!$1:$1048576,'NSS + ACT'!BF669,'NSS + ACT'!BI669)</f>
        <v>130.80000000000001</v>
      </c>
      <c r="BK669" s="126">
        <f t="shared" si="127"/>
        <v>1.1503957783641161</v>
      </c>
      <c r="BL669">
        <f t="shared" si="128"/>
        <v>1565</v>
      </c>
      <c r="BM669" s="126">
        <f t="shared" si="129"/>
        <v>52.166666666666664</v>
      </c>
      <c r="BN669" s="126" t="s">
        <v>8785</v>
      </c>
      <c r="BO669" s="126">
        <f>MATCH(BB669,Sheet3!$D$4:$D$8,0)</f>
        <v>2</v>
      </c>
      <c r="BP669" s="126">
        <f>MATCH(BN669,Sheet3!$E$4:$H$4,0)</f>
        <v>4</v>
      </c>
      <c r="BQ669" s="132">
        <f>INDEX(Sheet3!$D$4:$H$8,'NSS + ACT'!BO669,'NSS + ACT'!BP669)</f>
        <v>0.1</v>
      </c>
      <c r="BR669" s="105">
        <f t="shared" si="130"/>
        <v>42639.419525065961</v>
      </c>
      <c r="BS669" s="162">
        <f t="shared" si="131"/>
        <v>0.1</v>
      </c>
      <c r="BT669" s="105">
        <f t="shared" si="132"/>
        <v>38375.477572559364</v>
      </c>
    </row>
    <row r="670" spans="1:72">
      <c r="A670" s="18">
        <f t="shared" si="122"/>
        <v>667</v>
      </c>
      <c r="B670" s="61">
        <v>172101438154</v>
      </c>
      <c r="C670" s="39">
        <v>44350</v>
      </c>
      <c r="D670" s="22" t="s">
        <v>620</v>
      </c>
      <c r="E670" s="22" t="s">
        <v>749</v>
      </c>
      <c r="F670" s="110">
        <v>3</v>
      </c>
      <c r="G670" s="23" t="s">
        <v>49</v>
      </c>
      <c r="H670" s="52">
        <v>12337.836666666668</v>
      </c>
      <c r="I670" s="30"/>
      <c r="J670" s="109">
        <v>37013.51</v>
      </c>
      <c r="K670" s="23">
        <v>84749000</v>
      </c>
      <c r="L670" s="26">
        <v>7.4999999999999997E-2</v>
      </c>
      <c r="M670" s="40">
        <v>0</v>
      </c>
      <c r="N670" s="62">
        <v>0</v>
      </c>
      <c r="O670" s="52">
        <v>0</v>
      </c>
      <c r="P670" s="26">
        <v>0.1</v>
      </c>
      <c r="Q670" s="52">
        <v>0</v>
      </c>
      <c r="R670" s="63">
        <v>0.18</v>
      </c>
      <c r="S670" s="23" t="s">
        <v>735</v>
      </c>
      <c r="T670" s="52">
        <v>2776.01325</v>
      </c>
      <c r="U670" s="52">
        <v>0</v>
      </c>
      <c r="V670" s="52">
        <v>277.60132500000003</v>
      </c>
      <c r="W670" s="52">
        <v>7212.0824235</v>
      </c>
      <c r="X670" s="52">
        <v>10265.6969985</v>
      </c>
      <c r="Y670" s="23" t="s">
        <v>697</v>
      </c>
      <c r="Z670" s="23" t="s">
        <v>750</v>
      </c>
      <c r="AA670" s="23" t="s">
        <v>751</v>
      </c>
      <c r="AB670" s="33" t="e">
        <v>#N/A</v>
      </c>
      <c r="AC670" s="33" t="e">
        <v>#N/A</v>
      </c>
      <c r="AD670" s="48" t="e">
        <v>#N/A</v>
      </c>
      <c r="AE670" s="39">
        <v>44237</v>
      </c>
      <c r="AF670" s="53">
        <v>172101438154</v>
      </c>
      <c r="AG670" s="53" t="s">
        <v>746</v>
      </c>
      <c r="AH670" s="39">
        <v>44350</v>
      </c>
      <c r="AI670" s="23" t="s">
        <v>385</v>
      </c>
      <c r="AJ670" s="54"/>
      <c r="AK670" s="55"/>
      <c r="AL670" s="56"/>
      <c r="AM670" s="57"/>
      <c r="AN670" s="33"/>
      <c r="AO670" s="48"/>
      <c r="AP670" s="23">
        <v>2000</v>
      </c>
      <c r="AQ670" s="23" t="s">
        <v>52</v>
      </c>
      <c r="AR670" s="23" t="s">
        <v>751</v>
      </c>
      <c r="AS670" s="38" t="s">
        <v>53</v>
      </c>
      <c r="AT670" s="23" t="s">
        <v>519</v>
      </c>
      <c r="AU670" s="64" t="s">
        <v>747</v>
      </c>
      <c r="AV670" s="99">
        <v>3</v>
      </c>
      <c r="AW670" s="102">
        <v>37013.51</v>
      </c>
      <c r="AX670" s="29" t="s">
        <v>701</v>
      </c>
      <c r="AY670" s="29"/>
      <c r="AZ670" s="25" t="s">
        <v>702</v>
      </c>
      <c r="BA670">
        <f t="shared" si="133"/>
        <v>1401</v>
      </c>
      <c r="BB670" s="115" t="s">
        <v>6983</v>
      </c>
      <c r="BC670" s="105">
        <f t="shared" si="125"/>
        <v>12337.836666666668</v>
      </c>
      <c r="BD670" s="116">
        <f t="shared" si="126"/>
        <v>44228</v>
      </c>
      <c r="BE670" s="141" t="s">
        <v>8477</v>
      </c>
      <c r="BF670">
        <f>MATCH(BE670,'Cat-4'!$A:$A,0)</f>
        <v>722</v>
      </c>
      <c r="BG670">
        <f>MATCH(BD670,'Cat-4'!$1:$1,0)</f>
        <v>110</v>
      </c>
      <c r="BH670">
        <f>INDEX('Cat-4'!$1:$1048576,'NSS + ACT'!BF670,'NSS + ACT'!BG670)</f>
        <v>115.4</v>
      </c>
      <c r="BI670">
        <f>MATCH($BI$1,'Cat-4'!$1:$1,0)</f>
        <v>153</v>
      </c>
      <c r="BJ670">
        <f>INDEX('Cat-4'!$1:$1048576,'NSS + ACT'!BF670,'NSS + ACT'!BI670)</f>
        <v>130.80000000000001</v>
      </c>
      <c r="BK670" s="126">
        <f t="shared" si="127"/>
        <v>1.1334488734835355</v>
      </c>
      <c r="BL670">
        <f t="shared" si="128"/>
        <v>1412</v>
      </c>
      <c r="BM670" s="126">
        <f t="shared" si="129"/>
        <v>47.06666666666667</v>
      </c>
      <c r="BN670" s="126" t="s">
        <v>8785</v>
      </c>
      <c r="BO670" s="126">
        <f>MATCH(BB670,Sheet3!$D$4:$D$8,0)</f>
        <v>2</v>
      </c>
      <c r="BP670" s="126">
        <f>MATCH(BN670,Sheet3!$E$4:$H$4,0)</f>
        <v>4</v>
      </c>
      <c r="BQ670" s="132">
        <f>INDEX(Sheet3!$D$4:$H$8,'NSS + ACT'!BO670,'NSS + ACT'!BP670)</f>
        <v>0.1</v>
      </c>
      <c r="BR670" s="105">
        <f t="shared" si="130"/>
        <v>41952.921213171576</v>
      </c>
      <c r="BS670" s="162">
        <f t="shared" si="131"/>
        <v>0.1</v>
      </c>
      <c r="BT670" s="105">
        <f t="shared" si="132"/>
        <v>37757.629091854418</v>
      </c>
    </row>
    <row r="671" spans="1:72">
      <c r="A671" s="18">
        <f t="shared" si="122"/>
        <v>668</v>
      </c>
      <c r="B671" s="61">
        <v>292106843851</v>
      </c>
      <c r="C671" s="39">
        <v>44393</v>
      </c>
      <c r="D671" s="22" t="s">
        <v>338</v>
      </c>
      <c r="E671" s="22" t="s">
        <v>4455</v>
      </c>
      <c r="F671" s="110">
        <v>11</v>
      </c>
      <c r="G671" s="23" t="s">
        <v>119</v>
      </c>
      <c r="H671" s="52">
        <v>3345.2736363636363</v>
      </c>
      <c r="I671" s="30"/>
      <c r="J671" s="109">
        <v>36798.01</v>
      </c>
      <c r="K671" s="23">
        <v>39201019</v>
      </c>
      <c r="L671" s="26">
        <v>0.1</v>
      </c>
      <c r="M671" s="40">
        <v>0</v>
      </c>
      <c r="N671" s="40">
        <v>0</v>
      </c>
      <c r="O671" s="52">
        <v>0</v>
      </c>
      <c r="P671" s="26">
        <v>0.1</v>
      </c>
      <c r="Q671" s="40">
        <v>0</v>
      </c>
      <c r="R671" s="63">
        <v>0.18</v>
      </c>
      <c r="S671" s="23" t="s">
        <v>2913</v>
      </c>
      <c r="T671" s="52">
        <v>3679.8010000000004</v>
      </c>
      <c r="U671" s="52">
        <v>0</v>
      </c>
      <c r="V671" s="52">
        <v>367.98010000000005</v>
      </c>
      <c r="W671" s="52">
        <v>7352.2423980000003</v>
      </c>
      <c r="X671" s="52">
        <v>11400.023498</v>
      </c>
      <c r="Y671" s="23" t="s">
        <v>4433</v>
      </c>
      <c r="Z671" s="23" t="s">
        <v>4456</v>
      </c>
      <c r="AA671" s="23" t="s">
        <v>4457</v>
      </c>
      <c r="AB671" s="33">
        <v>292106843851</v>
      </c>
      <c r="AC671" s="33" t="s">
        <v>4458</v>
      </c>
      <c r="AD671" s="39">
        <v>44393</v>
      </c>
      <c r="AE671" s="39">
        <v>44392</v>
      </c>
      <c r="AF671" s="53" t="e">
        <v>#N/A</v>
      </c>
      <c r="AG671" s="53" t="e">
        <v>#N/A</v>
      </c>
      <c r="AH671" s="39" t="e">
        <v>#N/A</v>
      </c>
      <c r="AI671" s="23" t="s">
        <v>51</v>
      </c>
      <c r="AJ671" s="59"/>
      <c r="AK671" s="59"/>
      <c r="AL671" s="48"/>
      <c r="AM671" s="60"/>
      <c r="AN671" s="33"/>
      <c r="AO671" s="48"/>
      <c r="AP671" s="23">
        <v>2000</v>
      </c>
      <c r="AQ671" s="23" t="s">
        <v>52</v>
      </c>
      <c r="AR671" s="23" t="s">
        <v>4457</v>
      </c>
      <c r="AS671" s="38" t="s">
        <v>53</v>
      </c>
      <c r="AT671" s="23"/>
      <c r="AU671" s="64" t="s">
        <v>4459</v>
      </c>
      <c r="AV671" s="99">
        <v>11</v>
      </c>
      <c r="AW671" s="102">
        <v>36798.01</v>
      </c>
      <c r="AX671" s="29" t="s">
        <v>701</v>
      </c>
      <c r="AY671" s="29"/>
      <c r="AZ671" s="25" t="s">
        <v>3564</v>
      </c>
      <c r="BA671">
        <f t="shared" si="133"/>
        <v>1246</v>
      </c>
      <c r="BB671" s="115" t="s">
        <v>6983</v>
      </c>
      <c r="BC671" s="105">
        <f t="shared" si="125"/>
        <v>3345.2736363636363</v>
      </c>
      <c r="BD671" s="116">
        <f t="shared" si="126"/>
        <v>44378</v>
      </c>
      <c r="BE671" s="141" t="s">
        <v>8477</v>
      </c>
      <c r="BF671">
        <f>MATCH(BE671,'Cat-4'!$A:$A,0)</f>
        <v>722</v>
      </c>
      <c r="BG671">
        <f>MATCH(BD671,'Cat-4'!$1:$1,0)</f>
        <v>115</v>
      </c>
      <c r="BH671">
        <f>INDEX('Cat-4'!$1:$1048576,'NSS + ACT'!BF671,'NSS + ACT'!BG671)</f>
        <v>119.2</v>
      </c>
      <c r="BI671">
        <f>MATCH($BI$1,'Cat-4'!$1:$1,0)</f>
        <v>153</v>
      </c>
      <c r="BJ671">
        <f>INDEX('Cat-4'!$1:$1048576,'NSS + ACT'!BF671,'NSS + ACT'!BI671)</f>
        <v>130.80000000000001</v>
      </c>
      <c r="BK671" s="126">
        <f t="shared" si="127"/>
        <v>1.0973154362416109</v>
      </c>
      <c r="BL671">
        <f t="shared" si="128"/>
        <v>1262</v>
      </c>
      <c r="BM671" s="126">
        <f t="shared" si="129"/>
        <v>42.06666666666667</v>
      </c>
      <c r="BN671" s="126" t="s">
        <v>8785</v>
      </c>
      <c r="BO671" s="126">
        <f>MATCH(BB671,Sheet3!$D$4:$D$8,0)</f>
        <v>2</v>
      </c>
      <c r="BP671" s="126">
        <f>MATCH(BN671,Sheet3!$E$4:$H$4,0)</f>
        <v>4</v>
      </c>
      <c r="BQ671" s="132">
        <f>INDEX(Sheet3!$D$4:$H$8,'NSS + ACT'!BO671,'NSS + ACT'!BP671)</f>
        <v>0.1</v>
      </c>
      <c r="BR671" s="105">
        <f t="shared" si="130"/>
        <v>40379.02439597316</v>
      </c>
      <c r="BS671" s="162">
        <f t="shared" si="131"/>
        <v>0.1</v>
      </c>
      <c r="BT671" s="105">
        <f t="shared" si="132"/>
        <v>36341.121956375842</v>
      </c>
    </row>
    <row r="672" spans="1:72">
      <c r="A672" s="18">
        <f t="shared" si="122"/>
        <v>669</v>
      </c>
      <c r="B672" s="19">
        <v>171901244045</v>
      </c>
      <c r="C672" s="31"/>
      <c r="D672" s="21" t="s">
        <v>496</v>
      </c>
      <c r="E672" s="22" t="s">
        <v>505</v>
      </c>
      <c r="F672" s="107">
        <v>12</v>
      </c>
      <c r="G672" s="23" t="s">
        <v>49</v>
      </c>
      <c r="H672" s="24">
        <v>3654.62</v>
      </c>
      <c r="I672" s="24"/>
      <c r="J672" s="100">
        <v>43855.44</v>
      </c>
      <c r="K672" s="23">
        <v>84139110</v>
      </c>
      <c r="L672" s="26">
        <v>7.4999999999999997E-2</v>
      </c>
      <c r="M672" s="21"/>
      <c r="N672" s="27"/>
      <c r="O672" s="21"/>
      <c r="P672" s="28">
        <v>0.1</v>
      </c>
      <c r="Q672" s="21"/>
      <c r="R672" s="26">
        <v>0.28000000000000003</v>
      </c>
      <c r="S672" s="29" t="s">
        <v>66</v>
      </c>
      <c r="T672" s="30">
        <v>3289.1579999999999</v>
      </c>
      <c r="U672" s="30"/>
      <c r="V672" s="30">
        <v>328.91579999999999</v>
      </c>
      <c r="W672" s="30">
        <v>13292.583864000002</v>
      </c>
      <c r="X672" s="30">
        <v>16910.657664000002</v>
      </c>
      <c r="Y672" s="29" t="s">
        <v>441</v>
      </c>
      <c r="Z672" s="29" t="s">
        <v>506</v>
      </c>
      <c r="AA672" s="29" t="s">
        <v>507</v>
      </c>
      <c r="AB672" s="19" t="e">
        <v>#N/A</v>
      </c>
      <c r="AC672" s="29" t="e">
        <v>#N/A</v>
      </c>
      <c r="AD672" s="31" t="e">
        <v>#N/A</v>
      </c>
      <c r="AE672" s="31">
        <v>43593</v>
      </c>
      <c r="AF672" s="19">
        <v>171901244045</v>
      </c>
      <c r="AG672" s="29" t="s">
        <v>500</v>
      </c>
      <c r="AH672" s="31">
        <v>43600</v>
      </c>
      <c r="AI672" s="29" t="s">
        <v>385</v>
      </c>
      <c r="AJ672" s="46"/>
      <c r="AK672" s="30"/>
      <c r="AL672" s="47"/>
      <c r="AM672" s="46"/>
      <c r="AN672" s="29"/>
      <c r="AO672" s="31"/>
      <c r="AP672" s="19">
        <v>2000</v>
      </c>
      <c r="AQ672" s="29" t="s">
        <v>52</v>
      </c>
      <c r="AR672" s="29" t="s">
        <v>507</v>
      </c>
      <c r="AS672" s="29" t="s">
        <v>53</v>
      </c>
      <c r="AT672" s="29" t="s">
        <v>54</v>
      </c>
      <c r="AU672" s="29">
        <v>20190117</v>
      </c>
      <c r="AV672" s="99">
        <v>12</v>
      </c>
      <c r="AW672" s="99">
        <v>36775.08</v>
      </c>
      <c r="AX672" s="29" t="s">
        <v>387</v>
      </c>
      <c r="AY672" s="29" t="s">
        <v>691</v>
      </c>
      <c r="AZ672" s="21"/>
      <c r="BA672">
        <f t="shared" si="133"/>
        <v>2045</v>
      </c>
      <c r="BB672" s="115" t="s">
        <v>6983</v>
      </c>
      <c r="BC672" s="105">
        <f t="shared" si="125"/>
        <v>3064.59</v>
      </c>
      <c r="BD672" s="116">
        <f t="shared" si="126"/>
        <v>43586</v>
      </c>
      <c r="BE672" s="141" t="s">
        <v>8477</v>
      </c>
      <c r="BF672">
        <f>MATCH(BE672,'Cat-4'!$A:$A,0)</f>
        <v>722</v>
      </c>
      <c r="BG672">
        <f>MATCH(BD672,'Cat-4'!$1:$1,0)</f>
        <v>89</v>
      </c>
      <c r="BH672">
        <f>INDEX('Cat-4'!$1:$1048576,'NSS + ACT'!BF672,'NSS + ACT'!BG672)</f>
        <v>112.7</v>
      </c>
      <c r="BI672">
        <f>MATCH($BI$1,'Cat-4'!$1:$1,0)</f>
        <v>153</v>
      </c>
      <c r="BJ672">
        <f>INDEX('Cat-4'!$1:$1048576,'NSS + ACT'!BF672,'NSS + ACT'!BI672)</f>
        <v>130.80000000000001</v>
      </c>
      <c r="BK672" s="126">
        <f t="shared" si="127"/>
        <v>1.160603371783496</v>
      </c>
      <c r="BL672">
        <f t="shared" si="128"/>
        <v>2054</v>
      </c>
      <c r="BM672" s="126">
        <f t="shared" si="129"/>
        <v>68.466666666666669</v>
      </c>
      <c r="BN672" s="126" t="s">
        <v>8785</v>
      </c>
      <c r="BO672" s="126">
        <f>MATCH(BB672,Sheet3!$D$4:$D$8,0)</f>
        <v>2</v>
      </c>
      <c r="BP672" s="126">
        <f>MATCH(BN672,Sheet3!$E$4:$H$4,0)</f>
        <v>4</v>
      </c>
      <c r="BQ672" s="132">
        <f>INDEX(Sheet3!$D$4:$H$8,'NSS + ACT'!BO672,'NSS + ACT'!BP672)</f>
        <v>0.1</v>
      </c>
      <c r="BR672" s="105">
        <f t="shared" si="130"/>
        <v>42681.281845607809</v>
      </c>
      <c r="BS672" s="162">
        <f t="shared" si="131"/>
        <v>0.1</v>
      </c>
      <c r="BT672" s="105">
        <f t="shared" si="132"/>
        <v>38413.153661047028</v>
      </c>
    </row>
    <row r="673" spans="1:72">
      <c r="A673" s="18">
        <f t="shared" si="122"/>
        <v>670</v>
      </c>
      <c r="B673" s="61">
        <v>292008114860</v>
      </c>
      <c r="C673" s="39">
        <v>44120</v>
      </c>
      <c r="D673" s="22" t="s">
        <v>133</v>
      </c>
      <c r="E673" s="22" t="s">
        <v>2981</v>
      </c>
      <c r="F673" s="110">
        <v>1</v>
      </c>
      <c r="G673" s="23" t="s">
        <v>75</v>
      </c>
      <c r="H673" s="52">
        <v>38531.629999999997</v>
      </c>
      <c r="I673" s="30"/>
      <c r="J673" s="109">
        <v>38531.629999999997</v>
      </c>
      <c r="K673" s="23">
        <v>84139120</v>
      </c>
      <c r="L673" s="26">
        <v>7.4999999999999997E-2</v>
      </c>
      <c r="M673" s="40">
        <v>0</v>
      </c>
      <c r="N673" s="62">
        <v>0</v>
      </c>
      <c r="O673" s="52">
        <v>0</v>
      </c>
      <c r="P673" s="26">
        <v>0.1</v>
      </c>
      <c r="Q673" s="52">
        <v>0</v>
      </c>
      <c r="R673" s="63">
        <v>0.18</v>
      </c>
      <c r="S673" s="23" t="s">
        <v>2931</v>
      </c>
      <c r="T673" s="52">
        <v>2889.8722499999999</v>
      </c>
      <c r="U673" s="52">
        <v>0</v>
      </c>
      <c r="V673" s="52">
        <v>288.98722500000002</v>
      </c>
      <c r="W673" s="52">
        <v>7507.8881054999983</v>
      </c>
      <c r="X673" s="52">
        <v>10686.747580499998</v>
      </c>
      <c r="Y673" s="23" t="s">
        <v>2778</v>
      </c>
      <c r="Z673" s="23" t="s">
        <v>2982</v>
      </c>
      <c r="AA673" s="23" t="s">
        <v>276</v>
      </c>
      <c r="AB673" s="33">
        <v>292008114860</v>
      </c>
      <c r="AC673" s="33" t="s">
        <v>2979</v>
      </c>
      <c r="AD673" s="48">
        <v>44120</v>
      </c>
      <c r="AE673" s="39">
        <v>44068</v>
      </c>
      <c r="AF673" s="53" t="e">
        <v>#N/A</v>
      </c>
      <c r="AG673" s="53" t="e">
        <v>#N/A</v>
      </c>
      <c r="AH673" s="39" t="e">
        <v>#N/A</v>
      </c>
      <c r="AI673" s="23" t="s">
        <v>51</v>
      </c>
      <c r="AJ673" s="54"/>
      <c r="AK673" s="55"/>
      <c r="AL673" s="56"/>
      <c r="AM673" s="57"/>
      <c r="AN673" s="33"/>
      <c r="AO673" s="48"/>
      <c r="AP673" s="23">
        <v>2000</v>
      </c>
      <c r="AQ673" s="23" t="s">
        <v>64</v>
      </c>
      <c r="AR673" s="23" t="s">
        <v>276</v>
      </c>
      <c r="AS673" s="38" t="s">
        <v>53</v>
      </c>
      <c r="AT673" s="23" t="s">
        <v>522</v>
      </c>
      <c r="AU673" s="64">
        <v>7199962282</v>
      </c>
      <c r="AV673" s="99">
        <v>1</v>
      </c>
      <c r="AW673" s="102">
        <v>36574.589999999902</v>
      </c>
      <c r="AX673" s="29" t="s">
        <v>701</v>
      </c>
      <c r="AY673" s="29"/>
      <c r="AZ673" s="25" t="s">
        <v>2980</v>
      </c>
      <c r="BA673">
        <f t="shared" si="133"/>
        <v>1570</v>
      </c>
      <c r="BB673" s="115" t="s">
        <v>6983</v>
      </c>
      <c r="BC673" s="105">
        <f t="shared" si="125"/>
        <v>36574.589999999902</v>
      </c>
      <c r="BD673" s="116">
        <f t="shared" si="126"/>
        <v>44044</v>
      </c>
      <c r="BE673" s="141" t="s">
        <v>8477</v>
      </c>
      <c r="BF673">
        <f>MATCH(BE673,'Cat-4'!$A:$A,0)</f>
        <v>722</v>
      </c>
      <c r="BG673">
        <f>MATCH(BD673,'Cat-4'!$1:$1,0)</f>
        <v>104</v>
      </c>
      <c r="BH673">
        <f>INDEX('Cat-4'!$1:$1048576,'NSS + ACT'!BF673,'NSS + ACT'!BG673)</f>
        <v>113.6</v>
      </c>
      <c r="BI673">
        <f>MATCH($BI$1,'Cat-4'!$1:$1,0)</f>
        <v>153</v>
      </c>
      <c r="BJ673">
        <f>INDEX('Cat-4'!$1:$1048576,'NSS + ACT'!BF673,'NSS + ACT'!BI673)</f>
        <v>130.80000000000001</v>
      </c>
      <c r="BK673" s="126">
        <f t="shared" si="127"/>
        <v>1.1514084507042255</v>
      </c>
      <c r="BL673">
        <f t="shared" si="128"/>
        <v>1596</v>
      </c>
      <c r="BM673" s="126">
        <f t="shared" si="129"/>
        <v>53.2</v>
      </c>
      <c r="BN673" s="126" t="s">
        <v>8785</v>
      </c>
      <c r="BO673" s="126">
        <f>MATCH(BB673,Sheet3!$D$4:$D$8,0)</f>
        <v>2</v>
      </c>
      <c r="BP673" s="126">
        <f>MATCH(BN673,Sheet3!$E$4:$H$4,0)</f>
        <v>4</v>
      </c>
      <c r="BQ673" s="132">
        <f>INDEX(Sheet3!$D$4:$H$8,'NSS + ACT'!BO673,'NSS + ACT'!BP673)</f>
        <v>0.1</v>
      </c>
      <c r="BR673" s="105">
        <f t="shared" si="130"/>
        <v>42112.292007042146</v>
      </c>
      <c r="BS673" s="162">
        <f t="shared" si="131"/>
        <v>0.1</v>
      </c>
      <c r="BT673" s="105">
        <f t="shared" si="132"/>
        <v>37901.062806337934</v>
      </c>
    </row>
    <row r="674" spans="1:72">
      <c r="A674" s="18">
        <f t="shared" si="122"/>
        <v>671</v>
      </c>
      <c r="B674" s="61">
        <v>292007003105</v>
      </c>
      <c r="C674" s="39">
        <v>44088</v>
      </c>
      <c r="D674" s="22" t="s">
        <v>113</v>
      </c>
      <c r="E674" s="22" t="s">
        <v>3065</v>
      </c>
      <c r="F674" s="110">
        <v>1</v>
      </c>
      <c r="G674" s="23" t="s">
        <v>119</v>
      </c>
      <c r="H674" s="52">
        <v>36533.980000000003</v>
      </c>
      <c r="I674" s="30"/>
      <c r="J674" s="109">
        <v>36533.980000000003</v>
      </c>
      <c r="K674" s="23">
        <v>84139190</v>
      </c>
      <c r="L674" s="26">
        <v>7.4999999999999997E-2</v>
      </c>
      <c r="M674" s="40">
        <v>0</v>
      </c>
      <c r="N674" s="62">
        <v>0</v>
      </c>
      <c r="O674" s="52">
        <v>0</v>
      </c>
      <c r="P674" s="26">
        <v>0.1</v>
      </c>
      <c r="Q674" s="52">
        <v>0</v>
      </c>
      <c r="R674" s="63">
        <v>0.18</v>
      </c>
      <c r="S674" s="23" t="s">
        <v>1797</v>
      </c>
      <c r="T674" s="52">
        <v>2740.0485000000003</v>
      </c>
      <c r="U674" s="52">
        <v>0</v>
      </c>
      <c r="V674" s="52">
        <v>274.00485000000003</v>
      </c>
      <c r="W674" s="52">
        <v>7118.6460029999989</v>
      </c>
      <c r="X674" s="52">
        <v>10132.699353</v>
      </c>
      <c r="Y674" s="23" t="s">
        <v>2991</v>
      </c>
      <c r="Z674" s="23" t="s">
        <v>3066</v>
      </c>
      <c r="AA674" s="23" t="s">
        <v>3067</v>
      </c>
      <c r="AB674" s="33">
        <v>292007003105</v>
      </c>
      <c r="AC674" s="33" t="s">
        <v>3043</v>
      </c>
      <c r="AD674" s="48">
        <v>44088</v>
      </c>
      <c r="AE674" s="39">
        <v>44069</v>
      </c>
      <c r="AF674" s="53" t="e">
        <v>#N/A</v>
      </c>
      <c r="AG674" s="53" t="e">
        <v>#N/A</v>
      </c>
      <c r="AH674" s="39" t="e">
        <v>#N/A</v>
      </c>
      <c r="AI674" s="23" t="s">
        <v>51</v>
      </c>
      <c r="AJ674" s="54"/>
      <c r="AK674" s="55"/>
      <c r="AL674" s="56"/>
      <c r="AM674" s="57"/>
      <c r="AN674" s="33"/>
      <c r="AO674" s="48"/>
      <c r="AP674" s="23">
        <v>2000</v>
      </c>
      <c r="AQ674" s="23" t="s">
        <v>52</v>
      </c>
      <c r="AR674" s="23" t="s">
        <v>3067</v>
      </c>
      <c r="AS674" s="38" t="s">
        <v>53</v>
      </c>
      <c r="AT674" s="23" t="s">
        <v>522</v>
      </c>
      <c r="AU674" s="64" t="s">
        <v>3044</v>
      </c>
      <c r="AV674" s="99">
        <v>1</v>
      </c>
      <c r="AW674" s="102">
        <v>36533.980000000003</v>
      </c>
      <c r="AX674" s="29" t="s">
        <v>701</v>
      </c>
      <c r="AY674" s="29"/>
      <c r="AZ674" s="25" t="s">
        <v>2995</v>
      </c>
      <c r="BA674">
        <f t="shared" si="133"/>
        <v>1569</v>
      </c>
      <c r="BB674" s="115" t="s">
        <v>6983</v>
      </c>
      <c r="BC674" s="105">
        <f t="shared" si="125"/>
        <v>36533.980000000003</v>
      </c>
      <c r="BD674" s="116">
        <f t="shared" si="126"/>
        <v>44044</v>
      </c>
      <c r="BE674" s="141" t="s">
        <v>8477</v>
      </c>
      <c r="BF674">
        <f>MATCH(BE674,'Cat-4'!$A:$A,0)</f>
        <v>722</v>
      </c>
      <c r="BG674">
        <f>MATCH(BD674,'Cat-4'!$1:$1,0)</f>
        <v>104</v>
      </c>
      <c r="BH674">
        <f>INDEX('Cat-4'!$1:$1048576,'NSS + ACT'!BF674,'NSS + ACT'!BG674)</f>
        <v>113.6</v>
      </c>
      <c r="BI674">
        <f>MATCH($BI$1,'Cat-4'!$1:$1,0)</f>
        <v>153</v>
      </c>
      <c r="BJ674">
        <f>INDEX('Cat-4'!$1:$1048576,'NSS + ACT'!BF674,'NSS + ACT'!BI674)</f>
        <v>130.80000000000001</v>
      </c>
      <c r="BK674" s="126">
        <f t="shared" si="127"/>
        <v>1.1514084507042255</v>
      </c>
      <c r="BL674">
        <f t="shared" si="128"/>
        <v>1596</v>
      </c>
      <c r="BM674" s="126">
        <f t="shared" si="129"/>
        <v>53.2</v>
      </c>
      <c r="BN674" s="126" t="s">
        <v>8785</v>
      </c>
      <c r="BO674" s="126">
        <f>MATCH(BB674,Sheet3!$D$4:$D$8,0)</f>
        <v>2</v>
      </c>
      <c r="BP674" s="126">
        <f>MATCH(BN674,Sheet3!$E$4:$H$4,0)</f>
        <v>4</v>
      </c>
      <c r="BQ674" s="132">
        <f>INDEX(Sheet3!$D$4:$H$8,'NSS + ACT'!BO674,'NSS + ACT'!BP674)</f>
        <v>0.1</v>
      </c>
      <c r="BR674" s="105">
        <f t="shared" si="130"/>
        <v>42065.533309859165</v>
      </c>
      <c r="BS674" s="162">
        <f t="shared" si="131"/>
        <v>0.1</v>
      </c>
      <c r="BT674" s="105">
        <f t="shared" si="132"/>
        <v>37858.979978873249</v>
      </c>
    </row>
    <row r="675" spans="1:72">
      <c r="A675" s="18">
        <f t="shared" si="122"/>
        <v>672</v>
      </c>
      <c r="B675" s="33">
        <v>172001156751</v>
      </c>
      <c r="C675" s="39">
        <v>43997</v>
      </c>
      <c r="D675" s="22" t="s">
        <v>440</v>
      </c>
      <c r="E675" s="22" t="s">
        <v>4823</v>
      </c>
      <c r="F675" s="110">
        <v>23</v>
      </c>
      <c r="G675" s="23" t="s">
        <v>49</v>
      </c>
      <c r="H675" s="58">
        <v>1583.6073913043479</v>
      </c>
      <c r="I675" s="30"/>
      <c r="J675" s="101">
        <v>36422.97</v>
      </c>
      <c r="K675" s="33">
        <v>84799090</v>
      </c>
      <c r="L675" s="26">
        <v>7.4999999999999997E-2</v>
      </c>
      <c r="M675" s="40"/>
      <c r="N675" s="40">
        <v>0</v>
      </c>
      <c r="O675" s="35">
        <v>0</v>
      </c>
      <c r="P675" s="63">
        <v>0.1</v>
      </c>
      <c r="Q675" s="52">
        <v>0</v>
      </c>
      <c r="R675" s="63">
        <v>0.18</v>
      </c>
      <c r="S675" s="23" t="s">
        <v>4824</v>
      </c>
      <c r="T675" s="52">
        <v>2731.7227499999999</v>
      </c>
      <c r="U675" s="52">
        <v>0</v>
      </c>
      <c r="V675" s="52">
        <v>273.17227500000001</v>
      </c>
      <c r="W675" s="52">
        <v>7097.0157044999996</v>
      </c>
      <c r="X675" s="52">
        <v>10101.910729499999</v>
      </c>
      <c r="Y675" s="23" t="s">
        <v>4766</v>
      </c>
      <c r="Z675" s="23" t="s">
        <v>4825</v>
      </c>
      <c r="AA675" s="23" t="s">
        <v>4826</v>
      </c>
      <c r="AB675" s="33" t="e">
        <v>#N/A</v>
      </c>
      <c r="AC675" s="33" t="e">
        <v>#N/A</v>
      </c>
      <c r="AD675" s="48" t="e">
        <v>#N/A</v>
      </c>
      <c r="AE675" s="39">
        <v>43991</v>
      </c>
      <c r="AF675" s="53">
        <v>172001156751</v>
      </c>
      <c r="AG675" s="53" t="s">
        <v>4827</v>
      </c>
      <c r="AH675" s="39">
        <v>43997</v>
      </c>
      <c r="AI675" s="23" t="s">
        <v>385</v>
      </c>
      <c r="AJ675" s="54"/>
      <c r="AK675" s="55"/>
      <c r="AL675" s="56"/>
      <c r="AM675" s="57"/>
      <c r="AN675" s="33"/>
      <c r="AO675" s="48"/>
      <c r="AP675" s="23">
        <v>2000</v>
      </c>
      <c r="AQ675" s="23" t="s">
        <v>52</v>
      </c>
      <c r="AR675" s="23" t="s">
        <v>4826</v>
      </c>
      <c r="AS675" s="38" t="s">
        <v>53</v>
      </c>
      <c r="AT675" s="23"/>
      <c r="AU675" s="23">
        <v>30194902</v>
      </c>
      <c r="AV675" s="99">
        <v>23</v>
      </c>
      <c r="AW675" s="101">
        <v>36422.97</v>
      </c>
      <c r="AX675" s="29" t="s">
        <v>4770</v>
      </c>
      <c r="AY675" s="29"/>
      <c r="AZ675" s="30"/>
      <c r="BA675">
        <f t="shared" si="133"/>
        <v>1647</v>
      </c>
      <c r="BB675" s="115" t="s">
        <v>6983</v>
      </c>
      <c r="BC675" s="105">
        <f t="shared" si="125"/>
        <v>1583.6073913043479</v>
      </c>
      <c r="BD675" s="116">
        <f t="shared" si="126"/>
        <v>43983</v>
      </c>
      <c r="BE675" s="141" t="s">
        <v>8477</v>
      </c>
      <c r="BF675">
        <f>MATCH(BE675,'Cat-4'!$A:$A,0)</f>
        <v>722</v>
      </c>
      <c r="BG675">
        <f>MATCH(BD675,'Cat-4'!$1:$1,0)</f>
        <v>102</v>
      </c>
      <c r="BH675">
        <f>INDEX('Cat-4'!$1:$1048576,'NSS + ACT'!BF675,'NSS + ACT'!BG675)</f>
        <v>112.7</v>
      </c>
      <c r="BI675">
        <f>MATCH($BI$1,'Cat-4'!$1:$1,0)</f>
        <v>153</v>
      </c>
      <c r="BJ675">
        <f>INDEX('Cat-4'!$1:$1048576,'NSS + ACT'!BF675,'NSS + ACT'!BI675)</f>
        <v>130.80000000000001</v>
      </c>
      <c r="BK675" s="126">
        <f t="shared" si="127"/>
        <v>1.160603371783496</v>
      </c>
      <c r="BL675">
        <f t="shared" si="128"/>
        <v>1657</v>
      </c>
      <c r="BM675" s="126">
        <f t="shared" si="129"/>
        <v>55.233333333333334</v>
      </c>
      <c r="BN675" s="126" t="s">
        <v>8785</v>
      </c>
      <c r="BO675" s="126">
        <f>MATCH(BB675,Sheet3!$D$4:$D$8,0)</f>
        <v>2</v>
      </c>
      <c r="BP675" s="126">
        <f>MATCH(BN675,Sheet3!$E$4:$H$4,0)</f>
        <v>4</v>
      </c>
      <c r="BQ675" s="132">
        <f>INDEX(Sheet3!$D$4:$H$8,'NSS + ACT'!BO675,'NSS + ACT'!BP675)</f>
        <v>0.1</v>
      </c>
      <c r="BR675" s="105">
        <f t="shared" si="130"/>
        <v>42272.621792369122</v>
      </c>
      <c r="BS675" s="162">
        <f t="shared" si="131"/>
        <v>0.1</v>
      </c>
      <c r="BT675" s="105">
        <f t="shared" si="132"/>
        <v>38045.359613132212</v>
      </c>
    </row>
    <row r="676" spans="1:72">
      <c r="A676" s="18">
        <f t="shared" si="122"/>
        <v>673</v>
      </c>
      <c r="B676" s="61">
        <v>291804825023</v>
      </c>
      <c r="C676" s="39">
        <v>43262</v>
      </c>
      <c r="D676" s="22" t="s">
        <v>139</v>
      </c>
      <c r="E676" s="22" t="s">
        <v>707</v>
      </c>
      <c r="F676" s="110">
        <v>124</v>
      </c>
      <c r="G676" s="23" t="s">
        <v>49</v>
      </c>
      <c r="H676" s="52">
        <v>101.03225806451613</v>
      </c>
      <c r="I676" s="30"/>
      <c r="J676" s="109">
        <v>12528</v>
      </c>
      <c r="K676" s="23">
        <v>73181500</v>
      </c>
      <c r="L676" s="26">
        <v>0.15</v>
      </c>
      <c r="M676" s="40" t="s">
        <v>695</v>
      </c>
      <c r="N676" s="62">
        <v>0</v>
      </c>
      <c r="O676" s="52">
        <v>0</v>
      </c>
      <c r="P676" s="26">
        <v>0.1</v>
      </c>
      <c r="Q676" s="52">
        <v>0</v>
      </c>
      <c r="R676" s="63">
        <v>0.18</v>
      </c>
      <c r="S676" s="23" t="s">
        <v>696</v>
      </c>
      <c r="T676" s="52">
        <v>1879.1999999999998</v>
      </c>
      <c r="U676" s="52">
        <v>0</v>
      </c>
      <c r="V676" s="52">
        <v>187.92</v>
      </c>
      <c r="W676" s="52">
        <v>2627.1215999999999</v>
      </c>
      <c r="X676" s="52">
        <v>4694.2415999999994</v>
      </c>
      <c r="Y676" s="23" t="s">
        <v>697</v>
      </c>
      <c r="Z676" s="23" t="s">
        <v>708</v>
      </c>
      <c r="AA676" s="23" t="s">
        <v>709</v>
      </c>
      <c r="AB676" s="33">
        <v>291804825023</v>
      </c>
      <c r="AC676" s="33" t="s">
        <v>710</v>
      </c>
      <c r="AD676" s="39">
        <v>43262</v>
      </c>
      <c r="AE676" s="39">
        <v>43262</v>
      </c>
      <c r="AF676" s="53" t="e">
        <v>#N/A</v>
      </c>
      <c r="AG676" s="53" t="e">
        <v>#N/A</v>
      </c>
      <c r="AH676" s="39" t="e">
        <v>#N/A</v>
      </c>
      <c r="AI676" s="23" t="s">
        <v>51</v>
      </c>
      <c r="AJ676" s="59"/>
      <c r="AK676" s="59"/>
      <c r="AL676" s="48"/>
      <c r="AM676" s="60"/>
      <c r="AN676" s="33"/>
      <c r="AO676" s="48"/>
      <c r="AP676" s="23">
        <v>2000</v>
      </c>
      <c r="AQ676" s="23" t="s">
        <v>52</v>
      </c>
      <c r="AR676" s="23" t="s">
        <v>709</v>
      </c>
      <c r="AS676" s="38" t="s">
        <v>53</v>
      </c>
      <c r="AT676" s="23"/>
      <c r="AU676" s="64">
        <v>43</v>
      </c>
      <c r="AV676" s="99">
        <v>124</v>
      </c>
      <c r="AW676" s="102">
        <v>36323.94</v>
      </c>
      <c r="AX676" s="29" t="s">
        <v>701</v>
      </c>
      <c r="AY676" s="29"/>
      <c r="AZ676" s="25" t="s">
        <v>711</v>
      </c>
      <c r="BA676">
        <f t="shared" si="133"/>
        <v>2376</v>
      </c>
      <c r="BB676" s="115" t="s">
        <v>6983</v>
      </c>
      <c r="BC676" s="105">
        <f t="shared" si="125"/>
        <v>292.935</v>
      </c>
      <c r="BD676" s="116">
        <f t="shared" si="126"/>
        <v>43252</v>
      </c>
      <c r="BE676" s="141" t="s">
        <v>8477</v>
      </c>
      <c r="BF676">
        <f>MATCH(BE676,'Cat-4'!$A:$A,0)</f>
        <v>722</v>
      </c>
      <c r="BG676">
        <f>MATCH(BD676,'Cat-4'!$1:$1,0)</f>
        <v>78</v>
      </c>
      <c r="BH676">
        <f>INDEX('Cat-4'!$1:$1048576,'NSS + ACT'!BF676,'NSS + ACT'!BG676)</f>
        <v>110.5</v>
      </c>
      <c r="BI676">
        <f>MATCH($BI$1,'Cat-4'!$1:$1,0)</f>
        <v>153</v>
      </c>
      <c r="BJ676">
        <f>INDEX('Cat-4'!$1:$1048576,'NSS + ACT'!BF676,'NSS + ACT'!BI676)</f>
        <v>130.80000000000001</v>
      </c>
      <c r="BK676" s="126">
        <f t="shared" si="127"/>
        <v>1.183710407239819</v>
      </c>
      <c r="BL676">
        <f t="shared" si="128"/>
        <v>2388</v>
      </c>
      <c r="BM676" s="126">
        <f t="shared" si="129"/>
        <v>79.599999999999994</v>
      </c>
      <c r="BN676" s="126" t="s">
        <v>8785</v>
      </c>
      <c r="BO676" s="126">
        <f>MATCH(BB676,Sheet3!$D$4:$D$8,0)</f>
        <v>2</v>
      </c>
      <c r="BP676" s="126">
        <f>MATCH(BN676,Sheet3!$E$4:$H$4,0)</f>
        <v>4</v>
      </c>
      <c r="BQ676" s="132">
        <f>INDEX(Sheet3!$D$4:$H$8,'NSS + ACT'!BO676,'NSS + ACT'!BP676)</f>
        <v>0.1</v>
      </c>
      <c r="BR676" s="105">
        <f t="shared" si="130"/>
        <v>42997.025809954757</v>
      </c>
      <c r="BS676" s="162">
        <f t="shared" si="131"/>
        <v>0.1</v>
      </c>
      <c r="BT676" s="105">
        <f t="shared" si="132"/>
        <v>38697.323228959285</v>
      </c>
    </row>
    <row r="677" spans="1:72">
      <c r="A677" s="18">
        <f t="shared" si="122"/>
        <v>674</v>
      </c>
      <c r="B677" s="33"/>
      <c r="C677" s="39"/>
      <c r="D677" s="22" t="s">
        <v>649</v>
      </c>
      <c r="E677" s="22" t="s">
        <v>7018</v>
      </c>
      <c r="F677" s="108">
        <v>1</v>
      </c>
      <c r="G677" s="23" t="s">
        <v>60</v>
      </c>
      <c r="H677" s="24">
        <v>36210.919999999896</v>
      </c>
      <c r="I677" s="24"/>
      <c r="J677" s="101">
        <f>+H677</f>
        <v>36210.919999999896</v>
      </c>
      <c r="K677" s="23">
        <v>85389000</v>
      </c>
      <c r="L677" s="26">
        <v>7.4999999999999997E-2</v>
      </c>
      <c r="M677" s="38"/>
      <c r="N677" s="49"/>
      <c r="O677" s="38"/>
      <c r="P677" s="26">
        <v>0.1</v>
      </c>
      <c r="Q677" s="38"/>
      <c r="R677" s="26">
        <v>0.18</v>
      </c>
      <c r="S677" s="23" t="s">
        <v>650</v>
      </c>
      <c r="T677" s="25">
        <f>J677*L677</f>
        <v>2715.8189999999922</v>
      </c>
      <c r="U677" s="52"/>
      <c r="V677" s="25">
        <f>T677*P677</f>
        <v>271.58189999999922</v>
      </c>
      <c r="W677" s="25">
        <f>(J677+T677+V677)*R677</f>
        <v>7055.6977619999789</v>
      </c>
      <c r="X677" s="25">
        <f>T677+V677+W677</f>
        <v>10043.098661999971</v>
      </c>
      <c r="Y677" s="23" t="s">
        <v>609</v>
      </c>
      <c r="Z677" s="23" t="s">
        <v>651</v>
      </c>
      <c r="AA677" s="23" t="s">
        <v>652</v>
      </c>
      <c r="AB677" s="33" t="e">
        <v>#N/A</v>
      </c>
      <c r="AC677" s="33" t="e">
        <v>#N/A</v>
      </c>
      <c r="AD677" s="48" t="e">
        <v>#N/A</v>
      </c>
      <c r="AE677" s="39" t="e">
        <v>#N/A</v>
      </c>
      <c r="AF677" s="53" t="e">
        <v>#N/A</v>
      </c>
      <c r="AG677" s="53" t="e">
        <v>#N/A</v>
      </c>
      <c r="AH677" s="39" t="e">
        <v>#N/A</v>
      </c>
      <c r="AI677" s="23" t="s">
        <v>385</v>
      </c>
      <c r="AJ677" s="54"/>
      <c r="AK677" s="55"/>
      <c r="AL677" s="56"/>
      <c r="AM677" s="57"/>
      <c r="AN677" s="33"/>
      <c r="AO677" s="48"/>
      <c r="AP677" s="23">
        <v>2000</v>
      </c>
      <c r="AQ677" s="23" t="s">
        <v>52</v>
      </c>
      <c r="AR677" s="23" t="s">
        <v>652</v>
      </c>
      <c r="AS677" s="38" t="s">
        <v>518</v>
      </c>
      <c r="AT677" s="23"/>
      <c r="AU677" s="23">
        <v>12432023</v>
      </c>
      <c r="AV677" s="99">
        <v>1</v>
      </c>
      <c r="AW677" s="101">
        <v>36210.919999999896</v>
      </c>
      <c r="AX677" s="29" t="s">
        <v>606</v>
      </c>
      <c r="AY677" s="29" t="s">
        <v>691</v>
      </c>
      <c r="AZ677" s="21"/>
      <c r="BB677" s="115" t="s">
        <v>6987</v>
      </c>
      <c r="BC677" s="105">
        <f t="shared" si="125"/>
        <v>36210.919999999896</v>
      </c>
      <c r="BD677" s="116">
        <v>43709</v>
      </c>
      <c r="BE677" s="141" t="s">
        <v>8366</v>
      </c>
      <c r="BF677">
        <f>MATCH(BE677,'Cat-4'!$A:$A,0)</f>
        <v>666</v>
      </c>
      <c r="BG677">
        <f>MATCH(BD677,'Cat-4'!$1:$1,0)</f>
        <v>93</v>
      </c>
      <c r="BH677">
        <f>INDEX('Cat-4'!$1:$1048576,'NSS + ACT'!BF677,'NSS + ACT'!BG677)</f>
        <v>110.5</v>
      </c>
      <c r="BI677">
        <f>MATCH($BI$1,'Cat-4'!$1:$1,0)</f>
        <v>153</v>
      </c>
      <c r="BJ677">
        <f>INDEX('Cat-4'!$1:$1048576,'NSS + ACT'!BF677,'NSS + ACT'!BI677)</f>
        <v>133.4</v>
      </c>
      <c r="BK677" s="126">
        <f t="shared" si="127"/>
        <v>1.207239819004525</v>
      </c>
      <c r="BL677">
        <f t="shared" si="128"/>
        <v>1931</v>
      </c>
      <c r="BM677" s="126">
        <f t="shared" si="129"/>
        <v>64.36666666666666</v>
      </c>
      <c r="BN677" s="126" t="s">
        <v>8785</v>
      </c>
      <c r="BO677" s="126">
        <f>MATCH(BB677,Sheet3!$D$4:$D$8,0)</f>
        <v>4</v>
      </c>
      <c r="BP677" s="126">
        <f>MATCH(BN677,Sheet3!$E$4:$H$4,0)</f>
        <v>4</v>
      </c>
      <c r="BQ677" s="132">
        <f>INDEX(Sheet3!$D$4:$H$8,'NSS + ACT'!BO677,'NSS + ACT'!BP677)</f>
        <v>0.2</v>
      </c>
      <c r="BR677" s="105">
        <f t="shared" si="130"/>
        <v>43715.264506787207</v>
      </c>
      <c r="BS677" s="162">
        <f t="shared" si="131"/>
        <v>0.2</v>
      </c>
      <c r="BT677" s="105">
        <f t="shared" si="132"/>
        <v>34972.211605429766</v>
      </c>
    </row>
    <row r="678" spans="1:72">
      <c r="A678" s="18">
        <f t="shared" si="122"/>
        <v>675</v>
      </c>
      <c r="B678" s="33"/>
      <c r="C678" s="39"/>
      <c r="D678" s="22" t="s">
        <v>636</v>
      </c>
      <c r="E678" s="22" t="s">
        <v>7019</v>
      </c>
      <c r="F678" s="108">
        <v>1</v>
      </c>
      <c r="G678" s="23" t="s">
        <v>49</v>
      </c>
      <c r="H678" s="24">
        <v>36196.61</v>
      </c>
      <c r="I678" s="24"/>
      <c r="J678" s="101">
        <f>+H678</f>
        <v>36196.61</v>
      </c>
      <c r="K678" s="23">
        <v>850300</v>
      </c>
      <c r="L678" s="26">
        <v>7.4999999999999997E-2</v>
      </c>
      <c r="M678" s="38"/>
      <c r="N678" s="49"/>
      <c r="O678" s="38"/>
      <c r="P678" s="26">
        <v>0.1</v>
      </c>
      <c r="Q678" s="38"/>
      <c r="R678" s="26">
        <v>0.18</v>
      </c>
      <c r="S678" s="23" t="s">
        <v>665</v>
      </c>
      <c r="T678" s="25">
        <f>J678*L678</f>
        <v>2714.74575</v>
      </c>
      <c r="U678" s="52"/>
      <c r="V678" s="25">
        <f>T678*P678</f>
        <v>271.47457500000002</v>
      </c>
      <c r="W678" s="25">
        <f>(J678+T678+V678)*R678</f>
        <v>7052.9094585000003</v>
      </c>
      <c r="X678" s="25">
        <f>T678+V678+W678</f>
        <v>10039.1297835</v>
      </c>
      <c r="Y678" s="23" t="s">
        <v>609</v>
      </c>
      <c r="Z678" s="23" t="s">
        <v>666</v>
      </c>
      <c r="AA678" s="23" t="s">
        <v>667</v>
      </c>
      <c r="AB678" s="33" t="e">
        <v>#N/A</v>
      </c>
      <c r="AC678" s="33" t="e">
        <v>#N/A</v>
      </c>
      <c r="AD678" s="48" t="e">
        <v>#N/A</v>
      </c>
      <c r="AE678" s="39" t="e">
        <v>#N/A</v>
      </c>
      <c r="AF678" s="53" t="e">
        <v>#N/A</v>
      </c>
      <c r="AG678" s="53" t="e">
        <v>#N/A</v>
      </c>
      <c r="AH678" s="39" t="e">
        <v>#N/A</v>
      </c>
      <c r="AI678" s="23" t="s">
        <v>385</v>
      </c>
      <c r="AJ678" s="54"/>
      <c r="AK678" s="55"/>
      <c r="AL678" s="56"/>
      <c r="AM678" s="57"/>
      <c r="AN678" s="33"/>
      <c r="AO678" s="48"/>
      <c r="AP678" s="23">
        <v>2000</v>
      </c>
      <c r="AQ678" s="23" t="s">
        <v>52</v>
      </c>
      <c r="AR678" s="23" t="s">
        <v>667</v>
      </c>
      <c r="AS678" s="38" t="s">
        <v>53</v>
      </c>
      <c r="AT678" s="23" t="s">
        <v>522</v>
      </c>
      <c r="AU678" s="23">
        <v>317001864</v>
      </c>
      <c r="AV678" s="99">
        <v>1</v>
      </c>
      <c r="AW678" s="101">
        <v>36196.61</v>
      </c>
      <c r="AX678" s="29" t="s">
        <v>606</v>
      </c>
      <c r="AY678" s="29" t="s">
        <v>691</v>
      </c>
      <c r="AZ678" s="21"/>
      <c r="BB678" s="115" t="s">
        <v>6987</v>
      </c>
      <c r="BC678" s="105">
        <f t="shared" si="125"/>
        <v>36196.61</v>
      </c>
      <c r="BD678" s="116">
        <v>43709</v>
      </c>
      <c r="BE678" s="141" t="s">
        <v>8366</v>
      </c>
      <c r="BF678">
        <f>MATCH(BE678,'Cat-4'!$A:$A,0)</f>
        <v>666</v>
      </c>
      <c r="BG678">
        <f>MATCH(BD678,'Cat-4'!$1:$1,0)</f>
        <v>93</v>
      </c>
      <c r="BH678">
        <f>INDEX('Cat-4'!$1:$1048576,'NSS + ACT'!BF678,'NSS + ACT'!BG678)</f>
        <v>110.5</v>
      </c>
      <c r="BI678">
        <f>MATCH($BI$1,'Cat-4'!$1:$1,0)</f>
        <v>153</v>
      </c>
      <c r="BJ678">
        <f>INDEX('Cat-4'!$1:$1048576,'NSS + ACT'!BF678,'NSS + ACT'!BI678)</f>
        <v>133.4</v>
      </c>
      <c r="BK678" s="126">
        <f t="shared" si="127"/>
        <v>1.207239819004525</v>
      </c>
      <c r="BL678">
        <f t="shared" si="128"/>
        <v>1931</v>
      </c>
      <c r="BM678" s="126">
        <f t="shared" si="129"/>
        <v>64.36666666666666</v>
      </c>
      <c r="BN678" s="126" t="s">
        <v>8785</v>
      </c>
      <c r="BO678" s="126">
        <f>MATCH(BB678,Sheet3!$D$4:$D$8,0)</f>
        <v>4</v>
      </c>
      <c r="BP678" s="126">
        <f>MATCH(BN678,Sheet3!$E$4:$H$4,0)</f>
        <v>4</v>
      </c>
      <c r="BQ678" s="132">
        <f>INDEX(Sheet3!$D$4:$H$8,'NSS + ACT'!BO678,'NSS + ACT'!BP678)</f>
        <v>0.2</v>
      </c>
      <c r="BR678" s="105">
        <f t="shared" si="130"/>
        <v>43697.988904977385</v>
      </c>
      <c r="BS678" s="162">
        <f t="shared" si="131"/>
        <v>0.2</v>
      </c>
      <c r="BT678" s="105">
        <f t="shared" si="132"/>
        <v>34958.391123981906</v>
      </c>
    </row>
    <row r="679" spans="1:72">
      <c r="A679" s="18">
        <f t="shared" si="122"/>
        <v>676</v>
      </c>
      <c r="B679" s="61">
        <v>291603957595</v>
      </c>
      <c r="C679" s="39">
        <v>42609</v>
      </c>
      <c r="D679" s="22" t="s">
        <v>91</v>
      </c>
      <c r="E679" s="22" t="s">
        <v>2005</v>
      </c>
      <c r="F679" s="110">
        <v>7</v>
      </c>
      <c r="G679" s="23" t="s">
        <v>49</v>
      </c>
      <c r="H679" s="52">
        <v>5166.6228571428574</v>
      </c>
      <c r="I679" s="30"/>
      <c r="J679" s="109">
        <v>36166.36</v>
      </c>
      <c r="K679" s="23">
        <v>84819090</v>
      </c>
      <c r="L679" s="26">
        <v>7.4999999999999997E-2</v>
      </c>
      <c r="M679" s="40">
        <v>0</v>
      </c>
      <c r="N679" s="62">
        <v>0</v>
      </c>
      <c r="O679" s="52">
        <v>0</v>
      </c>
      <c r="P679" s="26">
        <v>0.1</v>
      </c>
      <c r="Q679" s="52">
        <v>0</v>
      </c>
      <c r="R679" s="63">
        <v>0.18</v>
      </c>
      <c r="S679" s="23" t="s">
        <v>849</v>
      </c>
      <c r="T679" s="52">
        <v>2712.4769999999999</v>
      </c>
      <c r="U679" s="52">
        <v>0</v>
      </c>
      <c r="V679" s="52">
        <v>271.24770000000001</v>
      </c>
      <c r="W679" s="52">
        <v>7047.0152459999999</v>
      </c>
      <c r="X679" s="52">
        <v>10030.739946</v>
      </c>
      <c r="Y679" s="23" t="s">
        <v>1945</v>
      </c>
      <c r="Z679" s="23" t="s">
        <v>2006</v>
      </c>
      <c r="AA679" s="23" t="s">
        <v>2007</v>
      </c>
      <c r="AB679" s="33">
        <v>291603957595</v>
      </c>
      <c r="AC679" s="33">
        <v>38574</v>
      </c>
      <c r="AD679" s="48">
        <v>42609</v>
      </c>
      <c r="AE679" s="39">
        <v>42594</v>
      </c>
      <c r="AF679" s="53" t="e">
        <v>#N/A</v>
      </c>
      <c r="AG679" s="53" t="e">
        <v>#N/A</v>
      </c>
      <c r="AH679" s="39" t="e">
        <v>#N/A</v>
      </c>
      <c r="AI679" s="23" t="s">
        <v>51</v>
      </c>
      <c r="AJ679" s="54"/>
      <c r="AK679" s="55"/>
      <c r="AL679" s="56"/>
      <c r="AM679" s="57"/>
      <c r="AN679" s="33"/>
      <c r="AO679" s="48"/>
      <c r="AP679" s="23">
        <v>2000</v>
      </c>
      <c r="AQ679" s="23" t="s">
        <v>52</v>
      </c>
      <c r="AR679" s="23" t="s">
        <v>2007</v>
      </c>
      <c r="AS679" s="38" t="s">
        <v>53</v>
      </c>
      <c r="AT679" s="23"/>
      <c r="AU679" s="64" t="s">
        <v>2008</v>
      </c>
      <c r="AV679" s="99">
        <v>7</v>
      </c>
      <c r="AW679" s="102">
        <v>36166.36</v>
      </c>
      <c r="AX679" s="29" t="s">
        <v>701</v>
      </c>
      <c r="AY679" s="29"/>
      <c r="AZ679" s="25" t="s">
        <v>702</v>
      </c>
      <c r="BA679">
        <f t="shared" ref="BA679:BA710" si="134">$BA$2-AE679</f>
        <v>3044</v>
      </c>
      <c r="BB679" s="115" t="s">
        <v>6983</v>
      </c>
      <c r="BC679" s="105">
        <f t="shared" si="125"/>
        <v>5166.6228571428574</v>
      </c>
      <c r="BD679" s="116">
        <f t="shared" si="126"/>
        <v>42583</v>
      </c>
      <c r="BE679" s="141" t="s">
        <v>8477</v>
      </c>
      <c r="BF679">
        <f>MATCH(BE679,'Cat-4'!$A:$A,0)</f>
        <v>722</v>
      </c>
      <c r="BG679">
        <f>MATCH(BD679,'Cat-4'!$1:$1,0)</f>
        <v>56</v>
      </c>
      <c r="BH679">
        <f>INDEX('Cat-4'!$1:$1048576,'NSS + ACT'!BF679,'NSS + ACT'!BG679)</f>
        <v>107.5</v>
      </c>
      <c r="BI679">
        <f>MATCH($BI$1,'Cat-4'!$1:$1,0)</f>
        <v>153</v>
      </c>
      <c r="BJ679">
        <f>INDEX('Cat-4'!$1:$1048576,'NSS + ACT'!BF679,'NSS + ACT'!BI679)</f>
        <v>130.80000000000001</v>
      </c>
      <c r="BK679" s="126">
        <f t="shared" si="127"/>
        <v>1.2167441860465118</v>
      </c>
      <c r="BL679">
        <f t="shared" si="128"/>
        <v>3057</v>
      </c>
      <c r="BM679" s="126">
        <f t="shared" si="129"/>
        <v>101.9</v>
      </c>
      <c r="BN679" s="126" t="s">
        <v>8785</v>
      </c>
      <c r="BO679" s="126">
        <f>MATCH(BB679,Sheet3!$D$4:$D$8,0)</f>
        <v>2</v>
      </c>
      <c r="BP679" s="126">
        <f>MATCH(BN679,Sheet3!$E$4:$H$4,0)</f>
        <v>4</v>
      </c>
      <c r="BQ679" s="132">
        <f>INDEX(Sheet3!$D$4:$H$8,'NSS + ACT'!BO679,'NSS + ACT'!BP679)</f>
        <v>0.1</v>
      </c>
      <c r="BR679" s="105">
        <f t="shared" si="130"/>
        <v>44005.208260465122</v>
      </c>
      <c r="BS679" s="162">
        <f t="shared" si="131"/>
        <v>0.1</v>
      </c>
      <c r="BT679" s="105">
        <f t="shared" si="132"/>
        <v>39604.687434418614</v>
      </c>
    </row>
    <row r="680" spans="1:72">
      <c r="A680" s="18">
        <f t="shared" si="122"/>
        <v>677</v>
      </c>
      <c r="B680" s="33">
        <v>172103028031</v>
      </c>
      <c r="C680" s="39">
        <v>44513</v>
      </c>
      <c r="D680" s="22" t="s">
        <v>379</v>
      </c>
      <c r="E680" s="22" t="s">
        <v>4776</v>
      </c>
      <c r="F680" s="107">
        <v>10</v>
      </c>
      <c r="G680" s="23" t="s">
        <v>49</v>
      </c>
      <c r="H680" s="58">
        <v>3606.5320000000002</v>
      </c>
      <c r="I680" s="30"/>
      <c r="J680" s="101">
        <v>36065.32</v>
      </c>
      <c r="K680" s="33">
        <v>84779000</v>
      </c>
      <c r="L680" s="26">
        <v>7.4999999999999997E-2</v>
      </c>
      <c r="M680" s="40">
        <v>0</v>
      </c>
      <c r="N680" s="40">
        <v>0</v>
      </c>
      <c r="O680" s="35">
        <v>0</v>
      </c>
      <c r="P680" s="63">
        <v>0.1</v>
      </c>
      <c r="Q680" s="52">
        <v>0</v>
      </c>
      <c r="R680" s="63">
        <v>0.18</v>
      </c>
      <c r="S680" s="23" t="s">
        <v>722</v>
      </c>
      <c r="T680" s="52">
        <v>2704.8989999999999</v>
      </c>
      <c r="U680" s="52">
        <v>0</v>
      </c>
      <c r="V680" s="52">
        <v>270.48989999999998</v>
      </c>
      <c r="W680" s="52">
        <v>7027.3276019999994</v>
      </c>
      <c r="X680" s="52">
        <v>10002.716501999999</v>
      </c>
      <c r="Y680" s="23" t="s">
        <v>4766</v>
      </c>
      <c r="Z680" s="23" t="s">
        <v>4777</v>
      </c>
      <c r="AA680" s="23" t="s">
        <v>4778</v>
      </c>
      <c r="AB680" s="33" t="e">
        <v>#N/A</v>
      </c>
      <c r="AC680" s="33" t="e">
        <v>#N/A</v>
      </c>
      <c r="AD680" s="48" t="e">
        <v>#N/A</v>
      </c>
      <c r="AE680" s="39">
        <v>44483</v>
      </c>
      <c r="AF680" s="53">
        <v>172103028031</v>
      </c>
      <c r="AG680" s="53" t="s">
        <v>384</v>
      </c>
      <c r="AH680" s="39">
        <v>44513</v>
      </c>
      <c r="AI680" s="23" t="s">
        <v>385</v>
      </c>
      <c r="AJ680" s="54"/>
      <c r="AK680" s="55"/>
      <c r="AL680" s="56"/>
      <c r="AM680" s="57"/>
      <c r="AN680" s="33"/>
      <c r="AO680" s="48"/>
      <c r="AP680" s="23">
        <v>2000</v>
      </c>
      <c r="AQ680" s="23" t="s">
        <v>52</v>
      </c>
      <c r="AR680" s="23" t="s">
        <v>4778</v>
      </c>
      <c r="AS680" s="38" t="s">
        <v>53</v>
      </c>
      <c r="AT680" s="23"/>
      <c r="AU680" s="23" t="s">
        <v>730</v>
      </c>
      <c r="AV680" s="99">
        <v>10</v>
      </c>
      <c r="AW680" s="101">
        <v>36065.32</v>
      </c>
      <c r="AX680" s="29" t="s">
        <v>4770</v>
      </c>
      <c r="AY680" s="29"/>
      <c r="AZ680" s="30"/>
      <c r="BA680">
        <f t="shared" si="134"/>
        <v>1155</v>
      </c>
      <c r="BB680" s="115" t="s">
        <v>6983</v>
      </c>
      <c r="BC680" s="105">
        <f t="shared" si="125"/>
        <v>3606.5320000000002</v>
      </c>
      <c r="BD680" s="116">
        <f t="shared" si="126"/>
        <v>44470</v>
      </c>
      <c r="BE680" s="141" t="s">
        <v>8477</v>
      </c>
      <c r="BF680">
        <f>MATCH(BE680,'Cat-4'!$A:$A,0)</f>
        <v>722</v>
      </c>
      <c r="BG680">
        <f>MATCH(BD680,'Cat-4'!$1:$1,0)</f>
        <v>118</v>
      </c>
      <c r="BH680">
        <f>INDEX('Cat-4'!$1:$1048576,'NSS + ACT'!BF680,'NSS + ACT'!BG680)</f>
        <v>120.4</v>
      </c>
      <c r="BI680">
        <f>MATCH($BI$1,'Cat-4'!$1:$1,0)</f>
        <v>153</v>
      </c>
      <c r="BJ680">
        <f>INDEX('Cat-4'!$1:$1048576,'NSS + ACT'!BF680,'NSS + ACT'!BI680)</f>
        <v>130.80000000000001</v>
      </c>
      <c r="BK680" s="126">
        <f t="shared" si="127"/>
        <v>1.0863787375415284</v>
      </c>
      <c r="BL680">
        <f t="shared" si="128"/>
        <v>1170</v>
      </c>
      <c r="BM680" s="126">
        <f t="shared" si="129"/>
        <v>39</v>
      </c>
      <c r="BN680" s="126" t="s">
        <v>8785</v>
      </c>
      <c r="BO680" s="126">
        <f>MATCH(BB680,Sheet3!$D$4:$D$8,0)</f>
        <v>2</v>
      </c>
      <c r="BP680" s="126">
        <f>MATCH(BN680,Sheet3!$E$4:$H$4,0)</f>
        <v>4</v>
      </c>
      <c r="BQ680" s="132">
        <f>INDEX(Sheet3!$D$4:$H$8,'NSS + ACT'!BO680,'NSS + ACT'!BP680)</f>
        <v>0.1</v>
      </c>
      <c r="BR680" s="105">
        <f t="shared" si="130"/>
        <v>39180.596810631236</v>
      </c>
      <c r="BS680" s="162">
        <f t="shared" si="131"/>
        <v>0.1</v>
      </c>
      <c r="BT680" s="105">
        <f t="shared" si="132"/>
        <v>35262.537129568111</v>
      </c>
    </row>
    <row r="681" spans="1:72">
      <c r="A681" s="18">
        <f t="shared" si="122"/>
        <v>678</v>
      </c>
      <c r="B681" s="61">
        <v>292203577260</v>
      </c>
      <c r="C681" s="39">
        <v>44659</v>
      </c>
      <c r="D681" s="22" t="s">
        <v>91</v>
      </c>
      <c r="E681" s="22" t="s">
        <v>2594</v>
      </c>
      <c r="F681" s="110">
        <v>2</v>
      </c>
      <c r="G681" s="23" t="s">
        <v>119</v>
      </c>
      <c r="H681" s="52">
        <v>18031</v>
      </c>
      <c r="I681" s="30"/>
      <c r="J681" s="109">
        <v>36062</v>
      </c>
      <c r="K681" s="23">
        <v>84819090</v>
      </c>
      <c r="L681" s="26">
        <v>7.4999999999999997E-2</v>
      </c>
      <c r="M681" s="40">
        <v>0</v>
      </c>
      <c r="N681" s="62">
        <v>0</v>
      </c>
      <c r="O681" s="52">
        <v>0</v>
      </c>
      <c r="P681" s="26">
        <v>0.1</v>
      </c>
      <c r="Q681" s="52">
        <v>0</v>
      </c>
      <c r="R681" s="63">
        <v>0.18</v>
      </c>
      <c r="S681" s="23" t="s">
        <v>849</v>
      </c>
      <c r="T681" s="52">
        <v>2704.65</v>
      </c>
      <c r="U681" s="52">
        <v>0</v>
      </c>
      <c r="V681" s="52">
        <v>270.46500000000003</v>
      </c>
      <c r="W681" s="52">
        <v>7026.680699999999</v>
      </c>
      <c r="X681" s="52">
        <v>10001.795699999999</v>
      </c>
      <c r="Y681" s="23" t="s">
        <v>2574</v>
      </c>
      <c r="Z681" s="23" t="s">
        <v>2595</v>
      </c>
      <c r="AA681" s="23" t="s">
        <v>2596</v>
      </c>
      <c r="AB681" s="33">
        <v>292203577260</v>
      </c>
      <c r="AC681" s="33" t="s">
        <v>2249</v>
      </c>
      <c r="AD681" s="48">
        <v>44659</v>
      </c>
      <c r="AE681" s="39">
        <v>44651</v>
      </c>
      <c r="AF681" s="53" t="e">
        <v>#N/A</v>
      </c>
      <c r="AG681" s="53" t="e">
        <v>#N/A</v>
      </c>
      <c r="AH681" s="39" t="e">
        <v>#N/A</v>
      </c>
      <c r="AI681" s="23" t="s">
        <v>51</v>
      </c>
      <c r="AJ681" s="54"/>
      <c r="AK681" s="55"/>
      <c r="AL681" s="56"/>
      <c r="AM681" s="57"/>
      <c r="AN681" s="33"/>
      <c r="AO681" s="48"/>
      <c r="AP681" s="23">
        <v>2000</v>
      </c>
      <c r="AQ681" s="23" t="s">
        <v>52</v>
      </c>
      <c r="AR681" s="23" t="s">
        <v>2596</v>
      </c>
      <c r="AS681" s="38" t="s">
        <v>53</v>
      </c>
      <c r="AT681" s="23"/>
      <c r="AU681" s="64" t="s">
        <v>2250</v>
      </c>
      <c r="AV681" s="99">
        <v>2</v>
      </c>
      <c r="AW681" s="102">
        <v>36062</v>
      </c>
      <c r="AX681" s="29" t="s">
        <v>701</v>
      </c>
      <c r="AY681" s="29"/>
      <c r="AZ681" s="25" t="s">
        <v>2577</v>
      </c>
      <c r="BA681">
        <f t="shared" si="134"/>
        <v>987</v>
      </c>
      <c r="BB681" t="s">
        <v>6983</v>
      </c>
      <c r="BC681" s="105">
        <f t="shared" si="125"/>
        <v>18031</v>
      </c>
      <c r="BD681" s="116">
        <f t="shared" si="126"/>
        <v>44621</v>
      </c>
      <c r="BE681" s="141" t="s">
        <v>8477</v>
      </c>
      <c r="BF681">
        <f>MATCH(BE681,'Cat-4'!$A:$A,0)</f>
        <v>722</v>
      </c>
      <c r="BG681">
        <f>MATCH(BD681,'Cat-4'!$1:$1,0)</f>
        <v>123</v>
      </c>
      <c r="BH681">
        <f>INDEX('Cat-4'!$1:$1048576,'NSS + ACT'!BF681,'NSS + ACT'!BG681)</f>
        <v>122.7</v>
      </c>
      <c r="BI681">
        <f>MATCH($BI$1,'Cat-4'!$1:$1,0)</f>
        <v>153</v>
      </c>
      <c r="BJ681">
        <f>INDEX('Cat-4'!$1:$1048576,'NSS + ACT'!BF681,'NSS + ACT'!BI681)</f>
        <v>130.80000000000001</v>
      </c>
      <c r="BK681" s="126">
        <f t="shared" si="127"/>
        <v>1.0660146699266504</v>
      </c>
      <c r="BL681">
        <f t="shared" si="128"/>
        <v>1019</v>
      </c>
      <c r="BM681" s="126">
        <f t="shared" si="129"/>
        <v>33.966666666666669</v>
      </c>
      <c r="BN681" s="126" t="s">
        <v>8785</v>
      </c>
      <c r="BO681" s="126">
        <f>MATCH(BB681,Sheet3!$D$4:$D$8,0)</f>
        <v>2</v>
      </c>
      <c r="BP681" s="126">
        <f>MATCH(BN681,Sheet3!$E$4:$H$4,0)</f>
        <v>4</v>
      </c>
      <c r="BQ681" s="132">
        <f>INDEX(Sheet3!$D$4:$H$8,'NSS + ACT'!BO681,'NSS + ACT'!BP681)</f>
        <v>0.1</v>
      </c>
      <c r="BR681" s="105">
        <f t="shared" si="130"/>
        <v>38442.621026894863</v>
      </c>
      <c r="BS681" s="162">
        <f t="shared" si="131"/>
        <v>0.1</v>
      </c>
      <c r="BT681" s="105">
        <f t="shared" si="132"/>
        <v>34598.358924205379</v>
      </c>
    </row>
    <row r="682" spans="1:72">
      <c r="A682" s="18">
        <f t="shared" ref="A682:A745" si="135">A681+1</f>
        <v>679</v>
      </c>
      <c r="B682" s="61">
        <v>291904040164</v>
      </c>
      <c r="C682" s="39">
        <v>43581</v>
      </c>
      <c r="D682" s="22" t="s">
        <v>186</v>
      </c>
      <c r="E682" s="22" t="s">
        <v>3632</v>
      </c>
      <c r="F682" s="110">
        <v>11</v>
      </c>
      <c r="G682" s="23" t="s">
        <v>75</v>
      </c>
      <c r="H682" s="52">
        <v>3277.181818181818</v>
      </c>
      <c r="I682" s="30"/>
      <c r="J682" s="109">
        <v>36049</v>
      </c>
      <c r="K682" s="23">
        <v>84812000</v>
      </c>
      <c r="L682" s="26">
        <v>7.4999999999999997E-2</v>
      </c>
      <c r="M682" s="40">
        <v>0</v>
      </c>
      <c r="N682" s="62">
        <v>0</v>
      </c>
      <c r="O682" s="52">
        <v>0</v>
      </c>
      <c r="P682" s="26">
        <v>0.1</v>
      </c>
      <c r="Q682" s="52">
        <v>0</v>
      </c>
      <c r="R682" s="63">
        <v>0.18</v>
      </c>
      <c r="S682" s="23" t="s">
        <v>849</v>
      </c>
      <c r="T682" s="52">
        <v>2703.6749999999997</v>
      </c>
      <c r="U682" s="52">
        <v>0</v>
      </c>
      <c r="V682" s="52">
        <v>270.36750000000001</v>
      </c>
      <c r="W682" s="52">
        <v>7024.1476499999999</v>
      </c>
      <c r="X682" s="52">
        <v>9998.1901499999985</v>
      </c>
      <c r="Y682" s="23" t="s">
        <v>3561</v>
      </c>
      <c r="Z682" s="23" t="s">
        <v>3633</v>
      </c>
      <c r="AA682" s="23" t="s">
        <v>3634</v>
      </c>
      <c r="AB682" s="33">
        <v>291904040164</v>
      </c>
      <c r="AC682" s="33" t="s">
        <v>3635</v>
      </c>
      <c r="AD682" s="39">
        <v>43581</v>
      </c>
      <c r="AE682" s="39">
        <v>43581</v>
      </c>
      <c r="AF682" s="53" t="e">
        <v>#N/A</v>
      </c>
      <c r="AG682" s="53" t="e">
        <v>#N/A</v>
      </c>
      <c r="AH682" s="39" t="e">
        <v>#N/A</v>
      </c>
      <c r="AI682" s="23" t="s">
        <v>51</v>
      </c>
      <c r="AJ682" s="59"/>
      <c r="AK682" s="59"/>
      <c r="AL682" s="48"/>
      <c r="AM682" s="60"/>
      <c r="AN682" s="33"/>
      <c r="AO682" s="48"/>
      <c r="AP682" s="23">
        <v>2000</v>
      </c>
      <c r="AQ682" s="23" t="s">
        <v>52</v>
      </c>
      <c r="AR682" s="23" t="s">
        <v>3634</v>
      </c>
      <c r="AS682" s="38" t="s">
        <v>53</v>
      </c>
      <c r="AT682" s="23" t="s">
        <v>519</v>
      </c>
      <c r="AU682" s="64" t="s">
        <v>3636</v>
      </c>
      <c r="AV682" s="99">
        <v>11</v>
      </c>
      <c r="AW682" s="102">
        <v>36049</v>
      </c>
      <c r="AX682" s="29" t="s">
        <v>701</v>
      </c>
      <c r="AY682" s="29"/>
      <c r="AZ682" s="25" t="s">
        <v>3564</v>
      </c>
      <c r="BA682">
        <f t="shared" si="134"/>
        <v>2057</v>
      </c>
      <c r="BB682" s="115" t="s">
        <v>6983</v>
      </c>
      <c r="BC682" s="105">
        <f t="shared" si="125"/>
        <v>3277.181818181818</v>
      </c>
      <c r="BD682" s="116">
        <f t="shared" si="126"/>
        <v>43556</v>
      </c>
      <c r="BE682" s="141" t="s">
        <v>8477</v>
      </c>
      <c r="BF682">
        <f>MATCH(BE682,'Cat-4'!$A:$A,0)</f>
        <v>722</v>
      </c>
      <c r="BG682">
        <f>MATCH(BD682,'Cat-4'!$1:$1,0)</f>
        <v>88</v>
      </c>
      <c r="BH682">
        <f>INDEX('Cat-4'!$1:$1048576,'NSS + ACT'!BF682,'NSS + ACT'!BG682)</f>
        <v>112.5</v>
      </c>
      <c r="BI682">
        <f>MATCH($BI$1,'Cat-4'!$1:$1,0)</f>
        <v>153</v>
      </c>
      <c r="BJ682">
        <f>INDEX('Cat-4'!$1:$1048576,'NSS + ACT'!BF682,'NSS + ACT'!BI682)</f>
        <v>130.80000000000001</v>
      </c>
      <c r="BK682" s="126">
        <f t="shared" si="127"/>
        <v>1.1626666666666667</v>
      </c>
      <c r="BL682">
        <f t="shared" si="128"/>
        <v>2084</v>
      </c>
      <c r="BM682" s="126">
        <f t="shared" si="129"/>
        <v>69.466666666666669</v>
      </c>
      <c r="BN682" s="126" t="s">
        <v>8785</v>
      </c>
      <c r="BO682" s="126">
        <f>MATCH(BB682,Sheet3!$D$4:$D$8,0)</f>
        <v>2</v>
      </c>
      <c r="BP682" s="126">
        <f>MATCH(BN682,Sheet3!$E$4:$H$4,0)</f>
        <v>4</v>
      </c>
      <c r="BQ682" s="132">
        <f>INDEX(Sheet3!$D$4:$H$8,'NSS + ACT'!BO682,'NSS + ACT'!BP682)</f>
        <v>0.1</v>
      </c>
      <c r="BR682" s="105">
        <f t="shared" si="130"/>
        <v>41912.970666666668</v>
      </c>
      <c r="BS682" s="162">
        <f t="shared" si="131"/>
        <v>0.1</v>
      </c>
      <c r="BT682" s="105">
        <f t="shared" si="132"/>
        <v>37721.673600000002</v>
      </c>
    </row>
    <row r="683" spans="1:72">
      <c r="A683" s="18">
        <f t="shared" si="135"/>
        <v>680</v>
      </c>
      <c r="B683" s="61">
        <v>171800967741</v>
      </c>
      <c r="C683" s="39">
        <v>43206</v>
      </c>
      <c r="D683" s="22" t="s">
        <v>462</v>
      </c>
      <c r="E683" s="22" t="s">
        <v>3812</v>
      </c>
      <c r="F683" s="110">
        <v>2</v>
      </c>
      <c r="G683" s="23" t="s">
        <v>49</v>
      </c>
      <c r="H683" s="52">
        <v>17809.705000000002</v>
      </c>
      <c r="I683" s="30"/>
      <c r="J683" s="109">
        <v>35619.410000000003</v>
      </c>
      <c r="K683" s="23">
        <v>85444220</v>
      </c>
      <c r="L683" s="26">
        <v>0.1</v>
      </c>
      <c r="M683" s="40" t="s">
        <v>2765</v>
      </c>
      <c r="N683" s="62">
        <v>0</v>
      </c>
      <c r="O683" s="52">
        <v>0</v>
      </c>
      <c r="P683" s="26">
        <v>0.1</v>
      </c>
      <c r="Q683" s="52">
        <v>0</v>
      </c>
      <c r="R683" s="63">
        <v>0.18</v>
      </c>
      <c r="S683" s="23" t="s">
        <v>2754</v>
      </c>
      <c r="T683" s="52">
        <v>3561.9410000000007</v>
      </c>
      <c r="U683" s="52">
        <v>0</v>
      </c>
      <c r="V683" s="52">
        <v>356.19410000000011</v>
      </c>
      <c r="W683" s="52">
        <v>7116.7581180000006</v>
      </c>
      <c r="X683" s="52">
        <v>11034.893218000001</v>
      </c>
      <c r="Y683" s="23" t="s">
        <v>3695</v>
      </c>
      <c r="Z683" s="23" t="s">
        <v>3813</v>
      </c>
      <c r="AA683" s="23" t="s">
        <v>3814</v>
      </c>
      <c r="AB683" s="33" t="e">
        <v>#N/A</v>
      </c>
      <c r="AC683" s="33" t="e">
        <v>#N/A</v>
      </c>
      <c r="AD683" s="39" t="e">
        <v>#N/A</v>
      </c>
      <c r="AE683" s="39">
        <v>43178</v>
      </c>
      <c r="AF683" s="53">
        <v>171800967741</v>
      </c>
      <c r="AG683" s="53" t="s">
        <v>465</v>
      </c>
      <c r="AH683" s="39">
        <v>43206</v>
      </c>
      <c r="AI683" s="23" t="s">
        <v>385</v>
      </c>
      <c r="AJ683" s="59"/>
      <c r="AK683" s="59"/>
      <c r="AL683" s="48"/>
      <c r="AM683" s="60"/>
      <c r="AN683" s="33"/>
      <c r="AO683" s="48"/>
      <c r="AP683" s="23">
        <v>2000</v>
      </c>
      <c r="AQ683" s="23" t="s">
        <v>52</v>
      </c>
      <c r="AR683" s="23" t="s">
        <v>3814</v>
      </c>
      <c r="AS683" s="38" t="s">
        <v>53</v>
      </c>
      <c r="AT683" s="23" t="s">
        <v>519</v>
      </c>
      <c r="AU683" s="64">
        <v>1007534470</v>
      </c>
      <c r="AV683" s="99">
        <v>2</v>
      </c>
      <c r="AW683" s="102">
        <v>35619.410000000003</v>
      </c>
      <c r="AX683" s="29" t="s">
        <v>701</v>
      </c>
      <c r="AY683" s="29"/>
      <c r="AZ683" s="25"/>
      <c r="BA683">
        <f t="shared" si="134"/>
        <v>2460</v>
      </c>
      <c r="BB683" s="115" t="s">
        <v>6987</v>
      </c>
      <c r="BC683" s="105">
        <f t="shared" si="125"/>
        <v>17809.705000000002</v>
      </c>
      <c r="BD683" s="116">
        <f t="shared" si="126"/>
        <v>43160</v>
      </c>
      <c r="BE683" s="141" t="s">
        <v>8366</v>
      </c>
      <c r="BF683">
        <f>MATCH(BE683,'Cat-4'!$A:$A,0)</f>
        <v>666</v>
      </c>
      <c r="BG683">
        <f>MATCH(BD683,'Cat-4'!$1:$1,0)</f>
        <v>75</v>
      </c>
      <c r="BH683">
        <f>INDEX('Cat-4'!$1:$1048576,'NSS + ACT'!BF683,'NSS + ACT'!BG683)</f>
        <v>110.1</v>
      </c>
      <c r="BI683">
        <f>MATCH($BI$1,'Cat-4'!$1:$1,0)</f>
        <v>153</v>
      </c>
      <c r="BJ683">
        <f>INDEX('Cat-4'!$1:$1048576,'NSS + ACT'!BF683,'NSS + ACT'!BI683)</f>
        <v>133.4</v>
      </c>
      <c r="BK683" s="126">
        <f t="shared" si="127"/>
        <v>1.2116257947320619</v>
      </c>
      <c r="BL683">
        <f t="shared" si="128"/>
        <v>2480</v>
      </c>
      <c r="BM683" s="126">
        <f t="shared" si="129"/>
        <v>82.666666666666671</v>
      </c>
      <c r="BN683" s="126" t="s">
        <v>8785</v>
      </c>
      <c r="BO683" s="126">
        <f>MATCH(BB683,Sheet3!$D$4:$D$8,0)</f>
        <v>4</v>
      </c>
      <c r="BP683" s="126">
        <f>MATCH(BN683,Sheet3!$E$4:$H$4,0)</f>
        <v>4</v>
      </c>
      <c r="BQ683" s="132">
        <f>INDEX(Sheet3!$D$4:$H$8,'NSS + ACT'!BO683,'NSS + ACT'!BP683)</f>
        <v>0.2</v>
      </c>
      <c r="BR683" s="105">
        <f t="shared" si="130"/>
        <v>43157.395949137157</v>
      </c>
      <c r="BS683" s="162">
        <f t="shared" si="131"/>
        <v>0.2</v>
      </c>
      <c r="BT683" s="105">
        <f t="shared" si="132"/>
        <v>34525.91675930973</v>
      </c>
    </row>
    <row r="684" spans="1:72">
      <c r="A684" s="18">
        <f t="shared" si="135"/>
        <v>681</v>
      </c>
      <c r="B684" s="61">
        <v>292102379940</v>
      </c>
      <c r="C684" s="39">
        <v>44264</v>
      </c>
      <c r="D684" s="22" t="s">
        <v>91</v>
      </c>
      <c r="E684" s="22" t="s">
        <v>2334</v>
      </c>
      <c r="F684" s="110">
        <v>8</v>
      </c>
      <c r="G684" s="23" t="s">
        <v>119</v>
      </c>
      <c r="H684" s="52">
        <v>4448.75</v>
      </c>
      <c r="I684" s="30"/>
      <c r="J684" s="109">
        <v>35590</v>
      </c>
      <c r="K684" s="23">
        <v>84819090</v>
      </c>
      <c r="L684" s="26">
        <v>7.4999999999999997E-2</v>
      </c>
      <c r="M684" s="40">
        <v>0</v>
      </c>
      <c r="N684" s="62">
        <v>0</v>
      </c>
      <c r="O684" s="52"/>
      <c r="P684" s="26">
        <v>0.1</v>
      </c>
      <c r="Q684" s="52">
        <v>0</v>
      </c>
      <c r="R684" s="63">
        <v>0.18</v>
      </c>
      <c r="S684" s="23" t="s">
        <v>849</v>
      </c>
      <c r="T684" s="52">
        <v>2669.25</v>
      </c>
      <c r="U684" s="52">
        <v>0</v>
      </c>
      <c r="V684" s="52">
        <v>266.92500000000001</v>
      </c>
      <c r="W684" s="52">
        <v>6934.7115000000003</v>
      </c>
      <c r="X684" s="52">
        <v>9870.8865000000005</v>
      </c>
      <c r="Y684" s="23" t="s">
        <v>2273</v>
      </c>
      <c r="Z684" s="23" t="s">
        <v>2335</v>
      </c>
      <c r="AA684" s="23" t="s">
        <v>2336</v>
      </c>
      <c r="AB684" s="33">
        <v>292102379940</v>
      </c>
      <c r="AC684" s="33" t="s">
        <v>2204</v>
      </c>
      <c r="AD684" s="48">
        <v>44264</v>
      </c>
      <c r="AE684" s="39">
        <v>44251</v>
      </c>
      <c r="AF684" s="53" t="e">
        <v>#N/A</v>
      </c>
      <c r="AG684" s="53" t="e">
        <v>#N/A</v>
      </c>
      <c r="AH684" s="39" t="e">
        <v>#N/A</v>
      </c>
      <c r="AI684" s="23" t="s">
        <v>51</v>
      </c>
      <c r="AJ684" s="54"/>
      <c r="AK684" s="55"/>
      <c r="AL684" s="56"/>
      <c r="AM684" s="57"/>
      <c r="AN684" s="33"/>
      <c r="AO684" s="48"/>
      <c r="AP684" s="23">
        <v>2000</v>
      </c>
      <c r="AQ684" s="23" t="s">
        <v>52</v>
      </c>
      <c r="AR684" s="23" t="s">
        <v>2336</v>
      </c>
      <c r="AS684" s="38" t="s">
        <v>53</v>
      </c>
      <c r="AT684" s="23"/>
      <c r="AU684" s="64">
        <v>9320633414</v>
      </c>
      <c r="AV684" s="99">
        <v>8</v>
      </c>
      <c r="AW684" s="102">
        <v>35590</v>
      </c>
      <c r="AX684" s="29" t="s">
        <v>701</v>
      </c>
      <c r="AY684" s="29"/>
      <c r="AZ684" s="25" t="s">
        <v>853</v>
      </c>
      <c r="BA684">
        <f t="shared" si="134"/>
        <v>1387</v>
      </c>
      <c r="BB684" s="115" t="s">
        <v>6983</v>
      </c>
      <c r="BC684" s="105">
        <f t="shared" si="125"/>
        <v>4448.75</v>
      </c>
      <c r="BD684" s="116">
        <f t="shared" si="126"/>
        <v>44228</v>
      </c>
      <c r="BE684" s="141" t="s">
        <v>8477</v>
      </c>
      <c r="BF684">
        <f>MATCH(BE684,'Cat-4'!$A:$A,0)</f>
        <v>722</v>
      </c>
      <c r="BG684">
        <f>MATCH(BD684,'Cat-4'!$1:$1,0)</f>
        <v>110</v>
      </c>
      <c r="BH684">
        <f>INDEX('Cat-4'!$1:$1048576,'NSS + ACT'!BF684,'NSS + ACT'!BG684)</f>
        <v>115.4</v>
      </c>
      <c r="BI684">
        <f>MATCH($BI$1,'Cat-4'!$1:$1,0)</f>
        <v>153</v>
      </c>
      <c r="BJ684">
        <f>INDEX('Cat-4'!$1:$1048576,'NSS + ACT'!BF684,'NSS + ACT'!BI684)</f>
        <v>130.80000000000001</v>
      </c>
      <c r="BK684" s="126">
        <f t="shared" si="127"/>
        <v>1.1334488734835355</v>
      </c>
      <c r="BL684">
        <f t="shared" si="128"/>
        <v>1412</v>
      </c>
      <c r="BM684" s="126">
        <f t="shared" si="129"/>
        <v>47.06666666666667</v>
      </c>
      <c r="BN684" s="126" t="s">
        <v>8785</v>
      </c>
      <c r="BO684" s="126">
        <f>MATCH(BB684,Sheet3!$D$4:$D$8,0)</f>
        <v>2</v>
      </c>
      <c r="BP684" s="126">
        <f>MATCH(BN684,Sheet3!$E$4:$H$4,0)</f>
        <v>4</v>
      </c>
      <c r="BQ684" s="132">
        <f>INDEX(Sheet3!$D$4:$H$8,'NSS + ACT'!BO684,'NSS + ACT'!BP684)</f>
        <v>0.1</v>
      </c>
      <c r="BR684" s="105">
        <f t="shared" si="130"/>
        <v>40339.445407279032</v>
      </c>
      <c r="BS684" s="162">
        <f t="shared" si="131"/>
        <v>0.1</v>
      </c>
      <c r="BT684" s="105">
        <f t="shared" si="132"/>
        <v>36305.500866551127</v>
      </c>
    </row>
    <row r="685" spans="1:72">
      <c r="A685" s="18">
        <f t="shared" si="135"/>
        <v>682</v>
      </c>
      <c r="B685" s="33"/>
      <c r="C685" s="39"/>
      <c r="D685" s="22" t="s">
        <v>220</v>
      </c>
      <c r="E685" s="22" t="s">
        <v>6692</v>
      </c>
      <c r="F685" s="113">
        <v>6</v>
      </c>
      <c r="G685" s="23" t="s">
        <v>49</v>
      </c>
      <c r="H685" s="24">
        <v>5924</v>
      </c>
      <c r="I685" s="30"/>
      <c r="J685" s="101">
        <v>35544</v>
      </c>
      <c r="K685" s="23">
        <v>68151900</v>
      </c>
      <c r="L685" s="26">
        <v>0.1</v>
      </c>
      <c r="M685" s="23"/>
      <c r="N685" s="49"/>
      <c r="O685" s="38"/>
      <c r="P685" s="26">
        <v>0.1</v>
      </c>
      <c r="Q685" s="38"/>
      <c r="R685" s="26">
        <v>0.18</v>
      </c>
      <c r="S685" s="23" t="s">
        <v>1450</v>
      </c>
      <c r="T685" s="94">
        <v>3554.4</v>
      </c>
      <c r="U685" s="94">
        <v>0</v>
      </c>
      <c r="V685" s="94">
        <v>355.44000000000005</v>
      </c>
      <c r="W685" s="94">
        <v>7101.6912000000002</v>
      </c>
      <c r="X685" s="52">
        <v>11011.531200000001</v>
      </c>
      <c r="Y685" s="23" t="s">
        <v>6636</v>
      </c>
      <c r="Z685" s="23" t="s">
        <v>6693</v>
      </c>
      <c r="AA685" s="23" t="s">
        <v>6693</v>
      </c>
      <c r="AB685" s="33">
        <v>291600233702</v>
      </c>
      <c r="AC685" s="23">
        <v>2722</v>
      </c>
      <c r="AD685" s="48">
        <v>42389</v>
      </c>
      <c r="AE685" s="39">
        <v>42368</v>
      </c>
      <c r="AF685" s="33" t="e">
        <v>#N/A</v>
      </c>
      <c r="AG685" s="23" t="e">
        <v>#N/A</v>
      </c>
      <c r="AH685" s="39" t="e">
        <v>#N/A</v>
      </c>
      <c r="AI685" s="23" t="s">
        <v>51</v>
      </c>
      <c r="AJ685" s="65"/>
      <c r="AK685" s="57"/>
      <c r="AL685" s="56"/>
      <c r="AM685" s="52"/>
      <c r="AN685" s="23"/>
      <c r="AO685" s="38"/>
      <c r="AP685" s="23">
        <v>2000</v>
      </c>
      <c r="AQ685" s="23" t="s">
        <v>64</v>
      </c>
      <c r="AR685" s="23" t="s">
        <v>6694</v>
      </c>
      <c r="AS685" s="95" t="s">
        <v>53</v>
      </c>
      <c r="AT685" s="23"/>
      <c r="AU685" s="23" t="s">
        <v>240</v>
      </c>
      <c r="AV685" s="99">
        <v>6</v>
      </c>
      <c r="AW685" s="101">
        <v>35544</v>
      </c>
      <c r="AX685" s="29" t="s">
        <v>6494</v>
      </c>
      <c r="AY685" s="29"/>
      <c r="AZ685" s="21"/>
      <c r="BA685">
        <f t="shared" si="134"/>
        <v>3270</v>
      </c>
      <c r="BB685" s="115" t="s">
        <v>6983</v>
      </c>
      <c r="BC685" s="105">
        <f t="shared" si="125"/>
        <v>5924</v>
      </c>
      <c r="BD685" s="116">
        <f t="shared" si="126"/>
        <v>42339</v>
      </c>
      <c r="BE685" s="141" t="s">
        <v>8477</v>
      </c>
      <c r="BF685">
        <f>MATCH(BE685,'Cat-4'!$A:$A,0)</f>
        <v>722</v>
      </c>
      <c r="BG685">
        <f>MATCH(BD685,'Cat-4'!$1:$1,0)</f>
        <v>48</v>
      </c>
      <c r="BH685">
        <f>INDEX('Cat-4'!$1:$1048576,'NSS + ACT'!BF685,'NSS + ACT'!BG685)</f>
        <v>109</v>
      </c>
      <c r="BI685">
        <f>MATCH($BI$1,'Cat-4'!$1:$1,0)</f>
        <v>153</v>
      </c>
      <c r="BJ685">
        <f>INDEX('Cat-4'!$1:$1048576,'NSS + ACT'!BF685,'NSS + ACT'!BI685)</f>
        <v>130.80000000000001</v>
      </c>
      <c r="BK685" s="126">
        <f t="shared" si="127"/>
        <v>1.2000000000000002</v>
      </c>
      <c r="BL685">
        <f t="shared" si="128"/>
        <v>3301</v>
      </c>
      <c r="BM685" s="126">
        <f t="shared" si="129"/>
        <v>110.03333333333333</v>
      </c>
      <c r="BN685" s="126" t="s">
        <v>8785</v>
      </c>
      <c r="BO685" s="126">
        <f>MATCH(BB685,Sheet3!$D$4:$D$8,0)</f>
        <v>2</v>
      </c>
      <c r="BP685" s="126">
        <f>MATCH(BN685,Sheet3!$E$4:$H$4,0)</f>
        <v>4</v>
      </c>
      <c r="BQ685" s="132">
        <f>INDEX(Sheet3!$D$4:$H$8,'NSS + ACT'!BO685,'NSS + ACT'!BP685)</f>
        <v>0.1</v>
      </c>
      <c r="BR685" s="105">
        <f t="shared" si="130"/>
        <v>42652.800000000003</v>
      </c>
      <c r="BS685" s="162">
        <f t="shared" si="131"/>
        <v>0.1</v>
      </c>
      <c r="BT685" s="105">
        <f t="shared" si="132"/>
        <v>38387.520000000004</v>
      </c>
    </row>
    <row r="686" spans="1:72">
      <c r="A686" s="18">
        <f t="shared" si="135"/>
        <v>683</v>
      </c>
      <c r="B686" s="61">
        <v>292008547375</v>
      </c>
      <c r="C686" s="39">
        <v>44133</v>
      </c>
      <c r="D686" s="22" t="s">
        <v>92</v>
      </c>
      <c r="E686" s="22" t="s">
        <v>4332</v>
      </c>
      <c r="F686" s="110">
        <v>6</v>
      </c>
      <c r="G686" s="23" t="s">
        <v>119</v>
      </c>
      <c r="H686" s="52">
        <v>5911.0049999999828</v>
      </c>
      <c r="I686" s="30"/>
      <c r="J686" s="109">
        <v>35466.029999999897</v>
      </c>
      <c r="K686" s="23">
        <v>84841010</v>
      </c>
      <c r="L686" s="26">
        <v>7.4999999999999997E-2</v>
      </c>
      <c r="M686" s="40">
        <v>0</v>
      </c>
      <c r="N686" s="62">
        <v>0</v>
      </c>
      <c r="O686" s="52">
        <v>0</v>
      </c>
      <c r="P686" s="26">
        <v>0.1</v>
      </c>
      <c r="Q686" s="52">
        <v>0</v>
      </c>
      <c r="R686" s="63">
        <v>0.18</v>
      </c>
      <c r="S686" s="23" t="s">
        <v>4095</v>
      </c>
      <c r="T686" s="52">
        <v>2659.9522499999921</v>
      </c>
      <c r="U686" s="52">
        <v>0</v>
      </c>
      <c r="V686" s="52">
        <v>265.99522499999921</v>
      </c>
      <c r="W686" s="52">
        <v>6910.5559454999802</v>
      </c>
      <c r="X686" s="52">
        <v>9836.503420499972</v>
      </c>
      <c r="Y686" s="23" t="s">
        <v>4133</v>
      </c>
      <c r="Z686" s="23" t="s">
        <v>4333</v>
      </c>
      <c r="AA686" s="23" t="s">
        <v>4334</v>
      </c>
      <c r="AB686" s="33">
        <v>292008547375</v>
      </c>
      <c r="AC686" s="33" t="s">
        <v>4335</v>
      </c>
      <c r="AD686" s="39">
        <v>44133</v>
      </c>
      <c r="AE686" s="39">
        <v>44119</v>
      </c>
      <c r="AF686" s="53" t="e">
        <v>#N/A</v>
      </c>
      <c r="AG686" s="53" t="e">
        <v>#N/A</v>
      </c>
      <c r="AH686" s="39" t="e">
        <v>#N/A</v>
      </c>
      <c r="AI686" s="23" t="s">
        <v>51</v>
      </c>
      <c r="AJ686" s="59"/>
      <c r="AK686" s="59"/>
      <c r="AL686" s="48"/>
      <c r="AM686" s="60"/>
      <c r="AN686" s="33"/>
      <c r="AO686" s="48"/>
      <c r="AP686" s="23">
        <v>2000</v>
      </c>
      <c r="AQ686" s="23" t="s">
        <v>52</v>
      </c>
      <c r="AR686" s="23" t="s">
        <v>4334</v>
      </c>
      <c r="AS686" s="38" t="s">
        <v>53</v>
      </c>
      <c r="AT686" s="23"/>
      <c r="AU686" s="64" t="s">
        <v>4336</v>
      </c>
      <c r="AV686" s="99">
        <v>6</v>
      </c>
      <c r="AW686" s="102">
        <v>35466.029999999897</v>
      </c>
      <c r="AX686" s="29" t="s">
        <v>701</v>
      </c>
      <c r="AY686" s="29"/>
      <c r="AZ686" s="25"/>
      <c r="BA686">
        <f t="shared" si="134"/>
        <v>1519</v>
      </c>
      <c r="BB686" s="115" t="s">
        <v>6983</v>
      </c>
      <c r="BC686" s="105">
        <f t="shared" si="125"/>
        <v>5911.0049999999828</v>
      </c>
      <c r="BD686" s="116">
        <f t="shared" si="126"/>
        <v>44105</v>
      </c>
      <c r="BE686" s="141" t="s">
        <v>8477</v>
      </c>
      <c r="BF686">
        <f>MATCH(BE686,'Cat-4'!$A:$A,0)</f>
        <v>722</v>
      </c>
      <c r="BG686">
        <f>MATCH(BD686,'Cat-4'!$1:$1,0)</f>
        <v>106</v>
      </c>
      <c r="BH686">
        <f>INDEX('Cat-4'!$1:$1048576,'NSS + ACT'!BF686,'NSS + ACT'!BG686)</f>
        <v>114.2</v>
      </c>
      <c r="BI686">
        <f>MATCH($BI$1,'Cat-4'!$1:$1,0)</f>
        <v>153</v>
      </c>
      <c r="BJ686">
        <f>INDEX('Cat-4'!$1:$1048576,'NSS + ACT'!BF686,'NSS + ACT'!BI686)</f>
        <v>130.80000000000001</v>
      </c>
      <c r="BK686" s="126">
        <f t="shared" si="127"/>
        <v>1.1453590192644485</v>
      </c>
      <c r="BL686">
        <f t="shared" si="128"/>
        <v>1535</v>
      </c>
      <c r="BM686" s="126">
        <f t="shared" si="129"/>
        <v>51.166666666666664</v>
      </c>
      <c r="BN686" s="126" t="s">
        <v>8785</v>
      </c>
      <c r="BO686" s="126">
        <f>MATCH(BB686,Sheet3!$D$4:$D$8,0)</f>
        <v>2</v>
      </c>
      <c r="BP686" s="126">
        <f>MATCH(BN686,Sheet3!$E$4:$H$4,0)</f>
        <v>4</v>
      </c>
      <c r="BQ686" s="132">
        <f>INDEX(Sheet3!$D$4:$H$8,'NSS + ACT'!BO686,'NSS + ACT'!BP686)</f>
        <v>0.1</v>
      </c>
      <c r="BR686" s="105">
        <f t="shared" si="130"/>
        <v>40621.337338003388</v>
      </c>
      <c r="BS686" s="162">
        <f t="shared" si="131"/>
        <v>0.1</v>
      </c>
      <c r="BT686" s="105">
        <f t="shared" si="132"/>
        <v>36559.203604203052</v>
      </c>
    </row>
    <row r="687" spans="1:72">
      <c r="A687" s="18">
        <f t="shared" si="135"/>
        <v>684</v>
      </c>
      <c r="B687" s="61">
        <v>171700744132</v>
      </c>
      <c r="C687" s="39">
        <v>42823</v>
      </c>
      <c r="D687" s="22" t="s">
        <v>462</v>
      </c>
      <c r="E687" s="22" t="s">
        <v>3778</v>
      </c>
      <c r="F687" s="110">
        <v>1</v>
      </c>
      <c r="G687" s="23" t="s">
        <v>49</v>
      </c>
      <c r="H687" s="52">
        <v>35391.83</v>
      </c>
      <c r="I687" s="30"/>
      <c r="J687" s="109">
        <v>35391.83</v>
      </c>
      <c r="K687" s="23">
        <v>85437099</v>
      </c>
      <c r="L687" s="26">
        <v>7.4999999999999997E-2</v>
      </c>
      <c r="M687" s="40">
        <v>0</v>
      </c>
      <c r="N687" s="62">
        <v>0</v>
      </c>
      <c r="O687" s="52">
        <v>0</v>
      </c>
      <c r="P687" s="26">
        <v>0.1</v>
      </c>
      <c r="Q687" s="52">
        <v>0</v>
      </c>
      <c r="R687" s="63">
        <v>0.18</v>
      </c>
      <c r="S687" s="23" t="s">
        <v>2758</v>
      </c>
      <c r="T687" s="52">
        <v>2654.3872500000002</v>
      </c>
      <c r="U687" s="52">
        <v>0</v>
      </c>
      <c r="V687" s="52">
        <v>265.43872500000003</v>
      </c>
      <c r="W687" s="52">
        <v>6896.0980755</v>
      </c>
      <c r="X687" s="52">
        <v>9815.9240504999998</v>
      </c>
      <c r="Y687" s="23" t="s">
        <v>3695</v>
      </c>
      <c r="Z687" s="23" t="s">
        <v>3779</v>
      </c>
      <c r="AA687" s="23" t="s">
        <v>3780</v>
      </c>
      <c r="AB687" s="33" t="e">
        <v>#N/A</v>
      </c>
      <c r="AC687" s="33" t="e">
        <v>#N/A</v>
      </c>
      <c r="AD687" s="39" t="e">
        <v>#N/A</v>
      </c>
      <c r="AE687" s="39">
        <v>42815</v>
      </c>
      <c r="AF687" s="53">
        <v>171700744132</v>
      </c>
      <c r="AG687" s="53" t="s">
        <v>3771</v>
      </c>
      <c r="AH687" s="39">
        <v>42823</v>
      </c>
      <c r="AI687" s="23" t="s">
        <v>385</v>
      </c>
      <c r="AJ687" s="59"/>
      <c r="AK687" s="59"/>
      <c r="AL687" s="48"/>
      <c r="AM687" s="60"/>
      <c r="AN687" s="33"/>
      <c r="AO687" s="48"/>
      <c r="AP687" s="23">
        <v>2000</v>
      </c>
      <c r="AQ687" s="23" t="s">
        <v>52</v>
      </c>
      <c r="AR687" s="23" t="s">
        <v>3780</v>
      </c>
      <c r="AS687" s="38" t="s">
        <v>53</v>
      </c>
      <c r="AT687" s="23"/>
      <c r="AU687" s="64">
        <v>1007462052</v>
      </c>
      <c r="AV687" s="99">
        <v>1</v>
      </c>
      <c r="AW687" s="102">
        <v>35391.83</v>
      </c>
      <c r="AX687" s="29" t="s">
        <v>701</v>
      </c>
      <c r="AY687" s="29"/>
      <c r="AZ687" s="25"/>
      <c r="BA687">
        <f t="shared" si="134"/>
        <v>2823</v>
      </c>
      <c r="BB687" s="115" t="s">
        <v>6985</v>
      </c>
      <c r="BC687" s="105">
        <f t="shared" si="125"/>
        <v>35391.83</v>
      </c>
      <c r="BD687" s="116">
        <f t="shared" si="126"/>
        <v>42795</v>
      </c>
      <c r="BE687" s="141" t="s">
        <v>8312</v>
      </c>
      <c r="BF687">
        <f>MATCH(BE687,'Cat-4'!$A:$A,0)</f>
        <v>639</v>
      </c>
      <c r="BG687">
        <f>MATCH(BD687,'Cat-4'!$1:$1,0)</f>
        <v>63</v>
      </c>
      <c r="BH687">
        <f>INDEX('Cat-4'!$1:$1048576,'NSS + ACT'!BF687,'NSS + ACT'!BG687)</f>
        <v>108</v>
      </c>
      <c r="BI687">
        <f>MATCH($BI$1,'Cat-4'!$1:$1,0)</f>
        <v>153</v>
      </c>
      <c r="BJ687">
        <f>INDEX('Cat-4'!$1:$1048576,'NSS + ACT'!BF687,'NSS + ACT'!BI687)</f>
        <v>121.7</v>
      </c>
      <c r="BK687" s="126">
        <f t="shared" si="127"/>
        <v>1.1268518518518518</v>
      </c>
      <c r="BL687">
        <f t="shared" si="128"/>
        <v>2845</v>
      </c>
      <c r="BM687" s="126">
        <f t="shared" si="129"/>
        <v>94.833333333333329</v>
      </c>
      <c r="BN687" s="126" t="s">
        <v>8785</v>
      </c>
      <c r="BO687" s="126">
        <f>MATCH(BB687,Sheet3!$D$4:$D$8,0)</f>
        <v>5</v>
      </c>
      <c r="BP687" s="126">
        <f>MATCH(BN687,Sheet3!$E$4:$H$4,0)</f>
        <v>4</v>
      </c>
      <c r="BQ687" s="132">
        <f>INDEX(Sheet3!$D$4:$H$8,'NSS + ACT'!BO687,'NSS + ACT'!BP687)</f>
        <v>0.4</v>
      </c>
      <c r="BR687" s="105">
        <f t="shared" si="130"/>
        <v>39881.349175925927</v>
      </c>
      <c r="BS687" s="162">
        <f t="shared" si="131"/>
        <v>0.4</v>
      </c>
      <c r="BT687" s="105">
        <f t="shared" si="132"/>
        <v>23928.809505555557</v>
      </c>
    </row>
    <row r="688" spans="1:72">
      <c r="A688" s="18">
        <f t="shared" si="135"/>
        <v>685</v>
      </c>
      <c r="B688" s="61">
        <v>291604729290</v>
      </c>
      <c r="C688" s="39">
        <v>42653</v>
      </c>
      <c r="D688" s="22" t="s">
        <v>91</v>
      </c>
      <c r="E688" s="22" t="s">
        <v>2585</v>
      </c>
      <c r="F688" s="110">
        <v>3</v>
      </c>
      <c r="G688" s="23" t="s">
        <v>119</v>
      </c>
      <c r="H688" s="52">
        <v>11686</v>
      </c>
      <c r="I688" s="30"/>
      <c r="J688" s="109">
        <v>35058</v>
      </c>
      <c r="K688" s="23">
        <v>84819090</v>
      </c>
      <c r="L688" s="26">
        <v>7.4999999999999997E-2</v>
      </c>
      <c r="M688" s="40">
        <v>0</v>
      </c>
      <c r="N688" s="62">
        <v>0</v>
      </c>
      <c r="O688" s="52">
        <v>0</v>
      </c>
      <c r="P688" s="26">
        <v>0.1</v>
      </c>
      <c r="Q688" s="52">
        <v>0</v>
      </c>
      <c r="R688" s="63">
        <v>0.18</v>
      </c>
      <c r="S688" s="23" t="s">
        <v>849</v>
      </c>
      <c r="T688" s="52">
        <v>2629.35</v>
      </c>
      <c r="U688" s="52">
        <v>0</v>
      </c>
      <c r="V688" s="52">
        <v>262.935</v>
      </c>
      <c r="W688" s="52">
        <v>6831.0512999999992</v>
      </c>
      <c r="X688" s="52">
        <v>9723.336299999999</v>
      </c>
      <c r="Y688" s="23" t="s">
        <v>2574</v>
      </c>
      <c r="Z688" s="23" t="s">
        <v>2586</v>
      </c>
      <c r="AA688" s="23" t="s">
        <v>2587</v>
      </c>
      <c r="AB688" s="33">
        <v>291604729290</v>
      </c>
      <c r="AC688" s="33" t="s">
        <v>1962</v>
      </c>
      <c r="AD688" s="48">
        <v>42653</v>
      </c>
      <c r="AE688" s="39">
        <v>42629</v>
      </c>
      <c r="AF688" s="53" t="e">
        <v>#N/A</v>
      </c>
      <c r="AG688" s="53" t="e">
        <v>#N/A</v>
      </c>
      <c r="AH688" s="39" t="e">
        <v>#N/A</v>
      </c>
      <c r="AI688" s="23" t="s">
        <v>51</v>
      </c>
      <c r="AJ688" s="54"/>
      <c r="AK688" s="55"/>
      <c r="AL688" s="56"/>
      <c r="AM688" s="57"/>
      <c r="AN688" s="33"/>
      <c r="AO688" s="48"/>
      <c r="AP688" s="23">
        <v>2000</v>
      </c>
      <c r="AQ688" s="23" t="s">
        <v>52</v>
      </c>
      <c r="AR688" s="23" t="s">
        <v>2587</v>
      </c>
      <c r="AS688" s="38" t="s">
        <v>53</v>
      </c>
      <c r="AT688" s="23"/>
      <c r="AU688" s="64">
        <v>6316001233</v>
      </c>
      <c r="AV688" s="99">
        <v>3</v>
      </c>
      <c r="AW688" s="102">
        <v>35058</v>
      </c>
      <c r="AX688" s="29" t="s">
        <v>701</v>
      </c>
      <c r="AY688" s="29"/>
      <c r="AZ688" s="25" t="s">
        <v>2577</v>
      </c>
      <c r="BA688">
        <f t="shared" si="134"/>
        <v>3009</v>
      </c>
      <c r="BB688" t="s">
        <v>6983</v>
      </c>
      <c r="BC688" s="105">
        <f t="shared" si="125"/>
        <v>11686</v>
      </c>
      <c r="BD688" s="116">
        <f t="shared" si="126"/>
        <v>42614</v>
      </c>
      <c r="BE688" s="141" t="s">
        <v>8477</v>
      </c>
      <c r="BF688">
        <f>MATCH(BE688,'Cat-4'!$A:$A,0)</f>
        <v>722</v>
      </c>
      <c r="BG688">
        <f>MATCH(BD688,'Cat-4'!$1:$1,0)</f>
        <v>57</v>
      </c>
      <c r="BH688">
        <f>INDEX('Cat-4'!$1:$1048576,'NSS + ACT'!BF688,'NSS + ACT'!BG688)</f>
        <v>107.4</v>
      </c>
      <c r="BI688">
        <f>MATCH($BI$1,'Cat-4'!$1:$1,0)</f>
        <v>153</v>
      </c>
      <c r="BJ688">
        <f>INDEX('Cat-4'!$1:$1048576,'NSS + ACT'!BF688,'NSS + ACT'!BI688)</f>
        <v>130.80000000000001</v>
      </c>
      <c r="BK688" s="126">
        <f t="shared" si="127"/>
        <v>1.217877094972067</v>
      </c>
      <c r="BL688">
        <f t="shared" si="128"/>
        <v>3026</v>
      </c>
      <c r="BM688" s="126">
        <f t="shared" si="129"/>
        <v>100.86666666666666</v>
      </c>
      <c r="BN688" s="126" t="s">
        <v>8785</v>
      </c>
      <c r="BO688" s="126">
        <f>MATCH(BB688,Sheet3!$D$4:$D$8,0)</f>
        <v>2</v>
      </c>
      <c r="BP688" s="126">
        <f>MATCH(BN688,Sheet3!$E$4:$H$4,0)</f>
        <v>4</v>
      </c>
      <c r="BQ688" s="132">
        <f>INDEX(Sheet3!$D$4:$H$8,'NSS + ACT'!BO688,'NSS + ACT'!BP688)</f>
        <v>0.1</v>
      </c>
      <c r="BR688" s="105">
        <f t="shared" si="130"/>
        <v>42696.335195530723</v>
      </c>
      <c r="BS688" s="162">
        <f t="shared" si="131"/>
        <v>0.1</v>
      </c>
      <c r="BT688" s="105">
        <f t="shared" si="132"/>
        <v>38426.701675977652</v>
      </c>
    </row>
    <row r="689" spans="1:72">
      <c r="A689" s="18">
        <f t="shared" si="135"/>
        <v>686</v>
      </c>
      <c r="B689" s="33"/>
      <c r="C689" s="39"/>
      <c r="D689" s="22" t="s">
        <v>3565</v>
      </c>
      <c r="E689" s="22" t="s">
        <v>6951</v>
      </c>
      <c r="F689" s="113">
        <v>1</v>
      </c>
      <c r="G689" s="23" t="s">
        <v>119</v>
      </c>
      <c r="H689" s="24">
        <v>35000</v>
      </c>
      <c r="I689" s="30"/>
      <c r="J689" s="101">
        <v>35000</v>
      </c>
      <c r="K689" s="23">
        <v>85332929</v>
      </c>
      <c r="L689" s="26">
        <v>0</v>
      </c>
      <c r="M689" s="23"/>
      <c r="N689" s="49"/>
      <c r="O689" s="38"/>
      <c r="P689" s="26">
        <v>0</v>
      </c>
      <c r="Q689" s="38"/>
      <c r="R689" s="26">
        <v>0.18</v>
      </c>
      <c r="S689" s="23" t="s">
        <v>962</v>
      </c>
      <c r="T689" s="94">
        <v>0</v>
      </c>
      <c r="U689" s="94">
        <v>0</v>
      </c>
      <c r="V689" s="94">
        <v>0</v>
      </c>
      <c r="W689" s="94">
        <v>6300</v>
      </c>
      <c r="X689" s="52">
        <v>6300</v>
      </c>
      <c r="Y689" s="23" t="s">
        <v>6835</v>
      </c>
      <c r="Z689" s="23" t="s">
        <v>6952</v>
      </c>
      <c r="AA689" s="23" t="s">
        <v>6952</v>
      </c>
      <c r="AB689" s="33">
        <v>291701866875</v>
      </c>
      <c r="AC689" s="23" t="s">
        <v>3569</v>
      </c>
      <c r="AD689" s="48">
        <v>42861</v>
      </c>
      <c r="AE689" s="39">
        <v>42825</v>
      </c>
      <c r="AF689" s="33" t="e">
        <v>#N/A</v>
      </c>
      <c r="AG689" s="23" t="e">
        <v>#N/A</v>
      </c>
      <c r="AH689" s="39" t="e">
        <v>#N/A</v>
      </c>
      <c r="AI689" s="23" t="s">
        <v>51</v>
      </c>
      <c r="AJ689" s="65"/>
      <c r="AK689" s="57"/>
      <c r="AL689" s="56"/>
      <c r="AM689" s="52"/>
      <c r="AN689" s="23"/>
      <c r="AO689" s="38"/>
      <c r="AP689" s="23">
        <v>2000</v>
      </c>
      <c r="AQ689" s="23" t="s">
        <v>64</v>
      </c>
      <c r="AR689" s="23" t="s">
        <v>6953</v>
      </c>
      <c r="AS689" s="95" t="s">
        <v>53</v>
      </c>
      <c r="AT689" s="23" t="s">
        <v>522</v>
      </c>
      <c r="AU689" s="23" t="s">
        <v>3570</v>
      </c>
      <c r="AV689" s="99">
        <v>1</v>
      </c>
      <c r="AW689" s="101">
        <v>35000</v>
      </c>
      <c r="AX689" s="29" t="s">
        <v>6494</v>
      </c>
      <c r="AY689" s="29"/>
      <c r="AZ689" s="21"/>
      <c r="BA689">
        <f t="shared" si="134"/>
        <v>2813</v>
      </c>
      <c r="BB689" s="115" t="s">
        <v>6987</v>
      </c>
      <c r="BC689" s="105">
        <f t="shared" si="125"/>
        <v>35000</v>
      </c>
      <c r="BD689" s="116">
        <f t="shared" si="126"/>
        <v>42795</v>
      </c>
      <c r="BE689" s="141" t="s">
        <v>8366</v>
      </c>
      <c r="BF689">
        <f>MATCH(BE689,'Cat-4'!$A:$A,0)</f>
        <v>666</v>
      </c>
      <c r="BG689">
        <f>MATCH(BD689,'Cat-4'!$1:$1,0)</f>
        <v>63</v>
      </c>
      <c r="BH689">
        <f>INDEX('Cat-4'!$1:$1048576,'NSS + ACT'!BF689,'NSS + ACT'!BG689)</f>
        <v>108</v>
      </c>
      <c r="BI689">
        <f>MATCH($BI$1,'Cat-4'!$1:$1,0)</f>
        <v>153</v>
      </c>
      <c r="BJ689">
        <f>INDEX('Cat-4'!$1:$1048576,'NSS + ACT'!BF689,'NSS + ACT'!BI689)</f>
        <v>133.4</v>
      </c>
      <c r="BK689" s="126">
        <f t="shared" si="127"/>
        <v>1.2351851851851852</v>
      </c>
      <c r="BL689">
        <f t="shared" si="128"/>
        <v>2845</v>
      </c>
      <c r="BM689" s="126">
        <f t="shared" si="129"/>
        <v>94.833333333333329</v>
      </c>
      <c r="BN689" s="126" t="s">
        <v>8785</v>
      </c>
      <c r="BO689" s="126">
        <f>MATCH(BB689,Sheet3!$D$4:$D$8,0)</f>
        <v>4</v>
      </c>
      <c r="BP689" s="126">
        <f>MATCH(BN689,Sheet3!$E$4:$H$4,0)</f>
        <v>4</v>
      </c>
      <c r="BQ689" s="132">
        <f>INDEX(Sheet3!$D$4:$H$8,'NSS + ACT'!BO689,'NSS + ACT'!BP689)</f>
        <v>0.2</v>
      </c>
      <c r="BR689" s="105">
        <f t="shared" si="130"/>
        <v>43231.481481481482</v>
      </c>
      <c r="BS689" s="162">
        <f t="shared" si="131"/>
        <v>0.2</v>
      </c>
      <c r="BT689" s="105">
        <f t="shared" si="132"/>
        <v>34585.18518518519</v>
      </c>
    </row>
    <row r="690" spans="1:72">
      <c r="A690" s="18">
        <f t="shared" si="135"/>
        <v>687</v>
      </c>
      <c r="B690" s="61">
        <v>171800967741</v>
      </c>
      <c r="C690" s="39">
        <v>43206</v>
      </c>
      <c r="D690" s="22" t="s">
        <v>462</v>
      </c>
      <c r="E690" s="22" t="s">
        <v>3784</v>
      </c>
      <c r="F690" s="110">
        <v>2</v>
      </c>
      <c r="G690" s="23" t="s">
        <v>49</v>
      </c>
      <c r="H690" s="52">
        <v>17391.965</v>
      </c>
      <c r="I690" s="30"/>
      <c r="J690" s="109">
        <v>34783.93</v>
      </c>
      <c r="K690" s="23">
        <v>85444220</v>
      </c>
      <c r="L690" s="26">
        <v>0.1</v>
      </c>
      <c r="M690" s="40" t="s">
        <v>2765</v>
      </c>
      <c r="N690" s="62">
        <v>0</v>
      </c>
      <c r="O690" s="52">
        <v>0</v>
      </c>
      <c r="P690" s="26">
        <v>0.1</v>
      </c>
      <c r="Q690" s="52">
        <v>0</v>
      </c>
      <c r="R690" s="63">
        <v>0.18</v>
      </c>
      <c r="S690" s="23" t="s">
        <v>2754</v>
      </c>
      <c r="T690" s="52">
        <v>3478.393</v>
      </c>
      <c r="U690" s="52">
        <v>0</v>
      </c>
      <c r="V690" s="52">
        <v>347.83930000000004</v>
      </c>
      <c r="W690" s="52">
        <v>6949.8292140000003</v>
      </c>
      <c r="X690" s="52">
        <v>10776.061514000001</v>
      </c>
      <c r="Y690" s="23" t="s">
        <v>3695</v>
      </c>
      <c r="Z690" s="23" t="s">
        <v>3785</v>
      </c>
      <c r="AA690" s="23" t="s">
        <v>3786</v>
      </c>
      <c r="AB690" s="33" t="e">
        <v>#N/A</v>
      </c>
      <c r="AC690" s="33" t="e">
        <v>#N/A</v>
      </c>
      <c r="AD690" s="39" t="e">
        <v>#N/A</v>
      </c>
      <c r="AE690" s="39">
        <v>43178</v>
      </c>
      <c r="AF690" s="53">
        <v>171800967741</v>
      </c>
      <c r="AG690" s="53" t="s">
        <v>465</v>
      </c>
      <c r="AH690" s="39">
        <v>43206</v>
      </c>
      <c r="AI690" s="23" t="s">
        <v>385</v>
      </c>
      <c r="AJ690" s="59"/>
      <c r="AK690" s="59"/>
      <c r="AL690" s="48"/>
      <c r="AM690" s="60"/>
      <c r="AN690" s="33"/>
      <c r="AO690" s="48"/>
      <c r="AP690" s="23">
        <v>2000</v>
      </c>
      <c r="AQ690" s="23" t="s">
        <v>52</v>
      </c>
      <c r="AR690" s="23" t="s">
        <v>3786</v>
      </c>
      <c r="AS690" s="38" t="s">
        <v>53</v>
      </c>
      <c r="AT690" s="23" t="s">
        <v>519</v>
      </c>
      <c r="AU690" s="64">
        <v>1007534470</v>
      </c>
      <c r="AV690" s="99">
        <v>2</v>
      </c>
      <c r="AW690" s="102">
        <v>34783.93</v>
      </c>
      <c r="AX690" s="29" t="s">
        <v>701</v>
      </c>
      <c r="AY690" s="29"/>
      <c r="AZ690" s="25"/>
      <c r="BA690">
        <f t="shared" si="134"/>
        <v>2460</v>
      </c>
      <c r="BB690" s="115" t="s">
        <v>6987</v>
      </c>
      <c r="BC690" s="105">
        <f t="shared" si="125"/>
        <v>17391.965</v>
      </c>
      <c r="BD690" s="116">
        <f t="shared" si="126"/>
        <v>43160</v>
      </c>
      <c r="BE690" s="141" t="s">
        <v>8366</v>
      </c>
      <c r="BF690">
        <f>MATCH(BE690,'Cat-4'!$A:$A,0)</f>
        <v>666</v>
      </c>
      <c r="BG690">
        <f>MATCH(BD690,'Cat-4'!$1:$1,0)</f>
        <v>75</v>
      </c>
      <c r="BH690">
        <f>INDEX('Cat-4'!$1:$1048576,'NSS + ACT'!BF690,'NSS + ACT'!BG690)</f>
        <v>110.1</v>
      </c>
      <c r="BI690">
        <f>MATCH($BI$1,'Cat-4'!$1:$1,0)</f>
        <v>153</v>
      </c>
      <c r="BJ690">
        <f>INDEX('Cat-4'!$1:$1048576,'NSS + ACT'!BF690,'NSS + ACT'!BI690)</f>
        <v>133.4</v>
      </c>
      <c r="BK690" s="126">
        <f t="shared" si="127"/>
        <v>1.2116257947320619</v>
      </c>
      <c r="BL690">
        <f t="shared" si="128"/>
        <v>2480</v>
      </c>
      <c r="BM690" s="126">
        <f t="shared" si="129"/>
        <v>82.666666666666671</v>
      </c>
      <c r="BN690" s="126" t="s">
        <v>8785</v>
      </c>
      <c r="BO690" s="126">
        <f>MATCH(BB690,Sheet3!$D$4:$D$8,0)</f>
        <v>4</v>
      </c>
      <c r="BP690" s="126">
        <f>MATCH(BN690,Sheet3!$E$4:$H$4,0)</f>
        <v>4</v>
      </c>
      <c r="BQ690" s="132">
        <f>INDEX(Sheet3!$D$4:$H$8,'NSS + ACT'!BO690,'NSS + ACT'!BP690)</f>
        <v>0.2</v>
      </c>
      <c r="BR690" s="105">
        <f t="shared" si="130"/>
        <v>42145.106830154407</v>
      </c>
      <c r="BS690" s="162">
        <f t="shared" si="131"/>
        <v>0.2</v>
      </c>
      <c r="BT690" s="105">
        <f t="shared" si="132"/>
        <v>33716.085464123527</v>
      </c>
    </row>
    <row r="691" spans="1:72">
      <c r="A691" s="18">
        <f t="shared" si="135"/>
        <v>688</v>
      </c>
      <c r="B691" s="33">
        <v>292108715953</v>
      </c>
      <c r="C691" s="39">
        <v>44441</v>
      </c>
      <c r="D691" s="22" t="s">
        <v>130</v>
      </c>
      <c r="E691" s="22" t="s">
        <v>5786</v>
      </c>
      <c r="F691" s="110">
        <v>5</v>
      </c>
      <c r="G691" s="23" t="s">
        <v>49</v>
      </c>
      <c r="H691" s="52">
        <v>6936.6940000000004</v>
      </c>
      <c r="I691" s="30"/>
      <c r="J691" s="109">
        <v>34683.47</v>
      </c>
      <c r="K691" s="33">
        <v>73064000</v>
      </c>
      <c r="L691" s="26">
        <v>0.1</v>
      </c>
      <c r="M691" s="26" t="s">
        <v>742</v>
      </c>
      <c r="N691" s="26">
        <v>0</v>
      </c>
      <c r="O691" s="60"/>
      <c r="P691" s="26">
        <v>0.1</v>
      </c>
      <c r="Q691" s="84"/>
      <c r="R691" s="26">
        <v>0.18</v>
      </c>
      <c r="S691" s="23" t="s">
        <v>5787</v>
      </c>
      <c r="T691" s="52">
        <v>3468.3470000000002</v>
      </c>
      <c r="U691" s="52">
        <v>0</v>
      </c>
      <c r="V691" s="52">
        <v>346.83470000000005</v>
      </c>
      <c r="W691" s="52">
        <v>6929.7573060000004</v>
      </c>
      <c r="X691" s="52">
        <v>10744.939006000001</v>
      </c>
      <c r="Y691" s="23" t="s">
        <v>5706</v>
      </c>
      <c r="Z691" s="23" t="s">
        <v>5788</v>
      </c>
      <c r="AA691" s="23" t="s">
        <v>5789</v>
      </c>
      <c r="AB691" s="33">
        <v>292108715953</v>
      </c>
      <c r="AC691" s="33" t="s">
        <v>5790</v>
      </c>
      <c r="AD691" s="48">
        <v>44441</v>
      </c>
      <c r="AE691" s="39">
        <v>44427</v>
      </c>
      <c r="AF691" s="53" t="e">
        <v>#N/A</v>
      </c>
      <c r="AG691" s="53" t="e">
        <v>#N/A</v>
      </c>
      <c r="AH691" s="39" t="e">
        <v>#N/A</v>
      </c>
      <c r="AI691" s="23" t="s">
        <v>51</v>
      </c>
      <c r="AJ691" s="54"/>
      <c r="AK691" s="55"/>
      <c r="AL691" s="56"/>
      <c r="AM691" s="57"/>
      <c r="AN691" s="33"/>
      <c r="AO691" s="48"/>
      <c r="AP691" s="23">
        <v>2000</v>
      </c>
      <c r="AQ691" s="23" t="s">
        <v>52</v>
      </c>
      <c r="AR691" s="23" t="s">
        <v>5789</v>
      </c>
      <c r="AS691" s="38" t="s">
        <v>53</v>
      </c>
      <c r="AT691" s="23"/>
      <c r="AU691" s="23" t="s">
        <v>5791</v>
      </c>
      <c r="AV691" s="99">
        <v>5</v>
      </c>
      <c r="AW691" s="101">
        <v>34683.47</v>
      </c>
      <c r="AX691" s="29" t="s">
        <v>5711</v>
      </c>
      <c r="AY691" s="29"/>
      <c r="AZ691" s="21"/>
      <c r="BA691">
        <f t="shared" si="134"/>
        <v>1211</v>
      </c>
      <c r="BB691" t="s">
        <v>6983</v>
      </c>
      <c r="BC691" s="105">
        <f t="shared" si="125"/>
        <v>6936.6940000000004</v>
      </c>
      <c r="BD691" s="116">
        <f t="shared" si="126"/>
        <v>44409</v>
      </c>
      <c r="BE691" s="141" t="s">
        <v>8477</v>
      </c>
      <c r="BF691">
        <f>MATCH(BE691,'Cat-4'!$A:$A,0)</f>
        <v>722</v>
      </c>
      <c r="BG691">
        <f>MATCH(BD691,'Cat-4'!$1:$1,0)</f>
        <v>116</v>
      </c>
      <c r="BH691">
        <f>INDEX('Cat-4'!$1:$1048576,'NSS + ACT'!BF691,'NSS + ACT'!BG691)</f>
        <v>119.4</v>
      </c>
      <c r="BI691">
        <f>MATCH($BI$1,'Cat-4'!$1:$1,0)</f>
        <v>153</v>
      </c>
      <c r="BJ691">
        <f>INDEX('Cat-4'!$1:$1048576,'NSS + ACT'!BF691,'NSS + ACT'!BI691)</f>
        <v>130.80000000000001</v>
      </c>
      <c r="BK691" s="126">
        <f t="shared" si="127"/>
        <v>1.0954773869346734</v>
      </c>
      <c r="BL691">
        <f t="shared" si="128"/>
        <v>1231</v>
      </c>
      <c r="BM691" s="126">
        <f t="shared" si="129"/>
        <v>41.033333333333331</v>
      </c>
      <c r="BN691" s="126" t="s">
        <v>8785</v>
      </c>
      <c r="BO691" s="126">
        <f>MATCH(BB691,Sheet3!$D$4:$D$8,0)</f>
        <v>2</v>
      </c>
      <c r="BP691" s="126">
        <f>MATCH(BN691,Sheet3!$E$4:$H$4,0)</f>
        <v>4</v>
      </c>
      <c r="BQ691" s="132">
        <f>INDEX(Sheet3!$D$4:$H$8,'NSS + ACT'!BO691,'NSS + ACT'!BP691)</f>
        <v>0.1</v>
      </c>
      <c r="BR691" s="105">
        <f t="shared" si="130"/>
        <v>37994.957085427137</v>
      </c>
      <c r="BS691" s="162">
        <f t="shared" si="131"/>
        <v>0.1</v>
      </c>
      <c r="BT691" s="105">
        <f t="shared" si="132"/>
        <v>34195.461376884421</v>
      </c>
    </row>
    <row r="692" spans="1:72">
      <c r="A692" s="18">
        <f t="shared" si="135"/>
        <v>689</v>
      </c>
      <c r="B692" s="33">
        <v>291800101880</v>
      </c>
      <c r="C692" s="39">
        <v>43104</v>
      </c>
      <c r="D692" s="22" t="s">
        <v>131</v>
      </c>
      <c r="E692" s="22" t="s">
        <v>5752</v>
      </c>
      <c r="F692" s="107">
        <v>40</v>
      </c>
      <c r="G692" s="23" t="s">
        <v>49</v>
      </c>
      <c r="H692" s="52">
        <v>865.23824999999738</v>
      </c>
      <c r="I692" s="30"/>
      <c r="J692" s="109">
        <v>34609.529999999897</v>
      </c>
      <c r="K692" s="36">
        <v>84119900</v>
      </c>
      <c r="L692" s="26">
        <v>0.1</v>
      </c>
      <c r="M692" s="26"/>
      <c r="N692" s="26">
        <v>0</v>
      </c>
      <c r="O692" s="60"/>
      <c r="P692" s="26">
        <v>0.1</v>
      </c>
      <c r="Q692" s="84"/>
      <c r="R692" s="26">
        <v>0.18</v>
      </c>
      <c r="S692" s="23" t="s">
        <v>4898</v>
      </c>
      <c r="T692" s="52">
        <v>3460.95299999999</v>
      </c>
      <c r="U692" s="52">
        <v>0</v>
      </c>
      <c r="V692" s="52">
        <v>346.09529999999904</v>
      </c>
      <c r="W692" s="52">
        <v>6914.9840939999785</v>
      </c>
      <c r="X692" s="52">
        <v>10722.032393999967</v>
      </c>
      <c r="Y692" s="23" t="s">
        <v>5706</v>
      </c>
      <c r="Z692" s="23" t="s">
        <v>5753</v>
      </c>
      <c r="AA692" s="23" t="s">
        <v>5754</v>
      </c>
      <c r="AB692" s="33">
        <v>291800101880</v>
      </c>
      <c r="AC692" s="33" t="s">
        <v>5755</v>
      </c>
      <c r="AD692" s="48">
        <v>43104</v>
      </c>
      <c r="AE692" s="39">
        <v>43095</v>
      </c>
      <c r="AF692" s="53" t="e">
        <v>#N/A</v>
      </c>
      <c r="AG692" s="53" t="e">
        <v>#N/A</v>
      </c>
      <c r="AH692" s="39" t="e">
        <v>#N/A</v>
      </c>
      <c r="AI692" s="23" t="s">
        <v>51</v>
      </c>
      <c r="AJ692" s="54"/>
      <c r="AK692" s="55"/>
      <c r="AL692" s="56"/>
      <c r="AM692" s="57"/>
      <c r="AN692" s="33"/>
      <c r="AO692" s="48"/>
      <c r="AP692" s="23">
        <v>2000</v>
      </c>
      <c r="AQ692" s="23" t="s">
        <v>52</v>
      </c>
      <c r="AR692" s="23" t="s">
        <v>5754</v>
      </c>
      <c r="AS692" s="38" t="s">
        <v>53</v>
      </c>
      <c r="AT692" s="23"/>
      <c r="AU692" s="23" t="s">
        <v>5756</v>
      </c>
      <c r="AV692" s="99">
        <v>40</v>
      </c>
      <c r="AW692" s="101">
        <v>34609.529999999897</v>
      </c>
      <c r="AX692" s="29" t="s">
        <v>5711</v>
      </c>
      <c r="AY692" s="29"/>
      <c r="AZ692" s="21"/>
      <c r="BA692">
        <f t="shared" si="134"/>
        <v>2543</v>
      </c>
      <c r="BB692" s="115" t="s">
        <v>6983</v>
      </c>
      <c r="BC692" s="105">
        <f t="shared" si="125"/>
        <v>865.23824999999738</v>
      </c>
      <c r="BD692" s="116">
        <f t="shared" si="126"/>
        <v>43070</v>
      </c>
      <c r="BE692" s="141" t="s">
        <v>8477</v>
      </c>
      <c r="BF692">
        <f>MATCH(BE692,'Cat-4'!$A:$A,0)</f>
        <v>722</v>
      </c>
      <c r="BG692">
        <f>MATCH(BD692,'Cat-4'!$1:$1,0)</f>
        <v>72</v>
      </c>
      <c r="BH692">
        <f>INDEX('Cat-4'!$1:$1048576,'NSS + ACT'!BF692,'NSS + ACT'!BG692)</f>
        <v>108.9</v>
      </c>
      <c r="BI692">
        <f>MATCH($BI$1,'Cat-4'!$1:$1,0)</f>
        <v>153</v>
      </c>
      <c r="BJ692">
        <f>INDEX('Cat-4'!$1:$1048576,'NSS + ACT'!BF692,'NSS + ACT'!BI692)</f>
        <v>130.80000000000001</v>
      </c>
      <c r="BK692" s="126">
        <f t="shared" si="127"/>
        <v>1.2011019283746558</v>
      </c>
      <c r="BL692">
        <f t="shared" si="128"/>
        <v>2570</v>
      </c>
      <c r="BM692" s="126">
        <f t="shared" si="129"/>
        <v>85.666666666666671</v>
      </c>
      <c r="BN692" s="126" t="s">
        <v>8785</v>
      </c>
      <c r="BO692" s="126">
        <f>MATCH(BB692,Sheet3!$D$4:$D$8,0)</f>
        <v>2</v>
      </c>
      <c r="BP692" s="126">
        <f>MATCH(BN692,Sheet3!$E$4:$H$4,0)</f>
        <v>4</v>
      </c>
      <c r="BQ692" s="132">
        <f>INDEX(Sheet3!$D$4:$H$8,'NSS + ACT'!BO692,'NSS + ACT'!BP692)</f>
        <v>0.1</v>
      </c>
      <c r="BR692" s="105">
        <f t="shared" si="130"/>
        <v>41569.573223140374</v>
      </c>
      <c r="BS692" s="162">
        <f t="shared" si="131"/>
        <v>0.1</v>
      </c>
      <c r="BT692" s="105">
        <f t="shared" si="132"/>
        <v>37412.615900826335</v>
      </c>
    </row>
    <row r="693" spans="1:72">
      <c r="A693" s="18">
        <f t="shared" si="135"/>
        <v>690</v>
      </c>
      <c r="B693" s="33"/>
      <c r="C693" s="39"/>
      <c r="D693" s="22" t="s">
        <v>227</v>
      </c>
      <c r="E693" s="22" t="s">
        <v>6657</v>
      </c>
      <c r="F693" s="113">
        <v>2</v>
      </c>
      <c r="G693" s="23" t="s">
        <v>49</v>
      </c>
      <c r="H693" s="24">
        <v>17284</v>
      </c>
      <c r="I693" s="30"/>
      <c r="J693" s="101">
        <v>34568</v>
      </c>
      <c r="K693" s="23">
        <v>84135090</v>
      </c>
      <c r="L693" s="26">
        <v>7.4999999999999997E-2</v>
      </c>
      <c r="M693" s="23"/>
      <c r="N693" s="49"/>
      <c r="O693" s="38"/>
      <c r="P693" s="26">
        <v>0.1</v>
      </c>
      <c r="Q693" s="38"/>
      <c r="R693" s="26">
        <v>0.18</v>
      </c>
      <c r="S693" s="23" t="s">
        <v>2931</v>
      </c>
      <c r="T693" s="94">
        <v>2592.6</v>
      </c>
      <c r="U693" s="94">
        <v>0</v>
      </c>
      <c r="V693" s="94">
        <v>259.26</v>
      </c>
      <c r="W693" s="94">
        <v>6735.5747999999994</v>
      </c>
      <c r="X693" s="52">
        <v>9587.4347999999991</v>
      </c>
      <c r="Y693" s="23" t="s">
        <v>6636</v>
      </c>
      <c r="Z693" s="23" t="s">
        <v>6658</v>
      </c>
      <c r="AA693" s="23" t="s">
        <v>6658</v>
      </c>
      <c r="AB693" s="33">
        <v>291603490673</v>
      </c>
      <c r="AC693" s="23" t="s">
        <v>1993</v>
      </c>
      <c r="AD693" s="48">
        <v>42601</v>
      </c>
      <c r="AE693" s="39">
        <v>42576</v>
      </c>
      <c r="AF693" s="33" t="e">
        <v>#N/A</v>
      </c>
      <c r="AG693" s="23" t="e">
        <v>#N/A</v>
      </c>
      <c r="AH693" s="39" t="e">
        <v>#N/A</v>
      </c>
      <c r="AI693" s="23" t="s">
        <v>51</v>
      </c>
      <c r="AJ693" s="65"/>
      <c r="AK693" s="57"/>
      <c r="AL693" s="56"/>
      <c r="AM693" s="52"/>
      <c r="AN693" s="23"/>
      <c r="AO693" s="38"/>
      <c r="AP693" s="23">
        <v>2000</v>
      </c>
      <c r="AQ693" s="23" t="s">
        <v>64</v>
      </c>
      <c r="AR693" s="23" t="s">
        <v>6659</v>
      </c>
      <c r="AS693" s="95" t="s">
        <v>53</v>
      </c>
      <c r="AT693" s="23"/>
      <c r="AU693" s="23">
        <v>623086</v>
      </c>
      <c r="AV693" s="99">
        <v>2</v>
      </c>
      <c r="AW693" s="101">
        <v>34568</v>
      </c>
      <c r="AX693" s="29" t="s">
        <v>6494</v>
      </c>
      <c r="AY693" s="29"/>
      <c r="AZ693" s="21"/>
      <c r="BA693">
        <f t="shared" si="134"/>
        <v>3062</v>
      </c>
      <c r="BB693" s="115" t="s">
        <v>6983</v>
      </c>
      <c r="BC693" s="105">
        <f t="shared" si="125"/>
        <v>17284</v>
      </c>
      <c r="BD693" s="116">
        <f t="shared" si="126"/>
        <v>42552</v>
      </c>
      <c r="BE693" s="141" t="s">
        <v>8477</v>
      </c>
      <c r="BF693">
        <f>MATCH(BE693,'Cat-4'!$A:$A,0)</f>
        <v>722</v>
      </c>
      <c r="BG693">
        <f>MATCH(BD693,'Cat-4'!$1:$1,0)</f>
        <v>55</v>
      </c>
      <c r="BH693">
        <f>INDEX('Cat-4'!$1:$1048576,'NSS + ACT'!BF693,'NSS + ACT'!BG693)</f>
        <v>107.8</v>
      </c>
      <c r="BI693">
        <f>MATCH($BI$1,'Cat-4'!$1:$1,0)</f>
        <v>153</v>
      </c>
      <c r="BJ693">
        <f>INDEX('Cat-4'!$1:$1048576,'NSS + ACT'!BF693,'NSS + ACT'!BI693)</f>
        <v>130.80000000000001</v>
      </c>
      <c r="BK693" s="126">
        <f t="shared" si="127"/>
        <v>1.2133580705009277</v>
      </c>
      <c r="BL693">
        <f t="shared" si="128"/>
        <v>3088</v>
      </c>
      <c r="BM693" s="126">
        <f t="shared" si="129"/>
        <v>102.93333333333334</v>
      </c>
      <c r="BN693" s="126" t="s">
        <v>8785</v>
      </c>
      <c r="BO693" s="126">
        <f>MATCH(BB693,Sheet3!$D$4:$D$8,0)</f>
        <v>2</v>
      </c>
      <c r="BP693" s="126">
        <f>MATCH(BN693,Sheet3!$E$4:$H$4,0)</f>
        <v>4</v>
      </c>
      <c r="BQ693" s="132">
        <f>INDEX(Sheet3!$D$4:$H$8,'NSS + ACT'!BO693,'NSS + ACT'!BP693)</f>
        <v>0.1</v>
      </c>
      <c r="BR693" s="105">
        <f t="shared" si="130"/>
        <v>41943.36178107607</v>
      </c>
      <c r="BS693" s="162">
        <f t="shared" si="131"/>
        <v>0.1</v>
      </c>
      <c r="BT693" s="105">
        <f t="shared" si="132"/>
        <v>37749.025602968461</v>
      </c>
    </row>
    <row r="694" spans="1:72">
      <c r="A694" s="18">
        <f t="shared" si="135"/>
        <v>691</v>
      </c>
      <c r="B694" s="61">
        <v>291700727721</v>
      </c>
      <c r="C694" s="39">
        <v>42793</v>
      </c>
      <c r="D694" s="22" t="s">
        <v>200</v>
      </c>
      <c r="E694" s="22" t="s">
        <v>3153</v>
      </c>
      <c r="F694" s="110">
        <v>24</v>
      </c>
      <c r="G694" s="23" t="s">
        <v>119</v>
      </c>
      <c r="H694" s="52">
        <v>1440.0033333333333</v>
      </c>
      <c r="I694" s="30"/>
      <c r="J694" s="109">
        <v>34560.080000000002</v>
      </c>
      <c r="K694" s="23">
        <v>40169320</v>
      </c>
      <c r="L694" s="26">
        <v>0.1</v>
      </c>
      <c r="M694" s="40">
        <v>0</v>
      </c>
      <c r="N694" s="62">
        <v>0</v>
      </c>
      <c r="O694" s="52">
        <v>0</v>
      </c>
      <c r="P694" s="26">
        <v>0.1</v>
      </c>
      <c r="Q694" s="52">
        <v>0</v>
      </c>
      <c r="R694" s="63">
        <v>0.18</v>
      </c>
      <c r="S694" s="23" t="s">
        <v>906</v>
      </c>
      <c r="T694" s="52">
        <v>3456.0080000000003</v>
      </c>
      <c r="U694" s="52">
        <v>0</v>
      </c>
      <c r="V694" s="52">
        <v>345.60080000000005</v>
      </c>
      <c r="W694" s="52">
        <v>6905.1039840000003</v>
      </c>
      <c r="X694" s="52">
        <v>10706.712784000001</v>
      </c>
      <c r="Y694" s="23" t="s">
        <v>2991</v>
      </c>
      <c r="Z694" s="23" t="s">
        <v>3154</v>
      </c>
      <c r="AA694" s="23" t="s">
        <v>3155</v>
      </c>
      <c r="AB694" s="33">
        <v>291700727721</v>
      </c>
      <c r="AC694" s="33" t="s">
        <v>2994</v>
      </c>
      <c r="AD694" s="48">
        <v>42793</v>
      </c>
      <c r="AE694" s="39">
        <v>42635</v>
      </c>
      <c r="AF694" s="53" t="e">
        <v>#N/A</v>
      </c>
      <c r="AG694" s="53" t="e">
        <v>#N/A</v>
      </c>
      <c r="AH694" s="39" t="e">
        <v>#N/A</v>
      </c>
      <c r="AI694" s="23" t="s">
        <v>51</v>
      </c>
      <c r="AJ694" s="54"/>
      <c r="AK694" s="55"/>
      <c r="AL694" s="56"/>
      <c r="AM694" s="57"/>
      <c r="AN694" s="33"/>
      <c r="AO694" s="48"/>
      <c r="AP694" s="23">
        <v>2000</v>
      </c>
      <c r="AQ694" s="23" t="s">
        <v>52</v>
      </c>
      <c r="AR694" s="23" t="s">
        <v>3155</v>
      </c>
      <c r="AS694" s="38" t="s">
        <v>53</v>
      </c>
      <c r="AT694" s="23"/>
      <c r="AU694" s="64">
        <v>6100402764</v>
      </c>
      <c r="AV694" s="99">
        <v>24</v>
      </c>
      <c r="AW694" s="102">
        <v>34560.080000000002</v>
      </c>
      <c r="AX694" s="29" t="s">
        <v>701</v>
      </c>
      <c r="AY694" s="29"/>
      <c r="AZ694" s="25" t="s">
        <v>2995</v>
      </c>
      <c r="BA694">
        <f t="shared" si="134"/>
        <v>3003</v>
      </c>
      <c r="BB694" s="115" t="s">
        <v>6983</v>
      </c>
      <c r="BC694" s="105">
        <f t="shared" si="125"/>
        <v>1440.0033333333333</v>
      </c>
      <c r="BD694" s="116">
        <f t="shared" si="126"/>
        <v>42614</v>
      </c>
      <c r="BE694" s="141" t="s">
        <v>8477</v>
      </c>
      <c r="BF694">
        <f>MATCH(BE694,'Cat-4'!$A:$A,0)</f>
        <v>722</v>
      </c>
      <c r="BG694">
        <f>MATCH(BD694,'Cat-4'!$1:$1,0)</f>
        <v>57</v>
      </c>
      <c r="BH694">
        <f>INDEX('Cat-4'!$1:$1048576,'NSS + ACT'!BF694,'NSS + ACT'!BG694)</f>
        <v>107.4</v>
      </c>
      <c r="BI694">
        <f>MATCH($BI$1,'Cat-4'!$1:$1,0)</f>
        <v>153</v>
      </c>
      <c r="BJ694">
        <f>INDEX('Cat-4'!$1:$1048576,'NSS + ACT'!BF694,'NSS + ACT'!BI694)</f>
        <v>130.80000000000001</v>
      </c>
      <c r="BK694" s="126">
        <f t="shared" si="127"/>
        <v>1.217877094972067</v>
      </c>
      <c r="BL694">
        <f t="shared" si="128"/>
        <v>3026</v>
      </c>
      <c r="BM694" s="126">
        <f t="shared" si="129"/>
        <v>100.86666666666666</v>
      </c>
      <c r="BN694" s="126" t="s">
        <v>8785</v>
      </c>
      <c r="BO694" s="126">
        <f>MATCH(BB694,Sheet3!$D$4:$D$8,0)</f>
        <v>2</v>
      </c>
      <c r="BP694" s="126">
        <f>MATCH(BN694,Sheet3!$E$4:$H$4,0)</f>
        <v>4</v>
      </c>
      <c r="BQ694" s="132">
        <f>INDEX(Sheet3!$D$4:$H$8,'NSS + ACT'!BO694,'NSS + ACT'!BP694)</f>
        <v>0.1</v>
      </c>
      <c r="BR694" s="105">
        <f t="shared" si="130"/>
        <v>42089.929832402231</v>
      </c>
      <c r="BS694" s="162">
        <f t="shared" si="131"/>
        <v>0.1</v>
      </c>
      <c r="BT694" s="105">
        <f t="shared" si="132"/>
        <v>37880.936849162012</v>
      </c>
    </row>
    <row r="695" spans="1:72">
      <c r="A695" s="18">
        <f t="shared" si="135"/>
        <v>692</v>
      </c>
      <c r="B695" s="61">
        <v>291910538835</v>
      </c>
      <c r="C695" s="39">
        <v>43774</v>
      </c>
      <c r="D695" s="22" t="s">
        <v>331</v>
      </c>
      <c r="E695" s="22" t="s">
        <v>4008</v>
      </c>
      <c r="F695" s="110">
        <v>746</v>
      </c>
      <c r="G695" s="23" t="s">
        <v>60</v>
      </c>
      <c r="H695" s="52">
        <v>46.220000000000006</v>
      </c>
      <c r="I695" s="30"/>
      <c r="J695" s="109">
        <v>34480.120000000003</v>
      </c>
      <c r="K695" s="23">
        <v>73182100</v>
      </c>
      <c r="L695" s="26">
        <v>0.15</v>
      </c>
      <c r="M695" s="40">
        <v>0</v>
      </c>
      <c r="N695" s="40">
        <v>0</v>
      </c>
      <c r="O695" s="52">
        <v>0</v>
      </c>
      <c r="P695" s="26">
        <v>0.1</v>
      </c>
      <c r="Q695" s="52">
        <v>0</v>
      </c>
      <c r="R695" s="63">
        <v>0.18</v>
      </c>
      <c r="S695" s="23" t="s">
        <v>696</v>
      </c>
      <c r="T695" s="52">
        <v>5172.018</v>
      </c>
      <c r="U695" s="52">
        <v>0</v>
      </c>
      <c r="V695" s="52">
        <v>517.20180000000005</v>
      </c>
      <c r="W695" s="52">
        <v>7230.4811640000016</v>
      </c>
      <c r="X695" s="68">
        <v>12919.700964000001</v>
      </c>
      <c r="Y695" s="23" t="s">
        <v>3855</v>
      </c>
      <c r="Z695" s="23" t="s">
        <v>4009</v>
      </c>
      <c r="AA695" s="23" t="s">
        <v>4010</v>
      </c>
      <c r="AB695" s="33">
        <v>291910538835</v>
      </c>
      <c r="AC695" s="33" t="s">
        <v>4011</v>
      </c>
      <c r="AD695" s="39">
        <v>43774</v>
      </c>
      <c r="AE695" s="39">
        <v>43759</v>
      </c>
      <c r="AF695" s="53" t="e">
        <v>#N/A</v>
      </c>
      <c r="AG695" s="53" t="e">
        <v>#N/A</v>
      </c>
      <c r="AH695" s="39" t="e">
        <v>#N/A</v>
      </c>
      <c r="AI695" s="23" t="s">
        <v>51</v>
      </c>
      <c r="AJ695" s="59"/>
      <c r="AK695" s="59"/>
      <c r="AL695" s="48"/>
      <c r="AM695" s="60"/>
      <c r="AN695" s="33"/>
      <c r="AO695" s="48"/>
      <c r="AP695" s="23">
        <v>2000</v>
      </c>
      <c r="AQ695" s="23" t="s">
        <v>52</v>
      </c>
      <c r="AR695" s="23" t="s">
        <v>4010</v>
      </c>
      <c r="AS695" s="38" t="s">
        <v>53</v>
      </c>
      <c r="AT695" s="23"/>
      <c r="AU695" s="64" t="s">
        <v>4012</v>
      </c>
      <c r="AV695" s="99">
        <v>746</v>
      </c>
      <c r="AW695" s="102">
        <v>34480.120000000003</v>
      </c>
      <c r="AX695" s="29" t="s">
        <v>701</v>
      </c>
      <c r="AY695" s="29"/>
      <c r="AZ695" s="25"/>
      <c r="BA695">
        <f t="shared" si="134"/>
        <v>1879</v>
      </c>
      <c r="BB695" s="115" t="s">
        <v>6983</v>
      </c>
      <c r="BC695" s="105">
        <f t="shared" si="125"/>
        <v>46.220000000000006</v>
      </c>
      <c r="BD695" s="116">
        <f t="shared" si="126"/>
        <v>43739</v>
      </c>
      <c r="BE695" s="141" t="s">
        <v>8477</v>
      </c>
      <c r="BF695">
        <f>MATCH(BE695,'Cat-4'!$A:$A,0)</f>
        <v>722</v>
      </c>
      <c r="BG695">
        <f>MATCH(BD695,'Cat-4'!$1:$1,0)</f>
        <v>94</v>
      </c>
      <c r="BH695">
        <f>INDEX('Cat-4'!$1:$1048576,'NSS + ACT'!BF695,'NSS + ACT'!BG695)</f>
        <v>112.8</v>
      </c>
      <c r="BI695">
        <f>MATCH($BI$1,'Cat-4'!$1:$1,0)</f>
        <v>153</v>
      </c>
      <c r="BJ695">
        <f>INDEX('Cat-4'!$1:$1048576,'NSS + ACT'!BF695,'NSS + ACT'!BI695)</f>
        <v>130.80000000000001</v>
      </c>
      <c r="BK695" s="126">
        <f t="shared" si="127"/>
        <v>1.1595744680851066</v>
      </c>
      <c r="BL695">
        <f t="shared" si="128"/>
        <v>1901</v>
      </c>
      <c r="BM695" s="126">
        <f t="shared" si="129"/>
        <v>63.366666666666667</v>
      </c>
      <c r="BN695" s="126" t="s">
        <v>8785</v>
      </c>
      <c r="BO695" s="126">
        <f>MATCH(BB695,Sheet3!$D$4:$D$8,0)</f>
        <v>2</v>
      </c>
      <c r="BP695" s="126">
        <f>MATCH(BN695,Sheet3!$E$4:$H$4,0)</f>
        <v>4</v>
      </c>
      <c r="BQ695" s="132">
        <f>INDEX(Sheet3!$D$4:$H$8,'NSS + ACT'!BO695,'NSS + ACT'!BP695)</f>
        <v>0.1</v>
      </c>
      <c r="BR695" s="105">
        <f t="shared" si="130"/>
        <v>39982.266808510649</v>
      </c>
      <c r="BS695" s="162">
        <f t="shared" si="131"/>
        <v>0.1</v>
      </c>
      <c r="BT695" s="105">
        <f t="shared" si="132"/>
        <v>35984.040127659588</v>
      </c>
    </row>
    <row r="696" spans="1:72">
      <c r="A696" s="18">
        <f t="shared" si="135"/>
        <v>693</v>
      </c>
      <c r="B696" s="33"/>
      <c r="C696" s="39"/>
      <c r="D696" s="22" t="s">
        <v>6585</v>
      </c>
      <c r="E696" s="22" t="s">
        <v>6847</v>
      </c>
      <c r="F696" s="113">
        <v>5</v>
      </c>
      <c r="G696" s="23" t="s">
        <v>119</v>
      </c>
      <c r="H696" s="24">
        <v>6870.0399999999809</v>
      </c>
      <c r="I696" s="30"/>
      <c r="J696" s="101">
        <v>34350.19</v>
      </c>
      <c r="K696" s="23">
        <v>84799090</v>
      </c>
      <c r="L696" s="26">
        <v>7.4999999999999997E-2</v>
      </c>
      <c r="M696" s="23"/>
      <c r="N696" s="49"/>
      <c r="O696" s="38"/>
      <c r="P696" s="26">
        <v>0.1</v>
      </c>
      <c r="Q696" s="38"/>
      <c r="R696" s="26">
        <v>0.18</v>
      </c>
      <c r="S696" s="23" t="s">
        <v>2342</v>
      </c>
      <c r="T696" s="94">
        <v>2576.2642500000002</v>
      </c>
      <c r="U696" s="94">
        <v>0</v>
      </c>
      <c r="V696" s="94">
        <v>257.62642500000004</v>
      </c>
      <c r="W696" s="94">
        <v>6693.134521500001</v>
      </c>
      <c r="X696" s="52">
        <v>9527.0251965000007</v>
      </c>
      <c r="Y696" s="23" t="s">
        <v>6835</v>
      </c>
      <c r="Z696" s="23" t="s">
        <v>6848</v>
      </c>
      <c r="AA696" s="23" t="s">
        <v>6848</v>
      </c>
      <c r="AB696" s="33" t="e">
        <v>#N/A</v>
      </c>
      <c r="AC696" s="23" t="e">
        <v>#N/A</v>
      </c>
      <c r="AD696" s="48" t="e">
        <v>#N/A</v>
      </c>
      <c r="AE696" s="39">
        <v>42992</v>
      </c>
      <c r="AF696" s="33">
        <v>171702522655</v>
      </c>
      <c r="AG696" s="23" t="s">
        <v>6588</v>
      </c>
      <c r="AH696" s="39">
        <v>43032</v>
      </c>
      <c r="AI696" s="23" t="s">
        <v>385</v>
      </c>
      <c r="AJ696" s="65"/>
      <c r="AK696" s="57"/>
      <c r="AL696" s="56"/>
      <c r="AM696" s="52"/>
      <c r="AN696" s="23"/>
      <c r="AO696" s="38"/>
      <c r="AP696" s="23">
        <v>2000</v>
      </c>
      <c r="AQ696" s="23" t="s">
        <v>64</v>
      </c>
      <c r="AR696" s="23" t="s">
        <v>6849</v>
      </c>
      <c r="AS696" s="95" t="s">
        <v>53</v>
      </c>
      <c r="AT696" s="23" t="s">
        <v>522</v>
      </c>
      <c r="AU696" s="23" t="s">
        <v>6590</v>
      </c>
      <c r="AV696" s="99">
        <v>5</v>
      </c>
      <c r="AW696" s="101">
        <v>34350.199999999903</v>
      </c>
      <c r="AX696" s="29" t="s">
        <v>6494</v>
      </c>
      <c r="AY696" s="29"/>
      <c r="AZ696" s="21"/>
      <c r="BA696">
        <f t="shared" si="134"/>
        <v>2646</v>
      </c>
      <c r="BB696" s="115" t="s">
        <v>6983</v>
      </c>
      <c r="BC696" s="105">
        <f t="shared" si="125"/>
        <v>6870.0399999999809</v>
      </c>
      <c r="BD696" s="116">
        <f t="shared" si="126"/>
        <v>42979</v>
      </c>
      <c r="BE696" s="141" t="s">
        <v>8477</v>
      </c>
      <c r="BF696">
        <f>MATCH(BE696,'Cat-4'!$A:$A,0)</f>
        <v>722</v>
      </c>
      <c r="BG696">
        <f>MATCH(BD696,'Cat-4'!$1:$1,0)</f>
        <v>69</v>
      </c>
      <c r="BH696">
        <f>INDEX('Cat-4'!$1:$1048576,'NSS + ACT'!BF696,'NSS + ACT'!BG696)</f>
        <v>108.5</v>
      </c>
      <c r="BI696">
        <f>MATCH($BI$1,'Cat-4'!$1:$1,0)</f>
        <v>153</v>
      </c>
      <c r="BJ696">
        <f>INDEX('Cat-4'!$1:$1048576,'NSS + ACT'!BF696,'NSS + ACT'!BI696)</f>
        <v>130.80000000000001</v>
      </c>
      <c r="BK696" s="126">
        <f t="shared" si="127"/>
        <v>1.2055299539170508</v>
      </c>
      <c r="BL696">
        <f t="shared" si="128"/>
        <v>2661</v>
      </c>
      <c r="BM696" s="126">
        <f t="shared" si="129"/>
        <v>88.7</v>
      </c>
      <c r="BN696" s="126" t="s">
        <v>8785</v>
      </c>
      <c r="BO696" s="126">
        <f>MATCH(BB696,Sheet3!$D$4:$D$8,0)</f>
        <v>2</v>
      </c>
      <c r="BP696" s="126">
        <f>MATCH(BN696,Sheet3!$E$4:$H$4,0)</f>
        <v>4</v>
      </c>
      <c r="BQ696" s="132">
        <f>INDEX(Sheet3!$D$4:$H$8,'NSS + ACT'!BO696,'NSS + ACT'!BP696)</f>
        <v>0.1</v>
      </c>
      <c r="BR696" s="105">
        <f t="shared" si="130"/>
        <v>41410.195023041357</v>
      </c>
      <c r="BS696" s="162">
        <f t="shared" si="131"/>
        <v>0.1</v>
      </c>
      <c r="BT696" s="105">
        <f t="shared" si="132"/>
        <v>37269.175520737219</v>
      </c>
    </row>
    <row r="697" spans="1:72">
      <c r="A697" s="18">
        <f t="shared" si="135"/>
        <v>694</v>
      </c>
      <c r="B697" s="61">
        <v>292104530572</v>
      </c>
      <c r="C697" s="39">
        <v>44329</v>
      </c>
      <c r="D697" s="22" t="s">
        <v>177</v>
      </c>
      <c r="E697" s="22" t="s">
        <v>4552</v>
      </c>
      <c r="F697" s="110">
        <v>306</v>
      </c>
      <c r="G697" s="23" t="s">
        <v>119</v>
      </c>
      <c r="H697" s="52">
        <v>112</v>
      </c>
      <c r="I697" s="30"/>
      <c r="J697" s="109">
        <v>34272</v>
      </c>
      <c r="K697" s="23">
        <v>84821020</v>
      </c>
      <c r="L697" s="26">
        <v>7.4999999999999997E-2</v>
      </c>
      <c r="M697" s="40">
        <v>0</v>
      </c>
      <c r="N697" s="62">
        <v>0</v>
      </c>
      <c r="O697" s="52">
        <v>0</v>
      </c>
      <c r="P697" s="26">
        <v>0.1</v>
      </c>
      <c r="Q697" s="52">
        <v>0</v>
      </c>
      <c r="R697" s="63">
        <v>0.18</v>
      </c>
      <c r="S697" s="23" t="s">
        <v>4537</v>
      </c>
      <c r="T697" s="52">
        <v>2570.4</v>
      </c>
      <c r="U697" s="52">
        <v>0</v>
      </c>
      <c r="V697" s="52">
        <v>257.04000000000002</v>
      </c>
      <c r="W697" s="52">
        <v>6677.8991999999998</v>
      </c>
      <c r="X697" s="52">
        <v>9505.3392000000003</v>
      </c>
      <c r="Y697" s="23" t="s">
        <v>4433</v>
      </c>
      <c r="Z697" s="23" t="s">
        <v>4553</v>
      </c>
      <c r="AA697" s="23" t="s">
        <v>4554</v>
      </c>
      <c r="AB697" s="33">
        <v>292104530572</v>
      </c>
      <c r="AC697" s="33" t="s">
        <v>4555</v>
      </c>
      <c r="AD697" s="39">
        <v>44329</v>
      </c>
      <c r="AE697" s="39">
        <v>44328</v>
      </c>
      <c r="AF697" s="53" t="e">
        <v>#N/A</v>
      </c>
      <c r="AG697" s="53" t="e">
        <v>#N/A</v>
      </c>
      <c r="AH697" s="39" t="e">
        <v>#N/A</v>
      </c>
      <c r="AI697" s="23" t="s">
        <v>51</v>
      </c>
      <c r="AJ697" s="59"/>
      <c r="AK697" s="59"/>
      <c r="AL697" s="48"/>
      <c r="AM697" s="60"/>
      <c r="AN697" s="33"/>
      <c r="AO697" s="48"/>
      <c r="AP697" s="23">
        <v>2000</v>
      </c>
      <c r="AQ697" s="23" t="s">
        <v>52</v>
      </c>
      <c r="AR697" s="23" t="s">
        <v>4554</v>
      </c>
      <c r="AS697" s="38" t="s">
        <v>53</v>
      </c>
      <c r="AT697" s="23"/>
      <c r="AU697" s="64" t="s">
        <v>4556</v>
      </c>
      <c r="AV697" s="99">
        <v>306</v>
      </c>
      <c r="AW697" s="102">
        <v>34272</v>
      </c>
      <c r="AX697" s="29" t="s">
        <v>701</v>
      </c>
      <c r="AY697" s="29"/>
      <c r="AZ697" s="25" t="s">
        <v>3564</v>
      </c>
      <c r="BA697">
        <f t="shared" si="134"/>
        <v>1310</v>
      </c>
      <c r="BB697" s="115" t="s">
        <v>6983</v>
      </c>
      <c r="BC697" s="105">
        <f t="shared" si="125"/>
        <v>112</v>
      </c>
      <c r="BD697" s="116">
        <f t="shared" si="126"/>
        <v>44317</v>
      </c>
      <c r="BE697" s="141" t="s">
        <v>8477</v>
      </c>
      <c r="BF697">
        <f>MATCH(BE697,'Cat-4'!$A:$A,0)</f>
        <v>722</v>
      </c>
      <c r="BG697">
        <f>MATCH(BD697,'Cat-4'!$1:$1,0)</f>
        <v>113</v>
      </c>
      <c r="BH697">
        <f>INDEX('Cat-4'!$1:$1048576,'NSS + ACT'!BF697,'NSS + ACT'!BG697)</f>
        <v>117.3</v>
      </c>
      <c r="BI697">
        <f>MATCH($BI$1,'Cat-4'!$1:$1,0)</f>
        <v>153</v>
      </c>
      <c r="BJ697">
        <f>INDEX('Cat-4'!$1:$1048576,'NSS + ACT'!BF697,'NSS + ACT'!BI697)</f>
        <v>130.80000000000001</v>
      </c>
      <c r="BK697" s="126">
        <f t="shared" si="127"/>
        <v>1.1150895140664963</v>
      </c>
      <c r="BL697">
        <f t="shared" si="128"/>
        <v>1323</v>
      </c>
      <c r="BM697" s="126">
        <f t="shared" si="129"/>
        <v>44.1</v>
      </c>
      <c r="BN697" s="126" t="s">
        <v>8785</v>
      </c>
      <c r="BO697" s="126">
        <f>MATCH(BB697,Sheet3!$D$4:$D$8,0)</f>
        <v>2</v>
      </c>
      <c r="BP697" s="126">
        <f>MATCH(BN697,Sheet3!$E$4:$H$4,0)</f>
        <v>4</v>
      </c>
      <c r="BQ697" s="132">
        <f>INDEX(Sheet3!$D$4:$H$8,'NSS + ACT'!BO697,'NSS + ACT'!BP697)</f>
        <v>0.1</v>
      </c>
      <c r="BR697" s="105">
        <f t="shared" si="130"/>
        <v>38216.34782608696</v>
      </c>
      <c r="BS697" s="162">
        <f t="shared" si="131"/>
        <v>0.1</v>
      </c>
      <c r="BT697" s="105">
        <f t="shared" si="132"/>
        <v>34394.713043478267</v>
      </c>
    </row>
    <row r="698" spans="1:72">
      <c r="A698" s="18">
        <f t="shared" si="135"/>
        <v>695</v>
      </c>
      <c r="B698" s="33"/>
      <c r="C698" s="39"/>
      <c r="D698" s="21" t="s">
        <v>683</v>
      </c>
      <c r="E698" s="21" t="s">
        <v>6976</v>
      </c>
      <c r="F698" s="100">
        <v>6</v>
      </c>
      <c r="G698" s="121" t="s">
        <v>49</v>
      </c>
      <c r="H698" s="52">
        <v>4886.49</v>
      </c>
      <c r="I698" s="52"/>
      <c r="J698" s="101">
        <f>+F698*H698</f>
        <v>29318.94</v>
      </c>
      <c r="K698" s="23"/>
      <c r="L698" s="26"/>
      <c r="M698" s="38"/>
      <c r="N698" s="38"/>
      <c r="O698" s="38"/>
      <c r="P698" s="26"/>
      <c r="Q698" s="38"/>
      <c r="R698" s="26"/>
      <c r="S698" s="23"/>
      <c r="T698" s="25"/>
      <c r="U698" s="52"/>
      <c r="V698" s="25"/>
      <c r="W698" s="25"/>
      <c r="X698" s="25"/>
      <c r="Y698" s="23" t="s">
        <v>6979</v>
      </c>
      <c r="Z698" s="29" t="s">
        <v>6977</v>
      </c>
      <c r="AA698" s="29" t="s">
        <v>6978</v>
      </c>
      <c r="AB698" s="33"/>
      <c r="AC698" s="33"/>
      <c r="AD698" s="39"/>
      <c r="AE698" s="39"/>
      <c r="AF698" s="53"/>
      <c r="AG698" s="53"/>
      <c r="AH698" s="39"/>
      <c r="AI698" s="23"/>
      <c r="AJ698" s="59"/>
      <c r="AK698" s="59"/>
      <c r="AL698" s="48"/>
      <c r="AM698" s="60"/>
      <c r="AN698" s="33"/>
      <c r="AO698" s="48"/>
      <c r="AP698" s="23"/>
      <c r="AQ698" s="23"/>
      <c r="AR698" s="23"/>
      <c r="AS698" s="38"/>
      <c r="AT698" s="23"/>
      <c r="AU698" s="23"/>
      <c r="AV698" s="123">
        <v>7</v>
      </c>
      <c r="AW698" s="123">
        <v>34205.43</v>
      </c>
      <c r="AX698" s="29" t="s">
        <v>6980</v>
      </c>
      <c r="AY698" s="29"/>
      <c r="AZ698" s="21"/>
      <c r="BA698">
        <f t="shared" si="134"/>
        <v>45638</v>
      </c>
      <c r="BB698" s="115" t="s">
        <v>6983</v>
      </c>
      <c r="BC698" s="105">
        <f t="shared" si="125"/>
        <v>4886.49</v>
      </c>
      <c r="BD698" s="116">
        <v>43709</v>
      </c>
      <c r="BE698" s="141" t="s">
        <v>8477</v>
      </c>
      <c r="BF698">
        <f>MATCH(BE698,'Cat-4'!$A:$A,0)</f>
        <v>722</v>
      </c>
      <c r="BG698">
        <f>MATCH(BD698,'Cat-4'!$1:$1,0)</f>
        <v>93</v>
      </c>
      <c r="BH698">
        <f>INDEX('Cat-4'!$1:$1048576,'NSS + ACT'!BF698,'NSS + ACT'!BG698)</f>
        <v>113.9</v>
      </c>
      <c r="BI698">
        <f>MATCH($BI$1,'Cat-4'!$1:$1,0)</f>
        <v>153</v>
      </c>
      <c r="BJ698">
        <f>INDEX('Cat-4'!$1:$1048576,'NSS + ACT'!BF698,'NSS + ACT'!BI698)</f>
        <v>130.80000000000001</v>
      </c>
      <c r="BK698" s="126">
        <f t="shared" si="127"/>
        <v>1.1483757682177349</v>
      </c>
      <c r="BL698">
        <f t="shared" si="128"/>
        <v>1931</v>
      </c>
      <c r="BM698" s="126">
        <f t="shared" si="129"/>
        <v>64.36666666666666</v>
      </c>
      <c r="BN698" s="126" t="s">
        <v>8785</v>
      </c>
      <c r="BO698" s="126">
        <f>MATCH(BB698,Sheet3!$D$4:$D$8,0)</f>
        <v>2</v>
      </c>
      <c r="BP698" s="126">
        <f>MATCH(BN698,Sheet3!$E$4:$H$4,0)</f>
        <v>4</v>
      </c>
      <c r="BQ698" s="132">
        <f>INDEX(Sheet3!$D$4:$H$8,'NSS + ACT'!BO698,'NSS + ACT'!BP698)</f>
        <v>0.1</v>
      </c>
      <c r="BR698" s="105">
        <f t="shared" si="130"/>
        <v>39280.686953467957</v>
      </c>
      <c r="BS698" s="162">
        <f t="shared" si="131"/>
        <v>0.1</v>
      </c>
      <c r="BT698" s="105">
        <f t="shared" si="132"/>
        <v>35352.618258121161</v>
      </c>
    </row>
    <row r="699" spans="1:72">
      <c r="A699" s="18">
        <f t="shared" si="135"/>
        <v>696</v>
      </c>
      <c r="B699" s="61">
        <v>291705900231</v>
      </c>
      <c r="C699" s="39">
        <v>43043</v>
      </c>
      <c r="D699" s="22" t="s">
        <v>224</v>
      </c>
      <c r="E699" s="22" t="s">
        <v>2656</v>
      </c>
      <c r="F699" s="110">
        <v>3</v>
      </c>
      <c r="G699" s="23" t="s">
        <v>119</v>
      </c>
      <c r="H699" s="52">
        <v>11378.446666666634</v>
      </c>
      <c r="I699" s="30"/>
      <c r="J699" s="109">
        <v>34135.339999999902</v>
      </c>
      <c r="K699" s="23">
        <v>84819090</v>
      </c>
      <c r="L699" s="26">
        <v>7.4999999999999997E-2</v>
      </c>
      <c r="M699" s="40">
        <v>0</v>
      </c>
      <c r="N699" s="62">
        <v>0</v>
      </c>
      <c r="O699" s="52">
        <v>0</v>
      </c>
      <c r="P699" s="26">
        <v>0.1</v>
      </c>
      <c r="Q699" s="52">
        <v>0</v>
      </c>
      <c r="R699" s="63">
        <v>0.18</v>
      </c>
      <c r="S699" s="23" t="s">
        <v>849</v>
      </c>
      <c r="T699" s="52">
        <v>2560.1504999999925</v>
      </c>
      <c r="U699" s="52">
        <v>0</v>
      </c>
      <c r="V699" s="52">
        <v>256.01504999999923</v>
      </c>
      <c r="W699" s="52">
        <v>6651.2709989999821</v>
      </c>
      <c r="X699" s="52">
        <v>9467.4365489999727</v>
      </c>
      <c r="Y699" s="23" t="s">
        <v>2574</v>
      </c>
      <c r="Z699" s="23" t="s">
        <v>2661</v>
      </c>
      <c r="AA699" s="23" t="s">
        <v>2658</v>
      </c>
      <c r="AB699" s="33">
        <v>291705900231</v>
      </c>
      <c r="AC699" s="33" t="s">
        <v>2659</v>
      </c>
      <c r="AD699" s="48">
        <v>43043</v>
      </c>
      <c r="AE699" s="39">
        <v>42975</v>
      </c>
      <c r="AF699" s="53" t="e">
        <v>#N/A</v>
      </c>
      <c r="AG699" s="53" t="e">
        <v>#N/A</v>
      </c>
      <c r="AH699" s="39" t="e">
        <v>#N/A</v>
      </c>
      <c r="AI699" s="23" t="s">
        <v>51</v>
      </c>
      <c r="AJ699" s="54"/>
      <c r="AK699" s="55"/>
      <c r="AL699" s="56"/>
      <c r="AM699" s="57"/>
      <c r="AN699" s="33"/>
      <c r="AO699" s="48"/>
      <c r="AP699" s="23">
        <v>2000</v>
      </c>
      <c r="AQ699" s="23" t="s">
        <v>64</v>
      </c>
      <c r="AR699" s="23" t="s">
        <v>2658</v>
      </c>
      <c r="AS699" s="38" t="s">
        <v>53</v>
      </c>
      <c r="AT699" s="23"/>
      <c r="AU699" s="64" t="s">
        <v>2660</v>
      </c>
      <c r="AV699" s="99">
        <v>3</v>
      </c>
      <c r="AW699" s="102">
        <v>34135.339999999902</v>
      </c>
      <c r="AX699" s="29" t="s">
        <v>701</v>
      </c>
      <c r="AY699" s="29"/>
      <c r="AZ699" s="25" t="s">
        <v>997</v>
      </c>
      <c r="BA699">
        <f t="shared" si="134"/>
        <v>2663</v>
      </c>
      <c r="BB699" s="115" t="s">
        <v>6987</v>
      </c>
      <c r="BC699" s="105">
        <f t="shared" si="125"/>
        <v>11378.446666666634</v>
      </c>
      <c r="BD699" s="116">
        <f t="shared" si="126"/>
        <v>42948</v>
      </c>
      <c r="BE699" s="141" t="s">
        <v>8366</v>
      </c>
      <c r="BF699">
        <f>MATCH(BE699,'Cat-4'!$A:$A,0)</f>
        <v>666</v>
      </c>
      <c r="BG699">
        <f>MATCH(BD699,'Cat-4'!$1:$1,0)</f>
        <v>68</v>
      </c>
      <c r="BH699">
        <f>INDEX('Cat-4'!$1:$1048576,'NSS + ACT'!BF699,'NSS + ACT'!BG699)</f>
        <v>109.9</v>
      </c>
      <c r="BI699">
        <f>MATCH($BI$1,'Cat-4'!$1:$1,0)</f>
        <v>153</v>
      </c>
      <c r="BJ699">
        <f>INDEX('Cat-4'!$1:$1048576,'NSS + ACT'!BF699,'NSS + ACT'!BI699)</f>
        <v>133.4</v>
      </c>
      <c r="BK699" s="126">
        <f t="shared" si="127"/>
        <v>1.2138307552320291</v>
      </c>
      <c r="BL699">
        <f t="shared" si="128"/>
        <v>2692</v>
      </c>
      <c r="BM699" s="126">
        <f t="shared" si="129"/>
        <v>89.733333333333334</v>
      </c>
      <c r="BN699" s="126" t="s">
        <v>8785</v>
      </c>
      <c r="BO699" s="126">
        <f>MATCH(BB699,Sheet3!$D$4:$D$8,0)</f>
        <v>4</v>
      </c>
      <c r="BP699" s="126">
        <f>MATCH(BN699,Sheet3!$E$4:$H$4,0)</f>
        <v>4</v>
      </c>
      <c r="BQ699" s="132">
        <f>INDEX(Sheet3!$D$4:$H$8,'NSS + ACT'!BO699,'NSS + ACT'!BP699)</f>
        <v>0.2</v>
      </c>
      <c r="BR699" s="105">
        <f t="shared" si="130"/>
        <v>41434.525532301974</v>
      </c>
      <c r="BS699" s="162">
        <f t="shared" si="131"/>
        <v>0.2</v>
      </c>
      <c r="BT699" s="105">
        <f t="shared" si="132"/>
        <v>33147.620425841582</v>
      </c>
    </row>
    <row r="700" spans="1:72">
      <c r="A700" s="18">
        <f t="shared" si="135"/>
        <v>697</v>
      </c>
      <c r="B700" s="61">
        <v>291705900231</v>
      </c>
      <c r="C700" s="39">
        <v>43043</v>
      </c>
      <c r="D700" s="22" t="s">
        <v>224</v>
      </c>
      <c r="E700" s="22" t="s">
        <v>2656</v>
      </c>
      <c r="F700" s="110">
        <v>3</v>
      </c>
      <c r="G700" s="23" t="s">
        <v>119</v>
      </c>
      <c r="H700" s="52">
        <v>11378.443333333335</v>
      </c>
      <c r="I700" s="30"/>
      <c r="J700" s="109">
        <v>34135.33</v>
      </c>
      <c r="K700" s="23">
        <v>84819090</v>
      </c>
      <c r="L700" s="26">
        <v>7.4999999999999997E-2</v>
      </c>
      <c r="M700" s="40">
        <v>0</v>
      </c>
      <c r="N700" s="62">
        <v>0</v>
      </c>
      <c r="O700" s="52">
        <v>0</v>
      </c>
      <c r="P700" s="26">
        <v>0.1</v>
      </c>
      <c r="Q700" s="52">
        <v>0</v>
      </c>
      <c r="R700" s="63">
        <v>0.18</v>
      </c>
      <c r="S700" s="23" t="s">
        <v>849</v>
      </c>
      <c r="T700" s="52">
        <v>2560.14975</v>
      </c>
      <c r="U700" s="52">
        <v>0</v>
      </c>
      <c r="V700" s="52">
        <v>256.01497499999999</v>
      </c>
      <c r="W700" s="52">
        <v>6651.2690504999991</v>
      </c>
      <c r="X700" s="52">
        <v>9467.4337754999997</v>
      </c>
      <c r="Y700" s="23" t="s">
        <v>2574</v>
      </c>
      <c r="Z700" s="23" t="s">
        <v>2657</v>
      </c>
      <c r="AA700" s="23" t="s">
        <v>2658</v>
      </c>
      <c r="AB700" s="33">
        <v>291705900231</v>
      </c>
      <c r="AC700" s="33" t="s">
        <v>2659</v>
      </c>
      <c r="AD700" s="48">
        <v>43043</v>
      </c>
      <c r="AE700" s="39">
        <v>42975</v>
      </c>
      <c r="AF700" s="53" t="e">
        <v>#N/A</v>
      </c>
      <c r="AG700" s="53" t="e">
        <v>#N/A</v>
      </c>
      <c r="AH700" s="39" t="e">
        <v>#N/A</v>
      </c>
      <c r="AI700" s="23" t="s">
        <v>51</v>
      </c>
      <c r="AJ700" s="54"/>
      <c r="AK700" s="55"/>
      <c r="AL700" s="56"/>
      <c r="AM700" s="57"/>
      <c r="AN700" s="33"/>
      <c r="AO700" s="48"/>
      <c r="AP700" s="23">
        <v>2000</v>
      </c>
      <c r="AQ700" s="23" t="s">
        <v>52</v>
      </c>
      <c r="AR700" s="23" t="s">
        <v>2658</v>
      </c>
      <c r="AS700" s="38" t="s">
        <v>53</v>
      </c>
      <c r="AT700" s="23"/>
      <c r="AU700" s="64" t="s">
        <v>2660</v>
      </c>
      <c r="AV700" s="99">
        <v>3</v>
      </c>
      <c r="AW700" s="102">
        <v>34135.33</v>
      </c>
      <c r="AX700" s="29" t="s">
        <v>701</v>
      </c>
      <c r="AY700" s="29"/>
      <c r="AZ700" s="25" t="s">
        <v>997</v>
      </c>
      <c r="BA700">
        <f t="shared" si="134"/>
        <v>2663</v>
      </c>
      <c r="BB700" s="115" t="s">
        <v>6987</v>
      </c>
      <c r="BC700" s="105">
        <f t="shared" si="125"/>
        <v>11378.443333333335</v>
      </c>
      <c r="BD700" s="116">
        <f t="shared" si="126"/>
        <v>42948</v>
      </c>
      <c r="BE700" s="141" t="s">
        <v>8366</v>
      </c>
      <c r="BF700">
        <f>MATCH(BE700,'Cat-4'!$A:$A,0)</f>
        <v>666</v>
      </c>
      <c r="BG700">
        <f>MATCH(BD700,'Cat-4'!$1:$1,0)</f>
        <v>68</v>
      </c>
      <c r="BH700">
        <f>INDEX('Cat-4'!$1:$1048576,'NSS + ACT'!BF700,'NSS + ACT'!BG700)</f>
        <v>109.9</v>
      </c>
      <c r="BI700">
        <f>MATCH($BI$1,'Cat-4'!$1:$1,0)</f>
        <v>153</v>
      </c>
      <c r="BJ700">
        <f>INDEX('Cat-4'!$1:$1048576,'NSS + ACT'!BF700,'NSS + ACT'!BI700)</f>
        <v>133.4</v>
      </c>
      <c r="BK700" s="126">
        <f t="shared" si="127"/>
        <v>1.2138307552320291</v>
      </c>
      <c r="BL700">
        <f t="shared" si="128"/>
        <v>2692</v>
      </c>
      <c r="BM700" s="126">
        <f t="shared" si="129"/>
        <v>89.733333333333334</v>
      </c>
      <c r="BN700" s="126" t="s">
        <v>8785</v>
      </c>
      <c r="BO700" s="126">
        <f>MATCH(BB700,Sheet3!$D$4:$D$8,0)</f>
        <v>4</v>
      </c>
      <c r="BP700" s="126">
        <f>MATCH(BN700,Sheet3!$E$4:$H$4,0)</f>
        <v>4</v>
      </c>
      <c r="BQ700" s="132">
        <f>INDEX(Sheet3!$D$4:$H$8,'NSS + ACT'!BO700,'NSS + ACT'!BP700)</f>
        <v>0.2</v>
      </c>
      <c r="BR700" s="105">
        <f t="shared" si="130"/>
        <v>41434.513393994544</v>
      </c>
      <c r="BS700" s="162">
        <f t="shared" si="131"/>
        <v>0.2</v>
      </c>
      <c r="BT700" s="105">
        <f t="shared" si="132"/>
        <v>33147.610715195638</v>
      </c>
    </row>
    <row r="701" spans="1:72">
      <c r="A701" s="18">
        <f t="shared" si="135"/>
        <v>698</v>
      </c>
      <c r="B701" s="61">
        <v>292212691632</v>
      </c>
      <c r="C701" s="39">
        <v>44901</v>
      </c>
      <c r="D701" s="22" t="s">
        <v>63</v>
      </c>
      <c r="E701" s="22" t="s">
        <v>1454</v>
      </c>
      <c r="F701" s="110">
        <v>2</v>
      </c>
      <c r="G701" s="23" t="s">
        <v>49</v>
      </c>
      <c r="H701" s="52">
        <v>17021.494999999952</v>
      </c>
      <c r="I701" s="30"/>
      <c r="J701" s="109">
        <v>34042.989999999903</v>
      </c>
      <c r="K701" s="23">
        <v>84842000</v>
      </c>
      <c r="L701" s="26">
        <v>7.4999999999999997E-2</v>
      </c>
      <c r="M701" s="40">
        <v>0</v>
      </c>
      <c r="N701" s="62">
        <v>0</v>
      </c>
      <c r="O701" s="52">
        <v>0</v>
      </c>
      <c r="P701" s="26">
        <v>0.1</v>
      </c>
      <c r="Q701" s="52">
        <v>0</v>
      </c>
      <c r="R701" s="63">
        <v>0.18</v>
      </c>
      <c r="S701" s="23" t="s">
        <v>777</v>
      </c>
      <c r="T701" s="52">
        <v>2553.2242499999925</v>
      </c>
      <c r="U701" s="52">
        <v>0</v>
      </c>
      <c r="V701" s="52">
        <v>255.32242499999927</v>
      </c>
      <c r="W701" s="52">
        <v>6633.2766014999806</v>
      </c>
      <c r="X701" s="52">
        <v>9441.8232764999721</v>
      </c>
      <c r="Y701" s="23" t="s">
        <v>1335</v>
      </c>
      <c r="Z701" s="23" t="s">
        <v>1455</v>
      </c>
      <c r="AA701" s="23" t="s">
        <v>1456</v>
      </c>
      <c r="AB701" s="33">
        <v>292212691632</v>
      </c>
      <c r="AC701" s="33" t="s">
        <v>1457</v>
      </c>
      <c r="AD701" s="48">
        <v>44901</v>
      </c>
      <c r="AE701" s="39">
        <v>44895</v>
      </c>
      <c r="AF701" s="53" t="e">
        <v>#N/A</v>
      </c>
      <c r="AG701" s="53" t="e">
        <v>#N/A</v>
      </c>
      <c r="AH701" s="39" t="e">
        <v>#N/A</v>
      </c>
      <c r="AI701" s="23" t="s">
        <v>51</v>
      </c>
      <c r="AJ701" s="54"/>
      <c r="AK701" s="55"/>
      <c r="AL701" s="56"/>
      <c r="AM701" s="57"/>
      <c r="AN701" s="33"/>
      <c r="AO701" s="48"/>
      <c r="AP701" s="23">
        <v>2000</v>
      </c>
      <c r="AQ701" s="23" t="s">
        <v>52</v>
      </c>
      <c r="AR701" s="23" t="s">
        <v>1456</v>
      </c>
      <c r="AS701" s="38" t="s">
        <v>53</v>
      </c>
      <c r="AT701" s="23"/>
      <c r="AU701" s="64">
        <v>27105747</v>
      </c>
      <c r="AV701" s="99">
        <v>2</v>
      </c>
      <c r="AW701" s="102">
        <v>34042.989999999903</v>
      </c>
      <c r="AX701" s="29" t="s">
        <v>701</v>
      </c>
      <c r="AY701" s="29"/>
      <c r="AZ701" s="25" t="s">
        <v>1350</v>
      </c>
      <c r="BA701">
        <f t="shared" si="134"/>
        <v>743</v>
      </c>
      <c r="BB701" s="115" t="s">
        <v>6983</v>
      </c>
      <c r="BC701" s="105">
        <f t="shared" si="125"/>
        <v>17021.494999999952</v>
      </c>
      <c r="BD701" s="116">
        <f t="shared" si="126"/>
        <v>44866</v>
      </c>
      <c r="BE701" s="141" t="s">
        <v>8477</v>
      </c>
      <c r="BF701">
        <f>MATCH(BE701,'Cat-4'!$A:$A,0)</f>
        <v>722</v>
      </c>
      <c r="BG701">
        <f>MATCH(BD701,'Cat-4'!$1:$1,0)</f>
        <v>131</v>
      </c>
      <c r="BH701">
        <f>INDEX('Cat-4'!$1:$1048576,'NSS + ACT'!BF701,'NSS + ACT'!BG701)</f>
        <v>126.7</v>
      </c>
      <c r="BI701">
        <f>MATCH($BI$1,'Cat-4'!$1:$1,0)</f>
        <v>153</v>
      </c>
      <c r="BJ701">
        <f>INDEX('Cat-4'!$1:$1048576,'NSS + ACT'!BF701,'NSS + ACT'!BI701)</f>
        <v>130.80000000000001</v>
      </c>
      <c r="BK701" s="126">
        <f t="shared" si="127"/>
        <v>1.0323599052880821</v>
      </c>
      <c r="BL701">
        <f t="shared" si="128"/>
        <v>774</v>
      </c>
      <c r="BM701" s="126">
        <f t="shared" si="129"/>
        <v>25.8</v>
      </c>
      <c r="BN701" s="126" t="s">
        <v>8785</v>
      </c>
      <c r="BO701" s="126">
        <f>MATCH(BB701,Sheet3!$D$4:$D$8,0)</f>
        <v>2</v>
      </c>
      <c r="BP701" s="126">
        <f>MATCH(BN701,Sheet3!$E$4:$H$4,0)</f>
        <v>4</v>
      </c>
      <c r="BQ701" s="132">
        <f>INDEX(Sheet3!$D$4:$H$8,'NSS + ACT'!BO701,'NSS + ACT'!BP701)</f>
        <v>0.1</v>
      </c>
      <c r="BR701" s="105">
        <f t="shared" si="130"/>
        <v>35144.617932123023</v>
      </c>
      <c r="BS701" s="162">
        <f t="shared" si="131"/>
        <v>0.1</v>
      </c>
      <c r="BT701" s="105">
        <f t="shared" si="132"/>
        <v>31630.156138910723</v>
      </c>
    </row>
    <row r="702" spans="1:72">
      <c r="A702" s="18">
        <f t="shared" si="135"/>
        <v>699</v>
      </c>
      <c r="B702" s="61">
        <v>292008692301</v>
      </c>
      <c r="C702" s="39">
        <v>44138</v>
      </c>
      <c r="D702" s="22" t="s">
        <v>313</v>
      </c>
      <c r="E702" s="22" t="s">
        <v>3684</v>
      </c>
      <c r="F702" s="110">
        <v>3</v>
      </c>
      <c r="G702" s="23" t="s">
        <v>49</v>
      </c>
      <c r="H702" s="52">
        <v>11200</v>
      </c>
      <c r="I702" s="30"/>
      <c r="J702" s="109">
        <v>33600</v>
      </c>
      <c r="K702" s="23">
        <v>84819090</v>
      </c>
      <c r="L702" s="26">
        <v>7.4999999999999997E-2</v>
      </c>
      <c r="M702" s="40">
        <v>0</v>
      </c>
      <c r="N702" s="62">
        <v>0</v>
      </c>
      <c r="O702" s="52">
        <v>0</v>
      </c>
      <c r="P702" s="26">
        <v>0.1</v>
      </c>
      <c r="Q702" s="52">
        <v>0</v>
      </c>
      <c r="R702" s="63">
        <v>0.18</v>
      </c>
      <c r="S702" s="23" t="s">
        <v>849</v>
      </c>
      <c r="T702" s="52">
        <v>2520</v>
      </c>
      <c r="U702" s="52">
        <v>0</v>
      </c>
      <c r="V702" s="52">
        <v>252</v>
      </c>
      <c r="W702" s="52">
        <v>6546.96</v>
      </c>
      <c r="X702" s="52">
        <v>9318.9599999999991</v>
      </c>
      <c r="Y702" s="23" t="s">
        <v>3561</v>
      </c>
      <c r="Z702" s="23" t="s">
        <v>3685</v>
      </c>
      <c r="AA702" s="23" t="s">
        <v>3686</v>
      </c>
      <c r="AB702" s="33">
        <v>292008692301</v>
      </c>
      <c r="AC702" s="33" t="s">
        <v>3683</v>
      </c>
      <c r="AD702" s="39">
        <v>44138</v>
      </c>
      <c r="AE702" s="39">
        <v>44102</v>
      </c>
      <c r="AF702" s="53" t="e">
        <v>#N/A</v>
      </c>
      <c r="AG702" s="53" t="e">
        <v>#N/A</v>
      </c>
      <c r="AH702" s="39" t="e">
        <v>#N/A</v>
      </c>
      <c r="AI702" s="23" t="s">
        <v>51</v>
      </c>
      <c r="AJ702" s="59"/>
      <c r="AK702" s="59"/>
      <c r="AL702" s="48"/>
      <c r="AM702" s="60"/>
      <c r="AN702" s="33"/>
      <c r="AO702" s="48"/>
      <c r="AP702" s="23">
        <v>2000</v>
      </c>
      <c r="AQ702" s="23" t="s">
        <v>52</v>
      </c>
      <c r="AR702" s="23" t="s">
        <v>3686</v>
      </c>
      <c r="AS702" s="38" t="s">
        <v>53</v>
      </c>
      <c r="AT702" s="23" t="s">
        <v>519</v>
      </c>
      <c r="AU702" s="64">
        <v>6500219482</v>
      </c>
      <c r="AV702" s="99">
        <v>3</v>
      </c>
      <c r="AW702" s="102">
        <v>33600</v>
      </c>
      <c r="AX702" s="29" t="s">
        <v>701</v>
      </c>
      <c r="AY702" s="29"/>
      <c r="AZ702" s="25" t="s">
        <v>3564</v>
      </c>
      <c r="BA702">
        <f t="shared" si="134"/>
        <v>1536</v>
      </c>
      <c r="BB702" s="115" t="s">
        <v>6983</v>
      </c>
      <c r="BC702" s="105">
        <f t="shared" si="125"/>
        <v>11200</v>
      </c>
      <c r="BD702" s="116">
        <f t="shared" si="126"/>
        <v>44075</v>
      </c>
      <c r="BE702" s="141" t="s">
        <v>8477</v>
      </c>
      <c r="BF702">
        <f>MATCH(BE702,'Cat-4'!$A:$A,0)</f>
        <v>722</v>
      </c>
      <c r="BG702">
        <f>MATCH(BD702,'Cat-4'!$1:$1,0)</f>
        <v>105</v>
      </c>
      <c r="BH702">
        <f>INDEX('Cat-4'!$1:$1048576,'NSS + ACT'!BF702,'NSS + ACT'!BG702)</f>
        <v>113.7</v>
      </c>
      <c r="BI702">
        <f>MATCH($BI$1,'Cat-4'!$1:$1,0)</f>
        <v>153</v>
      </c>
      <c r="BJ702">
        <f>INDEX('Cat-4'!$1:$1048576,'NSS + ACT'!BF702,'NSS + ACT'!BI702)</f>
        <v>130.80000000000001</v>
      </c>
      <c r="BK702" s="126">
        <f t="shared" si="127"/>
        <v>1.1503957783641161</v>
      </c>
      <c r="BL702">
        <f t="shared" si="128"/>
        <v>1565</v>
      </c>
      <c r="BM702" s="126">
        <f t="shared" si="129"/>
        <v>52.166666666666664</v>
      </c>
      <c r="BN702" s="126" t="s">
        <v>8785</v>
      </c>
      <c r="BO702" s="126">
        <f>MATCH(BB702,Sheet3!$D$4:$D$8,0)</f>
        <v>2</v>
      </c>
      <c r="BP702" s="126">
        <f>MATCH(BN702,Sheet3!$E$4:$H$4,0)</f>
        <v>4</v>
      </c>
      <c r="BQ702" s="132">
        <f>INDEX(Sheet3!$D$4:$H$8,'NSS + ACT'!BO702,'NSS + ACT'!BP702)</f>
        <v>0.1</v>
      </c>
      <c r="BR702" s="105">
        <f t="shared" si="130"/>
        <v>38653.298153034302</v>
      </c>
      <c r="BS702" s="162">
        <f t="shared" si="131"/>
        <v>0.1</v>
      </c>
      <c r="BT702" s="105">
        <f t="shared" si="132"/>
        <v>34787.968337730876</v>
      </c>
    </row>
    <row r="703" spans="1:72">
      <c r="A703" s="18">
        <f t="shared" si="135"/>
        <v>700</v>
      </c>
      <c r="B703" s="33">
        <v>291702786631</v>
      </c>
      <c r="C703" s="39">
        <v>42888</v>
      </c>
      <c r="D703" s="22" t="s">
        <v>5976</v>
      </c>
      <c r="E703" s="22" t="s">
        <v>6002</v>
      </c>
      <c r="F703" s="110">
        <v>32</v>
      </c>
      <c r="G703" s="23" t="s">
        <v>119</v>
      </c>
      <c r="H703" s="52">
        <v>150</v>
      </c>
      <c r="I703" s="30"/>
      <c r="J703" s="109">
        <v>4800</v>
      </c>
      <c r="K703" s="36">
        <v>39209999</v>
      </c>
      <c r="L703" s="26">
        <v>0.15</v>
      </c>
      <c r="M703" s="26"/>
      <c r="N703" s="26">
        <v>0</v>
      </c>
      <c r="O703" s="60"/>
      <c r="P703" s="26">
        <v>0.1</v>
      </c>
      <c r="Q703" s="85"/>
      <c r="R703" s="26">
        <v>0.18</v>
      </c>
      <c r="S703" s="23" t="s">
        <v>6003</v>
      </c>
      <c r="T703" s="52">
        <v>720</v>
      </c>
      <c r="U703" s="52">
        <v>0</v>
      </c>
      <c r="V703" s="52">
        <v>72</v>
      </c>
      <c r="W703" s="52">
        <v>1006.56</v>
      </c>
      <c r="X703" s="52">
        <v>1798.56</v>
      </c>
      <c r="Y703" s="23" t="s">
        <v>5950</v>
      </c>
      <c r="Z703" s="23" t="s">
        <v>6004</v>
      </c>
      <c r="AA703" s="23" t="s">
        <v>6005</v>
      </c>
      <c r="AB703" s="33">
        <v>291702786631</v>
      </c>
      <c r="AC703" s="33" t="s">
        <v>5974</v>
      </c>
      <c r="AD703" s="39">
        <v>42888</v>
      </c>
      <c r="AE703" s="39">
        <v>42872</v>
      </c>
      <c r="AF703" s="53" t="e">
        <v>#N/A</v>
      </c>
      <c r="AG703" s="53" t="e">
        <v>#N/A</v>
      </c>
      <c r="AH703" s="39" t="e">
        <v>#N/A</v>
      </c>
      <c r="AI703" s="23" t="s">
        <v>51</v>
      </c>
      <c r="AJ703" s="59"/>
      <c r="AK703" s="59"/>
      <c r="AL703" s="48"/>
      <c r="AM703" s="60"/>
      <c r="AN703" s="33"/>
      <c r="AO703" s="48"/>
      <c r="AP703" s="23">
        <v>2000</v>
      </c>
      <c r="AQ703" s="23" t="s">
        <v>52</v>
      </c>
      <c r="AR703" s="23" t="s">
        <v>6005</v>
      </c>
      <c r="AS703" s="38" t="s">
        <v>53</v>
      </c>
      <c r="AT703" s="23"/>
      <c r="AU703" s="23" t="s">
        <v>6006</v>
      </c>
      <c r="AV703" s="99">
        <v>32</v>
      </c>
      <c r="AW703" s="101">
        <v>33598.239999999903</v>
      </c>
      <c r="AX703" s="29" t="s">
        <v>5711</v>
      </c>
      <c r="AY703" s="29"/>
      <c r="AZ703" s="21"/>
      <c r="BA703">
        <f t="shared" si="134"/>
        <v>2766</v>
      </c>
      <c r="BB703" s="115" t="s">
        <v>6983</v>
      </c>
      <c r="BC703" s="105">
        <f t="shared" si="125"/>
        <v>1049.944999999997</v>
      </c>
      <c r="BD703" s="116">
        <f t="shared" si="126"/>
        <v>42856</v>
      </c>
      <c r="BE703" s="141" t="s">
        <v>8477</v>
      </c>
      <c r="BF703">
        <f>MATCH(BE703,'Cat-4'!$A:$A,0)</f>
        <v>722</v>
      </c>
      <c r="BG703">
        <f>MATCH(BD703,'Cat-4'!$1:$1,0)</f>
        <v>65</v>
      </c>
      <c r="BH703">
        <f>INDEX('Cat-4'!$1:$1048576,'NSS + ACT'!BF703,'NSS + ACT'!BG703)</f>
        <v>108.1</v>
      </c>
      <c r="BI703">
        <f>MATCH($BI$1,'Cat-4'!$1:$1,0)</f>
        <v>153</v>
      </c>
      <c r="BJ703">
        <f>INDEX('Cat-4'!$1:$1048576,'NSS + ACT'!BF703,'NSS + ACT'!BI703)</f>
        <v>130.80000000000001</v>
      </c>
      <c r="BK703" s="126">
        <f t="shared" si="127"/>
        <v>1.2099907493061981</v>
      </c>
      <c r="BL703">
        <f t="shared" si="128"/>
        <v>2784</v>
      </c>
      <c r="BM703" s="126">
        <f t="shared" si="129"/>
        <v>92.8</v>
      </c>
      <c r="BN703" s="126" t="s">
        <v>8785</v>
      </c>
      <c r="BO703" s="126">
        <f>MATCH(BB703,Sheet3!$D$4:$D$8,0)</f>
        <v>2</v>
      </c>
      <c r="BP703" s="126">
        <f>MATCH(BN703,Sheet3!$E$4:$H$4,0)</f>
        <v>4</v>
      </c>
      <c r="BQ703" s="132">
        <f>INDEX(Sheet3!$D$4:$H$8,'NSS + ACT'!BO703,'NSS + ACT'!BP703)</f>
        <v>0.1</v>
      </c>
      <c r="BR703" s="105">
        <f t="shared" si="130"/>
        <v>40653.559592969359</v>
      </c>
      <c r="BS703" s="162">
        <f t="shared" si="131"/>
        <v>0.1</v>
      </c>
      <c r="BT703" s="105">
        <f t="shared" si="132"/>
        <v>36588.203633672427</v>
      </c>
    </row>
    <row r="704" spans="1:72">
      <c r="A704" s="18">
        <f t="shared" si="135"/>
        <v>701</v>
      </c>
      <c r="B704" s="61">
        <v>291706917412</v>
      </c>
      <c r="C704" s="39">
        <v>43061</v>
      </c>
      <c r="D704" s="22" t="s">
        <v>266</v>
      </c>
      <c r="E704" s="22" t="s">
        <v>3085</v>
      </c>
      <c r="F704" s="110">
        <v>3</v>
      </c>
      <c r="G704" s="23" t="s">
        <v>79</v>
      </c>
      <c r="H704" s="52">
        <v>11163.953333333333</v>
      </c>
      <c r="I704" s="30"/>
      <c r="J704" s="109">
        <v>33491.86</v>
      </c>
      <c r="K704" s="23">
        <v>84139120</v>
      </c>
      <c r="L704" s="26">
        <v>7.4999999999999997E-2</v>
      </c>
      <c r="M704" s="40">
        <v>0</v>
      </c>
      <c r="N704" s="62">
        <v>0</v>
      </c>
      <c r="O704" s="52">
        <v>0</v>
      </c>
      <c r="P704" s="26">
        <v>0.1</v>
      </c>
      <c r="Q704" s="52">
        <v>0</v>
      </c>
      <c r="R704" s="63">
        <v>0.18</v>
      </c>
      <c r="S704" s="23" t="s">
        <v>2931</v>
      </c>
      <c r="T704" s="52">
        <v>2511.8894999999998</v>
      </c>
      <c r="U704" s="52">
        <v>0</v>
      </c>
      <c r="V704" s="52">
        <v>251.18894999999998</v>
      </c>
      <c r="W704" s="52">
        <v>6525.8889209999998</v>
      </c>
      <c r="X704" s="52">
        <v>9288.9673709999988</v>
      </c>
      <c r="Y704" s="23" t="s">
        <v>2991</v>
      </c>
      <c r="Z704" s="23" t="s">
        <v>3086</v>
      </c>
      <c r="AA704" s="23" t="s">
        <v>3087</v>
      </c>
      <c r="AB704" s="33">
        <v>291706917412</v>
      </c>
      <c r="AC704" s="33" t="s">
        <v>3088</v>
      </c>
      <c r="AD704" s="48">
        <v>43061</v>
      </c>
      <c r="AE704" s="39">
        <v>43039</v>
      </c>
      <c r="AF704" s="53" t="e">
        <v>#N/A</v>
      </c>
      <c r="AG704" s="53" t="e">
        <v>#N/A</v>
      </c>
      <c r="AH704" s="39" t="e">
        <v>#N/A</v>
      </c>
      <c r="AI704" s="23" t="s">
        <v>51</v>
      </c>
      <c r="AJ704" s="54"/>
      <c r="AK704" s="55"/>
      <c r="AL704" s="56"/>
      <c r="AM704" s="57"/>
      <c r="AN704" s="33"/>
      <c r="AO704" s="48"/>
      <c r="AP704" s="23">
        <v>2000</v>
      </c>
      <c r="AQ704" s="23" t="s">
        <v>52</v>
      </c>
      <c r="AR704" s="23" t="s">
        <v>3087</v>
      </c>
      <c r="AS704" s="38" t="s">
        <v>53</v>
      </c>
      <c r="AT704" s="23" t="s">
        <v>522</v>
      </c>
      <c r="AU704" s="64" t="s">
        <v>3089</v>
      </c>
      <c r="AV704" s="99">
        <v>3</v>
      </c>
      <c r="AW704" s="102">
        <v>33491.86</v>
      </c>
      <c r="AX704" s="29" t="s">
        <v>701</v>
      </c>
      <c r="AY704" s="29"/>
      <c r="AZ704" s="25" t="s">
        <v>2995</v>
      </c>
      <c r="BA704">
        <f t="shared" si="134"/>
        <v>2599</v>
      </c>
      <c r="BB704" s="115" t="s">
        <v>6983</v>
      </c>
      <c r="BC704" s="105">
        <f t="shared" si="125"/>
        <v>11163.953333333333</v>
      </c>
      <c r="BD704" s="116">
        <f t="shared" si="126"/>
        <v>43009</v>
      </c>
      <c r="BE704" s="141" t="s">
        <v>8477</v>
      </c>
      <c r="BF704">
        <f>MATCH(BE704,'Cat-4'!$A:$A,0)</f>
        <v>722</v>
      </c>
      <c r="BG704">
        <f>MATCH(BD704,'Cat-4'!$1:$1,0)</f>
        <v>70</v>
      </c>
      <c r="BH704">
        <f>INDEX('Cat-4'!$1:$1048576,'NSS + ACT'!BF704,'NSS + ACT'!BG704)</f>
        <v>109</v>
      </c>
      <c r="BI704">
        <f>MATCH($BI$1,'Cat-4'!$1:$1,0)</f>
        <v>153</v>
      </c>
      <c r="BJ704">
        <f>INDEX('Cat-4'!$1:$1048576,'NSS + ACT'!BF704,'NSS + ACT'!BI704)</f>
        <v>130.80000000000001</v>
      </c>
      <c r="BK704" s="126">
        <f t="shared" si="127"/>
        <v>1.2000000000000002</v>
      </c>
      <c r="BL704">
        <f t="shared" si="128"/>
        <v>2631</v>
      </c>
      <c r="BM704" s="126">
        <f t="shared" si="129"/>
        <v>87.7</v>
      </c>
      <c r="BN704" s="126" t="s">
        <v>8785</v>
      </c>
      <c r="BO704" s="126">
        <f>MATCH(BB704,Sheet3!$D$4:$D$8,0)</f>
        <v>2</v>
      </c>
      <c r="BP704" s="126">
        <f>MATCH(BN704,Sheet3!$E$4:$H$4,0)</f>
        <v>4</v>
      </c>
      <c r="BQ704" s="132">
        <f>INDEX(Sheet3!$D$4:$H$8,'NSS + ACT'!BO704,'NSS + ACT'!BP704)</f>
        <v>0.1</v>
      </c>
      <c r="BR704" s="105">
        <f t="shared" si="130"/>
        <v>40190.232000000004</v>
      </c>
      <c r="BS704" s="162">
        <f t="shared" si="131"/>
        <v>0.1</v>
      </c>
      <c r="BT704" s="105">
        <f t="shared" si="132"/>
        <v>36171.208800000008</v>
      </c>
    </row>
    <row r="705" spans="1:72">
      <c r="A705" s="18">
        <f t="shared" si="135"/>
        <v>702</v>
      </c>
      <c r="B705" s="61">
        <v>291804876974</v>
      </c>
      <c r="C705" s="39">
        <v>43263</v>
      </c>
      <c r="D705" s="22" t="s">
        <v>210</v>
      </c>
      <c r="E705" s="22" t="s">
        <v>1844</v>
      </c>
      <c r="F705" s="110">
        <v>2</v>
      </c>
      <c r="G705" s="23" t="s">
        <v>119</v>
      </c>
      <c r="H705" s="52">
        <v>16743.22</v>
      </c>
      <c r="I705" s="30"/>
      <c r="J705" s="109">
        <v>33486.44</v>
      </c>
      <c r="K705" s="23">
        <v>85045090</v>
      </c>
      <c r="L705" s="26">
        <v>7.4999999999999997E-2</v>
      </c>
      <c r="M705" s="40">
        <v>0</v>
      </c>
      <c r="N705" s="62">
        <v>0</v>
      </c>
      <c r="O705" s="52">
        <v>0</v>
      </c>
      <c r="P705" s="26">
        <v>0.1</v>
      </c>
      <c r="Q705" s="52">
        <v>0</v>
      </c>
      <c r="R705" s="63">
        <v>0.18</v>
      </c>
      <c r="S705" s="23" t="s">
        <v>969</v>
      </c>
      <c r="T705" s="52">
        <v>2511.4830000000002</v>
      </c>
      <c r="U705" s="52">
        <v>0</v>
      </c>
      <c r="V705" s="52">
        <v>251.14830000000003</v>
      </c>
      <c r="W705" s="52">
        <v>6524.8328340000007</v>
      </c>
      <c r="X705" s="52">
        <v>9287.4641340000016</v>
      </c>
      <c r="Y705" s="23" t="s">
        <v>1807</v>
      </c>
      <c r="Z705" s="23" t="s">
        <v>1845</v>
      </c>
      <c r="AA705" s="23" t="s">
        <v>1846</v>
      </c>
      <c r="AB705" s="33">
        <v>291804876974</v>
      </c>
      <c r="AC705" s="33" t="s">
        <v>1847</v>
      </c>
      <c r="AD705" s="48">
        <v>43263</v>
      </c>
      <c r="AE705" s="39">
        <v>43260</v>
      </c>
      <c r="AF705" s="53" t="e">
        <v>#N/A</v>
      </c>
      <c r="AG705" s="53" t="e">
        <v>#N/A</v>
      </c>
      <c r="AH705" s="39" t="e">
        <v>#N/A</v>
      </c>
      <c r="AI705" s="23" t="s">
        <v>51</v>
      </c>
      <c r="AJ705" s="54"/>
      <c r="AK705" s="55"/>
      <c r="AL705" s="56"/>
      <c r="AM705" s="57"/>
      <c r="AN705" s="33"/>
      <c r="AO705" s="48"/>
      <c r="AP705" s="23">
        <v>2000</v>
      </c>
      <c r="AQ705" s="23" t="s">
        <v>52</v>
      </c>
      <c r="AR705" s="23" t="s">
        <v>1846</v>
      </c>
      <c r="AS705" s="38" t="s">
        <v>53</v>
      </c>
      <c r="AT705" s="23" t="s">
        <v>519</v>
      </c>
      <c r="AU705" s="64">
        <v>9018064535</v>
      </c>
      <c r="AV705" s="99">
        <v>2</v>
      </c>
      <c r="AW705" s="102">
        <v>33486.44</v>
      </c>
      <c r="AX705" s="29" t="s">
        <v>701</v>
      </c>
      <c r="AY705" s="29"/>
      <c r="AZ705" s="25" t="s">
        <v>702</v>
      </c>
      <c r="BA705">
        <f t="shared" si="134"/>
        <v>2378</v>
      </c>
      <c r="BB705" t="s">
        <v>6987</v>
      </c>
      <c r="BC705" s="105">
        <f t="shared" si="125"/>
        <v>16743.22</v>
      </c>
      <c r="BD705" s="116">
        <f t="shared" si="126"/>
        <v>43252</v>
      </c>
      <c r="BE705" s="141" t="s">
        <v>8366</v>
      </c>
      <c r="BF705">
        <f>MATCH(BE705,'Cat-4'!$A:$A,0)</f>
        <v>666</v>
      </c>
      <c r="BG705">
        <f>MATCH(BD705,'Cat-4'!$1:$1,0)</f>
        <v>78</v>
      </c>
      <c r="BH705">
        <f>INDEX('Cat-4'!$1:$1048576,'NSS + ACT'!BF705,'NSS + ACT'!BG705)</f>
        <v>111.8</v>
      </c>
      <c r="BI705">
        <f>MATCH($BI$1,'Cat-4'!$1:$1,0)</f>
        <v>153</v>
      </c>
      <c r="BJ705">
        <f>INDEX('Cat-4'!$1:$1048576,'NSS + ACT'!BF705,'NSS + ACT'!BI705)</f>
        <v>133.4</v>
      </c>
      <c r="BK705" s="126">
        <f t="shared" si="127"/>
        <v>1.1932021466905189</v>
      </c>
      <c r="BL705">
        <f t="shared" si="128"/>
        <v>2388</v>
      </c>
      <c r="BM705" s="126">
        <f t="shared" si="129"/>
        <v>79.599999999999994</v>
      </c>
      <c r="BN705" s="126" t="s">
        <v>8785</v>
      </c>
      <c r="BO705" s="126">
        <f>MATCH(BB705,Sheet3!$D$4:$D$8,0)</f>
        <v>4</v>
      </c>
      <c r="BP705" s="126">
        <f>MATCH(BN705,Sheet3!$E$4:$H$4,0)</f>
        <v>4</v>
      </c>
      <c r="BQ705" s="132">
        <f>INDEX(Sheet3!$D$4:$H$8,'NSS + ACT'!BO705,'NSS + ACT'!BP705)</f>
        <v>0.2</v>
      </c>
      <c r="BR705" s="105">
        <f t="shared" si="130"/>
        <v>39956.092093023261</v>
      </c>
      <c r="BS705" s="162">
        <f t="shared" si="131"/>
        <v>0.2</v>
      </c>
      <c r="BT705" s="105">
        <f t="shared" si="132"/>
        <v>31964.87367441861</v>
      </c>
    </row>
    <row r="706" spans="1:72">
      <c r="A706" s="18">
        <f t="shared" si="135"/>
        <v>703</v>
      </c>
      <c r="B706" s="33"/>
      <c r="C706" s="39"/>
      <c r="D706" s="22" t="s">
        <v>3565</v>
      </c>
      <c r="E706" s="22" t="s">
        <v>6905</v>
      </c>
      <c r="F706" s="113">
        <v>2</v>
      </c>
      <c r="G706" s="23" t="s">
        <v>119</v>
      </c>
      <c r="H706" s="24">
        <v>16490</v>
      </c>
      <c r="I706" s="30"/>
      <c r="J706" s="101">
        <v>32980</v>
      </c>
      <c r="K706" s="23">
        <v>85364900</v>
      </c>
      <c r="L706" s="26">
        <v>0.1</v>
      </c>
      <c r="M706" s="23" t="s">
        <v>3460</v>
      </c>
      <c r="N706" s="49"/>
      <c r="O706" s="38"/>
      <c r="P706" s="26">
        <v>0.1</v>
      </c>
      <c r="Q706" s="38"/>
      <c r="R706" s="26">
        <v>0.18</v>
      </c>
      <c r="S706" s="23" t="s">
        <v>1322</v>
      </c>
      <c r="T706" s="94">
        <v>3298</v>
      </c>
      <c r="U706" s="94">
        <v>0</v>
      </c>
      <c r="V706" s="94">
        <v>329.8</v>
      </c>
      <c r="W706" s="94">
        <v>6589.4040000000005</v>
      </c>
      <c r="X706" s="52">
        <v>10217.204000000002</v>
      </c>
      <c r="Y706" s="23" t="s">
        <v>6835</v>
      </c>
      <c r="Z706" s="23" t="s">
        <v>6906</v>
      </c>
      <c r="AA706" s="23" t="s">
        <v>6906</v>
      </c>
      <c r="AB706" s="33">
        <v>291701866875</v>
      </c>
      <c r="AC706" s="23" t="s">
        <v>3569</v>
      </c>
      <c r="AD706" s="48">
        <v>42861</v>
      </c>
      <c r="AE706" s="39">
        <v>42825</v>
      </c>
      <c r="AF706" s="33" t="e">
        <v>#N/A</v>
      </c>
      <c r="AG706" s="23" t="e">
        <v>#N/A</v>
      </c>
      <c r="AH706" s="39" t="e">
        <v>#N/A</v>
      </c>
      <c r="AI706" s="23" t="s">
        <v>51</v>
      </c>
      <c r="AJ706" s="65"/>
      <c r="AK706" s="57"/>
      <c r="AL706" s="56"/>
      <c r="AM706" s="52"/>
      <c r="AN706" s="23"/>
      <c r="AO706" s="38"/>
      <c r="AP706" s="23">
        <v>2000</v>
      </c>
      <c r="AQ706" s="23" t="s">
        <v>64</v>
      </c>
      <c r="AR706" s="23" t="s">
        <v>6907</v>
      </c>
      <c r="AS706" s="95" t="s">
        <v>53</v>
      </c>
      <c r="AT706" s="23" t="s">
        <v>522</v>
      </c>
      <c r="AU706" s="23" t="s">
        <v>3570</v>
      </c>
      <c r="AV706" s="99">
        <v>2</v>
      </c>
      <c r="AW706" s="101">
        <v>32980</v>
      </c>
      <c r="AX706" s="29" t="s">
        <v>6494</v>
      </c>
      <c r="AY706" s="29"/>
      <c r="AZ706" s="21"/>
      <c r="BA706">
        <f t="shared" si="134"/>
        <v>2813</v>
      </c>
      <c r="BB706" s="115" t="s">
        <v>6987</v>
      </c>
      <c r="BC706" s="105">
        <f t="shared" si="125"/>
        <v>16490</v>
      </c>
      <c r="BD706" s="116">
        <f t="shared" si="126"/>
        <v>42795</v>
      </c>
      <c r="BE706" s="141" t="s">
        <v>8366</v>
      </c>
      <c r="BF706">
        <f>MATCH(BE706,'Cat-4'!$A:$A,0)</f>
        <v>666</v>
      </c>
      <c r="BG706">
        <f>MATCH(BD706,'Cat-4'!$1:$1,0)</f>
        <v>63</v>
      </c>
      <c r="BH706">
        <f>INDEX('Cat-4'!$1:$1048576,'NSS + ACT'!BF706,'NSS + ACT'!BG706)</f>
        <v>108</v>
      </c>
      <c r="BI706">
        <f>MATCH($BI$1,'Cat-4'!$1:$1,0)</f>
        <v>153</v>
      </c>
      <c r="BJ706">
        <f>INDEX('Cat-4'!$1:$1048576,'NSS + ACT'!BF706,'NSS + ACT'!BI706)</f>
        <v>133.4</v>
      </c>
      <c r="BK706" s="126">
        <f t="shared" si="127"/>
        <v>1.2351851851851852</v>
      </c>
      <c r="BL706">
        <f t="shared" si="128"/>
        <v>2845</v>
      </c>
      <c r="BM706" s="126">
        <f t="shared" si="129"/>
        <v>94.833333333333329</v>
      </c>
      <c r="BN706" s="126" t="s">
        <v>8785</v>
      </c>
      <c r="BO706" s="126">
        <f>MATCH(BB706,Sheet3!$D$4:$D$8,0)</f>
        <v>4</v>
      </c>
      <c r="BP706" s="126">
        <f>MATCH(BN706,Sheet3!$E$4:$H$4,0)</f>
        <v>4</v>
      </c>
      <c r="BQ706" s="132">
        <f>INDEX(Sheet3!$D$4:$H$8,'NSS + ACT'!BO706,'NSS + ACT'!BP706)</f>
        <v>0.2</v>
      </c>
      <c r="BR706" s="105">
        <f t="shared" si="130"/>
        <v>40736.407407407409</v>
      </c>
      <c r="BS706" s="162">
        <f t="shared" si="131"/>
        <v>0.2</v>
      </c>
      <c r="BT706" s="105">
        <f t="shared" si="132"/>
        <v>32589.125925925928</v>
      </c>
    </row>
    <row r="707" spans="1:72">
      <c r="A707" s="18">
        <f t="shared" si="135"/>
        <v>704</v>
      </c>
      <c r="B707" s="61">
        <v>292104124126</v>
      </c>
      <c r="C707" s="39">
        <v>44315</v>
      </c>
      <c r="D707" s="22" t="s">
        <v>247</v>
      </c>
      <c r="E707" s="22" t="s">
        <v>2116</v>
      </c>
      <c r="F707" s="110">
        <v>1</v>
      </c>
      <c r="G707" s="23" t="s">
        <v>49</v>
      </c>
      <c r="H707" s="52">
        <v>32742.779999999901</v>
      </c>
      <c r="I707" s="30"/>
      <c r="J707" s="109">
        <v>32742.779999999901</v>
      </c>
      <c r="K707" s="23">
        <v>73072100</v>
      </c>
      <c r="L707" s="26">
        <v>0.1</v>
      </c>
      <c r="M707" s="40" t="s">
        <v>742</v>
      </c>
      <c r="N707" s="62">
        <v>0</v>
      </c>
      <c r="O707" s="52">
        <v>0</v>
      </c>
      <c r="P707" s="26">
        <v>0.1</v>
      </c>
      <c r="Q707" s="52">
        <v>0</v>
      </c>
      <c r="R707" s="63">
        <v>0.18</v>
      </c>
      <c r="S707" s="23" t="s">
        <v>1260</v>
      </c>
      <c r="T707" s="52">
        <v>3274.2779999999902</v>
      </c>
      <c r="U707" s="52">
        <v>0</v>
      </c>
      <c r="V707" s="52">
        <v>327.42779999999902</v>
      </c>
      <c r="W707" s="52">
        <v>6542.0074439999789</v>
      </c>
      <c r="X707" s="52">
        <v>10143.713243999968</v>
      </c>
      <c r="Y707" s="23" t="s">
        <v>1945</v>
      </c>
      <c r="Z707" s="23" t="s">
        <v>2117</v>
      </c>
      <c r="AA707" s="23" t="s">
        <v>2118</v>
      </c>
      <c r="AB707" s="33">
        <v>292104124126</v>
      </c>
      <c r="AC707" s="33" t="s">
        <v>2107</v>
      </c>
      <c r="AD707" s="48">
        <v>44315</v>
      </c>
      <c r="AE707" s="39">
        <v>44306</v>
      </c>
      <c r="AF707" s="53" t="e">
        <v>#N/A</v>
      </c>
      <c r="AG707" s="53" t="e">
        <v>#N/A</v>
      </c>
      <c r="AH707" s="39" t="e">
        <v>#N/A</v>
      </c>
      <c r="AI707" s="23" t="s">
        <v>51</v>
      </c>
      <c r="AJ707" s="54"/>
      <c r="AK707" s="55"/>
      <c r="AL707" s="56"/>
      <c r="AM707" s="57"/>
      <c r="AN707" s="33"/>
      <c r="AO707" s="48"/>
      <c r="AP707" s="23">
        <v>2000</v>
      </c>
      <c r="AQ707" s="23" t="s">
        <v>52</v>
      </c>
      <c r="AR707" s="23" t="s">
        <v>2118</v>
      </c>
      <c r="AS707" s="38" t="s">
        <v>53</v>
      </c>
      <c r="AT707" s="23"/>
      <c r="AU707" s="64" t="s">
        <v>2108</v>
      </c>
      <c r="AV707" s="99">
        <v>1</v>
      </c>
      <c r="AW707" s="102">
        <v>32742.779999999901</v>
      </c>
      <c r="AX707" s="29" t="s">
        <v>701</v>
      </c>
      <c r="AY707" s="29"/>
      <c r="AZ707" s="25" t="s">
        <v>2109</v>
      </c>
      <c r="BA707">
        <f t="shared" si="134"/>
        <v>1332</v>
      </c>
      <c r="BB707" s="115" t="s">
        <v>6983</v>
      </c>
      <c r="BC707" s="105">
        <f t="shared" si="125"/>
        <v>32742.779999999901</v>
      </c>
      <c r="BD707" s="116">
        <f t="shared" si="126"/>
        <v>44287</v>
      </c>
      <c r="BE707" s="141" t="s">
        <v>8477</v>
      </c>
      <c r="BF707">
        <f>MATCH(BE707,'Cat-4'!$A:$A,0)</f>
        <v>722</v>
      </c>
      <c r="BG707">
        <f>MATCH(BD707,'Cat-4'!$1:$1,0)</f>
        <v>112</v>
      </c>
      <c r="BH707">
        <f>INDEX('Cat-4'!$1:$1048576,'NSS + ACT'!BF707,'NSS + ACT'!BG707)</f>
        <v>116.7</v>
      </c>
      <c r="BI707">
        <f>MATCH($BI$1,'Cat-4'!$1:$1,0)</f>
        <v>153</v>
      </c>
      <c r="BJ707">
        <f>INDEX('Cat-4'!$1:$1048576,'NSS + ACT'!BF707,'NSS + ACT'!BI707)</f>
        <v>130.80000000000001</v>
      </c>
      <c r="BK707" s="126">
        <f t="shared" si="127"/>
        <v>1.1208226221079691</v>
      </c>
      <c r="BL707">
        <f t="shared" si="128"/>
        <v>1353</v>
      </c>
      <c r="BM707" s="126">
        <f t="shared" si="129"/>
        <v>45.1</v>
      </c>
      <c r="BN707" s="126" t="s">
        <v>8785</v>
      </c>
      <c r="BO707" s="126">
        <f>MATCH(BB707,Sheet3!$D$4:$D$8,0)</f>
        <v>2</v>
      </c>
      <c r="BP707" s="126">
        <f>MATCH(BN707,Sheet3!$E$4:$H$4,0)</f>
        <v>4</v>
      </c>
      <c r="BQ707" s="132">
        <f>INDEX(Sheet3!$D$4:$H$8,'NSS + ACT'!BO707,'NSS + ACT'!BP707)</f>
        <v>0.1</v>
      </c>
      <c r="BR707" s="105">
        <f t="shared" si="130"/>
        <v>36698.848534704259</v>
      </c>
      <c r="BS707" s="162">
        <f t="shared" si="131"/>
        <v>0.1</v>
      </c>
      <c r="BT707" s="105">
        <f t="shared" si="132"/>
        <v>33028.963681233836</v>
      </c>
    </row>
    <row r="708" spans="1:72">
      <c r="A708" s="18">
        <f t="shared" si="135"/>
        <v>705</v>
      </c>
      <c r="B708" s="61">
        <v>292008111850</v>
      </c>
      <c r="C708" s="39">
        <v>44120</v>
      </c>
      <c r="D708" s="22" t="s">
        <v>200</v>
      </c>
      <c r="E708" s="22" t="s">
        <v>3128</v>
      </c>
      <c r="F708" s="110">
        <v>4</v>
      </c>
      <c r="G708" s="23" t="s">
        <v>119</v>
      </c>
      <c r="H708" s="52">
        <v>8184.0749999999753</v>
      </c>
      <c r="I708" s="30"/>
      <c r="J708" s="109">
        <v>32736.299999999901</v>
      </c>
      <c r="K708" s="23">
        <v>84849000</v>
      </c>
      <c r="L708" s="26">
        <v>7.4999999999999997E-2</v>
      </c>
      <c r="M708" s="40">
        <v>0</v>
      </c>
      <c r="N708" s="62">
        <v>0</v>
      </c>
      <c r="O708" s="52">
        <v>0</v>
      </c>
      <c r="P708" s="26">
        <v>0.1</v>
      </c>
      <c r="Q708" s="52">
        <v>0</v>
      </c>
      <c r="R708" s="63">
        <v>0.18</v>
      </c>
      <c r="S708" s="23" t="s">
        <v>777</v>
      </c>
      <c r="T708" s="52">
        <v>2455.2224999999926</v>
      </c>
      <c r="U708" s="52">
        <v>0</v>
      </c>
      <c r="V708" s="52">
        <v>245.52224999999927</v>
      </c>
      <c r="W708" s="52">
        <v>6378.6680549999801</v>
      </c>
      <c r="X708" s="52">
        <v>9079.4128049999708</v>
      </c>
      <c r="Y708" s="23" t="s">
        <v>2991</v>
      </c>
      <c r="Z708" s="23" t="s">
        <v>3129</v>
      </c>
      <c r="AA708" s="23" t="s">
        <v>3130</v>
      </c>
      <c r="AB708" s="33">
        <v>292008111850</v>
      </c>
      <c r="AC708" s="33" t="s">
        <v>3127</v>
      </c>
      <c r="AD708" s="48">
        <v>44120</v>
      </c>
      <c r="AE708" s="39">
        <v>44050</v>
      </c>
      <c r="AF708" s="53" t="e">
        <v>#N/A</v>
      </c>
      <c r="AG708" s="53" t="e">
        <v>#N/A</v>
      </c>
      <c r="AH708" s="39" t="e">
        <v>#N/A</v>
      </c>
      <c r="AI708" s="23" t="s">
        <v>51</v>
      </c>
      <c r="AJ708" s="54"/>
      <c r="AK708" s="55"/>
      <c r="AL708" s="56"/>
      <c r="AM708" s="57"/>
      <c r="AN708" s="33"/>
      <c r="AO708" s="48"/>
      <c r="AP708" s="23">
        <v>2000</v>
      </c>
      <c r="AQ708" s="23" t="s">
        <v>52</v>
      </c>
      <c r="AR708" s="23" t="s">
        <v>3130</v>
      </c>
      <c r="AS708" s="38" t="s">
        <v>53</v>
      </c>
      <c r="AT708" s="23"/>
      <c r="AU708" s="64">
        <v>6100436884</v>
      </c>
      <c r="AV708" s="99">
        <v>4</v>
      </c>
      <c r="AW708" s="102">
        <v>32736.299999999901</v>
      </c>
      <c r="AX708" s="29" t="s">
        <v>701</v>
      </c>
      <c r="AY708" s="29"/>
      <c r="AZ708" s="25" t="s">
        <v>2577</v>
      </c>
      <c r="BA708">
        <f t="shared" si="134"/>
        <v>1588</v>
      </c>
      <c r="BB708" s="115" t="s">
        <v>6983</v>
      </c>
      <c r="BC708" s="105">
        <f t="shared" si="125"/>
        <v>8184.0749999999753</v>
      </c>
      <c r="BD708" s="116">
        <f t="shared" si="126"/>
        <v>44044</v>
      </c>
      <c r="BE708" s="141" t="s">
        <v>8477</v>
      </c>
      <c r="BF708">
        <f>MATCH(BE708,'Cat-4'!$A:$A,0)</f>
        <v>722</v>
      </c>
      <c r="BG708">
        <f>MATCH(BD708,'Cat-4'!$1:$1,0)</f>
        <v>104</v>
      </c>
      <c r="BH708">
        <f>INDEX('Cat-4'!$1:$1048576,'NSS + ACT'!BF708,'NSS + ACT'!BG708)</f>
        <v>113.6</v>
      </c>
      <c r="BI708">
        <f>MATCH($BI$1,'Cat-4'!$1:$1,0)</f>
        <v>153</v>
      </c>
      <c r="BJ708">
        <f>INDEX('Cat-4'!$1:$1048576,'NSS + ACT'!BF708,'NSS + ACT'!BI708)</f>
        <v>130.80000000000001</v>
      </c>
      <c r="BK708" s="126">
        <f t="shared" si="127"/>
        <v>1.1514084507042255</v>
      </c>
      <c r="BL708">
        <f t="shared" si="128"/>
        <v>1596</v>
      </c>
      <c r="BM708" s="126">
        <f t="shared" si="129"/>
        <v>53.2</v>
      </c>
      <c r="BN708" s="126" t="s">
        <v>8785</v>
      </c>
      <c r="BO708" s="126">
        <f>MATCH(BB708,Sheet3!$D$4:$D$8,0)</f>
        <v>2</v>
      </c>
      <c r="BP708" s="126">
        <f>MATCH(BN708,Sheet3!$E$4:$H$4,0)</f>
        <v>4</v>
      </c>
      <c r="BQ708" s="132">
        <f>INDEX(Sheet3!$D$4:$H$8,'NSS + ACT'!BO708,'NSS + ACT'!BP708)</f>
        <v>0.1</v>
      </c>
      <c r="BR708" s="105">
        <f t="shared" si="130"/>
        <v>37692.852464788622</v>
      </c>
      <c r="BS708" s="162">
        <f t="shared" si="131"/>
        <v>0.1</v>
      </c>
      <c r="BT708" s="105">
        <f t="shared" si="132"/>
        <v>33923.567218309763</v>
      </c>
    </row>
    <row r="709" spans="1:72">
      <c r="A709" s="18">
        <f t="shared" si="135"/>
        <v>706</v>
      </c>
      <c r="B709" s="61">
        <v>291909613306</v>
      </c>
      <c r="C709" s="39">
        <v>43742</v>
      </c>
      <c r="D709" s="22" t="s">
        <v>222</v>
      </c>
      <c r="E709" s="22" t="s">
        <v>2671</v>
      </c>
      <c r="F709" s="110">
        <v>2</v>
      </c>
      <c r="G709" s="23" t="s">
        <v>119</v>
      </c>
      <c r="H709" s="52">
        <v>16343.16</v>
      </c>
      <c r="I709" s="30"/>
      <c r="J709" s="109">
        <v>32686.32</v>
      </c>
      <c r="K709" s="23">
        <v>84818050</v>
      </c>
      <c r="L709" s="26">
        <v>7.4999999999999997E-2</v>
      </c>
      <c r="M709" s="40">
        <v>0</v>
      </c>
      <c r="N709" s="62">
        <v>0</v>
      </c>
      <c r="O709" s="52">
        <v>0</v>
      </c>
      <c r="P709" s="26">
        <v>0.1</v>
      </c>
      <c r="Q709" s="52">
        <v>0</v>
      </c>
      <c r="R709" s="63">
        <v>0.18</v>
      </c>
      <c r="S709" s="23" t="s">
        <v>849</v>
      </c>
      <c r="T709" s="52">
        <v>2451.4739999999997</v>
      </c>
      <c r="U709" s="52">
        <v>0</v>
      </c>
      <c r="V709" s="52">
        <v>245.14739999999998</v>
      </c>
      <c r="W709" s="52">
        <v>6368.9294520000003</v>
      </c>
      <c r="X709" s="52">
        <v>9065.5508520000003</v>
      </c>
      <c r="Y709" s="23" t="s">
        <v>2574</v>
      </c>
      <c r="Z709" s="23" t="s">
        <v>2672</v>
      </c>
      <c r="AA709" s="23" t="s">
        <v>2673</v>
      </c>
      <c r="AB709" s="33">
        <v>291909613306</v>
      </c>
      <c r="AC709" s="33" t="s">
        <v>2674</v>
      </c>
      <c r="AD709" s="48">
        <v>43742</v>
      </c>
      <c r="AE709" s="39">
        <v>43738</v>
      </c>
      <c r="AF709" s="53" t="e">
        <v>#N/A</v>
      </c>
      <c r="AG709" s="53" t="e">
        <v>#N/A</v>
      </c>
      <c r="AH709" s="39" t="e">
        <v>#N/A</v>
      </c>
      <c r="AI709" s="23" t="s">
        <v>51</v>
      </c>
      <c r="AJ709" s="54"/>
      <c r="AK709" s="55"/>
      <c r="AL709" s="56"/>
      <c r="AM709" s="57"/>
      <c r="AN709" s="33"/>
      <c r="AO709" s="48"/>
      <c r="AP709" s="23">
        <v>2000</v>
      </c>
      <c r="AQ709" s="23" t="s">
        <v>52</v>
      </c>
      <c r="AR709" s="23" t="s">
        <v>2673</v>
      </c>
      <c r="AS709" s="38" t="s">
        <v>53</v>
      </c>
      <c r="AT709" s="23"/>
      <c r="AU709" s="64">
        <v>2010006682</v>
      </c>
      <c r="AV709" s="99">
        <v>2</v>
      </c>
      <c r="AW709" s="102">
        <v>32686.32</v>
      </c>
      <c r="AX709" s="29" t="s">
        <v>701</v>
      </c>
      <c r="AY709" s="29"/>
      <c r="AZ709" s="25" t="s">
        <v>2577</v>
      </c>
      <c r="BA709">
        <f t="shared" si="134"/>
        <v>1900</v>
      </c>
      <c r="BB709" s="115" t="s">
        <v>6983</v>
      </c>
      <c r="BC709" s="105">
        <f t="shared" ref="BC709:BC772" si="136">AW709/AV709</f>
        <v>16343.16</v>
      </c>
      <c r="BD709" s="116">
        <f t="shared" ref="BD709:BD772" si="137">DATE(YEAR(AE709),MONTH(AE709),1)</f>
        <v>43709</v>
      </c>
      <c r="BE709" s="141" t="s">
        <v>8477</v>
      </c>
      <c r="BF709">
        <f>MATCH(BE709,'Cat-4'!$A:$A,0)</f>
        <v>722</v>
      </c>
      <c r="BG709">
        <f>MATCH(BD709,'Cat-4'!$1:$1,0)</f>
        <v>93</v>
      </c>
      <c r="BH709">
        <f>INDEX('Cat-4'!$1:$1048576,'NSS + ACT'!BF709,'NSS + ACT'!BG709)</f>
        <v>113.9</v>
      </c>
      <c r="BI709">
        <f>MATCH($BI$1,'Cat-4'!$1:$1,0)</f>
        <v>153</v>
      </c>
      <c r="BJ709">
        <f>INDEX('Cat-4'!$1:$1048576,'NSS + ACT'!BF709,'NSS + ACT'!BI709)</f>
        <v>130.80000000000001</v>
      </c>
      <c r="BK709" s="126">
        <f t="shared" ref="BK709:BK772" si="138">BJ709/BH709</f>
        <v>1.1483757682177349</v>
      </c>
      <c r="BL709">
        <f t="shared" ref="BL709:BL772" si="139">$BL$1-BD709</f>
        <v>1931</v>
      </c>
      <c r="BM709" s="126">
        <f t="shared" ref="BM709:BM772" si="140">BL709/30</f>
        <v>64.36666666666666</v>
      </c>
      <c r="BN709" s="126" t="s">
        <v>8785</v>
      </c>
      <c r="BO709" s="126">
        <f>MATCH(BB709,Sheet3!$D$4:$D$8,0)</f>
        <v>2</v>
      </c>
      <c r="BP709" s="126">
        <f>MATCH(BN709,Sheet3!$E$4:$H$4,0)</f>
        <v>4</v>
      </c>
      <c r="BQ709" s="132">
        <f>INDEX(Sheet3!$D$4:$H$8,'NSS + ACT'!BO709,'NSS + ACT'!BP709)</f>
        <v>0.1</v>
      </c>
      <c r="BR709" s="105">
        <f t="shared" ref="BR709:BR772" si="141">BK709*AW709</f>
        <v>37536.177840210716</v>
      </c>
      <c r="BS709" s="162">
        <f t="shared" ref="BS709:BS772" si="142">BQ709</f>
        <v>0.1</v>
      </c>
      <c r="BT709" s="105">
        <f t="shared" ref="BT709:BT772" si="143">BR709*(1-BS709)</f>
        <v>33782.560056189643</v>
      </c>
    </row>
    <row r="710" spans="1:72">
      <c r="A710" s="18">
        <f t="shared" si="135"/>
        <v>707</v>
      </c>
      <c r="B710" s="33">
        <v>292003440363</v>
      </c>
      <c r="C710" s="39">
        <v>43963</v>
      </c>
      <c r="D710" s="22" t="s">
        <v>208</v>
      </c>
      <c r="E710" s="22" t="s">
        <v>5853</v>
      </c>
      <c r="F710" s="110">
        <v>11</v>
      </c>
      <c r="G710" s="23" t="s">
        <v>119</v>
      </c>
      <c r="H710" s="52">
        <v>2966.7045454545455</v>
      </c>
      <c r="I710" s="30"/>
      <c r="J710" s="109">
        <v>32633.75</v>
      </c>
      <c r="K710" s="33">
        <v>84212190</v>
      </c>
      <c r="L710" s="26">
        <v>7.4999999999999997E-2</v>
      </c>
      <c r="M710" s="26"/>
      <c r="N710" s="26">
        <v>0</v>
      </c>
      <c r="O710" s="60"/>
      <c r="P710" s="26">
        <v>0.1</v>
      </c>
      <c r="Q710" s="84"/>
      <c r="R710" s="26">
        <v>0.18</v>
      </c>
      <c r="S710" s="23" t="s">
        <v>754</v>
      </c>
      <c r="T710" s="52">
        <v>2447.53125</v>
      </c>
      <c r="U710" s="52">
        <v>0</v>
      </c>
      <c r="V710" s="52">
        <v>244.75312500000001</v>
      </c>
      <c r="W710" s="52">
        <v>6358.6861875000004</v>
      </c>
      <c r="X710" s="52">
        <v>9050.9705625000006</v>
      </c>
      <c r="Y710" s="23" t="s">
        <v>5800</v>
      </c>
      <c r="Z710" s="23" t="s">
        <v>5854</v>
      </c>
      <c r="AA710" s="23" t="s">
        <v>5855</v>
      </c>
      <c r="AB710" s="33">
        <v>292003440363</v>
      </c>
      <c r="AC710" s="33" t="s">
        <v>5847</v>
      </c>
      <c r="AD710" s="48">
        <v>43963</v>
      </c>
      <c r="AE710" s="39">
        <v>43906</v>
      </c>
      <c r="AF710" s="53" t="e">
        <v>#N/A</v>
      </c>
      <c r="AG710" s="53" t="e">
        <v>#N/A</v>
      </c>
      <c r="AH710" s="39" t="e">
        <v>#N/A</v>
      </c>
      <c r="AI710" s="23" t="s">
        <v>51</v>
      </c>
      <c r="AJ710" s="54"/>
      <c r="AK710" s="55"/>
      <c r="AL710" s="56"/>
      <c r="AM710" s="57"/>
      <c r="AN710" s="33"/>
      <c r="AO710" s="48"/>
      <c r="AP710" s="23">
        <v>2000</v>
      </c>
      <c r="AQ710" s="23" t="s">
        <v>52</v>
      </c>
      <c r="AR710" s="23" t="s">
        <v>5855</v>
      </c>
      <c r="AS710" s="38" t="s">
        <v>53</v>
      </c>
      <c r="AT710" s="23"/>
      <c r="AU710" s="23">
        <v>771</v>
      </c>
      <c r="AV710" s="99">
        <v>11</v>
      </c>
      <c r="AW710" s="101">
        <v>32633.75</v>
      </c>
      <c r="AX710" s="29" t="s">
        <v>5711</v>
      </c>
      <c r="AY710" s="29"/>
      <c r="AZ710" s="21"/>
      <c r="BA710">
        <f t="shared" si="134"/>
        <v>1732</v>
      </c>
      <c r="BB710" s="115" t="s">
        <v>6983</v>
      </c>
      <c r="BC710" s="105">
        <f t="shared" si="136"/>
        <v>2966.7045454545455</v>
      </c>
      <c r="BD710" s="116">
        <f t="shared" si="137"/>
        <v>43891</v>
      </c>
      <c r="BE710" s="141" t="s">
        <v>8477</v>
      </c>
      <c r="BF710">
        <f>MATCH(BE710,'Cat-4'!$A:$A,0)</f>
        <v>722</v>
      </c>
      <c r="BG710">
        <f>MATCH(BD710,'Cat-4'!$1:$1,0)</f>
        <v>99</v>
      </c>
      <c r="BH710">
        <f>INDEX('Cat-4'!$1:$1048576,'NSS + ACT'!BF710,'NSS + ACT'!BG710)</f>
        <v>113.3</v>
      </c>
      <c r="BI710">
        <f>MATCH($BI$1,'Cat-4'!$1:$1,0)</f>
        <v>153</v>
      </c>
      <c r="BJ710">
        <f>INDEX('Cat-4'!$1:$1048576,'NSS + ACT'!BF710,'NSS + ACT'!BI710)</f>
        <v>130.80000000000001</v>
      </c>
      <c r="BK710" s="126">
        <f t="shared" si="138"/>
        <v>1.1544571932921448</v>
      </c>
      <c r="BL710">
        <f t="shared" si="139"/>
        <v>1749</v>
      </c>
      <c r="BM710" s="126">
        <f t="shared" si="140"/>
        <v>58.3</v>
      </c>
      <c r="BN710" s="126" t="s">
        <v>8785</v>
      </c>
      <c r="BO710" s="126">
        <f>MATCH(BB710,Sheet3!$D$4:$D$8,0)</f>
        <v>2</v>
      </c>
      <c r="BP710" s="126">
        <f>MATCH(BN710,Sheet3!$E$4:$H$4,0)</f>
        <v>4</v>
      </c>
      <c r="BQ710" s="132">
        <f>INDEX(Sheet3!$D$4:$H$8,'NSS + ACT'!BO710,'NSS + ACT'!BP710)</f>
        <v>0.1</v>
      </c>
      <c r="BR710" s="105">
        <f t="shared" si="141"/>
        <v>37674.267431597531</v>
      </c>
      <c r="BS710" s="162">
        <f t="shared" si="142"/>
        <v>0.1</v>
      </c>
      <c r="BT710" s="105">
        <f t="shared" si="143"/>
        <v>33906.840688437776</v>
      </c>
    </row>
    <row r="711" spans="1:72">
      <c r="A711" s="18">
        <f t="shared" si="135"/>
        <v>708</v>
      </c>
      <c r="B711" s="33">
        <v>292312675793</v>
      </c>
      <c r="C711" s="39">
        <v>45259</v>
      </c>
      <c r="D711" s="22" t="s">
        <v>178</v>
      </c>
      <c r="E711" s="22" t="s">
        <v>5468</v>
      </c>
      <c r="F711" s="110">
        <v>3</v>
      </c>
      <c r="G711" s="23" t="s">
        <v>119</v>
      </c>
      <c r="H711" s="58">
        <v>10817</v>
      </c>
      <c r="I711" s="30"/>
      <c r="J711" s="101">
        <v>32451</v>
      </c>
      <c r="K711" s="33">
        <v>84821030</v>
      </c>
      <c r="L711" s="26">
        <v>7.4999999999999997E-2</v>
      </c>
      <c r="M711" s="40"/>
      <c r="N711" s="40">
        <v>0</v>
      </c>
      <c r="O711" s="35">
        <v>0</v>
      </c>
      <c r="P711" s="63">
        <v>0.1</v>
      </c>
      <c r="Q711" s="52">
        <v>0</v>
      </c>
      <c r="R711" s="63">
        <v>0.18</v>
      </c>
      <c r="S711" s="23" t="s">
        <v>893</v>
      </c>
      <c r="T711" s="52">
        <v>2433.8249999999998</v>
      </c>
      <c r="U711" s="52">
        <v>0</v>
      </c>
      <c r="V711" s="52">
        <v>243.38249999999999</v>
      </c>
      <c r="W711" s="52">
        <v>6323.0773499999996</v>
      </c>
      <c r="X711" s="52">
        <v>9000.28485</v>
      </c>
      <c r="Y711" s="23" t="s">
        <v>5450</v>
      </c>
      <c r="Z711" s="23" t="s">
        <v>5469</v>
      </c>
      <c r="AA711" s="23" t="s">
        <v>5470</v>
      </c>
      <c r="AB711" s="33">
        <v>292312675793</v>
      </c>
      <c r="AC711" s="33" t="s">
        <v>5471</v>
      </c>
      <c r="AD711" s="39">
        <v>45259</v>
      </c>
      <c r="AE711" s="39">
        <v>45251</v>
      </c>
      <c r="AF711" s="53" t="e">
        <v>#N/A</v>
      </c>
      <c r="AG711" s="53" t="e">
        <v>#N/A</v>
      </c>
      <c r="AH711" s="39" t="e">
        <v>#N/A</v>
      </c>
      <c r="AI711" s="23" t="s">
        <v>51</v>
      </c>
      <c r="AJ711" s="59"/>
      <c r="AK711" s="59"/>
      <c r="AL711" s="48"/>
      <c r="AM711" s="60"/>
      <c r="AN711" s="33"/>
      <c r="AO711" s="48"/>
      <c r="AP711" s="23">
        <v>2000</v>
      </c>
      <c r="AQ711" s="23" t="s">
        <v>52</v>
      </c>
      <c r="AR711" s="23" t="s">
        <v>5470</v>
      </c>
      <c r="AS711" s="38" t="s">
        <v>518</v>
      </c>
      <c r="AT711" s="23"/>
      <c r="AU711" s="23" t="s">
        <v>5472</v>
      </c>
      <c r="AV711" s="99">
        <v>3</v>
      </c>
      <c r="AW711" s="101">
        <v>32451</v>
      </c>
      <c r="AX711" s="29" t="s">
        <v>4770</v>
      </c>
      <c r="AY711" s="29"/>
      <c r="AZ711" s="30" t="s">
        <v>853</v>
      </c>
      <c r="BA711">
        <f t="shared" ref="BA711:BA738" si="144">$BA$2-AE711</f>
        <v>387</v>
      </c>
      <c r="BB711" s="115" t="s">
        <v>6983</v>
      </c>
      <c r="BC711" s="105">
        <f t="shared" si="136"/>
        <v>10817</v>
      </c>
      <c r="BD711" s="116">
        <f t="shared" si="137"/>
        <v>45231</v>
      </c>
      <c r="BE711" s="141" t="s">
        <v>8477</v>
      </c>
      <c r="BF711">
        <f>MATCH(BE711,'Cat-4'!$A:$A,0)</f>
        <v>722</v>
      </c>
      <c r="BG711">
        <f>MATCH(BD711,'Cat-4'!$1:$1,0)</f>
        <v>143</v>
      </c>
      <c r="BH711">
        <f>INDEX('Cat-4'!$1:$1048576,'NSS + ACT'!BF711,'NSS + ACT'!BG711)</f>
        <v>129.19999999999999</v>
      </c>
      <c r="BI711">
        <f>MATCH($BI$1,'Cat-4'!$1:$1,0)</f>
        <v>153</v>
      </c>
      <c r="BJ711">
        <f>INDEX('Cat-4'!$1:$1048576,'NSS + ACT'!BF711,'NSS + ACT'!BI711)</f>
        <v>130.80000000000001</v>
      </c>
      <c r="BK711" s="126">
        <f t="shared" si="138"/>
        <v>1.0123839009287927</v>
      </c>
      <c r="BL711">
        <f t="shared" si="139"/>
        <v>409</v>
      </c>
      <c r="BM711" s="126">
        <f t="shared" si="140"/>
        <v>13.633333333333333</v>
      </c>
      <c r="BN711" s="126" t="s">
        <v>8784</v>
      </c>
      <c r="BO711" s="126">
        <f>MATCH(BB711,Sheet3!$D$4:$D$8,0)</f>
        <v>2</v>
      </c>
      <c r="BP711" s="126">
        <f>MATCH(BN711,Sheet3!$E$4:$H$4,0)</f>
        <v>3</v>
      </c>
      <c r="BQ711" s="132">
        <f>INDEX(Sheet3!$D$4:$H$8,'NSS + ACT'!BO711,'NSS + ACT'!BP711)</f>
        <v>0.05</v>
      </c>
      <c r="BR711" s="105">
        <f t="shared" si="141"/>
        <v>32852.86996904025</v>
      </c>
      <c r="BS711" s="162">
        <f t="shared" si="142"/>
        <v>0.05</v>
      </c>
      <c r="BT711" s="105">
        <f t="shared" si="143"/>
        <v>31210.226470588237</v>
      </c>
    </row>
    <row r="712" spans="1:72">
      <c r="A712" s="18">
        <f t="shared" si="135"/>
        <v>709</v>
      </c>
      <c r="B712" s="61">
        <v>171700544190</v>
      </c>
      <c r="C712" s="39">
        <v>42802</v>
      </c>
      <c r="D712" s="22" t="s">
        <v>257</v>
      </c>
      <c r="E712" s="22" t="s">
        <v>952</v>
      </c>
      <c r="F712" s="110">
        <v>1</v>
      </c>
      <c r="G712" s="23" t="s">
        <v>49</v>
      </c>
      <c r="H712" s="52">
        <v>32306.209999999901</v>
      </c>
      <c r="I712" s="30"/>
      <c r="J712" s="109">
        <v>32306.209999999901</v>
      </c>
      <c r="K712" s="23">
        <v>85381010</v>
      </c>
      <c r="L712" s="26">
        <v>7.4999999999999997E-2</v>
      </c>
      <c r="M712" s="40">
        <v>0</v>
      </c>
      <c r="N712" s="62">
        <v>0</v>
      </c>
      <c r="O712" s="52">
        <v>0</v>
      </c>
      <c r="P712" s="26">
        <v>0.1</v>
      </c>
      <c r="Q712" s="52">
        <v>0</v>
      </c>
      <c r="R712" s="63">
        <v>0.18</v>
      </c>
      <c r="S712" s="23" t="s">
        <v>947</v>
      </c>
      <c r="T712" s="52">
        <v>2422.9657499999926</v>
      </c>
      <c r="U712" s="52">
        <v>0</v>
      </c>
      <c r="V712" s="52">
        <v>242.29657499999928</v>
      </c>
      <c r="W712" s="52">
        <v>6294.8650184999806</v>
      </c>
      <c r="X712" s="52">
        <v>8960.127343499973</v>
      </c>
      <c r="Y712" s="23" t="s">
        <v>850</v>
      </c>
      <c r="Z712" s="23" t="s">
        <v>953</v>
      </c>
      <c r="AA712" s="23" t="s">
        <v>954</v>
      </c>
      <c r="AB712" s="33" t="e">
        <v>#N/A</v>
      </c>
      <c r="AC712" s="33" t="e">
        <v>#N/A</v>
      </c>
      <c r="AD712" s="48" t="e">
        <v>#N/A</v>
      </c>
      <c r="AE712" s="39">
        <v>42790</v>
      </c>
      <c r="AF712" s="53">
        <v>171700544190</v>
      </c>
      <c r="AG712" s="53" t="s">
        <v>955</v>
      </c>
      <c r="AH712" s="39">
        <v>42802</v>
      </c>
      <c r="AI712" s="23" t="s">
        <v>385</v>
      </c>
      <c r="AJ712" s="54"/>
      <c r="AK712" s="55"/>
      <c r="AL712" s="56"/>
      <c r="AM712" s="57"/>
      <c r="AN712" s="33"/>
      <c r="AO712" s="48"/>
      <c r="AP712" s="23">
        <v>2000</v>
      </c>
      <c r="AQ712" s="23" t="s">
        <v>64</v>
      </c>
      <c r="AR712" s="23" t="s">
        <v>954</v>
      </c>
      <c r="AS712" s="38" t="s">
        <v>53</v>
      </c>
      <c r="AT712" s="23" t="s">
        <v>522</v>
      </c>
      <c r="AU712" s="64">
        <v>2016600304</v>
      </c>
      <c r="AV712" s="99">
        <v>1</v>
      </c>
      <c r="AW712" s="102">
        <v>32306.209999999901</v>
      </c>
      <c r="AX712" s="29" t="s">
        <v>701</v>
      </c>
      <c r="AY712" s="29"/>
      <c r="AZ712" s="25" t="s">
        <v>863</v>
      </c>
      <c r="BA712">
        <f t="shared" si="144"/>
        <v>2848</v>
      </c>
      <c r="BB712" s="115" t="s">
        <v>6987</v>
      </c>
      <c r="BC712" s="105">
        <f t="shared" si="136"/>
        <v>32306.209999999901</v>
      </c>
      <c r="BD712" s="116">
        <f t="shared" si="137"/>
        <v>42767</v>
      </c>
      <c r="BE712" s="141" t="s">
        <v>8366</v>
      </c>
      <c r="BF712">
        <f>MATCH(BE712,'Cat-4'!$A:$A,0)</f>
        <v>666</v>
      </c>
      <c r="BG712">
        <f>MATCH(BD712,'Cat-4'!$1:$1,0)</f>
        <v>62</v>
      </c>
      <c r="BH712">
        <f>INDEX('Cat-4'!$1:$1048576,'NSS + ACT'!BF712,'NSS + ACT'!BG712)</f>
        <v>108</v>
      </c>
      <c r="BI712">
        <f>MATCH($BI$1,'Cat-4'!$1:$1,0)</f>
        <v>153</v>
      </c>
      <c r="BJ712">
        <f>INDEX('Cat-4'!$1:$1048576,'NSS + ACT'!BF712,'NSS + ACT'!BI712)</f>
        <v>133.4</v>
      </c>
      <c r="BK712" s="126">
        <f t="shared" si="138"/>
        <v>1.2351851851851852</v>
      </c>
      <c r="BL712">
        <f t="shared" si="139"/>
        <v>2873</v>
      </c>
      <c r="BM712" s="126">
        <f t="shared" si="140"/>
        <v>95.766666666666666</v>
      </c>
      <c r="BN712" s="126" t="s">
        <v>8785</v>
      </c>
      <c r="BO712" s="126">
        <f>MATCH(BB712,Sheet3!$D$4:$D$8,0)</f>
        <v>4</v>
      </c>
      <c r="BP712" s="126">
        <f>MATCH(BN712,Sheet3!$E$4:$H$4,0)</f>
        <v>4</v>
      </c>
      <c r="BQ712" s="132">
        <f>INDEX(Sheet3!$D$4:$H$8,'NSS + ACT'!BO712,'NSS + ACT'!BP712)</f>
        <v>0.2</v>
      </c>
      <c r="BR712" s="105">
        <f t="shared" si="141"/>
        <v>39904.151981481358</v>
      </c>
      <c r="BS712" s="162">
        <f t="shared" si="142"/>
        <v>0.2</v>
      </c>
      <c r="BT712" s="105">
        <f t="shared" si="143"/>
        <v>31923.321585185087</v>
      </c>
    </row>
    <row r="713" spans="1:72">
      <c r="A713" s="18">
        <f t="shared" si="135"/>
        <v>710</v>
      </c>
      <c r="B713" s="61">
        <v>171700544190</v>
      </c>
      <c r="C713" s="39">
        <v>42802</v>
      </c>
      <c r="D713" s="22" t="s">
        <v>257</v>
      </c>
      <c r="E713" s="22" t="s">
        <v>2861</v>
      </c>
      <c r="F713" s="110">
        <v>1</v>
      </c>
      <c r="G713" s="23" t="s">
        <v>119</v>
      </c>
      <c r="H713" s="52">
        <v>32306.209999999901</v>
      </c>
      <c r="I713" s="30"/>
      <c r="J713" s="109">
        <v>32306.209999999901</v>
      </c>
      <c r="K713" s="23" t="s">
        <v>2851</v>
      </c>
      <c r="L713" s="26">
        <v>7.4999999999999997E-2</v>
      </c>
      <c r="M713" s="40">
        <v>0</v>
      </c>
      <c r="N713" s="62">
        <v>0</v>
      </c>
      <c r="O713" s="52">
        <v>0</v>
      </c>
      <c r="P713" s="26">
        <v>0.1</v>
      </c>
      <c r="Q713" s="52">
        <v>0</v>
      </c>
      <c r="R713" s="63">
        <v>0.18</v>
      </c>
      <c r="S713" s="23" t="s">
        <v>947</v>
      </c>
      <c r="T713" s="52">
        <v>2422.9657499999926</v>
      </c>
      <c r="U713" s="52">
        <v>0</v>
      </c>
      <c r="V713" s="52">
        <v>242.29657499999928</v>
      </c>
      <c r="W713" s="52">
        <v>6294.8650184999806</v>
      </c>
      <c r="X713" s="52">
        <v>8960.127343499973</v>
      </c>
      <c r="Y713" s="23" t="s">
        <v>2778</v>
      </c>
      <c r="Z713" s="23" t="s">
        <v>2862</v>
      </c>
      <c r="AA713" s="23" t="s">
        <v>2863</v>
      </c>
      <c r="AB713" s="33" t="e">
        <v>#N/A</v>
      </c>
      <c r="AC713" s="33" t="e">
        <v>#N/A</v>
      </c>
      <c r="AD713" s="48" t="e">
        <v>#N/A</v>
      </c>
      <c r="AE713" s="39">
        <v>42790</v>
      </c>
      <c r="AF713" s="53">
        <v>171700544190</v>
      </c>
      <c r="AG713" s="53" t="s">
        <v>955</v>
      </c>
      <c r="AH713" s="39">
        <v>42802</v>
      </c>
      <c r="AI713" s="23" t="s">
        <v>385</v>
      </c>
      <c r="AJ713" s="54"/>
      <c r="AK713" s="55"/>
      <c r="AL713" s="56"/>
      <c r="AM713" s="57"/>
      <c r="AN713" s="33"/>
      <c r="AO713" s="48"/>
      <c r="AP713" s="23">
        <v>2000</v>
      </c>
      <c r="AQ713" s="23" t="s">
        <v>64</v>
      </c>
      <c r="AR713" s="23" t="s">
        <v>2863</v>
      </c>
      <c r="AS713" s="38" t="s">
        <v>53</v>
      </c>
      <c r="AT713" s="23" t="s">
        <v>522</v>
      </c>
      <c r="AU713" s="64">
        <v>2016600304</v>
      </c>
      <c r="AV713" s="99">
        <v>1</v>
      </c>
      <c r="AW713" s="102">
        <v>32306.209999999901</v>
      </c>
      <c r="AX713" s="29" t="s">
        <v>701</v>
      </c>
      <c r="AY713" s="29"/>
      <c r="AZ713" s="25">
        <v>1</v>
      </c>
      <c r="BA713">
        <f t="shared" si="144"/>
        <v>2848</v>
      </c>
      <c r="BB713" s="115" t="s">
        <v>6987</v>
      </c>
      <c r="BC713" s="105">
        <f t="shared" si="136"/>
        <v>32306.209999999901</v>
      </c>
      <c r="BD713" s="116">
        <f t="shared" si="137"/>
        <v>42767</v>
      </c>
      <c r="BE713" s="141" t="s">
        <v>8366</v>
      </c>
      <c r="BF713">
        <f>MATCH(BE713,'Cat-4'!$A:$A,0)</f>
        <v>666</v>
      </c>
      <c r="BG713">
        <f>MATCH(BD713,'Cat-4'!$1:$1,0)</f>
        <v>62</v>
      </c>
      <c r="BH713">
        <f>INDEX('Cat-4'!$1:$1048576,'NSS + ACT'!BF713,'NSS + ACT'!BG713)</f>
        <v>108</v>
      </c>
      <c r="BI713">
        <f>MATCH($BI$1,'Cat-4'!$1:$1,0)</f>
        <v>153</v>
      </c>
      <c r="BJ713">
        <f>INDEX('Cat-4'!$1:$1048576,'NSS + ACT'!BF713,'NSS + ACT'!BI713)</f>
        <v>133.4</v>
      </c>
      <c r="BK713" s="126">
        <f t="shared" si="138"/>
        <v>1.2351851851851852</v>
      </c>
      <c r="BL713">
        <f t="shared" si="139"/>
        <v>2873</v>
      </c>
      <c r="BM713" s="126">
        <f t="shared" si="140"/>
        <v>95.766666666666666</v>
      </c>
      <c r="BN713" s="126" t="s">
        <v>8785</v>
      </c>
      <c r="BO713" s="126">
        <f>MATCH(BB713,Sheet3!$D$4:$D$8,0)</f>
        <v>4</v>
      </c>
      <c r="BP713" s="126">
        <f>MATCH(BN713,Sheet3!$E$4:$H$4,0)</f>
        <v>4</v>
      </c>
      <c r="BQ713" s="132">
        <f>INDEX(Sheet3!$D$4:$H$8,'NSS + ACT'!BO713,'NSS + ACT'!BP713)</f>
        <v>0.2</v>
      </c>
      <c r="BR713" s="105">
        <f t="shared" si="141"/>
        <v>39904.151981481358</v>
      </c>
      <c r="BS713" s="162">
        <f t="shared" si="142"/>
        <v>0.2</v>
      </c>
      <c r="BT713" s="105">
        <f t="shared" si="143"/>
        <v>31923.321585185087</v>
      </c>
    </row>
    <row r="714" spans="1:72">
      <c r="A714" s="18">
        <f t="shared" si="135"/>
        <v>711</v>
      </c>
      <c r="B714" s="33"/>
      <c r="C714" s="39"/>
      <c r="D714" s="22" t="s">
        <v>227</v>
      </c>
      <c r="E714" s="22" t="s">
        <v>6728</v>
      </c>
      <c r="F714" s="113">
        <v>1</v>
      </c>
      <c r="G714" s="23" t="s">
        <v>60</v>
      </c>
      <c r="H714" s="24">
        <v>32208</v>
      </c>
      <c r="I714" s="30"/>
      <c r="J714" s="101">
        <v>32208</v>
      </c>
      <c r="K714" s="23">
        <v>39241090</v>
      </c>
      <c r="L714" s="26">
        <v>0.15</v>
      </c>
      <c r="M714" s="23"/>
      <c r="N714" s="49"/>
      <c r="O714" s="38"/>
      <c r="P714" s="26">
        <v>0.1</v>
      </c>
      <c r="Q714" s="38"/>
      <c r="R714" s="26">
        <v>0.18</v>
      </c>
      <c r="S714" s="23" t="s">
        <v>6653</v>
      </c>
      <c r="T714" s="94">
        <v>4831.2</v>
      </c>
      <c r="U714" s="94">
        <v>0</v>
      </c>
      <c r="V714" s="94">
        <v>483.12</v>
      </c>
      <c r="W714" s="94">
        <v>6754.0176000000001</v>
      </c>
      <c r="X714" s="52">
        <v>12068.337599999999</v>
      </c>
      <c r="Y714" s="23" t="s">
        <v>6636</v>
      </c>
      <c r="Z714" s="23" t="s">
        <v>6729</v>
      </c>
      <c r="AA714" s="23" t="s">
        <v>6729</v>
      </c>
      <c r="AB714" s="33">
        <v>291603490673</v>
      </c>
      <c r="AC714" s="23" t="s">
        <v>1993</v>
      </c>
      <c r="AD714" s="48">
        <v>42601</v>
      </c>
      <c r="AE714" s="39">
        <v>42576</v>
      </c>
      <c r="AF714" s="33" t="e">
        <v>#N/A</v>
      </c>
      <c r="AG714" s="23" t="e">
        <v>#N/A</v>
      </c>
      <c r="AH714" s="39" t="e">
        <v>#N/A</v>
      </c>
      <c r="AI714" s="23" t="s">
        <v>51</v>
      </c>
      <c r="AJ714" s="65"/>
      <c r="AK714" s="57"/>
      <c r="AL714" s="56"/>
      <c r="AM714" s="52"/>
      <c r="AN714" s="23"/>
      <c r="AO714" s="38"/>
      <c r="AP714" s="23">
        <v>2000</v>
      </c>
      <c r="AQ714" s="23" t="s">
        <v>64</v>
      </c>
      <c r="AR714" s="23" t="s">
        <v>6730</v>
      </c>
      <c r="AS714" s="95" t="s">
        <v>53</v>
      </c>
      <c r="AT714" s="23"/>
      <c r="AU714" s="23">
        <v>623086</v>
      </c>
      <c r="AV714" s="99">
        <v>1</v>
      </c>
      <c r="AW714" s="101">
        <v>32208</v>
      </c>
      <c r="AX714" s="29" t="s">
        <v>6494</v>
      </c>
      <c r="AY714" s="29"/>
      <c r="AZ714" s="21"/>
      <c r="BA714">
        <f t="shared" si="144"/>
        <v>3062</v>
      </c>
      <c r="BB714" s="115" t="s">
        <v>6983</v>
      </c>
      <c r="BC714" s="105">
        <f t="shared" si="136"/>
        <v>32208</v>
      </c>
      <c r="BD714" s="116">
        <f t="shared" si="137"/>
        <v>42552</v>
      </c>
      <c r="BE714" s="141" t="s">
        <v>8477</v>
      </c>
      <c r="BF714">
        <f>MATCH(BE714,'Cat-4'!$A:$A,0)</f>
        <v>722</v>
      </c>
      <c r="BG714">
        <f>MATCH(BD714,'Cat-4'!$1:$1,0)</f>
        <v>55</v>
      </c>
      <c r="BH714">
        <f>INDEX('Cat-4'!$1:$1048576,'NSS + ACT'!BF714,'NSS + ACT'!BG714)</f>
        <v>107.8</v>
      </c>
      <c r="BI714">
        <f>MATCH($BI$1,'Cat-4'!$1:$1,0)</f>
        <v>153</v>
      </c>
      <c r="BJ714">
        <f>INDEX('Cat-4'!$1:$1048576,'NSS + ACT'!BF714,'NSS + ACT'!BI714)</f>
        <v>130.80000000000001</v>
      </c>
      <c r="BK714" s="126">
        <f t="shared" si="138"/>
        <v>1.2133580705009277</v>
      </c>
      <c r="BL714">
        <f t="shared" si="139"/>
        <v>3088</v>
      </c>
      <c r="BM714" s="126">
        <f t="shared" si="140"/>
        <v>102.93333333333334</v>
      </c>
      <c r="BN714" s="126" t="s">
        <v>8785</v>
      </c>
      <c r="BO714" s="126">
        <f>MATCH(BB714,Sheet3!$D$4:$D$8,0)</f>
        <v>2</v>
      </c>
      <c r="BP714" s="126">
        <f>MATCH(BN714,Sheet3!$E$4:$H$4,0)</f>
        <v>4</v>
      </c>
      <c r="BQ714" s="132">
        <f>INDEX(Sheet3!$D$4:$H$8,'NSS + ACT'!BO714,'NSS + ACT'!BP714)</f>
        <v>0.1</v>
      </c>
      <c r="BR714" s="105">
        <f t="shared" si="141"/>
        <v>39079.836734693876</v>
      </c>
      <c r="BS714" s="162">
        <f t="shared" si="142"/>
        <v>0.1</v>
      </c>
      <c r="BT714" s="105">
        <f t="shared" si="143"/>
        <v>35171.853061224487</v>
      </c>
    </row>
    <row r="715" spans="1:72">
      <c r="A715" s="18">
        <f t="shared" si="135"/>
        <v>712</v>
      </c>
      <c r="B715" s="61">
        <v>292110178286</v>
      </c>
      <c r="C715" s="39">
        <v>44483</v>
      </c>
      <c r="D715" s="22" t="s">
        <v>347</v>
      </c>
      <c r="E715" s="22" t="s">
        <v>4286</v>
      </c>
      <c r="F715" s="110">
        <v>100</v>
      </c>
      <c r="G715" s="23" t="s">
        <v>119</v>
      </c>
      <c r="H715" s="52">
        <v>321</v>
      </c>
      <c r="I715" s="30"/>
      <c r="J715" s="109">
        <v>32100</v>
      </c>
      <c r="K715" s="23">
        <v>84841010</v>
      </c>
      <c r="L715" s="26">
        <v>7.4999999999999997E-2</v>
      </c>
      <c r="M715" s="40">
        <v>0</v>
      </c>
      <c r="N715" s="62">
        <v>0</v>
      </c>
      <c r="O715" s="52">
        <v>0</v>
      </c>
      <c r="P715" s="26">
        <v>0.1</v>
      </c>
      <c r="Q715" s="52">
        <v>0</v>
      </c>
      <c r="R715" s="63">
        <v>0.18</v>
      </c>
      <c r="S715" s="23" t="s">
        <v>4095</v>
      </c>
      <c r="T715" s="52">
        <v>2407.5</v>
      </c>
      <c r="U715" s="52">
        <v>0</v>
      </c>
      <c r="V715" s="52">
        <v>240.75</v>
      </c>
      <c r="W715" s="52">
        <v>6254.6849999999995</v>
      </c>
      <c r="X715" s="52">
        <v>8902.9349999999995</v>
      </c>
      <c r="Y715" s="23" t="s">
        <v>4133</v>
      </c>
      <c r="Z715" s="23" t="s">
        <v>4287</v>
      </c>
      <c r="AA715" s="23" t="s">
        <v>4288</v>
      </c>
      <c r="AB715" s="33">
        <v>292110178286</v>
      </c>
      <c r="AC715" s="33" t="s">
        <v>4289</v>
      </c>
      <c r="AD715" s="39">
        <v>44483</v>
      </c>
      <c r="AE715" s="39">
        <v>44461</v>
      </c>
      <c r="AF715" s="53" t="e">
        <v>#N/A</v>
      </c>
      <c r="AG715" s="53" t="e">
        <v>#N/A</v>
      </c>
      <c r="AH715" s="39" t="e">
        <v>#N/A</v>
      </c>
      <c r="AI715" s="23" t="s">
        <v>51</v>
      </c>
      <c r="AJ715" s="59"/>
      <c r="AK715" s="59"/>
      <c r="AL715" s="48"/>
      <c r="AM715" s="60"/>
      <c r="AN715" s="33"/>
      <c r="AO715" s="48"/>
      <c r="AP715" s="23">
        <v>2000</v>
      </c>
      <c r="AQ715" s="23" t="s">
        <v>52</v>
      </c>
      <c r="AR715" s="23" t="s">
        <v>4288</v>
      </c>
      <c r="AS715" s="38" t="s">
        <v>53</v>
      </c>
      <c r="AT715" s="23"/>
      <c r="AU715" s="64" t="s">
        <v>4290</v>
      </c>
      <c r="AV715" s="99">
        <v>100</v>
      </c>
      <c r="AW715" s="102">
        <v>32100</v>
      </c>
      <c r="AX715" s="29" t="s">
        <v>701</v>
      </c>
      <c r="AY715" s="29"/>
      <c r="AZ715" s="25"/>
      <c r="BA715">
        <f t="shared" si="144"/>
        <v>1177</v>
      </c>
      <c r="BB715" s="115" t="s">
        <v>6983</v>
      </c>
      <c r="BC715" s="105">
        <f t="shared" si="136"/>
        <v>321</v>
      </c>
      <c r="BD715" s="116">
        <f t="shared" si="137"/>
        <v>44440</v>
      </c>
      <c r="BE715" s="141" t="s">
        <v>8477</v>
      </c>
      <c r="BF715">
        <f>MATCH(BE715,'Cat-4'!$A:$A,0)</f>
        <v>722</v>
      </c>
      <c r="BG715">
        <f>MATCH(BD715,'Cat-4'!$1:$1,0)</f>
        <v>117</v>
      </c>
      <c r="BH715">
        <f>INDEX('Cat-4'!$1:$1048576,'NSS + ACT'!BF715,'NSS + ACT'!BG715)</f>
        <v>120.7</v>
      </c>
      <c r="BI715">
        <f>MATCH($BI$1,'Cat-4'!$1:$1,0)</f>
        <v>153</v>
      </c>
      <c r="BJ715">
        <f>INDEX('Cat-4'!$1:$1048576,'NSS + ACT'!BF715,'NSS + ACT'!BI715)</f>
        <v>130.80000000000001</v>
      </c>
      <c r="BK715" s="126">
        <f t="shared" si="138"/>
        <v>1.0836785418392709</v>
      </c>
      <c r="BL715">
        <f t="shared" si="139"/>
        <v>1200</v>
      </c>
      <c r="BM715" s="126">
        <f t="shared" si="140"/>
        <v>40</v>
      </c>
      <c r="BN715" s="126" t="s">
        <v>8785</v>
      </c>
      <c r="BO715" s="126">
        <f>MATCH(BB715,Sheet3!$D$4:$D$8,0)</f>
        <v>2</v>
      </c>
      <c r="BP715" s="126">
        <f>MATCH(BN715,Sheet3!$E$4:$H$4,0)</f>
        <v>4</v>
      </c>
      <c r="BQ715" s="132">
        <f>INDEX(Sheet3!$D$4:$H$8,'NSS + ACT'!BO715,'NSS + ACT'!BP715)</f>
        <v>0.1</v>
      </c>
      <c r="BR715" s="105">
        <f t="shared" si="141"/>
        <v>34786.081193040598</v>
      </c>
      <c r="BS715" s="162">
        <f t="shared" si="142"/>
        <v>0.1</v>
      </c>
      <c r="BT715" s="105">
        <f t="shared" si="143"/>
        <v>31307.473073736539</v>
      </c>
    </row>
    <row r="716" spans="1:72">
      <c r="A716" s="18">
        <f t="shared" si="135"/>
        <v>713</v>
      </c>
      <c r="B716" s="61">
        <v>292111112296</v>
      </c>
      <c r="C716" s="39">
        <v>44512</v>
      </c>
      <c r="D716" s="22" t="s">
        <v>193</v>
      </c>
      <c r="E716" s="22" t="s">
        <v>2644</v>
      </c>
      <c r="F716" s="110">
        <v>2</v>
      </c>
      <c r="G716" s="23" t="s">
        <v>119</v>
      </c>
      <c r="H716" s="52">
        <v>15960.075000000001</v>
      </c>
      <c r="I716" s="30"/>
      <c r="J716" s="109">
        <v>31920.15</v>
      </c>
      <c r="K716" s="23">
        <v>85015220</v>
      </c>
      <c r="L716" s="26">
        <v>0.1</v>
      </c>
      <c r="M716" s="40" t="s">
        <v>992</v>
      </c>
      <c r="N716" s="62">
        <v>0</v>
      </c>
      <c r="O716" s="52">
        <v>0</v>
      </c>
      <c r="P716" s="26">
        <v>0.1</v>
      </c>
      <c r="Q716" s="52">
        <v>0</v>
      </c>
      <c r="R716" s="63">
        <v>0.18</v>
      </c>
      <c r="S716" s="23" t="s">
        <v>2645</v>
      </c>
      <c r="T716" s="52">
        <v>3192.0150000000003</v>
      </c>
      <c r="U716" s="52">
        <v>0</v>
      </c>
      <c r="V716" s="52">
        <v>319.20150000000007</v>
      </c>
      <c r="W716" s="52">
        <v>6377.6459700000005</v>
      </c>
      <c r="X716" s="52">
        <v>9888.86247</v>
      </c>
      <c r="Y716" s="23" t="s">
        <v>2574</v>
      </c>
      <c r="Z716" s="23" t="s">
        <v>2646</v>
      </c>
      <c r="AA716" s="23" t="s">
        <v>2647</v>
      </c>
      <c r="AB716" s="33">
        <v>292111112296</v>
      </c>
      <c r="AC716" s="33" t="s">
        <v>2648</v>
      </c>
      <c r="AD716" s="48">
        <v>44512</v>
      </c>
      <c r="AE716" s="39">
        <v>44435</v>
      </c>
      <c r="AF716" s="53" t="e">
        <v>#N/A</v>
      </c>
      <c r="AG716" s="53" t="e">
        <v>#N/A</v>
      </c>
      <c r="AH716" s="39" t="e">
        <v>#N/A</v>
      </c>
      <c r="AI716" s="23" t="s">
        <v>51</v>
      </c>
      <c r="AJ716" s="54"/>
      <c r="AK716" s="55"/>
      <c r="AL716" s="56"/>
      <c r="AM716" s="57"/>
      <c r="AN716" s="33"/>
      <c r="AO716" s="48"/>
      <c r="AP716" s="23">
        <v>2000</v>
      </c>
      <c r="AQ716" s="23" t="s">
        <v>52</v>
      </c>
      <c r="AR716" s="23" t="s">
        <v>2647</v>
      </c>
      <c r="AS716" s="38" t="s">
        <v>53</v>
      </c>
      <c r="AT716" s="23"/>
      <c r="AU716" s="64">
        <v>9332014</v>
      </c>
      <c r="AV716" s="99">
        <v>2</v>
      </c>
      <c r="AW716" s="102">
        <v>31920.15</v>
      </c>
      <c r="AX716" s="29" t="s">
        <v>701</v>
      </c>
      <c r="AY716" s="29"/>
      <c r="AZ716" s="25" t="s">
        <v>2577</v>
      </c>
      <c r="BA716">
        <f t="shared" si="144"/>
        <v>1203</v>
      </c>
      <c r="BB716" s="115" t="s">
        <v>6983</v>
      </c>
      <c r="BC716" s="105">
        <f t="shared" si="136"/>
        <v>15960.075000000001</v>
      </c>
      <c r="BD716" s="116">
        <f t="shared" si="137"/>
        <v>44409</v>
      </c>
      <c r="BE716" s="141" t="s">
        <v>8477</v>
      </c>
      <c r="BF716">
        <f>MATCH(BE716,'Cat-4'!$A:$A,0)</f>
        <v>722</v>
      </c>
      <c r="BG716">
        <f>MATCH(BD716,'Cat-4'!$1:$1,0)</f>
        <v>116</v>
      </c>
      <c r="BH716">
        <f>INDEX('Cat-4'!$1:$1048576,'NSS + ACT'!BF716,'NSS + ACT'!BG716)</f>
        <v>119.4</v>
      </c>
      <c r="BI716">
        <f>MATCH($BI$1,'Cat-4'!$1:$1,0)</f>
        <v>153</v>
      </c>
      <c r="BJ716">
        <f>INDEX('Cat-4'!$1:$1048576,'NSS + ACT'!BF716,'NSS + ACT'!BI716)</f>
        <v>130.80000000000001</v>
      </c>
      <c r="BK716" s="126">
        <f t="shared" si="138"/>
        <v>1.0954773869346734</v>
      </c>
      <c r="BL716">
        <f t="shared" si="139"/>
        <v>1231</v>
      </c>
      <c r="BM716" s="126">
        <f t="shared" si="140"/>
        <v>41.033333333333331</v>
      </c>
      <c r="BN716" s="126" t="s">
        <v>8785</v>
      </c>
      <c r="BO716" s="126">
        <f>MATCH(BB716,Sheet3!$D$4:$D$8,0)</f>
        <v>2</v>
      </c>
      <c r="BP716" s="126">
        <f>MATCH(BN716,Sheet3!$E$4:$H$4,0)</f>
        <v>4</v>
      </c>
      <c r="BQ716" s="132">
        <f>INDEX(Sheet3!$D$4:$H$8,'NSS + ACT'!BO716,'NSS + ACT'!BP716)</f>
        <v>0.1</v>
      </c>
      <c r="BR716" s="105">
        <f t="shared" si="141"/>
        <v>34967.802512562819</v>
      </c>
      <c r="BS716" s="162">
        <f t="shared" si="142"/>
        <v>0.1</v>
      </c>
      <c r="BT716" s="105">
        <f t="shared" si="143"/>
        <v>31471.022261306538</v>
      </c>
    </row>
    <row r="717" spans="1:72">
      <c r="A717" s="18">
        <f t="shared" si="135"/>
        <v>714</v>
      </c>
      <c r="B717" s="61">
        <v>291806543022</v>
      </c>
      <c r="C717" s="39">
        <v>43316</v>
      </c>
      <c r="D717" s="22" t="s">
        <v>193</v>
      </c>
      <c r="E717" s="22" t="s">
        <v>3750</v>
      </c>
      <c r="F717" s="110">
        <v>14</v>
      </c>
      <c r="G717" s="23" t="s">
        <v>151</v>
      </c>
      <c r="H717" s="52">
        <v>2269.6142857142786</v>
      </c>
      <c r="I717" s="30"/>
      <c r="J717" s="109">
        <v>31774.5999999999</v>
      </c>
      <c r="K717" s="23">
        <v>40169320</v>
      </c>
      <c r="L717" s="26">
        <v>0.1</v>
      </c>
      <c r="M717" s="40">
        <v>0</v>
      </c>
      <c r="N717" s="62">
        <v>0</v>
      </c>
      <c r="O717" s="52">
        <v>0</v>
      </c>
      <c r="P717" s="26">
        <v>0.1</v>
      </c>
      <c r="Q717" s="52">
        <v>0</v>
      </c>
      <c r="R717" s="63">
        <v>0.18</v>
      </c>
      <c r="S717" s="23" t="s">
        <v>906</v>
      </c>
      <c r="T717" s="52">
        <v>3177.45999999999</v>
      </c>
      <c r="U717" s="52">
        <v>0</v>
      </c>
      <c r="V717" s="52">
        <v>317.74599999999901</v>
      </c>
      <c r="W717" s="52">
        <v>6348.5650799999794</v>
      </c>
      <c r="X717" s="52">
        <v>9843.7710799999695</v>
      </c>
      <c r="Y717" s="23" t="s">
        <v>3695</v>
      </c>
      <c r="Z717" s="23" t="s">
        <v>3751</v>
      </c>
      <c r="AA717" s="23" t="s">
        <v>3752</v>
      </c>
      <c r="AB717" s="33">
        <v>291806543022</v>
      </c>
      <c r="AC717" s="33" t="s">
        <v>3753</v>
      </c>
      <c r="AD717" s="39">
        <v>43316</v>
      </c>
      <c r="AE717" s="39">
        <v>43260</v>
      </c>
      <c r="AF717" s="53" t="e">
        <v>#N/A</v>
      </c>
      <c r="AG717" s="53" t="e">
        <v>#N/A</v>
      </c>
      <c r="AH717" s="39" t="e">
        <v>#N/A</v>
      </c>
      <c r="AI717" s="23" t="s">
        <v>51</v>
      </c>
      <c r="AJ717" s="59"/>
      <c r="AK717" s="59"/>
      <c r="AL717" s="48"/>
      <c r="AM717" s="60"/>
      <c r="AN717" s="33"/>
      <c r="AO717" s="48"/>
      <c r="AP717" s="23">
        <v>2000</v>
      </c>
      <c r="AQ717" s="23" t="s">
        <v>52</v>
      </c>
      <c r="AR717" s="23" t="s">
        <v>3752</v>
      </c>
      <c r="AS717" s="38" t="s">
        <v>53</v>
      </c>
      <c r="AT717" s="23"/>
      <c r="AU717" s="64">
        <v>98700024</v>
      </c>
      <c r="AV717" s="99">
        <v>14</v>
      </c>
      <c r="AW717" s="102">
        <v>31774.5999999999</v>
      </c>
      <c r="AX717" s="29" t="s">
        <v>701</v>
      </c>
      <c r="AY717" s="29"/>
      <c r="AZ717" s="25"/>
      <c r="BA717">
        <f t="shared" si="144"/>
        <v>2378</v>
      </c>
      <c r="BB717" s="115" t="s">
        <v>6983</v>
      </c>
      <c r="BC717" s="105">
        <f t="shared" si="136"/>
        <v>2269.6142857142786</v>
      </c>
      <c r="BD717" s="116">
        <f t="shared" si="137"/>
        <v>43252</v>
      </c>
      <c r="BE717" s="141" t="s">
        <v>8477</v>
      </c>
      <c r="BF717">
        <f>MATCH(BE717,'Cat-4'!$A:$A,0)</f>
        <v>722</v>
      </c>
      <c r="BG717">
        <f>MATCH(BD717,'Cat-4'!$1:$1,0)</f>
        <v>78</v>
      </c>
      <c r="BH717">
        <f>INDEX('Cat-4'!$1:$1048576,'NSS + ACT'!BF717,'NSS + ACT'!BG717)</f>
        <v>110.5</v>
      </c>
      <c r="BI717">
        <f>MATCH($BI$1,'Cat-4'!$1:$1,0)</f>
        <v>153</v>
      </c>
      <c r="BJ717">
        <f>INDEX('Cat-4'!$1:$1048576,'NSS + ACT'!BF717,'NSS + ACT'!BI717)</f>
        <v>130.80000000000001</v>
      </c>
      <c r="BK717" s="126">
        <f t="shared" si="138"/>
        <v>1.183710407239819</v>
      </c>
      <c r="BL717">
        <f t="shared" si="139"/>
        <v>2388</v>
      </c>
      <c r="BM717" s="126">
        <f t="shared" si="140"/>
        <v>79.599999999999994</v>
      </c>
      <c r="BN717" s="126" t="s">
        <v>8785</v>
      </c>
      <c r="BO717" s="126">
        <f>MATCH(BB717,Sheet3!$D$4:$D$8,0)</f>
        <v>2</v>
      </c>
      <c r="BP717" s="126">
        <f>MATCH(BN717,Sheet3!$E$4:$H$4,0)</f>
        <v>4</v>
      </c>
      <c r="BQ717" s="132">
        <f>INDEX(Sheet3!$D$4:$H$8,'NSS + ACT'!BO717,'NSS + ACT'!BP717)</f>
        <v>0.1</v>
      </c>
      <c r="BR717" s="105">
        <f t="shared" si="141"/>
        <v>37611.924705882237</v>
      </c>
      <c r="BS717" s="162">
        <f t="shared" si="142"/>
        <v>0.1</v>
      </c>
      <c r="BT717" s="105">
        <f t="shared" si="143"/>
        <v>33850.732235294017</v>
      </c>
    </row>
    <row r="718" spans="1:72">
      <c r="A718" s="18">
        <f t="shared" si="135"/>
        <v>715</v>
      </c>
      <c r="B718" s="61">
        <v>171702612222</v>
      </c>
      <c r="C718" s="39">
        <v>43019</v>
      </c>
      <c r="D718" s="22" t="s">
        <v>93</v>
      </c>
      <c r="E718" s="22" t="s">
        <v>1011</v>
      </c>
      <c r="F718" s="110">
        <v>1</v>
      </c>
      <c r="G718" s="23" t="s">
        <v>49</v>
      </c>
      <c r="H718" s="52">
        <v>31716.02</v>
      </c>
      <c r="I718" s="30"/>
      <c r="J718" s="109">
        <v>31716.02</v>
      </c>
      <c r="K718" s="23">
        <v>85044090</v>
      </c>
      <c r="L718" s="26">
        <v>0.2</v>
      </c>
      <c r="M718" s="40">
        <v>0</v>
      </c>
      <c r="N718" s="62">
        <v>0</v>
      </c>
      <c r="O718" s="52">
        <v>0</v>
      </c>
      <c r="P718" s="26">
        <v>0.1</v>
      </c>
      <c r="Q718" s="52">
        <v>0</v>
      </c>
      <c r="R718" s="63">
        <v>0.18</v>
      </c>
      <c r="S718" s="23" t="s">
        <v>969</v>
      </c>
      <c r="T718" s="52">
        <v>6343.2040000000006</v>
      </c>
      <c r="U718" s="52">
        <v>0</v>
      </c>
      <c r="V718" s="52">
        <v>634.32040000000006</v>
      </c>
      <c r="W718" s="52">
        <v>6964.8379919999998</v>
      </c>
      <c r="X718" s="52">
        <v>13942.362391999999</v>
      </c>
      <c r="Y718" s="23" t="s">
        <v>850</v>
      </c>
      <c r="Z718" s="23" t="s">
        <v>1012</v>
      </c>
      <c r="AA718" s="23" t="s">
        <v>1013</v>
      </c>
      <c r="AB718" s="33" t="e">
        <v>#N/A</v>
      </c>
      <c r="AC718" s="33" t="e">
        <v>#N/A</v>
      </c>
      <c r="AD718" s="48" t="e">
        <v>#N/A</v>
      </c>
      <c r="AE718" s="39">
        <v>43003</v>
      </c>
      <c r="AF718" s="53">
        <v>171702612222</v>
      </c>
      <c r="AG718" s="53" t="s">
        <v>960</v>
      </c>
      <c r="AH718" s="39">
        <v>43019</v>
      </c>
      <c r="AI718" s="23" t="s">
        <v>385</v>
      </c>
      <c r="AJ718" s="54"/>
      <c r="AK718" s="55"/>
      <c r="AL718" s="56"/>
      <c r="AM718" s="57"/>
      <c r="AN718" s="33"/>
      <c r="AO718" s="48"/>
      <c r="AP718" s="23">
        <v>2000</v>
      </c>
      <c r="AQ718" s="23" t="s">
        <v>64</v>
      </c>
      <c r="AR718" s="23" t="s">
        <v>1013</v>
      </c>
      <c r="AS718" s="38" t="s">
        <v>53</v>
      </c>
      <c r="AT718" s="23" t="s">
        <v>522</v>
      </c>
      <c r="AU718" s="64">
        <v>9061707572</v>
      </c>
      <c r="AV718" s="99">
        <v>1</v>
      </c>
      <c r="AW718" s="102">
        <v>31716.02</v>
      </c>
      <c r="AX718" s="29" t="s">
        <v>701</v>
      </c>
      <c r="AY718" s="29"/>
      <c r="AZ718" s="25" t="s">
        <v>951</v>
      </c>
      <c r="BA718">
        <f t="shared" si="144"/>
        <v>2635</v>
      </c>
      <c r="BB718" s="115" t="s">
        <v>6983</v>
      </c>
      <c r="BC718" s="105">
        <f t="shared" si="136"/>
        <v>31716.02</v>
      </c>
      <c r="BD718" s="116">
        <f t="shared" si="137"/>
        <v>42979</v>
      </c>
      <c r="BE718" s="141" t="s">
        <v>8477</v>
      </c>
      <c r="BF718">
        <f>MATCH(BE718,'Cat-4'!$A:$A,0)</f>
        <v>722</v>
      </c>
      <c r="BG718">
        <f>MATCH(BD718,'Cat-4'!$1:$1,0)</f>
        <v>69</v>
      </c>
      <c r="BH718">
        <f>INDEX('Cat-4'!$1:$1048576,'NSS + ACT'!BF718,'NSS + ACT'!BG718)</f>
        <v>108.5</v>
      </c>
      <c r="BI718">
        <f>MATCH($BI$1,'Cat-4'!$1:$1,0)</f>
        <v>153</v>
      </c>
      <c r="BJ718">
        <f>INDEX('Cat-4'!$1:$1048576,'NSS + ACT'!BF718,'NSS + ACT'!BI718)</f>
        <v>130.80000000000001</v>
      </c>
      <c r="BK718" s="126">
        <f t="shared" si="138"/>
        <v>1.2055299539170508</v>
      </c>
      <c r="BL718">
        <f t="shared" si="139"/>
        <v>2661</v>
      </c>
      <c r="BM718" s="126">
        <f t="shared" si="140"/>
        <v>88.7</v>
      </c>
      <c r="BN718" s="126" t="s">
        <v>8785</v>
      </c>
      <c r="BO718" s="126">
        <f>MATCH(BB718,Sheet3!$D$4:$D$8,0)</f>
        <v>2</v>
      </c>
      <c r="BP718" s="126">
        <f>MATCH(BN718,Sheet3!$E$4:$H$4,0)</f>
        <v>4</v>
      </c>
      <c r="BQ718" s="132">
        <f>INDEX(Sheet3!$D$4:$H$8,'NSS + ACT'!BO718,'NSS + ACT'!BP718)</f>
        <v>0.1</v>
      </c>
      <c r="BR718" s="105">
        <f t="shared" si="141"/>
        <v>38234.612129032263</v>
      </c>
      <c r="BS718" s="162">
        <f t="shared" si="142"/>
        <v>0.1</v>
      </c>
      <c r="BT718" s="105">
        <f t="shared" si="143"/>
        <v>34411.150916129038</v>
      </c>
    </row>
    <row r="719" spans="1:72">
      <c r="A719" s="18">
        <f t="shared" si="135"/>
        <v>716</v>
      </c>
      <c r="B719" s="33">
        <v>292003440363</v>
      </c>
      <c r="C719" s="39">
        <v>43963</v>
      </c>
      <c r="D719" s="22" t="s">
        <v>208</v>
      </c>
      <c r="E719" s="22" t="s">
        <v>5844</v>
      </c>
      <c r="F719" s="110">
        <v>38</v>
      </c>
      <c r="G719" s="23" t="s">
        <v>119</v>
      </c>
      <c r="H719" s="52">
        <v>831.86394736842112</v>
      </c>
      <c r="I719" s="30"/>
      <c r="J719" s="109">
        <v>31610.83</v>
      </c>
      <c r="K719" s="33">
        <v>84212190</v>
      </c>
      <c r="L719" s="26">
        <v>7.4999999999999997E-2</v>
      </c>
      <c r="M719" s="26"/>
      <c r="N719" s="26">
        <v>0</v>
      </c>
      <c r="O719" s="60"/>
      <c r="P719" s="26">
        <v>0.1</v>
      </c>
      <c r="Q719" s="84"/>
      <c r="R719" s="26">
        <v>0.18</v>
      </c>
      <c r="S719" s="23" t="s">
        <v>754</v>
      </c>
      <c r="T719" s="52">
        <v>2370.8122499999999</v>
      </c>
      <c r="U719" s="52">
        <v>0</v>
      </c>
      <c r="V719" s="52">
        <v>237.08122500000002</v>
      </c>
      <c r="W719" s="52">
        <v>6159.3702255000007</v>
      </c>
      <c r="X719" s="52">
        <v>8767.2637004999997</v>
      </c>
      <c r="Y719" s="23" t="s">
        <v>5800</v>
      </c>
      <c r="Z719" s="23" t="s">
        <v>5845</v>
      </c>
      <c r="AA719" s="23" t="s">
        <v>5846</v>
      </c>
      <c r="AB719" s="33">
        <v>292003440363</v>
      </c>
      <c r="AC719" s="33" t="s">
        <v>5847</v>
      </c>
      <c r="AD719" s="48">
        <v>43963</v>
      </c>
      <c r="AE719" s="39">
        <v>43906</v>
      </c>
      <c r="AF719" s="53" t="e">
        <v>#N/A</v>
      </c>
      <c r="AG719" s="53" t="e">
        <v>#N/A</v>
      </c>
      <c r="AH719" s="39" t="e">
        <v>#N/A</v>
      </c>
      <c r="AI719" s="23" t="s">
        <v>51</v>
      </c>
      <c r="AJ719" s="54"/>
      <c r="AK719" s="55"/>
      <c r="AL719" s="56"/>
      <c r="AM719" s="57"/>
      <c r="AN719" s="33"/>
      <c r="AO719" s="48"/>
      <c r="AP719" s="23">
        <v>2000</v>
      </c>
      <c r="AQ719" s="23" t="s">
        <v>52</v>
      </c>
      <c r="AR719" s="23" t="s">
        <v>5846</v>
      </c>
      <c r="AS719" s="38" t="s">
        <v>53</v>
      </c>
      <c r="AT719" s="23"/>
      <c r="AU719" s="23">
        <v>771</v>
      </c>
      <c r="AV719" s="99">
        <v>38</v>
      </c>
      <c r="AW719" s="101">
        <v>31610.83</v>
      </c>
      <c r="AX719" s="29" t="s">
        <v>5711</v>
      </c>
      <c r="AY719" s="29"/>
      <c r="AZ719" s="21"/>
      <c r="BA719">
        <f t="shared" si="144"/>
        <v>1732</v>
      </c>
      <c r="BB719" s="115" t="s">
        <v>6983</v>
      </c>
      <c r="BC719" s="105">
        <f t="shared" si="136"/>
        <v>831.86394736842112</v>
      </c>
      <c r="BD719" s="116">
        <f t="shared" si="137"/>
        <v>43891</v>
      </c>
      <c r="BE719" s="141" t="s">
        <v>8477</v>
      </c>
      <c r="BF719">
        <f>MATCH(BE719,'Cat-4'!$A:$A,0)</f>
        <v>722</v>
      </c>
      <c r="BG719">
        <f>MATCH(BD719,'Cat-4'!$1:$1,0)</f>
        <v>99</v>
      </c>
      <c r="BH719">
        <f>INDEX('Cat-4'!$1:$1048576,'NSS + ACT'!BF719,'NSS + ACT'!BG719)</f>
        <v>113.3</v>
      </c>
      <c r="BI719">
        <f>MATCH($BI$1,'Cat-4'!$1:$1,0)</f>
        <v>153</v>
      </c>
      <c r="BJ719">
        <f>INDEX('Cat-4'!$1:$1048576,'NSS + ACT'!BF719,'NSS + ACT'!BI719)</f>
        <v>130.80000000000001</v>
      </c>
      <c r="BK719" s="126">
        <f t="shared" si="138"/>
        <v>1.1544571932921448</v>
      </c>
      <c r="BL719">
        <f t="shared" si="139"/>
        <v>1749</v>
      </c>
      <c r="BM719" s="126">
        <f t="shared" si="140"/>
        <v>58.3</v>
      </c>
      <c r="BN719" s="126" t="s">
        <v>8785</v>
      </c>
      <c r="BO719" s="126">
        <f>MATCH(BB719,Sheet3!$D$4:$D$8,0)</f>
        <v>2</v>
      </c>
      <c r="BP719" s="126">
        <f>MATCH(BN719,Sheet3!$E$4:$H$4,0)</f>
        <v>4</v>
      </c>
      <c r="BQ719" s="132">
        <f>INDEX(Sheet3!$D$4:$H$8,'NSS + ACT'!BO719,'NSS + ACT'!BP719)</f>
        <v>0.1</v>
      </c>
      <c r="BR719" s="105">
        <f t="shared" si="141"/>
        <v>36493.350079435135</v>
      </c>
      <c r="BS719" s="162">
        <f t="shared" si="142"/>
        <v>0.1</v>
      </c>
      <c r="BT719" s="105">
        <f t="shared" si="143"/>
        <v>32844.015071491624</v>
      </c>
    </row>
    <row r="720" spans="1:72">
      <c r="A720" s="18">
        <f t="shared" si="135"/>
        <v>717</v>
      </c>
      <c r="B720" s="61">
        <v>292009463653</v>
      </c>
      <c r="C720" s="39">
        <v>44161</v>
      </c>
      <c r="D720" s="22" t="s">
        <v>168</v>
      </c>
      <c r="E720" s="22" t="s">
        <v>4327</v>
      </c>
      <c r="F720" s="110">
        <v>6</v>
      </c>
      <c r="G720" s="23" t="s">
        <v>119</v>
      </c>
      <c r="H720" s="52">
        <v>5254.08</v>
      </c>
      <c r="I720" s="30"/>
      <c r="J720" s="109">
        <v>31524.48</v>
      </c>
      <c r="K720" s="23">
        <v>84841010</v>
      </c>
      <c r="L720" s="26">
        <v>7.4999999999999997E-2</v>
      </c>
      <c r="M720" s="40">
        <v>0</v>
      </c>
      <c r="N720" s="62">
        <v>0</v>
      </c>
      <c r="O720" s="52">
        <v>0</v>
      </c>
      <c r="P720" s="26">
        <v>0.1</v>
      </c>
      <c r="Q720" s="52">
        <v>0</v>
      </c>
      <c r="R720" s="63">
        <v>0.18</v>
      </c>
      <c r="S720" s="23" t="s">
        <v>4095</v>
      </c>
      <c r="T720" s="52">
        <v>2364.3359999999998</v>
      </c>
      <c r="U720" s="52">
        <v>0</v>
      </c>
      <c r="V720" s="52">
        <v>236.43359999999998</v>
      </c>
      <c r="W720" s="52">
        <v>6142.5449279999993</v>
      </c>
      <c r="X720" s="52">
        <v>8743.314527999999</v>
      </c>
      <c r="Y720" s="23" t="s">
        <v>4133</v>
      </c>
      <c r="Z720" s="23" t="s">
        <v>4328</v>
      </c>
      <c r="AA720" s="23" t="s">
        <v>4329</v>
      </c>
      <c r="AB720" s="33">
        <v>292009463653</v>
      </c>
      <c r="AC720" s="33" t="s">
        <v>4330</v>
      </c>
      <c r="AD720" s="39">
        <v>44161</v>
      </c>
      <c r="AE720" s="39">
        <v>44151</v>
      </c>
      <c r="AF720" s="53" t="e">
        <v>#N/A</v>
      </c>
      <c r="AG720" s="53" t="e">
        <v>#N/A</v>
      </c>
      <c r="AH720" s="39" t="e">
        <v>#N/A</v>
      </c>
      <c r="AI720" s="23" t="s">
        <v>51</v>
      </c>
      <c r="AJ720" s="59"/>
      <c r="AK720" s="59"/>
      <c r="AL720" s="48"/>
      <c r="AM720" s="60"/>
      <c r="AN720" s="33"/>
      <c r="AO720" s="48"/>
      <c r="AP720" s="23">
        <v>2000</v>
      </c>
      <c r="AQ720" s="23" t="s">
        <v>52</v>
      </c>
      <c r="AR720" s="23" t="s">
        <v>4329</v>
      </c>
      <c r="AS720" s="38" t="s">
        <v>53</v>
      </c>
      <c r="AT720" s="23"/>
      <c r="AU720" s="64" t="s">
        <v>4331</v>
      </c>
      <c r="AV720" s="99">
        <v>6</v>
      </c>
      <c r="AW720" s="102">
        <v>31524.48</v>
      </c>
      <c r="AX720" s="29" t="s">
        <v>701</v>
      </c>
      <c r="AY720" s="29"/>
      <c r="AZ720" s="25"/>
      <c r="BA720">
        <f t="shared" si="144"/>
        <v>1487</v>
      </c>
      <c r="BB720" s="115" t="s">
        <v>6983</v>
      </c>
      <c r="BC720" s="105">
        <f t="shared" si="136"/>
        <v>5254.08</v>
      </c>
      <c r="BD720" s="116">
        <f t="shared" si="137"/>
        <v>44136</v>
      </c>
      <c r="BE720" s="141" t="s">
        <v>8477</v>
      </c>
      <c r="BF720">
        <f>MATCH(BE720,'Cat-4'!$A:$A,0)</f>
        <v>722</v>
      </c>
      <c r="BG720">
        <f>MATCH(BD720,'Cat-4'!$1:$1,0)</f>
        <v>107</v>
      </c>
      <c r="BH720">
        <f>INDEX('Cat-4'!$1:$1048576,'NSS + ACT'!BF720,'NSS + ACT'!BG720)</f>
        <v>113.7</v>
      </c>
      <c r="BI720">
        <f>MATCH($BI$1,'Cat-4'!$1:$1,0)</f>
        <v>153</v>
      </c>
      <c r="BJ720">
        <f>INDEX('Cat-4'!$1:$1048576,'NSS + ACT'!BF720,'NSS + ACT'!BI720)</f>
        <v>130.80000000000001</v>
      </c>
      <c r="BK720" s="126">
        <f t="shared" si="138"/>
        <v>1.1503957783641161</v>
      </c>
      <c r="BL720">
        <f t="shared" si="139"/>
        <v>1504</v>
      </c>
      <c r="BM720" s="126">
        <f t="shared" si="140"/>
        <v>50.133333333333333</v>
      </c>
      <c r="BN720" s="126" t="s">
        <v>8785</v>
      </c>
      <c r="BO720" s="126">
        <f>MATCH(BB720,Sheet3!$D$4:$D$8,0)</f>
        <v>2</v>
      </c>
      <c r="BP720" s="126">
        <f>MATCH(BN720,Sheet3!$E$4:$H$4,0)</f>
        <v>4</v>
      </c>
      <c r="BQ720" s="132">
        <f>INDEX(Sheet3!$D$4:$H$8,'NSS + ACT'!BO720,'NSS + ACT'!BP720)</f>
        <v>0.1</v>
      </c>
      <c r="BR720" s="105">
        <f t="shared" si="141"/>
        <v>36265.628707124008</v>
      </c>
      <c r="BS720" s="162">
        <f t="shared" si="142"/>
        <v>0.1</v>
      </c>
      <c r="BT720" s="105">
        <f t="shared" si="143"/>
        <v>32639.065836411606</v>
      </c>
    </row>
    <row r="721" spans="1:72">
      <c r="A721" s="18">
        <f t="shared" si="135"/>
        <v>718</v>
      </c>
      <c r="B721" s="61">
        <v>291604484242</v>
      </c>
      <c r="C721" s="39">
        <v>42639</v>
      </c>
      <c r="D721" s="22" t="s">
        <v>183</v>
      </c>
      <c r="E721" s="22" t="s">
        <v>3887</v>
      </c>
      <c r="F721" s="110">
        <v>47</v>
      </c>
      <c r="G721" s="23" t="s">
        <v>49</v>
      </c>
      <c r="H721" s="52">
        <v>668.31808510638302</v>
      </c>
      <c r="I721" s="30"/>
      <c r="J721" s="109">
        <v>31410.95</v>
      </c>
      <c r="K721" s="23">
        <v>96035000</v>
      </c>
      <c r="L721" s="26">
        <v>0.2</v>
      </c>
      <c r="M721" s="40">
        <v>0</v>
      </c>
      <c r="N721" s="40">
        <v>0</v>
      </c>
      <c r="O721" s="52">
        <v>0</v>
      </c>
      <c r="P721" s="26">
        <v>0.1</v>
      </c>
      <c r="Q721" s="52">
        <v>0</v>
      </c>
      <c r="R721" s="63">
        <v>0.18</v>
      </c>
      <c r="S721" s="23" t="s">
        <v>3884</v>
      </c>
      <c r="T721" s="52">
        <v>6282.1900000000005</v>
      </c>
      <c r="U721" s="52">
        <v>0</v>
      </c>
      <c r="V721" s="52">
        <v>628.21900000000005</v>
      </c>
      <c r="W721" s="52">
        <v>6897.8446199999989</v>
      </c>
      <c r="X721" s="68">
        <v>13808.25362</v>
      </c>
      <c r="Y721" s="23" t="s">
        <v>3855</v>
      </c>
      <c r="Z721" s="23" t="s">
        <v>3888</v>
      </c>
      <c r="AA721" s="23" t="s">
        <v>3889</v>
      </c>
      <c r="AB721" s="33">
        <v>291604484242</v>
      </c>
      <c r="AC721" s="33" t="s">
        <v>3890</v>
      </c>
      <c r="AD721" s="39">
        <v>42639</v>
      </c>
      <c r="AE721" s="39">
        <v>42633</v>
      </c>
      <c r="AF721" s="53" t="e">
        <v>#N/A</v>
      </c>
      <c r="AG721" s="53" t="e">
        <v>#N/A</v>
      </c>
      <c r="AH721" s="39" t="e">
        <v>#N/A</v>
      </c>
      <c r="AI721" s="23" t="s">
        <v>51</v>
      </c>
      <c r="AJ721" s="59"/>
      <c r="AK721" s="59"/>
      <c r="AL721" s="48"/>
      <c r="AM721" s="60"/>
      <c r="AN721" s="33"/>
      <c r="AO721" s="48"/>
      <c r="AP721" s="23">
        <v>2000</v>
      </c>
      <c r="AQ721" s="23" t="s">
        <v>52</v>
      </c>
      <c r="AR721" s="23" t="s">
        <v>3889</v>
      </c>
      <c r="AS721" s="38" t="s">
        <v>53</v>
      </c>
      <c r="AT721" s="23"/>
      <c r="AU721" s="64">
        <v>1714936</v>
      </c>
      <c r="AV721" s="99">
        <v>47</v>
      </c>
      <c r="AW721" s="102">
        <v>31410.95</v>
      </c>
      <c r="AX721" s="29" t="s">
        <v>701</v>
      </c>
      <c r="AY721" s="29"/>
      <c r="AZ721" s="25"/>
      <c r="BA721">
        <f t="shared" si="144"/>
        <v>3005</v>
      </c>
      <c r="BB721" s="115" t="s">
        <v>6983</v>
      </c>
      <c r="BC721" s="105">
        <f t="shared" si="136"/>
        <v>668.31808510638302</v>
      </c>
      <c r="BD721" s="116">
        <f t="shared" si="137"/>
        <v>42614</v>
      </c>
      <c r="BE721" s="141" t="s">
        <v>8477</v>
      </c>
      <c r="BF721">
        <f>MATCH(BE721,'Cat-4'!$A:$A,0)</f>
        <v>722</v>
      </c>
      <c r="BG721">
        <f>MATCH(BD721,'Cat-4'!$1:$1,0)</f>
        <v>57</v>
      </c>
      <c r="BH721">
        <f>INDEX('Cat-4'!$1:$1048576,'NSS + ACT'!BF721,'NSS + ACT'!BG721)</f>
        <v>107.4</v>
      </c>
      <c r="BI721">
        <f>MATCH($BI$1,'Cat-4'!$1:$1,0)</f>
        <v>153</v>
      </c>
      <c r="BJ721">
        <f>INDEX('Cat-4'!$1:$1048576,'NSS + ACT'!BF721,'NSS + ACT'!BI721)</f>
        <v>130.80000000000001</v>
      </c>
      <c r="BK721" s="126">
        <f t="shared" si="138"/>
        <v>1.217877094972067</v>
      </c>
      <c r="BL721">
        <f t="shared" si="139"/>
        <v>3026</v>
      </c>
      <c r="BM721" s="126">
        <f t="shared" si="140"/>
        <v>100.86666666666666</v>
      </c>
      <c r="BN721" s="126" t="s">
        <v>8785</v>
      </c>
      <c r="BO721" s="126">
        <f>MATCH(BB721,Sheet3!$D$4:$D$8,0)</f>
        <v>2</v>
      </c>
      <c r="BP721" s="126">
        <f>MATCH(BN721,Sheet3!$E$4:$H$4,0)</f>
        <v>4</v>
      </c>
      <c r="BQ721" s="132">
        <f>INDEX(Sheet3!$D$4:$H$8,'NSS + ACT'!BO721,'NSS + ACT'!BP721)</f>
        <v>0.1</v>
      </c>
      <c r="BR721" s="105">
        <f t="shared" si="141"/>
        <v>38254.676536312851</v>
      </c>
      <c r="BS721" s="162">
        <f t="shared" si="142"/>
        <v>0.1</v>
      </c>
      <c r="BT721" s="105">
        <f t="shared" si="143"/>
        <v>34429.208882681567</v>
      </c>
    </row>
    <row r="722" spans="1:72">
      <c r="A722" s="18">
        <f t="shared" si="135"/>
        <v>719</v>
      </c>
      <c r="B722" s="61">
        <v>291603957595</v>
      </c>
      <c r="C722" s="39">
        <v>42609</v>
      </c>
      <c r="D722" s="22" t="s">
        <v>91</v>
      </c>
      <c r="E722" s="22" t="s">
        <v>1999</v>
      </c>
      <c r="F722" s="110">
        <v>5</v>
      </c>
      <c r="G722" s="23" t="s">
        <v>49</v>
      </c>
      <c r="H722" s="52">
        <v>6275.9</v>
      </c>
      <c r="I722" s="30"/>
      <c r="J722" s="109">
        <v>31379.5</v>
      </c>
      <c r="K722" s="23">
        <v>84819090</v>
      </c>
      <c r="L722" s="26">
        <v>7.4999999999999997E-2</v>
      </c>
      <c r="M722" s="40">
        <v>0</v>
      </c>
      <c r="N722" s="62">
        <v>0</v>
      </c>
      <c r="O722" s="52">
        <v>0</v>
      </c>
      <c r="P722" s="26">
        <v>0.1</v>
      </c>
      <c r="Q722" s="52">
        <v>0</v>
      </c>
      <c r="R722" s="63">
        <v>0.18</v>
      </c>
      <c r="S722" s="23" t="s">
        <v>849</v>
      </c>
      <c r="T722" s="52">
        <v>2353.4625000000001</v>
      </c>
      <c r="U722" s="52">
        <v>0</v>
      </c>
      <c r="V722" s="52">
        <v>235.34625000000003</v>
      </c>
      <c r="W722" s="52">
        <v>6114.2955750000001</v>
      </c>
      <c r="X722" s="52">
        <v>8703.1043250000002</v>
      </c>
      <c r="Y722" s="23" t="s">
        <v>1945</v>
      </c>
      <c r="Z722" s="23" t="s">
        <v>2000</v>
      </c>
      <c r="AA722" s="23" t="s">
        <v>2001</v>
      </c>
      <c r="AB722" s="33">
        <v>291603957595</v>
      </c>
      <c r="AC722" s="33">
        <v>38574</v>
      </c>
      <c r="AD722" s="48">
        <v>42609</v>
      </c>
      <c r="AE722" s="39">
        <v>42594</v>
      </c>
      <c r="AF722" s="53" t="e">
        <v>#N/A</v>
      </c>
      <c r="AG722" s="53" t="e">
        <v>#N/A</v>
      </c>
      <c r="AH722" s="39" t="e">
        <v>#N/A</v>
      </c>
      <c r="AI722" s="23" t="s">
        <v>51</v>
      </c>
      <c r="AJ722" s="54"/>
      <c r="AK722" s="55"/>
      <c r="AL722" s="56"/>
      <c r="AM722" s="57"/>
      <c r="AN722" s="33"/>
      <c r="AO722" s="48"/>
      <c r="AP722" s="23">
        <v>2000</v>
      </c>
      <c r="AQ722" s="23" t="s">
        <v>52</v>
      </c>
      <c r="AR722" s="23" t="s">
        <v>2001</v>
      </c>
      <c r="AS722" s="38" t="s">
        <v>53</v>
      </c>
      <c r="AT722" s="23"/>
      <c r="AU722" s="64">
        <v>6316000949</v>
      </c>
      <c r="AV722" s="99">
        <v>5</v>
      </c>
      <c r="AW722" s="102">
        <v>31379.5</v>
      </c>
      <c r="AX722" s="29" t="s">
        <v>701</v>
      </c>
      <c r="AY722" s="29"/>
      <c r="AZ722" s="25" t="s">
        <v>702</v>
      </c>
      <c r="BA722">
        <f t="shared" si="144"/>
        <v>3044</v>
      </c>
      <c r="BB722" t="s">
        <v>6983</v>
      </c>
      <c r="BC722" s="105">
        <f t="shared" si="136"/>
        <v>6275.9</v>
      </c>
      <c r="BD722" s="116">
        <f t="shared" si="137"/>
        <v>42583</v>
      </c>
      <c r="BE722" s="141" t="s">
        <v>8477</v>
      </c>
      <c r="BF722">
        <f>MATCH(BE722,'Cat-4'!$A:$A,0)</f>
        <v>722</v>
      </c>
      <c r="BG722">
        <f>MATCH(BD722,'Cat-4'!$1:$1,0)</f>
        <v>56</v>
      </c>
      <c r="BH722">
        <f>INDEX('Cat-4'!$1:$1048576,'NSS + ACT'!BF722,'NSS + ACT'!BG722)</f>
        <v>107.5</v>
      </c>
      <c r="BI722">
        <f>MATCH($BI$1,'Cat-4'!$1:$1,0)</f>
        <v>153</v>
      </c>
      <c r="BJ722">
        <f>INDEX('Cat-4'!$1:$1048576,'NSS + ACT'!BF722,'NSS + ACT'!BI722)</f>
        <v>130.80000000000001</v>
      </c>
      <c r="BK722" s="126">
        <f t="shared" si="138"/>
        <v>1.2167441860465118</v>
      </c>
      <c r="BL722">
        <f t="shared" si="139"/>
        <v>3057</v>
      </c>
      <c r="BM722" s="126">
        <f t="shared" si="140"/>
        <v>101.9</v>
      </c>
      <c r="BN722" s="126" t="s">
        <v>8785</v>
      </c>
      <c r="BO722" s="126">
        <f>MATCH(BB722,Sheet3!$D$4:$D$8,0)</f>
        <v>2</v>
      </c>
      <c r="BP722" s="126">
        <f>MATCH(BN722,Sheet3!$E$4:$H$4,0)</f>
        <v>4</v>
      </c>
      <c r="BQ722" s="132">
        <f>INDEX(Sheet3!$D$4:$H$8,'NSS + ACT'!BO722,'NSS + ACT'!BP722)</f>
        <v>0.1</v>
      </c>
      <c r="BR722" s="105">
        <f t="shared" si="141"/>
        <v>38180.82418604652</v>
      </c>
      <c r="BS722" s="162">
        <f t="shared" si="142"/>
        <v>0.1</v>
      </c>
      <c r="BT722" s="105">
        <f t="shared" si="143"/>
        <v>34362.741767441868</v>
      </c>
    </row>
    <row r="723" spans="1:72">
      <c r="A723" s="18">
        <f t="shared" si="135"/>
        <v>720</v>
      </c>
      <c r="B723" s="61">
        <v>292008114860</v>
      </c>
      <c r="C723" s="39">
        <v>44120</v>
      </c>
      <c r="D723" s="22" t="s">
        <v>133</v>
      </c>
      <c r="E723" s="22" t="s">
        <v>3112</v>
      </c>
      <c r="F723" s="110">
        <v>3</v>
      </c>
      <c r="G723" s="23" t="s">
        <v>119</v>
      </c>
      <c r="H723" s="52">
        <v>10448.216666666667</v>
      </c>
      <c r="I723" s="30"/>
      <c r="J723" s="109">
        <v>31344.65</v>
      </c>
      <c r="K723" s="23">
        <v>84139120</v>
      </c>
      <c r="L723" s="26">
        <v>7.4999999999999997E-2</v>
      </c>
      <c r="M723" s="40">
        <v>0</v>
      </c>
      <c r="N723" s="62">
        <v>0</v>
      </c>
      <c r="O723" s="52">
        <v>0</v>
      </c>
      <c r="P723" s="26">
        <v>0.1</v>
      </c>
      <c r="Q723" s="52">
        <v>0</v>
      </c>
      <c r="R723" s="63">
        <v>0.18</v>
      </c>
      <c r="S723" s="23" t="s">
        <v>2931</v>
      </c>
      <c r="T723" s="52">
        <v>2350.8487500000001</v>
      </c>
      <c r="U723" s="52">
        <v>0</v>
      </c>
      <c r="V723" s="52">
        <v>235.08487500000001</v>
      </c>
      <c r="W723" s="52">
        <v>6107.5050524999997</v>
      </c>
      <c r="X723" s="52">
        <v>8693.4386775000003</v>
      </c>
      <c r="Y723" s="23" t="s">
        <v>2991</v>
      </c>
      <c r="Z723" s="23" t="s">
        <v>3113</v>
      </c>
      <c r="AA723" s="23" t="s">
        <v>289</v>
      </c>
      <c r="AB723" s="33">
        <v>292008114860</v>
      </c>
      <c r="AC723" s="33" t="s">
        <v>2979</v>
      </c>
      <c r="AD723" s="48">
        <v>44120</v>
      </c>
      <c r="AE723" s="39">
        <v>44068</v>
      </c>
      <c r="AF723" s="53" t="e">
        <v>#N/A</v>
      </c>
      <c r="AG723" s="53" t="e">
        <v>#N/A</v>
      </c>
      <c r="AH723" s="39" t="e">
        <v>#N/A</v>
      </c>
      <c r="AI723" s="23" t="s">
        <v>51</v>
      </c>
      <c r="AJ723" s="54"/>
      <c r="AK723" s="55"/>
      <c r="AL723" s="56"/>
      <c r="AM723" s="57"/>
      <c r="AN723" s="33"/>
      <c r="AO723" s="48"/>
      <c r="AP723" s="23">
        <v>2000</v>
      </c>
      <c r="AQ723" s="23" t="s">
        <v>52</v>
      </c>
      <c r="AR723" s="23" t="s">
        <v>289</v>
      </c>
      <c r="AS723" s="38" t="s">
        <v>53</v>
      </c>
      <c r="AT723" s="23" t="s">
        <v>522</v>
      </c>
      <c r="AU723" s="64">
        <v>7199962282</v>
      </c>
      <c r="AV723" s="99">
        <v>3</v>
      </c>
      <c r="AW723" s="102">
        <v>31344.65</v>
      </c>
      <c r="AX723" s="29" t="s">
        <v>701</v>
      </c>
      <c r="AY723" s="29"/>
      <c r="AZ723" s="25" t="s">
        <v>2995</v>
      </c>
      <c r="BA723">
        <f t="shared" si="144"/>
        <v>1570</v>
      </c>
      <c r="BB723" s="115" t="s">
        <v>6983</v>
      </c>
      <c r="BC723" s="105">
        <f t="shared" si="136"/>
        <v>10448.216666666667</v>
      </c>
      <c r="BD723" s="116">
        <f t="shared" si="137"/>
        <v>44044</v>
      </c>
      <c r="BE723" s="141" t="s">
        <v>8477</v>
      </c>
      <c r="BF723">
        <f>MATCH(BE723,'Cat-4'!$A:$A,0)</f>
        <v>722</v>
      </c>
      <c r="BG723">
        <f>MATCH(BD723,'Cat-4'!$1:$1,0)</f>
        <v>104</v>
      </c>
      <c r="BH723">
        <f>INDEX('Cat-4'!$1:$1048576,'NSS + ACT'!BF723,'NSS + ACT'!BG723)</f>
        <v>113.6</v>
      </c>
      <c r="BI723">
        <f>MATCH($BI$1,'Cat-4'!$1:$1,0)</f>
        <v>153</v>
      </c>
      <c r="BJ723">
        <f>INDEX('Cat-4'!$1:$1048576,'NSS + ACT'!BF723,'NSS + ACT'!BI723)</f>
        <v>130.80000000000001</v>
      </c>
      <c r="BK723" s="126">
        <f t="shared" si="138"/>
        <v>1.1514084507042255</v>
      </c>
      <c r="BL723">
        <f t="shared" si="139"/>
        <v>1596</v>
      </c>
      <c r="BM723" s="126">
        <f t="shared" si="140"/>
        <v>53.2</v>
      </c>
      <c r="BN723" s="126" t="s">
        <v>8785</v>
      </c>
      <c r="BO723" s="126">
        <f>MATCH(BB723,Sheet3!$D$4:$D$8,0)</f>
        <v>2</v>
      </c>
      <c r="BP723" s="126">
        <f>MATCH(BN723,Sheet3!$E$4:$H$4,0)</f>
        <v>4</v>
      </c>
      <c r="BQ723" s="132">
        <f>INDEX(Sheet3!$D$4:$H$8,'NSS + ACT'!BO723,'NSS + ACT'!BP723)</f>
        <v>0.1</v>
      </c>
      <c r="BR723" s="105">
        <f t="shared" si="141"/>
        <v>36090.494894366202</v>
      </c>
      <c r="BS723" s="162">
        <f t="shared" si="142"/>
        <v>0.1</v>
      </c>
      <c r="BT723" s="105">
        <f t="shared" si="143"/>
        <v>32481.445404929582</v>
      </c>
    </row>
    <row r="724" spans="1:72">
      <c r="A724" s="18">
        <f t="shared" si="135"/>
        <v>721</v>
      </c>
      <c r="B724" s="61">
        <v>292203577260</v>
      </c>
      <c r="C724" s="39">
        <v>44659</v>
      </c>
      <c r="D724" s="22" t="s">
        <v>91</v>
      </c>
      <c r="E724" s="22" t="s">
        <v>2545</v>
      </c>
      <c r="F724" s="110">
        <v>2</v>
      </c>
      <c r="G724" s="23" t="s">
        <v>79</v>
      </c>
      <c r="H724" s="52">
        <v>15635</v>
      </c>
      <c r="I724" s="30"/>
      <c r="J724" s="109">
        <v>31270</v>
      </c>
      <c r="K724" s="23">
        <v>84819090</v>
      </c>
      <c r="L724" s="26">
        <v>7.4999999999999997E-2</v>
      </c>
      <c r="M724" s="40">
        <v>0</v>
      </c>
      <c r="N724" s="62">
        <v>0</v>
      </c>
      <c r="O724" s="52"/>
      <c r="P724" s="26">
        <v>0.1</v>
      </c>
      <c r="Q724" s="52">
        <v>0</v>
      </c>
      <c r="R724" s="63">
        <v>0.18</v>
      </c>
      <c r="S724" s="23" t="s">
        <v>849</v>
      </c>
      <c r="T724" s="52">
        <v>2345.25</v>
      </c>
      <c r="U724" s="52">
        <v>0</v>
      </c>
      <c r="V724" s="52">
        <v>234.52500000000001</v>
      </c>
      <c r="W724" s="52">
        <v>6092.9594999999999</v>
      </c>
      <c r="X724" s="52">
        <v>8672.7345000000005</v>
      </c>
      <c r="Y724" s="23" t="s">
        <v>2273</v>
      </c>
      <c r="Z724" s="23" t="s">
        <v>2546</v>
      </c>
      <c r="AA724" s="23" t="s">
        <v>2547</v>
      </c>
      <c r="AB724" s="33">
        <v>292203577260</v>
      </c>
      <c r="AC724" s="33" t="s">
        <v>2249</v>
      </c>
      <c r="AD724" s="48">
        <v>44659</v>
      </c>
      <c r="AE724" s="39">
        <v>44651</v>
      </c>
      <c r="AF724" s="53" t="e">
        <v>#N/A</v>
      </c>
      <c r="AG724" s="53" t="e">
        <v>#N/A</v>
      </c>
      <c r="AH724" s="39" t="e">
        <v>#N/A</v>
      </c>
      <c r="AI724" s="23" t="s">
        <v>51</v>
      </c>
      <c r="AJ724" s="54"/>
      <c r="AK724" s="55"/>
      <c r="AL724" s="56"/>
      <c r="AM724" s="57"/>
      <c r="AN724" s="33"/>
      <c r="AO724" s="48"/>
      <c r="AP724" s="23">
        <v>2000</v>
      </c>
      <c r="AQ724" s="23" t="s">
        <v>52</v>
      </c>
      <c r="AR724" s="23" t="s">
        <v>2547</v>
      </c>
      <c r="AS724" s="38" t="s">
        <v>53</v>
      </c>
      <c r="AT724" s="23"/>
      <c r="AU724" s="64" t="s">
        <v>2250</v>
      </c>
      <c r="AV724" s="99">
        <v>2</v>
      </c>
      <c r="AW724" s="102">
        <v>31270</v>
      </c>
      <c r="AX724" s="29" t="s">
        <v>701</v>
      </c>
      <c r="AY724" s="29"/>
      <c r="AZ724" s="25" t="s">
        <v>853</v>
      </c>
      <c r="BA724">
        <f t="shared" si="144"/>
        <v>987</v>
      </c>
      <c r="BB724" s="115" t="s">
        <v>6987</v>
      </c>
      <c r="BC724" s="105">
        <f t="shared" si="136"/>
        <v>15635</v>
      </c>
      <c r="BD724" s="116">
        <f t="shared" si="137"/>
        <v>44621</v>
      </c>
      <c r="BE724" s="141" t="s">
        <v>8366</v>
      </c>
      <c r="BF724">
        <f>MATCH(BE724,'Cat-4'!$A:$A,0)</f>
        <v>666</v>
      </c>
      <c r="BG724">
        <f>MATCH(BD724,'Cat-4'!$1:$1,0)</f>
        <v>123</v>
      </c>
      <c r="BH724">
        <f>INDEX('Cat-4'!$1:$1048576,'NSS + ACT'!BF724,'NSS + ACT'!BG724)</f>
        <v>126</v>
      </c>
      <c r="BI724">
        <f>MATCH($BI$1,'Cat-4'!$1:$1,0)</f>
        <v>153</v>
      </c>
      <c r="BJ724">
        <f>INDEX('Cat-4'!$1:$1048576,'NSS + ACT'!BF724,'NSS + ACT'!BI724)</f>
        <v>133.4</v>
      </c>
      <c r="BK724" s="126">
        <f t="shared" si="138"/>
        <v>1.0587301587301587</v>
      </c>
      <c r="BL724">
        <f t="shared" si="139"/>
        <v>1019</v>
      </c>
      <c r="BM724" s="126">
        <f t="shared" si="140"/>
        <v>33.966666666666669</v>
      </c>
      <c r="BN724" s="126" t="s">
        <v>8785</v>
      </c>
      <c r="BO724" s="126">
        <f>MATCH(BB724,Sheet3!$D$4:$D$8,0)</f>
        <v>4</v>
      </c>
      <c r="BP724" s="126">
        <f>MATCH(BN724,Sheet3!$E$4:$H$4,0)</f>
        <v>4</v>
      </c>
      <c r="BQ724" s="132">
        <f>INDEX(Sheet3!$D$4:$H$8,'NSS + ACT'!BO724,'NSS + ACT'!BP724)</f>
        <v>0.2</v>
      </c>
      <c r="BR724" s="105">
        <f t="shared" si="141"/>
        <v>33106.492063492064</v>
      </c>
      <c r="BS724" s="162">
        <f t="shared" si="142"/>
        <v>0.2</v>
      </c>
      <c r="BT724" s="105">
        <f t="shared" si="143"/>
        <v>26485.193650793652</v>
      </c>
    </row>
    <row r="725" spans="1:72">
      <c r="A725" s="18">
        <f t="shared" si="135"/>
        <v>722</v>
      </c>
      <c r="B725" s="33">
        <v>292203925834</v>
      </c>
      <c r="C725" s="39">
        <v>44669</v>
      </c>
      <c r="D725" s="22" t="s">
        <v>145</v>
      </c>
      <c r="E725" s="22" t="s">
        <v>4935</v>
      </c>
      <c r="F725" s="110">
        <v>8</v>
      </c>
      <c r="G725" s="23" t="s">
        <v>49</v>
      </c>
      <c r="H725" s="58">
        <v>3895</v>
      </c>
      <c r="I725" s="30"/>
      <c r="J725" s="101">
        <v>31160</v>
      </c>
      <c r="K725" s="33">
        <v>73079990</v>
      </c>
      <c r="L725" s="26">
        <v>0.1</v>
      </c>
      <c r="M725" s="40" t="s">
        <v>1254</v>
      </c>
      <c r="N725" s="40">
        <v>0</v>
      </c>
      <c r="O725" s="35">
        <v>0</v>
      </c>
      <c r="P725" s="63">
        <v>0.1</v>
      </c>
      <c r="Q725" s="52">
        <v>0</v>
      </c>
      <c r="R725" s="63">
        <v>0.18</v>
      </c>
      <c r="S725" s="23" t="s">
        <v>1260</v>
      </c>
      <c r="T725" s="52">
        <v>3116</v>
      </c>
      <c r="U725" s="52">
        <v>0</v>
      </c>
      <c r="V725" s="52">
        <v>311.60000000000002</v>
      </c>
      <c r="W725" s="52">
        <v>6225.7679999999991</v>
      </c>
      <c r="X725" s="52">
        <v>9653.3679999999986</v>
      </c>
      <c r="Y725" s="23" t="s">
        <v>4903</v>
      </c>
      <c r="Z725" s="23" t="s">
        <v>4936</v>
      </c>
      <c r="AA725" s="23" t="s">
        <v>4937</v>
      </c>
      <c r="AB725" s="33">
        <v>292203925834</v>
      </c>
      <c r="AC725" s="33" t="s">
        <v>4938</v>
      </c>
      <c r="AD725" s="48">
        <v>44669</v>
      </c>
      <c r="AE725" s="39">
        <v>44667</v>
      </c>
      <c r="AF725" s="53" t="e">
        <v>#N/A</v>
      </c>
      <c r="AG725" s="53" t="e">
        <v>#N/A</v>
      </c>
      <c r="AH725" s="39" t="e">
        <v>#N/A</v>
      </c>
      <c r="AI725" s="23" t="s">
        <v>51</v>
      </c>
      <c r="AJ725" s="54"/>
      <c r="AK725" s="55"/>
      <c r="AL725" s="56"/>
      <c r="AM725" s="57"/>
      <c r="AN725" s="33"/>
      <c r="AO725" s="48"/>
      <c r="AP725" s="23">
        <v>2000</v>
      </c>
      <c r="AQ725" s="23" t="s">
        <v>52</v>
      </c>
      <c r="AR725" s="23" t="s">
        <v>4937</v>
      </c>
      <c r="AS725" s="38" t="s">
        <v>53</v>
      </c>
      <c r="AT725" s="23"/>
      <c r="AU725" s="23" t="s">
        <v>4939</v>
      </c>
      <c r="AV725" s="99">
        <v>8</v>
      </c>
      <c r="AW725" s="101">
        <v>31160</v>
      </c>
      <c r="AX725" s="29" t="s">
        <v>4770</v>
      </c>
      <c r="AY725" s="29"/>
      <c r="AZ725" s="30" t="s">
        <v>702</v>
      </c>
      <c r="BA725">
        <f t="shared" si="144"/>
        <v>971</v>
      </c>
      <c r="BB725" s="115" t="s">
        <v>6983</v>
      </c>
      <c r="BC725" s="105">
        <f t="shared" si="136"/>
        <v>3895</v>
      </c>
      <c r="BD725" s="116">
        <f t="shared" si="137"/>
        <v>44652</v>
      </c>
      <c r="BE725" s="141" t="s">
        <v>8477</v>
      </c>
      <c r="BF725">
        <f>MATCH(BE725,'Cat-4'!$A:$A,0)</f>
        <v>722</v>
      </c>
      <c r="BG725">
        <f>MATCH(BD725,'Cat-4'!$1:$1,0)</f>
        <v>124</v>
      </c>
      <c r="BH725">
        <f>INDEX('Cat-4'!$1:$1048576,'NSS + ACT'!BF725,'NSS + ACT'!BG725)</f>
        <v>124.3</v>
      </c>
      <c r="BI725">
        <f>MATCH($BI$1,'Cat-4'!$1:$1,0)</f>
        <v>153</v>
      </c>
      <c r="BJ725">
        <f>INDEX('Cat-4'!$1:$1048576,'NSS + ACT'!BF725,'NSS + ACT'!BI725)</f>
        <v>130.80000000000001</v>
      </c>
      <c r="BK725" s="126">
        <f t="shared" si="138"/>
        <v>1.0522928399034595</v>
      </c>
      <c r="BL725">
        <f t="shared" si="139"/>
        <v>988</v>
      </c>
      <c r="BM725" s="126">
        <f t="shared" si="140"/>
        <v>32.93333333333333</v>
      </c>
      <c r="BN725" s="126" t="s">
        <v>8785</v>
      </c>
      <c r="BO725" s="126">
        <f>MATCH(BB725,Sheet3!$D$4:$D$8,0)</f>
        <v>2</v>
      </c>
      <c r="BP725" s="126">
        <f>MATCH(BN725,Sheet3!$E$4:$H$4,0)</f>
        <v>4</v>
      </c>
      <c r="BQ725" s="132">
        <f>INDEX(Sheet3!$D$4:$H$8,'NSS + ACT'!BO725,'NSS + ACT'!BP725)</f>
        <v>0.1</v>
      </c>
      <c r="BR725" s="105">
        <f t="shared" si="141"/>
        <v>32789.444891391795</v>
      </c>
      <c r="BS725" s="162">
        <f t="shared" si="142"/>
        <v>0.1</v>
      </c>
      <c r="BT725" s="105">
        <f t="shared" si="143"/>
        <v>29510.500402252615</v>
      </c>
    </row>
    <row r="726" spans="1:72">
      <c r="A726" s="18">
        <f t="shared" si="135"/>
        <v>723</v>
      </c>
      <c r="B726" s="61">
        <v>292109341005</v>
      </c>
      <c r="C726" s="39">
        <v>44460</v>
      </c>
      <c r="D726" s="22" t="s">
        <v>347</v>
      </c>
      <c r="E726" s="22" t="s">
        <v>4349</v>
      </c>
      <c r="F726" s="110">
        <v>9</v>
      </c>
      <c r="G726" s="23" t="s">
        <v>119</v>
      </c>
      <c r="H726" s="52">
        <v>3452.758888888889</v>
      </c>
      <c r="I726" s="30"/>
      <c r="J726" s="109">
        <v>31074.83</v>
      </c>
      <c r="K726" s="23">
        <v>84841010</v>
      </c>
      <c r="L726" s="26">
        <v>7.4999999999999997E-2</v>
      </c>
      <c r="M726" s="40">
        <v>0</v>
      </c>
      <c r="N726" s="62">
        <v>0</v>
      </c>
      <c r="O726" s="52">
        <v>0</v>
      </c>
      <c r="P726" s="26">
        <v>0.1</v>
      </c>
      <c r="Q726" s="52">
        <v>0</v>
      </c>
      <c r="R726" s="63">
        <v>0.18</v>
      </c>
      <c r="S726" s="23" t="s">
        <v>4095</v>
      </c>
      <c r="T726" s="52">
        <v>2330.6122500000001</v>
      </c>
      <c r="U726" s="52">
        <v>0</v>
      </c>
      <c r="V726" s="52">
        <v>233.06122500000004</v>
      </c>
      <c r="W726" s="52">
        <v>6054.9306254999992</v>
      </c>
      <c r="X726" s="52">
        <v>8618.6041004999988</v>
      </c>
      <c r="Y726" s="23" t="s">
        <v>4133</v>
      </c>
      <c r="Z726" s="23" t="s">
        <v>4350</v>
      </c>
      <c r="AA726" s="23" t="s">
        <v>4351</v>
      </c>
      <c r="AB726" s="33">
        <v>292109341005</v>
      </c>
      <c r="AC726" s="33" t="s">
        <v>4352</v>
      </c>
      <c r="AD726" s="39">
        <v>44460</v>
      </c>
      <c r="AE726" s="39">
        <v>44445</v>
      </c>
      <c r="AF726" s="53" t="e">
        <v>#N/A</v>
      </c>
      <c r="AG726" s="53" t="e">
        <v>#N/A</v>
      </c>
      <c r="AH726" s="39" t="e">
        <v>#N/A</v>
      </c>
      <c r="AI726" s="23" t="s">
        <v>51</v>
      </c>
      <c r="AJ726" s="59"/>
      <c r="AK726" s="59"/>
      <c r="AL726" s="48"/>
      <c r="AM726" s="60"/>
      <c r="AN726" s="33"/>
      <c r="AO726" s="48"/>
      <c r="AP726" s="23">
        <v>2000</v>
      </c>
      <c r="AQ726" s="23" t="s">
        <v>52</v>
      </c>
      <c r="AR726" s="23" t="s">
        <v>4351</v>
      </c>
      <c r="AS726" s="38" t="s">
        <v>53</v>
      </c>
      <c r="AT726" s="23"/>
      <c r="AU726" s="64" t="s">
        <v>4353</v>
      </c>
      <c r="AV726" s="99">
        <v>9</v>
      </c>
      <c r="AW726" s="102">
        <v>31074.83</v>
      </c>
      <c r="AX726" s="29" t="s">
        <v>701</v>
      </c>
      <c r="AY726" s="29"/>
      <c r="AZ726" s="25"/>
      <c r="BA726">
        <f t="shared" si="144"/>
        <v>1193</v>
      </c>
      <c r="BB726" s="115" t="s">
        <v>6983</v>
      </c>
      <c r="BC726" s="105">
        <f t="shared" si="136"/>
        <v>3452.758888888889</v>
      </c>
      <c r="BD726" s="116">
        <f t="shared" si="137"/>
        <v>44440</v>
      </c>
      <c r="BE726" s="141" t="s">
        <v>8477</v>
      </c>
      <c r="BF726">
        <f>MATCH(BE726,'Cat-4'!$A:$A,0)</f>
        <v>722</v>
      </c>
      <c r="BG726">
        <f>MATCH(BD726,'Cat-4'!$1:$1,0)</f>
        <v>117</v>
      </c>
      <c r="BH726">
        <f>INDEX('Cat-4'!$1:$1048576,'NSS + ACT'!BF726,'NSS + ACT'!BG726)</f>
        <v>120.7</v>
      </c>
      <c r="BI726">
        <f>MATCH($BI$1,'Cat-4'!$1:$1,0)</f>
        <v>153</v>
      </c>
      <c r="BJ726">
        <f>INDEX('Cat-4'!$1:$1048576,'NSS + ACT'!BF726,'NSS + ACT'!BI726)</f>
        <v>130.80000000000001</v>
      </c>
      <c r="BK726" s="126">
        <f t="shared" si="138"/>
        <v>1.0836785418392709</v>
      </c>
      <c r="BL726">
        <f t="shared" si="139"/>
        <v>1200</v>
      </c>
      <c r="BM726" s="126">
        <f t="shared" si="140"/>
        <v>40</v>
      </c>
      <c r="BN726" s="126" t="s">
        <v>8785</v>
      </c>
      <c r="BO726" s="126">
        <f>MATCH(BB726,Sheet3!$D$4:$D$8,0)</f>
        <v>2</v>
      </c>
      <c r="BP726" s="126">
        <f>MATCH(BN726,Sheet3!$E$4:$H$4,0)</f>
        <v>4</v>
      </c>
      <c r="BQ726" s="132">
        <f>INDEX(Sheet3!$D$4:$H$8,'NSS + ACT'!BO726,'NSS + ACT'!BP726)</f>
        <v>0.1</v>
      </c>
      <c r="BR726" s="105">
        <f t="shared" si="141"/>
        <v>33675.126462303233</v>
      </c>
      <c r="BS726" s="162">
        <f t="shared" si="142"/>
        <v>0.1</v>
      </c>
      <c r="BT726" s="105">
        <f t="shared" si="143"/>
        <v>30307.61381607291</v>
      </c>
    </row>
    <row r="727" spans="1:72">
      <c r="A727" s="18">
        <f t="shared" si="135"/>
        <v>724</v>
      </c>
      <c r="B727" s="61">
        <v>292109341005</v>
      </c>
      <c r="C727" s="39">
        <v>44460</v>
      </c>
      <c r="D727" s="22" t="s">
        <v>347</v>
      </c>
      <c r="E727" s="22" t="s">
        <v>4354</v>
      </c>
      <c r="F727" s="110">
        <v>9</v>
      </c>
      <c r="G727" s="23" t="s">
        <v>119</v>
      </c>
      <c r="H727" s="52">
        <v>3452.758888888889</v>
      </c>
      <c r="I727" s="30"/>
      <c r="J727" s="109">
        <v>31074.83</v>
      </c>
      <c r="K727" s="23">
        <v>84841010</v>
      </c>
      <c r="L727" s="26">
        <v>7.4999999999999997E-2</v>
      </c>
      <c r="M727" s="40">
        <v>0</v>
      </c>
      <c r="N727" s="62">
        <v>0</v>
      </c>
      <c r="O727" s="52">
        <v>0</v>
      </c>
      <c r="P727" s="26">
        <v>0.1</v>
      </c>
      <c r="Q727" s="52">
        <v>0</v>
      </c>
      <c r="R727" s="63">
        <v>0.18</v>
      </c>
      <c r="S727" s="23" t="s">
        <v>4095</v>
      </c>
      <c r="T727" s="52">
        <v>2330.6122500000001</v>
      </c>
      <c r="U727" s="52">
        <v>0</v>
      </c>
      <c r="V727" s="52">
        <v>233.06122500000004</v>
      </c>
      <c r="W727" s="52">
        <v>6054.9306254999992</v>
      </c>
      <c r="X727" s="52">
        <v>8618.6041004999988</v>
      </c>
      <c r="Y727" s="23" t="s">
        <v>4133</v>
      </c>
      <c r="Z727" s="23" t="s">
        <v>4355</v>
      </c>
      <c r="AA727" s="23" t="s">
        <v>4356</v>
      </c>
      <c r="AB727" s="33">
        <v>292109341005</v>
      </c>
      <c r="AC727" s="33" t="s">
        <v>4352</v>
      </c>
      <c r="AD727" s="39">
        <v>44460</v>
      </c>
      <c r="AE727" s="39">
        <v>44445</v>
      </c>
      <c r="AF727" s="53" t="e">
        <v>#N/A</v>
      </c>
      <c r="AG727" s="53" t="e">
        <v>#N/A</v>
      </c>
      <c r="AH727" s="39" t="e">
        <v>#N/A</v>
      </c>
      <c r="AI727" s="23" t="s">
        <v>51</v>
      </c>
      <c r="AJ727" s="59"/>
      <c r="AK727" s="59"/>
      <c r="AL727" s="48"/>
      <c r="AM727" s="60"/>
      <c r="AN727" s="33"/>
      <c r="AO727" s="48"/>
      <c r="AP727" s="23">
        <v>2000</v>
      </c>
      <c r="AQ727" s="23" t="s">
        <v>52</v>
      </c>
      <c r="AR727" s="23" t="s">
        <v>4356</v>
      </c>
      <c r="AS727" s="38" t="s">
        <v>53</v>
      </c>
      <c r="AT727" s="23"/>
      <c r="AU727" s="64" t="s">
        <v>4353</v>
      </c>
      <c r="AV727" s="99">
        <v>9</v>
      </c>
      <c r="AW727" s="102">
        <v>31074.83</v>
      </c>
      <c r="AX727" s="29" t="s">
        <v>701</v>
      </c>
      <c r="AY727" s="29"/>
      <c r="AZ727" s="25"/>
      <c r="BA727">
        <f t="shared" si="144"/>
        <v>1193</v>
      </c>
      <c r="BB727" s="115" t="s">
        <v>6983</v>
      </c>
      <c r="BC727" s="105">
        <f t="shared" si="136"/>
        <v>3452.758888888889</v>
      </c>
      <c r="BD727" s="116">
        <f t="shared" si="137"/>
        <v>44440</v>
      </c>
      <c r="BE727" s="141" t="s">
        <v>8477</v>
      </c>
      <c r="BF727">
        <f>MATCH(BE727,'Cat-4'!$A:$A,0)</f>
        <v>722</v>
      </c>
      <c r="BG727">
        <f>MATCH(BD727,'Cat-4'!$1:$1,0)</f>
        <v>117</v>
      </c>
      <c r="BH727">
        <f>INDEX('Cat-4'!$1:$1048576,'NSS + ACT'!BF727,'NSS + ACT'!BG727)</f>
        <v>120.7</v>
      </c>
      <c r="BI727">
        <f>MATCH($BI$1,'Cat-4'!$1:$1,0)</f>
        <v>153</v>
      </c>
      <c r="BJ727">
        <f>INDEX('Cat-4'!$1:$1048576,'NSS + ACT'!BF727,'NSS + ACT'!BI727)</f>
        <v>130.80000000000001</v>
      </c>
      <c r="BK727" s="126">
        <f t="shared" si="138"/>
        <v>1.0836785418392709</v>
      </c>
      <c r="BL727">
        <f t="shared" si="139"/>
        <v>1200</v>
      </c>
      <c r="BM727" s="126">
        <f t="shared" si="140"/>
        <v>40</v>
      </c>
      <c r="BN727" s="126" t="s">
        <v>8785</v>
      </c>
      <c r="BO727" s="126">
        <f>MATCH(BB727,Sheet3!$D$4:$D$8,0)</f>
        <v>2</v>
      </c>
      <c r="BP727" s="126">
        <f>MATCH(BN727,Sheet3!$E$4:$H$4,0)</f>
        <v>4</v>
      </c>
      <c r="BQ727" s="132">
        <f>INDEX(Sheet3!$D$4:$H$8,'NSS + ACT'!BO727,'NSS + ACT'!BP727)</f>
        <v>0.1</v>
      </c>
      <c r="BR727" s="105">
        <f t="shared" si="141"/>
        <v>33675.126462303233</v>
      </c>
      <c r="BS727" s="162">
        <f t="shared" si="142"/>
        <v>0.1</v>
      </c>
      <c r="BT727" s="105">
        <f t="shared" si="143"/>
        <v>30307.61381607291</v>
      </c>
    </row>
    <row r="728" spans="1:72">
      <c r="A728" s="18">
        <f t="shared" si="135"/>
        <v>725</v>
      </c>
      <c r="B728" s="61">
        <v>292207569813</v>
      </c>
      <c r="C728" s="39">
        <v>44764</v>
      </c>
      <c r="D728" s="22" t="s">
        <v>91</v>
      </c>
      <c r="E728" s="22" t="s">
        <v>2618</v>
      </c>
      <c r="F728" s="110">
        <v>3</v>
      </c>
      <c r="G728" s="23" t="s">
        <v>119</v>
      </c>
      <c r="H728" s="52">
        <v>10330.800000000001</v>
      </c>
      <c r="I728" s="30"/>
      <c r="J728" s="109">
        <v>30992.400000000001</v>
      </c>
      <c r="K728" s="23">
        <v>84819090</v>
      </c>
      <c r="L728" s="26">
        <v>7.4999999999999997E-2</v>
      </c>
      <c r="M728" s="40">
        <v>0</v>
      </c>
      <c r="N728" s="62">
        <v>0</v>
      </c>
      <c r="O728" s="52">
        <v>0</v>
      </c>
      <c r="P728" s="26">
        <v>0.1</v>
      </c>
      <c r="Q728" s="52">
        <v>0</v>
      </c>
      <c r="R728" s="63">
        <v>0.18</v>
      </c>
      <c r="S728" s="23" t="s">
        <v>849</v>
      </c>
      <c r="T728" s="52">
        <v>2324.4299999999998</v>
      </c>
      <c r="U728" s="52">
        <v>0</v>
      </c>
      <c r="V728" s="52">
        <v>232.44299999999998</v>
      </c>
      <c r="W728" s="52">
        <v>6038.8691399999998</v>
      </c>
      <c r="X728" s="52">
        <v>8595.7421399999985</v>
      </c>
      <c r="Y728" s="23" t="s">
        <v>2574</v>
      </c>
      <c r="Z728" s="23" t="s">
        <v>2619</v>
      </c>
      <c r="AA728" s="23" t="s">
        <v>2620</v>
      </c>
      <c r="AB728" s="33">
        <v>292207569813</v>
      </c>
      <c r="AC728" s="33" t="s">
        <v>1972</v>
      </c>
      <c r="AD728" s="48">
        <v>44764</v>
      </c>
      <c r="AE728" s="39">
        <v>44741</v>
      </c>
      <c r="AF728" s="53" t="e">
        <v>#N/A</v>
      </c>
      <c r="AG728" s="53" t="e">
        <v>#N/A</v>
      </c>
      <c r="AH728" s="39" t="e">
        <v>#N/A</v>
      </c>
      <c r="AI728" s="23" t="s">
        <v>51</v>
      </c>
      <c r="AJ728" s="54"/>
      <c r="AK728" s="55"/>
      <c r="AL728" s="56"/>
      <c r="AM728" s="57"/>
      <c r="AN728" s="33"/>
      <c r="AO728" s="48"/>
      <c r="AP728" s="23">
        <v>2000</v>
      </c>
      <c r="AQ728" s="23" t="s">
        <v>52</v>
      </c>
      <c r="AR728" s="23" t="s">
        <v>2620</v>
      </c>
      <c r="AS728" s="38" t="s">
        <v>53</v>
      </c>
      <c r="AT728" s="23"/>
      <c r="AU728" s="64" t="s">
        <v>225</v>
      </c>
      <c r="AV728" s="99">
        <v>3</v>
      </c>
      <c r="AW728" s="102">
        <v>30992.400000000001</v>
      </c>
      <c r="AX728" s="29" t="s">
        <v>701</v>
      </c>
      <c r="AY728" s="29"/>
      <c r="AZ728" s="25" t="s">
        <v>2577</v>
      </c>
      <c r="BA728">
        <f t="shared" si="144"/>
        <v>897</v>
      </c>
      <c r="BB728" t="s">
        <v>6983</v>
      </c>
      <c r="BC728" s="105">
        <f t="shared" si="136"/>
        <v>10330.800000000001</v>
      </c>
      <c r="BD728" s="116">
        <f t="shared" si="137"/>
        <v>44713</v>
      </c>
      <c r="BE728" s="141" t="s">
        <v>8477</v>
      </c>
      <c r="BF728">
        <f>MATCH(BE728,'Cat-4'!$A:$A,0)</f>
        <v>722</v>
      </c>
      <c r="BG728">
        <f>MATCH(BD728,'Cat-4'!$1:$1,0)</f>
        <v>126</v>
      </c>
      <c r="BH728">
        <f>INDEX('Cat-4'!$1:$1048576,'NSS + ACT'!BF728,'NSS + ACT'!BG728)</f>
        <v>125.1</v>
      </c>
      <c r="BI728">
        <f>MATCH($BI$1,'Cat-4'!$1:$1,0)</f>
        <v>153</v>
      </c>
      <c r="BJ728">
        <f>INDEX('Cat-4'!$1:$1048576,'NSS + ACT'!BF728,'NSS + ACT'!BI728)</f>
        <v>130.80000000000001</v>
      </c>
      <c r="BK728" s="126">
        <f t="shared" si="138"/>
        <v>1.0455635491606716</v>
      </c>
      <c r="BL728">
        <f t="shared" si="139"/>
        <v>927</v>
      </c>
      <c r="BM728" s="126">
        <f t="shared" si="140"/>
        <v>30.9</v>
      </c>
      <c r="BN728" s="126" t="s">
        <v>8785</v>
      </c>
      <c r="BO728" s="126">
        <f>MATCH(BB728,Sheet3!$D$4:$D$8,0)</f>
        <v>2</v>
      </c>
      <c r="BP728" s="126">
        <f>MATCH(BN728,Sheet3!$E$4:$H$4,0)</f>
        <v>4</v>
      </c>
      <c r="BQ728" s="132">
        <f>INDEX(Sheet3!$D$4:$H$8,'NSS + ACT'!BO728,'NSS + ACT'!BP728)</f>
        <v>0.1</v>
      </c>
      <c r="BR728" s="105">
        <f t="shared" si="141"/>
        <v>32404.5237410072</v>
      </c>
      <c r="BS728" s="162">
        <f t="shared" si="142"/>
        <v>0.1</v>
      </c>
      <c r="BT728" s="105">
        <f t="shared" si="143"/>
        <v>29164.071366906483</v>
      </c>
    </row>
    <row r="729" spans="1:72">
      <c r="A729" s="18">
        <f t="shared" si="135"/>
        <v>726</v>
      </c>
      <c r="B729" s="33">
        <v>292104563446</v>
      </c>
      <c r="C729" s="39">
        <v>44330</v>
      </c>
      <c r="D729" s="22" t="s">
        <v>365</v>
      </c>
      <c r="E729" s="22" t="s">
        <v>6299</v>
      </c>
      <c r="F729" s="110">
        <v>40</v>
      </c>
      <c r="G729" s="23" t="s">
        <v>49</v>
      </c>
      <c r="H729" s="52">
        <v>773</v>
      </c>
      <c r="I729" s="30"/>
      <c r="J729" s="109">
        <v>30920</v>
      </c>
      <c r="K729" s="33">
        <v>73072200</v>
      </c>
      <c r="L729" s="26">
        <v>0.1</v>
      </c>
      <c r="M729" s="26" t="s">
        <v>742</v>
      </c>
      <c r="N729" s="26">
        <v>0</v>
      </c>
      <c r="O729" s="60"/>
      <c r="P729" s="26">
        <v>0.1</v>
      </c>
      <c r="Q729" s="84"/>
      <c r="R729" s="26">
        <v>0.18</v>
      </c>
      <c r="S729" s="23" t="s">
        <v>1260</v>
      </c>
      <c r="T729" s="52">
        <v>3092</v>
      </c>
      <c r="U729" s="52">
        <v>0</v>
      </c>
      <c r="V729" s="52">
        <v>309.20000000000005</v>
      </c>
      <c r="W729" s="52">
        <v>6177.8159999999989</v>
      </c>
      <c r="X729" s="52">
        <v>9579.0159999999996</v>
      </c>
      <c r="Y729" s="23" t="s">
        <v>6223</v>
      </c>
      <c r="Z729" s="23" t="s">
        <v>6300</v>
      </c>
      <c r="AA729" s="23" t="s">
        <v>6301</v>
      </c>
      <c r="AB729" s="33">
        <v>292104563446</v>
      </c>
      <c r="AC729" s="33" t="s">
        <v>6168</v>
      </c>
      <c r="AD729" s="39">
        <v>44330</v>
      </c>
      <c r="AE729" s="39">
        <v>44303</v>
      </c>
      <c r="AF729" s="53" t="e">
        <v>#N/A</v>
      </c>
      <c r="AG729" s="53" t="e">
        <v>#N/A</v>
      </c>
      <c r="AH729" s="39" t="e">
        <v>#N/A</v>
      </c>
      <c r="AI729" s="23" t="s">
        <v>51</v>
      </c>
      <c r="AJ729" s="59"/>
      <c r="AK729" s="59"/>
      <c r="AL729" s="48"/>
      <c r="AM729" s="60"/>
      <c r="AN729" s="33"/>
      <c r="AO729" s="48"/>
      <c r="AP729" s="23">
        <v>2000</v>
      </c>
      <c r="AQ729" s="23" t="s">
        <v>52</v>
      </c>
      <c r="AR729" s="23" t="s">
        <v>6301</v>
      </c>
      <c r="AS729" s="38" t="s">
        <v>53</v>
      </c>
      <c r="AT729" s="23"/>
      <c r="AU729" s="23" t="s">
        <v>6169</v>
      </c>
      <c r="AV729" s="99">
        <v>40</v>
      </c>
      <c r="AW729" s="101">
        <v>30920</v>
      </c>
      <c r="AX729" s="29" t="s">
        <v>5711</v>
      </c>
      <c r="AY729" s="29"/>
      <c r="AZ729" s="21"/>
      <c r="BA729">
        <f t="shared" si="144"/>
        <v>1335</v>
      </c>
      <c r="BB729" s="115" t="s">
        <v>6983</v>
      </c>
      <c r="BC729" s="105">
        <f t="shared" si="136"/>
        <v>773</v>
      </c>
      <c r="BD729" s="116">
        <f t="shared" si="137"/>
        <v>44287</v>
      </c>
      <c r="BE729" s="141" t="s">
        <v>8477</v>
      </c>
      <c r="BF729">
        <f>MATCH(BE729,'Cat-4'!$A:$A,0)</f>
        <v>722</v>
      </c>
      <c r="BG729">
        <f>MATCH(BD729,'Cat-4'!$1:$1,0)</f>
        <v>112</v>
      </c>
      <c r="BH729">
        <f>INDEX('Cat-4'!$1:$1048576,'NSS + ACT'!BF729,'NSS + ACT'!BG729)</f>
        <v>116.7</v>
      </c>
      <c r="BI729">
        <f>MATCH($BI$1,'Cat-4'!$1:$1,0)</f>
        <v>153</v>
      </c>
      <c r="BJ729">
        <f>INDEX('Cat-4'!$1:$1048576,'NSS + ACT'!BF729,'NSS + ACT'!BI729)</f>
        <v>130.80000000000001</v>
      </c>
      <c r="BK729" s="126">
        <f t="shared" si="138"/>
        <v>1.1208226221079691</v>
      </c>
      <c r="BL729">
        <f t="shared" si="139"/>
        <v>1353</v>
      </c>
      <c r="BM729" s="126">
        <f t="shared" si="140"/>
        <v>45.1</v>
      </c>
      <c r="BN729" s="126" t="s">
        <v>8785</v>
      </c>
      <c r="BO729" s="126">
        <f>MATCH(BB729,Sheet3!$D$4:$D$8,0)</f>
        <v>2</v>
      </c>
      <c r="BP729" s="126">
        <f>MATCH(BN729,Sheet3!$E$4:$H$4,0)</f>
        <v>4</v>
      </c>
      <c r="BQ729" s="132">
        <f>INDEX(Sheet3!$D$4:$H$8,'NSS + ACT'!BO729,'NSS + ACT'!BP729)</f>
        <v>0.1</v>
      </c>
      <c r="BR729" s="105">
        <f t="shared" si="141"/>
        <v>34655.835475578402</v>
      </c>
      <c r="BS729" s="162">
        <f t="shared" si="142"/>
        <v>0.1</v>
      </c>
      <c r="BT729" s="105">
        <f t="shared" si="143"/>
        <v>31190.251928020563</v>
      </c>
    </row>
    <row r="730" spans="1:72">
      <c r="A730" s="18">
        <f t="shared" si="135"/>
        <v>727</v>
      </c>
      <c r="B730" s="61">
        <v>292104124126</v>
      </c>
      <c r="C730" s="39">
        <v>44315</v>
      </c>
      <c r="D730" s="22" t="s">
        <v>247</v>
      </c>
      <c r="E730" s="22" t="s">
        <v>2113</v>
      </c>
      <c r="F730" s="110">
        <v>1</v>
      </c>
      <c r="G730" s="23" t="s">
        <v>49</v>
      </c>
      <c r="H730" s="52">
        <v>30839.13</v>
      </c>
      <c r="I730" s="30"/>
      <c r="J730" s="109">
        <v>30839.13</v>
      </c>
      <c r="K730" s="23">
        <v>84819090</v>
      </c>
      <c r="L730" s="26">
        <v>7.4999999999999997E-2</v>
      </c>
      <c r="M730" s="40">
        <v>0</v>
      </c>
      <c r="N730" s="62">
        <v>0</v>
      </c>
      <c r="O730" s="52">
        <v>0</v>
      </c>
      <c r="P730" s="26">
        <v>0.1</v>
      </c>
      <c r="Q730" s="52">
        <v>0</v>
      </c>
      <c r="R730" s="63">
        <v>0.18</v>
      </c>
      <c r="S730" s="23" t="s">
        <v>849</v>
      </c>
      <c r="T730" s="52">
        <v>2312.9347499999999</v>
      </c>
      <c r="U730" s="52">
        <v>0</v>
      </c>
      <c r="V730" s="52">
        <v>231.293475</v>
      </c>
      <c r="W730" s="52">
        <v>6009.0044804999989</v>
      </c>
      <c r="X730" s="52">
        <v>8553.2327054999987</v>
      </c>
      <c r="Y730" s="23" t="s">
        <v>1945</v>
      </c>
      <c r="Z730" s="23" t="s">
        <v>2114</v>
      </c>
      <c r="AA730" s="23" t="s">
        <v>2115</v>
      </c>
      <c r="AB730" s="33">
        <v>292104124126</v>
      </c>
      <c r="AC730" s="33" t="s">
        <v>2107</v>
      </c>
      <c r="AD730" s="48">
        <v>44315</v>
      </c>
      <c r="AE730" s="39">
        <v>44306</v>
      </c>
      <c r="AF730" s="53" t="e">
        <v>#N/A</v>
      </c>
      <c r="AG730" s="53" t="e">
        <v>#N/A</v>
      </c>
      <c r="AH730" s="39" t="e">
        <v>#N/A</v>
      </c>
      <c r="AI730" s="23" t="s">
        <v>51</v>
      </c>
      <c r="AJ730" s="54"/>
      <c r="AK730" s="55"/>
      <c r="AL730" s="56"/>
      <c r="AM730" s="57"/>
      <c r="AN730" s="33"/>
      <c r="AO730" s="48"/>
      <c r="AP730" s="23">
        <v>2000</v>
      </c>
      <c r="AQ730" s="23" t="s">
        <v>52</v>
      </c>
      <c r="AR730" s="23" t="s">
        <v>2115</v>
      </c>
      <c r="AS730" s="38" t="s">
        <v>53</v>
      </c>
      <c r="AT730" s="23"/>
      <c r="AU730" s="64" t="s">
        <v>2108</v>
      </c>
      <c r="AV730" s="99">
        <v>1</v>
      </c>
      <c r="AW730" s="102">
        <v>30839.13</v>
      </c>
      <c r="AX730" s="29" t="s">
        <v>701</v>
      </c>
      <c r="AY730" s="29"/>
      <c r="AZ730" s="25" t="s">
        <v>2109</v>
      </c>
      <c r="BA730">
        <f t="shared" si="144"/>
        <v>1332</v>
      </c>
      <c r="BB730" s="115" t="s">
        <v>6983</v>
      </c>
      <c r="BC730" s="105">
        <f t="shared" si="136"/>
        <v>30839.13</v>
      </c>
      <c r="BD730" s="116">
        <f t="shared" si="137"/>
        <v>44287</v>
      </c>
      <c r="BE730" s="141" t="s">
        <v>8477</v>
      </c>
      <c r="BF730">
        <f>MATCH(BE730,'Cat-4'!$A:$A,0)</f>
        <v>722</v>
      </c>
      <c r="BG730">
        <f>MATCH(BD730,'Cat-4'!$1:$1,0)</f>
        <v>112</v>
      </c>
      <c r="BH730">
        <f>INDEX('Cat-4'!$1:$1048576,'NSS + ACT'!BF730,'NSS + ACT'!BG730)</f>
        <v>116.7</v>
      </c>
      <c r="BI730">
        <f>MATCH($BI$1,'Cat-4'!$1:$1,0)</f>
        <v>153</v>
      </c>
      <c r="BJ730">
        <f>INDEX('Cat-4'!$1:$1048576,'NSS + ACT'!BF730,'NSS + ACT'!BI730)</f>
        <v>130.80000000000001</v>
      </c>
      <c r="BK730" s="126">
        <f t="shared" si="138"/>
        <v>1.1208226221079691</v>
      </c>
      <c r="BL730">
        <f t="shared" si="139"/>
        <v>1353</v>
      </c>
      <c r="BM730" s="126">
        <f t="shared" si="140"/>
        <v>45.1</v>
      </c>
      <c r="BN730" s="126" t="s">
        <v>8785</v>
      </c>
      <c r="BO730" s="126">
        <f>MATCH(BB730,Sheet3!$D$4:$D$8,0)</f>
        <v>2</v>
      </c>
      <c r="BP730" s="126">
        <f>MATCH(BN730,Sheet3!$E$4:$H$4,0)</f>
        <v>4</v>
      </c>
      <c r="BQ730" s="132">
        <f>INDEX(Sheet3!$D$4:$H$8,'NSS + ACT'!BO730,'NSS + ACT'!BP730)</f>
        <v>0.1</v>
      </c>
      <c r="BR730" s="105">
        <f t="shared" si="141"/>
        <v>34565.194550128537</v>
      </c>
      <c r="BS730" s="162">
        <f t="shared" si="142"/>
        <v>0.1</v>
      </c>
      <c r="BT730" s="105">
        <f t="shared" si="143"/>
        <v>31108.675095115683</v>
      </c>
    </row>
    <row r="731" spans="1:72">
      <c r="A731" s="18">
        <f t="shared" si="135"/>
        <v>728</v>
      </c>
      <c r="B731" s="33"/>
      <c r="C731" s="39"/>
      <c r="D731" s="22" t="s">
        <v>271</v>
      </c>
      <c r="E731" s="22" t="s">
        <v>6816</v>
      </c>
      <c r="F731" s="113">
        <v>5</v>
      </c>
      <c r="G731" s="23" t="s">
        <v>49</v>
      </c>
      <c r="H731" s="24">
        <v>6156.5279999999802</v>
      </c>
      <c r="I731" s="30"/>
      <c r="J731" s="101">
        <v>30782.639999999901</v>
      </c>
      <c r="K731" s="23">
        <v>84839000</v>
      </c>
      <c r="L731" s="26">
        <v>7.4999999999999997E-2</v>
      </c>
      <c r="M731" s="23"/>
      <c r="N731" s="49"/>
      <c r="O731" s="38"/>
      <c r="P731" s="26">
        <v>0.1</v>
      </c>
      <c r="Q731" s="38"/>
      <c r="R731" s="26">
        <v>0.18</v>
      </c>
      <c r="S731" s="23" t="s">
        <v>1002</v>
      </c>
      <c r="T731" s="94">
        <v>2308.6979999999926</v>
      </c>
      <c r="U731" s="94">
        <v>0</v>
      </c>
      <c r="V731" s="94">
        <v>230.86979999999926</v>
      </c>
      <c r="W731" s="94">
        <v>5997.9974039999806</v>
      </c>
      <c r="X731" s="52">
        <v>8537.5652039999732</v>
      </c>
      <c r="Y731" s="23" t="s">
        <v>6636</v>
      </c>
      <c r="Z731" s="23" t="s">
        <v>6817</v>
      </c>
      <c r="AA731" s="23" t="s">
        <v>6817</v>
      </c>
      <c r="AB731" s="33">
        <v>291603875205</v>
      </c>
      <c r="AC731" s="23" t="s">
        <v>3120</v>
      </c>
      <c r="AD731" s="48">
        <v>42602</v>
      </c>
      <c r="AE731" s="39">
        <v>42550</v>
      </c>
      <c r="AF731" s="33" t="e">
        <v>#N/A</v>
      </c>
      <c r="AG731" s="23" t="e">
        <v>#N/A</v>
      </c>
      <c r="AH731" s="39" t="e">
        <v>#N/A</v>
      </c>
      <c r="AI731" s="23" t="s">
        <v>51</v>
      </c>
      <c r="AJ731" s="65"/>
      <c r="AK731" s="57"/>
      <c r="AL731" s="56"/>
      <c r="AM731" s="52"/>
      <c r="AN731" s="23"/>
      <c r="AO731" s="38"/>
      <c r="AP731" s="23">
        <v>2000</v>
      </c>
      <c r="AQ731" s="23" t="s">
        <v>64</v>
      </c>
      <c r="AR731" s="23" t="s">
        <v>6818</v>
      </c>
      <c r="AS731" s="95" t="s">
        <v>53</v>
      </c>
      <c r="AT731" s="23"/>
      <c r="AU731" s="23">
        <v>201610319</v>
      </c>
      <c r="AV731" s="99">
        <v>5</v>
      </c>
      <c r="AW731" s="101">
        <v>30782.639999999901</v>
      </c>
      <c r="AX731" s="29" t="s">
        <v>6494</v>
      </c>
      <c r="AY731" s="29"/>
      <c r="AZ731" s="21"/>
      <c r="BA731">
        <f t="shared" si="144"/>
        <v>3088</v>
      </c>
      <c r="BB731" s="115" t="s">
        <v>6983</v>
      </c>
      <c r="BC731" s="105">
        <f t="shared" si="136"/>
        <v>6156.5279999999802</v>
      </c>
      <c r="BD731" s="116">
        <f t="shared" si="137"/>
        <v>42522</v>
      </c>
      <c r="BE731" s="141" t="s">
        <v>8477</v>
      </c>
      <c r="BF731">
        <f>MATCH(BE731,'Cat-4'!$A:$A,0)</f>
        <v>722</v>
      </c>
      <c r="BG731">
        <f>MATCH(BD731,'Cat-4'!$1:$1,0)</f>
        <v>54</v>
      </c>
      <c r="BH731">
        <f>INDEX('Cat-4'!$1:$1048576,'NSS + ACT'!BF731,'NSS + ACT'!BG731)</f>
        <v>108</v>
      </c>
      <c r="BI731">
        <f>MATCH($BI$1,'Cat-4'!$1:$1,0)</f>
        <v>153</v>
      </c>
      <c r="BJ731">
        <f>INDEX('Cat-4'!$1:$1048576,'NSS + ACT'!BF731,'NSS + ACT'!BI731)</f>
        <v>130.80000000000001</v>
      </c>
      <c r="BK731" s="126">
        <f t="shared" si="138"/>
        <v>1.2111111111111112</v>
      </c>
      <c r="BL731">
        <f t="shared" si="139"/>
        <v>3118</v>
      </c>
      <c r="BM731" s="126">
        <f t="shared" si="140"/>
        <v>103.93333333333334</v>
      </c>
      <c r="BN731" s="126" t="s">
        <v>8785</v>
      </c>
      <c r="BO731" s="126">
        <f>MATCH(BB731,Sheet3!$D$4:$D$8,0)</f>
        <v>2</v>
      </c>
      <c r="BP731" s="126">
        <f>MATCH(BN731,Sheet3!$E$4:$H$4,0)</f>
        <v>4</v>
      </c>
      <c r="BQ731" s="132">
        <f>INDEX(Sheet3!$D$4:$H$8,'NSS + ACT'!BO731,'NSS + ACT'!BP731)</f>
        <v>0.1</v>
      </c>
      <c r="BR731" s="105">
        <f t="shared" si="141"/>
        <v>37281.197333333221</v>
      </c>
      <c r="BS731" s="162">
        <f t="shared" si="142"/>
        <v>0.1</v>
      </c>
      <c r="BT731" s="105">
        <f t="shared" si="143"/>
        <v>33553.077599999902</v>
      </c>
    </row>
    <row r="732" spans="1:72">
      <c r="A732" s="18">
        <f t="shared" si="135"/>
        <v>729</v>
      </c>
      <c r="B732" s="33">
        <v>292312041486</v>
      </c>
      <c r="C732" s="39">
        <v>45239</v>
      </c>
      <c r="D732" s="22" t="s">
        <v>176</v>
      </c>
      <c r="E732" s="22" t="s">
        <v>5503</v>
      </c>
      <c r="F732" s="110">
        <v>8</v>
      </c>
      <c r="G732" s="23" t="s">
        <v>79</v>
      </c>
      <c r="H732" s="58">
        <v>3825.0825</v>
      </c>
      <c r="I732" s="30"/>
      <c r="J732" s="101">
        <v>30600.66</v>
      </c>
      <c r="K732" s="33">
        <v>84822090</v>
      </c>
      <c r="L732" s="26">
        <v>7.4999999999999997E-2</v>
      </c>
      <c r="M732" s="40">
        <v>0</v>
      </c>
      <c r="N732" s="40">
        <v>0</v>
      </c>
      <c r="O732" s="35">
        <v>0</v>
      </c>
      <c r="P732" s="63">
        <v>0.1</v>
      </c>
      <c r="Q732" s="52">
        <v>0</v>
      </c>
      <c r="R732" s="63">
        <v>0.18</v>
      </c>
      <c r="S732" s="23" t="s">
        <v>4999</v>
      </c>
      <c r="T732" s="52">
        <v>2295.0495000000001</v>
      </c>
      <c r="U732" s="52">
        <v>0</v>
      </c>
      <c r="V732" s="52">
        <v>229.50495000000001</v>
      </c>
      <c r="W732" s="52">
        <v>5962.5386009999993</v>
      </c>
      <c r="X732" s="52">
        <v>8487.0930509999998</v>
      </c>
      <c r="Y732" s="23" t="s">
        <v>5450</v>
      </c>
      <c r="Z732" s="23" t="s">
        <v>5504</v>
      </c>
      <c r="AA732" s="23" t="s">
        <v>5505</v>
      </c>
      <c r="AB732" s="33">
        <v>292312041486</v>
      </c>
      <c r="AC732" s="33" t="s">
        <v>5506</v>
      </c>
      <c r="AD732" s="39">
        <v>45239</v>
      </c>
      <c r="AE732" s="39">
        <v>45236</v>
      </c>
      <c r="AF732" s="53" t="e">
        <v>#N/A</v>
      </c>
      <c r="AG732" s="53" t="e">
        <v>#N/A</v>
      </c>
      <c r="AH732" s="39" t="e">
        <v>#N/A</v>
      </c>
      <c r="AI732" s="23" t="s">
        <v>51</v>
      </c>
      <c r="AJ732" s="59"/>
      <c r="AK732" s="59"/>
      <c r="AL732" s="48"/>
      <c r="AM732" s="60"/>
      <c r="AN732" s="33"/>
      <c r="AO732" s="48"/>
      <c r="AP732" s="23">
        <v>2000</v>
      </c>
      <c r="AQ732" s="23" t="s">
        <v>52</v>
      </c>
      <c r="AR732" s="23" t="s">
        <v>5505</v>
      </c>
      <c r="AS732" s="38" t="s">
        <v>518</v>
      </c>
      <c r="AT732" s="23"/>
      <c r="AU732" s="23" t="s">
        <v>5507</v>
      </c>
      <c r="AV732" s="99">
        <v>8</v>
      </c>
      <c r="AW732" s="101">
        <v>30600.66</v>
      </c>
      <c r="AX732" s="29" t="s">
        <v>4770</v>
      </c>
      <c r="AY732" s="29"/>
      <c r="AZ732" s="30" t="s">
        <v>853</v>
      </c>
      <c r="BA732">
        <f t="shared" si="144"/>
        <v>402</v>
      </c>
      <c r="BB732" s="115" t="s">
        <v>6983</v>
      </c>
      <c r="BC732" s="105">
        <f t="shared" si="136"/>
        <v>3825.0825</v>
      </c>
      <c r="BD732" s="116">
        <f t="shared" si="137"/>
        <v>45231</v>
      </c>
      <c r="BE732" s="141" t="s">
        <v>8477</v>
      </c>
      <c r="BF732">
        <f>MATCH(BE732,'Cat-4'!$A:$A,0)</f>
        <v>722</v>
      </c>
      <c r="BG732">
        <f>MATCH(BD732,'Cat-4'!$1:$1,0)</f>
        <v>143</v>
      </c>
      <c r="BH732">
        <f>INDEX('Cat-4'!$1:$1048576,'NSS + ACT'!BF732,'NSS + ACT'!BG732)</f>
        <v>129.19999999999999</v>
      </c>
      <c r="BI732">
        <f>MATCH($BI$1,'Cat-4'!$1:$1,0)</f>
        <v>153</v>
      </c>
      <c r="BJ732">
        <f>INDEX('Cat-4'!$1:$1048576,'NSS + ACT'!BF732,'NSS + ACT'!BI732)</f>
        <v>130.80000000000001</v>
      </c>
      <c r="BK732" s="126">
        <f t="shared" si="138"/>
        <v>1.0123839009287927</v>
      </c>
      <c r="BL732">
        <f t="shared" si="139"/>
        <v>409</v>
      </c>
      <c r="BM732" s="126">
        <f t="shared" si="140"/>
        <v>13.633333333333333</v>
      </c>
      <c r="BN732" s="126" t="s">
        <v>8784</v>
      </c>
      <c r="BO732" s="126">
        <f>MATCH(BB732,Sheet3!$D$4:$D$8,0)</f>
        <v>2</v>
      </c>
      <c r="BP732" s="126">
        <f>MATCH(BN732,Sheet3!$E$4:$H$4,0)</f>
        <v>3</v>
      </c>
      <c r="BQ732" s="132">
        <f>INDEX(Sheet3!$D$4:$H$8,'NSS + ACT'!BO732,'NSS + ACT'!BP732)</f>
        <v>0.05</v>
      </c>
      <c r="BR732" s="105">
        <f t="shared" si="141"/>
        <v>30979.615541795669</v>
      </c>
      <c r="BS732" s="162">
        <f t="shared" si="142"/>
        <v>0.05</v>
      </c>
      <c r="BT732" s="105">
        <f t="shared" si="143"/>
        <v>29430.634764705883</v>
      </c>
    </row>
    <row r="733" spans="1:72">
      <c r="A733" s="18">
        <f t="shared" si="135"/>
        <v>730</v>
      </c>
      <c r="B733" s="61">
        <v>292102642451</v>
      </c>
      <c r="C733" s="39">
        <v>44271</v>
      </c>
      <c r="D733" s="22" t="s">
        <v>90</v>
      </c>
      <c r="E733" s="22" t="s">
        <v>900</v>
      </c>
      <c r="F733" s="110">
        <v>2</v>
      </c>
      <c r="G733" s="23" t="s">
        <v>49</v>
      </c>
      <c r="H733" s="52">
        <v>15239</v>
      </c>
      <c r="I733" s="30"/>
      <c r="J733" s="109">
        <v>30478</v>
      </c>
      <c r="K733" s="23">
        <v>84149019</v>
      </c>
      <c r="L733" s="26">
        <v>7.4999999999999997E-2</v>
      </c>
      <c r="M733" s="40">
        <v>0</v>
      </c>
      <c r="N733" s="62">
        <v>0</v>
      </c>
      <c r="O733" s="52">
        <v>0</v>
      </c>
      <c r="P733" s="26">
        <v>0.1</v>
      </c>
      <c r="Q733" s="52">
        <v>0</v>
      </c>
      <c r="R733" s="63">
        <v>0.18</v>
      </c>
      <c r="S733" s="23" t="s">
        <v>717</v>
      </c>
      <c r="T733" s="52">
        <v>2285.85</v>
      </c>
      <c r="U733" s="52">
        <v>0</v>
      </c>
      <c r="V733" s="52">
        <v>228.58500000000001</v>
      </c>
      <c r="W733" s="52">
        <v>5938.6382999999996</v>
      </c>
      <c r="X733" s="52">
        <v>8453.0733</v>
      </c>
      <c r="Y733" s="23" t="s">
        <v>850</v>
      </c>
      <c r="Z733" s="23" t="s">
        <v>901</v>
      </c>
      <c r="AA733" s="23" t="s">
        <v>902</v>
      </c>
      <c r="AB733" s="33">
        <v>292102642451</v>
      </c>
      <c r="AC733" s="33" t="s">
        <v>903</v>
      </c>
      <c r="AD733" s="48">
        <v>44271</v>
      </c>
      <c r="AE733" s="39">
        <v>44266</v>
      </c>
      <c r="AF733" s="53" t="e">
        <v>#N/A</v>
      </c>
      <c r="AG733" s="53" t="e">
        <v>#N/A</v>
      </c>
      <c r="AH733" s="39" t="e">
        <v>#N/A</v>
      </c>
      <c r="AI733" s="23" t="s">
        <v>51</v>
      </c>
      <c r="AJ733" s="54"/>
      <c r="AK733" s="55"/>
      <c r="AL733" s="56"/>
      <c r="AM733" s="57"/>
      <c r="AN733" s="33"/>
      <c r="AO733" s="48"/>
      <c r="AP733" s="23">
        <v>2000</v>
      </c>
      <c r="AQ733" s="23" t="s">
        <v>52</v>
      </c>
      <c r="AR733" s="23" t="s">
        <v>902</v>
      </c>
      <c r="AS733" s="38" t="s">
        <v>53</v>
      </c>
      <c r="AT733" s="23" t="s">
        <v>519</v>
      </c>
      <c r="AU733" s="64" t="s">
        <v>904</v>
      </c>
      <c r="AV733" s="99">
        <v>2</v>
      </c>
      <c r="AW733" s="102">
        <v>30478</v>
      </c>
      <c r="AX733" s="29" t="s">
        <v>701</v>
      </c>
      <c r="AY733" s="29"/>
      <c r="AZ733" s="25" t="s">
        <v>863</v>
      </c>
      <c r="BA733">
        <f t="shared" si="144"/>
        <v>1372</v>
      </c>
      <c r="BB733" s="115" t="s">
        <v>6983</v>
      </c>
      <c r="BC733" s="105">
        <f t="shared" si="136"/>
        <v>15239</v>
      </c>
      <c r="BD733" s="116">
        <f t="shared" si="137"/>
        <v>44256</v>
      </c>
      <c r="BE733" s="141" t="s">
        <v>8477</v>
      </c>
      <c r="BF733">
        <f>MATCH(BE733,'Cat-4'!$A:$A,0)</f>
        <v>722</v>
      </c>
      <c r="BG733">
        <f>MATCH(BD733,'Cat-4'!$1:$1,0)</f>
        <v>111</v>
      </c>
      <c r="BH733">
        <f>INDEX('Cat-4'!$1:$1048576,'NSS + ACT'!BF733,'NSS + ACT'!BG733)</f>
        <v>116.1</v>
      </c>
      <c r="BI733">
        <f>MATCH($BI$1,'Cat-4'!$1:$1,0)</f>
        <v>153</v>
      </c>
      <c r="BJ733">
        <f>INDEX('Cat-4'!$1:$1048576,'NSS + ACT'!BF733,'NSS + ACT'!BI733)</f>
        <v>130.80000000000001</v>
      </c>
      <c r="BK733" s="126">
        <f t="shared" si="138"/>
        <v>1.1266149870801034</v>
      </c>
      <c r="BL733">
        <f t="shared" si="139"/>
        <v>1384</v>
      </c>
      <c r="BM733" s="126">
        <f t="shared" si="140"/>
        <v>46.133333333333333</v>
      </c>
      <c r="BN733" s="126" t="s">
        <v>8785</v>
      </c>
      <c r="BO733" s="126">
        <f>MATCH(BB733,Sheet3!$D$4:$D$8,0)</f>
        <v>2</v>
      </c>
      <c r="BP733" s="126">
        <f>MATCH(BN733,Sheet3!$E$4:$H$4,0)</f>
        <v>4</v>
      </c>
      <c r="BQ733" s="132">
        <f>INDEX(Sheet3!$D$4:$H$8,'NSS + ACT'!BO733,'NSS + ACT'!BP733)</f>
        <v>0.1</v>
      </c>
      <c r="BR733" s="105">
        <f t="shared" si="141"/>
        <v>34336.971576227392</v>
      </c>
      <c r="BS733" s="162">
        <f t="shared" si="142"/>
        <v>0.1</v>
      </c>
      <c r="BT733" s="105">
        <f t="shared" si="143"/>
        <v>30903.274418604655</v>
      </c>
    </row>
    <row r="734" spans="1:72">
      <c r="A734" s="18">
        <f t="shared" si="135"/>
        <v>731</v>
      </c>
      <c r="B734" s="61">
        <v>292203577260</v>
      </c>
      <c r="C734" s="39">
        <v>44659</v>
      </c>
      <c r="D734" s="22" t="s">
        <v>91</v>
      </c>
      <c r="E734" s="22" t="s">
        <v>2276</v>
      </c>
      <c r="F734" s="110">
        <v>2</v>
      </c>
      <c r="G734" s="23" t="s">
        <v>119</v>
      </c>
      <c r="H734" s="52">
        <v>15182.125</v>
      </c>
      <c r="I734" s="30"/>
      <c r="J734" s="109">
        <v>30364.25</v>
      </c>
      <c r="K734" s="23">
        <v>84819090</v>
      </c>
      <c r="L734" s="26">
        <v>7.4999999999999997E-2</v>
      </c>
      <c r="M734" s="40">
        <v>0</v>
      </c>
      <c r="N734" s="62">
        <v>0</v>
      </c>
      <c r="O734" s="52"/>
      <c r="P734" s="26">
        <v>0.1</v>
      </c>
      <c r="Q734" s="52">
        <v>0</v>
      </c>
      <c r="R734" s="63">
        <v>0.18</v>
      </c>
      <c r="S734" s="23" t="s">
        <v>849</v>
      </c>
      <c r="T734" s="52">
        <v>2277.3187499999999</v>
      </c>
      <c r="U734" s="52">
        <v>0</v>
      </c>
      <c r="V734" s="52">
        <v>227.731875</v>
      </c>
      <c r="W734" s="52">
        <v>5916.4741124999991</v>
      </c>
      <c r="X734" s="52">
        <v>8421.5247374999999</v>
      </c>
      <c r="Y734" s="23" t="s">
        <v>2273</v>
      </c>
      <c r="Z734" s="23" t="s">
        <v>2277</v>
      </c>
      <c r="AA734" s="23" t="s">
        <v>2278</v>
      </c>
      <c r="AB734" s="33">
        <v>292203577260</v>
      </c>
      <c r="AC734" s="33" t="s">
        <v>2249</v>
      </c>
      <c r="AD734" s="48">
        <v>44659</v>
      </c>
      <c r="AE734" s="39">
        <v>44651</v>
      </c>
      <c r="AF734" s="53" t="e">
        <v>#N/A</v>
      </c>
      <c r="AG734" s="53" t="e">
        <v>#N/A</v>
      </c>
      <c r="AH734" s="39" t="e">
        <v>#N/A</v>
      </c>
      <c r="AI734" s="23" t="s">
        <v>51</v>
      </c>
      <c r="AJ734" s="54"/>
      <c r="AK734" s="55"/>
      <c r="AL734" s="56"/>
      <c r="AM734" s="57"/>
      <c r="AN734" s="33"/>
      <c r="AO734" s="48"/>
      <c r="AP734" s="23">
        <v>2000</v>
      </c>
      <c r="AQ734" s="23" t="s">
        <v>52</v>
      </c>
      <c r="AR734" s="23" t="s">
        <v>2278</v>
      </c>
      <c r="AS734" s="38" t="s">
        <v>53</v>
      </c>
      <c r="AT734" s="23"/>
      <c r="AU734" s="64" t="s">
        <v>2250</v>
      </c>
      <c r="AV734" s="99">
        <v>2</v>
      </c>
      <c r="AW734" s="102">
        <v>30364.25</v>
      </c>
      <c r="AX734" s="29" t="s">
        <v>701</v>
      </c>
      <c r="AY734" s="29"/>
      <c r="AZ734" s="25" t="s">
        <v>853</v>
      </c>
      <c r="BA734">
        <f t="shared" si="144"/>
        <v>987</v>
      </c>
      <c r="BB734" s="115" t="s">
        <v>6983</v>
      </c>
      <c r="BC734" s="105">
        <f t="shared" si="136"/>
        <v>15182.125</v>
      </c>
      <c r="BD734" s="116">
        <f t="shared" si="137"/>
        <v>44621</v>
      </c>
      <c r="BE734" s="141" t="s">
        <v>8477</v>
      </c>
      <c r="BF734">
        <f>MATCH(BE734,'Cat-4'!$A:$A,0)</f>
        <v>722</v>
      </c>
      <c r="BG734">
        <f>MATCH(BD734,'Cat-4'!$1:$1,0)</f>
        <v>123</v>
      </c>
      <c r="BH734">
        <f>INDEX('Cat-4'!$1:$1048576,'NSS + ACT'!BF734,'NSS + ACT'!BG734)</f>
        <v>122.7</v>
      </c>
      <c r="BI734">
        <f>MATCH($BI$1,'Cat-4'!$1:$1,0)</f>
        <v>153</v>
      </c>
      <c r="BJ734">
        <f>INDEX('Cat-4'!$1:$1048576,'NSS + ACT'!BF734,'NSS + ACT'!BI734)</f>
        <v>130.80000000000001</v>
      </c>
      <c r="BK734" s="126">
        <f t="shared" si="138"/>
        <v>1.0660146699266504</v>
      </c>
      <c r="BL734">
        <f t="shared" si="139"/>
        <v>1019</v>
      </c>
      <c r="BM734" s="126">
        <f t="shared" si="140"/>
        <v>33.966666666666669</v>
      </c>
      <c r="BN734" s="126" t="s">
        <v>8785</v>
      </c>
      <c r="BO734" s="126">
        <f>MATCH(BB734,Sheet3!$D$4:$D$8,0)</f>
        <v>2</v>
      </c>
      <c r="BP734" s="126">
        <f>MATCH(BN734,Sheet3!$E$4:$H$4,0)</f>
        <v>4</v>
      </c>
      <c r="BQ734" s="132">
        <f>INDEX(Sheet3!$D$4:$H$8,'NSS + ACT'!BO734,'NSS + ACT'!BP734)</f>
        <v>0.1</v>
      </c>
      <c r="BR734" s="105">
        <f t="shared" si="141"/>
        <v>32368.735941320294</v>
      </c>
      <c r="BS734" s="162">
        <f t="shared" si="142"/>
        <v>0.1</v>
      </c>
      <c r="BT734" s="105">
        <f t="shared" si="143"/>
        <v>29131.862347188264</v>
      </c>
    </row>
    <row r="735" spans="1:72">
      <c r="A735" s="18">
        <f t="shared" si="135"/>
        <v>732</v>
      </c>
      <c r="B735" s="61">
        <v>292102088132</v>
      </c>
      <c r="C735" s="39">
        <v>44257</v>
      </c>
      <c r="D735" s="22" t="s">
        <v>91</v>
      </c>
      <c r="E735" s="22" t="s">
        <v>2276</v>
      </c>
      <c r="F735" s="110">
        <v>2</v>
      </c>
      <c r="G735" s="23" t="s">
        <v>119</v>
      </c>
      <c r="H735" s="52">
        <v>15182.125</v>
      </c>
      <c r="I735" s="30"/>
      <c r="J735" s="109">
        <v>30364.25</v>
      </c>
      <c r="K735" s="23">
        <v>84819090</v>
      </c>
      <c r="L735" s="26">
        <v>7.4999999999999997E-2</v>
      </c>
      <c r="M735" s="40">
        <v>0</v>
      </c>
      <c r="N735" s="62">
        <v>0</v>
      </c>
      <c r="O735" s="52"/>
      <c r="P735" s="26">
        <v>0.1</v>
      </c>
      <c r="Q735" s="52">
        <v>0</v>
      </c>
      <c r="R735" s="63">
        <v>0.18</v>
      </c>
      <c r="S735" s="23" t="s">
        <v>849</v>
      </c>
      <c r="T735" s="52">
        <v>2277.3187499999999</v>
      </c>
      <c r="U735" s="52">
        <v>0</v>
      </c>
      <c r="V735" s="52">
        <v>227.731875</v>
      </c>
      <c r="W735" s="52">
        <v>5916.4741124999991</v>
      </c>
      <c r="X735" s="52">
        <v>8421.5247374999999</v>
      </c>
      <c r="Y735" s="23" t="s">
        <v>2273</v>
      </c>
      <c r="Z735" s="23" t="s">
        <v>2279</v>
      </c>
      <c r="AA735" s="23" t="s">
        <v>2278</v>
      </c>
      <c r="AB735" s="33">
        <v>292102088132</v>
      </c>
      <c r="AC735" s="33" t="s">
        <v>2100</v>
      </c>
      <c r="AD735" s="48">
        <v>44257</v>
      </c>
      <c r="AE735" s="39">
        <v>44250</v>
      </c>
      <c r="AF735" s="53" t="e">
        <v>#N/A</v>
      </c>
      <c r="AG735" s="53" t="e">
        <v>#N/A</v>
      </c>
      <c r="AH735" s="39" t="e">
        <v>#N/A</v>
      </c>
      <c r="AI735" s="23" t="s">
        <v>51</v>
      </c>
      <c r="AJ735" s="54"/>
      <c r="AK735" s="55"/>
      <c r="AL735" s="56"/>
      <c r="AM735" s="57"/>
      <c r="AN735" s="33"/>
      <c r="AO735" s="48"/>
      <c r="AP735" s="23">
        <v>2000</v>
      </c>
      <c r="AQ735" s="23" t="s">
        <v>64</v>
      </c>
      <c r="AR735" s="23" t="s">
        <v>2278</v>
      </c>
      <c r="AS735" s="38" t="s">
        <v>53</v>
      </c>
      <c r="AT735" s="23"/>
      <c r="AU735" s="64">
        <v>9320633410</v>
      </c>
      <c r="AV735" s="99">
        <v>2</v>
      </c>
      <c r="AW735" s="102">
        <v>30364.25</v>
      </c>
      <c r="AX735" s="29" t="s">
        <v>701</v>
      </c>
      <c r="AY735" s="29"/>
      <c r="AZ735" s="25" t="s">
        <v>853</v>
      </c>
      <c r="BA735">
        <f t="shared" si="144"/>
        <v>1388</v>
      </c>
      <c r="BB735" s="115" t="s">
        <v>6983</v>
      </c>
      <c r="BC735" s="105">
        <f t="shared" si="136"/>
        <v>15182.125</v>
      </c>
      <c r="BD735" s="116">
        <f t="shared" si="137"/>
        <v>44228</v>
      </c>
      <c r="BE735" s="141" t="s">
        <v>8477</v>
      </c>
      <c r="BF735">
        <f>MATCH(BE735,'Cat-4'!$A:$A,0)</f>
        <v>722</v>
      </c>
      <c r="BG735">
        <f>MATCH(BD735,'Cat-4'!$1:$1,0)</f>
        <v>110</v>
      </c>
      <c r="BH735">
        <f>INDEX('Cat-4'!$1:$1048576,'NSS + ACT'!BF735,'NSS + ACT'!BG735)</f>
        <v>115.4</v>
      </c>
      <c r="BI735">
        <f>MATCH($BI$1,'Cat-4'!$1:$1,0)</f>
        <v>153</v>
      </c>
      <c r="BJ735">
        <f>INDEX('Cat-4'!$1:$1048576,'NSS + ACT'!BF735,'NSS + ACT'!BI735)</f>
        <v>130.80000000000001</v>
      </c>
      <c r="BK735" s="126">
        <f t="shared" si="138"/>
        <v>1.1334488734835355</v>
      </c>
      <c r="BL735">
        <f t="shared" si="139"/>
        <v>1412</v>
      </c>
      <c r="BM735" s="126">
        <f t="shared" si="140"/>
        <v>47.06666666666667</v>
      </c>
      <c r="BN735" s="126" t="s">
        <v>8785</v>
      </c>
      <c r="BO735" s="126">
        <f>MATCH(BB735,Sheet3!$D$4:$D$8,0)</f>
        <v>2</v>
      </c>
      <c r="BP735" s="126">
        <f>MATCH(BN735,Sheet3!$E$4:$H$4,0)</f>
        <v>4</v>
      </c>
      <c r="BQ735" s="132">
        <f>INDEX(Sheet3!$D$4:$H$8,'NSS + ACT'!BO735,'NSS + ACT'!BP735)</f>
        <v>0.1</v>
      </c>
      <c r="BR735" s="105">
        <f t="shared" si="141"/>
        <v>34416.324956672441</v>
      </c>
      <c r="BS735" s="162">
        <f t="shared" si="142"/>
        <v>0.1</v>
      </c>
      <c r="BT735" s="105">
        <f t="shared" si="143"/>
        <v>30974.692461005197</v>
      </c>
    </row>
    <row r="736" spans="1:72">
      <c r="A736" s="18">
        <f t="shared" si="135"/>
        <v>733</v>
      </c>
      <c r="B736" s="19">
        <v>171901244045</v>
      </c>
      <c r="C736" s="31"/>
      <c r="D736" s="21" t="s">
        <v>496</v>
      </c>
      <c r="E736" s="22" t="s">
        <v>7020</v>
      </c>
      <c r="F736" s="107">
        <v>52</v>
      </c>
      <c r="G736" s="23" t="s">
        <v>49</v>
      </c>
      <c r="H736" s="24">
        <v>693</v>
      </c>
      <c r="I736" s="24"/>
      <c r="J736" s="100">
        <v>36036</v>
      </c>
      <c r="K736" s="23">
        <v>84139110</v>
      </c>
      <c r="L736" s="26">
        <v>7.4999999999999997E-2</v>
      </c>
      <c r="M736" s="21"/>
      <c r="N736" s="27"/>
      <c r="O736" s="21"/>
      <c r="P736" s="28">
        <v>0.1</v>
      </c>
      <c r="Q736" s="21"/>
      <c r="R736" s="26">
        <v>0.28000000000000003</v>
      </c>
      <c r="S736" s="29" t="s">
        <v>66</v>
      </c>
      <c r="T736" s="30">
        <v>2702.7</v>
      </c>
      <c r="U736" s="30"/>
      <c r="V736" s="30">
        <v>270.27</v>
      </c>
      <c r="W736" s="30">
        <v>10922.511600000002</v>
      </c>
      <c r="X736" s="30">
        <v>13895.481600000001</v>
      </c>
      <c r="Y736" s="29" t="s">
        <v>441</v>
      </c>
      <c r="Z736" s="29" t="s">
        <v>510</v>
      </c>
      <c r="AA736" s="29" t="s">
        <v>511</v>
      </c>
      <c r="AB736" s="19" t="e">
        <v>#N/A</v>
      </c>
      <c r="AC736" s="29" t="e">
        <v>#N/A</v>
      </c>
      <c r="AD736" s="31" t="e">
        <v>#N/A</v>
      </c>
      <c r="AE736" s="31">
        <v>43593</v>
      </c>
      <c r="AF736" s="19">
        <v>171901244045</v>
      </c>
      <c r="AG736" s="29" t="s">
        <v>500</v>
      </c>
      <c r="AH736" s="31">
        <v>43600</v>
      </c>
      <c r="AI736" s="29" t="s">
        <v>385</v>
      </c>
      <c r="AJ736" s="46"/>
      <c r="AK736" s="30"/>
      <c r="AL736" s="47"/>
      <c r="AM736" s="46"/>
      <c r="AN736" s="29"/>
      <c r="AO736" s="31"/>
      <c r="AP736" s="19">
        <v>2000</v>
      </c>
      <c r="AQ736" s="29" t="s">
        <v>52</v>
      </c>
      <c r="AR736" s="29" t="s">
        <v>511</v>
      </c>
      <c r="AS736" s="29" t="s">
        <v>53</v>
      </c>
      <c r="AT736" s="29" t="s">
        <v>54</v>
      </c>
      <c r="AU736" s="29" t="s">
        <v>501</v>
      </c>
      <c r="AV736" s="99">
        <v>52</v>
      </c>
      <c r="AW736" s="99">
        <v>30204.959999999901</v>
      </c>
      <c r="AX736" s="29" t="s">
        <v>387</v>
      </c>
      <c r="AY736" s="29" t="s">
        <v>691</v>
      </c>
      <c r="AZ736" s="21"/>
      <c r="BA736">
        <f t="shared" si="144"/>
        <v>2045</v>
      </c>
      <c r="BB736" s="115" t="s">
        <v>6983</v>
      </c>
      <c r="BC736" s="105">
        <f t="shared" si="136"/>
        <v>580.86461538461344</v>
      </c>
      <c r="BD736" s="116">
        <f t="shared" si="137"/>
        <v>43586</v>
      </c>
      <c r="BE736" s="141" t="s">
        <v>8477</v>
      </c>
      <c r="BF736">
        <f>MATCH(BE736,'Cat-4'!$A:$A,0)</f>
        <v>722</v>
      </c>
      <c r="BG736">
        <f>MATCH(BD736,'Cat-4'!$1:$1,0)</f>
        <v>89</v>
      </c>
      <c r="BH736">
        <f>INDEX('Cat-4'!$1:$1048576,'NSS + ACT'!BF736,'NSS + ACT'!BG736)</f>
        <v>112.7</v>
      </c>
      <c r="BI736">
        <f>MATCH($BI$1,'Cat-4'!$1:$1,0)</f>
        <v>153</v>
      </c>
      <c r="BJ736">
        <f>INDEX('Cat-4'!$1:$1048576,'NSS + ACT'!BF736,'NSS + ACT'!BI736)</f>
        <v>130.80000000000001</v>
      </c>
      <c r="BK736" s="126">
        <f t="shared" si="138"/>
        <v>1.160603371783496</v>
      </c>
      <c r="BL736">
        <f t="shared" si="139"/>
        <v>2054</v>
      </c>
      <c r="BM736" s="126">
        <f t="shared" si="140"/>
        <v>68.466666666666669</v>
      </c>
      <c r="BN736" s="126" t="s">
        <v>8785</v>
      </c>
      <c r="BO736" s="126">
        <f>MATCH(BB736,Sheet3!$D$4:$D$8,0)</f>
        <v>2</v>
      </c>
      <c r="BP736" s="126">
        <f>MATCH(BN736,Sheet3!$E$4:$H$4,0)</f>
        <v>4</v>
      </c>
      <c r="BQ736" s="132">
        <f>INDEX(Sheet3!$D$4:$H$8,'NSS + ACT'!BO736,'NSS + ACT'!BP736)</f>
        <v>0.1</v>
      </c>
      <c r="BR736" s="105">
        <f t="shared" si="141"/>
        <v>35055.97842058551</v>
      </c>
      <c r="BS736" s="162">
        <f t="shared" si="142"/>
        <v>0.1</v>
      </c>
      <c r="BT736" s="105">
        <f t="shared" si="143"/>
        <v>31550.380578526961</v>
      </c>
    </row>
    <row r="737" spans="1:72">
      <c r="A737" s="18">
        <f t="shared" si="135"/>
        <v>734</v>
      </c>
      <c r="B737" s="33">
        <v>292210654341</v>
      </c>
      <c r="C737" s="39">
        <v>44846</v>
      </c>
      <c r="D737" s="22" t="s">
        <v>104</v>
      </c>
      <c r="E737" s="22" t="s">
        <v>5178</v>
      </c>
      <c r="F737" s="110">
        <v>2</v>
      </c>
      <c r="G737" s="23" t="s">
        <v>49</v>
      </c>
      <c r="H737" s="58">
        <v>14788</v>
      </c>
      <c r="I737" s="30"/>
      <c r="J737" s="101">
        <v>29576</v>
      </c>
      <c r="K737" s="33">
        <v>85045010</v>
      </c>
      <c r="L737" s="26">
        <v>7.4999999999999997E-2</v>
      </c>
      <c r="M737" s="40">
        <v>0</v>
      </c>
      <c r="N737" s="40">
        <v>0</v>
      </c>
      <c r="O737" s="35">
        <v>0</v>
      </c>
      <c r="P737" s="63">
        <v>0.1</v>
      </c>
      <c r="Q737" s="52">
        <v>0</v>
      </c>
      <c r="R737" s="63">
        <v>0.18</v>
      </c>
      <c r="S737" s="23" t="s">
        <v>969</v>
      </c>
      <c r="T737" s="52">
        <v>2218.1999999999998</v>
      </c>
      <c r="U737" s="52">
        <v>0</v>
      </c>
      <c r="V737" s="52">
        <v>221.82</v>
      </c>
      <c r="W737" s="52">
        <v>5762.8836000000001</v>
      </c>
      <c r="X737" s="52">
        <v>8202.9035999999996</v>
      </c>
      <c r="Y737" s="23" t="s">
        <v>5155</v>
      </c>
      <c r="Z737" s="23" t="s">
        <v>5179</v>
      </c>
      <c r="AA737" s="23" t="s">
        <v>5180</v>
      </c>
      <c r="AB737" s="33">
        <v>292210654341</v>
      </c>
      <c r="AC737" s="33" t="s">
        <v>5176</v>
      </c>
      <c r="AD737" s="39">
        <v>44846</v>
      </c>
      <c r="AE737" s="39">
        <v>44834</v>
      </c>
      <c r="AF737" s="53" t="e">
        <v>#N/A</v>
      </c>
      <c r="AG737" s="53" t="e">
        <v>#N/A</v>
      </c>
      <c r="AH737" s="39" t="e">
        <v>#N/A</v>
      </c>
      <c r="AI737" s="23" t="s">
        <v>51</v>
      </c>
      <c r="AJ737" s="59"/>
      <c r="AK737" s="59"/>
      <c r="AL737" s="48"/>
      <c r="AM737" s="60"/>
      <c r="AN737" s="33"/>
      <c r="AO737" s="48"/>
      <c r="AP737" s="23">
        <v>2000</v>
      </c>
      <c r="AQ737" s="23" t="s">
        <v>52</v>
      </c>
      <c r="AR737" s="23" t="s">
        <v>5180</v>
      </c>
      <c r="AS737" s="38" t="s">
        <v>53</v>
      </c>
      <c r="AT737" s="23"/>
      <c r="AU737" s="23" t="s">
        <v>5177</v>
      </c>
      <c r="AV737" s="99">
        <v>2</v>
      </c>
      <c r="AW737" s="101">
        <v>30049.22</v>
      </c>
      <c r="AX737" s="29" t="s">
        <v>4770</v>
      </c>
      <c r="AY737" s="29"/>
      <c r="AZ737" s="30" t="s">
        <v>702</v>
      </c>
      <c r="BA737">
        <f t="shared" si="144"/>
        <v>804</v>
      </c>
      <c r="BB737" s="115" t="s">
        <v>6983</v>
      </c>
      <c r="BC737" s="105">
        <f t="shared" si="136"/>
        <v>15024.61</v>
      </c>
      <c r="BD737" s="116">
        <f t="shared" si="137"/>
        <v>44805</v>
      </c>
      <c r="BE737" s="141" t="s">
        <v>8477</v>
      </c>
      <c r="BF737">
        <f>MATCH(BE737,'Cat-4'!$A:$A,0)</f>
        <v>722</v>
      </c>
      <c r="BG737">
        <f>MATCH(BD737,'Cat-4'!$1:$1,0)</f>
        <v>129</v>
      </c>
      <c r="BH737">
        <f>INDEX('Cat-4'!$1:$1048576,'NSS + ACT'!BF737,'NSS + ACT'!BG737)</f>
        <v>126.4</v>
      </c>
      <c r="BI737">
        <f>MATCH($BI$1,'Cat-4'!$1:$1,0)</f>
        <v>153</v>
      </c>
      <c r="BJ737">
        <f>INDEX('Cat-4'!$1:$1048576,'NSS + ACT'!BF737,'NSS + ACT'!BI737)</f>
        <v>130.80000000000001</v>
      </c>
      <c r="BK737" s="126">
        <f t="shared" si="138"/>
        <v>1.0348101265822784</v>
      </c>
      <c r="BL737">
        <f t="shared" si="139"/>
        <v>835</v>
      </c>
      <c r="BM737" s="126">
        <f t="shared" si="140"/>
        <v>27.833333333333332</v>
      </c>
      <c r="BN737" s="126" t="s">
        <v>8785</v>
      </c>
      <c r="BO737" s="126">
        <f>MATCH(BB737,Sheet3!$D$4:$D$8,0)</f>
        <v>2</v>
      </c>
      <c r="BP737" s="126">
        <f>MATCH(BN737,Sheet3!$E$4:$H$4,0)</f>
        <v>4</v>
      </c>
      <c r="BQ737" s="132">
        <f>INDEX(Sheet3!$D$4:$H$8,'NSS + ACT'!BO737,'NSS + ACT'!BP737)</f>
        <v>0.1</v>
      </c>
      <c r="BR737" s="105">
        <f t="shared" si="141"/>
        <v>31095.237151898735</v>
      </c>
      <c r="BS737" s="162">
        <f t="shared" si="142"/>
        <v>0.1</v>
      </c>
      <c r="BT737" s="105">
        <f t="shared" si="143"/>
        <v>27985.713436708862</v>
      </c>
    </row>
    <row r="738" spans="1:72">
      <c r="A738" s="18">
        <f t="shared" si="135"/>
        <v>735</v>
      </c>
      <c r="B738" s="61">
        <v>291802542813</v>
      </c>
      <c r="C738" s="39">
        <v>43186</v>
      </c>
      <c r="D738" s="22" t="s">
        <v>220</v>
      </c>
      <c r="E738" s="22" t="s">
        <v>1944</v>
      </c>
      <c r="F738" s="110">
        <v>1</v>
      </c>
      <c r="G738" s="23" t="s">
        <v>49</v>
      </c>
      <c r="H738" s="52">
        <v>29887.7</v>
      </c>
      <c r="I738" s="30"/>
      <c r="J738" s="109">
        <v>29887.7</v>
      </c>
      <c r="K738" s="23">
        <v>84819090</v>
      </c>
      <c r="L738" s="26">
        <v>7.4999999999999997E-2</v>
      </c>
      <c r="M738" s="40">
        <v>0</v>
      </c>
      <c r="N738" s="62">
        <v>0</v>
      </c>
      <c r="O738" s="52">
        <v>0</v>
      </c>
      <c r="P738" s="26">
        <v>0.1</v>
      </c>
      <c r="Q738" s="52">
        <v>0</v>
      </c>
      <c r="R738" s="63">
        <v>0.18</v>
      </c>
      <c r="S738" s="23" t="s">
        <v>849</v>
      </c>
      <c r="T738" s="52">
        <v>2241.5774999999999</v>
      </c>
      <c r="U738" s="52">
        <v>0</v>
      </c>
      <c r="V738" s="52">
        <v>224.15774999999999</v>
      </c>
      <c r="W738" s="52">
        <v>5823.6183449999999</v>
      </c>
      <c r="X738" s="52">
        <v>8289.3535950000005</v>
      </c>
      <c r="Y738" s="23" t="s">
        <v>1945</v>
      </c>
      <c r="Z738" s="23" t="s">
        <v>1946</v>
      </c>
      <c r="AA738" s="23" t="s">
        <v>1947</v>
      </c>
      <c r="AB738" s="33">
        <v>291802542813</v>
      </c>
      <c r="AC738" s="33" t="s">
        <v>1948</v>
      </c>
      <c r="AD738" s="48">
        <v>43186</v>
      </c>
      <c r="AE738" s="39">
        <v>43178</v>
      </c>
      <c r="AF738" s="53" t="e">
        <v>#N/A</v>
      </c>
      <c r="AG738" s="53" t="e">
        <v>#N/A</v>
      </c>
      <c r="AH738" s="39" t="e">
        <v>#N/A</v>
      </c>
      <c r="AI738" s="23" t="s">
        <v>51</v>
      </c>
      <c r="AJ738" s="54"/>
      <c r="AK738" s="55"/>
      <c r="AL738" s="56"/>
      <c r="AM738" s="57"/>
      <c r="AN738" s="33"/>
      <c r="AO738" s="48"/>
      <c r="AP738" s="23">
        <v>2000</v>
      </c>
      <c r="AQ738" s="23" t="s">
        <v>64</v>
      </c>
      <c r="AR738" s="23" t="s">
        <v>1947</v>
      </c>
      <c r="AS738" s="38" t="s">
        <v>53</v>
      </c>
      <c r="AT738" s="23"/>
      <c r="AU738" s="64">
        <v>9317003680</v>
      </c>
      <c r="AV738" s="99">
        <v>1</v>
      </c>
      <c r="AW738" s="102">
        <v>29887.7</v>
      </c>
      <c r="AX738" s="29" t="s">
        <v>701</v>
      </c>
      <c r="AY738" s="29"/>
      <c r="AZ738" s="25" t="s">
        <v>1949</v>
      </c>
      <c r="BA738">
        <f t="shared" si="144"/>
        <v>2460</v>
      </c>
      <c r="BB738" t="s">
        <v>6983</v>
      </c>
      <c r="BC738" s="105">
        <f t="shared" si="136"/>
        <v>29887.7</v>
      </c>
      <c r="BD738" s="116">
        <f t="shared" si="137"/>
        <v>43160</v>
      </c>
      <c r="BE738" s="141" t="s">
        <v>8477</v>
      </c>
      <c r="BF738">
        <f>MATCH(BE738,'Cat-4'!$A:$A,0)</f>
        <v>722</v>
      </c>
      <c r="BG738">
        <f>MATCH(BD738,'Cat-4'!$1:$1,0)</f>
        <v>75</v>
      </c>
      <c r="BH738">
        <f>INDEX('Cat-4'!$1:$1048576,'NSS + ACT'!BF738,'NSS + ACT'!BG738)</f>
        <v>109.9</v>
      </c>
      <c r="BI738">
        <f>MATCH($BI$1,'Cat-4'!$1:$1,0)</f>
        <v>153</v>
      </c>
      <c r="BJ738">
        <f>INDEX('Cat-4'!$1:$1048576,'NSS + ACT'!BF738,'NSS + ACT'!BI738)</f>
        <v>130.80000000000001</v>
      </c>
      <c r="BK738" s="126">
        <f t="shared" si="138"/>
        <v>1.1901728844404005</v>
      </c>
      <c r="BL738">
        <f t="shared" si="139"/>
        <v>2480</v>
      </c>
      <c r="BM738" s="126">
        <f t="shared" si="140"/>
        <v>82.666666666666671</v>
      </c>
      <c r="BN738" s="126" t="s">
        <v>8785</v>
      </c>
      <c r="BO738" s="126">
        <f>MATCH(BB738,Sheet3!$D$4:$D$8,0)</f>
        <v>2</v>
      </c>
      <c r="BP738" s="126">
        <f>MATCH(BN738,Sheet3!$E$4:$H$4,0)</f>
        <v>4</v>
      </c>
      <c r="BQ738" s="132">
        <f>INDEX(Sheet3!$D$4:$H$8,'NSS + ACT'!BO738,'NSS + ACT'!BP738)</f>
        <v>0.1</v>
      </c>
      <c r="BR738" s="105">
        <f t="shared" si="141"/>
        <v>35571.53011828936</v>
      </c>
      <c r="BS738" s="162">
        <f t="shared" si="142"/>
        <v>0.1</v>
      </c>
      <c r="BT738" s="105">
        <f t="shared" si="143"/>
        <v>32014.377106460426</v>
      </c>
    </row>
    <row r="739" spans="1:72" ht="30">
      <c r="A739" s="18">
        <f t="shared" si="135"/>
        <v>736</v>
      </c>
      <c r="B739" s="61">
        <v>351700027836</v>
      </c>
      <c r="C739" s="39">
        <v>42802</v>
      </c>
      <c r="D739" s="22" t="s">
        <v>170</v>
      </c>
      <c r="E739" s="22" t="s">
        <v>3077</v>
      </c>
      <c r="F739" s="107">
        <v>8</v>
      </c>
      <c r="G739" s="23" t="s">
        <v>119</v>
      </c>
      <c r="H739" s="52">
        <v>3724.2150000000001</v>
      </c>
      <c r="I739" s="30"/>
      <c r="J739" s="109">
        <v>29793.72</v>
      </c>
      <c r="K739" s="23" t="s">
        <v>3078</v>
      </c>
      <c r="L739" s="26">
        <v>0.1</v>
      </c>
      <c r="M739" s="40">
        <v>0</v>
      </c>
      <c r="N739" s="62">
        <v>0</v>
      </c>
      <c r="O739" s="52">
        <v>0</v>
      </c>
      <c r="P739" s="26">
        <v>0.1</v>
      </c>
      <c r="Q739" s="52">
        <v>0</v>
      </c>
      <c r="R739" s="63">
        <v>0.18</v>
      </c>
      <c r="S739" s="23" t="s">
        <v>3079</v>
      </c>
      <c r="T739" s="52">
        <v>2979.3720000000003</v>
      </c>
      <c r="U739" s="52">
        <v>0</v>
      </c>
      <c r="V739" s="52">
        <v>297.93720000000002</v>
      </c>
      <c r="W739" s="52">
        <v>5952.785256000001</v>
      </c>
      <c r="X739" s="52">
        <v>9230.0944560000007</v>
      </c>
      <c r="Y739" s="23" t="s">
        <v>2991</v>
      </c>
      <c r="Z739" s="23" t="s">
        <v>3080</v>
      </c>
      <c r="AA739" s="23" t="s">
        <v>3081</v>
      </c>
      <c r="AB739" s="33" t="e">
        <v>#N/A</v>
      </c>
      <c r="AC739" s="33" t="e">
        <v>#N/A</v>
      </c>
      <c r="AD739" s="48" t="e">
        <v>#N/A</v>
      </c>
      <c r="AE739" s="39" t="e">
        <v>#N/A</v>
      </c>
      <c r="AF739" s="53" t="e">
        <v>#N/A</v>
      </c>
      <c r="AG739" s="53" t="e">
        <v>#N/A</v>
      </c>
      <c r="AH739" s="39" t="e">
        <v>#N/A</v>
      </c>
      <c r="AI739" s="23" t="s">
        <v>385</v>
      </c>
      <c r="AJ739" s="54">
        <v>351700027836</v>
      </c>
      <c r="AK739" s="55">
        <v>948</v>
      </c>
      <c r="AL739" s="56">
        <v>42802</v>
      </c>
      <c r="AM739" s="57"/>
      <c r="AN739" s="33"/>
      <c r="AO739" s="48"/>
      <c r="AP739" s="23">
        <v>2000</v>
      </c>
      <c r="AQ739" s="23" t="s">
        <v>52</v>
      </c>
      <c r="AR739" s="23" t="s">
        <v>3081</v>
      </c>
      <c r="AS739" s="38" t="s">
        <v>53</v>
      </c>
      <c r="AT739" s="23"/>
      <c r="AU739" s="64" t="s">
        <v>3082</v>
      </c>
      <c r="AV739" s="99">
        <v>8</v>
      </c>
      <c r="AW739" s="102">
        <v>29793.72</v>
      </c>
      <c r="AX739" s="29" t="s">
        <v>701</v>
      </c>
      <c r="AY739" s="29"/>
      <c r="AZ739" s="25" t="s">
        <v>2995</v>
      </c>
      <c r="BB739" s="115" t="s">
        <v>6983</v>
      </c>
      <c r="BC739" s="105">
        <f t="shared" si="136"/>
        <v>3724.2150000000001</v>
      </c>
      <c r="BD739" s="116">
        <v>43709</v>
      </c>
      <c r="BE739" s="141" t="s">
        <v>8477</v>
      </c>
      <c r="BF739">
        <f>MATCH(BE739,'Cat-4'!$A:$A,0)</f>
        <v>722</v>
      </c>
      <c r="BG739">
        <f>MATCH(BD739,'Cat-4'!$1:$1,0)</f>
        <v>93</v>
      </c>
      <c r="BH739">
        <f>INDEX('Cat-4'!$1:$1048576,'NSS + ACT'!BF739,'NSS + ACT'!BG739)</f>
        <v>113.9</v>
      </c>
      <c r="BI739">
        <f>MATCH($BI$1,'Cat-4'!$1:$1,0)</f>
        <v>153</v>
      </c>
      <c r="BJ739">
        <f>INDEX('Cat-4'!$1:$1048576,'NSS + ACT'!BF739,'NSS + ACT'!BI739)</f>
        <v>130.80000000000001</v>
      </c>
      <c r="BK739" s="126">
        <f t="shared" si="138"/>
        <v>1.1483757682177349</v>
      </c>
      <c r="BL739">
        <f t="shared" si="139"/>
        <v>1931</v>
      </c>
      <c r="BM739" s="126">
        <f t="shared" si="140"/>
        <v>64.36666666666666</v>
      </c>
      <c r="BN739" s="126" t="s">
        <v>8785</v>
      </c>
      <c r="BO739" s="126">
        <f>MATCH(BB739,Sheet3!$D$4:$D$8,0)</f>
        <v>2</v>
      </c>
      <c r="BP739" s="126">
        <f>MATCH(BN739,Sheet3!$E$4:$H$4,0)</f>
        <v>4</v>
      </c>
      <c r="BQ739" s="132">
        <f>INDEX(Sheet3!$D$4:$H$8,'NSS + ACT'!BO739,'NSS + ACT'!BP739)</f>
        <v>0.1</v>
      </c>
      <c r="BR739" s="105">
        <f t="shared" si="141"/>
        <v>34214.386093064095</v>
      </c>
      <c r="BS739" s="162">
        <f t="shared" si="142"/>
        <v>0.1</v>
      </c>
      <c r="BT739" s="105">
        <f t="shared" si="143"/>
        <v>30792.947483757685</v>
      </c>
    </row>
    <row r="740" spans="1:72">
      <c r="A740" s="18">
        <f t="shared" si="135"/>
        <v>737</v>
      </c>
      <c r="B740" s="61">
        <v>171702020803</v>
      </c>
      <c r="C740" s="39">
        <v>42955</v>
      </c>
      <c r="D740" s="22" t="s">
        <v>93</v>
      </c>
      <c r="E740" s="22" t="s">
        <v>946</v>
      </c>
      <c r="F740" s="110">
        <v>1</v>
      </c>
      <c r="G740" s="23" t="s">
        <v>49</v>
      </c>
      <c r="H740" s="52">
        <v>29740.2</v>
      </c>
      <c r="I740" s="30"/>
      <c r="J740" s="109">
        <v>29740.2</v>
      </c>
      <c r="K740" s="23">
        <v>85389000</v>
      </c>
      <c r="L740" s="26">
        <v>0.15</v>
      </c>
      <c r="M740" s="40">
        <v>0</v>
      </c>
      <c r="N740" s="62">
        <v>0</v>
      </c>
      <c r="O740" s="52">
        <v>0</v>
      </c>
      <c r="P740" s="26">
        <v>0.1</v>
      </c>
      <c r="Q740" s="52">
        <v>0</v>
      </c>
      <c r="R740" s="63">
        <v>0.18</v>
      </c>
      <c r="S740" s="23" t="s">
        <v>947</v>
      </c>
      <c r="T740" s="52">
        <v>4461.03</v>
      </c>
      <c r="U740" s="52">
        <v>0</v>
      </c>
      <c r="V740" s="52">
        <v>446.10300000000001</v>
      </c>
      <c r="W740" s="52">
        <v>6236.519940000001</v>
      </c>
      <c r="X740" s="52">
        <v>11143.65294</v>
      </c>
      <c r="Y740" s="23" t="s">
        <v>850</v>
      </c>
      <c r="Z740" s="23" t="s">
        <v>948</v>
      </c>
      <c r="AA740" s="23" t="s">
        <v>949</v>
      </c>
      <c r="AB740" s="33" t="e">
        <v>#N/A</v>
      </c>
      <c r="AC740" s="33" t="e">
        <v>#N/A</v>
      </c>
      <c r="AD740" s="48" t="e">
        <v>#N/A</v>
      </c>
      <c r="AE740" s="39">
        <v>42901</v>
      </c>
      <c r="AF740" s="53">
        <v>171702020803</v>
      </c>
      <c r="AG740" s="53" t="s">
        <v>950</v>
      </c>
      <c r="AH740" s="39">
        <v>42955</v>
      </c>
      <c r="AI740" s="23" t="s">
        <v>385</v>
      </c>
      <c r="AJ740" s="54"/>
      <c r="AK740" s="55"/>
      <c r="AL740" s="56"/>
      <c r="AM740" s="57"/>
      <c r="AN740" s="33"/>
      <c r="AO740" s="48"/>
      <c r="AP740" s="23">
        <v>2000</v>
      </c>
      <c r="AQ740" s="23" t="s">
        <v>64</v>
      </c>
      <c r="AR740" s="23" t="s">
        <v>949</v>
      </c>
      <c r="AS740" s="38" t="s">
        <v>53</v>
      </c>
      <c r="AT740" s="23" t="s">
        <v>522</v>
      </c>
      <c r="AU740" s="64">
        <v>9111700691</v>
      </c>
      <c r="AV740" s="99">
        <v>1</v>
      </c>
      <c r="AW740" s="102">
        <v>29740.2</v>
      </c>
      <c r="AX740" s="29" t="s">
        <v>701</v>
      </c>
      <c r="AY740" s="29"/>
      <c r="AZ740" s="25" t="s">
        <v>951</v>
      </c>
      <c r="BA740">
        <f>$BA$2-AE740</f>
        <v>2737</v>
      </c>
      <c r="BB740" s="115" t="s">
        <v>6985</v>
      </c>
      <c r="BC740" s="105">
        <f t="shared" si="136"/>
        <v>29740.2</v>
      </c>
      <c r="BD740" s="116">
        <f t="shared" si="137"/>
        <v>42887</v>
      </c>
      <c r="BE740" s="141" t="s">
        <v>8312</v>
      </c>
      <c r="BF740">
        <f>MATCH(BE740,'Cat-4'!$A:$A,0)</f>
        <v>639</v>
      </c>
      <c r="BG740">
        <f>MATCH(BD740,'Cat-4'!$1:$1,0)</f>
        <v>66</v>
      </c>
      <c r="BH740">
        <f>INDEX('Cat-4'!$1:$1048576,'NSS + ACT'!BF740,'NSS + ACT'!BG740)</f>
        <v>109.1</v>
      </c>
      <c r="BI740">
        <f>MATCH($BI$1,'Cat-4'!$1:$1,0)</f>
        <v>153</v>
      </c>
      <c r="BJ740">
        <f>INDEX('Cat-4'!$1:$1048576,'NSS + ACT'!BF740,'NSS + ACT'!BI740)</f>
        <v>121.7</v>
      </c>
      <c r="BK740" s="126">
        <f t="shared" si="138"/>
        <v>1.1154903758020165</v>
      </c>
      <c r="BL740">
        <f t="shared" si="139"/>
        <v>2753</v>
      </c>
      <c r="BM740" s="126">
        <f t="shared" si="140"/>
        <v>91.766666666666666</v>
      </c>
      <c r="BN740" s="126" t="s">
        <v>8785</v>
      </c>
      <c r="BO740" s="126">
        <f>MATCH(BB740,Sheet3!$D$4:$D$8,0)</f>
        <v>5</v>
      </c>
      <c r="BP740" s="126">
        <f>MATCH(BN740,Sheet3!$E$4:$H$4,0)</f>
        <v>4</v>
      </c>
      <c r="BQ740" s="132">
        <f>INDEX(Sheet3!$D$4:$H$8,'NSS + ACT'!BO740,'NSS + ACT'!BP740)</f>
        <v>0.4</v>
      </c>
      <c r="BR740" s="105">
        <f t="shared" si="141"/>
        <v>33174.906874427128</v>
      </c>
      <c r="BS740" s="162">
        <f t="shared" si="142"/>
        <v>0.4</v>
      </c>
      <c r="BT740" s="105">
        <f t="shared" si="143"/>
        <v>19904.944124656275</v>
      </c>
    </row>
    <row r="741" spans="1:72">
      <c r="A741" s="18">
        <f t="shared" si="135"/>
        <v>738</v>
      </c>
      <c r="B741" s="61">
        <v>292203577260</v>
      </c>
      <c r="C741" s="39">
        <v>44659</v>
      </c>
      <c r="D741" s="22" t="s">
        <v>91</v>
      </c>
      <c r="E741" s="22" t="s">
        <v>2536</v>
      </c>
      <c r="F741" s="110">
        <v>3</v>
      </c>
      <c r="G741" s="23" t="s">
        <v>79</v>
      </c>
      <c r="H741" s="52">
        <v>9893</v>
      </c>
      <c r="I741" s="30"/>
      <c r="J741" s="109">
        <v>29679</v>
      </c>
      <c r="K741" s="23">
        <v>84819090</v>
      </c>
      <c r="L741" s="26">
        <v>7.4999999999999997E-2</v>
      </c>
      <c r="M741" s="40">
        <v>0</v>
      </c>
      <c r="N741" s="62">
        <v>0</v>
      </c>
      <c r="O741" s="52"/>
      <c r="P741" s="26">
        <v>0.1</v>
      </c>
      <c r="Q741" s="52">
        <v>0</v>
      </c>
      <c r="R741" s="63">
        <v>0.18</v>
      </c>
      <c r="S741" s="23" t="s">
        <v>849</v>
      </c>
      <c r="T741" s="52">
        <v>2225.9249999999997</v>
      </c>
      <c r="U741" s="52">
        <v>0</v>
      </c>
      <c r="V741" s="52">
        <v>222.59249999999997</v>
      </c>
      <c r="W741" s="52">
        <v>5782.9531499999994</v>
      </c>
      <c r="X741" s="52">
        <v>8231.4706499999993</v>
      </c>
      <c r="Y741" s="23" t="s">
        <v>2273</v>
      </c>
      <c r="Z741" s="23" t="s">
        <v>2537</v>
      </c>
      <c r="AA741" s="23" t="s">
        <v>2538</v>
      </c>
      <c r="AB741" s="33">
        <v>292203577260</v>
      </c>
      <c r="AC741" s="33" t="s">
        <v>2249</v>
      </c>
      <c r="AD741" s="48">
        <v>44659</v>
      </c>
      <c r="AE741" s="39">
        <v>44651</v>
      </c>
      <c r="AF741" s="53" t="e">
        <v>#N/A</v>
      </c>
      <c r="AG741" s="53" t="e">
        <v>#N/A</v>
      </c>
      <c r="AH741" s="39" t="e">
        <v>#N/A</v>
      </c>
      <c r="AI741" s="23" t="s">
        <v>51</v>
      </c>
      <c r="AJ741" s="54"/>
      <c r="AK741" s="55"/>
      <c r="AL741" s="56"/>
      <c r="AM741" s="57"/>
      <c r="AN741" s="33"/>
      <c r="AO741" s="48"/>
      <c r="AP741" s="23">
        <v>2000</v>
      </c>
      <c r="AQ741" s="23" t="s">
        <v>52</v>
      </c>
      <c r="AR741" s="23" t="s">
        <v>2538</v>
      </c>
      <c r="AS741" s="38" t="s">
        <v>53</v>
      </c>
      <c r="AT741" s="23"/>
      <c r="AU741" s="64" t="s">
        <v>2250</v>
      </c>
      <c r="AV741" s="99">
        <v>3</v>
      </c>
      <c r="AW741" s="102">
        <v>29679</v>
      </c>
      <c r="AX741" s="29" t="s">
        <v>701</v>
      </c>
      <c r="AY741" s="29"/>
      <c r="AZ741" s="25" t="s">
        <v>853</v>
      </c>
      <c r="BA741">
        <f>$BA$2-AE741</f>
        <v>987</v>
      </c>
      <c r="BB741" s="115" t="s">
        <v>6987</v>
      </c>
      <c r="BC741" s="105">
        <f t="shared" si="136"/>
        <v>9893</v>
      </c>
      <c r="BD741" s="116">
        <f t="shared" si="137"/>
        <v>44621</v>
      </c>
      <c r="BE741" s="141" t="s">
        <v>8366</v>
      </c>
      <c r="BF741">
        <f>MATCH(BE741,'Cat-4'!$A:$A,0)</f>
        <v>666</v>
      </c>
      <c r="BG741">
        <f>MATCH(BD741,'Cat-4'!$1:$1,0)</f>
        <v>123</v>
      </c>
      <c r="BH741">
        <f>INDEX('Cat-4'!$1:$1048576,'NSS + ACT'!BF741,'NSS + ACT'!BG741)</f>
        <v>126</v>
      </c>
      <c r="BI741">
        <f>MATCH($BI$1,'Cat-4'!$1:$1,0)</f>
        <v>153</v>
      </c>
      <c r="BJ741">
        <f>INDEX('Cat-4'!$1:$1048576,'NSS + ACT'!BF741,'NSS + ACT'!BI741)</f>
        <v>133.4</v>
      </c>
      <c r="BK741" s="126">
        <f t="shared" si="138"/>
        <v>1.0587301587301587</v>
      </c>
      <c r="BL741">
        <f t="shared" si="139"/>
        <v>1019</v>
      </c>
      <c r="BM741" s="126">
        <f t="shared" si="140"/>
        <v>33.966666666666669</v>
      </c>
      <c r="BN741" s="126" t="s">
        <v>8785</v>
      </c>
      <c r="BO741" s="126">
        <f>MATCH(BB741,Sheet3!$D$4:$D$8,0)</f>
        <v>4</v>
      </c>
      <c r="BP741" s="126">
        <f>MATCH(BN741,Sheet3!$E$4:$H$4,0)</f>
        <v>4</v>
      </c>
      <c r="BQ741" s="132">
        <f>INDEX(Sheet3!$D$4:$H$8,'NSS + ACT'!BO741,'NSS + ACT'!BP741)</f>
        <v>0.2</v>
      </c>
      <c r="BR741" s="105">
        <f t="shared" si="141"/>
        <v>31422.05238095238</v>
      </c>
      <c r="BS741" s="162">
        <f t="shared" si="142"/>
        <v>0.2</v>
      </c>
      <c r="BT741" s="105">
        <f t="shared" si="143"/>
        <v>25137.641904761906</v>
      </c>
    </row>
    <row r="742" spans="1:72">
      <c r="A742" s="18">
        <f t="shared" si="135"/>
        <v>739</v>
      </c>
      <c r="B742" s="61">
        <v>171900275853</v>
      </c>
      <c r="C742" s="39">
        <v>43497</v>
      </c>
      <c r="D742" s="22" t="s">
        <v>635</v>
      </c>
      <c r="E742" s="22" t="s">
        <v>873</v>
      </c>
      <c r="F742" s="110">
        <v>1</v>
      </c>
      <c r="G742" s="23" t="s">
        <v>49</v>
      </c>
      <c r="H742" s="52">
        <v>29466.209999999901</v>
      </c>
      <c r="I742" s="30"/>
      <c r="J742" s="110">
        <v>29466.209999999901</v>
      </c>
      <c r="K742" s="65">
        <v>84149011</v>
      </c>
      <c r="L742" s="26">
        <v>7.4999999999999997E-2</v>
      </c>
      <c r="M742" s="40">
        <v>0</v>
      </c>
      <c r="N742" s="62">
        <v>0</v>
      </c>
      <c r="O742" s="52">
        <v>0</v>
      </c>
      <c r="P742" s="26">
        <v>0.1</v>
      </c>
      <c r="Q742" s="52">
        <v>0</v>
      </c>
      <c r="R742" s="63">
        <v>0.18</v>
      </c>
      <c r="S742" s="23" t="s">
        <v>717</v>
      </c>
      <c r="T742" s="52">
        <v>2209.9657499999926</v>
      </c>
      <c r="U742" s="52">
        <v>0</v>
      </c>
      <c r="V742" s="52">
        <v>220.99657499999927</v>
      </c>
      <c r="W742" s="52">
        <v>5741.4910184999808</v>
      </c>
      <c r="X742" s="52">
        <v>8172.4533434999721</v>
      </c>
      <c r="Y742" s="23" t="s">
        <v>850</v>
      </c>
      <c r="Z742" s="23" t="s">
        <v>874</v>
      </c>
      <c r="AA742" s="23" t="s">
        <v>875</v>
      </c>
      <c r="AB742" s="33" t="e">
        <v>#N/A</v>
      </c>
      <c r="AC742" s="33" t="e">
        <v>#N/A</v>
      </c>
      <c r="AD742" s="48" t="e">
        <v>#N/A</v>
      </c>
      <c r="AE742" s="39">
        <v>43431</v>
      </c>
      <c r="AF742" s="53">
        <v>171900275853</v>
      </c>
      <c r="AG742" s="53" t="s">
        <v>861</v>
      </c>
      <c r="AH742" s="39">
        <v>43497</v>
      </c>
      <c r="AI742" s="23" t="s">
        <v>385</v>
      </c>
      <c r="AJ742" s="54"/>
      <c r="AK742" s="55"/>
      <c r="AL742" s="56"/>
      <c r="AM742" s="57"/>
      <c r="AN742" s="33"/>
      <c r="AO742" s="48"/>
      <c r="AP742" s="23">
        <v>2000</v>
      </c>
      <c r="AQ742" s="23" t="s">
        <v>52</v>
      </c>
      <c r="AR742" s="23" t="s">
        <v>875</v>
      </c>
      <c r="AS742" s="38" t="s">
        <v>53</v>
      </c>
      <c r="AT742" s="23" t="s">
        <v>522</v>
      </c>
      <c r="AU742" s="64" t="s">
        <v>862</v>
      </c>
      <c r="AV742" s="99">
        <v>1</v>
      </c>
      <c r="AW742" s="102">
        <v>29466.209999999901</v>
      </c>
      <c r="AX742" s="29" t="s">
        <v>701</v>
      </c>
      <c r="AY742" s="29"/>
      <c r="AZ742" s="25" t="s">
        <v>863</v>
      </c>
      <c r="BA742">
        <f>$BA$2-AE742</f>
        <v>2207</v>
      </c>
      <c r="BB742" s="115" t="s">
        <v>6983</v>
      </c>
      <c r="BC742" s="105">
        <f t="shared" si="136"/>
        <v>29466.209999999901</v>
      </c>
      <c r="BD742" s="116">
        <f t="shared" si="137"/>
        <v>43405</v>
      </c>
      <c r="BE742" s="141" t="s">
        <v>8477</v>
      </c>
      <c r="BF742">
        <f>MATCH(BE742,'Cat-4'!$A:$A,0)</f>
        <v>722</v>
      </c>
      <c r="BG742">
        <f>MATCH(BD742,'Cat-4'!$1:$1,0)</f>
        <v>83</v>
      </c>
      <c r="BH742">
        <f>INDEX('Cat-4'!$1:$1048576,'NSS + ACT'!BF742,'NSS + ACT'!BG742)</f>
        <v>111.9</v>
      </c>
      <c r="BI742">
        <f>MATCH($BI$1,'Cat-4'!$1:$1,0)</f>
        <v>153</v>
      </c>
      <c r="BJ742">
        <f>INDEX('Cat-4'!$1:$1048576,'NSS + ACT'!BF742,'NSS + ACT'!BI742)</f>
        <v>130.80000000000001</v>
      </c>
      <c r="BK742" s="126">
        <f t="shared" si="138"/>
        <v>1.1689008042895443</v>
      </c>
      <c r="BL742">
        <f t="shared" si="139"/>
        <v>2235</v>
      </c>
      <c r="BM742" s="126">
        <f t="shared" si="140"/>
        <v>74.5</v>
      </c>
      <c r="BN742" s="126" t="s">
        <v>8785</v>
      </c>
      <c r="BO742" s="126">
        <f>MATCH(BB742,Sheet3!$D$4:$D$8,0)</f>
        <v>2</v>
      </c>
      <c r="BP742" s="126">
        <f>MATCH(BN742,Sheet3!$E$4:$H$4,0)</f>
        <v>4</v>
      </c>
      <c r="BQ742" s="132">
        <f>INDEX(Sheet3!$D$4:$H$8,'NSS + ACT'!BO742,'NSS + ACT'!BP742)</f>
        <v>0.1</v>
      </c>
      <c r="BR742" s="105">
        <f t="shared" si="141"/>
        <v>34443.0765683645</v>
      </c>
      <c r="BS742" s="162">
        <f t="shared" si="142"/>
        <v>0.1</v>
      </c>
      <c r="BT742" s="105">
        <f t="shared" si="143"/>
        <v>30998.768911528052</v>
      </c>
    </row>
    <row r="743" spans="1:72">
      <c r="A743" s="18">
        <f t="shared" si="135"/>
        <v>740</v>
      </c>
      <c r="B743" s="61">
        <v>291806543022</v>
      </c>
      <c r="C743" s="39">
        <v>43316</v>
      </c>
      <c r="D743" s="22" t="s">
        <v>193</v>
      </c>
      <c r="E743" s="22" t="s">
        <v>3757</v>
      </c>
      <c r="F743" s="110">
        <v>6</v>
      </c>
      <c r="G743" s="23" t="s">
        <v>49</v>
      </c>
      <c r="H743" s="52">
        <v>4892.333333333333</v>
      </c>
      <c r="I743" s="30"/>
      <c r="J743" s="109">
        <v>29354</v>
      </c>
      <c r="K743" s="23">
        <v>85030010</v>
      </c>
      <c r="L743" s="26">
        <v>7.4999999999999997E-2</v>
      </c>
      <c r="M743" s="40">
        <v>0</v>
      </c>
      <c r="N743" s="62">
        <v>0</v>
      </c>
      <c r="O743" s="52">
        <v>0</v>
      </c>
      <c r="P743" s="26">
        <v>0.1</v>
      </c>
      <c r="Q743" s="52">
        <v>0</v>
      </c>
      <c r="R743" s="63">
        <v>0.18</v>
      </c>
      <c r="S743" s="23" t="s">
        <v>1170</v>
      </c>
      <c r="T743" s="52">
        <v>2201.5499999999997</v>
      </c>
      <c r="U743" s="52">
        <v>0</v>
      </c>
      <c r="V743" s="52">
        <v>220.15499999999997</v>
      </c>
      <c r="W743" s="52">
        <v>5719.6268999999993</v>
      </c>
      <c r="X743" s="52">
        <v>8141.3318999999992</v>
      </c>
      <c r="Y743" s="23" t="s">
        <v>3695</v>
      </c>
      <c r="Z743" s="23" t="s">
        <v>3758</v>
      </c>
      <c r="AA743" s="23" t="s">
        <v>3759</v>
      </c>
      <c r="AB743" s="33">
        <v>291806543022</v>
      </c>
      <c r="AC743" s="33" t="s">
        <v>3753</v>
      </c>
      <c r="AD743" s="39">
        <v>43316</v>
      </c>
      <c r="AE743" s="39">
        <v>43260</v>
      </c>
      <c r="AF743" s="53" t="e">
        <v>#N/A</v>
      </c>
      <c r="AG743" s="53" t="e">
        <v>#N/A</v>
      </c>
      <c r="AH743" s="39" t="e">
        <v>#N/A</v>
      </c>
      <c r="AI743" s="23" t="s">
        <v>51</v>
      </c>
      <c r="AJ743" s="59"/>
      <c r="AK743" s="59"/>
      <c r="AL743" s="48"/>
      <c r="AM743" s="60"/>
      <c r="AN743" s="33"/>
      <c r="AO743" s="48"/>
      <c r="AP743" s="23">
        <v>2000</v>
      </c>
      <c r="AQ743" s="23" t="s">
        <v>52</v>
      </c>
      <c r="AR743" s="23" t="s">
        <v>3759</v>
      </c>
      <c r="AS743" s="38" t="s">
        <v>53</v>
      </c>
      <c r="AT743" s="23"/>
      <c r="AU743" s="64">
        <v>98700024</v>
      </c>
      <c r="AV743" s="99">
        <v>6</v>
      </c>
      <c r="AW743" s="102">
        <v>29354</v>
      </c>
      <c r="AX743" s="29" t="s">
        <v>701</v>
      </c>
      <c r="AY743" s="29"/>
      <c r="AZ743" s="25"/>
      <c r="BA743">
        <f>$BA$2-AE743</f>
        <v>2378</v>
      </c>
      <c r="BB743" s="115" t="s">
        <v>6983</v>
      </c>
      <c r="BC743" s="105">
        <f t="shared" si="136"/>
        <v>4892.333333333333</v>
      </c>
      <c r="BD743" s="116">
        <f t="shared" si="137"/>
        <v>43252</v>
      </c>
      <c r="BE743" s="141" t="s">
        <v>8477</v>
      </c>
      <c r="BF743">
        <f>MATCH(BE743,'Cat-4'!$A:$A,0)</f>
        <v>722</v>
      </c>
      <c r="BG743">
        <f>MATCH(BD743,'Cat-4'!$1:$1,0)</f>
        <v>78</v>
      </c>
      <c r="BH743">
        <f>INDEX('Cat-4'!$1:$1048576,'NSS + ACT'!BF743,'NSS + ACT'!BG743)</f>
        <v>110.5</v>
      </c>
      <c r="BI743">
        <f>MATCH($BI$1,'Cat-4'!$1:$1,0)</f>
        <v>153</v>
      </c>
      <c r="BJ743">
        <f>INDEX('Cat-4'!$1:$1048576,'NSS + ACT'!BF743,'NSS + ACT'!BI743)</f>
        <v>130.80000000000001</v>
      </c>
      <c r="BK743" s="126">
        <f t="shared" si="138"/>
        <v>1.183710407239819</v>
      </c>
      <c r="BL743">
        <f t="shared" si="139"/>
        <v>2388</v>
      </c>
      <c r="BM743" s="126">
        <f t="shared" si="140"/>
        <v>79.599999999999994</v>
      </c>
      <c r="BN743" s="126" t="s">
        <v>8785</v>
      </c>
      <c r="BO743" s="126">
        <f>MATCH(BB743,Sheet3!$D$4:$D$8,0)</f>
        <v>2</v>
      </c>
      <c r="BP743" s="126">
        <f>MATCH(BN743,Sheet3!$E$4:$H$4,0)</f>
        <v>4</v>
      </c>
      <c r="BQ743" s="132">
        <f>INDEX(Sheet3!$D$4:$H$8,'NSS + ACT'!BO743,'NSS + ACT'!BP743)</f>
        <v>0.1</v>
      </c>
      <c r="BR743" s="105">
        <f t="shared" si="141"/>
        <v>34746.635294117645</v>
      </c>
      <c r="BS743" s="162">
        <f t="shared" si="142"/>
        <v>0.1</v>
      </c>
      <c r="BT743" s="105">
        <f t="shared" si="143"/>
        <v>31271.971764705882</v>
      </c>
    </row>
    <row r="744" spans="1:72">
      <c r="A744" s="18">
        <f t="shared" si="135"/>
        <v>741</v>
      </c>
      <c r="B744" s="61">
        <v>292200663016</v>
      </c>
      <c r="C744" s="39">
        <v>44581</v>
      </c>
      <c r="D744" s="22" t="s">
        <v>185</v>
      </c>
      <c r="E744" s="22" t="s">
        <v>1806</v>
      </c>
      <c r="F744" s="110">
        <v>4</v>
      </c>
      <c r="G744" s="23" t="s">
        <v>119</v>
      </c>
      <c r="H744" s="52">
        <v>7329.75</v>
      </c>
      <c r="I744" s="30"/>
      <c r="J744" s="109">
        <v>29319</v>
      </c>
      <c r="K744" s="23">
        <v>84213990</v>
      </c>
      <c r="L744" s="26">
        <v>7.4999999999999997E-2</v>
      </c>
      <c r="M744" s="40">
        <v>0</v>
      </c>
      <c r="N744" s="62">
        <v>0</v>
      </c>
      <c r="O744" s="52">
        <v>0</v>
      </c>
      <c r="P744" s="26">
        <v>0.1</v>
      </c>
      <c r="Q744" s="52">
        <v>0</v>
      </c>
      <c r="R744" s="63">
        <v>0.18</v>
      </c>
      <c r="S744" s="23" t="s">
        <v>754</v>
      </c>
      <c r="T744" s="52">
        <v>2198.9249999999997</v>
      </c>
      <c r="U744" s="52">
        <v>0</v>
      </c>
      <c r="V744" s="52">
        <v>219.89249999999998</v>
      </c>
      <c r="W744" s="52">
        <v>5712.8071499999996</v>
      </c>
      <c r="X744" s="52">
        <v>8131.6246499999997</v>
      </c>
      <c r="Y744" s="23" t="s">
        <v>1807</v>
      </c>
      <c r="Z744" s="23" t="s">
        <v>1808</v>
      </c>
      <c r="AA744" s="23" t="s">
        <v>1809</v>
      </c>
      <c r="AB744" s="33">
        <v>292200663016</v>
      </c>
      <c r="AC744" s="33" t="s">
        <v>1810</v>
      </c>
      <c r="AD744" s="48">
        <v>44581</v>
      </c>
      <c r="AE744" s="39">
        <v>44498</v>
      </c>
      <c r="AF744" s="53" t="e">
        <v>#N/A</v>
      </c>
      <c r="AG744" s="53" t="e">
        <v>#N/A</v>
      </c>
      <c r="AH744" s="39" t="e">
        <v>#N/A</v>
      </c>
      <c r="AI744" s="23" t="s">
        <v>51</v>
      </c>
      <c r="AJ744" s="54"/>
      <c r="AK744" s="55"/>
      <c r="AL744" s="56"/>
      <c r="AM744" s="57"/>
      <c r="AN744" s="33"/>
      <c r="AO744" s="48"/>
      <c r="AP744" s="23">
        <v>2000</v>
      </c>
      <c r="AQ744" s="23" t="s">
        <v>52</v>
      </c>
      <c r="AR744" s="23" t="s">
        <v>1809</v>
      </c>
      <c r="AS744" s="38" t="s">
        <v>53</v>
      </c>
      <c r="AT744" s="23"/>
      <c r="AU744" s="64" t="s">
        <v>206</v>
      </c>
      <c r="AV744" s="99">
        <v>4</v>
      </c>
      <c r="AW744" s="102">
        <v>29319</v>
      </c>
      <c r="AX744" s="29" t="s">
        <v>701</v>
      </c>
      <c r="AY744" s="29"/>
      <c r="AZ744" s="25" t="s">
        <v>1811</v>
      </c>
      <c r="BA744">
        <f>$BA$2-AE744</f>
        <v>1140</v>
      </c>
      <c r="BB744" s="115" t="s">
        <v>6983</v>
      </c>
      <c r="BC744" s="105">
        <f t="shared" si="136"/>
        <v>7329.75</v>
      </c>
      <c r="BD744" s="116">
        <f t="shared" si="137"/>
        <v>44470</v>
      </c>
      <c r="BE744" s="141" t="s">
        <v>8477</v>
      </c>
      <c r="BF744">
        <f>MATCH(BE744,'Cat-4'!$A:$A,0)</f>
        <v>722</v>
      </c>
      <c r="BG744">
        <f>MATCH(BD744,'Cat-4'!$1:$1,0)</f>
        <v>118</v>
      </c>
      <c r="BH744">
        <f>INDEX('Cat-4'!$1:$1048576,'NSS + ACT'!BF744,'NSS + ACT'!BG744)</f>
        <v>120.4</v>
      </c>
      <c r="BI744">
        <f>MATCH($BI$1,'Cat-4'!$1:$1,0)</f>
        <v>153</v>
      </c>
      <c r="BJ744">
        <f>INDEX('Cat-4'!$1:$1048576,'NSS + ACT'!BF744,'NSS + ACT'!BI744)</f>
        <v>130.80000000000001</v>
      </c>
      <c r="BK744" s="126">
        <f t="shared" si="138"/>
        <v>1.0863787375415284</v>
      </c>
      <c r="BL744">
        <f t="shared" si="139"/>
        <v>1170</v>
      </c>
      <c r="BM744" s="126">
        <f t="shared" si="140"/>
        <v>39</v>
      </c>
      <c r="BN744" s="126" t="s">
        <v>8785</v>
      </c>
      <c r="BO744" s="126">
        <f>MATCH(BB744,Sheet3!$D$4:$D$8,0)</f>
        <v>2</v>
      </c>
      <c r="BP744" s="126">
        <f>MATCH(BN744,Sheet3!$E$4:$H$4,0)</f>
        <v>4</v>
      </c>
      <c r="BQ744" s="132">
        <f>INDEX(Sheet3!$D$4:$H$8,'NSS + ACT'!BO744,'NSS + ACT'!BP744)</f>
        <v>0.1</v>
      </c>
      <c r="BR744" s="105">
        <f t="shared" si="141"/>
        <v>31851.538205980069</v>
      </c>
      <c r="BS744" s="162">
        <f t="shared" si="142"/>
        <v>0.1</v>
      </c>
      <c r="BT744" s="105">
        <f t="shared" si="143"/>
        <v>28666.384385382062</v>
      </c>
    </row>
    <row r="745" spans="1:72">
      <c r="A745" s="18">
        <f t="shared" si="135"/>
        <v>742</v>
      </c>
      <c r="B745" s="61">
        <v>171801082633</v>
      </c>
      <c r="C745" s="39">
        <v>43217</v>
      </c>
      <c r="D745" s="22" t="s">
        <v>636</v>
      </c>
      <c r="E745" s="22" t="s">
        <v>1054</v>
      </c>
      <c r="F745" s="110">
        <v>1</v>
      </c>
      <c r="G745" s="23" t="s">
        <v>49</v>
      </c>
      <c r="H745" s="52">
        <v>29303.5</v>
      </c>
      <c r="I745" s="30"/>
      <c r="J745" s="109">
        <v>29303.5</v>
      </c>
      <c r="K745" s="23" t="s">
        <v>987</v>
      </c>
      <c r="L745" s="26">
        <v>0.15</v>
      </c>
      <c r="M745" s="40">
        <v>0</v>
      </c>
      <c r="N745" s="62">
        <v>0</v>
      </c>
      <c r="O745" s="52">
        <v>0</v>
      </c>
      <c r="P745" s="26">
        <v>0.1</v>
      </c>
      <c r="Q745" s="52">
        <v>0</v>
      </c>
      <c r="R745" s="63">
        <v>0.18</v>
      </c>
      <c r="S745" s="23" t="s">
        <v>969</v>
      </c>
      <c r="T745" s="52">
        <v>4395.5249999999996</v>
      </c>
      <c r="U745" s="52">
        <v>0</v>
      </c>
      <c r="V745" s="52">
        <v>439.55250000000001</v>
      </c>
      <c r="W745" s="52">
        <v>6144.9439499999999</v>
      </c>
      <c r="X745" s="52">
        <v>10980.02145</v>
      </c>
      <c r="Y745" s="23" t="s">
        <v>850</v>
      </c>
      <c r="Z745" s="23" t="s">
        <v>1055</v>
      </c>
      <c r="AA745" s="23" t="s">
        <v>1056</v>
      </c>
      <c r="AB745" s="33" t="e">
        <v>#N/A</v>
      </c>
      <c r="AC745" s="33" t="e">
        <v>#N/A</v>
      </c>
      <c r="AD745" s="48" t="e">
        <v>#N/A</v>
      </c>
      <c r="AE745" s="39" t="e">
        <v>#N/A</v>
      </c>
      <c r="AF745" s="53">
        <v>171801082633</v>
      </c>
      <c r="AG745" s="53" t="s">
        <v>990</v>
      </c>
      <c r="AH745" s="39">
        <v>43217</v>
      </c>
      <c r="AI745" s="23" t="s">
        <v>385</v>
      </c>
      <c r="AJ745" s="54"/>
      <c r="AK745" s="55"/>
      <c r="AL745" s="56"/>
      <c r="AM745" s="57"/>
      <c r="AN745" s="33"/>
      <c r="AO745" s="48"/>
      <c r="AP745" s="23">
        <v>2000</v>
      </c>
      <c r="AQ745" s="23" t="s">
        <v>64</v>
      </c>
      <c r="AR745" s="23" t="s">
        <v>1056</v>
      </c>
      <c r="AS745" s="38" t="s">
        <v>53</v>
      </c>
      <c r="AT745" s="23" t="s">
        <v>522</v>
      </c>
      <c r="AU745" s="64">
        <v>7068019</v>
      </c>
      <c r="AV745" s="99">
        <v>1</v>
      </c>
      <c r="AW745" s="102">
        <v>29303.5</v>
      </c>
      <c r="AX745" s="29" t="s">
        <v>701</v>
      </c>
      <c r="AY745" s="29"/>
      <c r="AZ745" s="25" t="s">
        <v>863</v>
      </c>
      <c r="BB745" s="115" t="s">
        <v>6987</v>
      </c>
      <c r="BC745" s="105">
        <f t="shared" si="136"/>
        <v>29303.5</v>
      </c>
      <c r="BD745" s="116">
        <v>43709</v>
      </c>
      <c r="BE745" s="141" t="s">
        <v>8366</v>
      </c>
      <c r="BF745">
        <f>MATCH(BE745,'Cat-4'!$A:$A,0)</f>
        <v>666</v>
      </c>
      <c r="BG745">
        <f>MATCH(BD745,'Cat-4'!$1:$1,0)</f>
        <v>93</v>
      </c>
      <c r="BH745">
        <f>INDEX('Cat-4'!$1:$1048576,'NSS + ACT'!BF745,'NSS + ACT'!BG745)</f>
        <v>110.5</v>
      </c>
      <c r="BI745">
        <f>MATCH($BI$1,'Cat-4'!$1:$1,0)</f>
        <v>153</v>
      </c>
      <c r="BJ745">
        <f>INDEX('Cat-4'!$1:$1048576,'NSS + ACT'!BF745,'NSS + ACT'!BI745)</f>
        <v>133.4</v>
      </c>
      <c r="BK745" s="126">
        <f t="shared" si="138"/>
        <v>1.207239819004525</v>
      </c>
      <c r="BL745">
        <f t="shared" si="139"/>
        <v>1931</v>
      </c>
      <c r="BM745" s="126">
        <f t="shared" si="140"/>
        <v>64.36666666666666</v>
      </c>
      <c r="BN745" s="126" t="s">
        <v>8785</v>
      </c>
      <c r="BO745" s="126">
        <f>MATCH(BB745,Sheet3!$D$4:$D$8,0)</f>
        <v>4</v>
      </c>
      <c r="BP745" s="126">
        <f>MATCH(BN745,Sheet3!$E$4:$H$4,0)</f>
        <v>4</v>
      </c>
      <c r="BQ745" s="132">
        <f>INDEX(Sheet3!$D$4:$H$8,'NSS + ACT'!BO745,'NSS + ACT'!BP745)</f>
        <v>0.2</v>
      </c>
      <c r="BR745" s="105">
        <f t="shared" si="141"/>
        <v>35376.352036199096</v>
      </c>
      <c r="BS745" s="162">
        <f t="shared" si="142"/>
        <v>0.2</v>
      </c>
      <c r="BT745" s="105">
        <f t="shared" si="143"/>
        <v>28301.081628959277</v>
      </c>
    </row>
    <row r="746" spans="1:72">
      <c r="A746" s="18">
        <f t="shared" ref="A746:A809" si="145">A745+1</f>
        <v>743</v>
      </c>
      <c r="B746" s="33"/>
      <c r="C746" s="39"/>
      <c r="D746" s="22" t="s">
        <v>322</v>
      </c>
      <c r="E746" s="22" t="s">
        <v>6580</v>
      </c>
      <c r="F746" s="113">
        <v>250</v>
      </c>
      <c r="G746" s="23" t="s">
        <v>195</v>
      </c>
      <c r="H746" s="24">
        <v>117</v>
      </c>
      <c r="I746" s="30"/>
      <c r="J746" s="101">
        <v>29250</v>
      </c>
      <c r="K746" s="23">
        <v>68069000</v>
      </c>
      <c r="L746" s="26">
        <v>0.1</v>
      </c>
      <c r="M746" s="23"/>
      <c r="N746" s="49"/>
      <c r="O746" s="38"/>
      <c r="P746" s="26">
        <v>0.1</v>
      </c>
      <c r="Q746" s="38"/>
      <c r="R746" s="26">
        <v>0.18</v>
      </c>
      <c r="S746" s="23" t="s">
        <v>4957</v>
      </c>
      <c r="T746" s="94">
        <v>2925</v>
      </c>
      <c r="U746" s="94">
        <v>0</v>
      </c>
      <c r="V746" s="94">
        <v>292.5</v>
      </c>
      <c r="W746" s="94">
        <v>5844.15</v>
      </c>
      <c r="X746" s="52">
        <v>9061.65</v>
      </c>
      <c r="Y746" s="23" t="s">
        <v>6489</v>
      </c>
      <c r="Z746" s="23" t="s">
        <v>6581</v>
      </c>
      <c r="AA746" s="23" t="s">
        <v>6581</v>
      </c>
      <c r="AB746" s="33">
        <v>291701945500</v>
      </c>
      <c r="AC746" s="23" t="s">
        <v>6582</v>
      </c>
      <c r="AD746" s="48">
        <v>42846</v>
      </c>
      <c r="AE746" s="39">
        <v>42822</v>
      </c>
      <c r="AF746" s="33" t="e">
        <v>#N/A</v>
      </c>
      <c r="AG746" s="23" t="e">
        <v>#N/A</v>
      </c>
      <c r="AH746" s="39" t="e">
        <v>#N/A</v>
      </c>
      <c r="AI746" s="23" t="s">
        <v>51</v>
      </c>
      <c r="AJ746" s="65"/>
      <c r="AK746" s="57"/>
      <c r="AL746" s="56"/>
      <c r="AM746" s="52"/>
      <c r="AN746" s="23"/>
      <c r="AO746" s="38"/>
      <c r="AP746" s="23">
        <v>2000</v>
      </c>
      <c r="AQ746" s="23" t="s">
        <v>64</v>
      </c>
      <c r="AR746" s="23" t="s">
        <v>6583</v>
      </c>
      <c r="AS746" s="95" t="s">
        <v>53</v>
      </c>
      <c r="AT746" s="23"/>
      <c r="AU746" s="23" t="s">
        <v>6584</v>
      </c>
      <c r="AV746" s="99">
        <v>250</v>
      </c>
      <c r="AW746" s="101">
        <v>29250</v>
      </c>
      <c r="AX746" s="29" t="s">
        <v>6494</v>
      </c>
      <c r="AY746" s="29"/>
      <c r="AZ746" s="21"/>
      <c r="BA746">
        <f t="shared" ref="BA746:BA752" si="146">$BA$2-AE746</f>
        <v>2816</v>
      </c>
      <c r="BB746" s="115" t="s">
        <v>6983</v>
      </c>
      <c r="BC746" s="105">
        <f t="shared" si="136"/>
        <v>117</v>
      </c>
      <c r="BD746" s="116">
        <f t="shared" si="137"/>
        <v>42795</v>
      </c>
      <c r="BE746" s="141" t="s">
        <v>8477</v>
      </c>
      <c r="BF746">
        <f>MATCH(BE746,'Cat-4'!$A:$A,0)</f>
        <v>722</v>
      </c>
      <c r="BG746">
        <f>MATCH(BD746,'Cat-4'!$1:$1,0)</f>
        <v>63</v>
      </c>
      <c r="BH746">
        <f>INDEX('Cat-4'!$1:$1048576,'NSS + ACT'!BF746,'NSS + ACT'!BG746)</f>
        <v>108.3</v>
      </c>
      <c r="BI746">
        <f>MATCH($BI$1,'Cat-4'!$1:$1,0)</f>
        <v>153</v>
      </c>
      <c r="BJ746">
        <f>INDEX('Cat-4'!$1:$1048576,'NSS + ACT'!BF746,'NSS + ACT'!BI746)</f>
        <v>130.80000000000001</v>
      </c>
      <c r="BK746" s="126">
        <f t="shared" si="138"/>
        <v>1.2077562326869808</v>
      </c>
      <c r="BL746">
        <f t="shared" si="139"/>
        <v>2845</v>
      </c>
      <c r="BM746" s="126">
        <f t="shared" si="140"/>
        <v>94.833333333333329</v>
      </c>
      <c r="BN746" s="126" t="s">
        <v>8785</v>
      </c>
      <c r="BO746" s="126">
        <f>MATCH(BB746,Sheet3!$D$4:$D$8,0)</f>
        <v>2</v>
      </c>
      <c r="BP746" s="126">
        <f>MATCH(BN746,Sheet3!$E$4:$H$4,0)</f>
        <v>4</v>
      </c>
      <c r="BQ746" s="132">
        <f>INDEX(Sheet3!$D$4:$H$8,'NSS + ACT'!BO746,'NSS + ACT'!BP746)</f>
        <v>0.1</v>
      </c>
      <c r="BR746" s="105">
        <f t="shared" si="141"/>
        <v>35326.86980609419</v>
      </c>
      <c r="BS746" s="162">
        <f t="shared" si="142"/>
        <v>0.1</v>
      </c>
      <c r="BT746" s="105">
        <f t="shared" si="143"/>
        <v>31794.182825484771</v>
      </c>
    </row>
    <row r="747" spans="1:72">
      <c r="A747" s="18">
        <f t="shared" si="145"/>
        <v>744</v>
      </c>
      <c r="B747" s="61">
        <v>171602006796</v>
      </c>
      <c r="C747" s="39">
        <v>42605</v>
      </c>
      <c r="D747" s="22" t="s">
        <v>257</v>
      </c>
      <c r="E747" s="22" t="s">
        <v>2854</v>
      </c>
      <c r="F747" s="110">
        <v>1</v>
      </c>
      <c r="G747" s="23" t="s">
        <v>119</v>
      </c>
      <c r="H747" s="52">
        <v>29184.15</v>
      </c>
      <c r="I747" s="30"/>
      <c r="J747" s="109">
        <v>29184.15</v>
      </c>
      <c r="K747" s="23">
        <v>85389000</v>
      </c>
      <c r="L747" s="26">
        <v>7.4999999999999997E-2</v>
      </c>
      <c r="M747" s="40">
        <v>0</v>
      </c>
      <c r="N747" s="62">
        <v>0</v>
      </c>
      <c r="O747" s="52">
        <v>0</v>
      </c>
      <c r="P747" s="26">
        <v>0.1</v>
      </c>
      <c r="Q747" s="52">
        <v>0</v>
      </c>
      <c r="R747" s="63">
        <v>0.18</v>
      </c>
      <c r="S747" s="23" t="s">
        <v>947</v>
      </c>
      <c r="T747" s="52">
        <v>2188.8112500000002</v>
      </c>
      <c r="U747" s="52">
        <v>0</v>
      </c>
      <c r="V747" s="52">
        <v>218.88112500000003</v>
      </c>
      <c r="W747" s="52">
        <v>5686.5316274999996</v>
      </c>
      <c r="X747" s="52">
        <v>8094.2240024999992</v>
      </c>
      <c r="Y747" s="23" t="s">
        <v>2778</v>
      </c>
      <c r="Z747" s="23" t="s">
        <v>2855</v>
      </c>
      <c r="AA747" s="23" t="s">
        <v>2856</v>
      </c>
      <c r="AB747" s="33" t="e">
        <v>#N/A</v>
      </c>
      <c r="AC747" s="33" t="e">
        <v>#N/A</v>
      </c>
      <c r="AD747" s="48" t="e">
        <v>#N/A</v>
      </c>
      <c r="AE747" s="39">
        <v>42585</v>
      </c>
      <c r="AF747" s="53">
        <v>171602006796</v>
      </c>
      <c r="AG747" s="53" t="s">
        <v>2701</v>
      </c>
      <c r="AH747" s="39">
        <v>42605</v>
      </c>
      <c r="AI747" s="23" t="s">
        <v>385</v>
      </c>
      <c r="AJ747" s="54"/>
      <c r="AK747" s="55"/>
      <c r="AL747" s="56"/>
      <c r="AM747" s="57"/>
      <c r="AN747" s="33"/>
      <c r="AO747" s="48"/>
      <c r="AP747" s="23">
        <v>2000</v>
      </c>
      <c r="AQ747" s="23" t="s">
        <v>64</v>
      </c>
      <c r="AR747" s="23" t="s">
        <v>2856</v>
      </c>
      <c r="AS747" s="38" t="s">
        <v>53</v>
      </c>
      <c r="AT747" s="23" t="s">
        <v>522</v>
      </c>
      <c r="AU747" s="64">
        <v>2016600102</v>
      </c>
      <c r="AV747" s="99">
        <v>1</v>
      </c>
      <c r="AW747" s="102">
        <v>29184.15</v>
      </c>
      <c r="AX747" s="29" t="s">
        <v>701</v>
      </c>
      <c r="AY747" s="29"/>
      <c r="AZ747" s="25">
        <v>1</v>
      </c>
      <c r="BA747">
        <f t="shared" si="146"/>
        <v>3053</v>
      </c>
      <c r="BB747" s="115" t="s">
        <v>6987</v>
      </c>
      <c r="BC747" s="105">
        <f t="shared" si="136"/>
        <v>29184.15</v>
      </c>
      <c r="BD747" s="116">
        <f t="shared" si="137"/>
        <v>42583</v>
      </c>
      <c r="BE747" s="141" t="s">
        <v>8366</v>
      </c>
      <c r="BF747">
        <f>MATCH(BE747,'Cat-4'!$A:$A,0)</f>
        <v>666</v>
      </c>
      <c r="BG747">
        <f>MATCH(BD747,'Cat-4'!$1:$1,0)</f>
        <v>56</v>
      </c>
      <c r="BH747">
        <f>INDEX('Cat-4'!$1:$1048576,'NSS + ACT'!BF747,'NSS + ACT'!BG747)</f>
        <v>108</v>
      </c>
      <c r="BI747">
        <f>MATCH($BI$1,'Cat-4'!$1:$1,0)</f>
        <v>153</v>
      </c>
      <c r="BJ747">
        <f>INDEX('Cat-4'!$1:$1048576,'NSS + ACT'!BF747,'NSS + ACT'!BI747)</f>
        <v>133.4</v>
      </c>
      <c r="BK747" s="126">
        <f t="shared" si="138"/>
        <v>1.2351851851851852</v>
      </c>
      <c r="BL747">
        <f t="shared" si="139"/>
        <v>3057</v>
      </c>
      <c r="BM747" s="126">
        <f t="shared" si="140"/>
        <v>101.9</v>
      </c>
      <c r="BN747" s="126" t="s">
        <v>8785</v>
      </c>
      <c r="BO747" s="126">
        <f>MATCH(BB747,Sheet3!$D$4:$D$8,0)</f>
        <v>4</v>
      </c>
      <c r="BP747" s="126">
        <f>MATCH(BN747,Sheet3!$E$4:$H$4,0)</f>
        <v>4</v>
      </c>
      <c r="BQ747" s="132">
        <f>INDEX(Sheet3!$D$4:$H$8,'NSS + ACT'!BO747,'NSS + ACT'!BP747)</f>
        <v>0.2</v>
      </c>
      <c r="BR747" s="105">
        <f t="shared" si="141"/>
        <v>36047.829722222225</v>
      </c>
      <c r="BS747" s="162">
        <f t="shared" si="142"/>
        <v>0.2</v>
      </c>
      <c r="BT747" s="105">
        <f t="shared" si="143"/>
        <v>28838.263777777782</v>
      </c>
    </row>
    <row r="748" spans="1:72">
      <c r="A748" s="18">
        <f t="shared" si="145"/>
        <v>745</v>
      </c>
      <c r="B748" s="61">
        <v>292202193463</v>
      </c>
      <c r="C748" s="39">
        <v>44622</v>
      </c>
      <c r="D748" s="22" t="s">
        <v>521</v>
      </c>
      <c r="E748" s="22" t="s">
        <v>4422</v>
      </c>
      <c r="F748" s="110">
        <v>101</v>
      </c>
      <c r="G748" s="23" t="s">
        <v>119</v>
      </c>
      <c r="H748" s="52">
        <v>287.80445544554453</v>
      </c>
      <c r="I748" s="30"/>
      <c r="J748" s="109">
        <v>29068.25</v>
      </c>
      <c r="K748" s="23">
        <v>84841010</v>
      </c>
      <c r="L748" s="26">
        <v>7.4999999999999997E-2</v>
      </c>
      <c r="M748" s="40">
        <v>0</v>
      </c>
      <c r="N748" s="62">
        <v>0</v>
      </c>
      <c r="O748" s="52">
        <v>0</v>
      </c>
      <c r="P748" s="26">
        <v>0.1</v>
      </c>
      <c r="Q748" s="52">
        <v>0</v>
      </c>
      <c r="R748" s="63">
        <v>0.18</v>
      </c>
      <c r="S748" s="23" t="s">
        <v>4095</v>
      </c>
      <c r="T748" s="52">
        <v>2180.1187500000001</v>
      </c>
      <c r="U748" s="52">
        <v>0</v>
      </c>
      <c r="V748" s="52">
        <v>218.01187500000003</v>
      </c>
      <c r="W748" s="52">
        <v>5663.9485125000001</v>
      </c>
      <c r="X748" s="52">
        <v>8062.0791375000008</v>
      </c>
      <c r="Y748" s="23" t="s">
        <v>4133</v>
      </c>
      <c r="Z748" s="23" t="s">
        <v>4423</v>
      </c>
      <c r="AA748" s="23" t="s">
        <v>4424</v>
      </c>
      <c r="AB748" s="33">
        <v>292202193463</v>
      </c>
      <c r="AC748" s="33" t="s">
        <v>4425</v>
      </c>
      <c r="AD748" s="39">
        <v>44622</v>
      </c>
      <c r="AE748" s="39">
        <v>44620</v>
      </c>
      <c r="AF748" s="53" t="e">
        <v>#N/A</v>
      </c>
      <c r="AG748" s="53" t="e">
        <v>#N/A</v>
      </c>
      <c r="AH748" s="39" t="e">
        <v>#N/A</v>
      </c>
      <c r="AI748" s="23" t="s">
        <v>51</v>
      </c>
      <c r="AJ748" s="59"/>
      <c r="AK748" s="59"/>
      <c r="AL748" s="48"/>
      <c r="AM748" s="60"/>
      <c r="AN748" s="33"/>
      <c r="AO748" s="48"/>
      <c r="AP748" s="23">
        <v>2000</v>
      </c>
      <c r="AQ748" s="23" t="s">
        <v>52</v>
      </c>
      <c r="AR748" s="23" t="s">
        <v>4424</v>
      </c>
      <c r="AS748" s="38" t="s">
        <v>53</v>
      </c>
      <c r="AT748" s="23"/>
      <c r="AU748" s="64">
        <v>21223783</v>
      </c>
      <c r="AV748" s="99">
        <v>101</v>
      </c>
      <c r="AW748" s="102">
        <v>29068.25</v>
      </c>
      <c r="AX748" s="29" t="s">
        <v>701</v>
      </c>
      <c r="AY748" s="29"/>
      <c r="AZ748" s="25"/>
      <c r="BA748">
        <f t="shared" si="146"/>
        <v>1018</v>
      </c>
      <c r="BB748" s="115" t="s">
        <v>6983</v>
      </c>
      <c r="BC748" s="105">
        <f t="shared" si="136"/>
        <v>287.80445544554453</v>
      </c>
      <c r="BD748" s="116">
        <f t="shared" si="137"/>
        <v>44593</v>
      </c>
      <c r="BE748" s="141" t="s">
        <v>8477</v>
      </c>
      <c r="BF748">
        <f>MATCH(BE748,'Cat-4'!$A:$A,0)</f>
        <v>722</v>
      </c>
      <c r="BG748">
        <f>MATCH(BD748,'Cat-4'!$1:$1,0)</f>
        <v>122</v>
      </c>
      <c r="BH748">
        <f>INDEX('Cat-4'!$1:$1048576,'NSS + ACT'!BF748,'NSS + ACT'!BG748)</f>
        <v>122</v>
      </c>
      <c r="BI748">
        <f>MATCH($BI$1,'Cat-4'!$1:$1,0)</f>
        <v>153</v>
      </c>
      <c r="BJ748">
        <f>INDEX('Cat-4'!$1:$1048576,'NSS + ACT'!BF748,'NSS + ACT'!BI748)</f>
        <v>130.80000000000001</v>
      </c>
      <c r="BK748" s="126">
        <f t="shared" si="138"/>
        <v>1.0721311475409836</v>
      </c>
      <c r="BL748">
        <f t="shared" si="139"/>
        <v>1047</v>
      </c>
      <c r="BM748" s="126">
        <f t="shared" si="140"/>
        <v>34.9</v>
      </c>
      <c r="BN748" s="126" t="s">
        <v>8785</v>
      </c>
      <c r="BO748" s="126">
        <f>MATCH(BB748,Sheet3!$D$4:$D$8,0)</f>
        <v>2</v>
      </c>
      <c r="BP748" s="126">
        <f>MATCH(BN748,Sheet3!$E$4:$H$4,0)</f>
        <v>4</v>
      </c>
      <c r="BQ748" s="132">
        <f>INDEX(Sheet3!$D$4:$H$8,'NSS + ACT'!BO748,'NSS + ACT'!BP748)</f>
        <v>0.1</v>
      </c>
      <c r="BR748" s="105">
        <f t="shared" si="141"/>
        <v>31164.976229508196</v>
      </c>
      <c r="BS748" s="162">
        <f t="shared" si="142"/>
        <v>0.1</v>
      </c>
      <c r="BT748" s="105">
        <f t="shared" si="143"/>
        <v>28048.478606557379</v>
      </c>
    </row>
    <row r="749" spans="1:72">
      <c r="A749" s="18">
        <f t="shared" si="145"/>
        <v>746</v>
      </c>
      <c r="B749" s="61">
        <v>292007003105</v>
      </c>
      <c r="C749" s="39">
        <v>44088</v>
      </c>
      <c r="D749" s="22" t="s">
        <v>113</v>
      </c>
      <c r="E749" s="22" t="s">
        <v>3074</v>
      </c>
      <c r="F749" s="110">
        <v>1</v>
      </c>
      <c r="G749" s="23" t="s">
        <v>119</v>
      </c>
      <c r="H749" s="52">
        <v>29049.33</v>
      </c>
      <c r="I749" s="30"/>
      <c r="J749" s="109">
        <v>29049.33</v>
      </c>
      <c r="K749" s="23">
        <v>84139190</v>
      </c>
      <c r="L749" s="26">
        <v>7.4999999999999997E-2</v>
      </c>
      <c r="M749" s="40">
        <v>0</v>
      </c>
      <c r="N749" s="62">
        <v>0</v>
      </c>
      <c r="O749" s="52">
        <v>0</v>
      </c>
      <c r="P749" s="26">
        <v>0.1</v>
      </c>
      <c r="Q749" s="52">
        <v>0</v>
      </c>
      <c r="R749" s="63">
        <v>0.18</v>
      </c>
      <c r="S749" s="23" t="s">
        <v>1797</v>
      </c>
      <c r="T749" s="52">
        <v>2178.6997500000002</v>
      </c>
      <c r="U749" s="52">
        <v>0</v>
      </c>
      <c r="V749" s="52">
        <v>217.86997500000004</v>
      </c>
      <c r="W749" s="52">
        <v>5660.2619505000002</v>
      </c>
      <c r="X749" s="52">
        <v>8056.8316755000005</v>
      </c>
      <c r="Y749" s="23" t="s">
        <v>2991</v>
      </c>
      <c r="Z749" s="23" t="s">
        <v>3075</v>
      </c>
      <c r="AA749" s="23" t="s">
        <v>3076</v>
      </c>
      <c r="AB749" s="33">
        <v>292007003105</v>
      </c>
      <c r="AC749" s="33" t="s">
        <v>3043</v>
      </c>
      <c r="AD749" s="48">
        <v>44088</v>
      </c>
      <c r="AE749" s="39">
        <v>44069</v>
      </c>
      <c r="AF749" s="53" t="e">
        <v>#N/A</v>
      </c>
      <c r="AG749" s="53" t="e">
        <v>#N/A</v>
      </c>
      <c r="AH749" s="39" t="e">
        <v>#N/A</v>
      </c>
      <c r="AI749" s="23" t="s">
        <v>51</v>
      </c>
      <c r="AJ749" s="54"/>
      <c r="AK749" s="55"/>
      <c r="AL749" s="56"/>
      <c r="AM749" s="57"/>
      <c r="AN749" s="33"/>
      <c r="AO749" s="48"/>
      <c r="AP749" s="23">
        <v>2000</v>
      </c>
      <c r="AQ749" s="23" t="s">
        <v>52</v>
      </c>
      <c r="AR749" s="23" t="s">
        <v>3076</v>
      </c>
      <c r="AS749" s="38" t="s">
        <v>53</v>
      </c>
      <c r="AT749" s="23"/>
      <c r="AU749" s="64" t="s">
        <v>3044</v>
      </c>
      <c r="AV749" s="99">
        <v>1</v>
      </c>
      <c r="AW749" s="102">
        <v>29049.33</v>
      </c>
      <c r="AX749" s="29" t="s">
        <v>701</v>
      </c>
      <c r="AY749" s="29"/>
      <c r="AZ749" s="25" t="s">
        <v>2995</v>
      </c>
      <c r="BA749">
        <f t="shared" si="146"/>
        <v>1569</v>
      </c>
      <c r="BB749" s="115" t="s">
        <v>6983</v>
      </c>
      <c r="BC749" s="105">
        <f t="shared" si="136"/>
        <v>29049.33</v>
      </c>
      <c r="BD749" s="116">
        <f t="shared" si="137"/>
        <v>44044</v>
      </c>
      <c r="BE749" s="141" t="s">
        <v>8477</v>
      </c>
      <c r="BF749">
        <f>MATCH(BE749,'Cat-4'!$A:$A,0)</f>
        <v>722</v>
      </c>
      <c r="BG749">
        <f>MATCH(BD749,'Cat-4'!$1:$1,0)</f>
        <v>104</v>
      </c>
      <c r="BH749">
        <f>INDEX('Cat-4'!$1:$1048576,'NSS + ACT'!BF749,'NSS + ACT'!BG749)</f>
        <v>113.6</v>
      </c>
      <c r="BI749">
        <f>MATCH($BI$1,'Cat-4'!$1:$1,0)</f>
        <v>153</v>
      </c>
      <c r="BJ749">
        <f>INDEX('Cat-4'!$1:$1048576,'NSS + ACT'!BF749,'NSS + ACT'!BI749)</f>
        <v>130.80000000000001</v>
      </c>
      <c r="BK749" s="126">
        <f t="shared" si="138"/>
        <v>1.1514084507042255</v>
      </c>
      <c r="BL749">
        <f t="shared" si="139"/>
        <v>1596</v>
      </c>
      <c r="BM749" s="126">
        <f t="shared" si="140"/>
        <v>53.2</v>
      </c>
      <c r="BN749" s="126" t="s">
        <v>8785</v>
      </c>
      <c r="BO749" s="126">
        <f>MATCH(BB749,Sheet3!$D$4:$D$8,0)</f>
        <v>2</v>
      </c>
      <c r="BP749" s="126">
        <f>MATCH(BN749,Sheet3!$E$4:$H$4,0)</f>
        <v>4</v>
      </c>
      <c r="BQ749" s="132">
        <f>INDEX(Sheet3!$D$4:$H$8,'NSS + ACT'!BO749,'NSS + ACT'!BP749)</f>
        <v>0.1</v>
      </c>
      <c r="BR749" s="105">
        <f t="shared" si="141"/>
        <v>33447.644049295777</v>
      </c>
      <c r="BS749" s="162">
        <f t="shared" si="142"/>
        <v>0.1</v>
      </c>
      <c r="BT749" s="105">
        <f t="shared" si="143"/>
        <v>30102.879644366199</v>
      </c>
    </row>
    <row r="750" spans="1:72">
      <c r="A750" s="18">
        <f t="shared" si="145"/>
        <v>747</v>
      </c>
      <c r="B750" s="33">
        <v>292312047086</v>
      </c>
      <c r="C750" s="39">
        <v>45239</v>
      </c>
      <c r="D750" s="22" t="s">
        <v>313</v>
      </c>
      <c r="E750" s="22" t="s">
        <v>5204</v>
      </c>
      <c r="F750" s="110">
        <v>2</v>
      </c>
      <c r="G750" s="23" t="s">
        <v>49</v>
      </c>
      <c r="H750" s="58">
        <v>7808</v>
      </c>
      <c r="I750" s="30"/>
      <c r="J750" s="101">
        <v>15616</v>
      </c>
      <c r="K750" s="33">
        <v>84819090</v>
      </c>
      <c r="L750" s="26">
        <v>7.4999999999999997E-2</v>
      </c>
      <c r="M750" s="40">
        <v>0</v>
      </c>
      <c r="N750" s="40">
        <v>0</v>
      </c>
      <c r="O750" s="35">
        <v>0</v>
      </c>
      <c r="P750" s="63">
        <v>0.1</v>
      </c>
      <c r="Q750" s="52">
        <v>0</v>
      </c>
      <c r="R750" s="63">
        <v>0.18</v>
      </c>
      <c r="S750" s="23" t="s">
        <v>849</v>
      </c>
      <c r="T750" s="52">
        <v>1171.2</v>
      </c>
      <c r="U750" s="52">
        <v>0</v>
      </c>
      <c r="V750" s="52">
        <v>117.12</v>
      </c>
      <c r="W750" s="52">
        <v>3042.7775999999999</v>
      </c>
      <c r="X750" s="52">
        <v>4331.0976000000001</v>
      </c>
      <c r="Y750" s="23" t="s">
        <v>5155</v>
      </c>
      <c r="Z750" s="23" t="s">
        <v>5205</v>
      </c>
      <c r="AA750" s="23" t="s">
        <v>5206</v>
      </c>
      <c r="AB750" s="33">
        <v>292312047086</v>
      </c>
      <c r="AC750" s="33" t="s">
        <v>5203</v>
      </c>
      <c r="AD750" s="39">
        <v>45239</v>
      </c>
      <c r="AE750" s="39">
        <v>45229</v>
      </c>
      <c r="AF750" s="53" t="e">
        <v>#N/A</v>
      </c>
      <c r="AG750" s="53" t="e">
        <v>#N/A</v>
      </c>
      <c r="AH750" s="39" t="e">
        <v>#N/A</v>
      </c>
      <c r="AI750" s="23" t="s">
        <v>51</v>
      </c>
      <c r="AJ750" s="59"/>
      <c r="AK750" s="59"/>
      <c r="AL750" s="48"/>
      <c r="AM750" s="60"/>
      <c r="AN750" s="33"/>
      <c r="AO750" s="48"/>
      <c r="AP750" s="23">
        <v>2000</v>
      </c>
      <c r="AQ750" s="23" t="s">
        <v>52</v>
      </c>
      <c r="AR750" s="23" t="s">
        <v>5206</v>
      </c>
      <c r="AS750" s="38" t="s">
        <v>518</v>
      </c>
      <c r="AT750" s="23"/>
      <c r="AU750" s="23">
        <v>6500227717</v>
      </c>
      <c r="AV750" s="99">
        <v>2</v>
      </c>
      <c r="AW750" s="101">
        <v>29036</v>
      </c>
      <c r="AX750" s="29" t="s">
        <v>4770</v>
      </c>
      <c r="AY750" s="29"/>
      <c r="AZ750" s="30" t="s">
        <v>702</v>
      </c>
      <c r="BA750">
        <f t="shared" si="146"/>
        <v>409</v>
      </c>
      <c r="BB750" s="115" t="s">
        <v>6983</v>
      </c>
      <c r="BC750" s="105">
        <f t="shared" si="136"/>
        <v>14518</v>
      </c>
      <c r="BD750" s="116">
        <f t="shared" si="137"/>
        <v>45200</v>
      </c>
      <c r="BE750" s="141" t="s">
        <v>8477</v>
      </c>
      <c r="BF750">
        <f>MATCH(BE750,'Cat-4'!$A:$A,0)</f>
        <v>722</v>
      </c>
      <c r="BG750">
        <f>MATCH(BD750,'Cat-4'!$1:$1,0)</f>
        <v>142</v>
      </c>
      <c r="BH750">
        <f>INDEX('Cat-4'!$1:$1048576,'NSS + ACT'!BF750,'NSS + ACT'!BG750)</f>
        <v>128.9</v>
      </c>
      <c r="BI750">
        <f>MATCH($BI$1,'Cat-4'!$1:$1,0)</f>
        <v>153</v>
      </c>
      <c r="BJ750">
        <f>INDEX('Cat-4'!$1:$1048576,'NSS + ACT'!BF750,'NSS + ACT'!BI750)</f>
        <v>130.80000000000001</v>
      </c>
      <c r="BK750" s="126">
        <f t="shared" si="138"/>
        <v>1.0147401086113266</v>
      </c>
      <c r="BL750">
        <f t="shared" si="139"/>
        <v>440</v>
      </c>
      <c r="BM750" s="126">
        <f t="shared" si="140"/>
        <v>14.666666666666666</v>
      </c>
      <c r="BN750" s="126" t="s">
        <v>8784</v>
      </c>
      <c r="BO750" s="126">
        <f>MATCH(BB750,Sheet3!$D$4:$D$8,0)</f>
        <v>2</v>
      </c>
      <c r="BP750" s="126">
        <f>MATCH(BN750,Sheet3!$E$4:$H$4,0)</f>
        <v>3</v>
      </c>
      <c r="BQ750" s="132">
        <f>INDEX(Sheet3!$D$4:$H$8,'NSS + ACT'!BO750,'NSS + ACT'!BP750)</f>
        <v>0.05</v>
      </c>
      <c r="BR750" s="105">
        <f t="shared" si="141"/>
        <v>29463.993793638478</v>
      </c>
      <c r="BS750" s="162">
        <f t="shared" si="142"/>
        <v>0.05</v>
      </c>
      <c r="BT750" s="105">
        <f t="shared" si="143"/>
        <v>27990.794103956552</v>
      </c>
    </row>
    <row r="751" spans="1:72">
      <c r="A751" s="18">
        <f t="shared" si="145"/>
        <v>748</v>
      </c>
      <c r="B751" s="61">
        <v>291804546423</v>
      </c>
      <c r="C751" s="39">
        <v>43252</v>
      </c>
      <c r="D751" s="22" t="s">
        <v>61</v>
      </c>
      <c r="E751" s="22" t="s">
        <v>716</v>
      </c>
      <c r="F751" s="110">
        <v>23</v>
      </c>
      <c r="G751" s="23" t="s">
        <v>49</v>
      </c>
      <c r="H751" s="52">
        <v>1261.4000000000001</v>
      </c>
      <c r="I751" s="30"/>
      <c r="J751" s="109">
        <v>29012.2</v>
      </c>
      <c r="K751" s="23">
        <v>84149011</v>
      </c>
      <c r="L751" s="26">
        <v>7.4999999999999997E-2</v>
      </c>
      <c r="M751" s="40">
        <v>0</v>
      </c>
      <c r="N751" s="62">
        <v>0</v>
      </c>
      <c r="O751" s="52">
        <v>0</v>
      </c>
      <c r="P751" s="26">
        <v>0.1</v>
      </c>
      <c r="Q751" s="52">
        <v>0</v>
      </c>
      <c r="R751" s="63">
        <v>0.18</v>
      </c>
      <c r="S751" s="23" t="s">
        <v>717</v>
      </c>
      <c r="T751" s="52">
        <v>2175.915</v>
      </c>
      <c r="U751" s="52">
        <v>0</v>
      </c>
      <c r="V751" s="52">
        <v>217.5915</v>
      </c>
      <c r="W751" s="52">
        <v>5653.0271699999994</v>
      </c>
      <c r="X751" s="52">
        <v>8046.5336699999989</v>
      </c>
      <c r="Y751" s="23" t="s">
        <v>697</v>
      </c>
      <c r="Z751" s="23" t="s">
        <v>718</v>
      </c>
      <c r="AA751" s="23" t="s">
        <v>719</v>
      </c>
      <c r="AB751" s="33">
        <v>291804546423</v>
      </c>
      <c r="AC751" s="33" t="s">
        <v>720</v>
      </c>
      <c r="AD751" s="48">
        <v>43252</v>
      </c>
      <c r="AE751" s="39">
        <v>43222</v>
      </c>
      <c r="AF751" s="53" t="e">
        <v>#N/A</v>
      </c>
      <c r="AG751" s="53" t="e">
        <v>#N/A</v>
      </c>
      <c r="AH751" s="39" t="e">
        <v>#N/A</v>
      </c>
      <c r="AI751" s="23" t="s">
        <v>51</v>
      </c>
      <c r="AJ751" s="54"/>
      <c r="AK751" s="55"/>
      <c r="AL751" s="56"/>
      <c r="AM751" s="57"/>
      <c r="AN751" s="33"/>
      <c r="AO751" s="48"/>
      <c r="AP751" s="23">
        <v>2000</v>
      </c>
      <c r="AQ751" s="23" t="s">
        <v>52</v>
      </c>
      <c r="AR751" s="23" t="s">
        <v>719</v>
      </c>
      <c r="AS751" s="38" t="s">
        <v>53</v>
      </c>
      <c r="AT751" s="23"/>
      <c r="AU751" s="64" t="s">
        <v>62</v>
      </c>
      <c r="AV751" s="99">
        <v>23</v>
      </c>
      <c r="AW751" s="102">
        <v>29012.2</v>
      </c>
      <c r="AX751" s="29" t="s">
        <v>701</v>
      </c>
      <c r="AY751" s="29"/>
      <c r="AZ751" s="25" t="s">
        <v>702</v>
      </c>
      <c r="BA751">
        <f t="shared" si="146"/>
        <v>2416</v>
      </c>
      <c r="BB751" s="115" t="s">
        <v>6983</v>
      </c>
      <c r="BC751" s="105">
        <f t="shared" si="136"/>
        <v>1261.4000000000001</v>
      </c>
      <c r="BD751" s="116">
        <f t="shared" si="137"/>
        <v>43221</v>
      </c>
      <c r="BE751" s="141" t="s">
        <v>8477</v>
      </c>
      <c r="BF751">
        <f>MATCH(BE751,'Cat-4'!$A:$A,0)</f>
        <v>722</v>
      </c>
      <c r="BG751">
        <f>MATCH(BD751,'Cat-4'!$1:$1,0)</f>
        <v>77</v>
      </c>
      <c r="BH751">
        <f>INDEX('Cat-4'!$1:$1048576,'NSS + ACT'!BF751,'NSS + ACT'!BG751)</f>
        <v>109.9</v>
      </c>
      <c r="BI751">
        <f>MATCH($BI$1,'Cat-4'!$1:$1,0)</f>
        <v>153</v>
      </c>
      <c r="BJ751">
        <f>INDEX('Cat-4'!$1:$1048576,'NSS + ACT'!BF751,'NSS + ACT'!BI751)</f>
        <v>130.80000000000001</v>
      </c>
      <c r="BK751" s="126">
        <f t="shared" si="138"/>
        <v>1.1901728844404005</v>
      </c>
      <c r="BL751">
        <f t="shared" si="139"/>
        <v>2419</v>
      </c>
      <c r="BM751" s="126">
        <f t="shared" si="140"/>
        <v>80.63333333333334</v>
      </c>
      <c r="BN751" s="126" t="s">
        <v>8785</v>
      </c>
      <c r="BO751" s="126">
        <f>MATCH(BB751,Sheet3!$D$4:$D$8,0)</f>
        <v>2</v>
      </c>
      <c r="BP751" s="126">
        <f>MATCH(BN751,Sheet3!$E$4:$H$4,0)</f>
        <v>4</v>
      </c>
      <c r="BQ751" s="132">
        <f>INDEX(Sheet3!$D$4:$H$8,'NSS + ACT'!BO751,'NSS + ACT'!BP751)</f>
        <v>0.1</v>
      </c>
      <c r="BR751" s="105">
        <f t="shared" si="141"/>
        <v>34529.533757961784</v>
      </c>
      <c r="BS751" s="162">
        <f t="shared" si="142"/>
        <v>0.1</v>
      </c>
      <c r="BT751" s="105">
        <f t="shared" si="143"/>
        <v>31076.580382165608</v>
      </c>
    </row>
    <row r="752" spans="1:72">
      <c r="A752" s="18">
        <f t="shared" si="145"/>
        <v>749</v>
      </c>
      <c r="B752" s="61">
        <v>292212267900</v>
      </c>
      <c r="C752" s="39">
        <v>44890</v>
      </c>
      <c r="D752" s="22" t="s">
        <v>202</v>
      </c>
      <c r="E752" s="22" t="s">
        <v>1727</v>
      </c>
      <c r="F752" s="110">
        <v>2</v>
      </c>
      <c r="G752" s="23" t="s">
        <v>119</v>
      </c>
      <c r="H752" s="52">
        <v>14502.399999999951</v>
      </c>
      <c r="I752" s="30"/>
      <c r="J752" s="109">
        <v>29004.799999999901</v>
      </c>
      <c r="K752" s="23">
        <v>84149040</v>
      </c>
      <c r="L752" s="26">
        <v>7.4999999999999997E-2</v>
      </c>
      <c r="M752" s="40">
        <v>0</v>
      </c>
      <c r="N752" s="62">
        <v>0</v>
      </c>
      <c r="O752" s="52">
        <v>0</v>
      </c>
      <c r="P752" s="26">
        <v>0.1</v>
      </c>
      <c r="Q752" s="52">
        <v>0</v>
      </c>
      <c r="R752" s="63">
        <v>0.18</v>
      </c>
      <c r="S752" s="23" t="s">
        <v>717</v>
      </c>
      <c r="T752" s="52">
        <v>2175.3599999999924</v>
      </c>
      <c r="U752" s="52">
        <v>0</v>
      </c>
      <c r="V752" s="52">
        <v>217.53599999999926</v>
      </c>
      <c r="W752" s="52">
        <v>5651.5852799999811</v>
      </c>
      <c r="X752" s="52">
        <v>8044.4812799999727</v>
      </c>
      <c r="Y752" s="23" t="s">
        <v>1628</v>
      </c>
      <c r="Z752" s="23" t="s">
        <v>1728</v>
      </c>
      <c r="AA752" s="23" t="s">
        <v>1729</v>
      </c>
      <c r="AB752" s="33">
        <v>292212267900</v>
      </c>
      <c r="AC752" s="33" t="s">
        <v>1720</v>
      </c>
      <c r="AD752" s="48">
        <v>44890</v>
      </c>
      <c r="AE752" s="39">
        <v>44883</v>
      </c>
      <c r="AF752" s="53" t="e">
        <v>#N/A</v>
      </c>
      <c r="AG752" s="53" t="e">
        <v>#N/A</v>
      </c>
      <c r="AH752" s="39" t="e">
        <v>#N/A</v>
      </c>
      <c r="AI752" s="23" t="s">
        <v>51</v>
      </c>
      <c r="AJ752" s="54"/>
      <c r="AK752" s="55"/>
      <c r="AL752" s="56"/>
      <c r="AM752" s="57"/>
      <c r="AN752" s="33"/>
      <c r="AO752" s="48"/>
      <c r="AP752" s="23">
        <v>2000</v>
      </c>
      <c r="AQ752" s="23" t="s">
        <v>52</v>
      </c>
      <c r="AR752" s="23" t="s">
        <v>1729</v>
      </c>
      <c r="AS752" s="38" t="s">
        <v>53</v>
      </c>
      <c r="AT752" s="23"/>
      <c r="AU752" s="64">
        <v>835</v>
      </c>
      <c r="AV752" s="99">
        <v>2</v>
      </c>
      <c r="AW752" s="102">
        <v>29004.799999999901</v>
      </c>
      <c r="AX752" s="29" t="s">
        <v>701</v>
      </c>
      <c r="AY752" s="29"/>
      <c r="AZ752" s="25" t="s">
        <v>1633</v>
      </c>
      <c r="BA752">
        <f t="shared" si="146"/>
        <v>755</v>
      </c>
      <c r="BB752" s="115" t="s">
        <v>6986</v>
      </c>
      <c r="BC752" s="105">
        <f t="shared" si="136"/>
        <v>14502.399999999951</v>
      </c>
      <c r="BD752" s="116">
        <f t="shared" si="137"/>
        <v>44866</v>
      </c>
      <c r="BE752" s="141" t="s">
        <v>7762</v>
      </c>
      <c r="BF752">
        <f>MATCH(BE752,'Cat-4'!$A:$A,0)</f>
        <v>364</v>
      </c>
      <c r="BG752">
        <f>MATCH(BD752,'Cat-4'!$1:$1,0)</f>
        <v>131</v>
      </c>
      <c r="BH752">
        <f>INDEX('Cat-4'!$1:$1048576,'NSS + ACT'!BF752,'NSS + ACT'!BG752)</f>
        <v>145.19999999999999</v>
      </c>
      <c r="BI752">
        <f>MATCH($BI$1,'Cat-4'!$1:$1,0)</f>
        <v>153</v>
      </c>
      <c r="BJ752">
        <f>INDEX('Cat-4'!$1:$1048576,'NSS + ACT'!BF752,'NSS + ACT'!BI752)</f>
        <v>136.4</v>
      </c>
      <c r="BK752" s="126">
        <f t="shared" si="138"/>
        <v>0.93939393939393956</v>
      </c>
      <c r="BL752">
        <f t="shared" si="139"/>
        <v>774</v>
      </c>
      <c r="BM752" s="126">
        <f t="shared" si="140"/>
        <v>25.8</v>
      </c>
      <c r="BN752" s="126" t="s">
        <v>8785</v>
      </c>
      <c r="BO752" s="126">
        <f>MATCH(BB752,Sheet3!$D$4:$D$8,0)</f>
        <v>3</v>
      </c>
      <c r="BP752" s="126">
        <f>MATCH(BN752,Sheet3!$E$4:$H$4,0)</f>
        <v>4</v>
      </c>
      <c r="BQ752" s="132">
        <f>INDEX(Sheet3!$D$4:$H$8,'NSS + ACT'!BO752,'NSS + ACT'!BP752)</f>
        <v>0.5</v>
      </c>
      <c r="BR752" s="105">
        <f t="shared" si="141"/>
        <v>27246.933333333243</v>
      </c>
      <c r="BS752" s="162">
        <f t="shared" si="142"/>
        <v>0.5</v>
      </c>
      <c r="BT752" s="105">
        <f t="shared" si="143"/>
        <v>13623.466666666622</v>
      </c>
    </row>
    <row r="753" spans="1:72">
      <c r="A753" s="18">
        <f t="shared" si="145"/>
        <v>750</v>
      </c>
      <c r="B753" s="61">
        <v>171801082633</v>
      </c>
      <c r="C753" s="39">
        <v>43217</v>
      </c>
      <c r="D753" s="22" t="s">
        <v>636</v>
      </c>
      <c r="E753" s="22" t="s">
        <v>1121</v>
      </c>
      <c r="F753" s="110">
        <v>1</v>
      </c>
      <c r="G753" s="23" t="s">
        <v>49</v>
      </c>
      <c r="H753" s="52">
        <v>29002.529999999901</v>
      </c>
      <c r="I753" s="30"/>
      <c r="J753" s="109">
        <v>29002.529999999901</v>
      </c>
      <c r="K753" s="23" t="s">
        <v>987</v>
      </c>
      <c r="L753" s="26">
        <v>0.15</v>
      </c>
      <c r="M753" s="40">
        <v>0</v>
      </c>
      <c r="N753" s="62">
        <v>0</v>
      </c>
      <c r="O753" s="52">
        <v>0</v>
      </c>
      <c r="P753" s="26">
        <v>0.1</v>
      </c>
      <c r="Q753" s="52">
        <v>0</v>
      </c>
      <c r="R753" s="63">
        <v>0.18</v>
      </c>
      <c r="S753" s="23" t="s">
        <v>969</v>
      </c>
      <c r="T753" s="52">
        <v>4350.3794999999845</v>
      </c>
      <c r="U753" s="52">
        <v>0</v>
      </c>
      <c r="V753" s="52">
        <v>435.03794999999849</v>
      </c>
      <c r="W753" s="52">
        <v>6081.8305409999784</v>
      </c>
      <c r="X753" s="52">
        <v>10867.24799099996</v>
      </c>
      <c r="Y753" s="23" t="s">
        <v>850</v>
      </c>
      <c r="Z753" s="23" t="s">
        <v>1122</v>
      </c>
      <c r="AA753" s="23" t="s">
        <v>1123</v>
      </c>
      <c r="AB753" s="33" t="e">
        <v>#N/A</v>
      </c>
      <c r="AC753" s="33" t="e">
        <v>#N/A</v>
      </c>
      <c r="AD753" s="48" t="e">
        <v>#N/A</v>
      </c>
      <c r="AE753" s="39" t="e">
        <v>#N/A</v>
      </c>
      <c r="AF753" s="53">
        <v>171801082633</v>
      </c>
      <c r="AG753" s="53" t="s">
        <v>990</v>
      </c>
      <c r="AH753" s="39">
        <v>43217</v>
      </c>
      <c r="AI753" s="23" t="s">
        <v>385</v>
      </c>
      <c r="AJ753" s="54"/>
      <c r="AK753" s="55"/>
      <c r="AL753" s="56"/>
      <c r="AM753" s="57"/>
      <c r="AN753" s="33"/>
      <c r="AO753" s="48"/>
      <c r="AP753" s="23">
        <v>2000</v>
      </c>
      <c r="AQ753" s="23" t="s">
        <v>64</v>
      </c>
      <c r="AR753" s="23" t="s">
        <v>1123</v>
      </c>
      <c r="AS753" s="38" t="s">
        <v>53</v>
      </c>
      <c r="AT753" s="23" t="s">
        <v>522</v>
      </c>
      <c r="AU753" s="64">
        <v>7068019</v>
      </c>
      <c r="AV753" s="99">
        <v>1</v>
      </c>
      <c r="AW753" s="102">
        <v>29002.529999999901</v>
      </c>
      <c r="AX753" s="29" t="s">
        <v>701</v>
      </c>
      <c r="AY753" s="29"/>
      <c r="AZ753" s="25" t="s">
        <v>863</v>
      </c>
      <c r="BB753" s="115" t="s">
        <v>6987</v>
      </c>
      <c r="BC753" s="105">
        <f t="shared" si="136"/>
        <v>29002.529999999901</v>
      </c>
      <c r="BD753" s="116">
        <v>43709</v>
      </c>
      <c r="BE753" s="141" t="s">
        <v>8366</v>
      </c>
      <c r="BF753">
        <f>MATCH(BE753,'Cat-4'!$A:$A,0)</f>
        <v>666</v>
      </c>
      <c r="BG753">
        <f>MATCH(BD753,'Cat-4'!$1:$1,0)</f>
        <v>93</v>
      </c>
      <c r="BH753">
        <f>INDEX('Cat-4'!$1:$1048576,'NSS + ACT'!BF753,'NSS + ACT'!BG753)</f>
        <v>110.5</v>
      </c>
      <c r="BI753">
        <f>MATCH($BI$1,'Cat-4'!$1:$1,0)</f>
        <v>153</v>
      </c>
      <c r="BJ753">
        <f>INDEX('Cat-4'!$1:$1048576,'NSS + ACT'!BF753,'NSS + ACT'!BI753)</f>
        <v>133.4</v>
      </c>
      <c r="BK753" s="126">
        <f t="shared" si="138"/>
        <v>1.207239819004525</v>
      </c>
      <c r="BL753">
        <f t="shared" si="139"/>
        <v>1931</v>
      </c>
      <c r="BM753" s="126">
        <f t="shared" si="140"/>
        <v>64.36666666666666</v>
      </c>
      <c r="BN753" s="126" t="s">
        <v>8785</v>
      </c>
      <c r="BO753" s="126">
        <f>MATCH(BB753,Sheet3!$D$4:$D$8,0)</f>
        <v>4</v>
      </c>
      <c r="BP753" s="126">
        <f>MATCH(BN753,Sheet3!$E$4:$H$4,0)</f>
        <v>4</v>
      </c>
      <c r="BQ753" s="132">
        <f>INDEX(Sheet3!$D$4:$H$8,'NSS + ACT'!BO753,'NSS + ACT'!BP753)</f>
        <v>0.2</v>
      </c>
      <c r="BR753" s="105">
        <f t="shared" si="141"/>
        <v>35013.009067873187</v>
      </c>
      <c r="BS753" s="162">
        <f t="shared" si="142"/>
        <v>0.2</v>
      </c>
      <c r="BT753" s="105">
        <f t="shared" si="143"/>
        <v>28010.407254298552</v>
      </c>
    </row>
    <row r="754" spans="1:72">
      <c r="A754" s="18">
        <f t="shared" si="145"/>
        <v>751</v>
      </c>
      <c r="B754" s="61">
        <v>291810265073</v>
      </c>
      <c r="C754" s="39">
        <v>43427</v>
      </c>
      <c r="D754" s="22" t="s">
        <v>220</v>
      </c>
      <c r="E754" s="22" t="s">
        <v>2064</v>
      </c>
      <c r="F754" s="110">
        <v>2</v>
      </c>
      <c r="G754" s="23" t="s">
        <v>49</v>
      </c>
      <c r="H754" s="52">
        <v>14465</v>
      </c>
      <c r="I754" s="30"/>
      <c r="J754" s="109">
        <v>28930</v>
      </c>
      <c r="K754" s="23">
        <v>84819090</v>
      </c>
      <c r="L754" s="26">
        <v>7.4999999999999997E-2</v>
      </c>
      <c r="M754" s="40">
        <v>0</v>
      </c>
      <c r="N754" s="62">
        <v>0</v>
      </c>
      <c r="O754" s="52">
        <v>0</v>
      </c>
      <c r="P754" s="26">
        <v>0.1</v>
      </c>
      <c r="Q754" s="52">
        <v>0</v>
      </c>
      <c r="R754" s="63">
        <v>0.18</v>
      </c>
      <c r="S754" s="23" t="s">
        <v>849</v>
      </c>
      <c r="T754" s="52">
        <v>2169.75</v>
      </c>
      <c r="U754" s="52">
        <v>0</v>
      </c>
      <c r="V754" s="52">
        <v>216.97500000000002</v>
      </c>
      <c r="W754" s="52">
        <v>5637.0104999999994</v>
      </c>
      <c r="X754" s="52">
        <v>8023.7354999999989</v>
      </c>
      <c r="Y754" s="23" t="s">
        <v>1945</v>
      </c>
      <c r="Z754" s="23" t="s">
        <v>2065</v>
      </c>
      <c r="AA754" s="23" t="s">
        <v>2066</v>
      </c>
      <c r="AB754" s="33">
        <v>291810265073</v>
      </c>
      <c r="AC754" s="33" t="s">
        <v>857</v>
      </c>
      <c r="AD754" s="48">
        <v>43427</v>
      </c>
      <c r="AE754" s="39">
        <v>43369</v>
      </c>
      <c r="AF754" s="53" t="e">
        <v>#N/A</v>
      </c>
      <c r="AG754" s="53" t="e">
        <v>#N/A</v>
      </c>
      <c r="AH754" s="39" t="e">
        <v>#N/A</v>
      </c>
      <c r="AI754" s="23" t="s">
        <v>51</v>
      </c>
      <c r="AJ754" s="54"/>
      <c r="AK754" s="55"/>
      <c r="AL754" s="56"/>
      <c r="AM754" s="57"/>
      <c r="AN754" s="33"/>
      <c r="AO754" s="48"/>
      <c r="AP754" s="23">
        <v>2000</v>
      </c>
      <c r="AQ754" s="23" t="s">
        <v>52</v>
      </c>
      <c r="AR754" s="23" t="s">
        <v>2066</v>
      </c>
      <c r="AS754" s="38" t="s">
        <v>53</v>
      </c>
      <c r="AT754" s="23" t="s">
        <v>519</v>
      </c>
      <c r="AU754" s="64">
        <v>9318632194</v>
      </c>
      <c r="AV754" s="99">
        <v>2</v>
      </c>
      <c r="AW754" s="102">
        <v>28930</v>
      </c>
      <c r="AX754" s="29" t="s">
        <v>701</v>
      </c>
      <c r="AY754" s="29"/>
      <c r="AZ754" s="25" t="s">
        <v>702</v>
      </c>
      <c r="BA754">
        <f t="shared" ref="BA754:BA767" si="147">$BA$2-AE754</f>
        <v>2269</v>
      </c>
      <c r="BB754" t="s">
        <v>6983</v>
      </c>
      <c r="BC754" s="105">
        <f t="shared" si="136"/>
        <v>14465</v>
      </c>
      <c r="BD754" s="116">
        <f t="shared" si="137"/>
        <v>43344</v>
      </c>
      <c r="BE754" s="141" t="s">
        <v>8477</v>
      </c>
      <c r="BF754">
        <f>MATCH(BE754,'Cat-4'!$A:$A,0)</f>
        <v>722</v>
      </c>
      <c r="BG754">
        <f>MATCH(BD754,'Cat-4'!$1:$1,0)</f>
        <v>81</v>
      </c>
      <c r="BH754">
        <f>INDEX('Cat-4'!$1:$1048576,'NSS + ACT'!BF754,'NSS + ACT'!BG754)</f>
        <v>111.6</v>
      </c>
      <c r="BI754">
        <f>MATCH($BI$1,'Cat-4'!$1:$1,0)</f>
        <v>153</v>
      </c>
      <c r="BJ754">
        <f>INDEX('Cat-4'!$1:$1048576,'NSS + ACT'!BF754,'NSS + ACT'!BI754)</f>
        <v>130.80000000000001</v>
      </c>
      <c r="BK754" s="126">
        <f t="shared" si="138"/>
        <v>1.1720430107526882</v>
      </c>
      <c r="BL754">
        <f t="shared" si="139"/>
        <v>2296</v>
      </c>
      <c r="BM754" s="126">
        <f t="shared" si="140"/>
        <v>76.533333333333331</v>
      </c>
      <c r="BN754" s="126" t="s">
        <v>8785</v>
      </c>
      <c r="BO754" s="126">
        <f>MATCH(BB754,Sheet3!$D$4:$D$8,0)</f>
        <v>2</v>
      </c>
      <c r="BP754" s="126">
        <f>MATCH(BN754,Sheet3!$E$4:$H$4,0)</f>
        <v>4</v>
      </c>
      <c r="BQ754" s="132">
        <f>INDEX(Sheet3!$D$4:$H$8,'NSS + ACT'!BO754,'NSS + ACT'!BP754)</f>
        <v>0.1</v>
      </c>
      <c r="BR754" s="105">
        <f t="shared" si="141"/>
        <v>33907.204301075268</v>
      </c>
      <c r="BS754" s="162">
        <f t="shared" si="142"/>
        <v>0.1</v>
      </c>
      <c r="BT754" s="105">
        <f t="shared" si="143"/>
        <v>30516.483870967742</v>
      </c>
    </row>
    <row r="755" spans="1:72">
      <c r="A755" s="18">
        <f t="shared" si="145"/>
        <v>752</v>
      </c>
      <c r="B755" s="61">
        <v>291701189345</v>
      </c>
      <c r="C755" s="39">
        <v>42804</v>
      </c>
      <c r="D755" s="22" t="s">
        <v>259</v>
      </c>
      <c r="E755" s="22" t="s">
        <v>3643</v>
      </c>
      <c r="F755" s="110">
        <v>3</v>
      </c>
      <c r="G755" s="23" t="s">
        <v>132</v>
      </c>
      <c r="H755" s="52">
        <v>9632.8233333333337</v>
      </c>
      <c r="I755" s="30"/>
      <c r="J755" s="109">
        <v>28898.47</v>
      </c>
      <c r="K755" s="23">
        <v>84819090</v>
      </c>
      <c r="L755" s="26">
        <v>7.4999999999999997E-2</v>
      </c>
      <c r="M755" s="40">
        <v>0</v>
      </c>
      <c r="N755" s="62">
        <v>0</v>
      </c>
      <c r="O755" s="52">
        <v>0</v>
      </c>
      <c r="P755" s="26">
        <v>0.1</v>
      </c>
      <c r="Q755" s="52">
        <v>0</v>
      </c>
      <c r="R755" s="63">
        <v>0.18</v>
      </c>
      <c r="S755" s="23" t="s">
        <v>849</v>
      </c>
      <c r="T755" s="52">
        <v>2167.3852499999998</v>
      </c>
      <c r="U755" s="52">
        <v>0</v>
      </c>
      <c r="V755" s="52">
        <v>216.73852499999998</v>
      </c>
      <c r="W755" s="52">
        <v>5630.8668795000003</v>
      </c>
      <c r="X755" s="52">
        <v>8014.9906545000003</v>
      </c>
      <c r="Y755" s="23" t="s">
        <v>3561</v>
      </c>
      <c r="Z755" s="23" t="s">
        <v>3644</v>
      </c>
      <c r="AA755" s="23" t="s">
        <v>3645</v>
      </c>
      <c r="AB755" s="33">
        <v>291701189345</v>
      </c>
      <c r="AC755" s="33" t="s">
        <v>3646</v>
      </c>
      <c r="AD755" s="39">
        <v>42804</v>
      </c>
      <c r="AE755" s="39">
        <v>42788</v>
      </c>
      <c r="AF755" s="53" t="e">
        <v>#N/A</v>
      </c>
      <c r="AG755" s="53" t="e">
        <v>#N/A</v>
      </c>
      <c r="AH755" s="39" t="e">
        <v>#N/A</v>
      </c>
      <c r="AI755" s="23" t="s">
        <v>51</v>
      </c>
      <c r="AJ755" s="59"/>
      <c r="AK755" s="59"/>
      <c r="AL755" s="48"/>
      <c r="AM755" s="60"/>
      <c r="AN755" s="33"/>
      <c r="AO755" s="48"/>
      <c r="AP755" s="23">
        <v>2000</v>
      </c>
      <c r="AQ755" s="23" t="s">
        <v>52</v>
      </c>
      <c r="AR755" s="23" t="s">
        <v>3645</v>
      </c>
      <c r="AS755" s="38" t="s">
        <v>53</v>
      </c>
      <c r="AT755" s="23"/>
      <c r="AU755" s="64" t="s">
        <v>312</v>
      </c>
      <c r="AV755" s="99">
        <v>3</v>
      </c>
      <c r="AW755" s="102">
        <v>28898.47</v>
      </c>
      <c r="AX755" s="29" t="s">
        <v>701</v>
      </c>
      <c r="AY755" s="29"/>
      <c r="AZ755" s="25" t="s">
        <v>3564</v>
      </c>
      <c r="BA755">
        <f t="shared" si="147"/>
        <v>2850</v>
      </c>
      <c r="BB755" s="115" t="s">
        <v>6983</v>
      </c>
      <c r="BC755" s="105">
        <f t="shared" si="136"/>
        <v>9632.8233333333337</v>
      </c>
      <c r="BD755" s="116">
        <f t="shared" si="137"/>
        <v>42767</v>
      </c>
      <c r="BE755" s="141" t="s">
        <v>8477</v>
      </c>
      <c r="BF755">
        <f>MATCH(BE755,'Cat-4'!$A:$A,0)</f>
        <v>722</v>
      </c>
      <c r="BG755">
        <f>MATCH(BD755,'Cat-4'!$1:$1,0)</f>
        <v>62</v>
      </c>
      <c r="BH755">
        <f>INDEX('Cat-4'!$1:$1048576,'NSS + ACT'!BF755,'NSS + ACT'!BG755)</f>
        <v>108.2</v>
      </c>
      <c r="BI755">
        <f>MATCH($BI$1,'Cat-4'!$1:$1,0)</f>
        <v>153</v>
      </c>
      <c r="BJ755">
        <f>INDEX('Cat-4'!$1:$1048576,'NSS + ACT'!BF755,'NSS + ACT'!BI755)</f>
        <v>130.80000000000001</v>
      </c>
      <c r="BK755" s="126">
        <f t="shared" si="138"/>
        <v>1.2088724584103512</v>
      </c>
      <c r="BL755">
        <f t="shared" si="139"/>
        <v>2873</v>
      </c>
      <c r="BM755" s="126">
        <f t="shared" si="140"/>
        <v>95.766666666666666</v>
      </c>
      <c r="BN755" s="126" t="s">
        <v>8785</v>
      </c>
      <c r="BO755" s="126">
        <f>MATCH(BB755,Sheet3!$D$4:$D$8,0)</f>
        <v>2</v>
      </c>
      <c r="BP755" s="126">
        <f>MATCH(BN755,Sheet3!$E$4:$H$4,0)</f>
        <v>4</v>
      </c>
      <c r="BQ755" s="132">
        <f>INDEX(Sheet3!$D$4:$H$8,'NSS + ACT'!BO755,'NSS + ACT'!BP755)</f>
        <v>0.1</v>
      </c>
      <c r="BR755" s="105">
        <f t="shared" si="141"/>
        <v>34934.564473197781</v>
      </c>
      <c r="BS755" s="162">
        <f t="shared" si="142"/>
        <v>0.1</v>
      </c>
      <c r="BT755" s="105">
        <f t="shared" si="143"/>
        <v>31441.108025878002</v>
      </c>
    </row>
    <row r="756" spans="1:72">
      <c r="A756" s="18">
        <f t="shared" si="145"/>
        <v>753</v>
      </c>
      <c r="B756" s="61">
        <v>291604729290</v>
      </c>
      <c r="C756" s="39">
        <v>42653</v>
      </c>
      <c r="D756" s="22" t="s">
        <v>220</v>
      </c>
      <c r="E756" s="22" t="s">
        <v>2243</v>
      </c>
      <c r="F756" s="110">
        <v>5</v>
      </c>
      <c r="G756" s="23" t="s">
        <v>49</v>
      </c>
      <c r="H756" s="52">
        <v>5779</v>
      </c>
      <c r="I756" s="30"/>
      <c r="J756" s="109">
        <v>28895</v>
      </c>
      <c r="K756" s="23">
        <v>84819090</v>
      </c>
      <c r="L756" s="26">
        <v>7.4999999999999997E-2</v>
      </c>
      <c r="M756" s="40">
        <v>0</v>
      </c>
      <c r="N756" s="62">
        <v>0</v>
      </c>
      <c r="O756" s="52">
        <v>0</v>
      </c>
      <c r="P756" s="26">
        <v>0.1</v>
      </c>
      <c r="Q756" s="52">
        <v>0</v>
      </c>
      <c r="R756" s="63">
        <v>0.18</v>
      </c>
      <c r="S756" s="23" t="s">
        <v>849</v>
      </c>
      <c r="T756" s="52">
        <v>2167.125</v>
      </c>
      <c r="U756" s="52">
        <v>0</v>
      </c>
      <c r="V756" s="52">
        <v>216.71250000000001</v>
      </c>
      <c r="W756" s="52">
        <v>5630.1907499999998</v>
      </c>
      <c r="X756" s="52">
        <v>8014.0282499999994</v>
      </c>
      <c r="Y756" s="23" t="s">
        <v>1945</v>
      </c>
      <c r="Z756" s="23" t="s">
        <v>2244</v>
      </c>
      <c r="AA756" s="23" t="s">
        <v>2245</v>
      </c>
      <c r="AB756" s="33">
        <v>291604729290</v>
      </c>
      <c r="AC756" s="33" t="s">
        <v>1962</v>
      </c>
      <c r="AD756" s="48">
        <v>42653</v>
      </c>
      <c r="AE756" s="39">
        <v>42629</v>
      </c>
      <c r="AF756" s="53" t="e">
        <v>#N/A</v>
      </c>
      <c r="AG756" s="53" t="e">
        <v>#N/A</v>
      </c>
      <c r="AH756" s="39" t="e">
        <v>#N/A</v>
      </c>
      <c r="AI756" s="23" t="s">
        <v>51</v>
      </c>
      <c r="AJ756" s="54"/>
      <c r="AK756" s="55"/>
      <c r="AL756" s="56"/>
      <c r="AM756" s="57"/>
      <c r="AN756" s="33"/>
      <c r="AO756" s="48"/>
      <c r="AP756" s="23">
        <v>2000</v>
      </c>
      <c r="AQ756" s="23" t="s">
        <v>52</v>
      </c>
      <c r="AR756" s="23" t="s">
        <v>2245</v>
      </c>
      <c r="AS756" s="38" t="s">
        <v>53</v>
      </c>
      <c r="AT756" s="23"/>
      <c r="AU756" s="64">
        <v>6316001233</v>
      </c>
      <c r="AV756" s="99">
        <v>5</v>
      </c>
      <c r="AW756" s="102">
        <v>28895</v>
      </c>
      <c r="AX756" s="29" t="s">
        <v>701</v>
      </c>
      <c r="AY756" s="29"/>
      <c r="AZ756" s="25" t="s">
        <v>702</v>
      </c>
      <c r="BA756">
        <f t="shared" si="147"/>
        <v>3009</v>
      </c>
      <c r="BB756" t="s">
        <v>6983</v>
      </c>
      <c r="BC756" s="105">
        <f t="shared" si="136"/>
        <v>5779</v>
      </c>
      <c r="BD756" s="116">
        <f t="shared" si="137"/>
        <v>42614</v>
      </c>
      <c r="BE756" s="141" t="s">
        <v>8477</v>
      </c>
      <c r="BF756">
        <f>MATCH(BE756,'Cat-4'!$A:$A,0)</f>
        <v>722</v>
      </c>
      <c r="BG756">
        <f>MATCH(BD756,'Cat-4'!$1:$1,0)</f>
        <v>57</v>
      </c>
      <c r="BH756">
        <f>INDEX('Cat-4'!$1:$1048576,'NSS + ACT'!BF756,'NSS + ACT'!BG756)</f>
        <v>107.4</v>
      </c>
      <c r="BI756">
        <f>MATCH($BI$1,'Cat-4'!$1:$1,0)</f>
        <v>153</v>
      </c>
      <c r="BJ756">
        <f>INDEX('Cat-4'!$1:$1048576,'NSS + ACT'!BF756,'NSS + ACT'!BI756)</f>
        <v>130.80000000000001</v>
      </c>
      <c r="BK756" s="126">
        <f t="shared" si="138"/>
        <v>1.217877094972067</v>
      </c>
      <c r="BL756">
        <f t="shared" si="139"/>
        <v>3026</v>
      </c>
      <c r="BM756" s="126">
        <f t="shared" si="140"/>
        <v>100.86666666666666</v>
      </c>
      <c r="BN756" s="126" t="s">
        <v>8785</v>
      </c>
      <c r="BO756" s="126">
        <f>MATCH(BB756,Sheet3!$D$4:$D$8,0)</f>
        <v>2</v>
      </c>
      <c r="BP756" s="126">
        <f>MATCH(BN756,Sheet3!$E$4:$H$4,0)</f>
        <v>4</v>
      </c>
      <c r="BQ756" s="132">
        <f>INDEX(Sheet3!$D$4:$H$8,'NSS + ACT'!BO756,'NSS + ACT'!BP756)</f>
        <v>0.1</v>
      </c>
      <c r="BR756" s="105">
        <f t="shared" si="141"/>
        <v>35190.558659217873</v>
      </c>
      <c r="BS756" s="162">
        <f t="shared" si="142"/>
        <v>0.1</v>
      </c>
      <c r="BT756" s="105">
        <f t="shared" si="143"/>
        <v>31671.502793296087</v>
      </c>
    </row>
    <row r="757" spans="1:72">
      <c r="A757" s="18">
        <f t="shared" si="145"/>
        <v>754</v>
      </c>
      <c r="B757" s="61">
        <v>171602006796</v>
      </c>
      <c r="C757" s="39">
        <v>42605</v>
      </c>
      <c r="D757" s="22" t="s">
        <v>257</v>
      </c>
      <c r="E757" s="22" t="s">
        <v>2702</v>
      </c>
      <c r="F757" s="110">
        <v>2</v>
      </c>
      <c r="G757" s="23" t="s">
        <v>119</v>
      </c>
      <c r="H757" s="52">
        <v>13001.31</v>
      </c>
      <c r="I757" s="30"/>
      <c r="J757" s="109">
        <v>26002.62</v>
      </c>
      <c r="K757" s="23">
        <v>85044010</v>
      </c>
      <c r="L757" s="26">
        <v>0.2</v>
      </c>
      <c r="M757" s="40">
        <v>0</v>
      </c>
      <c r="N757" s="62">
        <v>0</v>
      </c>
      <c r="O757" s="52">
        <v>0</v>
      </c>
      <c r="P757" s="26">
        <v>0.1</v>
      </c>
      <c r="Q757" s="52">
        <v>0</v>
      </c>
      <c r="R757" s="63">
        <v>0.18</v>
      </c>
      <c r="S757" s="23" t="s">
        <v>969</v>
      </c>
      <c r="T757" s="52">
        <v>5200.5240000000003</v>
      </c>
      <c r="U757" s="52">
        <v>0</v>
      </c>
      <c r="V757" s="52">
        <v>520.05240000000003</v>
      </c>
      <c r="W757" s="52">
        <v>5710.1753520000002</v>
      </c>
      <c r="X757" s="52">
        <v>11430.751752</v>
      </c>
      <c r="Y757" s="23" t="s">
        <v>2574</v>
      </c>
      <c r="Z757" s="23" t="s">
        <v>2703</v>
      </c>
      <c r="AA757" s="23" t="s">
        <v>2704</v>
      </c>
      <c r="AB757" s="33" t="e">
        <v>#N/A</v>
      </c>
      <c r="AC757" s="33" t="e">
        <v>#N/A</v>
      </c>
      <c r="AD757" s="48" t="e">
        <v>#N/A</v>
      </c>
      <c r="AE757" s="39">
        <v>42585</v>
      </c>
      <c r="AF757" s="53">
        <v>171602006796</v>
      </c>
      <c r="AG757" s="53" t="s">
        <v>2701</v>
      </c>
      <c r="AH757" s="39">
        <v>42605</v>
      </c>
      <c r="AI757" s="23" t="s">
        <v>385</v>
      </c>
      <c r="AJ757" s="54"/>
      <c r="AK757" s="55"/>
      <c r="AL757" s="56"/>
      <c r="AM757" s="57"/>
      <c r="AN757" s="33"/>
      <c r="AO757" s="48"/>
      <c r="AP757" s="23">
        <v>2000</v>
      </c>
      <c r="AQ757" s="23" t="s">
        <v>64</v>
      </c>
      <c r="AR757" s="23" t="s">
        <v>2704</v>
      </c>
      <c r="AS757" s="38" t="s">
        <v>53</v>
      </c>
      <c r="AT757" s="23" t="s">
        <v>522</v>
      </c>
      <c r="AU757" s="64">
        <v>2016600102</v>
      </c>
      <c r="AV757" s="99">
        <v>2</v>
      </c>
      <c r="AW757" s="102">
        <v>28888.63</v>
      </c>
      <c r="AX757" s="29" t="s">
        <v>701</v>
      </c>
      <c r="AY757" s="29"/>
      <c r="AZ757" s="25">
        <v>1</v>
      </c>
      <c r="BA757">
        <f t="shared" si="147"/>
        <v>3053</v>
      </c>
      <c r="BB757" s="115" t="s">
        <v>6987</v>
      </c>
      <c r="BC757" s="105">
        <f t="shared" si="136"/>
        <v>14444.315000000001</v>
      </c>
      <c r="BD757" s="116">
        <f t="shared" si="137"/>
        <v>42583</v>
      </c>
      <c r="BE757" s="141" t="s">
        <v>8366</v>
      </c>
      <c r="BF757">
        <f>MATCH(BE757,'Cat-4'!$A:$A,0)</f>
        <v>666</v>
      </c>
      <c r="BG757">
        <f>MATCH(BD757,'Cat-4'!$1:$1,0)</f>
        <v>56</v>
      </c>
      <c r="BH757">
        <f>INDEX('Cat-4'!$1:$1048576,'NSS + ACT'!BF757,'NSS + ACT'!BG757)</f>
        <v>108</v>
      </c>
      <c r="BI757">
        <f>MATCH($BI$1,'Cat-4'!$1:$1,0)</f>
        <v>153</v>
      </c>
      <c r="BJ757">
        <f>INDEX('Cat-4'!$1:$1048576,'NSS + ACT'!BF757,'NSS + ACT'!BI757)</f>
        <v>133.4</v>
      </c>
      <c r="BK757" s="126">
        <f t="shared" si="138"/>
        <v>1.2351851851851852</v>
      </c>
      <c r="BL757">
        <f t="shared" si="139"/>
        <v>3057</v>
      </c>
      <c r="BM757" s="126">
        <f t="shared" si="140"/>
        <v>101.9</v>
      </c>
      <c r="BN757" s="126" t="s">
        <v>8785</v>
      </c>
      <c r="BO757" s="126">
        <f>MATCH(BB757,Sheet3!$D$4:$D$8,0)</f>
        <v>4</v>
      </c>
      <c r="BP757" s="126">
        <f>MATCH(BN757,Sheet3!$E$4:$H$4,0)</f>
        <v>4</v>
      </c>
      <c r="BQ757" s="132">
        <f>INDEX(Sheet3!$D$4:$H$8,'NSS + ACT'!BO757,'NSS + ACT'!BP757)</f>
        <v>0.2</v>
      </c>
      <c r="BR757" s="105">
        <f t="shared" si="141"/>
        <v>35682.8077962963</v>
      </c>
      <c r="BS757" s="162">
        <f t="shared" si="142"/>
        <v>0.2</v>
      </c>
      <c r="BT757" s="105">
        <f t="shared" si="143"/>
        <v>28546.246237037041</v>
      </c>
    </row>
    <row r="758" spans="1:72">
      <c r="A758" s="18">
        <f t="shared" si="145"/>
        <v>755</v>
      </c>
      <c r="B758" s="61">
        <v>171602006796</v>
      </c>
      <c r="C758" s="39">
        <v>42605</v>
      </c>
      <c r="D758" s="22" t="s">
        <v>257</v>
      </c>
      <c r="E758" s="22" t="s">
        <v>2705</v>
      </c>
      <c r="F758" s="110">
        <v>2</v>
      </c>
      <c r="G758" s="23" t="s">
        <v>119</v>
      </c>
      <c r="H758" s="52">
        <v>12945.174999999999</v>
      </c>
      <c r="I758" s="30"/>
      <c r="J758" s="109">
        <v>25890.35</v>
      </c>
      <c r="K758" s="23">
        <v>85044010</v>
      </c>
      <c r="L758" s="26">
        <v>0.2</v>
      </c>
      <c r="M758" s="40">
        <v>0</v>
      </c>
      <c r="N758" s="62">
        <v>0</v>
      </c>
      <c r="O758" s="52">
        <v>0</v>
      </c>
      <c r="P758" s="26">
        <v>0.1</v>
      </c>
      <c r="Q758" s="52">
        <v>0</v>
      </c>
      <c r="R758" s="63">
        <v>0.18</v>
      </c>
      <c r="S758" s="23" t="s">
        <v>969</v>
      </c>
      <c r="T758" s="52">
        <v>5178.07</v>
      </c>
      <c r="U758" s="52">
        <v>0</v>
      </c>
      <c r="V758" s="52">
        <v>517.80700000000002</v>
      </c>
      <c r="W758" s="52">
        <v>5685.5208599999996</v>
      </c>
      <c r="X758" s="52">
        <v>11381.397859999999</v>
      </c>
      <c r="Y758" s="23" t="s">
        <v>2574</v>
      </c>
      <c r="Z758" s="23" t="s">
        <v>2706</v>
      </c>
      <c r="AA758" s="23" t="s">
        <v>2707</v>
      </c>
      <c r="AB758" s="33" t="e">
        <v>#N/A</v>
      </c>
      <c r="AC758" s="33" t="e">
        <v>#N/A</v>
      </c>
      <c r="AD758" s="48" t="e">
        <v>#N/A</v>
      </c>
      <c r="AE758" s="39">
        <v>42585</v>
      </c>
      <c r="AF758" s="53">
        <v>171602006796</v>
      </c>
      <c r="AG758" s="53" t="s">
        <v>2701</v>
      </c>
      <c r="AH758" s="39">
        <v>42605</v>
      </c>
      <c r="AI758" s="23" t="s">
        <v>385</v>
      </c>
      <c r="AJ758" s="54"/>
      <c r="AK758" s="55"/>
      <c r="AL758" s="56"/>
      <c r="AM758" s="57"/>
      <c r="AN758" s="33"/>
      <c r="AO758" s="48"/>
      <c r="AP758" s="23">
        <v>2000</v>
      </c>
      <c r="AQ758" s="23" t="s">
        <v>64</v>
      </c>
      <c r="AR758" s="23" t="s">
        <v>2707</v>
      </c>
      <c r="AS758" s="38" t="s">
        <v>53</v>
      </c>
      <c r="AT758" s="23" t="s">
        <v>522</v>
      </c>
      <c r="AU758" s="64">
        <v>2016600102</v>
      </c>
      <c r="AV758" s="99">
        <v>2</v>
      </c>
      <c r="AW758" s="102">
        <v>28763.889999999901</v>
      </c>
      <c r="AX758" s="29" t="s">
        <v>701</v>
      </c>
      <c r="AY758" s="29"/>
      <c r="AZ758" s="25">
        <v>1</v>
      </c>
      <c r="BA758">
        <f t="shared" si="147"/>
        <v>3053</v>
      </c>
      <c r="BB758" s="115" t="s">
        <v>6987</v>
      </c>
      <c r="BC758" s="105">
        <f t="shared" si="136"/>
        <v>14381.944999999951</v>
      </c>
      <c r="BD758" s="116">
        <f t="shared" si="137"/>
        <v>42583</v>
      </c>
      <c r="BE758" s="141" t="s">
        <v>8366</v>
      </c>
      <c r="BF758">
        <f>MATCH(BE758,'Cat-4'!$A:$A,0)</f>
        <v>666</v>
      </c>
      <c r="BG758">
        <f>MATCH(BD758,'Cat-4'!$1:$1,0)</f>
        <v>56</v>
      </c>
      <c r="BH758">
        <f>INDEX('Cat-4'!$1:$1048576,'NSS + ACT'!BF758,'NSS + ACT'!BG758)</f>
        <v>108</v>
      </c>
      <c r="BI758">
        <f>MATCH($BI$1,'Cat-4'!$1:$1,0)</f>
        <v>153</v>
      </c>
      <c r="BJ758">
        <f>INDEX('Cat-4'!$1:$1048576,'NSS + ACT'!BF758,'NSS + ACT'!BI758)</f>
        <v>133.4</v>
      </c>
      <c r="BK758" s="126">
        <f t="shared" si="138"/>
        <v>1.2351851851851852</v>
      </c>
      <c r="BL758">
        <f t="shared" si="139"/>
        <v>3057</v>
      </c>
      <c r="BM758" s="126">
        <f t="shared" si="140"/>
        <v>101.9</v>
      </c>
      <c r="BN758" s="126" t="s">
        <v>8785</v>
      </c>
      <c r="BO758" s="126">
        <f>MATCH(BB758,Sheet3!$D$4:$D$8,0)</f>
        <v>4</v>
      </c>
      <c r="BP758" s="126">
        <f>MATCH(BN758,Sheet3!$E$4:$H$4,0)</f>
        <v>4</v>
      </c>
      <c r="BQ758" s="132">
        <f>INDEX(Sheet3!$D$4:$H$8,'NSS + ACT'!BO758,'NSS + ACT'!BP758)</f>
        <v>0.2</v>
      </c>
      <c r="BR758" s="105">
        <f t="shared" si="141"/>
        <v>35528.730796296171</v>
      </c>
      <c r="BS758" s="162">
        <f t="shared" si="142"/>
        <v>0.2</v>
      </c>
      <c r="BT758" s="105">
        <f t="shared" si="143"/>
        <v>28422.984637036938</v>
      </c>
    </row>
    <row r="759" spans="1:72">
      <c r="A759" s="18">
        <f t="shared" si="145"/>
        <v>756</v>
      </c>
      <c r="B759" s="33"/>
      <c r="C759" s="39"/>
      <c r="D759" s="22" t="s">
        <v>78</v>
      </c>
      <c r="E759" s="22" t="s">
        <v>6513</v>
      </c>
      <c r="F759" s="113">
        <v>10</v>
      </c>
      <c r="G759" s="23" t="s">
        <v>119</v>
      </c>
      <c r="H759" s="24">
        <v>2871.0360000000001</v>
      </c>
      <c r="I759" s="30"/>
      <c r="J759" s="101">
        <v>28710.36</v>
      </c>
      <c r="K759" s="23">
        <v>84849000</v>
      </c>
      <c r="L759" s="26">
        <v>7.4999999999999997E-2</v>
      </c>
      <c r="M759" s="26"/>
      <c r="N759" s="49"/>
      <c r="O759" s="50"/>
      <c r="P759" s="26">
        <v>0.1</v>
      </c>
      <c r="Q759" s="51"/>
      <c r="R759" s="26">
        <v>0.18</v>
      </c>
      <c r="S759" s="23" t="s">
        <v>777</v>
      </c>
      <c r="T759" s="94">
        <v>2153.277</v>
      </c>
      <c r="U759" s="94">
        <v>0</v>
      </c>
      <c r="V759" s="94">
        <v>215.32770000000002</v>
      </c>
      <c r="W759" s="94">
        <v>5594.2136460000002</v>
      </c>
      <c r="X759" s="52">
        <v>7962.818346</v>
      </c>
      <c r="Y759" s="23" t="s">
        <v>6489</v>
      </c>
      <c r="Z759" s="23" t="s">
        <v>6514</v>
      </c>
      <c r="AA759" s="23" t="s">
        <v>6514</v>
      </c>
      <c r="AB759" s="33">
        <v>291707857394</v>
      </c>
      <c r="AC759" s="23" t="s">
        <v>6515</v>
      </c>
      <c r="AD759" s="48">
        <v>43091</v>
      </c>
      <c r="AE759" s="39">
        <v>43089</v>
      </c>
      <c r="AF759" s="33" t="e">
        <v>#N/A</v>
      </c>
      <c r="AG759" s="23" t="e">
        <v>#N/A</v>
      </c>
      <c r="AH759" s="39" t="e">
        <v>#N/A</v>
      </c>
      <c r="AI759" s="23" t="s">
        <v>51</v>
      </c>
      <c r="AJ759" s="65"/>
      <c r="AK759" s="57"/>
      <c r="AL759" s="56"/>
      <c r="AM759" s="52"/>
      <c r="AN759" s="23"/>
      <c r="AO759" s="38"/>
      <c r="AP759" s="23">
        <v>2000</v>
      </c>
      <c r="AQ759" s="23" t="s">
        <v>52</v>
      </c>
      <c r="AR759" s="23" t="s">
        <v>6516</v>
      </c>
      <c r="AS759" s="95" t="s">
        <v>53</v>
      </c>
      <c r="AT759" s="23"/>
      <c r="AU759" s="23">
        <v>11710382</v>
      </c>
      <c r="AV759" s="99">
        <v>10</v>
      </c>
      <c r="AW759" s="101">
        <v>28710.36</v>
      </c>
      <c r="AX759" s="29" t="s">
        <v>6494</v>
      </c>
      <c r="AY759" s="29"/>
      <c r="AZ759" s="21"/>
      <c r="BA759">
        <f t="shared" si="147"/>
        <v>2549</v>
      </c>
      <c r="BB759" s="115" t="s">
        <v>6983</v>
      </c>
      <c r="BC759" s="105">
        <f t="shared" si="136"/>
        <v>2871.0360000000001</v>
      </c>
      <c r="BD759" s="116">
        <f t="shared" si="137"/>
        <v>43070</v>
      </c>
      <c r="BE759" s="141" t="s">
        <v>8477</v>
      </c>
      <c r="BF759">
        <f>MATCH(BE759,'Cat-4'!$A:$A,0)</f>
        <v>722</v>
      </c>
      <c r="BG759">
        <f>MATCH(BD759,'Cat-4'!$1:$1,0)</f>
        <v>72</v>
      </c>
      <c r="BH759">
        <f>INDEX('Cat-4'!$1:$1048576,'NSS + ACT'!BF759,'NSS + ACT'!BG759)</f>
        <v>108.9</v>
      </c>
      <c r="BI759">
        <f>MATCH($BI$1,'Cat-4'!$1:$1,0)</f>
        <v>153</v>
      </c>
      <c r="BJ759">
        <f>INDEX('Cat-4'!$1:$1048576,'NSS + ACT'!BF759,'NSS + ACT'!BI759)</f>
        <v>130.80000000000001</v>
      </c>
      <c r="BK759" s="126">
        <f t="shared" si="138"/>
        <v>1.2011019283746558</v>
      </c>
      <c r="BL759">
        <f t="shared" si="139"/>
        <v>2570</v>
      </c>
      <c r="BM759" s="126">
        <f t="shared" si="140"/>
        <v>85.666666666666671</v>
      </c>
      <c r="BN759" s="126" t="s">
        <v>8785</v>
      </c>
      <c r="BO759" s="126">
        <f>MATCH(BB759,Sheet3!$D$4:$D$8,0)</f>
        <v>2</v>
      </c>
      <c r="BP759" s="126">
        <f>MATCH(BN759,Sheet3!$E$4:$H$4,0)</f>
        <v>4</v>
      </c>
      <c r="BQ759" s="132">
        <f>INDEX(Sheet3!$D$4:$H$8,'NSS + ACT'!BO759,'NSS + ACT'!BP759)</f>
        <v>0.1</v>
      </c>
      <c r="BR759" s="105">
        <f t="shared" si="141"/>
        <v>34484.068760330585</v>
      </c>
      <c r="BS759" s="162">
        <f t="shared" si="142"/>
        <v>0.1</v>
      </c>
      <c r="BT759" s="105">
        <f t="shared" si="143"/>
        <v>31035.661884297526</v>
      </c>
    </row>
    <row r="760" spans="1:72">
      <c r="A760" s="18">
        <f t="shared" si="145"/>
        <v>757</v>
      </c>
      <c r="B760" s="61">
        <v>292009840220</v>
      </c>
      <c r="C760" s="39">
        <v>44173</v>
      </c>
      <c r="D760" s="22" t="s">
        <v>177</v>
      </c>
      <c r="E760" s="22" t="s">
        <v>1409</v>
      </c>
      <c r="F760" s="110">
        <v>5</v>
      </c>
      <c r="G760" s="23" t="s">
        <v>49</v>
      </c>
      <c r="H760" s="52">
        <v>5733</v>
      </c>
      <c r="I760" s="30"/>
      <c r="J760" s="109">
        <v>28665</v>
      </c>
      <c r="K760" s="23" t="s">
        <v>1410</v>
      </c>
      <c r="L760" s="26">
        <v>7.4999999999999997E-2</v>
      </c>
      <c r="M760" s="40">
        <v>0</v>
      </c>
      <c r="N760" s="62">
        <v>0</v>
      </c>
      <c r="O760" s="52">
        <v>0</v>
      </c>
      <c r="P760" s="26">
        <v>0.1</v>
      </c>
      <c r="Q760" s="52">
        <v>0</v>
      </c>
      <c r="R760" s="63">
        <v>0.18</v>
      </c>
      <c r="S760" s="23" t="s">
        <v>893</v>
      </c>
      <c r="T760" s="52">
        <v>2149.875</v>
      </c>
      <c r="U760" s="52">
        <v>0</v>
      </c>
      <c r="V760" s="52">
        <v>214.98750000000001</v>
      </c>
      <c r="W760" s="52">
        <v>5585.3752500000001</v>
      </c>
      <c r="X760" s="52">
        <v>7950.2377500000002</v>
      </c>
      <c r="Y760" s="23" t="s">
        <v>1335</v>
      </c>
      <c r="Z760" s="23" t="s">
        <v>1411</v>
      </c>
      <c r="AA760" s="23" t="s">
        <v>1412</v>
      </c>
      <c r="AB760" s="33">
        <v>292009840220</v>
      </c>
      <c r="AC760" s="33" t="s">
        <v>1413</v>
      </c>
      <c r="AD760" s="48">
        <v>44173</v>
      </c>
      <c r="AE760" s="39">
        <v>44172</v>
      </c>
      <c r="AF760" s="53" t="e">
        <v>#N/A</v>
      </c>
      <c r="AG760" s="53" t="e">
        <v>#N/A</v>
      </c>
      <c r="AH760" s="39" t="e">
        <v>#N/A</v>
      </c>
      <c r="AI760" s="23" t="s">
        <v>51</v>
      </c>
      <c r="AJ760" s="54"/>
      <c r="AK760" s="55"/>
      <c r="AL760" s="56"/>
      <c r="AM760" s="57"/>
      <c r="AN760" s="33"/>
      <c r="AO760" s="48"/>
      <c r="AP760" s="23">
        <v>2000</v>
      </c>
      <c r="AQ760" s="23" t="s">
        <v>52</v>
      </c>
      <c r="AR760" s="23" t="s">
        <v>1412</v>
      </c>
      <c r="AS760" s="38" t="s">
        <v>53</v>
      </c>
      <c r="AT760" s="23"/>
      <c r="AU760" s="64" t="s">
        <v>1414</v>
      </c>
      <c r="AV760" s="99">
        <v>5</v>
      </c>
      <c r="AW760" s="102">
        <v>28665</v>
      </c>
      <c r="AX760" s="29" t="s">
        <v>701</v>
      </c>
      <c r="AY760" s="29"/>
      <c r="AZ760" s="25" t="s">
        <v>1350</v>
      </c>
      <c r="BA760">
        <f t="shared" si="147"/>
        <v>1466</v>
      </c>
      <c r="BB760" s="115" t="s">
        <v>6983</v>
      </c>
      <c r="BC760" s="105">
        <f t="shared" si="136"/>
        <v>5733</v>
      </c>
      <c r="BD760" s="116">
        <f t="shared" si="137"/>
        <v>44166</v>
      </c>
      <c r="BE760" s="141" t="s">
        <v>8477</v>
      </c>
      <c r="BF760">
        <f>MATCH(BE760,'Cat-4'!$A:$A,0)</f>
        <v>722</v>
      </c>
      <c r="BG760">
        <f>MATCH(BD760,'Cat-4'!$1:$1,0)</f>
        <v>108</v>
      </c>
      <c r="BH760">
        <f>INDEX('Cat-4'!$1:$1048576,'NSS + ACT'!BF760,'NSS + ACT'!BG760)</f>
        <v>114.5</v>
      </c>
      <c r="BI760">
        <f>MATCH($BI$1,'Cat-4'!$1:$1,0)</f>
        <v>153</v>
      </c>
      <c r="BJ760">
        <f>INDEX('Cat-4'!$1:$1048576,'NSS + ACT'!BF760,'NSS + ACT'!BI760)</f>
        <v>130.80000000000001</v>
      </c>
      <c r="BK760" s="126">
        <f t="shared" si="138"/>
        <v>1.1423580786026202</v>
      </c>
      <c r="BL760">
        <f t="shared" si="139"/>
        <v>1474</v>
      </c>
      <c r="BM760" s="126">
        <f t="shared" si="140"/>
        <v>49.133333333333333</v>
      </c>
      <c r="BN760" s="126" t="s">
        <v>8785</v>
      </c>
      <c r="BO760" s="126">
        <f>MATCH(BB760,Sheet3!$D$4:$D$8,0)</f>
        <v>2</v>
      </c>
      <c r="BP760" s="126">
        <f>MATCH(BN760,Sheet3!$E$4:$H$4,0)</f>
        <v>4</v>
      </c>
      <c r="BQ760" s="132">
        <f>INDEX(Sheet3!$D$4:$H$8,'NSS + ACT'!BO760,'NSS + ACT'!BP760)</f>
        <v>0.1</v>
      </c>
      <c r="BR760" s="105">
        <f t="shared" si="141"/>
        <v>32745.694323144107</v>
      </c>
      <c r="BS760" s="162">
        <f t="shared" si="142"/>
        <v>0.1</v>
      </c>
      <c r="BT760" s="105">
        <f t="shared" si="143"/>
        <v>29471.124890829698</v>
      </c>
    </row>
    <row r="761" spans="1:72">
      <c r="A761" s="18">
        <f t="shared" si="145"/>
        <v>758</v>
      </c>
      <c r="B761" s="61">
        <v>291810265073</v>
      </c>
      <c r="C761" s="39">
        <v>43427</v>
      </c>
      <c r="D761" s="22" t="s">
        <v>91</v>
      </c>
      <c r="E761" s="22" t="s">
        <v>2305</v>
      </c>
      <c r="F761" s="110">
        <v>6</v>
      </c>
      <c r="G761" s="23" t="s">
        <v>79</v>
      </c>
      <c r="H761" s="52">
        <v>4773.3649999999834</v>
      </c>
      <c r="I761" s="30"/>
      <c r="J761" s="109">
        <v>28640.1899999999</v>
      </c>
      <c r="K761" s="23">
        <v>84819090</v>
      </c>
      <c r="L761" s="26">
        <v>7.4999999999999997E-2</v>
      </c>
      <c r="M761" s="40">
        <v>0</v>
      </c>
      <c r="N761" s="62">
        <v>0</v>
      </c>
      <c r="O761" s="52"/>
      <c r="P761" s="26">
        <v>0.1</v>
      </c>
      <c r="Q761" s="52">
        <v>0</v>
      </c>
      <c r="R761" s="63">
        <v>0.18</v>
      </c>
      <c r="S761" s="23" t="s">
        <v>849</v>
      </c>
      <c r="T761" s="52">
        <v>2148.0142499999924</v>
      </c>
      <c r="U761" s="52">
        <v>0</v>
      </c>
      <c r="V761" s="52">
        <v>214.80142499999926</v>
      </c>
      <c r="W761" s="52">
        <v>5580.5410214999802</v>
      </c>
      <c r="X761" s="52">
        <v>7943.3566964999718</v>
      </c>
      <c r="Y761" s="23" t="s">
        <v>2273</v>
      </c>
      <c r="Z761" s="23" t="s">
        <v>2306</v>
      </c>
      <c r="AA761" s="23" t="s">
        <v>2307</v>
      </c>
      <c r="AB761" s="33">
        <v>291810265073</v>
      </c>
      <c r="AC761" s="33" t="s">
        <v>857</v>
      </c>
      <c r="AD761" s="48">
        <v>43427</v>
      </c>
      <c r="AE761" s="39">
        <v>43369</v>
      </c>
      <c r="AF761" s="53" t="e">
        <v>#N/A</v>
      </c>
      <c r="AG761" s="53" t="e">
        <v>#N/A</v>
      </c>
      <c r="AH761" s="39" t="e">
        <v>#N/A</v>
      </c>
      <c r="AI761" s="23" t="s">
        <v>51</v>
      </c>
      <c r="AJ761" s="54"/>
      <c r="AK761" s="55"/>
      <c r="AL761" s="56"/>
      <c r="AM761" s="57"/>
      <c r="AN761" s="33"/>
      <c r="AO761" s="48"/>
      <c r="AP761" s="23">
        <v>2000</v>
      </c>
      <c r="AQ761" s="23" t="s">
        <v>52</v>
      </c>
      <c r="AR761" s="23" t="s">
        <v>2307</v>
      </c>
      <c r="AS761" s="38" t="s">
        <v>53</v>
      </c>
      <c r="AT761" s="23" t="s">
        <v>519</v>
      </c>
      <c r="AU761" s="64">
        <v>9318632194</v>
      </c>
      <c r="AV761" s="99">
        <v>6</v>
      </c>
      <c r="AW761" s="102">
        <v>28640.1899999999</v>
      </c>
      <c r="AX761" s="29" t="s">
        <v>701</v>
      </c>
      <c r="AY761" s="29"/>
      <c r="AZ761" s="25" t="s">
        <v>853</v>
      </c>
      <c r="BA761">
        <f t="shared" si="147"/>
        <v>2269</v>
      </c>
      <c r="BB761" s="115" t="s">
        <v>6983</v>
      </c>
      <c r="BC761" s="105">
        <f t="shared" si="136"/>
        <v>4773.3649999999834</v>
      </c>
      <c r="BD761" s="116">
        <f t="shared" si="137"/>
        <v>43344</v>
      </c>
      <c r="BE761" s="141" t="s">
        <v>8477</v>
      </c>
      <c r="BF761">
        <f>MATCH(BE761,'Cat-4'!$A:$A,0)</f>
        <v>722</v>
      </c>
      <c r="BG761">
        <f>MATCH(BD761,'Cat-4'!$1:$1,0)</f>
        <v>81</v>
      </c>
      <c r="BH761">
        <f>INDEX('Cat-4'!$1:$1048576,'NSS + ACT'!BF761,'NSS + ACT'!BG761)</f>
        <v>111.6</v>
      </c>
      <c r="BI761">
        <f>MATCH($BI$1,'Cat-4'!$1:$1,0)</f>
        <v>153</v>
      </c>
      <c r="BJ761">
        <f>INDEX('Cat-4'!$1:$1048576,'NSS + ACT'!BF761,'NSS + ACT'!BI761)</f>
        <v>130.80000000000001</v>
      </c>
      <c r="BK761" s="126">
        <f t="shared" si="138"/>
        <v>1.1720430107526882</v>
      </c>
      <c r="BL761">
        <f t="shared" si="139"/>
        <v>2296</v>
      </c>
      <c r="BM761" s="126">
        <f t="shared" si="140"/>
        <v>76.533333333333331</v>
      </c>
      <c r="BN761" s="126" t="s">
        <v>8785</v>
      </c>
      <c r="BO761" s="126">
        <f>MATCH(BB761,Sheet3!$D$4:$D$8,0)</f>
        <v>2</v>
      </c>
      <c r="BP761" s="126">
        <f>MATCH(BN761,Sheet3!$E$4:$H$4,0)</f>
        <v>4</v>
      </c>
      <c r="BQ761" s="132">
        <f>INDEX(Sheet3!$D$4:$H$8,'NSS + ACT'!BO761,'NSS + ACT'!BP761)</f>
        <v>0.1</v>
      </c>
      <c r="BR761" s="105">
        <f t="shared" si="141"/>
        <v>33567.534516128915</v>
      </c>
      <c r="BS761" s="162">
        <f t="shared" si="142"/>
        <v>0.1</v>
      </c>
      <c r="BT761" s="105">
        <f t="shared" si="143"/>
        <v>30210.781064516024</v>
      </c>
    </row>
    <row r="762" spans="1:72">
      <c r="A762" s="18">
        <f t="shared" si="145"/>
        <v>759</v>
      </c>
      <c r="B762" s="33"/>
      <c r="C762" s="39"/>
      <c r="D762" s="22" t="s">
        <v>102</v>
      </c>
      <c r="E762" s="22" t="s">
        <v>6558</v>
      </c>
      <c r="F762" s="113">
        <v>1</v>
      </c>
      <c r="G762" s="23" t="s">
        <v>119</v>
      </c>
      <c r="H762" s="24">
        <v>28606.75</v>
      </c>
      <c r="I762" s="30"/>
      <c r="J762" s="101">
        <v>28606.75</v>
      </c>
      <c r="K762" s="23">
        <v>85012000</v>
      </c>
      <c r="L762" s="26">
        <v>0.1</v>
      </c>
      <c r="M762" s="23" t="s">
        <v>992</v>
      </c>
      <c r="N762" s="49"/>
      <c r="O762" s="38"/>
      <c r="P762" s="26">
        <v>0.1</v>
      </c>
      <c r="Q762" s="38"/>
      <c r="R762" s="26">
        <v>0.18</v>
      </c>
      <c r="S762" s="23" t="s">
        <v>993</v>
      </c>
      <c r="T762" s="94">
        <v>2860.6750000000002</v>
      </c>
      <c r="U762" s="94">
        <v>0</v>
      </c>
      <c r="V762" s="94">
        <v>286.06750000000005</v>
      </c>
      <c r="W762" s="94">
        <v>5715.6286499999997</v>
      </c>
      <c r="X762" s="52">
        <v>8862.371149999999</v>
      </c>
      <c r="Y762" s="23" t="s">
        <v>6489</v>
      </c>
      <c r="Z762" s="23" t="s">
        <v>6559</v>
      </c>
      <c r="AA762" s="23" t="s">
        <v>6559</v>
      </c>
      <c r="AB762" s="33" t="e">
        <v>#N/A</v>
      </c>
      <c r="AC762" s="23" t="e">
        <v>#N/A</v>
      </c>
      <c r="AD762" s="48" t="e">
        <v>#N/A</v>
      </c>
      <c r="AE762" s="39">
        <v>43292</v>
      </c>
      <c r="AF762" s="33">
        <v>171801881672</v>
      </c>
      <c r="AG762" s="23" t="s">
        <v>996</v>
      </c>
      <c r="AH762" s="39">
        <v>43312</v>
      </c>
      <c r="AI762" s="23" t="s">
        <v>385</v>
      </c>
      <c r="AJ762" s="65"/>
      <c r="AK762" s="57"/>
      <c r="AL762" s="56"/>
      <c r="AM762" s="52"/>
      <c r="AN762" s="23"/>
      <c r="AO762" s="38"/>
      <c r="AP762" s="23">
        <v>2000</v>
      </c>
      <c r="AQ762" s="23" t="s">
        <v>52</v>
      </c>
      <c r="AR762" s="23" t="s">
        <v>6560</v>
      </c>
      <c r="AS762" s="95" t="s">
        <v>518</v>
      </c>
      <c r="AT762" s="23"/>
      <c r="AU762" s="23" t="s">
        <v>6557</v>
      </c>
      <c r="AV762" s="99">
        <v>1</v>
      </c>
      <c r="AW762" s="101">
        <v>28606.75</v>
      </c>
      <c r="AX762" s="29" t="s">
        <v>6494</v>
      </c>
      <c r="AY762" s="29"/>
      <c r="AZ762" s="21"/>
      <c r="BA762">
        <f t="shared" si="147"/>
        <v>2346</v>
      </c>
      <c r="BB762" s="115" t="s">
        <v>6983</v>
      </c>
      <c r="BC762" s="105">
        <f t="shared" si="136"/>
        <v>28606.75</v>
      </c>
      <c r="BD762" s="116">
        <f t="shared" si="137"/>
        <v>43282</v>
      </c>
      <c r="BE762" s="141" t="s">
        <v>8477</v>
      </c>
      <c r="BF762">
        <f>MATCH(BE762,'Cat-4'!$A:$A,0)</f>
        <v>722</v>
      </c>
      <c r="BG762">
        <f>MATCH(BD762,'Cat-4'!$1:$1,0)</f>
        <v>79</v>
      </c>
      <c r="BH762">
        <f>INDEX('Cat-4'!$1:$1048576,'NSS + ACT'!BF762,'NSS + ACT'!BG762)</f>
        <v>110.9</v>
      </c>
      <c r="BI762">
        <f>MATCH($BI$1,'Cat-4'!$1:$1,0)</f>
        <v>153</v>
      </c>
      <c r="BJ762">
        <f>INDEX('Cat-4'!$1:$1048576,'NSS + ACT'!BF762,'NSS + ACT'!BI762)</f>
        <v>130.80000000000001</v>
      </c>
      <c r="BK762" s="126">
        <f t="shared" si="138"/>
        <v>1.1794409377817854</v>
      </c>
      <c r="BL762">
        <f t="shared" si="139"/>
        <v>2358</v>
      </c>
      <c r="BM762" s="126">
        <f t="shared" si="140"/>
        <v>78.599999999999994</v>
      </c>
      <c r="BN762" s="126" t="s">
        <v>8785</v>
      </c>
      <c r="BO762" s="126">
        <f>MATCH(BB762,Sheet3!$D$4:$D$8,0)</f>
        <v>2</v>
      </c>
      <c r="BP762" s="126">
        <f>MATCH(BN762,Sheet3!$E$4:$H$4,0)</f>
        <v>4</v>
      </c>
      <c r="BQ762" s="132">
        <f>INDEX(Sheet3!$D$4:$H$8,'NSS + ACT'!BO762,'NSS + ACT'!BP762)</f>
        <v>0.1</v>
      </c>
      <c r="BR762" s="105">
        <f t="shared" si="141"/>
        <v>33739.972046889088</v>
      </c>
      <c r="BS762" s="162">
        <f t="shared" si="142"/>
        <v>0.1</v>
      </c>
      <c r="BT762" s="105">
        <f t="shared" si="143"/>
        <v>30365.974842200179</v>
      </c>
    </row>
    <row r="763" spans="1:72">
      <c r="A763" s="18">
        <f t="shared" si="145"/>
        <v>760</v>
      </c>
      <c r="B763" s="61">
        <v>291907697244</v>
      </c>
      <c r="C763" s="39">
        <v>43685</v>
      </c>
      <c r="D763" s="22" t="s">
        <v>184</v>
      </c>
      <c r="E763" s="22" t="s">
        <v>2021</v>
      </c>
      <c r="F763" s="110">
        <v>1</v>
      </c>
      <c r="G763" s="23" t="s">
        <v>49</v>
      </c>
      <c r="H763" s="52">
        <v>28600</v>
      </c>
      <c r="I763" s="30"/>
      <c r="J763" s="109">
        <v>28600</v>
      </c>
      <c r="K763" s="23">
        <v>84819090</v>
      </c>
      <c r="L763" s="26">
        <v>7.4999999999999997E-2</v>
      </c>
      <c r="M763" s="40">
        <v>0</v>
      </c>
      <c r="N763" s="62">
        <v>0</v>
      </c>
      <c r="O763" s="52">
        <v>0</v>
      </c>
      <c r="P763" s="26">
        <v>0.1</v>
      </c>
      <c r="Q763" s="52">
        <v>0</v>
      </c>
      <c r="R763" s="63">
        <v>0.18</v>
      </c>
      <c r="S763" s="23" t="s">
        <v>849</v>
      </c>
      <c r="T763" s="52">
        <v>2145</v>
      </c>
      <c r="U763" s="52">
        <v>0</v>
      </c>
      <c r="V763" s="52">
        <v>214.5</v>
      </c>
      <c r="W763" s="52">
        <v>5572.71</v>
      </c>
      <c r="X763" s="52">
        <v>7932.21</v>
      </c>
      <c r="Y763" s="23" t="s">
        <v>1945</v>
      </c>
      <c r="Z763" s="23" t="s">
        <v>2022</v>
      </c>
      <c r="AA763" s="23" t="s">
        <v>2023</v>
      </c>
      <c r="AB763" s="33">
        <v>291907697244</v>
      </c>
      <c r="AC763" s="33" t="s">
        <v>2016</v>
      </c>
      <c r="AD763" s="48">
        <v>43685</v>
      </c>
      <c r="AE763" s="39">
        <v>43585</v>
      </c>
      <c r="AF763" s="53" t="e">
        <v>#N/A</v>
      </c>
      <c r="AG763" s="53" t="e">
        <v>#N/A</v>
      </c>
      <c r="AH763" s="39" t="e">
        <v>#N/A</v>
      </c>
      <c r="AI763" s="23" t="s">
        <v>51</v>
      </c>
      <c r="AJ763" s="54"/>
      <c r="AK763" s="55"/>
      <c r="AL763" s="56"/>
      <c r="AM763" s="57"/>
      <c r="AN763" s="33"/>
      <c r="AO763" s="48"/>
      <c r="AP763" s="23">
        <v>2000</v>
      </c>
      <c r="AQ763" s="23" t="s">
        <v>52</v>
      </c>
      <c r="AR763" s="23" t="s">
        <v>2023</v>
      </c>
      <c r="AS763" s="38" t="s">
        <v>53</v>
      </c>
      <c r="AT763" s="23"/>
      <c r="AU763" s="64" t="s">
        <v>2017</v>
      </c>
      <c r="AV763" s="99">
        <v>1</v>
      </c>
      <c r="AW763" s="102">
        <v>28600</v>
      </c>
      <c r="AX763" s="29" t="s">
        <v>701</v>
      </c>
      <c r="AY763" s="29"/>
      <c r="AZ763" s="25" t="s">
        <v>1954</v>
      </c>
      <c r="BA763">
        <f t="shared" si="147"/>
        <v>2053</v>
      </c>
      <c r="BB763" s="115" t="s">
        <v>6987</v>
      </c>
      <c r="BC763" s="105">
        <f t="shared" si="136"/>
        <v>28600</v>
      </c>
      <c r="BD763" s="116">
        <f t="shared" si="137"/>
        <v>43556</v>
      </c>
      <c r="BE763" s="141" t="s">
        <v>8366</v>
      </c>
      <c r="BF763">
        <f>MATCH(BE763,'Cat-4'!$A:$A,0)</f>
        <v>666</v>
      </c>
      <c r="BG763">
        <f>MATCH(BD763,'Cat-4'!$1:$1,0)</f>
        <v>88</v>
      </c>
      <c r="BH763">
        <f>INDEX('Cat-4'!$1:$1048576,'NSS + ACT'!BF763,'NSS + ACT'!BG763)</f>
        <v>112.7</v>
      </c>
      <c r="BI763">
        <f>MATCH($BI$1,'Cat-4'!$1:$1,0)</f>
        <v>153</v>
      </c>
      <c r="BJ763">
        <f>INDEX('Cat-4'!$1:$1048576,'NSS + ACT'!BF763,'NSS + ACT'!BI763)</f>
        <v>133.4</v>
      </c>
      <c r="BK763" s="126">
        <f t="shared" si="138"/>
        <v>1.1836734693877551</v>
      </c>
      <c r="BL763">
        <f t="shared" si="139"/>
        <v>2084</v>
      </c>
      <c r="BM763" s="126">
        <f t="shared" si="140"/>
        <v>69.466666666666669</v>
      </c>
      <c r="BN763" s="126" t="s">
        <v>8785</v>
      </c>
      <c r="BO763" s="126">
        <f>MATCH(BB763,Sheet3!$D$4:$D$8,0)</f>
        <v>4</v>
      </c>
      <c r="BP763" s="126">
        <f>MATCH(BN763,Sheet3!$E$4:$H$4,0)</f>
        <v>4</v>
      </c>
      <c r="BQ763" s="132">
        <f>INDEX(Sheet3!$D$4:$H$8,'NSS + ACT'!BO763,'NSS + ACT'!BP763)</f>
        <v>0.2</v>
      </c>
      <c r="BR763" s="105">
        <f t="shared" si="141"/>
        <v>33853.061224489793</v>
      </c>
      <c r="BS763" s="162">
        <f t="shared" si="142"/>
        <v>0.2</v>
      </c>
      <c r="BT763" s="105">
        <f t="shared" si="143"/>
        <v>27082.448979591834</v>
      </c>
    </row>
    <row r="764" spans="1:72">
      <c r="A764" s="18">
        <f t="shared" si="145"/>
        <v>761</v>
      </c>
      <c r="B764" s="61">
        <v>292107384166</v>
      </c>
      <c r="C764" s="39">
        <v>44406</v>
      </c>
      <c r="D764" s="22" t="s">
        <v>351</v>
      </c>
      <c r="E764" s="22" t="s">
        <v>4169</v>
      </c>
      <c r="F764" s="110">
        <v>20</v>
      </c>
      <c r="G764" s="23" t="s">
        <v>119</v>
      </c>
      <c r="H764" s="52">
        <v>1427</v>
      </c>
      <c r="I764" s="30"/>
      <c r="J764" s="109">
        <v>28540</v>
      </c>
      <c r="K764" s="23">
        <v>84841010</v>
      </c>
      <c r="L764" s="26">
        <v>7.4999999999999997E-2</v>
      </c>
      <c r="M764" s="40">
        <v>0</v>
      </c>
      <c r="N764" s="62">
        <v>0</v>
      </c>
      <c r="O764" s="52">
        <v>0</v>
      </c>
      <c r="P764" s="26">
        <v>0.1</v>
      </c>
      <c r="Q764" s="52">
        <v>0</v>
      </c>
      <c r="R764" s="63">
        <v>0.18</v>
      </c>
      <c r="S764" s="23" t="s">
        <v>4095</v>
      </c>
      <c r="T764" s="52">
        <v>2140.5</v>
      </c>
      <c r="U764" s="52">
        <v>0</v>
      </c>
      <c r="V764" s="52">
        <v>214.05</v>
      </c>
      <c r="W764" s="52">
        <v>5561.0189999999993</v>
      </c>
      <c r="X764" s="52">
        <v>7915.5689999999995</v>
      </c>
      <c r="Y764" s="23" t="s">
        <v>4133</v>
      </c>
      <c r="Z764" s="23" t="s">
        <v>4170</v>
      </c>
      <c r="AA764" s="23" t="s">
        <v>4171</v>
      </c>
      <c r="AB764" s="33">
        <v>292107384166</v>
      </c>
      <c r="AC764" s="33" t="s">
        <v>4172</v>
      </c>
      <c r="AD764" s="39">
        <v>44406</v>
      </c>
      <c r="AE764" s="39">
        <v>44391</v>
      </c>
      <c r="AF764" s="53" t="e">
        <v>#N/A</v>
      </c>
      <c r="AG764" s="53" t="e">
        <v>#N/A</v>
      </c>
      <c r="AH764" s="39" t="e">
        <v>#N/A</v>
      </c>
      <c r="AI764" s="23" t="s">
        <v>51</v>
      </c>
      <c r="AJ764" s="59"/>
      <c r="AK764" s="59"/>
      <c r="AL764" s="48"/>
      <c r="AM764" s="60"/>
      <c r="AN764" s="33"/>
      <c r="AO764" s="48"/>
      <c r="AP764" s="23">
        <v>2000</v>
      </c>
      <c r="AQ764" s="23" t="s">
        <v>52</v>
      </c>
      <c r="AR764" s="23" t="s">
        <v>4171</v>
      </c>
      <c r="AS764" s="38" t="s">
        <v>53</v>
      </c>
      <c r="AT764" s="23" t="s">
        <v>519</v>
      </c>
      <c r="AU764" s="64" t="s">
        <v>4173</v>
      </c>
      <c r="AV764" s="99">
        <v>20</v>
      </c>
      <c r="AW764" s="102">
        <v>28540</v>
      </c>
      <c r="AX764" s="29" t="s">
        <v>701</v>
      </c>
      <c r="AY764" s="29"/>
      <c r="AZ764" s="25"/>
      <c r="BA764">
        <f t="shared" si="147"/>
        <v>1247</v>
      </c>
      <c r="BB764" s="115" t="s">
        <v>6983</v>
      </c>
      <c r="BC764" s="105">
        <f t="shared" si="136"/>
        <v>1427</v>
      </c>
      <c r="BD764" s="116">
        <f t="shared" si="137"/>
        <v>44378</v>
      </c>
      <c r="BE764" s="141" t="s">
        <v>8477</v>
      </c>
      <c r="BF764">
        <f>MATCH(BE764,'Cat-4'!$A:$A,0)</f>
        <v>722</v>
      </c>
      <c r="BG764">
        <f>MATCH(BD764,'Cat-4'!$1:$1,0)</f>
        <v>115</v>
      </c>
      <c r="BH764">
        <f>INDEX('Cat-4'!$1:$1048576,'NSS + ACT'!BF764,'NSS + ACT'!BG764)</f>
        <v>119.2</v>
      </c>
      <c r="BI764">
        <f>MATCH($BI$1,'Cat-4'!$1:$1,0)</f>
        <v>153</v>
      </c>
      <c r="BJ764">
        <f>INDEX('Cat-4'!$1:$1048576,'NSS + ACT'!BF764,'NSS + ACT'!BI764)</f>
        <v>130.80000000000001</v>
      </c>
      <c r="BK764" s="126">
        <f t="shared" si="138"/>
        <v>1.0973154362416109</v>
      </c>
      <c r="BL764">
        <f t="shared" si="139"/>
        <v>1262</v>
      </c>
      <c r="BM764" s="126">
        <f t="shared" si="140"/>
        <v>42.06666666666667</v>
      </c>
      <c r="BN764" s="126" t="s">
        <v>8785</v>
      </c>
      <c r="BO764" s="126">
        <f>MATCH(BB764,Sheet3!$D$4:$D$8,0)</f>
        <v>2</v>
      </c>
      <c r="BP764" s="126">
        <f>MATCH(BN764,Sheet3!$E$4:$H$4,0)</f>
        <v>4</v>
      </c>
      <c r="BQ764" s="132">
        <f>INDEX(Sheet3!$D$4:$H$8,'NSS + ACT'!BO764,'NSS + ACT'!BP764)</f>
        <v>0.1</v>
      </c>
      <c r="BR764" s="105">
        <f t="shared" si="141"/>
        <v>31317.382550335573</v>
      </c>
      <c r="BS764" s="162">
        <f t="shared" si="142"/>
        <v>0.1</v>
      </c>
      <c r="BT764" s="105">
        <f t="shared" si="143"/>
        <v>28185.644295302016</v>
      </c>
    </row>
    <row r="765" spans="1:72">
      <c r="A765" s="18">
        <f t="shared" si="145"/>
        <v>762</v>
      </c>
      <c r="B765" s="61">
        <v>291804724514</v>
      </c>
      <c r="C765" s="39">
        <v>43258</v>
      </c>
      <c r="D765" s="22" t="s">
        <v>177</v>
      </c>
      <c r="E765" s="22" t="s">
        <v>1415</v>
      </c>
      <c r="F765" s="110">
        <v>5</v>
      </c>
      <c r="G765" s="23" t="s">
        <v>49</v>
      </c>
      <c r="H765" s="52">
        <v>5697.0680000000002</v>
      </c>
      <c r="I765" s="30"/>
      <c r="J765" s="109">
        <v>28485.34</v>
      </c>
      <c r="K765" s="23">
        <v>84823000</v>
      </c>
      <c r="L765" s="26">
        <v>7.4999999999999997E-2</v>
      </c>
      <c r="M765" s="40">
        <v>0</v>
      </c>
      <c r="N765" s="62">
        <v>0</v>
      </c>
      <c r="O765" s="52">
        <v>0</v>
      </c>
      <c r="P765" s="26">
        <v>0.1</v>
      </c>
      <c r="Q765" s="52">
        <v>0</v>
      </c>
      <c r="R765" s="63">
        <v>0.18</v>
      </c>
      <c r="S765" s="23" t="s">
        <v>893</v>
      </c>
      <c r="T765" s="52">
        <v>2136.4004999999997</v>
      </c>
      <c r="U765" s="52">
        <v>0</v>
      </c>
      <c r="V765" s="52">
        <v>213.64004999999997</v>
      </c>
      <c r="W765" s="52">
        <v>5550.3684990000002</v>
      </c>
      <c r="X765" s="52">
        <v>7900.4090489999999</v>
      </c>
      <c r="Y765" s="23" t="s">
        <v>1335</v>
      </c>
      <c r="Z765" s="23" t="s">
        <v>1416</v>
      </c>
      <c r="AA765" s="23" t="s">
        <v>1417</v>
      </c>
      <c r="AB765" s="33">
        <v>291804724514</v>
      </c>
      <c r="AC765" s="33" t="s">
        <v>1418</v>
      </c>
      <c r="AD765" s="48">
        <v>43258</v>
      </c>
      <c r="AE765" s="39">
        <v>43256</v>
      </c>
      <c r="AF765" s="53" t="e">
        <v>#N/A</v>
      </c>
      <c r="AG765" s="53" t="e">
        <v>#N/A</v>
      </c>
      <c r="AH765" s="39" t="e">
        <v>#N/A</v>
      </c>
      <c r="AI765" s="23" t="s">
        <v>51</v>
      </c>
      <c r="AJ765" s="54"/>
      <c r="AK765" s="55"/>
      <c r="AL765" s="56"/>
      <c r="AM765" s="57"/>
      <c r="AN765" s="33"/>
      <c r="AO765" s="48"/>
      <c r="AP765" s="23">
        <v>2000</v>
      </c>
      <c r="AQ765" s="23" t="s">
        <v>52</v>
      </c>
      <c r="AR765" s="23" t="s">
        <v>1417</v>
      </c>
      <c r="AS765" s="38" t="s">
        <v>53</v>
      </c>
      <c r="AT765" s="23"/>
      <c r="AU765" s="64" t="s">
        <v>181</v>
      </c>
      <c r="AV765" s="99">
        <v>5</v>
      </c>
      <c r="AW765" s="102">
        <v>28485.34</v>
      </c>
      <c r="AX765" s="29" t="s">
        <v>701</v>
      </c>
      <c r="AY765" s="29"/>
      <c r="AZ765" s="25" t="s">
        <v>1350</v>
      </c>
      <c r="BA765">
        <f t="shared" si="147"/>
        <v>2382</v>
      </c>
      <c r="BB765" s="115" t="s">
        <v>6983</v>
      </c>
      <c r="BC765" s="105">
        <f t="shared" si="136"/>
        <v>5697.0680000000002</v>
      </c>
      <c r="BD765" s="116">
        <f t="shared" si="137"/>
        <v>43252</v>
      </c>
      <c r="BE765" s="141" t="s">
        <v>8477</v>
      </c>
      <c r="BF765">
        <f>MATCH(BE765,'Cat-4'!$A:$A,0)</f>
        <v>722</v>
      </c>
      <c r="BG765">
        <f>MATCH(BD765,'Cat-4'!$1:$1,0)</f>
        <v>78</v>
      </c>
      <c r="BH765">
        <f>INDEX('Cat-4'!$1:$1048576,'NSS + ACT'!BF765,'NSS + ACT'!BG765)</f>
        <v>110.5</v>
      </c>
      <c r="BI765">
        <f>MATCH($BI$1,'Cat-4'!$1:$1,0)</f>
        <v>153</v>
      </c>
      <c r="BJ765">
        <f>INDEX('Cat-4'!$1:$1048576,'NSS + ACT'!BF765,'NSS + ACT'!BI765)</f>
        <v>130.80000000000001</v>
      </c>
      <c r="BK765" s="126">
        <f t="shared" si="138"/>
        <v>1.183710407239819</v>
      </c>
      <c r="BL765">
        <f t="shared" si="139"/>
        <v>2388</v>
      </c>
      <c r="BM765" s="126">
        <f t="shared" si="140"/>
        <v>79.599999999999994</v>
      </c>
      <c r="BN765" s="126" t="s">
        <v>8785</v>
      </c>
      <c r="BO765" s="126">
        <f>MATCH(BB765,Sheet3!$D$4:$D$8,0)</f>
        <v>2</v>
      </c>
      <c r="BP765" s="126">
        <f>MATCH(BN765,Sheet3!$E$4:$H$4,0)</f>
        <v>4</v>
      </c>
      <c r="BQ765" s="132">
        <f>INDEX(Sheet3!$D$4:$H$8,'NSS + ACT'!BO765,'NSS + ACT'!BP765)</f>
        <v>0.1</v>
      </c>
      <c r="BR765" s="105">
        <f t="shared" si="141"/>
        <v>33718.393411764708</v>
      </c>
      <c r="BS765" s="162">
        <f t="shared" si="142"/>
        <v>0.1</v>
      </c>
      <c r="BT765" s="105">
        <f t="shared" si="143"/>
        <v>30346.554070588238</v>
      </c>
    </row>
    <row r="766" spans="1:72">
      <c r="A766" s="18">
        <f t="shared" si="145"/>
        <v>763</v>
      </c>
      <c r="B766" s="61">
        <v>291810265073</v>
      </c>
      <c r="C766" s="39">
        <v>43427</v>
      </c>
      <c r="D766" s="22" t="s">
        <v>91</v>
      </c>
      <c r="E766" s="22" t="s">
        <v>2194</v>
      </c>
      <c r="F766" s="110">
        <v>2</v>
      </c>
      <c r="G766" s="23" t="s">
        <v>49</v>
      </c>
      <c r="H766" s="52">
        <v>14158</v>
      </c>
      <c r="I766" s="30"/>
      <c r="J766" s="109">
        <v>28316</v>
      </c>
      <c r="K766" s="23">
        <v>84819090</v>
      </c>
      <c r="L766" s="26">
        <v>7.4999999999999997E-2</v>
      </c>
      <c r="M766" s="40">
        <v>0</v>
      </c>
      <c r="N766" s="62">
        <v>0</v>
      </c>
      <c r="O766" s="52">
        <v>0</v>
      </c>
      <c r="P766" s="26">
        <v>0.1</v>
      </c>
      <c r="Q766" s="52">
        <v>0</v>
      </c>
      <c r="R766" s="63">
        <v>0.18</v>
      </c>
      <c r="S766" s="23" t="s">
        <v>849</v>
      </c>
      <c r="T766" s="52">
        <v>2123.6999999999998</v>
      </c>
      <c r="U766" s="52">
        <v>0</v>
      </c>
      <c r="V766" s="52">
        <v>212.37</v>
      </c>
      <c r="W766" s="52">
        <v>5517.3725999999997</v>
      </c>
      <c r="X766" s="52">
        <v>7853.4425999999994</v>
      </c>
      <c r="Y766" s="23" t="s">
        <v>1945</v>
      </c>
      <c r="Z766" s="23" t="s">
        <v>2195</v>
      </c>
      <c r="AA766" s="23" t="s">
        <v>2196</v>
      </c>
      <c r="AB766" s="33">
        <v>291810265073</v>
      </c>
      <c r="AC766" s="33" t="s">
        <v>857</v>
      </c>
      <c r="AD766" s="48">
        <v>43427</v>
      </c>
      <c r="AE766" s="39">
        <v>43369</v>
      </c>
      <c r="AF766" s="53" t="e">
        <v>#N/A</v>
      </c>
      <c r="AG766" s="53" t="e">
        <v>#N/A</v>
      </c>
      <c r="AH766" s="39" t="e">
        <v>#N/A</v>
      </c>
      <c r="AI766" s="23" t="s">
        <v>51</v>
      </c>
      <c r="AJ766" s="54"/>
      <c r="AK766" s="55"/>
      <c r="AL766" s="56"/>
      <c r="AM766" s="57"/>
      <c r="AN766" s="33"/>
      <c r="AO766" s="48"/>
      <c r="AP766" s="23">
        <v>2000</v>
      </c>
      <c r="AQ766" s="23" t="s">
        <v>52</v>
      </c>
      <c r="AR766" s="23" t="s">
        <v>2196</v>
      </c>
      <c r="AS766" s="38" t="s">
        <v>53</v>
      </c>
      <c r="AT766" s="23"/>
      <c r="AU766" s="64">
        <v>9318632194</v>
      </c>
      <c r="AV766" s="99">
        <v>2</v>
      </c>
      <c r="AW766" s="102">
        <v>28316</v>
      </c>
      <c r="AX766" s="29" t="s">
        <v>701</v>
      </c>
      <c r="AY766" s="29"/>
      <c r="AZ766" s="25" t="s">
        <v>702</v>
      </c>
      <c r="BA766">
        <f t="shared" si="147"/>
        <v>2269</v>
      </c>
      <c r="BB766" t="s">
        <v>6983</v>
      </c>
      <c r="BC766" s="105">
        <f t="shared" si="136"/>
        <v>14158</v>
      </c>
      <c r="BD766" s="116">
        <f t="shared" si="137"/>
        <v>43344</v>
      </c>
      <c r="BE766" s="141" t="s">
        <v>8477</v>
      </c>
      <c r="BF766">
        <f>MATCH(BE766,'Cat-4'!$A:$A,0)</f>
        <v>722</v>
      </c>
      <c r="BG766">
        <f>MATCH(BD766,'Cat-4'!$1:$1,0)</f>
        <v>81</v>
      </c>
      <c r="BH766">
        <f>INDEX('Cat-4'!$1:$1048576,'NSS + ACT'!BF766,'NSS + ACT'!BG766)</f>
        <v>111.6</v>
      </c>
      <c r="BI766">
        <f>MATCH($BI$1,'Cat-4'!$1:$1,0)</f>
        <v>153</v>
      </c>
      <c r="BJ766">
        <f>INDEX('Cat-4'!$1:$1048576,'NSS + ACT'!BF766,'NSS + ACT'!BI766)</f>
        <v>130.80000000000001</v>
      </c>
      <c r="BK766" s="126">
        <f t="shared" si="138"/>
        <v>1.1720430107526882</v>
      </c>
      <c r="BL766">
        <f t="shared" si="139"/>
        <v>2296</v>
      </c>
      <c r="BM766" s="126">
        <f t="shared" si="140"/>
        <v>76.533333333333331</v>
      </c>
      <c r="BN766" s="126" t="s">
        <v>8785</v>
      </c>
      <c r="BO766" s="126">
        <f>MATCH(BB766,Sheet3!$D$4:$D$8,0)</f>
        <v>2</v>
      </c>
      <c r="BP766" s="126">
        <f>MATCH(BN766,Sheet3!$E$4:$H$4,0)</f>
        <v>4</v>
      </c>
      <c r="BQ766" s="132">
        <f>INDEX(Sheet3!$D$4:$H$8,'NSS + ACT'!BO766,'NSS + ACT'!BP766)</f>
        <v>0.1</v>
      </c>
      <c r="BR766" s="105">
        <f t="shared" si="141"/>
        <v>33187.569892473119</v>
      </c>
      <c r="BS766" s="162">
        <f t="shared" si="142"/>
        <v>0.1</v>
      </c>
      <c r="BT766" s="105">
        <f t="shared" si="143"/>
        <v>29868.812903225808</v>
      </c>
    </row>
    <row r="767" spans="1:72">
      <c r="A767" s="18">
        <f t="shared" si="145"/>
        <v>764</v>
      </c>
      <c r="B767" s="61">
        <v>291908621104</v>
      </c>
      <c r="C767" s="39">
        <v>43715</v>
      </c>
      <c r="D767" s="22" t="s">
        <v>223</v>
      </c>
      <c r="E767" s="22" t="s">
        <v>2459</v>
      </c>
      <c r="F767" s="110">
        <v>22</v>
      </c>
      <c r="G767" s="23" t="s">
        <v>119</v>
      </c>
      <c r="H767" s="52">
        <v>1282.8418181818181</v>
      </c>
      <c r="I767" s="30"/>
      <c r="J767" s="109">
        <v>28222.52</v>
      </c>
      <c r="K767" s="23">
        <v>84841090</v>
      </c>
      <c r="L767" s="26">
        <v>7.4999999999999997E-2</v>
      </c>
      <c r="M767" s="40">
        <v>0</v>
      </c>
      <c r="N767" s="62">
        <v>0</v>
      </c>
      <c r="O767" s="52"/>
      <c r="P767" s="26">
        <v>0.1</v>
      </c>
      <c r="Q767" s="52">
        <v>0</v>
      </c>
      <c r="R767" s="63">
        <v>0.18</v>
      </c>
      <c r="S767" s="23" t="s">
        <v>777</v>
      </c>
      <c r="T767" s="52">
        <v>2116.6889999999999</v>
      </c>
      <c r="U767" s="52">
        <v>0</v>
      </c>
      <c r="V767" s="52">
        <v>211.66890000000001</v>
      </c>
      <c r="W767" s="52">
        <v>5499.1580219999996</v>
      </c>
      <c r="X767" s="52">
        <v>7827.5159219999996</v>
      </c>
      <c r="Y767" s="23" t="s">
        <v>2273</v>
      </c>
      <c r="Z767" s="23" t="s">
        <v>2460</v>
      </c>
      <c r="AA767" s="23" t="s">
        <v>2461</v>
      </c>
      <c r="AB767" s="33">
        <v>291908621104</v>
      </c>
      <c r="AC767" s="33" t="s">
        <v>2074</v>
      </c>
      <c r="AD767" s="48">
        <v>43715</v>
      </c>
      <c r="AE767" s="39">
        <v>43700</v>
      </c>
      <c r="AF767" s="53" t="e">
        <v>#N/A</v>
      </c>
      <c r="AG767" s="53" t="e">
        <v>#N/A</v>
      </c>
      <c r="AH767" s="39" t="e">
        <v>#N/A</v>
      </c>
      <c r="AI767" s="23" t="s">
        <v>51</v>
      </c>
      <c r="AJ767" s="54"/>
      <c r="AK767" s="55"/>
      <c r="AL767" s="56"/>
      <c r="AM767" s="57"/>
      <c r="AN767" s="33"/>
      <c r="AO767" s="48"/>
      <c r="AP767" s="23">
        <v>2000</v>
      </c>
      <c r="AQ767" s="23" t="s">
        <v>52</v>
      </c>
      <c r="AR767" s="23" t="s">
        <v>2461</v>
      </c>
      <c r="AS767" s="38" t="s">
        <v>53</v>
      </c>
      <c r="AT767" s="23" t="s">
        <v>519</v>
      </c>
      <c r="AU767" s="64" t="s">
        <v>2075</v>
      </c>
      <c r="AV767" s="99">
        <v>22</v>
      </c>
      <c r="AW767" s="102">
        <v>28222.52</v>
      </c>
      <c r="AX767" s="29" t="s">
        <v>701</v>
      </c>
      <c r="AY767" s="29"/>
      <c r="AZ767" s="25" t="s">
        <v>853</v>
      </c>
      <c r="BA767">
        <f t="shared" si="147"/>
        <v>1938</v>
      </c>
      <c r="BB767" s="115" t="s">
        <v>6983</v>
      </c>
      <c r="BC767" s="105">
        <f t="shared" si="136"/>
        <v>1282.8418181818181</v>
      </c>
      <c r="BD767" s="116">
        <f t="shared" si="137"/>
        <v>43678</v>
      </c>
      <c r="BE767" s="141" t="s">
        <v>8477</v>
      </c>
      <c r="BF767">
        <f>MATCH(BE767,'Cat-4'!$A:$A,0)</f>
        <v>722</v>
      </c>
      <c r="BG767">
        <f>MATCH(BD767,'Cat-4'!$1:$1,0)</f>
        <v>92</v>
      </c>
      <c r="BH767">
        <f>INDEX('Cat-4'!$1:$1048576,'NSS + ACT'!BF767,'NSS + ACT'!BG767)</f>
        <v>113.6</v>
      </c>
      <c r="BI767">
        <f>MATCH($BI$1,'Cat-4'!$1:$1,0)</f>
        <v>153</v>
      </c>
      <c r="BJ767">
        <f>INDEX('Cat-4'!$1:$1048576,'NSS + ACT'!BF767,'NSS + ACT'!BI767)</f>
        <v>130.80000000000001</v>
      </c>
      <c r="BK767" s="126">
        <f t="shared" si="138"/>
        <v>1.1514084507042255</v>
      </c>
      <c r="BL767">
        <f t="shared" si="139"/>
        <v>1962</v>
      </c>
      <c r="BM767" s="126">
        <f t="shared" si="140"/>
        <v>65.400000000000006</v>
      </c>
      <c r="BN767" s="126" t="s">
        <v>8785</v>
      </c>
      <c r="BO767" s="126">
        <f>MATCH(BB767,Sheet3!$D$4:$D$8,0)</f>
        <v>2</v>
      </c>
      <c r="BP767" s="126">
        <f>MATCH(BN767,Sheet3!$E$4:$H$4,0)</f>
        <v>4</v>
      </c>
      <c r="BQ767" s="132">
        <f>INDEX(Sheet3!$D$4:$H$8,'NSS + ACT'!BO767,'NSS + ACT'!BP767)</f>
        <v>0.1</v>
      </c>
      <c r="BR767" s="105">
        <f t="shared" si="141"/>
        <v>32495.64802816902</v>
      </c>
      <c r="BS767" s="162">
        <f t="shared" si="142"/>
        <v>0.1</v>
      </c>
      <c r="BT767" s="105">
        <f t="shared" si="143"/>
        <v>29246.083225352118</v>
      </c>
    </row>
    <row r="768" spans="1:72">
      <c r="A768" s="18">
        <f t="shared" si="145"/>
        <v>765</v>
      </c>
      <c r="B768" s="61">
        <v>171801082633</v>
      </c>
      <c r="C768" s="39">
        <v>43217</v>
      </c>
      <c r="D768" s="22" t="s">
        <v>636</v>
      </c>
      <c r="E768" s="22" t="s">
        <v>1219</v>
      </c>
      <c r="F768" s="110">
        <v>2</v>
      </c>
      <c r="G768" s="23" t="s">
        <v>119</v>
      </c>
      <c r="H768" s="52">
        <v>14043.26</v>
      </c>
      <c r="I768" s="30"/>
      <c r="J768" s="109">
        <v>28086.52</v>
      </c>
      <c r="K768" s="23">
        <v>85049090</v>
      </c>
      <c r="L768" s="26">
        <v>0.15</v>
      </c>
      <c r="M768" s="40">
        <v>0</v>
      </c>
      <c r="N768" s="62">
        <v>0</v>
      </c>
      <c r="O768" s="52">
        <v>0</v>
      </c>
      <c r="P768" s="26">
        <v>0.1</v>
      </c>
      <c r="Q768" s="52">
        <v>0</v>
      </c>
      <c r="R768" s="63">
        <v>0.18</v>
      </c>
      <c r="S768" s="23" t="s">
        <v>969</v>
      </c>
      <c r="T768" s="52">
        <v>4212.9780000000001</v>
      </c>
      <c r="U768" s="52">
        <v>0</v>
      </c>
      <c r="V768" s="52">
        <v>421.29780000000005</v>
      </c>
      <c r="W768" s="52">
        <v>5889.7432439999993</v>
      </c>
      <c r="X768" s="52">
        <v>10524.019044000001</v>
      </c>
      <c r="Y768" s="23" t="s">
        <v>1160</v>
      </c>
      <c r="Z768" s="23" t="s">
        <v>1220</v>
      </c>
      <c r="AA768" s="23" t="s">
        <v>1221</v>
      </c>
      <c r="AB768" s="33" t="e">
        <v>#N/A</v>
      </c>
      <c r="AC768" s="33" t="e">
        <v>#N/A</v>
      </c>
      <c r="AD768" s="48" t="e">
        <v>#N/A</v>
      </c>
      <c r="AE768" s="39" t="e">
        <v>#N/A</v>
      </c>
      <c r="AF768" s="53">
        <v>171801082633</v>
      </c>
      <c r="AG768" s="53" t="s">
        <v>990</v>
      </c>
      <c r="AH768" s="39">
        <v>43217</v>
      </c>
      <c r="AI768" s="23" t="s">
        <v>385</v>
      </c>
      <c r="AJ768" s="54"/>
      <c r="AK768" s="55"/>
      <c r="AL768" s="56"/>
      <c r="AM768" s="57"/>
      <c r="AN768" s="33"/>
      <c r="AO768" s="48"/>
      <c r="AP768" s="23">
        <v>2000</v>
      </c>
      <c r="AQ768" s="23" t="s">
        <v>64</v>
      </c>
      <c r="AR768" s="23" t="s">
        <v>1221</v>
      </c>
      <c r="AS768" s="38" t="s">
        <v>53</v>
      </c>
      <c r="AT768" s="23" t="s">
        <v>522</v>
      </c>
      <c r="AU768" s="64">
        <v>7068019</v>
      </c>
      <c r="AV768" s="99">
        <v>2</v>
      </c>
      <c r="AW768" s="102">
        <v>28086.52</v>
      </c>
      <c r="AX768" s="29" t="s">
        <v>701</v>
      </c>
      <c r="AY768" s="29"/>
      <c r="AZ768" s="25" t="s">
        <v>1179</v>
      </c>
      <c r="BB768" s="115" t="s">
        <v>6987</v>
      </c>
      <c r="BC768" s="105">
        <f t="shared" si="136"/>
        <v>14043.26</v>
      </c>
      <c r="BD768" s="116">
        <v>43709</v>
      </c>
      <c r="BE768" s="141" t="s">
        <v>8366</v>
      </c>
      <c r="BF768">
        <f>MATCH(BE768,'Cat-4'!$A:$A,0)</f>
        <v>666</v>
      </c>
      <c r="BG768">
        <f>MATCH(BD768,'Cat-4'!$1:$1,0)</f>
        <v>93</v>
      </c>
      <c r="BH768">
        <f>INDEX('Cat-4'!$1:$1048576,'NSS + ACT'!BF768,'NSS + ACT'!BG768)</f>
        <v>110.5</v>
      </c>
      <c r="BI768">
        <f>MATCH($BI$1,'Cat-4'!$1:$1,0)</f>
        <v>153</v>
      </c>
      <c r="BJ768">
        <f>INDEX('Cat-4'!$1:$1048576,'NSS + ACT'!BF768,'NSS + ACT'!BI768)</f>
        <v>133.4</v>
      </c>
      <c r="BK768" s="126">
        <f t="shared" si="138"/>
        <v>1.207239819004525</v>
      </c>
      <c r="BL768">
        <f t="shared" si="139"/>
        <v>1931</v>
      </c>
      <c r="BM768" s="126">
        <f t="shared" si="140"/>
        <v>64.36666666666666</v>
      </c>
      <c r="BN768" s="126" t="s">
        <v>8785</v>
      </c>
      <c r="BO768" s="126">
        <f>MATCH(BB768,Sheet3!$D$4:$D$8,0)</f>
        <v>4</v>
      </c>
      <c r="BP768" s="126">
        <f>MATCH(BN768,Sheet3!$E$4:$H$4,0)</f>
        <v>4</v>
      </c>
      <c r="BQ768" s="132">
        <f>INDEX(Sheet3!$D$4:$H$8,'NSS + ACT'!BO768,'NSS + ACT'!BP768)</f>
        <v>0.2</v>
      </c>
      <c r="BR768" s="105">
        <f t="shared" si="141"/>
        <v>33907.16532126697</v>
      </c>
      <c r="BS768" s="162">
        <f t="shared" si="142"/>
        <v>0.2</v>
      </c>
      <c r="BT768" s="105">
        <f t="shared" si="143"/>
        <v>27125.732257013577</v>
      </c>
    </row>
    <row r="769" spans="1:72">
      <c r="A769" s="18">
        <f t="shared" si="145"/>
        <v>766</v>
      </c>
      <c r="B769" s="61">
        <v>292212697560</v>
      </c>
      <c r="C769" s="39">
        <v>44901</v>
      </c>
      <c r="D769" s="22" t="s">
        <v>304</v>
      </c>
      <c r="E769" s="22" t="s">
        <v>4527</v>
      </c>
      <c r="F769" s="107">
        <v>117</v>
      </c>
      <c r="G769" s="23" t="s">
        <v>119</v>
      </c>
      <c r="H769" s="52">
        <v>240</v>
      </c>
      <c r="I769" s="30"/>
      <c r="J769" s="109">
        <v>28080</v>
      </c>
      <c r="K769" s="23">
        <v>85393210</v>
      </c>
      <c r="L769" s="26">
        <v>0.1</v>
      </c>
      <c r="M769" s="40">
        <v>0</v>
      </c>
      <c r="N769" s="62">
        <v>0</v>
      </c>
      <c r="O769" s="52">
        <v>0</v>
      </c>
      <c r="P769" s="26">
        <v>0.1</v>
      </c>
      <c r="Q769" s="52">
        <v>0</v>
      </c>
      <c r="R769" s="63">
        <v>0.18</v>
      </c>
      <c r="S769" s="23" t="s">
        <v>4492</v>
      </c>
      <c r="T769" s="52">
        <v>2808</v>
      </c>
      <c r="U769" s="52">
        <v>0</v>
      </c>
      <c r="V769" s="52">
        <v>280.8</v>
      </c>
      <c r="W769" s="52">
        <v>5610.384</v>
      </c>
      <c r="X769" s="52">
        <v>8699.1840000000011</v>
      </c>
      <c r="Y769" s="23" t="s">
        <v>4433</v>
      </c>
      <c r="Z769" s="23" t="s">
        <v>4528</v>
      </c>
      <c r="AA769" s="23" t="s">
        <v>4529</v>
      </c>
      <c r="AB769" s="33">
        <v>292212697560</v>
      </c>
      <c r="AC769" s="33" t="s">
        <v>4530</v>
      </c>
      <c r="AD769" s="39">
        <v>44901</v>
      </c>
      <c r="AE769" s="39">
        <v>44897</v>
      </c>
      <c r="AF769" s="53" t="e">
        <v>#N/A</v>
      </c>
      <c r="AG769" s="53" t="e">
        <v>#N/A</v>
      </c>
      <c r="AH769" s="39" t="e">
        <v>#N/A</v>
      </c>
      <c r="AI769" s="23" t="s">
        <v>51</v>
      </c>
      <c r="AJ769" s="59"/>
      <c r="AK769" s="59"/>
      <c r="AL769" s="48"/>
      <c r="AM769" s="60"/>
      <c r="AN769" s="33"/>
      <c r="AO769" s="48"/>
      <c r="AP769" s="23">
        <v>2000</v>
      </c>
      <c r="AQ769" s="23" t="s">
        <v>52</v>
      </c>
      <c r="AR769" s="23" t="s">
        <v>4529</v>
      </c>
      <c r="AS769" s="38" t="s">
        <v>53</v>
      </c>
      <c r="AT769" s="23"/>
      <c r="AU769" s="64" t="s">
        <v>4531</v>
      </c>
      <c r="AV769" s="99">
        <v>117</v>
      </c>
      <c r="AW769" s="102">
        <v>28080</v>
      </c>
      <c r="AX769" s="29" t="s">
        <v>701</v>
      </c>
      <c r="AY769" s="29"/>
      <c r="AZ769" s="25" t="s">
        <v>3564</v>
      </c>
      <c r="BA769">
        <f t="shared" ref="BA769:BA796" si="148">$BA$2-AE769</f>
        <v>741</v>
      </c>
      <c r="BB769" s="115" t="s">
        <v>6987</v>
      </c>
      <c r="BC769" s="105">
        <f t="shared" si="136"/>
        <v>240</v>
      </c>
      <c r="BD769" s="116">
        <f t="shared" si="137"/>
        <v>44896</v>
      </c>
      <c r="BE769" s="141" t="s">
        <v>8366</v>
      </c>
      <c r="BF769">
        <f>MATCH(BE769,'Cat-4'!$A:$A,0)</f>
        <v>666</v>
      </c>
      <c r="BG769">
        <f>MATCH(BD769,'Cat-4'!$1:$1,0)</f>
        <v>132</v>
      </c>
      <c r="BH769">
        <f>INDEX('Cat-4'!$1:$1048576,'NSS + ACT'!BF769,'NSS + ACT'!BG769)</f>
        <v>129.5</v>
      </c>
      <c r="BI769">
        <f>MATCH($BI$1,'Cat-4'!$1:$1,0)</f>
        <v>153</v>
      </c>
      <c r="BJ769">
        <f>INDEX('Cat-4'!$1:$1048576,'NSS + ACT'!BF769,'NSS + ACT'!BI769)</f>
        <v>133.4</v>
      </c>
      <c r="BK769" s="126">
        <f t="shared" si="138"/>
        <v>1.0301158301158302</v>
      </c>
      <c r="BL769">
        <f t="shared" si="139"/>
        <v>744</v>
      </c>
      <c r="BM769" s="126">
        <f t="shared" si="140"/>
        <v>24.8</v>
      </c>
      <c r="BN769" s="126" t="s">
        <v>8785</v>
      </c>
      <c r="BO769" s="126">
        <f>MATCH(BB769,Sheet3!$D$4:$D$8,0)</f>
        <v>4</v>
      </c>
      <c r="BP769" s="126">
        <f>MATCH(BN769,Sheet3!$E$4:$H$4,0)</f>
        <v>4</v>
      </c>
      <c r="BQ769" s="132">
        <f>INDEX(Sheet3!$D$4:$H$8,'NSS + ACT'!BO769,'NSS + ACT'!BP769)</f>
        <v>0.2</v>
      </c>
      <c r="BR769" s="105">
        <f t="shared" si="141"/>
        <v>28925.652509652511</v>
      </c>
      <c r="BS769" s="162">
        <f t="shared" si="142"/>
        <v>0.2</v>
      </c>
      <c r="BT769" s="105">
        <f t="shared" si="143"/>
        <v>23140.522007722011</v>
      </c>
    </row>
    <row r="770" spans="1:72">
      <c r="A770" s="18">
        <f t="shared" si="145"/>
        <v>767</v>
      </c>
      <c r="B770" s="61">
        <v>292009081652</v>
      </c>
      <c r="C770" s="39">
        <v>44148</v>
      </c>
      <c r="D770" s="22" t="s">
        <v>309</v>
      </c>
      <c r="E770" s="22" t="s">
        <v>4002</v>
      </c>
      <c r="F770" s="110">
        <v>107</v>
      </c>
      <c r="G770" s="23" t="s">
        <v>49</v>
      </c>
      <c r="H770" s="52">
        <v>261.85317757009346</v>
      </c>
      <c r="I770" s="30"/>
      <c r="J770" s="109">
        <v>28018.29</v>
      </c>
      <c r="K770" s="23" t="s">
        <v>3951</v>
      </c>
      <c r="L770" s="26">
        <v>0.15</v>
      </c>
      <c r="M770" s="40">
        <v>0</v>
      </c>
      <c r="N770" s="40">
        <v>0</v>
      </c>
      <c r="O770" s="52">
        <v>0</v>
      </c>
      <c r="P770" s="26">
        <v>0.1</v>
      </c>
      <c r="Q770" s="52">
        <v>0</v>
      </c>
      <c r="R770" s="63">
        <v>0.18</v>
      </c>
      <c r="S770" s="23" t="s">
        <v>696</v>
      </c>
      <c r="T770" s="52">
        <v>4202.7434999999996</v>
      </c>
      <c r="U770" s="52">
        <v>0</v>
      </c>
      <c r="V770" s="52">
        <v>420.27434999999997</v>
      </c>
      <c r="W770" s="52">
        <v>5875.4354130000002</v>
      </c>
      <c r="X770" s="68">
        <v>10498.453262999999</v>
      </c>
      <c r="Y770" s="23" t="s">
        <v>3855</v>
      </c>
      <c r="Z770" s="23" t="s">
        <v>4003</v>
      </c>
      <c r="AA770" s="23" t="s">
        <v>4004</v>
      </c>
      <c r="AB770" s="33">
        <v>292009081652</v>
      </c>
      <c r="AC770" s="33" t="s">
        <v>3972</v>
      </c>
      <c r="AD770" s="39">
        <v>44148</v>
      </c>
      <c r="AE770" s="39">
        <v>44147</v>
      </c>
      <c r="AF770" s="53" t="e">
        <v>#N/A</v>
      </c>
      <c r="AG770" s="53" t="e">
        <v>#N/A</v>
      </c>
      <c r="AH770" s="39" t="e">
        <v>#N/A</v>
      </c>
      <c r="AI770" s="23" t="s">
        <v>51</v>
      </c>
      <c r="AJ770" s="59"/>
      <c r="AK770" s="59"/>
      <c r="AL770" s="48"/>
      <c r="AM770" s="60"/>
      <c r="AN770" s="33"/>
      <c r="AO770" s="48"/>
      <c r="AP770" s="23">
        <v>2000</v>
      </c>
      <c r="AQ770" s="23" t="s">
        <v>52</v>
      </c>
      <c r="AR770" s="23" t="s">
        <v>4004</v>
      </c>
      <c r="AS770" s="38" t="s">
        <v>53</v>
      </c>
      <c r="AT770" s="23"/>
      <c r="AU770" s="64">
        <v>11</v>
      </c>
      <c r="AV770" s="99">
        <v>107</v>
      </c>
      <c r="AW770" s="102">
        <v>28018.29</v>
      </c>
      <c r="AX770" s="29" t="s">
        <v>701</v>
      </c>
      <c r="AY770" s="29"/>
      <c r="AZ770" s="25"/>
      <c r="BA770">
        <f t="shared" si="148"/>
        <v>1491</v>
      </c>
      <c r="BB770" s="115" t="s">
        <v>6983</v>
      </c>
      <c r="BC770" s="105">
        <f t="shared" si="136"/>
        <v>261.85317757009346</v>
      </c>
      <c r="BD770" s="116">
        <f t="shared" si="137"/>
        <v>44136</v>
      </c>
      <c r="BE770" s="141" t="s">
        <v>8477</v>
      </c>
      <c r="BF770">
        <f>MATCH(BE770,'Cat-4'!$A:$A,0)</f>
        <v>722</v>
      </c>
      <c r="BG770">
        <f>MATCH(BD770,'Cat-4'!$1:$1,0)</f>
        <v>107</v>
      </c>
      <c r="BH770">
        <f>INDEX('Cat-4'!$1:$1048576,'NSS + ACT'!BF770,'NSS + ACT'!BG770)</f>
        <v>113.7</v>
      </c>
      <c r="BI770">
        <f>MATCH($BI$1,'Cat-4'!$1:$1,0)</f>
        <v>153</v>
      </c>
      <c r="BJ770">
        <f>INDEX('Cat-4'!$1:$1048576,'NSS + ACT'!BF770,'NSS + ACT'!BI770)</f>
        <v>130.80000000000001</v>
      </c>
      <c r="BK770" s="126">
        <f t="shared" si="138"/>
        <v>1.1503957783641161</v>
      </c>
      <c r="BL770">
        <f t="shared" si="139"/>
        <v>1504</v>
      </c>
      <c r="BM770" s="126">
        <f t="shared" si="140"/>
        <v>50.133333333333333</v>
      </c>
      <c r="BN770" s="126" t="s">
        <v>8785</v>
      </c>
      <c r="BO770" s="126">
        <f>MATCH(BB770,Sheet3!$D$4:$D$8,0)</f>
        <v>2</v>
      </c>
      <c r="BP770" s="126">
        <f>MATCH(BN770,Sheet3!$E$4:$H$4,0)</f>
        <v>4</v>
      </c>
      <c r="BQ770" s="132">
        <f>INDEX(Sheet3!$D$4:$H$8,'NSS + ACT'!BO770,'NSS + ACT'!BP770)</f>
        <v>0.1</v>
      </c>
      <c r="BR770" s="105">
        <f t="shared" si="141"/>
        <v>32232.122532981532</v>
      </c>
      <c r="BS770" s="162">
        <f t="shared" si="142"/>
        <v>0.1</v>
      </c>
      <c r="BT770" s="105">
        <f t="shared" si="143"/>
        <v>29008.910279683379</v>
      </c>
    </row>
    <row r="771" spans="1:72">
      <c r="A771" s="18">
        <f t="shared" si="145"/>
        <v>768</v>
      </c>
      <c r="B771" s="61">
        <v>291810265073</v>
      </c>
      <c r="C771" s="39">
        <v>43427</v>
      </c>
      <c r="D771" s="22" t="s">
        <v>91</v>
      </c>
      <c r="E771" s="22" t="s">
        <v>2299</v>
      </c>
      <c r="F771" s="110">
        <v>11</v>
      </c>
      <c r="G771" s="23" t="s">
        <v>79</v>
      </c>
      <c r="H771" s="52">
        <v>2545.7136363636273</v>
      </c>
      <c r="I771" s="30"/>
      <c r="J771" s="109">
        <v>28002.8499999999</v>
      </c>
      <c r="K771" s="23">
        <v>84819090</v>
      </c>
      <c r="L771" s="26">
        <v>7.4999999999999997E-2</v>
      </c>
      <c r="M771" s="40">
        <v>0</v>
      </c>
      <c r="N771" s="62">
        <v>0</v>
      </c>
      <c r="O771" s="52"/>
      <c r="P771" s="26">
        <v>0.1</v>
      </c>
      <c r="Q771" s="52">
        <v>0</v>
      </c>
      <c r="R771" s="63">
        <v>0.18</v>
      </c>
      <c r="S771" s="23" t="s">
        <v>849</v>
      </c>
      <c r="T771" s="52">
        <v>2100.2137499999926</v>
      </c>
      <c r="U771" s="52">
        <v>0</v>
      </c>
      <c r="V771" s="52">
        <v>210.02137499999927</v>
      </c>
      <c r="W771" s="52">
        <v>5456.3553224999805</v>
      </c>
      <c r="X771" s="52">
        <v>7766.5904474999725</v>
      </c>
      <c r="Y771" s="23" t="s">
        <v>2273</v>
      </c>
      <c r="Z771" s="23" t="s">
        <v>2300</v>
      </c>
      <c r="AA771" s="23" t="s">
        <v>2301</v>
      </c>
      <c r="AB771" s="33">
        <v>291810265073</v>
      </c>
      <c r="AC771" s="33" t="s">
        <v>857</v>
      </c>
      <c r="AD771" s="48">
        <v>43427</v>
      </c>
      <c r="AE771" s="39">
        <v>43369</v>
      </c>
      <c r="AF771" s="53" t="e">
        <v>#N/A</v>
      </c>
      <c r="AG771" s="53" t="e">
        <v>#N/A</v>
      </c>
      <c r="AH771" s="39" t="e">
        <v>#N/A</v>
      </c>
      <c r="AI771" s="23" t="s">
        <v>51</v>
      </c>
      <c r="AJ771" s="54"/>
      <c r="AK771" s="55"/>
      <c r="AL771" s="56"/>
      <c r="AM771" s="57"/>
      <c r="AN771" s="33"/>
      <c r="AO771" s="48"/>
      <c r="AP771" s="23">
        <v>2000</v>
      </c>
      <c r="AQ771" s="23" t="s">
        <v>52</v>
      </c>
      <c r="AR771" s="23" t="s">
        <v>2301</v>
      </c>
      <c r="AS771" s="38" t="s">
        <v>53</v>
      </c>
      <c r="AT771" s="23" t="s">
        <v>519</v>
      </c>
      <c r="AU771" s="64">
        <v>9318632194</v>
      </c>
      <c r="AV771" s="99">
        <v>11</v>
      </c>
      <c r="AW771" s="102">
        <v>28002.8499999999</v>
      </c>
      <c r="AX771" s="29" t="s">
        <v>701</v>
      </c>
      <c r="AY771" s="29"/>
      <c r="AZ771" s="25" t="s">
        <v>853</v>
      </c>
      <c r="BA771">
        <f t="shared" si="148"/>
        <v>2269</v>
      </c>
      <c r="BB771" s="115" t="s">
        <v>6983</v>
      </c>
      <c r="BC771" s="105">
        <f t="shared" si="136"/>
        <v>2545.7136363636273</v>
      </c>
      <c r="BD771" s="116">
        <f t="shared" si="137"/>
        <v>43344</v>
      </c>
      <c r="BE771" s="141" t="s">
        <v>8477</v>
      </c>
      <c r="BF771">
        <f>MATCH(BE771,'Cat-4'!$A:$A,0)</f>
        <v>722</v>
      </c>
      <c r="BG771">
        <f>MATCH(BD771,'Cat-4'!$1:$1,0)</f>
        <v>81</v>
      </c>
      <c r="BH771">
        <f>INDEX('Cat-4'!$1:$1048576,'NSS + ACT'!BF771,'NSS + ACT'!BG771)</f>
        <v>111.6</v>
      </c>
      <c r="BI771">
        <f>MATCH($BI$1,'Cat-4'!$1:$1,0)</f>
        <v>153</v>
      </c>
      <c r="BJ771">
        <f>INDEX('Cat-4'!$1:$1048576,'NSS + ACT'!BF771,'NSS + ACT'!BI771)</f>
        <v>130.80000000000001</v>
      </c>
      <c r="BK771" s="126">
        <f t="shared" si="138"/>
        <v>1.1720430107526882</v>
      </c>
      <c r="BL771">
        <f t="shared" si="139"/>
        <v>2296</v>
      </c>
      <c r="BM771" s="126">
        <f t="shared" si="140"/>
        <v>76.533333333333331</v>
      </c>
      <c r="BN771" s="126" t="s">
        <v>8785</v>
      </c>
      <c r="BO771" s="126">
        <f>MATCH(BB771,Sheet3!$D$4:$D$8,0)</f>
        <v>2</v>
      </c>
      <c r="BP771" s="126">
        <f>MATCH(BN771,Sheet3!$E$4:$H$4,0)</f>
        <v>4</v>
      </c>
      <c r="BQ771" s="132">
        <f>INDEX(Sheet3!$D$4:$H$8,'NSS + ACT'!BO771,'NSS + ACT'!BP771)</f>
        <v>0.1</v>
      </c>
      <c r="BR771" s="105">
        <f t="shared" si="141"/>
        <v>32820.544623655798</v>
      </c>
      <c r="BS771" s="162">
        <f t="shared" si="142"/>
        <v>0.1</v>
      </c>
      <c r="BT771" s="105">
        <f t="shared" si="143"/>
        <v>29538.490161290218</v>
      </c>
    </row>
    <row r="772" spans="1:72">
      <c r="A772" s="18">
        <f t="shared" si="145"/>
        <v>769</v>
      </c>
      <c r="B772" s="33">
        <v>292007432242</v>
      </c>
      <c r="C772" s="39">
        <v>44099</v>
      </c>
      <c r="D772" s="22" t="s">
        <v>309</v>
      </c>
      <c r="E772" s="22" t="s">
        <v>6111</v>
      </c>
      <c r="F772" s="107">
        <v>600</v>
      </c>
      <c r="G772" s="23" t="s">
        <v>119</v>
      </c>
      <c r="H772" s="52">
        <v>46.52</v>
      </c>
      <c r="I772" s="30"/>
      <c r="J772" s="109">
        <v>27912</v>
      </c>
      <c r="K772" s="33">
        <v>73182990</v>
      </c>
      <c r="L772" s="26">
        <v>0.15</v>
      </c>
      <c r="M772" s="26" t="s">
        <v>695</v>
      </c>
      <c r="N772" s="26">
        <v>0</v>
      </c>
      <c r="O772" s="60"/>
      <c r="P772" s="26">
        <v>0.1</v>
      </c>
      <c r="Q772" s="84"/>
      <c r="R772" s="26">
        <v>0.18</v>
      </c>
      <c r="S772" s="23" t="s">
        <v>942</v>
      </c>
      <c r="T772" s="52">
        <v>4186.8</v>
      </c>
      <c r="U772" s="52">
        <v>0</v>
      </c>
      <c r="V772" s="52">
        <v>418.68000000000006</v>
      </c>
      <c r="W772" s="52">
        <v>5853.1463999999996</v>
      </c>
      <c r="X772" s="52">
        <v>10458.626400000001</v>
      </c>
      <c r="Y772" s="23" t="s">
        <v>5950</v>
      </c>
      <c r="Z772" s="23" t="s">
        <v>6112</v>
      </c>
      <c r="AA772" s="23" t="s">
        <v>6113</v>
      </c>
      <c r="AB772" s="33">
        <v>292007432242</v>
      </c>
      <c r="AC772" s="33" t="s">
        <v>6114</v>
      </c>
      <c r="AD772" s="39">
        <v>44099</v>
      </c>
      <c r="AE772" s="39">
        <v>44099</v>
      </c>
      <c r="AF772" s="53" t="e">
        <v>#N/A</v>
      </c>
      <c r="AG772" s="53" t="e">
        <v>#N/A</v>
      </c>
      <c r="AH772" s="39" t="e">
        <v>#N/A</v>
      </c>
      <c r="AI772" s="23" t="s">
        <v>51</v>
      </c>
      <c r="AJ772" s="59"/>
      <c r="AK772" s="59"/>
      <c r="AL772" s="48"/>
      <c r="AM772" s="60"/>
      <c r="AN772" s="33"/>
      <c r="AO772" s="48"/>
      <c r="AP772" s="23">
        <v>2000</v>
      </c>
      <c r="AQ772" s="23" t="s">
        <v>52</v>
      </c>
      <c r="AR772" s="23" t="s">
        <v>6113</v>
      </c>
      <c r="AS772" s="38" t="s">
        <v>518</v>
      </c>
      <c r="AT772" s="23"/>
      <c r="AU772" s="23">
        <v>8</v>
      </c>
      <c r="AV772" s="99">
        <v>600</v>
      </c>
      <c r="AW772" s="101">
        <v>27917.11</v>
      </c>
      <c r="AX772" s="29" t="s">
        <v>5711</v>
      </c>
      <c r="AY772" s="29"/>
      <c r="AZ772" s="21"/>
      <c r="BA772">
        <f t="shared" si="148"/>
        <v>1539</v>
      </c>
      <c r="BB772" s="115" t="s">
        <v>6983</v>
      </c>
      <c r="BC772" s="105">
        <f t="shared" si="136"/>
        <v>46.528516666666668</v>
      </c>
      <c r="BD772" s="116">
        <f t="shared" si="137"/>
        <v>44075</v>
      </c>
      <c r="BE772" s="141" t="s">
        <v>8477</v>
      </c>
      <c r="BF772">
        <f>MATCH(BE772,'Cat-4'!$A:$A,0)</f>
        <v>722</v>
      </c>
      <c r="BG772">
        <f>MATCH(BD772,'Cat-4'!$1:$1,0)</f>
        <v>105</v>
      </c>
      <c r="BH772">
        <f>INDEX('Cat-4'!$1:$1048576,'NSS + ACT'!BF772,'NSS + ACT'!BG772)</f>
        <v>113.7</v>
      </c>
      <c r="BI772">
        <f>MATCH($BI$1,'Cat-4'!$1:$1,0)</f>
        <v>153</v>
      </c>
      <c r="BJ772">
        <f>INDEX('Cat-4'!$1:$1048576,'NSS + ACT'!BF772,'NSS + ACT'!BI772)</f>
        <v>130.80000000000001</v>
      </c>
      <c r="BK772" s="126">
        <f t="shared" si="138"/>
        <v>1.1503957783641161</v>
      </c>
      <c r="BL772">
        <f t="shared" si="139"/>
        <v>1565</v>
      </c>
      <c r="BM772" s="126">
        <f t="shared" si="140"/>
        <v>52.166666666666664</v>
      </c>
      <c r="BN772" s="126" t="s">
        <v>8785</v>
      </c>
      <c r="BO772" s="126">
        <f>MATCH(BB772,Sheet3!$D$4:$D$8,0)</f>
        <v>2</v>
      </c>
      <c r="BP772" s="126">
        <f>MATCH(BN772,Sheet3!$E$4:$H$4,0)</f>
        <v>4</v>
      </c>
      <c r="BQ772" s="132">
        <f>INDEX(Sheet3!$D$4:$H$8,'NSS + ACT'!BO772,'NSS + ACT'!BP772)</f>
        <v>0.1</v>
      </c>
      <c r="BR772" s="105">
        <f t="shared" si="141"/>
        <v>32115.725488126649</v>
      </c>
      <c r="BS772" s="162">
        <f t="shared" si="142"/>
        <v>0.1</v>
      </c>
      <c r="BT772" s="105">
        <f t="shared" si="143"/>
        <v>28904.152939313986</v>
      </c>
    </row>
    <row r="773" spans="1:72">
      <c r="A773" s="18">
        <f t="shared" si="145"/>
        <v>770</v>
      </c>
      <c r="B773" s="33">
        <v>292306153554</v>
      </c>
      <c r="C773" s="39">
        <v>45090</v>
      </c>
      <c r="D773" s="22" t="s">
        <v>104</v>
      </c>
      <c r="E773" s="22" t="s">
        <v>5168</v>
      </c>
      <c r="F773" s="110">
        <v>3</v>
      </c>
      <c r="G773" s="23" t="s">
        <v>49</v>
      </c>
      <c r="H773" s="58">
        <v>12353.333333333334</v>
      </c>
      <c r="I773" s="30"/>
      <c r="J773" s="101">
        <v>37060</v>
      </c>
      <c r="K773" s="33">
        <v>85361010</v>
      </c>
      <c r="L773" s="26">
        <v>0.1</v>
      </c>
      <c r="M773" s="40">
        <v>0</v>
      </c>
      <c r="N773" s="40">
        <v>0</v>
      </c>
      <c r="O773" s="35">
        <v>0</v>
      </c>
      <c r="P773" s="63">
        <v>0.1</v>
      </c>
      <c r="Q773" s="52">
        <v>0</v>
      </c>
      <c r="R773" s="63">
        <v>0.18</v>
      </c>
      <c r="S773" s="23" t="s">
        <v>1322</v>
      </c>
      <c r="T773" s="52">
        <v>3706</v>
      </c>
      <c r="U773" s="52">
        <v>0</v>
      </c>
      <c r="V773" s="52">
        <v>370.6</v>
      </c>
      <c r="W773" s="52">
        <v>7404.5879999999997</v>
      </c>
      <c r="X773" s="52">
        <v>11481.188</v>
      </c>
      <c r="Y773" s="23" t="s">
        <v>5155</v>
      </c>
      <c r="Z773" s="23" t="s">
        <v>5169</v>
      </c>
      <c r="AA773" s="23" t="s">
        <v>5170</v>
      </c>
      <c r="AB773" s="33">
        <v>292306153554</v>
      </c>
      <c r="AC773" s="33" t="s">
        <v>5171</v>
      </c>
      <c r="AD773" s="39">
        <v>45090</v>
      </c>
      <c r="AE773" s="39">
        <v>45072</v>
      </c>
      <c r="AF773" s="53" t="e">
        <v>#N/A</v>
      </c>
      <c r="AG773" s="53" t="e">
        <v>#N/A</v>
      </c>
      <c r="AH773" s="39" t="e">
        <v>#N/A</v>
      </c>
      <c r="AI773" s="23" t="s">
        <v>51</v>
      </c>
      <c r="AJ773" s="59"/>
      <c r="AK773" s="59"/>
      <c r="AL773" s="48"/>
      <c r="AM773" s="60"/>
      <c r="AN773" s="33"/>
      <c r="AO773" s="48"/>
      <c r="AP773" s="23">
        <v>2000</v>
      </c>
      <c r="AQ773" s="23" t="s">
        <v>52</v>
      </c>
      <c r="AR773" s="23" t="s">
        <v>5170</v>
      </c>
      <c r="AS773" s="38" t="s">
        <v>518</v>
      </c>
      <c r="AT773" s="23"/>
      <c r="AU773" s="23" t="s">
        <v>5172</v>
      </c>
      <c r="AV773" s="99">
        <v>3</v>
      </c>
      <c r="AW773" s="101">
        <v>27795</v>
      </c>
      <c r="AX773" s="29" t="s">
        <v>4770</v>
      </c>
      <c r="AY773" s="29"/>
      <c r="AZ773" s="30" t="s">
        <v>702</v>
      </c>
      <c r="BA773">
        <f t="shared" si="148"/>
        <v>566</v>
      </c>
      <c r="BB773" s="115" t="s">
        <v>6983</v>
      </c>
      <c r="BC773" s="105">
        <f t="shared" ref="BC773:BC836" si="149">AW773/AV773</f>
        <v>9265</v>
      </c>
      <c r="BD773" s="116">
        <f t="shared" ref="BD773:BD836" si="150">DATE(YEAR(AE773),MONTH(AE773),1)</f>
        <v>45047</v>
      </c>
      <c r="BE773" s="141" t="s">
        <v>8477</v>
      </c>
      <c r="BF773">
        <f>MATCH(BE773,'Cat-4'!$A:$A,0)</f>
        <v>722</v>
      </c>
      <c r="BG773">
        <f>MATCH(BD773,'Cat-4'!$1:$1,0)</f>
        <v>137</v>
      </c>
      <c r="BH773">
        <f>INDEX('Cat-4'!$1:$1048576,'NSS + ACT'!BF773,'NSS + ACT'!BG773)</f>
        <v>128.5</v>
      </c>
      <c r="BI773">
        <f>MATCH($BI$1,'Cat-4'!$1:$1,0)</f>
        <v>153</v>
      </c>
      <c r="BJ773">
        <f>INDEX('Cat-4'!$1:$1048576,'NSS + ACT'!BF773,'NSS + ACT'!BI773)</f>
        <v>130.80000000000001</v>
      </c>
      <c r="BK773" s="126">
        <f t="shared" ref="BK773:BK836" si="151">BJ773/BH773</f>
        <v>1.0178988326848251</v>
      </c>
      <c r="BL773">
        <f t="shared" ref="BL773:BL836" si="152">$BL$1-BD773</f>
        <v>593</v>
      </c>
      <c r="BM773" s="126">
        <f t="shared" ref="BM773:BM836" si="153">BL773/30</f>
        <v>19.766666666666666</v>
      </c>
      <c r="BN773" s="126" t="s">
        <v>8784</v>
      </c>
      <c r="BO773" s="126">
        <f>MATCH(BB773,Sheet3!$D$4:$D$8,0)</f>
        <v>2</v>
      </c>
      <c r="BP773" s="126">
        <f>MATCH(BN773,Sheet3!$E$4:$H$4,0)</f>
        <v>3</v>
      </c>
      <c r="BQ773" s="132">
        <f>INDEX(Sheet3!$D$4:$H$8,'NSS + ACT'!BO773,'NSS + ACT'!BP773)</f>
        <v>0.05</v>
      </c>
      <c r="BR773" s="105">
        <f t="shared" ref="BR773:BR836" si="154">BK773*AW773</f>
        <v>28292.498054474712</v>
      </c>
      <c r="BS773" s="162">
        <f t="shared" ref="BS773:BS836" si="155">BQ773</f>
        <v>0.05</v>
      </c>
      <c r="BT773" s="105">
        <f t="shared" ref="BT773:BT836" si="156">BR773*(1-BS773)</f>
        <v>26877.873151750977</v>
      </c>
    </row>
    <row r="774" spans="1:72">
      <c r="A774" s="18">
        <f t="shared" si="145"/>
        <v>771</v>
      </c>
      <c r="B774" s="61">
        <v>291706336401</v>
      </c>
      <c r="C774" s="39">
        <v>43043</v>
      </c>
      <c r="D774" s="22" t="s">
        <v>260</v>
      </c>
      <c r="E774" s="22" t="s">
        <v>3393</v>
      </c>
      <c r="F774" s="110">
        <v>3</v>
      </c>
      <c r="G774" s="23" t="s">
        <v>119</v>
      </c>
      <c r="H774" s="52">
        <v>9235.6299999999665</v>
      </c>
      <c r="I774" s="30"/>
      <c r="J774" s="109">
        <v>27706.889999999901</v>
      </c>
      <c r="K774" s="23">
        <v>84139110</v>
      </c>
      <c r="L774" s="26">
        <v>7.4999999999999997E-2</v>
      </c>
      <c r="M774" s="40">
        <v>0</v>
      </c>
      <c r="N774" s="62">
        <v>0</v>
      </c>
      <c r="O774" s="52">
        <v>0</v>
      </c>
      <c r="P774" s="26">
        <v>0.1</v>
      </c>
      <c r="Q774" s="52">
        <v>0</v>
      </c>
      <c r="R774" s="63">
        <v>0.18</v>
      </c>
      <c r="S774" s="23" t="s">
        <v>1797</v>
      </c>
      <c r="T774" s="52">
        <v>2078.0167499999925</v>
      </c>
      <c r="U774" s="52">
        <v>0</v>
      </c>
      <c r="V774" s="52">
        <v>207.80167499999925</v>
      </c>
      <c r="W774" s="52">
        <v>5398.6875164999801</v>
      </c>
      <c r="X774" s="52">
        <v>7684.5059414999723</v>
      </c>
      <c r="Y774" s="23" t="s">
        <v>3182</v>
      </c>
      <c r="Z774" s="23" t="s">
        <v>3394</v>
      </c>
      <c r="AA774" s="23" t="s">
        <v>3395</v>
      </c>
      <c r="AB774" s="33">
        <v>291706336401</v>
      </c>
      <c r="AC774" s="33" t="s">
        <v>3392</v>
      </c>
      <c r="AD774" s="48">
        <v>43043</v>
      </c>
      <c r="AE774" s="39">
        <v>43012</v>
      </c>
      <c r="AF774" s="53" t="e">
        <v>#N/A</v>
      </c>
      <c r="AG774" s="53" t="e">
        <v>#N/A</v>
      </c>
      <c r="AH774" s="39" t="e">
        <v>#N/A</v>
      </c>
      <c r="AI774" s="23" t="s">
        <v>51</v>
      </c>
      <c r="AJ774" s="54"/>
      <c r="AK774" s="55"/>
      <c r="AL774" s="56"/>
      <c r="AM774" s="57"/>
      <c r="AN774" s="33"/>
      <c r="AO774" s="48"/>
      <c r="AP774" s="23">
        <v>2000</v>
      </c>
      <c r="AQ774" s="23" t="s">
        <v>64</v>
      </c>
      <c r="AR774" s="23" t="s">
        <v>3395</v>
      </c>
      <c r="AS774" s="38" t="s">
        <v>53</v>
      </c>
      <c r="AT774" s="23"/>
      <c r="AU774" s="64">
        <v>470</v>
      </c>
      <c r="AV774" s="99">
        <v>3</v>
      </c>
      <c r="AW774" s="102">
        <v>27706.889999999901</v>
      </c>
      <c r="AX774" s="29" t="s">
        <v>701</v>
      </c>
      <c r="AY774" s="29"/>
      <c r="AZ774" s="25">
        <v>1</v>
      </c>
      <c r="BA774">
        <f t="shared" si="148"/>
        <v>2626</v>
      </c>
      <c r="BB774" s="115" t="s">
        <v>6983</v>
      </c>
      <c r="BC774" s="105">
        <f t="shared" si="149"/>
        <v>9235.6299999999665</v>
      </c>
      <c r="BD774" s="116">
        <f t="shared" si="150"/>
        <v>43009</v>
      </c>
      <c r="BE774" s="141" t="s">
        <v>8477</v>
      </c>
      <c r="BF774">
        <f>MATCH(BE774,'Cat-4'!$A:$A,0)</f>
        <v>722</v>
      </c>
      <c r="BG774">
        <f>MATCH(BD774,'Cat-4'!$1:$1,0)</f>
        <v>70</v>
      </c>
      <c r="BH774">
        <f>INDEX('Cat-4'!$1:$1048576,'NSS + ACT'!BF774,'NSS + ACT'!BG774)</f>
        <v>109</v>
      </c>
      <c r="BI774">
        <f>MATCH($BI$1,'Cat-4'!$1:$1,0)</f>
        <v>153</v>
      </c>
      <c r="BJ774">
        <f>INDEX('Cat-4'!$1:$1048576,'NSS + ACT'!BF774,'NSS + ACT'!BI774)</f>
        <v>130.80000000000001</v>
      </c>
      <c r="BK774" s="126">
        <f t="shared" si="151"/>
        <v>1.2000000000000002</v>
      </c>
      <c r="BL774">
        <f t="shared" si="152"/>
        <v>2631</v>
      </c>
      <c r="BM774" s="126">
        <f t="shared" si="153"/>
        <v>87.7</v>
      </c>
      <c r="BN774" s="126" t="s">
        <v>8785</v>
      </c>
      <c r="BO774" s="126">
        <f>MATCH(BB774,Sheet3!$D$4:$D$8,0)</f>
        <v>2</v>
      </c>
      <c r="BP774" s="126">
        <f>MATCH(BN774,Sheet3!$E$4:$H$4,0)</f>
        <v>4</v>
      </c>
      <c r="BQ774" s="132">
        <f>INDEX(Sheet3!$D$4:$H$8,'NSS + ACT'!BO774,'NSS + ACT'!BP774)</f>
        <v>0.1</v>
      </c>
      <c r="BR774" s="105">
        <f t="shared" si="154"/>
        <v>33248.267999999887</v>
      </c>
      <c r="BS774" s="162">
        <f t="shared" si="155"/>
        <v>0.1</v>
      </c>
      <c r="BT774" s="105">
        <f t="shared" si="156"/>
        <v>29923.441199999899</v>
      </c>
    </row>
    <row r="775" spans="1:72">
      <c r="A775" s="18">
        <f t="shared" si="145"/>
        <v>772</v>
      </c>
      <c r="B775" s="61">
        <v>291902199886</v>
      </c>
      <c r="C775" s="39">
        <v>43530</v>
      </c>
      <c r="D775" s="22" t="s">
        <v>283</v>
      </c>
      <c r="E775" s="22" t="s">
        <v>3221</v>
      </c>
      <c r="F775" s="110">
        <v>10</v>
      </c>
      <c r="G775" s="23" t="s">
        <v>119</v>
      </c>
      <c r="H775" s="52">
        <v>5914.8</v>
      </c>
      <c r="I775" s="30"/>
      <c r="J775" s="109">
        <v>59148</v>
      </c>
      <c r="K775" s="23">
        <v>84836090</v>
      </c>
      <c r="L775" s="26">
        <v>7.4999999999999997E-2</v>
      </c>
      <c r="M775" s="40">
        <v>0</v>
      </c>
      <c r="N775" s="62">
        <v>0</v>
      </c>
      <c r="O775" s="52">
        <v>0</v>
      </c>
      <c r="P775" s="26">
        <v>0.1</v>
      </c>
      <c r="Q775" s="52">
        <v>0</v>
      </c>
      <c r="R775" s="63">
        <v>0.18</v>
      </c>
      <c r="S775" s="23" t="s">
        <v>2931</v>
      </c>
      <c r="T775" s="52">
        <v>4436.0999999999995</v>
      </c>
      <c r="U775" s="52">
        <v>0</v>
      </c>
      <c r="V775" s="52">
        <v>443.60999999999996</v>
      </c>
      <c r="W775" s="52">
        <v>11524.987799999999</v>
      </c>
      <c r="X775" s="52">
        <v>16404.697799999998</v>
      </c>
      <c r="Y775" s="23" t="s">
        <v>3182</v>
      </c>
      <c r="Z775" s="23" t="s">
        <v>3222</v>
      </c>
      <c r="AA775" s="23" t="s">
        <v>3223</v>
      </c>
      <c r="AB775" s="33">
        <v>291902199886</v>
      </c>
      <c r="AC775" s="33" t="s">
        <v>3224</v>
      </c>
      <c r="AD775" s="48">
        <v>43530</v>
      </c>
      <c r="AE775" s="39">
        <v>43528</v>
      </c>
      <c r="AF775" s="53" t="e">
        <v>#N/A</v>
      </c>
      <c r="AG775" s="53" t="e">
        <v>#N/A</v>
      </c>
      <c r="AH775" s="39" t="e">
        <v>#N/A</v>
      </c>
      <c r="AI775" s="23" t="s">
        <v>51</v>
      </c>
      <c r="AJ775" s="54"/>
      <c r="AK775" s="55"/>
      <c r="AL775" s="56"/>
      <c r="AM775" s="57"/>
      <c r="AN775" s="33"/>
      <c r="AO775" s="48"/>
      <c r="AP775" s="23">
        <v>2000</v>
      </c>
      <c r="AQ775" s="23" t="s">
        <v>52</v>
      </c>
      <c r="AR775" s="23" t="s">
        <v>3223</v>
      </c>
      <c r="AS775" s="38" t="s">
        <v>53</v>
      </c>
      <c r="AT775" s="23"/>
      <c r="AU775" s="64" t="s">
        <v>284</v>
      </c>
      <c r="AV775" s="99">
        <v>10</v>
      </c>
      <c r="AW775" s="102">
        <v>27460</v>
      </c>
      <c r="AX775" s="29" t="s">
        <v>701</v>
      </c>
      <c r="AY775" s="29"/>
      <c r="AZ775" s="25" t="s">
        <v>2577</v>
      </c>
      <c r="BA775">
        <f t="shared" si="148"/>
        <v>2110</v>
      </c>
      <c r="BB775" s="115" t="s">
        <v>6983</v>
      </c>
      <c r="BC775" s="105">
        <f t="shared" si="149"/>
        <v>2746</v>
      </c>
      <c r="BD775" s="116">
        <f t="shared" si="150"/>
        <v>43525</v>
      </c>
      <c r="BE775" s="141" t="s">
        <v>8477</v>
      </c>
      <c r="BF775">
        <f>MATCH(BE775,'Cat-4'!$A:$A,0)</f>
        <v>722</v>
      </c>
      <c r="BG775">
        <f>MATCH(BD775,'Cat-4'!$1:$1,0)</f>
        <v>87</v>
      </c>
      <c r="BH775">
        <f>INDEX('Cat-4'!$1:$1048576,'NSS + ACT'!BF775,'NSS + ACT'!BG775)</f>
        <v>112.3</v>
      </c>
      <c r="BI775">
        <f>MATCH($BI$1,'Cat-4'!$1:$1,0)</f>
        <v>153</v>
      </c>
      <c r="BJ775">
        <f>INDEX('Cat-4'!$1:$1048576,'NSS + ACT'!BF775,'NSS + ACT'!BI775)</f>
        <v>130.80000000000001</v>
      </c>
      <c r="BK775" s="126">
        <f t="shared" si="151"/>
        <v>1.1647373107747108</v>
      </c>
      <c r="BL775">
        <f t="shared" si="152"/>
        <v>2115</v>
      </c>
      <c r="BM775" s="126">
        <f t="shared" si="153"/>
        <v>70.5</v>
      </c>
      <c r="BN775" s="126" t="s">
        <v>8785</v>
      </c>
      <c r="BO775" s="126">
        <f>MATCH(BB775,Sheet3!$D$4:$D$8,0)</f>
        <v>2</v>
      </c>
      <c r="BP775" s="126">
        <f>MATCH(BN775,Sheet3!$E$4:$H$4,0)</f>
        <v>4</v>
      </c>
      <c r="BQ775" s="132">
        <f>INDEX(Sheet3!$D$4:$H$8,'NSS + ACT'!BO775,'NSS + ACT'!BP775)</f>
        <v>0.1</v>
      </c>
      <c r="BR775" s="105">
        <f t="shared" si="154"/>
        <v>31983.686553873558</v>
      </c>
      <c r="BS775" s="162">
        <f t="shared" si="155"/>
        <v>0.1</v>
      </c>
      <c r="BT775" s="105">
        <f t="shared" si="156"/>
        <v>28785.317898486202</v>
      </c>
    </row>
    <row r="776" spans="1:72">
      <c r="A776" s="18">
        <f t="shared" si="145"/>
        <v>773</v>
      </c>
      <c r="B776" s="33"/>
      <c r="C776" s="39"/>
      <c r="D776" s="22" t="s">
        <v>227</v>
      </c>
      <c r="E776" s="22" t="s">
        <v>6652</v>
      </c>
      <c r="F776" s="113">
        <v>2</v>
      </c>
      <c r="G776" s="23" t="s">
        <v>60</v>
      </c>
      <c r="H776" s="24">
        <v>13727.95</v>
      </c>
      <c r="I776" s="30"/>
      <c r="J776" s="101">
        <v>27455.9</v>
      </c>
      <c r="K776" s="23">
        <v>39241090</v>
      </c>
      <c r="L776" s="26">
        <v>0.15</v>
      </c>
      <c r="M776" s="23"/>
      <c r="N776" s="49"/>
      <c r="O776" s="38"/>
      <c r="P776" s="26">
        <v>0.1</v>
      </c>
      <c r="Q776" s="38"/>
      <c r="R776" s="26">
        <v>0.18</v>
      </c>
      <c r="S776" s="23" t="s">
        <v>6653</v>
      </c>
      <c r="T776" s="94">
        <v>4118.3850000000002</v>
      </c>
      <c r="U776" s="94">
        <v>0</v>
      </c>
      <c r="V776" s="94">
        <v>411.83850000000007</v>
      </c>
      <c r="W776" s="94">
        <v>5757.502230000001</v>
      </c>
      <c r="X776" s="52">
        <v>10287.725730000002</v>
      </c>
      <c r="Y776" s="23" t="s">
        <v>6636</v>
      </c>
      <c r="Z776" s="23" t="s">
        <v>6654</v>
      </c>
      <c r="AA776" s="23" t="s">
        <v>6654</v>
      </c>
      <c r="AB776" s="33">
        <v>291603893464</v>
      </c>
      <c r="AC776" s="23" t="s">
        <v>6655</v>
      </c>
      <c r="AD776" s="48">
        <v>42605</v>
      </c>
      <c r="AE776" s="39">
        <v>42599</v>
      </c>
      <c r="AF776" s="33" t="e">
        <v>#N/A</v>
      </c>
      <c r="AG776" s="23" t="e">
        <v>#N/A</v>
      </c>
      <c r="AH776" s="39" t="e">
        <v>#N/A</v>
      </c>
      <c r="AI776" s="23" t="s">
        <v>51</v>
      </c>
      <c r="AJ776" s="65"/>
      <c r="AK776" s="57"/>
      <c r="AL776" s="56"/>
      <c r="AM776" s="52"/>
      <c r="AN776" s="23"/>
      <c r="AO776" s="38"/>
      <c r="AP776" s="23">
        <v>2000</v>
      </c>
      <c r="AQ776" s="23" t="s">
        <v>64</v>
      </c>
      <c r="AR776" s="23" t="s">
        <v>6656</v>
      </c>
      <c r="AS776" s="95" t="s">
        <v>53</v>
      </c>
      <c r="AT776" s="23" t="s">
        <v>519</v>
      </c>
      <c r="AU776" s="23">
        <v>623315</v>
      </c>
      <c r="AV776" s="99">
        <v>2</v>
      </c>
      <c r="AW776" s="101">
        <v>27455.9</v>
      </c>
      <c r="AX776" s="29" t="s">
        <v>6494</v>
      </c>
      <c r="AY776" s="29"/>
      <c r="AZ776" s="21"/>
      <c r="BA776">
        <f t="shared" si="148"/>
        <v>3039</v>
      </c>
      <c r="BB776" s="115" t="s">
        <v>6983</v>
      </c>
      <c r="BC776" s="105">
        <f t="shared" si="149"/>
        <v>13727.95</v>
      </c>
      <c r="BD776" s="116">
        <f t="shared" si="150"/>
        <v>42583</v>
      </c>
      <c r="BE776" s="141" t="s">
        <v>8477</v>
      </c>
      <c r="BF776">
        <f>MATCH(BE776,'Cat-4'!$A:$A,0)</f>
        <v>722</v>
      </c>
      <c r="BG776">
        <f>MATCH(BD776,'Cat-4'!$1:$1,0)</f>
        <v>56</v>
      </c>
      <c r="BH776">
        <f>INDEX('Cat-4'!$1:$1048576,'NSS + ACT'!BF776,'NSS + ACT'!BG776)</f>
        <v>107.5</v>
      </c>
      <c r="BI776">
        <f>MATCH($BI$1,'Cat-4'!$1:$1,0)</f>
        <v>153</v>
      </c>
      <c r="BJ776">
        <f>INDEX('Cat-4'!$1:$1048576,'NSS + ACT'!BF776,'NSS + ACT'!BI776)</f>
        <v>130.80000000000001</v>
      </c>
      <c r="BK776" s="126">
        <f t="shared" si="151"/>
        <v>1.2167441860465118</v>
      </c>
      <c r="BL776">
        <f t="shared" si="152"/>
        <v>3057</v>
      </c>
      <c r="BM776" s="126">
        <f t="shared" si="153"/>
        <v>101.9</v>
      </c>
      <c r="BN776" s="126" t="s">
        <v>8785</v>
      </c>
      <c r="BO776" s="126">
        <f>MATCH(BB776,Sheet3!$D$4:$D$8,0)</f>
        <v>2</v>
      </c>
      <c r="BP776" s="126">
        <f>MATCH(BN776,Sheet3!$E$4:$H$4,0)</f>
        <v>4</v>
      </c>
      <c r="BQ776" s="132">
        <f>INDEX(Sheet3!$D$4:$H$8,'NSS + ACT'!BO776,'NSS + ACT'!BP776)</f>
        <v>0.1</v>
      </c>
      <c r="BR776" s="105">
        <f t="shared" si="154"/>
        <v>33406.806697674423</v>
      </c>
      <c r="BS776" s="162">
        <f t="shared" si="155"/>
        <v>0.1</v>
      </c>
      <c r="BT776" s="105">
        <f t="shared" si="156"/>
        <v>30066.126027906983</v>
      </c>
    </row>
    <row r="777" spans="1:72">
      <c r="A777" s="18">
        <f t="shared" si="145"/>
        <v>774</v>
      </c>
      <c r="B777" s="33"/>
      <c r="C777" s="39"/>
      <c r="D777" s="22" t="s">
        <v>93</v>
      </c>
      <c r="E777" s="22" t="s">
        <v>6574</v>
      </c>
      <c r="F777" s="113">
        <v>3</v>
      </c>
      <c r="G777" s="23" t="s">
        <v>119</v>
      </c>
      <c r="H777" s="24">
        <v>9147.0766666666659</v>
      </c>
      <c r="I777" s="30"/>
      <c r="J777" s="101">
        <v>27441.23</v>
      </c>
      <c r="K777" s="23">
        <v>85043100</v>
      </c>
      <c r="L777" s="26">
        <v>0.1</v>
      </c>
      <c r="M777" s="23"/>
      <c r="N777" s="49"/>
      <c r="O777" s="38"/>
      <c r="P777" s="26">
        <v>0.1</v>
      </c>
      <c r="Q777" s="38"/>
      <c r="R777" s="26">
        <v>0.18</v>
      </c>
      <c r="S777" s="23" t="s">
        <v>969</v>
      </c>
      <c r="T777" s="94">
        <v>2744.123</v>
      </c>
      <c r="U777" s="94">
        <v>0</v>
      </c>
      <c r="V777" s="94">
        <v>274.41230000000002</v>
      </c>
      <c r="W777" s="94">
        <v>5482.7577539999993</v>
      </c>
      <c r="X777" s="52">
        <v>8501.2930539999998</v>
      </c>
      <c r="Y777" s="23" t="s">
        <v>6489</v>
      </c>
      <c r="Z777" s="23" t="s">
        <v>6575</v>
      </c>
      <c r="AA777" s="23" t="s">
        <v>6575</v>
      </c>
      <c r="AB777" s="33" t="e">
        <v>#N/A</v>
      </c>
      <c r="AC777" s="23" t="e">
        <v>#N/A</v>
      </c>
      <c r="AD777" s="48" t="e">
        <v>#N/A</v>
      </c>
      <c r="AE777" s="39">
        <v>43003</v>
      </c>
      <c r="AF777" s="33">
        <v>171702612222</v>
      </c>
      <c r="AG777" s="23" t="s">
        <v>960</v>
      </c>
      <c r="AH777" s="39">
        <v>43019</v>
      </c>
      <c r="AI777" s="23" t="s">
        <v>385</v>
      </c>
      <c r="AJ777" s="65"/>
      <c r="AK777" s="57"/>
      <c r="AL777" s="56"/>
      <c r="AM777" s="52"/>
      <c r="AN777" s="23"/>
      <c r="AO777" s="38"/>
      <c r="AP777" s="23">
        <v>2000</v>
      </c>
      <c r="AQ777" s="23" t="s">
        <v>64</v>
      </c>
      <c r="AR777" s="23" t="s">
        <v>6576</v>
      </c>
      <c r="AS777" s="95" t="s">
        <v>53</v>
      </c>
      <c r="AT777" s="23" t="s">
        <v>522</v>
      </c>
      <c r="AU777" s="23">
        <v>9061707572</v>
      </c>
      <c r="AV777" s="99">
        <v>3</v>
      </c>
      <c r="AW777" s="101">
        <v>27441.23</v>
      </c>
      <c r="AX777" s="29" t="s">
        <v>6494</v>
      </c>
      <c r="AY777" s="29"/>
      <c r="AZ777" s="21"/>
      <c r="BA777">
        <f t="shared" si="148"/>
        <v>2635</v>
      </c>
      <c r="BB777" t="s">
        <v>6987</v>
      </c>
      <c r="BC777" s="105">
        <f t="shared" si="149"/>
        <v>9147.0766666666659</v>
      </c>
      <c r="BD777" s="116">
        <f t="shared" si="150"/>
        <v>42979</v>
      </c>
      <c r="BE777" s="141" t="s">
        <v>8366</v>
      </c>
      <c r="BF777">
        <f>MATCH(BE777,'Cat-4'!$A:$A,0)</f>
        <v>666</v>
      </c>
      <c r="BG777">
        <f>MATCH(BD777,'Cat-4'!$1:$1,0)</f>
        <v>69</v>
      </c>
      <c r="BH777">
        <f>INDEX('Cat-4'!$1:$1048576,'NSS + ACT'!BF777,'NSS + ACT'!BG777)</f>
        <v>110.7</v>
      </c>
      <c r="BI777">
        <f>MATCH($BI$1,'Cat-4'!$1:$1,0)</f>
        <v>153</v>
      </c>
      <c r="BJ777">
        <f>INDEX('Cat-4'!$1:$1048576,'NSS + ACT'!BF777,'NSS + ACT'!BI777)</f>
        <v>133.4</v>
      </c>
      <c r="BK777" s="126">
        <f t="shared" si="151"/>
        <v>1.2050587172538392</v>
      </c>
      <c r="BL777">
        <f t="shared" si="152"/>
        <v>2661</v>
      </c>
      <c r="BM777" s="126">
        <f t="shared" si="153"/>
        <v>88.7</v>
      </c>
      <c r="BN777" s="126" t="s">
        <v>8785</v>
      </c>
      <c r="BO777" s="126">
        <f>MATCH(BB777,Sheet3!$D$4:$D$8,0)</f>
        <v>4</v>
      </c>
      <c r="BP777" s="126">
        <f>MATCH(BN777,Sheet3!$E$4:$H$4,0)</f>
        <v>4</v>
      </c>
      <c r="BQ777" s="132">
        <f>INDEX(Sheet3!$D$4:$H$8,'NSS + ACT'!BO777,'NSS + ACT'!BP777)</f>
        <v>0.2</v>
      </c>
      <c r="BR777" s="105">
        <f t="shared" si="154"/>
        <v>33068.293423667572</v>
      </c>
      <c r="BS777" s="162">
        <f t="shared" si="155"/>
        <v>0.2</v>
      </c>
      <c r="BT777" s="105">
        <f t="shared" si="156"/>
        <v>26454.634738934059</v>
      </c>
    </row>
    <row r="778" spans="1:72">
      <c r="A778" s="18">
        <f t="shared" si="145"/>
        <v>775</v>
      </c>
      <c r="B778" s="33">
        <v>291906825792</v>
      </c>
      <c r="C778" s="39">
        <v>43662</v>
      </c>
      <c r="D778" s="22" t="s">
        <v>144</v>
      </c>
      <c r="E778" s="22" t="s">
        <v>6159</v>
      </c>
      <c r="F778" s="110">
        <v>40</v>
      </c>
      <c r="G778" s="23" t="s">
        <v>119</v>
      </c>
      <c r="H778" s="52">
        <v>212.5</v>
      </c>
      <c r="I778" s="30"/>
      <c r="J778" s="109">
        <v>8500</v>
      </c>
      <c r="K778" s="36">
        <v>73079990</v>
      </c>
      <c r="L778" s="26">
        <v>0.1</v>
      </c>
      <c r="M778" s="26" t="s">
        <v>1254</v>
      </c>
      <c r="N778" s="26">
        <v>0</v>
      </c>
      <c r="O778" s="60"/>
      <c r="P778" s="26">
        <v>0.1</v>
      </c>
      <c r="Q778" s="84"/>
      <c r="R778" s="26">
        <v>0.18</v>
      </c>
      <c r="S778" s="23" t="s">
        <v>1260</v>
      </c>
      <c r="T778" s="52">
        <v>850</v>
      </c>
      <c r="U778" s="52">
        <v>0</v>
      </c>
      <c r="V778" s="52">
        <v>85</v>
      </c>
      <c r="W778" s="52">
        <v>1698.3</v>
      </c>
      <c r="X778" s="52">
        <v>2633.3</v>
      </c>
      <c r="Y778" s="23" t="s">
        <v>5950</v>
      </c>
      <c r="Z778" s="23" t="s">
        <v>6160</v>
      </c>
      <c r="AA778" s="23" t="s">
        <v>6161</v>
      </c>
      <c r="AB778" s="33">
        <v>291906825792</v>
      </c>
      <c r="AC778" s="33" t="s">
        <v>6154</v>
      </c>
      <c r="AD778" s="39">
        <v>43662</v>
      </c>
      <c r="AE778" s="39">
        <v>43649</v>
      </c>
      <c r="AF778" s="53" t="e">
        <v>#N/A</v>
      </c>
      <c r="AG778" s="53" t="e">
        <v>#N/A</v>
      </c>
      <c r="AH778" s="39" t="e">
        <v>#N/A</v>
      </c>
      <c r="AI778" s="23" t="s">
        <v>51</v>
      </c>
      <c r="AJ778" s="59"/>
      <c r="AK778" s="59"/>
      <c r="AL778" s="48"/>
      <c r="AM778" s="60"/>
      <c r="AN778" s="33"/>
      <c r="AO778" s="48"/>
      <c r="AP778" s="23">
        <v>2000</v>
      </c>
      <c r="AQ778" s="23" t="s">
        <v>52</v>
      </c>
      <c r="AR778" s="23" t="s">
        <v>6161</v>
      </c>
      <c r="AS778" s="38" t="s">
        <v>53</v>
      </c>
      <c r="AT778" s="23" t="s">
        <v>519</v>
      </c>
      <c r="AU778" s="23" t="s">
        <v>6155</v>
      </c>
      <c r="AV778" s="99">
        <v>40</v>
      </c>
      <c r="AW778" s="101">
        <v>27316.04</v>
      </c>
      <c r="AX778" s="29" t="s">
        <v>5711</v>
      </c>
      <c r="AY778" s="29"/>
      <c r="AZ778" s="21"/>
      <c r="BA778">
        <f t="shared" si="148"/>
        <v>1989</v>
      </c>
      <c r="BB778" s="115" t="s">
        <v>6983</v>
      </c>
      <c r="BC778" s="105">
        <f t="shared" si="149"/>
        <v>682.90100000000007</v>
      </c>
      <c r="BD778" s="116">
        <f t="shared" si="150"/>
        <v>43647</v>
      </c>
      <c r="BE778" s="141" t="s">
        <v>8477</v>
      </c>
      <c r="BF778">
        <f>MATCH(BE778,'Cat-4'!$A:$A,0)</f>
        <v>722</v>
      </c>
      <c r="BG778">
        <f>MATCH(BD778,'Cat-4'!$1:$1,0)</f>
        <v>91</v>
      </c>
      <c r="BH778">
        <f>INDEX('Cat-4'!$1:$1048576,'NSS + ACT'!BF778,'NSS + ACT'!BG778)</f>
        <v>113.2</v>
      </c>
      <c r="BI778">
        <f>MATCH($BI$1,'Cat-4'!$1:$1,0)</f>
        <v>153</v>
      </c>
      <c r="BJ778">
        <f>INDEX('Cat-4'!$1:$1048576,'NSS + ACT'!BF778,'NSS + ACT'!BI778)</f>
        <v>130.80000000000001</v>
      </c>
      <c r="BK778" s="126">
        <f t="shared" si="151"/>
        <v>1.1554770318021201</v>
      </c>
      <c r="BL778">
        <f t="shared" si="152"/>
        <v>1993</v>
      </c>
      <c r="BM778" s="126">
        <f t="shared" si="153"/>
        <v>66.433333333333337</v>
      </c>
      <c r="BN778" s="126" t="s">
        <v>8785</v>
      </c>
      <c r="BO778" s="126">
        <f>MATCH(BB778,Sheet3!$D$4:$D$8,0)</f>
        <v>2</v>
      </c>
      <c r="BP778" s="126">
        <f>MATCH(BN778,Sheet3!$E$4:$H$4,0)</f>
        <v>4</v>
      </c>
      <c r="BQ778" s="132">
        <f>INDEX(Sheet3!$D$4:$H$8,'NSS + ACT'!BO778,'NSS + ACT'!BP778)</f>
        <v>0.1</v>
      </c>
      <c r="BR778" s="105">
        <f t="shared" si="154"/>
        <v>31563.056819787987</v>
      </c>
      <c r="BS778" s="162">
        <f t="shared" si="155"/>
        <v>0.1</v>
      </c>
      <c r="BT778" s="105">
        <f t="shared" si="156"/>
        <v>28406.751137809188</v>
      </c>
    </row>
    <row r="779" spans="1:72">
      <c r="A779" s="18">
        <f t="shared" si="145"/>
        <v>776</v>
      </c>
      <c r="B779" s="61">
        <v>291808420562</v>
      </c>
      <c r="C779" s="39">
        <v>43371</v>
      </c>
      <c r="D779" s="22" t="s">
        <v>179</v>
      </c>
      <c r="E779" s="22" t="s">
        <v>4557</v>
      </c>
      <c r="F779" s="110">
        <v>4</v>
      </c>
      <c r="G779" s="23" t="s">
        <v>119</v>
      </c>
      <c r="H779" s="52">
        <v>6788.25</v>
      </c>
      <c r="I779" s="30"/>
      <c r="J779" s="109">
        <v>27153</v>
      </c>
      <c r="K779" s="23">
        <v>84821020</v>
      </c>
      <c r="L779" s="26">
        <v>7.4999999999999997E-2</v>
      </c>
      <c r="M779" s="40">
        <v>0</v>
      </c>
      <c r="N779" s="62">
        <v>0</v>
      </c>
      <c r="O779" s="52">
        <v>0</v>
      </c>
      <c r="P779" s="26">
        <v>0.1</v>
      </c>
      <c r="Q779" s="52">
        <v>0</v>
      </c>
      <c r="R779" s="63">
        <v>0.18</v>
      </c>
      <c r="S779" s="23" t="s">
        <v>4537</v>
      </c>
      <c r="T779" s="52">
        <v>2036.4749999999999</v>
      </c>
      <c r="U779" s="52">
        <v>0</v>
      </c>
      <c r="V779" s="52">
        <v>203.64750000000001</v>
      </c>
      <c r="W779" s="52">
        <v>5290.7620499999994</v>
      </c>
      <c r="X779" s="52">
        <v>7530.8845499999989</v>
      </c>
      <c r="Y779" s="23" t="s">
        <v>4433</v>
      </c>
      <c r="Z779" s="23" t="s">
        <v>4558</v>
      </c>
      <c r="AA779" s="23" t="s">
        <v>4559</v>
      </c>
      <c r="AB779" s="33">
        <v>291808420562</v>
      </c>
      <c r="AC779" s="33" t="s">
        <v>4560</v>
      </c>
      <c r="AD779" s="39">
        <v>43371</v>
      </c>
      <c r="AE779" s="39">
        <v>43365</v>
      </c>
      <c r="AF779" s="53" t="e">
        <v>#N/A</v>
      </c>
      <c r="AG779" s="53" t="e">
        <v>#N/A</v>
      </c>
      <c r="AH779" s="39" t="e">
        <v>#N/A</v>
      </c>
      <c r="AI779" s="23" t="s">
        <v>51</v>
      </c>
      <c r="AJ779" s="59"/>
      <c r="AK779" s="59"/>
      <c r="AL779" s="48"/>
      <c r="AM779" s="60"/>
      <c r="AN779" s="33"/>
      <c r="AO779" s="48"/>
      <c r="AP779" s="23">
        <v>2000</v>
      </c>
      <c r="AQ779" s="23" t="s">
        <v>52</v>
      </c>
      <c r="AR779" s="23" t="s">
        <v>4559</v>
      </c>
      <c r="AS779" s="38" t="s">
        <v>53</v>
      </c>
      <c r="AT779" s="23" t="s">
        <v>519</v>
      </c>
      <c r="AU779" s="64" t="s">
        <v>356</v>
      </c>
      <c r="AV779" s="99">
        <v>4</v>
      </c>
      <c r="AW779" s="102">
        <v>27153</v>
      </c>
      <c r="AX779" s="29" t="s">
        <v>701</v>
      </c>
      <c r="AY779" s="29"/>
      <c r="AZ779" s="25" t="s">
        <v>3564</v>
      </c>
      <c r="BA779">
        <f t="shared" si="148"/>
        <v>2273</v>
      </c>
      <c r="BB779" s="115" t="s">
        <v>6983</v>
      </c>
      <c r="BC779" s="105">
        <f t="shared" si="149"/>
        <v>6788.25</v>
      </c>
      <c r="BD779" s="116">
        <f t="shared" si="150"/>
        <v>43344</v>
      </c>
      <c r="BE779" s="141" t="s">
        <v>8477</v>
      </c>
      <c r="BF779">
        <f>MATCH(BE779,'Cat-4'!$A:$A,0)</f>
        <v>722</v>
      </c>
      <c r="BG779">
        <f>MATCH(BD779,'Cat-4'!$1:$1,0)</f>
        <v>81</v>
      </c>
      <c r="BH779">
        <f>INDEX('Cat-4'!$1:$1048576,'NSS + ACT'!BF779,'NSS + ACT'!BG779)</f>
        <v>111.6</v>
      </c>
      <c r="BI779">
        <f>MATCH($BI$1,'Cat-4'!$1:$1,0)</f>
        <v>153</v>
      </c>
      <c r="BJ779">
        <f>INDEX('Cat-4'!$1:$1048576,'NSS + ACT'!BF779,'NSS + ACT'!BI779)</f>
        <v>130.80000000000001</v>
      </c>
      <c r="BK779" s="126">
        <f t="shared" si="151"/>
        <v>1.1720430107526882</v>
      </c>
      <c r="BL779">
        <f t="shared" si="152"/>
        <v>2296</v>
      </c>
      <c r="BM779" s="126">
        <f t="shared" si="153"/>
        <v>76.533333333333331</v>
      </c>
      <c r="BN779" s="126" t="s">
        <v>8785</v>
      </c>
      <c r="BO779" s="126">
        <f>MATCH(BB779,Sheet3!$D$4:$D$8,0)</f>
        <v>2</v>
      </c>
      <c r="BP779" s="126">
        <f>MATCH(BN779,Sheet3!$E$4:$H$4,0)</f>
        <v>4</v>
      </c>
      <c r="BQ779" s="132">
        <f>INDEX(Sheet3!$D$4:$H$8,'NSS + ACT'!BO779,'NSS + ACT'!BP779)</f>
        <v>0.1</v>
      </c>
      <c r="BR779" s="105">
        <f t="shared" si="154"/>
        <v>31824.483870967742</v>
      </c>
      <c r="BS779" s="162">
        <f t="shared" si="155"/>
        <v>0.1</v>
      </c>
      <c r="BT779" s="105">
        <f t="shared" si="156"/>
        <v>28642.035483870968</v>
      </c>
    </row>
    <row r="780" spans="1:72">
      <c r="A780" s="18">
        <f t="shared" si="145"/>
        <v>777</v>
      </c>
      <c r="B780" s="33">
        <v>292205305313</v>
      </c>
      <c r="C780" s="39">
        <v>44705</v>
      </c>
      <c r="D780" s="22" t="s">
        <v>6333</v>
      </c>
      <c r="E780" s="22" t="s">
        <v>6334</v>
      </c>
      <c r="F780" s="110">
        <v>4</v>
      </c>
      <c r="G780" s="23" t="s">
        <v>49</v>
      </c>
      <c r="H780" s="52">
        <v>6754.05</v>
      </c>
      <c r="I780" s="30"/>
      <c r="J780" s="109">
        <v>27016.2</v>
      </c>
      <c r="K780" s="36">
        <v>73079990</v>
      </c>
      <c r="L780" s="26">
        <v>0.1</v>
      </c>
      <c r="M780" s="26" t="s">
        <v>1254</v>
      </c>
      <c r="N780" s="26">
        <v>0</v>
      </c>
      <c r="O780" s="60"/>
      <c r="P780" s="26">
        <v>0.1</v>
      </c>
      <c r="Q780" s="84"/>
      <c r="R780" s="26">
        <v>0.18</v>
      </c>
      <c r="S780" s="23" t="s">
        <v>1260</v>
      </c>
      <c r="T780" s="52">
        <v>2701.6200000000003</v>
      </c>
      <c r="U780" s="52">
        <v>0</v>
      </c>
      <c r="V780" s="52">
        <v>270.16200000000003</v>
      </c>
      <c r="W780" s="52">
        <v>5397.8367600000001</v>
      </c>
      <c r="X780" s="52">
        <v>8369.6187600000012</v>
      </c>
      <c r="Y780" s="23" t="s">
        <v>6223</v>
      </c>
      <c r="Z780" s="23" t="s">
        <v>6335</v>
      </c>
      <c r="AA780" s="23" t="s">
        <v>6336</v>
      </c>
      <c r="AB780" s="33">
        <v>292205305313</v>
      </c>
      <c r="AC780" s="33" t="s">
        <v>6337</v>
      </c>
      <c r="AD780" s="39">
        <v>44705</v>
      </c>
      <c r="AE780" s="39">
        <v>44684</v>
      </c>
      <c r="AF780" s="53" t="e">
        <v>#N/A</v>
      </c>
      <c r="AG780" s="53" t="e">
        <v>#N/A</v>
      </c>
      <c r="AH780" s="39" t="e">
        <v>#N/A</v>
      </c>
      <c r="AI780" s="23" t="s">
        <v>51</v>
      </c>
      <c r="AJ780" s="59"/>
      <c r="AK780" s="59"/>
      <c r="AL780" s="48"/>
      <c r="AM780" s="60"/>
      <c r="AN780" s="33"/>
      <c r="AO780" s="48"/>
      <c r="AP780" s="23">
        <v>2000</v>
      </c>
      <c r="AQ780" s="23" t="s">
        <v>52</v>
      </c>
      <c r="AR780" s="23" t="s">
        <v>6336</v>
      </c>
      <c r="AS780" s="38" t="s">
        <v>53</v>
      </c>
      <c r="AT780" s="23"/>
      <c r="AU780" s="23">
        <v>1351</v>
      </c>
      <c r="AV780" s="99">
        <v>4</v>
      </c>
      <c r="AW780" s="101">
        <v>27016.2</v>
      </c>
      <c r="AX780" s="29" t="s">
        <v>5711</v>
      </c>
      <c r="AY780" s="29"/>
      <c r="AZ780" s="21"/>
      <c r="BA780">
        <f t="shared" si="148"/>
        <v>954</v>
      </c>
      <c r="BB780" s="115" t="s">
        <v>6983</v>
      </c>
      <c r="BC780" s="105">
        <f t="shared" si="149"/>
        <v>6754.05</v>
      </c>
      <c r="BD780" s="116">
        <f t="shared" si="150"/>
        <v>44682</v>
      </c>
      <c r="BE780" s="141" t="s">
        <v>8477</v>
      </c>
      <c r="BF780">
        <f>MATCH(BE780,'Cat-4'!$A:$A,0)</f>
        <v>722</v>
      </c>
      <c r="BG780">
        <f>MATCH(BD780,'Cat-4'!$1:$1,0)</f>
        <v>125</v>
      </c>
      <c r="BH780">
        <f>INDEX('Cat-4'!$1:$1048576,'NSS + ACT'!BF780,'NSS + ACT'!BG780)</f>
        <v>124.9</v>
      </c>
      <c r="BI780">
        <f>MATCH($BI$1,'Cat-4'!$1:$1,0)</f>
        <v>153</v>
      </c>
      <c r="BJ780">
        <f>INDEX('Cat-4'!$1:$1048576,'NSS + ACT'!BF780,'NSS + ACT'!BI780)</f>
        <v>130.80000000000001</v>
      </c>
      <c r="BK780" s="126">
        <f t="shared" si="151"/>
        <v>1.0472377902321859</v>
      </c>
      <c r="BL780">
        <f t="shared" si="152"/>
        <v>958</v>
      </c>
      <c r="BM780" s="126">
        <f t="shared" si="153"/>
        <v>31.933333333333334</v>
      </c>
      <c r="BN780" s="126" t="s">
        <v>8785</v>
      </c>
      <c r="BO780" s="126">
        <f>MATCH(BB780,Sheet3!$D$4:$D$8,0)</f>
        <v>2</v>
      </c>
      <c r="BP780" s="126">
        <f>MATCH(BN780,Sheet3!$E$4:$H$4,0)</f>
        <v>4</v>
      </c>
      <c r="BQ780" s="132">
        <f>INDEX(Sheet3!$D$4:$H$8,'NSS + ACT'!BO780,'NSS + ACT'!BP780)</f>
        <v>0.1</v>
      </c>
      <c r="BR780" s="105">
        <f t="shared" si="154"/>
        <v>28292.385588470781</v>
      </c>
      <c r="BS780" s="162">
        <f t="shared" si="155"/>
        <v>0.1</v>
      </c>
      <c r="BT780" s="105">
        <f t="shared" si="156"/>
        <v>25463.147029623702</v>
      </c>
    </row>
    <row r="781" spans="1:72">
      <c r="A781" s="18">
        <f t="shared" si="145"/>
        <v>778</v>
      </c>
      <c r="B781" s="61">
        <v>292006758831</v>
      </c>
      <c r="C781" s="39">
        <v>44081</v>
      </c>
      <c r="D781" s="22" t="s">
        <v>165</v>
      </c>
      <c r="E781" s="22" t="s">
        <v>2724</v>
      </c>
      <c r="F781" s="110">
        <v>2</v>
      </c>
      <c r="G781" s="23" t="s">
        <v>119</v>
      </c>
      <c r="H781" s="52">
        <v>13467.34499999995</v>
      </c>
      <c r="I781" s="30"/>
      <c r="J781" s="109">
        <v>26934.6899999999</v>
      </c>
      <c r="K781" s="23">
        <v>84311010</v>
      </c>
      <c r="L781" s="26">
        <v>7.4999999999999997E-2</v>
      </c>
      <c r="M781" s="40">
        <v>0</v>
      </c>
      <c r="N781" s="62">
        <v>0</v>
      </c>
      <c r="O781" s="52">
        <v>0</v>
      </c>
      <c r="P781" s="26">
        <v>0.1</v>
      </c>
      <c r="Q781" s="52">
        <v>0</v>
      </c>
      <c r="R781" s="63">
        <v>0.18</v>
      </c>
      <c r="S781" s="23" t="s">
        <v>2712</v>
      </c>
      <c r="T781" s="52">
        <v>2020.1017499999925</v>
      </c>
      <c r="U781" s="52">
        <v>0</v>
      </c>
      <c r="V781" s="52">
        <v>202.01017499999926</v>
      </c>
      <c r="W781" s="52">
        <v>5248.224346499981</v>
      </c>
      <c r="X781" s="52">
        <v>7470.336271499973</v>
      </c>
      <c r="Y781" s="23" t="s">
        <v>2574</v>
      </c>
      <c r="Z781" s="23" t="s">
        <v>2725</v>
      </c>
      <c r="AA781" s="23" t="s">
        <v>2726</v>
      </c>
      <c r="AB781" s="33">
        <v>292006758831</v>
      </c>
      <c r="AC781" s="33" t="s">
        <v>2715</v>
      </c>
      <c r="AD781" s="48">
        <v>44081</v>
      </c>
      <c r="AE781" s="39">
        <v>44033</v>
      </c>
      <c r="AF781" s="53" t="e">
        <v>#N/A</v>
      </c>
      <c r="AG781" s="53" t="e">
        <v>#N/A</v>
      </c>
      <c r="AH781" s="39" t="e">
        <v>#N/A</v>
      </c>
      <c r="AI781" s="23" t="s">
        <v>51</v>
      </c>
      <c r="AJ781" s="54"/>
      <c r="AK781" s="55"/>
      <c r="AL781" s="56"/>
      <c r="AM781" s="57"/>
      <c r="AN781" s="33"/>
      <c r="AO781" s="48"/>
      <c r="AP781" s="23">
        <v>2000</v>
      </c>
      <c r="AQ781" s="23" t="s">
        <v>52</v>
      </c>
      <c r="AR781" s="23" t="s">
        <v>2726</v>
      </c>
      <c r="AS781" s="38" t="s">
        <v>53</v>
      </c>
      <c r="AT781" s="23" t="s">
        <v>522</v>
      </c>
      <c r="AU781" s="64" t="s">
        <v>2716</v>
      </c>
      <c r="AV781" s="99">
        <v>2</v>
      </c>
      <c r="AW781" s="102">
        <v>26934.6899999999</v>
      </c>
      <c r="AX781" s="29" t="s">
        <v>701</v>
      </c>
      <c r="AY781" s="29"/>
      <c r="AZ781" s="25" t="s">
        <v>2717</v>
      </c>
      <c r="BA781">
        <f t="shared" si="148"/>
        <v>1605</v>
      </c>
      <c r="BB781" s="115" t="s">
        <v>6983</v>
      </c>
      <c r="BC781" s="105">
        <f t="shared" si="149"/>
        <v>13467.34499999995</v>
      </c>
      <c r="BD781" s="116">
        <f t="shared" si="150"/>
        <v>44013</v>
      </c>
      <c r="BE781" s="141" t="s">
        <v>8477</v>
      </c>
      <c r="BF781">
        <f>MATCH(BE781,'Cat-4'!$A:$A,0)</f>
        <v>722</v>
      </c>
      <c r="BG781">
        <f>MATCH(BD781,'Cat-4'!$1:$1,0)</f>
        <v>103</v>
      </c>
      <c r="BH781">
        <f>INDEX('Cat-4'!$1:$1048576,'NSS + ACT'!BF781,'NSS + ACT'!BG781)</f>
        <v>112.9</v>
      </c>
      <c r="BI781">
        <f>MATCH($BI$1,'Cat-4'!$1:$1,0)</f>
        <v>153</v>
      </c>
      <c r="BJ781">
        <f>INDEX('Cat-4'!$1:$1048576,'NSS + ACT'!BF781,'NSS + ACT'!BI781)</f>
        <v>130.80000000000001</v>
      </c>
      <c r="BK781" s="126">
        <f t="shared" si="151"/>
        <v>1.1585473870682019</v>
      </c>
      <c r="BL781">
        <f t="shared" si="152"/>
        <v>1627</v>
      </c>
      <c r="BM781" s="126">
        <f t="shared" si="153"/>
        <v>54.233333333333334</v>
      </c>
      <c r="BN781" s="126" t="s">
        <v>8785</v>
      </c>
      <c r="BO781" s="126">
        <f>MATCH(BB781,Sheet3!$D$4:$D$8,0)</f>
        <v>2</v>
      </c>
      <c r="BP781" s="126">
        <f>MATCH(BN781,Sheet3!$E$4:$H$4,0)</f>
        <v>4</v>
      </c>
      <c r="BQ781" s="132">
        <f>INDEX(Sheet3!$D$4:$H$8,'NSS + ACT'!BO781,'NSS + ACT'!BP781)</f>
        <v>0.1</v>
      </c>
      <c r="BR781" s="105">
        <f t="shared" si="154"/>
        <v>31205.114720991911</v>
      </c>
      <c r="BS781" s="162">
        <f t="shared" si="155"/>
        <v>0.1</v>
      </c>
      <c r="BT781" s="105">
        <f t="shared" si="156"/>
        <v>28084.603248892719</v>
      </c>
    </row>
    <row r="782" spans="1:72">
      <c r="A782" s="18">
        <f t="shared" si="145"/>
        <v>779</v>
      </c>
      <c r="B782" s="61">
        <v>171800967741</v>
      </c>
      <c r="C782" s="39">
        <v>43206</v>
      </c>
      <c r="D782" s="22" t="s">
        <v>462</v>
      </c>
      <c r="E782" s="22" t="s">
        <v>3787</v>
      </c>
      <c r="F782" s="110">
        <v>2</v>
      </c>
      <c r="G782" s="23" t="s">
        <v>49</v>
      </c>
      <c r="H782" s="52">
        <v>13458.725</v>
      </c>
      <c r="I782" s="30"/>
      <c r="J782" s="109">
        <v>26917.45</v>
      </c>
      <c r="K782" s="23">
        <v>85444220</v>
      </c>
      <c r="L782" s="26">
        <v>0.1</v>
      </c>
      <c r="M782" s="40" t="s">
        <v>2765</v>
      </c>
      <c r="N782" s="62">
        <v>0</v>
      </c>
      <c r="O782" s="52">
        <v>0</v>
      </c>
      <c r="P782" s="26">
        <v>0.1</v>
      </c>
      <c r="Q782" s="52">
        <v>0</v>
      </c>
      <c r="R782" s="63">
        <v>0.18</v>
      </c>
      <c r="S782" s="23" t="s">
        <v>2754</v>
      </c>
      <c r="T782" s="52">
        <v>2691.7450000000003</v>
      </c>
      <c r="U782" s="52">
        <v>0</v>
      </c>
      <c r="V782" s="52">
        <v>269.17450000000002</v>
      </c>
      <c r="W782" s="52">
        <v>5378.1065099999996</v>
      </c>
      <c r="X782" s="52">
        <v>8339.0260099999996</v>
      </c>
      <c r="Y782" s="23" t="s">
        <v>3695</v>
      </c>
      <c r="Z782" s="23" t="s">
        <v>3788</v>
      </c>
      <c r="AA782" s="23" t="s">
        <v>3789</v>
      </c>
      <c r="AB782" s="33" t="e">
        <v>#N/A</v>
      </c>
      <c r="AC782" s="33" t="e">
        <v>#N/A</v>
      </c>
      <c r="AD782" s="39" t="e">
        <v>#N/A</v>
      </c>
      <c r="AE782" s="39">
        <v>43178</v>
      </c>
      <c r="AF782" s="53">
        <v>171800967741</v>
      </c>
      <c r="AG782" s="53" t="s">
        <v>465</v>
      </c>
      <c r="AH782" s="39">
        <v>43206</v>
      </c>
      <c r="AI782" s="23" t="s">
        <v>385</v>
      </c>
      <c r="AJ782" s="59"/>
      <c r="AK782" s="59"/>
      <c r="AL782" s="48"/>
      <c r="AM782" s="60"/>
      <c r="AN782" s="33"/>
      <c r="AO782" s="48"/>
      <c r="AP782" s="23">
        <v>2000</v>
      </c>
      <c r="AQ782" s="23" t="s">
        <v>52</v>
      </c>
      <c r="AR782" s="23" t="s">
        <v>3789</v>
      </c>
      <c r="AS782" s="38" t="s">
        <v>53</v>
      </c>
      <c r="AT782" s="23" t="s">
        <v>519</v>
      </c>
      <c r="AU782" s="64">
        <v>1007534470</v>
      </c>
      <c r="AV782" s="99">
        <v>2</v>
      </c>
      <c r="AW782" s="102">
        <v>26917.45</v>
      </c>
      <c r="AX782" s="29" t="s">
        <v>701</v>
      </c>
      <c r="AY782" s="29"/>
      <c r="AZ782" s="25"/>
      <c r="BA782">
        <f t="shared" si="148"/>
        <v>2460</v>
      </c>
      <c r="BB782" s="115" t="s">
        <v>6987</v>
      </c>
      <c r="BC782" s="105">
        <f t="shared" si="149"/>
        <v>13458.725</v>
      </c>
      <c r="BD782" s="116">
        <f t="shared" si="150"/>
        <v>43160</v>
      </c>
      <c r="BE782" s="141" t="s">
        <v>8366</v>
      </c>
      <c r="BF782">
        <f>MATCH(BE782,'Cat-4'!$A:$A,0)</f>
        <v>666</v>
      </c>
      <c r="BG782">
        <f>MATCH(BD782,'Cat-4'!$1:$1,0)</f>
        <v>75</v>
      </c>
      <c r="BH782">
        <f>INDEX('Cat-4'!$1:$1048576,'NSS + ACT'!BF782,'NSS + ACT'!BG782)</f>
        <v>110.1</v>
      </c>
      <c r="BI782">
        <f>MATCH($BI$1,'Cat-4'!$1:$1,0)</f>
        <v>153</v>
      </c>
      <c r="BJ782">
        <f>INDEX('Cat-4'!$1:$1048576,'NSS + ACT'!BF782,'NSS + ACT'!BI782)</f>
        <v>133.4</v>
      </c>
      <c r="BK782" s="126">
        <f t="shared" si="151"/>
        <v>1.2116257947320619</v>
      </c>
      <c r="BL782">
        <f t="shared" si="152"/>
        <v>2480</v>
      </c>
      <c r="BM782" s="126">
        <f t="shared" si="153"/>
        <v>82.666666666666671</v>
      </c>
      <c r="BN782" s="126" t="s">
        <v>8785</v>
      </c>
      <c r="BO782" s="126">
        <f>MATCH(BB782,Sheet3!$D$4:$D$8,0)</f>
        <v>4</v>
      </c>
      <c r="BP782" s="126">
        <f>MATCH(BN782,Sheet3!$E$4:$H$4,0)</f>
        <v>4</v>
      </c>
      <c r="BQ782" s="132">
        <f>INDEX(Sheet3!$D$4:$H$8,'NSS + ACT'!BO782,'NSS + ACT'!BP782)</f>
        <v>0.2</v>
      </c>
      <c r="BR782" s="105">
        <f t="shared" si="154"/>
        <v>32613.876748410541</v>
      </c>
      <c r="BS782" s="162">
        <f t="shared" si="155"/>
        <v>0.2</v>
      </c>
      <c r="BT782" s="105">
        <f t="shared" si="156"/>
        <v>26091.101398728435</v>
      </c>
    </row>
    <row r="783" spans="1:72">
      <c r="A783" s="18">
        <f t="shared" si="145"/>
        <v>780</v>
      </c>
      <c r="B783" s="61">
        <v>291811378493</v>
      </c>
      <c r="C783" s="39">
        <v>43460</v>
      </c>
      <c r="D783" s="22" t="s">
        <v>347</v>
      </c>
      <c r="E783" s="22" t="s">
        <v>4174</v>
      </c>
      <c r="F783" s="110">
        <v>12</v>
      </c>
      <c r="G783" s="23" t="s">
        <v>119</v>
      </c>
      <c r="H783" s="52">
        <v>2235.7725</v>
      </c>
      <c r="I783" s="30"/>
      <c r="J783" s="109">
        <v>26829.27</v>
      </c>
      <c r="K783" s="23">
        <v>84841010</v>
      </c>
      <c r="L783" s="26">
        <v>7.4999999999999997E-2</v>
      </c>
      <c r="M783" s="40">
        <v>0</v>
      </c>
      <c r="N783" s="62">
        <v>0</v>
      </c>
      <c r="O783" s="52">
        <v>0</v>
      </c>
      <c r="P783" s="26">
        <v>0.1</v>
      </c>
      <c r="Q783" s="52">
        <v>0</v>
      </c>
      <c r="R783" s="63">
        <v>0.18</v>
      </c>
      <c r="S783" s="23" t="s">
        <v>4095</v>
      </c>
      <c r="T783" s="52">
        <v>2012.19525</v>
      </c>
      <c r="U783" s="52">
        <v>0</v>
      </c>
      <c r="V783" s="52">
        <v>201.219525</v>
      </c>
      <c r="W783" s="52">
        <v>5227.6832595000005</v>
      </c>
      <c r="X783" s="52">
        <v>7441.0980345000007</v>
      </c>
      <c r="Y783" s="23" t="s">
        <v>4133</v>
      </c>
      <c r="Z783" s="23" t="s">
        <v>4175</v>
      </c>
      <c r="AA783" s="23" t="s">
        <v>348</v>
      </c>
      <c r="AB783" s="33">
        <v>291811378493</v>
      </c>
      <c r="AC783" s="33" t="s">
        <v>4176</v>
      </c>
      <c r="AD783" s="39">
        <v>43460</v>
      </c>
      <c r="AE783" s="39">
        <v>43437</v>
      </c>
      <c r="AF783" s="53" t="e">
        <v>#N/A</v>
      </c>
      <c r="AG783" s="53" t="e">
        <v>#N/A</v>
      </c>
      <c r="AH783" s="39" t="e">
        <v>#N/A</v>
      </c>
      <c r="AI783" s="23" t="s">
        <v>51</v>
      </c>
      <c r="AJ783" s="59"/>
      <c r="AK783" s="59"/>
      <c r="AL783" s="48"/>
      <c r="AM783" s="60"/>
      <c r="AN783" s="33"/>
      <c r="AO783" s="48"/>
      <c r="AP783" s="23">
        <v>2000</v>
      </c>
      <c r="AQ783" s="23" t="s">
        <v>52</v>
      </c>
      <c r="AR783" s="23" t="s">
        <v>348</v>
      </c>
      <c r="AS783" s="38" t="s">
        <v>53</v>
      </c>
      <c r="AT783" s="23" t="s">
        <v>519</v>
      </c>
      <c r="AU783" s="64" t="s">
        <v>349</v>
      </c>
      <c r="AV783" s="99">
        <v>12</v>
      </c>
      <c r="AW783" s="102">
        <v>26829.27</v>
      </c>
      <c r="AX783" s="29" t="s">
        <v>701</v>
      </c>
      <c r="AY783" s="29"/>
      <c r="AZ783" s="25"/>
      <c r="BA783">
        <f t="shared" si="148"/>
        <v>2201</v>
      </c>
      <c r="BB783" s="115" t="s">
        <v>6983</v>
      </c>
      <c r="BC783" s="105">
        <f t="shared" si="149"/>
        <v>2235.7725</v>
      </c>
      <c r="BD783" s="116">
        <f t="shared" si="150"/>
        <v>43435</v>
      </c>
      <c r="BE783" s="141" t="s">
        <v>8477</v>
      </c>
      <c r="BF783">
        <f>MATCH(BE783,'Cat-4'!$A:$A,0)</f>
        <v>722</v>
      </c>
      <c r="BG783">
        <f>MATCH(BD783,'Cat-4'!$1:$1,0)</f>
        <v>84</v>
      </c>
      <c r="BH783">
        <f>INDEX('Cat-4'!$1:$1048576,'NSS + ACT'!BF783,'NSS + ACT'!BG783)</f>
        <v>111.8</v>
      </c>
      <c r="BI783">
        <f>MATCH($BI$1,'Cat-4'!$1:$1,0)</f>
        <v>153</v>
      </c>
      <c r="BJ783">
        <f>INDEX('Cat-4'!$1:$1048576,'NSS + ACT'!BF783,'NSS + ACT'!BI783)</f>
        <v>130.80000000000001</v>
      </c>
      <c r="BK783" s="126">
        <f t="shared" si="151"/>
        <v>1.1699463327370305</v>
      </c>
      <c r="BL783">
        <f t="shared" si="152"/>
        <v>2205</v>
      </c>
      <c r="BM783" s="126">
        <f t="shared" si="153"/>
        <v>73.5</v>
      </c>
      <c r="BN783" s="126" t="s">
        <v>8785</v>
      </c>
      <c r="BO783" s="126">
        <f>MATCH(BB783,Sheet3!$D$4:$D$8,0)</f>
        <v>2</v>
      </c>
      <c r="BP783" s="126">
        <f>MATCH(BN783,Sheet3!$E$4:$H$4,0)</f>
        <v>4</v>
      </c>
      <c r="BQ783" s="132">
        <f>INDEX(Sheet3!$D$4:$H$8,'NSS + ACT'!BO783,'NSS + ACT'!BP783)</f>
        <v>0.1</v>
      </c>
      <c r="BR783" s="105">
        <f t="shared" si="154"/>
        <v>31388.806046511632</v>
      </c>
      <c r="BS783" s="162">
        <f t="shared" si="155"/>
        <v>0.1</v>
      </c>
      <c r="BT783" s="105">
        <f t="shared" si="156"/>
        <v>28249.925441860469</v>
      </c>
    </row>
    <row r="784" spans="1:72">
      <c r="A784" s="18">
        <f t="shared" si="145"/>
        <v>781</v>
      </c>
      <c r="B784" s="61">
        <v>291606046093</v>
      </c>
      <c r="C784" s="39">
        <v>42730</v>
      </c>
      <c r="D784" s="22" t="s">
        <v>63</v>
      </c>
      <c r="E784" s="22" t="s">
        <v>1477</v>
      </c>
      <c r="F784" s="110">
        <v>56</v>
      </c>
      <c r="G784" s="23" t="s">
        <v>119</v>
      </c>
      <c r="H784" s="52">
        <v>126.575</v>
      </c>
      <c r="I784" s="30"/>
      <c r="J784" s="109">
        <v>7088.2</v>
      </c>
      <c r="K784" s="23">
        <v>84842000</v>
      </c>
      <c r="L784" s="26">
        <v>7.4999999999999997E-2</v>
      </c>
      <c r="M784" s="40">
        <v>0</v>
      </c>
      <c r="N784" s="62">
        <v>0</v>
      </c>
      <c r="O784" s="52">
        <v>0</v>
      </c>
      <c r="P784" s="26">
        <v>0.1</v>
      </c>
      <c r="Q784" s="52">
        <v>0</v>
      </c>
      <c r="R784" s="63">
        <v>0.18</v>
      </c>
      <c r="S784" s="23" t="s">
        <v>777</v>
      </c>
      <c r="T784" s="52">
        <v>531.61500000000001</v>
      </c>
      <c r="U784" s="52">
        <v>0</v>
      </c>
      <c r="V784" s="52">
        <v>53.161500000000004</v>
      </c>
      <c r="W784" s="52">
        <v>1381.1357699999999</v>
      </c>
      <c r="X784" s="52">
        <v>1965.9122699999998</v>
      </c>
      <c r="Y784" s="23" t="s">
        <v>1473</v>
      </c>
      <c r="Z784" s="23" t="s">
        <v>1478</v>
      </c>
      <c r="AA784" s="23" t="s">
        <v>1479</v>
      </c>
      <c r="AB784" s="33">
        <v>291606046093</v>
      </c>
      <c r="AC784" s="33" t="s">
        <v>1480</v>
      </c>
      <c r="AD784" s="48">
        <v>42730</v>
      </c>
      <c r="AE784" s="39">
        <v>42704</v>
      </c>
      <c r="AF784" s="53" t="e">
        <v>#N/A</v>
      </c>
      <c r="AG784" s="53" t="e">
        <v>#N/A</v>
      </c>
      <c r="AH784" s="39" t="e">
        <v>#N/A</v>
      </c>
      <c r="AI784" s="23" t="s">
        <v>51</v>
      </c>
      <c r="AJ784" s="54"/>
      <c r="AK784" s="55"/>
      <c r="AL784" s="56"/>
      <c r="AM784" s="57"/>
      <c r="AN784" s="33"/>
      <c r="AO784" s="48"/>
      <c r="AP784" s="23">
        <v>2000</v>
      </c>
      <c r="AQ784" s="23" t="s">
        <v>52</v>
      </c>
      <c r="AR784" s="23" t="s">
        <v>1479</v>
      </c>
      <c r="AS784" s="38" t="s">
        <v>53</v>
      </c>
      <c r="AT784" s="23"/>
      <c r="AU784" s="64">
        <v>2946</v>
      </c>
      <c r="AV784" s="99">
        <v>56</v>
      </c>
      <c r="AW784" s="102">
        <v>26823.22</v>
      </c>
      <c r="AX784" s="29" t="s">
        <v>701</v>
      </c>
      <c r="AY784" s="29"/>
      <c r="AZ784" s="25"/>
      <c r="BA784">
        <f t="shared" si="148"/>
        <v>2934</v>
      </c>
      <c r="BB784" s="115" t="s">
        <v>6983</v>
      </c>
      <c r="BC784" s="105">
        <f t="shared" si="149"/>
        <v>478.98607142857145</v>
      </c>
      <c r="BD784" s="116">
        <f t="shared" si="150"/>
        <v>42675</v>
      </c>
      <c r="BE784" s="141" t="s">
        <v>8477</v>
      </c>
      <c r="BF784">
        <f>MATCH(BE784,'Cat-4'!$A:$A,0)</f>
        <v>722</v>
      </c>
      <c r="BG784">
        <f>MATCH(BD784,'Cat-4'!$1:$1,0)</f>
        <v>59</v>
      </c>
      <c r="BH784">
        <f>INDEX('Cat-4'!$1:$1048576,'NSS + ACT'!BF784,'NSS + ACT'!BG784)</f>
        <v>107.5</v>
      </c>
      <c r="BI784">
        <f>MATCH($BI$1,'Cat-4'!$1:$1,0)</f>
        <v>153</v>
      </c>
      <c r="BJ784">
        <f>INDEX('Cat-4'!$1:$1048576,'NSS + ACT'!BF784,'NSS + ACT'!BI784)</f>
        <v>130.80000000000001</v>
      </c>
      <c r="BK784" s="126">
        <f t="shared" si="151"/>
        <v>1.2167441860465118</v>
      </c>
      <c r="BL784">
        <f t="shared" si="152"/>
        <v>2965</v>
      </c>
      <c r="BM784" s="126">
        <f t="shared" si="153"/>
        <v>98.833333333333329</v>
      </c>
      <c r="BN784" s="126" t="s">
        <v>8785</v>
      </c>
      <c r="BO784" s="126">
        <f>MATCH(BB784,Sheet3!$D$4:$D$8,0)</f>
        <v>2</v>
      </c>
      <c r="BP784" s="126">
        <f>MATCH(BN784,Sheet3!$E$4:$H$4,0)</f>
        <v>4</v>
      </c>
      <c r="BQ784" s="132">
        <f>INDEX(Sheet3!$D$4:$H$8,'NSS + ACT'!BO784,'NSS + ACT'!BP784)</f>
        <v>0.1</v>
      </c>
      <c r="BR784" s="105">
        <f t="shared" si="154"/>
        <v>32636.996986046517</v>
      </c>
      <c r="BS784" s="162">
        <f t="shared" si="155"/>
        <v>0.1</v>
      </c>
      <c r="BT784" s="105">
        <f t="shared" si="156"/>
        <v>29373.297287441867</v>
      </c>
    </row>
    <row r="785" spans="1:72">
      <c r="A785" s="18">
        <f t="shared" si="145"/>
        <v>782</v>
      </c>
      <c r="B785" s="61">
        <v>171800967741</v>
      </c>
      <c r="C785" s="39">
        <v>43206</v>
      </c>
      <c r="D785" s="22" t="s">
        <v>462</v>
      </c>
      <c r="E785" s="22" t="s">
        <v>2764</v>
      </c>
      <c r="F785" s="110">
        <v>1</v>
      </c>
      <c r="G785" s="23" t="s">
        <v>119</v>
      </c>
      <c r="H785" s="52">
        <v>26680.73</v>
      </c>
      <c r="I785" s="30"/>
      <c r="J785" s="109">
        <v>26680.73</v>
      </c>
      <c r="K785" s="23">
        <v>85444220</v>
      </c>
      <c r="L785" s="26">
        <v>0.1</v>
      </c>
      <c r="M785" s="40" t="s">
        <v>2765</v>
      </c>
      <c r="N785" s="62">
        <v>0</v>
      </c>
      <c r="O785" s="52">
        <v>0</v>
      </c>
      <c r="P785" s="26">
        <v>0.1</v>
      </c>
      <c r="Q785" s="52">
        <v>0</v>
      </c>
      <c r="R785" s="63">
        <v>0.18</v>
      </c>
      <c r="S785" s="23" t="s">
        <v>2754</v>
      </c>
      <c r="T785" s="52">
        <v>2668.0730000000003</v>
      </c>
      <c r="U785" s="52">
        <v>0</v>
      </c>
      <c r="V785" s="52">
        <v>266.80730000000005</v>
      </c>
      <c r="W785" s="52">
        <v>5330.8098540000001</v>
      </c>
      <c r="X785" s="52">
        <v>8265.6901539999999</v>
      </c>
      <c r="Y785" s="23" t="s">
        <v>2574</v>
      </c>
      <c r="Z785" s="23" t="s">
        <v>2766</v>
      </c>
      <c r="AA785" s="23" t="s">
        <v>2767</v>
      </c>
      <c r="AB785" s="33" t="e">
        <v>#N/A</v>
      </c>
      <c r="AC785" s="33" t="e">
        <v>#N/A</v>
      </c>
      <c r="AD785" s="48" t="e">
        <v>#N/A</v>
      </c>
      <c r="AE785" s="39">
        <v>43178</v>
      </c>
      <c r="AF785" s="53">
        <v>171800967741</v>
      </c>
      <c r="AG785" s="53" t="s">
        <v>465</v>
      </c>
      <c r="AH785" s="39">
        <v>43206</v>
      </c>
      <c r="AI785" s="23" t="s">
        <v>385</v>
      </c>
      <c r="AJ785" s="54"/>
      <c r="AK785" s="55"/>
      <c r="AL785" s="56"/>
      <c r="AM785" s="57"/>
      <c r="AN785" s="33"/>
      <c r="AO785" s="48"/>
      <c r="AP785" s="23">
        <v>2000</v>
      </c>
      <c r="AQ785" s="23" t="s">
        <v>52</v>
      </c>
      <c r="AR785" s="23" t="s">
        <v>2767</v>
      </c>
      <c r="AS785" s="38" t="s">
        <v>53</v>
      </c>
      <c r="AT785" s="23"/>
      <c r="AU785" s="64">
        <v>1007534470</v>
      </c>
      <c r="AV785" s="99">
        <v>1</v>
      </c>
      <c r="AW785" s="102">
        <v>26680.73</v>
      </c>
      <c r="AX785" s="29" t="s">
        <v>701</v>
      </c>
      <c r="AY785" s="29"/>
      <c r="AZ785" s="25" t="s">
        <v>2740</v>
      </c>
      <c r="BA785">
        <f t="shared" si="148"/>
        <v>2460</v>
      </c>
      <c r="BB785" s="115" t="s">
        <v>6987</v>
      </c>
      <c r="BC785" s="105">
        <f t="shared" si="149"/>
        <v>26680.73</v>
      </c>
      <c r="BD785" s="116">
        <f t="shared" si="150"/>
        <v>43160</v>
      </c>
      <c r="BE785" s="141" t="s">
        <v>8366</v>
      </c>
      <c r="BF785">
        <f>MATCH(BE785,'Cat-4'!$A:$A,0)</f>
        <v>666</v>
      </c>
      <c r="BG785">
        <f>MATCH(BD785,'Cat-4'!$1:$1,0)</f>
        <v>75</v>
      </c>
      <c r="BH785">
        <f>INDEX('Cat-4'!$1:$1048576,'NSS + ACT'!BF785,'NSS + ACT'!BG785)</f>
        <v>110.1</v>
      </c>
      <c r="BI785">
        <f>MATCH($BI$1,'Cat-4'!$1:$1,0)</f>
        <v>153</v>
      </c>
      <c r="BJ785">
        <f>INDEX('Cat-4'!$1:$1048576,'NSS + ACT'!BF785,'NSS + ACT'!BI785)</f>
        <v>133.4</v>
      </c>
      <c r="BK785" s="126">
        <f t="shared" si="151"/>
        <v>1.2116257947320619</v>
      </c>
      <c r="BL785">
        <f t="shared" si="152"/>
        <v>2480</v>
      </c>
      <c r="BM785" s="126">
        <f t="shared" si="153"/>
        <v>82.666666666666671</v>
      </c>
      <c r="BN785" s="126" t="s">
        <v>8785</v>
      </c>
      <c r="BO785" s="126">
        <f>MATCH(BB785,Sheet3!$D$4:$D$8,0)</f>
        <v>4</v>
      </c>
      <c r="BP785" s="126">
        <f>MATCH(BN785,Sheet3!$E$4:$H$4,0)</f>
        <v>4</v>
      </c>
      <c r="BQ785" s="132">
        <f>INDEX(Sheet3!$D$4:$H$8,'NSS + ACT'!BO785,'NSS + ACT'!BP785)</f>
        <v>0.2</v>
      </c>
      <c r="BR785" s="105">
        <f t="shared" si="154"/>
        <v>32327.060690281563</v>
      </c>
      <c r="BS785" s="162">
        <f t="shared" si="155"/>
        <v>0.2</v>
      </c>
      <c r="BT785" s="105">
        <f t="shared" si="156"/>
        <v>25861.648552225251</v>
      </c>
    </row>
    <row r="786" spans="1:72">
      <c r="A786" s="18">
        <f t="shared" si="145"/>
        <v>783</v>
      </c>
      <c r="B786" s="61">
        <v>291604729290</v>
      </c>
      <c r="C786" s="39">
        <v>42653</v>
      </c>
      <c r="D786" s="22" t="s">
        <v>91</v>
      </c>
      <c r="E786" s="22" t="s">
        <v>2578</v>
      </c>
      <c r="F786" s="110">
        <v>5</v>
      </c>
      <c r="G786" s="23" t="s">
        <v>119</v>
      </c>
      <c r="H786" s="52">
        <v>5326.4800000000005</v>
      </c>
      <c r="I786" s="30"/>
      <c r="J786" s="109">
        <v>26632.400000000001</v>
      </c>
      <c r="K786" s="23">
        <v>84819090</v>
      </c>
      <c r="L786" s="26">
        <v>7.4999999999999997E-2</v>
      </c>
      <c r="M786" s="40">
        <v>0</v>
      </c>
      <c r="N786" s="62">
        <v>0</v>
      </c>
      <c r="O786" s="52">
        <v>0</v>
      </c>
      <c r="P786" s="26">
        <v>0.1</v>
      </c>
      <c r="Q786" s="52">
        <v>0</v>
      </c>
      <c r="R786" s="63">
        <v>0.18</v>
      </c>
      <c r="S786" s="23" t="s">
        <v>849</v>
      </c>
      <c r="T786" s="52">
        <v>1997.43</v>
      </c>
      <c r="U786" s="52">
        <v>0</v>
      </c>
      <c r="V786" s="52">
        <v>199.74300000000002</v>
      </c>
      <c r="W786" s="52">
        <v>5189.3231399999995</v>
      </c>
      <c r="X786" s="52">
        <v>7386.4961399999993</v>
      </c>
      <c r="Y786" s="23" t="s">
        <v>2574</v>
      </c>
      <c r="Z786" s="23" t="s">
        <v>2579</v>
      </c>
      <c r="AA786" s="23" t="s">
        <v>2580</v>
      </c>
      <c r="AB786" s="33">
        <v>291604729290</v>
      </c>
      <c r="AC786" s="33" t="s">
        <v>1962</v>
      </c>
      <c r="AD786" s="48">
        <v>42653</v>
      </c>
      <c r="AE786" s="39">
        <v>42629</v>
      </c>
      <c r="AF786" s="53" t="e">
        <v>#N/A</v>
      </c>
      <c r="AG786" s="53" t="e">
        <v>#N/A</v>
      </c>
      <c r="AH786" s="39" t="e">
        <v>#N/A</v>
      </c>
      <c r="AI786" s="23" t="s">
        <v>51</v>
      </c>
      <c r="AJ786" s="54"/>
      <c r="AK786" s="55"/>
      <c r="AL786" s="56"/>
      <c r="AM786" s="57"/>
      <c r="AN786" s="33"/>
      <c r="AO786" s="48"/>
      <c r="AP786" s="23">
        <v>2000</v>
      </c>
      <c r="AQ786" s="23" t="s">
        <v>52</v>
      </c>
      <c r="AR786" s="23" t="s">
        <v>2580</v>
      </c>
      <c r="AS786" s="38" t="s">
        <v>53</v>
      </c>
      <c r="AT786" s="23"/>
      <c r="AU786" s="64">
        <v>6316001233</v>
      </c>
      <c r="AV786" s="99">
        <v>5</v>
      </c>
      <c r="AW786" s="102">
        <v>26632.400000000001</v>
      </c>
      <c r="AX786" s="29" t="s">
        <v>701</v>
      </c>
      <c r="AY786" s="29"/>
      <c r="AZ786" s="25" t="s">
        <v>2577</v>
      </c>
      <c r="BA786">
        <f t="shared" si="148"/>
        <v>3009</v>
      </c>
      <c r="BB786" t="s">
        <v>6983</v>
      </c>
      <c r="BC786" s="105">
        <f t="shared" si="149"/>
        <v>5326.4800000000005</v>
      </c>
      <c r="BD786" s="116">
        <f t="shared" si="150"/>
        <v>42614</v>
      </c>
      <c r="BE786" s="141" t="s">
        <v>8477</v>
      </c>
      <c r="BF786">
        <f>MATCH(BE786,'Cat-4'!$A:$A,0)</f>
        <v>722</v>
      </c>
      <c r="BG786">
        <f>MATCH(BD786,'Cat-4'!$1:$1,0)</f>
        <v>57</v>
      </c>
      <c r="BH786">
        <f>INDEX('Cat-4'!$1:$1048576,'NSS + ACT'!BF786,'NSS + ACT'!BG786)</f>
        <v>107.4</v>
      </c>
      <c r="BI786">
        <f>MATCH($BI$1,'Cat-4'!$1:$1,0)</f>
        <v>153</v>
      </c>
      <c r="BJ786">
        <f>INDEX('Cat-4'!$1:$1048576,'NSS + ACT'!BF786,'NSS + ACT'!BI786)</f>
        <v>130.80000000000001</v>
      </c>
      <c r="BK786" s="126">
        <f t="shared" si="151"/>
        <v>1.217877094972067</v>
      </c>
      <c r="BL786">
        <f t="shared" si="152"/>
        <v>3026</v>
      </c>
      <c r="BM786" s="126">
        <f t="shared" si="153"/>
        <v>100.86666666666666</v>
      </c>
      <c r="BN786" s="126" t="s">
        <v>8785</v>
      </c>
      <c r="BO786" s="126">
        <f>MATCH(BB786,Sheet3!$D$4:$D$8,0)</f>
        <v>2</v>
      </c>
      <c r="BP786" s="126">
        <f>MATCH(BN786,Sheet3!$E$4:$H$4,0)</f>
        <v>4</v>
      </c>
      <c r="BQ786" s="132">
        <f>INDEX(Sheet3!$D$4:$H$8,'NSS + ACT'!BO786,'NSS + ACT'!BP786)</f>
        <v>0.1</v>
      </c>
      <c r="BR786" s="105">
        <f t="shared" si="154"/>
        <v>32434.989944134079</v>
      </c>
      <c r="BS786" s="162">
        <f t="shared" si="155"/>
        <v>0.1</v>
      </c>
      <c r="BT786" s="105">
        <f t="shared" si="156"/>
        <v>29191.490949720672</v>
      </c>
    </row>
    <row r="787" spans="1:72">
      <c r="A787" s="18">
        <f t="shared" si="145"/>
        <v>784</v>
      </c>
      <c r="B787" s="61">
        <v>172200918396</v>
      </c>
      <c r="C787" s="39">
        <v>44652</v>
      </c>
      <c r="D787" s="22" t="s">
        <v>462</v>
      </c>
      <c r="E787" s="22" t="s">
        <v>3808</v>
      </c>
      <c r="F787" s="110">
        <v>2</v>
      </c>
      <c r="G787" s="23" t="s">
        <v>49</v>
      </c>
      <c r="H787" s="52">
        <v>13230.465</v>
      </c>
      <c r="I787" s="30"/>
      <c r="J787" s="109">
        <v>26460.93</v>
      </c>
      <c r="K787" s="23">
        <v>85444220</v>
      </c>
      <c r="L787" s="26">
        <v>0.1</v>
      </c>
      <c r="M787" s="40" t="s">
        <v>2765</v>
      </c>
      <c r="N787" s="62">
        <v>0</v>
      </c>
      <c r="O787" s="52">
        <v>0</v>
      </c>
      <c r="P787" s="26">
        <v>0.1</v>
      </c>
      <c r="Q787" s="52">
        <v>0</v>
      </c>
      <c r="R787" s="63">
        <v>0.18</v>
      </c>
      <c r="S787" s="23" t="s">
        <v>2754</v>
      </c>
      <c r="T787" s="52">
        <v>2646.0930000000003</v>
      </c>
      <c r="U787" s="52">
        <v>0</v>
      </c>
      <c r="V787" s="52">
        <v>264.60930000000002</v>
      </c>
      <c r="W787" s="52">
        <v>5286.893814</v>
      </c>
      <c r="X787" s="52">
        <v>8197.5961139999999</v>
      </c>
      <c r="Y787" s="23" t="s">
        <v>3695</v>
      </c>
      <c r="Z787" s="23" t="s">
        <v>3809</v>
      </c>
      <c r="AA787" s="23" t="s">
        <v>3810</v>
      </c>
      <c r="AB787" s="33" t="e">
        <v>#N/A</v>
      </c>
      <c r="AC787" s="33" t="e">
        <v>#N/A</v>
      </c>
      <c r="AD787" s="39" t="e">
        <v>#N/A</v>
      </c>
      <c r="AE787" s="39">
        <v>44623</v>
      </c>
      <c r="AF787" s="53">
        <v>172200918396</v>
      </c>
      <c r="AG787" s="53" t="s">
        <v>3811</v>
      </c>
      <c r="AH787" s="39">
        <v>44652</v>
      </c>
      <c r="AI787" s="23" t="s">
        <v>385</v>
      </c>
      <c r="AJ787" s="59"/>
      <c r="AK787" s="59"/>
      <c r="AL787" s="48"/>
      <c r="AM787" s="60"/>
      <c r="AN787" s="33"/>
      <c r="AO787" s="48"/>
      <c r="AP787" s="23">
        <v>2000</v>
      </c>
      <c r="AQ787" s="23" t="s">
        <v>52</v>
      </c>
      <c r="AR787" s="23" t="s">
        <v>3810</v>
      </c>
      <c r="AS787" s="38" t="s">
        <v>53</v>
      </c>
      <c r="AT787" s="23" t="s">
        <v>519</v>
      </c>
      <c r="AU787" s="64">
        <v>1007876460</v>
      </c>
      <c r="AV787" s="99">
        <v>2</v>
      </c>
      <c r="AW787" s="102">
        <v>26460.93</v>
      </c>
      <c r="AX787" s="29" t="s">
        <v>701</v>
      </c>
      <c r="AY787" s="29"/>
      <c r="AZ787" s="25"/>
      <c r="BA787">
        <f t="shared" si="148"/>
        <v>1015</v>
      </c>
      <c r="BB787" s="115" t="s">
        <v>6987</v>
      </c>
      <c r="BC787" s="105">
        <f t="shared" si="149"/>
        <v>13230.465</v>
      </c>
      <c r="BD787" s="116">
        <f t="shared" si="150"/>
        <v>44621</v>
      </c>
      <c r="BE787" s="141" t="s">
        <v>8366</v>
      </c>
      <c r="BF787">
        <f>MATCH(BE787,'Cat-4'!$A:$A,0)</f>
        <v>666</v>
      </c>
      <c r="BG787">
        <f>MATCH(BD787,'Cat-4'!$1:$1,0)</f>
        <v>123</v>
      </c>
      <c r="BH787">
        <f>INDEX('Cat-4'!$1:$1048576,'NSS + ACT'!BF787,'NSS + ACT'!BG787)</f>
        <v>126</v>
      </c>
      <c r="BI787">
        <f>MATCH($BI$1,'Cat-4'!$1:$1,0)</f>
        <v>153</v>
      </c>
      <c r="BJ787">
        <f>INDEX('Cat-4'!$1:$1048576,'NSS + ACT'!BF787,'NSS + ACT'!BI787)</f>
        <v>133.4</v>
      </c>
      <c r="BK787" s="126">
        <f t="shared" si="151"/>
        <v>1.0587301587301587</v>
      </c>
      <c r="BL787">
        <f t="shared" si="152"/>
        <v>1019</v>
      </c>
      <c r="BM787" s="126">
        <f t="shared" si="153"/>
        <v>33.966666666666669</v>
      </c>
      <c r="BN787" s="126" t="s">
        <v>8785</v>
      </c>
      <c r="BO787" s="126">
        <f>MATCH(BB787,Sheet3!$D$4:$D$8,0)</f>
        <v>4</v>
      </c>
      <c r="BP787" s="126">
        <f>MATCH(BN787,Sheet3!$E$4:$H$4,0)</f>
        <v>4</v>
      </c>
      <c r="BQ787" s="132">
        <f>INDEX(Sheet3!$D$4:$H$8,'NSS + ACT'!BO787,'NSS + ACT'!BP787)</f>
        <v>0.2</v>
      </c>
      <c r="BR787" s="105">
        <f t="shared" si="154"/>
        <v>28014.98461904762</v>
      </c>
      <c r="BS787" s="162">
        <f t="shared" si="155"/>
        <v>0.2</v>
      </c>
      <c r="BT787" s="105">
        <f t="shared" si="156"/>
        <v>22411.987695238098</v>
      </c>
    </row>
    <row r="788" spans="1:72">
      <c r="A788" s="18">
        <f t="shared" si="145"/>
        <v>785</v>
      </c>
      <c r="B788" s="61">
        <v>292204732466</v>
      </c>
      <c r="C788" s="39">
        <v>44690</v>
      </c>
      <c r="D788" s="22" t="s">
        <v>603</v>
      </c>
      <c r="E788" s="22" t="s">
        <v>4761</v>
      </c>
      <c r="F788" s="110">
        <v>160</v>
      </c>
      <c r="G788" s="23" t="s">
        <v>49</v>
      </c>
      <c r="H788" s="52">
        <v>164.99974999999938</v>
      </c>
      <c r="I788" s="30"/>
      <c r="J788" s="109">
        <v>26399.959999999901</v>
      </c>
      <c r="K788" s="23">
        <v>85369090</v>
      </c>
      <c r="L788" s="26">
        <v>0.1</v>
      </c>
      <c r="M788" s="40">
        <v>0</v>
      </c>
      <c r="N788" s="62">
        <v>0</v>
      </c>
      <c r="O788" s="52">
        <v>0</v>
      </c>
      <c r="P788" s="26">
        <v>0.1</v>
      </c>
      <c r="Q788" s="52">
        <v>0</v>
      </c>
      <c r="R788" s="63">
        <v>0.18</v>
      </c>
      <c r="S788" s="23" t="s">
        <v>4691</v>
      </c>
      <c r="T788" s="52">
        <v>2639.9959999999901</v>
      </c>
      <c r="U788" s="52">
        <v>0</v>
      </c>
      <c r="V788" s="52">
        <v>263.99959999999902</v>
      </c>
      <c r="W788" s="52">
        <v>5274.7120079999795</v>
      </c>
      <c r="X788" s="52">
        <v>8178.7076079999688</v>
      </c>
      <c r="Y788" s="23" t="s">
        <v>4646</v>
      </c>
      <c r="Z788" s="23" t="s">
        <v>4762</v>
      </c>
      <c r="AA788" s="23" t="s">
        <v>4763</v>
      </c>
      <c r="AB788" s="33">
        <v>292204732466</v>
      </c>
      <c r="AC788" s="33" t="s">
        <v>4756</v>
      </c>
      <c r="AD788" s="39">
        <v>44690</v>
      </c>
      <c r="AE788" s="39">
        <v>44686</v>
      </c>
      <c r="AF788" s="53" t="e">
        <v>#N/A</v>
      </c>
      <c r="AG788" s="53" t="e">
        <v>#N/A</v>
      </c>
      <c r="AH788" s="39" t="e">
        <v>#N/A</v>
      </c>
      <c r="AI788" s="23" t="s">
        <v>51</v>
      </c>
      <c r="AJ788" s="59"/>
      <c r="AK788" s="59"/>
      <c r="AL788" s="48"/>
      <c r="AM788" s="60"/>
      <c r="AN788" s="33"/>
      <c r="AO788" s="48"/>
      <c r="AP788" s="23">
        <v>2000</v>
      </c>
      <c r="AQ788" s="23" t="s">
        <v>52</v>
      </c>
      <c r="AR788" s="23" t="s">
        <v>4763</v>
      </c>
      <c r="AS788" s="38" t="s">
        <v>53</v>
      </c>
      <c r="AT788" s="23"/>
      <c r="AU788" s="64">
        <v>329</v>
      </c>
      <c r="AV788" s="99">
        <v>160</v>
      </c>
      <c r="AW788" s="102">
        <v>26399.959999999901</v>
      </c>
      <c r="AX788" s="29" t="s">
        <v>701</v>
      </c>
      <c r="AY788" s="29"/>
      <c r="AZ788" s="25">
        <v>1</v>
      </c>
      <c r="BA788">
        <f t="shared" si="148"/>
        <v>952</v>
      </c>
      <c r="BB788" s="115" t="s">
        <v>6987</v>
      </c>
      <c r="BC788" s="105">
        <f t="shared" si="149"/>
        <v>164.99974999999938</v>
      </c>
      <c r="BD788" s="116">
        <f t="shared" si="150"/>
        <v>44682</v>
      </c>
      <c r="BE788" s="141" t="s">
        <v>8366</v>
      </c>
      <c r="BF788">
        <f>MATCH(BE788,'Cat-4'!$A:$A,0)</f>
        <v>666</v>
      </c>
      <c r="BG788">
        <f>MATCH(BD788,'Cat-4'!$1:$1,0)</f>
        <v>125</v>
      </c>
      <c r="BH788">
        <f>INDEX('Cat-4'!$1:$1048576,'NSS + ACT'!BF788,'NSS + ACT'!BG788)</f>
        <v>127.2</v>
      </c>
      <c r="BI788">
        <f>MATCH($BI$1,'Cat-4'!$1:$1,0)</f>
        <v>153</v>
      </c>
      <c r="BJ788">
        <f>INDEX('Cat-4'!$1:$1048576,'NSS + ACT'!BF788,'NSS + ACT'!BI788)</f>
        <v>133.4</v>
      </c>
      <c r="BK788" s="126">
        <f t="shared" si="151"/>
        <v>1.0487421383647799</v>
      </c>
      <c r="BL788">
        <f t="shared" si="152"/>
        <v>958</v>
      </c>
      <c r="BM788" s="126">
        <f t="shared" si="153"/>
        <v>31.933333333333334</v>
      </c>
      <c r="BN788" s="126" t="s">
        <v>8785</v>
      </c>
      <c r="BO788" s="126">
        <f>MATCH(BB788,Sheet3!$D$4:$D$8,0)</f>
        <v>4</v>
      </c>
      <c r="BP788" s="126">
        <f>MATCH(BN788,Sheet3!$E$4:$H$4,0)</f>
        <v>4</v>
      </c>
      <c r="BQ788" s="132">
        <f>INDEX(Sheet3!$D$4:$H$8,'NSS + ACT'!BO788,'NSS + ACT'!BP788)</f>
        <v>0.2</v>
      </c>
      <c r="BR788" s="105">
        <f t="shared" si="154"/>
        <v>27686.750503144551</v>
      </c>
      <c r="BS788" s="162">
        <f t="shared" si="155"/>
        <v>0.2</v>
      </c>
      <c r="BT788" s="105">
        <f t="shared" si="156"/>
        <v>22149.400402515643</v>
      </c>
    </row>
    <row r="789" spans="1:72">
      <c r="A789" s="18">
        <f t="shared" si="145"/>
        <v>786</v>
      </c>
      <c r="B789" s="61">
        <v>292004116843</v>
      </c>
      <c r="C789" s="39">
        <v>43993</v>
      </c>
      <c r="D789" s="22" t="s">
        <v>280</v>
      </c>
      <c r="E789" s="22" t="s">
        <v>3003</v>
      </c>
      <c r="F789" s="110">
        <v>15</v>
      </c>
      <c r="G789" s="23" t="s">
        <v>119</v>
      </c>
      <c r="H789" s="52">
        <v>1754.1786666666667</v>
      </c>
      <c r="I789" s="30"/>
      <c r="J789" s="109">
        <v>26312.68</v>
      </c>
      <c r="K789" s="23">
        <v>84799090</v>
      </c>
      <c r="L789" s="26">
        <v>7.4999999999999997E-2</v>
      </c>
      <c r="M789" s="40">
        <v>0</v>
      </c>
      <c r="N789" s="62">
        <v>0</v>
      </c>
      <c r="O789" s="52">
        <v>0</v>
      </c>
      <c r="P789" s="26">
        <v>0.1</v>
      </c>
      <c r="Q789" s="52">
        <v>0</v>
      </c>
      <c r="R789" s="63">
        <v>0.18</v>
      </c>
      <c r="S789" s="23" t="s">
        <v>2342</v>
      </c>
      <c r="T789" s="52">
        <v>1973.451</v>
      </c>
      <c r="U789" s="52">
        <v>0</v>
      </c>
      <c r="V789" s="52">
        <v>197.3451</v>
      </c>
      <c r="W789" s="52">
        <v>5127.0256979999995</v>
      </c>
      <c r="X789" s="52">
        <v>7297.821797999999</v>
      </c>
      <c r="Y789" s="23" t="s">
        <v>2991</v>
      </c>
      <c r="Z789" s="23" t="s">
        <v>3004</v>
      </c>
      <c r="AA789" s="23" t="s">
        <v>3005</v>
      </c>
      <c r="AB789" s="33">
        <v>292004116843</v>
      </c>
      <c r="AC789" s="33" t="s">
        <v>3006</v>
      </c>
      <c r="AD789" s="48">
        <v>43993</v>
      </c>
      <c r="AE789" s="39">
        <v>43980</v>
      </c>
      <c r="AF789" s="53" t="e">
        <v>#N/A</v>
      </c>
      <c r="AG789" s="53" t="e">
        <v>#N/A</v>
      </c>
      <c r="AH789" s="39" t="e">
        <v>#N/A</v>
      </c>
      <c r="AI789" s="23" t="s">
        <v>51</v>
      </c>
      <c r="AJ789" s="54"/>
      <c r="AK789" s="55"/>
      <c r="AL789" s="56"/>
      <c r="AM789" s="57"/>
      <c r="AN789" s="33"/>
      <c r="AO789" s="48"/>
      <c r="AP789" s="23">
        <v>2000</v>
      </c>
      <c r="AQ789" s="23" t="s">
        <v>52</v>
      </c>
      <c r="AR789" s="23" t="s">
        <v>3005</v>
      </c>
      <c r="AS789" s="38" t="s">
        <v>53</v>
      </c>
      <c r="AT789" s="23"/>
      <c r="AU789" s="64">
        <v>6100434478</v>
      </c>
      <c r="AV789" s="99">
        <v>15</v>
      </c>
      <c r="AW789" s="102">
        <v>26312.68</v>
      </c>
      <c r="AX789" s="29" t="s">
        <v>701</v>
      </c>
      <c r="AY789" s="29"/>
      <c r="AZ789" s="25" t="s">
        <v>2577</v>
      </c>
      <c r="BA789">
        <f t="shared" si="148"/>
        <v>1658</v>
      </c>
      <c r="BB789" s="115" t="s">
        <v>6987</v>
      </c>
      <c r="BC789" s="105">
        <f t="shared" si="149"/>
        <v>1754.1786666666667</v>
      </c>
      <c r="BD789" s="116">
        <f t="shared" si="150"/>
        <v>43952</v>
      </c>
      <c r="BE789" s="141" t="s">
        <v>8366</v>
      </c>
      <c r="BF789">
        <f>MATCH(BE789,'Cat-4'!$A:$A,0)</f>
        <v>666</v>
      </c>
      <c r="BG789">
        <f>MATCH(BD789,'Cat-4'!$1:$1,0)</f>
        <v>101</v>
      </c>
      <c r="BH789">
        <f>INDEX('Cat-4'!$1:$1048576,'NSS + ACT'!BF789,'NSS + ACT'!BG789)</f>
        <v>111.1</v>
      </c>
      <c r="BI789">
        <f>MATCH($BI$1,'Cat-4'!$1:$1,0)</f>
        <v>153</v>
      </c>
      <c r="BJ789">
        <f>INDEX('Cat-4'!$1:$1048576,'NSS + ACT'!BF789,'NSS + ACT'!BI789)</f>
        <v>133.4</v>
      </c>
      <c r="BK789" s="126">
        <f t="shared" si="151"/>
        <v>1.2007200720072009</v>
      </c>
      <c r="BL789">
        <f t="shared" si="152"/>
        <v>1688</v>
      </c>
      <c r="BM789" s="126">
        <f t="shared" si="153"/>
        <v>56.266666666666666</v>
      </c>
      <c r="BN789" s="126" t="s">
        <v>8785</v>
      </c>
      <c r="BO789" s="126">
        <f>MATCH(BB789,Sheet3!$D$4:$D$8,0)</f>
        <v>4</v>
      </c>
      <c r="BP789" s="126">
        <f>MATCH(BN789,Sheet3!$E$4:$H$4,0)</f>
        <v>4</v>
      </c>
      <c r="BQ789" s="132">
        <f>INDEX(Sheet3!$D$4:$H$8,'NSS + ACT'!BO789,'NSS + ACT'!BP789)</f>
        <v>0.2</v>
      </c>
      <c r="BR789" s="105">
        <f t="shared" si="154"/>
        <v>31594.163024302434</v>
      </c>
      <c r="BS789" s="162">
        <f t="shared" si="155"/>
        <v>0.2</v>
      </c>
      <c r="BT789" s="105">
        <f t="shared" si="156"/>
        <v>25275.330419441947</v>
      </c>
    </row>
    <row r="790" spans="1:72">
      <c r="A790" s="18">
        <f t="shared" si="145"/>
        <v>787</v>
      </c>
      <c r="B790" s="33"/>
      <c r="C790" s="39"/>
      <c r="D790" s="22" t="s">
        <v>93</v>
      </c>
      <c r="E790" s="22" t="s">
        <v>6577</v>
      </c>
      <c r="F790" s="113">
        <v>3</v>
      </c>
      <c r="G790" s="23" t="s">
        <v>119</v>
      </c>
      <c r="H790" s="24">
        <v>8758.0500000000011</v>
      </c>
      <c r="I790" s="30"/>
      <c r="J790" s="101">
        <v>26274.15</v>
      </c>
      <c r="K790" s="23">
        <v>85043100</v>
      </c>
      <c r="L790" s="26">
        <v>0.1</v>
      </c>
      <c r="M790" s="23"/>
      <c r="N790" s="49"/>
      <c r="O790" s="38"/>
      <c r="P790" s="26">
        <v>0.1</v>
      </c>
      <c r="Q790" s="38"/>
      <c r="R790" s="26">
        <v>0.18</v>
      </c>
      <c r="S790" s="23" t="s">
        <v>969</v>
      </c>
      <c r="T790" s="94">
        <v>2627.4150000000004</v>
      </c>
      <c r="U790" s="94">
        <v>0</v>
      </c>
      <c r="V790" s="94">
        <v>262.74150000000003</v>
      </c>
      <c r="W790" s="94">
        <v>5249.5751700000001</v>
      </c>
      <c r="X790" s="52">
        <v>8139.731670000001</v>
      </c>
      <c r="Y790" s="23" t="s">
        <v>6489</v>
      </c>
      <c r="Z790" s="23" t="s">
        <v>6578</v>
      </c>
      <c r="AA790" s="23" t="s">
        <v>6578</v>
      </c>
      <c r="AB790" s="33" t="e">
        <v>#N/A</v>
      </c>
      <c r="AC790" s="23" t="e">
        <v>#N/A</v>
      </c>
      <c r="AD790" s="48" t="e">
        <v>#N/A</v>
      </c>
      <c r="AE790" s="39">
        <v>43003</v>
      </c>
      <c r="AF790" s="33">
        <v>171702612222</v>
      </c>
      <c r="AG790" s="23" t="s">
        <v>960</v>
      </c>
      <c r="AH790" s="39">
        <v>43019</v>
      </c>
      <c r="AI790" s="23" t="s">
        <v>385</v>
      </c>
      <c r="AJ790" s="65"/>
      <c r="AK790" s="57"/>
      <c r="AL790" s="56"/>
      <c r="AM790" s="52"/>
      <c r="AN790" s="23"/>
      <c r="AO790" s="38"/>
      <c r="AP790" s="23">
        <v>2000</v>
      </c>
      <c r="AQ790" s="23" t="s">
        <v>64</v>
      </c>
      <c r="AR790" s="23" t="s">
        <v>6579</v>
      </c>
      <c r="AS790" s="95" t="s">
        <v>53</v>
      </c>
      <c r="AT790" s="23" t="s">
        <v>522</v>
      </c>
      <c r="AU790" s="23">
        <v>9061707572</v>
      </c>
      <c r="AV790" s="99">
        <v>3</v>
      </c>
      <c r="AW790" s="101">
        <v>26274.15</v>
      </c>
      <c r="AX790" s="29" t="s">
        <v>6494</v>
      </c>
      <c r="AY790" s="29"/>
      <c r="AZ790" s="21"/>
      <c r="BA790">
        <f t="shared" si="148"/>
        <v>2635</v>
      </c>
      <c r="BB790" t="s">
        <v>6987</v>
      </c>
      <c r="BC790" s="105">
        <f t="shared" si="149"/>
        <v>8758.0500000000011</v>
      </c>
      <c r="BD790" s="116">
        <f t="shared" si="150"/>
        <v>42979</v>
      </c>
      <c r="BE790" s="141" t="s">
        <v>8366</v>
      </c>
      <c r="BF790">
        <f>MATCH(BE790,'Cat-4'!$A:$A,0)</f>
        <v>666</v>
      </c>
      <c r="BG790">
        <f>MATCH(BD790,'Cat-4'!$1:$1,0)</f>
        <v>69</v>
      </c>
      <c r="BH790">
        <f>INDEX('Cat-4'!$1:$1048576,'NSS + ACT'!BF790,'NSS + ACT'!BG790)</f>
        <v>110.7</v>
      </c>
      <c r="BI790">
        <f>MATCH($BI$1,'Cat-4'!$1:$1,0)</f>
        <v>153</v>
      </c>
      <c r="BJ790">
        <f>INDEX('Cat-4'!$1:$1048576,'NSS + ACT'!BF790,'NSS + ACT'!BI790)</f>
        <v>133.4</v>
      </c>
      <c r="BK790" s="126">
        <f t="shared" si="151"/>
        <v>1.2050587172538392</v>
      </c>
      <c r="BL790">
        <f t="shared" si="152"/>
        <v>2661</v>
      </c>
      <c r="BM790" s="126">
        <f t="shared" si="153"/>
        <v>88.7</v>
      </c>
      <c r="BN790" s="126" t="s">
        <v>8785</v>
      </c>
      <c r="BO790" s="126">
        <f>MATCH(BB790,Sheet3!$D$4:$D$8,0)</f>
        <v>4</v>
      </c>
      <c r="BP790" s="126">
        <f>MATCH(BN790,Sheet3!$E$4:$H$4,0)</f>
        <v>4</v>
      </c>
      <c r="BQ790" s="132">
        <f>INDEX(Sheet3!$D$4:$H$8,'NSS + ACT'!BO790,'NSS + ACT'!BP790)</f>
        <v>0.2</v>
      </c>
      <c r="BR790" s="105">
        <f t="shared" si="154"/>
        <v>31661.893495934961</v>
      </c>
      <c r="BS790" s="162">
        <f t="shared" si="155"/>
        <v>0.2</v>
      </c>
      <c r="BT790" s="105">
        <f t="shared" si="156"/>
        <v>25329.514796747972</v>
      </c>
    </row>
    <row r="791" spans="1:72">
      <c r="A791" s="18">
        <f t="shared" si="145"/>
        <v>788</v>
      </c>
      <c r="B791" s="61">
        <v>291810265073</v>
      </c>
      <c r="C791" s="39">
        <v>43427</v>
      </c>
      <c r="D791" s="22" t="s">
        <v>91</v>
      </c>
      <c r="E791" s="22" t="s">
        <v>2302</v>
      </c>
      <c r="F791" s="110">
        <v>6</v>
      </c>
      <c r="G791" s="23" t="s">
        <v>79</v>
      </c>
      <c r="H791" s="52">
        <v>4356.6516666666666</v>
      </c>
      <c r="I791" s="30"/>
      <c r="J791" s="109">
        <v>26139.91</v>
      </c>
      <c r="K791" s="23">
        <v>84819090</v>
      </c>
      <c r="L791" s="26">
        <v>7.4999999999999997E-2</v>
      </c>
      <c r="M791" s="40">
        <v>0</v>
      </c>
      <c r="N791" s="62">
        <v>0</v>
      </c>
      <c r="O791" s="52"/>
      <c r="P791" s="26">
        <v>0.1</v>
      </c>
      <c r="Q791" s="52">
        <v>0</v>
      </c>
      <c r="R791" s="63">
        <v>0.18</v>
      </c>
      <c r="S791" s="23" t="s">
        <v>849</v>
      </c>
      <c r="T791" s="52">
        <v>1960.49325</v>
      </c>
      <c r="U791" s="52">
        <v>0</v>
      </c>
      <c r="V791" s="52">
        <v>196.04932500000001</v>
      </c>
      <c r="W791" s="52">
        <v>5093.3614634999994</v>
      </c>
      <c r="X791" s="52">
        <v>7249.9040384999989</v>
      </c>
      <c r="Y791" s="23" t="s">
        <v>2273</v>
      </c>
      <c r="Z791" s="23" t="s">
        <v>2303</v>
      </c>
      <c r="AA791" s="23" t="s">
        <v>2304</v>
      </c>
      <c r="AB791" s="33">
        <v>291810265073</v>
      </c>
      <c r="AC791" s="33" t="s">
        <v>857</v>
      </c>
      <c r="AD791" s="48">
        <v>43427</v>
      </c>
      <c r="AE791" s="39">
        <v>43369</v>
      </c>
      <c r="AF791" s="53" t="e">
        <v>#N/A</v>
      </c>
      <c r="AG791" s="53" t="e">
        <v>#N/A</v>
      </c>
      <c r="AH791" s="39" t="e">
        <v>#N/A</v>
      </c>
      <c r="AI791" s="23" t="s">
        <v>51</v>
      </c>
      <c r="AJ791" s="54"/>
      <c r="AK791" s="55"/>
      <c r="AL791" s="56"/>
      <c r="AM791" s="57"/>
      <c r="AN791" s="33"/>
      <c r="AO791" s="48"/>
      <c r="AP791" s="23">
        <v>2000</v>
      </c>
      <c r="AQ791" s="23" t="s">
        <v>52</v>
      </c>
      <c r="AR791" s="23" t="s">
        <v>2304</v>
      </c>
      <c r="AS791" s="38" t="s">
        <v>53</v>
      </c>
      <c r="AT791" s="23" t="s">
        <v>519</v>
      </c>
      <c r="AU791" s="64">
        <v>9318632194</v>
      </c>
      <c r="AV791" s="99">
        <v>6</v>
      </c>
      <c r="AW791" s="102">
        <v>26139.91</v>
      </c>
      <c r="AX791" s="29" t="s">
        <v>701</v>
      </c>
      <c r="AY791" s="29"/>
      <c r="AZ791" s="25" t="s">
        <v>853</v>
      </c>
      <c r="BA791">
        <f t="shared" si="148"/>
        <v>2269</v>
      </c>
      <c r="BB791" s="115" t="s">
        <v>6983</v>
      </c>
      <c r="BC791" s="105">
        <f t="shared" si="149"/>
        <v>4356.6516666666666</v>
      </c>
      <c r="BD791" s="116">
        <f t="shared" si="150"/>
        <v>43344</v>
      </c>
      <c r="BE791" s="141" t="s">
        <v>8477</v>
      </c>
      <c r="BF791">
        <f>MATCH(BE791,'Cat-4'!$A:$A,0)</f>
        <v>722</v>
      </c>
      <c r="BG791">
        <f>MATCH(BD791,'Cat-4'!$1:$1,0)</f>
        <v>81</v>
      </c>
      <c r="BH791">
        <f>INDEX('Cat-4'!$1:$1048576,'NSS + ACT'!BF791,'NSS + ACT'!BG791)</f>
        <v>111.6</v>
      </c>
      <c r="BI791">
        <f>MATCH($BI$1,'Cat-4'!$1:$1,0)</f>
        <v>153</v>
      </c>
      <c r="BJ791">
        <f>INDEX('Cat-4'!$1:$1048576,'NSS + ACT'!BF791,'NSS + ACT'!BI791)</f>
        <v>130.80000000000001</v>
      </c>
      <c r="BK791" s="126">
        <f t="shared" si="151"/>
        <v>1.1720430107526882</v>
      </c>
      <c r="BL791">
        <f t="shared" si="152"/>
        <v>2296</v>
      </c>
      <c r="BM791" s="126">
        <f t="shared" si="153"/>
        <v>76.533333333333331</v>
      </c>
      <c r="BN791" s="126" t="s">
        <v>8785</v>
      </c>
      <c r="BO791" s="126">
        <f>MATCH(BB791,Sheet3!$D$4:$D$8,0)</f>
        <v>2</v>
      </c>
      <c r="BP791" s="126">
        <f>MATCH(BN791,Sheet3!$E$4:$H$4,0)</f>
        <v>4</v>
      </c>
      <c r="BQ791" s="132">
        <f>INDEX(Sheet3!$D$4:$H$8,'NSS + ACT'!BO791,'NSS + ACT'!BP791)</f>
        <v>0.1</v>
      </c>
      <c r="BR791" s="105">
        <f t="shared" si="154"/>
        <v>30637.098817204303</v>
      </c>
      <c r="BS791" s="162">
        <f t="shared" si="155"/>
        <v>0.1</v>
      </c>
      <c r="BT791" s="105">
        <f t="shared" si="156"/>
        <v>27573.388935483872</v>
      </c>
    </row>
    <row r="792" spans="1:72">
      <c r="A792" s="18">
        <f t="shared" si="145"/>
        <v>789</v>
      </c>
      <c r="B792" s="61">
        <v>291604729290</v>
      </c>
      <c r="C792" s="39">
        <v>42653</v>
      </c>
      <c r="D792" s="22" t="s">
        <v>91</v>
      </c>
      <c r="E792" s="22" t="s">
        <v>2588</v>
      </c>
      <c r="F792" s="110">
        <v>2</v>
      </c>
      <c r="G792" s="23" t="s">
        <v>119</v>
      </c>
      <c r="H792" s="52">
        <v>13027</v>
      </c>
      <c r="I792" s="30"/>
      <c r="J792" s="109">
        <v>26054</v>
      </c>
      <c r="K792" s="23">
        <v>84819090</v>
      </c>
      <c r="L792" s="26">
        <v>7.4999999999999997E-2</v>
      </c>
      <c r="M792" s="40">
        <v>0</v>
      </c>
      <c r="N792" s="62">
        <v>0</v>
      </c>
      <c r="O792" s="52">
        <v>0</v>
      </c>
      <c r="P792" s="26">
        <v>0.1</v>
      </c>
      <c r="Q792" s="52">
        <v>0</v>
      </c>
      <c r="R792" s="63">
        <v>0.18</v>
      </c>
      <c r="S792" s="23" t="s">
        <v>849</v>
      </c>
      <c r="T792" s="52">
        <v>1954.05</v>
      </c>
      <c r="U792" s="52">
        <v>0</v>
      </c>
      <c r="V792" s="52">
        <v>195.405</v>
      </c>
      <c r="W792" s="52">
        <v>5076.6218999999992</v>
      </c>
      <c r="X792" s="52">
        <v>7226.0768999999991</v>
      </c>
      <c r="Y792" s="23" t="s">
        <v>2574</v>
      </c>
      <c r="Z792" s="23" t="s">
        <v>2589</v>
      </c>
      <c r="AA792" s="23" t="s">
        <v>2590</v>
      </c>
      <c r="AB792" s="33">
        <v>291604729290</v>
      </c>
      <c r="AC792" s="33" t="s">
        <v>1962</v>
      </c>
      <c r="AD792" s="48">
        <v>42653</v>
      </c>
      <c r="AE792" s="39">
        <v>42629</v>
      </c>
      <c r="AF792" s="53" t="e">
        <v>#N/A</v>
      </c>
      <c r="AG792" s="53" t="e">
        <v>#N/A</v>
      </c>
      <c r="AH792" s="39" t="e">
        <v>#N/A</v>
      </c>
      <c r="AI792" s="23" t="s">
        <v>51</v>
      </c>
      <c r="AJ792" s="54"/>
      <c r="AK792" s="55"/>
      <c r="AL792" s="56"/>
      <c r="AM792" s="57"/>
      <c r="AN792" s="33"/>
      <c r="AO792" s="48"/>
      <c r="AP792" s="23">
        <v>2000</v>
      </c>
      <c r="AQ792" s="23" t="s">
        <v>52</v>
      </c>
      <c r="AR792" s="23" t="s">
        <v>2590</v>
      </c>
      <c r="AS792" s="38" t="s">
        <v>53</v>
      </c>
      <c r="AT792" s="23"/>
      <c r="AU792" s="64">
        <v>6316001233</v>
      </c>
      <c r="AV792" s="99">
        <v>2</v>
      </c>
      <c r="AW792" s="102">
        <v>26054</v>
      </c>
      <c r="AX792" s="29" t="s">
        <v>701</v>
      </c>
      <c r="AY792" s="29"/>
      <c r="AZ792" s="25" t="s">
        <v>2577</v>
      </c>
      <c r="BA792">
        <f t="shared" si="148"/>
        <v>3009</v>
      </c>
      <c r="BB792" t="s">
        <v>6983</v>
      </c>
      <c r="BC792" s="105">
        <f t="shared" si="149"/>
        <v>13027</v>
      </c>
      <c r="BD792" s="116">
        <f t="shared" si="150"/>
        <v>42614</v>
      </c>
      <c r="BE792" s="141" t="s">
        <v>8477</v>
      </c>
      <c r="BF792">
        <f>MATCH(BE792,'Cat-4'!$A:$A,0)</f>
        <v>722</v>
      </c>
      <c r="BG792">
        <f>MATCH(BD792,'Cat-4'!$1:$1,0)</f>
        <v>57</v>
      </c>
      <c r="BH792">
        <f>INDEX('Cat-4'!$1:$1048576,'NSS + ACT'!BF792,'NSS + ACT'!BG792)</f>
        <v>107.4</v>
      </c>
      <c r="BI792">
        <f>MATCH($BI$1,'Cat-4'!$1:$1,0)</f>
        <v>153</v>
      </c>
      <c r="BJ792">
        <f>INDEX('Cat-4'!$1:$1048576,'NSS + ACT'!BF792,'NSS + ACT'!BI792)</f>
        <v>130.80000000000001</v>
      </c>
      <c r="BK792" s="126">
        <f t="shared" si="151"/>
        <v>1.217877094972067</v>
      </c>
      <c r="BL792">
        <f t="shared" si="152"/>
        <v>3026</v>
      </c>
      <c r="BM792" s="126">
        <f t="shared" si="153"/>
        <v>100.86666666666666</v>
      </c>
      <c r="BN792" s="126" t="s">
        <v>8785</v>
      </c>
      <c r="BO792" s="126">
        <f>MATCH(BB792,Sheet3!$D$4:$D$8,0)</f>
        <v>2</v>
      </c>
      <c r="BP792" s="126">
        <f>MATCH(BN792,Sheet3!$E$4:$H$4,0)</f>
        <v>4</v>
      </c>
      <c r="BQ792" s="132">
        <f>INDEX(Sheet3!$D$4:$H$8,'NSS + ACT'!BO792,'NSS + ACT'!BP792)</f>
        <v>0.1</v>
      </c>
      <c r="BR792" s="105">
        <f t="shared" si="154"/>
        <v>31730.569832402234</v>
      </c>
      <c r="BS792" s="162">
        <f t="shared" si="155"/>
        <v>0.1</v>
      </c>
      <c r="BT792" s="105">
        <f t="shared" si="156"/>
        <v>28557.512849162013</v>
      </c>
    </row>
    <row r="793" spans="1:72">
      <c r="A793" s="18">
        <f t="shared" si="145"/>
        <v>790</v>
      </c>
      <c r="B793" s="61">
        <v>292106809411</v>
      </c>
      <c r="C793" s="39">
        <v>44392</v>
      </c>
      <c r="D793" s="22" t="s">
        <v>578</v>
      </c>
      <c r="E793" s="22" t="s">
        <v>3873</v>
      </c>
      <c r="F793" s="107">
        <v>68</v>
      </c>
      <c r="G793" s="23" t="s">
        <v>49</v>
      </c>
      <c r="H793" s="52">
        <v>382.00014705882205</v>
      </c>
      <c r="I793" s="30"/>
      <c r="J793" s="109">
        <v>25976.0099999999</v>
      </c>
      <c r="K793" s="23">
        <v>35061000</v>
      </c>
      <c r="L793" s="26">
        <v>0.1</v>
      </c>
      <c r="M793" s="40">
        <v>0</v>
      </c>
      <c r="N793" s="40">
        <v>0</v>
      </c>
      <c r="O793" s="52">
        <v>0</v>
      </c>
      <c r="P793" s="26">
        <v>0.1</v>
      </c>
      <c r="Q793" s="52">
        <v>0</v>
      </c>
      <c r="R793" s="63">
        <v>0.18</v>
      </c>
      <c r="S793" s="23" t="s">
        <v>790</v>
      </c>
      <c r="T793" s="52">
        <v>2597.6009999999901</v>
      </c>
      <c r="U793" s="52">
        <v>0</v>
      </c>
      <c r="V793" s="52">
        <v>259.760099999999</v>
      </c>
      <c r="W793" s="52">
        <v>5190.0067979999803</v>
      </c>
      <c r="X793" s="68">
        <v>8047.3678979999695</v>
      </c>
      <c r="Y793" s="23" t="s">
        <v>3855</v>
      </c>
      <c r="Z793" s="23" t="s">
        <v>3874</v>
      </c>
      <c r="AA793" s="23" t="s">
        <v>3875</v>
      </c>
      <c r="AB793" s="33">
        <v>292106809411</v>
      </c>
      <c r="AC793" s="33" t="s">
        <v>3876</v>
      </c>
      <c r="AD793" s="39">
        <v>44392</v>
      </c>
      <c r="AE793" s="39">
        <v>44391</v>
      </c>
      <c r="AF793" s="53" t="e">
        <v>#N/A</v>
      </c>
      <c r="AG793" s="53" t="e">
        <v>#N/A</v>
      </c>
      <c r="AH793" s="39" t="e">
        <v>#N/A</v>
      </c>
      <c r="AI793" s="23" t="s">
        <v>51</v>
      </c>
      <c r="AJ793" s="59"/>
      <c r="AK793" s="59"/>
      <c r="AL793" s="48"/>
      <c r="AM793" s="60"/>
      <c r="AN793" s="33"/>
      <c r="AO793" s="48"/>
      <c r="AP793" s="23">
        <v>2000</v>
      </c>
      <c r="AQ793" s="23" t="s">
        <v>52</v>
      </c>
      <c r="AR793" s="23" t="s">
        <v>3875</v>
      </c>
      <c r="AS793" s="38" t="s">
        <v>53</v>
      </c>
      <c r="AT793" s="23"/>
      <c r="AU793" s="64" t="s">
        <v>3877</v>
      </c>
      <c r="AV793" s="99">
        <v>68</v>
      </c>
      <c r="AW793" s="102">
        <v>25976.0099999999</v>
      </c>
      <c r="AX793" s="29" t="s">
        <v>701</v>
      </c>
      <c r="AY793" s="29"/>
      <c r="AZ793" s="25"/>
      <c r="BA793">
        <f t="shared" si="148"/>
        <v>1247</v>
      </c>
      <c r="BB793" s="115" t="s">
        <v>6983</v>
      </c>
      <c r="BC793" s="105">
        <f t="shared" si="149"/>
        <v>382.00014705882205</v>
      </c>
      <c r="BD793" s="116">
        <f t="shared" si="150"/>
        <v>44378</v>
      </c>
      <c r="BE793" s="141" t="s">
        <v>8477</v>
      </c>
      <c r="BF793">
        <f>MATCH(BE793,'Cat-4'!$A:$A,0)</f>
        <v>722</v>
      </c>
      <c r="BG793">
        <f>MATCH(BD793,'Cat-4'!$1:$1,0)</f>
        <v>115</v>
      </c>
      <c r="BH793">
        <f>INDEX('Cat-4'!$1:$1048576,'NSS + ACT'!BF793,'NSS + ACT'!BG793)</f>
        <v>119.2</v>
      </c>
      <c r="BI793">
        <f>MATCH($BI$1,'Cat-4'!$1:$1,0)</f>
        <v>153</v>
      </c>
      <c r="BJ793">
        <f>INDEX('Cat-4'!$1:$1048576,'NSS + ACT'!BF793,'NSS + ACT'!BI793)</f>
        <v>130.80000000000001</v>
      </c>
      <c r="BK793" s="126">
        <f t="shared" si="151"/>
        <v>1.0973154362416109</v>
      </c>
      <c r="BL793">
        <f t="shared" si="152"/>
        <v>1262</v>
      </c>
      <c r="BM793" s="126">
        <f t="shared" si="153"/>
        <v>42.06666666666667</v>
      </c>
      <c r="BN793" s="126" t="s">
        <v>8785</v>
      </c>
      <c r="BO793" s="126">
        <f>MATCH(BB793,Sheet3!$D$4:$D$8,0)</f>
        <v>2</v>
      </c>
      <c r="BP793" s="126">
        <f>MATCH(BN793,Sheet3!$E$4:$H$4,0)</f>
        <v>4</v>
      </c>
      <c r="BQ793" s="132">
        <f>INDEX(Sheet3!$D$4:$H$8,'NSS + ACT'!BO793,'NSS + ACT'!BP793)</f>
        <v>0.1</v>
      </c>
      <c r="BR793" s="105">
        <f t="shared" si="154"/>
        <v>28503.876744966336</v>
      </c>
      <c r="BS793" s="162">
        <f t="shared" si="155"/>
        <v>0.1</v>
      </c>
      <c r="BT793" s="105">
        <f t="shared" si="156"/>
        <v>25653.489070469703</v>
      </c>
    </row>
    <row r="794" spans="1:72">
      <c r="A794" s="18">
        <f t="shared" si="145"/>
        <v>791</v>
      </c>
      <c r="B794" s="61">
        <v>292006739010</v>
      </c>
      <c r="C794" s="39">
        <v>44079</v>
      </c>
      <c r="D794" s="22" t="s">
        <v>202</v>
      </c>
      <c r="E794" s="22" t="s">
        <v>1714</v>
      </c>
      <c r="F794" s="110">
        <v>2</v>
      </c>
      <c r="G794" s="23" t="s">
        <v>119</v>
      </c>
      <c r="H794" s="52">
        <v>12978</v>
      </c>
      <c r="I794" s="30"/>
      <c r="J794" s="109">
        <v>25956</v>
      </c>
      <c r="K794" s="23">
        <v>84149040</v>
      </c>
      <c r="L794" s="26">
        <v>7.4999999999999997E-2</v>
      </c>
      <c r="M794" s="40">
        <v>0</v>
      </c>
      <c r="N794" s="62">
        <v>0</v>
      </c>
      <c r="O794" s="52">
        <v>0</v>
      </c>
      <c r="P794" s="26">
        <v>0.1</v>
      </c>
      <c r="Q794" s="52">
        <v>0</v>
      </c>
      <c r="R794" s="63">
        <v>0.18</v>
      </c>
      <c r="S794" s="23" t="s">
        <v>717</v>
      </c>
      <c r="T794" s="52">
        <v>1946.6999999999998</v>
      </c>
      <c r="U794" s="52">
        <v>0</v>
      </c>
      <c r="V794" s="52">
        <v>194.67</v>
      </c>
      <c r="W794" s="52">
        <v>5057.5265999999992</v>
      </c>
      <c r="X794" s="52">
        <v>7198.8965999999991</v>
      </c>
      <c r="Y794" s="23" t="s">
        <v>1628</v>
      </c>
      <c r="Z794" s="23" t="s">
        <v>1715</v>
      </c>
      <c r="AA794" s="23" t="s">
        <v>1716</v>
      </c>
      <c r="AB794" s="33">
        <v>292006739010</v>
      </c>
      <c r="AC794" s="33" t="s">
        <v>1713</v>
      </c>
      <c r="AD794" s="48">
        <v>44079</v>
      </c>
      <c r="AE794" s="39">
        <v>44072</v>
      </c>
      <c r="AF794" s="53" t="e">
        <v>#N/A</v>
      </c>
      <c r="AG794" s="53" t="e">
        <v>#N/A</v>
      </c>
      <c r="AH794" s="39" t="e">
        <v>#N/A</v>
      </c>
      <c r="AI794" s="23" t="s">
        <v>51</v>
      </c>
      <c r="AJ794" s="54"/>
      <c r="AK794" s="55"/>
      <c r="AL794" s="56"/>
      <c r="AM794" s="57"/>
      <c r="AN794" s="33"/>
      <c r="AO794" s="48"/>
      <c r="AP794" s="23">
        <v>2000</v>
      </c>
      <c r="AQ794" s="23" t="s">
        <v>52</v>
      </c>
      <c r="AR794" s="23" t="s">
        <v>1716</v>
      </c>
      <c r="AS794" s="38" t="s">
        <v>53</v>
      </c>
      <c r="AT794" s="23" t="s">
        <v>519</v>
      </c>
      <c r="AU794" s="64">
        <v>205</v>
      </c>
      <c r="AV794" s="99">
        <v>2</v>
      </c>
      <c r="AW794" s="102">
        <v>25956</v>
      </c>
      <c r="AX794" s="29" t="s">
        <v>701</v>
      </c>
      <c r="AY794" s="29"/>
      <c r="AZ794" s="25" t="s">
        <v>1633</v>
      </c>
      <c r="BA794">
        <f t="shared" si="148"/>
        <v>1566</v>
      </c>
      <c r="BB794" s="115" t="s">
        <v>6986</v>
      </c>
      <c r="BC794" s="105">
        <f t="shared" si="149"/>
        <v>12978</v>
      </c>
      <c r="BD794" s="116">
        <f t="shared" si="150"/>
        <v>44044</v>
      </c>
      <c r="BE794" s="141" t="s">
        <v>7762</v>
      </c>
      <c r="BF794">
        <f>MATCH(BE794,'Cat-4'!$A:$A,0)</f>
        <v>364</v>
      </c>
      <c r="BG794">
        <f>MATCH(BD794,'Cat-4'!$1:$1,0)</f>
        <v>104</v>
      </c>
      <c r="BH794">
        <f>INDEX('Cat-4'!$1:$1048576,'NSS + ACT'!BF794,'NSS + ACT'!BG794)</f>
        <v>115.8</v>
      </c>
      <c r="BI794">
        <f>MATCH($BI$1,'Cat-4'!$1:$1,0)</f>
        <v>153</v>
      </c>
      <c r="BJ794">
        <f>INDEX('Cat-4'!$1:$1048576,'NSS + ACT'!BF794,'NSS + ACT'!BI794)</f>
        <v>136.4</v>
      </c>
      <c r="BK794" s="126">
        <f t="shared" si="151"/>
        <v>1.1778929188255614</v>
      </c>
      <c r="BL794">
        <f t="shared" si="152"/>
        <v>1596</v>
      </c>
      <c r="BM794" s="126">
        <f t="shared" si="153"/>
        <v>53.2</v>
      </c>
      <c r="BN794" s="126" t="s">
        <v>8785</v>
      </c>
      <c r="BO794" s="126">
        <f>MATCH(BB794,Sheet3!$D$4:$D$8,0)</f>
        <v>3</v>
      </c>
      <c r="BP794" s="126">
        <f>MATCH(BN794,Sheet3!$E$4:$H$4,0)</f>
        <v>4</v>
      </c>
      <c r="BQ794" s="132">
        <f>INDEX(Sheet3!$D$4:$H$8,'NSS + ACT'!BO794,'NSS + ACT'!BP794)</f>
        <v>0.5</v>
      </c>
      <c r="BR794" s="105">
        <f t="shared" si="154"/>
        <v>30573.388601036269</v>
      </c>
      <c r="BS794" s="162">
        <f t="shared" si="155"/>
        <v>0.5</v>
      </c>
      <c r="BT794" s="105">
        <f t="shared" si="156"/>
        <v>15286.694300518135</v>
      </c>
    </row>
    <row r="795" spans="1:72">
      <c r="A795" s="18">
        <f t="shared" si="145"/>
        <v>792</v>
      </c>
      <c r="B795" s="61">
        <v>291811378493</v>
      </c>
      <c r="C795" s="39">
        <v>43460</v>
      </c>
      <c r="D795" s="22" t="s">
        <v>347</v>
      </c>
      <c r="E795" s="22" t="s">
        <v>4177</v>
      </c>
      <c r="F795" s="110">
        <v>7</v>
      </c>
      <c r="G795" s="23" t="s">
        <v>119</v>
      </c>
      <c r="H795" s="52">
        <v>3696.6857142857002</v>
      </c>
      <c r="I795" s="30"/>
      <c r="J795" s="109">
        <v>25876.799999999901</v>
      </c>
      <c r="K795" s="23">
        <v>84841010</v>
      </c>
      <c r="L795" s="26">
        <v>7.4999999999999997E-2</v>
      </c>
      <c r="M795" s="40">
        <v>0</v>
      </c>
      <c r="N795" s="62">
        <v>0</v>
      </c>
      <c r="O795" s="52">
        <v>0</v>
      </c>
      <c r="P795" s="26">
        <v>0.1</v>
      </c>
      <c r="Q795" s="52">
        <v>0</v>
      </c>
      <c r="R795" s="63">
        <v>0.18</v>
      </c>
      <c r="S795" s="23" t="s">
        <v>4095</v>
      </c>
      <c r="T795" s="52">
        <v>1940.7599999999925</v>
      </c>
      <c r="U795" s="52">
        <v>0</v>
      </c>
      <c r="V795" s="52">
        <v>194.07599999999925</v>
      </c>
      <c r="W795" s="52">
        <v>5042.0944799999806</v>
      </c>
      <c r="X795" s="52">
        <v>7176.9304799999718</v>
      </c>
      <c r="Y795" s="23" t="s">
        <v>4133</v>
      </c>
      <c r="Z795" s="23" t="s">
        <v>4178</v>
      </c>
      <c r="AA795" s="23" t="s">
        <v>4179</v>
      </c>
      <c r="AB795" s="33">
        <v>291811378493</v>
      </c>
      <c r="AC795" s="33" t="s">
        <v>4176</v>
      </c>
      <c r="AD795" s="39">
        <v>43460</v>
      </c>
      <c r="AE795" s="39">
        <v>43437</v>
      </c>
      <c r="AF795" s="53" t="e">
        <v>#N/A</v>
      </c>
      <c r="AG795" s="53" t="e">
        <v>#N/A</v>
      </c>
      <c r="AH795" s="39" t="e">
        <v>#N/A</v>
      </c>
      <c r="AI795" s="23" t="s">
        <v>51</v>
      </c>
      <c r="AJ795" s="59"/>
      <c r="AK795" s="59"/>
      <c r="AL795" s="48"/>
      <c r="AM795" s="60"/>
      <c r="AN795" s="33"/>
      <c r="AO795" s="48"/>
      <c r="AP795" s="23">
        <v>2000</v>
      </c>
      <c r="AQ795" s="23" t="s">
        <v>64</v>
      </c>
      <c r="AR795" s="23" t="s">
        <v>4179</v>
      </c>
      <c r="AS795" s="38" t="s">
        <v>53</v>
      </c>
      <c r="AT795" s="23"/>
      <c r="AU795" s="64" t="s">
        <v>349</v>
      </c>
      <c r="AV795" s="99">
        <v>7</v>
      </c>
      <c r="AW795" s="102">
        <v>25876.799999999901</v>
      </c>
      <c r="AX795" s="29" t="s">
        <v>701</v>
      </c>
      <c r="AY795" s="29"/>
      <c r="AZ795" s="25"/>
      <c r="BA795">
        <f t="shared" si="148"/>
        <v>2201</v>
      </c>
      <c r="BB795" s="115" t="s">
        <v>6983</v>
      </c>
      <c r="BC795" s="105">
        <f t="shared" si="149"/>
        <v>3696.6857142857002</v>
      </c>
      <c r="BD795" s="116">
        <f t="shared" si="150"/>
        <v>43435</v>
      </c>
      <c r="BE795" s="141" t="s">
        <v>8477</v>
      </c>
      <c r="BF795">
        <f>MATCH(BE795,'Cat-4'!$A:$A,0)</f>
        <v>722</v>
      </c>
      <c r="BG795">
        <f>MATCH(BD795,'Cat-4'!$1:$1,0)</f>
        <v>84</v>
      </c>
      <c r="BH795">
        <f>INDEX('Cat-4'!$1:$1048576,'NSS + ACT'!BF795,'NSS + ACT'!BG795)</f>
        <v>111.8</v>
      </c>
      <c r="BI795">
        <f>MATCH($BI$1,'Cat-4'!$1:$1,0)</f>
        <v>153</v>
      </c>
      <c r="BJ795">
        <f>INDEX('Cat-4'!$1:$1048576,'NSS + ACT'!BF795,'NSS + ACT'!BI795)</f>
        <v>130.80000000000001</v>
      </c>
      <c r="BK795" s="126">
        <f t="shared" si="151"/>
        <v>1.1699463327370305</v>
      </c>
      <c r="BL795">
        <f t="shared" si="152"/>
        <v>2205</v>
      </c>
      <c r="BM795" s="126">
        <f t="shared" si="153"/>
        <v>73.5</v>
      </c>
      <c r="BN795" s="126" t="s">
        <v>8785</v>
      </c>
      <c r="BO795" s="126">
        <f>MATCH(BB795,Sheet3!$D$4:$D$8,0)</f>
        <v>2</v>
      </c>
      <c r="BP795" s="126">
        <f>MATCH(BN795,Sheet3!$E$4:$H$4,0)</f>
        <v>4</v>
      </c>
      <c r="BQ795" s="132">
        <f>INDEX(Sheet3!$D$4:$H$8,'NSS + ACT'!BO795,'NSS + ACT'!BP795)</f>
        <v>0.1</v>
      </c>
      <c r="BR795" s="105">
        <f t="shared" si="154"/>
        <v>30274.467262969476</v>
      </c>
      <c r="BS795" s="162">
        <f t="shared" si="155"/>
        <v>0.1</v>
      </c>
      <c r="BT795" s="105">
        <f t="shared" si="156"/>
        <v>27247.020536672528</v>
      </c>
    </row>
    <row r="796" spans="1:72">
      <c r="A796" s="18">
        <f t="shared" si="145"/>
        <v>793</v>
      </c>
      <c r="B796" s="61">
        <v>291705063005</v>
      </c>
      <c r="C796" s="39">
        <v>42996</v>
      </c>
      <c r="D796" s="22" t="s">
        <v>532</v>
      </c>
      <c r="E796" s="22" t="s">
        <v>2665</v>
      </c>
      <c r="F796" s="110">
        <v>2</v>
      </c>
      <c r="G796" s="23" t="s">
        <v>119</v>
      </c>
      <c r="H796" s="52">
        <v>12927.715</v>
      </c>
      <c r="I796" s="30"/>
      <c r="J796" s="109">
        <v>25855.43</v>
      </c>
      <c r="K796" s="23">
        <v>84818030</v>
      </c>
      <c r="L796" s="26">
        <v>7.4999999999999997E-2</v>
      </c>
      <c r="M796" s="40">
        <v>0</v>
      </c>
      <c r="N796" s="62">
        <v>0</v>
      </c>
      <c r="O796" s="52">
        <v>0</v>
      </c>
      <c r="P796" s="26">
        <v>0.1</v>
      </c>
      <c r="Q796" s="52">
        <v>0</v>
      </c>
      <c r="R796" s="63">
        <v>0.18</v>
      </c>
      <c r="S796" s="23" t="s">
        <v>849</v>
      </c>
      <c r="T796" s="52">
        <v>1939.15725</v>
      </c>
      <c r="U796" s="52">
        <v>0</v>
      </c>
      <c r="V796" s="52">
        <v>193.91572500000001</v>
      </c>
      <c r="W796" s="52">
        <v>5037.9305354999997</v>
      </c>
      <c r="X796" s="52">
        <v>7171.0035104999997</v>
      </c>
      <c r="Y796" s="23" t="s">
        <v>2574</v>
      </c>
      <c r="Z796" s="23" t="s">
        <v>2666</v>
      </c>
      <c r="AA796" s="23" t="s">
        <v>2667</v>
      </c>
      <c r="AB796" s="33">
        <v>291705063005</v>
      </c>
      <c r="AC796" s="33" t="s">
        <v>2668</v>
      </c>
      <c r="AD796" s="48">
        <v>42996</v>
      </c>
      <c r="AE796" s="39">
        <v>42972</v>
      </c>
      <c r="AF796" s="53" t="e">
        <v>#N/A</v>
      </c>
      <c r="AG796" s="53" t="e">
        <v>#N/A</v>
      </c>
      <c r="AH796" s="39" t="e">
        <v>#N/A</v>
      </c>
      <c r="AI796" s="23" t="s">
        <v>51</v>
      </c>
      <c r="AJ796" s="54"/>
      <c r="AK796" s="55"/>
      <c r="AL796" s="56"/>
      <c r="AM796" s="57"/>
      <c r="AN796" s="33"/>
      <c r="AO796" s="48"/>
      <c r="AP796" s="23">
        <v>2000</v>
      </c>
      <c r="AQ796" s="23" t="s">
        <v>64</v>
      </c>
      <c r="AR796" s="23" t="s">
        <v>2667</v>
      </c>
      <c r="AS796" s="38" t="s">
        <v>53</v>
      </c>
      <c r="AT796" s="23"/>
      <c r="AU796" s="64" t="s">
        <v>2669</v>
      </c>
      <c r="AV796" s="99">
        <v>2</v>
      </c>
      <c r="AW796" s="102">
        <v>25855.43</v>
      </c>
      <c r="AX796" s="29" t="s">
        <v>701</v>
      </c>
      <c r="AY796" s="29"/>
      <c r="AZ796" s="25" t="s">
        <v>2670</v>
      </c>
      <c r="BA796">
        <f t="shared" si="148"/>
        <v>2666</v>
      </c>
      <c r="BB796" s="115" t="s">
        <v>6983</v>
      </c>
      <c r="BC796" s="105">
        <f t="shared" si="149"/>
        <v>12927.715</v>
      </c>
      <c r="BD796" s="116">
        <f t="shared" si="150"/>
        <v>42948</v>
      </c>
      <c r="BE796" s="141" t="s">
        <v>8477</v>
      </c>
      <c r="BF796">
        <f>MATCH(BE796,'Cat-4'!$A:$A,0)</f>
        <v>722</v>
      </c>
      <c r="BG796">
        <f>MATCH(BD796,'Cat-4'!$1:$1,0)</f>
        <v>68</v>
      </c>
      <c r="BH796">
        <f>INDEX('Cat-4'!$1:$1048576,'NSS + ACT'!BF796,'NSS + ACT'!BG796)</f>
        <v>108.5</v>
      </c>
      <c r="BI796">
        <f>MATCH($BI$1,'Cat-4'!$1:$1,0)</f>
        <v>153</v>
      </c>
      <c r="BJ796">
        <f>INDEX('Cat-4'!$1:$1048576,'NSS + ACT'!BF796,'NSS + ACT'!BI796)</f>
        <v>130.80000000000001</v>
      </c>
      <c r="BK796" s="126">
        <f t="shared" si="151"/>
        <v>1.2055299539170508</v>
      </c>
      <c r="BL796">
        <f t="shared" si="152"/>
        <v>2692</v>
      </c>
      <c r="BM796" s="126">
        <f t="shared" si="153"/>
        <v>89.733333333333334</v>
      </c>
      <c r="BN796" s="126" t="s">
        <v>8785</v>
      </c>
      <c r="BO796" s="126">
        <f>MATCH(BB796,Sheet3!$D$4:$D$8,0)</f>
        <v>2</v>
      </c>
      <c r="BP796" s="126">
        <f>MATCH(BN796,Sheet3!$E$4:$H$4,0)</f>
        <v>4</v>
      </c>
      <c r="BQ796" s="132">
        <f>INDEX(Sheet3!$D$4:$H$8,'NSS + ACT'!BO796,'NSS + ACT'!BP796)</f>
        <v>0.1</v>
      </c>
      <c r="BR796" s="105">
        <f t="shared" si="154"/>
        <v>31169.495336405533</v>
      </c>
      <c r="BS796" s="162">
        <f t="shared" si="155"/>
        <v>0.1</v>
      </c>
      <c r="BT796" s="105">
        <f t="shared" si="156"/>
        <v>28052.54580276498</v>
      </c>
    </row>
    <row r="797" spans="1:72">
      <c r="A797" s="18">
        <f t="shared" si="145"/>
        <v>794</v>
      </c>
      <c r="B797" s="61">
        <v>171801082633</v>
      </c>
      <c r="C797" s="39">
        <v>43217</v>
      </c>
      <c r="D797" s="22" t="s">
        <v>636</v>
      </c>
      <c r="E797" s="22" t="s">
        <v>1033</v>
      </c>
      <c r="F797" s="110">
        <v>2</v>
      </c>
      <c r="G797" s="23" t="s">
        <v>49</v>
      </c>
      <c r="H797" s="52">
        <v>12918.99</v>
      </c>
      <c r="I797" s="30"/>
      <c r="J797" s="109">
        <v>25837.98</v>
      </c>
      <c r="K797" s="23" t="s">
        <v>987</v>
      </c>
      <c r="L797" s="26">
        <v>0.15</v>
      </c>
      <c r="M797" s="40">
        <v>0</v>
      </c>
      <c r="N797" s="62">
        <v>0</v>
      </c>
      <c r="O797" s="52">
        <v>0</v>
      </c>
      <c r="P797" s="26">
        <v>0.1</v>
      </c>
      <c r="Q797" s="52">
        <v>0</v>
      </c>
      <c r="R797" s="63">
        <v>0.18</v>
      </c>
      <c r="S797" s="23" t="s">
        <v>969</v>
      </c>
      <c r="T797" s="52">
        <v>3875.6969999999997</v>
      </c>
      <c r="U797" s="52">
        <v>0</v>
      </c>
      <c r="V797" s="52">
        <v>387.56970000000001</v>
      </c>
      <c r="W797" s="52">
        <v>5418.2244059999994</v>
      </c>
      <c r="X797" s="52">
        <v>9681.4911059999995</v>
      </c>
      <c r="Y797" s="23" t="s">
        <v>850</v>
      </c>
      <c r="Z797" s="23" t="s">
        <v>1034</v>
      </c>
      <c r="AA797" s="23" t="s">
        <v>1035</v>
      </c>
      <c r="AB797" s="33" t="e">
        <v>#N/A</v>
      </c>
      <c r="AC797" s="33" t="e">
        <v>#N/A</v>
      </c>
      <c r="AD797" s="48" t="e">
        <v>#N/A</v>
      </c>
      <c r="AE797" s="39" t="e">
        <v>#N/A</v>
      </c>
      <c r="AF797" s="53">
        <v>171801082633</v>
      </c>
      <c r="AG797" s="53" t="s">
        <v>990</v>
      </c>
      <c r="AH797" s="39">
        <v>43217</v>
      </c>
      <c r="AI797" s="23" t="s">
        <v>385</v>
      </c>
      <c r="AJ797" s="54"/>
      <c r="AK797" s="55"/>
      <c r="AL797" s="56"/>
      <c r="AM797" s="57"/>
      <c r="AN797" s="33"/>
      <c r="AO797" s="48"/>
      <c r="AP797" s="23">
        <v>2000</v>
      </c>
      <c r="AQ797" s="23" t="s">
        <v>64</v>
      </c>
      <c r="AR797" s="23" t="s">
        <v>1035</v>
      </c>
      <c r="AS797" s="38" t="s">
        <v>53</v>
      </c>
      <c r="AT797" s="23" t="s">
        <v>522</v>
      </c>
      <c r="AU797" s="64">
        <v>7068019</v>
      </c>
      <c r="AV797" s="99">
        <v>2</v>
      </c>
      <c r="AW797" s="102">
        <v>25837.98</v>
      </c>
      <c r="AX797" s="29" t="s">
        <v>701</v>
      </c>
      <c r="AY797" s="29"/>
      <c r="AZ797" s="25" t="s">
        <v>863</v>
      </c>
      <c r="BB797" s="115" t="s">
        <v>6987</v>
      </c>
      <c r="BC797" s="105">
        <f t="shared" si="149"/>
        <v>12918.99</v>
      </c>
      <c r="BD797" s="116">
        <v>43709</v>
      </c>
      <c r="BE797" s="141" t="s">
        <v>8366</v>
      </c>
      <c r="BF797">
        <f>MATCH(BE797,'Cat-4'!$A:$A,0)</f>
        <v>666</v>
      </c>
      <c r="BG797">
        <f>MATCH(BD797,'Cat-4'!$1:$1,0)</f>
        <v>93</v>
      </c>
      <c r="BH797">
        <f>INDEX('Cat-4'!$1:$1048576,'NSS + ACT'!BF797,'NSS + ACT'!BG797)</f>
        <v>110.5</v>
      </c>
      <c r="BI797">
        <f>MATCH($BI$1,'Cat-4'!$1:$1,0)</f>
        <v>153</v>
      </c>
      <c r="BJ797">
        <f>INDEX('Cat-4'!$1:$1048576,'NSS + ACT'!BF797,'NSS + ACT'!BI797)</f>
        <v>133.4</v>
      </c>
      <c r="BK797" s="126">
        <f t="shared" si="151"/>
        <v>1.207239819004525</v>
      </c>
      <c r="BL797">
        <f t="shared" si="152"/>
        <v>1931</v>
      </c>
      <c r="BM797" s="126">
        <f t="shared" si="153"/>
        <v>64.36666666666666</v>
      </c>
      <c r="BN797" s="126" t="s">
        <v>8785</v>
      </c>
      <c r="BO797" s="126">
        <f>MATCH(BB797,Sheet3!$D$4:$D$8,0)</f>
        <v>4</v>
      </c>
      <c r="BP797" s="126">
        <f>MATCH(BN797,Sheet3!$E$4:$H$4,0)</f>
        <v>4</v>
      </c>
      <c r="BQ797" s="132">
        <f>INDEX(Sheet3!$D$4:$H$8,'NSS + ACT'!BO797,'NSS + ACT'!BP797)</f>
        <v>0.2</v>
      </c>
      <c r="BR797" s="105">
        <f t="shared" si="154"/>
        <v>31192.638298642538</v>
      </c>
      <c r="BS797" s="162">
        <f t="shared" si="155"/>
        <v>0.2</v>
      </c>
      <c r="BT797" s="105">
        <f t="shared" si="156"/>
        <v>24954.110638914033</v>
      </c>
    </row>
    <row r="798" spans="1:72">
      <c r="A798" s="18">
        <f t="shared" si="145"/>
        <v>795</v>
      </c>
      <c r="B798" s="61">
        <v>292203577260</v>
      </c>
      <c r="C798" s="39">
        <v>44659</v>
      </c>
      <c r="D798" s="22" t="s">
        <v>91</v>
      </c>
      <c r="E798" s="22" t="s">
        <v>2557</v>
      </c>
      <c r="F798" s="110">
        <v>2</v>
      </c>
      <c r="G798" s="23" t="s">
        <v>79</v>
      </c>
      <c r="H798" s="52">
        <v>12879</v>
      </c>
      <c r="I798" s="30"/>
      <c r="J798" s="109">
        <v>25758</v>
      </c>
      <c r="K798" s="23">
        <v>84819090</v>
      </c>
      <c r="L798" s="26">
        <v>7.4999999999999997E-2</v>
      </c>
      <c r="M798" s="40">
        <v>0</v>
      </c>
      <c r="N798" s="62">
        <v>0</v>
      </c>
      <c r="O798" s="52"/>
      <c r="P798" s="26">
        <v>0.1</v>
      </c>
      <c r="Q798" s="52">
        <v>0</v>
      </c>
      <c r="R798" s="63">
        <v>0.18</v>
      </c>
      <c r="S798" s="23" t="s">
        <v>849</v>
      </c>
      <c r="T798" s="52">
        <v>1931.85</v>
      </c>
      <c r="U798" s="52">
        <v>0</v>
      </c>
      <c r="V798" s="52">
        <v>193.185</v>
      </c>
      <c r="W798" s="52">
        <v>5018.9462999999996</v>
      </c>
      <c r="X798" s="52">
        <v>7143.9812999999995</v>
      </c>
      <c r="Y798" s="23" t="s">
        <v>2273</v>
      </c>
      <c r="Z798" s="23" t="s">
        <v>2558</v>
      </c>
      <c r="AA798" s="23" t="s">
        <v>2559</v>
      </c>
      <c r="AB798" s="33">
        <v>292203577260</v>
      </c>
      <c r="AC798" s="33" t="s">
        <v>2249</v>
      </c>
      <c r="AD798" s="48">
        <v>44659</v>
      </c>
      <c r="AE798" s="39">
        <v>44651</v>
      </c>
      <c r="AF798" s="53" t="e">
        <v>#N/A</v>
      </c>
      <c r="AG798" s="53" t="e">
        <v>#N/A</v>
      </c>
      <c r="AH798" s="39" t="e">
        <v>#N/A</v>
      </c>
      <c r="AI798" s="23" t="s">
        <v>51</v>
      </c>
      <c r="AJ798" s="54"/>
      <c r="AK798" s="55"/>
      <c r="AL798" s="56"/>
      <c r="AM798" s="57"/>
      <c r="AN798" s="33"/>
      <c r="AO798" s="48"/>
      <c r="AP798" s="23">
        <v>2000</v>
      </c>
      <c r="AQ798" s="23" t="s">
        <v>52</v>
      </c>
      <c r="AR798" s="23" t="s">
        <v>2559</v>
      </c>
      <c r="AS798" s="38" t="s">
        <v>53</v>
      </c>
      <c r="AT798" s="23"/>
      <c r="AU798" s="64" t="s">
        <v>2250</v>
      </c>
      <c r="AV798" s="99">
        <v>2</v>
      </c>
      <c r="AW798" s="102">
        <v>25758</v>
      </c>
      <c r="AX798" s="29" t="s">
        <v>701</v>
      </c>
      <c r="AY798" s="29"/>
      <c r="AZ798" s="25" t="s">
        <v>853</v>
      </c>
      <c r="BA798">
        <f t="shared" ref="BA798:BA844" si="157">$BA$2-AE798</f>
        <v>987</v>
      </c>
      <c r="BB798" s="115" t="s">
        <v>6987</v>
      </c>
      <c r="BC798" s="105">
        <f t="shared" si="149"/>
        <v>12879</v>
      </c>
      <c r="BD798" s="116">
        <f t="shared" si="150"/>
        <v>44621</v>
      </c>
      <c r="BE798" s="141" t="s">
        <v>8366</v>
      </c>
      <c r="BF798">
        <f>MATCH(BE798,'Cat-4'!$A:$A,0)</f>
        <v>666</v>
      </c>
      <c r="BG798">
        <f>MATCH(BD798,'Cat-4'!$1:$1,0)</f>
        <v>123</v>
      </c>
      <c r="BH798">
        <f>INDEX('Cat-4'!$1:$1048576,'NSS + ACT'!BF798,'NSS + ACT'!BG798)</f>
        <v>126</v>
      </c>
      <c r="BI798">
        <f>MATCH($BI$1,'Cat-4'!$1:$1,0)</f>
        <v>153</v>
      </c>
      <c r="BJ798">
        <f>INDEX('Cat-4'!$1:$1048576,'NSS + ACT'!BF798,'NSS + ACT'!BI798)</f>
        <v>133.4</v>
      </c>
      <c r="BK798" s="126">
        <f t="shared" si="151"/>
        <v>1.0587301587301587</v>
      </c>
      <c r="BL798">
        <f t="shared" si="152"/>
        <v>1019</v>
      </c>
      <c r="BM798" s="126">
        <f t="shared" si="153"/>
        <v>33.966666666666669</v>
      </c>
      <c r="BN798" s="126" t="s">
        <v>8785</v>
      </c>
      <c r="BO798" s="126">
        <f>MATCH(BB798,Sheet3!$D$4:$D$8,0)</f>
        <v>4</v>
      </c>
      <c r="BP798" s="126">
        <f>MATCH(BN798,Sheet3!$E$4:$H$4,0)</f>
        <v>4</v>
      </c>
      <c r="BQ798" s="132">
        <f>INDEX(Sheet3!$D$4:$H$8,'NSS + ACT'!BO798,'NSS + ACT'!BP798)</f>
        <v>0.2</v>
      </c>
      <c r="BR798" s="105">
        <f t="shared" si="154"/>
        <v>27270.771428571428</v>
      </c>
      <c r="BS798" s="162">
        <f t="shared" si="155"/>
        <v>0.2</v>
      </c>
      <c r="BT798" s="105">
        <f t="shared" si="156"/>
        <v>21816.617142857143</v>
      </c>
    </row>
    <row r="799" spans="1:72">
      <c r="A799" s="18">
        <f t="shared" si="145"/>
        <v>796</v>
      </c>
      <c r="B799" s="61">
        <v>291911028161</v>
      </c>
      <c r="C799" s="39">
        <v>43788</v>
      </c>
      <c r="D799" s="22" t="s">
        <v>175</v>
      </c>
      <c r="E799" s="22" t="s">
        <v>4561</v>
      </c>
      <c r="F799" s="110">
        <v>10</v>
      </c>
      <c r="G799" s="23" t="s">
        <v>119</v>
      </c>
      <c r="H799" s="52">
        <v>2575</v>
      </c>
      <c r="I799" s="30"/>
      <c r="J799" s="109">
        <v>25750</v>
      </c>
      <c r="K799" s="23">
        <v>84821020</v>
      </c>
      <c r="L799" s="26">
        <v>7.4999999999999997E-2</v>
      </c>
      <c r="M799" s="40">
        <v>0</v>
      </c>
      <c r="N799" s="62">
        <v>0</v>
      </c>
      <c r="O799" s="52">
        <v>0</v>
      </c>
      <c r="P799" s="26">
        <v>0.1</v>
      </c>
      <c r="Q799" s="52">
        <v>0</v>
      </c>
      <c r="R799" s="63">
        <v>0.18</v>
      </c>
      <c r="S799" s="23" t="s">
        <v>4537</v>
      </c>
      <c r="T799" s="52">
        <v>1931.25</v>
      </c>
      <c r="U799" s="52">
        <v>0</v>
      </c>
      <c r="V799" s="52">
        <v>193.125</v>
      </c>
      <c r="W799" s="52">
        <v>5017.3874999999998</v>
      </c>
      <c r="X799" s="52">
        <v>7141.7624999999998</v>
      </c>
      <c r="Y799" s="23" t="s">
        <v>4433</v>
      </c>
      <c r="Z799" s="23" t="s">
        <v>4562</v>
      </c>
      <c r="AA799" s="23" t="s">
        <v>4563</v>
      </c>
      <c r="AB799" s="33">
        <v>291911028161</v>
      </c>
      <c r="AC799" s="33" t="s">
        <v>4564</v>
      </c>
      <c r="AD799" s="39">
        <v>43788</v>
      </c>
      <c r="AE799" s="39">
        <v>43784</v>
      </c>
      <c r="AF799" s="53" t="e">
        <v>#N/A</v>
      </c>
      <c r="AG799" s="53" t="e">
        <v>#N/A</v>
      </c>
      <c r="AH799" s="39" t="e">
        <v>#N/A</v>
      </c>
      <c r="AI799" s="23" t="s">
        <v>51</v>
      </c>
      <c r="AJ799" s="59"/>
      <c r="AK799" s="59"/>
      <c r="AL799" s="48"/>
      <c r="AM799" s="60"/>
      <c r="AN799" s="33"/>
      <c r="AO799" s="48"/>
      <c r="AP799" s="23">
        <v>2000</v>
      </c>
      <c r="AQ799" s="23" t="s">
        <v>64</v>
      </c>
      <c r="AR799" s="23" t="s">
        <v>4563</v>
      </c>
      <c r="AS799" s="38" t="s">
        <v>53</v>
      </c>
      <c r="AT799" s="23"/>
      <c r="AU799" s="64">
        <v>1920105389</v>
      </c>
      <c r="AV799" s="99">
        <v>10</v>
      </c>
      <c r="AW799" s="102">
        <v>25750</v>
      </c>
      <c r="AX799" s="29" t="s">
        <v>701</v>
      </c>
      <c r="AY799" s="29"/>
      <c r="AZ799" s="25" t="s">
        <v>3564</v>
      </c>
      <c r="BA799">
        <f t="shared" si="157"/>
        <v>1854</v>
      </c>
      <c r="BB799" s="115" t="s">
        <v>6983</v>
      </c>
      <c r="BC799" s="105">
        <f t="shared" si="149"/>
        <v>2575</v>
      </c>
      <c r="BD799" s="116">
        <f t="shared" si="150"/>
        <v>43770</v>
      </c>
      <c r="BE799" s="141" t="s">
        <v>8477</v>
      </c>
      <c r="BF799">
        <f>MATCH(BE799,'Cat-4'!$A:$A,0)</f>
        <v>722</v>
      </c>
      <c r="BG799">
        <f>MATCH(BD799,'Cat-4'!$1:$1,0)</f>
        <v>95</v>
      </c>
      <c r="BH799">
        <f>INDEX('Cat-4'!$1:$1048576,'NSS + ACT'!BF799,'NSS + ACT'!BG799)</f>
        <v>112.8</v>
      </c>
      <c r="BI799">
        <f>MATCH($BI$1,'Cat-4'!$1:$1,0)</f>
        <v>153</v>
      </c>
      <c r="BJ799">
        <f>INDEX('Cat-4'!$1:$1048576,'NSS + ACT'!BF799,'NSS + ACT'!BI799)</f>
        <v>130.80000000000001</v>
      </c>
      <c r="BK799" s="126">
        <f t="shared" si="151"/>
        <v>1.1595744680851066</v>
      </c>
      <c r="BL799">
        <f t="shared" si="152"/>
        <v>1870</v>
      </c>
      <c r="BM799" s="126">
        <f t="shared" si="153"/>
        <v>62.333333333333336</v>
      </c>
      <c r="BN799" s="126" t="s">
        <v>8785</v>
      </c>
      <c r="BO799" s="126">
        <f>MATCH(BB799,Sheet3!$D$4:$D$8,0)</f>
        <v>2</v>
      </c>
      <c r="BP799" s="126">
        <f>MATCH(BN799,Sheet3!$E$4:$H$4,0)</f>
        <v>4</v>
      </c>
      <c r="BQ799" s="132">
        <f>INDEX(Sheet3!$D$4:$H$8,'NSS + ACT'!BO799,'NSS + ACT'!BP799)</f>
        <v>0.1</v>
      </c>
      <c r="BR799" s="105">
        <f t="shared" si="154"/>
        <v>29859.042553191495</v>
      </c>
      <c r="BS799" s="162">
        <f t="shared" si="155"/>
        <v>0.1</v>
      </c>
      <c r="BT799" s="105">
        <f t="shared" si="156"/>
        <v>26873.138297872345</v>
      </c>
    </row>
    <row r="800" spans="1:72">
      <c r="A800" s="18">
        <f t="shared" si="145"/>
        <v>797</v>
      </c>
      <c r="B800" s="61">
        <v>291604484570</v>
      </c>
      <c r="C800" s="39">
        <v>42639</v>
      </c>
      <c r="D800" s="22" t="s">
        <v>183</v>
      </c>
      <c r="E800" s="22" t="s">
        <v>3858</v>
      </c>
      <c r="F800" s="107">
        <v>4</v>
      </c>
      <c r="G800" s="23" t="s">
        <v>49</v>
      </c>
      <c r="H800" s="52">
        <v>6409.2124999999751</v>
      </c>
      <c r="I800" s="30"/>
      <c r="J800" s="109">
        <v>25636.8499999999</v>
      </c>
      <c r="K800" s="23">
        <v>32141000</v>
      </c>
      <c r="L800" s="26">
        <v>0.1</v>
      </c>
      <c r="M800" s="40">
        <v>0</v>
      </c>
      <c r="N800" s="40">
        <v>0</v>
      </c>
      <c r="O800" s="52">
        <v>0</v>
      </c>
      <c r="P800" s="26">
        <v>0.1</v>
      </c>
      <c r="Q800" s="52">
        <v>0</v>
      </c>
      <c r="R800" s="63">
        <v>0.18</v>
      </c>
      <c r="S800" s="23" t="s">
        <v>3859</v>
      </c>
      <c r="T800" s="52">
        <v>2563.6849999999904</v>
      </c>
      <c r="U800" s="52">
        <v>0</v>
      </c>
      <c r="V800" s="52">
        <v>256.36849999999907</v>
      </c>
      <c r="W800" s="52">
        <v>5122.2426299999806</v>
      </c>
      <c r="X800" s="68">
        <v>7942.2961299999697</v>
      </c>
      <c r="Y800" s="23" t="s">
        <v>3855</v>
      </c>
      <c r="Z800" s="23" t="s">
        <v>3860</v>
      </c>
      <c r="AA800" s="23" t="s">
        <v>3861</v>
      </c>
      <c r="AB800" s="33">
        <v>291604484570</v>
      </c>
      <c r="AC800" s="33" t="s">
        <v>3862</v>
      </c>
      <c r="AD800" s="39">
        <v>42639</v>
      </c>
      <c r="AE800" s="39">
        <v>42633</v>
      </c>
      <c r="AF800" s="53" t="e">
        <v>#N/A</v>
      </c>
      <c r="AG800" s="53" t="e">
        <v>#N/A</v>
      </c>
      <c r="AH800" s="39" t="e">
        <v>#N/A</v>
      </c>
      <c r="AI800" s="23" t="s">
        <v>51</v>
      </c>
      <c r="AJ800" s="59"/>
      <c r="AK800" s="59"/>
      <c r="AL800" s="48"/>
      <c r="AM800" s="60"/>
      <c r="AN800" s="33"/>
      <c r="AO800" s="48"/>
      <c r="AP800" s="23">
        <v>2000</v>
      </c>
      <c r="AQ800" s="23" t="s">
        <v>52</v>
      </c>
      <c r="AR800" s="23" t="s">
        <v>3861</v>
      </c>
      <c r="AS800" s="38" t="s">
        <v>53</v>
      </c>
      <c r="AT800" s="23"/>
      <c r="AU800" s="64">
        <v>1714938</v>
      </c>
      <c r="AV800" s="99">
        <v>4</v>
      </c>
      <c r="AW800" s="102">
        <v>25636.8499999999</v>
      </c>
      <c r="AX800" s="29" t="s">
        <v>701</v>
      </c>
      <c r="AY800" s="29"/>
      <c r="AZ800" s="25"/>
      <c r="BA800">
        <f t="shared" si="157"/>
        <v>3005</v>
      </c>
      <c r="BB800" s="115" t="s">
        <v>6983</v>
      </c>
      <c r="BC800" s="105">
        <f t="shared" si="149"/>
        <v>6409.2124999999751</v>
      </c>
      <c r="BD800" s="116">
        <f t="shared" si="150"/>
        <v>42614</v>
      </c>
      <c r="BE800" s="141" t="s">
        <v>8477</v>
      </c>
      <c r="BF800">
        <f>MATCH(BE800,'Cat-4'!$A:$A,0)</f>
        <v>722</v>
      </c>
      <c r="BG800">
        <f>MATCH(BD800,'Cat-4'!$1:$1,0)</f>
        <v>57</v>
      </c>
      <c r="BH800">
        <f>INDEX('Cat-4'!$1:$1048576,'NSS + ACT'!BF800,'NSS + ACT'!BG800)</f>
        <v>107.4</v>
      </c>
      <c r="BI800">
        <f>MATCH($BI$1,'Cat-4'!$1:$1,0)</f>
        <v>153</v>
      </c>
      <c r="BJ800">
        <f>INDEX('Cat-4'!$1:$1048576,'NSS + ACT'!BF800,'NSS + ACT'!BI800)</f>
        <v>130.80000000000001</v>
      </c>
      <c r="BK800" s="126">
        <f t="shared" si="151"/>
        <v>1.217877094972067</v>
      </c>
      <c r="BL800">
        <f t="shared" si="152"/>
        <v>3026</v>
      </c>
      <c r="BM800" s="126">
        <f t="shared" si="153"/>
        <v>100.86666666666666</v>
      </c>
      <c r="BN800" s="126" t="s">
        <v>8785</v>
      </c>
      <c r="BO800" s="126">
        <f>MATCH(BB800,Sheet3!$D$4:$D$8,0)</f>
        <v>2</v>
      </c>
      <c r="BP800" s="126">
        <f>MATCH(BN800,Sheet3!$E$4:$H$4,0)</f>
        <v>4</v>
      </c>
      <c r="BQ800" s="132">
        <f>INDEX(Sheet3!$D$4:$H$8,'NSS + ACT'!BO800,'NSS + ACT'!BP800)</f>
        <v>0.1</v>
      </c>
      <c r="BR800" s="105">
        <f t="shared" si="154"/>
        <v>31222.532402234512</v>
      </c>
      <c r="BS800" s="162">
        <f t="shared" si="155"/>
        <v>0.1</v>
      </c>
      <c r="BT800" s="105">
        <f t="shared" si="156"/>
        <v>28100.279162011062</v>
      </c>
    </row>
    <row r="801" spans="1:72">
      <c r="A801" s="18">
        <f t="shared" si="145"/>
        <v>798</v>
      </c>
      <c r="B801" s="61">
        <v>292203577260</v>
      </c>
      <c r="C801" s="39">
        <v>44659</v>
      </c>
      <c r="D801" s="22" t="s">
        <v>91</v>
      </c>
      <c r="E801" s="22" t="s">
        <v>2560</v>
      </c>
      <c r="F801" s="110">
        <v>2</v>
      </c>
      <c r="G801" s="23" t="s">
        <v>79</v>
      </c>
      <c r="H801" s="52">
        <v>12800</v>
      </c>
      <c r="I801" s="30"/>
      <c r="J801" s="109">
        <v>25600</v>
      </c>
      <c r="K801" s="23">
        <v>84819090</v>
      </c>
      <c r="L801" s="26">
        <v>7.4999999999999997E-2</v>
      </c>
      <c r="M801" s="40">
        <v>0</v>
      </c>
      <c r="N801" s="62">
        <v>0</v>
      </c>
      <c r="O801" s="52"/>
      <c r="P801" s="26">
        <v>0.1</v>
      </c>
      <c r="Q801" s="52">
        <v>0</v>
      </c>
      <c r="R801" s="63">
        <v>0.18</v>
      </c>
      <c r="S801" s="23" t="s">
        <v>849</v>
      </c>
      <c r="T801" s="52">
        <v>1920</v>
      </c>
      <c r="U801" s="52">
        <v>0</v>
      </c>
      <c r="V801" s="52">
        <v>192</v>
      </c>
      <c r="W801" s="52">
        <v>4988.16</v>
      </c>
      <c r="X801" s="52">
        <v>7100.16</v>
      </c>
      <c r="Y801" s="23" t="s">
        <v>2273</v>
      </c>
      <c r="Z801" s="23" t="s">
        <v>2561</v>
      </c>
      <c r="AA801" s="23" t="s">
        <v>2562</v>
      </c>
      <c r="AB801" s="33">
        <v>292203577260</v>
      </c>
      <c r="AC801" s="33" t="s">
        <v>2249</v>
      </c>
      <c r="AD801" s="48">
        <v>44659</v>
      </c>
      <c r="AE801" s="39">
        <v>44651</v>
      </c>
      <c r="AF801" s="53" t="e">
        <v>#N/A</v>
      </c>
      <c r="AG801" s="53" t="e">
        <v>#N/A</v>
      </c>
      <c r="AH801" s="39" t="e">
        <v>#N/A</v>
      </c>
      <c r="AI801" s="23" t="s">
        <v>51</v>
      </c>
      <c r="AJ801" s="54"/>
      <c r="AK801" s="55"/>
      <c r="AL801" s="56"/>
      <c r="AM801" s="57"/>
      <c r="AN801" s="33"/>
      <c r="AO801" s="48"/>
      <c r="AP801" s="23">
        <v>2000</v>
      </c>
      <c r="AQ801" s="23" t="s">
        <v>52</v>
      </c>
      <c r="AR801" s="23" t="s">
        <v>2562</v>
      </c>
      <c r="AS801" s="38" t="s">
        <v>53</v>
      </c>
      <c r="AT801" s="23"/>
      <c r="AU801" s="64" t="s">
        <v>2250</v>
      </c>
      <c r="AV801" s="99">
        <v>2</v>
      </c>
      <c r="AW801" s="102">
        <v>25600</v>
      </c>
      <c r="AX801" s="29" t="s">
        <v>701</v>
      </c>
      <c r="AY801" s="29"/>
      <c r="AZ801" s="25" t="s">
        <v>853</v>
      </c>
      <c r="BA801">
        <f t="shared" si="157"/>
        <v>987</v>
      </c>
      <c r="BB801" s="115" t="s">
        <v>6987</v>
      </c>
      <c r="BC801" s="105">
        <f t="shared" si="149"/>
        <v>12800</v>
      </c>
      <c r="BD801" s="116">
        <f t="shared" si="150"/>
        <v>44621</v>
      </c>
      <c r="BE801" s="141" t="s">
        <v>8366</v>
      </c>
      <c r="BF801">
        <f>MATCH(BE801,'Cat-4'!$A:$A,0)</f>
        <v>666</v>
      </c>
      <c r="BG801">
        <f>MATCH(BD801,'Cat-4'!$1:$1,0)</f>
        <v>123</v>
      </c>
      <c r="BH801">
        <f>INDEX('Cat-4'!$1:$1048576,'NSS + ACT'!BF801,'NSS + ACT'!BG801)</f>
        <v>126</v>
      </c>
      <c r="BI801">
        <f>MATCH($BI$1,'Cat-4'!$1:$1,0)</f>
        <v>153</v>
      </c>
      <c r="BJ801">
        <f>INDEX('Cat-4'!$1:$1048576,'NSS + ACT'!BF801,'NSS + ACT'!BI801)</f>
        <v>133.4</v>
      </c>
      <c r="BK801" s="126">
        <f t="shared" si="151"/>
        <v>1.0587301587301587</v>
      </c>
      <c r="BL801">
        <f t="shared" si="152"/>
        <v>1019</v>
      </c>
      <c r="BM801" s="126">
        <f t="shared" si="153"/>
        <v>33.966666666666669</v>
      </c>
      <c r="BN801" s="126" t="s">
        <v>8785</v>
      </c>
      <c r="BO801" s="126">
        <f>MATCH(BB801,Sheet3!$D$4:$D$8,0)</f>
        <v>4</v>
      </c>
      <c r="BP801" s="126">
        <f>MATCH(BN801,Sheet3!$E$4:$H$4,0)</f>
        <v>4</v>
      </c>
      <c r="BQ801" s="132">
        <f>INDEX(Sheet3!$D$4:$H$8,'NSS + ACT'!BO801,'NSS + ACT'!BP801)</f>
        <v>0.2</v>
      </c>
      <c r="BR801" s="105">
        <f t="shared" si="154"/>
        <v>27103.492063492064</v>
      </c>
      <c r="BS801" s="162">
        <f t="shared" si="155"/>
        <v>0.2</v>
      </c>
      <c r="BT801" s="105">
        <f t="shared" si="156"/>
        <v>21682.793650793654</v>
      </c>
    </row>
    <row r="802" spans="1:72">
      <c r="A802" s="18">
        <f t="shared" si="145"/>
        <v>799</v>
      </c>
      <c r="B802" s="61">
        <v>291800791645</v>
      </c>
      <c r="C802" s="39">
        <v>43129</v>
      </c>
      <c r="D802" s="22" t="s">
        <v>57</v>
      </c>
      <c r="E802" s="22" t="s">
        <v>3054</v>
      </c>
      <c r="F802" s="107">
        <v>2</v>
      </c>
      <c r="G802" s="23" t="s">
        <v>79</v>
      </c>
      <c r="H802" s="52">
        <v>12744</v>
      </c>
      <c r="I802" s="30"/>
      <c r="J802" s="109">
        <v>25488</v>
      </c>
      <c r="K802" s="23">
        <v>73181900</v>
      </c>
      <c r="L802" s="26">
        <v>0.15</v>
      </c>
      <c r="M802" s="40">
        <v>0</v>
      </c>
      <c r="N802" s="62">
        <v>0</v>
      </c>
      <c r="O802" s="52">
        <v>0</v>
      </c>
      <c r="P802" s="26">
        <v>0.1</v>
      </c>
      <c r="Q802" s="52">
        <v>0</v>
      </c>
      <c r="R802" s="63">
        <v>0.18</v>
      </c>
      <c r="S802" s="23" t="s">
        <v>942</v>
      </c>
      <c r="T802" s="52">
        <v>3823.2</v>
      </c>
      <c r="U802" s="52">
        <v>0</v>
      </c>
      <c r="V802" s="52">
        <v>382.32</v>
      </c>
      <c r="W802" s="52">
        <v>5344.8335999999999</v>
      </c>
      <c r="X802" s="52">
        <v>9550.3535999999986</v>
      </c>
      <c r="Y802" s="23" t="s">
        <v>2991</v>
      </c>
      <c r="Z802" s="23" t="s">
        <v>3055</v>
      </c>
      <c r="AA802" s="23" t="s">
        <v>3056</v>
      </c>
      <c r="AB802" s="33">
        <v>291800791645</v>
      </c>
      <c r="AC802" s="33" t="s">
        <v>3057</v>
      </c>
      <c r="AD802" s="48">
        <v>43129</v>
      </c>
      <c r="AE802" s="39">
        <v>43116</v>
      </c>
      <c r="AF802" s="53" t="e">
        <v>#N/A</v>
      </c>
      <c r="AG802" s="53" t="e">
        <v>#N/A</v>
      </c>
      <c r="AH802" s="39" t="e">
        <v>#N/A</v>
      </c>
      <c r="AI802" s="23" t="s">
        <v>51</v>
      </c>
      <c r="AJ802" s="54"/>
      <c r="AK802" s="55"/>
      <c r="AL802" s="56"/>
      <c r="AM802" s="57"/>
      <c r="AN802" s="33"/>
      <c r="AO802" s="48"/>
      <c r="AP802" s="23">
        <v>2000</v>
      </c>
      <c r="AQ802" s="23" t="s">
        <v>52</v>
      </c>
      <c r="AR802" s="23" t="s">
        <v>3056</v>
      </c>
      <c r="AS802" s="38" t="s">
        <v>155</v>
      </c>
      <c r="AT802" s="23"/>
      <c r="AU802" s="64">
        <v>9611011929</v>
      </c>
      <c r="AV802" s="99">
        <v>2</v>
      </c>
      <c r="AW802" s="102">
        <v>25488</v>
      </c>
      <c r="AX802" s="29" t="s">
        <v>701</v>
      </c>
      <c r="AY802" s="29"/>
      <c r="AZ802" s="25" t="s">
        <v>2577</v>
      </c>
      <c r="BA802">
        <f t="shared" si="157"/>
        <v>2522</v>
      </c>
      <c r="BB802" s="115" t="s">
        <v>6983</v>
      </c>
      <c r="BC802" s="105">
        <f t="shared" si="149"/>
        <v>12744</v>
      </c>
      <c r="BD802" s="116">
        <f t="shared" si="150"/>
        <v>43101</v>
      </c>
      <c r="BE802" s="141" t="s">
        <v>8477</v>
      </c>
      <c r="BF802">
        <f>MATCH(BE802,'Cat-4'!$A:$A,0)</f>
        <v>722</v>
      </c>
      <c r="BG802">
        <f>MATCH(BD802,'Cat-4'!$1:$1,0)</f>
        <v>73</v>
      </c>
      <c r="BH802">
        <f>INDEX('Cat-4'!$1:$1048576,'NSS + ACT'!BF802,'NSS + ACT'!BG802)</f>
        <v>110</v>
      </c>
      <c r="BI802">
        <f>MATCH($BI$1,'Cat-4'!$1:$1,0)</f>
        <v>153</v>
      </c>
      <c r="BJ802">
        <f>INDEX('Cat-4'!$1:$1048576,'NSS + ACT'!BF802,'NSS + ACT'!BI802)</f>
        <v>130.80000000000001</v>
      </c>
      <c r="BK802" s="126">
        <f t="shared" si="151"/>
        <v>1.1890909090909092</v>
      </c>
      <c r="BL802">
        <f t="shared" si="152"/>
        <v>2539</v>
      </c>
      <c r="BM802" s="126">
        <f t="shared" si="153"/>
        <v>84.63333333333334</v>
      </c>
      <c r="BN802" s="126" t="s">
        <v>8785</v>
      </c>
      <c r="BO802" s="126">
        <f>MATCH(BB802,Sheet3!$D$4:$D$8,0)</f>
        <v>2</v>
      </c>
      <c r="BP802" s="126">
        <f>MATCH(BN802,Sheet3!$E$4:$H$4,0)</f>
        <v>4</v>
      </c>
      <c r="BQ802" s="132">
        <f>INDEX(Sheet3!$D$4:$H$8,'NSS + ACT'!BO802,'NSS + ACT'!BP802)</f>
        <v>0.1</v>
      </c>
      <c r="BR802" s="105">
        <f t="shared" si="154"/>
        <v>30307.549090909095</v>
      </c>
      <c r="BS802" s="162">
        <f t="shared" si="155"/>
        <v>0.1</v>
      </c>
      <c r="BT802" s="105">
        <f t="shared" si="156"/>
        <v>27276.794181818186</v>
      </c>
    </row>
    <row r="803" spans="1:72">
      <c r="A803" s="18">
        <f t="shared" si="145"/>
        <v>800</v>
      </c>
      <c r="B803" s="61">
        <v>291804468001</v>
      </c>
      <c r="C803" s="39">
        <v>43250</v>
      </c>
      <c r="D803" s="22" t="s">
        <v>2347</v>
      </c>
      <c r="E803" s="22" t="s">
        <v>2392</v>
      </c>
      <c r="F803" s="110">
        <v>2</v>
      </c>
      <c r="G803" s="23" t="s">
        <v>79</v>
      </c>
      <c r="H803" s="52">
        <v>12734.24</v>
      </c>
      <c r="I803" s="30"/>
      <c r="J803" s="109">
        <v>25468.48</v>
      </c>
      <c r="K803" s="23">
        <v>40169390</v>
      </c>
      <c r="L803" s="26">
        <v>0.1</v>
      </c>
      <c r="M803" s="40">
        <v>0</v>
      </c>
      <c r="N803" s="62">
        <v>0</v>
      </c>
      <c r="O803" s="52"/>
      <c r="P803" s="26">
        <v>0.1</v>
      </c>
      <c r="Q803" s="52">
        <v>0</v>
      </c>
      <c r="R803" s="63">
        <v>0.18</v>
      </c>
      <c r="S803" s="23" t="s">
        <v>906</v>
      </c>
      <c r="T803" s="52">
        <v>2546.848</v>
      </c>
      <c r="U803" s="52">
        <v>0</v>
      </c>
      <c r="V803" s="52">
        <v>254.6848</v>
      </c>
      <c r="W803" s="52">
        <v>5088.602304</v>
      </c>
      <c r="X803" s="52">
        <v>7890.135104</v>
      </c>
      <c r="Y803" s="23" t="s">
        <v>2273</v>
      </c>
      <c r="Z803" s="23" t="s">
        <v>2393</v>
      </c>
      <c r="AA803" s="23" t="s">
        <v>2394</v>
      </c>
      <c r="AB803" s="33">
        <v>291804468001</v>
      </c>
      <c r="AC803" s="33" t="s">
        <v>2351</v>
      </c>
      <c r="AD803" s="48">
        <v>43250</v>
      </c>
      <c r="AE803" s="39">
        <v>43215</v>
      </c>
      <c r="AF803" s="53" t="e">
        <v>#N/A</v>
      </c>
      <c r="AG803" s="53" t="e">
        <v>#N/A</v>
      </c>
      <c r="AH803" s="39" t="e">
        <v>#N/A</v>
      </c>
      <c r="AI803" s="23" t="s">
        <v>51</v>
      </c>
      <c r="AJ803" s="54"/>
      <c r="AK803" s="55"/>
      <c r="AL803" s="56"/>
      <c r="AM803" s="57"/>
      <c r="AN803" s="33"/>
      <c r="AO803" s="48"/>
      <c r="AP803" s="23">
        <v>2000</v>
      </c>
      <c r="AQ803" s="23" t="s">
        <v>52</v>
      </c>
      <c r="AR803" s="23" t="s">
        <v>2394</v>
      </c>
      <c r="AS803" s="38" t="s">
        <v>53</v>
      </c>
      <c r="AT803" s="23" t="s">
        <v>522</v>
      </c>
      <c r="AU803" s="64" t="s">
        <v>2352</v>
      </c>
      <c r="AV803" s="99">
        <v>2</v>
      </c>
      <c r="AW803" s="102">
        <v>25468.48</v>
      </c>
      <c r="AX803" s="29" t="s">
        <v>701</v>
      </c>
      <c r="AY803" s="29"/>
      <c r="AZ803" s="25" t="s">
        <v>853</v>
      </c>
      <c r="BA803">
        <f t="shared" si="157"/>
        <v>2423</v>
      </c>
      <c r="BB803" s="115" t="s">
        <v>6983</v>
      </c>
      <c r="BC803" s="105">
        <f t="shared" si="149"/>
        <v>12734.24</v>
      </c>
      <c r="BD803" s="116">
        <f t="shared" si="150"/>
        <v>43191</v>
      </c>
      <c r="BE803" s="141" t="s">
        <v>8477</v>
      </c>
      <c r="BF803">
        <f>MATCH(BE803,'Cat-4'!$A:$A,0)</f>
        <v>722</v>
      </c>
      <c r="BG803">
        <f>MATCH(BD803,'Cat-4'!$1:$1,0)</f>
        <v>76</v>
      </c>
      <c r="BH803">
        <f>INDEX('Cat-4'!$1:$1048576,'NSS + ACT'!BF803,'NSS + ACT'!BG803)</f>
        <v>110.1</v>
      </c>
      <c r="BI803">
        <f>MATCH($BI$1,'Cat-4'!$1:$1,0)</f>
        <v>153</v>
      </c>
      <c r="BJ803">
        <f>INDEX('Cat-4'!$1:$1048576,'NSS + ACT'!BF803,'NSS + ACT'!BI803)</f>
        <v>130.80000000000001</v>
      </c>
      <c r="BK803" s="126">
        <f t="shared" si="151"/>
        <v>1.1880108991825615</v>
      </c>
      <c r="BL803">
        <f t="shared" si="152"/>
        <v>2449</v>
      </c>
      <c r="BM803" s="126">
        <f t="shared" si="153"/>
        <v>81.63333333333334</v>
      </c>
      <c r="BN803" s="126" t="s">
        <v>8785</v>
      </c>
      <c r="BO803" s="126">
        <f>MATCH(BB803,Sheet3!$D$4:$D$8,0)</f>
        <v>2</v>
      </c>
      <c r="BP803" s="126">
        <f>MATCH(BN803,Sheet3!$E$4:$H$4,0)</f>
        <v>4</v>
      </c>
      <c r="BQ803" s="132">
        <f>INDEX(Sheet3!$D$4:$H$8,'NSS + ACT'!BO803,'NSS + ACT'!BP803)</f>
        <v>0.1</v>
      </c>
      <c r="BR803" s="105">
        <f t="shared" si="154"/>
        <v>30256.831825613084</v>
      </c>
      <c r="BS803" s="162">
        <f t="shared" si="155"/>
        <v>0.1</v>
      </c>
      <c r="BT803" s="105">
        <f t="shared" si="156"/>
        <v>27231.148643051776</v>
      </c>
    </row>
    <row r="804" spans="1:72">
      <c r="A804" s="18">
        <f t="shared" si="145"/>
        <v>801</v>
      </c>
      <c r="B804" s="61">
        <v>291707727334</v>
      </c>
      <c r="C804" s="39">
        <v>43087</v>
      </c>
      <c r="D804" s="22" t="s">
        <v>122</v>
      </c>
      <c r="E804" s="22" t="s">
        <v>1241</v>
      </c>
      <c r="F804" s="110">
        <v>1</v>
      </c>
      <c r="G804" s="23" t="s">
        <v>119</v>
      </c>
      <c r="H804" s="52">
        <v>25372.25</v>
      </c>
      <c r="I804" s="30"/>
      <c r="J804" s="109">
        <v>25372.25</v>
      </c>
      <c r="K804" s="23">
        <v>85049090</v>
      </c>
      <c r="L804" s="26">
        <v>0.15</v>
      </c>
      <c r="M804" s="40">
        <v>0</v>
      </c>
      <c r="N804" s="62">
        <v>0</v>
      </c>
      <c r="O804" s="52">
        <v>0</v>
      </c>
      <c r="P804" s="26">
        <v>0.1</v>
      </c>
      <c r="Q804" s="52">
        <v>0</v>
      </c>
      <c r="R804" s="63">
        <v>0.18</v>
      </c>
      <c r="S804" s="23" t="s">
        <v>969</v>
      </c>
      <c r="T804" s="52">
        <v>3805.8374999999996</v>
      </c>
      <c r="U804" s="52">
        <v>0</v>
      </c>
      <c r="V804" s="52">
        <v>380.58375000000001</v>
      </c>
      <c r="W804" s="52">
        <v>5320.5608250000005</v>
      </c>
      <c r="X804" s="52">
        <v>9506.9820749999999</v>
      </c>
      <c r="Y804" s="23" t="s">
        <v>1160</v>
      </c>
      <c r="Z804" s="23" t="s">
        <v>1242</v>
      </c>
      <c r="AA804" s="23" t="s">
        <v>1243</v>
      </c>
      <c r="AB804" s="33">
        <v>291707727334</v>
      </c>
      <c r="AC804" s="33" t="s">
        <v>1237</v>
      </c>
      <c r="AD804" s="48">
        <v>43087</v>
      </c>
      <c r="AE804" s="39">
        <v>43077</v>
      </c>
      <c r="AF804" s="53" t="e">
        <v>#N/A</v>
      </c>
      <c r="AG804" s="53" t="e">
        <v>#N/A</v>
      </c>
      <c r="AH804" s="39" t="e">
        <v>#N/A</v>
      </c>
      <c r="AI804" s="23" t="s">
        <v>51</v>
      </c>
      <c r="AJ804" s="54"/>
      <c r="AK804" s="55"/>
      <c r="AL804" s="56"/>
      <c r="AM804" s="57"/>
      <c r="AN804" s="33"/>
      <c r="AO804" s="48"/>
      <c r="AP804" s="23">
        <v>2000</v>
      </c>
      <c r="AQ804" s="23" t="s">
        <v>64</v>
      </c>
      <c r="AR804" s="23" t="s">
        <v>1243</v>
      </c>
      <c r="AS804" s="38" t="s">
        <v>53</v>
      </c>
      <c r="AT804" s="23"/>
      <c r="AU804" s="64" t="s">
        <v>123</v>
      </c>
      <c r="AV804" s="99">
        <v>1</v>
      </c>
      <c r="AW804" s="102">
        <v>25372.25</v>
      </c>
      <c r="AX804" s="29" t="s">
        <v>701</v>
      </c>
      <c r="AY804" s="29"/>
      <c r="AZ804" s="25" t="s">
        <v>997</v>
      </c>
      <c r="BA804">
        <f t="shared" si="157"/>
        <v>2561</v>
      </c>
      <c r="BB804" s="115" t="s">
        <v>6985</v>
      </c>
      <c r="BC804" s="105">
        <f t="shared" si="149"/>
        <v>25372.25</v>
      </c>
      <c r="BD804" s="116">
        <f t="shared" si="150"/>
        <v>43070</v>
      </c>
      <c r="BE804" s="141" t="s">
        <v>8312</v>
      </c>
      <c r="BF804">
        <f>MATCH(BE804,'Cat-4'!$A:$A,0)</f>
        <v>639</v>
      </c>
      <c r="BG804">
        <f>MATCH(BD804,'Cat-4'!$1:$1,0)</f>
        <v>72</v>
      </c>
      <c r="BH804">
        <f>INDEX('Cat-4'!$1:$1048576,'NSS + ACT'!BF804,'NSS + ACT'!BG804)</f>
        <v>110.5</v>
      </c>
      <c r="BI804">
        <f>MATCH($BI$1,'Cat-4'!$1:$1,0)</f>
        <v>153</v>
      </c>
      <c r="BJ804">
        <f>INDEX('Cat-4'!$1:$1048576,'NSS + ACT'!BF804,'NSS + ACT'!BI804)</f>
        <v>121.7</v>
      </c>
      <c r="BK804" s="126">
        <f t="shared" si="151"/>
        <v>1.1013574660633485</v>
      </c>
      <c r="BL804">
        <f t="shared" si="152"/>
        <v>2570</v>
      </c>
      <c r="BM804" s="126">
        <f t="shared" si="153"/>
        <v>85.666666666666671</v>
      </c>
      <c r="BN804" s="126" t="s">
        <v>8785</v>
      </c>
      <c r="BO804" s="126">
        <f>MATCH(BB804,Sheet3!$D$4:$D$8,0)</f>
        <v>5</v>
      </c>
      <c r="BP804" s="126">
        <f>MATCH(BN804,Sheet3!$E$4:$H$4,0)</f>
        <v>4</v>
      </c>
      <c r="BQ804" s="132">
        <f>INDEX(Sheet3!$D$4:$H$8,'NSS + ACT'!BO804,'NSS + ACT'!BP804)</f>
        <v>0.4</v>
      </c>
      <c r="BR804" s="105">
        <f t="shared" si="154"/>
        <v>27943.916968325793</v>
      </c>
      <c r="BS804" s="162">
        <f t="shared" si="155"/>
        <v>0.4</v>
      </c>
      <c r="BT804" s="105">
        <f t="shared" si="156"/>
        <v>16766.350180995476</v>
      </c>
    </row>
    <row r="805" spans="1:72">
      <c r="A805" s="18">
        <f t="shared" si="145"/>
        <v>802</v>
      </c>
      <c r="B805" s="61">
        <v>292102087885</v>
      </c>
      <c r="C805" s="39">
        <v>44257</v>
      </c>
      <c r="D805" s="22" t="s">
        <v>220</v>
      </c>
      <c r="E805" s="22" t="s">
        <v>2581</v>
      </c>
      <c r="F805" s="110">
        <v>3</v>
      </c>
      <c r="G805" s="23" t="s">
        <v>119</v>
      </c>
      <c r="H805" s="52">
        <v>8403</v>
      </c>
      <c r="I805" s="30"/>
      <c r="J805" s="109">
        <v>25209</v>
      </c>
      <c r="K805" s="23">
        <v>84819090</v>
      </c>
      <c r="L805" s="26">
        <v>7.4999999999999997E-2</v>
      </c>
      <c r="M805" s="40">
        <v>0</v>
      </c>
      <c r="N805" s="62">
        <v>0</v>
      </c>
      <c r="O805" s="52">
        <v>0</v>
      </c>
      <c r="P805" s="26">
        <v>0.1</v>
      </c>
      <c r="Q805" s="52">
        <v>0</v>
      </c>
      <c r="R805" s="63">
        <v>0.18</v>
      </c>
      <c r="S805" s="23" t="s">
        <v>849</v>
      </c>
      <c r="T805" s="52">
        <v>1890.675</v>
      </c>
      <c r="U805" s="52">
        <v>0</v>
      </c>
      <c r="V805" s="52">
        <v>189.0675</v>
      </c>
      <c r="W805" s="52">
        <v>4911.9736499999999</v>
      </c>
      <c r="X805" s="52">
        <v>6991.7161500000002</v>
      </c>
      <c r="Y805" s="23" t="s">
        <v>2574</v>
      </c>
      <c r="Z805" s="23" t="s">
        <v>2582</v>
      </c>
      <c r="AA805" s="23" t="s">
        <v>2583</v>
      </c>
      <c r="AB805" s="33">
        <v>292102087885</v>
      </c>
      <c r="AC805" s="33" t="s">
        <v>2584</v>
      </c>
      <c r="AD805" s="48">
        <v>44257</v>
      </c>
      <c r="AE805" s="39">
        <v>44250</v>
      </c>
      <c r="AF805" s="53" t="e">
        <v>#N/A</v>
      </c>
      <c r="AG805" s="53" t="e">
        <v>#N/A</v>
      </c>
      <c r="AH805" s="39" t="e">
        <v>#N/A</v>
      </c>
      <c r="AI805" s="23" t="s">
        <v>51</v>
      </c>
      <c r="AJ805" s="54"/>
      <c r="AK805" s="55"/>
      <c r="AL805" s="56"/>
      <c r="AM805" s="57"/>
      <c r="AN805" s="33"/>
      <c r="AO805" s="48"/>
      <c r="AP805" s="23">
        <v>2000</v>
      </c>
      <c r="AQ805" s="23" t="s">
        <v>52</v>
      </c>
      <c r="AR805" s="23" t="s">
        <v>2583</v>
      </c>
      <c r="AS805" s="38" t="s">
        <v>53</v>
      </c>
      <c r="AT805" s="23"/>
      <c r="AU805" s="64">
        <v>9320633413</v>
      </c>
      <c r="AV805" s="99">
        <v>3</v>
      </c>
      <c r="AW805" s="102">
        <v>25209</v>
      </c>
      <c r="AX805" s="29" t="s">
        <v>701</v>
      </c>
      <c r="AY805" s="29"/>
      <c r="AZ805" s="25" t="s">
        <v>2577</v>
      </c>
      <c r="BA805">
        <f t="shared" si="157"/>
        <v>1388</v>
      </c>
      <c r="BB805" t="s">
        <v>6983</v>
      </c>
      <c r="BC805" s="105">
        <f t="shared" si="149"/>
        <v>8403</v>
      </c>
      <c r="BD805" s="116">
        <f t="shared" si="150"/>
        <v>44228</v>
      </c>
      <c r="BE805" s="141" t="s">
        <v>8477</v>
      </c>
      <c r="BF805">
        <f>MATCH(BE805,'Cat-4'!$A:$A,0)</f>
        <v>722</v>
      </c>
      <c r="BG805">
        <f>MATCH(BD805,'Cat-4'!$1:$1,0)</f>
        <v>110</v>
      </c>
      <c r="BH805">
        <f>INDEX('Cat-4'!$1:$1048576,'NSS + ACT'!BF805,'NSS + ACT'!BG805)</f>
        <v>115.4</v>
      </c>
      <c r="BI805">
        <f>MATCH($BI$1,'Cat-4'!$1:$1,0)</f>
        <v>153</v>
      </c>
      <c r="BJ805">
        <f>INDEX('Cat-4'!$1:$1048576,'NSS + ACT'!BF805,'NSS + ACT'!BI805)</f>
        <v>130.80000000000001</v>
      </c>
      <c r="BK805" s="126">
        <f t="shared" si="151"/>
        <v>1.1334488734835355</v>
      </c>
      <c r="BL805">
        <f t="shared" si="152"/>
        <v>1412</v>
      </c>
      <c r="BM805" s="126">
        <f t="shared" si="153"/>
        <v>47.06666666666667</v>
      </c>
      <c r="BN805" s="126" t="s">
        <v>8785</v>
      </c>
      <c r="BO805" s="126">
        <f>MATCH(BB805,Sheet3!$D$4:$D$8,0)</f>
        <v>2</v>
      </c>
      <c r="BP805" s="126">
        <f>MATCH(BN805,Sheet3!$E$4:$H$4,0)</f>
        <v>4</v>
      </c>
      <c r="BQ805" s="132">
        <f>INDEX(Sheet3!$D$4:$H$8,'NSS + ACT'!BO805,'NSS + ACT'!BP805)</f>
        <v>0.1</v>
      </c>
      <c r="BR805" s="105">
        <f t="shared" si="154"/>
        <v>28573.112651646446</v>
      </c>
      <c r="BS805" s="162">
        <f t="shared" si="155"/>
        <v>0.1</v>
      </c>
      <c r="BT805" s="105">
        <f t="shared" si="156"/>
        <v>25715.801386481802</v>
      </c>
    </row>
    <row r="806" spans="1:72">
      <c r="A806" s="18">
        <f t="shared" si="145"/>
        <v>803</v>
      </c>
      <c r="B806" s="33">
        <v>292102644201</v>
      </c>
      <c r="C806" s="39">
        <v>44271</v>
      </c>
      <c r="D806" s="22" t="s">
        <v>4764</v>
      </c>
      <c r="E806" s="22" t="s">
        <v>4765</v>
      </c>
      <c r="F806" s="110">
        <v>1</v>
      </c>
      <c r="G806" s="23" t="s">
        <v>49</v>
      </c>
      <c r="H806" s="58">
        <v>24982</v>
      </c>
      <c r="I806" s="30"/>
      <c r="J806" s="101">
        <v>24982</v>
      </c>
      <c r="K806" s="33">
        <v>85015210</v>
      </c>
      <c r="L806" s="26">
        <v>0.1</v>
      </c>
      <c r="M806" s="40" t="s">
        <v>992</v>
      </c>
      <c r="N806" s="40">
        <v>0</v>
      </c>
      <c r="O806" s="35">
        <v>0</v>
      </c>
      <c r="P806" s="63">
        <v>0.1</v>
      </c>
      <c r="Q806" s="52">
        <v>0</v>
      </c>
      <c r="R806" s="63">
        <v>0.18</v>
      </c>
      <c r="S806" s="23" t="s">
        <v>993</v>
      </c>
      <c r="T806" s="52">
        <v>2498.2000000000003</v>
      </c>
      <c r="U806" s="52">
        <v>0</v>
      </c>
      <c r="V806" s="52">
        <v>249.82000000000005</v>
      </c>
      <c r="W806" s="52">
        <v>4991.4035999999996</v>
      </c>
      <c r="X806" s="52">
        <v>7739.4236000000001</v>
      </c>
      <c r="Y806" s="23" t="s">
        <v>4766</v>
      </c>
      <c r="Z806" s="23" t="s">
        <v>4767</v>
      </c>
      <c r="AA806" s="23" t="s">
        <v>4768</v>
      </c>
      <c r="AB806" s="33">
        <v>292102644201</v>
      </c>
      <c r="AC806" s="33" t="s">
        <v>4769</v>
      </c>
      <c r="AD806" s="48">
        <v>44271</v>
      </c>
      <c r="AE806" s="39">
        <v>44270</v>
      </c>
      <c r="AF806" s="53" t="e">
        <v>#N/A</v>
      </c>
      <c r="AG806" s="53" t="e">
        <v>#N/A</v>
      </c>
      <c r="AH806" s="39" t="e">
        <v>#N/A</v>
      </c>
      <c r="AI806" s="23" t="s">
        <v>51</v>
      </c>
      <c r="AJ806" s="54"/>
      <c r="AK806" s="55"/>
      <c r="AL806" s="56"/>
      <c r="AM806" s="57"/>
      <c r="AN806" s="33"/>
      <c r="AO806" s="48"/>
      <c r="AP806" s="23">
        <v>2000</v>
      </c>
      <c r="AQ806" s="23" t="s">
        <v>517</v>
      </c>
      <c r="AR806" s="23" t="s">
        <v>4768</v>
      </c>
      <c r="AS806" s="38" t="s">
        <v>518</v>
      </c>
      <c r="AT806" s="23" t="s">
        <v>519</v>
      </c>
      <c r="AU806" s="23">
        <v>199</v>
      </c>
      <c r="AV806" s="99">
        <v>1</v>
      </c>
      <c r="AW806" s="101">
        <v>24982</v>
      </c>
      <c r="AX806" s="29" t="s">
        <v>4770</v>
      </c>
      <c r="AY806" s="29"/>
      <c r="AZ806" s="30"/>
      <c r="BA806">
        <f t="shared" si="157"/>
        <v>1368</v>
      </c>
      <c r="BB806" s="115" t="s">
        <v>6983</v>
      </c>
      <c r="BC806" s="105">
        <f t="shared" si="149"/>
        <v>24982</v>
      </c>
      <c r="BD806" s="116">
        <f t="shared" si="150"/>
        <v>44256</v>
      </c>
      <c r="BE806" s="141" t="s">
        <v>8477</v>
      </c>
      <c r="BF806">
        <f>MATCH(BE806,'Cat-4'!$A:$A,0)</f>
        <v>722</v>
      </c>
      <c r="BG806">
        <f>MATCH(BD806,'Cat-4'!$1:$1,0)</f>
        <v>111</v>
      </c>
      <c r="BH806">
        <f>INDEX('Cat-4'!$1:$1048576,'NSS + ACT'!BF806,'NSS + ACT'!BG806)</f>
        <v>116.1</v>
      </c>
      <c r="BI806">
        <f>MATCH($BI$1,'Cat-4'!$1:$1,0)</f>
        <v>153</v>
      </c>
      <c r="BJ806">
        <f>INDEX('Cat-4'!$1:$1048576,'NSS + ACT'!BF806,'NSS + ACT'!BI806)</f>
        <v>130.80000000000001</v>
      </c>
      <c r="BK806" s="126">
        <f t="shared" si="151"/>
        <v>1.1266149870801034</v>
      </c>
      <c r="BL806">
        <f t="shared" si="152"/>
        <v>1384</v>
      </c>
      <c r="BM806" s="126">
        <f t="shared" si="153"/>
        <v>46.133333333333333</v>
      </c>
      <c r="BN806" s="126" t="s">
        <v>8785</v>
      </c>
      <c r="BO806" s="126">
        <f>MATCH(BB806,Sheet3!$D$4:$D$8,0)</f>
        <v>2</v>
      </c>
      <c r="BP806" s="126">
        <f>MATCH(BN806,Sheet3!$E$4:$H$4,0)</f>
        <v>4</v>
      </c>
      <c r="BQ806" s="132">
        <f>INDEX(Sheet3!$D$4:$H$8,'NSS + ACT'!BO806,'NSS + ACT'!BP806)</f>
        <v>0.1</v>
      </c>
      <c r="BR806" s="105">
        <f t="shared" si="154"/>
        <v>28145.095607235144</v>
      </c>
      <c r="BS806" s="162">
        <f t="shared" si="155"/>
        <v>0.1</v>
      </c>
      <c r="BT806" s="105">
        <f t="shared" si="156"/>
        <v>25330.586046511631</v>
      </c>
    </row>
    <row r="807" spans="1:72">
      <c r="A807" s="18">
        <f t="shared" si="145"/>
        <v>804</v>
      </c>
      <c r="B807" s="61">
        <v>292111112296</v>
      </c>
      <c r="C807" s="39">
        <v>44512</v>
      </c>
      <c r="D807" s="22" t="s">
        <v>193</v>
      </c>
      <c r="E807" s="22" t="s">
        <v>2653</v>
      </c>
      <c r="F807" s="110">
        <v>10</v>
      </c>
      <c r="G807" s="23" t="s">
        <v>119</v>
      </c>
      <c r="H807" s="52">
        <v>2493.759</v>
      </c>
      <c r="I807" s="30"/>
      <c r="J807" s="109">
        <v>24937.59</v>
      </c>
      <c r="K807" s="23">
        <v>85369090</v>
      </c>
      <c r="L807" s="26">
        <v>0.1</v>
      </c>
      <c r="M807" s="40">
        <v>0</v>
      </c>
      <c r="N807" s="62">
        <v>0</v>
      </c>
      <c r="O807" s="52">
        <v>0</v>
      </c>
      <c r="P807" s="26">
        <v>0.1</v>
      </c>
      <c r="Q807" s="52">
        <v>0</v>
      </c>
      <c r="R807" s="63">
        <v>0.18</v>
      </c>
      <c r="S807" s="23" t="s">
        <v>1322</v>
      </c>
      <c r="T807" s="52">
        <v>2493.759</v>
      </c>
      <c r="U807" s="52">
        <v>0</v>
      </c>
      <c r="V807" s="52">
        <v>249.3759</v>
      </c>
      <c r="W807" s="52">
        <v>4982.5304820000001</v>
      </c>
      <c r="X807" s="52">
        <v>7725.6653820000001</v>
      </c>
      <c r="Y807" s="23" t="s">
        <v>2574</v>
      </c>
      <c r="Z807" s="23" t="s">
        <v>2654</v>
      </c>
      <c r="AA807" s="23" t="s">
        <v>2655</v>
      </c>
      <c r="AB807" s="33">
        <v>292111112296</v>
      </c>
      <c r="AC807" s="33" t="s">
        <v>2648</v>
      </c>
      <c r="AD807" s="48">
        <v>44512</v>
      </c>
      <c r="AE807" s="39">
        <v>44435</v>
      </c>
      <c r="AF807" s="53" t="e">
        <v>#N/A</v>
      </c>
      <c r="AG807" s="53" t="e">
        <v>#N/A</v>
      </c>
      <c r="AH807" s="39" t="e">
        <v>#N/A</v>
      </c>
      <c r="AI807" s="23" t="s">
        <v>51</v>
      </c>
      <c r="AJ807" s="54"/>
      <c r="AK807" s="55"/>
      <c r="AL807" s="56"/>
      <c r="AM807" s="57"/>
      <c r="AN807" s="33"/>
      <c r="AO807" s="48"/>
      <c r="AP807" s="23">
        <v>2000</v>
      </c>
      <c r="AQ807" s="23" t="s">
        <v>52</v>
      </c>
      <c r="AR807" s="23" t="s">
        <v>2655</v>
      </c>
      <c r="AS807" s="38" t="s">
        <v>53</v>
      </c>
      <c r="AT807" s="23"/>
      <c r="AU807" s="64">
        <v>9332014</v>
      </c>
      <c r="AV807" s="99">
        <v>10</v>
      </c>
      <c r="AW807" s="102">
        <v>24937.59</v>
      </c>
      <c r="AX807" s="29" t="s">
        <v>701</v>
      </c>
      <c r="AY807" s="29"/>
      <c r="AZ807" s="25" t="s">
        <v>2577</v>
      </c>
      <c r="BA807">
        <f t="shared" si="157"/>
        <v>1203</v>
      </c>
      <c r="BB807" s="115" t="s">
        <v>6983</v>
      </c>
      <c r="BC807" s="105">
        <f t="shared" si="149"/>
        <v>2493.759</v>
      </c>
      <c r="BD807" s="116">
        <f t="shared" si="150"/>
        <v>44409</v>
      </c>
      <c r="BE807" s="141" t="s">
        <v>8477</v>
      </c>
      <c r="BF807">
        <f>MATCH(BE807,'Cat-4'!$A:$A,0)</f>
        <v>722</v>
      </c>
      <c r="BG807">
        <f>MATCH(BD807,'Cat-4'!$1:$1,0)</f>
        <v>116</v>
      </c>
      <c r="BH807">
        <f>INDEX('Cat-4'!$1:$1048576,'NSS + ACT'!BF807,'NSS + ACT'!BG807)</f>
        <v>119.4</v>
      </c>
      <c r="BI807">
        <f>MATCH($BI$1,'Cat-4'!$1:$1,0)</f>
        <v>153</v>
      </c>
      <c r="BJ807">
        <f>INDEX('Cat-4'!$1:$1048576,'NSS + ACT'!BF807,'NSS + ACT'!BI807)</f>
        <v>130.80000000000001</v>
      </c>
      <c r="BK807" s="126">
        <f t="shared" si="151"/>
        <v>1.0954773869346734</v>
      </c>
      <c r="BL807">
        <f t="shared" si="152"/>
        <v>1231</v>
      </c>
      <c r="BM807" s="126">
        <f t="shared" si="153"/>
        <v>41.033333333333331</v>
      </c>
      <c r="BN807" s="126" t="s">
        <v>8785</v>
      </c>
      <c r="BO807" s="126">
        <f>MATCH(BB807,Sheet3!$D$4:$D$8,0)</f>
        <v>2</v>
      </c>
      <c r="BP807" s="126">
        <f>MATCH(BN807,Sheet3!$E$4:$H$4,0)</f>
        <v>4</v>
      </c>
      <c r="BQ807" s="132">
        <f>INDEX(Sheet3!$D$4:$H$8,'NSS + ACT'!BO807,'NSS + ACT'!BP807)</f>
        <v>0.1</v>
      </c>
      <c r="BR807" s="105">
        <f t="shared" si="154"/>
        <v>27318.565929648244</v>
      </c>
      <c r="BS807" s="162">
        <f t="shared" si="155"/>
        <v>0.1</v>
      </c>
      <c r="BT807" s="105">
        <f t="shared" si="156"/>
        <v>24586.70933668342</v>
      </c>
    </row>
    <row r="808" spans="1:72">
      <c r="A808" s="18">
        <f t="shared" si="145"/>
        <v>805</v>
      </c>
      <c r="B808" s="33">
        <v>292102992005</v>
      </c>
      <c r="C808" s="39">
        <v>44280</v>
      </c>
      <c r="D808" s="22" t="s">
        <v>325</v>
      </c>
      <c r="E808" s="22" t="s">
        <v>5296</v>
      </c>
      <c r="F808" s="110">
        <v>8.3000000000000007</v>
      </c>
      <c r="G808" s="23" t="s">
        <v>326</v>
      </c>
      <c r="H808" s="58">
        <v>2999.9999999999995</v>
      </c>
      <c r="I808" s="30"/>
      <c r="J808" s="101">
        <v>24900</v>
      </c>
      <c r="K808" s="33">
        <v>25171090</v>
      </c>
      <c r="L808" s="26">
        <v>0.05</v>
      </c>
      <c r="M808" s="40"/>
      <c r="N808" s="40">
        <v>0</v>
      </c>
      <c r="O808" s="35">
        <v>0</v>
      </c>
      <c r="P808" s="63">
        <v>0.1</v>
      </c>
      <c r="Q808" s="52">
        <v>0</v>
      </c>
      <c r="R808" s="63">
        <v>0.05</v>
      </c>
      <c r="S808" s="23" t="s">
        <v>5297</v>
      </c>
      <c r="T808" s="52">
        <v>1245</v>
      </c>
      <c r="U808" s="52">
        <v>0</v>
      </c>
      <c r="V808" s="52">
        <v>124.5</v>
      </c>
      <c r="W808" s="52">
        <v>1313.4750000000001</v>
      </c>
      <c r="X808" s="52">
        <v>2682.9750000000004</v>
      </c>
      <c r="Y808" s="23" t="s">
        <v>5221</v>
      </c>
      <c r="Z808" s="23" t="s">
        <v>5298</v>
      </c>
      <c r="AA808" s="23" t="s">
        <v>5299</v>
      </c>
      <c r="AB808" s="33">
        <v>292102992005</v>
      </c>
      <c r="AC808" s="33" t="s">
        <v>5300</v>
      </c>
      <c r="AD808" s="39">
        <v>44280</v>
      </c>
      <c r="AE808" s="39">
        <v>44279</v>
      </c>
      <c r="AF808" s="53" t="e">
        <v>#N/A</v>
      </c>
      <c r="AG808" s="53" t="e">
        <v>#N/A</v>
      </c>
      <c r="AH808" s="39" t="e">
        <v>#N/A</v>
      </c>
      <c r="AI808" s="23" t="s">
        <v>51</v>
      </c>
      <c r="AJ808" s="59"/>
      <c r="AK808" s="59"/>
      <c r="AL808" s="48"/>
      <c r="AM808" s="60"/>
      <c r="AN808" s="33"/>
      <c r="AO808" s="48"/>
      <c r="AP808" s="23">
        <v>2000</v>
      </c>
      <c r="AQ808" s="23" t="s">
        <v>324</v>
      </c>
      <c r="AR808" s="23" t="s">
        <v>5299</v>
      </c>
      <c r="AS808" s="38" t="s">
        <v>53</v>
      </c>
      <c r="AT808" s="23"/>
      <c r="AU808" s="23" t="s">
        <v>327</v>
      </c>
      <c r="AV808" s="99">
        <v>8.3000000000000007</v>
      </c>
      <c r="AW808" s="101">
        <v>24900</v>
      </c>
      <c r="AX808" s="29" t="s">
        <v>4770</v>
      </c>
      <c r="AY808" s="29"/>
      <c r="AZ808" s="30"/>
      <c r="BA808">
        <f t="shared" si="157"/>
        <v>1359</v>
      </c>
      <c r="BB808" s="115" t="s">
        <v>6983</v>
      </c>
      <c r="BC808" s="105">
        <f t="shared" si="149"/>
        <v>2999.9999999999995</v>
      </c>
      <c r="BD808" s="116">
        <f t="shared" si="150"/>
        <v>44256</v>
      </c>
      <c r="BE808" s="141" t="s">
        <v>8477</v>
      </c>
      <c r="BF808">
        <f>MATCH(BE808,'Cat-4'!$A:$A,0)</f>
        <v>722</v>
      </c>
      <c r="BG808">
        <f>MATCH(BD808,'Cat-4'!$1:$1,0)</f>
        <v>111</v>
      </c>
      <c r="BH808">
        <f>INDEX('Cat-4'!$1:$1048576,'NSS + ACT'!BF808,'NSS + ACT'!BG808)</f>
        <v>116.1</v>
      </c>
      <c r="BI808">
        <f>MATCH($BI$1,'Cat-4'!$1:$1,0)</f>
        <v>153</v>
      </c>
      <c r="BJ808">
        <f>INDEX('Cat-4'!$1:$1048576,'NSS + ACT'!BF808,'NSS + ACT'!BI808)</f>
        <v>130.80000000000001</v>
      </c>
      <c r="BK808" s="126">
        <f t="shared" si="151"/>
        <v>1.1266149870801034</v>
      </c>
      <c r="BL808">
        <f t="shared" si="152"/>
        <v>1384</v>
      </c>
      <c r="BM808" s="126">
        <f t="shared" si="153"/>
        <v>46.133333333333333</v>
      </c>
      <c r="BN808" s="126" t="s">
        <v>8785</v>
      </c>
      <c r="BO808" s="126">
        <f>MATCH(BB808,Sheet3!$D$4:$D$8,0)</f>
        <v>2</v>
      </c>
      <c r="BP808" s="126">
        <f>MATCH(BN808,Sheet3!$E$4:$H$4,0)</f>
        <v>4</v>
      </c>
      <c r="BQ808" s="132">
        <f>INDEX(Sheet3!$D$4:$H$8,'NSS + ACT'!BO808,'NSS + ACT'!BP808)</f>
        <v>0.1</v>
      </c>
      <c r="BR808" s="105">
        <f t="shared" si="154"/>
        <v>28052.713178294576</v>
      </c>
      <c r="BS808" s="162">
        <f t="shared" si="155"/>
        <v>0.1</v>
      </c>
      <c r="BT808" s="105">
        <f t="shared" si="156"/>
        <v>25247.441860465118</v>
      </c>
    </row>
    <row r="809" spans="1:72">
      <c r="A809" s="18">
        <f t="shared" si="145"/>
        <v>806</v>
      </c>
      <c r="B809" s="33"/>
      <c r="C809" s="39"/>
      <c r="D809" s="22" t="s">
        <v>271</v>
      </c>
      <c r="E809" s="22" t="s">
        <v>6822</v>
      </c>
      <c r="F809" s="113">
        <v>3</v>
      </c>
      <c r="G809" s="23" t="s">
        <v>49</v>
      </c>
      <c r="H809" s="24">
        <v>8280.7333333333336</v>
      </c>
      <c r="I809" s="30"/>
      <c r="J809" s="101">
        <v>24842.2</v>
      </c>
      <c r="K809" s="23">
        <v>84139190</v>
      </c>
      <c r="L809" s="26">
        <v>7.4999999999999997E-2</v>
      </c>
      <c r="M809" s="23"/>
      <c r="N809" s="49"/>
      <c r="O809" s="38"/>
      <c r="P809" s="26">
        <v>0.1</v>
      </c>
      <c r="Q809" s="38"/>
      <c r="R809" s="26">
        <v>0.18</v>
      </c>
      <c r="S809" s="23" t="s">
        <v>1797</v>
      </c>
      <c r="T809" s="94">
        <v>1863.165</v>
      </c>
      <c r="U809" s="94">
        <v>0</v>
      </c>
      <c r="V809" s="94">
        <v>186.31650000000002</v>
      </c>
      <c r="W809" s="94">
        <v>4840.5026699999999</v>
      </c>
      <c r="X809" s="52">
        <v>6889.9841699999997</v>
      </c>
      <c r="Y809" s="23" t="s">
        <v>6636</v>
      </c>
      <c r="Z809" s="23" t="s">
        <v>6823</v>
      </c>
      <c r="AA809" s="23" t="s">
        <v>6823</v>
      </c>
      <c r="AB809" s="33">
        <v>291603875091</v>
      </c>
      <c r="AC809" s="23" t="s">
        <v>6824</v>
      </c>
      <c r="AD809" s="48">
        <v>42602</v>
      </c>
      <c r="AE809" s="39">
        <v>42550</v>
      </c>
      <c r="AF809" s="33" t="e">
        <v>#N/A</v>
      </c>
      <c r="AG809" s="23" t="e">
        <v>#N/A</v>
      </c>
      <c r="AH809" s="39" t="e">
        <v>#N/A</v>
      </c>
      <c r="AI809" s="23" t="s">
        <v>51</v>
      </c>
      <c r="AJ809" s="65"/>
      <c r="AK809" s="57"/>
      <c r="AL809" s="56"/>
      <c r="AM809" s="52"/>
      <c r="AN809" s="23"/>
      <c r="AO809" s="38"/>
      <c r="AP809" s="23">
        <v>2000</v>
      </c>
      <c r="AQ809" s="23" t="s">
        <v>64</v>
      </c>
      <c r="AR809" s="23" t="s">
        <v>6825</v>
      </c>
      <c r="AS809" s="95" t="s">
        <v>53</v>
      </c>
      <c r="AT809" s="23" t="s">
        <v>519</v>
      </c>
      <c r="AU809" s="23">
        <v>201610318</v>
      </c>
      <c r="AV809" s="99">
        <v>3</v>
      </c>
      <c r="AW809" s="101">
        <v>24842.2</v>
      </c>
      <c r="AX809" s="29" t="s">
        <v>6494</v>
      </c>
      <c r="AY809" s="29"/>
      <c r="AZ809" s="21"/>
      <c r="BA809">
        <f t="shared" si="157"/>
        <v>3088</v>
      </c>
      <c r="BB809" s="115" t="s">
        <v>6986</v>
      </c>
      <c r="BC809" s="105">
        <f t="shared" si="149"/>
        <v>8280.7333333333336</v>
      </c>
      <c r="BD809" s="116">
        <f t="shared" si="150"/>
        <v>42522</v>
      </c>
      <c r="BE809" s="141" t="s">
        <v>7762</v>
      </c>
      <c r="BF809">
        <f>MATCH(BE809,'Cat-4'!$A:$A,0)</f>
        <v>364</v>
      </c>
      <c r="BG809">
        <f>MATCH(BD809,'Cat-4'!$1:$1,0)</f>
        <v>54</v>
      </c>
      <c r="BH809">
        <f>INDEX('Cat-4'!$1:$1048576,'NSS + ACT'!BF809,'NSS + ACT'!BG809)</f>
        <v>111.3</v>
      </c>
      <c r="BI809">
        <f>MATCH($BI$1,'Cat-4'!$1:$1,0)</f>
        <v>153</v>
      </c>
      <c r="BJ809">
        <f>INDEX('Cat-4'!$1:$1048576,'NSS + ACT'!BF809,'NSS + ACT'!BI809)</f>
        <v>136.4</v>
      </c>
      <c r="BK809" s="126">
        <f t="shared" si="151"/>
        <v>1.2255166217430369</v>
      </c>
      <c r="BL809">
        <f t="shared" si="152"/>
        <v>3118</v>
      </c>
      <c r="BM809" s="126">
        <f t="shared" si="153"/>
        <v>103.93333333333334</v>
      </c>
      <c r="BN809" s="126" t="s">
        <v>8785</v>
      </c>
      <c r="BO809" s="126">
        <f>MATCH(BB809,Sheet3!$D$4:$D$8,0)</f>
        <v>3</v>
      </c>
      <c r="BP809" s="126">
        <f>MATCH(BN809,Sheet3!$E$4:$H$4,0)</f>
        <v>4</v>
      </c>
      <c r="BQ809" s="132">
        <f>INDEX(Sheet3!$D$4:$H$8,'NSS + ACT'!BO809,'NSS + ACT'!BP809)</f>
        <v>0.5</v>
      </c>
      <c r="BR809" s="105">
        <f t="shared" si="154"/>
        <v>30444.529020664871</v>
      </c>
      <c r="BS809" s="162">
        <f t="shared" si="155"/>
        <v>0.5</v>
      </c>
      <c r="BT809" s="105">
        <f t="shared" si="156"/>
        <v>15222.264510332436</v>
      </c>
    </row>
    <row r="810" spans="1:72">
      <c r="A810" s="18">
        <f t="shared" ref="A810:A873" si="158">A809+1</f>
        <v>807</v>
      </c>
      <c r="B810" s="61">
        <v>171702612222</v>
      </c>
      <c r="C810" s="39">
        <v>43019</v>
      </c>
      <c r="D810" s="22" t="s">
        <v>93</v>
      </c>
      <c r="E810" s="22" t="s">
        <v>956</v>
      </c>
      <c r="F810" s="110">
        <v>8</v>
      </c>
      <c r="G810" s="23" t="s">
        <v>49</v>
      </c>
      <c r="H810" s="52">
        <v>3093.8575000000001</v>
      </c>
      <c r="I810" s="30"/>
      <c r="J810" s="109">
        <v>24750.86</v>
      </c>
      <c r="K810" s="23">
        <v>90259000</v>
      </c>
      <c r="L810" s="26">
        <v>7.4999999999999997E-2</v>
      </c>
      <c r="M810" s="40">
        <v>0</v>
      </c>
      <c r="N810" s="62">
        <v>0</v>
      </c>
      <c r="O810" s="52">
        <v>0</v>
      </c>
      <c r="P810" s="26">
        <v>0.1</v>
      </c>
      <c r="Q810" s="52">
        <v>0</v>
      </c>
      <c r="R810" s="63">
        <v>0.18</v>
      </c>
      <c r="S810" s="23" t="s">
        <v>957</v>
      </c>
      <c r="T810" s="52">
        <v>1856.3145</v>
      </c>
      <c r="U810" s="52">
        <v>0</v>
      </c>
      <c r="V810" s="52">
        <v>185.63145</v>
      </c>
      <c r="W810" s="52">
        <v>4822.7050710000003</v>
      </c>
      <c r="X810" s="52">
        <v>6864.6510210000006</v>
      </c>
      <c r="Y810" s="23" t="s">
        <v>850</v>
      </c>
      <c r="Z810" s="23" t="s">
        <v>958</v>
      </c>
      <c r="AA810" s="23" t="s">
        <v>959</v>
      </c>
      <c r="AB810" s="33" t="e">
        <v>#N/A</v>
      </c>
      <c r="AC810" s="33" t="e">
        <v>#N/A</v>
      </c>
      <c r="AD810" s="48" t="e">
        <v>#N/A</v>
      </c>
      <c r="AE810" s="39">
        <v>43003</v>
      </c>
      <c r="AF810" s="53">
        <v>171702612222</v>
      </c>
      <c r="AG810" s="53" t="s">
        <v>960</v>
      </c>
      <c r="AH810" s="39">
        <v>43019</v>
      </c>
      <c r="AI810" s="23" t="s">
        <v>385</v>
      </c>
      <c r="AJ810" s="54"/>
      <c r="AK810" s="55"/>
      <c r="AL810" s="56"/>
      <c r="AM810" s="57"/>
      <c r="AN810" s="33"/>
      <c r="AO810" s="48"/>
      <c r="AP810" s="23">
        <v>2000</v>
      </c>
      <c r="AQ810" s="23" t="s">
        <v>52</v>
      </c>
      <c r="AR810" s="23" t="s">
        <v>959</v>
      </c>
      <c r="AS810" s="38" t="s">
        <v>53</v>
      </c>
      <c r="AT810" s="23"/>
      <c r="AU810" s="64">
        <v>9061707572</v>
      </c>
      <c r="AV810" s="99">
        <v>8</v>
      </c>
      <c r="AW810" s="102">
        <v>24750.86</v>
      </c>
      <c r="AX810" s="29" t="s">
        <v>701</v>
      </c>
      <c r="AY810" s="29"/>
      <c r="AZ810" s="25" t="s">
        <v>951</v>
      </c>
      <c r="BA810">
        <f t="shared" si="157"/>
        <v>2635</v>
      </c>
      <c r="BB810" t="s">
        <v>6987</v>
      </c>
      <c r="BC810" s="105">
        <f t="shared" si="149"/>
        <v>3093.8575000000001</v>
      </c>
      <c r="BD810" s="116">
        <f t="shared" si="150"/>
        <v>42979</v>
      </c>
      <c r="BE810" s="141" t="s">
        <v>8366</v>
      </c>
      <c r="BF810">
        <f>MATCH(BE810,'Cat-4'!$A:$A,0)</f>
        <v>666</v>
      </c>
      <c r="BG810">
        <f>MATCH(BD810,'Cat-4'!$1:$1,0)</f>
        <v>69</v>
      </c>
      <c r="BH810">
        <f>INDEX('Cat-4'!$1:$1048576,'NSS + ACT'!BF810,'NSS + ACT'!BG810)</f>
        <v>110.7</v>
      </c>
      <c r="BI810">
        <f>MATCH($BI$1,'Cat-4'!$1:$1,0)</f>
        <v>153</v>
      </c>
      <c r="BJ810">
        <f>INDEX('Cat-4'!$1:$1048576,'NSS + ACT'!BF810,'NSS + ACT'!BI810)</f>
        <v>133.4</v>
      </c>
      <c r="BK810" s="126">
        <f t="shared" si="151"/>
        <v>1.2050587172538392</v>
      </c>
      <c r="BL810">
        <f t="shared" si="152"/>
        <v>2661</v>
      </c>
      <c r="BM810" s="126">
        <f t="shared" si="153"/>
        <v>88.7</v>
      </c>
      <c r="BN810" s="126" t="s">
        <v>8785</v>
      </c>
      <c r="BO810" s="126">
        <f>MATCH(BB810,Sheet3!$D$4:$D$8,0)</f>
        <v>4</v>
      </c>
      <c r="BP810" s="126">
        <f>MATCH(BN810,Sheet3!$E$4:$H$4,0)</f>
        <v>4</v>
      </c>
      <c r="BQ810" s="132">
        <f>INDEX(Sheet3!$D$4:$H$8,'NSS + ACT'!BO810,'NSS + ACT'!BP810)</f>
        <v>0.2</v>
      </c>
      <c r="BR810" s="105">
        <f t="shared" si="154"/>
        <v>29826.23960252936</v>
      </c>
      <c r="BS810" s="162">
        <f t="shared" si="155"/>
        <v>0.2</v>
      </c>
      <c r="BT810" s="105">
        <f t="shared" si="156"/>
        <v>23860.99168202349</v>
      </c>
    </row>
    <row r="811" spans="1:72">
      <c r="A811" s="18">
        <f t="shared" si="158"/>
        <v>808</v>
      </c>
      <c r="B811" s="61">
        <v>171602006796</v>
      </c>
      <c r="C811" s="39">
        <v>42605</v>
      </c>
      <c r="D811" s="22" t="s">
        <v>257</v>
      </c>
      <c r="E811" s="22" t="s">
        <v>2708</v>
      </c>
      <c r="F811" s="110">
        <v>2</v>
      </c>
      <c r="G811" s="23" t="s">
        <v>119</v>
      </c>
      <c r="H811" s="52">
        <v>11115.11</v>
      </c>
      <c r="I811" s="30"/>
      <c r="J811" s="109">
        <v>22230.22</v>
      </c>
      <c r="K811" s="23">
        <v>85365090</v>
      </c>
      <c r="L811" s="26">
        <v>0.1</v>
      </c>
      <c r="M811" s="40">
        <v>0</v>
      </c>
      <c r="N811" s="62">
        <v>0</v>
      </c>
      <c r="O811" s="52">
        <v>0</v>
      </c>
      <c r="P811" s="26">
        <v>0.1</v>
      </c>
      <c r="Q811" s="52">
        <v>0</v>
      </c>
      <c r="R811" s="63">
        <v>0.18</v>
      </c>
      <c r="S811" s="23" t="s">
        <v>1322</v>
      </c>
      <c r="T811" s="52">
        <v>2223.0220000000004</v>
      </c>
      <c r="U811" s="52">
        <v>0</v>
      </c>
      <c r="V811" s="52">
        <v>222.30220000000006</v>
      </c>
      <c r="W811" s="52">
        <v>4441.5979559999996</v>
      </c>
      <c r="X811" s="52">
        <v>6886.9221560000005</v>
      </c>
      <c r="Y811" s="23" t="s">
        <v>2574</v>
      </c>
      <c r="Z811" s="23" t="s">
        <v>2709</v>
      </c>
      <c r="AA811" s="23" t="s">
        <v>2710</v>
      </c>
      <c r="AB811" s="33" t="e">
        <v>#N/A</v>
      </c>
      <c r="AC811" s="33" t="e">
        <v>#N/A</v>
      </c>
      <c r="AD811" s="48" t="e">
        <v>#N/A</v>
      </c>
      <c r="AE811" s="39">
        <v>42585</v>
      </c>
      <c r="AF811" s="53">
        <v>171602006796</v>
      </c>
      <c r="AG811" s="53" t="s">
        <v>2701</v>
      </c>
      <c r="AH811" s="39">
        <v>42605</v>
      </c>
      <c r="AI811" s="23" t="s">
        <v>385</v>
      </c>
      <c r="AJ811" s="54"/>
      <c r="AK811" s="55"/>
      <c r="AL811" s="56"/>
      <c r="AM811" s="57"/>
      <c r="AN811" s="33"/>
      <c r="AO811" s="48"/>
      <c r="AP811" s="23">
        <v>2000</v>
      </c>
      <c r="AQ811" s="23" t="s">
        <v>64</v>
      </c>
      <c r="AR811" s="23" t="s">
        <v>2710</v>
      </c>
      <c r="AS811" s="38" t="s">
        <v>53</v>
      </c>
      <c r="AT811" s="23" t="s">
        <v>522</v>
      </c>
      <c r="AU811" s="64">
        <v>2016600102</v>
      </c>
      <c r="AV811" s="99">
        <v>2</v>
      </c>
      <c r="AW811" s="102">
        <v>24697.529999999901</v>
      </c>
      <c r="AX811" s="29" t="s">
        <v>701</v>
      </c>
      <c r="AY811" s="29"/>
      <c r="AZ811" s="25">
        <v>1</v>
      </c>
      <c r="BA811">
        <f t="shared" si="157"/>
        <v>3053</v>
      </c>
      <c r="BB811" s="115" t="s">
        <v>6987</v>
      </c>
      <c r="BC811" s="105">
        <f t="shared" si="149"/>
        <v>12348.76499999995</v>
      </c>
      <c r="BD811" s="116">
        <f t="shared" si="150"/>
        <v>42583</v>
      </c>
      <c r="BE811" s="141" t="s">
        <v>8366</v>
      </c>
      <c r="BF811">
        <f>MATCH(BE811,'Cat-4'!$A:$A,0)</f>
        <v>666</v>
      </c>
      <c r="BG811">
        <f>MATCH(BD811,'Cat-4'!$1:$1,0)</f>
        <v>56</v>
      </c>
      <c r="BH811">
        <f>INDEX('Cat-4'!$1:$1048576,'NSS + ACT'!BF811,'NSS + ACT'!BG811)</f>
        <v>108</v>
      </c>
      <c r="BI811">
        <f>MATCH($BI$1,'Cat-4'!$1:$1,0)</f>
        <v>153</v>
      </c>
      <c r="BJ811">
        <f>INDEX('Cat-4'!$1:$1048576,'NSS + ACT'!BF811,'NSS + ACT'!BI811)</f>
        <v>133.4</v>
      </c>
      <c r="BK811" s="126">
        <f t="shared" si="151"/>
        <v>1.2351851851851852</v>
      </c>
      <c r="BL811">
        <f t="shared" si="152"/>
        <v>3057</v>
      </c>
      <c r="BM811" s="126">
        <f t="shared" si="153"/>
        <v>101.9</v>
      </c>
      <c r="BN811" s="126" t="s">
        <v>8785</v>
      </c>
      <c r="BO811" s="126">
        <f>MATCH(BB811,Sheet3!$D$4:$D$8,0)</f>
        <v>4</v>
      </c>
      <c r="BP811" s="126">
        <f>MATCH(BN811,Sheet3!$E$4:$H$4,0)</f>
        <v>4</v>
      </c>
      <c r="BQ811" s="132">
        <f>INDEX(Sheet3!$D$4:$H$8,'NSS + ACT'!BO811,'NSS + ACT'!BP811)</f>
        <v>0.2</v>
      </c>
      <c r="BR811" s="105">
        <f t="shared" si="154"/>
        <v>30506.023166666542</v>
      </c>
      <c r="BS811" s="162">
        <f t="shared" si="155"/>
        <v>0.2</v>
      </c>
      <c r="BT811" s="105">
        <f t="shared" si="156"/>
        <v>24404.818533333237</v>
      </c>
    </row>
    <row r="812" spans="1:72">
      <c r="A812" s="18">
        <f t="shared" si="158"/>
        <v>809</v>
      </c>
      <c r="B812" s="33">
        <v>291809629926</v>
      </c>
      <c r="C812" s="39">
        <v>43406</v>
      </c>
      <c r="D812" s="22" t="s">
        <v>5953</v>
      </c>
      <c r="E812" s="22" t="s">
        <v>5959</v>
      </c>
      <c r="F812" s="107">
        <v>16.8599999999999</v>
      </c>
      <c r="G812" s="23" t="s">
        <v>195</v>
      </c>
      <c r="H812" s="52">
        <v>753.45195729537818</v>
      </c>
      <c r="I812" s="30"/>
      <c r="J812" s="109">
        <v>12703.2</v>
      </c>
      <c r="K812" s="36">
        <v>73042990</v>
      </c>
      <c r="L812" s="26">
        <v>0.1</v>
      </c>
      <c r="M812" s="26" t="s">
        <v>742</v>
      </c>
      <c r="N812" s="26">
        <v>0</v>
      </c>
      <c r="O812" s="60"/>
      <c r="P812" s="26">
        <v>0.1</v>
      </c>
      <c r="Q812" s="84"/>
      <c r="R812" s="26">
        <v>0.18</v>
      </c>
      <c r="S812" s="23" t="s">
        <v>3596</v>
      </c>
      <c r="T812" s="52">
        <v>1270.3200000000002</v>
      </c>
      <c r="U812" s="52">
        <v>0</v>
      </c>
      <c r="V812" s="52">
        <v>127.03200000000002</v>
      </c>
      <c r="W812" s="52">
        <v>2538.0993599999997</v>
      </c>
      <c r="X812" s="52">
        <v>3935.45136</v>
      </c>
      <c r="Y812" s="23" t="s">
        <v>5950</v>
      </c>
      <c r="Z812" s="23" t="s">
        <v>5960</v>
      </c>
      <c r="AA812" s="23" t="s">
        <v>5961</v>
      </c>
      <c r="AB812" s="33">
        <v>291809629926</v>
      </c>
      <c r="AC812" s="33" t="s">
        <v>5957</v>
      </c>
      <c r="AD812" s="39">
        <v>43406</v>
      </c>
      <c r="AE812" s="39">
        <v>43351</v>
      </c>
      <c r="AF812" s="53" t="e">
        <v>#N/A</v>
      </c>
      <c r="AG812" s="53" t="e">
        <v>#N/A</v>
      </c>
      <c r="AH812" s="39" t="e">
        <v>#N/A</v>
      </c>
      <c r="AI812" s="23" t="s">
        <v>51</v>
      </c>
      <c r="AJ812" s="59"/>
      <c r="AK812" s="59"/>
      <c r="AL812" s="48"/>
      <c r="AM812" s="60"/>
      <c r="AN812" s="33"/>
      <c r="AO812" s="48"/>
      <c r="AP812" s="23">
        <v>2000</v>
      </c>
      <c r="AQ812" s="23" t="s">
        <v>52</v>
      </c>
      <c r="AR812" s="23" t="s">
        <v>5961</v>
      </c>
      <c r="AS812" s="38" t="s">
        <v>53</v>
      </c>
      <c r="AT812" s="23"/>
      <c r="AU812" s="23" t="s">
        <v>5958</v>
      </c>
      <c r="AV812" s="99">
        <v>16.8599999999999</v>
      </c>
      <c r="AW812" s="101">
        <v>24647.27</v>
      </c>
      <c r="AX812" s="29" t="s">
        <v>5711</v>
      </c>
      <c r="AY812" s="29"/>
      <c r="AZ812" s="21"/>
      <c r="BA812">
        <f t="shared" si="157"/>
        <v>2287</v>
      </c>
      <c r="BB812" s="115" t="s">
        <v>6983</v>
      </c>
      <c r="BC812" s="105">
        <f t="shared" si="149"/>
        <v>1461.8784104389174</v>
      </c>
      <c r="BD812" s="116">
        <f t="shared" si="150"/>
        <v>43344</v>
      </c>
      <c r="BE812" s="141" t="s">
        <v>8477</v>
      </c>
      <c r="BF812">
        <f>MATCH(BE812,'Cat-4'!$A:$A,0)</f>
        <v>722</v>
      </c>
      <c r="BG812">
        <f>MATCH(BD812,'Cat-4'!$1:$1,0)</f>
        <v>81</v>
      </c>
      <c r="BH812">
        <f>INDEX('Cat-4'!$1:$1048576,'NSS + ACT'!BF812,'NSS + ACT'!BG812)</f>
        <v>111.6</v>
      </c>
      <c r="BI812">
        <f>MATCH($BI$1,'Cat-4'!$1:$1,0)</f>
        <v>153</v>
      </c>
      <c r="BJ812">
        <f>INDEX('Cat-4'!$1:$1048576,'NSS + ACT'!BF812,'NSS + ACT'!BI812)</f>
        <v>130.80000000000001</v>
      </c>
      <c r="BK812" s="126">
        <f t="shared" si="151"/>
        <v>1.1720430107526882</v>
      </c>
      <c r="BL812">
        <f t="shared" si="152"/>
        <v>2296</v>
      </c>
      <c r="BM812" s="126">
        <f t="shared" si="153"/>
        <v>76.533333333333331</v>
      </c>
      <c r="BN812" s="126" t="s">
        <v>8785</v>
      </c>
      <c r="BO812" s="126">
        <f>MATCH(BB812,Sheet3!$D$4:$D$8,0)</f>
        <v>2</v>
      </c>
      <c r="BP812" s="126">
        <f>MATCH(BN812,Sheet3!$E$4:$H$4,0)</f>
        <v>4</v>
      </c>
      <c r="BQ812" s="132">
        <f>INDEX(Sheet3!$D$4:$H$8,'NSS + ACT'!BO812,'NSS + ACT'!BP812)</f>
        <v>0.1</v>
      </c>
      <c r="BR812" s="105">
        <f t="shared" si="154"/>
        <v>28887.660537634412</v>
      </c>
      <c r="BS812" s="162">
        <f t="shared" si="155"/>
        <v>0.1</v>
      </c>
      <c r="BT812" s="105">
        <f t="shared" si="156"/>
        <v>25998.894483870972</v>
      </c>
    </row>
    <row r="813" spans="1:72">
      <c r="A813" s="18">
        <f t="shared" si="158"/>
        <v>810</v>
      </c>
      <c r="B813" s="61">
        <v>292203526646</v>
      </c>
      <c r="C813" s="39">
        <v>44657</v>
      </c>
      <c r="D813" s="22" t="s">
        <v>376</v>
      </c>
      <c r="E813" s="22" t="s">
        <v>4060</v>
      </c>
      <c r="F813" s="110">
        <v>10</v>
      </c>
      <c r="G813" s="23" t="s">
        <v>49</v>
      </c>
      <c r="H813" s="52">
        <v>2464</v>
      </c>
      <c r="I813" s="30"/>
      <c r="J813" s="109">
        <v>24640</v>
      </c>
      <c r="K813" s="23">
        <v>90192090</v>
      </c>
      <c r="L813" s="26">
        <v>7.4999999999999997E-2</v>
      </c>
      <c r="M813" s="40">
        <v>0</v>
      </c>
      <c r="N813" s="26">
        <v>0.05</v>
      </c>
      <c r="O813" s="52">
        <v>0</v>
      </c>
      <c r="P813" s="26">
        <v>0.1</v>
      </c>
      <c r="Q813" s="52">
        <v>0</v>
      </c>
      <c r="R813" s="63">
        <v>0.12</v>
      </c>
      <c r="S813" s="23" t="s">
        <v>4061</v>
      </c>
      <c r="T813" s="52">
        <v>1848</v>
      </c>
      <c r="U813" s="52">
        <v>1232</v>
      </c>
      <c r="V813" s="52">
        <v>308</v>
      </c>
      <c r="W813" s="52">
        <v>3363.3599999999997</v>
      </c>
      <c r="X813" s="68">
        <v>6751.36</v>
      </c>
      <c r="Y813" s="23" t="s">
        <v>3855</v>
      </c>
      <c r="Z813" s="23" t="s">
        <v>4062</v>
      </c>
      <c r="AA813" s="23" t="s">
        <v>4063</v>
      </c>
      <c r="AB813" s="33">
        <v>292203526646</v>
      </c>
      <c r="AC813" s="33" t="s">
        <v>4064</v>
      </c>
      <c r="AD813" s="39">
        <v>44657</v>
      </c>
      <c r="AE813" s="39">
        <v>44650</v>
      </c>
      <c r="AF813" s="53" t="e">
        <v>#N/A</v>
      </c>
      <c r="AG813" s="53" t="e">
        <v>#N/A</v>
      </c>
      <c r="AH813" s="39" t="e">
        <v>#N/A</v>
      </c>
      <c r="AI813" s="23" t="s">
        <v>51</v>
      </c>
      <c r="AJ813" s="59"/>
      <c r="AK813" s="59"/>
      <c r="AL813" s="48"/>
      <c r="AM813" s="60"/>
      <c r="AN813" s="33"/>
      <c r="AO813" s="48"/>
      <c r="AP813" s="23">
        <v>2000</v>
      </c>
      <c r="AQ813" s="23" t="s">
        <v>52</v>
      </c>
      <c r="AR813" s="23" t="s">
        <v>4063</v>
      </c>
      <c r="AS813" s="38" t="s">
        <v>53</v>
      </c>
      <c r="AT813" s="23"/>
      <c r="AU813" s="64" t="s">
        <v>4065</v>
      </c>
      <c r="AV813" s="99">
        <v>10</v>
      </c>
      <c r="AW813" s="102">
        <v>24640</v>
      </c>
      <c r="AX813" s="29" t="s">
        <v>701</v>
      </c>
      <c r="AY813" s="29"/>
      <c r="AZ813" s="25"/>
      <c r="BA813">
        <f t="shared" si="157"/>
        <v>988</v>
      </c>
      <c r="BB813" s="115" t="s">
        <v>6983</v>
      </c>
      <c r="BC813" s="105">
        <f t="shared" si="149"/>
        <v>2464</v>
      </c>
      <c r="BD813" s="116">
        <f t="shared" si="150"/>
        <v>44621</v>
      </c>
      <c r="BE813" s="141" t="s">
        <v>8477</v>
      </c>
      <c r="BF813">
        <f>MATCH(BE813,'Cat-4'!$A:$A,0)</f>
        <v>722</v>
      </c>
      <c r="BG813">
        <f>MATCH(BD813,'Cat-4'!$1:$1,0)</f>
        <v>123</v>
      </c>
      <c r="BH813">
        <f>INDEX('Cat-4'!$1:$1048576,'NSS + ACT'!BF813,'NSS + ACT'!BG813)</f>
        <v>122.7</v>
      </c>
      <c r="BI813">
        <f>MATCH($BI$1,'Cat-4'!$1:$1,0)</f>
        <v>153</v>
      </c>
      <c r="BJ813">
        <f>INDEX('Cat-4'!$1:$1048576,'NSS + ACT'!BF813,'NSS + ACT'!BI813)</f>
        <v>130.80000000000001</v>
      </c>
      <c r="BK813" s="126">
        <f t="shared" si="151"/>
        <v>1.0660146699266504</v>
      </c>
      <c r="BL813">
        <f t="shared" si="152"/>
        <v>1019</v>
      </c>
      <c r="BM813" s="126">
        <f t="shared" si="153"/>
        <v>33.966666666666669</v>
      </c>
      <c r="BN813" s="126" t="s">
        <v>8785</v>
      </c>
      <c r="BO813" s="126">
        <f>MATCH(BB813,Sheet3!$D$4:$D$8,0)</f>
        <v>2</v>
      </c>
      <c r="BP813" s="126">
        <f>MATCH(BN813,Sheet3!$E$4:$H$4,0)</f>
        <v>4</v>
      </c>
      <c r="BQ813" s="132">
        <f>INDEX(Sheet3!$D$4:$H$8,'NSS + ACT'!BO813,'NSS + ACT'!BP813)</f>
        <v>0.1</v>
      </c>
      <c r="BR813" s="105">
        <f t="shared" si="154"/>
        <v>26266.601466992666</v>
      </c>
      <c r="BS813" s="162">
        <f t="shared" si="155"/>
        <v>0.1</v>
      </c>
      <c r="BT813" s="105">
        <f t="shared" si="156"/>
        <v>23639.941320293401</v>
      </c>
    </row>
    <row r="814" spans="1:72">
      <c r="A814" s="18">
        <f t="shared" si="158"/>
        <v>811</v>
      </c>
      <c r="B814" s="61">
        <v>171800967741</v>
      </c>
      <c r="C814" s="39">
        <v>43206</v>
      </c>
      <c r="D814" s="22" t="s">
        <v>462</v>
      </c>
      <c r="E814" s="22" t="s">
        <v>3805</v>
      </c>
      <c r="F814" s="110">
        <v>2</v>
      </c>
      <c r="G814" s="23" t="s">
        <v>49</v>
      </c>
      <c r="H814" s="52">
        <v>12296.399999999951</v>
      </c>
      <c r="I814" s="30"/>
      <c r="J814" s="109">
        <v>24592.799999999901</v>
      </c>
      <c r="K814" s="23">
        <v>85444220</v>
      </c>
      <c r="L814" s="26">
        <v>0.1</v>
      </c>
      <c r="M814" s="40" t="s">
        <v>2765</v>
      </c>
      <c r="N814" s="62">
        <v>0</v>
      </c>
      <c r="O814" s="52">
        <v>0</v>
      </c>
      <c r="P814" s="26">
        <v>0.1</v>
      </c>
      <c r="Q814" s="52">
        <v>0</v>
      </c>
      <c r="R814" s="63">
        <v>0.18</v>
      </c>
      <c r="S814" s="23" t="s">
        <v>2754</v>
      </c>
      <c r="T814" s="52">
        <v>2459.2799999999902</v>
      </c>
      <c r="U814" s="52">
        <v>0</v>
      </c>
      <c r="V814" s="52">
        <v>245.92799999999903</v>
      </c>
      <c r="W814" s="52">
        <v>4913.6414399999803</v>
      </c>
      <c r="X814" s="52">
        <v>7618.849439999969</v>
      </c>
      <c r="Y814" s="23" t="s">
        <v>3695</v>
      </c>
      <c r="Z814" s="23" t="s">
        <v>3806</v>
      </c>
      <c r="AA814" s="23" t="s">
        <v>3807</v>
      </c>
      <c r="AB814" s="33" t="e">
        <v>#N/A</v>
      </c>
      <c r="AC814" s="33" t="e">
        <v>#N/A</v>
      </c>
      <c r="AD814" s="39" t="e">
        <v>#N/A</v>
      </c>
      <c r="AE814" s="39">
        <v>43178</v>
      </c>
      <c r="AF814" s="53">
        <v>171800967741</v>
      </c>
      <c r="AG814" s="53" t="s">
        <v>465</v>
      </c>
      <c r="AH814" s="39">
        <v>43206</v>
      </c>
      <c r="AI814" s="23" t="s">
        <v>385</v>
      </c>
      <c r="AJ814" s="59"/>
      <c r="AK814" s="59"/>
      <c r="AL814" s="48"/>
      <c r="AM814" s="60"/>
      <c r="AN814" s="33"/>
      <c r="AO814" s="48"/>
      <c r="AP814" s="23">
        <v>2000</v>
      </c>
      <c r="AQ814" s="23" t="s">
        <v>52</v>
      </c>
      <c r="AR814" s="23" t="s">
        <v>3807</v>
      </c>
      <c r="AS814" s="38" t="s">
        <v>53</v>
      </c>
      <c r="AT814" s="23" t="s">
        <v>519</v>
      </c>
      <c r="AU814" s="64">
        <v>1007534470</v>
      </c>
      <c r="AV814" s="99">
        <v>2</v>
      </c>
      <c r="AW814" s="102">
        <v>24592.799999999901</v>
      </c>
      <c r="AX814" s="29" t="s">
        <v>701</v>
      </c>
      <c r="AY814" s="29"/>
      <c r="AZ814" s="25"/>
      <c r="BA814">
        <f t="shared" si="157"/>
        <v>2460</v>
      </c>
      <c r="BB814" s="115" t="s">
        <v>6987</v>
      </c>
      <c r="BC814" s="105">
        <f t="shared" si="149"/>
        <v>12296.399999999951</v>
      </c>
      <c r="BD814" s="116">
        <f t="shared" si="150"/>
        <v>43160</v>
      </c>
      <c r="BE814" s="141" t="s">
        <v>8366</v>
      </c>
      <c r="BF814">
        <f>MATCH(BE814,'Cat-4'!$A:$A,0)</f>
        <v>666</v>
      </c>
      <c r="BG814">
        <f>MATCH(BD814,'Cat-4'!$1:$1,0)</f>
        <v>75</v>
      </c>
      <c r="BH814">
        <f>INDEX('Cat-4'!$1:$1048576,'NSS + ACT'!BF814,'NSS + ACT'!BG814)</f>
        <v>110.1</v>
      </c>
      <c r="BI814">
        <f>MATCH($BI$1,'Cat-4'!$1:$1,0)</f>
        <v>153</v>
      </c>
      <c r="BJ814">
        <f>INDEX('Cat-4'!$1:$1048576,'NSS + ACT'!BF814,'NSS + ACT'!BI814)</f>
        <v>133.4</v>
      </c>
      <c r="BK814" s="126">
        <f t="shared" si="151"/>
        <v>1.2116257947320619</v>
      </c>
      <c r="BL814">
        <f t="shared" si="152"/>
        <v>2480</v>
      </c>
      <c r="BM814" s="126">
        <f t="shared" si="153"/>
        <v>82.666666666666671</v>
      </c>
      <c r="BN814" s="126" t="s">
        <v>8785</v>
      </c>
      <c r="BO814" s="126">
        <f>MATCH(BB814,Sheet3!$D$4:$D$8,0)</f>
        <v>4</v>
      </c>
      <c r="BP814" s="126">
        <f>MATCH(BN814,Sheet3!$E$4:$H$4,0)</f>
        <v>4</v>
      </c>
      <c r="BQ814" s="132">
        <f>INDEX(Sheet3!$D$4:$H$8,'NSS + ACT'!BO814,'NSS + ACT'!BP814)</f>
        <v>0.2</v>
      </c>
      <c r="BR814" s="105">
        <f t="shared" si="154"/>
        <v>29797.270844686533</v>
      </c>
      <c r="BS814" s="162">
        <f t="shared" si="155"/>
        <v>0.2</v>
      </c>
      <c r="BT814" s="105">
        <f t="shared" si="156"/>
        <v>23837.816675749229</v>
      </c>
    </row>
    <row r="815" spans="1:72">
      <c r="A815" s="18">
        <f t="shared" si="158"/>
        <v>812</v>
      </c>
      <c r="B815" s="61">
        <v>291604729091</v>
      </c>
      <c r="C815" s="39">
        <v>42653</v>
      </c>
      <c r="D815" s="22" t="s">
        <v>220</v>
      </c>
      <c r="E815" s="22" t="s">
        <v>2179</v>
      </c>
      <c r="F815" s="110">
        <v>8</v>
      </c>
      <c r="G815" s="23" t="s">
        <v>49</v>
      </c>
      <c r="H815" s="52">
        <v>3073.1587500000001</v>
      </c>
      <c r="I815" s="30"/>
      <c r="J815" s="109">
        <v>24585.27</v>
      </c>
      <c r="K815" s="23">
        <v>84819090</v>
      </c>
      <c r="L815" s="26">
        <v>7.4999999999999997E-2</v>
      </c>
      <c r="M815" s="40">
        <v>0</v>
      </c>
      <c r="N815" s="62">
        <v>0</v>
      </c>
      <c r="O815" s="52">
        <v>0</v>
      </c>
      <c r="P815" s="26">
        <v>0.1</v>
      </c>
      <c r="Q815" s="52">
        <v>0</v>
      </c>
      <c r="R815" s="63">
        <v>0.18</v>
      </c>
      <c r="S815" s="23" t="s">
        <v>849</v>
      </c>
      <c r="T815" s="52">
        <v>1843.89525</v>
      </c>
      <c r="U815" s="52">
        <v>0</v>
      </c>
      <c r="V815" s="52">
        <v>184.38952500000002</v>
      </c>
      <c r="W815" s="52">
        <v>4790.4398595000002</v>
      </c>
      <c r="X815" s="52">
        <v>6818.7246345000003</v>
      </c>
      <c r="Y815" s="23" t="s">
        <v>1945</v>
      </c>
      <c r="Z815" s="23" t="s">
        <v>2180</v>
      </c>
      <c r="AA815" s="23" t="s">
        <v>2181</v>
      </c>
      <c r="AB815" s="33">
        <v>291604729091</v>
      </c>
      <c r="AC815" s="33" t="s">
        <v>2172</v>
      </c>
      <c r="AD815" s="48">
        <v>42653</v>
      </c>
      <c r="AE815" s="39">
        <v>42629</v>
      </c>
      <c r="AF815" s="53" t="e">
        <v>#N/A</v>
      </c>
      <c r="AG815" s="53" t="e">
        <v>#N/A</v>
      </c>
      <c r="AH815" s="39" t="e">
        <v>#N/A</v>
      </c>
      <c r="AI815" s="23" t="s">
        <v>51</v>
      </c>
      <c r="AJ815" s="54"/>
      <c r="AK815" s="55"/>
      <c r="AL815" s="56"/>
      <c r="AM815" s="57"/>
      <c r="AN815" s="33"/>
      <c r="AO815" s="48"/>
      <c r="AP815" s="23">
        <v>2000</v>
      </c>
      <c r="AQ815" s="23" t="s">
        <v>52</v>
      </c>
      <c r="AR815" s="23" t="s">
        <v>2181</v>
      </c>
      <c r="AS815" s="38" t="s">
        <v>53</v>
      </c>
      <c r="AT815" s="23"/>
      <c r="AU815" s="64">
        <v>6316001234</v>
      </c>
      <c r="AV815" s="99">
        <v>8</v>
      </c>
      <c r="AW815" s="102">
        <v>24585.27</v>
      </c>
      <c r="AX815" s="29" t="s">
        <v>701</v>
      </c>
      <c r="AY815" s="29"/>
      <c r="AZ815" s="25" t="s">
        <v>702</v>
      </c>
      <c r="BA815">
        <f t="shared" si="157"/>
        <v>3009</v>
      </c>
      <c r="BB815" t="s">
        <v>6983</v>
      </c>
      <c r="BC815" s="105">
        <f t="shared" si="149"/>
        <v>3073.1587500000001</v>
      </c>
      <c r="BD815" s="116">
        <f t="shared" si="150"/>
        <v>42614</v>
      </c>
      <c r="BE815" s="141" t="s">
        <v>8477</v>
      </c>
      <c r="BF815">
        <f>MATCH(BE815,'Cat-4'!$A:$A,0)</f>
        <v>722</v>
      </c>
      <c r="BG815">
        <f>MATCH(BD815,'Cat-4'!$1:$1,0)</f>
        <v>57</v>
      </c>
      <c r="BH815">
        <f>INDEX('Cat-4'!$1:$1048576,'NSS + ACT'!BF815,'NSS + ACT'!BG815)</f>
        <v>107.4</v>
      </c>
      <c r="BI815">
        <f>MATCH($BI$1,'Cat-4'!$1:$1,0)</f>
        <v>153</v>
      </c>
      <c r="BJ815">
        <f>INDEX('Cat-4'!$1:$1048576,'NSS + ACT'!BF815,'NSS + ACT'!BI815)</f>
        <v>130.80000000000001</v>
      </c>
      <c r="BK815" s="126">
        <f t="shared" si="151"/>
        <v>1.217877094972067</v>
      </c>
      <c r="BL815">
        <f t="shared" si="152"/>
        <v>3026</v>
      </c>
      <c r="BM815" s="126">
        <f t="shared" si="153"/>
        <v>100.86666666666666</v>
      </c>
      <c r="BN815" s="126" t="s">
        <v>8785</v>
      </c>
      <c r="BO815" s="126">
        <f>MATCH(BB815,Sheet3!$D$4:$D$8,0)</f>
        <v>2</v>
      </c>
      <c r="BP815" s="126">
        <f>MATCH(BN815,Sheet3!$E$4:$H$4,0)</f>
        <v>4</v>
      </c>
      <c r="BQ815" s="132">
        <f>INDEX(Sheet3!$D$4:$H$8,'NSS + ACT'!BO815,'NSS + ACT'!BP815)</f>
        <v>0.1</v>
      </c>
      <c r="BR815" s="105">
        <f t="shared" si="154"/>
        <v>29941.837206703909</v>
      </c>
      <c r="BS815" s="162">
        <f t="shared" si="155"/>
        <v>0.1</v>
      </c>
      <c r="BT815" s="105">
        <f t="shared" si="156"/>
        <v>26947.65348603352</v>
      </c>
    </row>
    <row r="816" spans="1:72">
      <c r="A816" s="18">
        <f t="shared" si="158"/>
        <v>813</v>
      </c>
      <c r="B816" s="61">
        <v>291707727334</v>
      </c>
      <c r="C816" s="39">
        <v>43087</v>
      </c>
      <c r="D816" s="22" t="s">
        <v>122</v>
      </c>
      <c r="E816" s="22" t="s">
        <v>1238</v>
      </c>
      <c r="F816" s="110">
        <v>1</v>
      </c>
      <c r="G816" s="23" t="s">
        <v>119</v>
      </c>
      <c r="H816" s="52">
        <v>24552.5</v>
      </c>
      <c r="I816" s="30"/>
      <c r="J816" s="109">
        <v>24552.5</v>
      </c>
      <c r="K816" s="23">
        <v>85049090</v>
      </c>
      <c r="L816" s="26">
        <v>0.15</v>
      </c>
      <c r="M816" s="40">
        <v>0</v>
      </c>
      <c r="N816" s="62">
        <v>0</v>
      </c>
      <c r="O816" s="52">
        <v>0</v>
      </c>
      <c r="P816" s="26">
        <v>0.1</v>
      </c>
      <c r="Q816" s="52">
        <v>0</v>
      </c>
      <c r="R816" s="63">
        <v>0.18</v>
      </c>
      <c r="S816" s="23" t="s">
        <v>969</v>
      </c>
      <c r="T816" s="52">
        <v>3682.875</v>
      </c>
      <c r="U816" s="52">
        <v>0</v>
      </c>
      <c r="V816" s="52">
        <v>368.28750000000002</v>
      </c>
      <c r="W816" s="52">
        <v>5148.6592499999997</v>
      </c>
      <c r="X816" s="52">
        <v>9199.8217499999992</v>
      </c>
      <c r="Y816" s="23" t="s">
        <v>1160</v>
      </c>
      <c r="Z816" s="23" t="s">
        <v>1239</v>
      </c>
      <c r="AA816" s="23" t="s">
        <v>1240</v>
      </c>
      <c r="AB816" s="33">
        <v>291707727334</v>
      </c>
      <c r="AC816" s="33" t="s">
        <v>1237</v>
      </c>
      <c r="AD816" s="48">
        <v>43087</v>
      </c>
      <c r="AE816" s="39">
        <v>43077</v>
      </c>
      <c r="AF816" s="53" t="e">
        <v>#N/A</v>
      </c>
      <c r="AG816" s="53" t="e">
        <v>#N/A</v>
      </c>
      <c r="AH816" s="39" t="e">
        <v>#N/A</v>
      </c>
      <c r="AI816" s="23" t="s">
        <v>51</v>
      </c>
      <c r="AJ816" s="54"/>
      <c r="AK816" s="55"/>
      <c r="AL816" s="56"/>
      <c r="AM816" s="57"/>
      <c r="AN816" s="33"/>
      <c r="AO816" s="48"/>
      <c r="AP816" s="23">
        <v>2000</v>
      </c>
      <c r="AQ816" s="23" t="s">
        <v>64</v>
      </c>
      <c r="AR816" s="23" t="s">
        <v>1240</v>
      </c>
      <c r="AS816" s="38" t="s">
        <v>53</v>
      </c>
      <c r="AT816" s="23"/>
      <c r="AU816" s="64" t="s">
        <v>123</v>
      </c>
      <c r="AV816" s="99">
        <v>1</v>
      </c>
      <c r="AW816" s="102">
        <v>24552.5</v>
      </c>
      <c r="AX816" s="29" t="s">
        <v>701</v>
      </c>
      <c r="AY816" s="29"/>
      <c r="AZ816" s="25" t="s">
        <v>997</v>
      </c>
      <c r="BA816">
        <f t="shared" si="157"/>
        <v>2561</v>
      </c>
      <c r="BB816" s="115" t="s">
        <v>6985</v>
      </c>
      <c r="BC816" s="105">
        <f t="shared" si="149"/>
        <v>24552.5</v>
      </c>
      <c r="BD816" s="116">
        <f t="shared" si="150"/>
        <v>43070</v>
      </c>
      <c r="BE816" s="141" t="s">
        <v>8312</v>
      </c>
      <c r="BF816">
        <f>MATCH(BE816,'Cat-4'!$A:$A,0)</f>
        <v>639</v>
      </c>
      <c r="BG816">
        <f>MATCH(BD816,'Cat-4'!$1:$1,0)</f>
        <v>72</v>
      </c>
      <c r="BH816">
        <f>INDEX('Cat-4'!$1:$1048576,'NSS + ACT'!BF816,'NSS + ACT'!BG816)</f>
        <v>110.5</v>
      </c>
      <c r="BI816">
        <f>MATCH($BI$1,'Cat-4'!$1:$1,0)</f>
        <v>153</v>
      </c>
      <c r="BJ816">
        <f>INDEX('Cat-4'!$1:$1048576,'NSS + ACT'!BF816,'NSS + ACT'!BI816)</f>
        <v>121.7</v>
      </c>
      <c r="BK816" s="126">
        <f t="shared" si="151"/>
        <v>1.1013574660633485</v>
      </c>
      <c r="BL816">
        <f t="shared" si="152"/>
        <v>2570</v>
      </c>
      <c r="BM816" s="126">
        <f t="shared" si="153"/>
        <v>85.666666666666671</v>
      </c>
      <c r="BN816" s="126" t="s">
        <v>8785</v>
      </c>
      <c r="BO816" s="126">
        <f>MATCH(BB816,Sheet3!$D$4:$D$8,0)</f>
        <v>5</v>
      </c>
      <c r="BP816" s="126">
        <f>MATCH(BN816,Sheet3!$E$4:$H$4,0)</f>
        <v>4</v>
      </c>
      <c r="BQ816" s="132">
        <f>INDEX(Sheet3!$D$4:$H$8,'NSS + ACT'!BO816,'NSS + ACT'!BP816)</f>
        <v>0.4</v>
      </c>
      <c r="BR816" s="105">
        <f t="shared" si="154"/>
        <v>27041.079185520364</v>
      </c>
      <c r="BS816" s="162">
        <f t="shared" si="155"/>
        <v>0.4</v>
      </c>
      <c r="BT816" s="105">
        <f t="shared" si="156"/>
        <v>16224.647511312218</v>
      </c>
    </row>
    <row r="817" spans="1:72">
      <c r="A817" s="18">
        <f t="shared" si="158"/>
        <v>814</v>
      </c>
      <c r="B817" s="61">
        <v>291911030073</v>
      </c>
      <c r="C817" s="39">
        <v>43788</v>
      </c>
      <c r="D817" s="22" t="s">
        <v>143</v>
      </c>
      <c r="E817" s="22" t="s">
        <v>1269</v>
      </c>
      <c r="F817" s="110">
        <v>46</v>
      </c>
      <c r="G817" s="23" t="s">
        <v>49</v>
      </c>
      <c r="H817" s="52">
        <v>533.29913043478041</v>
      </c>
      <c r="I817" s="30"/>
      <c r="J817" s="109">
        <v>24531.7599999999</v>
      </c>
      <c r="K817" s="23">
        <v>73072200</v>
      </c>
      <c r="L817" s="26">
        <v>0.1</v>
      </c>
      <c r="M817" s="40" t="s">
        <v>742</v>
      </c>
      <c r="N817" s="62">
        <v>0</v>
      </c>
      <c r="O817" s="52">
        <v>0</v>
      </c>
      <c r="P817" s="26">
        <v>0.1</v>
      </c>
      <c r="Q817" s="52">
        <v>0</v>
      </c>
      <c r="R817" s="63">
        <v>0.18</v>
      </c>
      <c r="S817" s="23" t="s">
        <v>1260</v>
      </c>
      <c r="T817" s="52">
        <v>2453.1759999999899</v>
      </c>
      <c r="U817" s="52">
        <v>0</v>
      </c>
      <c r="V817" s="52">
        <v>245.317599999999</v>
      </c>
      <c r="W817" s="52">
        <v>4901.4456479999799</v>
      </c>
      <c r="X817" s="52">
        <v>7599.9392479999688</v>
      </c>
      <c r="Y817" s="23" t="s">
        <v>1248</v>
      </c>
      <c r="Z817" s="23" t="s">
        <v>1270</v>
      </c>
      <c r="AA817" s="23" t="s">
        <v>1271</v>
      </c>
      <c r="AB817" s="33">
        <v>291911030073</v>
      </c>
      <c r="AC817" s="33" t="s">
        <v>1263</v>
      </c>
      <c r="AD817" s="48">
        <v>43788</v>
      </c>
      <c r="AE817" s="39">
        <v>43781</v>
      </c>
      <c r="AF817" s="53" t="e">
        <v>#N/A</v>
      </c>
      <c r="AG817" s="53" t="e">
        <v>#N/A</v>
      </c>
      <c r="AH817" s="39" t="e">
        <v>#N/A</v>
      </c>
      <c r="AI817" s="23" t="s">
        <v>51</v>
      </c>
      <c r="AJ817" s="54"/>
      <c r="AK817" s="55"/>
      <c r="AL817" s="56"/>
      <c r="AM817" s="57"/>
      <c r="AN817" s="33"/>
      <c r="AO817" s="48"/>
      <c r="AP817" s="23">
        <v>2000</v>
      </c>
      <c r="AQ817" s="23" t="s">
        <v>52</v>
      </c>
      <c r="AR817" s="23" t="s">
        <v>1271</v>
      </c>
      <c r="AS817" s="38" t="s">
        <v>53</v>
      </c>
      <c r="AT817" s="23"/>
      <c r="AU817" s="64">
        <v>947051</v>
      </c>
      <c r="AV817" s="99">
        <v>46</v>
      </c>
      <c r="AW817" s="102">
        <v>24531.7599999999</v>
      </c>
      <c r="AX817" s="29" t="s">
        <v>701</v>
      </c>
      <c r="AY817" s="29"/>
      <c r="AZ817" s="25"/>
      <c r="BA817">
        <f t="shared" si="157"/>
        <v>1857</v>
      </c>
      <c r="BB817" s="115" t="s">
        <v>6983</v>
      </c>
      <c r="BC817" s="105">
        <f t="shared" si="149"/>
        <v>533.29913043478041</v>
      </c>
      <c r="BD817" s="116">
        <f t="shared" si="150"/>
        <v>43770</v>
      </c>
      <c r="BE817" s="141" t="s">
        <v>8477</v>
      </c>
      <c r="BF817">
        <f>MATCH(BE817,'Cat-4'!$A:$A,0)</f>
        <v>722</v>
      </c>
      <c r="BG817">
        <f>MATCH(BD817,'Cat-4'!$1:$1,0)</f>
        <v>95</v>
      </c>
      <c r="BH817">
        <f>INDEX('Cat-4'!$1:$1048576,'NSS + ACT'!BF817,'NSS + ACT'!BG817)</f>
        <v>112.8</v>
      </c>
      <c r="BI817">
        <f>MATCH($BI$1,'Cat-4'!$1:$1,0)</f>
        <v>153</v>
      </c>
      <c r="BJ817">
        <f>INDEX('Cat-4'!$1:$1048576,'NSS + ACT'!BF817,'NSS + ACT'!BI817)</f>
        <v>130.80000000000001</v>
      </c>
      <c r="BK817" s="126">
        <f t="shared" si="151"/>
        <v>1.1595744680851066</v>
      </c>
      <c r="BL817">
        <f t="shared" si="152"/>
        <v>1870</v>
      </c>
      <c r="BM817" s="126">
        <f t="shared" si="153"/>
        <v>62.333333333333336</v>
      </c>
      <c r="BN817" s="126" t="s">
        <v>8785</v>
      </c>
      <c r="BO817" s="126">
        <f>MATCH(BB817,Sheet3!$D$4:$D$8,0)</f>
        <v>2</v>
      </c>
      <c r="BP817" s="126">
        <f>MATCH(BN817,Sheet3!$E$4:$H$4,0)</f>
        <v>4</v>
      </c>
      <c r="BQ817" s="132">
        <f>INDEX(Sheet3!$D$4:$H$8,'NSS + ACT'!BO817,'NSS + ACT'!BP817)</f>
        <v>0.1</v>
      </c>
      <c r="BR817" s="105">
        <f t="shared" si="154"/>
        <v>28446.402553191379</v>
      </c>
      <c r="BS817" s="162">
        <f t="shared" si="155"/>
        <v>0.1</v>
      </c>
      <c r="BT817" s="105">
        <f t="shared" si="156"/>
        <v>25601.762297872243</v>
      </c>
    </row>
    <row r="818" spans="1:72">
      <c r="A818" s="18">
        <f t="shared" si="158"/>
        <v>815</v>
      </c>
      <c r="B818" s="61">
        <v>291603957595</v>
      </c>
      <c r="C818" s="39">
        <v>42609</v>
      </c>
      <c r="D818" s="22" t="s">
        <v>220</v>
      </c>
      <c r="E818" s="22" t="s">
        <v>2002</v>
      </c>
      <c r="F818" s="110">
        <v>4</v>
      </c>
      <c r="G818" s="23" t="s">
        <v>49</v>
      </c>
      <c r="H818" s="52">
        <v>6099</v>
      </c>
      <c r="I818" s="30"/>
      <c r="J818" s="109">
        <v>24396</v>
      </c>
      <c r="K818" s="23">
        <v>84819090</v>
      </c>
      <c r="L818" s="26">
        <v>7.4999999999999997E-2</v>
      </c>
      <c r="M818" s="40">
        <v>0</v>
      </c>
      <c r="N818" s="62">
        <v>0</v>
      </c>
      <c r="O818" s="52">
        <v>0</v>
      </c>
      <c r="P818" s="26">
        <v>0.1</v>
      </c>
      <c r="Q818" s="52">
        <v>0</v>
      </c>
      <c r="R818" s="63">
        <v>0.18</v>
      </c>
      <c r="S818" s="23" t="s">
        <v>849</v>
      </c>
      <c r="T818" s="52">
        <v>1829.7</v>
      </c>
      <c r="U818" s="52">
        <v>0</v>
      </c>
      <c r="V818" s="52">
        <v>182.97000000000003</v>
      </c>
      <c r="W818" s="52">
        <v>4753.5605999999998</v>
      </c>
      <c r="X818" s="52">
        <v>6766.2305999999999</v>
      </c>
      <c r="Y818" s="23" t="s">
        <v>1945</v>
      </c>
      <c r="Z818" s="23" t="s">
        <v>2003</v>
      </c>
      <c r="AA818" s="23" t="s">
        <v>2004</v>
      </c>
      <c r="AB818" s="33">
        <v>291603957595</v>
      </c>
      <c r="AC818" s="33">
        <v>38574</v>
      </c>
      <c r="AD818" s="48">
        <v>42609</v>
      </c>
      <c r="AE818" s="39">
        <v>42594</v>
      </c>
      <c r="AF818" s="53" t="e">
        <v>#N/A</v>
      </c>
      <c r="AG818" s="53" t="e">
        <v>#N/A</v>
      </c>
      <c r="AH818" s="39" t="e">
        <v>#N/A</v>
      </c>
      <c r="AI818" s="23" t="s">
        <v>51</v>
      </c>
      <c r="AJ818" s="54"/>
      <c r="AK818" s="55"/>
      <c r="AL818" s="56"/>
      <c r="AM818" s="57"/>
      <c r="AN818" s="33"/>
      <c r="AO818" s="48"/>
      <c r="AP818" s="23">
        <v>2000</v>
      </c>
      <c r="AQ818" s="23" t="s">
        <v>52</v>
      </c>
      <c r="AR818" s="23" t="s">
        <v>2004</v>
      </c>
      <c r="AS818" s="38" t="s">
        <v>53</v>
      </c>
      <c r="AT818" s="23"/>
      <c r="AU818" s="64">
        <v>6316000949</v>
      </c>
      <c r="AV818" s="99">
        <v>4</v>
      </c>
      <c r="AW818" s="102">
        <v>24396</v>
      </c>
      <c r="AX818" s="29" t="s">
        <v>701</v>
      </c>
      <c r="AY818" s="29"/>
      <c r="AZ818" s="25" t="s">
        <v>702</v>
      </c>
      <c r="BA818">
        <f t="shared" si="157"/>
        <v>3044</v>
      </c>
      <c r="BB818" t="s">
        <v>6983</v>
      </c>
      <c r="BC818" s="105">
        <f t="shared" si="149"/>
        <v>6099</v>
      </c>
      <c r="BD818" s="116">
        <f t="shared" si="150"/>
        <v>42583</v>
      </c>
      <c r="BE818" s="141" t="s">
        <v>8477</v>
      </c>
      <c r="BF818">
        <f>MATCH(BE818,'Cat-4'!$A:$A,0)</f>
        <v>722</v>
      </c>
      <c r="BG818">
        <f>MATCH(BD818,'Cat-4'!$1:$1,0)</f>
        <v>56</v>
      </c>
      <c r="BH818">
        <f>INDEX('Cat-4'!$1:$1048576,'NSS + ACT'!BF818,'NSS + ACT'!BG818)</f>
        <v>107.5</v>
      </c>
      <c r="BI818">
        <f>MATCH($BI$1,'Cat-4'!$1:$1,0)</f>
        <v>153</v>
      </c>
      <c r="BJ818">
        <f>INDEX('Cat-4'!$1:$1048576,'NSS + ACT'!BF818,'NSS + ACT'!BI818)</f>
        <v>130.80000000000001</v>
      </c>
      <c r="BK818" s="126">
        <f t="shared" si="151"/>
        <v>1.2167441860465118</v>
      </c>
      <c r="BL818">
        <f t="shared" si="152"/>
        <v>3057</v>
      </c>
      <c r="BM818" s="126">
        <f t="shared" si="153"/>
        <v>101.9</v>
      </c>
      <c r="BN818" s="126" t="s">
        <v>8785</v>
      </c>
      <c r="BO818" s="126">
        <f>MATCH(BB818,Sheet3!$D$4:$D$8,0)</f>
        <v>2</v>
      </c>
      <c r="BP818" s="126">
        <f>MATCH(BN818,Sheet3!$E$4:$H$4,0)</f>
        <v>4</v>
      </c>
      <c r="BQ818" s="132">
        <f>INDEX(Sheet3!$D$4:$H$8,'NSS + ACT'!BO818,'NSS + ACT'!BP818)</f>
        <v>0.1</v>
      </c>
      <c r="BR818" s="105">
        <f t="shared" si="154"/>
        <v>29683.691162790703</v>
      </c>
      <c r="BS818" s="162">
        <f t="shared" si="155"/>
        <v>0.1</v>
      </c>
      <c r="BT818" s="105">
        <f t="shared" si="156"/>
        <v>26715.322046511632</v>
      </c>
    </row>
    <row r="819" spans="1:72">
      <c r="A819" s="18">
        <f t="shared" si="158"/>
        <v>816</v>
      </c>
      <c r="B819" s="61">
        <v>292207569813</v>
      </c>
      <c r="C819" s="39">
        <v>44764</v>
      </c>
      <c r="D819" s="22" t="s">
        <v>91</v>
      </c>
      <c r="E819" s="22" t="s">
        <v>1969</v>
      </c>
      <c r="F819" s="110">
        <v>10</v>
      </c>
      <c r="G819" s="23" t="s">
        <v>49</v>
      </c>
      <c r="H819" s="52">
        <v>2439.058</v>
      </c>
      <c r="I819" s="30"/>
      <c r="J819" s="109">
        <v>24390.58</v>
      </c>
      <c r="K819" s="23">
        <v>84819090</v>
      </c>
      <c r="L819" s="26">
        <v>7.4999999999999997E-2</v>
      </c>
      <c r="M819" s="40">
        <v>0</v>
      </c>
      <c r="N819" s="62">
        <v>0</v>
      </c>
      <c r="O819" s="52">
        <v>0</v>
      </c>
      <c r="P819" s="26">
        <v>0.1</v>
      </c>
      <c r="Q819" s="52">
        <v>0</v>
      </c>
      <c r="R819" s="63">
        <v>0.18</v>
      </c>
      <c r="S819" s="23" t="s">
        <v>849</v>
      </c>
      <c r="T819" s="52">
        <v>1829.2935</v>
      </c>
      <c r="U819" s="52">
        <v>0</v>
      </c>
      <c r="V819" s="52">
        <v>182.92935</v>
      </c>
      <c r="W819" s="52">
        <v>4752.5045129999999</v>
      </c>
      <c r="X819" s="52">
        <v>6764.727363</v>
      </c>
      <c r="Y819" s="23" t="s">
        <v>1945</v>
      </c>
      <c r="Z819" s="23" t="s">
        <v>1970</v>
      </c>
      <c r="AA819" s="23" t="s">
        <v>1971</v>
      </c>
      <c r="AB819" s="33">
        <v>292207569813</v>
      </c>
      <c r="AC819" s="33" t="s">
        <v>1972</v>
      </c>
      <c r="AD819" s="48">
        <v>44764</v>
      </c>
      <c r="AE819" s="39">
        <v>44741</v>
      </c>
      <c r="AF819" s="53" t="e">
        <v>#N/A</v>
      </c>
      <c r="AG819" s="53" t="e">
        <v>#N/A</v>
      </c>
      <c r="AH819" s="39" t="e">
        <v>#N/A</v>
      </c>
      <c r="AI819" s="23" t="s">
        <v>51</v>
      </c>
      <c r="AJ819" s="54"/>
      <c r="AK819" s="55"/>
      <c r="AL819" s="56"/>
      <c r="AM819" s="57"/>
      <c r="AN819" s="33"/>
      <c r="AO819" s="48"/>
      <c r="AP819" s="23">
        <v>2000</v>
      </c>
      <c r="AQ819" s="23" t="s">
        <v>52</v>
      </c>
      <c r="AR819" s="23" t="s">
        <v>1971</v>
      </c>
      <c r="AS819" s="38" t="s">
        <v>53</v>
      </c>
      <c r="AT819" s="23"/>
      <c r="AU819" s="64" t="s">
        <v>225</v>
      </c>
      <c r="AV819" s="99">
        <v>10</v>
      </c>
      <c r="AW819" s="102">
        <v>24390.58</v>
      </c>
      <c r="AX819" s="29" t="s">
        <v>701</v>
      </c>
      <c r="AY819" s="29"/>
      <c r="AZ819" s="25" t="s">
        <v>702</v>
      </c>
      <c r="BA819">
        <f t="shared" si="157"/>
        <v>897</v>
      </c>
      <c r="BB819" t="s">
        <v>6983</v>
      </c>
      <c r="BC819" s="105">
        <f t="shared" si="149"/>
        <v>2439.058</v>
      </c>
      <c r="BD819" s="116">
        <f t="shared" si="150"/>
        <v>44713</v>
      </c>
      <c r="BE819" s="141" t="s">
        <v>8477</v>
      </c>
      <c r="BF819">
        <f>MATCH(BE819,'Cat-4'!$A:$A,0)</f>
        <v>722</v>
      </c>
      <c r="BG819">
        <f>MATCH(BD819,'Cat-4'!$1:$1,0)</f>
        <v>126</v>
      </c>
      <c r="BH819">
        <f>INDEX('Cat-4'!$1:$1048576,'NSS + ACT'!BF819,'NSS + ACT'!BG819)</f>
        <v>125.1</v>
      </c>
      <c r="BI819">
        <f>MATCH($BI$1,'Cat-4'!$1:$1,0)</f>
        <v>153</v>
      </c>
      <c r="BJ819">
        <f>INDEX('Cat-4'!$1:$1048576,'NSS + ACT'!BF819,'NSS + ACT'!BI819)</f>
        <v>130.80000000000001</v>
      </c>
      <c r="BK819" s="126">
        <f t="shared" si="151"/>
        <v>1.0455635491606716</v>
      </c>
      <c r="BL819">
        <f t="shared" si="152"/>
        <v>927</v>
      </c>
      <c r="BM819" s="126">
        <f t="shared" si="153"/>
        <v>30.9</v>
      </c>
      <c r="BN819" s="126" t="s">
        <v>8785</v>
      </c>
      <c r="BO819" s="126">
        <f>MATCH(BB819,Sheet3!$D$4:$D$8,0)</f>
        <v>2</v>
      </c>
      <c r="BP819" s="126">
        <f>MATCH(BN819,Sheet3!$E$4:$H$4,0)</f>
        <v>4</v>
      </c>
      <c r="BQ819" s="132">
        <f>INDEX(Sheet3!$D$4:$H$8,'NSS + ACT'!BO819,'NSS + ACT'!BP819)</f>
        <v>0.1</v>
      </c>
      <c r="BR819" s="105">
        <f t="shared" si="154"/>
        <v>25501.901390887295</v>
      </c>
      <c r="BS819" s="162">
        <f t="shared" si="155"/>
        <v>0.1</v>
      </c>
      <c r="BT819" s="105">
        <f t="shared" si="156"/>
        <v>22951.711251798566</v>
      </c>
    </row>
    <row r="820" spans="1:72">
      <c r="A820" s="18">
        <f t="shared" si="158"/>
        <v>817</v>
      </c>
      <c r="B820" s="61">
        <v>291908621104</v>
      </c>
      <c r="C820" s="39">
        <v>43715</v>
      </c>
      <c r="D820" s="22" t="s">
        <v>223</v>
      </c>
      <c r="E820" s="22" t="s">
        <v>2070</v>
      </c>
      <c r="F820" s="110">
        <v>4</v>
      </c>
      <c r="G820" s="23" t="s">
        <v>49</v>
      </c>
      <c r="H820" s="52">
        <v>6050.08</v>
      </c>
      <c r="I820" s="30"/>
      <c r="J820" s="109">
        <v>24200.32</v>
      </c>
      <c r="K820" s="23">
        <v>73202000</v>
      </c>
      <c r="L820" s="26">
        <v>0.1</v>
      </c>
      <c r="M820" s="40" t="s">
        <v>742</v>
      </c>
      <c r="N820" s="62">
        <v>0</v>
      </c>
      <c r="O820" s="52">
        <v>0</v>
      </c>
      <c r="P820" s="26">
        <v>0.1</v>
      </c>
      <c r="Q820" s="52">
        <v>0</v>
      </c>
      <c r="R820" s="63">
        <v>0.18</v>
      </c>
      <c r="S820" s="23" t="s">
        <v>2071</v>
      </c>
      <c r="T820" s="52">
        <v>2420.0320000000002</v>
      </c>
      <c r="U820" s="52">
        <v>0</v>
      </c>
      <c r="V820" s="52">
        <v>242.00320000000002</v>
      </c>
      <c r="W820" s="52">
        <v>4835.2239359999994</v>
      </c>
      <c r="X820" s="52">
        <v>7497.2591359999997</v>
      </c>
      <c r="Y820" s="23" t="s">
        <v>1945</v>
      </c>
      <c r="Z820" s="23" t="s">
        <v>2072</v>
      </c>
      <c r="AA820" s="23" t="s">
        <v>2073</v>
      </c>
      <c r="AB820" s="33">
        <v>291908621104</v>
      </c>
      <c r="AC820" s="33" t="s">
        <v>2074</v>
      </c>
      <c r="AD820" s="48">
        <v>43715</v>
      </c>
      <c r="AE820" s="39">
        <v>43700</v>
      </c>
      <c r="AF820" s="53" t="e">
        <v>#N/A</v>
      </c>
      <c r="AG820" s="53" t="e">
        <v>#N/A</v>
      </c>
      <c r="AH820" s="39" t="e">
        <v>#N/A</v>
      </c>
      <c r="AI820" s="23" t="s">
        <v>51</v>
      </c>
      <c r="AJ820" s="54"/>
      <c r="AK820" s="55"/>
      <c r="AL820" s="56"/>
      <c r="AM820" s="57"/>
      <c r="AN820" s="33"/>
      <c r="AO820" s="48"/>
      <c r="AP820" s="23">
        <v>2000</v>
      </c>
      <c r="AQ820" s="23" t="s">
        <v>52</v>
      </c>
      <c r="AR820" s="23" t="s">
        <v>2073</v>
      </c>
      <c r="AS820" s="38" t="s">
        <v>53</v>
      </c>
      <c r="AT820" s="23" t="s">
        <v>519</v>
      </c>
      <c r="AU820" s="64" t="s">
        <v>2075</v>
      </c>
      <c r="AV820" s="99">
        <v>4</v>
      </c>
      <c r="AW820" s="102">
        <v>24200.32</v>
      </c>
      <c r="AX820" s="29" t="s">
        <v>701</v>
      </c>
      <c r="AY820" s="29"/>
      <c r="AZ820" s="25" t="s">
        <v>702</v>
      </c>
      <c r="BA820">
        <f t="shared" si="157"/>
        <v>1938</v>
      </c>
      <c r="BB820" s="115" t="s">
        <v>6983</v>
      </c>
      <c r="BC820" s="105">
        <f t="shared" si="149"/>
        <v>6050.08</v>
      </c>
      <c r="BD820" s="116">
        <f t="shared" si="150"/>
        <v>43678</v>
      </c>
      <c r="BE820" s="141" t="s">
        <v>8477</v>
      </c>
      <c r="BF820">
        <f>MATCH(BE820,'Cat-4'!$A:$A,0)</f>
        <v>722</v>
      </c>
      <c r="BG820">
        <f>MATCH(BD820,'Cat-4'!$1:$1,0)</f>
        <v>92</v>
      </c>
      <c r="BH820">
        <f>INDEX('Cat-4'!$1:$1048576,'NSS + ACT'!BF820,'NSS + ACT'!BG820)</f>
        <v>113.6</v>
      </c>
      <c r="BI820">
        <f>MATCH($BI$1,'Cat-4'!$1:$1,0)</f>
        <v>153</v>
      </c>
      <c r="BJ820">
        <f>INDEX('Cat-4'!$1:$1048576,'NSS + ACT'!BF820,'NSS + ACT'!BI820)</f>
        <v>130.80000000000001</v>
      </c>
      <c r="BK820" s="126">
        <f t="shared" si="151"/>
        <v>1.1514084507042255</v>
      </c>
      <c r="BL820">
        <f t="shared" si="152"/>
        <v>1962</v>
      </c>
      <c r="BM820" s="126">
        <f t="shared" si="153"/>
        <v>65.400000000000006</v>
      </c>
      <c r="BN820" s="126" t="s">
        <v>8785</v>
      </c>
      <c r="BO820" s="126">
        <f>MATCH(BB820,Sheet3!$D$4:$D$8,0)</f>
        <v>2</v>
      </c>
      <c r="BP820" s="126">
        <f>MATCH(BN820,Sheet3!$E$4:$H$4,0)</f>
        <v>4</v>
      </c>
      <c r="BQ820" s="132">
        <f>INDEX(Sheet3!$D$4:$H$8,'NSS + ACT'!BO820,'NSS + ACT'!BP820)</f>
        <v>0.1</v>
      </c>
      <c r="BR820" s="105">
        <f t="shared" si="154"/>
        <v>27864.452957746482</v>
      </c>
      <c r="BS820" s="162">
        <f t="shared" si="155"/>
        <v>0.1</v>
      </c>
      <c r="BT820" s="105">
        <f t="shared" si="156"/>
        <v>25078.007661971835</v>
      </c>
    </row>
    <row r="821" spans="1:72">
      <c r="A821" s="18">
        <f t="shared" si="158"/>
        <v>818</v>
      </c>
      <c r="B821" s="61">
        <v>171702032935</v>
      </c>
      <c r="C821" s="39">
        <v>42955</v>
      </c>
      <c r="D821" s="22" t="s">
        <v>93</v>
      </c>
      <c r="E821" s="22" t="s">
        <v>3584</v>
      </c>
      <c r="F821" s="110">
        <v>1</v>
      </c>
      <c r="G821" s="23" t="s">
        <v>119</v>
      </c>
      <c r="H821" s="52">
        <v>24190.34</v>
      </c>
      <c r="I821" s="30"/>
      <c r="J821" s="109">
        <v>24190.34</v>
      </c>
      <c r="K821" s="23">
        <v>85389000</v>
      </c>
      <c r="L821" s="26">
        <v>0.15</v>
      </c>
      <c r="M821" s="40">
        <v>0</v>
      </c>
      <c r="N821" s="62">
        <v>0</v>
      </c>
      <c r="O821" s="52">
        <v>0</v>
      </c>
      <c r="P821" s="26">
        <v>0.1</v>
      </c>
      <c r="Q821" s="52">
        <v>0</v>
      </c>
      <c r="R821" s="63">
        <v>0.18</v>
      </c>
      <c r="S821" s="23" t="s">
        <v>947</v>
      </c>
      <c r="T821" s="52">
        <v>3628.5509999999999</v>
      </c>
      <c r="U821" s="52">
        <v>0</v>
      </c>
      <c r="V821" s="52">
        <v>362.85509999999999</v>
      </c>
      <c r="W821" s="52">
        <v>5072.7142979999999</v>
      </c>
      <c r="X821" s="52">
        <v>9064.1203979999991</v>
      </c>
      <c r="Y821" s="23" t="s">
        <v>3561</v>
      </c>
      <c r="Z821" s="23" t="s">
        <v>3585</v>
      </c>
      <c r="AA821" s="23" t="s">
        <v>3586</v>
      </c>
      <c r="AB821" s="33" t="e">
        <v>#N/A</v>
      </c>
      <c r="AC821" s="33" t="e">
        <v>#N/A</v>
      </c>
      <c r="AD821" s="39" t="e">
        <v>#N/A</v>
      </c>
      <c r="AE821" s="39">
        <v>42901</v>
      </c>
      <c r="AF821" s="53">
        <v>171702032935</v>
      </c>
      <c r="AG821" s="53" t="s">
        <v>2744</v>
      </c>
      <c r="AH821" s="39">
        <v>42955</v>
      </c>
      <c r="AI821" s="23" t="s">
        <v>385</v>
      </c>
      <c r="AJ821" s="59"/>
      <c r="AK821" s="59"/>
      <c r="AL821" s="48"/>
      <c r="AM821" s="60"/>
      <c r="AN821" s="33"/>
      <c r="AO821" s="48"/>
      <c r="AP821" s="23">
        <v>2000</v>
      </c>
      <c r="AQ821" s="23" t="s">
        <v>64</v>
      </c>
      <c r="AR821" s="23" t="s">
        <v>3586</v>
      </c>
      <c r="AS821" s="38" t="s">
        <v>53</v>
      </c>
      <c r="AT821" s="23" t="s">
        <v>522</v>
      </c>
      <c r="AU821" s="64">
        <v>9111700700</v>
      </c>
      <c r="AV821" s="99">
        <v>1</v>
      </c>
      <c r="AW821" s="102">
        <v>24190.34</v>
      </c>
      <c r="AX821" s="29" t="s">
        <v>701</v>
      </c>
      <c r="AY821" s="29"/>
      <c r="AZ821" s="25" t="s">
        <v>3587</v>
      </c>
      <c r="BA821">
        <f t="shared" si="157"/>
        <v>2737</v>
      </c>
      <c r="BB821" t="s">
        <v>6987</v>
      </c>
      <c r="BC821" s="105">
        <f t="shared" si="149"/>
        <v>24190.34</v>
      </c>
      <c r="BD821" s="116">
        <f t="shared" si="150"/>
        <v>42887</v>
      </c>
      <c r="BE821" s="141" t="s">
        <v>8366</v>
      </c>
      <c r="BF821">
        <f>MATCH(BE821,'Cat-4'!$A:$A,0)</f>
        <v>666</v>
      </c>
      <c r="BG821">
        <f>MATCH(BD821,'Cat-4'!$1:$1,0)</f>
        <v>66</v>
      </c>
      <c r="BH821">
        <f>INDEX('Cat-4'!$1:$1048576,'NSS + ACT'!BF821,'NSS + ACT'!BG821)</f>
        <v>109</v>
      </c>
      <c r="BI821">
        <f>MATCH($BI$1,'Cat-4'!$1:$1,0)</f>
        <v>153</v>
      </c>
      <c r="BJ821">
        <f>INDEX('Cat-4'!$1:$1048576,'NSS + ACT'!BF821,'NSS + ACT'!BI821)</f>
        <v>133.4</v>
      </c>
      <c r="BK821" s="126">
        <f t="shared" si="151"/>
        <v>1.2238532110091744</v>
      </c>
      <c r="BL821">
        <f t="shared" si="152"/>
        <v>2753</v>
      </c>
      <c r="BM821" s="126">
        <f t="shared" si="153"/>
        <v>91.766666666666666</v>
      </c>
      <c r="BN821" s="126" t="s">
        <v>8785</v>
      </c>
      <c r="BO821" s="126">
        <f>MATCH(BB821,Sheet3!$D$4:$D$8,0)</f>
        <v>4</v>
      </c>
      <c r="BP821" s="126">
        <f>MATCH(BN821,Sheet3!$E$4:$H$4,0)</f>
        <v>4</v>
      </c>
      <c r="BQ821" s="132">
        <f>INDEX(Sheet3!$D$4:$H$8,'NSS + ACT'!BO821,'NSS + ACT'!BP821)</f>
        <v>0.2</v>
      </c>
      <c r="BR821" s="105">
        <f t="shared" si="154"/>
        <v>29605.425284403675</v>
      </c>
      <c r="BS821" s="162">
        <f t="shared" si="155"/>
        <v>0.2</v>
      </c>
      <c r="BT821" s="105">
        <f t="shared" si="156"/>
        <v>23684.340227522942</v>
      </c>
    </row>
    <row r="822" spans="1:72">
      <c r="A822" s="18">
        <f t="shared" si="158"/>
        <v>819</v>
      </c>
      <c r="B822" s="61">
        <v>292204592971</v>
      </c>
      <c r="C822" s="39">
        <v>44686</v>
      </c>
      <c r="D822" s="22" t="s">
        <v>1332</v>
      </c>
      <c r="E822" s="22" t="s">
        <v>1333</v>
      </c>
      <c r="F822" s="110">
        <v>2</v>
      </c>
      <c r="G822" s="23" t="s">
        <v>49</v>
      </c>
      <c r="H822" s="52">
        <v>12075</v>
      </c>
      <c r="I822" s="30"/>
      <c r="J822" s="109">
        <v>24150</v>
      </c>
      <c r="K822" s="23">
        <v>83071000</v>
      </c>
      <c r="L822" s="26">
        <v>0.1</v>
      </c>
      <c r="M822" s="40">
        <v>0</v>
      </c>
      <c r="N822" s="62">
        <v>0</v>
      </c>
      <c r="O822" s="52">
        <v>0</v>
      </c>
      <c r="P822" s="26">
        <v>0.1</v>
      </c>
      <c r="Q822" s="52">
        <v>0</v>
      </c>
      <c r="R822" s="63">
        <v>0.18</v>
      </c>
      <c r="S822" s="23" t="s">
        <v>1334</v>
      </c>
      <c r="T822" s="52">
        <v>2415</v>
      </c>
      <c r="U822" s="52">
        <v>0</v>
      </c>
      <c r="V822" s="52">
        <v>241.5</v>
      </c>
      <c r="W822" s="52">
        <v>4825.17</v>
      </c>
      <c r="X822" s="52">
        <v>7481.67</v>
      </c>
      <c r="Y822" s="23" t="s">
        <v>1335</v>
      </c>
      <c r="Z822" s="23" t="s">
        <v>1336</v>
      </c>
      <c r="AA822" s="23" t="s">
        <v>1337</v>
      </c>
      <c r="AB822" s="33">
        <v>292204592971</v>
      </c>
      <c r="AC822" s="33" t="s">
        <v>1338</v>
      </c>
      <c r="AD822" s="48">
        <v>44686</v>
      </c>
      <c r="AE822" s="39">
        <v>44656</v>
      </c>
      <c r="AF822" s="53" t="e">
        <v>#N/A</v>
      </c>
      <c r="AG822" s="53" t="e">
        <v>#N/A</v>
      </c>
      <c r="AH822" s="39" t="e">
        <v>#N/A</v>
      </c>
      <c r="AI822" s="23" t="s">
        <v>51</v>
      </c>
      <c r="AJ822" s="54"/>
      <c r="AK822" s="55"/>
      <c r="AL822" s="56"/>
      <c r="AM822" s="57"/>
      <c r="AN822" s="33"/>
      <c r="AO822" s="48"/>
      <c r="AP822" s="23">
        <v>2000</v>
      </c>
      <c r="AQ822" s="23" t="s">
        <v>52</v>
      </c>
      <c r="AR822" s="23" t="s">
        <v>1337</v>
      </c>
      <c r="AS822" s="38" t="s">
        <v>53</v>
      </c>
      <c r="AT822" s="23"/>
      <c r="AU822" s="64">
        <v>5</v>
      </c>
      <c r="AV822" s="99">
        <v>2</v>
      </c>
      <c r="AW822" s="102">
        <v>24150</v>
      </c>
      <c r="AX822" s="29" t="s">
        <v>701</v>
      </c>
      <c r="AY822" s="29"/>
      <c r="AZ822" s="25">
        <v>1</v>
      </c>
      <c r="BA822">
        <f t="shared" si="157"/>
        <v>982</v>
      </c>
      <c r="BB822" s="115" t="s">
        <v>6983</v>
      </c>
      <c r="BC822" s="105">
        <f t="shared" si="149"/>
        <v>12075</v>
      </c>
      <c r="BD822" s="116">
        <f t="shared" si="150"/>
        <v>44652</v>
      </c>
      <c r="BE822" s="141" t="s">
        <v>8477</v>
      </c>
      <c r="BF822">
        <f>MATCH(BE822,'Cat-4'!$A:$A,0)</f>
        <v>722</v>
      </c>
      <c r="BG822">
        <f>MATCH(BD822,'Cat-4'!$1:$1,0)</f>
        <v>124</v>
      </c>
      <c r="BH822">
        <f>INDEX('Cat-4'!$1:$1048576,'NSS + ACT'!BF822,'NSS + ACT'!BG822)</f>
        <v>124.3</v>
      </c>
      <c r="BI822">
        <f>MATCH($BI$1,'Cat-4'!$1:$1,0)</f>
        <v>153</v>
      </c>
      <c r="BJ822">
        <f>INDEX('Cat-4'!$1:$1048576,'NSS + ACT'!BF822,'NSS + ACT'!BI822)</f>
        <v>130.80000000000001</v>
      </c>
      <c r="BK822" s="126">
        <f t="shared" si="151"/>
        <v>1.0522928399034595</v>
      </c>
      <c r="BL822">
        <f t="shared" si="152"/>
        <v>988</v>
      </c>
      <c r="BM822" s="126">
        <f t="shared" si="153"/>
        <v>32.93333333333333</v>
      </c>
      <c r="BN822" s="126" t="s">
        <v>8785</v>
      </c>
      <c r="BO822" s="126">
        <f>MATCH(BB822,Sheet3!$D$4:$D$8,0)</f>
        <v>2</v>
      </c>
      <c r="BP822" s="126">
        <f>MATCH(BN822,Sheet3!$E$4:$H$4,0)</f>
        <v>4</v>
      </c>
      <c r="BQ822" s="132">
        <f>INDEX(Sheet3!$D$4:$H$8,'NSS + ACT'!BO822,'NSS + ACT'!BP822)</f>
        <v>0.1</v>
      </c>
      <c r="BR822" s="105">
        <f t="shared" si="154"/>
        <v>25412.872083668546</v>
      </c>
      <c r="BS822" s="162">
        <f t="shared" si="155"/>
        <v>0.1</v>
      </c>
      <c r="BT822" s="105">
        <f t="shared" si="156"/>
        <v>22871.584875301691</v>
      </c>
    </row>
    <row r="823" spans="1:72">
      <c r="A823" s="18">
        <f t="shared" si="158"/>
        <v>820</v>
      </c>
      <c r="B823" s="33">
        <v>292312723625</v>
      </c>
      <c r="C823" s="39">
        <v>45260</v>
      </c>
      <c r="D823" s="22" t="s">
        <v>600</v>
      </c>
      <c r="E823" s="22" t="s">
        <v>5571</v>
      </c>
      <c r="F823" s="110">
        <v>210</v>
      </c>
      <c r="G823" s="23" t="s">
        <v>4631</v>
      </c>
      <c r="H823" s="58">
        <v>115</v>
      </c>
      <c r="I823" s="30"/>
      <c r="J823" s="101">
        <v>24150</v>
      </c>
      <c r="K823" s="33">
        <v>27101990</v>
      </c>
      <c r="L823" s="26">
        <v>0.05</v>
      </c>
      <c r="M823" s="40">
        <v>0</v>
      </c>
      <c r="N823" s="40">
        <v>0</v>
      </c>
      <c r="O823" s="35">
        <v>0</v>
      </c>
      <c r="P823" s="63">
        <v>0.1</v>
      </c>
      <c r="Q823" s="52">
        <v>0</v>
      </c>
      <c r="R823" s="63">
        <v>0.18</v>
      </c>
      <c r="S823" s="23" t="s">
        <v>5551</v>
      </c>
      <c r="T823" s="52">
        <v>1207.5</v>
      </c>
      <c r="U823" s="52">
        <v>0</v>
      </c>
      <c r="V823" s="52">
        <v>120.75</v>
      </c>
      <c r="W823" s="52">
        <v>4586.085</v>
      </c>
      <c r="X823" s="52">
        <v>5914.335</v>
      </c>
      <c r="Y823" s="23" t="s">
        <v>5450</v>
      </c>
      <c r="Z823" s="23" t="s">
        <v>5572</v>
      </c>
      <c r="AA823" s="23" t="s">
        <v>5573</v>
      </c>
      <c r="AB823" s="33">
        <v>292312723625</v>
      </c>
      <c r="AC823" s="33" t="s">
        <v>5574</v>
      </c>
      <c r="AD823" s="39">
        <v>45260</v>
      </c>
      <c r="AE823" s="39">
        <v>45258</v>
      </c>
      <c r="AF823" s="53" t="e">
        <v>#N/A</v>
      </c>
      <c r="AG823" s="53" t="e">
        <v>#N/A</v>
      </c>
      <c r="AH823" s="39" t="e">
        <v>#N/A</v>
      </c>
      <c r="AI823" s="23" t="s">
        <v>51</v>
      </c>
      <c r="AJ823" s="59"/>
      <c r="AK823" s="59"/>
      <c r="AL823" s="48"/>
      <c r="AM823" s="60"/>
      <c r="AN823" s="33"/>
      <c r="AO823" s="48"/>
      <c r="AP823" s="23">
        <v>2000</v>
      </c>
      <c r="AQ823" s="23" t="s">
        <v>52</v>
      </c>
      <c r="AR823" s="23" t="s">
        <v>5573</v>
      </c>
      <c r="AS823" s="38" t="s">
        <v>518</v>
      </c>
      <c r="AT823" s="23"/>
      <c r="AU823" s="23">
        <v>4540933831</v>
      </c>
      <c r="AV823" s="99">
        <v>210</v>
      </c>
      <c r="AW823" s="101">
        <v>24150</v>
      </c>
      <c r="AX823" s="29" t="s">
        <v>4770</v>
      </c>
      <c r="AY823" s="29"/>
      <c r="AZ823" s="30">
        <v>1</v>
      </c>
      <c r="BA823">
        <f t="shared" si="157"/>
        <v>380</v>
      </c>
      <c r="BB823" s="115" t="s">
        <v>6986</v>
      </c>
      <c r="BC823" s="105">
        <f t="shared" si="149"/>
        <v>115</v>
      </c>
      <c r="BD823" s="116">
        <f t="shared" si="150"/>
        <v>45231</v>
      </c>
      <c r="BE823" s="141" t="s">
        <v>7762</v>
      </c>
      <c r="BF823">
        <f>MATCH(BE823,'Cat-4'!$A:$A,0)</f>
        <v>364</v>
      </c>
      <c r="BG823">
        <f>MATCH(BD823,'Cat-4'!$1:$1,0)</f>
        <v>143</v>
      </c>
      <c r="BH823">
        <f>INDEX('Cat-4'!$1:$1048576,'NSS + ACT'!BF823,'NSS + ACT'!BG823)</f>
        <v>136</v>
      </c>
      <c r="BI823">
        <f>MATCH($BI$1,'Cat-4'!$1:$1,0)</f>
        <v>153</v>
      </c>
      <c r="BJ823">
        <f>INDEX('Cat-4'!$1:$1048576,'NSS + ACT'!BF823,'NSS + ACT'!BI823)</f>
        <v>136.4</v>
      </c>
      <c r="BK823" s="126">
        <f t="shared" si="151"/>
        <v>1.0029411764705882</v>
      </c>
      <c r="BL823">
        <f t="shared" si="152"/>
        <v>409</v>
      </c>
      <c r="BM823" s="126">
        <f t="shared" si="153"/>
        <v>13.633333333333333</v>
      </c>
      <c r="BN823" s="126" t="s">
        <v>8784</v>
      </c>
      <c r="BO823" s="126">
        <f>MATCH(BB823,Sheet3!$D$4:$D$8,0)</f>
        <v>3</v>
      </c>
      <c r="BP823" s="126">
        <f>MATCH(BN823,Sheet3!$E$4:$H$4,0)</f>
        <v>3</v>
      </c>
      <c r="BQ823" s="132">
        <f>INDEX(Sheet3!$D$4:$H$8,'NSS + ACT'!BO823,'NSS + ACT'!BP823)</f>
        <v>0.1</v>
      </c>
      <c r="BR823" s="105">
        <f t="shared" si="154"/>
        <v>24221.029411764706</v>
      </c>
      <c r="BS823" s="162">
        <f t="shared" si="155"/>
        <v>0.1</v>
      </c>
      <c r="BT823" s="105">
        <f t="shared" si="156"/>
        <v>21798.926470588238</v>
      </c>
    </row>
    <row r="824" spans="1:72">
      <c r="A824" s="18">
        <f t="shared" si="158"/>
        <v>821</v>
      </c>
      <c r="B824" s="61">
        <v>291606045986</v>
      </c>
      <c r="C824" s="39">
        <v>42731</v>
      </c>
      <c r="D824" s="22" t="s">
        <v>271</v>
      </c>
      <c r="E824" s="22" t="s">
        <v>3094</v>
      </c>
      <c r="F824" s="107">
        <v>18</v>
      </c>
      <c r="G824" s="23" t="s">
        <v>119</v>
      </c>
      <c r="H824" s="52">
        <v>1334.8549999999946</v>
      </c>
      <c r="I824" s="30"/>
      <c r="J824" s="109">
        <v>24027.389999999901</v>
      </c>
      <c r="K824" s="23">
        <v>84841090</v>
      </c>
      <c r="L824" s="26">
        <v>7.4999999999999997E-2</v>
      </c>
      <c r="M824" s="40">
        <v>0</v>
      </c>
      <c r="N824" s="62">
        <v>0</v>
      </c>
      <c r="O824" s="52">
        <v>0</v>
      </c>
      <c r="P824" s="26">
        <v>0.1</v>
      </c>
      <c r="Q824" s="52">
        <v>0</v>
      </c>
      <c r="R824" s="63">
        <v>0.18</v>
      </c>
      <c r="S824" s="23" t="s">
        <v>777</v>
      </c>
      <c r="T824" s="52">
        <v>1802.0542499999926</v>
      </c>
      <c r="U824" s="52">
        <v>0</v>
      </c>
      <c r="V824" s="52">
        <v>180.20542499999928</v>
      </c>
      <c r="W824" s="52">
        <v>4681.7369414999812</v>
      </c>
      <c r="X824" s="52">
        <v>6663.9966164999732</v>
      </c>
      <c r="Y824" s="23" t="s">
        <v>2991</v>
      </c>
      <c r="Z824" s="23" t="s">
        <v>3095</v>
      </c>
      <c r="AA824" s="23" t="s">
        <v>3096</v>
      </c>
      <c r="AB824" s="33">
        <v>291606045986</v>
      </c>
      <c r="AC824" s="33" t="s">
        <v>3093</v>
      </c>
      <c r="AD824" s="48">
        <v>42731</v>
      </c>
      <c r="AE824" s="39">
        <v>42643</v>
      </c>
      <c r="AF824" s="53" t="e">
        <v>#N/A</v>
      </c>
      <c r="AG824" s="53" t="e">
        <v>#N/A</v>
      </c>
      <c r="AH824" s="39" t="e">
        <v>#N/A</v>
      </c>
      <c r="AI824" s="23" t="s">
        <v>51</v>
      </c>
      <c r="AJ824" s="54"/>
      <c r="AK824" s="55"/>
      <c r="AL824" s="56"/>
      <c r="AM824" s="57"/>
      <c r="AN824" s="33"/>
      <c r="AO824" s="48"/>
      <c r="AP824" s="23">
        <v>2000</v>
      </c>
      <c r="AQ824" s="23" t="s">
        <v>52</v>
      </c>
      <c r="AR824" s="23" t="s">
        <v>3096</v>
      </c>
      <c r="AS824" s="38" t="s">
        <v>53</v>
      </c>
      <c r="AT824" s="23"/>
      <c r="AU824" s="64">
        <v>201610693</v>
      </c>
      <c r="AV824" s="99">
        <v>18</v>
      </c>
      <c r="AW824" s="102">
        <v>24027.389999999901</v>
      </c>
      <c r="AX824" s="29" t="s">
        <v>701</v>
      </c>
      <c r="AY824" s="29"/>
      <c r="AZ824" s="25" t="s">
        <v>2577</v>
      </c>
      <c r="BA824">
        <f t="shared" si="157"/>
        <v>2995</v>
      </c>
      <c r="BB824" s="115" t="s">
        <v>6983</v>
      </c>
      <c r="BC824" s="105">
        <f t="shared" si="149"/>
        <v>1334.8549999999946</v>
      </c>
      <c r="BD824" s="116">
        <f t="shared" si="150"/>
        <v>42614</v>
      </c>
      <c r="BE824" s="141" t="s">
        <v>8477</v>
      </c>
      <c r="BF824">
        <f>MATCH(BE824,'Cat-4'!$A:$A,0)</f>
        <v>722</v>
      </c>
      <c r="BG824">
        <f>MATCH(BD824,'Cat-4'!$1:$1,0)</f>
        <v>57</v>
      </c>
      <c r="BH824">
        <f>INDEX('Cat-4'!$1:$1048576,'NSS + ACT'!BF824,'NSS + ACT'!BG824)</f>
        <v>107.4</v>
      </c>
      <c r="BI824">
        <f>MATCH($BI$1,'Cat-4'!$1:$1,0)</f>
        <v>153</v>
      </c>
      <c r="BJ824">
        <f>INDEX('Cat-4'!$1:$1048576,'NSS + ACT'!BF824,'NSS + ACT'!BI824)</f>
        <v>130.80000000000001</v>
      </c>
      <c r="BK824" s="126">
        <f t="shared" si="151"/>
        <v>1.217877094972067</v>
      </c>
      <c r="BL824">
        <f t="shared" si="152"/>
        <v>3026</v>
      </c>
      <c r="BM824" s="126">
        <f t="shared" si="153"/>
        <v>100.86666666666666</v>
      </c>
      <c r="BN824" s="126" t="s">
        <v>8785</v>
      </c>
      <c r="BO824" s="126">
        <f>MATCH(BB824,Sheet3!$D$4:$D$8,0)</f>
        <v>2</v>
      </c>
      <c r="BP824" s="126">
        <f>MATCH(BN824,Sheet3!$E$4:$H$4,0)</f>
        <v>4</v>
      </c>
      <c r="BQ824" s="132">
        <f>INDEX(Sheet3!$D$4:$H$8,'NSS + ACT'!BO824,'NSS + ACT'!BP824)</f>
        <v>0.1</v>
      </c>
      <c r="BR824" s="105">
        <f t="shared" si="154"/>
        <v>29262.40793296077</v>
      </c>
      <c r="BS824" s="162">
        <f t="shared" si="155"/>
        <v>0.1</v>
      </c>
      <c r="BT824" s="105">
        <f t="shared" si="156"/>
        <v>26336.167139664693</v>
      </c>
    </row>
    <row r="825" spans="1:72">
      <c r="A825" s="18">
        <f t="shared" si="158"/>
        <v>822</v>
      </c>
      <c r="B825" s="61">
        <v>171601829000</v>
      </c>
      <c r="C825" s="39">
        <v>42587</v>
      </c>
      <c r="D825" s="22" t="s">
        <v>683</v>
      </c>
      <c r="E825" s="22" t="s">
        <v>2629</v>
      </c>
      <c r="F825" s="110">
        <v>1</v>
      </c>
      <c r="G825" s="23" t="s">
        <v>79</v>
      </c>
      <c r="H825" s="52">
        <v>24020.38</v>
      </c>
      <c r="I825" s="30"/>
      <c r="J825" s="109">
        <v>24020.38</v>
      </c>
      <c r="K825" s="23" t="s">
        <v>2630</v>
      </c>
      <c r="L825" s="26">
        <v>7.4999999999999997E-2</v>
      </c>
      <c r="M825" s="40">
        <v>0</v>
      </c>
      <c r="N825" s="62">
        <v>0</v>
      </c>
      <c r="O825" s="52">
        <v>0</v>
      </c>
      <c r="P825" s="26">
        <v>0.1</v>
      </c>
      <c r="Q825" s="52">
        <v>0</v>
      </c>
      <c r="R825" s="63">
        <v>0.18</v>
      </c>
      <c r="S825" s="23" t="s">
        <v>2631</v>
      </c>
      <c r="T825" s="52">
        <v>1801.5285000000001</v>
      </c>
      <c r="U825" s="52">
        <v>0</v>
      </c>
      <c r="V825" s="52">
        <v>180.15285000000003</v>
      </c>
      <c r="W825" s="52">
        <v>4680.3710430000001</v>
      </c>
      <c r="X825" s="52">
        <v>6662.0523929999999</v>
      </c>
      <c r="Y825" s="23" t="s">
        <v>2574</v>
      </c>
      <c r="Z825" s="23" t="s">
        <v>2632</v>
      </c>
      <c r="AA825" s="23" t="s">
        <v>2633</v>
      </c>
      <c r="AB825" s="33" t="e">
        <v>#N/A</v>
      </c>
      <c r="AC825" s="33" t="e">
        <v>#N/A</v>
      </c>
      <c r="AD825" s="48" t="e">
        <v>#N/A</v>
      </c>
      <c r="AE825" s="39">
        <v>42494</v>
      </c>
      <c r="AF825" s="53">
        <v>171601829000</v>
      </c>
      <c r="AG825" s="53" t="s">
        <v>2627</v>
      </c>
      <c r="AH825" s="39">
        <v>42587</v>
      </c>
      <c r="AI825" s="23" t="s">
        <v>385</v>
      </c>
      <c r="AJ825" s="54"/>
      <c r="AK825" s="55"/>
      <c r="AL825" s="56"/>
      <c r="AM825" s="57"/>
      <c r="AN825" s="33"/>
      <c r="AO825" s="48"/>
      <c r="AP825" s="23">
        <v>2000</v>
      </c>
      <c r="AQ825" s="23" t="s">
        <v>64</v>
      </c>
      <c r="AR825" s="23" t="s">
        <v>2633</v>
      </c>
      <c r="AS825" s="38" t="s">
        <v>53</v>
      </c>
      <c r="AT825" s="23"/>
      <c r="AU825" s="64">
        <v>1414774</v>
      </c>
      <c r="AV825" s="99">
        <v>1</v>
      </c>
      <c r="AW825" s="102">
        <v>24020.38</v>
      </c>
      <c r="AX825" s="29" t="s">
        <v>701</v>
      </c>
      <c r="AY825" s="29"/>
      <c r="AZ825" s="25" t="s">
        <v>2628</v>
      </c>
      <c r="BA825">
        <f t="shared" si="157"/>
        <v>3144</v>
      </c>
      <c r="BB825" s="115" t="s">
        <v>6983</v>
      </c>
      <c r="BC825" s="105">
        <f t="shared" si="149"/>
        <v>24020.38</v>
      </c>
      <c r="BD825" s="116">
        <f t="shared" si="150"/>
        <v>42491</v>
      </c>
      <c r="BE825" s="141" t="s">
        <v>8477</v>
      </c>
      <c r="BF825">
        <f>MATCH(BE825,'Cat-4'!$A:$A,0)</f>
        <v>722</v>
      </c>
      <c r="BG825">
        <f>MATCH(BD825,'Cat-4'!$1:$1,0)</f>
        <v>53</v>
      </c>
      <c r="BH825">
        <f>INDEX('Cat-4'!$1:$1048576,'NSS + ACT'!BF825,'NSS + ACT'!BG825)</f>
        <v>107.7</v>
      </c>
      <c r="BI825">
        <f>MATCH($BI$1,'Cat-4'!$1:$1,0)</f>
        <v>153</v>
      </c>
      <c r="BJ825">
        <f>INDEX('Cat-4'!$1:$1048576,'NSS + ACT'!BF825,'NSS + ACT'!BI825)</f>
        <v>130.80000000000001</v>
      </c>
      <c r="BK825" s="126">
        <f t="shared" si="151"/>
        <v>1.2144846796657383</v>
      </c>
      <c r="BL825">
        <f t="shared" si="152"/>
        <v>3149</v>
      </c>
      <c r="BM825" s="126">
        <f t="shared" si="153"/>
        <v>104.96666666666667</v>
      </c>
      <c r="BN825" s="126" t="s">
        <v>8785</v>
      </c>
      <c r="BO825" s="126">
        <f>MATCH(BB825,Sheet3!$D$4:$D$8,0)</f>
        <v>2</v>
      </c>
      <c r="BP825" s="126">
        <f>MATCH(BN825,Sheet3!$E$4:$H$4,0)</f>
        <v>4</v>
      </c>
      <c r="BQ825" s="132">
        <f>INDEX(Sheet3!$D$4:$H$8,'NSS + ACT'!BO825,'NSS + ACT'!BP825)</f>
        <v>0.1</v>
      </c>
      <c r="BR825" s="105">
        <f t="shared" si="154"/>
        <v>29172.383509749307</v>
      </c>
      <c r="BS825" s="162">
        <f t="shared" si="155"/>
        <v>0.1</v>
      </c>
      <c r="BT825" s="105">
        <f t="shared" si="156"/>
        <v>26255.145158774376</v>
      </c>
    </row>
    <row r="826" spans="1:72">
      <c r="A826" s="18">
        <f t="shared" si="158"/>
        <v>823</v>
      </c>
      <c r="B826" s="61">
        <v>291907697244</v>
      </c>
      <c r="C826" s="39">
        <v>43685</v>
      </c>
      <c r="D826" s="22" t="s">
        <v>184</v>
      </c>
      <c r="E826" s="22" t="s">
        <v>2018</v>
      </c>
      <c r="F826" s="110">
        <v>1</v>
      </c>
      <c r="G826" s="23" t="s">
        <v>49</v>
      </c>
      <c r="H826" s="52">
        <v>24000</v>
      </c>
      <c r="I826" s="30"/>
      <c r="J826" s="109">
        <v>24000</v>
      </c>
      <c r="K826" s="23">
        <v>84819090</v>
      </c>
      <c r="L826" s="26">
        <v>7.4999999999999997E-2</v>
      </c>
      <c r="M826" s="40">
        <v>0</v>
      </c>
      <c r="N826" s="62">
        <v>0</v>
      </c>
      <c r="O826" s="52">
        <v>0</v>
      </c>
      <c r="P826" s="26">
        <v>0.1</v>
      </c>
      <c r="Q826" s="52">
        <v>0</v>
      </c>
      <c r="R826" s="63">
        <v>0.18</v>
      </c>
      <c r="S826" s="23" t="s">
        <v>849</v>
      </c>
      <c r="T826" s="52">
        <v>1800</v>
      </c>
      <c r="U826" s="52">
        <v>0</v>
      </c>
      <c r="V826" s="52">
        <v>180</v>
      </c>
      <c r="W826" s="52">
        <v>4676.3999999999996</v>
      </c>
      <c r="X826" s="52">
        <v>6656.4</v>
      </c>
      <c r="Y826" s="23" t="s">
        <v>1945</v>
      </c>
      <c r="Z826" s="23" t="s">
        <v>2019</v>
      </c>
      <c r="AA826" s="23" t="s">
        <v>2020</v>
      </c>
      <c r="AB826" s="33">
        <v>291907697244</v>
      </c>
      <c r="AC826" s="33" t="s">
        <v>2016</v>
      </c>
      <c r="AD826" s="48">
        <v>43685</v>
      </c>
      <c r="AE826" s="39">
        <v>43585</v>
      </c>
      <c r="AF826" s="53" t="e">
        <v>#N/A</v>
      </c>
      <c r="AG826" s="53" t="e">
        <v>#N/A</v>
      </c>
      <c r="AH826" s="39" t="e">
        <v>#N/A</v>
      </c>
      <c r="AI826" s="23" t="s">
        <v>51</v>
      </c>
      <c r="AJ826" s="54"/>
      <c r="AK826" s="55"/>
      <c r="AL826" s="56"/>
      <c r="AM826" s="57"/>
      <c r="AN826" s="33"/>
      <c r="AO826" s="48"/>
      <c r="AP826" s="23">
        <v>2000</v>
      </c>
      <c r="AQ826" s="23" t="s">
        <v>52</v>
      </c>
      <c r="AR826" s="23" t="s">
        <v>2020</v>
      </c>
      <c r="AS826" s="38" t="s">
        <v>53</v>
      </c>
      <c r="AT826" s="23"/>
      <c r="AU826" s="64" t="s">
        <v>2017</v>
      </c>
      <c r="AV826" s="99">
        <v>1</v>
      </c>
      <c r="AW826" s="102">
        <v>24000</v>
      </c>
      <c r="AX826" s="29" t="s">
        <v>701</v>
      </c>
      <c r="AY826" s="29"/>
      <c r="AZ826" s="25" t="s">
        <v>1954</v>
      </c>
      <c r="BA826">
        <f t="shared" si="157"/>
        <v>2053</v>
      </c>
      <c r="BB826" s="115" t="s">
        <v>6987</v>
      </c>
      <c r="BC826" s="105">
        <f t="shared" si="149"/>
        <v>24000</v>
      </c>
      <c r="BD826" s="116">
        <f t="shared" si="150"/>
        <v>43556</v>
      </c>
      <c r="BE826" s="141" t="s">
        <v>8366</v>
      </c>
      <c r="BF826">
        <f>MATCH(BE826,'Cat-4'!$A:$A,0)</f>
        <v>666</v>
      </c>
      <c r="BG826">
        <f>MATCH(BD826,'Cat-4'!$1:$1,0)</f>
        <v>88</v>
      </c>
      <c r="BH826">
        <f>INDEX('Cat-4'!$1:$1048576,'NSS + ACT'!BF826,'NSS + ACT'!BG826)</f>
        <v>112.7</v>
      </c>
      <c r="BI826">
        <f>MATCH($BI$1,'Cat-4'!$1:$1,0)</f>
        <v>153</v>
      </c>
      <c r="BJ826">
        <f>INDEX('Cat-4'!$1:$1048576,'NSS + ACT'!BF826,'NSS + ACT'!BI826)</f>
        <v>133.4</v>
      </c>
      <c r="BK826" s="126">
        <f t="shared" si="151"/>
        <v>1.1836734693877551</v>
      </c>
      <c r="BL826">
        <f t="shared" si="152"/>
        <v>2084</v>
      </c>
      <c r="BM826" s="126">
        <f t="shared" si="153"/>
        <v>69.466666666666669</v>
      </c>
      <c r="BN826" s="126" t="s">
        <v>8785</v>
      </c>
      <c r="BO826" s="126">
        <f>MATCH(BB826,Sheet3!$D$4:$D$8,0)</f>
        <v>4</v>
      </c>
      <c r="BP826" s="126">
        <f>MATCH(BN826,Sheet3!$E$4:$H$4,0)</f>
        <v>4</v>
      </c>
      <c r="BQ826" s="132">
        <f>INDEX(Sheet3!$D$4:$H$8,'NSS + ACT'!BO826,'NSS + ACT'!BP826)</f>
        <v>0.2</v>
      </c>
      <c r="BR826" s="105">
        <f t="shared" si="154"/>
        <v>28408.163265306121</v>
      </c>
      <c r="BS826" s="162">
        <f t="shared" si="155"/>
        <v>0.2</v>
      </c>
      <c r="BT826" s="105">
        <f t="shared" si="156"/>
        <v>22726.530612244896</v>
      </c>
    </row>
    <row r="827" spans="1:72">
      <c r="A827" s="18">
        <f t="shared" si="158"/>
        <v>824</v>
      </c>
      <c r="B827" s="33">
        <v>291604614556</v>
      </c>
      <c r="C827" s="39">
        <v>42653</v>
      </c>
      <c r="D827" s="22" t="s">
        <v>183</v>
      </c>
      <c r="E827" s="22" t="s">
        <v>6075</v>
      </c>
      <c r="F827" s="110">
        <v>14</v>
      </c>
      <c r="G827" s="23" t="s">
        <v>119</v>
      </c>
      <c r="H827" s="52">
        <v>40.714285714285715</v>
      </c>
      <c r="I827" s="30"/>
      <c r="J827" s="109">
        <v>570</v>
      </c>
      <c r="K827" s="36">
        <v>68052090</v>
      </c>
      <c r="L827" s="26">
        <v>0.1</v>
      </c>
      <c r="M827" s="26"/>
      <c r="N827" s="26">
        <v>0</v>
      </c>
      <c r="O827" s="60"/>
      <c r="P827" s="26">
        <v>0.1</v>
      </c>
      <c r="Q827" s="84"/>
      <c r="R827" s="26">
        <v>0.18</v>
      </c>
      <c r="S827" s="23" t="s">
        <v>6076</v>
      </c>
      <c r="T827" s="52">
        <v>57</v>
      </c>
      <c r="U827" s="52">
        <v>0</v>
      </c>
      <c r="V827" s="52">
        <v>5.7</v>
      </c>
      <c r="W827" s="52">
        <v>113.88600000000001</v>
      </c>
      <c r="X827" s="52">
        <v>176.58600000000001</v>
      </c>
      <c r="Y827" s="23" t="s">
        <v>5950</v>
      </c>
      <c r="Z827" s="23" t="s">
        <v>6077</v>
      </c>
      <c r="AA827" s="23" t="s">
        <v>6078</v>
      </c>
      <c r="AB827" s="33">
        <v>291604614556</v>
      </c>
      <c r="AC827" s="33" t="s">
        <v>6079</v>
      </c>
      <c r="AD827" s="39">
        <v>42653</v>
      </c>
      <c r="AE827" s="39">
        <v>42637</v>
      </c>
      <c r="AF827" s="53" t="e">
        <v>#N/A</v>
      </c>
      <c r="AG827" s="53" t="e">
        <v>#N/A</v>
      </c>
      <c r="AH827" s="39" t="e">
        <v>#N/A</v>
      </c>
      <c r="AI827" s="23" t="s">
        <v>51</v>
      </c>
      <c r="AJ827" s="59"/>
      <c r="AK827" s="59"/>
      <c r="AL827" s="48"/>
      <c r="AM827" s="60"/>
      <c r="AN827" s="33"/>
      <c r="AO827" s="48"/>
      <c r="AP827" s="23">
        <v>2000</v>
      </c>
      <c r="AQ827" s="23" t="s">
        <v>52</v>
      </c>
      <c r="AR827" s="23" t="s">
        <v>6078</v>
      </c>
      <c r="AS827" s="38" t="s">
        <v>53</v>
      </c>
      <c r="AT827" s="23"/>
      <c r="AU827" s="23">
        <v>1714990</v>
      </c>
      <c r="AV827" s="99">
        <v>14</v>
      </c>
      <c r="AW827" s="101">
        <v>23967.139999999901</v>
      </c>
      <c r="AX827" s="29" t="s">
        <v>5711</v>
      </c>
      <c r="AY827" s="29"/>
      <c r="AZ827" s="21"/>
      <c r="BA827">
        <f t="shared" si="157"/>
        <v>3001</v>
      </c>
      <c r="BB827" s="115" t="s">
        <v>6983</v>
      </c>
      <c r="BC827" s="105">
        <f t="shared" si="149"/>
        <v>1711.9385714285643</v>
      </c>
      <c r="BD827" s="116">
        <f t="shared" si="150"/>
        <v>42614</v>
      </c>
      <c r="BE827" s="141" t="s">
        <v>8477</v>
      </c>
      <c r="BF827">
        <f>MATCH(BE827,'Cat-4'!$A:$A,0)</f>
        <v>722</v>
      </c>
      <c r="BG827">
        <f>MATCH(BD827,'Cat-4'!$1:$1,0)</f>
        <v>57</v>
      </c>
      <c r="BH827">
        <f>INDEX('Cat-4'!$1:$1048576,'NSS + ACT'!BF827,'NSS + ACT'!BG827)</f>
        <v>107.4</v>
      </c>
      <c r="BI827">
        <f>MATCH($BI$1,'Cat-4'!$1:$1,0)</f>
        <v>153</v>
      </c>
      <c r="BJ827">
        <f>INDEX('Cat-4'!$1:$1048576,'NSS + ACT'!BF827,'NSS + ACT'!BI827)</f>
        <v>130.80000000000001</v>
      </c>
      <c r="BK827" s="126">
        <f t="shared" si="151"/>
        <v>1.217877094972067</v>
      </c>
      <c r="BL827">
        <f t="shared" si="152"/>
        <v>3026</v>
      </c>
      <c r="BM827" s="126">
        <f t="shared" si="153"/>
        <v>100.86666666666666</v>
      </c>
      <c r="BN827" s="126" t="s">
        <v>8785</v>
      </c>
      <c r="BO827" s="126">
        <f>MATCH(BB827,Sheet3!$D$4:$D$8,0)</f>
        <v>2</v>
      </c>
      <c r="BP827" s="126">
        <f>MATCH(BN827,Sheet3!$E$4:$H$4,0)</f>
        <v>4</v>
      </c>
      <c r="BQ827" s="132">
        <f>INDEX(Sheet3!$D$4:$H$8,'NSS + ACT'!BO827,'NSS + ACT'!BP827)</f>
        <v>0.1</v>
      </c>
      <c r="BR827" s="105">
        <f t="shared" si="154"/>
        <v>29189.030837988706</v>
      </c>
      <c r="BS827" s="162">
        <f t="shared" si="155"/>
        <v>0.1</v>
      </c>
      <c r="BT827" s="105">
        <f t="shared" si="156"/>
        <v>26270.127754189838</v>
      </c>
    </row>
    <row r="828" spans="1:72">
      <c r="A828" s="18">
        <f t="shared" si="158"/>
        <v>825</v>
      </c>
      <c r="B828" s="61">
        <v>291902160502</v>
      </c>
      <c r="C828" s="39">
        <v>43529</v>
      </c>
      <c r="D828" s="22" t="s">
        <v>110</v>
      </c>
      <c r="E828" s="22" t="s">
        <v>2745</v>
      </c>
      <c r="F828" s="110">
        <v>1</v>
      </c>
      <c r="G828" s="23" t="s">
        <v>119</v>
      </c>
      <c r="H828" s="52">
        <v>23933</v>
      </c>
      <c r="I828" s="30"/>
      <c r="J828" s="109">
        <v>23933</v>
      </c>
      <c r="K828" s="23">
        <v>85176290</v>
      </c>
      <c r="L828" s="26">
        <v>0.2</v>
      </c>
      <c r="M828" s="40">
        <v>0</v>
      </c>
      <c r="N828" s="62">
        <v>0</v>
      </c>
      <c r="O828" s="52">
        <v>0</v>
      </c>
      <c r="P828" s="26">
        <v>0.1</v>
      </c>
      <c r="Q828" s="52">
        <v>0</v>
      </c>
      <c r="R828" s="63">
        <v>0.18</v>
      </c>
      <c r="S828" s="23" t="s">
        <v>2746</v>
      </c>
      <c r="T828" s="52">
        <v>4786.6000000000004</v>
      </c>
      <c r="U828" s="52">
        <v>0</v>
      </c>
      <c r="V828" s="52">
        <v>478.66000000000008</v>
      </c>
      <c r="W828" s="52">
        <v>5255.6867999999995</v>
      </c>
      <c r="X828" s="52">
        <v>10520.9468</v>
      </c>
      <c r="Y828" s="23" t="s">
        <v>2574</v>
      </c>
      <c r="Z828" s="23" t="s">
        <v>2747</v>
      </c>
      <c r="AA828" s="23" t="s">
        <v>2748</v>
      </c>
      <c r="AB828" s="33">
        <v>291902160502</v>
      </c>
      <c r="AC828" s="33" t="s">
        <v>2749</v>
      </c>
      <c r="AD828" s="48">
        <v>43529</v>
      </c>
      <c r="AE828" s="39">
        <v>43528</v>
      </c>
      <c r="AF828" s="53" t="e">
        <v>#N/A</v>
      </c>
      <c r="AG828" s="53" t="e">
        <v>#N/A</v>
      </c>
      <c r="AH828" s="39" t="e">
        <v>#N/A</v>
      </c>
      <c r="AI828" s="23" t="s">
        <v>51</v>
      </c>
      <c r="AJ828" s="54"/>
      <c r="AK828" s="55"/>
      <c r="AL828" s="56"/>
      <c r="AM828" s="57"/>
      <c r="AN828" s="33"/>
      <c r="AO828" s="48"/>
      <c r="AP828" s="23">
        <v>2000</v>
      </c>
      <c r="AQ828" s="23" t="s">
        <v>52</v>
      </c>
      <c r="AR828" s="23" t="s">
        <v>2748</v>
      </c>
      <c r="AS828" s="38" t="s">
        <v>53</v>
      </c>
      <c r="AT828" s="23"/>
      <c r="AU828" s="64" t="s">
        <v>111</v>
      </c>
      <c r="AV828" s="99">
        <v>1</v>
      </c>
      <c r="AW828" s="102">
        <v>23933</v>
      </c>
      <c r="AX828" s="29" t="s">
        <v>701</v>
      </c>
      <c r="AY828" s="29"/>
      <c r="AZ828" s="25" t="s">
        <v>997</v>
      </c>
      <c r="BA828">
        <f t="shared" si="157"/>
        <v>2110</v>
      </c>
      <c r="BB828" s="115" t="s">
        <v>6983</v>
      </c>
      <c r="BC828" s="105">
        <f t="shared" si="149"/>
        <v>23933</v>
      </c>
      <c r="BD828" s="116">
        <f t="shared" si="150"/>
        <v>43525</v>
      </c>
      <c r="BE828" s="141" t="s">
        <v>8477</v>
      </c>
      <c r="BF828">
        <f>MATCH(BE828,'Cat-4'!$A:$A,0)</f>
        <v>722</v>
      </c>
      <c r="BG828">
        <f>MATCH(BD828,'Cat-4'!$1:$1,0)</f>
        <v>87</v>
      </c>
      <c r="BH828">
        <f>INDEX('Cat-4'!$1:$1048576,'NSS + ACT'!BF828,'NSS + ACT'!BG828)</f>
        <v>112.3</v>
      </c>
      <c r="BI828">
        <f>MATCH($BI$1,'Cat-4'!$1:$1,0)</f>
        <v>153</v>
      </c>
      <c r="BJ828">
        <f>INDEX('Cat-4'!$1:$1048576,'NSS + ACT'!BF828,'NSS + ACT'!BI828)</f>
        <v>130.80000000000001</v>
      </c>
      <c r="BK828" s="126">
        <f t="shared" si="151"/>
        <v>1.1647373107747108</v>
      </c>
      <c r="BL828">
        <f t="shared" si="152"/>
        <v>2115</v>
      </c>
      <c r="BM828" s="126">
        <f t="shared" si="153"/>
        <v>70.5</v>
      </c>
      <c r="BN828" s="126" t="s">
        <v>8785</v>
      </c>
      <c r="BO828" s="126">
        <f>MATCH(BB828,Sheet3!$D$4:$D$8,0)</f>
        <v>2</v>
      </c>
      <c r="BP828" s="126">
        <f>MATCH(BN828,Sheet3!$E$4:$H$4,0)</f>
        <v>4</v>
      </c>
      <c r="BQ828" s="132">
        <f>INDEX(Sheet3!$D$4:$H$8,'NSS + ACT'!BO828,'NSS + ACT'!BP828)</f>
        <v>0.1</v>
      </c>
      <c r="BR828" s="105">
        <f t="shared" si="154"/>
        <v>27875.658058771154</v>
      </c>
      <c r="BS828" s="162">
        <f t="shared" si="155"/>
        <v>0.1</v>
      </c>
      <c r="BT828" s="105">
        <f t="shared" si="156"/>
        <v>25088.092252894039</v>
      </c>
    </row>
    <row r="829" spans="1:72">
      <c r="A829" s="18">
        <f t="shared" si="158"/>
        <v>826</v>
      </c>
      <c r="B829" s="61">
        <v>291900146532</v>
      </c>
      <c r="C829" s="39">
        <v>43469</v>
      </c>
      <c r="D829" s="22" t="s">
        <v>189</v>
      </c>
      <c r="E829" s="22" t="s">
        <v>1622</v>
      </c>
      <c r="F829" s="110">
        <v>2</v>
      </c>
      <c r="G829" s="23" t="s">
        <v>79</v>
      </c>
      <c r="H829" s="52">
        <v>5719.5</v>
      </c>
      <c r="I829" s="30"/>
      <c r="J829" s="109">
        <v>11439</v>
      </c>
      <c r="K829" s="23">
        <v>84836090</v>
      </c>
      <c r="L829" s="26">
        <v>7.4999999999999997E-2</v>
      </c>
      <c r="M829" s="40">
        <v>0</v>
      </c>
      <c r="N829" s="62">
        <v>0</v>
      </c>
      <c r="O829" s="52">
        <v>0</v>
      </c>
      <c r="P829" s="26">
        <v>0.1</v>
      </c>
      <c r="Q829" s="52">
        <v>0</v>
      </c>
      <c r="R829" s="63">
        <v>0.18</v>
      </c>
      <c r="S829" s="23" t="s">
        <v>1002</v>
      </c>
      <c r="T829" s="52">
        <v>857.92499999999995</v>
      </c>
      <c r="U829" s="52">
        <v>0</v>
      </c>
      <c r="V829" s="52">
        <v>85.792500000000004</v>
      </c>
      <c r="W829" s="52">
        <v>2228.8891499999995</v>
      </c>
      <c r="X829" s="52">
        <v>3172.6066499999997</v>
      </c>
      <c r="Y829" s="23" t="s">
        <v>1473</v>
      </c>
      <c r="Z829" s="23" t="s">
        <v>1623</v>
      </c>
      <c r="AA829" s="23" t="s">
        <v>1624</v>
      </c>
      <c r="AB829" s="33">
        <v>291900146532</v>
      </c>
      <c r="AC829" s="33" t="s">
        <v>1625</v>
      </c>
      <c r="AD829" s="48">
        <v>43469</v>
      </c>
      <c r="AE829" s="39">
        <v>43468</v>
      </c>
      <c r="AF829" s="53" t="e">
        <v>#N/A</v>
      </c>
      <c r="AG829" s="53" t="e">
        <v>#N/A</v>
      </c>
      <c r="AH829" s="39" t="e">
        <v>#N/A</v>
      </c>
      <c r="AI829" s="23" t="s">
        <v>51</v>
      </c>
      <c r="AJ829" s="54"/>
      <c r="AK829" s="55"/>
      <c r="AL829" s="56"/>
      <c r="AM829" s="57"/>
      <c r="AN829" s="33"/>
      <c r="AO829" s="48"/>
      <c r="AP829" s="23">
        <v>2000</v>
      </c>
      <c r="AQ829" s="23" t="s">
        <v>52</v>
      </c>
      <c r="AR829" s="23" t="s">
        <v>1624</v>
      </c>
      <c r="AS829" s="38" t="s">
        <v>53</v>
      </c>
      <c r="AT829" s="23" t="s">
        <v>519</v>
      </c>
      <c r="AU829" s="64" t="s">
        <v>1626</v>
      </c>
      <c r="AV829" s="99">
        <v>2</v>
      </c>
      <c r="AW829" s="102">
        <v>23793.279999999901</v>
      </c>
      <c r="AX829" s="29" t="s">
        <v>701</v>
      </c>
      <c r="AY829" s="29"/>
      <c r="AZ829" s="25"/>
      <c r="BA829">
        <f t="shared" si="157"/>
        <v>2170</v>
      </c>
      <c r="BB829" s="115" t="s">
        <v>6983</v>
      </c>
      <c r="BC829" s="105">
        <f t="shared" si="149"/>
        <v>11896.63999999995</v>
      </c>
      <c r="BD829" s="116">
        <f t="shared" si="150"/>
        <v>43466</v>
      </c>
      <c r="BE829" s="141" t="s">
        <v>8477</v>
      </c>
      <c r="BF829">
        <f>MATCH(BE829,'Cat-4'!$A:$A,0)</f>
        <v>722</v>
      </c>
      <c r="BG829">
        <f>MATCH(BD829,'Cat-4'!$1:$1,0)</f>
        <v>85</v>
      </c>
      <c r="BH829">
        <f>INDEX('Cat-4'!$1:$1048576,'NSS + ACT'!BF829,'NSS + ACT'!BG829)</f>
        <v>111.8</v>
      </c>
      <c r="BI829">
        <f>MATCH($BI$1,'Cat-4'!$1:$1,0)</f>
        <v>153</v>
      </c>
      <c r="BJ829">
        <f>INDEX('Cat-4'!$1:$1048576,'NSS + ACT'!BF829,'NSS + ACT'!BI829)</f>
        <v>130.80000000000001</v>
      </c>
      <c r="BK829" s="126">
        <f t="shared" si="151"/>
        <v>1.1699463327370305</v>
      </c>
      <c r="BL829">
        <f t="shared" si="152"/>
        <v>2174</v>
      </c>
      <c r="BM829" s="126">
        <f t="shared" si="153"/>
        <v>72.466666666666669</v>
      </c>
      <c r="BN829" s="126" t="s">
        <v>8785</v>
      </c>
      <c r="BO829" s="126">
        <f>MATCH(BB829,Sheet3!$D$4:$D$8,0)</f>
        <v>2</v>
      </c>
      <c r="BP829" s="126">
        <f>MATCH(BN829,Sheet3!$E$4:$H$4,0)</f>
        <v>4</v>
      </c>
      <c r="BQ829" s="132">
        <f>INDEX(Sheet3!$D$4:$H$8,'NSS + ACT'!BO829,'NSS + ACT'!BP829)</f>
        <v>0.1</v>
      </c>
      <c r="BR829" s="105">
        <f t="shared" si="154"/>
        <v>27836.860679785219</v>
      </c>
      <c r="BS829" s="162">
        <f t="shared" si="155"/>
        <v>0.1</v>
      </c>
      <c r="BT829" s="105">
        <f t="shared" si="156"/>
        <v>25053.174611806699</v>
      </c>
    </row>
    <row r="830" spans="1:72">
      <c r="A830" s="18">
        <f t="shared" si="158"/>
        <v>827</v>
      </c>
      <c r="B830" s="61">
        <v>171800967741</v>
      </c>
      <c r="C830" s="39">
        <v>43206</v>
      </c>
      <c r="D830" s="22" t="s">
        <v>462</v>
      </c>
      <c r="E830" s="22" t="s">
        <v>3793</v>
      </c>
      <c r="F830" s="110">
        <v>2</v>
      </c>
      <c r="G830" s="23" t="s">
        <v>49</v>
      </c>
      <c r="H830" s="52">
        <v>11717.485000000001</v>
      </c>
      <c r="I830" s="30"/>
      <c r="J830" s="109">
        <v>23434.97</v>
      </c>
      <c r="K830" s="23">
        <v>85444220</v>
      </c>
      <c r="L830" s="26">
        <v>0.1</v>
      </c>
      <c r="M830" s="40" t="s">
        <v>2765</v>
      </c>
      <c r="N830" s="62">
        <v>0</v>
      </c>
      <c r="O830" s="52">
        <v>0</v>
      </c>
      <c r="P830" s="26">
        <v>0.1</v>
      </c>
      <c r="Q830" s="52">
        <v>0</v>
      </c>
      <c r="R830" s="63">
        <v>0.18</v>
      </c>
      <c r="S830" s="23" t="s">
        <v>2754</v>
      </c>
      <c r="T830" s="52">
        <v>2343.4970000000003</v>
      </c>
      <c r="U830" s="52">
        <v>0</v>
      </c>
      <c r="V830" s="52">
        <v>234.34970000000004</v>
      </c>
      <c r="W830" s="52">
        <v>4682.307006</v>
      </c>
      <c r="X830" s="52">
        <v>7260.153706000001</v>
      </c>
      <c r="Y830" s="23" t="s">
        <v>3695</v>
      </c>
      <c r="Z830" s="23" t="s">
        <v>3794</v>
      </c>
      <c r="AA830" s="23" t="s">
        <v>3795</v>
      </c>
      <c r="AB830" s="33" t="e">
        <v>#N/A</v>
      </c>
      <c r="AC830" s="33" t="e">
        <v>#N/A</v>
      </c>
      <c r="AD830" s="39" t="e">
        <v>#N/A</v>
      </c>
      <c r="AE830" s="39">
        <v>43178</v>
      </c>
      <c r="AF830" s="53">
        <v>171800967741</v>
      </c>
      <c r="AG830" s="53" t="s">
        <v>465</v>
      </c>
      <c r="AH830" s="39">
        <v>43206</v>
      </c>
      <c r="AI830" s="23" t="s">
        <v>385</v>
      </c>
      <c r="AJ830" s="59"/>
      <c r="AK830" s="59"/>
      <c r="AL830" s="48"/>
      <c r="AM830" s="60"/>
      <c r="AN830" s="33"/>
      <c r="AO830" s="48"/>
      <c r="AP830" s="23">
        <v>2000</v>
      </c>
      <c r="AQ830" s="23" t="s">
        <v>52</v>
      </c>
      <c r="AR830" s="23" t="s">
        <v>3795</v>
      </c>
      <c r="AS830" s="38" t="s">
        <v>53</v>
      </c>
      <c r="AT830" s="23" t="s">
        <v>522</v>
      </c>
      <c r="AU830" s="64">
        <v>1007534470</v>
      </c>
      <c r="AV830" s="99">
        <v>2</v>
      </c>
      <c r="AW830" s="102">
        <v>23434.97</v>
      </c>
      <c r="AX830" s="29" t="s">
        <v>701</v>
      </c>
      <c r="AY830" s="29"/>
      <c r="AZ830" s="25"/>
      <c r="BA830">
        <f t="shared" si="157"/>
        <v>2460</v>
      </c>
      <c r="BB830" s="115" t="s">
        <v>6987</v>
      </c>
      <c r="BC830" s="105">
        <f t="shared" si="149"/>
        <v>11717.485000000001</v>
      </c>
      <c r="BD830" s="116">
        <f t="shared" si="150"/>
        <v>43160</v>
      </c>
      <c r="BE830" s="141" t="s">
        <v>8366</v>
      </c>
      <c r="BF830">
        <f>MATCH(BE830,'Cat-4'!$A:$A,0)</f>
        <v>666</v>
      </c>
      <c r="BG830">
        <f>MATCH(BD830,'Cat-4'!$1:$1,0)</f>
        <v>75</v>
      </c>
      <c r="BH830">
        <f>INDEX('Cat-4'!$1:$1048576,'NSS + ACT'!BF830,'NSS + ACT'!BG830)</f>
        <v>110.1</v>
      </c>
      <c r="BI830">
        <f>MATCH($BI$1,'Cat-4'!$1:$1,0)</f>
        <v>153</v>
      </c>
      <c r="BJ830">
        <f>INDEX('Cat-4'!$1:$1048576,'NSS + ACT'!BF830,'NSS + ACT'!BI830)</f>
        <v>133.4</v>
      </c>
      <c r="BK830" s="126">
        <f t="shared" si="151"/>
        <v>1.2116257947320619</v>
      </c>
      <c r="BL830">
        <f t="shared" si="152"/>
        <v>2480</v>
      </c>
      <c r="BM830" s="126">
        <f t="shared" si="153"/>
        <v>82.666666666666671</v>
      </c>
      <c r="BN830" s="126" t="s">
        <v>8785</v>
      </c>
      <c r="BO830" s="126">
        <f>MATCH(BB830,Sheet3!$D$4:$D$8,0)</f>
        <v>4</v>
      </c>
      <c r="BP830" s="126">
        <f>MATCH(BN830,Sheet3!$E$4:$H$4,0)</f>
        <v>4</v>
      </c>
      <c r="BQ830" s="132">
        <f>INDEX(Sheet3!$D$4:$H$8,'NSS + ACT'!BO830,'NSS + ACT'!BP830)</f>
        <v>0.2</v>
      </c>
      <c r="BR830" s="105">
        <f t="shared" si="154"/>
        <v>28394.414150772031</v>
      </c>
      <c r="BS830" s="162">
        <f t="shared" si="155"/>
        <v>0.2</v>
      </c>
      <c r="BT830" s="105">
        <f t="shared" si="156"/>
        <v>22715.531320617625</v>
      </c>
    </row>
    <row r="831" spans="1:72">
      <c r="A831" s="18">
        <f t="shared" si="158"/>
        <v>828</v>
      </c>
      <c r="B831" s="61">
        <v>291605150115</v>
      </c>
      <c r="C831" s="39">
        <v>42682</v>
      </c>
      <c r="D831" s="22" t="s">
        <v>220</v>
      </c>
      <c r="E831" s="22" t="s">
        <v>2216</v>
      </c>
      <c r="F831" s="110">
        <v>1</v>
      </c>
      <c r="G831" s="23" t="s">
        <v>49</v>
      </c>
      <c r="H831" s="52">
        <v>23399</v>
      </c>
      <c r="I831" s="30"/>
      <c r="J831" s="109">
        <v>23399</v>
      </c>
      <c r="K831" s="23">
        <v>84819090</v>
      </c>
      <c r="L831" s="26">
        <v>7.4999999999999997E-2</v>
      </c>
      <c r="M831" s="40">
        <v>0</v>
      </c>
      <c r="N831" s="62">
        <v>0</v>
      </c>
      <c r="O831" s="52">
        <v>0</v>
      </c>
      <c r="P831" s="26">
        <v>0.1</v>
      </c>
      <c r="Q831" s="52">
        <v>0</v>
      </c>
      <c r="R831" s="63">
        <v>0.18</v>
      </c>
      <c r="S831" s="23" t="s">
        <v>849</v>
      </c>
      <c r="T831" s="52">
        <v>1754.925</v>
      </c>
      <c r="U831" s="52">
        <v>0</v>
      </c>
      <c r="V831" s="52">
        <v>175.49250000000001</v>
      </c>
      <c r="W831" s="52">
        <v>4559.2951499999999</v>
      </c>
      <c r="X831" s="52">
        <v>6489.7126499999995</v>
      </c>
      <c r="Y831" s="23" t="s">
        <v>1945</v>
      </c>
      <c r="Z831" s="23" t="s">
        <v>2217</v>
      </c>
      <c r="AA831" s="23" t="s">
        <v>2218</v>
      </c>
      <c r="AB831" s="33">
        <v>291605150115</v>
      </c>
      <c r="AC831" s="33" t="s">
        <v>2219</v>
      </c>
      <c r="AD831" s="48">
        <v>42682</v>
      </c>
      <c r="AE831" s="39">
        <v>42642</v>
      </c>
      <c r="AF831" s="53" t="e">
        <v>#N/A</v>
      </c>
      <c r="AG831" s="53" t="e">
        <v>#N/A</v>
      </c>
      <c r="AH831" s="39" t="e">
        <v>#N/A</v>
      </c>
      <c r="AI831" s="23" t="s">
        <v>51</v>
      </c>
      <c r="AJ831" s="54"/>
      <c r="AK831" s="55"/>
      <c r="AL831" s="56"/>
      <c r="AM831" s="57"/>
      <c r="AN831" s="33"/>
      <c r="AO831" s="48"/>
      <c r="AP831" s="23">
        <v>2000</v>
      </c>
      <c r="AQ831" s="23" t="s">
        <v>64</v>
      </c>
      <c r="AR831" s="23" t="s">
        <v>2218</v>
      </c>
      <c r="AS831" s="38" t="s">
        <v>53</v>
      </c>
      <c r="AT831" s="23"/>
      <c r="AU831" s="64">
        <v>6316001450</v>
      </c>
      <c r="AV831" s="99">
        <v>1</v>
      </c>
      <c r="AW831" s="102">
        <v>23399</v>
      </c>
      <c r="AX831" s="29" t="s">
        <v>701</v>
      </c>
      <c r="AY831" s="29"/>
      <c r="AZ831" s="25" t="s">
        <v>1954</v>
      </c>
      <c r="BA831">
        <f t="shared" si="157"/>
        <v>2996</v>
      </c>
      <c r="BB831" t="s">
        <v>6983</v>
      </c>
      <c r="BC831" s="105">
        <f t="shared" si="149"/>
        <v>23399</v>
      </c>
      <c r="BD831" s="116">
        <f t="shared" si="150"/>
        <v>42614</v>
      </c>
      <c r="BE831" s="141" t="s">
        <v>8477</v>
      </c>
      <c r="BF831">
        <f>MATCH(BE831,'Cat-4'!$A:$A,0)</f>
        <v>722</v>
      </c>
      <c r="BG831">
        <f>MATCH(BD831,'Cat-4'!$1:$1,0)</f>
        <v>57</v>
      </c>
      <c r="BH831">
        <f>INDEX('Cat-4'!$1:$1048576,'NSS + ACT'!BF831,'NSS + ACT'!BG831)</f>
        <v>107.4</v>
      </c>
      <c r="BI831">
        <f>MATCH($BI$1,'Cat-4'!$1:$1,0)</f>
        <v>153</v>
      </c>
      <c r="BJ831">
        <f>INDEX('Cat-4'!$1:$1048576,'NSS + ACT'!BF831,'NSS + ACT'!BI831)</f>
        <v>130.80000000000001</v>
      </c>
      <c r="BK831" s="126">
        <f t="shared" si="151"/>
        <v>1.217877094972067</v>
      </c>
      <c r="BL831">
        <f t="shared" si="152"/>
        <v>3026</v>
      </c>
      <c r="BM831" s="126">
        <f t="shared" si="153"/>
        <v>100.86666666666666</v>
      </c>
      <c r="BN831" s="126" t="s">
        <v>8785</v>
      </c>
      <c r="BO831" s="126">
        <f>MATCH(BB831,Sheet3!$D$4:$D$8,0)</f>
        <v>2</v>
      </c>
      <c r="BP831" s="126">
        <f>MATCH(BN831,Sheet3!$E$4:$H$4,0)</f>
        <v>4</v>
      </c>
      <c r="BQ831" s="132">
        <f>INDEX(Sheet3!$D$4:$H$8,'NSS + ACT'!BO831,'NSS + ACT'!BP831)</f>
        <v>0.1</v>
      </c>
      <c r="BR831" s="105">
        <f t="shared" si="154"/>
        <v>28497.106145251397</v>
      </c>
      <c r="BS831" s="162">
        <f t="shared" si="155"/>
        <v>0.1</v>
      </c>
      <c r="BT831" s="105">
        <f t="shared" si="156"/>
        <v>25647.395530726259</v>
      </c>
    </row>
    <row r="832" spans="1:72">
      <c r="A832" s="18">
        <f t="shared" si="158"/>
        <v>829</v>
      </c>
      <c r="B832" s="33">
        <v>292308602202</v>
      </c>
      <c r="C832" s="39">
        <v>45152</v>
      </c>
      <c r="D832" s="22" t="s">
        <v>91</v>
      </c>
      <c r="E832" s="22" t="s">
        <v>5117</v>
      </c>
      <c r="F832" s="110">
        <v>4</v>
      </c>
      <c r="G832" s="23" t="s">
        <v>49</v>
      </c>
      <c r="H832" s="58">
        <v>5844</v>
      </c>
      <c r="I832" s="30"/>
      <c r="J832" s="101">
        <v>23376</v>
      </c>
      <c r="K832" s="33">
        <v>84842000</v>
      </c>
      <c r="L832" s="26">
        <v>7.4999999999999997E-2</v>
      </c>
      <c r="M832" s="40">
        <v>0</v>
      </c>
      <c r="N832" s="40">
        <v>0</v>
      </c>
      <c r="O832" s="35"/>
      <c r="P832" s="63">
        <v>0.1</v>
      </c>
      <c r="Q832" s="52">
        <v>0</v>
      </c>
      <c r="R832" s="63">
        <v>0.18</v>
      </c>
      <c r="S832" s="23" t="s">
        <v>777</v>
      </c>
      <c r="T832" s="52">
        <v>1753.2</v>
      </c>
      <c r="U832" s="52">
        <v>0</v>
      </c>
      <c r="V832" s="52">
        <v>175.32000000000002</v>
      </c>
      <c r="W832" s="52">
        <v>4554.8135999999995</v>
      </c>
      <c r="X832" s="52">
        <v>6483.3335999999999</v>
      </c>
      <c r="Y832" s="23" t="s">
        <v>5072</v>
      </c>
      <c r="Z832" s="23" t="s">
        <v>5118</v>
      </c>
      <c r="AA832" s="23" t="s">
        <v>5119</v>
      </c>
      <c r="AB832" s="33">
        <v>292308602202</v>
      </c>
      <c r="AC832" s="33" t="s">
        <v>5115</v>
      </c>
      <c r="AD832" s="48">
        <v>45152</v>
      </c>
      <c r="AE832" s="39">
        <v>45142</v>
      </c>
      <c r="AF832" s="53" t="e">
        <v>#N/A</v>
      </c>
      <c r="AG832" s="53" t="e">
        <v>#N/A</v>
      </c>
      <c r="AH832" s="39" t="e">
        <v>#N/A</v>
      </c>
      <c r="AI832" s="23" t="s">
        <v>51</v>
      </c>
      <c r="AJ832" s="54"/>
      <c r="AK832" s="55"/>
      <c r="AL832" s="56"/>
      <c r="AM832" s="57"/>
      <c r="AN832" s="33"/>
      <c r="AO832" s="48"/>
      <c r="AP832" s="23">
        <v>2000</v>
      </c>
      <c r="AQ832" s="23" t="s">
        <v>52</v>
      </c>
      <c r="AR832" s="23" t="s">
        <v>5119</v>
      </c>
      <c r="AS832" s="38" t="s">
        <v>518</v>
      </c>
      <c r="AT832" s="23"/>
      <c r="AU832" s="23" t="s">
        <v>5116</v>
      </c>
      <c r="AV832" s="99">
        <v>4</v>
      </c>
      <c r="AW832" s="101">
        <v>23376</v>
      </c>
      <c r="AX832" s="29" t="s">
        <v>4770</v>
      </c>
      <c r="AY832" s="29"/>
      <c r="AZ832" s="32" t="s">
        <v>5077</v>
      </c>
      <c r="BA832">
        <f t="shared" si="157"/>
        <v>496</v>
      </c>
      <c r="BB832" s="115" t="s">
        <v>6983</v>
      </c>
      <c r="BC832" s="105">
        <f t="shared" si="149"/>
        <v>5844</v>
      </c>
      <c r="BD832" s="116">
        <f t="shared" si="150"/>
        <v>45139</v>
      </c>
      <c r="BE832" s="141" t="s">
        <v>8477</v>
      </c>
      <c r="BF832">
        <f>MATCH(BE832,'Cat-4'!$A:$A,0)</f>
        <v>722</v>
      </c>
      <c r="BG832">
        <f>MATCH(BD832,'Cat-4'!$1:$1,0)</f>
        <v>140</v>
      </c>
      <c r="BH832">
        <f>INDEX('Cat-4'!$1:$1048576,'NSS + ACT'!BF832,'NSS + ACT'!BG832)</f>
        <v>128.5</v>
      </c>
      <c r="BI832">
        <f>MATCH($BI$1,'Cat-4'!$1:$1,0)</f>
        <v>153</v>
      </c>
      <c r="BJ832">
        <f>INDEX('Cat-4'!$1:$1048576,'NSS + ACT'!BF832,'NSS + ACT'!BI832)</f>
        <v>130.80000000000001</v>
      </c>
      <c r="BK832" s="126">
        <f t="shared" si="151"/>
        <v>1.0178988326848251</v>
      </c>
      <c r="BL832">
        <f t="shared" si="152"/>
        <v>501</v>
      </c>
      <c r="BM832" s="126">
        <f t="shared" si="153"/>
        <v>16.7</v>
      </c>
      <c r="BN832" s="126" t="s">
        <v>8784</v>
      </c>
      <c r="BO832" s="126">
        <f>MATCH(BB832,Sheet3!$D$4:$D$8,0)</f>
        <v>2</v>
      </c>
      <c r="BP832" s="126">
        <f>MATCH(BN832,Sheet3!$E$4:$H$4,0)</f>
        <v>3</v>
      </c>
      <c r="BQ832" s="132">
        <f>INDEX(Sheet3!$D$4:$H$8,'NSS + ACT'!BO832,'NSS + ACT'!BP832)</f>
        <v>0.05</v>
      </c>
      <c r="BR832" s="105">
        <f t="shared" si="154"/>
        <v>23794.403112840471</v>
      </c>
      <c r="BS832" s="162">
        <f t="shared" si="155"/>
        <v>0.05</v>
      </c>
      <c r="BT832" s="105">
        <f t="shared" si="156"/>
        <v>22604.682957198445</v>
      </c>
    </row>
    <row r="833" spans="1:72">
      <c r="A833" s="18">
        <f t="shared" si="158"/>
        <v>830</v>
      </c>
      <c r="B833" s="33"/>
      <c r="C833" s="39"/>
      <c r="D833" s="22" t="s">
        <v>3565</v>
      </c>
      <c r="E833" s="22" t="s">
        <v>6938</v>
      </c>
      <c r="F833" s="113">
        <v>30</v>
      </c>
      <c r="G833" s="23" t="s">
        <v>119</v>
      </c>
      <c r="H833" s="24">
        <v>776</v>
      </c>
      <c r="I833" s="30"/>
      <c r="J833" s="101">
        <v>23280</v>
      </c>
      <c r="K833" s="23">
        <v>85479090</v>
      </c>
      <c r="L833" s="26">
        <v>7.4999999999999997E-2</v>
      </c>
      <c r="M833" s="23"/>
      <c r="N833" s="49"/>
      <c r="O833" s="38"/>
      <c r="P833" s="26">
        <v>0.1</v>
      </c>
      <c r="Q833" s="38"/>
      <c r="R833" s="26">
        <v>0.18</v>
      </c>
      <c r="S833" s="23" t="s">
        <v>6939</v>
      </c>
      <c r="T833" s="94">
        <v>1746</v>
      </c>
      <c r="U833" s="94">
        <v>0</v>
      </c>
      <c r="V833" s="94">
        <v>174.60000000000002</v>
      </c>
      <c r="W833" s="94">
        <v>4536.1079999999993</v>
      </c>
      <c r="X833" s="52">
        <v>6456.7079999999987</v>
      </c>
      <c r="Y833" s="23" t="s">
        <v>6835</v>
      </c>
      <c r="Z833" s="23" t="s">
        <v>6940</v>
      </c>
      <c r="AA833" s="23" t="s">
        <v>6940</v>
      </c>
      <c r="AB833" s="33">
        <v>291701866875</v>
      </c>
      <c r="AC833" s="23" t="s">
        <v>3569</v>
      </c>
      <c r="AD833" s="48">
        <v>42861</v>
      </c>
      <c r="AE833" s="39">
        <v>42825</v>
      </c>
      <c r="AF833" s="33" t="e">
        <v>#N/A</v>
      </c>
      <c r="AG833" s="23" t="e">
        <v>#N/A</v>
      </c>
      <c r="AH833" s="39" t="e">
        <v>#N/A</v>
      </c>
      <c r="AI833" s="23" t="s">
        <v>51</v>
      </c>
      <c r="AJ833" s="65"/>
      <c r="AK833" s="57"/>
      <c r="AL833" s="56"/>
      <c r="AM833" s="52"/>
      <c r="AN833" s="23"/>
      <c r="AO833" s="38"/>
      <c r="AP833" s="23">
        <v>2000</v>
      </c>
      <c r="AQ833" s="23" t="s">
        <v>64</v>
      </c>
      <c r="AR833" s="23" t="s">
        <v>6941</v>
      </c>
      <c r="AS833" s="95" t="s">
        <v>53</v>
      </c>
      <c r="AT833" s="23" t="s">
        <v>522</v>
      </c>
      <c r="AU833" s="23" t="s">
        <v>3570</v>
      </c>
      <c r="AV833" s="99">
        <v>30</v>
      </c>
      <c r="AW833" s="101">
        <v>23280</v>
      </c>
      <c r="AX833" s="29" t="s">
        <v>6494</v>
      </c>
      <c r="AY833" s="29"/>
      <c r="AZ833" s="21"/>
      <c r="BA833">
        <f t="shared" si="157"/>
        <v>2813</v>
      </c>
      <c r="BB833" s="115" t="s">
        <v>6987</v>
      </c>
      <c r="BC833" s="105">
        <f t="shared" si="149"/>
        <v>776</v>
      </c>
      <c r="BD833" s="116">
        <f t="shared" si="150"/>
        <v>42795</v>
      </c>
      <c r="BE833" s="141" t="s">
        <v>8366</v>
      </c>
      <c r="BF833">
        <f>MATCH(BE833,'Cat-4'!$A:$A,0)</f>
        <v>666</v>
      </c>
      <c r="BG833">
        <f>MATCH(BD833,'Cat-4'!$1:$1,0)</f>
        <v>63</v>
      </c>
      <c r="BH833">
        <f>INDEX('Cat-4'!$1:$1048576,'NSS + ACT'!BF833,'NSS + ACT'!BG833)</f>
        <v>108</v>
      </c>
      <c r="BI833">
        <f>MATCH($BI$1,'Cat-4'!$1:$1,0)</f>
        <v>153</v>
      </c>
      <c r="BJ833">
        <f>INDEX('Cat-4'!$1:$1048576,'NSS + ACT'!BF833,'NSS + ACT'!BI833)</f>
        <v>133.4</v>
      </c>
      <c r="BK833" s="126">
        <f t="shared" si="151"/>
        <v>1.2351851851851852</v>
      </c>
      <c r="BL833">
        <f t="shared" si="152"/>
        <v>2845</v>
      </c>
      <c r="BM833" s="126">
        <f t="shared" si="153"/>
        <v>94.833333333333329</v>
      </c>
      <c r="BN833" s="126" t="s">
        <v>8785</v>
      </c>
      <c r="BO833" s="126">
        <f>MATCH(BB833,Sheet3!$D$4:$D$8,0)</f>
        <v>4</v>
      </c>
      <c r="BP833" s="126">
        <f>MATCH(BN833,Sheet3!$E$4:$H$4,0)</f>
        <v>4</v>
      </c>
      <c r="BQ833" s="132">
        <f>INDEX(Sheet3!$D$4:$H$8,'NSS + ACT'!BO833,'NSS + ACT'!BP833)</f>
        <v>0.2</v>
      </c>
      <c r="BR833" s="105">
        <f t="shared" si="154"/>
        <v>28755.111111111109</v>
      </c>
      <c r="BS833" s="162">
        <f t="shared" si="155"/>
        <v>0.2</v>
      </c>
      <c r="BT833" s="105">
        <f t="shared" si="156"/>
        <v>23004.088888888888</v>
      </c>
    </row>
    <row r="834" spans="1:72">
      <c r="A834" s="18">
        <f t="shared" si="158"/>
        <v>831</v>
      </c>
      <c r="B834" s="61">
        <v>291908621104</v>
      </c>
      <c r="C834" s="39">
        <v>43715</v>
      </c>
      <c r="D834" s="22" t="s">
        <v>223</v>
      </c>
      <c r="E834" s="22" t="s">
        <v>2082</v>
      </c>
      <c r="F834" s="110">
        <v>2</v>
      </c>
      <c r="G834" s="23" t="s">
        <v>49</v>
      </c>
      <c r="H834" s="52">
        <v>11631.649999999951</v>
      </c>
      <c r="I834" s="30"/>
      <c r="J834" s="109">
        <v>23263.299999999901</v>
      </c>
      <c r="K834" s="23">
        <v>84129090</v>
      </c>
      <c r="L834" s="26">
        <v>7.4999999999999997E-2</v>
      </c>
      <c r="M834" s="40">
        <v>0</v>
      </c>
      <c r="N834" s="62">
        <v>0</v>
      </c>
      <c r="O834" s="52">
        <v>0</v>
      </c>
      <c r="P834" s="26">
        <v>0.1</v>
      </c>
      <c r="Q834" s="52">
        <v>0</v>
      </c>
      <c r="R834" s="63">
        <v>0.18</v>
      </c>
      <c r="S834" s="23" t="s">
        <v>1434</v>
      </c>
      <c r="T834" s="52">
        <v>1744.7474999999924</v>
      </c>
      <c r="U834" s="52">
        <v>0</v>
      </c>
      <c r="V834" s="52">
        <v>174.47474999999926</v>
      </c>
      <c r="W834" s="52">
        <v>4532.8540049999801</v>
      </c>
      <c r="X834" s="52">
        <v>6452.0762549999718</v>
      </c>
      <c r="Y834" s="23" t="s">
        <v>1945</v>
      </c>
      <c r="Z834" s="23" t="s">
        <v>2083</v>
      </c>
      <c r="AA834" s="23" t="s">
        <v>2084</v>
      </c>
      <c r="AB834" s="33">
        <v>291908621104</v>
      </c>
      <c r="AC834" s="33" t="s">
        <v>2074</v>
      </c>
      <c r="AD834" s="48">
        <v>43715</v>
      </c>
      <c r="AE834" s="39">
        <v>43700</v>
      </c>
      <c r="AF834" s="53" t="e">
        <v>#N/A</v>
      </c>
      <c r="AG834" s="53" t="e">
        <v>#N/A</v>
      </c>
      <c r="AH834" s="39" t="e">
        <v>#N/A</v>
      </c>
      <c r="AI834" s="23" t="s">
        <v>51</v>
      </c>
      <c r="AJ834" s="54"/>
      <c r="AK834" s="55"/>
      <c r="AL834" s="56"/>
      <c r="AM834" s="57"/>
      <c r="AN834" s="33"/>
      <c r="AO834" s="48"/>
      <c r="AP834" s="23">
        <v>2000</v>
      </c>
      <c r="AQ834" s="23" t="s">
        <v>52</v>
      </c>
      <c r="AR834" s="23" t="s">
        <v>2084</v>
      </c>
      <c r="AS834" s="38" t="s">
        <v>53</v>
      </c>
      <c r="AT834" s="23" t="s">
        <v>519</v>
      </c>
      <c r="AU834" s="64" t="s">
        <v>2075</v>
      </c>
      <c r="AV834" s="99">
        <v>2</v>
      </c>
      <c r="AW834" s="102">
        <v>23263.299999999901</v>
      </c>
      <c r="AX834" s="29" t="s">
        <v>701</v>
      </c>
      <c r="AY834" s="29"/>
      <c r="AZ834" s="25" t="s">
        <v>702</v>
      </c>
      <c r="BA834">
        <f t="shared" si="157"/>
        <v>1938</v>
      </c>
      <c r="BB834" s="115" t="s">
        <v>6983</v>
      </c>
      <c r="BC834" s="105">
        <f t="shared" si="149"/>
        <v>11631.649999999951</v>
      </c>
      <c r="BD834" s="116">
        <f t="shared" si="150"/>
        <v>43678</v>
      </c>
      <c r="BE834" s="141" t="s">
        <v>8477</v>
      </c>
      <c r="BF834">
        <f>MATCH(BE834,'Cat-4'!$A:$A,0)</f>
        <v>722</v>
      </c>
      <c r="BG834">
        <f>MATCH(BD834,'Cat-4'!$1:$1,0)</f>
        <v>92</v>
      </c>
      <c r="BH834">
        <f>INDEX('Cat-4'!$1:$1048576,'NSS + ACT'!BF834,'NSS + ACT'!BG834)</f>
        <v>113.6</v>
      </c>
      <c r="BI834">
        <f>MATCH($BI$1,'Cat-4'!$1:$1,0)</f>
        <v>153</v>
      </c>
      <c r="BJ834">
        <f>INDEX('Cat-4'!$1:$1048576,'NSS + ACT'!BF834,'NSS + ACT'!BI834)</f>
        <v>130.80000000000001</v>
      </c>
      <c r="BK834" s="126">
        <f t="shared" si="151"/>
        <v>1.1514084507042255</v>
      </c>
      <c r="BL834">
        <f t="shared" si="152"/>
        <v>1962</v>
      </c>
      <c r="BM834" s="126">
        <f t="shared" si="153"/>
        <v>65.400000000000006</v>
      </c>
      <c r="BN834" s="126" t="s">
        <v>8785</v>
      </c>
      <c r="BO834" s="126">
        <f>MATCH(BB834,Sheet3!$D$4:$D$8,0)</f>
        <v>2</v>
      </c>
      <c r="BP834" s="126">
        <f>MATCH(BN834,Sheet3!$E$4:$H$4,0)</f>
        <v>4</v>
      </c>
      <c r="BQ834" s="132">
        <f>INDEX(Sheet3!$D$4:$H$8,'NSS + ACT'!BO834,'NSS + ACT'!BP834)</f>
        <v>0.1</v>
      </c>
      <c r="BR834" s="105">
        <f t="shared" si="154"/>
        <v>26785.560211267493</v>
      </c>
      <c r="BS834" s="162">
        <f t="shared" si="155"/>
        <v>0.1</v>
      </c>
      <c r="BT834" s="105">
        <f t="shared" si="156"/>
        <v>24107.004190140746</v>
      </c>
    </row>
    <row r="835" spans="1:72">
      <c r="A835" s="18">
        <f t="shared" si="158"/>
        <v>832</v>
      </c>
      <c r="B835" s="61">
        <v>291604729091</v>
      </c>
      <c r="C835" s="39">
        <v>42653</v>
      </c>
      <c r="D835" s="22" t="s">
        <v>91</v>
      </c>
      <c r="E835" s="22" t="s">
        <v>2211</v>
      </c>
      <c r="F835" s="110">
        <v>4</v>
      </c>
      <c r="G835" s="23" t="s">
        <v>49</v>
      </c>
      <c r="H835" s="52">
        <v>5773.665</v>
      </c>
      <c r="I835" s="30"/>
      <c r="J835" s="109">
        <v>23094.66</v>
      </c>
      <c r="K835" s="23">
        <v>84819090</v>
      </c>
      <c r="L835" s="26">
        <v>7.4999999999999997E-2</v>
      </c>
      <c r="M835" s="40">
        <v>0</v>
      </c>
      <c r="N835" s="62">
        <v>0</v>
      </c>
      <c r="O835" s="52">
        <v>0</v>
      </c>
      <c r="P835" s="26">
        <v>0.1</v>
      </c>
      <c r="Q835" s="52">
        <v>0</v>
      </c>
      <c r="R835" s="63">
        <v>0.18</v>
      </c>
      <c r="S835" s="23" t="s">
        <v>849</v>
      </c>
      <c r="T835" s="52">
        <v>1732.0995</v>
      </c>
      <c r="U835" s="52">
        <v>0</v>
      </c>
      <c r="V835" s="52">
        <v>173.20995000000002</v>
      </c>
      <c r="W835" s="52">
        <v>4499.9945010000001</v>
      </c>
      <c r="X835" s="52">
        <v>6405.3039509999999</v>
      </c>
      <c r="Y835" s="23" t="s">
        <v>1945</v>
      </c>
      <c r="Z835" s="23" t="s">
        <v>2212</v>
      </c>
      <c r="AA835" s="23" t="s">
        <v>2213</v>
      </c>
      <c r="AB835" s="33">
        <v>291604729091</v>
      </c>
      <c r="AC835" s="33" t="s">
        <v>2172</v>
      </c>
      <c r="AD835" s="48">
        <v>42653</v>
      </c>
      <c r="AE835" s="39">
        <v>42629</v>
      </c>
      <c r="AF835" s="53" t="e">
        <v>#N/A</v>
      </c>
      <c r="AG835" s="53" t="e">
        <v>#N/A</v>
      </c>
      <c r="AH835" s="39" t="e">
        <v>#N/A</v>
      </c>
      <c r="AI835" s="23" t="s">
        <v>51</v>
      </c>
      <c r="AJ835" s="54"/>
      <c r="AK835" s="55"/>
      <c r="AL835" s="56"/>
      <c r="AM835" s="57"/>
      <c r="AN835" s="33"/>
      <c r="AO835" s="48"/>
      <c r="AP835" s="23">
        <v>2000</v>
      </c>
      <c r="AQ835" s="23" t="s">
        <v>52</v>
      </c>
      <c r="AR835" s="23" t="s">
        <v>2213</v>
      </c>
      <c r="AS835" s="38" t="s">
        <v>53</v>
      </c>
      <c r="AT835" s="23"/>
      <c r="AU835" s="64">
        <v>6316001234</v>
      </c>
      <c r="AV835" s="99">
        <v>4</v>
      </c>
      <c r="AW835" s="102">
        <v>23094.66</v>
      </c>
      <c r="AX835" s="29" t="s">
        <v>701</v>
      </c>
      <c r="AY835" s="29"/>
      <c r="AZ835" s="25" t="s">
        <v>702</v>
      </c>
      <c r="BA835">
        <f t="shared" si="157"/>
        <v>3009</v>
      </c>
      <c r="BB835" t="s">
        <v>6983</v>
      </c>
      <c r="BC835" s="105">
        <f t="shared" si="149"/>
        <v>5773.665</v>
      </c>
      <c r="BD835" s="116">
        <f t="shared" si="150"/>
        <v>42614</v>
      </c>
      <c r="BE835" s="141" t="s">
        <v>8477</v>
      </c>
      <c r="BF835">
        <f>MATCH(BE835,'Cat-4'!$A:$A,0)</f>
        <v>722</v>
      </c>
      <c r="BG835">
        <f>MATCH(BD835,'Cat-4'!$1:$1,0)</f>
        <v>57</v>
      </c>
      <c r="BH835">
        <f>INDEX('Cat-4'!$1:$1048576,'NSS + ACT'!BF835,'NSS + ACT'!BG835)</f>
        <v>107.4</v>
      </c>
      <c r="BI835">
        <f>MATCH($BI$1,'Cat-4'!$1:$1,0)</f>
        <v>153</v>
      </c>
      <c r="BJ835">
        <f>INDEX('Cat-4'!$1:$1048576,'NSS + ACT'!BF835,'NSS + ACT'!BI835)</f>
        <v>130.80000000000001</v>
      </c>
      <c r="BK835" s="126">
        <f t="shared" si="151"/>
        <v>1.217877094972067</v>
      </c>
      <c r="BL835">
        <f t="shared" si="152"/>
        <v>3026</v>
      </c>
      <c r="BM835" s="126">
        <f t="shared" si="153"/>
        <v>100.86666666666666</v>
      </c>
      <c r="BN835" s="126" t="s">
        <v>8785</v>
      </c>
      <c r="BO835" s="126">
        <f>MATCH(BB835,Sheet3!$D$4:$D$8,0)</f>
        <v>2</v>
      </c>
      <c r="BP835" s="126">
        <f>MATCH(BN835,Sheet3!$E$4:$H$4,0)</f>
        <v>4</v>
      </c>
      <c r="BQ835" s="132">
        <f>INDEX(Sheet3!$D$4:$H$8,'NSS + ACT'!BO835,'NSS + ACT'!BP835)</f>
        <v>0.1</v>
      </c>
      <c r="BR835" s="105">
        <f t="shared" si="154"/>
        <v>28126.457430167597</v>
      </c>
      <c r="BS835" s="162">
        <f t="shared" si="155"/>
        <v>0.1</v>
      </c>
      <c r="BT835" s="105">
        <f t="shared" si="156"/>
        <v>25313.811687150839</v>
      </c>
    </row>
    <row r="836" spans="1:72">
      <c r="A836" s="18">
        <f t="shared" si="158"/>
        <v>833</v>
      </c>
      <c r="B836" s="61">
        <v>292100235125</v>
      </c>
      <c r="C836" s="39">
        <v>44204</v>
      </c>
      <c r="D836" s="22" t="s">
        <v>139</v>
      </c>
      <c r="E836" s="22" t="s">
        <v>3966</v>
      </c>
      <c r="F836" s="110">
        <v>75</v>
      </c>
      <c r="G836" s="23" t="s">
        <v>49</v>
      </c>
      <c r="H836" s="52">
        <v>307.92679999999865</v>
      </c>
      <c r="I836" s="30"/>
      <c r="J836" s="109">
        <v>23094.5099999999</v>
      </c>
      <c r="K836" s="23">
        <v>73181500</v>
      </c>
      <c r="L836" s="26">
        <v>0.15</v>
      </c>
      <c r="M836" s="40">
        <v>0</v>
      </c>
      <c r="N836" s="40">
        <v>0</v>
      </c>
      <c r="O836" s="52">
        <v>0</v>
      </c>
      <c r="P836" s="26">
        <v>0.1</v>
      </c>
      <c r="Q836" s="52">
        <v>0</v>
      </c>
      <c r="R836" s="63">
        <v>0.18</v>
      </c>
      <c r="S836" s="23" t="s">
        <v>696</v>
      </c>
      <c r="T836" s="52">
        <v>3464.176499999985</v>
      </c>
      <c r="U836" s="52">
        <v>0</v>
      </c>
      <c r="V836" s="52">
        <v>346.4176499999985</v>
      </c>
      <c r="W836" s="52">
        <v>4842.9187469999797</v>
      </c>
      <c r="X836" s="68">
        <v>8653.5128969999641</v>
      </c>
      <c r="Y836" s="23" t="s">
        <v>3855</v>
      </c>
      <c r="Z836" s="23" t="s">
        <v>3967</v>
      </c>
      <c r="AA836" s="23" t="s">
        <v>3968</v>
      </c>
      <c r="AB836" s="33">
        <v>292100235125</v>
      </c>
      <c r="AC836" s="33" t="s">
        <v>3964</v>
      </c>
      <c r="AD836" s="39">
        <v>44204</v>
      </c>
      <c r="AE836" s="39">
        <v>44197</v>
      </c>
      <c r="AF836" s="53" t="e">
        <v>#N/A</v>
      </c>
      <c r="AG836" s="53" t="e">
        <v>#N/A</v>
      </c>
      <c r="AH836" s="39" t="e">
        <v>#N/A</v>
      </c>
      <c r="AI836" s="23" t="s">
        <v>51</v>
      </c>
      <c r="AJ836" s="59"/>
      <c r="AK836" s="59"/>
      <c r="AL836" s="48"/>
      <c r="AM836" s="60"/>
      <c r="AN836" s="33"/>
      <c r="AO836" s="48"/>
      <c r="AP836" s="23">
        <v>2000</v>
      </c>
      <c r="AQ836" s="23" t="s">
        <v>52</v>
      </c>
      <c r="AR836" s="23" t="s">
        <v>3968</v>
      </c>
      <c r="AS836" s="38" t="s">
        <v>53</v>
      </c>
      <c r="AT836" s="23"/>
      <c r="AU836" s="64" t="s">
        <v>3965</v>
      </c>
      <c r="AV836" s="99">
        <v>75</v>
      </c>
      <c r="AW836" s="102">
        <v>23094.5099999999</v>
      </c>
      <c r="AX836" s="29" t="s">
        <v>701</v>
      </c>
      <c r="AY836" s="29"/>
      <c r="AZ836" s="25"/>
      <c r="BA836">
        <f t="shared" si="157"/>
        <v>1441</v>
      </c>
      <c r="BB836" s="115" t="s">
        <v>6983</v>
      </c>
      <c r="BC836" s="105">
        <f t="shared" si="149"/>
        <v>307.92679999999865</v>
      </c>
      <c r="BD836" s="116">
        <f t="shared" si="150"/>
        <v>44197</v>
      </c>
      <c r="BE836" s="141" t="s">
        <v>8477</v>
      </c>
      <c r="BF836">
        <f>MATCH(BE836,'Cat-4'!$A:$A,0)</f>
        <v>722</v>
      </c>
      <c r="BG836">
        <f>MATCH(BD836,'Cat-4'!$1:$1,0)</f>
        <v>109</v>
      </c>
      <c r="BH836">
        <f>INDEX('Cat-4'!$1:$1048576,'NSS + ACT'!BF836,'NSS + ACT'!BG836)</f>
        <v>115.3</v>
      </c>
      <c r="BI836">
        <f>MATCH($BI$1,'Cat-4'!$1:$1,0)</f>
        <v>153</v>
      </c>
      <c r="BJ836">
        <f>INDEX('Cat-4'!$1:$1048576,'NSS + ACT'!BF836,'NSS + ACT'!BI836)</f>
        <v>130.80000000000001</v>
      </c>
      <c r="BK836" s="126">
        <f t="shared" si="151"/>
        <v>1.1344319167389421</v>
      </c>
      <c r="BL836">
        <f t="shared" si="152"/>
        <v>1443</v>
      </c>
      <c r="BM836" s="126">
        <f t="shared" si="153"/>
        <v>48.1</v>
      </c>
      <c r="BN836" s="126" t="s">
        <v>8785</v>
      </c>
      <c r="BO836" s="126">
        <f>MATCH(BB836,Sheet3!$D$4:$D$8,0)</f>
        <v>2</v>
      </c>
      <c r="BP836" s="126">
        <f>MATCH(BN836,Sheet3!$E$4:$H$4,0)</f>
        <v>4</v>
      </c>
      <c r="BQ836" s="132">
        <f>INDEX(Sheet3!$D$4:$H$8,'NSS + ACT'!BO836,'NSS + ACT'!BP836)</f>
        <v>0.1</v>
      </c>
      <c r="BR836" s="105">
        <f t="shared" si="154"/>
        <v>26199.149245446552</v>
      </c>
      <c r="BS836" s="162">
        <f t="shared" si="155"/>
        <v>0.1</v>
      </c>
      <c r="BT836" s="105">
        <f t="shared" si="156"/>
        <v>23579.234320901898</v>
      </c>
    </row>
    <row r="837" spans="1:72">
      <c r="A837" s="18">
        <f t="shared" si="158"/>
        <v>834</v>
      </c>
      <c r="B837" s="61">
        <v>291810265073</v>
      </c>
      <c r="C837" s="39">
        <v>43427</v>
      </c>
      <c r="D837" s="22" t="s">
        <v>220</v>
      </c>
      <c r="E837" s="22" t="s">
        <v>2043</v>
      </c>
      <c r="F837" s="110">
        <v>2</v>
      </c>
      <c r="G837" s="23" t="s">
        <v>49</v>
      </c>
      <c r="H837" s="52">
        <v>11532.5</v>
      </c>
      <c r="I837" s="30"/>
      <c r="J837" s="109">
        <v>23065</v>
      </c>
      <c r="K837" s="23">
        <v>84819090</v>
      </c>
      <c r="L837" s="26">
        <v>7.4999999999999997E-2</v>
      </c>
      <c r="M837" s="40">
        <v>0</v>
      </c>
      <c r="N837" s="62">
        <v>0</v>
      </c>
      <c r="O837" s="52">
        <v>0</v>
      </c>
      <c r="P837" s="26">
        <v>0.1</v>
      </c>
      <c r="Q837" s="52">
        <v>0</v>
      </c>
      <c r="R837" s="63">
        <v>0.18</v>
      </c>
      <c r="S837" s="23" t="s">
        <v>849</v>
      </c>
      <c r="T837" s="52">
        <v>1729.875</v>
      </c>
      <c r="U837" s="52">
        <v>0</v>
      </c>
      <c r="V837" s="52">
        <v>172.98750000000001</v>
      </c>
      <c r="W837" s="52">
        <v>4494.2152499999993</v>
      </c>
      <c r="X837" s="52">
        <v>6397.0777499999995</v>
      </c>
      <c r="Y837" s="23" t="s">
        <v>1945</v>
      </c>
      <c r="Z837" s="23" t="s">
        <v>2044</v>
      </c>
      <c r="AA837" s="23" t="s">
        <v>2045</v>
      </c>
      <c r="AB837" s="33">
        <v>291810265073</v>
      </c>
      <c r="AC837" s="33" t="s">
        <v>857</v>
      </c>
      <c r="AD837" s="48">
        <v>43427</v>
      </c>
      <c r="AE837" s="39">
        <v>43369</v>
      </c>
      <c r="AF837" s="53" t="e">
        <v>#N/A</v>
      </c>
      <c r="AG837" s="53" t="e">
        <v>#N/A</v>
      </c>
      <c r="AH837" s="39" t="e">
        <v>#N/A</v>
      </c>
      <c r="AI837" s="23" t="s">
        <v>51</v>
      </c>
      <c r="AJ837" s="54"/>
      <c r="AK837" s="55"/>
      <c r="AL837" s="56"/>
      <c r="AM837" s="57"/>
      <c r="AN837" s="33"/>
      <c r="AO837" s="48"/>
      <c r="AP837" s="23">
        <v>2000</v>
      </c>
      <c r="AQ837" s="23" t="s">
        <v>52</v>
      </c>
      <c r="AR837" s="23" t="s">
        <v>2045</v>
      </c>
      <c r="AS837" s="38" t="s">
        <v>53</v>
      </c>
      <c r="AT837" s="23" t="s">
        <v>519</v>
      </c>
      <c r="AU837" s="64">
        <v>9318632194</v>
      </c>
      <c r="AV837" s="99">
        <v>2</v>
      </c>
      <c r="AW837" s="102">
        <v>23065</v>
      </c>
      <c r="AX837" s="29" t="s">
        <v>701</v>
      </c>
      <c r="AY837" s="29"/>
      <c r="AZ837" s="25" t="s">
        <v>702</v>
      </c>
      <c r="BA837">
        <f t="shared" si="157"/>
        <v>2269</v>
      </c>
      <c r="BB837" s="115" t="s">
        <v>6987</v>
      </c>
      <c r="BC837" s="105">
        <f t="shared" ref="BC837:BC900" si="159">AW837/AV837</f>
        <v>11532.5</v>
      </c>
      <c r="BD837" s="116">
        <f t="shared" ref="BD837:BD898" si="160">DATE(YEAR(AE837),MONTH(AE837),1)</f>
        <v>43344</v>
      </c>
      <c r="BE837" s="141" t="s">
        <v>8366</v>
      </c>
      <c r="BF837">
        <f>MATCH(BE837,'Cat-4'!$A:$A,0)</f>
        <v>666</v>
      </c>
      <c r="BG837">
        <f>MATCH(BD837,'Cat-4'!$1:$1,0)</f>
        <v>81</v>
      </c>
      <c r="BH837">
        <f>INDEX('Cat-4'!$1:$1048576,'NSS + ACT'!BF837,'NSS + ACT'!BG837)</f>
        <v>111.5</v>
      </c>
      <c r="BI837">
        <f>MATCH($BI$1,'Cat-4'!$1:$1,0)</f>
        <v>153</v>
      </c>
      <c r="BJ837">
        <f>INDEX('Cat-4'!$1:$1048576,'NSS + ACT'!BF837,'NSS + ACT'!BI837)</f>
        <v>133.4</v>
      </c>
      <c r="BK837" s="126">
        <f t="shared" ref="BK837:BK900" si="161">BJ837/BH837</f>
        <v>1.1964125560538117</v>
      </c>
      <c r="BL837">
        <f t="shared" ref="BL837:BL900" si="162">$BL$1-BD837</f>
        <v>2296</v>
      </c>
      <c r="BM837" s="126">
        <f t="shared" ref="BM837:BM900" si="163">BL837/30</f>
        <v>76.533333333333331</v>
      </c>
      <c r="BN837" s="126" t="s">
        <v>8785</v>
      </c>
      <c r="BO837" s="126">
        <f>MATCH(BB837,Sheet3!$D$4:$D$8,0)</f>
        <v>4</v>
      </c>
      <c r="BP837" s="126">
        <f>MATCH(BN837,Sheet3!$E$4:$H$4,0)</f>
        <v>4</v>
      </c>
      <c r="BQ837" s="132">
        <f>INDEX(Sheet3!$D$4:$H$8,'NSS + ACT'!BO837,'NSS + ACT'!BP837)</f>
        <v>0.2</v>
      </c>
      <c r="BR837" s="105">
        <f t="shared" ref="BR837:BR900" si="164">BK837*AW837</f>
        <v>27595.255605381168</v>
      </c>
      <c r="BS837" s="162">
        <f t="shared" ref="BS837:BS900" si="165">BQ837</f>
        <v>0.2</v>
      </c>
      <c r="BT837" s="105">
        <f t="shared" ref="BT837:BT900" si="166">BR837*(1-BS837)</f>
        <v>22076.204484304937</v>
      </c>
    </row>
    <row r="838" spans="1:72">
      <c r="A838" s="18">
        <f t="shared" si="158"/>
        <v>835</v>
      </c>
      <c r="B838" s="61">
        <v>171800967741</v>
      </c>
      <c r="C838" s="39">
        <v>43206</v>
      </c>
      <c r="D838" s="22" t="s">
        <v>462</v>
      </c>
      <c r="E838" s="22" t="s">
        <v>3790</v>
      </c>
      <c r="F838" s="110">
        <v>2</v>
      </c>
      <c r="G838" s="23" t="s">
        <v>49</v>
      </c>
      <c r="H838" s="52">
        <v>11532.235000000001</v>
      </c>
      <c r="I838" s="30"/>
      <c r="J838" s="109">
        <v>23064.47</v>
      </c>
      <c r="K838" s="23">
        <v>85444220</v>
      </c>
      <c r="L838" s="26">
        <v>0.1</v>
      </c>
      <c r="M838" s="40" t="s">
        <v>2765</v>
      </c>
      <c r="N838" s="62">
        <v>0</v>
      </c>
      <c r="O838" s="52">
        <v>0</v>
      </c>
      <c r="P838" s="26">
        <v>0.1</v>
      </c>
      <c r="Q838" s="52">
        <v>0</v>
      </c>
      <c r="R838" s="63">
        <v>0.18</v>
      </c>
      <c r="S838" s="23" t="s">
        <v>2754</v>
      </c>
      <c r="T838" s="52">
        <v>2306.4470000000001</v>
      </c>
      <c r="U838" s="52">
        <v>0</v>
      </c>
      <c r="V838" s="52">
        <v>230.64470000000003</v>
      </c>
      <c r="W838" s="52">
        <v>4608.2811060000004</v>
      </c>
      <c r="X838" s="52">
        <v>7145.3728060000003</v>
      </c>
      <c r="Y838" s="23" t="s">
        <v>3695</v>
      </c>
      <c r="Z838" s="23" t="s">
        <v>3791</v>
      </c>
      <c r="AA838" s="23" t="s">
        <v>3792</v>
      </c>
      <c r="AB838" s="33" t="e">
        <v>#N/A</v>
      </c>
      <c r="AC838" s="33" t="e">
        <v>#N/A</v>
      </c>
      <c r="AD838" s="39" t="e">
        <v>#N/A</v>
      </c>
      <c r="AE838" s="39">
        <v>43178</v>
      </c>
      <c r="AF838" s="53">
        <v>171800967741</v>
      </c>
      <c r="AG838" s="53" t="s">
        <v>465</v>
      </c>
      <c r="AH838" s="39">
        <v>43206</v>
      </c>
      <c r="AI838" s="23" t="s">
        <v>385</v>
      </c>
      <c r="AJ838" s="59"/>
      <c r="AK838" s="59"/>
      <c r="AL838" s="48"/>
      <c r="AM838" s="60"/>
      <c r="AN838" s="33"/>
      <c r="AO838" s="48"/>
      <c r="AP838" s="23">
        <v>2000</v>
      </c>
      <c r="AQ838" s="23" t="s">
        <v>52</v>
      </c>
      <c r="AR838" s="23" t="s">
        <v>3792</v>
      </c>
      <c r="AS838" s="38" t="s">
        <v>53</v>
      </c>
      <c r="AT838" s="23" t="s">
        <v>519</v>
      </c>
      <c r="AU838" s="64">
        <v>1007534470</v>
      </c>
      <c r="AV838" s="99">
        <v>2</v>
      </c>
      <c r="AW838" s="102">
        <v>23064.47</v>
      </c>
      <c r="AX838" s="29" t="s">
        <v>701</v>
      </c>
      <c r="AY838" s="29"/>
      <c r="AZ838" s="25"/>
      <c r="BA838">
        <f t="shared" si="157"/>
        <v>2460</v>
      </c>
      <c r="BB838" s="115" t="s">
        <v>6987</v>
      </c>
      <c r="BC838" s="105">
        <f t="shared" si="159"/>
        <v>11532.235000000001</v>
      </c>
      <c r="BD838" s="116">
        <f t="shared" si="160"/>
        <v>43160</v>
      </c>
      <c r="BE838" s="141" t="s">
        <v>8366</v>
      </c>
      <c r="BF838">
        <f>MATCH(BE838,'Cat-4'!$A:$A,0)</f>
        <v>666</v>
      </c>
      <c r="BG838">
        <f>MATCH(BD838,'Cat-4'!$1:$1,0)</f>
        <v>75</v>
      </c>
      <c r="BH838">
        <f>INDEX('Cat-4'!$1:$1048576,'NSS + ACT'!BF838,'NSS + ACT'!BG838)</f>
        <v>110.1</v>
      </c>
      <c r="BI838">
        <f>MATCH($BI$1,'Cat-4'!$1:$1,0)</f>
        <v>153</v>
      </c>
      <c r="BJ838">
        <f>INDEX('Cat-4'!$1:$1048576,'NSS + ACT'!BF838,'NSS + ACT'!BI838)</f>
        <v>133.4</v>
      </c>
      <c r="BK838" s="126">
        <f t="shared" si="161"/>
        <v>1.2116257947320619</v>
      </c>
      <c r="BL838">
        <f t="shared" si="162"/>
        <v>2480</v>
      </c>
      <c r="BM838" s="126">
        <f t="shared" si="163"/>
        <v>82.666666666666671</v>
      </c>
      <c r="BN838" s="126" t="s">
        <v>8785</v>
      </c>
      <c r="BO838" s="126">
        <f>MATCH(BB838,Sheet3!$D$4:$D$8,0)</f>
        <v>4</v>
      </c>
      <c r="BP838" s="126">
        <f>MATCH(BN838,Sheet3!$E$4:$H$4,0)</f>
        <v>4</v>
      </c>
      <c r="BQ838" s="132">
        <f>INDEX(Sheet3!$D$4:$H$8,'NSS + ACT'!BO838,'NSS + ACT'!BP838)</f>
        <v>0.2</v>
      </c>
      <c r="BR838" s="105">
        <f t="shared" si="164"/>
        <v>27945.506793823803</v>
      </c>
      <c r="BS838" s="162">
        <f t="shared" si="165"/>
        <v>0.2</v>
      </c>
      <c r="BT838" s="105">
        <f t="shared" si="166"/>
        <v>22356.405435059045</v>
      </c>
    </row>
    <row r="839" spans="1:72">
      <c r="A839" s="18">
        <f t="shared" si="158"/>
        <v>836</v>
      </c>
      <c r="B839" s="61">
        <v>292102379940</v>
      </c>
      <c r="C839" s="39">
        <v>44264</v>
      </c>
      <c r="D839" s="22" t="s">
        <v>220</v>
      </c>
      <c r="E839" s="22" t="s">
        <v>2201</v>
      </c>
      <c r="F839" s="110">
        <v>4</v>
      </c>
      <c r="G839" s="23" t="s">
        <v>49</v>
      </c>
      <c r="H839" s="52">
        <v>5765</v>
      </c>
      <c r="I839" s="30"/>
      <c r="J839" s="109">
        <v>23060</v>
      </c>
      <c r="K839" s="23">
        <v>84819090</v>
      </c>
      <c r="L839" s="26">
        <v>7.4999999999999997E-2</v>
      </c>
      <c r="M839" s="40">
        <v>0</v>
      </c>
      <c r="N839" s="62">
        <v>0</v>
      </c>
      <c r="O839" s="52">
        <v>0</v>
      </c>
      <c r="P839" s="26">
        <v>0.1</v>
      </c>
      <c r="Q839" s="52">
        <v>0</v>
      </c>
      <c r="R839" s="63">
        <v>0.18</v>
      </c>
      <c r="S839" s="23" t="s">
        <v>849</v>
      </c>
      <c r="T839" s="52">
        <v>1729.5</v>
      </c>
      <c r="U839" s="52">
        <v>0</v>
      </c>
      <c r="V839" s="52">
        <v>172.95000000000002</v>
      </c>
      <c r="W839" s="52">
        <v>4493.241</v>
      </c>
      <c r="X839" s="52">
        <v>6395.6909999999998</v>
      </c>
      <c r="Y839" s="23" t="s">
        <v>1945</v>
      </c>
      <c r="Z839" s="23" t="s">
        <v>2202</v>
      </c>
      <c r="AA839" s="23" t="s">
        <v>2203</v>
      </c>
      <c r="AB839" s="33">
        <v>292102379940</v>
      </c>
      <c r="AC839" s="33" t="s">
        <v>2204</v>
      </c>
      <c r="AD839" s="48">
        <v>44264</v>
      </c>
      <c r="AE839" s="39">
        <v>44251</v>
      </c>
      <c r="AF839" s="53" t="e">
        <v>#N/A</v>
      </c>
      <c r="AG839" s="53" t="e">
        <v>#N/A</v>
      </c>
      <c r="AH839" s="39" t="e">
        <v>#N/A</v>
      </c>
      <c r="AI839" s="23" t="s">
        <v>51</v>
      </c>
      <c r="AJ839" s="54"/>
      <c r="AK839" s="55"/>
      <c r="AL839" s="56"/>
      <c r="AM839" s="57"/>
      <c r="AN839" s="33"/>
      <c r="AO839" s="48"/>
      <c r="AP839" s="23">
        <v>2000</v>
      </c>
      <c r="AQ839" s="23" t="s">
        <v>52</v>
      </c>
      <c r="AR839" s="23" t="s">
        <v>2203</v>
      </c>
      <c r="AS839" s="38" t="s">
        <v>53</v>
      </c>
      <c r="AT839" s="23"/>
      <c r="AU839" s="64">
        <v>9320633414</v>
      </c>
      <c r="AV839" s="99">
        <v>4</v>
      </c>
      <c r="AW839" s="102">
        <v>23060</v>
      </c>
      <c r="AX839" s="29" t="s">
        <v>701</v>
      </c>
      <c r="AY839" s="29"/>
      <c r="AZ839" s="25" t="s">
        <v>702</v>
      </c>
      <c r="BA839">
        <f t="shared" si="157"/>
        <v>1387</v>
      </c>
      <c r="BB839" t="s">
        <v>6983</v>
      </c>
      <c r="BC839" s="105">
        <f t="shared" si="159"/>
        <v>5765</v>
      </c>
      <c r="BD839" s="116">
        <f t="shared" si="160"/>
        <v>44228</v>
      </c>
      <c r="BE839" s="141" t="s">
        <v>8477</v>
      </c>
      <c r="BF839">
        <f>MATCH(BE839,'Cat-4'!$A:$A,0)</f>
        <v>722</v>
      </c>
      <c r="BG839">
        <f>MATCH(BD839,'Cat-4'!$1:$1,0)</f>
        <v>110</v>
      </c>
      <c r="BH839">
        <f>INDEX('Cat-4'!$1:$1048576,'NSS + ACT'!BF839,'NSS + ACT'!BG839)</f>
        <v>115.4</v>
      </c>
      <c r="BI839">
        <f>MATCH($BI$1,'Cat-4'!$1:$1,0)</f>
        <v>153</v>
      </c>
      <c r="BJ839">
        <f>INDEX('Cat-4'!$1:$1048576,'NSS + ACT'!BF839,'NSS + ACT'!BI839)</f>
        <v>130.80000000000001</v>
      </c>
      <c r="BK839" s="126">
        <f t="shared" si="161"/>
        <v>1.1334488734835355</v>
      </c>
      <c r="BL839">
        <f t="shared" si="162"/>
        <v>1412</v>
      </c>
      <c r="BM839" s="126">
        <f t="shared" si="163"/>
        <v>47.06666666666667</v>
      </c>
      <c r="BN839" s="126" t="s">
        <v>8785</v>
      </c>
      <c r="BO839" s="126">
        <f>MATCH(BB839,Sheet3!$D$4:$D$8,0)</f>
        <v>2</v>
      </c>
      <c r="BP839" s="126">
        <f>MATCH(BN839,Sheet3!$E$4:$H$4,0)</f>
        <v>4</v>
      </c>
      <c r="BQ839" s="132">
        <f>INDEX(Sheet3!$D$4:$H$8,'NSS + ACT'!BO839,'NSS + ACT'!BP839)</f>
        <v>0.1</v>
      </c>
      <c r="BR839" s="105">
        <f t="shared" si="164"/>
        <v>26137.331022530328</v>
      </c>
      <c r="BS839" s="162">
        <f t="shared" si="165"/>
        <v>0.1</v>
      </c>
      <c r="BT839" s="105">
        <f t="shared" si="166"/>
        <v>23523.597920277298</v>
      </c>
    </row>
    <row r="840" spans="1:72">
      <c r="A840" s="18">
        <f t="shared" si="158"/>
        <v>837</v>
      </c>
      <c r="B840" s="61">
        <v>292203577260</v>
      </c>
      <c r="C840" s="39">
        <v>44659</v>
      </c>
      <c r="D840" s="22" t="s">
        <v>91</v>
      </c>
      <c r="E840" s="22" t="s">
        <v>2548</v>
      </c>
      <c r="F840" s="110">
        <v>2</v>
      </c>
      <c r="G840" s="23" t="s">
        <v>79</v>
      </c>
      <c r="H840" s="52">
        <v>11518</v>
      </c>
      <c r="I840" s="30"/>
      <c r="J840" s="109">
        <v>23036</v>
      </c>
      <c r="K840" s="23">
        <v>84819090</v>
      </c>
      <c r="L840" s="26">
        <v>7.4999999999999997E-2</v>
      </c>
      <c r="M840" s="40">
        <v>0</v>
      </c>
      <c r="N840" s="62">
        <v>0</v>
      </c>
      <c r="O840" s="52"/>
      <c r="P840" s="26">
        <v>0.1</v>
      </c>
      <c r="Q840" s="52">
        <v>0</v>
      </c>
      <c r="R840" s="63">
        <v>0.18</v>
      </c>
      <c r="S840" s="23" t="s">
        <v>849</v>
      </c>
      <c r="T840" s="52">
        <v>1727.7</v>
      </c>
      <c r="U840" s="52">
        <v>0</v>
      </c>
      <c r="V840" s="52">
        <v>172.77</v>
      </c>
      <c r="W840" s="52">
        <v>4488.5645999999997</v>
      </c>
      <c r="X840" s="52">
        <v>6389.0346</v>
      </c>
      <c r="Y840" s="23" t="s">
        <v>2273</v>
      </c>
      <c r="Z840" s="23" t="s">
        <v>2549</v>
      </c>
      <c r="AA840" s="23" t="s">
        <v>2550</v>
      </c>
      <c r="AB840" s="33">
        <v>292203577260</v>
      </c>
      <c r="AC840" s="33" t="s">
        <v>2249</v>
      </c>
      <c r="AD840" s="48">
        <v>44659</v>
      </c>
      <c r="AE840" s="39">
        <v>44651</v>
      </c>
      <c r="AF840" s="53" t="e">
        <v>#N/A</v>
      </c>
      <c r="AG840" s="53" t="e">
        <v>#N/A</v>
      </c>
      <c r="AH840" s="39" t="e">
        <v>#N/A</v>
      </c>
      <c r="AI840" s="23" t="s">
        <v>51</v>
      </c>
      <c r="AJ840" s="54"/>
      <c r="AK840" s="55"/>
      <c r="AL840" s="56"/>
      <c r="AM840" s="57"/>
      <c r="AN840" s="33"/>
      <c r="AO840" s="48"/>
      <c r="AP840" s="23">
        <v>2000</v>
      </c>
      <c r="AQ840" s="23" t="s">
        <v>52</v>
      </c>
      <c r="AR840" s="23" t="s">
        <v>2550</v>
      </c>
      <c r="AS840" s="38" t="s">
        <v>53</v>
      </c>
      <c r="AT840" s="23"/>
      <c r="AU840" s="64" t="s">
        <v>2250</v>
      </c>
      <c r="AV840" s="99">
        <v>2</v>
      </c>
      <c r="AW840" s="102">
        <v>23036</v>
      </c>
      <c r="AX840" s="29" t="s">
        <v>701</v>
      </c>
      <c r="AY840" s="29"/>
      <c r="AZ840" s="25" t="s">
        <v>853</v>
      </c>
      <c r="BA840">
        <f t="shared" si="157"/>
        <v>987</v>
      </c>
      <c r="BB840" s="115" t="s">
        <v>6987</v>
      </c>
      <c r="BC840" s="105">
        <f t="shared" si="159"/>
        <v>11518</v>
      </c>
      <c r="BD840" s="116">
        <f t="shared" si="160"/>
        <v>44621</v>
      </c>
      <c r="BE840" s="141" t="s">
        <v>8366</v>
      </c>
      <c r="BF840">
        <f>MATCH(BE840,'Cat-4'!$A:$A,0)</f>
        <v>666</v>
      </c>
      <c r="BG840">
        <f>MATCH(BD840,'Cat-4'!$1:$1,0)</f>
        <v>123</v>
      </c>
      <c r="BH840">
        <f>INDEX('Cat-4'!$1:$1048576,'NSS + ACT'!BF840,'NSS + ACT'!BG840)</f>
        <v>126</v>
      </c>
      <c r="BI840">
        <f>MATCH($BI$1,'Cat-4'!$1:$1,0)</f>
        <v>153</v>
      </c>
      <c r="BJ840">
        <f>INDEX('Cat-4'!$1:$1048576,'NSS + ACT'!BF840,'NSS + ACT'!BI840)</f>
        <v>133.4</v>
      </c>
      <c r="BK840" s="126">
        <f t="shared" si="161"/>
        <v>1.0587301587301587</v>
      </c>
      <c r="BL840">
        <f t="shared" si="162"/>
        <v>1019</v>
      </c>
      <c r="BM840" s="126">
        <f t="shared" si="163"/>
        <v>33.966666666666669</v>
      </c>
      <c r="BN840" s="126" t="s">
        <v>8785</v>
      </c>
      <c r="BO840" s="126">
        <f>MATCH(BB840,Sheet3!$D$4:$D$8,0)</f>
        <v>4</v>
      </c>
      <c r="BP840" s="126">
        <f>MATCH(BN840,Sheet3!$E$4:$H$4,0)</f>
        <v>4</v>
      </c>
      <c r="BQ840" s="132">
        <f>INDEX(Sheet3!$D$4:$H$8,'NSS + ACT'!BO840,'NSS + ACT'!BP840)</f>
        <v>0.2</v>
      </c>
      <c r="BR840" s="105">
        <f t="shared" si="164"/>
        <v>24388.907936507938</v>
      </c>
      <c r="BS840" s="162">
        <f t="shared" si="165"/>
        <v>0.2</v>
      </c>
      <c r="BT840" s="105">
        <f t="shared" si="166"/>
        <v>19511.126349206352</v>
      </c>
    </row>
    <row r="841" spans="1:72">
      <c r="A841" s="18">
        <f t="shared" si="158"/>
        <v>838</v>
      </c>
      <c r="B841" s="61">
        <v>292203577260</v>
      </c>
      <c r="C841" s="39">
        <v>44659</v>
      </c>
      <c r="D841" s="22" t="s">
        <v>91</v>
      </c>
      <c r="E841" s="22" t="s">
        <v>2551</v>
      </c>
      <c r="F841" s="110">
        <v>2</v>
      </c>
      <c r="G841" s="23" t="s">
        <v>79</v>
      </c>
      <c r="H841" s="52">
        <v>11518</v>
      </c>
      <c r="I841" s="30"/>
      <c r="J841" s="109">
        <v>23036</v>
      </c>
      <c r="K841" s="23">
        <v>84819090</v>
      </c>
      <c r="L841" s="26">
        <v>7.4999999999999997E-2</v>
      </c>
      <c r="M841" s="40">
        <v>0</v>
      </c>
      <c r="N841" s="62">
        <v>0</v>
      </c>
      <c r="O841" s="52"/>
      <c r="P841" s="26">
        <v>0.1</v>
      </c>
      <c r="Q841" s="52">
        <v>0</v>
      </c>
      <c r="R841" s="63">
        <v>0.18</v>
      </c>
      <c r="S841" s="23" t="s">
        <v>849</v>
      </c>
      <c r="T841" s="52">
        <v>1727.7</v>
      </c>
      <c r="U841" s="52">
        <v>0</v>
      </c>
      <c r="V841" s="52">
        <v>172.77</v>
      </c>
      <c r="W841" s="52">
        <v>4488.5645999999997</v>
      </c>
      <c r="X841" s="52">
        <v>6389.0346</v>
      </c>
      <c r="Y841" s="23" t="s">
        <v>2273</v>
      </c>
      <c r="Z841" s="23" t="s">
        <v>2552</v>
      </c>
      <c r="AA841" s="23" t="s">
        <v>2553</v>
      </c>
      <c r="AB841" s="33">
        <v>292203577260</v>
      </c>
      <c r="AC841" s="33" t="s">
        <v>2249</v>
      </c>
      <c r="AD841" s="48">
        <v>44659</v>
      </c>
      <c r="AE841" s="39">
        <v>44651</v>
      </c>
      <c r="AF841" s="53" t="e">
        <v>#N/A</v>
      </c>
      <c r="AG841" s="53" t="e">
        <v>#N/A</v>
      </c>
      <c r="AH841" s="39" t="e">
        <v>#N/A</v>
      </c>
      <c r="AI841" s="23" t="s">
        <v>51</v>
      </c>
      <c r="AJ841" s="54"/>
      <c r="AK841" s="55"/>
      <c r="AL841" s="56"/>
      <c r="AM841" s="57"/>
      <c r="AN841" s="33"/>
      <c r="AO841" s="48"/>
      <c r="AP841" s="23">
        <v>2000</v>
      </c>
      <c r="AQ841" s="23" t="s">
        <v>52</v>
      </c>
      <c r="AR841" s="23" t="s">
        <v>2553</v>
      </c>
      <c r="AS841" s="38" t="s">
        <v>53</v>
      </c>
      <c r="AT841" s="23"/>
      <c r="AU841" s="64" t="s">
        <v>2250</v>
      </c>
      <c r="AV841" s="99">
        <v>2</v>
      </c>
      <c r="AW841" s="102">
        <v>23036</v>
      </c>
      <c r="AX841" s="29" t="s">
        <v>701</v>
      </c>
      <c r="AY841" s="29"/>
      <c r="AZ841" s="25" t="s">
        <v>853</v>
      </c>
      <c r="BA841">
        <f t="shared" si="157"/>
        <v>987</v>
      </c>
      <c r="BB841" s="115" t="s">
        <v>6987</v>
      </c>
      <c r="BC841" s="105">
        <f t="shared" si="159"/>
        <v>11518</v>
      </c>
      <c r="BD841" s="116">
        <f t="shared" si="160"/>
        <v>44621</v>
      </c>
      <c r="BE841" s="141" t="s">
        <v>8366</v>
      </c>
      <c r="BF841">
        <f>MATCH(BE841,'Cat-4'!$A:$A,0)</f>
        <v>666</v>
      </c>
      <c r="BG841">
        <f>MATCH(BD841,'Cat-4'!$1:$1,0)</f>
        <v>123</v>
      </c>
      <c r="BH841">
        <f>INDEX('Cat-4'!$1:$1048576,'NSS + ACT'!BF841,'NSS + ACT'!BG841)</f>
        <v>126</v>
      </c>
      <c r="BI841">
        <f>MATCH($BI$1,'Cat-4'!$1:$1,0)</f>
        <v>153</v>
      </c>
      <c r="BJ841">
        <f>INDEX('Cat-4'!$1:$1048576,'NSS + ACT'!BF841,'NSS + ACT'!BI841)</f>
        <v>133.4</v>
      </c>
      <c r="BK841" s="126">
        <f t="shared" si="161"/>
        <v>1.0587301587301587</v>
      </c>
      <c r="BL841">
        <f t="shared" si="162"/>
        <v>1019</v>
      </c>
      <c r="BM841" s="126">
        <f t="shared" si="163"/>
        <v>33.966666666666669</v>
      </c>
      <c r="BN841" s="126" t="s">
        <v>8785</v>
      </c>
      <c r="BO841" s="126">
        <f>MATCH(BB841,Sheet3!$D$4:$D$8,0)</f>
        <v>4</v>
      </c>
      <c r="BP841" s="126">
        <f>MATCH(BN841,Sheet3!$E$4:$H$4,0)</f>
        <v>4</v>
      </c>
      <c r="BQ841" s="132">
        <f>INDEX(Sheet3!$D$4:$H$8,'NSS + ACT'!BO841,'NSS + ACT'!BP841)</f>
        <v>0.2</v>
      </c>
      <c r="BR841" s="105">
        <f t="shared" si="164"/>
        <v>24388.907936507938</v>
      </c>
      <c r="BS841" s="162">
        <f t="shared" si="165"/>
        <v>0.2</v>
      </c>
      <c r="BT841" s="105">
        <f t="shared" si="166"/>
        <v>19511.126349206352</v>
      </c>
    </row>
    <row r="842" spans="1:72">
      <c r="A842" s="18">
        <f t="shared" si="158"/>
        <v>839</v>
      </c>
      <c r="B842" s="61">
        <v>291905068114</v>
      </c>
      <c r="C842" s="39">
        <v>43612</v>
      </c>
      <c r="D842" s="22" t="s">
        <v>166</v>
      </c>
      <c r="E842" s="22" t="s">
        <v>2437</v>
      </c>
      <c r="F842" s="110">
        <v>1</v>
      </c>
      <c r="G842" s="23" t="s">
        <v>119</v>
      </c>
      <c r="H842" s="52">
        <v>22996.29</v>
      </c>
      <c r="I842" s="30"/>
      <c r="J842" s="109">
        <v>22996.29</v>
      </c>
      <c r="K842" s="23">
        <v>84819090</v>
      </c>
      <c r="L842" s="26">
        <v>7.4999999999999997E-2</v>
      </c>
      <c r="M842" s="40">
        <v>0</v>
      </c>
      <c r="N842" s="62">
        <v>0</v>
      </c>
      <c r="O842" s="52"/>
      <c r="P842" s="26">
        <v>0.1</v>
      </c>
      <c r="Q842" s="52">
        <v>0</v>
      </c>
      <c r="R842" s="63">
        <v>0.18</v>
      </c>
      <c r="S842" s="23" t="s">
        <v>849</v>
      </c>
      <c r="T842" s="52">
        <v>1724.7217499999999</v>
      </c>
      <c r="U842" s="52">
        <v>0</v>
      </c>
      <c r="V842" s="52">
        <v>172.47217499999999</v>
      </c>
      <c r="W842" s="52">
        <v>4480.8271064999999</v>
      </c>
      <c r="X842" s="52">
        <v>6378.0210315000004</v>
      </c>
      <c r="Y842" s="23" t="s">
        <v>2273</v>
      </c>
      <c r="Z842" s="23" t="s">
        <v>2438</v>
      </c>
      <c r="AA842" s="23" t="s">
        <v>2439</v>
      </c>
      <c r="AB842" s="33">
        <v>291905068114</v>
      </c>
      <c r="AC842" s="33" t="s">
        <v>2431</v>
      </c>
      <c r="AD842" s="48">
        <v>43612</v>
      </c>
      <c r="AE842" s="39">
        <v>43601</v>
      </c>
      <c r="AF842" s="53" t="e">
        <v>#N/A</v>
      </c>
      <c r="AG842" s="53" t="e">
        <v>#N/A</v>
      </c>
      <c r="AH842" s="39" t="e">
        <v>#N/A</v>
      </c>
      <c r="AI842" s="23" t="s">
        <v>51</v>
      </c>
      <c r="AJ842" s="54"/>
      <c r="AK842" s="55"/>
      <c r="AL842" s="56"/>
      <c r="AM842" s="57"/>
      <c r="AN842" s="33"/>
      <c r="AO842" s="48"/>
      <c r="AP842" s="23">
        <v>2000</v>
      </c>
      <c r="AQ842" s="23" t="s">
        <v>52</v>
      </c>
      <c r="AR842" s="23" t="s">
        <v>2439</v>
      </c>
      <c r="AS842" s="38" t="s">
        <v>53</v>
      </c>
      <c r="AT842" s="23"/>
      <c r="AU842" s="64" t="s">
        <v>2432</v>
      </c>
      <c r="AV842" s="99">
        <v>1</v>
      </c>
      <c r="AW842" s="102">
        <v>22996.29</v>
      </c>
      <c r="AX842" s="29" t="s">
        <v>701</v>
      </c>
      <c r="AY842" s="29"/>
      <c r="AZ842" s="25" t="s">
        <v>2433</v>
      </c>
      <c r="BA842">
        <f t="shared" si="157"/>
        <v>2037</v>
      </c>
      <c r="BB842" s="115" t="s">
        <v>6983</v>
      </c>
      <c r="BC842" s="105">
        <f t="shared" si="159"/>
        <v>22996.29</v>
      </c>
      <c r="BD842" s="116">
        <f t="shared" si="160"/>
        <v>43586</v>
      </c>
      <c r="BE842" s="141" t="s">
        <v>8477</v>
      </c>
      <c r="BF842">
        <f>MATCH(BE842,'Cat-4'!$A:$A,0)</f>
        <v>722</v>
      </c>
      <c r="BG842">
        <f>MATCH(BD842,'Cat-4'!$1:$1,0)</f>
        <v>89</v>
      </c>
      <c r="BH842">
        <f>INDEX('Cat-4'!$1:$1048576,'NSS + ACT'!BF842,'NSS + ACT'!BG842)</f>
        <v>112.7</v>
      </c>
      <c r="BI842">
        <f>MATCH($BI$1,'Cat-4'!$1:$1,0)</f>
        <v>153</v>
      </c>
      <c r="BJ842">
        <f>INDEX('Cat-4'!$1:$1048576,'NSS + ACT'!BF842,'NSS + ACT'!BI842)</f>
        <v>130.80000000000001</v>
      </c>
      <c r="BK842" s="126">
        <f t="shared" si="161"/>
        <v>1.160603371783496</v>
      </c>
      <c r="BL842">
        <f t="shared" si="162"/>
        <v>2054</v>
      </c>
      <c r="BM842" s="126">
        <f t="shared" si="163"/>
        <v>68.466666666666669</v>
      </c>
      <c r="BN842" s="126" t="s">
        <v>8785</v>
      </c>
      <c r="BO842" s="126">
        <f>MATCH(BB842,Sheet3!$D$4:$D$8,0)</f>
        <v>2</v>
      </c>
      <c r="BP842" s="126">
        <f>MATCH(BN842,Sheet3!$E$4:$H$4,0)</f>
        <v>4</v>
      </c>
      <c r="BQ842" s="132">
        <f>INDEX(Sheet3!$D$4:$H$8,'NSS + ACT'!BO842,'NSS + ACT'!BP842)</f>
        <v>0.1</v>
      </c>
      <c r="BR842" s="105">
        <f t="shared" si="164"/>
        <v>26689.571712511093</v>
      </c>
      <c r="BS842" s="162">
        <f t="shared" si="165"/>
        <v>0.1</v>
      </c>
      <c r="BT842" s="105">
        <f t="shared" si="166"/>
        <v>24020.614541259984</v>
      </c>
    </row>
    <row r="843" spans="1:72">
      <c r="A843" s="18">
        <f t="shared" si="158"/>
        <v>840</v>
      </c>
      <c r="B843" s="61">
        <v>292008933440</v>
      </c>
      <c r="C843" s="39">
        <v>44144</v>
      </c>
      <c r="D843" s="22" t="s">
        <v>63</v>
      </c>
      <c r="E843" s="22" t="s">
        <v>1558</v>
      </c>
      <c r="F843" s="110">
        <v>1</v>
      </c>
      <c r="G843" s="23" t="s">
        <v>119</v>
      </c>
      <c r="H843" s="52">
        <v>22849.49</v>
      </c>
      <c r="I843" s="30"/>
      <c r="J843" s="109">
        <v>22849.49</v>
      </c>
      <c r="K843" s="23">
        <v>84842000</v>
      </c>
      <c r="L843" s="26">
        <v>7.4999999999999997E-2</v>
      </c>
      <c r="M843" s="40">
        <v>0</v>
      </c>
      <c r="N843" s="62">
        <v>0</v>
      </c>
      <c r="O843" s="52">
        <v>0</v>
      </c>
      <c r="P843" s="26">
        <v>0.1</v>
      </c>
      <c r="Q843" s="52">
        <v>0</v>
      </c>
      <c r="R843" s="63">
        <v>0.18</v>
      </c>
      <c r="S843" s="23" t="s">
        <v>777</v>
      </c>
      <c r="T843" s="52">
        <v>1713.7117500000002</v>
      </c>
      <c r="U843" s="52">
        <v>0</v>
      </c>
      <c r="V843" s="52">
        <v>171.37117500000002</v>
      </c>
      <c r="W843" s="52">
        <v>4452.2231265</v>
      </c>
      <c r="X843" s="52">
        <v>6337.3060514999997</v>
      </c>
      <c r="Y843" s="23" t="s">
        <v>1473</v>
      </c>
      <c r="Z843" s="23" t="s">
        <v>1559</v>
      </c>
      <c r="AA843" s="23" t="s">
        <v>1560</v>
      </c>
      <c r="AB843" s="33">
        <v>292008933440</v>
      </c>
      <c r="AC843" s="33" t="s">
        <v>1561</v>
      </c>
      <c r="AD843" s="48">
        <v>44144</v>
      </c>
      <c r="AE843" s="39">
        <v>44137</v>
      </c>
      <c r="AF843" s="53" t="e">
        <v>#N/A</v>
      </c>
      <c r="AG843" s="53" t="e">
        <v>#N/A</v>
      </c>
      <c r="AH843" s="39" t="e">
        <v>#N/A</v>
      </c>
      <c r="AI843" s="23" t="s">
        <v>51</v>
      </c>
      <c r="AJ843" s="54"/>
      <c r="AK843" s="55"/>
      <c r="AL843" s="56"/>
      <c r="AM843" s="57"/>
      <c r="AN843" s="33"/>
      <c r="AO843" s="48"/>
      <c r="AP843" s="23">
        <v>2000</v>
      </c>
      <c r="AQ843" s="23" t="s">
        <v>52</v>
      </c>
      <c r="AR843" s="23" t="s">
        <v>1560</v>
      </c>
      <c r="AS843" s="38" t="s">
        <v>53</v>
      </c>
      <c r="AT843" s="23"/>
      <c r="AU843" s="64">
        <v>27103167</v>
      </c>
      <c r="AV843" s="99">
        <v>1</v>
      </c>
      <c r="AW843" s="102">
        <v>22849.49</v>
      </c>
      <c r="AX843" s="29" t="s">
        <v>701</v>
      </c>
      <c r="AY843" s="29"/>
      <c r="AZ843" s="25"/>
      <c r="BA843">
        <f t="shared" si="157"/>
        <v>1501</v>
      </c>
      <c r="BB843" s="115" t="s">
        <v>6983</v>
      </c>
      <c r="BC843" s="105">
        <f t="shared" si="159"/>
        <v>22849.49</v>
      </c>
      <c r="BD843" s="116">
        <f t="shared" si="160"/>
        <v>44136</v>
      </c>
      <c r="BE843" s="141" t="s">
        <v>8477</v>
      </c>
      <c r="BF843">
        <f>MATCH(BE843,'Cat-4'!$A:$A,0)</f>
        <v>722</v>
      </c>
      <c r="BG843">
        <f>MATCH(BD843,'Cat-4'!$1:$1,0)</f>
        <v>107</v>
      </c>
      <c r="BH843">
        <f>INDEX('Cat-4'!$1:$1048576,'NSS + ACT'!BF843,'NSS + ACT'!BG843)</f>
        <v>113.7</v>
      </c>
      <c r="BI843">
        <f>MATCH($BI$1,'Cat-4'!$1:$1,0)</f>
        <v>153</v>
      </c>
      <c r="BJ843">
        <f>INDEX('Cat-4'!$1:$1048576,'NSS + ACT'!BF843,'NSS + ACT'!BI843)</f>
        <v>130.80000000000001</v>
      </c>
      <c r="BK843" s="126">
        <f t="shared" si="161"/>
        <v>1.1503957783641161</v>
      </c>
      <c r="BL843">
        <f t="shared" si="162"/>
        <v>1504</v>
      </c>
      <c r="BM843" s="126">
        <f t="shared" si="163"/>
        <v>50.133333333333333</v>
      </c>
      <c r="BN843" s="126" t="s">
        <v>8785</v>
      </c>
      <c r="BO843" s="126">
        <f>MATCH(BB843,Sheet3!$D$4:$D$8,0)</f>
        <v>2</v>
      </c>
      <c r="BP843" s="126">
        <f>MATCH(BN843,Sheet3!$E$4:$H$4,0)</f>
        <v>4</v>
      </c>
      <c r="BQ843" s="132">
        <f>INDEX(Sheet3!$D$4:$H$8,'NSS + ACT'!BO843,'NSS + ACT'!BP843)</f>
        <v>0.1</v>
      </c>
      <c r="BR843" s="105">
        <f t="shared" si="164"/>
        <v>26285.956833773089</v>
      </c>
      <c r="BS843" s="162">
        <f t="shared" si="165"/>
        <v>0.1</v>
      </c>
      <c r="BT843" s="105">
        <f t="shared" si="166"/>
        <v>23657.36115039578</v>
      </c>
    </row>
    <row r="844" spans="1:72">
      <c r="A844" s="18">
        <f t="shared" si="158"/>
        <v>841</v>
      </c>
      <c r="B844" s="61">
        <v>291800499583</v>
      </c>
      <c r="C844" s="39">
        <v>43117</v>
      </c>
      <c r="D844" s="22" t="s">
        <v>200</v>
      </c>
      <c r="E844" s="22" t="s">
        <v>3135</v>
      </c>
      <c r="F844" s="107">
        <v>2</v>
      </c>
      <c r="G844" s="23" t="s">
        <v>119</v>
      </c>
      <c r="H844" s="52">
        <v>11397</v>
      </c>
      <c r="I844" s="30"/>
      <c r="J844" s="109">
        <v>22794</v>
      </c>
      <c r="K844" s="23">
        <v>40169320</v>
      </c>
      <c r="L844" s="26">
        <v>0.1</v>
      </c>
      <c r="M844" s="40">
        <v>0</v>
      </c>
      <c r="N844" s="62">
        <v>0</v>
      </c>
      <c r="O844" s="52">
        <v>0</v>
      </c>
      <c r="P844" s="26">
        <v>0.1</v>
      </c>
      <c r="Q844" s="52">
        <v>0</v>
      </c>
      <c r="R844" s="63">
        <v>0.18</v>
      </c>
      <c r="S844" s="23" t="s">
        <v>906</v>
      </c>
      <c r="T844" s="52">
        <v>2279.4</v>
      </c>
      <c r="U844" s="52">
        <v>0</v>
      </c>
      <c r="V844" s="52">
        <v>227.94000000000003</v>
      </c>
      <c r="W844" s="52">
        <v>4554.2411999999995</v>
      </c>
      <c r="X844" s="52">
        <v>7061.5811999999996</v>
      </c>
      <c r="Y844" s="23" t="s">
        <v>2991</v>
      </c>
      <c r="Z844" s="23" t="s">
        <v>3136</v>
      </c>
      <c r="AA844" s="23" t="s">
        <v>3137</v>
      </c>
      <c r="AB844" s="33">
        <v>291800499583</v>
      </c>
      <c r="AC844" s="33" t="s">
        <v>3138</v>
      </c>
      <c r="AD844" s="48">
        <v>43117</v>
      </c>
      <c r="AE844" s="39">
        <v>43100</v>
      </c>
      <c r="AF844" s="53" t="e">
        <v>#N/A</v>
      </c>
      <c r="AG844" s="53" t="e">
        <v>#N/A</v>
      </c>
      <c r="AH844" s="39" t="e">
        <v>#N/A</v>
      </c>
      <c r="AI844" s="23" t="s">
        <v>51</v>
      </c>
      <c r="AJ844" s="54"/>
      <c r="AK844" s="55"/>
      <c r="AL844" s="56"/>
      <c r="AM844" s="57"/>
      <c r="AN844" s="33"/>
      <c r="AO844" s="48"/>
      <c r="AP844" s="23">
        <v>2000</v>
      </c>
      <c r="AQ844" s="23" t="s">
        <v>52</v>
      </c>
      <c r="AR844" s="23" t="s">
        <v>3137</v>
      </c>
      <c r="AS844" s="38" t="s">
        <v>53</v>
      </c>
      <c r="AT844" s="23"/>
      <c r="AU844" s="64">
        <v>6100416254</v>
      </c>
      <c r="AV844" s="99">
        <v>2</v>
      </c>
      <c r="AW844" s="102">
        <v>22794</v>
      </c>
      <c r="AX844" s="29" t="s">
        <v>701</v>
      </c>
      <c r="AY844" s="29"/>
      <c r="AZ844" s="25" t="s">
        <v>2577</v>
      </c>
      <c r="BA844">
        <f t="shared" si="157"/>
        <v>2538</v>
      </c>
      <c r="BB844" s="115" t="s">
        <v>6983</v>
      </c>
      <c r="BC844" s="105">
        <f t="shared" si="159"/>
        <v>11397</v>
      </c>
      <c r="BD844" s="116">
        <f t="shared" si="160"/>
        <v>43070</v>
      </c>
      <c r="BE844" s="141" t="s">
        <v>8477</v>
      </c>
      <c r="BF844">
        <f>MATCH(BE844,'Cat-4'!$A:$A,0)</f>
        <v>722</v>
      </c>
      <c r="BG844">
        <f>MATCH(BD844,'Cat-4'!$1:$1,0)</f>
        <v>72</v>
      </c>
      <c r="BH844">
        <f>INDEX('Cat-4'!$1:$1048576,'NSS + ACT'!BF844,'NSS + ACT'!BG844)</f>
        <v>108.9</v>
      </c>
      <c r="BI844">
        <f>MATCH($BI$1,'Cat-4'!$1:$1,0)</f>
        <v>153</v>
      </c>
      <c r="BJ844">
        <f>INDEX('Cat-4'!$1:$1048576,'NSS + ACT'!BF844,'NSS + ACT'!BI844)</f>
        <v>130.80000000000001</v>
      </c>
      <c r="BK844" s="126">
        <f t="shared" si="161"/>
        <v>1.2011019283746558</v>
      </c>
      <c r="BL844">
        <f t="shared" si="162"/>
        <v>2570</v>
      </c>
      <c r="BM844" s="126">
        <f t="shared" si="163"/>
        <v>85.666666666666671</v>
      </c>
      <c r="BN844" s="126" t="s">
        <v>8785</v>
      </c>
      <c r="BO844" s="126">
        <f>MATCH(BB844,Sheet3!$D$4:$D$8,0)</f>
        <v>2</v>
      </c>
      <c r="BP844" s="126">
        <f>MATCH(BN844,Sheet3!$E$4:$H$4,0)</f>
        <v>4</v>
      </c>
      <c r="BQ844" s="132">
        <f>INDEX(Sheet3!$D$4:$H$8,'NSS + ACT'!BO844,'NSS + ACT'!BP844)</f>
        <v>0.1</v>
      </c>
      <c r="BR844" s="105">
        <f t="shared" si="164"/>
        <v>27377.917355371905</v>
      </c>
      <c r="BS844" s="162">
        <f t="shared" si="165"/>
        <v>0.1</v>
      </c>
      <c r="BT844" s="105">
        <f t="shared" si="166"/>
        <v>24640.125619834715</v>
      </c>
    </row>
    <row r="845" spans="1:72">
      <c r="A845" s="18">
        <f t="shared" si="158"/>
        <v>842</v>
      </c>
      <c r="B845" s="33"/>
      <c r="C845" s="39"/>
      <c r="D845" s="22" t="s">
        <v>636</v>
      </c>
      <c r="E845" s="22" t="s">
        <v>7021</v>
      </c>
      <c r="F845" s="108">
        <v>1</v>
      </c>
      <c r="G845" s="23" t="s">
        <v>49</v>
      </c>
      <c r="H845" s="24">
        <v>22623.72</v>
      </c>
      <c r="I845" s="24"/>
      <c r="J845" s="101">
        <f>+H845</f>
        <v>22623.72</v>
      </c>
      <c r="K845" s="23">
        <v>850300</v>
      </c>
      <c r="L845" s="26">
        <v>7.4999999999999997E-2</v>
      </c>
      <c r="M845" s="38"/>
      <c r="N845" s="49"/>
      <c r="O845" s="38"/>
      <c r="P845" s="26">
        <v>0.1</v>
      </c>
      <c r="Q845" s="38"/>
      <c r="R845" s="26">
        <v>0.18</v>
      </c>
      <c r="S845" s="23" t="s">
        <v>640</v>
      </c>
      <c r="T845" s="25">
        <f>J845*L845</f>
        <v>1696.779</v>
      </c>
      <c r="U845" s="52"/>
      <c r="V845" s="25">
        <f>T845*P845</f>
        <v>169.67790000000002</v>
      </c>
      <c r="W845" s="25">
        <f>(J845+T845+V845)*R845</f>
        <v>4408.2318419999992</v>
      </c>
      <c r="X845" s="25">
        <f>T845+V845+W845</f>
        <v>6274.6887419999994</v>
      </c>
      <c r="Y845" s="23" t="s">
        <v>609</v>
      </c>
      <c r="Z845" s="23" t="s">
        <v>641</v>
      </c>
      <c r="AA845" s="23" t="s">
        <v>642</v>
      </c>
      <c r="AB845" s="33" t="e">
        <v>#N/A</v>
      </c>
      <c r="AC845" s="33" t="e">
        <v>#N/A</v>
      </c>
      <c r="AD845" s="48" t="e">
        <v>#N/A</v>
      </c>
      <c r="AE845" s="39" t="e">
        <v>#N/A</v>
      </c>
      <c r="AF845" s="53" t="e">
        <v>#N/A</v>
      </c>
      <c r="AG845" s="53" t="e">
        <v>#N/A</v>
      </c>
      <c r="AH845" s="39" t="e">
        <v>#N/A</v>
      </c>
      <c r="AI845" s="23" t="s">
        <v>385</v>
      </c>
      <c r="AJ845" s="54"/>
      <c r="AK845" s="55"/>
      <c r="AL845" s="56"/>
      <c r="AM845" s="57"/>
      <c r="AN845" s="33"/>
      <c r="AO845" s="48"/>
      <c r="AP845" s="23">
        <v>2000</v>
      </c>
      <c r="AQ845" s="23" t="s">
        <v>52</v>
      </c>
      <c r="AR845" s="23" t="s">
        <v>642</v>
      </c>
      <c r="AS845" s="38" t="s">
        <v>53</v>
      </c>
      <c r="AT845" s="23" t="s">
        <v>522</v>
      </c>
      <c r="AU845" s="23">
        <v>317001864</v>
      </c>
      <c r="AV845" s="99">
        <v>1</v>
      </c>
      <c r="AW845" s="101">
        <v>22623.72</v>
      </c>
      <c r="AX845" s="29" t="s">
        <v>606</v>
      </c>
      <c r="AY845" s="29" t="s">
        <v>691</v>
      </c>
      <c r="AZ845" s="21"/>
      <c r="BB845" s="115" t="s">
        <v>6987</v>
      </c>
      <c r="BC845" s="105">
        <f t="shared" si="159"/>
        <v>22623.72</v>
      </c>
      <c r="BD845" s="116">
        <v>43709</v>
      </c>
      <c r="BE845" s="141" t="s">
        <v>8366</v>
      </c>
      <c r="BF845">
        <f>MATCH(BE845,'Cat-4'!$A:$A,0)</f>
        <v>666</v>
      </c>
      <c r="BG845">
        <f>MATCH(BD845,'Cat-4'!$1:$1,0)</f>
        <v>93</v>
      </c>
      <c r="BH845">
        <f>INDEX('Cat-4'!$1:$1048576,'NSS + ACT'!BF845,'NSS + ACT'!BG845)</f>
        <v>110.5</v>
      </c>
      <c r="BI845">
        <f>MATCH($BI$1,'Cat-4'!$1:$1,0)</f>
        <v>153</v>
      </c>
      <c r="BJ845">
        <f>INDEX('Cat-4'!$1:$1048576,'NSS + ACT'!BF845,'NSS + ACT'!BI845)</f>
        <v>133.4</v>
      </c>
      <c r="BK845" s="126">
        <f t="shared" si="161"/>
        <v>1.207239819004525</v>
      </c>
      <c r="BL845">
        <f t="shared" si="162"/>
        <v>1931</v>
      </c>
      <c r="BM845" s="126">
        <f t="shared" si="163"/>
        <v>64.36666666666666</v>
      </c>
      <c r="BN845" s="126" t="s">
        <v>8785</v>
      </c>
      <c r="BO845" s="126">
        <f>MATCH(BB845,Sheet3!$D$4:$D$8,0)</f>
        <v>4</v>
      </c>
      <c r="BP845" s="126">
        <f>MATCH(BN845,Sheet3!$E$4:$H$4,0)</f>
        <v>4</v>
      </c>
      <c r="BQ845" s="132">
        <f>INDEX(Sheet3!$D$4:$H$8,'NSS + ACT'!BO845,'NSS + ACT'!BP845)</f>
        <v>0.2</v>
      </c>
      <c r="BR845" s="105">
        <f t="shared" si="164"/>
        <v>27312.255638009054</v>
      </c>
      <c r="BS845" s="162">
        <f t="shared" si="165"/>
        <v>0.2</v>
      </c>
      <c r="BT845" s="105">
        <f t="shared" si="166"/>
        <v>21849.804510407244</v>
      </c>
    </row>
    <row r="846" spans="1:72">
      <c r="A846" s="18">
        <f t="shared" si="158"/>
        <v>843</v>
      </c>
      <c r="B846" s="61">
        <v>291800499583</v>
      </c>
      <c r="C846" s="39">
        <v>43117</v>
      </c>
      <c r="D846" s="22" t="s">
        <v>200</v>
      </c>
      <c r="E846" s="22" t="s">
        <v>3139</v>
      </c>
      <c r="F846" s="107">
        <v>2</v>
      </c>
      <c r="G846" s="23" t="s">
        <v>119</v>
      </c>
      <c r="H846" s="52">
        <v>11289</v>
      </c>
      <c r="I846" s="30"/>
      <c r="J846" s="109">
        <v>22578</v>
      </c>
      <c r="K846" s="23">
        <v>40169320</v>
      </c>
      <c r="L846" s="26">
        <v>0.1</v>
      </c>
      <c r="M846" s="40">
        <v>0</v>
      </c>
      <c r="N846" s="62">
        <v>0</v>
      </c>
      <c r="O846" s="52">
        <v>0</v>
      </c>
      <c r="P846" s="26">
        <v>0.1</v>
      </c>
      <c r="Q846" s="52">
        <v>0</v>
      </c>
      <c r="R846" s="63">
        <v>0.18</v>
      </c>
      <c r="S846" s="23" t="s">
        <v>906</v>
      </c>
      <c r="T846" s="52">
        <v>2257.8000000000002</v>
      </c>
      <c r="U846" s="52">
        <v>0</v>
      </c>
      <c r="V846" s="52">
        <v>225.78000000000003</v>
      </c>
      <c r="W846" s="52">
        <v>4511.0843999999997</v>
      </c>
      <c r="X846" s="52">
        <v>6994.6643999999997</v>
      </c>
      <c r="Y846" s="23" t="s">
        <v>2991</v>
      </c>
      <c r="Z846" s="23" t="s">
        <v>3140</v>
      </c>
      <c r="AA846" s="23" t="s">
        <v>3141</v>
      </c>
      <c r="AB846" s="33">
        <v>291800499583</v>
      </c>
      <c r="AC846" s="33" t="s">
        <v>3138</v>
      </c>
      <c r="AD846" s="48">
        <v>43117</v>
      </c>
      <c r="AE846" s="39">
        <v>43100</v>
      </c>
      <c r="AF846" s="53" t="e">
        <v>#N/A</v>
      </c>
      <c r="AG846" s="53" t="e">
        <v>#N/A</v>
      </c>
      <c r="AH846" s="39" t="e">
        <v>#N/A</v>
      </c>
      <c r="AI846" s="23" t="s">
        <v>51</v>
      </c>
      <c r="AJ846" s="54"/>
      <c r="AK846" s="55"/>
      <c r="AL846" s="56"/>
      <c r="AM846" s="57"/>
      <c r="AN846" s="60"/>
      <c r="AO846" s="48"/>
      <c r="AP846" s="38">
        <v>2000</v>
      </c>
      <c r="AQ846" s="23" t="s">
        <v>52</v>
      </c>
      <c r="AR846" s="23" t="s">
        <v>3141</v>
      </c>
      <c r="AS846" s="38" t="s">
        <v>53</v>
      </c>
      <c r="AT846" s="23"/>
      <c r="AU846" s="64">
        <v>6100416254</v>
      </c>
      <c r="AV846" s="99">
        <v>2</v>
      </c>
      <c r="AW846" s="102">
        <v>22578</v>
      </c>
      <c r="AX846" s="29" t="s">
        <v>701</v>
      </c>
      <c r="AY846" s="29"/>
      <c r="AZ846" s="25" t="s">
        <v>2577</v>
      </c>
      <c r="BA846">
        <f>$BA$2-AE846</f>
        <v>2538</v>
      </c>
      <c r="BB846" s="115" t="s">
        <v>6983</v>
      </c>
      <c r="BC846" s="105">
        <f t="shared" si="159"/>
        <v>11289</v>
      </c>
      <c r="BD846" s="116">
        <f t="shared" si="160"/>
        <v>43070</v>
      </c>
      <c r="BE846" s="141" t="s">
        <v>8477</v>
      </c>
      <c r="BF846">
        <f>MATCH(BE846,'Cat-4'!$A:$A,0)</f>
        <v>722</v>
      </c>
      <c r="BG846">
        <f>MATCH(BD846,'Cat-4'!$1:$1,0)</f>
        <v>72</v>
      </c>
      <c r="BH846">
        <f>INDEX('Cat-4'!$1:$1048576,'NSS + ACT'!BF846,'NSS + ACT'!BG846)</f>
        <v>108.9</v>
      </c>
      <c r="BI846">
        <f>MATCH($BI$1,'Cat-4'!$1:$1,0)</f>
        <v>153</v>
      </c>
      <c r="BJ846">
        <f>INDEX('Cat-4'!$1:$1048576,'NSS + ACT'!BF846,'NSS + ACT'!BI846)</f>
        <v>130.80000000000001</v>
      </c>
      <c r="BK846" s="126">
        <f t="shared" si="161"/>
        <v>1.2011019283746558</v>
      </c>
      <c r="BL846">
        <f t="shared" si="162"/>
        <v>2570</v>
      </c>
      <c r="BM846" s="126">
        <f t="shared" si="163"/>
        <v>85.666666666666671</v>
      </c>
      <c r="BN846" s="126" t="s">
        <v>8785</v>
      </c>
      <c r="BO846" s="126">
        <f>MATCH(BB846,Sheet3!$D$4:$D$8,0)</f>
        <v>2</v>
      </c>
      <c r="BP846" s="126">
        <f>MATCH(BN846,Sheet3!$E$4:$H$4,0)</f>
        <v>4</v>
      </c>
      <c r="BQ846" s="132">
        <f>INDEX(Sheet3!$D$4:$H$8,'NSS + ACT'!BO846,'NSS + ACT'!BP846)</f>
        <v>0.1</v>
      </c>
      <c r="BR846" s="105">
        <f t="shared" si="164"/>
        <v>27118.479338842979</v>
      </c>
      <c r="BS846" s="162">
        <f t="shared" si="165"/>
        <v>0.1</v>
      </c>
      <c r="BT846" s="105">
        <f t="shared" si="166"/>
        <v>24406.63140495868</v>
      </c>
    </row>
    <row r="847" spans="1:72">
      <c r="A847" s="18">
        <f t="shared" si="158"/>
        <v>844</v>
      </c>
      <c r="B847" s="33">
        <v>292312601081</v>
      </c>
      <c r="C847" s="39">
        <v>45257</v>
      </c>
      <c r="D847" s="22" t="s">
        <v>186</v>
      </c>
      <c r="E847" s="22" t="s">
        <v>5027</v>
      </c>
      <c r="F847" s="110">
        <v>16</v>
      </c>
      <c r="G847" s="23" t="s">
        <v>49</v>
      </c>
      <c r="H847" s="58">
        <v>134.24250000000001</v>
      </c>
      <c r="I847" s="30"/>
      <c r="J847" s="101">
        <v>2147.88</v>
      </c>
      <c r="K847" s="33">
        <v>84529099</v>
      </c>
      <c r="L847" s="26">
        <v>7.4999999999999997E-2</v>
      </c>
      <c r="M847" s="40" t="s">
        <v>5023</v>
      </c>
      <c r="N847" s="40">
        <v>0</v>
      </c>
      <c r="O847" s="35">
        <v>0</v>
      </c>
      <c r="P847" s="63">
        <v>0.1</v>
      </c>
      <c r="Q847" s="52">
        <v>0</v>
      </c>
      <c r="R847" s="63">
        <v>0.18</v>
      </c>
      <c r="S847" s="23" t="s">
        <v>849</v>
      </c>
      <c r="T847" s="52">
        <v>161.09100000000001</v>
      </c>
      <c r="U847" s="52">
        <v>0</v>
      </c>
      <c r="V847" s="52">
        <v>16.109100000000002</v>
      </c>
      <c r="W847" s="52">
        <v>418.51441800000003</v>
      </c>
      <c r="X847" s="52">
        <v>595.714518</v>
      </c>
      <c r="Y847" s="23" t="s">
        <v>5012</v>
      </c>
      <c r="Z847" s="23" t="s">
        <v>5028</v>
      </c>
      <c r="AA847" s="23" t="s">
        <v>5029</v>
      </c>
      <c r="AB847" s="33">
        <v>292312601081</v>
      </c>
      <c r="AC847" s="33" t="s">
        <v>5030</v>
      </c>
      <c r="AD847" s="48">
        <v>45257</v>
      </c>
      <c r="AE847" s="39">
        <v>45239</v>
      </c>
      <c r="AF847" s="53" t="e">
        <v>#N/A</v>
      </c>
      <c r="AG847" s="53" t="e">
        <v>#N/A</v>
      </c>
      <c r="AH847" s="39" t="e">
        <v>#N/A</v>
      </c>
      <c r="AI847" s="23" t="s">
        <v>51</v>
      </c>
      <c r="AJ847" s="54"/>
      <c r="AK847" s="55"/>
      <c r="AL847" s="56"/>
      <c r="AM847" s="57"/>
      <c r="AN847" s="33"/>
      <c r="AO847" s="48"/>
      <c r="AP847" s="23">
        <v>2000</v>
      </c>
      <c r="AQ847" s="23" t="s">
        <v>52</v>
      </c>
      <c r="AR847" s="23" t="s">
        <v>5029</v>
      </c>
      <c r="AS847" s="38" t="s">
        <v>518</v>
      </c>
      <c r="AT847" s="23"/>
      <c r="AU847" s="23" t="s">
        <v>5031</v>
      </c>
      <c r="AV847" s="99">
        <v>16</v>
      </c>
      <c r="AW847" s="101">
        <v>22521.5999999999</v>
      </c>
      <c r="AX847" s="29" t="s">
        <v>4770</v>
      </c>
      <c r="AY847" s="29"/>
      <c r="AZ847" s="30"/>
      <c r="BA847">
        <f>$BA$2-AE847</f>
        <v>399</v>
      </c>
      <c r="BB847" s="115" t="s">
        <v>6987</v>
      </c>
      <c r="BC847" s="105">
        <f t="shared" si="159"/>
        <v>1407.5999999999938</v>
      </c>
      <c r="BD847" s="116">
        <f t="shared" si="160"/>
        <v>45231</v>
      </c>
      <c r="BE847" s="141" t="s">
        <v>8366</v>
      </c>
      <c r="BF847">
        <f>MATCH(BE847,'Cat-4'!$A:$A,0)</f>
        <v>666</v>
      </c>
      <c r="BG847">
        <f>MATCH(BD847,'Cat-4'!$1:$1,0)</f>
        <v>143</v>
      </c>
      <c r="BH847">
        <f>INDEX('Cat-4'!$1:$1048576,'NSS + ACT'!BF847,'NSS + ACT'!BG847)</f>
        <v>131.19999999999999</v>
      </c>
      <c r="BI847">
        <f>MATCH($BI$1,'Cat-4'!$1:$1,0)</f>
        <v>153</v>
      </c>
      <c r="BJ847">
        <f>INDEX('Cat-4'!$1:$1048576,'NSS + ACT'!BF847,'NSS + ACT'!BI847)</f>
        <v>133.4</v>
      </c>
      <c r="BK847" s="126">
        <f t="shared" si="161"/>
        <v>1.0167682926829269</v>
      </c>
      <c r="BL847">
        <f t="shared" si="162"/>
        <v>409</v>
      </c>
      <c r="BM847" s="126">
        <f t="shared" si="163"/>
        <v>13.633333333333333</v>
      </c>
      <c r="BN847" s="126" t="s">
        <v>8784</v>
      </c>
      <c r="BO847" s="126">
        <f>MATCH(BB847,Sheet3!$D$4:$D$8,0)</f>
        <v>4</v>
      </c>
      <c r="BP847" s="126">
        <f>MATCH(BN847,Sheet3!$E$4:$H$4,0)</f>
        <v>3</v>
      </c>
      <c r="BQ847" s="132">
        <f>INDEX(Sheet3!$D$4:$H$8,'NSS + ACT'!BO847,'NSS + ACT'!BP847)</f>
        <v>0.1</v>
      </c>
      <c r="BR847" s="105">
        <f t="shared" si="164"/>
        <v>22899.248780487706</v>
      </c>
      <c r="BS847" s="162">
        <f t="shared" si="165"/>
        <v>0.1</v>
      </c>
      <c r="BT847" s="105">
        <f t="shared" si="166"/>
        <v>20609.323902438937</v>
      </c>
    </row>
    <row r="848" spans="1:72">
      <c r="A848" s="18">
        <f t="shared" si="158"/>
        <v>845</v>
      </c>
      <c r="B848" s="33"/>
      <c r="C848" s="39"/>
      <c r="D848" s="22" t="s">
        <v>296</v>
      </c>
      <c r="E848" s="22" t="s">
        <v>6881</v>
      </c>
      <c r="F848" s="113">
        <v>1</v>
      </c>
      <c r="G848" s="23" t="s">
        <v>119</v>
      </c>
      <c r="H848" s="24">
        <v>22500</v>
      </c>
      <c r="I848" s="30"/>
      <c r="J848" s="101">
        <v>22500</v>
      </c>
      <c r="K848" s="23">
        <v>84834000</v>
      </c>
      <c r="L848" s="26">
        <v>7.4999999999999997E-2</v>
      </c>
      <c r="M848" s="23"/>
      <c r="N848" s="49"/>
      <c r="O848" s="38"/>
      <c r="P848" s="26">
        <v>0.1</v>
      </c>
      <c r="Q848" s="38"/>
      <c r="R848" s="26">
        <v>0.18</v>
      </c>
      <c r="S848" s="23" t="s">
        <v>1002</v>
      </c>
      <c r="T848" s="94">
        <v>1687.5</v>
      </c>
      <c r="U848" s="94">
        <v>0</v>
      </c>
      <c r="V848" s="94">
        <v>168.75</v>
      </c>
      <c r="W848" s="94">
        <v>4384.125</v>
      </c>
      <c r="X848" s="52">
        <v>6240.375</v>
      </c>
      <c r="Y848" s="23" t="s">
        <v>6835</v>
      </c>
      <c r="Z848" s="23" t="s">
        <v>6882</v>
      </c>
      <c r="AA848" s="23" t="s">
        <v>6882</v>
      </c>
      <c r="AB848" s="33">
        <v>291702952682</v>
      </c>
      <c r="AC848" s="23" t="s">
        <v>6883</v>
      </c>
      <c r="AD848" s="48">
        <v>42898</v>
      </c>
      <c r="AE848" s="39">
        <v>42814</v>
      </c>
      <c r="AF848" s="33" t="e">
        <v>#N/A</v>
      </c>
      <c r="AG848" s="23" t="e">
        <v>#N/A</v>
      </c>
      <c r="AH848" s="39" t="e">
        <v>#N/A</v>
      </c>
      <c r="AI848" s="23" t="s">
        <v>51</v>
      </c>
      <c r="AJ848" s="65"/>
      <c r="AK848" s="57"/>
      <c r="AL848" s="56"/>
      <c r="AM848" s="52"/>
      <c r="AN848" s="23"/>
      <c r="AO848" s="38"/>
      <c r="AP848" s="23">
        <v>2000</v>
      </c>
      <c r="AQ848" s="23" t="s">
        <v>64</v>
      </c>
      <c r="AR848" s="23" t="s">
        <v>6884</v>
      </c>
      <c r="AS848" s="95" t="s">
        <v>53</v>
      </c>
      <c r="AT848" s="23" t="s">
        <v>522</v>
      </c>
      <c r="AU848" s="23">
        <v>2342</v>
      </c>
      <c r="AV848" s="99">
        <v>1</v>
      </c>
      <c r="AW848" s="101">
        <v>22500</v>
      </c>
      <c r="AX848" s="29" t="s">
        <v>6494</v>
      </c>
      <c r="AY848" s="29"/>
      <c r="AZ848" s="21"/>
      <c r="BA848">
        <f>$BA$2-AE848</f>
        <v>2824</v>
      </c>
      <c r="BB848" s="115" t="s">
        <v>6983</v>
      </c>
      <c r="BC848" s="105">
        <f t="shared" si="159"/>
        <v>22500</v>
      </c>
      <c r="BD848" s="116">
        <f t="shared" si="160"/>
        <v>42795</v>
      </c>
      <c r="BE848" s="141" t="s">
        <v>8477</v>
      </c>
      <c r="BF848">
        <f>MATCH(BE848,'Cat-4'!$A:$A,0)</f>
        <v>722</v>
      </c>
      <c r="BG848">
        <f>MATCH(BD848,'Cat-4'!$1:$1,0)</f>
        <v>63</v>
      </c>
      <c r="BH848">
        <f>INDEX('Cat-4'!$1:$1048576,'NSS + ACT'!BF848,'NSS + ACT'!BG848)</f>
        <v>108.3</v>
      </c>
      <c r="BI848">
        <f>MATCH($BI$1,'Cat-4'!$1:$1,0)</f>
        <v>153</v>
      </c>
      <c r="BJ848">
        <f>INDEX('Cat-4'!$1:$1048576,'NSS + ACT'!BF848,'NSS + ACT'!BI848)</f>
        <v>130.80000000000001</v>
      </c>
      <c r="BK848" s="126">
        <f t="shared" si="161"/>
        <v>1.2077562326869808</v>
      </c>
      <c r="BL848">
        <f t="shared" si="162"/>
        <v>2845</v>
      </c>
      <c r="BM848" s="126">
        <f t="shared" si="163"/>
        <v>94.833333333333329</v>
      </c>
      <c r="BN848" s="126" t="s">
        <v>8785</v>
      </c>
      <c r="BO848" s="126">
        <f>MATCH(BB848,Sheet3!$D$4:$D$8,0)</f>
        <v>2</v>
      </c>
      <c r="BP848" s="126">
        <f>MATCH(BN848,Sheet3!$E$4:$H$4,0)</f>
        <v>4</v>
      </c>
      <c r="BQ848" s="132">
        <f>INDEX(Sheet3!$D$4:$H$8,'NSS + ACT'!BO848,'NSS + ACT'!BP848)</f>
        <v>0.1</v>
      </c>
      <c r="BR848" s="105">
        <f t="shared" si="164"/>
        <v>27174.515235457067</v>
      </c>
      <c r="BS848" s="162">
        <f t="shared" si="165"/>
        <v>0.1</v>
      </c>
      <c r="BT848" s="105">
        <f t="shared" si="166"/>
        <v>24457.06371191136</v>
      </c>
    </row>
    <row r="849" spans="1:72">
      <c r="A849" s="18">
        <f t="shared" si="158"/>
        <v>846</v>
      </c>
      <c r="B849" s="61">
        <v>171801082633</v>
      </c>
      <c r="C849" s="39">
        <v>43217</v>
      </c>
      <c r="D849" s="22" t="s">
        <v>636</v>
      </c>
      <c r="E849" s="22" t="s">
        <v>3448</v>
      </c>
      <c r="F849" s="110">
        <v>1</v>
      </c>
      <c r="G849" s="23" t="s">
        <v>49</v>
      </c>
      <c r="H849" s="52">
        <v>22467.82</v>
      </c>
      <c r="I849" s="30"/>
      <c r="J849" s="109">
        <v>22467.82</v>
      </c>
      <c r="K849" s="23" t="s">
        <v>987</v>
      </c>
      <c r="L849" s="26">
        <v>0.15</v>
      </c>
      <c r="M849" s="40">
        <v>0</v>
      </c>
      <c r="N849" s="62">
        <v>0</v>
      </c>
      <c r="O849" s="52">
        <v>0</v>
      </c>
      <c r="P849" s="26">
        <v>0.1</v>
      </c>
      <c r="Q849" s="52">
        <v>0</v>
      </c>
      <c r="R849" s="63">
        <v>0.18</v>
      </c>
      <c r="S849" s="23" t="s">
        <v>969</v>
      </c>
      <c r="T849" s="52">
        <v>3370.1729999999998</v>
      </c>
      <c r="U849" s="52">
        <v>0</v>
      </c>
      <c r="V849" s="52">
        <v>337.01729999999998</v>
      </c>
      <c r="W849" s="52">
        <v>4711.5018539999992</v>
      </c>
      <c r="X849" s="52">
        <v>8418.6921539999985</v>
      </c>
      <c r="Y849" s="23" t="s">
        <v>3431</v>
      </c>
      <c r="Z849" s="23" t="s">
        <v>3449</v>
      </c>
      <c r="AA849" s="23" t="s">
        <v>3450</v>
      </c>
      <c r="AB849" s="33" t="e">
        <v>#N/A</v>
      </c>
      <c r="AC849" s="33" t="e">
        <v>#N/A</v>
      </c>
      <c r="AD849" s="48" t="e">
        <v>#N/A</v>
      </c>
      <c r="AE849" s="39" t="e">
        <v>#N/A</v>
      </c>
      <c r="AF849" s="53">
        <v>171801082633</v>
      </c>
      <c r="AG849" s="53" t="s">
        <v>990</v>
      </c>
      <c r="AH849" s="39">
        <v>43217</v>
      </c>
      <c r="AI849" s="23" t="s">
        <v>385</v>
      </c>
      <c r="AJ849" s="54"/>
      <c r="AK849" s="55"/>
      <c r="AL849" s="56"/>
      <c r="AM849" s="57"/>
      <c r="AN849" s="33"/>
      <c r="AO849" s="48"/>
      <c r="AP849" s="23">
        <v>2000</v>
      </c>
      <c r="AQ849" s="23" t="s">
        <v>64</v>
      </c>
      <c r="AR849" s="23" t="s">
        <v>3450</v>
      </c>
      <c r="AS849" s="38" t="s">
        <v>53</v>
      </c>
      <c r="AT849" s="23" t="s">
        <v>522</v>
      </c>
      <c r="AU849" s="64">
        <v>7068019</v>
      </c>
      <c r="AV849" s="99">
        <v>1</v>
      </c>
      <c r="AW849" s="102">
        <v>22467.82</v>
      </c>
      <c r="AX849" s="29" t="s">
        <v>701</v>
      </c>
      <c r="AY849" s="29"/>
      <c r="AZ849" s="25">
        <v>1</v>
      </c>
      <c r="BB849" s="115" t="s">
        <v>6987</v>
      </c>
      <c r="BC849" s="105">
        <f t="shared" si="159"/>
        <v>22467.82</v>
      </c>
      <c r="BD849" s="116">
        <v>43709</v>
      </c>
      <c r="BE849" s="141" t="s">
        <v>8366</v>
      </c>
      <c r="BF849">
        <f>MATCH(BE849,'Cat-4'!$A:$A,0)</f>
        <v>666</v>
      </c>
      <c r="BG849">
        <f>MATCH(BD849,'Cat-4'!$1:$1,0)</f>
        <v>93</v>
      </c>
      <c r="BH849">
        <f>INDEX('Cat-4'!$1:$1048576,'NSS + ACT'!BF849,'NSS + ACT'!BG849)</f>
        <v>110.5</v>
      </c>
      <c r="BI849">
        <f>MATCH($BI$1,'Cat-4'!$1:$1,0)</f>
        <v>153</v>
      </c>
      <c r="BJ849">
        <f>INDEX('Cat-4'!$1:$1048576,'NSS + ACT'!BF849,'NSS + ACT'!BI849)</f>
        <v>133.4</v>
      </c>
      <c r="BK849" s="126">
        <f t="shared" si="161"/>
        <v>1.207239819004525</v>
      </c>
      <c r="BL849">
        <f t="shared" si="162"/>
        <v>1931</v>
      </c>
      <c r="BM849" s="126">
        <f t="shared" si="163"/>
        <v>64.36666666666666</v>
      </c>
      <c r="BN849" s="126" t="s">
        <v>8785</v>
      </c>
      <c r="BO849" s="126">
        <f>MATCH(BB849,Sheet3!$D$4:$D$8,0)</f>
        <v>4</v>
      </c>
      <c r="BP849" s="126">
        <f>MATCH(BN849,Sheet3!$E$4:$H$4,0)</f>
        <v>4</v>
      </c>
      <c r="BQ849" s="132">
        <f>INDEX(Sheet3!$D$4:$H$8,'NSS + ACT'!BO849,'NSS + ACT'!BP849)</f>
        <v>0.2</v>
      </c>
      <c r="BR849" s="105">
        <f t="shared" si="164"/>
        <v>27124.046950226246</v>
      </c>
      <c r="BS849" s="162">
        <f t="shared" si="165"/>
        <v>0.2</v>
      </c>
      <c r="BT849" s="105">
        <f t="shared" si="166"/>
        <v>21699.237560180998</v>
      </c>
    </row>
    <row r="850" spans="1:72">
      <c r="A850" s="18">
        <f t="shared" si="158"/>
        <v>847</v>
      </c>
      <c r="B850" s="61">
        <v>291903951883</v>
      </c>
      <c r="C850" s="39">
        <v>43579</v>
      </c>
      <c r="D850" s="22" t="s">
        <v>134</v>
      </c>
      <c r="E850" s="22" t="s">
        <v>1823</v>
      </c>
      <c r="F850" s="110">
        <v>1</v>
      </c>
      <c r="G850" s="23" t="s">
        <v>119</v>
      </c>
      <c r="H850" s="52">
        <v>22401</v>
      </c>
      <c r="I850" s="30"/>
      <c r="J850" s="109">
        <v>22401</v>
      </c>
      <c r="K850" s="23">
        <v>59119090</v>
      </c>
      <c r="L850" s="26">
        <v>0.1</v>
      </c>
      <c r="M850" s="40">
        <v>0</v>
      </c>
      <c r="N850" s="62">
        <v>0</v>
      </c>
      <c r="O850" s="52">
        <v>0</v>
      </c>
      <c r="P850" s="26">
        <v>0.1</v>
      </c>
      <c r="Q850" s="52">
        <v>0</v>
      </c>
      <c r="R850" s="63">
        <v>0.12</v>
      </c>
      <c r="S850" s="23" t="s">
        <v>770</v>
      </c>
      <c r="T850" s="52">
        <v>2240.1</v>
      </c>
      <c r="U850" s="52">
        <v>0</v>
      </c>
      <c r="V850" s="52">
        <v>224.01</v>
      </c>
      <c r="W850" s="52">
        <v>2983.8131999999996</v>
      </c>
      <c r="X850" s="52">
        <v>5447.9231999999993</v>
      </c>
      <c r="Y850" s="23" t="s">
        <v>1807</v>
      </c>
      <c r="Z850" s="23" t="s">
        <v>1824</v>
      </c>
      <c r="AA850" s="23" t="s">
        <v>1825</v>
      </c>
      <c r="AB850" s="33">
        <v>291903951883</v>
      </c>
      <c r="AC850" s="33" t="s">
        <v>1826</v>
      </c>
      <c r="AD850" s="48">
        <v>43579</v>
      </c>
      <c r="AE850" s="39">
        <v>43572</v>
      </c>
      <c r="AF850" s="53" t="e">
        <v>#N/A</v>
      </c>
      <c r="AG850" s="53" t="e">
        <v>#N/A</v>
      </c>
      <c r="AH850" s="39" t="e">
        <v>#N/A</v>
      </c>
      <c r="AI850" s="23" t="s">
        <v>51</v>
      </c>
      <c r="AJ850" s="54"/>
      <c r="AK850" s="55"/>
      <c r="AL850" s="56"/>
      <c r="AM850" s="57"/>
      <c r="AN850" s="33"/>
      <c r="AO850" s="48"/>
      <c r="AP850" s="23">
        <v>2000</v>
      </c>
      <c r="AQ850" s="23" t="s">
        <v>52</v>
      </c>
      <c r="AR850" s="23" t="s">
        <v>1825</v>
      </c>
      <c r="AS850" s="38" t="s">
        <v>53</v>
      </c>
      <c r="AT850" s="23"/>
      <c r="AU850" s="64">
        <v>9719000579</v>
      </c>
      <c r="AV850" s="99">
        <v>1</v>
      </c>
      <c r="AW850" s="102">
        <v>22401</v>
      </c>
      <c r="AX850" s="29" t="s">
        <v>701</v>
      </c>
      <c r="AY850" s="29"/>
      <c r="AZ850" s="25" t="s">
        <v>1822</v>
      </c>
      <c r="BA850">
        <f>$BA$2-AE850</f>
        <v>2066</v>
      </c>
      <c r="BB850" s="115" t="s">
        <v>6983</v>
      </c>
      <c r="BC850" s="105">
        <f t="shared" si="159"/>
        <v>22401</v>
      </c>
      <c r="BD850" s="116">
        <f t="shared" si="160"/>
        <v>43556</v>
      </c>
      <c r="BE850" s="141" t="s">
        <v>8477</v>
      </c>
      <c r="BF850">
        <f>MATCH(BE850,'Cat-4'!$A:$A,0)</f>
        <v>722</v>
      </c>
      <c r="BG850">
        <f>MATCH(BD850,'Cat-4'!$1:$1,0)</f>
        <v>88</v>
      </c>
      <c r="BH850">
        <f>INDEX('Cat-4'!$1:$1048576,'NSS + ACT'!BF850,'NSS + ACT'!BG850)</f>
        <v>112.5</v>
      </c>
      <c r="BI850">
        <f>MATCH($BI$1,'Cat-4'!$1:$1,0)</f>
        <v>153</v>
      </c>
      <c r="BJ850">
        <f>INDEX('Cat-4'!$1:$1048576,'NSS + ACT'!BF850,'NSS + ACT'!BI850)</f>
        <v>130.80000000000001</v>
      </c>
      <c r="BK850" s="126">
        <f t="shared" si="161"/>
        <v>1.1626666666666667</v>
      </c>
      <c r="BL850">
        <f t="shared" si="162"/>
        <v>2084</v>
      </c>
      <c r="BM850" s="126">
        <f t="shared" si="163"/>
        <v>69.466666666666669</v>
      </c>
      <c r="BN850" s="126" t="s">
        <v>8785</v>
      </c>
      <c r="BO850" s="126">
        <f>MATCH(BB850,Sheet3!$D$4:$D$8,0)</f>
        <v>2</v>
      </c>
      <c r="BP850" s="126">
        <f>MATCH(BN850,Sheet3!$E$4:$H$4,0)</f>
        <v>4</v>
      </c>
      <c r="BQ850" s="132">
        <f>INDEX(Sheet3!$D$4:$H$8,'NSS + ACT'!BO850,'NSS + ACT'!BP850)</f>
        <v>0.1</v>
      </c>
      <c r="BR850" s="105">
        <f t="shared" si="164"/>
        <v>26044.896000000001</v>
      </c>
      <c r="BS850" s="162">
        <f t="shared" si="165"/>
        <v>0.1</v>
      </c>
      <c r="BT850" s="105">
        <f t="shared" si="166"/>
        <v>23440.4064</v>
      </c>
    </row>
    <row r="851" spans="1:72">
      <c r="A851" s="18">
        <f t="shared" si="158"/>
        <v>848</v>
      </c>
      <c r="B851" s="61">
        <v>171801924210</v>
      </c>
      <c r="C851" s="39">
        <v>43318</v>
      </c>
      <c r="D851" s="22" t="s">
        <v>1671</v>
      </c>
      <c r="E851" s="22" t="s">
        <v>1697</v>
      </c>
      <c r="F851" s="110">
        <v>3</v>
      </c>
      <c r="G851" s="23" t="s">
        <v>119</v>
      </c>
      <c r="H851" s="52">
        <v>7441.916666666667</v>
      </c>
      <c r="I851" s="30"/>
      <c r="J851" s="109">
        <v>22325.75</v>
      </c>
      <c r="K851" s="23">
        <v>83024900</v>
      </c>
      <c r="L851" s="26">
        <v>0.15</v>
      </c>
      <c r="M851" s="40">
        <v>0</v>
      </c>
      <c r="N851" s="62">
        <v>0</v>
      </c>
      <c r="O851" s="52">
        <v>0</v>
      </c>
      <c r="P851" s="26">
        <v>0.1</v>
      </c>
      <c r="Q851" s="52">
        <v>0</v>
      </c>
      <c r="R851" s="63">
        <v>0.18</v>
      </c>
      <c r="S851" s="23" t="s">
        <v>1681</v>
      </c>
      <c r="T851" s="52">
        <v>3348.8624999999997</v>
      </c>
      <c r="U851" s="52">
        <v>0</v>
      </c>
      <c r="V851" s="52">
        <v>334.88625000000002</v>
      </c>
      <c r="W851" s="52">
        <v>4681.7097749999994</v>
      </c>
      <c r="X851" s="52">
        <v>8365.4585249999982</v>
      </c>
      <c r="Y851" s="23" t="s">
        <v>1628</v>
      </c>
      <c r="Z851" s="23" t="s">
        <v>1698</v>
      </c>
      <c r="AA851" s="23" t="s">
        <v>1699</v>
      </c>
      <c r="AB851" s="33" t="e">
        <v>#N/A</v>
      </c>
      <c r="AC851" s="33" t="e">
        <v>#N/A</v>
      </c>
      <c r="AD851" s="48" t="e">
        <v>#N/A</v>
      </c>
      <c r="AE851" s="39">
        <v>43276</v>
      </c>
      <c r="AF851" s="53">
        <v>171801924210</v>
      </c>
      <c r="AG851" s="53" t="s">
        <v>1676</v>
      </c>
      <c r="AH851" s="39">
        <v>43318</v>
      </c>
      <c r="AI851" s="23" t="s">
        <v>385</v>
      </c>
      <c r="AJ851" s="54"/>
      <c r="AK851" s="55"/>
      <c r="AL851" s="56"/>
      <c r="AM851" s="57"/>
      <c r="AN851" s="33"/>
      <c r="AO851" s="48"/>
      <c r="AP851" s="23">
        <v>2000</v>
      </c>
      <c r="AQ851" s="23" t="s">
        <v>52</v>
      </c>
      <c r="AR851" s="23" t="s">
        <v>1699</v>
      </c>
      <c r="AS851" s="38" t="s">
        <v>53</v>
      </c>
      <c r="AT851" s="23"/>
      <c r="AU851" s="64">
        <v>211585</v>
      </c>
      <c r="AV851" s="99">
        <v>3</v>
      </c>
      <c r="AW851" s="102">
        <v>22325.75</v>
      </c>
      <c r="AX851" s="29" t="s">
        <v>701</v>
      </c>
      <c r="AY851" s="29"/>
      <c r="AZ851" s="25" t="s">
        <v>1633</v>
      </c>
      <c r="BA851">
        <f>$BA$2-AE851</f>
        <v>2362</v>
      </c>
      <c r="BB851" s="115" t="s">
        <v>6983</v>
      </c>
      <c r="BC851" s="105">
        <f t="shared" si="159"/>
        <v>7441.916666666667</v>
      </c>
      <c r="BD851" s="116">
        <f t="shared" si="160"/>
        <v>43252</v>
      </c>
      <c r="BE851" s="141" t="s">
        <v>8477</v>
      </c>
      <c r="BF851">
        <f>MATCH(BE851,'Cat-4'!$A:$A,0)</f>
        <v>722</v>
      </c>
      <c r="BG851">
        <f>MATCH(BD851,'Cat-4'!$1:$1,0)</f>
        <v>78</v>
      </c>
      <c r="BH851">
        <f>INDEX('Cat-4'!$1:$1048576,'NSS + ACT'!BF851,'NSS + ACT'!BG851)</f>
        <v>110.5</v>
      </c>
      <c r="BI851">
        <f>MATCH($BI$1,'Cat-4'!$1:$1,0)</f>
        <v>153</v>
      </c>
      <c r="BJ851">
        <f>INDEX('Cat-4'!$1:$1048576,'NSS + ACT'!BF851,'NSS + ACT'!BI851)</f>
        <v>130.80000000000001</v>
      </c>
      <c r="BK851" s="126">
        <f t="shared" si="161"/>
        <v>1.183710407239819</v>
      </c>
      <c r="BL851">
        <f t="shared" si="162"/>
        <v>2388</v>
      </c>
      <c r="BM851" s="126">
        <f t="shared" si="163"/>
        <v>79.599999999999994</v>
      </c>
      <c r="BN851" s="126" t="s">
        <v>8785</v>
      </c>
      <c r="BO851" s="126">
        <f>MATCH(BB851,Sheet3!$D$4:$D$8,0)</f>
        <v>2</v>
      </c>
      <c r="BP851" s="126">
        <f>MATCH(BN851,Sheet3!$E$4:$H$4,0)</f>
        <v>4</v>
      </c>
      <c r="BQ851" s="132">
        <f>INDEX(Sheet3!$D$4:$H$8,'NSS + ACT'!BO851,'NSS + ACT'!BP851)</f>
        <v>0.1</v>
      </c>
      <c r="BR851" s="105">
        <f t="shared" si="164"/>
        <v>26427.222624434391</v>
      </c>
      <c r="BS851" s="162">
        <f t="shared" si="165"/>
        <v>0.1</v>
      </c>
      <c r="BT851" s="105">
        <f t="shared" si="166"/>
        <v>23784.500361990951</v>
      </c>
    </row>
    <row r="852" spans="1:72">
      <c r="A852" s="18">
        <f t="shared" si="158"/>
        <v>849</v>
      </c>
      <c r="B852" s="61">
        <v>291806543022</v>
      </c>
      <c r="C852" s="39">
        <v>43316</v>
      </c>
      <c r="D852" s="22" t="s">
        <v>193</v>
      </c>
      <c r="E852" s="22" t="s">
        <v>3760</v>
      </c>
      <c r="F852" s="110">
        <v>7</v>
      </c>
      <c r="G852" s="23" t="s">
        <v>151</v>
      </c>
      <c r="H852" s="52">
        <v>3171.6685714285713</v>
      </c>
      <c r="I852" s="30"/>
      <c r="J852" s="109">
        <v>22201.68</v>
      </c>
      <c r="K852" s="23">
        <v>40169320</v>
      </c>
      <c r="L852" s="26">
        <v>0.1</v>
      </c>
      <c r="M852" s="40">
        <v>0</v>
      </c>
      <c r="N852" s="62">
        <v>0</v>
      </c>
      <c r="O852" s="52">
        <v>0</v>
      </c>
      <c r="P852" s="26">
        <v>0.1</v>
      </c>
      <c r="Q852" s="52">
        <v>0</v>
      </c>
      <c r="R852" s="63">
        <v>0.18</v>
      </c>
      <c r="S852" s="23" t="s">
        <v>906</v>
      </c>
      <c r="T852" s="52">
        <v>2220.1680000000001</v>
      </c>
      <c r="U852" s="52">
        <v>0</v>
      </c>
      <c r="V852" s="52">
        <v>222.01680000000002</v>
      </c>
      <c r="W852" s="52">
        <v>4435.8956640000006</v>
      </c>
      <c r="X852" s="52">
        <v>6878.0804640000006</v>
      </c>
      <c r="Y852" s="23" t="s">
        <v>3695</v>
      </c>
      <c r="Z852" s="23" t="s">
        <v>3761</v>
      </c>
      <c r="AA852" s="23" t="s">
        <v>3762</v>
      </c>
      <c r="AB852" s="33">
        <v>291806543022</v>
      </c>
      <c r="AC852" s="33" t="s">
        <v>3753</v>
      </c>
      <c r="AD852" s="39">
        <v>43316</v>
      </c>
      <c r="AE852" s="39">
        <v>43260</v>
      </c>
      <c r="AF852" s="53" t="e">
        <v>#N/A</v>
      </c>
      <c r="AG852" s="53" t="e">
        <v>#N/A</v>
      </c>
      <c r="AH852" s="39" t="e">
        <v>#N/A</v>
      </c>
      <c r="AI852" s="23" t="s">
        <v>51</v>
      </c>
      <c r="AJ852" s="59"/>
      <c r="AK852" s="59"/>
      <c r="AL852" s="48"/>
      <c r="AM852" s="60"/>
      <c r="AN852" s="33"/>
      <c r="AO852" s="48"/>
      <c r="AP852" s="23">
        <v>2000</v>
      </c>
      <c r="AQ852" s="23" t="s">
        <v>52</v>
      </c>
      <c r="AR852" s="23" t="s">
        <v>3762</v>
      </c>
      <c r="AS852" s="38" t="s">
        <v>53</v>
      </c>
      <c r="AT852" s="23"/>
      <c r="AU852" s="64">
        <v>98700024</v>
      </c>
      <c r="AV852" s="99">
        <v>7</v>
      </c>
      <c r="AW852" s="102">
        <v>22201.68</v>
      </c>
      <c r="AX852" s="29" t="s">
        <v>701</v>
      </c>
      <c r="AY852" s="29"/>
      <c r="AZ852" s="25"/>
      <c r="BA852">
        <f>$BA$2-AE852</f>
        <v>2378</v>
      </c>
      <c r="BB852" s="115" t="s">
        <v>6983</v>
      </c>
      <c r="BC852" s="105">
        <f t="shared" si="159"/>
        <v>3171.6685714285713</v>
      </c>
      <c r="BD852" s="116">
        <f t="shared" si="160"/>
        <v>43252</v>
      </c>
      <c r="BE852" s="141" t="s">
        <v>8477</v>
      </c>
      <c r="BF852">
        <f>MATCH(BE852,'Cat-4'!$A:$A,0)</f>
        <v>722</v>
      </c>
      <c r="BG852">
        <f>MATCH(BD852,'Cat-4'!$1:$1,0)</f>
        <v>78</v>
      </c>
      <c r="BH852">
        <f>INDEX('Cat-4'!$1:$1048576,'NSS + ACT'!BF852,'NSS + ACT'!BG852)</f>
        <v>110.5</v>
      </c>
      <c r="BI852">
        <f>MATCH($BI$1,'Cat-4'!$1:$1,0)</f>
        <v>153</v>
      </c>
      <c r="BJ852">
        <f>INDEX('Cat-4'!$1:$1048576,'NSS + ACT'!BF852,'NSS + ACT'!BI852)</f>
        <v>130.80000000000001</v>
      </c>
      <c r="BK852" s="126">
        <f t="shared" si="161"/>
        <v>1.183710407239819</v>
      </c>
      <c r="BL852">
        <f t="shared" si="162"/>
        <v>2388</v>
      </c>
      <c r="BM852" s="126">
        <f t="shared" si="163"/>
        <v>79.599999999999994</v>
      </c>
      <c r="BN852" s="126" t="s">
        <v>8785</v>
      </c>
      <c r="BO852" s="126">
        <f>MATCH(BB852,Sheet3!$D$4:$D$8,0)</f>
        <v>2</v>
      </c>
      <c r="BP852" s="126">
        <f>MATCH(BN852,Sheet3!$E$4:$H$4,0)</f>
        <v>4</v>
      </c>
      <c r="BQ852" s="132">
        <f>INDEX(Sheet3!$D$4:$H$8,'NSS + ACT'!BO852,'NSS + ACT'!BP852)</f>
        <v>0.1</v>
      </c>
      <c r="BR852" s="105">
        <f t="shared" si="164"/>
        <v>26280.359674208146</v>
      </c>
      <c r="BS852" s="162">
        <f t="shared" si="165"/>
        <v>0.1</v>
      </c>
      <c r="BT852" s="105">
        <f t="shared" si="166"/>
        <v>23652.323706787331</v>
      </c>
    </row>
    <row r="853" spans="1:72">
      <c r="A853" s="18">
        <f t="shared" si="158"/>
        <v>850</v>
      </c>
      <c r="B853" s="61">
        <v>292207569474</v>
      </c>
      <c r="C853" s="39">
        <v>44764</v>
      </c>
      <c r="D853" s="22" t="s">
        <v>91</v>
      </c>
      <c r="E853" s="22" t="s">
        <v>2220</v>
      </c>
      <c r="F853" s="110">
        <v>2</v>
      </c>
      <c r="G853" s="23" t="s">
        <v>49</v>
      </c>
      <c r="H853" s="52">
        <v>11080</v>
      </c>
      <c r="I853" s="30"/>
      <c r="J853" s="109">
        <v>22160</v>
      </c>
      <c r="K853" s="23">
        <v>84819090</v>
      </c>
      <c r="L853" s="26">
        <v>7.4999999999999997E-2</v>
      </c>
      <c r="M853" s="40">
        <v>0</v>
      </c>
      <c r="N853" s="62">
        <v>0</v>
      </c>
      <c r="O853" s="52">
        <v>0</v>
      </c>
      <c r="P853" s="26">
        <v>0.1</v>
      </c>
      <c r="Q853" s="52">
        <v>0</v>
      </c>
      <c r="R853" s="63">
        <v>0.18</v>
      </c>
      <c r="S853" s="23" t="s">
        <v>849</v>
      </c>
      <c r="T853" s="52">
        <v>1662</v>
      </c>
      <c r="U853" s="52">
        <v>0</v>
      </c>
      <c r="V853" s="52">
        <v>166.20000000000002</v>
      </c>
      <c r="W853" s="52">
        <v>4317.8760000000002</v>
      </c>
      <c r="X853" s="52">
        <v>6146.076</v>
      </c>
      <c r="Y853" s="23" t="s">
        <v>1945</v>
      </c>
      <c r="Z853" s="23" t="s">
        <v>2221</v>
      </c>
      <c r="AA853" s="23" t="s">
        <v>2222</v>
      </c>
      <c r="AB853" s="33">
        <v>292207569474</v>
      </c>
      <c r="AC853" s="33" t="s">
        <v>2223</v>
      </c>
      <c r="AD853" s="48">
        <v>44764</v>
      </c>
      <c r="AE853" s="39">
        <v>44742</v>
      </c>
      <c r="AF853" s="53" t="e">
        <v>#N/A</v>
      </c>
      <c r="AG853" s="53" t="e">
        <v>#N/A</v>
      </c>
      <c r="AH853" s="39" t="e">
        <v>#N/A</v>
      </c>
      <c r="AI853" s="23" t="s">
        <v>51</v>
      </c>
      <c r="AJ853" s="54"/>
      <c r="AK853" s="55"/>
      <c r="AL853" s="56"/>
      <c r="AM853" s="57"/>
      <c r="AN853" s="33"/>
      <c r="AO853" s="48"/>
      <c r="AP853" s="23">
        <v>2000</v>
      </c>
      <c r="AQ853" s="23" t="s">
        <v>52</v>
      </c>
      <c r="AR853" s="23" t="s">
        <v>2222</v>
      </c>
      <c r="AS853" s="38" t="s">
        <v>53</v>
      </c>
      <c r="AT853" s="23"/>
      <c r="AU853" s="64" t="s">
        <v>2224</v>
      </c>
      <c r="AV853" s="99">
        <v>2</v>
      </c>
      <c r="AW853" s="102">
        <v>22160</v>
      </c>
      <c r="AX853" s="29" t="s">
        <v>701</v>
      </c>
      <c r="AY853" s="29"/>
      <c r="AZ853" s="25" t="s">
        <v>702</v>
      </c>
      <c r="BA853">
        <f>$BA$2-AE853</f>
        <v>896</v>
      </c>
      <c r="BB853" t="s">
        <v>6983</v>
      </c>
      <c r="BC853" s="105">
        <f t="shared" si="159"/>
        <v>11080</v>
      </c>
      <c r="BD853" s="116">
        <f t="shared" si="160"/>
        <v>44713</v>
      </c>
      <c r="BE853" s="141" t="s">
        <v>8477</v>
      </c>
      <c r="BF853">
        <f>MATCH(BE853,'Cat-4'!$A:$A,0)</f>
        <v>722</v>
      </c>
      <c r="BG853">
        <f>MATCH(BD853,'Cat-4'!$1:$1,0)</f>
        <v>126</v>
      </c>
      <c r="BH853">
        <f>INDEX('Cat-4'!$1:$1048576,'NSS + ACT'!BF853,'NSS + ACT'!BG853)</f>
        <v>125.1</v>
      </c>
      <c r="BI853">
        <f>MATCH($BI$1,'Cat-4'!$1:$1,0)</f>
        <v>153</v>
      </c>
      <c r="BJ853">
        <f>INDEX('Cat-4'!$1:$1048576,'NSS + ACT'!BF853,'NSS + ACT'!BI853)</f>
        <v>130.80000000000001</v>
      </c>
      <c r="BK853" s="126">
        <f t="shared" si="161"/>
        <v>1.0455635491606716</v>
      </c>
      <c r="BL853">
        <f t="shared" si="162"/>
        <v>927</v>
      </c>
      <c r="BM853" s="126">
        <f t="shared" si="163"/>
        <v>30.9</v>
      </c>
      <c r="BN853" s="126" t="s">
        <v>8785</v>
      </c>
      <c r="BO853" s="126">
        <f>MATCH(BB853,Sheet3!$D$4:$D$8,0)</f>
        <v>2</v>
      </c>
      <c r="BP853" s="126">
        <f>MATCH(BN853,Sheet3!$E$4:$H$4,0)</f>
        <v>4</v>
      </c>
      <c r="BQ853" s="132">
        <f>INDEX(Sheet3!$D$4:$H$8,'NSS + ACT'!BO853,'NSS + ACT'!BP853)</f>
        <v>0.1</v>
      </c>
      <c r="BR853" s="105">
        <f t="shared" si="164"/>
        <v>23169.688249400482</v>
      </c>
      <c r="BS853" s="162">
        <f t="shared" si="165"/>
        <v>0.1</v>
      </c>
      <c r="BT853" s="105">
        <f t="shared" si="166"/>
        <v>20852.719424460436</v>
      </c>
    </row>
    <row r="854" spans="1:72">
      <c r="A854" s="18">
        <f t="shared" si="158"/>
        <v>851</v>
      </c>
      <c r="B854" s="61">
        <v>291809738614</v>
      </c>
      <c r="C854" s="39">
        <v>43410</v>
      </c>
      <c r="D854" s="22" t="s">
        <v>360</v>
      </c>
      <c r="E854" s="22" t="s">
        <v>1833</v>
      </c>
      <c r="F854" s="110">
        <v>65</v>
      </c>
      <c r="G854" s="23" t="s">
        <v>119</v>
      </c>
      <c r="H854" s="52">
        <v>340.38969230769231</v>
      </c>
      <c r="I854" s="30"/>
      <c r="J854" s="109">
        <v>22125.33</v>
      </c>
      <c r="K854" s="23">
        <v>84679900</v>
      </c>
      <c r="L854" s="26">
        <v>7.4999999999999997E-2</v>
      </c>
      <c r="M854" s="40">
        <v>0</v>
      </c>
      <c r="N854" s="62">
        <v>0</v>
      </c>
      <c r="O854" s="52">
        <v>0</v>
      </c>
      <c r="P854" s="26">
        <v>0.1</v>
      </c>
      <c r="Q854" s="52">
        <v>0</v>
      </c>
      <c r="R854" s="63">
        <v>0.18</v>
      </c>
      <c r="S854" s="23" t="s">
        <v>1834</v>
      </c>
      <c r="T854" s="52">
        <v>1659.39975</v>
      </c>
      <c r="U854" s="52">
        <v>0</v>
      </c>
      <c r="V854" s="52">
        <v>165.939975</v>
      </c>
      <c r="W854" s="52">
        <v>4311.1205505000007</v>
      </c>
      <c r="X854" s="52">
        <v>6136.4602755000005</v>
      </c>
      <c r="Y854" s="23" t="s">
        <v>1807</v>
      </c>
      <c r="Z854" s="23" t="s">
        <v>1835</v>
      </c>
      <c r="AA854" s="23" t="s">
        <v>1836</v>
      </c>
      <c r="AB854" s="33">
        <v>291809738614</v>
      </c>
      <c r="AC854" s="33" t="s">
        <v>1837</v>
      </c>
      <c r="AD854" s="48">
        <v>43410</v>
      </c>
      <c r="AE854" s="39">
        <v>43405</v>
      </c>
      <c r="AF854" s="53" t="e">
        <v>#N/A</v>
      </c>
      <c r="AG854" s="53" t="e">
        <v>#N/A</v>
      </c>
      <c r="AH854" s="39" t="e">
        <v>#N/A</v>
      </c>
      <c r="AI854" s="23" t="s">
        <v>51</v>
      </c>
      <c r="AJ854" s="54"/>
      <c r="AK854" s="55"/>
      <c r="AL854" s="56"/>
      <c r="AM854" s="57"/>
      <c r="AN854" s="33"/>
      <c r="AO854" s="48"/>
      <c r="AP854" s="23">
        <v>2000</v>
      </c>
      <c r="AQ854" s="23" t="s">
        <v>52</v>
      </c>
      <c r="AR854" s="23" t="s">
        <v>1836</v>
      </c>
      <c r="AS854" s="38" t="s">
        <v>53</v>
      </c>
      <c r="AT854" s="23"/>
      <c r="AU854" s="64">
        <v>18199632</v>
      </c>
      <c r="AV854" s="99">
        <v>65</v>
      </c>
      <c r="AW854" s="102">
        <v>22125.33</v>
      </c>
      <c r="AX854" s="29" t="s">
        <v>701</v>
      </c>
      <c r="AY854" s="29"/>
      <c r="AZ854" s="25" t="s">
        <v>702</v>
      </c>
      <c r="BA854">
        <f>$BA$2-AE854</f>
        <v>2233</v>
      </c>
      <c r="BB854" s="115" t="s">
        <v>6983</v>
      </c>
      <c r="BC854" s="105">
        <f t="shared" si="159"/>
        <v>340.38969230769231</v>
      </c>
      <c r="BD854" s="116">
        <f t="shared" si="160"/>
        <v>43405</v>
      </c>
      <c r="BE854" s="141" t="s">
        <v>8477</v>
      </c>
      <c r="BF854">
        <f>MATCH(BE854,'Cat-4'!$A:$A,0)</f>
        <v>722</v>
      </c>
      <c r="BG854">
        <f>MATCH(BD854,'Cat-4'!$1:$1,0)</f>
        <v>83</v>
      </c>
      <c r="BH854">
        <f>INDEX('Cat-4'!$1:$1048576,'NSS + ACT'!BF854,'NSS + ACT'!BG854)</f>
        <v>111.9</v>
      </c>
      <c r="BI854">
        <f>MATCH($BI$1,'Cat-4'!$1:$1,0)</f>
        <v>153</v>
      </c>
      <c r="BJ854">
        <f>INDEX('Cat-4'!$1:$1048576,'NSS + ACT'!BF854,'NSS + ACT'!BI854)</f>
        <v>130.80000000000001</v>
      </c>
      <c r="BK854" s="126">
        <f t="shared" si="161"/>
        <v>1.1689008042895443</v>
      </c>
      <c r="BL854">
        <f t="shared" si="162"/>
        <v>2235</v>
      </c>
      <c r="BM854" s="126">
        <f t="shared" si="163"/>
        <v>74.5</v>
      </c>
      <c r="BN854" s="126" t="s">
        <v>8785</v>
      </c>
      <c r="BO854" s="126">
        <f>MATCH(BB854,Sheet3!$D$4:$D$8,0)</f>
        <v>2</v>
      </c>
      <c r="BP854" s="126">
        <f>MATCH(BN854,Sheet3!$E$4:$H$4,0)</f>
        <v>4</v>
      </c>
      <c r="BQ854" s="132">
        <f>INDEX(Sheet3!$D$4:$H$8,'NSS + ACT'!BO854,'NSS + ACT'!BP854)</f>
        <v>0.1</v>
      </c>
      <c r="BR854" s="105">
        <f t="shared" si="164"/>
        <v>25862.316032171588</v>
      </c>
      <c r="BS854" s="162">
        <f t="shared" si="165"/>
        <v>0.1</v>
      </c>
      <c r="BT854" s="105">
        <f t="shared" si="166"/>
        <v>23276.084428954429</v>
      </c>
    </row>
    <row r="855" spans="1:72">
      <c r="A855" s="18">
        <f t="shared" si="158"/>
        <v>852</v>
      </c>
      <c r="B855" s="61">
        <v>171801082633</v>
      </c>
      <c r="C855" s="39">
        <v>43217</v>
      </c>
      <c r="D855" s="22" t="s">
        <v>636</v>
      </c>
      <c r="E855" s="22" t="s">
        <v>1115</v>
      </c>
      <c r="F855" s="110">
        <v>5</v>
      </c>
      <c r="G855" s="23" t="s">
        <v>49</v>
      </c>
      <c r="H855" s="52">
        <v>4400.3019999999797</v>
      </c>
      <c r="I855" s="30"/>
      <c r="J855" s="109">
        <v>22001.5099999999</v>
      </c>
      <c r="K855" s="23" t="s">
        <v>987</v>
      </c>
      <c r="L855" s="26">
        <v>0.15</v>
      </c>
      <c r="M855" s="40">
        <v>0</v>
      </c>
      <c r="N855" s="62">
        <v>0</v>
      </c>
      <c r="O855" s="52">
        <v>0</v>
      </c>
      <c r="P855" s="26">
        <v>0.1</v>
      </c>
      <c r="Q855" s="52">
        <v>0</v>
      </c>
      <c r="R855" s="63">
        <v>0.18</v>
      </c>
      <c r="S855" s="23" t="s">
        <v>969</v>
      </c>
      <c r="T855" s="52">
        <v>3300.2264999999848</v>
      </c>
      <c r="U855" s="52">
        <v>0</v>
      </c>
      <c r="V855" s="52">
        <v>330.02264999999852</v>
      </c>
      <c r="W855" s="52">
        <v>4613.7166469999793</v>
      </c>
      <c r="X855" s="52">
        <v>8243.9657969999625</v>
      </c>
      <c r="Y855" s="23" t="s">
        <v>850</v>
      </c>
      <c r="Z855" s="23" t="s">
        <v>1116</v>
      </c>
      <c r="AA855" s="23" t="s">
        <v>1117</v>
      </c>
      <c r="AB855" s="33" t="e">
        <v>#N/A</v>
      </c>
      <c r="AC855" s="33" t="e">
        <v>#N/A</v>
      </c>
      <c r="AD855" s="48" t="e">
        <v>#N/A</v>
      </c>
      <c r="AE855" s="39" t="e">
        <v>#N/A</v>
      </c>
      <c r="AF855" s="53">
        <v>171801082633</v>
      </c>
      <c r="AG855" s="53" t="s">
        <v>990</v>
      </c>
      <c r="AH855" s="39">
        <v>43217</v>
      </c>
      <c r="AI855" s="23" t="s">
        <v>385</v>
      </c>
      <c r="AJ855" s="54"/>
      <c r="AK855" s="55"/>
      <c r="AL855" s="56"/>
      <c r="AM855" s="57"/>
      <c r="AN855" s="33"/>
      <c r="AO855" s="48"/>
      <c r="AP855" s="23">
        <v>2000</v>
      </c>
      <c r="AQ855" s="23" t="s">
        <v>64</v>
      </c>
      <c r="AR855" s="23" t="s">
        <v>1117</v>
      </c>
      <c r="AS855" s="38" t="s">
        <v>53</v>
      </c>
      <c r="AT855" s="23" t="s">
        <v>522</v>
      </c>
      <c r="AU855" s="64">
        <v>7068019</v>
      </c>
      <c r="AV855" s="99">
        <v>5</v>
      </c>
      <c r="AW855" s="102">
        <v>22001.5099999999</v>
      </c>
      <c r="AX855" s="29" t="s">
        <v>701</v>
      </c>
      <c r="AY855" s="29"/>
      <c r="AZ855" s="25" t="s">
        <v>863</v>
      </c>
      <c r="BB855" s="115" t="s">
        <v>6987</v>
      </c>
      <c r="BC855" s="105">
        <f t="shared" si="159"/>
        <v>4400.3019999999797</v>
      </c>
      <c r="BD855" s="116">
        <v>43709</v>
      </c>
      <c r="BE855" s="141" t="s">
        <v>8366</v>
      </c>
      <c r="BF855">
        <f>MATCH(BE855,'Cat-4'!$A:$A,0)</f>
        <v>666</v>
      </c>
      <c r="BG855">
        <f>MATCH(BD855,'Cat-4'!$1:$1,0)</f>
        <v>93</v>
      </c>
      <c r="BH855">
        <f>INDEX('Cat-4'!$1:$1048576,'NSS + ACT'!BF855,'NSS + ACT'!BG855)</f>
        <v>110.5</v>
      </c>
      <c r="BI855">
        <f>MATCH($BI$1,'Cat-4'!$1:$1,0)</f>
        <v>153</v>
      </c>
      <c r="BJ855">
        <f>INDEX('Cat-4'!$1:$1048576,'NSS + ACT'!BF855,'NSS + ACT'!BI855)</f>
        <v>133.4</v>
      </c>
      <c r="BK855" s="126">
        <f t="shared" si="161"/>
        <v>1.207239819004525</v>
      </c>
      <c r="BL855">
        <f t="shared" si="162"/>
        <v>1931</v>
      </c>
      <c r="BM855" s="126">
        <f t="shared" si="163"/>
        <v>64.36666666666666</v>
      </c>
      <c r="BN855" s="126" t="s">
        <v>8785</v>
      </c>
      <c r="BO855" s="126">
        <f>MATCH(BB855,Sheet3!$D$4:$D$8,0)</f>
        <v>4</v>
      </c>
      <c r="BP855" s="126">
        <f>MATCH(BN855,Sheet3!$E$4:$H$4,0)</f>
        <v>4</v>
      </c>
      <c r="BQ855" s="132">
        <f>INDEX(Sheet3!$D$4:$H$8,'NSS + ACT'!BO855,'NSS + ACT'!BP855)</f>
        <v>0.2</v>
      </c>
      <c r="BR855" s="105">
        <f t="shared" si="164"/>
        <v>26561.098950226125</v>
      </c>
      <c r="BS855" s="162">
        <f t="shared" si="165"/>
        <v>0.2</v>
      </c>
      <c r="BT855" s="105">
        <f t="shared" si="166"/>
        <v>21248.879160180903</v>
      </c>
    </row>
    <row r="856" spans="1:72">
      <c r="A856" s="18">
        <f t="shared" si="158"/>
        <v>853</v>
      </c>
      <c r="B856" s="61">
        <v>292100235125</v>
      </c>
      <c r="C856" s="39">
        <v>44204</v>
      </c>
      <c r="D856" s="22" t="s">
        <v>139</v>
      </c>
      <c r="E856" s="22" t="s">
        <v>3961</v>
      </c>
      <c r="F856" s="110">
        <v>75</v>
      </c>
      <c r="G856" s="23" t="s">
        <v>49</v>
      </c>
      <c r="H856" s="52">
        <v>293.26</v>
      </c>
      <c r="I856" s="30"/>
      <c r="J856" s="109">
        <v>21994.5</v>
      </c>
      <c r="K856" s="23">
        <v>73181500</v>
      </c>
      <c r="L856" s="26">
        <v>0.15</v>
      </c>
      <c r="M856" s="40">
        <v>0</v>
      </c>
      <c r="N856" s="40">
        <v>0</v>
      </c>
      <c r="O856" s="52">
        <v>0</v>
      </c>
      <c r="P856" s="26">
        <v>0.1</v>
      </c>
      <c r="Q856" s="52">
        <v>0</v>
      </c>
      <c r="R856" s="63">
        <v>0.18</v>
      </c>
      <c r="S856" s="23" t="s">
        <v>696</v>
      </c>
      <c r="T856" s="52">
        <v>3299.1749999999997</v>
      </c>
      <c r="U856" s="52">
        <v>0</v>
      </c>
      <c r="V856" s="52">
        <v>329.91750000000002</v>
      </c>
      <c r="W856" s="52">
        <v>4612.24665</v>
      </c>
      <c r="X856" s="68">
        <v>8241.3391499999998</v>
      </c>
      <c r="Y856" s="23" t="s">
        <v>3855</v>
      </c>
      <c r="Z856" s="23" t="s">
        <v>3962</v>
      </c>
      <c r="AA856" s="23" t="s">
        <v>3963</v>
      </c>
      <c r="AB856" s="33">
        <v>292100235125</v>
      </c>
      <c r="AC856" s="33" t="s">
        <v>3964</v>
      </c>
      <c r="AD856" s="39">
        <v>44204</v>
      </c>
      <c r="AE856" s="39">
        <v>44197</v>
      </c>
      <c r="AF856" s="53" t="e">
        <v>#N/A</v>
      </c>
      <c r="AG856" s="53" t="e">
        <v>#N/A</v>
      </c>
      <c r="AH856" s="39" t="e">
        <v>#N/A</v>
      </c>
      <c r="AI856" s="23" t="s">
        <v>51</v>
      </c>
      <c r="AJ856" s="59"/>
      <c r="AK856" s="59"/>
      <c r="AL856" s="48"/>
      <c r="AM856" s="60"/>
      <c r="AN856" s="33"/>
      <c r="AO856" s="48"/>
      <c r="AP856" s="23">
        <v>2000</v>
      </c>
      <c r="AQ856" s="23" t="s">
        <v>52</v>
      </c>
      <c r="AR856" s="23" t="s">
        <v>3963</v>
      </c>
      <c r="AS856" s="38" t="s">
        <v>53</v>
      </c>
      <c r="AT856" s="23"/>
      <c r="AU856" s="64" t="s">
        <v>3965</v>
      </c>
      <c r="AV856" s="99">
        <v>75</v>
      </c>
      <c r="AW856" s="102">
        <v>21994.5</v>
      </c>
      <c r="AX856" s="29" t="s">
        <v>701</v>
      </c>
      <c r="AY856" s="29"/>
      <c r="AZ856" s="25"/>
      <c r="BA856">
        <f t="shared" ref="BA856:BA863" si="167">$BA$2-AE856</f>
        <v>1441</v>
      </c>
      <c r="BB856" s="115" t="s">
        <v>6983</v>
      </c>
      <c r="BC856" s="105">
        <f t="shared" si="159"/>
        <v>293.26</v>
      </c>
      <c r="BD856" s="116">
        <f t="shared" si="160"/>
        <v>44197</v>
      </c>
      <c r="BE856" s="141" t="s">
        <v>8477</v>
      </c>
      <c r="BF856">
        <f>MATCH(BE856,'Cat-4'!$A:$A,0)</f>
        <v>722</v>
      </c>
      <c r="BG856">
        <f>MATCH(BD856,'Cat-4'!$1:$1,0)</f>
        <v>109</v>
      </c>
      <c r="BH856">
        <f>INDEX('Cat-4'!$1:$1048576,'NSS + ACT'!BF856,'NSS + ACT'!BG856)</f>
        <v>115.3</v>
      </c>
      <c r="BI856">
        <f>MATCH($BI$1,'Cat-4'!$1:$1,0)</f>
        <v>153</v>
      </c>
      <c r="BJ856">
        <f>INDEX('Cat-4'!$1:$1048576,'NSS + ACT'!BF856,'NSS + ACT'!BI856)</f>
        <v>130.80000000000001</v>
      </c>
      <c r="BK856" s="126">
        <f t="shared" si="161"/>
        <v>1.1344319167389421</v>
      </c>
      <c r="BL856">
        <f t="shared" si="162"/>
        <v>1443</v>
      </c>
      <c r="BM856" s="126">
        <f t="shared" si="163"/>
        <v>48.1</v>
      </c>
      <c r="BN856" s="126" t="s">
        <v>8785</v>
      </c>
      <c r="BO856" s="126">
        <f>MATCH(BB856,Sheet3!$D$4:$D$8,0)</f>
        <v>2</v>
      </c>
      <c r="BP856" s="126">
        <f>MATCH(BN856,Sheet3!$E$4:$H$4,0)</f>
        <v>4</v>
      </c>
      <c r="BQ856" s="132">
        <f>INDEX(Sheet3!$D$4:$H$8,'NSS + ACT'!BO856,'NSS + ACT'!BP856)</f>
        <v>0.1</v>
      </c>
      <c r="BR856" s="105">
        <f t="shared" si="164"/>
        <v>24951.26279271466</v>
      </c>
      <c r="BS856" s="162">
        <f t="shared" si="165"/>
        <v>0.1</v>
      </c>
      <c r="BT856" s="105">
        <f t="shared" si="166"/>
        <v>22456.136513443194</v>
      </c>
    </row>
    <row r="857" spans="1:72">
      <c r="A857" s="18">
        <f t="shared" si="158"/>
        <v>854</v>
      </c>
      <c r="B857" s="61">
        <v>171801924210</v>
      </c>
      <c r="C857" s="39">
        <v>43318</v>
      </c>
      <c r="D857" s="22" t="s">
        <v>1671</v>
      </c>
      <c r="E857" s="22" t="s">
        <v>1680</v>
      </c>
      <c r="F857" s="110">
        <v>15</v>
      </c>
      <c r="G857" s="23" t="s">
        <v>119</v>
      </c>
      <c r="H857" s="52">
        <v>1458.9559999999999</v>
      </c>
      <c r="I857" s="30"/>
      <c r="J857" s="109">
        <v>21884.34</v>
      </c>
      <c r="K857" s="23">
        <v>83024900</v>
      </c>
      <c r="L857" s="26">
        <v>0.15</v>
      </c>
      <c r="M857" s="40">
        <v>0</v>
      </c>
      <c r="N857" s="62">
        <v>0</v>
      </c>
      <c r="O857" s="52">
        <v>0</v>
      </c>
      <c r="P857" s="26">
        <v>0.1</v>
      </c>
      <c r="Q857" s="52">
        <v>0</v>
      </c>
      <c r="R857" s="63">
        <v>0.18</v>
      </c>
      <c r="S857" s="23" t="s">
        <v>1681</v>
      </c>
      <c r="T857" s="52">
        <v>3282.6509999999998</v>
      </c>
      <c r="U857" s="52">
        <v>0</v>
      </c>
      <c r="V857" s="52">
        <v>328.26510000000002</v>
      </c>
      <c r="W857" s="52">
        <v>4589.1460980000002</v>
      </c>
      <c r="X857" s="52">
        <v>8200.0621979999996</v>
      </c>
      <c r="Y857" s="23" t="s">
        <v>1628</v>
      </c>
      <c r="Z857" s="23" t="s">
        <v>1682</v>
      </c>
      <c r="AA857" s="23" t="s">
        <v>1683</v>
      </c>
      <c r="AB857" s="33" t="e">
        <v>#N/A</v>
      </c>
      <c r="AC857" s="33" t="e">
        <v>#N/A</v>
      </c>
      <c r="AD857" s="48" t="e">
        <v>#N/A</v>
      </c>
      <c r="AE857" s="39">
        <v>43276</v>
      </c>
      <c r="AF857" s="53">
        <v>171801924210</v>
      </c>
      <c r="AG857" s="53" t="s">
        <v>1676</v>
      </c>
      <c r="AH857" s="39">
        <v>43318</v>
      </c>
      <c r="AI857" s="23" t="s">
        <v>385</v>
      </c>
      <c r="AJ857" s="54"/>
      <c r="AK857" s="55"/>
      <c r="AL857" s="56"/>
      <c r="AM857" s="57"/>
      <c r="AN857" s="33"/>
      <c r="AO857" s="48"/>
      <c r="AP857" s="23">
        <v>2000</v>
      </c>
      <c r="AQ857" s="23" t="s">
        <v>52</v>
      </c>
      <c r="AR857" s="23" t="s">
        <v>1683</v>
      </c>
      <c r="AS857" s="38" t="s">
        <v>53</v>
      </c>
      <c r="AT857" s="23"/>
      <c r="AU857" s="64">
        <v>211585</v>
      </c>
      <c r="AV857" s="99">
        <v>15</v>
      </c>
      <c r="AW857" s="102">
        <v>21884.34</v>
      </c>
      <c r="AX857" s="29" t="s">
        <v>701</v>
      </c>
      <c r="AY857" s="29"/>
      <c r="AZ857" s="25" t="s">
        <v>1633</v>
      </c>
      <c r="BA857">
        <f t="shared" si="167"/>
        <v>2362</v>
      </c>
      <c r="BB857" s="115" t="s">
        <v>6983</v>
      </c>
      <c r="BC857" s="105">
        <f t="shared" si="159"/>
        <v>1458.9559999999999</v>
      </c>
      <c r="BD857" s="116">
        <f t="shared" si="160"/>
        <v>43252</v>
      </c>
      <c r="BE857" s="141" t="s">
        <v>8477</v>
      </c>
      <c r="BF857">
        <f>MATCH(BE857,'Cat-4'!$A:$A,0)</f>
        <v>722</v>
      </c>
      <c r="BG857">
        <f>MATCH(BD857,'Cat-4'!$1:$1,0)</f>
        <v>78</v>
      </c>
      <c r="BH857">
        <f>INDEX('Cat-4'!$1:$1048576,'NSS + ACT'!BF857,'NSS + ACT'!BG857)</f>
        <v>110.5</v>
      </c>
      <c r="BI857">
        <f>MATCH($BI$1,'Cat-4'!$1:$1,0)</f>
        <v>153</v>
      </c>
      <c r="BJ857">
        <f>INDEX('Cat-4'!$1:$1048576,'NSS + ACT'!BF857,'NSS + ACT'!BI857)</f>
        <v>130.80000000000001</v>
      </c>
      <c r="BK857" s="126">
        <f t="shared" si="161"/>
        <v>1.183710407239819</v>
      </c>
      <c r="BL857">
        <f t="shared" si="162"/>
        <v>2388</v>
      </c>
      <c r="BM857" s="126">
        <f t="shared" si="163"/>
        <v>79.599999999999994</v>
      </c>
      <c r="BN857" s="126" t="s">
        <v>8785</v>
      </c>
      <c r="BO857" s="126">
        <f>MATCH(BB857,Sheet3!$D$4:$D$8,0)</f>
        <v>2</v>
      </c>
      <c r="BP857" s="126">
        <f>MATCH(BN857,Sheet3!$E$4:$H$4,0)</f>
        <v>4</v>
      </c>
      <c r="BQ857" s="132">
        <f>INDEX(Sheet3!$D$4:$H$8,'NSS + ACT'!BO857,'NSS + ACT'!BP857)</f>
        <v>0.1</v>
      </c>
      <c r="BR857" s="105">
        <f t="shared" si="164"/>
        <v>25904.721013574661</v>
      </c>
      <c r="BS857" s="162">
        <f t="shared" si="165"/>
        <v>0.1</v>
      </c>
      <c r="BT857" s="105">
        <f t="shared" si="166"/>
        <v>23314.248912217194</v>
      </c>
    </row>
    <row r="858" spans="1:72">
      <c r="A858" s="18">
        <f t="shared" si="158"/>
        <v>855</v>
      </c>
      <c r="B858" s="61">
        <v>171801924210</v>
      </c>
      <c r="C858" s="39">
        <v>43318</v>
      </c>
      <c r="D858" s="22" t="s">
        <v>1671</v>
      </c>
      <c r="E858" s="22" t="s">
        <v>1684</v>
      </c>
      <c r="F858" s="110">
        <v>15</v>
      </c>
      <c r="G858" s="23" t="s">
        <v>119</v>
      </c>
      <c r="H858" s="52">
        <v>1455.8473333333268</v>
      </c>
      <c r="I858" s="30"/>
      <c r="J858" s="109">
        <v>21837.709999999901</v>
      </c>
      <c r="K858" s="23">
        <v>83024900</v>
      </c>
      <c r="L858" s="26">
        <v>0.15</v>
      </c>
      <c r="M858" s="40">
        <v>0</v>
      </c>
      <c r="N858" s="62">
        <v>0</v>
      </c>
      <c r="O858" s="52">
        <v>0</v>
      </c>
      <c r="P858" s="26">
        <v>0.1</v>
      </c>
      <c r="Q858" s="52">
        <v>0</v>
      </c>
      <c r="R858" s="63">
        <v>0.18</v>
      </c>
      <c r="S858" s="23" t="s">
        <v>1681</v>
      </c>
      <c r="T858" s="52">
        <v>3275.656499999985</v>
      </c>
      <c r="U858" s="52">
        <v>0</v>
      </c>
      <c r="V858" s="52">
        <v>327.56564999999853</v>
      </c>
      <c r="W858" s="52">
        <v>4579.3677869999792</v>
      </c>
      <c r="X858" s="52">
        <v>8182.5899369999624</v>
      </c>
      <c r="Y858" s="23" t="s">
        <v>1628</v>
      </c>
      <c r="Z858" s="23" t="s">
        <v>1685</v>
      </c>
      <c r="AA858" s="23" t="s">
        <v>1686</v>
      </c>
      <c r="AB858" s="33" t="e">
        <v>#N/A</v>
      </c>
      <c r="AC858" s="33" t="e">
        <v>#N/A</v>
      </c>
      <c r="AD858" s="48" t="e">
        <v>#N/A</v>
      </c>
      <c r="AE858" s="39">
        <v>43276</v>
      </c>
      <c r="AF858" s="53">
        <v>171801924210</v>
      </c>
      <c r="AG858" s="53" t="s">
        <v>1676</v>
      </c>
      <c r="AH858" s="39">
        <v>43318</v>
      </c>
      <c r="AI858" s="23" t="s">
        <v>385</v>
      </c>
      <c r="AJ858" s="54"/>
      <c r="AK858" s="55"/>
      <c r="AL858" s="56"/>
      <c r="AM858" s="57"/>
      <c r="AN858" s="33"/>
      <c r="AO858" s="48"/>
      <c r="AP858" s="23">
        <v>2000</v>
      </c>
      <c r="AQ858" s="23" t="s">
        <v>52</v>
      </c>
      <c r="AR858" s="23" t="s">
        <v>1686</v>
      </c>
      <c r="AS858" s="38" t="s">
        <v>53</v>
      </c>
      <c r="AT858" s="23"/>
      <c r="AU858" s="64">
        <v>211585</v>
      </c>
      <c r="AV858" s="99">
        <v>15</v>
      </c>
      <c r="AW858" s="102">
        <v>21837.709999999901</v>
      </c>
      <c r="AX858" s="29" t="s">
        <v>701</v>
      </c>
      <c r="AY858" s="29"/>
      <c r="AZ858" s="25" t="s">
        <v>1633</v>
      </c>
      <c r="BA858">
        <f t="shared" si="167"/>
        <v>2362</v>
      </c>
      <c r="BB858" s="115" t="s">
        <v>6983</v>
      </c>
      <c r="BC858" s="105">
        <f t="shared" si="159"/>
        <v>1455.8473333333268</v>
      </c>
      <c r="BD858" s="116">
        <f t="shared" si="160"/>
        <v>43252</v>
      </c>
      <c r="BE858" s="141" t="s">
        <v>8477</v>
      </c>
      <c r="BF858">
        <f>MATCH(BE858,'Cat-4'!$A:$A,0)</f>
        <v>722</v>
      </c>
      <c r="BG858">
        <f>MATCH(BD858,'Cat-4'!$1:$1,0)</f>
        <v>78</v>
      </c>
      <c r="BH858">
        <f>INDEX('Cat-4'!$1:$1048576,'NSS + ACT'!BF858,'NSS + ACT'!BG858)</f>
        <v>110.5</v>
      </c>
      <c r="BI858">
        <f>MATCH($BI$1,'Cat-4'!$1:$1,0)</f>
        <v>153</v>
      </c>
      <c r="BJ858">
        <f>INDEX('Cat-4'!$1:$1048576,'NSS + ACT'!BF858,'NSS + ACT'!BI858)</f>
        <v>130.80000000000001</v>
      </c>
      <c r="BK858" s="126">
        <f t="shared" si="161"/>
        <v>1.183710407239819</v>
      </c>
      <c r="BL858">
        <f t="shared" si="162"/>
        <v>2388</v>
      </c>
      <c r="BM858" s="126">
        <f t="shared" si="163"/>
        <v>79.599999999999994</v>
      </c>
      <c r="BN858" s="126" t="s">
        <v>8785</v>
      </c>
      <c r="BO858" s="126">
        <f>MATCH(BB858,Sheet3!$D$4:$D$8,0)</f>
        <v>2</v>
      </c>
      <c r="BP858" s="126">
        <f>MATCH(BN858,Sheet3!$E$4:$H$4,0)</f>
        <v>4</v>
      </c>
      <c r="BQ858" s="132">
        <f>INDEX(Sheet3!$D$4:$H$8,'NSS + ACT'!BO858,'NSS + ACT'!BP858)</f>
        <v>0.1</v>
      </c>
      <c r="BR858" s="105">
        <f t="shared" si="164"/>
        <v>25849.524597284952</v>
      </c>
      <c r="BS858" s="162">
        <f t="shared" si="165"/>
        <v>0.1</v>
      </c>
      <c r="BT858" s="105">
        <f t="shared" si="166"/>
        <v>23264.572137556457</v>
      </c>
    </row>
    <row r="859" spans="1:72">
      <c r="A859" s="18">
        <f t="shared" si="158"/>
        <v>856</v>
      </c>
      <c r="B859" s="33"/>
      <c r="C859" s="39"/>
      <c r="D859" s="22" t="s">
        <v>3565</v>
      </c>
      <c r="E859" s="22" t="s">
        <v>6914</v>
      </c>
      <c r="F859" s="113">
        <v>3</v>
      </c>
      <c r="G859" s="23" t="s">
        <v>119</v>
      </c>
      <c r="H859" s="24">
        <v>7275</v>
      </c>
      <c r="I859" s="30"/>
      <c r="J859" s="101">
        <v>21825</v>
      </c>
      <c r="K859" s="23">
        <v>85364900</v>
      </c>
      <c r="L859" s="26">
        <v>0.1</v>
      </c>
      <c r="M859" s="23" t="s">
        <v>3460</v>
      </c>
      <c r="N859" s="49"/>
      <c r="O859" s="38"/>
      <c r="P859" s="26">
        <v>0.1</v>
      </c>
      <c r="Q859" s="38"/>
      <c r="R859" s="26">
        <v>0.18</v>
      </c>
      <c r="S859" s="23" t="s">
        <v>1322</v>
      </c>
      <c r="T859" s="94">
        <v>2182.5</v>
      </c>
      <c r="U859" s="94">
        <v>0</v>
      </c>
      <c r="V859" s="94">
        <v>218.25</v>
      </c>
      <c r="W859" s="94">
        <v>4360.6350000000002</v>
      </c>
      <c r="X859" s="52">
        <v>6761.3850000000002</v>
      </c>
      <c r="Y859" s="23" t="s">
        <v>6835</v>
      </c>
      <c r="Z859" s="23" t="s">
        <v>6915</v>
      </c>
      <c r="AA859" s="23" t="s">
        <v>6915</v>
      </c>
      <c r="AB859" s="33">
        <v>291701866875</v>
      </c>
      <c r="AC859" s="23" t="s">
        <v>3569</v>
      </c>
      <c r="AD859" s="48">
        <v>42861</v>
      </c>
      <c r="AE859" s="39">
        <v>42825</v>
      </c>
      <c r="AF859" s="33" t="e">
        <v>#N/A</v>
      </c>
      <c r="AG859" s="23" t="e">
        <v>#N/A</v>
      </c>
      <c r="AH859" s="39" t="e">
        <v>#N/A</v>
      </c>
      <c r="AI859" s="23" t="s">
        <v>51</v>
      </c>
      <c r="AJ859" s="65"/>
      <c r="AK859" s="57"/>
      <c r="AL859" s="56"/>
      <c r="AM859" s="52"/>
      <c r="AN859" s="23"/>
      <c r="AO859" s="38"/>
      <c r="AP859" s="23">
        <v>2000</v>
      </c>
      <c r="AQ859" s="23" t="s">
        <v>64</v>
      </c>
      <c r="AR859" s="23" t="s">
        <v>6916</v>
      </c>
      <c r="AS859" s="95" t="s">
        <v>53</v>
      </c>
      <c r="AT859" s="23" t="s">
        <v>522</v>
      </c>
      <c r="AU859" s="23" t="s">
        <v>3570</v>
      </c>
      <c r="AV859" s="99">
        <v>3</v>
      </c>
      <c r="AW859" s="101">
        <v>21825</v>
      </c>
      <c r="AX859" s="29" t="s">
        <v>6494</v>
      </c>
      <c r="AY859" s="29"/>
      <c r="AZ859" s="21"/>
      <c r="BA859">
        <f t="shared" si="167"/>
        <v>2813</v>
      </c>
      <c r="BB859" s="115" t="s">
        <v>6987</v>
      </c>
      <c r="BC859" s="105">
        <f t="shared" si="159"/>
        <v>7275</v>
      </c>
      <c r="BD859" s="116">
        <f t="shared" si="160"/>
        <v>42795</v>
      </c>
      <c r="BE859" s="141" t="s">
        <v>8366</v>
      </c>
      <c r="BF859">
        <f>MATCH(BE859,'Cat-4'!$A:$A,0)</f>
        <v>666</v>
      </c>
      <c r="BG859">
        <f>MATCH(BD859,'Cat-4'!$1:$1,0)</f>
        <v>63</v>
      </c>
      <c r="BH859">
        <f>INDEX('Cat-4'!$1:$1048576,'NSS + ACT'!BF859,'NSS + ACT'!BG859)</f>
        <v>108</v>
      </c>
      <c r="BI859">
        <f>MATCH($BI$1,'Cat-4'!$1:$1,0)</f>
        <v>153</v>
      </c>
      <c r="BJ859">
        <f>INDEX('Cat-4'!$1:$1048576,'NSS + ACT'!BF859,'NSS + ACT'!BI859)</f>
        <v>133.4</v>
      </c>
      <c r="BK859" s="126">
        <f t="shared" si="161"/>
        <v>1.2351851851851852</v>
      </c>
      <c r="BL859">
        <f t="shared" si="162"/>
        <v>2845</v>
      </c>
      <c r="BM859" s="126">
        <f t="shared" si="163"/>
        <v>94.833333333333329</v>
      </c>
      <c r="BN859" s="126" t="s">
        <v>8785</v>
      </c>
      <c r="BO859" s="126">
        <f>MATCH(BB859,Sheet3!$D$4:$D$8,0)</f>
        <v>4</v>
      </c>
      <c r="BP859" s="126">
        <f>MATCH(BN859,Sheet3!$E$4:$H$4,0)</f>
        <v>4</v>
      </c>
      <c r="BQ859" s="132">
        <f>INDEX(Sheet3!$D$4:$H$8,'NSS + ACT'!BO859,'NSS + ACT'!BP859)</f>
        <v>0.2</v>
      </c>
      <c r="BR859" s="105">
        <f t="shared" si="164"/>
        <v>26957.916666666668</v>
      </c>
      <c r="BS859" s="162">
        <f t="shared" si="165"/>
        <v>0.2</v>
      </c>
      <c r="BT859" s="105">
        <f t="shared" si="166"/>
        <v>21566.333333333336</v>
      </c>
    </row>
    <row r="860" spans="1:72" ht="30">
      <c r="A860" s="18">
        <f t="shared" si="158"/>
        <v>857</v>
      </c>
      <c r="B860" s="61">
        <v>292003709955</v>
      </c>
      <c r="C860" s="39">
        <v>43977</v>
      </c>
      <c r="D860" s="22" t="s">
        <v>260</v>
      </c>
      <c r="E860" s="22" t="s">
        <v>3382</v>
      </c>
      <c r="F860" s="110">
        <v>8</v>
      </c>
      <c r="G860" s="23" t="s">
        <v>119</v>
      </c>
      <c r="H860" s="52">
        <v>2724.3499999999876</v>
      </c>
      <c r="I860" s="30"/>
      <c r="J860" s="109">
        <v>21794.799999999901</v>
      </c>
      <c r="K860" s="23">
        <v>84139110</v>
      </c>
      <c r="L860" s="26">
        <v>7.4999999999999997E-2</v>
      </c>
      <c r="M860" s="40">
        <v>0</v>
      </c>
      <c r="N860" s="62">
        <v>0</v>
      </c>
      <c r="O860" s="52">
        <v>0</v>
      </c>
      <c r="P860" s="26">
        <v>0.1</v>
      </c>
      <c r="Q860" s="52">
        <v>0</v>
      </c>
      <c r="R860" s="63">
        <v>0.18</v>
      </c>
      <c r="S860" s="23" t="s">
        <v>1797</v>
      </c>
      <c r="T860" s="52">
        <v>1634.6099999999926</v>
      </c>
      <c r="U860" s="52">
        <v>0</v>
      </c>
      <c r="V860" s="52">
        <v>163.46099999999927</v>
      </c>
      <c r="W860" s="52">
        <v>4246.7167799999806</v>
      </c>
      <c r="X860" s="52">
        <v>6044.7877799999724</v>
      </c>
      <c r="Y860" s="23" t="s">
        <v>3182</v>
      </c>
      <c r="Z860" s="23" t="s">
        <v>3383</v>
      </c>
      <c r="AA860" s="23" t="s">
        <v>3384</v>
      </c>
      <c r="AB860" s="33">
        <v>292003709955</v>
      </c>
      <c r="AC860" s="33" t="s">
        <v>3380</v>
      </c>
      <c r="AD860" s="48">
        <v>43977</v>
      </c>
      <c r="AE860" s="39">
        <v>43889</v>
      </c>
      <c r="AF860" s="53" t="e">
        <v>#N/A</v>
      </c>
      <c r="AG860" s="53" t="e">
        <v>#N/A</v>
      </c>
      <c r="AH860" s="39" t="e">
        <v>#N/A</v>
      </c>
      <c r="AI860" s="23" t="s">
        <v>51</v>
      </c>
      <c r="AJ860" s="54"/>
      <c r="AK860" s="55"/>
      <c r="AL860" s="56"/>
      <c r="AM860" s="57"/>
      <c r="AN860" s="33"/>
      <c r="AO860" s="48"/>
      <c r="AP860" s="23">
        <v>2000</v>
      </c>
      <c r="AQ860" s="23" t="s">
        <v>52</v>
      </c>
      <c r="AR860" s="23" t="s">
        <v>3384</v>
      </c>
      <c r="AS860" s="38" t="s">
        <v>53</v>
      </c>
      <c r="AT860" s="23"/>
      <c r="AU860" s="64" t="s">
        <v>3381</v>
      </c>
      <c r="AV860" s="99">
        <v>8</v>
      </c>
      <c r="AW860" s="102">
        <v>21794.799999999901</v>
      </c>
      <c r="AX860" s="29" t="s">
        <v>701</v>
      </c>
      <c r="AY860" s="29"/>
      <c r="AZ860" s="25">
        <v>1</v>
      </c>
      <c r="BA860">
        <f t="shared" si="167"/>
        <v>1749</v>
      </c>
      <c r="BB860" s="115" t="s">
        <v>6983</v>
      </c>
      <c r="BC860" s="105">
        <f t="shared" si="159"/>
        <v>2724.3499999999876</v>
      </c>
      <c r="BD860" s="116">
        <f t="shared" si="160"/>
        <v>43862</v>
      </c>
      <c r="BE860" s="141" t="s">
        <v>8477</v>
      </c>
      <c r="BF860">
        <f>MATCH(BE860,'Cat-4'!$A:$A,0)</f>
        <v>722</v>
      </c>
      <c r="BG860">
        <f>MATCH(BD860,'Cat-4'!$1:$1,0)</f>
        <v>98</v>
      </c>
      <c r="BH860">
        <f>INDEX('Cat-4'!$1:$1048576,'NSS + ACT'!BF860,'NSS + ACT'!BG860)</f>
        <v>113.2</v>
      </c>
      <c r="BI860">
        <f>MATCH($BI$1,'Cat-4'!$1:$1,0)</f>
        <v>153</v>
      </c>
      <c r="BJ860">
        <f>INDEX('Cat-4'!$1:$1048576,'NSS + ACT'!BF860,'NSS + ACT'!BI860)</f>
        <v>130.80000000000001</v>
      </c>
      <c r="BK860" s="126">
        <f t="shared" si="161"/>
        <v>1.1554770318021201</v>
      </c>
      <c r="BL860">
        <f t="shared" si="162"/>
        <v>1778</v>
      </c>
      <c r="BM860" s="126">
        <f t="shared" si="163"/>
        <v>59.266666666666666</v>
      </c>
      <c r="BN860" s="126" t="s">
        <v>8785</v>
      </c>
      <c r="BO860" s="126">
        <f>MATCH(BB860,Sheet3!$D$4:$D$8,0)</f>
        <v>2</v>
      </c>
      <c r="BP860" s="126">
        <f>MATCH(BN860,Sheet3!$E$4:$H$4,0)</f>
        <v>4</v>
      </c>
      <c r="BQ860" s="132">
        <f>INDEX(Sheet3!$D$4:$H$8,'NSS + ACT'!BO860,'NSS + ACT'!BP860)</f>
        <v>0.1</v>
      </c>
      <c r="BR860" s="105">
        <f t="shared" si="164"/>
        <v>25183.390812720732</v>
      </c>
      <c r="BS860" s="162">
        <f t="shared" si="165"/>
        <v>0.1</v>
      </c>
      <c r="BT860" s="105">
        <f t="shared" si="166"/>
        <v>22665.051731448661</v>
      </c>
    </row>
    <row r="861" spans="1:72">
      <c r="A861" s="18">
        <f t="shared" si="158"/>
        <v>858</v>
      </c>
      <c r="B861" s="61">
        <v>172100808751</v>
      </c>
      <c r="C861" s="39">
        <v>44285</v>
      </c>
      <c r="D861" s="22" t="s">
        <v>2892</v>
      </c>
      <c r="E861" s="22" t="s">
        <v>2901</v>
      </c>
      <c r="F861" s="110">
        <v>2</v>
      </c>
      <c r="G861" s="23" t="s">
        <v>119</v>
      </c>
      <c r="H861" s="52">
        <v>10881.29</v>
      </c>
      <c r="I861" s="30"/>
      <c r="J861" s="109">
        <v>21762.58</v>
      </c>
      <c r="K861" s="23" t="s">
        <v>2894</v>
      </c>
      <c r="L861" s="26">
        <v>7.4999999999999997E-2</v>
      </c>
      <c r="M861" s="40">
        <v>0</v>
      </c>
      <c r="N861" s="62">
        <v>0</v>
      </c>
      <c r="O861" s="52">
        <v>0</v>
      </c>
      <c r="P861" s="26">
        <v>0.1</v>
      </c>
      <c r="Q861" s="52">
        <v>0</v>
      </c>
      <c r="R861" s="63">
        <v>0.18</v>
      </c>
      <c r="S861" s="23" t="s">
        <v>1694</v>
      </c>
      <c r="T861" s="52">
        <v>1632.1935000000001</v>
      </c>
      <c r="U861" s="52">
        <v>0</v>
      </c>
      <c r="V861" s="52">
        <v>163.21935000000002</v>
      </c>
      <c r="W861" s="52">
        <v>4240.4387130000005</v>
      </c>
      <c r="X861" s="52">
        <v>6035.8515630000002</v>
      </c>
      <c r="Y861" s="23" t="s">
        <v>2778</v>
      </c>
      <c r="Z861" s="23" t="s">
        <v>2902</v>
      </c>
      <c r="AA861" s="23" t="s">
        <v>2903</v>
      </c>
      <c r="AB861" s="33" t="e">
        <v>#N/A</v>
      </c>
      <c r="AC861" s="33" t="e">
        <v>#N/A</v>
      </c>
      <c r="AD861" s="48" t="e">
        <v>#N/A</v>
      </c>
      <c r="AE861" s="39">
        <v>44266</v>
      </c>
      <c r="AF861" s="53">
        <v>172100808751</v>
      </c>
      <c r="AG861" s="53" t="s">
        <v>2897</v>
      </c>
      <c r="AH861" s="39">
        <v>44285</v>
      </c>
      <c r="AI861" s="23" t="s">
        <v>385</v>
      </c>
      <c r="AJ861" s="54"/>
      <c r="AK861" s="55"/>
      <c r="AL861" s="56"/>
      <c r="AM861" s="57"/>
      <c r="AN861" s="33"/>
      <c r="AO861" s="48"/>
      <c r="AP861" s="23">
        <v>2000</v>
      </c>
      <c r="AQ861" s="23" t="s">
        <v>52</v>
      </c>
      <c r="AR861" s="23" t="s">
        <v>2903</v>
      </c>
      <c r="AS861" s="38" t="s">
        <v>53</v>
      </c>
      <c r="AT861" s="23" t="s">
        <v>522</v>
      </c>
      <c r="AU861" s="64">
        <v>1201416</v>
      </c>
      <c r="AV861" s="99">
        <v>2</v>
      </c>
      <c r="AW861" s="102">
        <v>21762.58</v>
      </c>
      <c r="AX861" s="29" t="s">
        <v>701</v>
      </c>
      <c r="AY861" s="29"/>
      <c r="AZ861" s="25" t="s">
        <v>2782</v>
      </c>
      <c r="BA861">
        <f t="shared" si="167"/>
        <v>1372</v>
      </c>
      <c r="BB861" s="115" t="s">
        <v>6983</v>
      </c>
      <c r="BC861" s="105">
        <f t="shared" si="159"/>
        <v>10881.29</v>
      </c>
      <c r="BD861" s="116">
        <f t="shared" si="160"/>
        <v>44256</v>
      </c>
      <c r="BE861" s="141" t="s">
        <v>8477</v>
      </c>
      <c r="BF861">
        <f>MATCH(BE861,'Cat-4'!$A:$A,0)</f>
        <v>722</v>
      </c>
      <c r="BG861">
        <f>MATCH(BD861,'Cat-4'!$1:$1,0)</f>
        <v>111</v>
      </c>
      <c r="BH861">
        <f>INDEX('Cat-4'!$1:$1048576,'NSS + ACT'!BF861,'NSS + ACT'!BG861)</f>
        <v>116.1</v>
      </c>
      <c r="BI861">
        <f>MATCH($BI$1,'Cat-4'!$1:$1,0)</f>
        <v>153</v>
      </c>
      <c r="BJ861">
        <f>INDEX('Cat-4'!$1:$1048576,'NSS + ACT'!BF861,'NSS + ACT'!BI861)</f>
        <v>130.80000000000001</v>
      </c>
      <c r="BK861" s="126">
        <f t="shared" si="161"/>
        <v>1.1266149870801034</v>
      </c>
      <c r="BL861">
        <f t="shared" si="162"/>
        <v>1384</v>
      </c>
      <c r="BM861" s="126">
        <f t="shared" si="163"/>
        <v>46.133333333333333</v>
      </c>
      <c r="BN861" s="126" t="s">
        <v>8785</v>
      </c>
      <c r="BO861" s="126">
        <f>MATCH(BB861,Sheet3!$D$4:$D$8,0)</f>
        <v>2</v>
      </c>
      <c r="BP861" s="126">
        <f>MATCH(BN861,Sheet3!$E$4:$H$4,0)</f>
        <v>4</v>
      </c>
      <c r="BQ861" s="132">
        <f>INDEX(Sheet3!$D$4:$H$8,'NSS + ACT'!BO861,'NSS + ACT'!BP861)</f>
        <v>0.1</v>
      </c>
      <c r="BR861" s="105">
        <f t="shared" si="164"/>
        <v>24518.048785529718</v>
      </c>
      <c r="BS861" s="162">
        <f t="shared" si="165"/>
        <v>0.1</v>
      </c>
      <c r="BT861" s="105">
        <f t="shared" si="166"/>
        <v>22066.243906976746</v>
      </c>
    </row>
    <row r="862" spans="1:72">
      <c r="A862" s="18">
        <f t="shared" si="158"/>
        <v>859</v>
      </c>
      <c r="B862" s="33">
        <v>291907717905</v>
      </c>
      <c r="C862" s="39">
        <v>43685</v>
      </c>
      <c r="D862" s="22" t="s">
        <v>144</v>
      </c>
      <c r="E862" s="22" t="s">
        <v>5796</v>
      </c>
      <c r="F862" s="110">
        <v>107</v>
      </c>
      <c r="G862" s="23" t="s">
        <v>49</v>
      </c>
      <c r="H862" s="52">
        <v>202.15607476635515</v>
      </c>
      <c r="I862" s="30"/>
      <c r="J862" s="109">
        <v>21630.7</v>
      </c>
      <c r="K862" s="36">
        <v>73079990</v>
      </c>
      <c r="L862" s="26">
        <v>0.1</v>
      </c>
      <c r="M862" s="26" t="s">
        <v>1254</v>
      </c>
      <c r="N862" s="26">
        <v>0</v>
      </c>
      <c r="O862" s="60"/>
      <c r="P862" s="26">
        <v>0.1</v>
      </c>
      <c r="Q862" s="84"/>
      <c r="R862" s="26">
        <v>0.18</v>
      </c>
      <c r="S862" s="23" t="s">
        <v>1260</v>
      </c>
      <c r="T862" s="52">
        <v>2163.0700000000002</v>
      </c>
      <c r="U862" s="52">
        <v>0</v>
      </c>
      <c r="V862" s="52">
        <v>216.30700000000002</v>
      </c>
      <c r="W862" s="52">
        <v>4321.8138600000002</v>
      </c>
      <c r="X862" s="52">
        <v>6701.1908600000006</v>
      </c>
      <c r="Y862" s="23" t="s">
        <v>5706</v>
      </c>
      <c r="Z862" s="23" t="s">
        <v>5797</v>
      </c>
      <c r="AA862" s="23" t="s">
        <v>5798</v>
      </c>
      <c r="AB862" s="33">
        <v>291907717905</v>
      </c>
      <c r="AC862" s="33" t="s">
        <v>5795</v>
      </c>
      <c r="AD862" s="48">
        <v>43685</v>
      </c>
      <c r="AE862" s="39">
        <v>43684</v>
      </c>
      <c r="AF862" s="53" t="e">
        <v>#N/A</v>
      </c>
      <c r="AG862" s="53" t="e">
        <v>#N/A</v>
      </c>
      <c r="AH862" s="39" t="e">
        <v>#N/A</v>
      </c>
      <c r="AI862" s="23" t="s">
        <v>51</v>
      </c>
      <c r="AJ862" s="54"/>
      <c r="AK862" s="55"/>
      <c r="AL862" s="56"/>
      <c r="AM862" s="57"/>
      <c r="AN862" s="33"/>
      <c r="AO862" s="48"/>
      <c r="AP862" s="23">
        <v>2000</v>
      </c>
      <c r="AQ862" s="23" t="s">
        <v>52</v>
      </c>
      <c r="AR862" s="23" t="s">
        <v>5798</v>
      </c>
      <c r="AS862" s="38" t="s">
        <v>53</v>
      </c>
      <c r="AT862" s="23"/>
      <c r="AU862" s="23" t="s">
        <v>335</v>
      </c>
      <c r="AV862" s="99">
        <v>107</v>
      </c>
      <c r="AW862" s="101">
        <v>21630.7</v>
      </c>
      <c r="AX862" s="29" t="s">
        <v>5711</v>
      </c>
      <c r="AY862" s="29"/>
      <c r="AZ862" s="21"/>
      <c r="BA862">
        <f t="shared" si="167"/>
        <v>1954</v>
      </c>
      <c r="BB862" s="115" t="s">
        <v>6983</v>
      </c>
      <c r="BC862" s="105">
        <f t="shared" si="159"/>
        <v>202.15607476635515</v>
      </c>
      <c r="BD862" s="116">
        <f t="shared" si="160"/>
        <v>43678</v>
      </c>
      <c r="BE862" s="141" t="s">
        <v>8477</v>
      </c>
      <c r="BF862">
        <f>MATCH(BE862,'Cat-4'!$A:$A,0)</f>
        <v>722</v>
      </c>
      <c r="BG862">
        <f>MATCH(BD862,'Cat-4'!$1:$1,0)</f>
        <v>92</v>
      </c>
      <c r="BH862">
        <f>INDEX('Cat-4'!$1:$1048576,'NSS + ACT'!BF862,'NSS + ACT'!BG862)</f>
        <v>113.6</v>
      </c>
      <c r="BI862">
        <f>MATCH($BI$1,'Cat-4'!$1:$1,0)</f>
        <v>153</v>
      </c>
      <c r="BJ862">
        <f>INDEX('Cat-4'!$1:$1048576,'NSS + ACT'!BF862,'NSS + ACT'!BI862)</f>
        <v>130.80000000000001</v>
      </c>
      <c r="BK862" s="126">
        <f t="shared" si="161"/>
        <v>1.1514084507042255</v>
      </c>
      <c r="BL862">
        <f t="shared" si="162"/>
        <v>1962</v>
      </c>
      <c r="BM862" s="126">
        <f t="shared" si="163"/>
        <v>65.400000000000006</v>
      </c>
      <c r="BN862" s="126" t="s">
        <v>8785</v>
      </c>
      <c r="BO862" s="126">
        <f>MATCH(BB862,Sheet3!$D$4:$D$8,0)</f>
        <v>2</v>
      </c>
      <c r="BP862" s="126">
        <f>MATCH(BN862,Sheet3!$E$4:$H$4,0)</f>
        <v>4</v>
      </c>
      <c r="BQ862" s="132">
        <f>INDEX(Sheet3!$D$4:$H$8,'NSS + ACT'!BO862,'NSS + ACT'!BP862)</f>
        <v>0.1</v>
      </c>
      <c r="BR862" s="105">
        <f t="shared" si="164"/>
        <v>24905.770774647892</v>
      </c>
      <c r="BS862" s="162">
        <f t="shared" si="165"/>
        <v>0.1</v>
      </c>
      <c r="BT862" s="105">
        <f t="shared" si="166"/>
        <v>22415.193697183102</v>
      </c>
    </row>
    <row r="863" spans="1:72">
      <c r="A863" s="18">
        <f t="shared" si="158"/>
        <v>860</v>
      </c>
      <c r="B863" s="33">
        <v>292306451931</v>
      </c>
      <c r="C863" s="39">
        <v>45098</v>
      </c>
      <c r="D863" s="22" t="s">
        <v>351</v>
      </c>
      <c r="E863" s="22" t="s">
        <v>5411</v>
      </c>
      <c r="F863" s="110">
        <v>25</v>
      </c>
      <c r="G863" s="23" t="s">
        <v>49</v>
      </c>
      <c r="H863" s="58">
        <v>855</v>
      </c>
      <c r="I863" s="30"/>
      <c r="J863" s="101">
        <v>21375</v>
      </c>
      <c r="K863" s="33">
        <v>84819090</v>
      </c>
      <c r="L863" s="26">
        <v>7.4999999999999997E-2</v>
      </c>
      <c r="M863" s="40">
        <v>0</v>
      </c>
      <c r="N863" s="40">
        <v>0</v>
      </c>
      <c r="O863" s="35">
        <v>0</v>
      </c>
      <c r="P863" s="63">
        <v>0.1</v>
      </c>
      <c r="Q863" s="52">
        <v>0</v>
      </c>
      <c r="R863" s="63">
        <v>0.18</v>
      </c>
      <c r="S863" s="23" t="s">
        <v>849</v>
      </c>
      <c r="T863" s="52">
        <v>1603.125</v>
      </c>
      <c r="U863" s="52">
        <v>0</v>
      </c>
      <c r="V863" s="52">
        <v>160.3125</v>
      </c>
      <c r="W863" s="52">
        <v>4164.9187499999998</v>
      </c>
      <c r="X863" s="52">
        <v>5928.3562499999998</v>
      </c>
      <c r="Y863" s="23" t="s">
        <v>5221</v>
      </c>
      <c r="Z863" s="23" t="s">
        <v>5412</v>
      </c>
      <c r="AA863" s="23" t="s">
        <v>5413</v>
      </c>
      <c r="AB863" s="33">
        <v>292306451931</v>
      </c>
      <c r="AC863" s="33" t="s">
        <v>5414</v>
      </c>
      <c r="AD863" s="39">
        <v>45098</v>
      </c>
      <c r="AE863" s="39">
        <v>45089</v>
      </c>
      <c r="AF863" s="53" t="e">
        <v>#N/A</v>
      </c>
      <c r="AG863" s="53" t="e">
        <v>#N/A</v>
      </c>
      <c r="AH863" s="39" t="e">
        <v>#N/A</v>
      </c>
      <c r="AI863" s="23" t="s">
        <v>51</v>
      </c>
      <c r="AJ863" s="59"/>
      <c r="AK863" s="59"/>
      <c r="AL863" s="48"/>
      <c r="AM863" s="60"/>
      <c r="AN863" s="33"/>
      <c r="AO863" s="48"/>
      <c r="AP863" s="23">
        <v>2000</v>
      </c>
      <c r="AQ863" s="23" t="s">
        <v>52</v>
      </c>
      <c r="AR863" s="23" t="s">
        <v>5413</v>
      </c>
      <c r="AS863" s="38" t="s">
        <v>518</v>
      </c>
      <c r="AT863" s="23"/>
      <c r="AU863" s="23" t="s">
        <v>5415</v>
      </c>
      <c r="AV863" s="99">
        <v>25</v>
      </c>
      <c r="AW863" s="101">
        <v>21375</v>
      </c>
      <c r="AX863" s="29" t="s">
        <v>4770</v>
      </c>
      <c r="AY863" s="29"/>
      <c r="AZ863" s="30"/>
      <c r="BA863">
        <f t="shared" si="167"/>
        <v>549</v>
      </c>
      <c r="BB863" s="115" t="s">
        <v>6983</v>
      </c>
      <c r="BC863" s="105">
        <f t="shared" si="159"/>
        <v>855</v>
      </c>
      <c r="BD863" s="116">
        <f t="shared" si="160"/>
        <v>45078</v>
      </c>
      <c r="BE863" s="141" t="s">
        <v>8477</v>
      </c>
      <c r="BF863">
        <f>MATCH(BE863,'Cat-4'!$A:$A,0)</f>
        <v>722</v>
      </c>
      <c r="BG863">
        <f>MATCH(BD863,'Cat-4'!$1:$1,0)</f>
        <v>138</v>
      </c>
      <c r="BH863">
        <f>INDEX('Cat-4'!$1:$1048576,'NSS + ACT'!BF863,'NSS + ACT'!BG863)</f>
        <v>128</v>
      </c>
      <c r="BI863">
        <f>MATCH($BI$1,'Cat-4'!$1:$1,0)</f>
        <v>153</v>
      </c>
      <c r="BJ863">
        <f>INDEX('Cat-4'!$1:$1048576,'NSS + ACT'!BF863,'NSS + ACT'!BI863)</f>
        <v>130.80000000000001</v>
      </c>
      <c r="BK863" s="126">
        <f t="shared" si="161"/>
        <v>1.0218750000000001</v>
      </c>
      <c r="BL863">
        <f t="shared" si="162"/>
        <v>562</v>
      </c>
      <c r="BM863" s="126">
        <f t="shared" si="163"/>
        <v>18.733333333333334</v>
      </c>
      <c r="BN863" s="126" t="s">
        <v>8784</v>
      </c>
      <c r="BO863" s="126">
        <f>MATCH(BB863,Sheet3!$D$4:$D$8,0)</f>
        <v>2</v>
      </c>
      <c r="BP863" s="126">
        <f>MATCH(BN863,Sheet3!$E$4:$H$4,0)</f>
        <v>3</v>
      </c>
      <c r="BQ863" s="132">
        <f>INDEX(Sheet3!$D$4:$H$8,'NSS + ACT'!BO863,'NSS + ACT'!BP863)</f>
        <v>0.05</v>
      </c>
      <c r="BR863" s="105">
        <f t="shared" si="164"/>
        <v>21842.578125000004</v>
      </c>
      <c r="BS863" s="162">
        <f t="shared" si="165"/>
        <v>0.05</v>
      </c>
      <c r="BT863" s="105">
        <f t="shared" si="166"/>
        <v>20750.449218750004</v>
      </c>
    </row>
    <row r="864" spans="1:72">
      <c r="A864" s="18">
        <f t="shared" si="158"/>
        <v>861</v>
      </c>
      <c r="B864" s="61">
        <v>171801082633</v>
      </c>
      <c r="C864" s="39">
        <v>43217</v>
      </c>
      <c r="D864" s="22" t="s">
        <v>636</v>
      </c>
      <c r="E864" s="22" t="s">
        <v>1136</v>
      </c>
      <c r="F864" s="110">
        <v>1</v>
      </c>
      <c r="G864" s="23" t="s">
        <v>49</v>
      </c>
      <c r="H864" s="52">
        <v>21345.279999999901</v>
      </c>
      <c r="I864" s="30"/>
      <c r="J864" s="109">
        <v>21345.279999999901</v>
      </c>
      <c r="K864" s="23" t="s">
        <v>987</v>
      </c>
      <c r="L864" s="26">
        <v>0.15</v>
      </c>
      <c r="M864" s="40">
        <v>0</v>
      </c>
      <c r="N864" s="62">
        <v>0</v>
      </c>
      <c r="O864" s="52">
        <v>0</v>
      </c>
      <c r="P864" s="26">
        <v>0.1</v>
      </c>
      <c r="Q864" s="52">
        <v>0</v>
      </c>
      <c r="R864" s="63">
        <v>0.18</v>
      </c>
      <c r="S864" s="23" t="s">
        <v>969</v>
      </c>
      <c r="T864" s="52">
        <v>3201.7919999999849</v>
      </c>
      <c r="U864" s="52">
        <v>0</v>
      </c>
      <c r="V864" s="52">
        <v>320.1791999999985</v>
      </c>
      <c r="W864" s="52">
        <v>4476.105215999979</v>
      </c>
      <c r="X864" s="52">
        <v>7998.0764159999626</v>
      </c>
      <c r="Y864" s="23" t="s">
        <v>850</v>
      </c>
      <c r="Z864" s="23" t="s">
        <v>1137</v>
      </c>
      <c r="AA864" s="23" t="s">
        <v>1138</v>
      </c>
      <c r="AB864" s="33" t="e">
        <v>#N/A</v>
      </c>
      <c r="AC864" s="33" t="e">
        <v>#N/A</v>
      </c>
      <c r="AD864" s="48" t="e">
        <v>#N/A</v>
      </c>
      <c r="AE864" s="39" t="e">
        <v>#N/A</v>
      </c>
      <c r="AF864" s="53">
        <v>171801082633</v>
      </c>
      <c r="AG864" s="53" t="s">
        <v>990</v>
      </c>
      <c r="AH864" s="39">
        <v>43217</v>
      </c>
      <c r="AI864" s="23" t="s">
        <v>385</v>
      </c>
      <c r="AJ864" s="54"/>
      <c r="AK864" s="55"/>
      <c r="AL864" s="56"/>
      <c r="AM864" s="57"/>
      <c r="AN864" s="33"/>
      <c r="AO864" s="48"/>
      <c r="AP864" s="23">
        <v>2000</v>
      </c>
      <c r="AQ864" s="23" t="s">
        <v>64</v>
      </c>
      <c r="AR864" s="23" t="s">
        <v>1138</v>
      </c>
      <c r="AS864" s="38" t="s">
        <v>53</v>
      </c>
      <c r="AT864" s="23" t="s">
        <v>522</v>
      </c>
      <c r="AU864" s="64">
        <v>7068019</v>
      </c>
      <c r="AV864" s="99">
        <v>1</v>
      </c>
      <c r="AW864" s="102">
        <v>21345.279999999901</v>
      </c>
      <c r="AX864" s="29" t="s">
        <v>701</v>
      </c>
      <c r="AY864" s="29"/>
      <c r="AZ864" s="25" t="s">
        <v>863</v>
      </c>
      <c r="BB864" s="115" t="s">
        <v>6987</v>
      </c>
      <c r="BC864" s="105">
        <f t="shared" si="159"/>
        <v>21345.279999999901</v>
      </c>
      <c r="BD864" s="116">
        <v>43709</v>
      </c>
      <c r="BE864" s="141" t="s">
        <v>8366</v>
      </c>
      <c r="BF864">
        <f>MATCH(BE864,'Cat-4'!$A:$A,0)</f>
        <v>666</v>
      </c>
      <c r="BG864">
        <f>MATCH(BD864,'Cat-4'!$1:$1,0)</f>
        <v>93</v>
      </c>
      <c r="BH864">
        <f>INDEX('Cat-4'!$1:$1048576,'NSS + ACT'!BF864,'NSS + ACT'!BG864)</f>
        <v>110.5</v>
      </c>
      <c r="BI864">
        <f>MATCH($BI$1,'Cat-4'!$1:$1,0)</f>
        <v>153</v>
      </c>
      <c r="BJ864">
        <f>INDEX('Cat-4'!$1:$1048576,'NSS + ACT'!BF864,'NSS + ACT'!BI864)</f>
        <v>133.4</v>
      </c>
      <c r="BK864" s="126">
        <f t="shared" si="161"/>
        <v>1.207239819004525</v>
      </c>
      <c r="BL864">
        <f t="shared" si="162"/>
        <v>1931</v>
      </c>
      <c r="BM864" s="126">
        <f t="shared" si="163"/>
        <v>64.36666666666666</v>
      </c>
      <c r="BN864" s="126" t="s">
        <v>8785</v>
      </c>
      <c r="BO864" s="126">
        <f>MATCH(BB864,Sheet3!$D$4:$D$8,0)</f>
        <v>4</v>
      </c>
      <c r="BP864" s="126">
        <f>MATCH(BN864,Sheet3!$E$4:$H$4,0)</f>
        <v>4</v>
      </c>
      <c r="BQ864" s="132">
        <f>INDEX(Sheet3!$D$4:$H$8,'NSS + ACT'!BO864,'NSS + ACT'!BP864)</f>
        <v>0.2</v>
      </c>
      <c r="BR864" s="105">
        <f t="shared" si="164"/>
        <v>25768.87196380079</v>
      </c>
      <c r="BS864" s="162">
        <f t="shared" si="165"/>
        <v>0.2</v>
      </c>
      <c r="BT864" s="105">
        <f t="shared" si="166"/>
        <v>20615.097571040635</v>
      </c>
    </row>
    <row r="865" spans="1:72">
      <c r="A865" s="18">
        <f t="shared" si="158"/>
        <v>862</v>
      </c>
      <c r="B865" s="61">
        <v>292000684931</v>
      </c>
      <c r="C865" s="39">
        <v>43851</v>
      </c>
      <c r="D865" s="22" t="s">
        <v>297</v>
      </c>
      <c r="E865" s="22" t="s">
        <v>3349</v>
      </c>
      <c r="F865" s="110">
        <v>5</v>
      </c>
      <c r="G865" s="23" t="s">
        <v>119</v>
      </c>
      <c r="H865" s="52">
        <v>3208</v>
      </c>
      <c r="I865" s="30"/>
      <c r="J865" s="109">
        <v>16040</v>
      </c>
      <c r="K865" s="23">
        <v>84139190</v>
      </c>
      <c r="L865" s="26">
        <v>7.4999999999999997E-2</v>
      </c>
      <c r="M865" s="40">
        <v>0</v>
      </c>
      <c r="N865" s="62">
        <v>0</v>
      </c>
      <c r="O865" s="52">
        <v>0</v>
      </c>
      <c r="P865" s="26">
        <v>0.1</v>
      </c>
      <c r="Q865" s="52">
        <v>0</v>
      </c>
      <c r="R865" s="63">
        <v>0.18</v>
      </c>
      <c r="S865" s="23" t="s">
        <v>1797</v>
      </c>
      <c r="T865" s="52">
        <v>1203</v>
      </c>
      <c r="U865" s="52">
        <v>0</v>
      </c>
      <c r="V865" s="52">
        <v>120.30000000000001</v>
      </c>
      <c r="W865" s="52">
        <v>3125.3939999999998</v>
      </c>
      <c r="X865" s="52">
        <v>4448.6939999999995</v>
      </c>
      <c r="Y865" s="23" t="s">
        <v>3182</v>
      </c>
      <c r="Z865" s="23" t="s">
        <v>3350</v>
      </c>
      <c r="AA865" s="23" t="s">
        <v>3351</v>
      </c>
      <c r="AB865" s="33">
        <v>292000684931</v>
      </c>
      <c r="AC865" s="33" t="s">
        <v>3339</v>
      </c>
      <c r="AD865" s="48">
        <v>43851</v>
      </c>
      <c r="AE865" s="39">
        <v>43844</v>
      </c>
      <c r="AF865" s="53" t="e">
        <v>#N/A</v>
      </c>
      <c r="AG865" s="53" t="e">
        <v>#N/A</v>
      </c>
      <c r="AH865" s="39" t="e">
        <v>#N/A</v>
      </c>
      <c r="AI865" s="23" t="s">
        <v>51</v>
      </c>
      <c r="AJ865" s="54"/>
      <c r="AK865" s="55"/>
      <c r="AL865" s="56"/>
      <c r="AM865" s="57"/>
      <c r="AN865" s="33"/>
      <c r="AO865" s="48"/>
      <c r="AP865" s="23">
        <v>2000</v>
      </c>
      <c r="AQ865" s="23" t="s">
        <v>52</v>
      </c>
      <c r="AR865" s="23" t="s">
        <v>3351</v>
      </c>
      <c r="AS865" s="38" t="s">
        <v>53</v>
      </c>
      <c r="AT865" s="23"/>
      <c r="AU865" s="64" t="s">
        <v>3340</v>
      </c>
      <c r="AV865" s="99">
        <v>5</v>
      </c>
      <c r="AW865" s="102">
        <v>21254</v>
      </c>
      <c r="AX865" s="29" t="s">
        <v>701</v>
      </c>
      <c r="AY865" s="29"/>
      <c r="AZ865" s="25" t="s">
        <v>2577</v>
      </c>
      <c r="BA865">
        <f t="shared" ref="BA865:BA898" si="168">$BA$2-AE865</f>
        <v>1794</v>
      </c>
      <c r="BB865" s="115" t="s">
        <v>6983</v>
      </c>
      <c r="BC865" s="105">
        <f t="shared" si="159"/>
        <v>4250.8</v>
      </c>
      <c r="BD865" s="116">
        <f t="shared" si="160"/>
        <v>43831</v>
      </c>
      <c r="BE865" s="141" t="s">
        <v>8477</v>
      </c>
      <c r="BF865">
        <f>MATCH(BE865,'Cat-4'!$A:$A,0)</f>
        <v>722</v>
      </c>
      <c r="BG865">
        <f>MATCH(BD865,'Cat-4'!$1:$1,0)</f>
        <v>97</v>
      </c>
      <c r="BH865">
        <f>INDEX('Cat-4'!$1:$1048576,'NSS + ACT'!BF865,'NSS + ACT'!BG865)</f>
        <v>113.2</v>
      </c>
      <c r="BI865">
        <f>MATCH($BI$1,'Cat-4'!$1:$1,0)</f>
        <v>153</v>
      </c>
      <c r="BJ865">
        <f>INDEX('Cat-4'!$1:$1048576,'NSS + ACT'!BF865,'NSS + ACT'!BI865)</f>
        <v>130.80000000000001</v>
      </c>
      <c r="BK865" s="126">
        <f t="shared" si="161"/>
        <v>1.1554770318021201</v>
      </c>
      <c r="BL865">
        <f t="shared" si="162"/>
        <v>1809</v>
      </c>
      <c r="BM865" s="126">
        <f t="shared" si="163"/>
        <v>60.3</v>
      </c>
      <c r="BN865" s="126" t="s">
        <v>8785</v>
      </c>
      <c r="BO865" s="126">
        <f>MATCH(BB865,Sheet3!$D$4:$D$8,0)</f>
        <v>2</v>
      </c>
      <c r="BP865" s="126">
        <f>MATCH(BN865,Sheet3!$E$4:$H$4,0)</f>
        <v>4</v>
      </c>
      <c r="BQ865" s="132">
        <f>INDEX(Sheet3!$D$4:$H$8,'NSS + ACT'!BO865,'NSS + ACT'!BP865)</f>
        <v>0.1</v>
      </c>
      <c r="BR865" s="105">
        <f t="shared" si="164"/>
        <v>24558.50883392226</v>
      </c>
      <c r="BS865" s="162">
        <f t="shared" si="165"/>
        <v>0.1</v>
      </c>
      <c r="BT865" s="105">
        <f t="shared" si="166"/>
        <v>22102.657950530036</v>
      </c>
    </row>
    <row r="866" spans="1:72">
      <c r="A866" s="18">
        <f t="shared" si="158"/>
        <v>863</v>
      </c>
      <c r="B866" s="61">
        <v>291803744105</v>
      </c>
      <c r="C866" s="39">
        <v>43228</v>
      </c>
      <c r="D866" s="22" t="s">
        <v>330</v>
      </c>
      <c r="E866" s="22" t="s">
        <v>703</v>
      </c>
      <c r="F866" s="110">
        <v>40</v>
      </c>
      <c r="G866" s="23" t="s">
        <v>49</v>
      </c>
      <c r="H866" s="52">
        <v>530.61249999999995</v>
      </c>
      <c r="I866" s="30"/>
      <c r="J866" s="109">
        <v>21224.5</v>
      </c>
      <c r="K866" s="23">
        <v>73181500</v>
      </c>
      <c r="L866" s="26">
        <v>0.15</v>
      </c>
      <c r="M866" s="40" t="s">
        <v>695</v>
      </c>
      <c r="N866" s="62">
        <v>0</v>
      </c>
      <c r="O866" s="52">
        <v>0</v>
      </c>
      <c r="P866" s="26">
        <v>0.1</v>
      </c>
      <c r="Q866" s="52">
        <v>0</v>
      </c>
      <c r="R866" s="63">
        <v>0.18</v>
      </c>
      <c r="S866" s="23" t="s">
        <v>696</v>
      </c>
      <c r="T866" s="52">
        <v>3183.6749999999997</v>
      </c>
      <c r="U866" s="52">
        <v>0</v>
      </c>
      <c r="V866" s="52">
        <v>318.36750000000001</v>
      </c>
      <c r="W866" s="52">
        <v>4450.77765</v>
      </c>
      <c r="X866" s="52">
        <v>7952.8201499999996</v>
      </c>
      <c r="Y866" s="23" t="s">
        <v>697</v>
      </c>
      <c r="Z866" s="23" t="s">
        <v>704</v>
      </c>
      <c r="AA866" s="23" t="s">
        <v>705</v>
      </c>
      <c r="AB866" s="33">
        <v>291803744105</v>
      </c>
      <c r="AC866" s="33" t="s">
        <v>706</v>
      </c>
      <c r="AD866" s="39">
        <v>43228</v>
      </c>
      <c r="AE866" s="39">
        <v>43227</v>
      </c>
      <c r="AF866" s="53" t="e">
        <v>#N/A</v>
      </c>
      <c r="AG866" s="53" t="e">
        <v>#N/A</v>
      </c>
      <c r="AH866" s="39" t="e">
        <v>#N/A</v>
      </c>
      <c r="AI866" s="23" t="s">
        <v>51</v>
      </c>
      <c r="AJ866" s="59"/>
      <c r="AK866" s="59"/>
      <c r="AL866" s="48"/>
      <c r="AM866" s="60"/>
      <c r="AN866" s="33"/>
      <c r="AO866" s="48"/>
      <c r="AP866" s="23">
        <v>2000</v>
      </c>
      <c r="AQ866" s="23" t="s">
        <v>52</v>
      </c>
      <c r="AR866" s="23" t="s">
        <v>705</v>
      </c>
      <c r="AS866" s="38" t="s">
        <v>53</v>
      </c>
      <c r="AT866" s="23"/>
      <c r="AU866" s="64">
        <v>495</v>
      </c>
      <c r="AV866" s="99">
        <v>40</v>
      </c>
      <c r="AW866" s="102">
        <v>21224.5</v>
      </c>
      <c r="AX866" s="29" t="s">
        <v>701</v>
      </c>
      <c r="AY866" s="29"/>
      <c r="AZ866" s="25" t="s">
        <v>702</v>
      </c>
      <c r="BA866">
        <f t="shared" si="168"/>
        <v>2411</v>
      </c>
      <c r="BB866" s="115" t="s">
        <v>6983</v>
      </c>
      <c r="BC866" s="105">
        <f t="shared" si="159"/>
        <v>530.61249999999995</v>
      </c>
      <c r="BD866" s="116">
        <f t="shared" si="160"/>
        <v>43221</v>
      </c>
      <c r="BE866" s="141" t="s">
        <v>8477</v>
      </c>
      <c r="BF866">
        <f>MATCH(BE866,'Cat-4'!$A:$A,0)</f>
        <v>722</v>
      </c>
      <c r="BG866">
        <f>MATCH(BD866,'Cat-4'!$1:$1,0)</f>
        <v>77</v>
      </c>
      <c r="BH866">
        <f>INDEX('Cat-4'!$1:$1048576,'NSS + ACT'!BF866,'NSS + ACT'!BG866)</f>
        <v>109.9</v>
      </c>
      <c r="BI866">
        <f>MATCH($BI$1,'Cat-4'!$1:$1,0)</f>
        <v>153</v>
      </c>
      <c r="BJ866">
        <f>INDEX('Cat-4'!$1:$1048576,'NSS + ACT'!BF866,'NSS + ACT'!BI866)</f>
        <v>130.80000000000001</v>
      </c>
      <c r="BK866" s="126">
        <f t="shared" si="161"/>
        <v>1.1901728844404005</v>
      </c>
      <c r="BL866">
        <f t="shared" si="162"/>
        <v>2419</v>
      </c>
      <c r="BM866" s="126">
        <f t="shared" si="163"/>
        <v>80.63333333333334</v>
      </c>
      <c r="BN866" s="126" t="s">
        <v>8785</v>
      </c>
      <c r="BO866" s="126">
        <f>MATCH(BB866,Sheet3!$D$4:$D$8,0)</f>
        <v>2</v>
      </c>
      <c r="BP866" s="126">
        <f>MATCH(BN866,Sheet3!$E$4:$H$4,0)</f>
        <v>4</v>
      </c>
      <c r="BQ866" s="132">
        <f>INDEX(Sheet3!$D$4:$H$8,'NSS + ACT'!BO866,'NSS + ACT'!BP866)</f>
        <v>0.1</v>
      </c>
      <c r="BR866" s="105">
        <f t="shared" si="164"/>
        <v>25260.824385805281</v>
      </c>
      <c r="BS866" s="162">
        <f t="shared" si="165"/>
        <v>0.1</v>
      </c>
      <c r="BT866" s="105">
        <f t="shared" si="166"/>
        <v>22734.741947224753</v>
      </c>
    </row>
    <row r="867" spans="1:72">
      <c r="A867" s="18">
        <f t="shared" si="158"/>
        <v>864</v>
      </c>
      <c r="B867" s="33">
        <v>291907251985</v>
      </c>
      <c r="C867" s="39">
        <v>43673</v>
      </c>
      <c r="D867" s="22" t="s">
        <v>147</v>
      </c>
      <c r="E867" s="22" t="s">
        <v>6322</v>
      </c>
      <c r="F867" s="110">
        <v>75</v>
      </c>
      <c r="G867" s="23" t="s">
        <v>49</v>
      </c>
      <c r="H867" s="52">
        <v>282.81853333333203</v>
      </c>
      <c r="I867" s="30"/>
      <c r="J867" s="109">
        <v>21211.389999999901</v>
      </c>
      <c r="K867" s="36">
        <v>73079990</v>
      </c>
      <c r="L867" s="26">
        <v>0.1</v>
      </c>
      <c r="M867" s="26" t="s">
        <v>1254</v>
      </c>
      <c r="N867" s="26">
        <v>0</v>
      </c>
      <c r="O867" s="60"/>
      <c r="P867" s="26">
        <v>0.1</v>
      </c>
      <c r="Q867" s="84"/>
      <c r="R867" s="26">
        <v>0.18</v>
      </c>
      <c r="S867" s="23" t="s">
        <v>1260</v>
      </c>
      <c r="T867" s="52">
        <v>2121.1389999999901</v>
      </c>
      <c r="U867" s="52">
        <v>0</v>
      </c>
      <c r="V867" s="52">
        <v>212.11389999999903</v>
      </c>
      <c r="W867" s="52">
        <v>4238.0357219999805</v>
      </c>
      <c r="X867" s="52">
        <v>6571.2886219999691</v>
      </c>
      <c r="Y867" s="23" t="s">
        <v>6223</v>
      </c>
      <c r="Z867" s="23" t="s">
        <v>6323</v>
      </c>
      <c r="AA867" s="23" t="s">
        <v>6324</v>
      </c>
      <c r="AB867" s="33">
        <v>291907251985</v>
      </c>
      <c r="AC867" s="33" t="s">
        <v>4072</v>
      </c>
      <c r="AD867" s="39">
        <v>43673</v>
      </c>
      <c r="AE867" s="39">
        <v>43669</v>
      </c>
      <c r="AF867" s="53" t="e">
        <v>#N/A</v>
      </c>
      <c r="AG867" s="53" t="e">
        <v>#N/A</v>
      </c>
      <c r="AH867" s="39" t="e">
        <v>#N/A</v>
      </c>
      <c r="AI867" s="23" t="s">
        <v>51</v>
      </c>
      <c r="AJ867" s="59"/>
      <c r="AK867" s="59"/>
      <c r="AL867" s="48"/>
      <c r="AM867" s="60"/>
      <c r="AN867" s="33"/>
      <c r="AO867" s="48"/>
      <c r="AP867" s="23">
        <v>2000</v>
      </c>
      <c r="AQ867" s="23" t="s">
        <v>52</v>
      </c>
      <c r="AR867" s="23" t="s">
        <v>6324</v>
      </c>
      <c r="AS867" s="38" t="s">
        <v>53</v>
      </c>
      <c r="AT867" s="23"/>
      <c r="AU867" s="23" t="s">
        <v>588</v>
      </c>
      <c r="AV867" s="99">
        <v>75</v>
      </c>
      <c r="AW867" s="101">
        <v>21211.389999999901</v>
      </c>
      <c r="AX867" s="29" t="s">
        <v>5711</v>
      </c>
      <c r="AY867" s="29"/>
      <c r="AZ867" s="21"/>
      <c r="BA867">
        <f t="shared" si="168"/>
        <v>1969</v>
      </c>
      <c r="BB867" s="115" t="s">
        <v>6983</v>
      </c>
      <c r="BC867" s="105">
        <f t="shared" si="159"/>
        <v>282.81853333333203</v>
      </c>
      <c r="BD867" s="116">
        <f t="shared" si="160"/>
        <v>43647</v>
      </c>
      <c r="BE867" s="141" t="s">
        <v>8477</v>
      </c>
      <c r="BF867">
        <f>MATCH(BE867,'Cat-4'!$A:$A,0)</f>
        <v>722</v>
      </c>
      <c r="BG867">
        <f>MATCH(BD867,'Cat-4'!$1:$1,0)</f>
        <v>91</v>
      </c>
      <c r="BH867">
        <f>INDEX('Cat-4'!$1:$1048576,'NSS + ACT'!BF867,'NSS + ACT'!BG867)</f>
        <v>113.2</v>
      </c>
      <c r="BI867">
        <f>MATCH($BI$1,'Cat-4'!$1:$1,0)</f>
        <v>153</v>
      </c>
      <c r="BJ867">
        <f>INDEX('Cat-4'!$1:$1048576,'NSS + ACT'!BF867,'NSS + ACT'!BI867)</f>
        <v>130.80000000000001</v>
      </c>
      <c r="BK867" s="126">
        <f t="shared" si="161"/>
        <v>1.1554770318021201</v>
      </c>
      <c r="BL867">
        <f t="shared" si="162"/>
        <v>1993</v>
      </c>
      <c r="BM867" s="126">
        <f t="shared" si="163"/>
        <v>66.433333333333337</v>
      </c>
      <c r="BN867" s="126" t="s">
        <v>8785</v>
      </c>
      <c r="BO867" s="126">
        <f>MATCH(BB867,Sheet3!$D$4:$D$8,0)</f>
        <v>2</v>
      </c>
      <c r="BP867" s="126">
        <f>MATCH(BN867,Sheet3!$E$4:$H$4,0)</f>
        <v>4</v>
      </c>
      <c r="BQ867" s="132">
        <f>INDEX(Sheet3!$D$4:$H$8,'NSS + ACT'!BO867,'NSS + ACT'!BP867)</f>
        <v>0.1</v>
      </c>
      <c r="BR867" s="105">
        <f t="shared" si="164"/>
        <v>24509.273957597059</v>
      </c>
      <c r="BS867" s="162">
        <f t="shared" si="165"/>
        <v>0.1</v>
      </c>
      <c r="BT867" s="105">
        <f t="shared" si="166"/>
        <v>22058.346561837352</v>
      </c>
    </row>
    <row r="868" spans="1:72">
      <c r="A868" s="18">
        <f t="shared" si="158"/>
        <v>865</v>
      </c>
      <c r="B868" s="19">
        <v>171901244045</v>
      </c>
      <c r="C868" s="31"/>
      <c r="D868" s="21" t="s">
        <v>496</v>
      </c>
      <c r="E868" s="22" t="s">
        <v>7022</v>
      </c>
      <c r="F868" s="107">
        <v>4</v>
      </c>
      <c r="G868" s="23" t="s">
        <v>49</v>
      </c>
      <c r="H868" s="24">
        <v>6324</v>
      </c>
      <c r="I868" s="24"/>
      <c r="J868" s="100">
        <v>25296</v>
      </c>
      <c r="K868" s="23">
        <v>84139110</v>
      </c>
      <c r="L868" s="26">
        <v>7.4999999999999997E-2</v>
      </c>
      <c r="M868" s="21"/>
      <c r="N868" s="27"/>
      <c r="O868" s="21"/>
      <c r="P868" s="28">
        <v>0.1</v>
      </c>
      <c r="Q868" s="21"/>
      <c r="R868" s="26">
        <v>0.28000000000000003</v>
      </c>
      <c r="S868" s="29" t="s">
        <v>66</v>
      </c>
      <c r="T868" s="30">
        <v>1897.1999999999998</v>
      </c>
      <c r="U868" s="30"/>
      <c r="V868" s="30">
        <v>189.72</v>
      </c>
      <c r="W868" s="30">
        <v>7667.2175999999999</v>
      </c>
      <c r="X868" s="30">
        <v>9754.1376</v>
      </c>
      <c r="Y868" s="29" t="s">
        <v>441</v>
      </c>
      <c r="Z868" s="29" t="s">
        <v>508</v>
      </c>
      <c r="AA868" s="29" t="s">
        <v>509</v>
      </c>
      <c r="AB868" s="19" t="e">
        <v>#N/A</v>
      </c>
      <c r="AC868" s="29" t="e">
        <v>#N/A</v>
      </c>
      <c r="AD868" s="31" t="e">
        <v>#N/A</v>
      </c>
      <c r="AE868" s="31">
        <v>43593</v>
      </c>
      <c r="AF868" s="19">
        <v>171901244045</v>
      </c>
      <c r="AG868" s="29" t="s">
        <v>500</v>
      </c>
      <c r="AH868" s="31">
        <v>43600</v>
      </c>
      <c r="AI868" s="29" t="s">
        <v>385</v>
      </c>
      <c r="AJ868" s="46"/>
      <c r="AK868" s="30"/>
      <c r="AL868" s="47"/>
      <c r="AM868" s="46"/>
      <c r="AN868" s="29"/>
      <c r="AO868" s="31"/>
      <c r="AP868" s="19">
        <v>2000</v>
      </c>
      <c r="AQ868" s="29" t="s">
        <v>52</v>
      </c>
      <c r="AR868" s="29" t="s">
        <v>509</v>
      </c>
      <c r="AS868" s="29" t="s">
        <v>53</v>
      </c>
      <c r="AT868" s="29" t="s">
        <v>54</v>
      </c>
      <c r="AU868" s="29" t="s">
        <v>501</v>
      </c>
      <c r="AV868" s="99">
        <v>4</v>
      </c>
      <c r="AW868" s="99">
        <v>21206.2599999999</v>
      </c>
      <c r="AX868" s="29" t="s">
        <v>387</v>
      </c>
      <c r="AY868" s="29" t="s">
        <v>691</v>
      </c>
      <c r="AZ868" s="21"/>
      <c r="BA868">
        <f t="shared" si="168"/>
        <v>2045</v>
      </c>
      <c r="BB868" s="115" t="s">
        <v>6983</v>
      </c>
      <c r="BC868" s="105">
        <f t="shared" si="159"/>
        <v>5301.564999999975</v>
      </c>
      <c r="BD868" s="116">
        <f t="shared" si="160"/>
        <v>43586</v>
      </c>
      <c r="BE868" s="141" t="s">
        <v>8477</v>
      </c>
      <c r="BF868">
        <f>MATCH(BE868,'Cat-4'!$A:$A,0)</f>
        <v>722</v>
      </c>
      <c r="BG868">
        <f>MATCH(BD868,'Cat-4'!$1:$1,0)</f>
        <v>89</v>
      </c>
      <c r="BH868">
        <f>INDEX('Cat-4'!$1:$1048576,'NSS + ACT'!BF868,'NSS + ACT'!BG868)</f>
        <v>112.7</v>
      </c>
      <c r="BI868">
        <f>MATCH($BI$1,'Cat-4'!$1:$1,0)</f>
        <v>153</v>
      </c>
      <c r="BJ868">
        <f>INDEX('Cat-4'!$1:$1048576,'NSS + ACT'!BF868,'NSS + ACT'!BI868)</f>
        <v>130.80000000000001</v>
      </c>
      <c r="BK868" s="126">
        <f t="shared" si="161"/>
        <v>1.160603371783496</v>
      </c>
      <c r="BL868">
        <f t="shared" si="162"/>
        <v>2054</v>
      </c>
      <c r="BM868" s="126">
        <f t="shared" si="163"/>
        <v>68.466666666666669</v>
      </c>
      <c r="BN868" s="126" t="s">
        <v>8785</v>
      </c>
      <c r="BO868" s="126">
        <f>MATCH(BB868,Sheet3!$D$4:$D$8,0)</f>
        <v>2</v>
      </c>
      <c r="BP868" s="126">
        <f>MATCH(BN868,Sheet3!$E$4:$H$4,0)</f>
        <v>4</v>
      </c>
      <c r="BQ868" s="132">
        <f>INDEX(Sheet3!$D$4:$H$8,'NSS + ACT'!BO868,'NSS + ACT'!BP868)</f>
        <v>0.1</v>
      </c>
      <c r="BR868" s="105">
        <f t="shared" si="164"/>
        <v>24612.056858917364</v>
      </c>
      <c r="BS868" s="162">
        <f t="shared" si="165"/>
        <v>0.1</v>
      </c>
      <c r="BT868" s="105">
        <f t="shared" si="166"/>
        <v>22150.851173025629</v>
      </c>
    </row>
    <row r="869" spans="1:72">
      <c r="A869" s="18">
        <f t="shared" si="158"/>
        <v>866</v>
      </c>
      <c r="B869" s="61">
        <v>292203577260</v>
      </c>
      <c r="C869" s="39">
        <v>44659</v>
      </c>
      <c r="D869" s="22" t="s">
        <v>91</v>
      </c>
      <c r="E869" s="22" t="s">
        <v>2539</v>
      </c>
      <c r="F869" s="110">
        <v>3</v>
      </c>
      <c r="G869" s="23" t="s">
        <v>79</v>
      </c>
      <c r="H869" s="52">
        <v>7039</v>
      </c>
      <c r="I869" s="30"/>
      <c r="J869" s="109">
        <v>21117</v>
      </c>
      <c r="K869" s="23">
        <v>84819090</v>
      </c>
      <c r="L869" s="26">
        <v>7.4999999999999997E-2</v>
      </c>
      <c r="M869" s="40">
        <v>0</v>
      </c>
      <c r="N869" s="62">
        <v>0</v>
      </c>
      <c r="O869" s="52"/>
      <c r="P869" s="26">
        <v>0.1</v>
      </c>
      <c r="Q869" s="52">
        <v>0</v>
      </c>
      <c r="R869" s="63">
        <v>0.18</v>
      </c>
      <c r="S869" s="23" t="s">
        <v>849</v>
      </c>
      <c r="T869" s="52">
        <v>1583.7749999999999</v>
      </c>
      <c r="U869" s="52">
        <v>0</v>
      </c>
      <c r="V869" s="52">
        <v>158.3775</v>
      </c>
      <c r="W869" s="52">
        <v>4114.6474499999995</v>
      </c>
      <c r="X869" s="52">
        <v>5856.7999499999996</v>
      </c>
      <c r="Y869" s="23" t="s">
        <v>2273</v>
      </c>
      <c r="Z869" s="23" t="s">
        <v>2540</v>
      </c>
      <c r="AA869" s="23" t="s">
        <v>2541</v>
      </c>
      <c r="AB869" s="33">
        <v>292203577260</v>
      </c>
      <c r="AC869" s="33" t="s">
        <v>2249</v>
      </c>
      <c r="AD869" s="48">
        <v>44659</v>
      </c>
      <c r="AE869" s="39">
        <v>44651</v>
      </c>
      <c r="AF869" s="53" t="e">
        <v>#N/A</v>
      </c>
      <c r="AG869" s="53" t="e">
        <v>#N/A</v>
      </c>
      <c r="AH869" s="39" t="e">
        <v>#N/A</v>
      </c>
      <c r="AI869" s="23" t="s">
        <v>51</v>
      </c>
      <c r="AJ869" s="54"/>
      <c r="AK869" s="55"/>
      <c r="AL869" s="56"/>
      <c r="AM869" s="57"/>
      <c r="AN869" s="33"/>
      <c r="AO869" s="48"/>
      <c r="AP869" s="23">
        <v>2000</v>
      </c>
      <c r="AQ869" s="23" t="s">
        <v>52</v>
      </c>
      <c r="AR869" s="23" t="s">
        <v>2541</v>
      </c>
      <c r="AS869" s="38" t="s">
        <v>53</v>
      </c>
      <c r="AT869" s="23"/>
      <c r="AU869" s="64" t="s">
        <v>2250</v>
      </c>
      <c r="AV869" s="99">
        <v>3</v>
      </c>
      <c r="AW869" s="102">
        <v>21117</v>
      </c>
      <c r="AX869" s="29" t="s">
        <v>701</v>
      </c>
      <c r="AY869" s="29"/>
      <c r="AZ869" s="25" t="s">
        <v>853</v>
      </c>
      <c r="BA869">
        <f t="shared" si="168"/>
        <v>987</v>
      </c>
      <c r="BB869" s="115" t="s">
        <v>6987</v>
      </c>
      <c r="BC869" s="105">
        <f t="shared" si="159"/>
        <v>7039</v>
      </c>
      <c r="BD869" s="116">
        <f t="shared" si="160"/>
        <v>44621</v>
      </c>
      <c r="BE869" s="141" t="s">
        <v>8366</v>
      </c>
      <c r="BF869">
        <f>MATCH(BE869,'Cat-4'!$A:$A,0)</f>
        <v>666</v>
      </c>
      <c r="BG869">
        <f>MATCH(BD869,'Cat-4'!$1:$1,0)</f>
        <v>123</v>
      </c>
      <c r="BH869">
        <f>INDEX('Cat-4'!$1:$1048576,'NSS + ACT'!BF869,'NSS + ACT'!BG869)</f>
        <v>126</v>
      </c>
      <c r="BI869">
        <f>MATCH($BI$1,'Cat-4'!$1:$1,0)</f>
        <v>153</v>
      </c>
      <c r="BJ869">
        <f>INDEX('Cat-4'!$1:$1048576,'NSS + ACT'!BF869,'NSS + ACT'!BI869)</f>
        <v>133.4</v>
      </c>
      <c r="BK869" s="126">
        <f t="shared" si="161"/>
        <v>1.0587301587301587</v>
      </c>
      <c r="BL869">
        <f t="shared" si="162"/>
        <v>1019</v>
      </c>
      <c r="BM869" s="126">
        <f t="shared" si="163"/>
        <v>33.966666666666669</v>
      </c>
      <c r="BN869" s="126" t="s">
        <v>8785</v>
      </c>
      <c r="BO869" s="126">
        <f>MATCH(BB869,Sheet3!$D$4:$D$8,0)</f>
        <v>4</v>
      </c>
      <c r="BP869" s="126">
        <f>MATCH(BN869,Sheet3!$E$4:$H$4,0)</f>
        <v>4</v>
      </c>
      <c r="BQ869" s="132">
        <f>INDEX(Sheet3!$D$4:$H$8,'NSS + ACT'!BO869,'NSS + ACT'!BP869)</f>
        <v>0.2</v>
      </c>
      <c r="BR869" s="105">
        <f t="shared" si="164"/>
        <v>22357.204761904763</v>
      </c>
      <c r="BS869" s="162">
        <f t="shared" si="165"/>
        <v>0.2</v>
      </c>
      <c r="BT869" s="105">
        <f t="shared" si="166"/>
        <v>17885.763809523811</v>
      </c>
    </row>
    <row r="870" spans="1:72">
      <c r="A870" s="18">
        <f t="shared" si="158"/>
        <v>867</v>
      </c>
      <c r="B870" s="61">
        <v>291810265073</v>
      </c>
      <c r="C870" s="39">
        <v>43427</v>
      </c>
      <c r="D870" s="22" t="s">
        <v>91</v>
      </c>
      <c r="E870" s="22" t="s">
        <v>2296</v>
      </c>
      <c r="F870" s="110">
        <v>2</v>
      </c>
      <c r="G870" s="23" t="s">
        <v>79</v>
      </c>
      <c r="H870" s="52">
        <v>10530.52</v>
      </c>
      <c r="I870" s="30"/>
      <c r="J870" s="109">
        <v>21061.040000000001</v>
      </c>
      <c r="K870" s="23">
        <v>84819090</v>
      </c>
      <c r="L870" s="26">
        <v>7.4999999999999997E-2</v>
      </c>
      <c r="M870" s="40">
        <v>0</v>
      </c>
      <c r="N870" s="62">
        <v>0</v>
      </c>
      <c r="O870" s="52"/>
      <c r="P870" s="26">
        <v>0.1</v>
      </c>
      <c r="Q870" s="52">
        <v>0</v>
      </c>
      <c r="R870" s="63">
        <v>0.18</v>
      </c>
      <c r="S870" s="23" t="s">
        <v>849</v>
      </c>
      <c r="T870" s="52">
        <v>1579.578</v>
      </c>
      <c r="U870" s="52">
        <v>0</v>
      </c>
      <c r="V870" s="52">
        <v>157.95780000000002</v>
      </c>
      <c r="W870" s="52">
        <v>4103.7436440000001</v>
      </c>
      <c r="X870" s="52">
        <v>5841.2794439999998</v>
      </c>
      <c r="Y870" s="23" t="s">
        <v>2273</v>
      </c>
      <c r="Z870" s="23" t="s">
        <v>2297</v>
      </c>
      <c r="AA870" s="23" t="s">
        <v>2298</v>
      </c>
      <c r="AB870" s="33">
        <v>291810265073</v>
      </c>
      <c r="AC870" s="33" t="s">
        <v>857</v>
      </c>
      <c r="AD870" s="48">
        <v>43427</v>
      </c>
      <c r="AE870" s="39">
        <v>43369</v>
      </c>
      <c r="AF870" s="53" t="e">
        <v>#N/A</v>
      </c>
      <c r="AG870" s="53" t="e">
        <v>#N/A</v>
      </c>
      <c r="AH870" s="39" t="e">
        <v>#N/A</v>
      </c>
      <c r="AI870" s="23" t="s">
        <v>51</v>
      </c>
      <c r="AJ870" s="54"/>
      <c r="AK870" s="55"/>
      <c r="AL870" s="56"/>
      <c r="AM870" s="57"/>
      <c r="AN870" s="33"/>
      <c r="AO870" s="48"/>
      <c r="AP870" s="23">
        <v>2000</v>
      </c>
      <c r="AQ870" s="23" t="s">
        <v>52</v>
      </c>
      <c r="AR870" s="23" t="s">
        <v>2298</v>
      </c>
      <c r="AS870" s="38" t="s">
        <v>53</v>
      </c>
      <c r="AT870" s="23" t="s">
        <v>519</v>
      </c>
      <c r="AU870" s="64">
        <v>9318632194</v>
      </c>
      <c r="AV870" s="99">
        <v>2</v>
      </c>
      <c r="AW870" s="102">
        <v>21061.040000000001</v>
      </c>
      <c r="AX870" s="29" t="s">
        <v>701</v>
      </c>
      <c r="AY870" s="29"/>
      <c r="AZ870" s="25" t="s">
        <v>853</v>
      </c>
      <c r="BA870">
        <f t="shared" si="168"/>
        <v>2269</v>
      </c>
      <c r="BB870" s="115" t="s">
        <v>6983</v>
      </c>
      <c r="BC870" s="105">
        <f t="shared" si="159"/>
        <v>10530.52</v>
      </c>
      <c r="BD870" s="116">
        <f t="shared" si="160"/>
        <v>43344</v>
      </c>
      <c r="BE870" s="141" t="s">
        <v>8477</v>
      </c>
      <c r="BF870">
        <f>MATCH(BE870,'Cat-4'!$A:$A,0)</f>
        <v>722</v>
      </c>
      <c r="BG870">
        <f>MATCH(BD870,'Cat-4'!$1:$1,0)</f>
        <v>81</v>
      </c>
      <c r="BH870">
        <f>INDEX('Cat-4'!$1:$1048576,'NSS + ACT'!BF870,'NSS + ACT'!BG870)</f>
        <v>111.6</v>
      </c>
      <c r="BI870">
        <f>MATCH($BI$1,'Cat-4'!$1:$1,0)</f>
        <v>153</v>
      </c>
      <c r="BJ870">
        <f>INDEX('Cat-4'!$1:$1048576,'NSS + ACT'!BF870,'NSS + ACT'!BI870)</f>
        <v>130.80000000000001</v>
      </c>
      <c r="BK870" s="126">
        <f t="shared" si="161"/>
        <v>1.1720430107526882</v>
      </c>
      <c r="BL870">
        <f t="shared" si="162"/>
        <v>2296</v>
      </c>
      <c r="BM870" s="126">
        <f t="shared" si="163"/>
        <v>76.533333333333331</v>
      </c>
      <c r="BN870" s="126" t="s">
        <v>8785</v>
      </c>
      <c r="BO870" s="126">
        <f>MATCH(BB870,Sheet3!$D$4:$D$8,0)</f>
        <v>2</v>
      </c>
      <c r="BP870" s="126">
        <f>MATCH(BN870,Sheet3!$E$4:$H$4,0)</f>
        <v>4</v>
      </c>
      <c r="BQ870" s="132">
        <f>INDEX(Sheet3!$D$4:$H$8,'NSS + ACT'!BO870,'NSS + ACT'!BP870)</f>
        <v>0.1</v>
      </c>
      <c r="BR870" s="105">
        <f t="shared" si="164"/>
        <v>24684.444731182797</v>
      </c>
      <c r="BS870" s="162">
        <f t="shared" si="165"/>
        <v>0.1</v>
      </c>
      <c r="BT870" s="105">
        <f t="shared" si="166"/>
        <v>22216.00025806452</v>
      </c>
    </row>
    <row r="871" spans="1:72">
      <c r="A871" s="18">
        <f t="shared" si="158"/>
        <v>868</v>
      </c>
      <c r="B871" s="61">
        <v>292006231285</v>
      </c>
      <c r="C871" s="39">
        <v>44063</v>
      </c>
      <c r="D871" s="22" t="s">
        <v>221</v>
      </c>
      <c r="E871" s="22" t="s">
        <v>4696</v>
      </c>
      <c r="F871" s="110">
        <v>4</v>
      </c>
      <c r="G871" s="23" t="s">
        <v>49</v>
      </c>
      <c r="H871" s="52">
        <v>5250</v>
      </c>
      <c r="I871" s="30"/>
      <c r="J871" s="109">
        <v>21000</v>
      </c>
      <c r="K871" s="23">
        <v>85365090</v>
      </c>
      <c r="L871" s="26">
        <v>0.1</v>
      </c>
      <c r="M871" s="40">
        <v>0</v>
      </c>
      <c r="N871" s="62">
        <v>0</v>
      </c>
      <c r="O871" s="52">
        <v>0</v>
      </c>
      <c r="P871" s="26">
        <v>0.1</v>
      </c>
      <c r="Q871" s="52">
        <v>0</v>
      </c>
      <c r="R871" s="63">
        <v>0.18</v>
      </c>
      <c r="S871" s="23" t="s">
        <v>4691</v>
      </c>
      <c r="T871" s="52">
        <v>2100</v>
      </c>
      <c r="U871" s="52">
        <v>0</v>
      </c>
      <c r="V871" s="52">
        <v>210</v>
      </c>
      <c r="W871" s="52">
        <v>4195.8</v>
      </c>
      <c r="X871" s="52">
        <v>6505.8</v>
      </c>
      <c r="Y871" s="23" t="s">
        <v>4646</v>
      </c>
      <c r="Z871" s="23" t="s">
        <v>4697</v>
      </c>
      <c r="AA871" s="23" t="s">
        <v>4698</v>
      </c>
      <c r="AB871" s="33">
        <v>292006231285</v>
      </c>
      <c r="AC871" s="33" t="s">
        <v>4699</v>
      </c>
      <c r="AD871" s="39">
        <v>44063</v>
      </c>
      <c r="AE871" s="39">
        <v>44060</v>
      </c>
      <c r="AF871" s="53" t="e">
        <v>#N/A</v>
      </c>
      <c r="AG871" s="53" t="e">
        <v>#N/A</v>
      </c>
      <c r="AH871" s="39" t="e">
        <v>#N/A</v>
      </c>
      <c r="AI871" s="23" t="s">
        <v>51</v>
      </c>
      <c r="AJ871" s="59"/>
      <c r="AK871" s="59"/>
      <c r="AL871" s="48"/>
      <c r="AM871" s="60"/>
      <c r="AN871" s="33"/>
      <c r="AO871" s="48"/>
      <c r="AP871" s="23">
        <v>2000</v>
      </c>
      <c r="AQ871" s="23" t="s">
        <v>52</v>
      </c>
      <c r="AR871" s="23" t="s">
        <v>4698</v>
      </c>
      <c r="AS871" s="38" t="s">
        <v>53</v>
      </c>
      <c r="AT871" s="23" t="s">
        <v>522</v>
      </c>
      <c r="AU871" s="64">
        <v>2068400043</v>
      </c>
      <c r="AV871" s="99">
        <v>4</v>
      </c>
      <c r="AW871" s="102">
        <v>21000</v>
      </c>
      <c r="AX871" s="29" t="s">
        <v>701</v>
      </c>
      <c r="AY871" s="29"/>
      <c r="AZ871" s="25">
        <v>1</v>
      </c>
      <c r="BA871">
        <f t="shared" si="168"/>
        <v>1578</v>
      </c>
      <c r="BB871" s="115" t="s">
        <v>6987</v>
      </c>
      <c r="BC871" s="105">
        <f t="shared" si="159"/>
        <v>5250</v>
      </c>
      <c r="BD871" s="116">
        <f t="shared" si="160"/>
        <v>44044</v>
      </c>
      <c r="BE871" s="141" t="s">
        <v>8366</v>
      </c>
      <c r="BF871">
        <f>MATCH(BE871,'Cat-4'!$A:$A,0)</f>
        <v>666</v>
      </c>
      <c r="BG871">
        <f>MATCH(BD871,'Cat-4'!$1:$1,0)</f>
        <v>104</v>
      </c>
      <c r="BH871">
        <f>INDEX('Cat-4'!$1:$1048576,'NSS + ACT'!BF871,'NSS + ACT'!BG871)</f>
        <v>113</v>
      </c>
      <c r="BI871">
        <f>MATCH($BI$1,'Cat-4'!$1:$1,0)</f>
        <v>153</v>
      </c>
      <c r="BJ871">
        <f>INDEX('Cat-4'!$1:$1048576,'NSS + ACT'!BF871,'NSS + ACT'!BI871)</f>
        <v>133.4</v>
      </c>
      <c r="BK871" s="126">
        <f t="shared" si="161"/>
        <v>1.1805309734513274</v>
      </c>
      <c r="BL871">
        <f t="shared" si="162"/>
        <v>1596</v>
      </c>
      <c r="BM871" s="126">
        <f t="shared" si="163"/>
        <v>53.2</v>
      </c>
      <c r="BN871" s="126" t="s">
        <v>8785</v>
      </c>
      <c r="BO871" s="126">
        <f>MATCH(BB871,Sheet3!$D$4:$D$8,0)</f>
        <v>4</v>
      </c>
      <c r="BP871" s="126">
        <f>MATCH(BN871,Sheet3!$E$4:$H$4,0)</f>
        <v>4</v>
      </c>
      <c r="BQ871" s="132">
        <f>INDEX(Sheet3!$D$4:$H$8,'NSS + ACT'!BO871,'NSS + ACT'!BP871)</f>
        <v>0.2</v>
      </c>
      <c r="BR871" s="105">
        <f t="shared" si="164"/>
        <v>24791.150442477876</v>
      </c>
      <c r="BS871" s="162">
        <f t="shared" si="165"/>
        <v>0.2</v>
      </c>
      <c r="BT871" s="105">
        <f t="shared" si="166"/>
        <v>19832.920353982303</v>
      </c>
    </row>
    <row r="872" spans="1:72">
      <c r="A872" s="18">
        <f t="shared" si="158"/>
        <v>869</v>
      </c>
      <c r="B872" s="61">
        <v>292006842050</v>
      </c>
      <c r="C872" s="39">
        <v>44083</v>
      </c>
      <c r="D872" s="22" t="s">
        <v>347</v>
      </c>
      <c r="E872" s="22" t="s">
        <v>4164</v>
      </c>
      <c r="F872" s="110">
        <v>403</v>
      </c>
      <c r="G872" s="23" t="s">
        <v>119</v>
      </c>
      <c r="H872" s="52">
        <v>52.105434243176184</v>
      </c>
      <c r="I872" s="30"/>
      <c r="J872" s="109">
        <v>20998.49</v>
      </c>
      <c r="K872" s="23">
        <v>84841010</v>
      </c>
      <c r="L872" s="26">
        <v>7.4999999999999997E-2</v>
      </c>
      <c r="M872" s="40">
        <v>0</v>
      </c>
      <c r="N872" s="62">
        <v>0</v>
      </c>
      <c r="O872" s="52">
        <v>0</v>
      </c>
      <c r="P872" s="26">
        <v>0.1</v>
      </c>
      <c r="Q872" s="52">
        <v>0</v>
      </c>
      <c r="R872" s="63">
        <v>0.18</v>
      </c>
      <c r="S872" s="23" t="s">
        <v>4095</v>
      </c>
      <c r="T872" s="52">
        <v>1574.8867500000001</v>
      </c>
      <c r="U872" s="52">
        <v>0</v>
      </c>
      <c r="V872" s="52">
        <v>157.48867500000003</v>
      </c>
      <c r="W872" s="52">
        <v>4091.5557765000003</v>
      </c>
      <c r="X872" s="52">
        <v>5823.9312015000005</v>
      </c>
      <c r="Y872" s="23" t="s">
        <v>4133</v>
      </c>
      <c r="Z872" s="23" t="s">
        <v>4165</v>
      </c>
      <c r="AA872" s="23" t="s">
        <v>4166</v>
      </c>
      <c r="AB872" s="33">
        <v>292006842050</v>
      </c>
      <c r="AC872" s="33" t="s">
        <v>4167</v>
      </c>
      <c r="AD872" s="39">
        <v>44083</v>
      </c>
      <c r="AE872" s="39">
        <v>44071</v>
      </c>
      <c r="AF872" s="53" t="e">
        <v>#N/A</v>
      </c>
      <c r="AG872" s="53" t="e">
        <v>#N/A</v>
      </c>
      <c r="AH872" s="39" t="e">
        <v>#N/A</v>
      </c>
      <c r="AI872" s="23" t="s">
        <v>51</v>
      </c>
      <c r="AJ872" s="59"/>
      <c r="AK872" s="59"/>
      <c r="AL872" s="48"/>
      <c r="AM872" s="60"/>
      <c r="AN872" s="33"/>
      <c r="AO872" s="48"/>
      <c r="AP872" s="23">
        <v>2000</v>
      </c>
      <c r="AQ872" s="23" t="s">
        <v>52</v>
      </c>
      <c r="AR872" s="23" t="s">
        <v>4166</v>
      </c>
      <c r="AS872" s="38" t="s">
        <v>53</v>
      </c>
      <c r="AT872" s="23"/>
      <c r="AU872" s="64" t="s">
        <v>4168</v>
      </c>
      <c r="AV872" s="99">
        <v>403</v>
      </c>
      <c r="AW872" s="102">
        <v>20998.49</v>
      </c>
      <c r="AX872" s="29" t="s">
        <v>701</v>
      </c>
      <c r="AY872" s="29"/>
      <c r="AZ872" s="25"/>
      <c r="BA872">
        <f t="shared" si="168"/>
        <v>1567</v>
      </c>
      <c r="BB872" s="115" t="s">
        <v>6983</v>
      </c>
      <c r="BC872" s="105">
        <f t="shared" si="159"/>
        <v>52.105434243176184</v>
      </c>
      <c r="BD872" s="116">
        <f t="shared" si="160"/>
        <v>44044</v>
      </c>
      <c r="BE872" s="141" t="s">
        <v>8477</v>
      </c>
      <c r="BF872">
        <f>MATCH(BE872,'Cat-4'!$A:$A,0)</f>
        <v>722</v>
      </c>
      <c r="BG872">
        <f>MATCH(BD872,'Cat-4'!$1:$1,0)</f>
        <v>104</v>
      </c>
      <c r="BH872">
        <f>INDEX('Cat-4'!$1:$1048576,'NSS + ACT'!BF872,'NSS + ACT'!BG872)</f>
        <v>113.6</v>
      </c>
      <c r="BI872">
        <f>MATCH($BI$1,'Cat-4'!$1:$1,0)</f>
        <v>153</v>
      </c>
      <c r="BJ872">
        <f>INDEX('Cat-4'!$1:$1048576,'NSS + ACT'!BF872,'NSS + ACT'!BI872)</f>
        <v>130.80000000000001</v>
      </c>
      <c r="BK872" s="126">
        <f t="shared" si="161"/>
        <v>1.1514084507042255</v>
      </c>
      <c r="BL872">
        <f t="shared" si="162"/>
        <v>1596</v>
      </c>
      <c r="BM872" s="126">
        <f t="shared" si="163"/>
        <v>53.2</v>
      </c>
      <c r="BN872" s="126" t="s">
        <v>8785</v>
      </c>
      <c r="BO872" s="126">
        <f>MATCH(BB872,Sheet3!$D$4:$D$8,0)</f>
        <v>2</v>
      </c>
      <c r="BP872" s="126">
        <f>MATCH(BN872,Sheet3!$E$4:$H$4,0)</f>
        <v>4</v>
      </c>
      <c r="BQ872" s="132">
        <f>INDEX(Sheet3!$D$4:$H$8,'NSS + ACT'!BO872,'NSS + ACT'!BP872)</f>
        <v>0.1</v>
      </c>
      <c r="BR872" s="105">
        <f t="shared" si="164"/>
        <v>24177.838838028172</v>
      </c>
      <c r="BS872" s="162">
        <f t="shared" si="165"/>
        <v>0.1</v>
      </c>
      <c r="BT872" s="105">
        <f t="shared" si="166"/>
        <v>21760.054954225354</v>
      </c>
    </row>
    <row r="873" spans="1:72">
      <c r="A873" s="18">
        <f t="shared" si="158"/>
        <v>870</v>
      </c>
      <c r="B873" s="61">
        <v>291804468001</v>
      </c>
      <c r="C873" s="39">
        <v>43250</v>
      </c>
      <c r="D873" s="22" t="s">
        <v>2347</v>
      </c>
      <c r="E873" s="22" t="s">
        <v>2395</v>
      </c>
      <c r="F873" s="110">
        <v>2</v>
      </c>
      <c r="G873" s="23" t="s">
        <v>79</v>
      </c>
      <c r="H873" s="52">
        <v>10426.535</v>
      </c>
      <c r="I873" s="30"/>
      <c r="J873" s="109">
        <v>20853.07</v>
      </c>
      <c r="K873" s="23">
        <v>40169390</v>
      </c>
      <c r="L873" s="26">
        <v>0.1</v>
      </c>
      <c r="M873" s="40">
        <v>0</v>
      </c>
      <c r="N873" s="62">
        <v>0</v>
      </c>
      <c r="O873" s="52"/>
      <c r="P873" s="26">
        <v>0.1</v>
      </c>
      <c r="Q873" s="52">
        <v>0</v>
      </c>
      <c r="R873" s="63">
        <v>0.18</v>
      </c>
      <c r="S873" s="23" t="s">
        <v>906</v>
      </c>
      <c r="T873" s="52">
        <v>2085.3070000000002</v>
      </c>
      <c r="U873" s="52">
        <v>0</v>
      </c>
      <c r="V873" s="52">
        <v>208.53070000000002</v>
      </c>
      <c r="W873" s="52">
        <v>4166.4433859999999</v>
      </c>
      <c r="X873" s="52">
        <v>6460.281086</v>
      </c>
      <c r="Y873" s="23" t="s">
        <v>2273</v>
      </c>
      <c r="Z873" s="23" t="s">
        <v>2396</v>
      </c>
      <c r="AA873" s="23" t="s">
        <v>2397</v>
      </c>
      <c r="AB873" s="33">
        <v>291804468001</v>
      </c>
      <c r="AC873" s="33" t="s">
        <v>2351</v>
      </c>
      <c r="AD873" s="48">
        <v>43250</v>
      </c>
      <c r="AE873" s="39">
        <v>43215</v>
      </c>
      <c r="AF873" s="53" t="e">
        <v>#N/A</v>
      </c>
      <c r="AG873" s="53" t="e">
        <v>#N/A</v>
      </c>
      <c r="AH873" s="39" t="e">
        <v>#N/A</v>
      </c>
      <c r="AI873" s="23" t="s">
        <v>51</v>
      </c>
      <c r="AJ873" s="54"/>
      <c r="AK873" s="55"/>
      <c r="AL873" s="56"/>
      <c r="AM873" s="57"/>
      <c r="AN873" s="33"/>
      <c r="AO873" s="48"/>
      <c r="AP873" s="23">
        <v>2000</v>
      </c>
      <c r="AQ873" s="23" t="s">
        <v>52</v>
      </c>
      <c r="AR873" s="23" t="s">
        <v>2397</v>
      </c>
      <c r="AS873" s="38" t="s">
        <v>53</v>
      </c>
      <c r="AT873" s="23" t="s">
        <v>522</v>
      </c>
      <c r="AU873" s="64" t="s">
        <v>2352</v>
      </c>
      <c r="AV873" s="99">
        <v>2</v>
      </c>
      <c r="AW873" s="102">
        <v>20853.07</v>
      </c>
      <c r="AX873" s="29" t="s">
        <v>701</v>
      </c>
      <c r="AY873" s="29"/>
      <c r="AZ873" s="25" t="s">
        <v>853</v>
      </c>
      <c r="BA873">
        <f t="shared" si="168"/>
        <v>2423</v>
      </c>
      <c r="BB873" s="115" t="s">
        <v>6983</v>
      </c>
      <c r="BC873" s="105">
        <f t="shared" si="159"/>
        <v>10426.535</v>
      </c>
      <c r="BD873" s="116">
        <f t="shared" si="160"/>
        <v>43191</v>
      </c>
      <c r="BE873" s="141" t="s">
        <v>8477</v>
      </c>
      <c r="BF873">
        <f>MATCH(BE873,'Cat-4'!$A:$A,0)</f>
        <v>722</v>
      </c>
      <c r="BG873">
        <f>MATCH(BD873,'Cat-4'!$1:$1,0)</f>
        <v>76</v>
      </c>
      <c r="BH873">
        <f>INDEX('Cat-4'!$1:$1048576,'NSS + ACT'!BF873,'NSS + ACT'!BG873)</f>
        <v>110.1</v>
      </c>
      <c r="BI873">
        <f>MATCH($BI$1,'Cat-4'!$1:$1,0)</f>
        <v>153</v>
      </c>
      <c r="BJ873">
        <f>INDEX('Cat-4'!$1:$1048576,'NSS + ACT'!BF873,'NSS + ACT'!BI873)</f>
        <v>130.80000000000001</v>
      </c>
      <c r="BK873" s="126">
        <f t="shared" si="161"/>
        <v>1.1880108991825615</v>
      </c>
      <c r="BL873">
        <f t="shared" si="162"/>
        <v>2449</v>
      </c>
      <c r="BM873" s="126">
        <f t="shared" si="163"/>
        <v>81.63333333333334</v>
      </c>
      <c r="BN873" s="126" t="s">
        <v>8785</v>
      </c>
      <c r="BO873" s="126">
        <f>MATCH(BB873,Sheet3!$D$4:$D$8,0)</f>
        <v>2</v>
      </c>
      <c r="BP873" s="126">
        <f>MATCH(BN873,Sheet3!$E$4:$H$4,0)</f>
        <v>4</v>
      </c>
      <c r="BQ873" s="132">
        <f>INDEX(Sheet3!$D$4:$H$8,'NSS + ACT'!BO873,'NSS + ACT'!BP873)</f>
        <v>0.1</v>
      </c>
      <c r="BR873" s="105">
        <f t="shared" si="164"/>
        <v>24773.674441416897</v>
      </c>
      <c r="BS873" s="162">
        <f t="shared" si="165"/>
        <v>0.1</v>
      </c>
      <c r="BT873" s="105">
        <f t="shared" si="166"/>
        <v>22296.306997275209</v>
      </c>
    </row>
    <row r="874" spans="1:72">
      <c r="A874" s="18">
        <f t="shared" ref="A874:A937" si="169">A873+1</f>
        <v>871</v>
      </c>
      <c r="B874" s="61">
        <v>292203577260</v>
      </c>
      <c r="C874" s="39">
        <v>44659</v>
      </c>
      <c r="D874" s="22" t="s">
        <v>91</v>
      </c>
      <c r="E874" s="22" t="s">
        <v>2280</v>
      </c>
      <c r="F874" s="110">
        <v>5</v>
      </c>
      <c r="G874" s="23" t="s">
        <v>119</v>
      </c>
      <c r="H874" s="52">
        <v>4152</v>
      </c>
      <c r="I874" s="30"/>
      <c r="J874" s="109">
        <v>20760</v>
      </c>
      <c r="K874" s="23">
        <v>84819090</v>
      </c>
      <c r="L874" s="26">
        <v>7.4999999999999997E-2</v>
      </c>
      <c r="M874" s="40">
        <v>0</v>
      </c>
      <c r="N874" s="62">
        <v>0</v>
      </c>
      <c r="O874" s="52"/>
      <c r="P874" s="26">
        <v>0.1</v>
      </c>
      <c r="Q874" s="52">
        <v>0</v>
      </c>
      <c r="R874" s="63">
        <v>0.18</v>
      </c>
      <c r="S874" s="23" t="s">
        <v>849</v>
      </c>
      <c r="T874" s="52">
        <v>1557</v>
      </c>
      <c r="U874" s="52">
        <v>0</v>
      </c>
      <c r="V874" s="52">
        <v>155.70000000000002</v>
      </c>
      <c r="W874" s="52">
        <v>4045.0859999999998</v>
      </c>
      <c r="X874" s="52">
        <v>5757.7860000000001</v>
      </c>
      <c r="Y874" s="23" t="s">
        <v>2273</v>
      </c>
      <c r="Z874" s="23" t="s">
        <v>2281</v>
      </c>
      <c r="AA874" s="23" t="s">
        <v>2282</v>
      </c>
      <c r="AB874" s="33">
        <v>292203577260</v>
      </c>
      <c r="AC874" s="33" t="s">
        <v>2249</v>
      </c>
      <c r="AD874" s="48">
        <v>44659</v>
      </c>
      <c r="AE874" s="39">
        <v>44651</v>
      </c>
      <c r="AF874" s="53" t="e">
        <v>#N/A</v>
      </c>
      <c r="AG874" s="53" t="e">
        <v>#N/A</v>
      </c>
      <c r="AH874" s="39" t="e">
        <v>#N/A</v>
      </c>
      <c r="AI874" s="23" t="s">
        <v>51</v>
      </c>
      <c r="AJ874" s="54"/>
      <c r="AK874" s="55"/>
      <c r="AL874" s="56"/>
      <c r="AM874" s="57"/>
      <c r="AN874" s="33"/>
      <c r="AO874" s="48"/>
      <c r="AP874" s="23">
        <v>2000</v>
      </c>
      <c r="AQ874" s="23" t="s">
        <v>52</v>
      </c>
      <c r="AR874" s="23" t="s">
        <v>2282</v>
      </c>
      <c r="AS874" s="38" t="s">
        <v>53</v>
      </c>
      <c r="AT874" s="23"/>
      <c r="AU874" s="64" t="s">
        <v>2250</v>
      </c>
      <c r="AV874" s="99">
        <v>5</v>
      </c>
      <c r="AW874" s="102">
        <v>20760</v>
      </c>
      <c r="AX874" s="29" t="s">
        <v>701</v>
      </c>
      <c r="AY874" s="29"/>
      <c r="AZ874" s="25" t="s">
        <v>853</v>
      </c>
      <c r="BA874">
        <f t="shared" si="168"/>
        <v>987</v>
      </c>
      <c r="BB874" s="115" t="s">
        <v>6983</v>
      </c>
      <c r="BC874" s="105">
        <f t="shared" si="159"/>
        <v>4152</v>
      </c>
      <c r="BD874" s="116">
        <f t="shared" si="160"/>
        <v>44621</v>
      </c>
      <c r="BE874" s="141" t="s">
        <v>8477</v>
      </c>
      <c r="BF874">
        <f>MATCH(BE874,'Cat-4'!$A:$A,0)</f>
        <v>722</v>
      </c>
      <c r="BG874">
        <f>MATCH(BD874,'Cat-4'!$1:$1,0)</f>
        <v>123</v>
      </c>
      <c r="BH874">
        <f>INDEX('Cat-4'!$1:$1048576,'NSS + ACT'!BF874,'NSS + ACT'!BG874)</f>
        <v>122.7</v>
      </c>
      <c r="BI874">
        <f>MATCH($BI$1,'Cat-4'!$1:$1,0)</f>
        <v>153</v>
      </c>
      <c r="BJ874">
        <f>INDEX('Cat-4'!$1:$1048576,'NSS + ACT'!BF874,'NSS + ACT'!BI874)</f>
        <v>130.80000000000001</v>
      </c>
      <c r="BK874" s="126">
        <f t="shared" si="161"/>
        <v>1.0660146699266504</v>
      </c>
      <c r="BL874">
        <f t="shared" si="162"/>
        <v>1019</v>
      </c>
      <c r="BM874" s="126">
        <f t="shared" si="163"/>
        <v>33.966666666666669</v>
      </c>
      <c r="BN874" s="126" t="s">
        <v>8785</v>
      </c>
      <c r="BO874" s="126">
        <f>MATCH(BB874,Sheet3!$D$4:$D$8,0)</f>
        <v>2</v>
      </c>
      <c r="BP874" s="126">
        <f>MATCH(BN874,Sheet3!$E$4:$H$4,0)</f>
        <v>4</v>
      </c>
      <c r="BQ874" s="132">
        <f>INDEX(Sheet3!$D$4:$H$8,'NSS + ACT'!BO874,'NSS + ACT'!BP874)</f>
        <v>0.1</v>
      </c>
      <c r="BR874" s="105">
        <f t="shared" si="164"/>
        <v>22130.464547677264</v>
      </c>
      <c r="BS874" s="162">
        <f t="shared" si="165"/>
        <v>0.1</v>
      </c>
      <c r="BT874" s="105">
        <f t="shared" si="166"/>
        <v>19917.418092909538</v>
      </c>
    </row>
    <row r="875" spans="1:72">
      <c r="A875" s="18">
        <f t="shared" si="169"/>
        <v>872</v>
      </c>
      <c r="B875" s="61">
        <v>292007501785</v>
      </c>
      <c r="C875" s="39">
        <v>44102</v>
      </c>
      <c r="D875" s="22" t="s">
        <v>521</v>
      </c>
      <c r="E875" s="22" t="s">
        <v>4138</v>
      </c>
      <c r="F875" s="110">
        <v>13</v>
      </c>
      <c r="G875" s="23" t="s">
        <v>119</v>
      </c>
      <c r="H875" s="52">
        <v>1588.7061538461539</v>
      </c>
      <c r="I875" s="30"/>
      <c r="J875" s="109">
        <v>20653.18</v>
      </c>
      <c r="K875" s="23">
        <v>84841010</v>
      </c>
      <c r="L875" s="26">
        <v>7.4999999999999997E-2</v>
      </c>
      <c r="M875" s="40">
        <v>0</v>
      </c>
      <c r="N875" s="62">
        <v>0</v>
      </c>
      <c r="O875" s="52">
        <v>0</v>
      </c>
      <c r="P875" s="26">
        <v>0.1</v>
      </c>
      <c r="Q875" s="52">
        <v>0</v>
      </c>
      <c r="R875" s="63">
        <v>0.18</v>
      </c>
      <c r="S875" s="23" t="s">
        <v>4095</v>
      </c>
      <c r="T875" s="52">
        <v>1548.9884999999999</v>
      </c>
      <c r="U875" s="52">
        <v>0</v>
      </c>
      <c r="V875" s="52">
        <v>154.89885000000001</v>
      </c>
      <c r="W875" s="52">
        <v>4024.2721230000002</v>
      </c>
      <c r="X875" s="52">
        <v>5728.1594729999997</v>
      </c>
      <c r="Y875" s="23" t="s">
        <v>4133</v>
      </c>
      <c r="Z875" s="23" t="s">
        <v>4139</v>
      </c>
      <c r="AA875" s="23" t="s">
        <v>4140</v>
      </c>
      <c r="AB875" s="33">
        <v>292007501785</v>
      </c>
      <c r="AC875" s="33" t="s">
        <v>4141</v>
      </c>
      <c r="AD875" s="39">
        <v>44102</v>
      </c>
      <c r="AE875" s="39">
        <v>44090</v>
      </c>
      <c r="AF875" s="53" t="e">
        <v>#N/A</v>
      </c>
      <c r="AG875" s="53" t="e">
        <v>#N/A</v>
      </c>
      <c r="AH875" s="39" t="e">
        <v>#N/A</v>
      </c>
      <c r="AI875" s="23" t="s">
        <v>51</v>
      </c>
      <c r="AJ875" s="59"/>
      <c r="AK875" s="59"/>
      <c r="AL875" s="48"/>
      <c r="AM875" s="60"/>
      <c r="AN875" s="33"/>
      <c r="AO875" s="48"/>
      <c r="AP875" s="23">
        <v>2000</v>
      </c>
      <c r="AQ875" s="23" t="s">
        <v>52</v>
      </c>
      <c r="AR875" s="23" t="s">
        <v>4140</v>
      </c>
      <c r="AS875" s="38" t="s">
        <v>53</v>
      </c>
      <c r="AT875" s="23"/>
      <c r="AU875" s="64">
        <v>20221215</v>
      </c>
      <c r="AV875" s="99">
        <v>13</v>
      </c>
      <c r="AW875" s="102">
        <v>20653.18</v>
      </c>
      <c r="AX875" s="29" t="s">
        <v>701</v>
      </c>
      <c r="AY875" s="29"/>
      <c r="AZ875" s="25"/>
      <c r="BA875">
        <f t="shared" si="168"/>
        <v>1548</v>
      </c>
      <c r="BB875" s="115" t="s">
        <v>6983</v>
      </c>
      <c r="BC875" s="105">
        <f t="shared" si="159"/>
        <v>1588.7061538461539</v>
      </c>
      <c r="BD875" s="116">
        <f t="shared" si="160"/>
        <v>44075</v>
      </c>
      <c r="BE875" s="141" t="s">
        <v>8477</v>
      </c>
      <c r="BF875">
        <f>MATCH(BE875,'Cat-4'!$A:$A,0)</f>
        <v>722</v>
      </c>
      <c r="BG875">
        <f>MATCH(BD875,'Cat-4'!$1:$1,0)</f>
        <v>105</v>
      </c>
      <c r="BH875">
        <f>INDEX('Cat-4'!$1:$1048576,'NSS + ACT'!BF875,'NSS + ACT'!BG875)</f>
        <v>113.7</v>
      </c>
      <c r="BI875">
        <f>MATCH($BI$1,'Cat-4'!$1:$1,0)</f>
        <v>153</v>
      </c>
      <c r="BJ875">
        <f>INDEX('Cat-4'!$1:$1048576,'NSS + ACT'!BF875,'NSS + ACT'!BI875)</f>
        <v>130.80000000000001</v>
      </c>
      <c r="BK875" s="126">
        <f t="shared" si="161"/>
        <v>1.1503957783641161</v>
      </c>
      <c r="BL875">
        <f t="shared" si="162"/>
        <v>1565</v>
      </c>
      <c r="BM875" s="126">
        <f t="shared" si="163"/>
        <v>52.166666666666664</v>
      </c>
      <c r="BN875" s="126" t="s">
        <v>8785</v>
      </c>
      <c r="BO875" s="126">
        <f>MATCH(BB875,Sheet3!$D$4:$D$8,0)</f>
        <v>2</v>
      </c>
      <c r="BP875" s="126">
        <f>MATCH(BN875,Sheet3!$E$4:$H$4,0)</f>
        <v>4</v>
      </c>
      <c r="BQ875" s="132">
        <f>INDEX(Sheet3!$D$4:$H$8,'NSS + ACT'!BO875,'NSS + ACT'!BP875)</f>
        <v>0.1</v>
      </c>
      <c r="BR875" s="105">
        <f t="shared" si="164"/>
        <v>23759.331081794197</v>
      </c>
      <c r="BS875" s="162">
        <f t="shared" si="165"/>
        <v>0.1</v>
      </c>
      <c r="BT875" s="105">
        <f t="shared" si="166"/>
        <v>21383.397973614778</v>
      </c>
    </row>
    <row r="876" spans="1:72">
      <c r="A876" s="18">
        <f t="shared" si="169"/>
        <v>873</v>
      </c>
      <c r="B876" s="33"/>
      <c r="C876" s="39"/>
      <c r="D876" s="22" t="s">
        <v>6585</v>
      </c>
      <c r="E876" s="22" t="s">
        <v>6844</v>
      </c>
      <c r="F876" s="113">
        <v>3</v>
      </c>
      <c r="G876" s="23" t="s">
        <v>119</v>
      </c>
      <c r="H876" s="24">
        <v>6870.3033333333333</v>
      </c>
      <c r="I876" s="30"/>
      <c r="J876" s="101">
        <v>20610.91</v>
      </c>
      <c r="K876" s="23">
        <v>84799090</v>
      </c>
      <c r="L876" s="26">
        <v>7.4999999999999997E-2</v>
      </c>
      <c r="M876" s="23"/>
      <c r="N876" s="49"/>
      <c r="O876" s="38"/>
      <c r="P876" s="26">
        <v>0.1</v>
      </c>
      <c r="Q876" s="38"/>
      <c r="R876" s="26">
        <v>0.18</v>
      </c>
      <c r="S876" s="23" t="s">
        <v>2342</v>
      </c>
      <c r="T876" s="94">
        <v>1545.81825</v>
      </c>
      <c r="U876" s="94">
        <v>0</v>
      </c>
      <c r="V876" s="94">
        <v>154.58182500000001</v>
      </c>
      <c r="W876" s="94">
        <v>4016.0358135000001</v>
      </c>
      <c r="X876" s="52">
        <v>5716.4358885000001</v>
      </c>
      <c r="Y876" s="23" t="s">
        <v>6835</v>
      </c>
      <c r="Z876" s="23" t="s">
        <v>6845</v>
      </c>
      <c r="AA876" s="23" t="s">
        <v>6845</v>
      </c>
      <c r="AB876" s="33" t="e">
        <v>#N/A</v>
      </c>
      <c r="AC876" s="23" t="e">
        <v>#N/A</v>
      </c>
      <c r="AD876" s="48" t="e">
        <v>#N/A</v>
      </c>
      <c r="AE876" s="39">
        <v>42992</v>
      </c>
      <c r="AF876" s="33">
        <v>171702522655</v>
      </c>
      <c r="AG876" s="23" t="s">
        <v>6588</v>
      </c>
      <c r="AH876" s="39">
        <v>43032</v>
      </c>
      <c r="AI876" s="23" t="s">
        <v>385</v>
      </c>
      <c r="AJ876" s="65"/>
      <c r="AK876" s="57"/>
      <c r="AL876" s="56"/>
      <c r="AM876" s="52"/>
      <c r="AN876" s="23"/>
      <c r="AO876" s="38"/>
      <c r="AP876" s="23">
        <v>2000</v>
      </c>
      <c r="AQ876" s="23" t="s">
        <v>64</v>
      </c>
      <c r="AR876" s="23" t="s">
        <v>6846</v>
      </c>
      <c r="AS876" s="95" t="s">
        <v>53</v>
      </c>
      <c r="AT876" s="23" t="s">
        <v>522</v>
      </c>
      <c r="AU876" s="23" t="s">
        <v>6590</v>
      </c>
      <c r="AV876" s="99">
        <v>3</v>
      </c>
      <c r="AW876" s="101">
        <v>20610.91</v>
      </c>
      <c r="AX876" s="29" t="s">
        <v>6494</v>
      </c>
      <c r="AY876" s="29"/>
      <c r="AZ876" s="21"/>
      <c r="BA876">
        <f t="shared" si="168"/>
        <v>2646</v>
      </c>
      <c r="BB876" s="115" t="s">
        <v>6983</v>
      </c>
      <c r="BC876" s="105">
        <f t="shared" si="159"/>
        <v>6870.3033333333333</v>
      </c>
      <c r="BD876" s="116">
        <f t="shared" si="160"/>
        <v>42979</v>
      </c>
      <c r="BE876" s="141" t="s">
        <v>8477</v>
      </c>
      <c r="BF876">
        <f>MATCH(BE876,'Cat-4'!$A:$A,0)</f>
        <v>722</v>
      </c>
      <c r="BG876">
        <f>MATCH(BD876,'Cat-4'!$1:$1,0)</f>
        <v>69</v>
      </c>
      <c r="BH876">
        <f>INDEX('Cat-4'!$1:$1048576,'NSS + ACT'!BF876,'NSS + ACT'!BG876)</f>
        <v>108.5</v>
      </c>
      <c r="BI876">
        <f>MATCH($BI$1,'Cat-4'!$1:$1,0)</f>
        <v>153</v>
      </c>
      <c r="BJ876">
        <f>INDEX('Cat-4'!$1:$1048576,'NSS + ACT'!BF876,'NSS + ACT'!BI876)</f>
        <v>130.80000000000001</v>
      </c>
      <c r="BK876" s="126">
        <f t="shared" si="161"/>
        <v>1.2055299539170508</v>
      </c>
      <c r="BL876">
        <f t="shared" si="162"/>
        <v>2661</v>
      </c>
      <c r="BM876" s="126">
        <f t="shared" si="163"/>
        <v>88.7</v>
      </c>
      <c r="BN876" s="126" t="s">
        <v>8785</v>
      </c>
      <c r="BO876" s="126">
        <f>MATCH(BB876,Sheet3!$D$4:$D$8,0)</f>
        <v>2</v>
      </c>
      <c r="BP876" s="126">
        <f>MATCH(BN876,Sheet3!$E$4:$H$4,0)</f>
        <v>4</v>
      </c>
      <c r="BQ876" s="132">
        <f>INDEX(Sheet3!$D$4:$H$8,'NSS + ACT'!BO876,'NSS + ACT'!BP876)</f>
        <v>0.1</v>
      </c>
      <c r="BR876" s="105">
        <f t="shared" si="164"/>
        <v>24847.06938248848</v>
      </c>
      <c r="BS876" s="162">
        <f t="shared" si="165"/>
        <v>0.1</v>
      </c>
      <c r="BT876" s="105">
        <f t="shared" si="166"/>
        <v>22362.362444239632</v>
      </c>
    </row>
    <row r="877" spans="1:72">
      <c r="A877" s="18">
        <f t="shared" si="169"/>
        <v>874</v>
      </c>
      <c r="B877" s="33">
        <v>292304490715</v>
      </c>
      <c r="C877" s="39">
        <v>45045</v>
      </c>
      <c r="D877" s="22" t="s">
        <v>1332</v>
      </c>
      <c r="E877" s="22" t="s">
        <v>5392</v>
      </c>
      <c r="F877" s="110">
        <v>32</v>
      </c>
      <c r="G877" s="23" t="s">
        <v>49</v>
      </c>
      <c r="H877" s="58">
        <v>643.5</v>
      </c>
      <c r="I877" s="30"/>
      <c r="J877" s="101">
        <v>20592</v>
      </c>
      <c r="K877" s="33">
        <v>83071000</v>
      </c>
      <c r="L877" s="26">
        <v>0.1</v>
      </c>
      <c r="M877" s="40">
        <v>0</v>
      </c>
      <c r="N877" s="40">
        <v>0</v>
      </c>
      <c r="O877" s="35">
        <v>0</v>
      </c>
      <c r="P877" s="63">
        <v>0.1</v>
      </c>
      <c r="Q877" s="52">
        <v>0</v>
      </c>
      <c r="R877" s="63">
        <v>0.18</v>
      </c>
      <c r="S877" s="23" t="s">
        <v>1334</v>
      </c>
      <c r="T877" s="52">
        <v>2059.2000000000003</v>
      </c>
      <c r="U877" s="52">
        <v>0</v>
      </c>
      <c r="V877" s="52">
        <v>205.92000000000004</v>
      </c>
      <c r="W877" s="52">
        <v>4114.2815999999993</v>
      </c>
      <c r="X877" s="52">
        <v>6379.4015999999992</v>
      </c>
      <c r="Y877" s="23" t="s">
        <v>5221</v>
      </c>
      <c r="Z877" s="23" t="s">
        <v>5393</v>
      </c>
      <c r="AA877" s="23" t="s">
        <v>5394</v>
      </c>
      <c r="AB877" s="33">
        <v>292304490715</v>
      </c>
      <c r="AC877" s="33" t="s">
        <v>5395</v>
      </c>
      <c r="AD877" s="39">
        <v>45045</v>
      </c>
      <c r="AE877" s="39">
        <v>45036</v>
      </c>
      <c r="AF877" s="53" t="e">
        <v>#N/A</v>
      </c>
      <c r="AG877" s="53" t="e">
        <v>#N/A</v>
      </c>
      <c r="AH877" s="39" t="e">
        <v>#N/A</v>
      </c>
      <c r="AI877" s="23" t="s">
        <v>51</v>
      </c>
      <c r="AJ877" s="59"/>
      <c r="AK877" s="59"/>
      <c r="AL877" s="48"/>
      <c r="AM877" s="60"/>
      <c r="AN877" s="33"/>
      <c r="AO877" s="48"/>
      <c r="AP877" s="23">
        <v>2000</v>
      </c>
      <c r="AQ877" s="23" t="s">
        <v>52</v>
      </c>
      <c r="AR877" s="23" t="s">
        <v>5394</v>
      </c>
      <c r="AS877" s="38" t="s">
        <v>518</v>
      </c>
      <c r="AT877" s="23"/>
      <c r="AU877" s="23">
        <v>41</v>
      </c>
      <c r="AV877" s="99">
        <v>32</v>
      </c>
      <c r="AW877" s="101">
        <v>20592</v>
      </c>
      <c r="AX877" s="29" t="s">
        <v>4770</v>
      </c>
      <c r="AY877" s="29"/>
      <c r="AZ877" s="30"/>
      <c r="BA877">
        <f t="shared" si="168"/>
        <v>602</v>
      </c>
      <c r="BB877" s="115" t="s">
        <v>6983</v>
      </c>
      <c r="BC877" s="105">
        <f t="shared" si="159"/>
        <v>643.5</v>
      </c>
      <c r="BD877" s="116">
        <f t="shared" si="160"/>
        <v>45017</v>
      </c>
      <c r="BE877" s="141" t="s">
        <v>8477</v>
      </c>
      <c r="BF877">
        <f>MATCH(BE877,'Cat-4'!$A:$A,0)</f>
        <v>722</v>
      </c>
      <c r="BG877">
        <f>MATCH(BD877,'Cat-4'!$1:$1,0)</f>
        <v>136</v>
      </c>
      <c r="BH877">
        <f>INDEX('Cat-4'!$1:$1048576,'NSS + ACT'!BF877,'NSS + ACT'!BG877)</f>
        <v>128.4</v>
      </c>
      <c r="BI877">
        <f>MATCH($BI$1,'Cat-4'!$1:$1,0)</f>
        <v>153</v>
      </c>
      <c r="BJ877">
        <f>INDEX('Cat-4'!$1:$1048576,'NSS + ACT'!BF877,'NSS + ACT'!BI877)</f>
        <v>130.80000000000001</v>
      </c>
      <c r="BK877" s="126">
        <f t="shared" si="161"/>
        <v>1.0186915887850467</v>
      </c>
      <c r="BL877">
        <f t="shared" si="162"/>
        <v>623</v>
      </c>
      <c r="BM877" s="126">
        <f t="shared" si="163"/>
        <v>20.766666666666666</v>
      </c>
      <c r="BN877" s="126" t="s">
        <v>8784</v>
      </c>
      <c r="BO877" s="126">
        <f>MATCH(BB877,Sheet3!$D$4:$D$8,0)</f>
        <v>2</v>
      </c>
      <c r="BP877" s="126">
        <f>MATCH(BN877,Sheet3!$E$4:$H$4,0)</f>
        <v>3</v>
      </c>
      <c r="BQ877" s="132">
        <f>INDEX(Sheet3!$D$4:$H$8,'NSS + ACT'!BO877,'NSS + ACT'!BP877)</f>
        <v>0.05</v>
      </c>
      <c r="BR877" s="105">
        <f t="shared" si="164"/>
        <v>20976.897196261682</v>
      </c>
      <c r="BS877" s="162">
        <f t="shared" si="165"/>
        <v>0.05</v>
      </c>
      <c r="BT877" s="105">
        <f t="shared" si="166"/>
        <v>19928.052336448596</v>
      </c>
    </row>
    <row r="878" spans="1:72">
      <c r="A878" s="18">
        <f t="shared" si="169"/>
        <v>875</v>
      </c>
      <c r="B878" s="61">
        <v>292008111850</v>
      </c>
      <c r="C878" s="39">
        <v>44120</v>
      </c>
      <c r="D878" s="22" t="s">
        <v>200</v>
      </c>
      <c r="E878" s="22" t="s">
        <v>3124</v>
      </c>
      <c r="F878" s="110">
        <v>4</v>
      </c>
      <c r="G878" s="23" t="s">
        <v>119</v>
      </c>
      <c r="H878" s="52">
        <v>5058</v>
      </c>
      <c r="I878" s="30"/>
      <c r="J878" s="109">
        <v>20232</v>
      </c>
      <c r="K878" s="23">
        <v>40169320</v>
      </c>
      <c r="L878" s="26">
        <v>0.1</v>
      </c>
      <c r="M878" s="40">
        <v>0</v>
      </c>
      <c r="N878" s="62">
        <v>0</v>
      </c>
      <c r="O878" s="52">
        <v>0</v>
      </c>
      <c r="P878" s="26">
        <v>0.1</v>
      </c>
      <c r="Q878" s="52">
        <v>0</v>
      </c>
      <c r="R878" s="63">
        <v>0.18</v>
      </c>
      <c r="S878" s="23" t="s">
        <v>906</v>
      </c>
      <c r="T878" s="52">
        <v>2023.2</v>
      </c>
      <c r="U878" s="52">
        <v>0</v>
      </c>
      <c r="V878" s="52">
        <v>202.32000000000002</v>
      </c>
      <c r="W878" s="52">
        <v>4042.3535999999999</v>
      </c>
      <c r="X878" s="52">
        <v>6267.8735999999999</v>
      </c>
      <c r="Y878" s="23" t="s">
        <v>2991</v>
      </c>
      <c r="Z878" s="23" t="s">
        <v>3125</v>
      </c>
      <c r="AA878" s="23" t="s">
        <v>3126</v>
      </c>
      <c r="AB878" s="33">
        <v>292008111850</v>
      </c>
      <c r="AC878" s="33" t="s">
        <v>3127</v>
      </c>
      <c r="AD878" s="48">
        <v>44120</v>
      </c>
      <c r="AE878" s="39">
        <v>44050</v>
      </c>
      <c r="AF878" s="53" t="e">
        <v>#N/A</v>
      </c>
      <c r="AG878" s="53" t="e">
        <v>#N/A</v>
      </c>
      <c r="AH878" s="39" t="e">
        <v>#N/A</v>
      </c>
      <c r="AI878" s="23" t="s">
        <v>51</v>
      </c>
      <c r="AJ878" s="54"/>
      <c r="AK878" s="55"/>
      <c r="AL878" s="56"/>
      <c r="AM878" s="57"/>
      <c r="AN878" s="33"/>
      <c r="AO878" s="48"/>
      <c r="AP878" s="23">
        <v>2000</v>
      </c>
      <c r="AQ878" s="23" t="s">
        <v>52</v>
      </c>
      <c r="AR878" s="23" t="s">
        <v>3126</v>
      </c>
      <c r="AS878" s="38" t="s">
        <v>53</v>
      </c>
      <c r="AT878" s="23"/>
      <c r="AU878" s="64">
        <v>6100436884</v>
      </c>
      <c r="AV878" s="99">
        <v>4</v>
      </c>
      <c r="AW878" s="102">
        <v>20232</v>
      </c>
      <c r="AX878" s="29" t="s">
        <v>701</v>
      </c>
      <c r="AY878" s="29"/>
      <c r="AZ878" s="25" t="s">
        <v>2577</v>
      </c>
      <c r="BA878">
        <f t="shared" si="168"/>
        <v>1588</v>
      </c>
      <c r="BB878" s="115" t="s">
        <v>6983</v>
      </c>
      <c r="BC878" s="105">
        <f t="shared" si="159"/>
        <v>5058</v>
      </c>
      <c r="BD878" s="116">
        <f t="shared" si="160"/>
        <v>44044</v>
      </c>
      <c r="BE878" s="141" t="s">
        <v>8477</v>
      </c>
      <c r="BF878">
        <f>MATCH(BE878,'Cat-4'!$A:$A,0)</f>
        <v>722</v>
      </c>
      <c r="BG878">
        <f>MATCH(BD878,'Cat-4'!$1:$1,0)</f>
        <v>104</v>
      </c>
      <c r="BH878">
        <f>INDEX('Cat-4'!$1:$1048576,'NSS + ACT'!BF878,'NSS + ACT'!BG878)</f>
        <v>113.6</v>
      </c>
      <c r="BI878">
        <f>MATCH($BI$1,'Cat-4'!$1:$1,0)</f>
        <v>153</v>
      </c>
      <c r="BJ878">
        <f>INDEX('Cat-4'!$1:$1048576,'NSS + ACT'!BF878,'NSS + ACT'!BI878)</f>
        <v>130.80000000000001</v>
      </c>
      <c r="BK878" s="126">
        <f t="shared" si="161"/>
        <v>1.1514084507042255</v>
      </c>
      <c r="BL878">
        <f t="shared" si="162"/>
        <v>1596</v>
      </c>
      <c r="BM878" s="126">
        <f t="shared" si="163"/>
        <v>53.2</v>
      </c>
      <c r="BN878" s="126" t="s">
        <v>8785</v>
      </c>
      <c r="BO878" s="126">
        <f>MATCH(BB878,Sheet3!$D$4:$D$8,0)</f>
        <v>2</v>
      </c>
      <c r="BP878" s="126">
        <f>MATCH(BN878,Sheet3!$E$4:$H$4,0)</f>
        <v>4</v>
      </c>
      <c r="BQ878" s="132">
        <f>INDEX(Sheet3!$D$4:$H$8,'NSS + ACT'!BO878,'NSS + ACT'!BP878)</f>
        <v>0.1</v>
      </c>
      <c r="BR878" s="105">
        <f t="shared" si="164"/>
        <v>23295.29577464789</v>
      </c>
      <c r="BS878" s="162">
        <f t="shared" si="165"/>
        <v>0.1</v>
      </c>
      <c r="BT878" s="105">
        <f t="shared" si="166"/>
        <v>20965.7661971831</v>
      </c>
    </row>
    <row r="879" spans="1:72">
      <c r="A879" s="18">
        <f t="shared" si="169"/>
        <v>876</v>
      </c>
      <c r="B879" s="61">
        <v>292009294732</v>
      </c>
      <c r="C879" s="39">
        <v>44156</v>
      </c>
      <c r="D879" s="22" t="s">
        <v>182</v>
      </c>
      <c r="E879" s="22" t="s">
        <v>3149</v>
      </c>
      <c r="F879" s="110">
        <v>2</v>
      </c>
      <c r="G879" s="23" t="s">
        <v>119</v>
      </c>
      <c r="H879" s="52">
        <v>10115</v>
      </c>
      <c r="I879" s="30"/>
      <c r="J879" s="109">
        <v>20230</v>
      </c>
      <c r="K879" s="23">
        <v>40169320</v>
      </c>
      <c r="L879" s="26">
        <v>0.1</v>
      </c>
      <c r="M879" s="40">
        <v>0</v>
      </c>
      <c r="N879" s="62">
        <v>0</v>
      </c>
      <c r="O879" s="52">
        <v>0</v>
      </c>
      <c r="P879" s="26">
        <v>0.1</v>
      </c>
      <c r="Q879" s="52">
        <v>0</v>
      </c>
      <c r="R879" s="63">
        <v>0.18</v>
      </c>
      <c r="S879" s="23" t="s">
        <v>906</v>
      </c>
      <c r="T879" s="52">
        <v>2023</v>
      </c>
      <c r="U879" s="52">
        <v>0</v>
      </c>
      <c r="V879" s="52">
        <v>202.3</v>
      </c>
      <c r="W879" s="52">
        <v>4041.9539999999997</v>
      </c>
      <c r="X879" s="52">
        <v>6267.2539999999999</v>
      </c>
      <c r="Y879" s="23" t="s">
        <v>2991</v>
      </c>
      <c r="Z879" s="23" t="s">
        <v>3150</v>
      </c>
      <c r="AA879" s="23" t="s">
        <v>3151</v>
      </c>
      <c r="AB879" s="33">
        <v>292009294732</v>
      </c>
      <c r="AC879" s="33" t="s">
        <v>3152</v>
      </c>
      <c r="AD879" s="48">
        <v>44156</v>
      </c>
      <c r="AE879" s="39">
        <v>44113</v>
      </c>
      <c r="AF879" s="53" t="e">
        <v>#N/A</v>
      </c>
      <c r="AG879" s="53" t="e">
        <v>#N/A</v>
      </c>
      <c r="AH879" s="39" t="e">
        <v>#N/A</v>
      </c>
      <c r="AI879" s="23" t="s">
        <v>51</v>
      </c>
      <c r="AJ879" s="54"/>
      <c r="AK879" s="55"/>
      <c r="AL879" s="56"/>
      <c r="AM879" s="57"/>
      <c r="AN879" s="33"/>
      <c r="AO879" s="48"/>
      <c r="AP879" s="23">
        <v>2000</v>
      </c>
      <c r="AQ879" s="23" t="s">
        <v>52</v>
      </c>
      <c r="AR879" s="23" t="s">
        <v>3151</v>
      </c>
      <c r="AS879" s="38" t="s">
        <v>53</v>
      </c>
      <c r="AT879" s="23"/>
      <c r="AU879" s="64">
        <v>6100438996</v>
      </c>
      <c r="AV879" s="99">
        <v>2</v>
      </c>
      <c r="AW879" s="102">
        <v>20230</v>
      </c>
      <c r="AX879" s="29" t="s">
        <v>701</v>
      </c>
      <c r="AY879" s="29"/>
      <c r="AZ879" s="25" t="s">
        <v>2995</v>
      </c>
      <c r="BA879">
        <f t="shared" si="168"/>
        <v>1525</v>
      </c>
      <c r="BB879" s="115" t="s">
        <v>6983</v>
      </c>
      <c r="BC879" s="105">
        <f t="shared" si="159"/>
        <v>10115</v>
      </c>
      <c r="BD879" s="116">
        <f t="shared" si="160"/>
        <v>44105</v>
      </c>
      <c r="BE879" s="141" t="s">
        <v>8477</v>
      </c>
      <c r="BF879">
        <f>MATCH(BE879,'Cat-4'!$A:$A,0)</f>
        <v>722</v>
      </c>
      <c r="BG879">
        <f>MATCH(BD879,'Cat-4'!$1:$1,0)</f>
        <v>106</v>
      </c>
      <c r="BH879">
        <f>INDEX('Cat-4'!$1:$1048576,'NSS + ACT'!BF879,'NSS + ACT'!BG879)</f>
        <v>114.2</v>
      </c>
      <c r="BI879">
        <f>MATCH($BI$1,'Cat-4'!$1:$1,0)</f>
        <v>153</v>
      </c>
      <c r="BJ879">
        <f>INDEX('Cat-4'!$1:$1048576,'NSS + ACT'!BF879,'NSS + ACT'!BI879)</f>
        <v>130.80000000000001</v>
      </c>
      <c r="BK879" s="126">
        <f t="shared" si="161"/>
        <v>1.1453590192644485</v>
      </c>
      <c r="BL879">
        <f t="shared" si="162"/>
        <v>1535</v>
      </c>
      <c r="BM879" s="126">
        <f t="shared" si="163"/>
        <v>51.166666666666664</v>
      </c>
      <c r="BN879" s="126" t="s">
        <v>8785</v>
      </c>
      <c r="BO879" s="126">
        <f>MATCH(BB879,Sheet3!$D$4:$D$8,0)</f>
        <v>2</v>
      </c>
      <c r="BP879" s="126">
        <f>MATCH(BN879,Sheet3!$E$4:$H$4,0)</f>
        <v>4</v>
      </c>
      <c r="BQ879" s="132">
        <f>INDEX(Sheet3!$D$4:$H$8,'NSS + ACT'!BO879,'NSS + ACT'!BP879)</f>
        <v>0.1</v>
      </c>
      <c r="BR879" s="105">
        <f t="shared" si="164"/>
        <v>23170.612959719794</v>
      </c>
      <c r="BS879" s="162">
        <f t="shared" si="165"/>
        <v>0.1</v>
      </c>
      <c r="BT879" s="105">
        <f t="shared" si="166"/>
        <v>20853.551663747814</v>
      </c>
    </row>
    <row r="880" spans="1:72">
      <c r="A880" s="18">
        <f t="shared" si="169"/>
        <v>877</v>
      </c>
      <c r="B880" s="33"/>
      <c r="C880" s="39"/>
      <c r="D880" s="22" t="s">
        <v>257</v>
      </c>
      <c r="E880" s="22" t="s">
        <v>6735</v>
      </c>
      <c r="F880" s="113">
        <v>1</v>
      </c>
      <c r="G880" s="23" t="s">
        <v>49</v>
      </c>
      <c r="H880" s="24">
        <v>20138.560000000001</v>
      </c>
      <c r="I880" s="30"/>
      <c r="J880" s="101">
        <v>20138.560000000001</v>
      </c>
      <c r="K880" s="23">
        <v>84145990</v>
      </c>
      <c r="L880" s="26">
        <v>0.1</v>
      </c>
      <c r="M880" s="23"/>
      <c r="N880" s="49"/>
      <c r="O880" s="38"/>
      <c r="P880" s="26">
        <v>0.1</v>
      </c>
      <c r="Q880" s="38"/>
      <c r="R880" s="26">
        <v>0.18</v>
      </c>
      <c r="S880" s="23" t="s">
        <v>717</v>
      </c>
      <c r="T880" s="94">
        <v>2013.8560000000002</v>
      </c>
      <c r="U880" s="94">
        <v>0</v>
      </c>
      <c r="V880" s="94">
        <v>201.38560000000004</v>
      </c>
      <c r="W880" s="94">
        <v>4023.6842880000004</v>
      </c>
      <c r="X880" s="52">
        <v>6238.9258880000007</v>
      </c>
      <c r="Y880" s="23" t="s">
        <v>6636</v>
      </c>
      <c r="Z880" s="23" t="s">
        <v>6736</v>
      </c>
      <c r="AA880" s="23" t="s">
        <v>6736</v>
      </c>
      <c r="AB880" s="33" t="e">
        <v>#N/A</v>
      </c>
      <c r="AC880" s="23" t="e">
        <v>#N/A</v>
      </c>
      <c r="AD880" s="48" t="e">
        <v>#N/A</v>
      </c>
      <c r="AE880" s="39">
        <v>42585</v>
      </c>
      <c r="AF880" s="33">
        <v>171602006796</v>
      </c>
      <c r="AG880" s="23" t="s">
        <v>2701</v>
      </c>
      <c r="AH880" s="39">
        <v>42605</v>
      </c>
      <c r="AI880" s="23" t="s">
        <v>385</v>
      </c>
      <c r="AJ880" s="65"/>
      <c r="AK880" s="57"/>
      <c r="AL880" s="56"/>
      <c r="AM880" s="52"/>
      <c r="AN880" s="23"/>
      <c r="AO880" s="38"/>
      <c r="AP880" s="23">
        <v>2000</v>
      </c>
      <c r="AQ880" s="23" t="s">
        <v>64</v>
      </c>
      <c r="AR880" s="23" t="s">
        <v>6737</v>
      </c>
      <c r="AS880" s="95" t="s">
        <v>53</v>
      </c>
      <c r="AT880" s="23" t="s">
        <v>522</v>
      </c>
      <c r="AU880" s="23">
        <v>2016600102</v>
      </c>
      <c r="AV880" s="99">
        <v>1</v>
      </c>
      <c r="AW880" s="101">
        <v>20138.560000000001</v>
      </c>
      <c r="AX880" s="29" t="s">
        <v>6494</v>
      </c>
      <c r="AY880" s="29"/>
      <c r="AZ880" s="21"/>
      <c r="BA880">
        <f t="shared" si="168"/>
        <v>3053</v>
      </c>
      <c r="BB880" s="115" t="s">
        <v>6987</v>
      </c>
      <c r="BC880" s="105">
        <f t="shared" si="159"/>
        <v>20138.560000000001</v>
      </c>
      <c r="BD880" s="116">
        <f t="shared" si="160"/>
        <v>42583</v>
      </c>
      <c r="BE880" s="141" t="s">
        <v>8366</v>
      </c>
      <c r="BF880">
        <f>MATCH(BE880,'Cat-4'!$A:$A,0)</f>
        <v>666</v>
      </c>
      <c r="BG880">
        <f>MATCH(BD880,'Cat-4'!$1:$1,0)</f>
        <v>56</v>
      </c>
      <c r="BH880">
        <f>INDEX('Cat-4'!$1:$1048576,'NSS + ACT'!BF880,'NSS + ACT'!BG880)</f>
        <v>108</v>
      </c>
      <c r="BI880">
        <f>MATCH($BI$1,'Cat-4'!$1:$1,0)</f>
        <v>153</v>
      </c>
      <c r="BJ880">
        <f>INDEX('Cat-4'!$1:$1048576,'NSS + ACT'!BF880,'NSS + ACT'!BI880)</f>
        <v>133.4</v>
      </c>
      <c r="BK880" s="126">
        <f t="shared" si="161"/>
        <v>1.2351851851851852</v>
      </c>
      <c r="BL880">
        <f t="shared" si="162"/>
        <v>3057</v>
      </c>
      <c r="BM880" s="126">
        <f t="shared" si="163"/>
        <v>101.9</v>
      </c>
      <c r="BN880" s="126" t="s">
        <v>8785</v>
      </c>
      <c r="BO880" s="126">
        <f>MATCH(BB880,Sheet3!$D$4:$D$8,0)</f>
        <v>4</v>
      </c>
      <c r="BP880" s="126">
        <f>MATCH(BN880,Sheet3!$E$4:$H$4,0)</f>
        <v>4</v>
      </c>
      <c r="BQ880" s="132">
        <f>INDEX(Sheet3!$D$4:$H$8,'NSS + ACT'!BO880,'NSS + ACT'!BP880)</f>
        <v>0.2</v>
      </c>
      <c r="BR880" s="105">
        <f t="shared" si="164"/>
        <v>24874.850962962963</v>
      </c>
      <c r="BS880" s="162">
        <f t="shared" si="165"/>
        <v>0.2</v>
      </c>
      <c r="BT880" s="105">
        <f t="shared" si="166"/>
        <v>19899.880770370371</v>
      </c>
    </row>
    <row r="881" spans="1:72">
      <c r="A881" s="18">
        <f t="shared" si="169"/>
        <v>878</v>
      </c>
      <c r="B881" s="33">
        <v>291603877320</v>
      </c>
      <c r="C881" s="39">
        <v>42602</v>
      </c>
      <c r="D881" s="22" t="s">
        <v>94</v>
      </c>
      <c r="E881" s="22" t="s">
        <v>6345</v>
      </c>
      <c r="F881" s="107">
        <v>85</v>
      </c>
      <c r="G881" s="23" t="s">
        <v>49</v>
      </c>
      <c r="H881" s="52">
        <v>236.7390588235294</v>
      </c>
      <c r="I881" s="30"/>
      <c r="J881" s="109">
        <v>20122.82</v>
      </c>
      <c r="K881" s="36">
        <v>85369090</v>
      </c>
      <c r="L881" s="26">
        <v>0.1</v>
      </c>
      <c r="M881" s="26"/>
      <c r="N881" s="26">
        <v>0</v>
      </c>
      <c r="O881" s="60"/>
      <c r="P881" s="26">
        <v>0.1</v>
      </c>
      <c r="Q881" s="84"/>
      <c r="R881" s="26">
        <v>0.18</v>
      </c>
      <c r="S881" s="23" t="s">
        <v>1322</v>
      </c>
      <c r="T881" s="52">
        <v>2012.2820000000002</v>
      </c>
      <c r="U881" s="52">
        <v>0</v>
      </c>
      <c r="V881" s="52">
        <v>201.22820000000002</v>
      </c>
      <c r="W881" s="52">
        <v>4020.539436</v>
      </c>
      <c r="X881" s="52">
        <v>6234.0496359999997</v>
      </c>
      <c r="Y881" s="23" t="s">
        <v>6223</v>
      </c>
      <c r="Z881" s="23" t="s">
        <v>6346</v>
      </c>
      <c r="AA881" s="23" t="s">
        <v>6347</v>
      </c>
      <c r="AB881" s="33">
        <v>291603877320</v>
      </c>
      <c r="AC881" s="33" t="s">
        <v>6341</v>
      </c>
      <c r="AD881" s="39">
        <v>42602</v>
      </c>
      <c r="AE881" s="39">
        <v>42587</v>
      </c>
      <c r="AF881" s="53" t="e">
        <v>#N/A</v>
      </c>
      <c r="AG881" s="53" t="e">
        <v>#N/A</v>
      </c>
      <c r="AH881" s="39" t="e">
        <v>#N/A</v>
      </c>
      <c r="AI881" s="23" t="s">
        <v>51</v>
      </c>
      <c r="AJ881" s="59"/>
      <c r="AK881" s="59"/>
      <c r="AL881" s="48"/>
      <c r="AM881" s="60"/>
      <c r="AN881" s="33"/>
      <c r="AO881" s="48"/>
      <c r="AP881" s="23">
        <v>2000</v>
      </c>
      <c r="AQ881" s="23" t="s">
        <v>52</v>
      </c>
      <c r="AR881" s="23" t="s">
        <v>6347</v>
      </c>
      <c r="AS881" s="38" t="s">
        <v>523</v>
      </c>
      <c r="AT881" s="23"/>
      <c r="AU881" s="23">
        <v>1150006013</v>
      </c>
      <c r="AV881" s="99">
        <v>85</v>
      </c>
      <c r="AW881" s="101">
        <v>20122.82</v>
      </c>
      <c r="AX881" s="29" t="s">
        <v>5711</v>
      </c>
      <c r="AY881" s="29"/>
      <c r="AZ881" s="21"/>
      <c r="BA881">
        <f t="shared" si="168"/>
        <v>3051</v>
      </c>
      <c r="BB881" s="115" t="s">
        <v>6987</v>
      </c>
      <c r="BC881" s="105">
        <f t="shared" si="159"/>
        <v>236.7390588235294</v>
      </c>
      <c r="BD881" s="116">
        <f t="shared" si="160"/>
        <v>42583</v>
      </c>
      <c r="BE881" s="141" t="s">
        <v>8366</v>
      </c>
      <c r="BF881">
        <f>MATCH(BE881,'Cat-4'!$A:$A,0)</f>
        <v>666</v>
      </c>
      <c r="BG881">
        <f>MATCH(BD881,'Cat-4'!$1:$1,0)</f>
        <v>56</v>
      </c>
      <c r="BH881">
        <f>INDEX('Cat-4'!$1:$1048576,'NSS + ACT'!BF881,'NSS + ACT'!BG881)</f>
        <v>108</v>
      </c>
      <c r="BI881">
        <f>MATCH($BI$1,'Cat-4'!$1:$1,0)</f>
        <v>153</v>
      </c>
      <c r="BJ881">
        <f>INDEX('Cat-4'!$1:$1048576,'NSS + ACT'!BF881,'NSS + ACT'!BI881)</f>
        <v>133.4</v>
      </c>
      <c r="BK881" s="126">
        <f t="shared" si="161"/>
        <v>1.2351851851851852</v>
      </c>
      <c r="BL881">
        <f t="shared" si="162"/>
        <v>3057</v>
      </c>
      <c r="BM881" s="126">
        <f t="shared" si="163"/>
        <v>101.9</v>
      </c>
      <c r="BN881" s="126" t="s">
        <v>8785</v>
      </c>
      <c r="BO881" s="126">
        <f>MATCH(BB881,Sheet3!$D$4:$D$8,0)</f>
        <v>4</v>
      </c>
      <c r="BP881" s="126">
        <f>MATCH(BN881,Sheet3!$E$4:$H$4,0)</f>
        <v>4</v>
      </c>
      <c r="BQ881" s="132">
        <f>INDEX(Sheet3!$D$4:$H$8,'NSS + ACT'!BO881,'NSS + ACT'!BP881)</f>
        <v>0.2</v>
      </c>
      <c r="BR881" s="105">
        <f t="shared" si="164"/>
        <v>24855.409148148148</v>
      </c>
      <c r="BS881" s="162">
        <f t="shared" si="165"/>
        <v>0.2</v>
      </c>
      <c r="BT881" s="105">
        <f t="shared" si="166"/>
        <v>19884.327318518521</v>
      </c>
    </row>
    <row r="882" spans="1:72">
      <c r="A882" s="18">
        <f t="shared" si="169"/>
        <v>879</v>
      </c>
      <c r="B882" s="33">
        <v>292103162422</v>
      </c>
      <c r="C882" s="39">
        <v>44285</v>
      </c>
      <c r="D882" s="22" t="s">
        <v>130</v>
      </c>
      <c r="E882" s="22" t="s">
        <v>4897</v>
      </c>
      <c r="F882" s="110">
        <v>32</v>
      </c>
      <c r="G882" s="23" t="s">
        <v>119</v>
      </c>
      <c r="H882" s="58">
        <v>590.625</v>
      </c>
      <c r="I882" s="30"/>
      <c r="J882" s="101">
        <v>18900</v>
      </c>
      <c r="K882" s="33">
        <v>84119900</v>
      </c>
      <c r="L882" s="26">
        <v>0.1</v>
      </c>
      <c r="M882" s="40">
        <v>0</v>
      </c>
      <c r="N882" s="40">
        <v>0</v>
      </c>
      <c r="O882" s="35"/>
      <c r="P882" s="63">
        <v>0.1</v>
      </c>
      <c r="Q882" s="52">
        <v>0</v>
      </c>
      <c r="R882" s="63">
        <v>0.18</v>
      </c>
      <c r="S882" s="23" t="s">
        <v>4898</v>
      </c>
      <c r="T882" s="52">
        <v>1890</v>
      </c>
      <c r="U882" s="52">
        <v>0</v>
      </c>
      <c r="V882" s="52">
        <v>189</v>
      </c>
      <c r="W882" s="52">
        <v>3776.22</v>
      </c>
      <c r="X882" s="52">
        <v>5855.2199999999993</v>
      </c>
      <c r="Y882" s="23" t="s">
        <v>4841</v>
      </c>
      <c r="Z882" s="23" t="s">
        <v>4899</v>
      </c>
      <c r="AA882" s="23" t="s">
        <v>4900</v>
      </c>
      <c r="AB882" s="33">
        <v>292103162422</v>
      </c>
      <c r="AC882" s="33" t="s">
        <v>4901</v>
      </c>
      <c r="AD882" s="48">
        <v>44285</v>
      </c>
      <c r="AE882" s="39">
        <v>44281</v>
      </c>
      <c r="AF882" s="53" t="e">
        <v>#N/A</v>
      </c>
      <c r="AG882" s="53" t="e">
        <v>#N/A</v>
      </c>
      <c r="AH882" s="39" t="e">
        <v>#N/A</v>
      </c>
      <c r="AI882" s="23" t="s">
        <v>51</v>
      </c>
      <c r="AJ882" s="54"/>
      <c r="AK882" s="55"/>
      <c r="AL882" s="56"/>
      <c r="AM882" s="57"/>
      <c r="AN882" s="33"/>
      <c r="AO882" s="48"/>
      <c r="AP882" s="23">
        <v>2000</v>
      </c>
      <c r="AQ882" s="23" t="s">
        <v>52</v>
      </c>
      <c r="AR882" s="23" t="s">
        <v>4900</v>
      </c>
      <c r="AS882" s="38" t="s">
        <v>53</v>
      </c>
      <c r="AT882" s="23" t="s">
        <v>519</v>
      </c>
      <c r="AU882" s="23" t="s">
        <v>136</v>
      </c>
      <c r="AV882" s="99">
        <v>32</v>
      </c>
      <c r="AW882" s="101">
        <v>20116.2599999999</v>
      </c>
      <c r="AX882" s="29" t="s">
        <v>4770</v>
      </c>
      <c r="AY882" s="29"/>
      <c r="AZ882" s="30" t="s">
        <v>702</v>
      </c>
      <c r="BA882">
        <f t="shared" si="168"/>
        <v>1357</v>
      </c>
      <c r="BB882" s="115" t="s">
        <v>6983</v>
      </c>
      <c r="BC882" s="105">
        <f t="shared" si="159"/>
        <v>628.63312499999688</v>
      </c>
      <c r="BD882" s="116">
        <f t="shared" si="160"/>
        <v>44256</v>
      </c>
      <c r="BE882" s="141" t="s">
        <v>8477</v>
      </c>
      <c r="BF882">
        <f>MATCH(BE882,'Cat-4'!$A:$A,0)</f>
        <v>722</v>
      </c>
      <c r="BG882">
        <f>MATCH(BD882,'Cat-4'!$1:$1,0)</f>
        <v>111</v>
      </c>
      <c r="BH882">
        <f>INDEX('Cat-4'!$1:$1048576,'NSS + ACT'!BF882,'NSS + ACT'!BG882)</f>
        <v>116.1</v>
      </c>
      <c r="BI882">
        <f>MATCH($BI$1,'Cat-4'!$1:$1,0)</f>
        <v>153</v>
      </c>
      <c r="BJ882">
        <f>INDEX('Cat-4'!$1:$1048576,'NSS + ACT'!BF882,'NSS + ACT'!BI882)</f>
        <v>130.80000000000001</v>
      </c>
      <c r="BK882" s="126">
        <f t="shared" si="161"/>
        <v>1.1266149870801034</v>
      </c>
      <c r="BL882">
        <f t="shared" si="162"/>
        <v>1384</v>
      </c>
      <c r="BM882" s="126">
        <f t="shared" si="163"/>
        <v>46.133333333333333</v>
      </c>
      <c r="BN882" s="126" t="s">
        <v>8785</v>
      </c>
      <c r="BO882" s="126">
        <f>MATCH(BB882,Sheet3!$D$4:$D$8,0)</f>
        <v>2</v>
      </c>
      <c r="BP882" s="126">
        <f>MATCH(BN882,Sheet3!$E$4:$H$4,0)</f>
        <v>4</v>
      </c>
      <c r="BQ882" s="132">
        <f>INDEX(Sheet3!$D$4:$H$8,'NSS + ACT'!BO882,'NSS + ACT'!BP882)</f>
        <v>0.1</v>
      </c>
      <c r="BR882" s="105">
        <f t="shared" si="164"/>
        <v>22663.27999999989</v>
      </c>
      <c r="BS882" s="162">
        <f t="shared" si="165"/>
        <v>0.1</v>
      </c>
      <c r="BT882" s="105">
        <f t="shared" si="166"/>
        <v>20396.951999999903</v>
      </c>
    </row>
    <row r="883" spans="1:72">
      <c r="A883" s="18">
        <f t="shared" si="169"/>
        <v>880</v>
      </c>
      <c r="B883" s="33">
        <v>291906825792</v>
      </c>
      <c r="C883" s="39">
        <v>43662</v>
      </c>
      <c r="D883" s="22" t="s">
        <v>144</v>
      </c>
      <c r="E883" s="22" t="s">
        <v>6162</v>
      </c>
      <c r="F883" s="110">
        <v>58</v>
      </c>
      <c r="G883" s="23" t="s">
        <v>119</v>
      </c>
      <c r="H883" s="52">
        <v>150</v>
      </c>
      <c r="I883" s="30"/>
      <c r="J883" s="109">
        <v>8700</v>
      </c>
      <c r="K883" s="36">
        <v>73079990</v>
      </c>
      <c r="L883" s="26">
        <v>0.1</v>
      </c>
      <c r="M883" s="26" t="s">
        <v>1254</v>
      </c>
      <c r="N883" s="26">
        <v>0</v>
      </c>
      <c r="O883" s="60"/>
      <c r="P883" s="26">
        <v>0.1</v>
      </c>
      <c r="Q883" s="84"/>
      <c r="R883" s="26">
        <v>0.18</v>
      </c>
      <c r="S883" s="23" t="s">
        <v>1260</v>
      </c>
      <c r="T883" s="52">
        <v>870</v>
      </c>
      <c r="U883" s="52">
        <v>0</v>
      </c>
      <c r="V883" s="52">
        <v>87</v>
      </c>
      <c r="W883" s="52">
        <v>1738.26</v>
      </c>
      <c r="X883" s="52">
        <v>2695.26</v>
      </c>
      <c r="Y883" s="23" t="s">
        <v>5950</v>
      </c>
      <c r="Z883" s="23" t="s">
        <v>6163</v>
      </c>
      <c r="AA883" s="23" t="s">
        <v>6164</v>
      </c>
      <c r="AB883" s="33">
        <v>291906825792</v>
      </c>
      <c r="AC883" s="33" t="s">
        <v>6154</v>
      </c>
      <c r="AD883" s="39">
        <v>43662</v>
      </c>
      <c r="AE883" s="39">
        <v>43649</v>
      </c>
      <c r="AF883" s="53" t="e">
        <v>#N/A</v>
      </c>
      <c r="AG883" s="53" t="e">
        <v>#N/A</v>
      </c>
      <c r="AH883" s="39" t="e">
        <v>#N/A</v>
      </c>
      <c r="AI883" s="23" t="s">
        <v>51</v>
      </c>
      <c r="AJ883" s="59"/>
      <c r="AK883" s="59"/>
      <c r="AL883" s="48"/>
      <c r="AM883" s="60"/>
      <c r="AN883" s="33"/>
      <c r="AO883" s="48"/>
      <c r="AP883" s="23">
        <v>2000</v>
      </c>
      <c r="AQ883" s="23" t="s">
        <v>52</v>
      </c>
      <c r="AR883" s="23" t="s">
        <v>6164</v>
      </c>
      <c r="AS883" s="38" t="s">
        <v>53</v>
      </c>
      <c r="AT883" s="23"/>
      <c r="AU883" s="23" t="s">
        <v>6155</v>
      </c>
      <c r="AV883" s="99">
        <v>58</v>
      </c>
      <c r="AW883" s="101">
        <v>20102.830000000002</v>
      </c>
      <c r="AX883" s="29" t="s">
        <v>5711</v>
      </c>
      <c r="AY883" s="29"/>
      <c r="AZ883" s="21"/>
      <c r="BA883">
        <f t="shared" si="168"/>
        <v>1989</v>
      </c>
      <c r="BB883" s="115" t="s">
        <v>6983</v>
      </c>
      <c r="BC883" s="105">
        <f t="shared" si="159"/>
        <v>346.60051724137935</v>
      </c>
      <c r="BD883" s="116">
        <f t="shared" si="160"/>
        <v>43647</v>
      </c>
      <c r="BE883" s="141" t="s">
        <v>8477</v>
      </c>
      <c r="BF883">
        <f>MATCH(BE883,'Cat-4'!$A:$A,0)</f>
        <v>722</v>
      </c>
      <c r="BG883">
        <f>MATCH(BD883,'Cat-4'!$1:$1,0)</f>
        <v>91</v>
      </c>
      <c r="BH883">
        <f>INDEX('Cat-4'!$1:$1048576,'NSS + ACT'!BF883,'NSS + ACT'!BG883)</f>
        <v>113.2</v>
      </c>
      <c r="BI883">
        <f>MATCH($BI$1,'Cat-4'!$1:$1,0)</f>
        <v>153</v>
      </c>
      <c r="BJ883">
        <f>INDEX('Cat-4'!$1:$1048576,'NSS + ACT'!BF883,'NSS + ACT'!BI883)</f>
        <v>130.80000000000001</v>
      </c>
      <c r="BK883" s="126">
        <f t="shared" si="161"/>
        <v>1.1554770318021201</v>
      </c>
      <c r="BL883">
        <f t="shared" si="162"/>
        <v>1993</v>
      </c>
      <c r="BM883" s="126">
        <f t="shared" si="163"/>
        <v>66.433333333333337</v>
      </c>
      <c r="BN883" s="126" t="s">
        <v>8785</v>
      </c>
      <c r="BO883" s="126">
        <f>MATCH(BB883,Sheet3!$D$4:$D$8,0)</f>
        <v>2</v>
      </c>
      <c r="BP883" s="126">
        <f>MATCH(BN883,Sheet3!$E$4:$H$4,0)</f>
        <v>4</v>
      </c>
      <c r="BQ883" s="132">
        <f>INDEX(Sheet3!$D$4:$H$8,'NSS + ACT'!BO883,'NSS + ACT'!BP883)</f>
        <v>0.1</v>
      </c>
      <c r="BR883" s="105">
        <f t="shared" si="164"/>
        <v>23228.358339222617</v>
      </c>
      <c r="BS883" s="162">
        <f t="shared" si="165"/>
        <v>0.1</v>
      </c>
      <c r="BT883" s="105">
        <f t="shared" si="166"/>
        <v>20905.522505300356</v>
      </c>
    </row>
    <row r="884" spans="1:72">
      <c r="A884" s="18">
        <f t="shared" si="169"/>
        <v>881</v>
      </c>
      <c r="B884" s="61">
        <v>292104124126</v>
      </c>
      <c r="C884" s="39">
        <v>44315</v>
      </c>
      <c r="D884" s="22" t="s">
        <v>247</v>
      </c>
      <c r="E884" s="22" t="s">
        <v>2110</v>
      </c>
      <c r="F884" s="110">
        <v>1</v>
      </c>
      <c r="G884" s="23" t="s">
        <v>49</v>
      </c>
      <c r="H884" s="52">
        <v>20065.5</v>
      </c>
      <c r="I884" s="30"/>
      <c r="J884" s="109">
        <v>20065.5</v>
      </c>
      <c r="K884" s="23">
        <v>84836090</v>
      </c>
      <c r="L884" s="26">
        <v>7.4999999999999997E-2</v>
      </c>
      <c r="M884" s="40">
        <v>0</v>
      </c>
      <c r="N884" s="62">
        <v>0</v>
      </c>
      <c r="O884" s="52">
        <v>0</v>
      </c>
      <c r="P884" s="26">
        <v>0.1</v>
      </c>
      <c r="Q884" s="52">
        <v>0</v>
      </c>
      <c r="R884" s="63">
        <v>0.18</v>
      </c>
      <c r="S884" s="23" t="s">
        <v>1002</v>
      </c>
      <c r="T884" s="52">
        <v>1504.9124999999999</v>
      </c>
      <c r="U884" s="52">
        <v>0</v>
      </c>
      <c r="V884" s="52">
        <v>150.49125000000001</v>
      </c>
      <c r="W884" s="52">
        <v>3909.7626749999995</v>
      </c>
      <c r="X884" s="52">
        <v>5565.1664249999994</v>
      </c>
      <c r="Y884" s="23" t="s">
        <v>1945</v>
      </c>
      <c r="Z884" s="23" t="s">
        <v>2111</v>
      </c>
      <c r="AA884" s="23" t="s">
        <v>2112</v>
      </c>
      <c r="AB884" s="33">
        <v>292104124126</v>
      </c>
      <c r="AC884" s="33" t="s">
        <v>2107</v>
      </c>
      <c r="AD884" s="48">
        <v>44315</v>
      </c>
      <c r="AE884" s="39">
        <v>44306</v>
      </c>
      <c r="AF884" s="53" t="e">
        <v>#N/A</v>
      </c>
      <c r="AG884" s="53" t="e">
        <v>#N/A</v>
      </c>
      <c r="AH884" s="39" t="e">
        <v>#N/A</v>
      </c>
      <c r="AI884" s="23" t="s">
        <v>51</v>
      </c>
      <c r="AJ884" s="54"/>
      <c r="AK884" s="55"/>
      <c r="AL884" s="56"/>
      <c r="AM884" s="57"/>
      <c r="AN884" s="33"/>
      <c r="AO884" s="48"/>
      <c r="AP884" s="23">
        <v>2000</v>
      </c>
      <c r="AQ884" s="23" t="s">
        <v>52</v>
      </c>
      <c r="AR884" s="23" t="s">
        <v>2112</v>
      </c>
      <c r="AS884" s="38" t="s">
        <v>53</v>
      </c>
      <c r="AT884" s="23"/>
      <c r="AU884" s="64" t="s">
        <v>2108</v>
      </c>
      <c r="AV884" s="99">
        <v>1</v>
      </c>
      <c r="AW884" s="102">
        <v>20065.5</v>
      </c>
      <c r="AX884" s="29" t="s">
        <v>701</v>
      </c>
      <c r="AY884" s="29"/>
      <c r="AZ884" s="25" t="s">
        <v>2109</v>
      </c>
      <c r="BA884">
        <f t="shared" si="168"/>
        <v>1332</v>
      </c>
      <c r="BB884" s="115" t="s">
        <v>6983</v>
      </c>
      <c r="BC884" s="105">
        <f t="shared" si="159"/>
        <v>20065.5</v>
      </c>
      <c r="BD884" s="116">
        <f t="shared" si="160"/>
        <v>44287</v>
      </c>
      <c r="BE884" s="141" t="s">
        <v>8477</v>
      </c>
      <c r="BF884">
        <f>MATCH(BE884,'Cat-4'!$A:$A,0)</f>
        <v>722</v>
      </c>
      <c r="BG884">
        <f>MATCH(BD884,'Cat-4'!$1:$1,0)</f>
        <v>112</v>
      </c>
      <c r="BH884">
        <f>INDEX('Cat-4'!$1:$1048576,'NSS + ACT'!BF884,'NSS + ACT'!BG884)</f>
        <v>116.7</v>
      </c>
      <c r="BI884">
        <f>MATCH($BI$1,'Cat-4'!$1:$1,0)</f>
        <v>153</v>
      </c>
      <c r="BJ884">
        <f>INDEX('Cat-4'!$1:$1048576,'NSS + ACT'!BF884,'NSS + ACT'!BI884)</f>
        <v>130.80000000000001</v>
      </c>
      <c r="BK884" s="126">
        <f t="shared" si="161"/>
        <v>1.1208226221079691</v>
      </c>
      <c r="BL884">
        <f t="shared" si="162"/>
        <v>1353</v>
      </c>
      <c r="BM884" s="126">
        <f t="shared" si="163"/>
        <v>45.1</v>
      </c>
      <c r="BN884" s="126" t="s">
        <v>8785</v>
      </c>
      <c r="BO884" s="126">
        <f>MATCH(BB884,Sheet3!$D$4:$D$8,0)</f>
        <v>2</v>
      </c>
      <c r="BP884" s="126">
        <f>MATCH(BN884,Sheet3!$E$4:$H$4,0)</f>
        <v>4</v>
      </c>
      <c r="BQ884" s="132">
        <f>INDEX(Sheet3!$D$4:$H$8,'NSS + ACT'!BO884,'NSS + ACT'!BP884)</f>
        <v>0.1</v>
      </c>
      <c r="BR884" s="105">
        <f t="shared" si="164"/>
        <v>22489.866323907456</v>
      </c>
      <c r="BS884" s="162">
        <f t="shared" si="165"/>
        <v>0.1</v>
      </c>
      <c r="BT884" s="105">
        <f t="shared" si="166"/>
        <v>20240.879691516711</v>
      </c>
    </row>
    <row r="885" spans="1:72">
      <c r="A885" s="18">
        <f t="shared" si="169"/>
        <v>882</v>
      </c>
      <c r="B885" s="33"/>
      <c r="C885" s="39"/>
      <c r="D885" s="22" t="s">
        <v>227</v>
      </c>
      <c r="E885" s="22" t="s">
        <v>6683</v>
      </c>
      <c r="F885" s="113">
        <v>2</v>
      </c>
      <c r="G885" s="23" t="s">
        <v>49</v>
      </c>
      <c r="H885" s="24">
        <v>10023</v>
      </c>
      <c r="I885" s="30"/>
      <c r="J885" s="101">
        <v>20046</v>
      </c>
      <c r="K885" s="23">
        <v>84135090</v>
      </c>
      <c r="L885" s="26">
        <v>7.4999999999999997E-2</v>
      </c>
      <c r="M885" s="23"/>
      <c r="N885" s="49"/>
      <c r="O885" s="38"/>
      <c r="P885" s="26">
        <v>0.1</v>
      </c>
      <c r="Q885" s="38"/>
      <c r="R885" s="26">
        <v>0.18</v>
      </c>
      <c r="S885" s="23" t="s">
        <v>2931</v>
      </c>
      <c r="T885" s="94">
        <v>1503.45</v>
      </c>
      <c r="U885" s="94">
        <v>0</v>
      </c>
      <c r="V885" s="94">
        <v>150.345</v>
      </c>
      <c r="W885" s="94">
        <v>3905.9631000000004</v>
      </c>
      <c r="X885" s="52">
        <v>5559.7581000000009</v>
      </c>
      <c r="Y885" s="23" t="s">
        <v>6636</v>
      </c>
      <c r="Z885" s="23" t="s">
        <v>6684</v>
      </c>
      <c r="AA885" s="23" t="s">
        <v>6684</v>
      </c>
      <c r="AB885" s="33">
        <v>291603490673</v>
      </c>
      <c r="AC885" s="23" t="s">
        <v>1993</v>
      </c>
      <c r="AD885" s="48">
        <v>42601</v>
      </c>
      <c r="AE885" s="39">
        <v>42576</v>
      </c>
      <c r="AF885" s="33" t="e">
        <v>#N/A</v>
      </c>
      <c r="AG885" s="23" t="e">
        <v>#N/A</v>
      </c>
      <c r="AH885" s="39" t="e">
        <v>#N/A</v>
      </c>
      <c r="AI885" s="23" t="s">
        <v>51</v>
      </c>
      <c r="AJ885" s="65"/>
      <c r="AK885" s="57"/>
      <c r="AL885" s="56"/>
      <c r="AM885" s="52"/>
      <c r="AN885" s="23"/>
      <c r="AO885" s="38"/>
      <c r="AP885" s="23">
        <v>2000</v>
      </c>
      <c r="AQ885" s="23" t="s">
        <v>64</v>
      </c>
      <c r="AR885" s="23" t="s">
        <v>6685</v>
      </c>
      <c r="AS885" s="95" t="s">
        <v>53</v>
      </c>
      <c r="AT885" s="23"/>
      <c r="AU885" s="23">
        <v>623086</v>
      </c>
      <c r="AV885" s="99">
        <v>2</v>
      </c>
      <c r="AW885" s="101">
        <v>20046</v>
      </c>
      <c r="AX885" s="29" t="s">
        <v>6494</v>
      </c>
      <c r="AY885" s="29"/>
      <c r="AZ885" s="21"/>
      <c r="BA885">
        <f t="shared" si="168"/>
        <v>3062</v>
      </c>
      <c r="BB885" s="115" t="s">
        <v>6983</v>
      </c>
      <c r="BC885" s="105">
        <f t="shared" si="159"/>
        <v>10023</v>
      </c>
      <c r="BD885" s="116">
        <f t="shared" si="160"/>
        <v>42552</v>
      </c>
      <c r="BE885" s="141" t="s">
        <v>8477</v>
      </c>
      <c r="BF885">
        <f>MATCH(BE885,'Cat-4'!$A:$A,0)</f>
        <v>722</v>
      </c>
      <c r="BG885">
        <f>MATCH(BD885,'Cat-4'!$1:$1,0)</f>
        <v>55</v>
      </c>
      <c r="BH885">
        <f>INDEX('Cat-4'!$1:$1048576,'NSS + ACT'!BF885,'NSS + ACT'!BG885)</f>
        <v>107.8</v>
      </c>
      <c r="BI885">
        <f>MATCH($BI$1,'Cat-4'!$1:$1,0)</f>
        <v>153</v>
      </c>
      <c r="BJ885">
        <f>INDEX('Cat-4'!$1:$1048576,'NSS + ACT'!BF885,'NSS + ACT'!BI885)</f>
        <v>130.80000000000001</v>
      </c>
      <c r="BK885" s="126">
        <f t="shared" si="161"/>
        <v>1.2133580705009277</v>
      </c>
      <c r="BL885">
        <f t="shared" si="162"/>
        <v>3088</v>
      </c>
      <c r="BM885" s="126">
        <f t="shared" si="163"/>
        <v>102.93333333333334</v>
      </c>
      <c r="BN885" s="126" t="s">
        <v>8785</v>
      </c>
      <c r="BO885" s="126">
        <f>MATCH(BB885,Sheet3!$D$4:$D$8,0)</f>
        <v>2</v>
      </c>
      <c r="BP885" s="126">
        <f>MATCH(BN885,Sheet3!$E$4:$H$4,0)</f>
        <v>4</v>
      </c>
      <c r="BQ885" s="132">
        <f>INDEX(Sheet3!$D$4:$H$8,'NSS + ACT'!BO885,'NSS + ACT'!BP885)</f>
        <v>0.1</v>
      </c>
      <c r="BR885" s="105">
        <f t="shared" si="164"/>
        <v>24322.975881261598</v>
      </c>
      <c r="BS885" s="162">
        <f t="shared" si="165"/>
        <v>0.1</v>
      </c>
      <c r="BT885" s="105">
        <f t="shared" si="166"/>
        <v>21890.678293135439</v>
      </c>
    </row>
    <row r="886" spans="1:72">
      <c r="A886" s="18">
        <f t="shared" si="169"/>
        <v>883</v>
      </c>
      <c r="B886" s="33">
        <v>292311900506</v>
      </c>
      <c r="C886" s="39">
        <v>45236</v>
      </c>
      <c r="D886" s="22" t="s">
        <v>150</v>
      </c>
      <c r="E886" s="22" t="s">
        <v>5460</v>
      </c>
      <c r="F886" s="110">
        <v>4</v>
      </c>
      <c r="G886" s="23" t="s">
        <v>119</v>
      </c>
      <c r="H886" s="58">
        <v>4992</v>
      </c>
      <c r="I886" s="30"/>
      <c r="J886" s="101">
        <v>19968</v>
      </c>
      <c r="K886" s="33">
        <v>84821011</v>
      </c>
      <c r="L886" s="26">
        <v>7.4999999999999997E-2</v>
      </c>
      <c r="M886" s="40">
        <v>0</v>
      </c>
      <c r="N886" s="40">
        <v>0</v>
      </c>
      <c r="O886" s="35">
        <v>0</v>
      </c>
      <c r="P886" s="63">
        <v>0.1</v>
      </c>
      <c r="Q886" s="52">
        <v>0</v>
      </c>
      <c r="R886" s="63">
        <v>0.18</v>
      </c>
      <c r="S886" s="23" t="s">
        <v>4999</v>
      </c>
      <c r="T886" s="52">
        <v>1497.6</v>
      </c>
      <c r="U886" s="52">
        <v>0</v>
      </c>
      <c r="V886" s="52">
        <v>149.76</v>
      </c>
      <c r="W886" s="52">
        <v>3890.7647999999995</v>
      </c>
      <c r="X886" s="52">
        <v>5538.1247999999996</v>
      </c>
      <c r="Y886" s="23" t="s">
        <v>5450</v>
      </c>
      <c r="Z886" s="23" t="s">
        <v>5461</v>
      </c>
      <c r="AA886" s="23" t="s">
        <v>5462</v>
      </c>
      <c r="AB886" s="33">
        <v>292311900506</v>
      </c>
      <c r="AC886" s="33" t="s">
        <v>5002</v>
      </c>
      <c r="AD886" s="39">
        <v>45236</v>
      </c>
      <c r="AE886" s="39">
        <v>45206</v>
      </c>
      <c r="AF886" s="53" t="e">
        <v>#N/A</v>
      </c>
      <c r="AG886" s="53" t="e">
        <v>#N/A</v>
      </c>
      <c r="AH886" s="39" t="e">
        <v>#N/A</v>
      </c>
      <c r="AI886" s="23" t="s">
        <v>51</v>
      </c>
      <c r="AJ886" s="59"/>
      <c r="AK886" s="59"/>
      <c r="AL886" s="48"/>
      <c r="AM886" s="60"/>
      <c r="AN886" s="33"/>
      <c r="AO886" s="48"/>
      <c r="AP886" s="23">
        <v>2000</v>
      </c>
      <c r="AQ886" s="23" t="s">
        <v>52</v>
      </c>
      <c r="AR886" s="23" t="s">
        <v>5462</v>
      </c>
      <c r="AS886" s="38" t="s">
        <v>518</v>
      </c>
      <c r="AT886" s="23"/>
      <c r="AU886" s="23" t="s">
        <v>5003</v>
      </c>
      <c r="AV886" s="99">
        <v>4</v>
      </c>
      <c r="AW886" s="101">
        <v>19968</v>
      </c>
      <c r="AX886" s="29" t="s">
        <v>4770</v>
      </c>
      <c r="AY886" s="29"/>
      <c r="AZ886" s="30">
        <v>1</v>
      </c>
      <c r="BA886">
        <f t="shared" si="168"/>
        <v>432</v>
      </c>
      <c r="BB886" s="115" t="s">
        <v>6983</v>
      </c>
      <c r="BC886" s="105">
        <f t="shared" si="159"/>
        <v>4992</v>
      </c>
      <c r="BD886" s="116">
        <f t="shared" si="160"/>
        <v>45200</v>
      </c>
      <c r="BE886" s="141" t="s">
        <v>8477</v>
      </c>
      <c r="BF886">
        <f>MATCH(BE886,'Cat-4'!$A:$A,0)</f>
        <v>722</v>
      </c>
      <c r="BG886">
        <f>MATCH(BD886,'Cat-4'!$1:$1,0)</f>
        <v>142</v>
      </c>
      <c r="BH886">
        <f>INDEX('Cat-4'!$1:$1048576,'NSS + ACT'!BF886,'NSS + ACT'!BG886)</f>
        <v>128.9</v>
      </c>
      <c r="BI886">
        <f>MATCH($BI$1,'Cat-4'!$1:$1,0)</f>
        <v>153</v>
      </c>
      <c r="BJ886">
        <f>INDEX('Cat-4'!$1:$1048576,'NSS + ACT'!BF886,'NSS + ACT'!BI886)</f>
        <v>130.80000000000001</v>
      </c>
      <c r="BK886" s="126">
        <f t="shared" si="161"/>
        <v>1.0147401086113266</v>
      </c>
      <c r="BL886">
        <f t="shared" si="162"/>
        <v>440</v>
      </c>
      <c r="BM886" s="126">
        <f t="shared" si="163"/>
        <v>14.666666666666666</v>
      </c>
      <c r="BN886" s="126" t="s">
        <v>8784</v>
      </c>
      <c r="BO886" s="126">
        <f>MATCH(BB886,Sheet3!$D$4:$D$8,0)</f>
        <v>2</v>
      </c>
      <c r="BP886" s="126">
        <f>MATCH(BN886,Sheet3!$E$4:$H$4,0)</f>
        <v>3</v>
      </c>
      <c r="BQ886" s="132">
        <f>INDEX(Sheet3!$D$4:$H$8,'NSS + ACT'!BO886,'NSS + ACT'!BP886)</f>
        <v>0.05</v>
      </c>
      <c r="BR886" s="105">
        <f t="shared" si="164"/>
        <v>20262.330488750969</v>
      </c>
      <c r="BS886" s="162">
        <f t="shared" si="165"/>
        <v>0.05</v>
      </c>
      <c r="BT886" s="105">
        <f t="shared" si="166"/>
        <v>19249.213964313421</v>
      </c>
    </row>
    <row r="887" spans="1:72">
      <c r="A887" s="18">
        <f t="shared" si="169"/>
        <v>884</v>
      </c>
      <c r="B887" s="61">
        <v>291805111721</v>
      </c>
      <c r="C887" s="39">
        <v>43271</v>
      </c>
      <c r="D887" s="22" t="s">
        <v>222</v>
      </c>
      <c r="E887" s="22" t="s">
        <v>2649</v>
      </c>
      <c r="F887" s="110">
        <v>3</v>
      </c>
      <c r="G887" s="23" t="s">
        <v>119</v>
      </c>
      <c r="H887" s="52">
        <v>6620.69</v>
      </c>
      <c r="I887" s="30"/>
      <c r="J887" s="109">
        <v>19862.07</v>
      </c>
      <c r="K887" s="23">
        <v>84819090</v>
      </c>
      <c r="L887" s="26">
        <v>7.4999999999999997E-2</v>
      </c>
      <c r="M887" s="40">
        <v>0</v>
      </c>
      <c r="N887" s="62">
        <v>0</v>
      </c>
      <c r="O887" s="52">
        <v>0</v>
      </c>
      <c r="P887" s="26">
        <v>0.1</v>
      </c>
      <c r="Q887" s="52">
        <v>0</v>
      </c>
      <c r="R887" s="63">
        <v>0.18</v>
      </c>
      <c r="S887" s="23" t="s">
        <v>849</v>
      </c>
      <c r="T887" s="52">
        <v>1489.65525</v>
      </c>
      <c r="U887" s="52">
        <v>0</v>
      </c>
      <c r="V887" s="52">
        <v>148.96552500000001</v>
      </c>
      <c r="W887" s="52">
        <v>3870.1243394999997</v>
      </c>
      <c r="X887" s="52">
        <v>5508.7451144999995</v>
      </c>
      <c r="Y887" s="23" t="s">
        <v>2574</v>
      </c>
      <c r="Z887" s="23" t="s">
        <v>2650</v>
      </c>
      <c r="AA887" s="23" t="s">
        <v>2651</v>
      </c>
      <c r="AB887" s="33">
        <v>291805111721</v>
      </c>
      <c r="AC887" s="33" t="s">
        <v>2652</v>
      </c>
      <c r="AD887" s="48">
        <v>43271</v>
      </c>
      <c r="AE887" s="39">
        <v>43256</v>
      </c>
      <c r="AF887" s="53" t="e">
        <v>#N/A</v>
      </c>
      <c r="AG887" s="53" t="e">
        <v>#N/A</v>
      </c>
      <c r="AH887" s="39" t="e">
        <v>#N/A</v>
      </c>
      <c r="AI887" s="23" t="s">
        <v>51</v>
      </c>
      <c r="AJ887" s="54"/>
      <c r="AK887" s="55"/>
      <c r="AL887" s="56"/>
      <c r="AM887" s="57"/>
      <c r="AN887" s="33"/>
      <c r="AO887" s="48"/>
      <c r="AP887" s="23">
        <v>2000</v>
      </c>
      <c r="AQ887" s="23" t="s">
        <v>52</v>
      </c>
      <c r="AR887" s="23" t="s">
        <v>2651</v>
      </c>
      <c r="AS887" s="38" t="s">
        <v>53</v>
      </c>
      <c r="AT887" s="23"/>
      <c r="AU887" s="64">
        <v>1910002207</v>
      </c>
      <c r="AV887" s="99">
        <v>3</v>
      </c>
      <c r="AW887" s="102">
        <v>19862.07</v>
      </c>
      <c r="AX887" s="29" t="s">
        <v>701</v>
      </c>
      <c r="AY887" s="29"/>
      <c r="AZ887" s="25" t="s">
        <v>2577</v>
      </c>
      <c r="BA887">
        <f t="shared" si="168"/>
        <v>2382</v>
      </c>
      <c r="BB887" s="115" t="s">
        <v>6983</v>
      </c>
      <c r="BC887" s="105">
        <f t="shared" si="159"/>
        <v>6620.69</v>
      </c>
      <c r="BD887" s="116">
        <f t="shared" si="160"/>
        <v>43252</v>
      </c>
      <c r="BE887" s="141" t="s">
        <v>8477</v>
      </c>
      <c r="BF887">
        <f>MATCH(BE887,'Cat-4'!$A:$A,0)</f>
        <v>722</v>
      </c>
      <c r="BG887">
        <f>MATCH(BD887,'Cat-4'!$1:$1,0)</f>
        <v>78</v>
      </c>
      <c r="BH887">
        <f>INDEX('Cat-4'!$1:$1048576,'NSS + ACT'!BF887,'NSS + ACT'!BG887)</f>
        <v>110.5</v>
      </c>
      <c r="BI887">
        <f>MATCH($BI$1,'Cat-4'!$1:$1,0)</f>
        <v>153</v>
      </c>
      <c r="BJ887">
        <f>INDEX('Cat-4'!$1:$1048576,'NSS + ACT'!BF887,'NSS + ACT'!BI887)</f>
        <v>130.80000000000001</v>
      </c>
      <c r="BK887" s="126">
        <f t="shared" si="161"/>
        <v>1.183710407239819</v>
      </c>
      <c r="BL887">
        <f t="shared" si="162"/>
        <v>2388</v>
      </c>
      <c r="BM887" s="126">
        <f t="shared" si="163"/>
        <v>79.599999999999994</v>
      </c>
      <c r="BN887" s="126" t="s">
        <v>8785</v>
      </c>
      <c r="BO887" s="126">
        <f>MATCH(BB887,Sheet3!$D$4:$D$8,0)</f>
        <v>2</v>
      </c>
      <c r="BP887" s="126">
        <f>MATCH(BN887,Sheet3!$E$4:$H$4,0)</f>
        <v>4</v>
      </c>
      <c r="BQ887" s="132">
        <f>INDEX(Sheet3!$D$4:$H$8,'NSS + ACT'!BO887,'NSS + ACT'!BP887)</f>
        <v>0.1</v>
      </c>
      <c r="BR887" s="105">
        <f t="shared" si="164"/>
        <v>23510.93896832579</v>
      </c>
      <c r="BS887" s="162">
        <f t="shared" si="165"/>
        <v>0.1</v>
      </c>
      <c r="BT887" s="105">
        <f t="shared" si="166"/>
        <v>21159.845071493211</v>
      </c>
    </row>
    <row r="888" spans="1:72">
      <c r="A888" s="18">
        <f t="shared" si="169"/>
        <v>885</v>
      </c>
      <c r="B888" s="61">
        <v>292207565031</v>
      </c>
      <c r="C888" s="39">
        <v>44764</v>
      </c>
      <c r="D888" s="22" t="s">
        <v>91</v>
      </c>
      <c r="E888" s="22" t="s">
        <v>2283</v>
      </c>
      <c r="F888" s="110">
        <v>2</v>
      </c>
      <c r="G888" s="23" t="s">
        <v>119</v>
      </c>
      <c r="H888" s="52">
        <v>9779</v>
      </c>
      <c r="I888" s="30"/>
      <c r="J888" s="109">
        <v>19558</v>
      </c>
      <c r="K888" s="23">
        <v>84819090</v>
      </c>
      <c r="L888" s="26">
        <v>7.4999999999999997E-2</v>
      </c>
      <c r="M888" s="40">
        <v>0</v>
      </c>
      <c r="N888" s="62">
        <v>0</v>
      </c>
      <c r="O888" s="52"/>
      <c r="P888" s="26">
        <v>0.1</v>
      </c>
      <c r="Q888" s="52">
        <v>0</v>
      </c>
      <c r="R888" s="63">
        <v>0.18</v>
      </c>
      <c r="S888" s="23" t="s">
        <v>849</v>
      </c>
      <c r="T888" s="52">
        <v>1466.85</v>
      </c>
      <c r="U888" s="52">
        <v>0</v>
      </c>
      <c r="V888" s="52">
        <v>146.685</v>
      </c>
      <c r="W888" s="52">
        <v>3810.8762999999999</v>
      </c>
      <c r="X888" s="52">
        <v>5424.4112999999998</v>
      </c>
      <c r="Y888" s="23" t="s">
        <v>2273</v>
      </c>
      <c r="Z888" s="23" t="s">
        <v>2284</v>
      </c>
      <c r="AA888" s="23" t="s">
        <v>2285</v>
      </c>
      <c r="AB888" s="33">
        <v>292207565031</v>
      </c>
      <c r="AC888" s="33" t="s">
        <v>2231</v>
      </c>
      <c r="AD888" s="48">
        <v>44764</v>
      </c>
      <c r="AE888" s="39">
        <v>44742</v>
      </c>
      <c r="AF888" s="53" t="e">
        <v>#N/A</v>
      </c>
      <c r="AG888" s="53" t="e">
        <v>#N/A</v>
      </c>
      <c r="AH888" s="39" t="e">
        <v>#N/A</v>
      </c>
      <c r="AI888" s="23" t="s">
        <v>51</v>
      </c>
      <c r="AJ888" s="54"/>
      <c r="AK888" s="55"/>
      <c r="AL888" s="56"/>
      <c r="AM888" s="57"/>
      <c r="AN888" s="33"/>
      <c r="AO888" s="48"/>
      <c r="AP888" s="23">
        <v>2000</v>
      </c>
      <c r="AQ888" s="23" t="s">
        <v>52</v>
      </c>
      <c r="AR888" s="23" t="s">
        <v>2285</v>
      </c>
      <c r="AS888" s="38" t="s">
        <v>53</v>
      </c>
      <c r="AT888" s="23"/>
      <c r="AU888" s="64" t="s">
        <v>2232</v>
      </c>
      <c r="AV888" s="99">
        <v>2</v>
      </c>
      <c r="AW888" s="102">
        <v>19558</v>
      </c>
      <c r="AX888" s="29" t="s">
        <v>701</v>
      </c>
      <c r="AY888" s="29"/>
      <c r="AZ888" s="25" t="s">
        <v>853</v>
      </c>
      <c r="BA888">
        <f t="shared" si="168"/>
        <v>896</v>
      </c>
      <c r="BB888" s="115" t="s">
        <v>6983</v>
      </c>
      <c r="BC888" s="105">
        <f t="shared" si="159"/>
        <v>9779</v>
      </c>
      <c r="BD888" s="116">
        <f t="shared" si="160"/>
        <v>44713</v>
      </c>
      <c r="BE888" s="141" t="s">
        <v>8477</v>
      </c>
      <c r="BF888">
        <f>MATCH(BE888,'Cat-4'!$A:$A,0)</f>
        <v>722</v>
      </c>
      <c r="BG888">
        <f>MATCH(BD888,'Cat-4'!$1:$1,0)</f>
        <v>126</v>
      </c>
      <c r="BH888">
        <f>INDEX('Cat-4'!$1:$1048576,'NSS + ACT'!BF888,'NSS + ACT'!BG888)</f>
        <v>125.1</v>
      </c>
      <c r="BI888">
        <f>MATCH($BI$1,'Cat-4'!$1:$1,0)</f>
        <v>153</v>
      </c>
      <c r="BJ888">
        <f>INDEX('Cat-4'!$1:$1048576,'NSS + ACT'!BF888,'NSS + ACT'!BI888)</f>
        <v>130.80000000000001</v>
      </c>
      <c r="BK888" s="126">
        <f t="shared" si="161"/>
        <v>1.0455635491606716</v>
      </c>
      <c r="BL888">
        <f t="shared" si="162"/>
        <v>927</v>
      </c>
      <c r="BM888" s="126">
        <f t="shared" si="163"/>
        <v>30.9</v>
      </c>
      <c r="BN888" s="126" t="s">
        <v>8785</v>
      </c>
      <c r="BO888" s="126">
        <f>MATCH(BB888,Sheet3!$D$4:$D$8,0)</f>
        <v>2</v>
      </c>
      <c r="BP888" s="126">
        <f>MATCH(BN888,Sheet3!$E$4:$H$4,0)</f>
        <v>4</v>
      </c>
      <c r="BQ888" s="132">
        <f>INDEX(Sheet3!$D$4:$H$8,'NSS + ACT'!BO888,'NSS + ACT'!BP888)</f>
        <v>0.1</v>
      </c>
      <c r="BR888" s="105">
        <f t="shared" si="164"/>
        <v>20449.131894484417</v>
      </c>
      <c r="BS888" s="162">
        <f t="shared" si="165"/>
        <v>0.1</v>
      </c>
      <c r="BT888" s="105">
        <f t="shared" si="166"/>
        <v>18404.218705035975</v>
      </c>
    </row>
    <row r="889" spans="1:72">
      <c r="A889" s="18">
        <f t="shared" si="169"/>
        <v>886</v>
      </c>
      <c r="B889" s="61">
        <v>171800967741</v>
      </c>
      <c r="C889" s="39">
        <v>43206</v>
      </c>
      <c r="D889" s="22" t="s">
        <v>462</v>
      </c>
      <c r="E889" s="22" t="s">
        <v>3815</v>
      </c>
      <c r="F889" s="110">
        <v>2</v>
      </c>
      <c r="G889" s="23" t="s">
        <v>49</v>
      </c>
      <c r="H889" s="52">
        <v>9776.5499999999502</v>
      </c>
      <c r="I889" s="30"/>
      <c r="J889" s="109">
        <v>19553.0999999999</v>
      </c>
      <c r="K889" s="23">
        <v>85367000</v>
      </c>
      <c r="L889" s="26">
        <v>7.4999999999999997E-2</v>
      </c>
      <c r="M889" s="40">
        <v>0</v>
      </c>
      <c r="N889" s="62">
        <v>0</v>
      </c>
      <c r="O889" s="52">
        <v>0</v>
      </c>
      <c r="P889" s="26">
        <v>0.1</v>
      </c>
      <c r="Q889" s="52">
        <v>0</v>
      </c>
      <c r="R889" s="63">
        <v>0.18</v>
      </c>
      <c r="S889" s="23" t="s">
        <v>1322</v>
      </c>
      <c r="T889" s="52">
        <v>1466.4824999999926</v>
      </c>
      <c r="U889" s="52">
        <v>0</v>
      </c>
      <c r="V889" s="52">
        <v>146.64824999999925</v>
      </c>
      <c r="W889" s="52">
        <v>3809.9215349999799</v>
      </c>
      <c r="X889" s="52">
        <v>5423.0522849999716</v>
      </c>
      <c r="Y889" s="23" t="s">
        <v>3695</v>
      </c>
      <c r="Z889" s="23" t="s">
        <v>3816</v>
      </c>
      <c r="AA889" s="23" t="s">
        <v>3817</v>
      </c>
      <c r="AB889" s="33" t="e">
        <v>#N/A</v>
      </c>
      <c r="AC889" s="33" t="e">
        <v>#N/A</v>
      </c>
      <c r="AD889" s="39" t="e">
        <v>#N/A</v>
      </c>
      <c r="AE889" s="39">
        <v>43178</v>
      </c>
      <c r="AF889" s="53">
        <v>171800967741</v>
      </c>
      <c r="AG889" s="53" t="s">
        <v>465</v>
      </c>
      <c r="AH889" s="39">
        <v>43206</v>
      </c>
      <c r="AI889" s="23" t="s">
        <v>385</v>
      </c>
      <c r="AJ889" s="59"/>
      <c r="AK889" s="59"/>
      <c r="AL889" s="48"/>
      <c r="AM889" s="60"/>
      <c r="AN889" s="33"/>
      <c r="AO889" s="48"/>
      <c r="AP889" s="23">
        <v>2000</v>
      </c>
      <c r="AQ889" s="23" t="s">
        <v>52</v>
      </c>
      <c r="AR889" s="23" t="s">
        <v>3817</v>
      </c>
      <c r="AS889" s="38" t="s">
        <v>53</v>
      </c>
      <c r="AT889" s="23" t="s">
        <v>522</v>
      </c>
      <c r="AU889" s="64">
        <v>1007534470</v>
      </c>
      <c r="AV889" s="99">
        <v>2</v>
      </c>
      <c r="AW889" s="102">
        <v>19553.0999999999</v>
      </c>
      <c r="AX889" s="29" t="s">
        <v>701</v>
      </c>
      <c r="AY889" s="29"/>
      <c r="AZ889" s="25"/>
      <c r="BA889">
        <f t="shared" si="168"/>
        <v>2460</v>
      </c>
      <c r="BB889" s="115" t="s">
        <v>6987</v>
      </c>
      <c r="BC889" s="105">
        <f t="shared" si="159"/>
        <v>9776.5499999999502</v>
      </c>
      <c r="BD889" s="116">
        <f t="shared" si="160"/>
        <v>43160</v>
      </c>
      <c r="BE889" s="141" t="s">
        <v>8366</v>
      </c>
      <c r="BF889">
        <f>MATCH(BE889,'Cat-4'!$A:$A,0)</f>
        <v>666</v>
      </c>
      <c r="BG889">
        <f>MATCH(BD889,'Cat-4'!$1:$1,0)</f>
        <v>75</v>
      </c>
      <c r="BH889">
        <f>INDEX('Cat-4'!$1:$1048576,'NSS + ACT'!BF889,'NSS + ACT'!BG889)</f>
        <v>110.1</v>
      </c>
      <c r="BI889">
        <f>MATCH($BI$1,'Cat-4'!$1:$1,0)</f>
        <v>153</v>
      </c>
      <c r="BJ889">
        <f>INDEX('Cat-4'!$1:$1048576,'NSS + ACT'!BF889,'NSS + ACT'!BI889)</f>
        <v>133.4</v>
      </c>
      <c r="BK889" s="126">
        <f t="shared" si="161"/>
        <v>1.2116257947320619</v>
      </c>
      <c r="BL889">
        <f t="shared" si="162"/>
        <v>2480</v>
      </c>
      <c r="BM889" s="126">
        <f t="shared" si="163"/>
        <v>82.666666666666671</v>
      </c>
      <c r="BN889" s="126" t="s">
        <v>8785</v>
      </c>
      <c r="BO889" s="126">
        <f>MATCH(BB889,Sheet3!$D$4:$D$8,0)</f>
        <v>4</v>
      </c>
      <c r="BP889" s="126">
        <f>MATCH(BN889,Sheet3!$E$4:$H$4,0)</f>
        <v>4</v>
      </c>
      <c r="BQ889" s="132">
        <f>INDEX(Sheet3!$D$4:$H$8,'NSS + ACT'!BO889,'NSS + ACT'!BP889)</f>
        <v>0.2</v>
      </c>
      <c r="BR889" s="105">
        <f t="shared" si="164"/>
        <v>23691.040326975359</v>
      </c>
      <c r="BS889" s="162">
        <f t="shared" si="165"/>
        <v>0.2</v>
      </c>
      <c r="BT889" s="105">
        <f t="shared" si="166"/>
        <v>18952.832261580286</v>
      </c>
    </row>
    <row r="890" spans="1:72">
      <c r="A890" s="18">
        <f t="shared" si="169"/>
        <v>887</v>
      </c>
      <c r="B890" s="61">
        <v>292008794943</v>
      </c>
      <c r="C890" s="39">
        <v>44140</v>
      </c>
      <c r="D890" s="22" t="s">
        <v>139</v>
      </c>
      <c r="E890" s="22" t="s">
        <v>3956</v>
      </c>
      <c r="F890" s="110">
        <v>104</v>
      </c>
      <c r="G890" s="23" t="s">
        <v>49</v>
      </c>
      <c r="H890" s="52">
        <v>187.31355769230771</v>
      </c>
      <c r="I890" s="30"/>
      <c r="J890" s="109">
        <v>19480.61</v>
      </c>
      <c r="K890" s="23">
        <v>73181500</v>
      </c>
      <c r="L890" s="26">
        <v>0.15</v>
      </c>
      <c r="M890" s="40">
        <v>0</v>
      </c>
      <c r="N890" s="40">
        <v>0</v>
      </c>
      <c r="O890" s="52">
        <v>0</v>
      </c>
      <c r="P890" s="26">
        <v>0.1</v>
      </c>
      <c r="Q890" s="52">
        <v>0</v>
      </c>
      <c r="R890" s="63">
        <v>0.18</v>
      </c>
      <c r="S890" s="23" t="s">
        <v>696</v>
      </c>
      <c r="T890" s="52">
        <v>2922.0915</v>
      </c>
      <c r="U890" s="52">
        <v>0</v>
      </c>
      <c r="V890" s="52">
        <v>292.20915000000002</v>
      </c>
      <c r="W890" s="52">
        <v>4085.0839169999995</v>
      </c>
      <c r="X890" s="68">
        <v>7299.3845669999992</v>
      </c>
      <c r="Y890" s="23" t="s">
        <v>3855</v>
      </c>
      <c r="Z890" s="23" t="s">
        <v>3957</v>
      </c>
      <c r="AA890" s="23" t="s">
        <v>3958</v>
      </c>
      <c r="AB890" s="33">
        <v>292008794943</v>
      </c>
      <c r="AC890" s="33" t="s">
        <v>3959</v>
      </c>
      <c r="AD890" s="39">
        <v>44140</v>
      </c>
      <c r="AE890" s="39">
        <v>44135</v>
      </c>
      <c r="AF890" s="53" t="e">
        <v>#N/A</v>
      </c>
      <c r="AG890" s="53" t="e">
        <v>#N/A</v>
      </c>
      <c r="AH890" s="39" t="e">
        <v>#N/A</v>
      </c>
      <c r="AI890" s="23" t="s">
        <v>51</v>
      </c>
      <c r="AJ890" s="59"/>
      <c r="AK890" s="59"/>
      <c r="AL890" s="48"/>
      <c r="AM890" s="60"/>
      <c r="AN890" s="33"/>
      <c r="AO890" s="48"/>
      <c r="AP890" s="23">
        <v>2000</v>
      </c>
      <c r="AQ890" s="23" t="s">
        <v>52</v>
      </c>
      <c r="AR890" s="23" t="s">
        <v>3958</v>
      </c>
      <c r="AS890" s="38" t="s">
        <v>53</v>
      </c>
      <c r="AT890" s="23"/>
      <c r="AU890" s="64" t="s">
        <v>3960</v>
      </c>
      <c r="AV890" s="99">
        <v>104</v>
      </c>
      <c r="AW890" s="102">
        <v>19480.61</v>
      </c>
      <c r="AX890" s="29" t="s">
        <v>701</v>
      </c>
      <c r="AY890" s="29"/>
      <c r="AZ890" s="25"/>
      <c r="BA890">
        <f t="shared" si="168"/>
        <v>1503</v>
      </c>
      <c r="BB890" s="115" t="s">
        <v>6983</v>
      </c>
      <c r="BC890" s="105">
        <f t="shared" si="159"/>
        <v>187.31355769230771</v>
      </c>
      <c r="BD890" s="116">
        <f t="shared" si="160"/>
        <v>44105</v>
      </c>
      <c r="BE890" s="141" t="s">
        <v>8477</v>
      </c>
      <c r="BF890">
        <f>MATCH(BE890,'Cat-4'!$A:$A,0)</f>
        <v>722</v>
      </c>
      <c r="BG890">
        <f>MATCH(BD890,'Cat-4'!$1:$1,0)</f>
        <v>106</v>
      </c>
      <c r="BH890">
        <f>INDEX('Cat-4'!$1:$1048576,'NSS + ACT'!BF890,'NSS + ACT'!BG890)</f>
        <v>114.2</v>
      </c>
      <c r="BI890">
        <f>MATCH($BI$1,'Cat-4'!$1:$1,0)</f>
        <v>153</v>
      </c>
      <c r="BJ890">
        <f>INDEX('Cat-4'!$1:$1048576,'NSS + ACT'!BF890,'NSS + ACT'!BI890)</f>
        <v>130.80000000000001</v>
      </c>
      <c r="BK890" s="126">
        <f t="shared" si="161"/>
        <v>1.1453590192644485</v>
      </c>
      <c r="BL890">
        <f t="shared" si="162"/>
        <v>1535</v>
      </c>
      <c r="BM890" s="126">
        <f t="shared" si="163"/>
        <v>51.166666666666664</v>
      </c>
      <c r="BN890" s="126" t="s">
        <v>8785</v>
      </c>
      <c r="BO890" s="126">
        <f>MATCH(BB890,Sheet3!$D$4:$D$8,0)</f>
        <v>2</v>
      </c>
      <c r="BP890" s="126">
        <f>MATCH(BN890,Sheet3!$E$4:$H$4,0)</f>
        <v>4</v>
      </c>
      <c r="BQ890" s="132">
        <f>INDEX(Sheet3!$D$4:$H$8,'NSS + ACT'!BO890,'NSS + ACT'!BP890)</f>
        <v>0.1</v>
      </c>
      <c r="BR890" s="105">
        <f t="shared" si="164"/>
        <v>22312.292364273209</v>
      </c>
      <c r="BS890" s="162">
        <f t="shared" si="165"/>
        <v>0.1</v>
      </c>
      <c r="BT890" s="105">
        <f t="shared" si="166"/>
        <v>20081.06312784589</v>
      </c>
    </row>
    <row r="891" spans="1:72">
      <c r="A891" s="18">
        <f t="shared" si="169"/>
        <v>888</v>
      </c>
      <c r="B891" s="61">
        <v>292207569813</v>
      </c>
      <c r="C891" s="39">
        <v>44764</v>
      </c>
      <c r="D891" s="22" t="s">
        <v>91</v>
      </c>
      <c r="E891" s="22" t="s">
        <v>2610</v>
      </c>
      <c r="F891" s="110">
        <v>2</v>
      </c>
      <c r="G891" s="23" t="s">
        <v>119</v>
      </c>
      <c r="H891" s="52">
        <v>9721.25</v>
      </c>
      <c r="I891" s="30"/>
      <c r="J891" s="109">
        <v>19442.5</v>
      </c>
      <c r="K891" s="23">
        <v>84819090</v>
      </c>
      <c r="L891" s="26">
        <v>7.4999999999999997E-2</v>
      </c>
      <c r="M891" s="40">
        <v>0</v>
      </c>
      <c r="N891" s="62">
        <v>0</v>
      </c>
      <c r="O891" s="52">
        <v>0</v>
      </c>
      <c r="P891" s="26">
        <v>0.1</v>
      </c>
      <c r="Q891" s="52">
        <v>0</v>
      </c>
      <c r="R891" s="63">
        <v>0.18</v>
      </c>
      <c r="S891" s="23" t="s">
        <v>849</v>
      </c>
      <c r="T891" s="52">
        <v>1458.1875</v>
      </c>
      <c r="U891" s="52">
        <v>0</v>
      </c>
      <c r="V891" s="52">
        <v>145.81874999999999</v>
      </c>
      <c r="W891" s="52">
        <v>3788.3711249999997</v>
      </c>
      <c r="X891" s="52">
        <v>5392.377375</v>
      </c>
      <c r="Y891" s="23" t="s">
        <v>2574</v>
      </c>
      <c r="Z891" s="23" t="s">
        <v>2611</v>
      </c>
      <c r="AA891" s="23" t="s">
        <v>2612</v>
      </c>
      <c r="AB891" s="33">
        <v>292207569813</v>
      </c>
      <c r="AC891" s="33" t="s">
        <v>1972</v>
      </c>
      <c r="AD891" s="48">
        <v>44764</v>
      </c>
      <c r="AE891" s="39">
        <v>44741</v>
      </c>
      <c r="AF891" s="53" t="e">
        <v>#N/A</v>
      </c>
      <c r="AG891" s="53" t="e">
        <v>#N/A</v>
      </c>
      <c r="AH891" s="39" t="e">
        <v>#N/A</v>
      </c>
      <c r="AI891" s="23" t="s">
        <v>51</v>
      </c>
      <c r="AJ891" s="54"/>
      <c r="AK891" s="55"/>
      <c r="AL891" s="56"/>
      <c r="AM891" s="57"/>
      <c r="AN891" s="33"/>
      <c r="AO891" s="48"/>
      <c r="AP891" s="23">
        <v>2000</v>
      </c>
      <c r="AQ891" s="23" t="s">
        <v>52</v>
      </c>
      <c r="AR891" s="23" t="s">
        <v>2612</v>
      </c>
      <c r="AS891" s="38" t="s">
        <v>53</v>
      </c>
      <c r="AT891" s="23"/>
      <c r="AU891" s="64" t="s">
        <v>225</v>
      </c>
      <c r="AV891" s="99">
        <v>2</v>
      </c>
      <c r="AW891" s="102">
        <v>19442.5</v>
      </c>
      <c r="AX891" s="29" t="s">
        <v>701</v>
      </c>
      <c r="AY891" s="29"/>
      <c r="AZ891" s="25" t="s">
        <v>2577</v>
      </c>
      <c r="BA891">
        <f t="shared" si="168"/>
        <v>897</v>
      </c>
      <c r="BB891" t="s">
        <v>6983</v>
      </c>
      <c r="BC891" s="105">
        <f t="shared" si="159"/>
        <v>9721.25</v>
      </c>
      <c r="BD891" s="116">
        <f t="shared" si="160"/>
        <v>44713</v>
      </c>
      <c r="BE891" s="141" t="s">
        <v>8477</v>
      </c>
      <c r="BF891">
        <f>MATCH(BE891,'Cat-4'!$A:$A,0)</f>
        <v>722</v>
      </c>
      <c r="BG891">
        <f>MATCH(BD891,'Cat-4'!$1:$1,0)</f>
        <v>126</v>
      </c>
      <c r="BH891">
        <f>INDEX('Cat-4'!$1:$1048576,'NSS + ACT'!BF891,'NSS + ACT'!BG891)</f>
        <v>125.1</v>
      </c>
      <c r="BI891">
        <f>MATCH($BI$1,'Cat-4'!$1:$1,0)</f>
        <v>153</v>
      </c>
      <c r="BJ891">
        <f>INDEX('Cat-4'!$1:$1048576,'NSS + ACT'!BF891,'NSS + ACT'!BI891)</f>
        <v>130.80000000000001</v>
      </c>
      <c r="BK891" s="126">
        <f t="shared" si="161"/>
        <v>1.0455635491606716</v>
      </c>
      <c r="BL891">
        <f t="shared" si="162"/>
        <v>927</v>
      </c>
      <c r="BM891" s="126">
        <f t="shared" si="163"/>
        <v>30.9</v>
      </c>
      <c r="BN891" s="126" t="s">
        <v>8785</v>
      </c>
      <c r="BO891" s="126">
        <f>MATCH(BB891,Sheet3!$D$4:$D$8,0)</f>
        <v>2</v>
      </c>
      <c r="BP891" s="126">
        <f>MATCH(BN891,Sheet3!$E$4:$H$4,0)</f>
        <v>4</v>
      </c>
      <c r="BQ891" s="132">
        <f>INDEX(Sheet3!$D$4:$H$8,'NSS + ACT'!BO891,'NSS + ACT'!BP891)</f>
        <v>0.1</v>
      </c>
      <c r="BR891" s="105">
        <f t="shared" si="164"/>
        <v>20328.36930455636</v>
      </c>
      <c r="BS891" s="162">
        <f t="shared" si="165"/>
        <v>0.1</v>
      </c>
      <c r="BT891" s="105">
        <f t="shared" si="166"/>
        <v>18295.532374100723</v>
      </c>
    </row>
    <row r="892" spans="1:72">
      <c r="A892" s="18">
        <f t="shared" si="169"/>
        <v>889</v>
      </c>
      <c r="B892" s="61">
        <v>291604728763</v>
      </c>
      <c r="C892" s="39">
        <v>42653</v>
      </c>
      <c r="D892" s="22" t="s">
        <v>91</v>
      </c>
      <c r="E892" s="22" t="s">
        <v>2610</v>
      </c>
      <c r="F892" s="110">
        <v>2</v>
      </c>
      <c r="G892" s="23" t="s">
        <v>119</v>
      </c>
      <c r="H892" s="52">
        <v>9721.25</v>
      </c>
      <c r="I892" s="30"/>
      <c r="J892" s="109">
        <v>19442.5</v>
      </c>
      <c r="K892" s="23">
        <v>84819090</v>
      </c>
      <c r="L892" s="26">
        <v>7.4999999999999997E-2</v>
      </c>
      <c r="M892" s="40">
        <v>0</v>
      </c>
      <c r="N892" s="62">
        <v>0</v>
      </c>
      <c r="O892" s="52">
        <v>0</v>
      </c>
      <c r="P892" s="26">
        <v>0.1</v>
      </c>
      <c r="Q892" s="52">
        <v>0</v>
      </c>
      <c r="R892" s="63">
        <v>0.18</v>
      </c>
      <c r="S892" s="23" t="s">
        <v>849</v>
      </c>
      <c r="T892" s="52">
        <v>1458.1875</v>
      </c>
      <c r="U892" s="52">
        <v>0</v>
      </c>
      <c r="V892" s="52">
        <v>145.81874999999999</v>
      </c>
      <c r="W892" s="52">
        <v>3788.3711249999997</v>
      </c>
      <c r="X892" s="52">
        <v>5392.377375</v>
      </c>
      <c r="Y892" s="23" t="s">
        <v>2574</v>
      </c>
      <c r="Z892" s="23" t="s">
        <v>2613</v>
      </c>
      <c r="AA892" s="23" t="s">
        <v>2612</v>
      </c>
      <c r="AB892" s="33">
        <v>291604728763</v>
      </c>
      <c r="AC892" s="33" t="s">
        <v>1953</v>
      </c>
      <c r="AD892" s="48">
        <v>42653</v>
      </c>
      <c r="AE892" s="39">
        <v>42629</v>
      </c>
      <c r="AF892" s="53" t="e">
        <v>#N/A</v>
      </c>
      <c r="AG892" s="53" t="e">
        <v>#N/A</v>
      </c>
      <c r="AH892" s="39" t="e">
        <v>#N/A</v>
      </c>
      <c r="AI892" s="23" t="s">
        <v>51</v>
      </c>
      <c r="AJ892" s="54"/>
      <c r="AK892" s="55"/>
      <c r="AL892" s="56"/>
      <c r="AM892" s="57"/>
      <c r="AN892" s="33"/>
      <c r="AO892" s="48"/>
      <c r="AP892" s="23">
        <v>2000</v>
      </c>
      <c r="AQ892" s="23" t="s">
        <v>64</v>
      </c>
      <c r="AR892" s="23" t="s">
        <v>2612</v>
      </c>
      <c r="AS892" s="38" t="s">
        <v>53</v>
      </c>
      <c r="AT892" s="23"/>
      <c r="AU892" s="64">
        <v>6316001236</v>
      </c>
      <c r="AV892" s="99">
        <v>2</v>
      </c>
      <c r="AW892" s="102">
        <v>19442.5</v>
      </c>
      <c r="AX892" s="29" t="s">
        <v>701</v>
      </c>
      <c r="AY892" s="29"/>
      <c r="AZ892" s="25" t="s">
        <v>2577</v>
      </c>
      <c r="BA892">
        <f t="shared" si="168"/>
        <v>3009</v>
      </c>
      <c r="BB892" t="s">
        <v>6983</v>
      </c>
      <c r="BC892" s="105">
        <f t="shared" si="159"/>
        <v>9721.25</v>
      </c>
      <c r="BD892" s="116">
        <f t="shared" si="160"/>
        <v>42614</v>
      </c>
      <c r="BE892" s="141" t="s">
        <v>8477</v>
      </c>
      <c r="BF892">
        <f>MATCH(BE892,'Cat-4'!$A:$A,0)</f>
        <v>722</v>
      </c>
      <c r="BG892">
        <f>MATCH(BD892,'Cat-4'!$1:$1,0)</f>
        <v>57</v>
      </c>
      <c r="BH892">
        <f>INDEX('Cat-4'!$1:$1048576,'NSS + ACT'!BF892,'NSS + ACT'!BG892)</f>
        <v>107.4</v>
      </c>
      <c r="BI892">
        <f>MATCH($BI$1,'Cat-4'!$1:$1,0)</f>
        <v>153</v>
      </c>
      <c r="BJ892">
        <f>INDEX('Cat-4'!$1:$1048576,'NSS + ACT'!BF892,'NSS + ACT'!BI892)</f>
        <v>130.80000000000001</v>
      </c>
      <c r="BK892" s="126">
        <f t="shared" si="161"/>
        <v>1.217877094972067</v>
      </c>
      <c r="BL892">
        <f t="shared" si="162"/>
        <v>3026</v>
      </c>
      <c r="BM892" s="126">
        <f t="shared" si="163"/>
        <v>100.86666666666666</v>
      </c>
      <c r="BN892" s="126" t="s">
        <v>8785</v>
      </c>
      <c r="BO892" s="126">
        <f>MATCH(BB892,Sheet3!$D$4:$D$8,0)</f>
        <v>2</v>
      </c>
      <c r="BP892" s="126">
        <f>MATCH(BN892,Sheet3!$E$4:$H$4,0)</f>
        <v>4</v>
      </c>
      <c r="BQ892" s="132">
        <f>INDEX(Sheet3!$D$4:$H$8,'NSS + ACT'!BO892,'NSS + ACT'!BP892)</f>
        <v>0.1</v>
      </c>
      <c r="BR892" s="105">
        <f t="shared" si="164"/>
        <v>23678.575418994413</v>
      </c>
      <c r="BS892" s="162">
        <f t="shared" si="165"/>
        <v>0.1</v>
      </c>
      <c r="BT892" s="105">
        <f t="shared" si="166"/>
        <v>21310.717877094972</v>
      </c>
    </row>
    <row r="893" spans="1:72">
      <c r="A893" s="18">
        <f t="shared" si="169"/>
        <v>890</v>
      </c>
      <c r="B893" s="33">
        <v>172002103313</v>
      </c>
      <c r="C893" s="39">
        <v>44116</v>
      </c>
      <c r="D893" s="22" t="s">
        <v>614</v>
      </c>
      <c r="E893" s="22" t="s">
        <v>4828</v>
      </c>
      <c r="F893" s="110">
        <v>72</v>
      </c>
      <c r="G893" s="23" t="s">
        <v>49</v>
      </c>
      <c r="H893" s="58">
        <v>268.23819444444445</v>
      </c>
      <c r="I893" s="30"/>
      <c r="J893" s="101">
        <v>19313.150000000001</v>
      </c>
      <c r="K893" s="33">
        <v>84799090</v>
      </c>
      <c r="L893" s="26">
        <v>7.4999999999999997E-2</v>
      </c>
      <c r="M893" s="40">
        <v>0</v>
      </c>
      <c r="N893" s="40">
        <v>0</v>
      </c>
      <c r="O893" s="35">
        <v>0</v>
      </c>
      <c r="P893" s="63">
        <v>0.1</v>
      </c>
      <c r="Q893" s="52">
        <v>0</v>
      </c>
      <c r="R893" s="63">
        <v>0.18</v>
      </c>
      <c r="S893" s="23" t="s">
        <v>2342</v>
      </c>
      <c r="T893" s="52">
        <v>1448.4862500000002</v>
      </c>
      <c r="U893" s="52">
        <v>0</v>
      </c>
      <c r="V893" s="52">
        <v>144.84862500000003</v>
      </c>
      <c r="W893" s="52">
        <v>3763.1672775000002</v>
      </c>
      <c r="X893" s="52">
        <v>5356.5021525000002</v>
      </c>
      <c r="Y893" s="23" t="s">
        <v>4766</v>
      </c>
      <c r="Z893" s="23" t="s">
        <v>4829</v>
      </c>
      <c r="AA893" s="23" t="s">
        <v>4830</v>
      </c>
      <c r="AB893" s="33" t="e">
        <v>#N/A</v>
      </c>
      <c r="AC893" s="33" t="e">
        <v>#N/A</v>
      </c>
      <c r="AD893" s="48" t="e">
        <v>#N/A</v>
      </c>
      <c r="AE893" s="39">
        <v>44087</v>
      </c>
      <c r="AF893" s="53">
        <v>172002103313</v>
      </c>
      <c r="AG893" s="53" t="s">
        <v>4831</v>
      </c>
      <c r="AH893" s="39">
        <v>44116</v>
      </c>
      <c r="AI893" s="23" t="s">
        <v>385</v>
      </c>
      <c r="AJ893" s="54"/>
      <c r="AK893" s="55"/>
      <c r="AL893" s="56"/>
      <c r="AM893" s="57"/>
      <c r="AN893" s="33"/>
      <c r="AO893" s="48"/>
      <c r="AP893" s="23">
        <v>2000</v>
      </c>
      <c r="AQ893" s="23" t="s">
        <v>52</v>
      </c>
      <c r="AR893" s="23" t="s">
        <v>4830</v>
      </c>
      <c r="AS893" s="38" t="s">
        <v>518</v>
      </c>
      <c r="AT893" s="23"/>
      <c r="AU893" s="23" t="s">
        <v>4832</v>
      </c>
      <c r="AV893" s="99">
        <v>72</v>
      </c>
      <c r="AW893" s="101">
        <v>19313.150000000001</v>
      </c>
      <c r="AX893" s="29" t="s">
        <v>4770</v>
      </c>
      <c r="AY893" s="29"/>
      <c r="AZ893" s="30"/>
      <c r="BA893">
        <f t="shared" si="168"/>
        <v>1551</v>
      </c>
      <c r="BB893" s="115" t="s">
        <v>6983</v>
      </c>
      <c r="BC893" s="105">
        <f t="shared" si="159"/>
        <v>268.23819444444445</v>
      </c>
      <c r="BD893" s="116">
        <f t="shared" si="160"/>
        <v>44075</v>
      </c>
      <c r="BE893" s="141" t="s">
        <v>8477</v>
      </c>
      <c r="BF893">
        <f>MATCH(BE893,'Cat-4'!$A:$A,0)</f>
        <v>722</v>
      </c>
      <c r="BG893">
        <f>MATCH(BD893,'Cat-4'!$1:$1,0)</f>
        <v>105</v>
      </c>
      <c r="BH893">
        <f>INDEX('Cat-4'!$1:$1048576,'NSS + ACT'!BF893,'NSS + ACT'!BG893)</f>
        <v>113.7</v>
      </c>
      <c r="BI893">
        <f>MATCH($BI$1,'Cat-4'!$1:$1,0)</f>
        <v>153</v>
      </c>
      <c r="BJ893">
        <f>INDEX('Cat-4'!$1:$1048576,'NSS + ACT'!BF893,'NSS + ACT'!BI893)</f>
        <v>130.80000000000001</v>
      </c>
      <c r="BK893" s="126">
        <f t="shared" si="161"/>
        <v>1.1503957783641161</v>
      </c>
      <c r="BL893">
        <f t="shared" si="162"/>
        <v>1565</v>
      </c>
      <c r="BM893" s="126">
        <f t="shared" si="163"/>
        <v>52.166666666666664</v>
      </c>
      <c r="BN893" s="126" t="s">
        <v>8785</v>
      </c>
      <c r="BO893" s="126">
        <f>MATCH(BB893,Sheet3!$D$4:$D$8,0)</f>
        <v>2</v>
      </c>
      <c r="BP893" s="126">
        <f>MATCH(BN893,Sheet3!$E$4:$H$4,0)</f>
        <v>4</v>
      </c>
      <c r="BQ893" s="132">
        <f>INDEX(Sheet3!$D$4:$H$8,'NSS + ACT'!BO893,'NSS + ACT'!BP893)</f>
        <v>0.1</v>
      </c>
      <c r="BR893" s="105">
        <f t="shared" si="164"/>
        <v>22217.766226912932</v>
      </c>
      <c r="BS893" s="162">
        <f t="shared" si="165"/>
        <v>0.1</v>
      </c>
      <c r="BT893" s="105">
        <f t="shared" si="166"/>
        <v>19995.989604221639</v>
      </c>
    </row>
    <row r="894" spans="1:72">
      <c r="A894" s="18">
        <f t="shared" si="169"/>
        <v>891</v>
      </c>
      <c r="B894" s="33">
        <v>291804726640</v>
      </c>
      <c r="C894" s="39">
        <v>43258</v>
      </c>
      <c r="D894" s="22" t="s">
        <v>177</v>
      </c>
      <c r="E894" s="22" t="s">
        <v>6358</v>
      </c>
      <c r="F894" s="110">
        <v>4</v>
      </c>
      <c r="G894" s="23" t="s">
        <v>49</v>
      </c>
      <c r="H894" s="52">
        <v>4769.5550000000003</v>
      </c>
      <c r="I894" s="30"/>
      <c r="J894" s="109">
        <v>19078.22</v>
      </c>
      <c r="K894" s="36">
        <v>84821013</v>
      </c>
      <c r="L894" s="26">
        <v>7.4999999999999997E-2</v>
      </c>
      <c r="M894" s="26"/>
      <c r="N894" s="26">
        <v>0</v>
      </c>
      <c r="O894" s="60"/>
      <c r="P894" s="26">
        <v>0.1</v>
      </c>
      <c r="Q894" s="84"/>
      <c r="R894" s="26">
        <v>0.18</v>
      </c>
      <c r="S894" s="23" t="s">
        <v>4999</v>
      </c>
      <c r="T894" s="52">
        <v>1430.8665000000001</v>
      </c>
      <c r="U894" s="52">
        <v>0</v>
      </c>
      <c r="V894" s="52">
        <v>143.08665000000002</v>
      </c>
      <c r="W894" s="52">
        <v>3717.3911670000002</v>
      </c>
      <c r="X894" s="52">
        <v>5291.344317</v>
      </c>
      <c r="Y894" s="23" t="s">
        <v>6223</v>
      </c>
      <c r="Z894" s="23" t="s">
        <v>6359</v>
      </c>
      <c r="AA894" s="23" t="s">
        <v>6360</v>
      </c>
      <c r="AB894" s="33">
        <v>291804726640</v>
      </c>
      <c r="AC894" s="33" t="s">
        <v>6361</v>
      </c>
      <c r="AD894" s="39">
        <v>43258</v>
      </c>
      <c r="AE894" s="39">
        <v>43256</v>
      </c>
      <c r="AF894" s="53" t="e">
        <v>#N/A</v>
      </c>
      <c r="AG894" s="53" t="e">
        <v>#N/A</v>
      </c>
      <c r="AH894" s="39" t="e">
        <v>#N/A</v>
      </c>
      <c r="AI894" s="23" t="s">
        <v>51</v>
      </c>
      <c r="AJ894" s="59"/>
      <c r="AK894" s="59"/>
      <c r="AL894" s="48"/>
      <c r="AM894" s="60"/>
      <c r="AN894" s="33"/>
      <c r="AO894" s="48"/>
      <c r="AP894" s="23">
        <v>2000</v>
      </c>
      <c r="AQ894" s="23" t="s">
        <v>52</v>
      </c>
      <c r="AR894" s="23" t="s">
        <v>6360</v>
      </c>
      <c r="AS894" s="38" t="s">
        <v>53</v>
      </c>
      <c r="AT894" s="23"/>
      <c r="AU894" s="23" t="s">
        <v>357</v>
      </c>
      <c r="AV894" s="99">
        <v>4</v>
      </c>
      <c r="AW894" s="101">
        <v>19078.22</v>
      </c>
      <c r="AX894" s="29" t="s">
        <v>5711</v>
      </c>
      <c r="AY894" s="29"/>
      <c r="AZ894" s="21"/>
      <c r="BA894">
        <f t="shared" si="168"/>
        <v>2382</v>
      </c>
      <c r="BB894" s="115" t="s">
        <v>6983</v>
      </c>
      <c r="BC894" s="105">
        <f t="shared" si="159"/>
        <v>4769.5550000000003</v>
      </c>
      <c r="BD894" s="116">
        <f t="shared" si="160"/>
        <v>43252</v>
      </c>
      <c r="BE894" s="141" t="s">
        <v>8477</v>
      </c>
      <c r="BF894">
        <f>MATCH(BE894,'Cat-4'!$A:$A,0)</f>
        <v>722</v>
      </c>
      <c r="BG894">
        <f>MATCH(BD894,'Cat-4'!$1:$1,0)</f>
        <v>78</v>
      </c>
      <c r="BH894">
        <f>INDEX('Cat-4'!$1:$1048576,'NSS + ACT'!BF894,'NSS + ACT'!BG894)</f>
        <v>110.5</v>
      </c>
      <c r="BI894">
        <f>MATCH($BI$1,'Cat-4'!$1:$1,0)</f>
        <v>153</v>
      </c>
      <c r="BJ894">
        <f>INDEX('Cat-4'!$1:$1048576,'NSS + ACT'!BF894,'NSS + ACT'!BI894)</f>
        <v>130.80000000000001</v>
      </c>
      <c r="BK894" s="126">
        <f t="shared" si="161"/>
        <v>1.183710407239819</v>
      </c>
      <c r="BL894">
        <f t="shared" si="162"/>
        <v>2388</v>
      </c>
      <c r="BM894" s="126">
        <f t="shared" si="163"/>
        <v>79.599999999999994</v>
      </c>
      <c r="BN894" s="126" t="s">
        <v>8785</v>
      </c>
      <c r="BO894" s="126">
        <f>MATCH(BB894,Sheet3!$D$4:$D$8,0)</f>
        <v>2</v>
      </c>
      <c r="BP894" s="126">
        <f>MATCH(BN894,Sheet3!$E$4:$H$4,0)</f>
        <v>4</v>
      </c>
      <c r="BQ894" s="132">
        <f>INDEX(Sheet3!$D$4:$H$8,'NSS + ACT'!BO894,'NSS + ACT'!BP894)</f>
        <v>0.1</v>
      </c>
      <c r="BR894" s="105">
        <f t="shared" si="164"/>
        <v>22583.087565610862</v>
      </c>
      <c r="BS894" s="162">
        <f t="shared" si="165"/>
        <v>0.1</v>
      </c>
      <c r="BT894" s="105">
        <f t="shared" si="166"/>
        <v>20324.778809049778</v>
      </c>
    </row>
    <row r="895" spans="1:72">
      <c r="A895" s="18">
        <f t="shared" si="169"/>
        <v>892</v>
      </c>
      <c r="B895" s="61">
        <v>172100808751</v>
      </c>
      <c r="C895" s="39">
        <v>44285</v>
      </c>
      <c r="D895" s="22" t="s">
        <v>2892</v>
      </c>
      <c r="E895" s="22" t="s">
        <v>2911</v>
      </c>
      <c r="F895" s="110">
        <v>9</v>
      </c>
      <c r="G895" s="23" t="s">
        <v>119</v>
      </c>
      <c r="H895" s="52">
        <v>2115.8533333333335</v>
      </c>
      <c r="I895" s="30"/>
      <c r="J895" s="109">
        <v>19042.68</v>
      </c>
      <c r="K895" s="23" t="s">
        <v>2912</v>
      </c>
      <c r="L895" s="26">
        <v>0.15</v>
      </c>
      <c r="M895" s="40">
        <v>0</v>
      </c>
      <c r="N895" s="40">
        <v>0</v>
      </c>
      <c r="O895" s="52">
        <v>0</v>
      </c>
      <c r="P895" s="26">
        <v>0.1</v>
      </c>
      <c r="Q895" s="40">
        <v>0</v>
      </c>
      <c r="R895" s="63">
        <v>0.18</v>
      </c>
      <c r="S895" s="23" t="s">
        <v>2913</v>
      </c>
      <c r="T895" s="52">
        <v>2856.402</v>
      </c>
      <c r="U895" s="52">
        <v>0</v>
      </c>
      <c r="V895" s="52">
        <v>285.64019999999999</v>
      </c>
      <c r="W895" s="52">
        <v>3993.2499960000005</v>
      </c>
      <c r="X895" s="52">
        <v>7135.2921960000003</v>
      </c>
      <c r="Y895" s="23" t="s">
        <v>2778</v>
      </c>
      <c r="Z895" s="23" t="s">
        <v>2914</v>
      </c>
      <c r="AA895" s="23" t="s">
        <v>2915</v>
      </c>
      <c r="AB895" s="33" t="e">
        <v>#N/A</v>
      </c>
      <c r="AC895" s="33" t="e">
        <v>#N/A</v>
      </c>
      <c r="AD895" s="48" t="e">
        <v>#N/A</v>
      </c>
      <c r="AE895" s="39">
        <v>44266</v>
      </c>
      <c r="AF895" s="53">
        <v>172100808751</v>
      </c>
      <c r="AG895" s="53" t="s">
        <v>2897</v>
      </c>
      <c r="AH895" s="39">
        <v>44285</v>
      </c>
      <c r="AI895" s="23" t="s">
        <v>385</v>
      </c>
      <c r="AJ895" s="54"/>
      <c r="AK895" s="55"/>
      <c r="AL895" s="56"/>
      <c r="AM895" s="57"/>
      <c r="AN895" s="33"/>
      <c r="AO895" s="48"/>
      <c r="AP895" s="23">
        <v>2000</v>
      </c>
      <c r="AQ895" s="23" t="s">
        <v>52</v>
      </c>
      <c r="AR895" s="23" t="s">
        <v>2915</v>
      </c>
      <c r="AS895" s="38" t="s">
        <v>53</v>
      </c>
      <c r="AT895" s="23"/>
      <c r="AU895" s="64">
        <v>1201416</v>
      </c>
      <c r="AV895" s="99">
        <v>9</v>
      </c>
      <c r="AW895" s="102">
        <v>19042.68</v>
      </c>
      <c r="AX895" s="29" t="s">
        <v>701</v>
      </c>
      <c r="AY895" s="29"/>
      <c r="AZ895" s="25" t="s">
        <v>2782</v>
      </c>
      <c r="BA895">
        <f t="shared" si="168"/>
        <v>1372</v>
      </c>
      <c r="BB895" s="115" t="s">
        <v>6983</v>
      </c>
      <c r="BC895" s="105">
        <f t="shared" si="159"/>
        <v>2115.8533333333335</v>
      </c>
      <c r="BD895" s="116">
        <f t="shared" si="160"/>
        <v>44256</v>
      </c>
      <c r="BE895" s="141" t="s">
        <v>8477</v>
      </c>
      <c r="BF895">
        <f>MATCH(BE895,'Cat-4'!$A:$A,0)</f>
        <v>722</v>
      </c>
      <c r="BG895">
        <f>MATCH(BD895,'Cat-4'!$1:$1,0)</f>
        <v>111</v>
      </c>
      <c r="BH895">
        <f>INDEX('Cat-4'!$1:$1048576,'NSS + ACT'!BF895,'NSS + ACT'!BG895)</f>
        <v>116.1</v>
      </c>
      <c r="BI895">
        <f>MATCH($BI$1,'Cat-4'!$1:$1,0)</f>
        <v>153</v>
      </c>
      <c r="BJ895">
        <f>INDEX('Cat-4'!$1:$1048576,'NSS + ACT'!BF895,'NSS + ACT'!BI895)</f>
        <v>130.80000000000001</v>
      </c>
      <c r="BK895" s="126">
        <f t="shared" si="161"/>
        <v>1.1266149870801034</v>
      </c>
      <c r="BL895">
        <f t="shared" si="162"/>
        <v>1384</v>
      </c>
      <c r="BM895" s="126">
        <f t="shared" si="163"/>
        <v>46.133333333333333</v>
      </c>
      <c r="BN895" s="126" t="s">
        <v>8785</v>
      </c>
      <c r="BO895" s="126">
        <f>MATCH(BB895,Sheet3!$D$4:$D$8,0)</f>
        <v>2</v>
      </c>
      <c r="BP895" s="126">
        <f>MATCH(BN895,Sheet3!$E$4:$H$4,0)</f>
        <v>4</v>
      </c>
      <c r="BQ895" s="132">
        <f>INDEX(Sheet3!$D$4:$H$8,'NSS + ACT'!BO895,'NSS + ACT'!BP895)</f>
        <v>0.1</v>
      </c>
      <c r="BR895" s="105">
        <f t="shared" si="164"/>
        <v>21453.768682170543</v>
      </c>
      <c r="BS895" s="162">
        <f t="shared" si="165"/>
        <v>0.1</v>
      </c>
      <c r="BT895" s="105">
        <f t="shared" si="166"/>
        <v>19308.391813953491</v>
      </c>
    </row>
    <row r="896" spans="1:72">
      <c r="A896" s="18">
        <f t="shared" si="169"/>
        <v>893</v>
      </c>
      <c r="B896" s="61">
        <v>291810265073</v>
      </c>
      <c r="C896" s="39">
        <v>43427</v>
      </c>
      <c r="D896" s="22" t="s">
        <v>220</v>
      </c>
      <c r="E896" s="22" t="s">
        <v>3062</v>
      </c>
      <c r="F896" s="110">
        <v>2</v>
      </c>
      <c r="G896" s="23" t="s">
        <v>119</v>
      </c>
      <c r="H896" s="52">
        <v>9487.5</v>
      </c>
      <c r="I896" s="30"/>
      <c r="J896" s="109">
        <v>18975</v>
      </c>
      <c r="K896" s="23">
        <v>84819090</v>
      </c>
      <c r="L896" s="26">
        <v>7.4999999999999997E-2</v>
      </c>
      <c r="M896" s="40">
        <v>0</v>
      </c>
      <c r="N896" s="62">
        <v>0</v>
      </c>
      <c r="O896" s="52">
        <v>0</v>
      </c>
      <c r="P896" s="26">
        <v>0.1</v>
      </c>
      <c r="Q896" s="52">
        <v>0</v>
      </c>
      <c r="R896" s="63">
        <v>0.18</v>
      </c>
      <c r="S896" s="23" t="s">
        <v>849</v>
      </c>
      <c r="T896" s="52">
        <v>1423.125</v>
      </c>
      <c r="U896" s="52">
        <v>0</v>
      </c>
      <c r="V896" s="52">
        <v>142.3125</v>
      </c>
      <c r="W896" s="52">
        <v>3697.2787499999999</v>
      </c>
      <c r="X896" s="52">
        <v>5262.7162499999995</v>
      </c>
      <c r="Y896" s="23" t="s">
        <v>2991</v>
      </c>
      <c r="Z896" s="23" t="s">
        <v>3063</v>
      </c>
      <c r="AA896" s="23" t="s">
        <v>3064</v>
      </c>
      <c r="AB896" s="33">
        <v>291810265073</v>
      </c>
      <c r="AC896" s="33" t="s">
        <v>857</v>
      </c>
      <c r="AD896" s="48">
        <v>43427</v>
      </c>
      <c r="AE896" s="39">
        <v>43369</v>
      </c>
      <c r="AF896" s="53" t="e">
        <v>#N/A</v>
      </c>
      <c r="AG896" s="53" t="e">
        <v>#N/A</v>
      </c>
      <c r="AH896" s="39" t="e">
        <v>#N/A</v>
      </c>
      <c r="AI896" s="23" t="s">
        <v>51</v>
      </c>
      <c r="AJ896" s="54"/>
      <c r="AK896" s="55"/>
      <c r="AL896" s="56"/>
      <c r="AM896" s="57"/>
      <c r="AN896" s="33"/>
      <c r="AO896" s="48"/>
      <c r="AP896" s="23">
        <v>2000</v>
      </c>
      <c r="AQ896" s="23" t="s">
        <v>52</v>
      </c>
      <c r="AR896" s="23" t="s">
        <v>3064</v>
      </c>
      <c r="AS896" s="38" t="s">
        <v>53</v>
      </c>
      <c r="AT896" s="23" t="s">
        <v>519</v>
      </c>
      <c r="AU896" s="64">
        <v>9318632194</v>
      </c>
      <c r="AV896" s="99">
        <v>2</v>
      </c>
      <c r="AW896" s="102">
        <v>18975</v>
      </c>
      <c r="AX896" s="29" t="s">
        <v>701</v>
      </c>
      <c r="AY896" s="29"/>
      <c r="AZ896" s="25" t="s">
        <v>2577</v>
      </c>
      <c r="BA896">
        <f t="shared" si="168"/>
        <v>2269</v>
      </c>
      <c r="BB896" s="115" t="s">
        <v>6987</v>
      </c>
      <c r="BC896" s="105">
        <f t="shared" si="159"/>
        <v>9487.5</v>
      </c>
      <c r="BD896" s="116">
        <f t="shared" si="160"/>
        <v>43344</v>
      </c>
      <c r="BE896" s="141" t="s">
        <v>8366</v>
      </c>
      <c r="BF896">
        <f>MATCH(BE896,'Cat-4'!$A:$A,0)</f>
        <v>666</v>
      </c>
      <c r="BG896">
        <f>MATCH(BD896,'Cat-4'!$1:$1,0)</f>
        <v>81</v>
      </c>
      <c r="BH896">
        <f>INDEX('Cat-4'!$1:$1048576,'NSS + ACT'!BF896,'NSS + ACT'!BG896)</f>
        <v>111.5</v>
      </c>
      <c r="BI896">
        <f>MATCH($BI$1,'Cat-4'!$1:$1,0)</f>
        <v>153</v>
      </c>
      <c r="BJ896">
        <f>INDEX('Cat-4'!$1:$1048576,'NSS + ACT'!BF896,'NSS + ACT'!BI896)</f>
        <v>133.4</v>
      </c>
      <c r="BK896" s="126">
        <f t="shared" si="161"/>
        <v>1.1964125560538117</v>
      </c>
      <c r="BL896">
        <f t="shared" si="162"/>
        <v>2296</v>
      </c>
      <c r="BM896" s="126">
        <f t="shared" si="163"/>
        <v>76.533333333333331</v>
      </c>
      <c r="BN896" s="126" t="s">
        <v>8785</v>
      </c>
      <c r="BO896" s="126">
        <f>MATCH(BB896,Sheet3!$D$4:$D$8,0)</f>
        <v>4</v>
      </c>
      <c r="BP896" s="126">
        <f>MATCH(BN896,Sheet3!$E$4:$H$4,0)</f>
        <v>4</v>
      </c>
      <c r="BQ896" s="132">
        <f>INDEX(Sheet3!$D$4:$H$8,'NSS + ACT'!BO896,'NSS + ACT'!BP896)</f>
        <v>0.2</v>
      </c>
      <c r="BR896" s="105">
        <f t="shared" si="164"/>
        <v>22701.928251121077</v>
      </c>
      <c r="BS896" s="162">
        <f t="shared" si="165"/>
        <v>0.2</v>
      </c>
      <c r="BT896" s="105">
        <f t="shared" si="166"/>
        <v>18161.542600896861</v>
      </c>
    </row>
    <row r="897" spans="1:72">
      <c r="A897" s="18">
        <f t="shared" si="169"/>
        <v>894</v>
      </c>
      <c r="B897" s="61">
        <v>291503606354</v>
      </c>
      <c r="C897" s="39">
        <v>42276</v>
      </c>
      <c r="D897" s="22" t="s">
        <v>180</v>
      </c>
      <c r="E897" s="22" t="s">
        <v>2959</v>
      </c>
      <c r="F897" s="110">
        <v>1</v>
      </c>
      <c r="G897" s="23" t="s">
        <v>119</v>
      </c>
      <c r="H897" s="52">
        <v>18919.57</v>
      </c>
      <c r="I897" s="30"/>
      <c r="J897" s="109">
        <v>18919.57</v>
      </c>
      <c r="K897" s="23">
        <v>84139120</v>
      </c>
      <c r="L897" s="26">
        <v>7.4999999999999997E-2</v>
      </c>
      <c r="M897" s="40">
        <v>0</v>
      </c>
      <c r="N897" s="62">
        <v>0</v>
      </c>
      <c r="O897" s="52">
        <v>0</v>
      </c>
      <c r="P897" s="26">
        <v>0.1</v>
      </c>
      <c r="Q897" s="52">
        <v>0</v>
      </c>
      <c r="R897" s="63">
        <v>0.18</v>
      </c>
      <c r="S897" s="23" t="s">
        <v>2931</v>
      </c>
      <c r="T897" s="52">
        <v>1418.96775</v>
      </c>
      <c r="U897" s="52">
        <v>0</v>
      </c>
      <c r="V897" s="52">
        <v>141.89677500000002</v>
      </c>
      <c r="W897" s="52">
        <v>3686.4782144999999</v>
      </c>
      <c r="X897" s="52">
        <v>5247.3427394999999</v>
      </c>
      <c r="Y897" s="23" t="s">
        <v>2778</v>
      </c>
      <c r="Z897" s="23" t="s">
        <v>2960</v>
      </c>
      <c r="AA897" s="23" t="s">
        <v>268</v>
      </c>
      <c r="AB897" s="33">
        <v>291503606354</v>
      </c>
      <c r="AC897" s="33">
        <v>12128</v>
      </c>
      <c r="AD897" s="48">
        <v>42276</v>
      </c>
      <c r="AE897" s="39">
        <v>42212</v>
      </c>
      <c r="AF897" s="53" t="e">
        <v>#N/A</v>
      </c>
      <c r="AG897" s="53" t="e">
        <v>#N/A</v>
      </c>
      <c r="AH897" s="39" t="e">
        <v>#N/A</v>
      </c>
      <c r="AI897" s="23" t="s">
        <v>51</v>
      </c>
      <c r="AJ897" s="54"/>
      <c r="AK897" s="55"/>
      <c r="AL897" s="56"/>
      <c r="AM897" s="57"/>
      <c r="AN897" s="33"/>
      <c r="AO897" s="48"/>
      <c r="AP897" s="23">
        <v>2000</v>
      </c>
      <c r="AQ897" s="23" t="s">
        <v>64</v>
      </c>
      <c r="AR897" s="23" t="s">
        <v>268</v>
      </c>
      <c r="AS897" s="38" t="s">
        <v>53</v>
      </c>
      <c r="AT897" s="23" t="s">
        <v>522</v>
      </c>
      <c r="AU897" s="64">
        <v>800015025</v>
      </c>
      <c r="AV897" s="99">
        <v>1</v>
      </c>
      <c r="AW897" s="102">
        <v>18919.57</v>
      </c>
      <c r="AX897" s="29" t="s">
        <v>701</v>
      </c>
      <c r="AY897" s="29"/>
      <c r="AZ897" s="25" t="s">
        <v>1954</v>
      </c>
      <c r="BA897">
        <f t="shared" si="168"/>
        <v>3426</v>
      </c>
      <c r="BB897" s="115" t="s">
        <v>6983</v>
      </c>
      <c r="BC897" s="105">
        <f t="shared" si="159"/>
        <v>18919.57</v>
      </c>
      <c r="BD897" s="116">
        <f t="shared" si="160"/>
        <v>42186</v>
      </c>
      <c r="BE897" s="141" t="s">
        <v>8477</v>
      </c>
      <c r="BF897">
        <f>MATCH(BE897,'Cat-4'!$A:$A,0)</f>
        <v>722</v>
      </c>
      <c r="BG897">
        <f>MATCH(BD897,'Cat-4'!$1:$1,0)</f>
        <v>43</v>
      </c>
      <c r="BH897">
        <f>INDEX('Cat-4'!$1:$1048576,'NSS + ACT'!BF897,'NSS + ACT'!BG897)</f>
        <v>110.2</v>
      </c>
      <c r="BI897">
        <f>MATCH($BI$1,'Cat-4'!$1:$1,0)</f>
        <v>153</v>
      </c>
      <c r="BJ897">
        <f>INDEX('Cat-4'!$1:$1048576,'NSS + ACT'!BF897,'NSS + ACT'!BI897)</f>
        <v>130.80000000000001</v>
      </c>
      <c r="BK897" s="126">
        <f t="shared" si="161"/>
        <v>1.1869328493647913</v>
      </c>
      <c r="BL897">
        <f t="shared" si="162"/>
        <v>3454</v>
      </c>
      <c r="BM897" s="126">
        <f t="shared" si="163"/>
        <v>115.13333333333334</v>
      </c>
      <c r="BN897" s="126" t="s">
        <v>8785</v>
      </c>
      <c r="BO897" s="126">
        <f>MATCH(BB897,Sheet3!$D$4:$D$8,0)</f>
        <v>2</v>
      </c>
      <c r="BP897" s="126">
        <f>MATCH(BN897,Sheet3!$E$4:$H$4,0)</f>
        <v>4</v>
      </c>
      <c r="BQ897" s="132">
        <f>INDEX(Sheet3!$D$4:$H$8,'NSS + ACT'!BO897,'NSS + ACT'!BP897)</f>
        <v>0.1</v>
      </c>
      <c r="BR897" s="105">
        <f t="shared" si="164"/>
        <v>22456.259128856622</v>
      </c>
      <c r="BS897" s="162">
        <f t="shared" si="165"/>
        <v>0.1</v>
      </c>
      <c r="BT897" s="105">
        <f t="shared" si="166"/>
        <v>20210.63321597096</v>
      </c>
    </row>
    <row r="898" spans="1:72">
      <c r="A898" s="18">
        <f t="shared" si="169"/>
        <v>895</v>
      </c>
      <c r="B898" s="61">
        <v>292105004435</v>
      </c>
      <c r="C898" s="39">
        <v>44344</v>
      </c>
      <c r="D898" s="22" t="s">
        <v>179</v>
      </c>
      <c r="E898" s="22" t="s">
        <v>1397</v>
      </c>
      <c r="F898" s="110">
        <v>8</v>
      </c>
      <c r="G898" s="23" t="s">
        <v>49</v>
      </c>
      <c r="H898" s="52">
        <v>2350</v>
      </c>
      <c r="I898" s="30"/>
      <c r="J898" s="109">
        <v>18800</v>
      </c>
      <c r="K898" s="23" t="s">
        <v>1398</v>
      </c>
      <c r="L898" s="26">
        <v>7.4999999999999997E-2</v>
      </c>
      <c r="M898" s="40">
        <v>0</v>
      </c>
      <c r="N898" s="62">
        <v>0</v>
      </c>
      <c r="O898" s="52">
        <v>0</v>
      </c>
      <c r="P898" s="26">
        <v>0.1</v>
      </c>
      <c r="Q898" s="52">
        <v>0</v>
      </c>
      <c r="R898" s="63">
        <v>0.18</v>
      </c>
      <c r="S898" s="23" t="s">
        <v>893</v>
      </c>
      <c r="T898" s="52">
        <v>1410</v>
      </c>
      <c r="U898" s="52">
        <v>0</v>
      </c>
      <c r="V898" s="52">
        <v>141</v>
      </c>
      <c r="W898" s="52">
        <v>3663.18</v>
      </c>
      <c r="X898" s="52">
        <v>5214.18</v>
      </c>
      <c r="Y898" s="23" t="s">
        <v>1335</v>
      </c>
      <c r="Z898" s="23" t="s">
        <v>1399</v>
      </c>
      <c r="AA898" s="23" t="s">
        <v>1400</v>
      </c>
      <c r="AB898" s="33">
        <v>292105004435</v>
      </c>
      <c r="AC898" s="33" t="s">
        <v>1401</v>
      </c>
      <c r="AD898" s="48">
        <v>44344</v>
      </c>
      <c r="AE898" s="39">
        <v>44341</v>
      </c>
      <c r="AF898" s="53" t="e">
        <v>#N/A</v>
      </c>
      <c r="AG898" s="53" t="e">
        <v>#N/A</v>
      </c>
      <c r="AH898" s="39" t="e">
        <v>#N/A</v>
      </c>
      <c r="AI898" s="23" t="s">
        <v>51</v>
      </c>
      <c r="AJ898" s="54"/>
      <c r="AK898" s="55"/>
      <c r="AL898" s="56"/>
      <c r="AM898" s="57"/>
      <c r="AN898" s="33"/>
      <c r="AO898" s="48"/>
      <c r="AP898" s="23">
        <v>2000</v>
      </c>
      <c r="AQ898" s="23" t="s">
        <v>52</v>
      </c>
      <c r="AR898" s="23" t="s">
        <v>1400</v>
      </c>
      <c r="AS898" s="38" t="s">
        <v>53</v>
      </c>
      <c r="AT898" s="23"/>
      <c r="AU898" s="64" t="s">
        <v>1402</v>
      </c>
      <c r="AV898" s="99">
        <v>8</v>
      </c>
      <c r="AW898" s="102">
        <v>18800</v>
      </c>
      <c r="AX898" s="29" t="s">
        <v>701</v>
      </c>
      <c r="AY898" s="29"/>
      <c r="AZ898" s="25" t="s">
        <v>1350</v>
      </c>
      <c r="BA898">
        <f t="shared" si="168"/>
        <v>1297</v>
      </c>
      <c r="BB898" s="115" t="s">
        <v>6983</v>
      </c>
      <c r="BC898" s="105">
        <f t="shared" si="159"/>
        <v>2350</v>
      </c>
      <c r="BD898" s="116">
        <f t="shared" si="160"/>
        <v>44317</v>
      </c>
      <c r="BE898" s="141" t="s">
        <v>8477</v>
      </c>
      <c r="BF898">
        <f>MATCH(BE898,'Cat-4'!$A:$A,0)</f>
        <v>722</v>
      </c>
      <c r="BG898">
        <f>MATCH(BD898,'Cat-4'!$1:$1,0)</f>
        <v>113</v>
      </c>
      <c r="BH898">
        <f>INDEX('Cat-4'!$1:$1048576,'NSS + ACT'!BF898,'NSS + ACT'!BG898)</f>
        <v>117.3</v>
      </c>
      <c r="BI898">
        <f>MATCH($BI$1,'Cat-4'!$1:$1,0)</f>
        <v>153</v>
      </c>
      <c r="BJ898">
        <f>INDEX('Cat-4'!$1:$1048576,'NSS + ACT'!BF898,'NSS + ACT'!BI898)</f>
        <v>130.80000000000001</v>
      </c>
      <c r="BK898" s="126">
        <f t="shared" si="161"/>
        <v>1.1150895140664963</v>
      </c>
      <c r="BL898">
        <f t="shared" si="162"/>
        <v>1323</v>
      </c>
      <c r="BM898" s="126">
        <f t="shared" si="163"/>
        <v>44.1</v>
      </c>
      <c r="BN898" s="126" t="s">
        <v>8785</v>
      </c>
      <c r="BO898" s="126">
        <f>MATCH(BB898,Sheet3!$D$4:$D$8,0)</f>
        <v>2</v>
      </c>
      <c r="BP898" s="126">
        <f>MATCH(BN898,Sheet3!$E$4:$H$4,0)</f>
        <v>4</v>
      </c>
      <c r="BQ898" s="132">
        <f>INDEX(Sheet3!$D$4:$H$8,'NSS + ACT'!BO898,'NSS + ACT'!BP898)</f>
        <v>0.1</v>
      </c>
      <c r="BR898" s="105">
        <f t="shared" si="164"/>
        <v>20963.682864450129</v>
      </c>
      <c r="BS898" s="162">
        <f t="shared" si="165"/>
        <v>0.1</v>
      </c>
      <c r="BT898" s="105">
        <f t="shared" si="166"/>
        <v>18867.314578005116</v>
      </c>
    </row>
    <row r="899" spans="1:72">
      <c r="A899" s="18">
        <f t="shared" si="169"/>
        <v>896</v>
      </c>
      <c r="B899" s="61">
        <v>171801082633</v>
      </c>
      <c r="C899" s="39">
        <v>43217</v>
      </c>
      <c r="D899" s="22" t="s">
        <v>636</v>
      </c>
      <c r="E899" s="22" t="s">
        <v>1216</v>
      </c>
      <c r="F899" s="110">
        <v>1</v>
      </c>
      <c r="G899" s="23" t="s">
        <v>119</v>
      </c>
      <c r="H899" s="52">
        <v>18724.04</v>
      </c>
      <c r="I899" s="30"/>
      <c r="J899" s="109">
        <v>18724.04</v>
      </c>
      <c r="K899" s="23">
        <v>85049090</v>
      </c>
      <c r="L899" s="26">
        <v>0.15</v>
      </c>
      <c r="M899" s="40">
        <v>0</v>
      </c>
      <c r="N899" s="62">
        <v>0</v>
      </c>
      <c r="O899" s="52">
        <v>0</v>
      </c>
      <c r="P899" s="26">
        <v>0.1</v>
      </c>
      <c r="Q899" s="52">
        <v>0</v>
      </c>
      <c r="R899" s="63">
        <v>0.18</v>
      </c>
      <c r="S899" s="23" t="s">
        <v>969</v>
      </c>
      <c r="T899" s="52">
        <v>2808.6060000000002</v>
      </c>
      <c r="U899" s="52">
        <v>0</v>
      </c>
      <c r="V899" s="52">
        <v>280.86060000000003</v>
      </c>
      <c r="W899" s="52">
        <v>3926.431188</v>
      </c>
      <c r="X899" s="52">
        <v>7015.8977880000002</v>
      </c>
      <c r="Y899" s="23" t="s">
        <v>1160</v>
      </c>
      <c r="Z899" s="23" t="s">
        <v>1217</v>
      </c>
      <c r="AA899" s="23" t="s">
        <v>1218</v>
      </c>
      <c r="AB899" s="33" t="e">
        <v>#N/A</v>
      </c>
      <c r="AC899" s="33" t="e">
        <v>#N/A</v>
      </c>
      <c r="AD899" s="48" t="e">
        <v>#N/A</v>
      </c>
      <c r="AE899" s="39" t="e">
        <v>#N/A</v>
      </c>
      <c r="AF899" s="53">
        <v>171801082633</v>
      </c>
      <c r="AG899" s="53" t="s">
        <v>990</v>
      </c>
      <c r="AH899" s="39">
        <v>43217</v>
      </c>
      <c r="AI899" s="23" t="s">
        <v>385</v>
      </c>
      <c r="AJ899" s="54"/>
      <c r="AK899" s="55"/>
      <c r="AL899" s="56"/>
      <c r="AM899" s="57"/>
      <c r="AN899" s="33"/>
      <c r="AO899" s="48"/>
      <c r="AP899" s="23">
        <v>2000</v>
      </c>
      <c r="AQ899" s="23" t="s">
        <v>64</v>
      </c>
      <c r="AR899" s="23" t="s">
        <v>1218</v>
      </c>
      <c r="AS899" s="38" t="s">
        <v>53</v>
      </c>
      <c r="AT899" s="23" t="s">
        <v>522</v>
      </c>
      <c r="AU899" s="64">
        <v>7068019</v>
      </c>
      <c r="AV899" s="99">
        <v>1</v>
      </c>
      <c r="AW899" s="102">
        <v>18724.04</v>
      </c>
      <c r="AX899" s="29" t="s">
        <v>701</v>
      </c>
      <c r="AY899" s="29"/>
      <c r="AZ899" s="25" t="s">
        <v>1179</v>
      </c>
      <c r="BB899" s="115" t="s">
        <v>6987</v>
      </c>
      <c r="BC899" s="105">
        <f t="shared" si="159"/>
        <v>18724.04</v>
      </c>
      <c r="BD899" s="116">
        <v>43709</v>
      </c>
      <c r="BE899" s="141" t="s">
        <v>8366</v>
      </c>
      <c r="BF899">
        <f>MATCH(BE899,'Cat-4'!$A:$A,0)</f>
        <v>666</v>
      </c>
      <c r="BG899">
        <f>MATCH(BD899,'Cat-4'!$1:$1,0)</f>
        <v>93</v>
      </c>
      <c r="BH899">
        <f>INDEX('Cat-4'!$1:$1048576,'NSS + ACT'!BF899,'NSS + ACT'!BG899)</f>
        <v>110.5</v>
      </c>
      <c r="BI899">
        <f>MATCH($BI$1,'Cat-4'!$1:$1,0)</f>
        <v>153</v>
      </c>
      <c r="BJ899">
        <f>INDEX('Cat-4'!$1:$1048576,'NSS + ACT'!BF899,'NSS + ACT'!BI899)</f>
        <v>133.4</v>
      </c>
      <c r="BK899" s="126">
        <f t="shared" si="161"/>
        <v>1.207239819004525</v>
      </c>
      <c r="BL899">
        <f t="shared" si="162"/>
        <v>1931</v>
      </c>
      <c r="BM899" s="126">
        <f t="shared" si="163"/>
        <v>64.36666666666666</v>
      </c>
      <c r="BN899" s="126" t="s">
        <v>8785</v>
      </c>
      <c r="BO899" s="126">
        <f>MATCH(BB899,Sheet3!$D$4:$D$8,0)</f>
        <v>4</v>
      </c>
      <c r="BP899" s="126">
        <f>MATCH(BN899,Sheet3!$E$4:$H$4,0)</f>
        <v>4</v>
      </c>
      <c r="BQ899" s="132">
        <f>INDEX(Sheet3!$D$4:$H$8,'NSS + ACT'!BO899,'NSS + ACT'!BP899)</f>
        <v>0.2</v>
      </c>
      <c r="BR899" s="105">
        <f t="shared" si="164"/>
        <v>22604.406660633489</v>
      </c>
      <c r="BS899" s="162">
        <f t="shared" si="165"/>
        <v>0.2</v>
      </c>
      <c r="BT899" s="105">
        <f t="shared" si="166"/>
        <v>18083.525328506792</v>
      </c>
    </row>
    <row r="900" spans="1:72">
      <c r="A900" s="18">
        <f t="shared" si="169"/>
        <v>897</v>
      </c>
      <c r="B900" s="61">
        <v>171801082633</v>
      </c>
      <c r="C900" s="39">
        <v>43217</v>
      </c>
      <c r="D900" s="22" t="s">
        <v>636</v>
      </c>
      <c r="E900" s="22" t="s">
        <v>1039</v>
      </c>
      <c r="F900" s="110">
        <v>2</v>
      </c>
      <c r="G900" s="23" t="s">
        <v>49</v>
      </c>
      <c r="H900" s="52">
        <v>9361.6</v>
      </c>
      <c r="I900" s="30"/>
      <c r="J900" s="109">
        <v>18723.2</v>
      </c>
      <c r="K900" s="23" t="s">
        <v>987</v>
      </c>
      <c r="L900" s="26">
        <v>0.15</v>
      </c>
      <c r="M900" s="40">
        <v>0</v>
      </c>
      <c r="N900" s="62">
        <v>0</v>
      </c>
      <c r="O900" s="52">
        <v>0</v>
      </c>
      <c r="P900" s="26">
        <v>0.1</v>
      </c>
      <c r="Q900" s="52">
        <v>0</v>
      </c>
      <c r="R900" s="63">
        <v>0.18</v>
      </c>
      <c r="S900" s="23" t="s">
        <v>969</v>
      </c>
      <c r="T900" s="52">
        <v>2808.48</v>
      </c>
      <c r="U900" s="52">
        <v>0</v>
      </c>
      <c r="V900" s="52">
        <v>280.84800000000001</v>
      </c>
      <c r="W900" s="52">
        <v>3926.25504</v>
      </c>
      <c r="X900" s="52">
        <v>7015.5830399999995</v>
      </c>
      <c r="Y900" s="23" t="s">
        <v>850</v>
      </c>
      <c r="Z900" s="23" t="s">
        <v>1040</v>
      </c>
      <c r="AA900" s="23" t="s">
        <v>1041</v>
      </c>
      <c r="AB900" s="33" t="e">
        <v>#N/A</v>
      </c>
      <c r="AC900" s="33" t="e">
        <v>#N/A</v>
      </c>
      <c r="AD900" s="48" t="e">
        <v>#N/A</v>
      </c>
      <c r="AE900" s="39" t="e">
        <v>#N/A</v>
      </c>
      <c r="AF900" s="53">
        <v>171801082633</v>
      </c>
      <c r="AG900" s="53" t="s">
        <v>990</v>
      </c>
      <c r="AH900" s="39">
        <v>43217</v>
      </c>
      <c r="AI900" s="23" t="s">
        <v>385</v>
      </c>
      <c r="AJ900" s="54"/>
      <c r="AK900" s="55"/>
      <c r="AL900" s="56"/>
      <c r="AM900" s="57"/>
      <c r="AN900" s="33"/>
      <c r="AO900" s="48"/>
      <c r="AP900" s="23">
        <v>2000</v>
      </c>
      <c r="AQ900" s="23" t="s">
        <v>64</v>
      </c>
      <c r="AR900" s="23" t="s">
        <v>1041</v>
      </c>
      <c r="AS900" s="38" t="s">
        <v>53</v>
      </c>
      <c r="AT900" s="23" t="s">
        <v>522</v>
      </c>
      <c r="AU900" s="64">
        <v>7068019</v>
      </c>
      <c r="AV900" s="99">
        <v>2</v>
      </c>
      <c r="AW900" s="102">
        <v>18723.2</v>
      </c>
      <c r="AX900" s="29" t="s">
        <v>701</v>
      </c>
      <c r="AY900" s="29"/>
      <c r="AZ900" s="25" t="s">
        <v>863</v>
      </c>
      <c r="BB900" s="115" t="s">
        <v>6987</v>
      </c>
      <c r="BC900" s="105">
        <f t="shared" si="159"/>
        <v>9361.6</v>
      </c>
      <c r="BD900" s="116">
        <v>43709</v>
      </c>
      <c r="BE900" s="141" t="s">
        <v>8366</v>
      </c>
      <c r="BF900">
        <f>MATCH(BE900,'Cat-4'!$A:$A,0)</f>
        <v>666</v>
      </c>
      <c r="BG900">
        <f>MATCH(BD900,'Cat-4'!$1:$1,0)</f>
        <v>93</v>
      </c>
      <c r="BH900">
        <f>INDEX('Cat-4'!$1:$1048576,'NSS + ACT'!BF900,'NSS + ACT'!BG900)</f>
        <v>110.5</v>
      </c>
      <c r="BI900">
        <f>MATCH($BI$1,'Cat-4'!$1:$1,0)</f>
        <v>153</v>
      </c>
      <c r="BJ900">
        <f>INDEX('Cat-4'!$1:$1048576,'NSS + ACT'!BF900,'NSS + ACT'!BI900)</f>
        <v>133.4</v>
      </c>
      <c r="BK900" s="126">
        <f t="shared" si="161"/>
        <v>1.207239819004525</v>
      </c>
      <c r="BL900">
        <f t="shared" si="162"/>
        <v>1931</v>
      </c>
      <c r="BM900" s="126">
        <f t="shared" si="163"/>
        <v>64.36666666666666</v>
      </c>
      <c r="BN900" s="126" t="s">
        <v>8785</v>
      </c>
      <c r="BO900" s="126">
        <f>MATCH(BB900,Sheet3!$D$4:$D$8,0)</f>
        <v>4</v>
      </c>
      <c r="BP900" s="126">
        <f>MATCH(BN900,Sheet3!$E$4:$H$4,0)</f>
        <v>4</v>
      </c>
      <c r="BQ900" s="132">
        <f>INDEX(Sheet3!$D$4:$H$8,'NSS + ACT'!BO900,'NSS + ACT'!BP900)</f>
        <v>0.2</v>
      </c>
      <c r="BR900" s="105">
        <f t="shared" si="164"/>
        <v>22603.392579185525</v>
      </c>
      <c r="BS900" s="162">
        <f t="shared" si="165"/>
        <v>0.2</v>
      </c>
      <c r="BT900" s="105">
        <f t="shared" si="166"/>
        <v>18082.71406334842</v>
      </c>
    </row>
    <row r="901" spans="1:72">
      <c r="A901" s="18">
        <f t="shared" si="169"/>
        <v>898</v>
      </c>
      <c r="B901" s="33">
        <v>292202555993</v>
      </c>
      <c r="C901" s="39">
        <v>44631</v>
      </c>
      <c r="D901" s="22" t="s">
        <v>114</v>
      </c>
      <c r="E901" s="22" t="s">
        <v>5992</v>
      </c>
      <c r="F901" s="110">
        <v>2</v>
      </c>
      <c r="G901" s="23" t="s">
        <v>119</v>
      </c>
      <c r="H901" s="52">
        <v>4680</v>
      </c>
      <c r="I901" s="30"/>
      <c r="J901" s="109">
        <v>9360</v>
      </c>
      <c r="K901" s="36">
        <v>84819090</v>
      </c>
      <c r="L901" s="26">
        <v>7.4999999999999997E-2</v>
      </c>
      <c r="M901" s="26"/>
      <c r="N901" s="26">
        <v>0</v>
      </c>
      <c r="O901" s="60"/>
      <c r="P901" s="26">
        <v>0.1</v>
      </c>
      <c r="Q901" s="84"/>
      <c r="R901" s="26">
        <v>0.18</v>
      </c>
      <c r="S901" s="23" t="s">
        <v>849</v>
      </c>
      <c r="T901" s="52">
        <v>702</v>
      </c>
      <c r="U901" s="52">
        <v>0</v>
      </c>
      <c r="V901" s="52">
        <v>70.2</v>
      </c>
      <c r="W901" s="52">
        <v>1823.796</v>
      </c>
      <c r="X901" s="52">
        <v>2595.9960000000001</v>
      </c>
      <c r="Y901" s="23" t="s">
        <v>5950</v>
      </c>
      <c r="Z901" s="23" t="s">
        <v>5993</v>
      </c>
      <c r="AA901" s="23" t="s">
        <v>5994</v>
      </c>
      <c r="AB901" s="33">
        <v>292202555993</v>
      </c>
      <c r="AC901" s="33" t="s">
        <v>5995</v>
      </c>
      <c r="AD901" s="39">
        <v>44631</v>
      </c>
      <c r="AE901" s="39">
        <v>44616</v>
      </c>
      <c r="AF901" s="53" t="e">
        <v>#N/A</v>
      </c>
      <c r="AG901" s="53" t="e">
        <v>#N/A</v>
      </c>
      <c r="AH901" s="39" t="e">
        <v>#N/A</v>
      </c>
      <c r="AI901" s="23" t="s">
        <v>51</v>
      </c>
      <c r="AJ901" s="59"/>
      <c r="AK901" s="59"/>
      <c r="AL901" s="48"/>
      <c r="AM901" s="60"/>
      <c r="AN901" s="33"/>
      <c r="AO901" s="48"/>
      <c r="AP901" s="23">
        <v>2000</v>
      </c>
      <c r="AQ901" s="23" t="s">
        <v>52</v>
      </c>
      <c r="AR901" s="23" t="s">
        <v>5994</v>
      </c>
      <c r="AS901" s="38" t="s">
        <v>53</v>
      </c>
      <c r="AT901" s="23"/>
      <c r="AU901" s="23">
        <v>7621000643</v>
      </c>
      <c r="AV901" s="99">
        <v>2</v>
      </c>
      <c r="AW901" s="101">
        <v>18720</v>
      </c>
      <c r="AX901" s="29" t="s">
        <v>5711</v>
      </c>
      <c r="AY901" s="29"/>
      <c r="AZ901" s="21"/>
      <c r="BA901">
        <f t="shared" ref="BA901:BA914" si="170">$BA$2-AE901</f>
        <v>1022</v>
      </c>
      <c r="BB901" s="115" t="s">
        <v>6983</v>
      </c>
      <c r="BC901" s="105">
        <f t="shared" ref="BC901:BC964" si="171">AW901/AV901</f>
        <v>9360</v>
      </c>
      <c r="BD901" s="116">
        <f t="shared" ref="BD901:BD964" si="172">DATE(YEAR(AE901),MONTH(AE901),1)</f>
        <v>44593</v>
      </c>
      <c r="BE901" s="141" t="s">
        <v>8477</v>
      </c>
      <c r="BF901">
        <f>MATCH(BE901,'Cat-4'!$A:$A,0)</f>
        <v>722</v>
      </c>
      <c r="BG901">
        <f>MATCH(BD901,'Cat-4'!$1:$1,0)</f>
        <v>122</v>
      </c>
      <c r="BH901">
        <f>INDEX('Cat-4'!$1:$1048576,'NSS + ACT'!BF901,'NSS + ACT'!BG901)</f>
        <v>122</v>
      </c>
      <c r="BI901">
        <f>MATCH($BI$1,'Cat-4'!$1:$1,0)</f>
        <v>153</v>
      </c>
      <c r="BJ901">
        <f>INDEX('Cat-4'!$1:$1048576,'NSS + ACT'!BF901,'NSS + ACT'!BI901)</f>
        <v>130.80000000000001</v>
      </c>
      <c r="BK901" s="126">
        <f t="shared" ref="BK901:BK964" si="173">BJ901/BH901</f>
        <v>1.0721311475409836</v>
      </c>
      <c r="BL901">
        <f t="shared" ref="BL901:BL964" si="174">$BL$1-BD901</f>
        <v>1047</v>
      </c>
      <c r="BM901" s="126">
        <f t="shared" ref="BM901:BM964" si="175">BL901/30</f>
        <v>34.9</v>
      </c>
      <c r="BN901" s="126" t="s">
        <v>8785</v>
      </c>
      <c r="BO901" s="126">
        <f>MATCH(BB901,Sheet3!$D$4:$D$8,0)</f>
        <v>2</v>
      </c>
      <c r="BP901" s="126">
        <f>MATCH(BN901,Sheet3!$E$4:$H$4,0)</f>
        <v>4</v>
      </c>
      <c r="BQ901" s="132">
        <f>INDEX(Sheet3!$D$4:$H$8,'NSS + ACT'!BO901,'NSS + ACT'!BP901)</f>
        <v>0.1</v>
      </c>
      <c r="BR901" s="105">
        <f t="shared" ref="BR901:BR964" si="176">BK901*AW901</f>
        <v>20070.295081967211</v>
      </c>
      <c r="BS901" s="162">
        <f t="shared" ref="BS901:BS964" si="177">BQ901</f>
        <v>0.1</v>
      </c>
      <c r="BT901" s="105">
        <f t="shared" ref="BT901:BT964" si="178">BR901*(1-BS901)</f>
        <v>18063.265573770492</v>
      </c>
    </row>
    <row r="902" spans="1:72">
      <c r="A902" s="18">
        <f t="shared" si="169"/>
        <v>899</v>
      </c>
      <c r="B902" s="61">
        <v>291806543022</v>
      </c>
      <c r="C902" s="39">
        <v>43316</v>
      </c>
      <c r="D902" s="22" t="s">
        <v>193</v>
      </c>
      <c r="E902" s="22" t="s">
        <v>3754</v>
      </c>
      <c r="F902" s="110">
        <v>14</v>
      </c>
      <c r="G902" s="23" t="s">
        <v>151</v>
      </c>
      <c r="H902" s="52">
        <v>1332.5514285714287</v>
      </c>
      <c r="I902" s="30"/>
      <c r="J902" s="109">
        <v>18655.72</v>
      </c>
      <c r="K902" s="23">
        <v>40169320</v>
      </c>
      <c r="L902" s="26">
        <v>0.1</v>
      </c>
      <c r="M902" s="40">
        <v>0</v>
      </c>
      <c r="N902" s="62">
        <v>0</v>
      </c>
      <c r="O902" s="52">
        <v>0</v>
      </c>
      <c r="P902" s="26">
        <v>0.1</v>
      </c>
      <c r="Q902" s="52">
        <v>0</v>
      </c>
      <c r="R902" s="63">
        <v>0.18</v>
      </c>
      <c r="S902" s="23" t="s">
        <v>906</v>
      </c>
      <c r="T902" s="52">
        <v>1865.5720000000001</v>
      </c>
      <c r="U902" s="52">
        <v>0</v>
      </c>
      <c r="V902" s="52">
        <v>186.55720000000002</v>
      </c>
      <c r="W902" s="52">
        <v>3727.4128559999999</v>
      </c>
      <c r="X902" s="52">
        <v>5779.5420560000002</v>
      </c>
      <c r="Y902" s="23" t="s">
        <v>3695</v>
      </c>
      <c r="Z902" s="23" t="s">
        <v>3755</v>
      </c>
      <c r="AA902" s="23" t="s">
        <v>3756</v>
      </c>
      <c r="AB902" s="33">
        <v>291806543022</v>
      </c>
      <c r="AC902" s="33" t="s">
        <v>3753</v>
      </c>
      <c r="AD902" s="39">
        <v>43316</v>
      </c>
      <c r="AE902" s="39">
        <v>43260</v>
      </c>
      <c r="AF902" s="53" t="e">
        <v>#N/A</v>
      </c>
      <c r="AG902" s="53" t="e">
        <v>#N/A</v>
      </c>
      <c r="AH902" s="39" t="e">
        <v>#N/A</v>
      </c>
      <c r="AI902" s="23" t="s">
        <v>51</v>
      </c>
      <c r="AJ902" s="59"/>
      <c r="AK902" s="59"/>
      <c r="AL902" s="48"/>
      <c r="AM902" s="60"/>
      <c r="AN902" s="33"/>
      <c r="AO902" s="48"/>
      <c r="AP902" s="23">
        <v>2000</v>
      </c>
      <c r="AQ902" s="23" t="s">
        <v>52</v>
      </c>
      <c r="AR902" s="23" t="s">
        <v>3756</v>
      </c>
      <c r="AS902" s="38" t="s">
        <v>53</v>
      </c>
      <c r="AT902" s="23"/>
      <c r="AU902" s="64">
        <v>98700024</v>
      </c>
      <c r="AV902" s="99">
        <v>14</v>
      </c>
      <c r="AW902" s="102">
        <v>18655.72</v>
      </c>
      <c r="AX902" s="29" t="s">
        <v>701</v>
      </c>
      <c r="AY902" s="29"/>
      <c r="AZ902" s="25"/>
      <c r="BA902">
        <f t="shared" si="170"/>
        <v>2378</v>
      </c>
      <c r="BB902" s="115" t="s">
        <v>6983</v>
      </c>
      <c r="BC902" s="105">
        <f t="shared" si="171"/>
        <v>1332.5514285714287</v>
      </c>
      <c r="BD902" s="116">
        <f t="shared" si="172"/>
        <v>43252</v>
      </c>
      <c r="BE902" s="141" t="s">
        <v>8477</v>
      </c>
      <c r="BF902">
        <f>MATCH(BE902,'Cat-4'!$A:$A,0)</f>
        <v>722</v>
      </c>
      <c r="BG902">
        <f>MATCH(BD902,'Cat-4'!$1:$1,0)</f>
        <v>78</v>
      </c>
      <c r="BH902">
        <f>INDEX('Cat-4'!$1:$1048576,'NSS + ACT'!BF902,'NSS + ACT'!BG902)</f>
        <v>110.5</v>
      </c>
      <c r="BI902">
        <f>MATCH($BI$1,'Cat-4'!$1:$1,0)</f>
        <v>153</v>
      </c>
      <c r="BJ902">
        <f>INDEX('Cat-4'!$1:$1048576,'NSS + ACT'!BF902,'NSS + ACT'!BI902)</f>
        <v>130.80000000000001</v>
      </c>
      <c r="BK902" s="126">
        <f t="shared" si="173"/>
        <v>1.183710407239819</v>
      </c>
      <c r="BL902">
        <f t="shared" si="174"/>
        <v>2388</v>
      </c>
      <c r="BM902" s="126">
        <f t="shared" si="175"/>
        <v>79.599999999999994</v>
      </c>
      <c r="BN902" s="126" t="s">
        <v>8785</v>
      </c>
      <c r="BO902" s="126">
        <f>MATCH(BB902,Sheet3!$D$4:$D$8,0)</f>
        <v>2</v>
      </c>
      <c r="BP902" s="126">
        <f>MATCH(BN902,Sheet3!$E$4:$H$4,0)</f>
        <v>4</v>
      </c>
      <c r="BQ902" s="132">
        <f>INDEX(Sheet3!$D$4:$H$8,'NSS + ACT'!BO902,'NSS + ACT'!BP902)</f>
        <v>0.1</v>
      </c>
      <c r="BR902" s="105">
        <f t="shared" si="176"/>
        <v>22082.969918552037</v>
      </c>
      <c r="BS902" s="162">
        <f t="shared" si="177"/>
        <v>0.1</v>
      </c>
      <c r="BT902" s="105">
        <f t="shared" si="178"/>
        <v>19874.672926696832</v>
      </c>
    </row>
    <row r="903" spans="1:72">
      <c r="A903" s="18">
        <f t="shared" si="169"/>
        <v>900</v>
      </c>
      <c r="B903" s="33">
        <v>292104563446</v>
      </c>
      <c r="C903" s="39">
        <v>44330</v>
      </c>
      <c r="D903" s="22" t="s">
        <v>365</v>
      </c>
      <c r="E903" s="22" t="s">
        <v>6314</v>
      </c>
      <c r="F903" s="110">
        <v>12</v>
      </c>
      <c r="G903" s="23" t="s">
        <v>49</v>
      </c>
      <c r="H903" s="52">
        <v>1552</v>
      </c>
      <c r="I903" s="30"/>
      <c r="J903" s="109">
        <v>18624</v>
      </c>
      <c r="K903" s="33">
        <v>73072200</v>
      </c>
      <c r="L903" s="26">
        <v>0.1</v>
      </c>
      <c r="M903" s="26" t="s">
        <v>742</v>
      </c>
      <c r="N903" s="26">
        <v>0</v>
      </c>
      <c r="O903" s="60"/>
      <c r="P903" s="26">
        <v>0.1</v>
      </c>
      <c r="Q903" s="84"/>
      <c r="R903" s="26">
        <v>0.18</v>
      </c>
      <c r="S903" s="23" t="s">
        <v>1260</v>
      </c>
      <c r="T903" s="52">
        <v>1862.4</v>
      </c>
      <c r="U903" s="52">
        <v>0</v>
      </c>
      <c r="V903" s="52">
        <v>186.24</v>
      </c>
      <c r="W903" s="52">
        <v>3721.0752000000002</v>
      </c>
      <c r="X903" s="52">
        <v>5769.7152000000006</v>
      </c>
      <c r="Y903" s="23" t="s">
        <v>6223</v>
      </c>
      <c r="Z903" s="23" t="s">
        <v>6315</v>
      </c>
      <c r="AA903" s="23" t="s">
        <v>6316</v>
      </c>
      <c r="AB903" s="33">
        <v>292104563446</v>
      </c>
      <c r="AC903" s="33" t="s">
        <v>6168</v>
      </c>
      <c r="AD903" s="39">
        <v>44330</v>
      </c>
      <c r="AE903" s="39">
        <v>44303</v>
      </c>
      <c r="AF903" s="53" t="e">
        <v>#N/A</v>
      </c>
      <c r="AG903" s="53" t="e">
        <v>#N/A</v>
      </c>
      <c r="AH903" s="39" t="e">
        <v>#N/A</v>
      </c>
      <c r="AI903" s="23" t="s">
        <v>51</v>
      </c>
      <c r="AJ903" s="59"/>
      <c r="AK903" s="59"/>
      <c r="AL903" s="48"/>
      <c r="AM903" s="60"/>
      <c r="AN903" s="33"/>
      <c r="AO903" s="48"/>
      <c r="AP903" s="23">
        <v>2000</v>
      </c>
      <c r="AQ903" s="23" t="s">
        <v>52</v>
      </c>
      <c r="AR903" s="23" t="s">
        <v>6316</v>
      </c>
      <c r="AS903" s="38" t="s">
        <v>53</v>
      </c>
      <c r="AT903" s="23"/>
      <c r="AU903" s="23" t="s">
        <v>6169</v>
      </c>
      <c r="AV903" s="99">
        <v>12</v>
      </c>
      <c r="AW903" s="101">
        <v>18624</v>
      </c>
      <c r="AX903" s="29" t="s">
        <v>5711</v>
      </c>
      <c r="AY903" s="29"/>
      <c r="AZ903" s="21"/>
      <c r="BA903">
        <f t="shared" si="170"/>
        <v>1335</v>
      </c>
      <c r="BB903" s="115" t="s">
        <v>6983</v>
      </c>
      <c r="BC903" s="105">
        <f t="shared" si="171"/>
        <v>1552</v>
      </c>
      <c r="BD903" s="116">
        <f t="shared" si="172"/>
        <v>44287</v>
      </c>
      <c r="BE903" s="141" t="s">
        <v>8477</v>
      </c>
      <c r="BF903">
        <f>MATCH(BE903,'Cat-4'!$A:$A,0)</f>
        <v>722</v>
      </c>
      <c r="BG903">
        <f>MATCH(BD903,'Cat-4'!$1:$1,0)</f>
        <v>112</v>
      </c>
      <c r="BH903">
        <f>INDEX('Cat-4'!$1:$1048576,'NSS + ACT'!BF903,'NSS + ACT'!BG903)</f>
        <v>116.7</v>
      </c>
      <c r="BI903">
        <f>MATCH($BI$1,'Cat-4'!$1:$1,0)</f>
        <v>153</v>
      </c>
      <c r="BJ903">
        <f>INDEX('Cat-4'!$1:$1048576,'NSS + ACT'!BF903,'NSS + ACT'!BI903)</f>
        <v>130.80000000000001</v>
      </c>
      <c r="BK903" s="126">
        <f t="shared" si="173"/>
        <v>1.1208226221079691</v>
      </c>
      <c r="BL903">
        <f t="shared" si="174"/>
        <v>1353</v>
      </c>
      <c r="BM903" s="126">
        <f t="shared" si="175"/>
        <v>45.1</v>
      </c>
      <c r="BN903" s="126" t="s">
        <v>8785</v>
      </c>
      <c r="BO903" s="126">
        <f>MATCH(BB903,Sheet3!$D$4:$D$8,0)</f>
        <v>2</v>
      </c>
      <c r="BP903" s="126">
        <f>MATCH(BN903,Sheet3!$E$4:$H$4,0)</f>
        <v>4</v>
      </c>
      <c r="BQ903" s="132">
        <f>INDEX(Sheet3!$D$4:$H$8,'NSS + ACT'!BO903,'NSS + ACT'!BP903)</f>
        <v>0.1</v>
      </c>
      <c r="BR903" s="105">
        <f t="shared" si="176"/>
        <v>20874.200514138818</v>
      </c>
      <c r="BS903" s="162">
        <f t="shared" si="177"/>
        <v>0.1</v>
      </c>
      <c r="BT903" s="105">
        <f t="shared" si="178"/>
        <v>18786.780462724935</v>
      </c>
    </row>
    <row r="904" spans="1:72">
      <c r="A904" s="18">
        <f t="shared" si="169"/>
        <v>901</v>
      </c>
      <c r="B904" s="61">
        <v>291706381385</v>
      </c>
      <c r="C904" s="39">
        <v>43043</v>
      </c>
      <c r="D904" s="22" t="s">
        <v>202</v>
      </c>
      <c r="E904" s="22" t="s">
        <v>1744</v>
      </c>
      <c r="F904" s="110">
        <v>3</v>
      </c>
      <c r="G904" s="23" t="s">
        <v>119</v>
      </c>
      <c r="H904" s="52">
        <v>6200</v>
      </c>
      <c r="I904" s="30"/>
      <c r="J904" s="109">
        <v>18600</v>
      </c>
      <c r="K904" s="23">
        <v>84149040</v>
      </c>
      <c r="L904" s="26">
        <v>7.4999999999999997E-2</v>
      </c>
      <c r="M904" s="40">
        <v>0</v>
      </c>
      <c r="N904" s="62">
        <v>0</v>
      </c>
      <c r="O904" s="52">
        <v>0</v>
      </c>
      <c r="P904" s="26">
        <v>0.1</v>
      </c>
      <c r="Q904" s="52">
        <v>0</v>
      </c>
      <c r="R904" s="63">
        <v>0.18</v>
      </c>
      <c r="S904" s="23" t="s">
        <v>717</v>
      </c>
      <c r="T904" s="52">
        <v>1395</v>
      </c>
      <c r="U904" s="52">
        <v>0</v>
      </c>
      <c r="V904" s="52">
        <v>139.5</v>
      </c>
      <c r="W904" s="52">
        <v>3624.21</v>
      </c>
      <c r="X904" s="52">
        <v>5158.71</v>
      </c>
      <c r="Y904" s="23" t="s">
        <v>1628</v>
      </c>
      <c r="Z904" s="23" t="s">
        <v>1745</v>
      </c>
      <c r="AA904" s="23" t="s">
        <v>1746</v>
      </c>
      <c r="AB904" s="33">
        <v>291706381385</v>
      </c>
      <c r="AC904" s="33" t="s">
        <v>1705</v>
      </c>
      <c r="AD904" s="48">
        <v>43043</v>
      </c>
      <c r="AE904" s="39">
        <v>43024</v>
      </c>
      <c r="AF904" s="53" t="e">
        <v>#N/A</v>
      </c>
      <c r="AG904" s="53" t="e">
        <v>#N/A</v>
      </c>
      <c r="AH904" s="39" t="e">
        <v>#N/A</v>
      </c>
      <c r="AI904" s="23" t="s">
        <v>51</v>
      </c>
      <c r="AJ904" s="54"/>
      <c r="AK904" s="55"/>
      <c r="AL904" s="56"/>
      <c r="AM904" s="57"/>
      <c r="AN904" s="33"/>
      <c r="AO904" s="48"/>
      <c r="AP904" s="23">
        <v>2000</v>
      </c>
      <c r="AQ904" s="23" t="s">
        <v>52</v>
      </c>
      <c r="AR904" s="23" t="s">
        <v>1746</v>
      </c>
      <c r="AS904" s="38" t="s">
        <v>53</v>
      </c>
      <c r="AT904" s="23"/>
      <c r="AU904" s="64" t="s">
        <v>1706</v>
      </c>
      <c r="AV904" s="99">
        <v>3</v>
      </c>
      <c r="AW904" s="102">
        <v>18600</v>
      </c>
      <c r="AX904" s="29" t="s">
        <v>701</v>
      </c>
      <c r="AY904" s="29"/>
      <c r="AZ904" s="25" t="s">
        <v>1633</v>
      </c>
      <c r="BA904">
        <f t="shared" si="170"/>
        <v>2614</v>
      </c>
      <c r="BB904" s="115" t="s">
        <v>6983</v>
      </c>
      <c r="BC904" s="105">
        <f t="shared" si="171"/>
        <v>6200</v>
      </c>
      <c r="BD904" s="116">
        <f t="shared" si="172"/>
        <v>43009</v>
      </c>
      <c r="BE904" s="141" t="s">
        <v>8477</v>
      </c>
      <c r="BF904">
        <f>MATCH(BE904,'Cat-4'!$A:$A,0)</f>
        <v>722</v>
      </c>
      <c r="BG904">
        <f>MATCH(BD904,'Cat-4'!$1:$1,0)</f>
        <v>70</v>
      </c>
      <c r="BH904">
        <f>INDEX('Cat-4'!$1:$1048576,'NSS + ACT'!BF904,'NSS + ACT'!BG904)</f>
        <v>109</v>
      </c>
      <c r="BI904">
        <f>MATCH($BI$1,'Cat-4'!$1:$1,0)</f>
        <v>153</v>
      </c>
      <c r="BJ904">
        <f>INDEX('Cat-4'!$1:$1048576,'NSS + ACT'!BF904,'NSS + ACT'!BI904)</f>
        <v>130.80000000000001</v>
      </c>
      <c r="BK904" s="126">
        <f t="shared" si="173"/>
        <v>1.2000000000000002</v>
      </c>
      <c r="BL904">
        <f t="shared" si="174"/>
        <v>2631</v>
      </c>
      <c r="BM904" s="126">
        <f t="shared" si="175"/>
        <v>87.7</v>
      </c>
      <c r="BN904" s="126" t="s">
        <v>8785</v>
      </c>
      <c r="BO904" s="126">
        <f>MATCH(BB904,Sheet3!$D$4:$D$8,0)</f>
        <v>2</v>
      </c>
      <c r="BP904" s="126">
        <f>MATCH(BN904,Sheet3!$E$4:$H$4,0)</f>
        <v>4</v>
      </c>
      <c r="BQ904" s="132">
        <f>INDEX(Sheet3!$D$4:$H$8,'NSS + ACT'!BO904,'NSS + ACT'!BP904)</f>
        <v>0.1</v>
      </c>
      <c r="BR904" s="105">
        <f t="shared" si="176"/>
        <v>22320.000000000004</v>
      </c>
      <c r="BS904" s="162">
        <f t="shared" si="177"/>
        <v>0.1</v>
      </c>
      <c r="BT904" s="105">
        <f t="shared" si="178"/>
        <v>20088.000000000004</v>
      </c>
    </row>
    <row r="905" spans="1:72">
      <c r="A905" s="18">
        <f t="shared" si="169"/>
        <v>902</v>
      </c>
      <c r="B905" s="61">
        <v>292213011112</v>
      </c>
      <c r="C905" s="39">
        <v>44909</v>
      </c>
      <c r="D905" s="22" t="s">
        <v>347</v>
      </c>
      <c r="E905" s="22" t="s">
        <v>4153</v>
      </c>
      <c r="F905" s="107">
        <v>99</v>
      </c>
      <c r="G905" s="23" t="s">
        <v>119</v>
      </c>
      <c r="H905" s="52">
        <v>187.71222222222121</v>
      </c>
      <c r="I905" s="30"/>
      <c r="J905" s="109">
        <v>18583.5099999999</v>
      </c>
      <c r="K905" s="23">
        <v>84841010</v>
      </c>
      <c r="L905" s="26">
        <v>7.4999999999999997E-2</v>
      </c>
      <c r="M905" s="40">
        <v>0</v>
      </c>
      <c r="N905" s="62">
        <v>0</v>
      </c>
      <c r="O905" s="52">
        <v>0</v>
      </c>
      <c r="P905" s="26">
        <v>0.1</v>
      </c>
      <c r="Q905" s="52">
        <v>0</v>
      </c>
      <c r="R905" s="63">
        <v>0.18</v>
      </c>
      <c r="S905" s="23" t="s">
        <v>4095</v>
      </c>
      <c r="T905" s="52">
        <v>1393.7632499999925</v>
      </c>
      <c r="U905" s="52">
        <v>0</v>
      </c>
      <c r="V905" s="52">
        <v>139.37632499999924</v>
      </c>
      <c r="W905" s="52">
        <v>3620.9969234999803</v>
      </c>
      <c r="X905" s="52">
        <v>5154.1364984999718</v>
      </c>
      <c r="Y905" s="23" t="s">
        <v>4133</v>
      </c>
      <c r="Z905" s="23" t="s">
        <v>4154</v>
      </c>
      <c r="AA905" s="23" t="s">
        <v>4155</v>
      </c>
      <c r="AB905" s="33">
        <v>292213011112</v>
      </c>
      <c r="AC905" s="33" t="s">
        <v>4116</v>
      </c>
      <c r="AD905" s="39">
        <v>44909</v>
      </c>
      <c r="AE905" s="39">
        <v>44897</v>
      </c>
      <c r="AF905" s="53" t="e">
        <v>#N/A</v>
      </c>
      <c r="AG905" s="53" t="e">
        <v>#N/A</v>
      </c>
      <c r="AH905" s="39" t="e">
        <v>#N/A</v>
      </c>
      <c r="AI905" s="23" t="s">
        <v>51</v>
      </c>
      <c r="AJ905" s="59"/>
      <c r="AK905" s="59"/>
      <c r="AL905" s="48"/>
      <c r="AM905" s="60"/>
      <c r="AN905" s="33"/>
      <c r="AO905" s="48"/>
      <c r="AP905" s="23">
        <v>2000</v>
      </c>
      <c r="AQ905" s="23" t="s">
        <v>52</v>
      </c>
      <c r="AR905" s="23" t="s">
        <v>4155</v>
      </c>
      <c r="AS905" s="38" t="s">
        <v>53</v>
      </c>
      <c r="AT905" s="23"/>
      <c r="AU905" s="64" t="s">
        <v>4117</v>
      </c>
      <c r="AV905" s="99">
        <v>99</v>
      </c>
      <c r="AW905" s="102">
        <v>18583.5099999999</v>
      </c>
      <c r="AX905" s="29" t="s">
        <v>701</v>
      </c>
      <c r="AY905" s="29"/>
      <c r="AZ905" s="25"/>
      <c r="BA905">
        <f t="shared" si="170"/>
        <v>741</v>
      </c>
      <c r="BB905" s="115" t="s">
        <v>6983</v>
      </c>
      <c r="BC905" s="105">
        <f t="shared" si="171"/>
        <v>187.71222222222121</v>
      </c>
      <c r="BD905" s="116">
        <f t="shared" si="172"/>
        <v>44896</v>
      </c>
      <c r="BE905" s="141" t="s">
        <v>8477</v>
      </c>
      <c r="BF905">
        <f>MATCH(BE905,'Cat-4'!$A:$A,0)</f>
        <v>722</v>
      </c>
      <c r="BG905">
        <f>MATCH(BD905,'Cat-4'!$1:$1,0)</f>
        <v>132</v>
      </c>
      <c r="BH905">
        <f>INDEX('Cat-4'!$1:$1048576,'NSS + ACT'!BF905,'NSS + ACT'!BG905)</f>
        <v>126.3</v>
      </c>
      <c r="BI905">
        <f>MATCH($BI$1,'Cat-4'!$1:$1,0)</f>
        <v>153</v>
      </c>
      <c r="BJ905">
        <f>INDEX('Cat-4'!$1:$1048576,'NSS + ACT'!BF905,'NSS + ACT'!BI905)</f>
        <v>130.80000000000001</v>
      </c>
      <c r="BK905" s="126">
        <f t="shared" si="173"/>
        <v>1.0356294536817103</v>
      </c>
      <c r="BL905">
        <f t="shared" si="174"/>
        <v>744</v>
      </c>
      <c r="BM905" s="126">
        <f t="shared" si="175"/>
        <v>24.8</v>
      </c>
      <c r="BN905" s="126" t="s">
        <v>8785</v>
      </c>
      <c r="BO905" s="126">
        <f>MATCH(BB905,Sheet3!$D$4:$D$8,0)</f>
        <v>2</v>
      </c>
      <c r="BP905" s="126">
        <f>MATCH(BN905,Sheet3!$E$4:$H$4,0)</f>
        <v>4</v>
      </c>
      <c r="BQ905" s="132">
        <f>INDEX(Sheet3!$D$4:$H$8,'NSS + ACT'!BO905,'NSS + ACT'!BP905)</f>
        <v>0.1</v>
      </c>
      <c r="BR905" s="105">
        <f t="shared" si="176"/>
        <v>19245.630308788499</v>
      </c>
      <c r="BS905" s="162">
        <f t="shared" si="177"/>
        <v>0.1</v>
      </c>
      <c r="BT905" s="105">
        <f t="shared" si="178"/>
        <v>17321.067277909649</v>
      </c>
    </row>
    <row r="906" spans="1:72">
      <c r="A906" s="18">
        <f t="shared" si="169"/>
        <v>903</v>
      </c>
      <c r="B906" s="61">
        <v>291803563586</v>
      </c>
      <c r="C906" s="39">
        <v>43221</v>
      </c>
      <c r="D906" s="22" t="s">
        <v>254</v>
      </c>
      <c r="E906" s="22" t="s">
        <v>2777</v>
      </c>
      <c r="F906" s="110">
        <v>4</v>
      </c>
      <c r="G906" s="23" t="s">
        <v>119</v>
      </c>
      <c r="H906" s="52">
        <v>4620.7849999999753</v>
      </c>
      <c r="I906" s="30"/>
      <c r="J906" s="109">
        <v>18483.139999999901</v>
      </c>
      <c r="K906" s="23">
        <v>85365090</v>
      </c>
      <c r="L906" s="26">
        <v>0.1</v>
      </c>
      <c r="M906" s="40">
        <v>0</v>
      </c>
      <c r="N906" s="62">
        <v>0</v>
      </c>
      <c r="O906" s="52">
        <v>0</v>
      </c>
      <c r="P906" s="26">
        <v>0.1</v>
      </c>
      <c r="Q906" s="52">
        <v>0</v>
      </c>
      <c r="R906" s="63">
        <v>0.18</v>
      </c>
      <c r="S906" s="23" t="s">
        <v>1322</v>
      </c>
      <c r="T906" s="52">
        <v>1848.3139999999903</v>
      </c>
      <c r="U906" s="52">
        <v>0</v>
      </c>
      <c r="V906" s="52">
        <v>184.83139999999904</v>
      </c>
      <c r="W906" s="52">
        <v>3692.9313719999805</v>
      </c>
      <c r="X906" s="52">
        <v>5726.0767719999694</v>
      </c>
      <c r="Y906" s="23" t="s">
        <v>2778</v>
      </c>
      <c r="Z906" s="23" t="s">
        <v>2779</v>
      </c>
      <c r="AA906" s="23" t="s">
        <v>2780</v>
      </c>
      <c r="AB906" s="33">
        <v>291803563586</v>
      </c>
      <c r="AC906" s="33" t="s">
        <v>2781</v>
      </c>
      <c r="AD906" s="48">
        <v>43221</v>
      </c>
      <c r="AE906" s="39">
        <v>43220</v>
      </c>
      <c r="AF906" s="53" t="e">
        <v>#N/A</v>
      </c>
      <c r="AG906" s="53" t="e">
        <v>#N/A</v>
      </c>
      <c r="AH906" s="39" t="e">
        <v>#N/A</v>
      </c>
      <c r="AI906" s="23" t="s">
        <v>51</v>
      </c>
      <c r="AJ906" s="54"/>
      <c r="AK906" s="55"/>
      <c r="AL906" s="56"/>
      <c r="AM906" s="57"/>
      <c r="AN906" s="33"/>
      <c r="AO906" s="48"/>
      <c r="AP906" s="23">
        <v>2000</v>
      </c>
      <c r="AQ906" s="23" t="s">
        <v>52</v>
      </c>
      <c r="AR906" s="23" t="s">
        <v>2780</v>
      </c>
      <c r="AS906" s="38" t="s">
        <v>53</v>
      </c>
      <c r="AT906" s="23"/>
      <c r="AU906" s="64" t="s">
        <v>258</v>
      </c>
      <c r="AV906" s="99">
        <v>4</v>
      </c>
      <c r="AW906" s="102">
        <v>18483.139999999901</v>
      </c>
      <c r="AX906" s="29" t="s">
        <v>701</v>
      </c>
      <c r="AY906" s="29"/>
      <c r="AZ906" s="25" t="s">
        <v>2782</v>
      </c>
      <c r="BA906">
        <f t="shared" si="170"/>
        <v>2418</v>
      </c>
      <c r="BB906" s="115" t="s">
        <v>6987</v>
      </c>
      <c r="BC906" s="105">
        <f t="shared" si="171"/>
        <v>4620.7849999999753</v>
      </c>
      <c r="BD906" s="116">
        <f t="shared" si="172"/>
        <v>43191</v>
      </c>
      <c r="BE906" s="141" t="s">
        <v>8366</v>
      </c>
      <c r="BF906">
        <f>MATCH(BE906,'Cat-4'!$A:$A,0)</f>
        <v>666</v>
      </c>
      <c r="BG906">
        <f>MATCH(BD906,'Cat-4'!$1:$1,0)</f>
        <v>76</v>
      </c>
      <c r="BH906">
        <f>INDEX('Cat-4'!$1:$1048576,'NSS + ACT'!BF906,'NSS + ACT'!BG906)</f>
        <v>110.9</v>
      </c>
      <c r="BI906">
        <f>MATCH($BI$1,'Cat-4'!$1:$1,0)</f>
        <v>153</v>
      </c>
      <c r="BJ906">
        <f>INDEX('Cat-4'!$1:$1048576,'NSS + ACT'!BF906,'NSS + ACT'!BI906)</f>
        <v>133.4</v>
      </c>
      <c r="BK906" s="126">
        <f t="shared" si="173"/>
        <v>1.2028854824165915</v>
      </c>
      <c r="BL906">
        <f t="shared" si="174"/>
        <v>2449</v>
      </c>
      <c r="BM906" s="126">
        <f t="shared" si="175"/>
        <v>81.63333333333334</v>
      </c>
      <c r="BN906" s="126" t="s">
        <v>8785</v>
      </c>
      <c r="BO906" s="126">
        <f>MATCH(BB906,Sheet3!$D$4:$D$8,0)</f>
        <v>4</v>
      </c>
      <c r="BP906" s="126">
        <f>MATCH(BN906,Sheet3!$E$4:$H$4,0)</f>
        <v>4</v>
      </c>
      <c r="BQ906" s="132">
        <f>INDEX(Sheet3!$D$4:$H$8,'NSS + ACT'!BO906,'NSS + ACT'!BP906)</f>
        <v>0.2</v>
      </c>
      <c r="BR906" s="105">
        <f t="shared" si="176"/>
        <v>22233.100775473282</v>
      </c>
      <c r="BS906" s="162">
        <f t="shared" si="177"/>
        <v>0.2</v>
      </c>
      <c r="BT906" s="105">
        <f t="shared" si="178"/>
        <v>17786.480620378625</v>
      </c>
    </row>
    <row r="907" spans="1:72" ht="30">
      <c r="A907" s="18">
        <f t="shared" si="169"/>
        <v>904</v>
      </c>
      <c r="B907" s="61">
        <v>292003709955</v>
      </c>
      <c r="C907" s="39">
        <v>43977</v>
      </c>
      <c r="D907" s="22" t="s">
        <v>260</v>
      </c>
      <c r="E907" s="22" t="s">
        <v>3377</v>
      </c>
      <c r="F907" s="110">
        <v>2</v>
      </c>
      <c r="G907" s="23" t="s">
        <v>119</v>
      </c>
      <c r="H907" s="52">
        <v>9218.4950000000008</v>
      </c>
      <c r="I907" s="30"/>
      <c r="J907" s="109">
        <v>18436.990000000002</v>
      </c>
      <c r="K907" s="23">
        <v>84139110</v>
      </c>
      <c r="L907" s="26">
        <v>7.4999999999999997E-2</v>
      </c>
      <c r="M907" s="40">
        <v>0</v>
      </c>
      <c r="N907" s="62">
        <v>0</v>
      </c>
      <c r="O907" s="52">
        <v>0</v>
      </c>
      <c r="P907" s="26">
        <v>0.1</v>
      </c>
      <c r="Q907" s="52">
        <v>0</v>
      </c>
      <c r="R907" s="63">
        <v>0.18</v>
      </c>
      <c r="S907" s="23" t="s">
        <v>1797</v>
      </c>
      <c r="T907" s="52">
        <v>1382.7742500000002</v>
      </c>
      <c r="U907" s="52">
        <v>0</v>
      </c>
      <c r="V907" s="52">
        <v>138.27742500000002</v>
      </c>
      <c r="W907" s="52">
        <v>3592.4475014999998</v>
      </c>
      <c r="X907" s="52">
        <v>5113.4991764999995</v>
      </c>
      <c r="Y907" s="23" t="s">
        <v>3182</v>
      </c>
      <c r="Z907" s="23" t="s">
        <v>3378</v>
      </c>
      <c r="AA907" s="23" t="s">
        <v>3379</v>
      </c>
      <c r="AB907" s="33">
        <v>292003709955</v>
      </c>
      <c r="AC907" s="33" t="s">
        <v>3380</v>
      </c>
      <c r="AD907" s="48">
        <v>43977</v>
      </c>
      <c r="AE907" s="39">
        <v>43889</v>
      </c>
      <c r="AF907" s="53" t="e">
        <v>#N/A</v>
      </c>
      <c r="AG907" s="53" t="e">
        <v>#N/A</v>
      </c>
      <c r="AH907" s="39" t="e">
        <v>#N/A</v>
      </c>
      <c r="AI907" s="23" t="s">
        <v>51</v>
      </c>
      <c r="AJ907" s="54"/>
      <c r="AK907" s="55"/>
      <c r="AL907" s="56"/>
      <c r="AM907" s="57"/>
      <c r="AN907" s="33"/>
      <c r="AO907" s="48"/>
      <c r="AP907" s="23">
        <v>2000</v>
      </c>
      <c r="AQ907" s="23" t="s">
        <v>52</v>
      </c>
      <c r="AR907" s="23" t="s">
        <v>3379</v>
      </c>
      <c r="AS907" s="38" t="s">
        <v>53</v>
      </c>
      <c r="AT907" s="23"/>
      <c r="AU907" s="64" t="s">
        <v>3381</v>
      </c>
      <c r="AV907" s="99">
        <v>2</v>
      </c>
      <c r="AW907" s="102">
        <v>18436.990000000002</v>
      </c>
      <c r="AX907" s="29" t="s">
        <v>701</v>
      </c>
      <c r="AY907" s="29"/>
      <c r="AZ907" s="25">
        <v>1</v>
      </c>
      <c r="BA907">
        <f t="shared" si="170"/>
        <v>1749</v>
      </c>
      <c r="BB907" s="115" t="s">
        <v>6983</v>
      </c>
      <c r="BC907" s="105">
        <f t="shared" si="171"/>
        <v>9218.4950000000008</v>
      </c>
      <c r="BD907" s="116">
        <f t="shared" si="172"/>
        <v>43862</v>
      </c>
      <c r="BE907" s="141" t="s">
        <v>8477</v>
      </c>
      <c r="BF907">
        <f>MATCH(BE907,'Cat-4'!$A:$A,0)</f>
        <v>722</v>
      </c>
      <c r="BG907">
        <f>MATCH(BD907,'Cat-4'!$1:$1,0)</f>
        <v>98</v>
      </c>
      <c r="BH907">
        <f>INDEX('Cat-4'!$1:$1048576,'NSS + ACT'!BF907,'NSS + ACT'!BG907)</f>
        <v>113.2</v>
      </c>
      <c r="BI907">
        <f>MATCH($BI$1,'Cat-4'!$1:$1,0)</f>
        <v>153</v>
      </c>
      <c r="BJ907">
        <f>INDEX('Cat-4'!$1:$1048576,'NSS + ACT'!BF907,'NSS + ACT'!BI907)</f>
        <v>130.80000000000001</v>
      </c>
      <c r="BK907" s="126">
        <f t="shared" si="173"/>
        <v>1.1554770318021201</v>
      </c>
      <c r="BL907">
        <f t="shared" si="174"/>
        <v>1778</v>
      </c>
      <c r="BM907" s="126">
        <f t="shared" si="175"/>
        <v>59.266666666666666</v>
      </c>
      <c r="BN907" s="126" t="s">
        <v>8785</v>
      </c>
      <c r="BO907" s="126">
        <f>MATCH(BB907,Sheet3!$D$4:$D$8,0)</f>
        <v>2</v>
      </c>
      <c r="BP907" s="126">
        <f>MATCH(BN907,Sheet3!$E$4:$H$4,0)</f>
        <v>4</v>
      </c>
      <c r="BQ907" s="132">
        <f>INDEX(Sheet3!$D$4:$H$8,'NSS + ACT'!BO907,'NSS + ACT'!BP907)</f>
        <v>0.1</v>
      </c>
      <c r="BR907" s="105">
        <f t="shared" si="176"/>
        <v>21303.518480565373</v>
      </c>
      <c r="BS907" s="162">
        <f t="shared" si="177"/>
        <v>0.1</v>
      </c>
      <c r="BT907" s="105">
        <f t="shared" si="178"/>
        <v>19173.166632508837</v>
      </c>
    </row>
    <row r="908" spans="1:72">
      <c r="A908" s="18">
        <f t="shared" si="169"/>
        <v>905</v>
      </c>
      <c r="B908" s="61">
        <v>292207781294</v>
      </c>
      <c r="C908" s="39">
        <v>44769</v>
      </c>
      <c r="D908" s="22" t="s">
        <v>351</v>
      </c>
      <c r="E908" s="22" t="s">
        <v>4432</v>
      </c>
      <c r="F908" s="107">
        <v>30</v>
      </c>
      <c r="G908" s="23" t="s">
        <v>119</v>
      </c>
      <c r="H908" s="52">
        <v>613.73333333333335</v>
      </c>
      <c r="I908" s="30"/>
      <c r="J908" s="109">
        <v>18412</v>
      </c>
      <c r="K908" s="23">
        <v>84841010</v>
      </c>
      <c r="L908" s="26">
        <v>7.4999999999999997E-2</v>
      </c>
      <c r="M908" s="40">
        <v>0</v>
      </c>
      <c r="N908" s="62">
        <v>0</v>
      </c>
      <c r="O908" s="52">
        <v>0</v>
      </c>
      <c r="P908" s="26">
        <v>0.1</v>
      </c>
      <c r="Q908" s="52">
        <v>0</v>
      </c>
      <c r="R908" s="63">
        <v>0.18</v>
      </c>
      <c r="S908" s="23" t="s">
        <v>4095</v>
      </c>
      <c r="T908" s="52">
        <v>1380.8999999999999</v>
      </c>
      <c r="U908" s="52">
        <v>0</v>
      </c>
      <c r="V908" s="52">
        <v>138.09</v>
      </c>
      <c r="W908" s="52">
        <v>3587.5782000000004</v>
      </c>
      <c r="X908" s="52">
        <v>5106.5681999999997</v>
      </c>
      <c r="Y908" s="23" t="s">
        <v>4433</v>
      </c>
      <c r="Z908" s="23" t="s">
        <v>4434</v>
      </c>
      <c r="AA908" s="23" t="s">
        <v>4435</v>
      </c>
      <c r="AB908" s="33">
        <v>292207781294</v>
      </c>
      <c r="AC908" s="33" t="s">
        <v>4126</v>
      </c>
      <c r="AD908" s="39">
        <v>44769</v>
      </c>
      <c r="AE908" s="39">
        <v>44755</v>
      </c>
      <c r="AF908" s="53" t="e">
        <v>#N/A</v>
      </c>
      <c r="AG908" s="53" t="e">
        <v>#N/A</v>
      </c>
      <c r="AH908" s="39" t="e">
        <v>#N/A</v>
      </c>
      <c r="AI908" s="23" t="s">
        <v>51</v>
      </c>
      <c r="AJ908" s="59"/>
      <c r="AK908" s="59"/>
      <c r="AL908" s="48"/>
      <c r="AM908" s="60"/>
      <c r="AN908" s="33"/>
      <c r="AO908" s="48"/>
      <c r="AP908" s="23">
        <v>2000</v>
      </c>
      <c r="AQ908" s="23" t="s">
        <v>52</v>
      </c>
      <c r="AR908" s="23" t="s">
        <v>4435</v>
      </c>
      <c r="AS908" s="38" t="s">
        <v>53</v>
      </c>
      <c r="AT908" s="23"/>
      <c r="AU908" s="64" t="s">
        <v>4127</v>
      </c>
      <c r="AV908" s="99">
        <v>30</v>
      </c>
      <c r="AW908" s="102">
        <v>18412</v>
      </c>
      <c r="AX908" s="29" t="s">
        <v>701</v>
      </c>
      <c r="AY908" s="29"/>
      <c r="AZ908" s="25" t="s">
        <v>4436</v>
      </c>
      <c r="BA908">
        <f t="shared" si="170"/>
        <v>883</v>
      </c>
      <c r="BB908" s="115" t="s">
        <v>6983</v>
      </c>
      <c r="BC908" s="105">
        <f t="shared" si="171"/>
        <v>613.73333333333335</v>
      </c>
      <c r="BD908" s="116">
        <f t="shared" si="172"/>
        <v>44743</v>
      </c>
      <c r="BE908" s="141" t="s">
        <v>8477</v>
      </c>
      <c r="BF908">
        <f>MATCH(BE908,'Cat-4'!$A:$A,0)</f>
        <v>722</v>
      </c>
      <c r="BG908">
        <f>MATCH(BD908,'Cat-4'!$1:$1,0)</f>
        <v>127</v>
      </c>
      <c r="BH908">
        <f>INDEX('Cat-4'!$1:$1048576,'NSS + ACT'!BF908,'NSS + ACT'!BG908)</f>
        <v>125.8</v>
      </c>
      <c r="BI908">
        <f>MATCH($BI$1,'Cat-4'!$1:$1,0)</f>
        <v>153</v>
      </c>
      <c r="BJ908">
        <f>INDEX('Cat-4'!$1:$1048576,'NSS + ACT'!BF908,'NSS + ACT'!BI908)</f>
        <v>130.80000000000001</v>
      </c>
      <c r="BK908" s="126">
        <f t="shared" si="173"/>
        <v>1.0397456279809223</v>
      </c>
      <c r="BL908">
        <f t="shared" si="174"/>
        <v>897</v>
      </c>
      <c r="BM908" s="126">
        <f t="shared" si="175"/>
        <v>29.9</v>
      </c>
      <c r="BN908" s="126" t="s">
        <v>8785</v>
      </c>
      <c r="BO908" s="126">
        <f>MATCH(BB908,Sheet3!$D$4:$D$8,0)</f>
        <v>2</v>
      </c>
      <c r="BP908" s="126">
        <f>MATCH(BN908,Sheet3!$E$4:$H$4,0)</f>
        <v>4</v>
      </c>
      <c r="BQ908" s="132">
        <f>INDEX(Sheet3!$D$4:$H$8,'NSS + ACT'!BO908,'NSS + ACT'!BP908)</f>
        <v>0.1</v>
      </c>
      <c r="BR908" s="105">
        <f t="shared" si="176"/>
        <v>19143.796502384743</v>
      </c>
      <c r="BS908" s="162">
        <f t="shared" si="177"/>
        <v>0.1</v>
      </c>
      <c r="BT908" s="105">
        <f t="shared" si="178"/>
        <v>17229.416852146271</v>
      </c>
    </row>
    <row r="909" spans="1:72">
      <c r="A909" s="18">
        <f t="shared" si="169"/>
        <v>906</v>
      </c>
      <c r="B909" s="33">
        <v>292310405800</v>
      </c>
      <c r="C909" s="39">
        <v>45196</v>
      </c>
      <c r="D909" s="22" t="s">
        <v>91</v>
      </c>
      <c r="E909" s="22" t="s">
        <v>5064</v>
      </c>
      <c r="F909" s="110">
        <v>4</v>
      </c>
      <c r="G909" s="23" t="s">
        <v>119</v>
      </c>
      <c r="H909" s="58">
        <v>4599</v>
      </c>
      <c r="I909" s="30"/>
      <c r="J909" s="101">
        <v>18396</v>
      </c>
      <c r="K909" s="33">
        <v>84819090</v>
      </c>
      <c r="L909" s="26">
        <v>7.4999999999999997E-2</v>
      </c>
      <c r="M909" s="40">
        <v>0</v>
      </c>
      <c r="N909" s="40">
        <v>0</v>
      </c>
      <c r="O909" s="35">
        <v>0</v>
      </c>
      <c r="P909" s="63">
        <v>0.1</v>
      </c>
      <c r="Q909" s="52">
        <v>0</v>
      </c>
      <c r="R909" s="63">
        <v>0.18</v>
      </c>
      <c r="S909" s="23" t="s">
        <v>849</v>
      </c>
      <c r="T909" s="52">
        <v>1379.7</v>
      </c>
      <c r="U909" s="52">
        <v>0</v>
      </c>
      <c r="V909" s="52">
        <v>137.97</v>
      </c>
      <c r="W909" s="52">
        <v>3584.4606000000003</v>
      </c>
      <c r="X909" s="52">
        <v>5102.1306000000004</v>
      </c>
      <c r="Y909" s="23" t="s">
        <v>5033</v>
      </c>
      <c r="Z909" s="23" t="s">
        <v>5065</v>
      </c>
      <c r="AA909" s="23" t="s">
        <v>5066</v>
      </c>
      <c r="AB909" s="33">
        <v>292310405800</v>
      </c>
      <c r="AC909" s="33" t="s">
        <v>5062</v>
      </c>
      <c r="AD909" s="48">
        <v>45196</v>
      </c>
      <c r="AE909" s="39">
        <v>45189</v>
      </c>
      <c r="AF909" s="53" t="e">
        <v>#N/A</v>
      </c>
      <c r="AG909" s="53" t="e">
        <v>#N/A</v>
      </c>
      <c r="AH909" s="39" t="e">
        <v>#N/A</v>
      </c>
      <c r="AI909" s="23" t="s">
        <v>51</v>
      </c>
      <c r="AJ909" s="54"/>
      <c r="AK909" s="55"/>
      <c r="AL909" s="56"/>
      <c r="AM909" s="57"/>
      <c r="AN909" s="33"/>
      <c r="AO909" s="48"/>
      <c r="AP909" s="23">
        <v>2000</v>
      </c>
      <c r="AQ909" s="23" t="s">
        <v>52</v>
      </c>
      <c r="AR909" s="23" t="s">
        <v>5066</v>
      </c>
      <c r="AS909" s="38" t="s">
        <v>518</v>
      </c>
      <c r="AT909" s="23"/>
      <c r="AU909" s="23" t="s">
        <v>5063</v>
      </c>
      <c r="AV909" s="99">
        <v>4</v>
      </c>
      <c r="AW909" s="101">
        <v>18396</v>
      </c>
      <c r="AX909" s="29" t="s">
        <v>4770</v>
      </c>
      <c r="AY909" s="29"/>
      <c r="AZ909" s="30"/>
      <c r="BA909">
        <f t="shared" si="170"/>
        <v>449</v>
      </c>
      <c r="BB909" s="115" t="s">
        <v>6983</v>
      </c>
      <c r="BC909" s="105">
        <f t="shared" si="171"/>
        <v>4599</v>
      </c>
      <c r="BD909" s="116">
        <f t="shared" si="172"/>
        <v>45170</v>
      </c>
      <c r="BE909" s="141" t="s">
        <v>8477</v>
      </c>
      <c r="BF909">
        <f>MATCH(BE909,'Cat-4'!$A:$A,0)</f>
        <v>722</v>
      </c>
      <c r="BG909">
        <f>MATCH(BD909,'Cat-4'!$1:$1,0)</f>
        <v>141</v>
      </c>
      <c r="BH909">
        <f>INDEX('Cat-4'!$1:$1048576,'NSS + ACT'!BF909,'NSS + ACT'!BG909)</f>
        <v>129.19999999999999</v>
      </c>
      <c r="BI909">
        <f>MATCH($BI$1,'Cat-4'!$1:$1,0)</f>
        <v>153</v>
      </c>
      <c r="BJ909">
        <f>INDEX('Cat-4'!$1:$1048576,'NSS + ACT'!BF909,'NSS + ACT'!BI909)</f>
        <v>130.80000000000001</v>
      </c>
      <c r="BK909" s="126">
        <f t="shared" si="173"/>
        <v>1.0123839009287927</v>
      </c>
      <c r="BL909">
        <f t="shared" si="174"/>
        <v>470</v>
      </c>
      <c r="BM909" s="126">
        <f t="shared" si="175"/>
        <v>15.666666666666666</v>
      </c>
      <c r="BN909" s="126" t="s">
        <v>8784</v>
      </c>
      <c r="BO909" s="126">
        <f>MATCH(BB909,Sheet3!$D$4:$D$8,0)</f>
        <v>2</v>
      </c>
      <c r="BP909" s="126">
        <f>MATCH(BN909,Sheet3!$E$4:$H$4,0)</f>
        <v>3</v>
      </c>
      <c r="BQ909" s="132">
        <f>INDEX(Sheet3!$D$4:$H$8,'NSS + ACT'!BO909,'NSS + ACT'!BP909)</f>
        <v>0.05</v>
      </c>
      <c r="BR909" s="105">
        <f t="shared" si="176"/>
        <v>18623.81424148607</v>
      </c>
      <c r="BS909" s="162">
        <f t="shared" si="177"/>
        <v>0.05</v>
      </c>
      <c r="BT909" s="105">
        <f t="shared" si="178"/>
        <v>17692.623529411765</v>
      </c>
    </row>
    <row r="910" spans="1:72">
      <c r="A910" s="18">
        <f t="shared" si="169"/>
        <v>907</v>
      </c>
      <c r="B910" s="61">
        <v>291803387293</v>
      </c>
      <c r="C910" s="39">
        <v>43215</v>
      </c>
      <c r="D910" s="22" t="s">
        <v>260</v>
      </c>
      <c r="E910" s="22" t="s">
        <v>3404</v>
      </c>
      <c r="F910" s="110">
        <v>1</v>
      </c>
      <c r="G910" s="23" t="s">
        <v>119</v>
      </c>
      <c r="H910" s="52">
        <v>18377.049999999901</v>
      </c>
      <c r="I910" s="30"/>
      <c r="J910" s="109">
        <v>18377.049999999901</v>
      </c>
      <c r="K910" s="23">
        <v>84139110</v>
      </c>
      <c r="L910" s="26">
        <v>7.4999999999999997E-2</v>
      </c>
      <c r="M910" s="40">
        <v>0</v>
      </c>
      <c r="N910" s="62">
        <v>0</v>
      </c>
      <c r="O910" s="52">
        <v>0</v>
      </c>
      <c r="P910" s="26">
        <v>0.1</v>
      </c>
      <c r="Q910" s="52">
        <v>0</v>
      </c>
      <c r="R910" s="63">
        <v>0.18</v>
      </c>
      <c r="S910" s="23" t="s">
        <v>1797</v>
      </c>
      <c r="T910" s="52">
        <v>1378.2787499999924</v>
      </c>
      <c r="U910" s="52">
        <v>0</v>
      </c>
      <c r="V910" s="52">
        <v>137.82787499999924</v>
      </c>
      <c r="W910" s="52">
        <v>3580.7681924999806</v>
      </c>
      <c r="X910" s="52">
        <v>5096.8748174999728</v>
      </c>
      <c r="Y910" s="23" t="s">
        <v>3182</v>
      </c>
      <c r="Z910" s="23" t="s">
        <v>3405</v>
      </c>
      <c r="AA910" s="23" t="s">
        <v>3406</v>
      </c>
      <c r="AB910" s="33">
        <v>291803387293</v>
      </c>
      <c r="AC910" s="33" t="s">
        <v>3407</v>
      </c>
      <c r="AD910" s="48">
        <v>43215</v>
      </c>
      <c r="AE910" s="39">
        <v>43159</v>
      </c>
      <c r="AF910" s="53" t="e">
        <v>#N/A</v>
      </c>
      <c r="AG910" s="53" t="e">
        <v>#N/A</v>
      </c>
      <c r="AH910" s="39" t="e">
        <v>#N/A</v>
      </c>
      <c r="AI910" s="23" t="s">
        <v>51</v>
      </c>
      <c r="AJ910" s="54"/>
      <c r="AK910" s="55"/>
      <c r="AL910" s="56"/>
      <c r="AM910" s="57"/>
      <c r="AN910" s="33"/>
      <c r="AO910" s="48"/>
      <c r="AP910" s="23">
        <v>2000</v>
      </c>
      <c r="AQ910" s="23" t="s">
        <v>52</v>
      </c>
      <c r="AR910" s="23" t="s">
        <v>3406</v>
      </c>
      <c r="AS910" s="38" t="s">
        <v>53</v>
      </c>
      <c r="AT910" s="23" t="s">
        <v>522</v>
      </c>
      <c r="AU910" s="64" t="s">
        <v>561</v>
      </c>
      <c r="AV910" s="99">
        <v>1</v>
      </c>
      <c r="AW910" s="102">
        <v>18377.049999999901</v>
      </c>
      <c r="AX910" s="29" t="s">
        <v>701</v>
      </c>
      <c r="AY910" s="29"/>
      <c r="AZ910" s="25">
        <v>1</v>
      </c>
      <c r="BA910">
        <f t="shared" si="170"/>
        <v>2479</v>
      </c>
      <c r="BB910" s="115" t="s">
        <v>6983</v>
      </c>
      <c r="BC910" s="105">
        <f t="shared" si="171"/>
        <v>18377.049999999901</v>
      </c>
      <c r="BD910" s="116">
        <f t="shared" si="172"/>
        <v>43132</v>
      </c>
      <c r="BE910" s="141" t="s">
        <v>8477</v>
      </c>
      <c r="BF910">
        <f>MATCH(BE910,'Cat-4'!$A:$A,0)</f>
        <v>722</v>
      </c>
      <c r="BG910">
        <f>MATCH(BD910,'Cat-4'!$1:$1,0)</f>
        <v>74</v>
      </c>
      <c r="BH910">
        <f>INDEX('Cat-4'!$1:$1048576,'NSS + ACT'!BF910,'NSS + ACT'!BG910)</f>
        <v>109.7</v>
      </c>
      <c r="BI910">
        <f>MATCH($BI$1,'Cat-4'!$1:$1,0)</f>
        <v>153</v>
      </c>
      <c r="BJ910">
        <f>INDEX('Cat-4'!$1:$1048576,'NSS + ACT'!BF910,'NSS + ACT'!BI910)</f>
        <v>130.80000000000001</v>
      </c>
      <c r="BK910" s="126">
        <f t="shared" si="173"/>
        <v>1.1923427529626254</v>
      </c>
      <c r="BL910">
        <f t="shared" si="174"/>
        <v>2508</v>
      </c>
      <c r="BM910" s="126">
        <f t="shared" si="175"/>
        <v>83.6</v>
      </c>
      <c r="BN910" s="126" t="s">
        <v>8785</v>
      </c>
      <c r="BO910" s="126">
        <f>MATCH(BB910,Sheet3!$D$4:$D$8,0)</f>
        <v>2</v>
      </c>
      <c r="BP910" s="126">
        <f>MATCH(BN910,Sheet3!$E$4:$H$4,0)</f>
        <v>4</v>
      </c>
      <c r="BQ910" s="132">
        <f>INDEX(Sheet3!$D$4:$H$8,'NSS + ACT'!BO910,'NSS + ACT'!BP910)</f>
        <v>0.1</v>
      </c>
      <c r="BR910" s="105">
        <f t="shared" si="176"/>
        <v>21911.742388331695</v>
      </c>
      <c r="BS910" s="162">
        <f t="shared" si="177"/>
        <v>0.1</v>
      </c>
      <c r="BT910" s="105">
        <f t="shared" si="178"/>
        <v>19720.568149498526</v>
      </c>
    </row>
    <row r="911" spans="1:72">
      <c r="A911" s="18">
        <f t="shared" si="169"/>
        <v>908</v>
      </c>
      <c r="B911" s="61">
        <v>291701189345</v>
      </c>
      <c r="C911" s="39">
        <v>42804</v>
      </c>
      <c r="D911" s="22" t="s">
        <v>259</v>
      </c>
      <c r="E911" s="22" t="s">
        <v>3647</v>
      </c>
      <c r="F911" s="110">
        <v>4</v>
      </c>
      <c r="G911" s="23" t="s">
        <v>49</v>
      </c>
      <c r="H911" s="52">
        <v>4584.2624999999753</v>
      </c>
      <c r="I911" s="30"/>
      <c r="J911" s="109">
        <v>18337.049999999901</v>
      </c>
      <c r="K911" s="23">
        <v>84819090</v>
      </c>
      <c r="L911" s="26">
        <v>7.4999999999999997E-2</v>
      </c>
      <c r="M911" s="40">
        <v>0</v>
      </c>
      <c r="N911" s="62">
        <v>0</v>
      </c>
      <c r="O911" s="52">
        <v>0</v>
      </c>
      <c r="P911" s="26">
        <v>0.1</v>
      </c>
      <c r="Q911" s="52">
        <v>0</v>
      </c>
      <c r="R911" s="63">
        <v>0.18</v>
      </c>
      <c r="S911" s="23" t="s">
        <v>849</v>
      </c>
      <c r="T911" s="52">
        <v>1375.2787499999924</v>
      </c>
      <c r="U911" s="52">
        <v>0</v>
      </c>
      <c r="V911" s="52">
        <v>137.52787499999926</v>
      </c>
      <c r="W911" s="52">
        <v>3572.9741924999807</v>
      </c>
      <c r="X911" s="52">
        <v>5085.7808174999727</v>
      </c>
      <c r="Y911" s="23" t="s">
        <v>3561</v>
      </c>
      <c r="Z911" s="23" t="s">
        <v>3651</v>
      </c>
      <c r="AA911" s="23" t="s">
        <v>3649</v>
      </c>
      <c r="AB911" s="33">
        <v>291701189345</v>
      </c>
      <c r="AC911" s="33" t="s">
        <v>3646</v>
      </c>
      <c r="AD911" s="39">
        <v>42804</v>
      </c>
      <c r="AE911" s="39">
        <v>42788</v>
      </c>
      <c r="AF911" s="53" t="e">
        <v>#N/A</v>
      </c>
      <c r="AG911" s="53" t="e">
        <v>#N/A</v>
      </c>
      <c r="AH911" s="39" t="e">
        <v>#N/A</v>
      </c>
      <c r="AI911" s="23" t="s">
        <v>51</v>
      </c>
      <c r="AJ911" s="59"/>
      <c r="AK911" s="59"/>
      <c r="AL911" s="48"/>
      <c r="AM911" s="60"/>
      <c r="AN911" s="33"/>
      <c r="AO911" s="48"/>
      <c r="AP911" s="23">
        <v>2000</v>
      </c>
      <c r="AQ911" s="23" t="s">
        <v>64</v>
      </c>
      <c r="AR911" s="23" t="s">
        <v>3649</v>
      </c>
      <c r="AS911" s="38" t="s">
        <v>53</v>
      </c>
      <c r="AT911" s="23"/>
      <c r="AU911" s="64" t="s">
        <v>312</v>
      </c>
      <c r="AV911" s="99">
        <v>4</v>
      </c>
      <c r="AW911" s="102">
        <v>18337.049999999901</v>
      </c>
      <c r="AX911" s="29" t="s">
        <v>701</v>
      </c>
      <c r="AY911" s="29"/>
      <c r="AZ911" s="25" t="s">
        <v>3564</v>
      </c>
      <c r="BA911">
        <f t="shared" si="170"/>
        <v>2850</v>
      </c>
      <c r="BB911" s="115" t="s">
        <v>6983</v>
      </c>
      <c r="BC911" s="105">
        <f t="shared" si="171"/>
        <v>4584.2624999999753</v>
      </c>
      <c r="BD911" s="116">
        <f t="shared" si="172"/>
        <v>42767</v>
      </c>
      <c r="BE911" s="141" t="s">
        <v>8477</v>
      </c>
      <c r="BF911">
        <f>MATCH(BE911,'Cat-4'!$A:$A,0)</f>
        <v>722</v>
      </c>
      <c r="BG911">
        <f>MATCH(BD911,'Cat-4'!$1:$1,0)</f>
        <v>62</v>
      </c>
      <c r="BH911">
        <f>INDEX('Cat-4'!$1:$1048576,'NSS + ACT'!BF911,'NSS + ACT'!BG911)</f>
        <v>108.2</v>
      </c>
      <c r="BI911">
        <f>MATCH($BI$1,'Cat-4'!$1:$1,0)</f>
        <v>153</v>
      </c>
      <c r="BJ911">
        <f>INDEX('Cat-4'!$1:$1048576,'NSS + ACT'!BF911,'NSS + ACT'!BI911)</f>
        <v>130.80000000000001</v>
      </c>
      <c r="BK911" s="126">
        <f t="shared" si="173"/>
        <v>1.2088724584103512</v>
      </c>
      <c r="BL911">
        <f t="shared" si="174"/>
        <v>2873</v>
      </c>
      <c r="BM911" s="126">
        <f t="shared" si="175"/>
        <v>95.766666666666666</v>
      </c>
      <c r="BN911" s="126" t="s">
        <v>8785</v>
      </c>
      <c r="BO911" s="126">
        <f>MATCH(BB911,Sheet3!$D$4:$D$8,0)</f>
        <v>2</v>
      </c>
      <c r="BP911" s="126">
        <f>MATCH(BN911,Sheet3!$E$4:$H$4,0)</f>
        <v>4</v>
      </c>
      <c r="BQ911" s="132">
        <f>INDEX(Sheet3!$D$4:$H$8,'NSS + ACT'!BO911,'NSS + ACT'!BP911)</f>
        <v>0.1</v>
      </c>
      <c r="BR911" s="105">
        <f t="shared" si="176"/>
        <v>22167.154713493412</v>
      </c>
      <c r="BS911" s="162">
        <f t="shared" si="177"/>
        <v>0.1</v>
      </c>
      <c r="BT911" s="105">
        <f t="shared" si="178"/>
        <v>19950.439242144072</v>
      </c>
    </row>
    <row r="912" spans="1:72">
      <c r="A912" s="18">
        <f t="shared" si="169"/>
        <v>909</v>
      </c>
      <c r="B912" s="33">
        <v>292311953183</v>
      </c>
      <c r="C912" s="39">
        <v>45237</v>
      </c>
      <c r="D912" s="22" t="s">
        <v>5262</v>
      </c>
      <c r="E912" s="22" t="s">
        <v>5275</v>
      </c>
      <c r="F912" s="110">
        <v>43</v>
      </c>
      <c r="G912" s="23" t="s">
        <v>49</v>
      </c>
      <c r="H912" s="58">
        <v>425.63976744185817</v>
      </c>
      <c r="I912" s="30"/>
      <c r="J912" s="101">
        <v>18302.5099999999</v>
      </c>
      <c r="K912" s="33">
        <v>34029092</v>
      </c>
      <c r="L912" s="26">
        <v>0.1</v>
      </c>
      <c r="M912" s="40"/>
      <c r="N912" s="40">
        <v>0</v>
      </c>
      <c r="O912" s="35">
        <v>0</v>
      </c>
      <c r="P912" s="63">
        <v>0.1</v>
      </c>
      <c r="Q912" s="52">
        <v>0</v>
      </c>
      <c r="R912" s="63">
        <v>0.18</v>
      </c>
      <c r="S912" s="23" t="s">
        <v>5276</v>
      </c>
      <c r="T912" s="52">
        <v>1830.2509999999902</v>
      </c>
      <c r="U912" s="52">
        <v>0</v>
      </c>
      <c r="V912" s="52">
        <v>183.02509999999904</v>
      </c>
      <c r="W912" s="52">
        <v>3656.8414979999798</v>
      </c>
      <c r="X912" s="52">
        <v>5670.1175979999689</v>
      </c>
      <c r="Y912" s="23" t="s">
        <v>5221</v>
      </c>
      <c r="Z912" s="23" t="s">
        <v>5277</v>
      </c>
      <c r="AA912" s="23" t="s">
        <v>5278</v>
      </c>
      <c r="AB912" s="33">
        <v>292311953183</v>
      </c>
      <c r="AC912" s="33" t="s">
        <v>5279</v>
      </c>
      <c r="AD912" s="39">
        <v>45237</v>
      </c>
      <c r="AE912" s="39">
        <v>45236</v>
      </c>
      <c r="AF912" s="53" t="e">
        <v>#N/A</v>
      </c>
      <c r="AG912" s="53" t="e">
        <v>#N/A</v>
      </c>
      <c r="AH912" s="39" t="e">
        <v>#N/A</v>
      </c>
      <c r="AI912" s="23" t="s">
        <v>51</v>
      </c>
      <c r="AJ912" s="59"/>
      <c r="AK912" s="59"/>
      <c r="AL912" s="48"/>
      <c r="AM912" s="60"/>
      <c r="AN912" s="33"/>
      <c r="AO912" s="48"/>
      <c r="AP912" s="23">
        <v>2000</v>
      </c>
      <c r="AQ912" s="23" t="s">
        <v>52</v>
      </c>
      <c r="AR912" s="23" t="s">
        <v>5278</v>
      </c>
      <c r="AS912" s="38" t="s">
        <v>518</v>
      </c>
      <c r="AT912" s="23"/>
      <c r="AU912" s="23" t="s">
        <v>5280</v>
      </c>
      <c r="AV912" s="99">
        <v>43</v>
      </c>
      <c r="AW912" s="101">
        <v>18302.5099999999</v>
      </c>
      <c r="AX912" s="29" t="s">
        <v>4770</v>
      </c>
      <c r="AY912" s="29"/>
      <c r="AZ912" s="30"/>
      <c r="BA912">
        <f t="shared" si="170"/>
        <v>402</v>
      </c>
      <c r="BB912" s="115" t="s">
        <v>6983</v>
      </c>
      <c r="BC912" s="105">
        <f t="shared" si="171"/>
        <v>425.63976744185817</v>
      </c>
      <c r="BD912" s="116">
        <f t="shared" si="172"/>
        <v>45231</v>
      </c>
      <c r="BE912" s="141" t="s">
        <v>8477</v>
      </c>
      <c r="BF912">
        <f>MATCH(BE912,'Cat-4'!$A:$A,0)</f>
        <v>722</v>
      </c>
      <c r="BG912">
        <f>MATCH(BD912,'Cat-4'!$1:$1,0)</f>
        <v>143</v>
      </c>
      <c r="BH912">
        <f>INDEX('Cat-4'!$1:$1048576,'NSS + ACT'!BF912,'NSS + ACT'!BG912)</f>
        <v>129.19999999999999</v>
      </c>
      <c r="BI912">
        <f>MATCH($BI$1,'Cat-4'!$1:$1,0)</f>
        <v>153</v>
      </c>
      <c r="BJ912">
        <f>INDEX('Cat-4'!$1:$1048576,'NSS + ACT'!BF912,'NSS + ACT'!BI912)</f>
        <v>130.80000000000001</v>
      </c>
      <c r="BK912" s="126">
        <f t="shared" si="173"/>
        <v>1.0123839009287927</v>
      </c>
      <c r="BL912">
        <f t="shared" si="174"/>
        <v>409</v>
      </c>
      <c r="BM912" s="126">
        <f t="shared" si="175"/>
        <v>13.633333333333333</v>
      </c>
      <c r="BN912" s="126" t="s">
        <v>8784</v>
      </c>
      <c r="BO912" s="126">
        <f>MATCH(BB912,Sheet3!$D$4:$D$8,0)</f>
        <v>2</v>
      </c>
      <c r="BP912" s="126">
        <f>MATCH(BN912,Sheet3!$E$4:$H$4,0)</f>
        <v>3</v>
      </c>
      <c r="BQ912" s="132">
        <f>INDEX(Sheet3!$D$4:$H$8,'NSS + ACT'!BO912,'NSS + ACT'!BP912)</f>
        <v>0.05</v>
      </c>
      <c r="BR912" s="105">
        <f t="shared" si="176"/>
        <v>18529.166470588138</v>
      </c>
      <c r="BS912" s="162">
        <f t="shared" si="177"/>
        <v>0.05</v>
      </c>
      <c r="BT912" s="105">
        <f t="shared" si="178"/>
        <v>17602.708147058729</v>
      </c>
    </row>
    <row r="913" spans="1:72">
      <c r="A913" s="18">
        <f t="shared" si="169"/>
        <v>910</v>
      </c>
      <c r="B913" s="33">
        <v>291800692761</v>
      </c>
      <c r="C913" s="39">
        <v>43124</v>
      </c>
      <c r="D913" s="22" t="s">
        <v>117</v>
      </c>
      <c r="E913" s="22" t="s">
        <v>5718</v>
      </c>
      <c r="F913" s="110">
        <v>1</v>
      </c>
      <c r="G913" s="23" t="s">
        <v>49</v>
      </c>
      <c r="H913" s="52">
        <v>18272.279999999901</v>
      </c>
      <c r="I913" s="30"/>
      <c r="J913" s="109">
        <v>18272.279999999901</v>
      </c>
      <c r="K913" s="36">
        <v>90318000</v>
      </c>
      <c r="L913" s="26">
        <v>7.4999999999999997E-2</v>
      </c>
      <c r="M913" s="26" t="s">
        <v>2731</v>
      </c>
      <c r="N913" s="26">
        <v>0</v>
      </c>
      <c r="O913" s="60"/>
      <c r="P913" s="26">
        <v>0.1</v>
      </c>
      <c r="Q913" s="84"/>
      <c r="R913" s="26">
        <v>0.18</v>
      </c>
      <c r="S913" s="23" t="s">
        <v>2732</v>
      </c>
      <c r="T913" s="52">
        <v>1370.4209999999925</v>
      </c>
      <c r="U913" s="52">
        <v>0</v>
      </c>
      <c r="V913" s="52">
        <v>137.04209999999927</v>
      </c>
      <c r="W913" s="52">
        <v>3560.3537579999802</v>
      </c>
      <c r="X913" s="52">
        <v>5067.8168579999719</v>
      </c>
      <c r="Y913" s="23" t="s">
        <v>5706</v>
      </c>
      <c r="Z913" s="23" t="s">
        <v>5719</v>
      </c>
      <c r="AA913" s="23" t="s">
        <v>5720</v>
      </c>
      <c r="AB913" s="33">
        <v>291800692761</v>
      </c>
      <c r="AC913" s="33" t="s">
        <v>5721</v>
      </c>
      <c r="AD913" s="48">
        <v>43124</v>
      </c>
      <c r="AE913" s="39">
        <v>43112</v>
      </c>
      <c r="AF913" s="53" t="e">
        <v>#N/A</v>
      </c>
      <c r="AG913" s="53" t="e">
        <v>#N/A</v>
      </c>
      <c r="AH913" s="39" t="e">
        <v>#N/A</v>
      </c>
      <c r="AI913" s="23" t="s">
        <v>51</v>
      </c>
      <c r="AJ913" s="54"/>
      <c r="AK913" s="55"/>
      <c r="AL913" s="56"/>
      <c r="AM913" s="57"/>
      <c r="AN913" s="33"/>
      <c r="AO913" s="48"/>
      <c r="AP913" s="23">
        <v>2000</v>
      </c>
      <c r="AQ913" s="23" t="s">
        <v>64</v>
      </c>
      <c r="AR913" s="23" t="s">
        <v>5720</v>
      </c>
      <c r="AS913" s="38" t="s">
        <v>53</v>
      </c>
      <c r="AT913" s="23" t="s">
        <v>522</v>
      </c>
      <c r="AU913" s="23" t="s">
        <v>5722</v>
      </c>
      <c r="AV913" s="99">
        <v>1</v>
      </c>
      <c r="AW913" s="101">
        <v>18272.279999999901</v>
      </c>
      <c r="AX913" s="29" t="s">
        <v>5711</v>
      </c>
      <c r="AY913" s="29"/>
      <c r="AZ913" s="21"/>
      <c r="BA913">
        <f t="shared" si="170"/>
        <v>2526</v>
      </c>
      <c r="BB913" s="115" t="s">
        <v>6985</v>
      </c>
      <c r="BC913" s="105">
        <f t="shared" si="171"/>
        <v>18272.279999999901</v>
      </c>
      <c r="BD913" s="116">
        <f t="shared" si="172"/>
        <v>43101</v>
      </c>
      <c r="BE913" s="141" t="s">
        <v>8312</v>
      </c>
      <c r="BF913">
        <f>MATCH(BE913,'Cat-4'!$A:$A,0)</f>
        <v>639</v>
      </c>
      <c r="BG913">
        <f>MATCH(BD913,'Cat-4'!$1:$1,0)</f>
        <v>73</v>
      </c>
      <c r="BH913">
        <f>INDEX('Cat-4'!$1:$1048576,'NSS + ACT'!BF913,'NSS + ACT'!BG913)</f>
        <v>110.7</v>
      </c>
      <c r="BI913">
        <f>MATCH($BI$1,'Cat-4'!$1:$1,0)</f>
        <v>153</v>
      </c>
      <c r="BJ913">
        <f>INDEX('Cat-4'!$1:$1048576,'NSS + ACT'!BF913,'NSS + ACT'!BI913)</f>
        <v>121.7</v>
      </c>
      <c r="BK913" s="126">
        <f t="shared" si="173"/>
        <v>1.09936766034327</v>
      </c>
      <c r="BL913">
        <f t="shared" si="174"/>
        <v>2539</v>
      </c>
      <c r="BM913" s="126">
        <f t="shared" si="175"/>
        <v>84.63333333333334</v>
      </c>
      <c r="BN913" s="126" t="s">
        <v>8785</v>
      </c>
      <c r="BO913" s="126">
        <f>MATCH(BB913,Sheet3!$D$4:$D$8,0)</f>
        <v>5</v>
      </c>
      <c r="BP913" s="126">
        <f>MATCH(BN913,Sheet3!$E$4:$H$4,0)</f>
        <v>4</v>
      </c>
      <c r="BQ913" s="132">
        <f>INDEX(Sheet3!$D$4:$H$8,'NSS + ACT'!BO913,'NSS + ACT'!BP913)</f>
        <v>0.4</v>
      </c>
      <c r="BR913" s="105">
        <f t="shared" si="176"/>
        <v>20087.953712737017</v>
      </c>
      <c r="BS913" s="162">
        <f t="shared" si="177"/>
        <v>0.4</v>
      </c>
      <c r="BT913" s="105">
        <f t="shared" si="178"/>
        <v>12052.77222764221</v>
      </c>
    </row>
    <row r="914" spans="1:72">
      <c r="A914" s="18">
        <f t="shared" si="169"/>
        <v>911</v>
      </c>
      <c r="B914" s="33">
        <v>292310405800</v>
      </c>
      <c r="C914" s="39">
        <v>45196</v>
      </c>
      <c r="D914" s="22" t="s">
        <v>91</v>
      </c>
      <c r="E914" s="22" t="s">
        <v>5092</v>
      </c>
      <c r="F914" s="110">
        <v>2</v>
      </c>
      <c r="G914" s="23" t="s">
        <v>49</v>
      </c>
      <c r="H914" s="58">
        <v>9115</v>
      </c>
      <c r="I914" s="30"/>
      <c r="J914" s="101">
        <v>18230</v>
      </c>
      <c r="K914" s="33">
        <v>84819090</v>
      </c>
      <c r="L914" s="26">
        <v>7.4999999999999997E-2</v>
      </c>
      <c r="M914" s="40">
        <v>0</v>
      </c>
      <c r="N914" s="40">
        <v>0</v>
      </c>
      <c r="O914" s="35"/>
      <c r="P914" s="63">
        <v>0.1</v>
      </c>
      <c r="Q914" s="52">
        <v>0</v>
      </c>
      <c r="R914" s="63">
        <v>0.18</v>
      </c>
      <c r="S914" s="23" t="s">
        <v>849</v>
      </c>
      <c r="T914" s="52">
        <v>1367.25</v>
      </c>
      <c r="U914" s="52">
        <v>0</v>
      </c>
      <c r="V914" s="52">
        <v>136.72499999999999</v>
      </c>
      <c r="W914" s="52">
        <v>3552.1154999999994</v>
      </c>
      <c r="X914" s="52">
        <v>5056.0904999999993</v>
      </c>
      <c r="Y914" s="23" t="s">
        <v>5072</v>
      </c>
      <c r="Z914" s="23" t="s">
        <v>5093</v>
      </c>
      <c r="AA914" s="23" t="s">
        <v>5094</v>
      </c>
      <c r="AB914" s="33">
        <v>292310405800</v>
      </c>
      <c r="AC914" s="33" t="s">
        <v>5062</v>
      </c>
      <c r="AD914" s="48">
        <v>45196</v>
      </c>
      <c r="AE914" s="39">
        <v>45189</v>
      </c>
      <c r="AF914" s="53" t="e">
        <v>#N/A</v>
      </c>
      <c r="AG914" s="53" t="e">
        <v>#N/A</v>
      </c>
      <c r="AH914" s="39" t="e">
        <v>#N/A</v>
      </c>
      <c r="AI914" s="23" t="s">
        <v>51</v>
      </c>
      <c r="AJ914" s="54"/>
      <c r="AK914" s="55"/>
      <c r="AL914" s="56"/>
      <c r="AM914" s="57"/>
      <c r="AN914" s="33"/>
      <c r="AO914" s="48"/>
      <c r="AP914" s="23">
        <v>2000</v>
      </c>
      <c r="AQ914" s="23" t="s">
        <v>52</v>
      </c>
      <c r="AR914" s="23" t="s">
        <v>5094</v>
      </c>
      <c r="AS914" s="38" t="s">
        <v>518</v>
      </c>
      <c r="AT914" s="23"/>
      <c r="AU914" s="23" t="s">
        <v>5063</v>
      </c>
      <c r="AV914" s="99">
        <v>2</v>
      </c>
      <c r="AW914" s="101">
        <v>18230</v>
      </c>
      <c r="AX914" s="29" t="s">
        <v>4770</v>
      </c>
      <c r="AY914" s="29"/>
      <c r="AZ914" s="32" t="s">
        <v>5077</v>
      </c>
      <c r="BA914">
        <f t="shared" si="170"/>
        <v>449</v>
      </c>
      <c r="BB914" t="s">
        <v>6983</v>
      </c>
      <c r="BC914" s="105">
        <f t="shared" si="171"/>
        <v>9115</v>
      </c>
      <c r="BD914" s="116">
        <f t="shared" si="172"/>
        <v>45170</v>
      </c>
      <c r="BE914" s="141" t="s">
        <v>8477</v>
      </c>
      <c r="BF914">
        <f>MATCH(BE914,'Cat-4'!$A:$A,0)</f>
        <v>722</v>
      </c>
      <c r="BG914">
        <f>MATCH(BD914,'Cat-4'!$1:$1,0)</f>
        <v>141</v>
      </c>
      <c r="BH914">
        <f>INDEX('Cat-4'!$1:$1048576,'NSS + ACT'!BF914,'NSS + ACT'!BG914)</f>
        <v>129.19999999999999</v>
      </c>
      <c r="BI914">
        <f>MATCH($BI$1,'Cat-4'!$1:$1,0)</f>
        <v>153</v>
      </c>
      <c r="BJ914">
        <f>INDEX('Cat-4'!$1:$1048576,'NSS + ACT'!BF914,'NSS + ACT'!BI914)</f>
        <v>130.80000000000001</v>
      </c>
      <c r="BK914" s="126">
        <f t="shared" si="173"/>
        <v>1.0123839009287927</v>
      </c>
      <c r="BL914">
        <f t="shared" si="174"/>
        <v>470</v>
      </c>
      <c r="BM914" s="126">
        <f t="shared" si="175"/>
        <v>15.666666666666666</v>
      </c>
      <c r="BN914" s="126" t="s">
        <v>8784</v>
      </c>
      <c r="BO914" s="126">
        <f>MATCH(BB914,Sheet3!$D$4:$D$8,0)</f>
        <v>2</v>
      </c>
      <c r="BP914" s="126">
        <f>MATCH(BN914,Sheet3!$E$4:$H$4,0)</f>
        <v>3</v>
      </c>
      <c r="BQ914" s="132">
        <f>INDEX(Sheet3!$D$4:$H$8,'NSS + ACT'!BO914,'NSS + ACT'!BP914)</f>
        <v>0.05</v>
      </c>
      <c r="BR914" s="105">
        <f t="shared" si="176"/>
        <v>18455.758513931891</v>
      </c>
      <c r="BS914" s="162">
        <f t="shared" si="177"/>
        <v>0.05</v>
      </c>
      <c r="BT914" s="105">
        <f t="shared" si="178"/>
        <v>17532.970588235294</v>
      </c>
    </row>
    <row r="915" spans="1:72">
      <c r="A915" s="18">
        <f t="shared" si="169"/>
        <v>912</v>
      </c>
      <c r="B915" s="33"/>
      <c r="C915" s="39"/>
      <c r="D915" s="22" t="s">
        <v>170</v>
      </c>
      <c r="E915" s="22" t="s">
        <v>6878</v>
      </c>
      <c r="F915" s="113">
        <v>1</v>
      </c>
      <c r="G915" s="23" t="s">
        <v>119</v>
      </c>
      <c r="H915" s="24">
        <v>18165.369999999901</v>
      </c>
      <c r="I915" s="30"/>
      <c r="J915" s="101">
        <v>18165.36</v>
      </c>
      <c r="K915" s="23">
        <v>73182200</v>
      </c>
      <c r="L915" s="26">
        <v>0.15</v>
      </c>
      <c r="M915" s="23"/>
      <c r="N915" s="49"/>
      <c r="O915" s="38"/>
      <c r="P915" s="26">
        <v>0.1</v>
      </c>
      <c r="Q915" s="38"/>
      <c r="R915" s="26">
        <v>0.18</v>
      </c>
      <c r="S915" s="23" t="s">
        <v>942</v>
      </c>
      <c r="T915" s="94">
        <v>2724.8040000000001</v>
      </c>
      <c r="U915" s="94">
        <v>0</v>
      </c>
      <c r="V915" s="94">
        <v>272.48040000000003</v>
      </c>
      <c r="W915" s="94">
        <v>3809.2759919999999</v>
      </c>
      <c r="X915" s="52">
        <v>6806.5603919999994</v>
      </c>
      <c r="Y915" s="23" t="s">
        <v>6835</v>
      </c>
      <c r="Z915" s="23" t="s">
        <v>6879</v>
      </c>
      <c r="AA915" s="23" t="s">
        <v>6879</v>
      </c>
      <c r="AB915" s="33" t="e">
        <v>#N/A</v>
      </c>
      <c r="AC915" s="23" t="e">
        <v>#N/A</v>
      </c>
      <c r="AD915" s="48" t="e">
        <v>#N/A</v>
      </c>
      <c r="AE915" s="39" t="e">
        <v>#N/A</v>
      </c>
      <c r="AF915" s="33" t="e">
        <v>#N/A</v>
      </c>
      <c r="AG915" s="23" t="e">
        <v>#N/A</v>
      </c>
      <c r="AH915" s="39" t="e">
        <v>#N/A</v>
      </c>
      <c r="AI915" s="23" t="s">
        <v>385</v>
      </c>
      <c r="AJ915" s="65">
        <v>351700027836</v>
      </c>
      <c r="AK915" s="57">
        <v>948</v>
      </c>
      <c r="AL915" s="56">
        <v>42802</v>
      </c>
      <c r="AM915" s="52"/>
      <c r="AN915" s="23"/>
      <c r="AO915" s="38"/>
      <c r="AP915" s="23">
        <v>2000</v>
      </c>
      <c r="AQ915" s="23" t="s">
        <v>64</v>
      </c>
      <c r="AR915" s="23" t="s">
        <v>6880</v>
      </c>
      <c r="AS915" s="95" t="s">
        <v>53</v>
      </c>
      <c r="AT915" s="23"/>
      <c r="AU915" s="23" t="s">
        <v>3084</v>
      </c>
      <c r="AV915" s="99">
        <v>1</v>
      </c>
      <c r="AW915" s="101">
        <v>18165.369999999901</v>
      </c>
      <c r="AX915" s="29" t="s">
        <v>6494</v>
      </c>
      <c r="AY915" s="29"/>
      <c r="AZ915" s="21"/>
      <c r="BB915" s="115" t="s">
        <v>6983</v>
      </c>
      <c r="BC915" s="105">
        <f t="shared" si="171"/>
        <v>18165.369999999901</v>
      </c>
      <c r="BD915" s="116">
        <v>43709</v>
      </c>
      <c r="BE915" s="141" t="s">
        <v>8477</v>
      </c>
      <c r="BF915">
        <f>MATCH(BE915,'Cat-4'!$A:$A,0)</f>
        <v>722</v>
      </c>
      <c r="BG915">
        <f>MATCH(BD915,'Cat-4'!$1:$1,0)</f>
        <v>93</v>
      </c>
      <c r="BH915">
        <f>INDEX('Cat-4'!$1:$1048576,'NSS + ACT'!BF915,'NSS + ACT'!BG915)</f>
        <v>113.9</v>
      </c>
      <c r="BI915">
        <f>MATCH($BI$1,'Cat-4'!$1:$1,0)</f>
        <v>153</v>
      </c>
      <c r="BJ915">
        <f>INDEX('Cat-4'!$1:$1048576,'NSS + ACT'!BF915,'NSS + ACT'!BI915)</f>
        <v>130.80000000000001</v>
      </c>
      <c r="BK915" s="126">
        <f t="shared" si="173"/>
        <v>1.1483757682177349</v>
      </c>
      <c r="BL915">
        <f t="shared" si="174"/>
        <v>1931</v>
      </c>
      <c r="BM915" s="126">
        <f t="shared" si="175"/>
        <v>64.36666666666666</v>
      </c>
      <c r="BN915" s="126" t="s">
        <v>8785</v>
      </c>
      <c r="BO915" s="126">
        <f>MATCH(BB915,Sheet3!$D$4:$D$8,0)</f>
        <v>2</v>
      </c>
      <c r="BP915" s="126">
        <f>MATCH(BN915,Sheet3!$E$4:$H$4,0)</f>
        <v>4</v>
      </c>
      <c r="BQ915" s="132">
        <f>INDEX(Sheet3!$D$4:$H$8,'NSS + ACT'!BO915,'NSS + ACT'!BP915)</f>
        <v>0.1</v>
      </c>
      <c r="BR915" s="105">
        <f t="shared" si="176"/>
        <v>20860.67072870928</v>
      </c>
      <c r="BS915" s="162">
        <f t="shared" si="177"/>
        <v>0.1</v>
      </c>
      <c r="BT915" s="105">
        <f t="shared" si="178"/>
        <v>18774.603655838353</v>
      </c>
    </row>
    <row r="916" spans="1:72">
      <c r="A916" s="18">
        <f t="shared" si="169"/>
        <v>913</v>
      </c>
      <c r="B916" s="61">
        <v>291603875205</v>
      </c>
      <c r="C916" s="39">
        <v>42602</v>
      </c>
      <c r="D916" s="22" t="s">
        <v>271</v>
      </c>
      <c r="E916" s="22" t="s">
        <v>3121</v>
      </c>
      <c r="F916" s="110">
        <v>11</v>
      </c>
      <c r="G916" s="23" t="s">
        <v>119</v>
      </c>
      <c r="H916" s="52">
        <v>1639.6736363636364</v>
      </c>
      <c r="I916" s="30"/>
      <c r="J916" s="109">
        <v>18036.41</v>
      </c>
      <c r="K916" s="23">
        <v>84841090</v>
      </c>
      <c r="L916" s="26">
        <v>7.4999999999999997E-2</v>
      </c>
      <c r="M916" s="40">
        <v>0</v>
      </c>
      <c r="N916" s="62">
        <v>0</v>
      </c>
      <c r="O916" s="52">
        <v>0</v>
      </c>
      <c r="P916" s="26">
        <v>0.1</v>
      </c>
      <c r="Q916" s="52">
        <v>0</v>
      </c>
      <c r="R916" s="63">
        <v>0.18</v>
      </c>
      <c r="S916" s="23" t="s">
        <v>777</v>
      </c>
      <c r="T916" s="52">
        <v>1352.7307499999999</v>
      </c>
      <c r="U916" s="52">
        <v>0</v>
      </c>
      <c r="V916" s="52">
        <v>135.27307500000001</v>
      </c>
      <c r="W916" s="52">
        <v>3514.3944884999996</v>
      </c>
      <c r="X916" s="52">
        <v>5002.3983134999999</v>
      </c>
      <c r="Y916" s="23" t="s">
        <v>2991</v>
      </c>
      <c r="Z916" s="23" t="s">
        <v>3122</v>
      </c>
      <c r="AA916" s="23" t="s">
        <v>3123</v>
      </c>
      <c r="AB916" s="33">
        <v>291603875205</v>
      </c>
      <c r="AC916" s="33" t="s">
        <v>3120</v>
      </c>
      <c r="AD916" s="48">
        <v>42602</v>
      </c>
      <c r="AE916" s="39">
        <v>42550</v>
      </c>
      <c r="AF916" s="53" t="e">
        <v>#N/A</v>
      </c>
      <c r="AG916" s="53" t="e">
        <v>#N/A</v>
      </c>
      <c r="AH916" s="39" t="e">
        <v>#N/A</v>
      </c>
      <c r="AI916" s="23" t="s">
        <v>51</v>
      </c>
      <c r="AJ916" s="54"/>
      <c r="AK916" s="55"/>
      <c r="AL916" s="56"/>
      <c r="AM916" s="57"/>
      <c r="AN916" s="33"/>
      <c r="AO916" s="48"/>
      <c r="AP916" s="23">
        <v>2000</v>
      </c>
      <c r="AQ916" s="23" t="s">
        <v>64</v>
      </c>
      <c r="AR916" s="23" t="s">
        <v>3123</v>
      </c>
      <c r="AS916" s="38" t="s">
        <v>53</v>
      </c>
      <c r="AT916" s="23" t="s">
        <v>519</v>
      </c>
      <c r="AU916" s="64">
        <v>201610319</v>
      </c>
      <c r="AV916" s="99">
        <v>11</v>
      </c>
      <c r="AW916" s="102">
        <v>18036.41</v>
      </c>
      <c r="AX916" s="29" t="s">
        <v>701</v>
      </c>
      <c r="AY916" s="29"/>
      <c r="AZ916" s="25" t="s">
        <v>2577</v>
      </c>
      <c r="BA916">
        <f t="shared" ref="BA916:BA954" si="179">$BA$2-AE916</f>
        <v>3088</v>
      </c>
      <c r="BB916" s="115" t="s">
        <v>6983</v>
      </c>
      <c r="BC916" s="105">
        <f t="shared" si="171"/>
        <v>1639.6736363636364</v>
      </c>
      <c r="BD916" s="116">
        <f t="shared" si="172"/>
        <v>42522</v>
      </c>
      <c r="BE916" s="141" t="s">
        <v>8477</v>
      </c>
      <c r="BF916">
        <f>MATCH(BE916,'Cat-4'!$A:$A,0)</f>
        <v>722</v>
      </c>
      <c r="BG916">
        <f>MATCH(BD916,'Cat-4'!$1:$1,0)</f>
        <v>54</v>
      </c>
      <c r="BH916">
        <f>INDEX('Cat-4'!$1:$1048576,'NSS + ACT'!BF916,'NSS + ACT'!BG916)</f>
        <v>108</v>
      </c>
      <c r="BI916">
        <f>MATCH($BI$1,'Cat-4'!$1:$1,0)</f>
        <v>153</v>
      </c>
      <c r="BJ916">
        <f>INDEX('Cat-4'!$1:$1048576,'NSS + ACT'!BF916,'NSS + ACT'!BI916)</f>
        <v>130.80000000000001</v>
      </c>
      <c r="BK916" s="126">
        <f t="shared" si="173"/>
        <v>1.2111111111111112</v>
      </c>
      <c r="BL916">
        <f t="shared" si="174"/>
        <v>3118</v>
      </c>
      <c r="BM916" s="126">
        <f t="shared" si="175"/>
        <v>103.93333333333334</v>
      </c>
      <c r="BN916" s="126" t="s">
        <v>8785</v>
      </c>
      <c r="BO916" s="126">
        <f>MATCH(BB916,Sheet3!$D$4:$D$8,0)</f>
        <v>2</v>
      </c>
      <c r="BP916" s="126">
        <f>MATCH(BN916,Sheet3!$E$4:$H$4,0)</f>
        <v>4</v>
      </c>
      <c r="BQ916" s="132">
        <f>INDEX(Sheet3!$D$4:$H$8,'NSS + ACT'!BO916,'NSS + ACT'!BP916)</f>
        <v>0.1</v>
      </c>
      <c r="BR916" s="105">
        <f t="shared" si="176"/>
        <v>21844.096555555559</v>
      </c>
      <c r="BS916" s="162">
        <f t="shared" si="177"/>
        <v>0.1</v>
      </c>
      <c r="BT916" s="105">
        <f t="shared" si="178"/>
        <v>19659.686900000004</v>
      </c>
    </row>
    <row r="917" spans="1:72">
      <c r="A917" s="18">
        <f t="shared" si="169"/>
        <v>914</v>
      </c>
      <c r="B917" s="61">
        <v>292208875221</v>
      </c>
      <c r="C917" s="39">
        <v>44798</v>
      </c>
      <c r="D917" s="22" t="s">
        <v>92</v>
      </c>
      <c r="E917" s="22" t="s">
        <v>4319</v>
      </c>
      <c r="F917" s="110">
        <v>7</v>
      </c>
      <c r="G917" s="23" t="s">
        <v>119</v>
      </c>
      <c r="H917" s="52">
        <v>2559.4285714285716</v>
      </c>
      <c r="I917" s="30"/>
      <c r="J917" s="109">
        <v>17916</v>
      </c>
      <c r="K917" s="23">
        <v>84841010</v>
      </c>
      <c r="L917" s="26">
        <v>7.4999999999999997E-2</v>
      </c>
      <c r="M917" s="40">
        <v>0</v>
      </c>
      <c r="N917" s="62">
        <v>0</v>
      </c>
      <c r="O917" s="52">
        <v>0</v>
      </c>
      <c r="P917" s="26">
        <v>0.1</v>
      </c>
      <c r="Q917" s="52">
        <v>0</v>
      </c>
      <c r="R917" s="63">
        <v>0.18</v>
      </c>
      <c r="S917" s="23" t="s">
        <v>4095</v>
      </c>
      <c r="T917" s="52">
        <v>1343.7</v>
      </c>
      <c r="U917" s="52">
        <v>0</v>
      </c>
      <c r="V917" s="52">
        <v>134.37</v>
      </c>
      <c r="W917" s="52">
        <v>3490.9325999999996</v>
      </c>
      <c r="X917" s="52">
        <v>4969.0025999999998</v>
      </c>
      <c r="Y917" s="23" t="s">
        <v>4133</v>
      </c>
      <c r="Z917" s="23" t="s">
        <v>4320</v>
      </c>
      <c r="AA917" s="23" t="s">
        <v>4321</v>
      </c>
      <c r="AB917" s="33">
        <v>292208875221</v>
      </c>
      <c r="AC917" s="33" t="s">
        <v>4322</v>
      </c>
      <c r="AD917" s="39">
        <v>44798</v>
      </c>
      <c r="AE917" s="39">
        <v>44598</v>
      </c>
      <c r="AF917" s="53" t="e">
        <v>#N/A</v>
      </c>
      <c r="AG917" s="53" t="e">
        <v>#N/A</v>
      </c>
      <c r="AH917" s="39" t="e">
        <v>#N/A</v>
      </c>
      <c r="AI917" s="23" t="s">
        <v>51</v>
      </c>
      <c r="AJ917" s="59"/>
      <c r="AK917" s="59"/>
      <c r="AL917" s="48"/>
      <c r="AM917" s="60"/>
      <c r="AN917" s="33"/>
      <c r="AO917" s="48"/>
      <c r="AP917" s="23">
        <v>2000</v>
      </c>
      <c r="AQ917" s="23" t="s">
        <v>52</v>
      </c>
      <c r="AR917" s="23" t="s">
        <v>4321</v>
      </c>
      <c r="AS917" s="38" t="s">
        <v>53</v>
      </c>
      <c r="AT917" s="23"/>
      <c r="AU917" s="64" t="s">
        <v>4323</v>
      </c>
      <c r="AV917" s="99">
        <v>7</v>
      </c>
      <c r="AW917" s="102">
        <v>17916</v>
      </c>
      <c r="AX917" s="29" t="s">
        <v>701</v>
      </c>
      <c r="AY917" s="29"/>
      <c r="AZ917" s="25"/>
      <c r="BA917">
        <f t="shared" si="179"/>
        <v>1040</v>
      </c>
      <c r="BB917" s="115" t="s">
        <v>6983</v>
      </c>
      <c r="BC917" s="105">
        <f t="shared" si="171"/>
        <v>2559.4285714285716</v>
      </c>
      <c r="BD917" s="116">
        <f t="shared" si="172"/>
        <v>44593</v>
      </c>
      <c r="BE917" s="141" t="s">
        <v>8477</v>
      </c>
      <c r="BF917">
        <f>MATCH(BE917,'Cat-4'!$A:$A,0)</f>
        <v>722</v>
      </c>
      <c r="BG917">
        <f>MATCH(BD917,'Cat-4'!$1:$1,0)</f>
        <v>122</v>
      </c>
      <c r="BH917">
        <f>INDEX('Cat-4'!$1:$1048576,'NSS + ACT'!BF917,'NSS + ACT'!BG917)</f>
        <v>122</v>
      </c>
      <c r="BI917">
        <f>MATCH($BI$1,'Cat-4'!$1:$1,0)</f>
        <v>153</v>
      </c>
      <c r="BJ917">
        <f>INDEX('Cat-4'!$1:$1048576,'NSS + ACT'!BF917,'NSS + ACT'!BI917)</f>
        <v>130.80000000000001</v>
      </c>
      <c r="BK917" s="126">
        <f t="shared" si="173"/>
        <v>1.0721311475409836</v>
      </c>
      <c r="BL917">
        <f t="shared" si="174"/>
        <v>1047</v>
      </c>
      <c r="BM917" s="126">
        <f t="shared" si="175"/>
        <v>34.9</v>
      </c>
      <c r="BN917" s="126" t="s">
        <v>8785</v>
      </c>
      <c r="BO917" s="126">
        <f>MATCH(BB917,Sheet3!$D$4:$D$8,0)</f>
        <v>2</v>
      </c>
      <c r="BP917" s="126">
        <f>MATCH(BN917,Sheet3!$E$4:$H$4,0)</f>
        <v>4</v>
      </c>
      <c r="BQ917" s="132">
        <f>INDEX(Sheet3!$D$4:$H$8,'NSS + ACT'!BO917,'NSS + ACT'!BP917)</f>
        <v>0.1</v>
      </c>
      <c r="BR917" s="105">
        <f t="shared" si="176"/>
        <v>19208.301639344263</v>
      </c>
      <c r="BS917" s="162">
        <f t="shared" si="177"/>
        <v>0.1</v>
      </c>
      <c r="BT917" s="105">
        <f t="shared" si="178"/>
        <v>17287.471475409839</v>
      </c>
    </row>
    <row r="918" spans="1:72">
      <c r="A918" s="18">
        <f t="shared" si="169"/>
        <v>915</v>
      </c>
      <c r="B918" s="61">
        <v>172100808751</v>
      </c>
      <c r="C918" s="39">
        <v>44285</v>
      </c>
      <c r="D918" s="22" t="s">
        <v>2892</v>
      </c>
      <c r="E918" s="22" t="s">
        <v>2916</v>
      </c>
      <c r="F918" s="110">
        <v>3</v>
      </c>
      <c r="G918" s="23" t="s">
        <v>119</v>
      </c>
      <c r="H918" s="52">
        <v>5944.4666666666672</v>
      </c>
      <c r="I918" s="30"/>
      <c r="J918" s="109">
        <v>17833.400000000001</v>
      </c>
      <c r="K918" s="23" t="s">
        <v>2917</v>
      </c>
      <c r="L918" s="26">
        <v>0.1</v>
      </c>
      <c r="M918" s="40" t="s">
        <v>742</v>
      </c>
      <c r="N918" s="62">
        <v>0</v>
      </c>
      <c r="O918" s="52">
        <v>0</v>
      </c>
      <c r="P918" s="26">
        <v>0.1</v>
      </c>
      <c r="Q918" s="52">
        <v>0</v>
      </c>
      <c r="R918" s="63">
        <v>0.18</v>
      </c>
      <c r="S918" s="23" t="s">
        <v>743</v>
      </c>
      <c r="T918" s="52">
        <v>1783.3400000000001</v>
      </c>
      <c r="U918" s="52">
        <v>0</v>
      </c>
      <c r="V918" s="52">
        <v>178.33400000000003</v>
      </c>
      <c r="W918" s="52">
        <v>3563.1133199999999</v>
      </c>
      <c r="X918" s="52">
        <v>5524.7873200000004</v>
      </c>
      <c r="Y918" s="23" t="s">
        <v>2778</v>
      </c>
      <c r="Z918" s="23" t="s">
        <v>2918</v>
      </c>
      <c r="AA918" s="23" t="s">
        <v>2919</v>
      </c>
      <c r="AB918" s="33" t="e">
        <v>#N/A</v>
      </c>
      <c r="AC918" s="33" t="e">
        <v>#N/A</v>
      </c>
      <c r="AD918" s="48" t="e">
        <v>#N/A</v>
      </c>
      <c r="AE918" s="39">
        <v>44266</v>
      </c>
      <c r="AF918" s="53">
        <v>172100808751</v>
      </c>
      <c r="AG918" s="53" t="s">
        <v>2897</v>
      </c>
      <c r="AH918" s="39">
        <v>44285</v>
      </c>
      <c r="AI918" s="23" t="s">
        <v>385</v>
      </c>
      <c r="AJ918" s="54"/>
      <c r="AK918" s="55"/>
      <c r="AL918" s="56"/>
      <c r="AM918" s="57"/>
      <c r="AN918" s="33"/>
      <c r="AO918" s="48"/>
      <c r="AP918" s="23">
        <v>2000</v>
      </c>
      <c r="AQ918" s="23" t="s">
        <v>52</v>
      </c>
      <c r="AR918" s="23" t="s">
        <v>2919</v>
      </c>
      <c r="AS918" s="38" t="s">
        <v>53</v>
      </c>
      <c r="AT918" s="23" t="s">
        <v>522</v>
      </c>
      <c r="AU918" s="64">
        <v>1201416</v>
      </c>
      <c r="AV918" s="99">
        <v>3</v>
      </c>
      <c r="AW918" s="102">
        <v>17833.400000000001</v>
      </c>
      <c r="AX918" s="29" t="s">
        <v>701</v>
      </c>
      <c r="AY918" s="29"/>
      <c r="AZ918" s="25" t="s">
        <v>2782</v>
      </c>
      <c r="BA918">
        <f t="shared" si="179"/>
        <v>1372</v>
      </c>
      <c r="BB918" s="115" t="s">
        <v>6983</v>
      </c>
      <c r="BC918" s="105">
        <f t="shared" si="171"/>
        <v>5944.4666666666672</v>
      </c>
      <c r="BD918" s="116">
        <f t="shared" si="172"/>
        <v>44256</v>
      </c>
      <c r="BE918" s="141" t="s">
        <v>8477</v>
      </c>
      <c r="BF918">
        <f>MATCH(BE918,'Cat-4'!$A:$A,0)</f>
        <v>722</v>
      </c>
      <c r="BG918">
        <f>MATCH(BD918,'Cat-4'!$1:$1,0)</f>
        <v>111</v>
      </c>
      <c r="BH918">
        <f>INDEX('Cat-4'!$1:$1048576,'NSS + ACT'!BF918,'NSS + ACT'!BG918)</f>
        <v>116.1</v>
      </c>
      <c r="BI918">
        <f>MATCH($BI$1,'Cat-4'!$1:$1,0)</f>
        <v>153</v>
      </c>
      <c r="BJ918">
        <f>INDEX('Cat-4'!$1:$1048576,'NSS + ACT'!BF918,'NSS + ACT'!BI918)</f>
        <v>130.80000000000001</v>
      </c>
      <c r="BK918" s="126">
        <f t="shared" si="173"/>
        <v>1.1266149870801034</v>
      </c>
      <c r="BL918">
        <f t="shared" si="174"/>
        <v>1384</v>
      </c>
      <c r="BM918" s="126">
        <f t="shared" si="175"/>
        <v>46.133333333333333</v>
      </c>
      <c r="BN918" s="126" t="s">
        <v>8785</v>
      </c>
      <c r="BO918" s="126">
        <f>MATCH(BB918,Sheet3!$D$4:$D$8,0)</f>
        <v>2</v>
      </c>
      <c r="BP918" s="126">
        <f>MATCH(BN918,Sheet3!$E$4:$H$4,0)</f>
        <v>4</v>
      </c>
      <c r="BQ918" s="132">
        <f>INDEX(Sheet3!$D$4:$H$8,'NSS + ACT'!BO918,'NSS + ACT'!BP918)</f>
        <v>0.1</v>
      </c>
      <c r="BR918" s="105">
        <f t="shared" si="176"/>
        <v>20091.375710594319</v>
      </c>
      <c r="BS918" s="162">
        <f t="shared" si="177"/>
        <v>0.1</v>
      </c>
      <c r="BT918" s="105">
        <f t="shared" si="178"/>
        <v>18082.238139534886</v>
      </c>
    </row>
    <row r="919" spans="1:72">
      <c r="A919" s="18">
        <f t="shared" si="169"/>
        <v>916</v>
      </c>
      <c r="B919" s="33"/>
      <c r="C919" s="39"/>
      <c r="D919" s="22" t="s">
        <v>264</v>
      </c>
      <c r="E919" s="22" t="s">
        <v>6838</v>
      </c>
      <c r="F919" s="113">
        <v>3</v>
      </c>
      <c r="G919" s="23" t="s">
        <v>119</v>
      </c>
      <c r="H919" s="24">
        <v>5910.3933333333334</v>
      </c>
      <c r="I919" s="30"/>
      <c r="J919" s="101">
        <v>17731.18</v>
      </c>
      <c r="K919" s="23">
        <v>84832000</v>
      </c>
      <c r="L919" s="26">
        <v>7.4999999999999997E-2</v>
      </c>
      <c r="M919" s="23"/>
      <c r="N919" s="49"/>
      <c r="O919" s="38"/>
      <c r="P919" s="26">
        <v>0.1</v>
      </c>
      <c r="Q919" s="38"/>
      <c r="R919" s="26">
        <v>0.18</v>
      </c>
      <c r="S919" s="23" t="s">
        <v>1002</v>
      </c>
      <c r="T919" s="94">
        <v>1329.8385000000001</v>
      </c>
      <c r="U919" s="94">
        <v>0</v>
      </c>
      <c r="V919" s="94">
        <v>132.98385000000002</v>
      </c>
      <c r="W919" s="94">
        <v>3454.9204230000005</v>
      </c>
      <c r="X919" s="52">
        <v>4917.7427730000009</v>
      </c>
      <c r="Y919" s="23" t="s">
        <v>6835</v>
      </c>
      <c r="Z919" s="23" t="s">
        <v>6839</v>
      </c>
      <c r="AA919" s="23" t="s">
        <v>6839</v>
      </c>
      <c r="AB919" s="33">
        <v>291605235563</v>
      </c>
      <c r="AC919" s="23" t="s">
        <v>3306</v>
      </c>
      <c r="AD919" s="48">
        <v>42679</v>
      </c>
      <c r="AE919" s="39">
        <v>42642</v>
      </c>
      <c r="AF919" s="33" t="e">
        <v>#N/A</v>
      </c>
      <c r="AG919" s="23" t="e">
        <v>#N/A</v>
      </c>
      <c r="AH919" s="39" t="e">
        <v>#N/A</v>
      </c>
      <c r="AI919" s="23" t="s">
        <v>51</v>
      </c>
      <c r="AJ919" s="65"/>
      <c r="AK919" s="57"/>
      <c r="AL919" s="56"/>
      <c r="AM919" s="52"/>
      <c r="AN919" s="23"/>
      <c r="AO919" s="38"/>
      <c r="AP919" s="23">
        <v>2000</v>
      </c>
      <c r="AQ919" s="23" t="s">
        <v>64</v>
      </c>
      <c r="AR919" s="23" t="s">
        <v>6840</v>
      </c>
      <c r="AS919" s="95" t="s">
        <v>53</v>
      </c>
      <c r="AT919" s="23" t="s">
        <v>519</v>
      </c>
      <c r="AU919" s="23" t="s">
        <v>3307</v>
      </c>
      <c r="AV919" s="99">
        <v>3</v>
      </c>
      <c r="AW919" s="101">
        <v>17731.18</v>
      </c>
      <c r="AX919" s="29" t="s">
        <v>6494</v>
      </c>
      <c r="AY919" s="29"/>
      <c r="AZ919" s="21"/>
      <c r="BA919">
        <f t="shared" si="179"/>
        <v>2996</v>
      </c>
      <c r="BB919" s="115" t="s">
        <v>6983</v>
      </c>
      <c r="BC919" s="105">
        <f t="shared" si="171"/>
        <v>5910.3933333333334</v>
      </c>
      <c r="BD919" s="116">
        <f t="shared" si="172"/>
        <v>42614</v>
      </c>
      <c r="BE919" s="141" t="s">
        <v>8477</v>
      </c>
      <c r="BF919">
        <f>MATCH(BE919,'Cat-4'!$A:$A,0)</f>
        <v>722</v>
      </c>
      <c r="BG919">
        <f>MATCH(BD919,'Cat-4'!$1:$1,0)</f>
        <v>57</v>
      </c>
      <c r="BH919">
        <f>INDEX('Cat-4'!$1:$1048576,'NSS + ACT'!BF919,'NSS + ACT'!BG919)</f>
        <v>107.4</v>
      </c>
      <c r="BI919">
        <f>MATCH($BI$1,'Cat-4'!$1:$1,0)</f>
        <v>153</v>
      </c>
      <c r="BJ919">
        <f>INDEX('Cat-4'!$1:$1048576,'NSS + ACT'!BF919,'NSS + ACT'!BI919)</f>
        <v>130.80000000000001</v>
      </c>
      <c r="BK919" s="126">
        <f t="shared" si="173"/>
        <v>1.217877094972067</v>
      </c>
      <c r="BL919">
        <f t="shared" si="174"/>
        <v>3026</v>
      </c>
      <c r="BM919" s="126">
        <f t="shared" si="175"/>
        <v>100.86666666666666</v>
      </c>
      <c r="BN919" s="126" t="s">
        <v>8785</v>
      </c>
      <c r="BO919" s="126">
        <f>MATCH(BB919,Sheet3!$D$4:$D$8,0)</f>
        <v>2</v>
      </c>
      <c r="BP919" s="126">
        <f>MATCH(BN919,Sheet3!$E$4:$H$4,0)</f>
        <v>4</v>
      </c>
      <c r="BQ919" s="132">
        <f>INDEX(Sheet3!$D$4:$H$8,'NSS + ACT'!BO919,'NSS + ACT'!BP919)</f>
        <v>0.1</v>
      </c>
      <c r="BR919" s="105">
        <f t="shared" si="176"/>
        <v>21594.397988826815</v>
      </c>
      <c r="BS919" s="162">
        <f t="shared" si="177"/>
        <v>0.1</v>
      </c>
      <c r="BT919" s="105">
        <f t="shared" si="178"/>
        <v>19434.958189944133</v>
      </c>
    </row>
    <row r="920" spans="1:72">
      <c r="A920" s="18">
        <f t="shared" si="169"/>
        <v>917</v>
      </c>
      <c r="B920" s="33"/>
      <c r="C920" s="39"/>
      <c r="D920" s="22" t="s">
        <v>162</v>
      </c>
      <c r="E920" s="22" t="s">
        <v>6894</v>
      </c>
      <c r="F920" s="113">
        <v>60</v>
      </c>
      <c r="G920" s="23" t="s">
        <v>119</v>
      </c>
      <c r="H920" s="24">
        <v>295</v>
      </c>
      <c r="I920" s="30"/>
      <c r="J920" s="101">
        <v>17700</v>
      </c>
      <c r="K920" s="23">
        <v>85369090</v>
      </c>
      <c r="L920" s="26">
        <v>0.1</v>
      </c>
      <c r="M920" s="23"/>
      <c r="N920" s="49"/>
      <c r="O920" s="38"/>
      <c r="P920" s="26">
        <v>0.1</v>
      </c>
      <c r="Q920" s="38"/>
      <c r="R920" s="26">
        <v>0.18</v>
      </c>
      <c r="S920" s="23" t="s">
        <v>1322</v>
      </c>
      <c r="T920" s="94">
        <v>1770</v>
      </c>
      <c r="U920" s="94">
        <v>0</v>
      </c>
      <c r="V920" s="94">
        <v>177</v>
      </c>
      <c r="W920" s="94">
        <v>3536.46</v>
      </c>
      <c r="X920" s="52">
        <v>5483.46</v>
      </c>
      <c r="Y920" s="23" t="s">
        <v>6835</v>
      </c>
      <c r="Z920" s="23" t="s">
        <v>6895</v>
      </c>
      <c r="AA920" s="23" t="s">
        <v>6895</v>
      </c>
      <c r="AB920" s="33">
        <v>291605234664</v>
      </c>
      <c r="AC920" s="23" t="s">
        <v>6896</v>
      </c>
      <c r="AD920" s="48">
        <v>42679</v>
      </c>
      <c r="AE920" s="39">
        <v>42670</v>
      </c>
      <c r="AF920" s="33" t="e">
        <v>#N/A</v>
      </c>
      <c r="AG920" s="23" t="e">
        <v>#N/A</v>
      </c>
      <c r="AH920" s="39" t="e">
        <v>#N/A</v>
      </c>
      <c r="AI920" s="23" t="s">
        <v>51</v>
      </c>
      <c r="AJ920" s="65"/>
      <c r="AK920" s="57"/>
      <c r="AL920" s="56"/>
      <c r="AM920" s="52"/>
      <c r="AN920" s="23"/>
      <c r="AO920" s="38"/>
      <c r="AP920" s="23">
        <v>2000</v>
      </c>
      <c r="AQ920" s="23" t="s">
        <v>64</v>
      </c>
      <c r="AR920" s="23" t="s">
        <v>6897</v>
      </c>
      <c r="AS920" s="95" t="s">
        <v>53</v>
      </c>
      <c r="AT920" s="23" t="s">
        <v>519</v>
      </c>
      <c r="AU920" s="23" t="s">
        <v>6898</v>
      </c>
      <c r="AV920" s="99">
        <v>60</v>
      </c>
      <c r="AW920" s="101">
        <v>17700</v>
      </c>
      <c r="AX920" s="29" t="s">
        <v>6494</v>
      </c>
      <c r="AY920" s="29"/>
      <c r="AZ920" s="21"/>
      <c r="BA920">
        <f t="shared" si="179"/>
        <v>2968</v>
      </c>
      <c r="BB920" s="115" t="s">
        <v>6987</v>
      </c>
      <c r="BC920" s="105">
        <f t="shared" si="171"/>
        <v>295</v>
      </c>
      <c r="BD920" s="116">
        <f t="shared" si="172"/>
        <v>42644</v>
      </c>
      <c r="BE920" s="141" t="s">
        <v>8366</v>
      </c>
      <c r="BF920">
        <f>MATCH(BE920,'Cat-4'!$A:$A,0)</f>
        <v>666</v>
      </c>
      <c r="BG920">
        <f>MATCH(BD920,'Cat-4'!$1:$1,0)</f>
        <v>58</v>
      </c>
      <c r="BH920">
        <f>INDEX('Cat-4'!$1:$1048576,'NSS + ACT'!BF920,'NSS + ACT'!BG920)</f>
        <v>107.9</v>
      </c>
      <c r="BI920">
        <f>MATCH($BI$1,'Cat-4'!$1:$1,0)</f>
        <v>153</v>
      </c>
      <c r="BJ920">
        <f>INDEX('Cat-4'!$1:$1048576,'NSS + ACT'!BF920,'NSS + ACT'!BI920)</f>
        <v>133.4</v>
      </c>
      <c r="BK920" s="126">
        <f t="shared" si="173"/>
        <v>1.2363299351251158</v>
      </c>
      <c r="BL920">
        <f t="shared" si="174"/>
        <v>2996</v>
      </c>
      <c r="BM920" s="126">
        <f t="shared" si="175"/>
        <v>99.86666666666666</v>
      </c>
      <c r="BN920" s="126" t="s">
        <v>8785</v>
      </c>
      <c r="BO920" s="126">
        <f>MATCH(BB920,Sheet3!$D$4:$D$8,0)</f>
        <v>4</v>
      </c>
      <c r="BP920" s="126">
        <f>MATCH(BN920,Sheet3!$E$4:$H$4,0)</f>
        <v>4</v>
      </c>
      <c r="BQ920" s="132">
        <f>INDEX(Sheet3!$D$4:$H$8,'NSS + ACT'!BO920,'NSS + ACT'!BP920)</f>
        <v>0.2</v>
      </c>
      <c r="BR920" s="105">
        <f t="shared" si="176"/>
        <v>21883.039851714551</v>
      </c>
      <c r="BS920" s="162">
        <f t="shared" si="177"/>
        <v>0.2</v>
      </c>
      <c r="BT920" s="105">
        <f t="shared" si="178"/>
        <v>17506.431881371642</v>
      </c>
    </row>
    <row r="921" spans="1:72">
      <c r="A921" s="18">
        <f t="shared" si="169"/>
        <v>918</v>
      </c>
      <c r="B921" s="33">
        <v>292010283375</v>
      </c>
      <c r="C921" s="39">
        <v>44186</v>
      </c>
      <c r="D921" s="22" t="s">
        <v>174</v>
      </c>
      <c r="E921" s="22" t="s">
        <v>6365</v>
      </c>
      <c r="F921" s="110">
        <v>3</v>
      </c>
      <c r="G921" s="23" t="s">
        <v>49</v>
      </c>
      <c r="H921" s="52">
        <v>5893.333333333333</v>
      </c>
      <c r="I921" s="30"/>
      <c r="J921" s="109">
        <v>17680</v>
      </c>
      <c r="K921" s="33">
        <v>84323900</v>
      </c>
      <c r="L921" s="26">
        <v>7.4999999999999997E-2</v>
      </c>
      <c r="M921" s="26"/>
      <c r="N921" s="26">
        <v>0</v>
      </c>
      <c r="O921" s="60"/>
      <c r="P921" s="26">
        <v>0.1</v>
      </c>
      <c r="Q921" s="84"/>
      <c r="R921" s="26">
        <v>0.12</v>
      </c>
      <c r="S921" s="23" t="s">
        <v>6366</v>
      </c>
      <c r="T921" s="52">
        <v>1326</v>
      </c>
      <c r="U921" s="52">
        <v>0</v>
      </c>
      <c r="V921" s="52">
        <v>132.6</v>
      </c>
      <c r="W921" s="52">
        <v>2296.6319999999996</v>
      </c>
      <c r="X921" s="52">
        <v>3755.2319999999995</v>
      </c>
      <c r="Y921" s="23" t="s">
        <v>6223</v>
      </c>
      <c r="Z921" s="23" t="s">
        <v>6367</v>
      </c>
      <c r="AA921" s="23" t="s">
        <v>6368</v>
      </c>
      <c r="AB921" s="33">
        <v>292010283375</v>
      </c>
      <c r="AC921" s="33" t="s">
        <v>5807</v>
      </c>
      <c r="AD921" s="39">
        <v>44186</v>
      </c>
      <c r="AE921" s="39">
        <v>44180</v>
      </c>
      <c r="AF921" s="53" t="e">
        <v>#N/A</v>
      </c>
      <c r="AG921" s="53" t="e">
        <v>#N/A</v>
      </c>
      <c r="AH921" s="39" t="e">
        <v>#N/A</v>
      </c>
      <c r="AI921" s="23" t="s">
        <v>51</v>
      </c>
      <c r="AJ921" s="59"/>
      <c r="AK921" s="59"/>
      <c r="AL921" s="48"/>
      <c r="AM921" s="60"/>
      <c r="AN921" s="33"/>
      <c r="AO921" s="48"/>
      <c r="AP921" s="23">
        <v>2000</v>
      </c>
      <c r="AQ921" s="23" t="s">
        <v>52</v>
      </c>
      <c r="AR921" s="23" t="s">
        <v>6368</v>
      </c>
      <c r="AS921" s="38" t="s">
        <v>53</v>
      </c>
      <c r="AT921" s="23"/>
      <c r="AU921" s="23" t="s">
        <v>5808</v>
      </c>
      <c r="AV921" s="99">
        <v>3</v>
      </c>
      <c r="AW921" s="101">
        <v>17680</v>
      </c>
      <c r="AX921" s="29" t="s">
        <v>5711</v>
      </c>
      <c r="AY921" s="29"/>
      <c r="AZ921" s="21"/>
      <c r="BA921">
        <f t="shared" si="179"/>
        <v>1458</v>
      </c>
      <c r="BB921" s="115" t="s">
        <v>6983</v>
      </c>
      <c r="BC921" s="105">
        <f t="shared" si="171"/>
        <v>5893.333333333333</v>
      </c>
      <c r="BD921" s="116">
        <f t="shared" si="172"/>
        <v>44166</v>
      </c>
      <c r="BE921" s="141" t="s">
        <v>8477</v>
      </c>
      <c r="BF921">
        <f>MATCH(BE921,'Cat-4'!$A:$A,0)</f>
        <v>722</v>
      </c>
      <c r="BG921">
        <f>MATCH(BD921,'Cat-4'!$1:$1,0)</f>
        <v>108</v>
      </c>
      <c r="BH921">
        <f>INDEX('Cat-4'!$1:$1048576,'NSS + ACT'!BF921,'NSS + ACT'!BG921)</f>
        <v>114.5</v>
      </c>
      <c r="BI921">
        <f>MATCH($BI$1,'Cat-4'!$1:$1,0)</f>
        <v>153</v>
      </c>
      <c r="BJ921">
        <f>INDEX('Cat-4'!$1:$1048576,'NSS + ACT'!BF921,'NSS + ACT'!BI921)</f>
        <v>130.80000000000001</v>
      </c>
      <c r="BK921" s="126">
        <f t="shared" si="173"/>
        <v>1.1423580786026202</v>
      </c>
      <c r="BL921">
        <f t="shared" si="174"/>
        <v>1474</v>
      </c>
      <c r="BM921" s="126">
        <f t="shared" si="175"/>
        <v>49.133333333333333</v>
      </c>
      <c r="BN921" s="126" t="s">
        <v>8785</v>
      </c>
      <c r="BO921" s="126">
        <f>MATCH(BB921,Sheet3!$D$4:$D$8,0)</f>
        <v>2</v>
      </c>
      <c r="BP921" s="126">
        <f>MATCH(BN921,Sheet3!$E$4:$H$4,0)</f>
        <v>4</v>
      </c>
      <c r="BQ921" s="132">
        <f>INDEX(Sheet3!$D$4:$H$8,'NSS + ACT'!BO921,'NSS + ACT'!BP921)</f>
        <v>0.1</v>
      </c>
      <c r="BR921" s="105">
        <f t="shared" si="176"/>
        <v>20196.890829694326</v>
      </c>
      <c r="BS921" s="162">
        <f t="shared" si="177"/>
        <v>0.1</v>
      </c>
      <c r="BT921" s="105">
        <f t="shared" si="178"/>
        <v>18177.201746724895</v>
      </c>
    </row>
    <row r="922" spans="1:72">
      <c r="A922" s="18">
        <f t="shared" si="169"/>
        <v>919</v>
      </c>
      <c r="B922" s="61">
        <v>292209179080</v>
      </c>
      <c r="C922" s="39">
        <v>44806</v>
      </c>
      <c r="D922" s="22" t="s">
        <v>91</v>
      </c>
      <c r="E922" s="22" t="s">
        <v>2500</v>
      </c>
      <c r="F922" s="110">
        <v>2</v>
      </c>
      <c r="G922" s="23" t="s">
        <v>119</v>
      </c>
      <c r="H922" s="52">
        <v>8835</v>
      </c>
      <c r="I922" s="30"/>
      <c r="J922" s="109">
        <v>17670</v>
      </c>
      <c r="K922" s="23">
        <v>84819090</v>
      </c>
      <c r="L922" s="26">
        <v>7.4999999999999997E-2</v>
      </c>
      <c r="M922" s="40">
        <v>0</v>
      </c>
      <c r="N922" s="62">
        <v>0</v>
      </c>
      <c r="O922" s="52"/>
      <c r="P922" s="26">
        <v>0.1</v>
      </c>
      <c r="Q922" s="52">
        <v>0</v>
      </c>
      <c r="R922" s="63">
        <v>0.18</v>
      </c>
      <c r="S922" s="23" t="s">
        <v>849</v>
      </c>
      <c r="T922" s="52">
        <v>1325.25</v>
      </c>
      <c r="U922" s="52">
        <v>0</v>
      </c>
      <c r="V922" s="52">
        <v>132.52500000000001</v>
      </c>
      <c r="W922" s="52">
        <v>3442.9995000000004</v>
      </c>
      <c r="X922" s="52">
        <v>4900.7745000000004</v>
      </c>
      <c r="Y922" s="23" t="s">
        <v>2273</v>
      </c>
      <c r="Z922" s="23" t="s">
        <v>2501</v>
      </c>
      <c r="AA922" s="23" t="s">
        <v>2502</v>
      </c>
      <c r="AB922" s="33">
        <v>292209179080</v>
      </c>
      <c r="AC922" s="33" t="s">
        <v>2236</v>
      </c>
      <c r="AD922" s="48">
        <v>44806</v>
      </c>
      <c r="AE922" s="39">
        <v>44680</v>
      </c>
      <c r="AF922" s="53" t="e">
        <v>#N/A</v>
      </c>
      <c r="AG922" s="53" t="e">
        <v>#N/A</v>
      </c>
      <c r="AH922" s="39" t="e">
        <v>#N/A</v>
      </c>
      <c r="AI922" s="23" t="s">
        <v>51</v>
      </c>
      <c r="AJ922" s="54"/>
      <c r="AK922" s="55"/>
      <c r="AL922" s="56"/>
      <c r="AM922" s="57"/>
      <c r="AN922" s="33"/>
      <c r="AO922" s="48"/>
      <c r="AP922" s="23">
        <v>2000</v>
      </c>
      <c r="AQ922" s="23" t="s">
        <v>52</v>
      </c>
      <c r="AR922" s="23" t="s">
        <v>2502</v>
      </c>
      <c r="AS922" s="38" t="s">
        <v>53</v>
      </c>
      <c r="AT922" s="23"/>
      <c r="AU922" s="64" t="s">
        <v>241</v>
      </c>
      <c r="AV922" s="99">
        <v>2</v>
      </c>
      <c r="AW922" s="102">
        <v>17670</v>
      </c>
      <c r="AX922" s="29" t="s">
        <v>701</v>
      </c>
      <c r="AY922" s="29"/>
      <c r="AZ922" s="25" t="s">
        <v>853</v>
      </c>
      <c r="BA922">
        <f t="shared" si="179"/>
        <v>958</v>
      </c>
      <c r="BB922" t="s">
        <v>6983</v>
      </c>
      <c r="BC922" s="105">
        <f t="shared" si="171"/>
        <v>8835</v>
      </c>
      <c r="BD922" s="116">
        <f t="shared" si="172"/>
        <v>44652</v>
      </c>
      <c r="BE922" s="141" t="s">
        <v>8477</v>
      </c>
      <c r="BF922">
        <f>MATCH(BE922,'Cat-4'!$A:$A,0)</f>
        <v>722</v>
      </c>
      <c r="BG922">
        <f>MATCH(BD922,'Cat-4'!$1:$1,0)</f>
        <v>124</v>
      </c>
      <c r="BH922">
        <f>INDEX('Cat-4'!$1:$1048576,'NSS + ACT'!BF922,'NSS + ACT'!BG922)</f>
        <v>124.3</v>
      </c>
      <c r="BI922">
        <f>MATCH($BI$1,'Cat-4'!$1:$1,0)</f>
        <v>153</v>
      </c>
      <c r="BJ922">
        <f>INDEX('Cat-4'!$1:$1048576,'NSS + ACT'!BF922,'NSS + ACT'!BI922)</f>
        <v>130.80000000000001</v>
      </c>
      <c r="BK922" s="126">
        <f t="shared" si="173"/>
        <v>1.0522928399034595</v>
      </c>
      <c r="BL922">
        <f t="shared" si="174"/>
        <v>988</v>
      </c>
      <c r="BM922" s="126">
        <f t="shared" si="175"/>
        <v>32.93333333333333</v>
      </c>
      <c r="BN922" s="126" t="s">
        <v>8785</v>
      </c>
      <c r="BO922" s="126">
        <f>MATCH(BB922,Sheet3!$D$4:$D$8,0)</f>
        <v>2</v>
      </c>
      <c r="BP922" s="126">
        <f>MATCH(BN922,Sheet3!$E$4:$H$4,0)</f>
        <v>4</v>
      </c>
      <c r="BQ922" s="132">
        <f>INDEX(Sheet3!$D$4:$H$8,'NSS + ACT'!BO922,'NSS + ACT'!BP922)</f>
        <v>0.1</v>
      </c>
      <c r="BR922" s="105">
        <f t="shared" si="176"/>
        <v>18594.014481094127</v>
      </c>
      <c r="BS922" s="162">
        <f t="shared" si="177"/>
        <v>0.1</v>
      </c>
      <c r="BT922" s="105">
        <f t="shared" si="178"/>
        <v>16734.613032984715</v>
      </c>
    </row>
    <row r="923" spans="1:72">
      <c r="A923" s="18">
        <f t="shared" si="169"/>
        <v>920</v>
      </c>
      <c r="B923" s="61">
        <v>292203577260</v>
      </c>
      <c r="C923" s="39">
        <v>44659</v>
      </c>
      <c r="D923" s="22" t="s">
        <v>91</v>
      </c>
      <c r="E923" s="22" t="s">
        <v>2515</v>
      </c>
      <c r="F923" s="110">
        <v>2</v>
      </c>
      <c r="G923" s="23" t="s">
        <v>79</v>
      </c>
      <c r="H923" s="52">
        <v>8810</v>
      </c>
      <c r="I923" s="30"/>
      <c r="J923" s="109">
        <v>17620</v>
      </c>
      <c r="K923" s="23">
        <v>84819090</v>
      </c>
      <c r="L923" s="26">
        <v>7.4999999999999997E-2</v>
      </c>
      <c r="M923" s="40">
        <v>0</v>
      </c>
      <c r="N923" s="62">
        <v>0</v>
      </c>
      <c r="O923" s="52"/>
      <c r="P923" s="26">
        <v>0.1</v>
      </c>
      <c r="Q923" s="52">
        <v>0</v>
      </c>
      <c r="R923" s="63">
        <v>0.18</v>
      </c>
      <c r="S923" s="23" t="s">
        <v>849</v>
      </c>
      <c r="T923" s="52">
        <v>1321.5</v>
      </c>
      <c r="U923" s="52">
        <v>0</v>
      </c>
      <c r="V923" s="52">
        <v>132.15</v>
      </c>
      <c r="W923" s="52">
        <v>3433.2570000000001</v>
      </c>
      <c r="X923" s="52">
        <v>4886.9070000000002</v>
      </c>
      <c r="Y923" s="23" t="s">
        <v>2273</v>
      </c>
      <c r="Z923" s="23" t="s">
        <v>2516</v>
      </c>
      <c r="AA923" s="23" t="s">
        <v>2517</v>
      </c>
      <c r="AB923" s="33">
        <v>292203577260</v>
      </c>
      <c r="AC923" s="33" t="s">
        <v>2249</v>
      </c>
      <c r="AD923" s="48">
        <v>44659</v>
      </c>
      <c r="AE923" s="39">
        <v>44651</v>
      </c>
      <c r="AF923" s="53" t="e">
        <v>#N/A</v>
      </c>
      <c r="AG923" s="53" t="e">
        <v>#N/A</v>
      </c>
      <c r="AH923" s="39" t="e">
        <v>#N/A</v>
      </c>
      <c r="AI923" s="23" t="s">
        <v>51</v>
      </c>
      <c r="AJ923" s="54"/>
      <c r="AK923" s="55"/>
      <c r="AL923" s="56"/>
      <c r="AM923" s="57"/>
      <c r="AN923" s="33"/>
      <c r="AO923" s="48"/>
      <c r="AP923" s="23">
        <v>2000</v>
      </c>
      <c r="AQ923" s="23" t="s">
        <v>52</v>
      </c>
      <c r="AR923" s="23" t="s">
        <v>2517</v>
      </c>
      <c r="AS923" s="38" t="s">
        <v>53</v>
      </c>
      <c r="AT923" s="23"/>
      <c r="AU923" s="64" t="s">
        <v>2250</v>
      </c>
      <c r="AV923" s="99">
        <v>2</v>
      </c>
      <c r="AW923" s="102">
        <v>17620</v>
      </c>
      <c r="AX923" s="29" t="s">
        <v>701</v>
      </c>
      <c r="AY923" s="29"/>
      <c r="AZ923" s="25" t="s">
        <v>853</v>
      </c>
      <c r="BA923">
        <f t="shared" si="179"/>
        <v>987</v>
      </c>
      <c r="BB923" s="115" t="s">
        <v>6987</v>
      </c>
      <c r="BC923" s="105">
        <f t="shared" si="171"/>
        <v>8810</v>
      </c>
      <c r="BD923" s="116">
        <f t="shared" si="172"/>
        <v>44621</v>
      </c>
      <c r="BE923" s="141" t="s">
        <v>8366</v>
      </c>
      <c r="BF923">
        <f>MATCH(BE923,'Cat-4'!$A:$A,0)</f>
        <v>666</v>
      </c>
      <c r="BG923">
        <f>MATCH(BD923,'Cat-4'!$1:$1,0)</f>
        <v>123</v>
      </c>
      <c r="BH923">
        <f>INDEX('Cat-4'!$1:$1048576,'NSS + ACT'!BF923,'NSS + ACT'!BG923)</f>
        <v>126</v>
      </c>
      <c r="BI923">
        <f>MATCH($BI$1,'Cat-4'!$1:$1,0)</f>
        <v>153</v>
      </c>
      <c r="BJ923">
        <f>INDEX('Cat-4'!$1:$1048576,'NSS + ACT'!BF923,'NSS + ACT'!BI923)</f>
        <v>133.4</v>
      </c>
      <c r="BK923" s="126">
        <f t="shared" si="173"/>
        <v>1.0587301587301587</v>
      </c>
      <c r="BL923">
        <f t="shared" si="174"/>
        <v>1019</v>
      </c>
      <c r="BM923" s="126">
        <f t="shared" si="175"/>
        <v>33.966666666666669</v>
      </c>
      <c r="BN923" s="126" t="s">
        <v>8785</v>
      </c>
      <c r="BO923" s="126">
        <f>MATCH(BB923,Sheet3!$D$4:$D$8,0)</f>
        <v>4</v>
      </c>
      <c r="BP923" s="126">
        <f>MATCH(BN923,Sheet3!$E$4:$H$4,0)</f>
        <v>4</v>
      </c>
      <c r="BQ923" s="132">
        <f>INDEX(Sheet3!$D$4:$H$8,'NSS + ACT'!BO923,'NSS + ACT'!BP923)</f>
        <v>0.2</v>
      </c>
      <c r="BR923" s="105">
        <f t="shared" si="176"/>
        <v>18654.825396825396</v>
      </c>
      <c r="BS923" s="162">
        <f t="shared" si="177"/>
        <v>0.2</v>
      </c>
      <c r="BT923" s="105">
        <f t="shared" si="178"/>
        <v>14923.860317460318</v>
      </c>
    </row>
    <row r="924" spans="1:72">
      <c r="A924" s="18">
        <f t="shared" si="169"/>
        <v>921</v>
      </c>
      <c r="B924" s="61">
        <v>291908621104</v>
      </c>
      <c r="C924" s="39">
        <v>43715</v>
      </c>
      <c r="D924" s="22" t="s">
        <v>223</v>
      </c>
      <c r="E924" s="22" t="s">
        <v>2440</v>
      </c>
      <c r="F924" s="110">
        <v>10</v>
      </c>
      <c r="G924" s="23" t="s">
        <v>119</v>
      </c>
      <c r="H924" s="52">
        <v>1758.652</v>
      </c>
      <c r="I924" s="30"/>
      <c r="J924" s="109">
        <v>17586.52</v>
      </c>
      <c r="K924" s="23">
        <v>84819090</v>
      </c>
      <c r="L924" s="26">
        <v>7.4999999999999997E-2</v>
      </c>
      <c r="M924" s="40">
        <v>0</v>
      </c>
      <c r="N924" s="62">
        <v>0</v>
      </c>
      <c r="O924" s="52"/>
      <c r="P924" s="26">
        <v>0.1</v>
      </c>
      <c r="Q924" s="52">
        <v>0</v>
      </c>
      <c r="R924" s="63">
        <v>0.18</v>
      </c>
      <c r="S924" s="23" t="s">
        <v>849</v>
      </c>
      <c r="T924" s="52">
        <v>1318.989</v>
      </c>
      <c r="U924" s="52">
        <v>0</v>
      </c>
      <c r="V924" s="52">
        <v>131.8989</v>
      </c>
      <c r="W924" s="52">
        <v>3426.7334220000002</v>
      </c>
      <c r="X924" s="52">
        <v>4877.621322</v>
      </c>
      <c r="Y924" s="23" t="s">
        <v>2273</v>
      </c>
      <c r="Z924" s="23" t="s">
        <v>2441</v>
      </c>
      <c r="AA924" s="23" t="s">
        <v>2442</v>
      </c>
      <c r="AB924" s="33">
        <v>291908621104</v>
      </c>
      <c r="AC924" s="33" t="s">
        <v>2074</v>
      </c>
      <c r="AD924" s="48">
        <v>43715</v>
      </c>
      <c r="AE924" s="39">
        <v>43700</v>
      </c>
      <c r="AF924" s="53" t="e">
        <v>#N/A</v>
      </c>
      <c r="AG924" s="53" t="e">
        <v>#N/A</v>
      </c>
      <c r="AH924" s="39" t="e">
        <v>#N/A</v>
      </c>
      <c r="AI924" s="23" t="s">
        <v>51</v>
      </c>
      <c r="AJ924" s="54"/>
      <c r="AK924" s="55"/>
      <c r="AL924" s="56"/>
      <c r="AM924" s="57"/>
      <c r="AN924" s="33"/>
      <c r="AO924" s="48"/>
      <c r="AP924" s="23">
        <v>2000</v>
      </c>
      <c r="AQ924" s="23" t="s">
        <v>52</v>
      </c>
      <c r="AR924" s="23" t="s">
        <v>2442</v>
      </c>
      <c r="AS924" s="38" t="s">
        <v>53</v>
      </c>
      <c r="AT924" s="23" t="s">
        <v>519</v>
      </c>
      <c r="AU924" s="64" t="s">
        <v>2075</v>
      </c>
      <c r="AV924" s="99">
        <v>10</v>
      </c>
      <c r="AW924" s="102">
        <v>17586.52</v>
      </c>
      <c r="AX924" s="29" t="s">
        <v>701</v>
      </c>
      <c r="AY924" s="29"/>
      <c r="AZ924" s="25" t="s">
        <v>853</v>
      </c>
      <c r="BA924">
        <f t="shared" si="179"/>
        <v>1938</v>
      </c>
      <c r="BB924" s="115" t="s">
        <v>6983</v>
      </c>
      <c r="BC924" s="105">
        <f t="shared" si="171"/>
        <v>1758.652</v>
      </c>
      <c r="BD924" s="116">
        <f t="shared" si="172"/>
        <v>43678</v>
      </c>
      <c r="BE924" s="141" t="s">
        <v>8477</v>
      </c>
      <c r="BF924">
        <f>MATCH(BE924,'Cat-4'!$A:$A,0)</f>
        <v>722</v>
      </c>
      <c r="BG924">
        <f>MATCH(BD924,'Cat-4'!$1:$1,0)</f>
        <v>92</v>
      </c>
      <c r="BH924">
        <f>INDEX('Cat-4'!$1:$1048576,'NSS + ACT'!BF924,'NSS + ACT'!BG924)</f>
        <v>113.6</v>
      </c>
      <c r="BI924">
        <f>MATCH($BI$1,'Cat-4'!$1:$1,0)</f>
        <v>153</v>
      </c>
      <c r="BJ924">
        <f>INDEX('Cat-4'!$1:$1048576,'NSS + ACT'!BF924,'NSS + ACT'!BI924)</f>
        <v>130.80000000000001</v>
      </c>
      <c r="BK924" s="126">
        <f t="shared" si="173"/>
        <v>1.1514084507042255</v>
      </c>
      <c r="BL924">
        <f t="shared" si="174"/>
        <v>1962</v>
      </c>
      <c r="BM924" s="126">
        <f t="shared" si="175"/>
        <v>65.400000000000006</v>
      </c>
      <c r="BN924" s="126" t="s">
        <v>8785</v>
      </c>
      <c r="BO924" s="126">
        <f>MATCH(BB924,Sheet3!$D$4:$D$8,0)</f>
        <v>2</v>
      </c>
      <c r="BP924" s="126">
        <f>MATCH(BN924,Sheet3!$E$4:$H$4,0)</f>
        <v>4</v>
      </c>
      <c r="BQ924" s="132">
        <f>INDEX(Sheet3!$D$4:$H$8,'NSS + ACT'!BO924,'NSS + ACT'!BP924)</f>
        <v>0.1</v>
      </c>
      <c r="BR924" s="105">
        <f t="shared" si="176"/>
        <v>20249.267746478876</v>
      </c>
      <c r="BS924" s="162">
        <f t="shared" si="177"/>
        <v>0.1</v>
      </c>
      <c r="BT924" s="105">
        <f t="shared" si="178"/>
        <v>18224.340971830989</v>
      </c>
    </row>
    <row r="925" spans="1:72">
      <c r="A925" s="18">
        <f t="shared" si="169"/>
        <v>922</v>
      </c>
      <c r="B925" s="61">
        <v>292203577260</v>
      </c>
      <c r="C925" s="39">
        <v>44659</v>
      </c>
      <c r="D925" s="22" t="s">
        <v>91</v>
      </c>
      <c r="E925" s="22" t="s">
        <v>2524</v>
      </c>
      <c r="F925" s="110">
        <v>2</v>
      </c>
      <c r="G925" s="23" t="s">
        <v>79</v>
      </c>
      <c r="H925" s="52">
        <v>8753</v>
      </c>
      <c r="I925" s="30"/>
      <c r="J925" s="109">
        <v>17506</v>
      </c>
      <c r="K925" s="23">
        <v>84819090</v>
      </c>
      <c r="L925" s="26">
        <v>7.4999999999999997E-2</v>
      </c>
      <c r="M925" s="40">
        <v>0</v>
      </c>
      <c r="N925" s="62">
        <v>0</v>
      </c>
      <c r="O925" s="52"/>
      <c r="P925" s="26">
        <v>0.1</v>
      </c>
      <c r="Q925" s="52">
        <v>0</v>
      </c>
      <c r="R925" s="63">
        <v>0.18</v>
      </c>
      <c r="S925" s="23" t="s">
        <v>849</v>
      </c>
      <c r="T925" s="52">
        <v>1312.95</v>
      </c>
      <c r="U925" s="52">
        <v>0</v>
      </c>
      <c r="V925" s="52">
        <v>131.29500000000002</v>
      </c>
      <c r="W925" s="52">
        <v>3411.0440999999996</v>
      </c>
      <c r="X925" s="52">
        <v>4855.2891</v>
      </c>
      <c r="Y925" s="23" t="s">
        <v>2273</v>
      </c>
      <c r="Z925" s="23" t="s">
        <v>2525</v>
      </c>
      <c r="AA925" s="23" t="s">
        <v>2526</v>
      </c>
      <c r="AB925" s="33">
        <v>292203577260</v>
      </c>
      <c r="AC925" s="33" t="s">
        <v>2249</v>
      </c>
      <c r="AD925" s="48">
        <v>44659</v>
      </c>
      <c r="AE925" s="39">
        <v>44651</v>
      </c>
      <c r="AF925" s="53" t="e">
        <v>#N/A</v>
      </c>
      <c r="AG925" s="53" t="e">
        <v>#N/A</v>
      </c>
      <c r="AH925" s="39" t="e">
        <v>#N/A</v>
      </c>
      <c r="AI925" s="23" t="s">
        <v>51</v>
      </c>
      <c r="AJ925" s="54"/>
      <c r="AK925" s="55"/>
      <c r="AL925" s="56"/>
      <c r="AM925" s="57"/>
      <c r="AN925" s="33"/>
      <c r="AO925" s="48"/>
      <c r="AP925" s="23">
        <v>2000</v>
      </c>
      <c r="AQ925" s="23" t="s">
        <v>52</v>
      </c>
      <c r="AR925" s="23" t="s">
        <v>2526</v>
      </c>
      <c r="AS925" s="38" t="s">
        <v>53</v>
      </c>
      <c r="AT925" s="23"/>
      <c r="AU925" s="64" t="s">
        <v>2250</v>
      </c>
      <c r="AV925" s="99">
        <v>2</v>
      </c>
      <c r="AW925" s="102">
        <v>17506</v>
      </c>
      <c r="AX925" s="29" t="s">
        <v>701</v>
      </c>
      <c r="AY925" s="29"/>
      <c r="AZ925" s="25" t="s">
        <v>853</v>
      </c>
      <c r="BA925">
        <f t="shared" si="179"/>
        <v>987</v>
      </c>
      <c r="BB925" s="115" t="s">
        <v>6987</v>
      </c>
      <c r="BC925" s="105">
        <f t="shared" si="171"/>
        <v>8753</v>
      </c>
      <c r="BD925" s="116">
        <f t="shared" si="172"/>
        <v>44621</v>
      </c>
      <c r="BE925" s="141" t="s">
        <v>8366</v>
      </c>
      <c r="BF925">
        <f>MATCH(BE925,'Cat-4'!$A:$A,0)</f>
        <v>666</v>
      </c>
      <c r="BG925">
        <f>MATCH(BD925,'Cat-4'!$1:$1,0)</f>
        <v>123</v>
      </c>
      <c r="BH925">
        <f>INDEX('Cat-4'!$1:$1048576,'NSS + ACT'!BF925,'NSS + ACT'!BG925)</f>
        <v>126</v>
      </c>
      <c r="BI925">
        <f>MATCH($BI$1,'Cat-4'!$1:$1,0)</f>
        <v>153</v>
      </c>
      <c r="BJ925">
        <f>INDEX('Cat-4'!$1:$1048576,'NSS + ACT'!BF925,'NSS + ACT'!BI925)</f>
        <v>133.4</v>
      </c>
      <c r="BK925" s="126">
        <f t="shared" si="173"/>
        <v>1.0587301587301587</v>
      </c>
      <c r="BL925">
        <f t="shared" si="174"/>
        <v>1019</v>
      </c>
      <c r="BM925" s="126">
        <f t="shared" si="175"/>
        <v>33.966666666666669</v>
      </c>
      <c r="BN925" s="126" t="s">
        <v>8785</v>
      </c>
      <c r="BO925" s="126">
        <f>MATCH(BB925,Sheet3!$D$4:$D$8,0)</f>
        <v>4</v>
      </c>
      <c r="BP925" s="126">
        <f>MATCH(BN925,Sheet3!$E$4:$H$4,0)</f>
        <v>4</v>
      </c>
      <c r="BQ925" s="132">
        <f>INDEX(Sheet3!$D$4:$H$8,'NSS + ACT'!BO925,'NSS + ACT'!BP925)</f>
        <v>0.2</v>
      </c>
      <c r="BR925" s="105">
        <f t="shared" si="176"/>
        <v>18534.13015873016</v>
      </c>
      <c r="BS925" s="162">
        <f t="shared" si="177"/>
        <v>0.2</v>
      </c>
      <c r="BT925" s="105">
        <f t="shared" si="178"/>
        <v>14827.304126984129</v>
      </c>
    </row>
    <row r="926" spans="1:72">
      <c r="A926" s="18">
        <f t="shared" si="169"/>
        <v>923</v>
      </c>
      <c r="B926" s="61">
        <v>291805806305</v>
      </c>
      <c r="C926" s="39">
        <v>43292</v>
      </c>
      <c r="D926" s="22" t="s">
        <v>200</v>
      </c>
      <c r="E926" s="22" t="s">
        <v>3131</v>
      </c>
      <c r="F926" s="110">
        <v>2</v>
      </c>
      <c r="G926" s="23" t="s">
        <v>119</v>
      </c>
      <c r="H926" s="52">
        <v>8709</v>
      </c>
      <c r="I926" s="30"/>
      <c r="J926" s="109">
        <v>17418</v>
      </c>
      <c r="K926" s="23">
        <v>40169320</v>
      </c>
      <c r="L926" s="26">
        <v>0.1</v>
      </c>
      <c r="M926" s="40">
        <v>0</v>
      </c>
      <c r="N926" s="62">
        <v>0</v>
      </c>
      <c r="O926" s="52">
        <v>0</v>
      </c>
      <c r="P926" s="26">
        <v>0.1</v>
      </c>
      <c r="Q926" s="52">
        <v>0</v>
      </c>
      <c r="R926" s="63">
        <v>0.18</v>
      </c>
      <c r="S926" s="23" t="s">
        <v>906</v>
      </c>
      <c r="T926" s="52">
        <v>1741.8000000000002</v>
      </c>
      <c r="U926" s="52">
        <v>0</v>
      </c>
      <c r="V926" s="52">
        <v>174.18000000000004</v>
      </c>
      <c r="W926" s="52">
        <v>3480.1163999999999</v>
      </c>
      <c r="X926" s="52">
        <v>5396.0964000000004</v>
      </c>
      <c r="Y926" s="23" t="s">
        <v>2991</v>
      </c>
      <c r="Z926" s="23" t="s">
        <v>3132</v>
      </c>
      <c r="AA926" s="23" t="s">
        <v>3133</v>
      </c>
      <c r="AB926" s="33">
        <v>291805806305</v>
      </c>
      <c r="AC926" s="33" t="s">
        <v>3134</v>
      </c>
      <c r="AD926" s="48">
        <v>43292</v>
      </c>
      <c r="AE926" s="39">
        <v>43112</v>
      </c>
      <c r="AF926" s="53" t="e">
        <v>#N/A</v>
      </c>
      <c r="AG926" s="53" t="e">
        <v>#N/A</v>
      </c>
      <c r="AH926" s="39" t="e">
        <v>#N/A</v>
      </c>
      <c r="AI926" s="23" t="s">
        <v>51</v>
      </c>
      <c r="AJ926" s="54"/>
      <c r="AK926" s="55"/>
      <c r="AL926" s="56"/>
      <c r="AM926" s="57"/>
      <c r="AN926" s="33"/>
      <c r="AO926" s="48"/>
      <c r="AP926" s="23">
        <v>2000</v>
      </c>
      <c r="AQ926" s="23" t="s">
        <v>52</v>
      </c>
      <c r="AR926" s="23" t="s">
        <v>3133</v>
      </c>
      <c r="AS926" s="38" t="s">
        <v>53</v>
      </c>
      <c r="AT926" s="23"/>
      <c r="AU926" s="64">
        <v>6100416423</v>
      </c>
      <c r="AV926" s="99">
        <v>2</v>
      </c>
      <c r="AW926" s="102">
        <v>17418</v>
      </c>
      <c r="AX926" s="29" t="s">
        <v>701</v>
      </c>
      <c r="AY926" s="29"/>
      <c r="AZ926" s="25" t="s">
        <v>2577</v>
      </c>
      <c r="BA926">
        <f t="shared" si="179"/>
        <v>2526</v>
      </c>
      <c r="BB926" s="115" t="s">
        <v>6983</v>
      </c>
      <c r="BC926" s="105">
        <f t="shared" si="171"/>
        <v>8709</v>
      </c>
      <c r="BD926" s="116">
        <f t="shared" si="172"/>
        <v>43101</v>
      </c>
      <c r="BE926" s="141" t="s">
        <v>8477</v>
      </c>
      <c r="BF926">
        <f>MATCH(BE926,'Cat-4'!$A:$A,0)</f>
        <v>722</v>
      </c>
      <c r="BG926">
        <f>MATCH(BD926,'Cat-4'!$1:$1,0)</f>
        <v>73</v>
      </c>
      <c r="BH926">
        <f>INDEX('Cat-4'!$1:$1048576,'NSS + ACT'!BF926,'NSS + ACT'!BG926)</f>
        <v>110</v>
      </c>
      <c r="BI926">
        <f>MATCH($BI$1,'Cat-4'!$1:$1,0)</f>
        <v>153</v>
      </c>
      <c r="BJ926">
        <f>INDEX('Cat-4'!$1:$1048576,'NSS + ACT'!BF926,'NSS + ACT'!BI926)</f>
        <v>130.80000000000001</v>
      </c>
      <c r="BK926" s="126">
        <f t="shared" si="173"/>
        <v>1.1890909090909092</v>
      </c>
      <c r="BL926">
        <f t="shared" si="174"/>
        <v>2539</v>
      </c>
      <c r="BM926" s="126">
        <f t="shared" si="175"/>
        <v>84.63333333333334</v>
      </c>
      <c r="BN926" s="126" t="s">
        <v>8785</v>
      </c>
      <c r="BO926" s="126">
        <f>MATCH(BB926,Sheet3!$D$4:$D$8,0)</f>
        <v>2</v>
      </c>
      <c r="BP926" s="126">
        <f>MATCH(BN926,Sheet3!$E$4:$H$4,0)</f>
        <v>4</v>
      </c>
      <c r="BQ926" s="132">
        <f>INDEX(Sheet3!$D$4:$H$8,'NSS + ACT'!BO926,'NSS + ACT'!BP926)</f>
        <v>0.1</v>
      </c>
      <c r="BR926" s="105">
        <f t="shared" si="176"/>
        <v>20711.585454545457</v>
      </c>
      <c r="BS926" s="162">
        <f t="shared" si="177"/>
        <v>0.1</v>
      </c>
      <c r="BT926" s="105">
        <f t="shared" si="178"/>
        <v>18640.426909090911</v>
      </c>
    </row>
    <row r="927" spans="1:72">
      <c r="A927" s="18">
        <f t="shared" si="169"/>
        <v>924</v>
      </c>
      <c r="B927" s="61">
        <v>291600332100</v>
      </c>
      <c r="C927" s="39">
        <v>42399</v>
      </c>
      <c r="D927" s="22" t="s">
        <v>160</v>
      </c>
      <c r="E927" s="22" t="s">
        <v>3478</v>
      </c>
      <c r="F927" s="110">
        <v>1</v>
      </c>
      <c r="G927" s="23" t="s">
        <v>49</v>
      </c>
      <c r="H927" s="52">
        <v>12705.3</v>
      </c>
      <c r="I927" s="30"/>
      <c r="J927" s="109">
        <v>12705.3</v>
      </c>
      <c r="K927" s="23">
        <v>85365010</v>
      </c>
      <c r="L927" s="26">
        <v>0.1</v>
      </c>
      <c r="M927" s="40">
        <v>0</v>
      </c>
      <c r="N927" s="62">
        <v>0</v>
      </c>
      <c r="O927" s="52">
        <v>0</v>
      </c>
      <c r="P927" s="26">
        <v>0.1</v>
      </c>
      <c r="Q927" s="52">
        <v>0</v>
      </c>
      <c r="R927" s="63">
        <v>0.18</v>
      </c>
      <c r="S927" s="23" t="s">
        <v>1322</v>
      </c>
      <c r="T927" s="52">
        <v>1270.53</v>
      </c>
      <c r="U927" s="52">
        <v>0</v>
      </c>
      <c r="V927" s="52">
        <v>127.053</v>
      </c>
      <c r="W927" s="52">
        <v>2538.5189399999999</v>
      </c>
      <c r="X927" s="52">
        <v>3936.10194</v>
      </c>
      <c r="Y927" s="23" t="s">
        <v>3431</v>
      </c>
      <c r="Z927" s="23" t="s">
        <v>3479</v>
      </c>
      <c r="AA927" s="23" t="s">
        <v>3480</v>
      </c>
      <c r="AB927" s="33">
        <v>291600332100</v>
      </c>
      <c r="AC927" s="33">
        <v>3954</v>
      </c>
      <c r="AD927" s="39">
        <v>42399</v>
      </c>
      <c r="AE927" s="39">
        <v>42294</v>
      </c>
      <c r="AF927" s="53" t="e">
        <v>#N/A</v>
      </c>
      <c r="AG927" s="53" t="e">
        <v>#N/A</v>
      </c>
      <c r="AH927" s="39" t="e">
        <v>#N/A</v>
      </c>
      <c r="AI927" s="23" t="s">
        <v>51</v>
      </c>
      <c r="AJ927" s="59"/>
      <c r="AK927" s="59"/>
      <c r="AL927" s="48"/>
      <c r="AM927" s="60"/>
      <c r="AN927" s="33"/>
      <c r="AO927" s="48"/>
      <c r="AP927" s="23">
        <v>2000</v>
      </c>
      <c r="AQ927" s="23" t="s">
        <v>64</v>
      </c>
      <c r="AR927" s="23" t="s">
        <v>3480</v>
      </c>
      <c r="AS927" s="38" t="s">
        <v>53</v>
      </c>
      <c r="AT927" s="23" t="s">
        <v>522</v>
      </c>
      <c r="AU927" s="64" t="s">
        <v>161</v>
      </c>
      <c r="AV927" s="99">
        <v>1</v>
      </c>
      <c r="AW927" s="102">
        <v>17405.43</v>
      </c>
      <c r="AX927" s="29" t="s">
        <v>701</v>
      </c>
      <c r="AY927" s="29"/>
      <c r="AZ927" s="25">
        <v>1</v>
      </c>
      <c r="BA927">
        <f t="shared" si="179"/>
        <v>3344</v>
      </c>
      <c r="BB927" s="115" t="s">
        <v>6987</v>
      </c>
      <c r="BC927" s="105">
        <f t="shared" si="171"/>
        <v>17405.43</v>
      </c>
      <c r="BD927" s="116">
        <f t="shared" si="172"/>
        <v>42278</v>
      </c>
      <c r="BE927" s="141" t="s">
        <v>8366</v>
      </c>
      <c r="BF927">
        <f>MATCH(BE927,'Cat-4'!$A:$A,0)</f>
        <v>666</v>
      </c>
      <c r="BG927">
        <f>MATCH(BD927,'Cat-4'!$1:$1,0)</f>
        <v>46</v>
      </c>
      <c r="BH927">
        <f>INDEX('Cat-4'!$1:$1048576,'NSS + ACT'!BF927,'NSS + ACT'!BG927)</f>
        <v>108.4</v>
      </c>
      <c r="BI927">
        <f>MATCH($BI$1,'Cat-4'!$1:$1,0)</f>
        <v>153</v>
      </c>
      <c r="BJ927">
        <f>INDEX('Cat-4'!$1:$1048576,'NSS + ACT'!BF927,'NSS + ACT'!BI927)</f>
        <v>133.4</v>
      </c>
      <c r="BK927" s="126">
        <f t="shared" si="173"/>
        <v>1.2306273062730628</v>
      </c>
      <c r="BL927">
        <f t="shared" si="174"/>
        <v>3362</v>
      </c>
      <c r="BM927" s="126">
        <f t="shared" si="175"/>
        <v>112.06666666666666</v>
      </c>
      <c r="BN927" s="126" t="s">
        <v>8785</v>
      </c>
      <c r="BO927" s="126">
        <f>MATCH(BB927,Sheet3!$D$4:$D$8,0)</f>
        <v>4</v>
      </c>
      <c r="BP927" s="126">
        <f>MATCH(BN927,Sheet3!$E$4:$H$4,0)</f>
        <v>4</v>
      </c>
      <c r="BQ927" s="132">
        <f>INDEX(Sheet3!$D$4:$H$8,'NSS + ACT'!BO927,'NSS + ACT'!BP927)</f>
        <v>0.2</v>
      </c>
      <c r="BR927" s="105">
        <f t="shared" si="176"/>
        <v>21419.597435424355</v>
      </c>
      <c r="BS927" s="162">
        <f t="shared" si="177"/>
        <v>0.2</v>
      </c>
      <c r="BT927" s="105">
        <f t="shared" si="178"/>
        <v>17135.677948339486</v>
      </c>
    </row>
    <row r="928" spans="1:72">
      <c r="A928" s="18">
        <f t="shared" si="169"/>
        <v>925</v>
      </c>
      <c r="B928" s="33"/>
      <c r="C928" s="39"/>
      <c r="D928" s="22" t="s">
        <v>227</v>
      </c>
      <c r="E928" s="22" t="s">
        <v>6722</v>
      </c>
      <c r="F928" s="113">
        <v>1</v>
      </c>
      <c r="G928" s="23" t="s">
        <v>60</v>
      </c>
      <c r="H928" s="24">
        <v>17316</v>
      </c>
      <c r="I928" s="30"/>
      <c r="J928" s="101">
        <v>17316</v>
      </c>
      <c r="K928" s="23">
        <v>39241090</v>
      </c>
      <c r="L928" s="26">
        <v>0.15</v>
      </c>
      <c r="M928" s="23"/>
      <c r="N928" s="49"/>
      <c r="O928" s="38"/>
      <c r="P928" s="26">
        <v>0.1</v>
      </c>
      <c r="Q928" s="38"/>
      <c r="R928" s="26">
        <v>0.18</v>
      </c>
      <c r="S928" s="23" t="s">
        <v>6653</v>
      </c>
      <c r="T928" s="94">
        <v>2597.4</v>
      </c>
      <c r="U928" s="94">
        <v>0</v>
      </c>
      <c r="V928" s="94">
        <v>259.74</v>
      </c>
      <c r="W928" s="94">
        <v>3631.1652000000004</v>
      </c>
      <c r="X928" s="52">
        <v>6488.3052000000007</v>
      </c>
      <c r="Y928" s="23" t="s">
        <v>6636</v>
      </c>
      <c r="Z928" s="23" t="s">
        <v>6723</v>
      </c>
      <c r="AA928" s="23" t="s">
        <v>6723</v>
      </c>
      <c r="AB928" s="33">
        <v>291603490673</v>
      </c>
      <c r="AC928" s="23" t="s">
        <v>1993</v>
      </c>
      <c r="AD928" s="48">
        <v>42601</v>
      </c>
      <c r="AE928" s="39">
        <v>42576</v>
      </c>
      <c r="AF928" s="33" t="e">
        <v>#N/A</v>
      </c>
      <c r="AG928" s="23" t="e">
        <v>#N/A</v>
      </c>
      <c r="AH928" s="39" t="e">
        <v>#N/A</v>
      </c>
      <c r="AI928" s="23" t="s">
        <v>51</v>
      </c>
      <c r="AJ928" s="65"/>
      <c r="AK928" s="57"/>
      <c r="AL928" s="56"/>
      <c r="AM928" s="52"/>
      <c r="AN928" s="23"/>
      <c r="AO928" s="38"/>
      <c r="AP928" s="23">
        <v>2000</v>
      </c>
      <c r="AQ928" s="23" t="s">
        <v>52</v>
      </c>
      <c r="AR928" s="23" t="s">
        <v>6724</v>
      </c>
      <c r="AS928" s="95" t="s">
        <v>53</v>
      </c>
      <c r="AT928" s="23"/>
      <c r="AU928" s="23">
        <v>623086</v>
      </c>
      <c r="AV928" s="99">
        <v>1</v>
      </c>
      <c r="AW928" s="101">
        <v>17316</v>
      </c>
      <c r="AX928" s="29" t="s">
        <v>6494</v>
      </c>
      <c r="AY928" s="29"/>
      <c r="AZ928" s="21"/>
      <c r="BA928">
        <f t="shared" si="179"/>
        <v>3062</v>
      </c>
      <c r="BB928" s="115" t="s">
        <v>6983</v>
      </c>
      <c r="BC928" s="105">
        <f t="shared" si="171"/>
        <v>17316</v>
      </c>
      <c r="BD928" s="116">
        <f t="shared" si="172"/>
        <v>42552</v>
      </c>
      <c r="BE928" s="141" t="s">
        <v>8477</v>
      </c>
      <c r="BF928">
        <f>MATCH(BE928,'Cat-4'!$A:$A,0)</f>
        <v>722</v>
      </c>
      <c r="BG928">
        <f>MATCH(BD928,'Cat-4'!$1:$1,0)</f>
        <v>55</v>
      </c>
      <c r="BH928">
        <f>INDEX('Cat-4'!$1:$1048576,'NSS + ACT'!BF928,'NSS + ACT'!BG928)</f>
        <v>107.8</v>
      </c>
      <c r="BI928">
        <f>MATCH($BI$1,'Cat-4'!$1:$1,0)</f>
        <v>153</v>
      </c>
      <c r="BJ928">
        <f>INDEX('Cat-4'!$1:$1048576,'NSS + ACT'!BF928,'NSS + ACT'!BI928)</f>
        <v>130.80000000000001</v>
      </c>
      <c r="BK928" s="126">
        <f t="shared" si="173"/>
        <v>1.2133580705009277</v>
      </c>
      <c r="BL928">
        <f t="shared" si="174"/>
        <v>3088</v>
      </c>
      <c r="BM928" s="126">
        <f t="shared" si="175"/>
        <v>102.93333333333334</v>
      </c>
      <c r="BN928" s="126" t="s">
        <v>8785</v>
      </c>
      <c r="BO928" s="126">
        <f>MATCH(BB928,Sheet3!$D$4:$D$8,0)</f>
        <v>2</v>
      </c>
      <c r="BP928" s="126">
        <f>MATCH(BN928,Sheet3!$E$4:$H$4,0)</f>
        <v>4</v>
      </c>
      <c r="BQ928" s="132">
        <f>INDEX(Sheet3!$D$4:$H$8,'NSS + ACT'!BO928,'NSS + ACT'!BP928)</f>
        <v>0.1</v>
      </c>
      <c r="BR928" s="105">
        <f t="shared" si="176"/>
        <v>21010.508348794065</v>
      </c>
      <c r="BS928" s="162">
        <f t="shared" si="177"/>
        <v>0.1</v>
      </c>
      <c r="BT928" s="105">
        <f t="shared" si="178"/>
        <v>18909.457513914658</v>
      </c>
    </row>
    <row r="929" spans="1:72">
      <c r="A929" s="18">
        <f t="shared" si="169"/>
        <v>926</v>
      </c>
      <c r="B929" s="33">
        <v>292104357171</v>
      </c>
      <c r="C929" s="39">
        <v>44323</v>
      </c>
      <c r="D929" s="22" t="s">
        <v>114</v>
      </c>
      <c r="E929" s="22" t="s">
        <v>5989</v>
      </c>
      <c r="F929" s="110">
        <v>3</v>
      </c>
      <c r="G929" s="23" t="s">
        <v>119</v>
      </c>
      <c r="H929" s="52">
        <v>3840</v>
      </c>
      <c r="I929" s="30"/>
      <c r="J929" s="109">
        <v>11520</v>
      </c>
      <c r="K929" s="33">
        <v>84819090</v>
      </c>
      <c r="L929" s="26">
        <v>7.4999999999999997E-2</v>
      </c>
      <c r="M929" s="26"/>
      <c r="N929" s="26">
        <v>0</v>
      </c>
      <c r="O929" s="60"/>
      <c r="P929" s="26">
        <v>0.1</v>
      </c>
      <c r="Q929" s="84"/>
      <c r="R929" s="26">
        <v>0.18</v>
      </c>
      <c r="S929" s="23" t="s">
        <v>849</v>
      </c>
      <c r="T929" s="52">
        <v>864</v>
      </c>
      <c r="U929" s="52">
        <v>0</v>
      </c>
      <c r="V929" s="52">
        <v>86.4</v>
      </c>
      <c r="W929" s="52">
        <v>2244.672</v>
      </c>
      <c r="X929" s="52">
        <v>3195.0720000000001</v>
      </c>
      <c r="Y929" s="23" t="s">
        <v>5950</v>
      </c>
      <c r="Z929" s="23" t="s">
        <v>5990</v>
      </c>
      <c r="AA929" s="23" t="s">
        <v>5991</v>
      </c>
      <c r="AB929" s="33">
        <v>292104357171</v>
      </c>
      <c r="AC929" s="33" t="s">
        <v>5988</v>
      </c>
      <c r="AD929" s="39">
        <v>44323</v>
      </c>
      <c r="AE929" s="39">
        <v>44274</v>
      </c>
      <c r="AF929" s="53" t="e">
        <v>#N/A</v>
      </c>
      <c r="AG929" s="53" t="e">
        <v>#N/A</v>
      </c>
      <c r="AH929" s="39" t="e">
        <v>#N/A</v>
      </c>
      <c r="AI929" s="23" t="s">
        <v>51</v>
      </c>
      <c r="AJ929" s="59"/>
      <c r="AK929" s="59"/>
      <c r="AL929" s="48"/>
      <c r="AM929" s="60"/>
      <c r="AN929" s="33"/>
      <c r="AO929" s="48"/>
      <c r="AP929" s="23">
        <v>2000</v>
      </c>
      <c r="AQ929" s="23" t="s">
        <v>52</v>
      </c>
      <c r="AR929" s="23" t="s">
        <v>5991</v>
      </c>
      <c r="AS929" s="38" t="s">
        <v>53</v>
      </c>
      <c r="AT929" s="23" t="s">
        <v>519</v>
      </c>
      <c r="AU929" s="23">
        <v>7620000778</v>
      </c>
      <c r="AV929" s="99">
        <v>3</v>
      </c>
      <c r="AW929" s="101">
        <v>17280</v>
      </c>
      <c r="AX929" s="29" t="s">
        <v>5711</v>
      </c>
      <c r="AY929" s="29"/>
      <c r="AZ929" s="21"/>
      <c r="BA929">
        <f t="shared" si="179"/>
        <v>1364</v>
      </c>
      <c r="BB929" s="115" t="s">
        <v>6987</v>
      </c>
      <c r="BC929" s="105">
        <f t="shared" si="171"/>
        <v>5760</v>
      </c>
      <c r="BD929" s="116">
        <f t="shared" si="172"/>
        <v>44256</v>
      </c>
      <c r="BE929" s="141" t="s">
        <v>8366</v>
      </c>
      <c r="BF929">
        <f>MATCH(BE929,'Cat-4'!$A:$A,0)</f>
        <v>666</v>
      </c>
      <c r="BG929">
        <f>MATCH(BD929,'Cat-4'!$1:$1,0)</f>
        <v>111</v>
      </c>
      <c r="BH929">
        <f>INDEX('Cat-4'!$1:$1048576,'NSS + ACT'!BF929,'NSS + ACT'!BG929)</f>
        <v>118.9</v>
      </c>
      <c r="BI929">
        <f>MATCH($BI$1,'Cat-4'!$1:$1,0)</f>
        <v>153</v>
      </c>
      <c r="BJ929">
        <f>INDEX('Cat-4'!$1:$1048576,'NSS + ACT'!BF929,'NSS + ACT'!BI929)</f>
        <v>133.4</v>
      </c>
      <c r="BK929" s="126">
        <f t="shared" si="173"/>
        <v>1.121951219512195</v>
      </c>
      <c r="BL929">
        <f t="shared" si="174"/>
        <v>1384</v>
      </c>
      <c r="BM929" s="126">
        <f t="shared" si="175"/>
        <v>46.133333333333333</v>
      </c>
      <c r="BN929" s="126" t="s">
        <v>8785</v>
      </c>
      <c r="BO929" s="126">
        <f>MATCH(BB929,Sheet3!$D$4:$D$8,0)</f>
        <v>4</v>
      </c>
      <c r="BP929" s="126">
        <f>MATCH(BN929,Sheet3!$E$4:$H$4,0)</f>
        <v>4</v>
      </c>
      <c r="BQ929" s="132">
        <f>INDEX(Sheet3!$D$4:$H$8,'NSS + ACT'!BO929,'NSS + ACT'!BP929)</f>
        <v>0.2</v>
      </c>
      <c r="BR929" s="105">
        <f t="shared" si="176"/>
        <v>19387.317073170729</v>
      </c>
      <c r="BS929" s="162">
        <f t="shared" si="177"/>
        <v>0.2</v>
      </c>
      <c r="BT929" s="105">
        <f t="shared" si="178"/>
        <v>15509.853658536584</v>
      </c>
    </row>
    <row r="930" spans="1:72">
      <c r="A930" s="18">
        <f t="shared" si="169"/>
        <v>927</v>
      </c>
      <c r="B930" s="33">
        <v>291603877320</v>
      </c>
      <c r="C930" s="39">
        <v>42602</v>
      </c>
      <c r="D930" s="22" t="s">
        <v>94</v>
      </c>
      <c r="E930" s="22" t="s">
        <v>6342</v>
      </c>
      <c r="F930" s="110">
        <v>75</v>
      </c>
      <c r="G930" s="23" t="s">
        <v>49</v>
      </c>
      <c r="H930" s="52">
        <v>229.28559999999868</v>
      </c>
      <c r="I930" s="30"/>
      <c r="J930" s="109">
        <v>17196.4199999999</v>
      </c>
      <c r="K930" s="36">
        <v>85369090</v>
      </c>
      <c r="L930" s="26">
        <v>0.1</v>
      </c>
      <c r="M930" s="26"/>
      <c r="N930" s="26">
        <v>0</v>
      </c>
      <c r="O930" s="60"/>
      <c r="P930" s="26">
        <v>0.1</v>
      </c>
      <c r="Q930" s="84"/>
      <c r="R930" s="26">
        <v>0.18</v>
      </c>
      <c r="S930" s="23" t="s">
        <v>1322</v>
      </c>
      <c r="T930" s="52">
        <v>1719.64199999999</v>
      </c>
      <c r="U930" s="52">
        <v>0</v>
      </c>
      <c r="V930" s="52">
        <v>171.96419999999901</v>
      </c>
      <c r="W930" s="52">
        <v>3435.8447159999796</v>
      </c>
      <c r="X930" s="52">
        <v>5327.4509159999689</v>
      </c>
      <c r="Y930" s="23" t="s">
        <v>6223</v>
      </c>
      <c r="Z930" s="23" t="s">
        <v>6343</v>
      </c>
      <c r="AA930" s="23" t="s">
        <v>6344</v>
      </c>
      <c r="AB930" s="33">
        <v>291603877320</v>
      </c>
      <c r="AC930" s="33" t="s">
        <v>6341</v>
      </c>
      <c r="AD930" s="39">
        <v>42602</v>
      </c>
      <c r="AE930" s="39">
        <v>42587</v>
      </c>
      <c r="AF930" s="53" t="e">
        <v>#N/A</v>
      </c>
      <c r="AG930" s="53" t="e">
        <v>#N/A</v>
      </c>
      <c r="AH930" s="39" t="e">
        <v>#N/A</v>
      </c>
      <c r="AI930" s="23" t="s">
        <v>51</v>
      </c>
      <c r="AJ930" s="59"/>
      <c r="AK930" s="59"/>
      <c r="AL930" s="48"/>
      <c r="AM930" s="60"/>
      <c r="AN930" s="33"/>
      <c r="AO930" s="48"/>
      <c r="AP930" s="23">
        <v>2000</v>
      </c>
      <c r="AQ930" s="23" t="s">
        <v>52</v>
      </c>
      <c r="AR930" s="23" t="s">
        <v>6344</v>
      </c>
      <c r="AS930" s="38" t="s">
        <v>53</v>
      </c>
      <c r="AT930" s="23"/>
      <c r="AU930" s="23">
        <v>1150006013</v>
      </c>
      <c r="AV930" s="99">
        <v>75</v>
      </c>
      <c r="AW930" s="101">
        <v>17196.4199999999</v>
      </c>
      <c r="AX930" s="29" t="s">
        <v>5711</v>
      </c>
      <c r="AY930" s="29"/>
      <c r="AZ930" s="21"/>
      <c r="BA930">
        <f t="shared" si="179"/>
        <v>3051</v>
      </c>
      <c r="BB930" s="115" t="s">
        <v>6987</v>
      </c>
      <c r="BC930" s="105">
        <f t="shared" si="171"/>
        <v>229.28559999999868</v>
      </c>
      <c r="BD930" s="116">
        <f t="shared" si="172"/>
        <v>42583</v>
      </c>
      <c r="BE930" s="141" t="s">
        <v>8366</v>
      </c>
      <c r="BF930">
        <f>MATCH(BE930,'Cat-4'!$A:$A,0)</f>
        <v>666</v>
      </c>
      <c r="BG930">
        <f>MATCH(BD930,'Cat-4'!$1:$1,0)</f>
        <v>56</v>
      </c>
      <c r="BH930">
        <f>INDEX('Cat-4'!$1:$1048576,'NSS + ACT'!BF930,'NSS + ACT'!BG930)</f>
        <v>108</v>
      </c>
      <c r="BI930">
        <f>MATCH($BI$1,'Cat-4'!$1:$1,0)</f>
        <v>153</v>
      </c>
      <c r="BJ930">
        <f>INDEX('Cat-4'!$1:$1048576,'NSS + ACT'!BF930,'NSS + ACT'!BI930)</f>
        <v>133.4</v>
      </c>
      <c r="BK930" s="126">
        <f t="shared" si="173"/>
        <v>1.2351851851851852</v>
      </c>
      <c r="BL930">
        <f t="shared" si="174"/>
        <v>3057</v>
      </c>
      <c r="BM930" s="126">
        <f t="shared" si="175"/>
        <v>101.9</v>
      </c>
      <c r="BN930" s="126" t="s">
        <v>8785</v>
      </c>
      <c r="BO930" s="126">
        <f>MATCH(BB930,Sheet3!$D$4:$D$8,0)</f>
        <v>4</v>
      </c>
      <c r="BP930" s="126">
        <f>MATCH(BN930,Sheet3!$E$4:$H$4,0)</f>
        <v>4</v>
      </c>
      <c r="BQ930" s="132">
        <f>INDEX(Sheet3!$D$4:$H$8,'NSS + ACT'!BO930,'NSS + ACT'!BP930)</f>
        <v>0.2</v>
      </c>
      <c r="BR930" s="105">
        <f t="shared" si="176"/>
        <v>21240.7632222221</v>
      </c>
      <c r="BS930" s="162">
        <f t="shared" si="177"/>
        <v>0.2</v>
      </c>
      <c r="BT930" s="105">
        <f t="shared" si="178"/>
        <v>16992.610577777679</v>
      </c>
    </row>
    <row r="931" spans="1:72">
      <c r="A931" s="18">
        <f t="shared" si="169"/>
        <v>928</v>
      </c>
      <c r="B931" s="33">
        <v>292213345222</v>
      </c>
      <c r="C931" s="39">
        <v>44917</v>
      </c>
      <c r="D931" s="22" t="s">
        <v>602</v>
      </c>
      <c r="E931" s="22" t="s">
        <v>5335</v>
      </c>
      <c r="F931" s="107">
        <v>7</v>
      </c>
      <c r="G931" s="23" t="s">
        <v>49</v>
      </c>
      <c r="H931" s="58">
        <v>2450</v>
      </c>
      <c r="I931" s="30"/>
      <c r="J931" s="101">
        <v>17150</v>
      </c>
      <c r="K931" s="33">
        <v>39269099</v>
      </c>
      <c r="L931" s="26">
        <v>0.15</v>
      </c>
      <c r="M931" s="40">
        <v>0</v>
      </c>
      <c r="N931" s="40">
        <v>0</v>
      </c>
      <c r="O931" s="35">
        <v>0</v>
      </c>
      <c r="P931" s="63">
        <v>0.1</v>
      </c>
      <c r="Q931" s="52">
        <v>0</v>
      </c>
      <c r="R931" s="63">
        <v>0.18</v>
      </c>
      <c r="S931" s="23" t="s">
        <v>2858</v>
      </c>
      <c r="T931" s="52">
        <v>2572.5</v>
      </c>
      <c r="U931" s="52">
        <v>0</v>
      </c>
      <c r="V931" s="52">
        <v>257.25</v>
      </c>
      <c r="W931" s="52">
        <v>3596.355</v>
      </c>
      <c r="X931" s="52">
        <v>6426.1049999999996</v>
      </c>
      <c r="Y931" s="23" t="s">
        <v>5221</v>
      </c>
      <c r="Z931" s="23" t="s">
        <v>5336</v>
      </c>
      <c r="AA931" s="23" t="s">
        <v>5337</v>
      </c>
      <c r="AB931" s="33">
        <v>292213345222</v>
      </c>
      <c r="AC931" s="33" t="s">
        <v>5333</v>
      </c>
      <c r="AD931" s="39">
        <v>44917</v>
      </c>
      <c r="AE931" s="39">
        <v>44916</v>
      </c>
      <c r="AF931" s="53" t="e">
        <v>#N/A</v>
      </c>
      <c r="AG931" s="53" t="e">
        <v>#N/A</v>
      </c>
      <c r="AH931" s="39" t="e">
        <v>#N/A</v>
      </c>
      <c r="AI931" s="23" t="s">
        <v>51</v>
      </c>
      <c r="AJ931" s="59"/>
      <c r="AK931" s="59"/>
      <c r="AL931" s="48"/>
      <c r="AM931" s="60"/>
      <c r="AN931" s="33"/>
      <c r="AO931" s="48"/>
      <c r="AP931" s="23">
        <v>2000</v>
      </c>
      <c r="AQ931" s="23" t="s">
        <v>52</v>
      </c>
      <c r="AR931" s="23" t="s">
        <v>5337</v>
      </c>
      <c r="AS931" s="38" t="s">
        <v>523</v>
      </c>
      <c r="AT931" s="23"/>
      <c r="AU931" s="23" t="s">
        <v>5334</v>
      </c>
      <c r="AV931" s="99">
        <v>7</v>
      </c>
      <c r="AW931" s="101">
        <v>17150</v>
      </c>
      <c r="AX931" s="29" t="s">
        <v>4770</v>
      </c>
      <c r="AY931" s="29"/>
      <c r="AZ931" s="30"/>
      <c r="BA931">
        <f t="shared" si="179"/>
        <v>722</v>
      </c>
      <c r="BB931" s="115" t="s">
        <v>6983</v>
      </c>
      <c r="BC931" s="105">
        <f t="shared" si="171"/>
        <v>2450</v>
      </c>
      <c r="BD931" s="116">
        <f t="shared" si="172"/>
        <v>44896</v>
      </c>
      <c r="BE931" s="141" t="s">
        <v>8477</v>
      </c>
      <c r="BF931">
        <f>MATCH(BE931,'Cat-4'!$A:$A,0)</f>
        <v>722</v>
      </c>
      <c r="BG931">
        <f>MATCH(BD931,'Cat-4'!$1:$1,0)</f>
        <v>132</v>
      </c>
      <c r="BH931">
        <f>INDEX('Cat-4'!$1:$1048576,'NSS + ACT'!BF931,'NSS + ACT'!BG931)</f>
        <v>126.3</v>
      </c>
      <c r="BI931">
        <f>MATCH($BI$1,'Cat-4'!$1:$1,0)</f>
        <v>153</v>
      </c>
      <c r="BJ931">
        <f>INDEX('Cat-4'!$1:$1048576,'NSS + ACT'!BF931,'NSS + ACT'!BI931)</f>
        <v>130.80000000000001</v>
      </c>
      <c r="BK931" s="126">
        <f t="shared" si="173"/>
        <v>1.0356294536817103</v>
      </c>
      <c r="BL931">
        <f t="shared" si="174"/>
        <v>744</v>
      </c>
      <c r="BM931" s="126">
        <f t="shared" si="175"/>
        <v>24.8</v>
      </c>
      <c r="BN931" s="126" t="s">
        <v>8785</v>
      </c>
      <c r="BO931" s="126">
        <f>MATCH(BB931,Sheet3!$D$4:$D$8,0)</f>
        <v>2</v>
      </c>
      <c r="BP931" s="126">
        <f>MATCH(BN931,Sheet3!$E$4:$H$4,0)</f>
        <v>4</v>
      </c>
      <c r="BQ931" s="132">
        <f>INDEX(Sheet3!$D$4:$H$8,'NSS + ACT'!BO931,'NSS + ACT'!BP931)</f>
        <v>0.1</v>
      </c>
      <c r="BR931" s="105">
        <f t="shared" si="176"/>
        <v>17761.045130641331</v>
      </c>
      <c r="BS931" s="162">
        <f t="shared" si="177"/>
        <v>0.1</v>
      </c>
      <c r="BT931" s="105">
        <f t="shared" si="178"/>
        <v>15984.940617577198</v>
      </c>
    </row>
    <row r="932" spans="1:72">
      <c r="A932" s="18">
        <f t="shared" si="169"/>
        <v>929</v>
      </c>
      <c r="B932" s="33">
        <v>292202555540</v>
      </c>
      <c r="C932" s="39">
        <v>44631</v>
      </c>
      <c r="D932" s="22" t="s">
        <v>114</v>
      </c>
      <c r="E932" s="22" t="s">
        <v>6031</v>
      </c>
      <c r="F932" s="110">
        <v>2</v>
      </c>
      <c r="G932" s="23" t="s">
        <v>119</v>
      </c>
      <c r="H932" s="52">
        <v>8550</v>
      </c>
      <c r="I932" s="30"/>
      <c r="J932" s="109">
        <v>17100</v>
      </c>
      <c r="K932" s="36">
        <v>84819090</v>
      </c>
      <c r="L932" s="26">
        <v>7.4999999999999997E-2</v>
      </c>
      <c r="M932" s="26"/>
      <c r="N932" s="26">
        <v>0</v>
      </c>
      <c r="O932" s="60"/>
      <c r="P932" s="26">
        <v>0.1</v>
      </c>
      <c r="Q932" s="84"/>
      <c r="R932" s="26">
        <v>0.18</v>
      </c>
      <c r="S932" s="23" t="s">
        <v>849</v>
      </c>
      <c r="T932" s="52">
        <v>1282.5</v>
      </c>
      <c r="U932" s="52">
        <v>0</v>
      </c>
      <c r="V932" s="52">
        <v>128.25</v>
      </c>
      <c r="W932" s="52">
        <v>3331.9349999999999</v>
      </c>
      <c r="X932" s="52">
        <v>4742.6849999999995</v>
      </c>
      <c r="Y932" s="23" t="s">
        <v>5950</v>
      </c>
      <c r="Z932" s="23" t="s">
        <v>6032</v>
      </c>
      <c r="AA932" s="23" t="s">
        <v>6033</v>
      </c>
      <c r="AB932" s="33">
        <v>292202555540</v>
      </c>
      <c r="AC932" s="33" t="s">
        <v>6034</v>
      </c>
      <c r="AD932" s="39">
        <v>44631</v>
      </c>
      <c r="AE932" s="39">
        <v>44616</v>
      </c>
      <c r="AF932" s="53" t="e">
        <v>#N/A</v>
      </c>
      <c r="AG932" s="53" t="e">
        <v>#N/A</v>
      </c>
      <c r="AH932" s="39" t="e">
        <v>#N/A</v>
      </c>
      <c r="AI932" s="23" t="s">
        <v>51</v>
      </c>
      <c r="AJ932" s="59"/>
      <c r="AK932" s="59"/>
      <c r="AL932" s="48"/>
      <c r="AM932" s="60"/>
      <c r="AN932" s="33"/>
      <c r="AO932" s="48"/>
      <c r="AP932" s="23">
        <v>2000</v>
      </c>
      <c r="AQ932" s="23" t="s">
        <v>52</v>
      </c>
      <c r="AR932" s="23" t="s">
        <v>6033</v>
      </c>
      <c r="AS932" s="38" t="s">
        <v>53</v>
      </c>
      <c r="AT932" s="23"/>
      <c r="AU932" s="23">
        <v>7621000642</v>
      </c>
      <c r="AV932" s="99">
        <v>2</v>
      </c>
      <c r="AW932" s="101">
        <v>17100</v>
      </c>
      <c r="AX932" s="29" t="s">
        <v>5711</v>
      </c>
      <c r="AY932" s="29"/>
      <c r="AZ932" s="21"/>
      <c r="BA932">
        <f t="shared" si="179"/>
        <v>1022</v>
      </c>
      <c r="BB932" s="115" t="s">
        <v>6987</v>
      </c>
      <c r="BC932" s="105">
        <f t="shared" si="171"/>
        <v>8550</v>
      </c>
      <c r="BD932" s="116">
        <f t="shared" si="172"/>
        <v>44593</v>
      </c>
      <c r="BE932" s="141" t="s">
        <v>8366</v>
      </c>
      <c r="BF932">
        <f>MATCH(BE932,'Cat-4'!$A:$A,0)</f>
        <v>666</v>
      </c>
      <c r="BG932">
        <f>MATCH(BD932,'Cat-4'!$1:$1,0)</f>
        <v>122</v>
      </c>
      <c r="BH932">
        <f>INDEX('Cat-4'!$1:$1048576,'NSS + ACT'!BF932,'NSS + ACT'!BG932)</f>
        <v>124.8</v>
      </c>
      <c r="BI932">
        <f>MATCH($BI$1,'Cat-4'!$1:$1,0)</f>
        <v>153</v>
      </c>
      <c r="BJ932">
        <f>INDEX('Cat-4'!$1:$1048576,'NSS + ACT'!BF932,'NSS + ACT'!BI932)</f>
        <v>133.4</v>
      </c>
      <c r="BK932" s="126">
        <f t="shared" si="173"/>
        <v>1.0689102564102564</v>
      </c>
      <c r="BL932">
        <f t="shared" si="174"/>
        <v>1047</v>
      </c>
      <c r="BM932" s="126">
        <f t="shared" si="175"/>
        <v>34.9</v>
      </c>
      <c r="BN932" s="126" t="s">
        <v>8785</v>
      </c>
      <c r="BO932" s="126">
        <f>MATCH(BB932,Sheet3!$D$4:$D$8,0)</f>
        <v>4</v>
      </c>
      <c r="BP932" s="126">
        <f>MATCH(BN932,Sheet3!$E$4:$H$4,0)</f>
        <v>4</v>
      </c>
      <c r="BQ932" s="132">
        <f>INDEX(Sheet3!$D$4:$H$8,'NSS + ACT'!BO932,'NSS + ACT'!BP932)</f>
        <v>0.2</v>
      </c>
      <c r="BR932" s="105">
        <f t="shared" si="176"/>
        <v>18278.365384615383</v>
      </c>
      <c r="BS932" s="162">
        <f t="shared" si="177"/>
        <v>0.2</v>
      </c>
      <c r="BT932" s="105">
        <f t="shared" si="178"/>
        <v>14622.692307692307</v>
      </c>
    </row>
    <row r="933" spans="1:72">
      <c r="A933" s="18">
        <f t="shared" si="169"/>
        <v>930</v>
      </c>
      <c r="B933" s="33">
        <v>292104357171</v>
      </c>
      <c r="C933" s="39">
        <v>44323</v>
      </c>
      <c r="D933" s="22" t="s">
        <v>114</v>
      </c>
      <c r="E933" s="22" t="s">
        <v>6038</v>
      </c>
      <c r="F933" s="110">
        <v>2</v>
      </c>
      <c r="G933" s="23" t="s">
        <v>119</v>
      </c>
      <c r="H933" s="52">
        <v>8550</v>
      </c>
      <c r="I933" s="30"/>
      <c r="J933" s="109">
        <v>17100</v>
      </c>
      <c r="K933" s="33">
        <v>84819090</v>
      </c>
      <c r="L933" s="26">
        <v>7.4999999999999997E-2</v>
      </c>
      <c r="M933" s="26"/>
      <c r="N933" s="26">
        <v>0</v>
      </c>
      <c r="O933" s="60"/>
      <c r="P933" s="26">
        <v>0.1</v>
      </c>
      <c r="Q933" s="84"/>
      <c r="R933" s="26">
        <v>0.18</v>
      </c>
      <c r="S933" s="23" t="s">
        <v>849</v>
      </c>
      <c r="T933" s="52">
        <v>1282.5</v>
      </c>
      <c r="U933" s="52">
        <v>0</v>
      </c>
      <c r="V933" s="52">
        <v>128.25</v>
      </c>
      <c r="W933" s="52">
        <v>3331.9349999999999</v>
      </c>
      <c r="X933" s="52">
        <v>4742.6849999999995</v>
      </c>
      <c r="Y933" s="23" t="s">
        <v>5950</v>
      </c>
      <c r="Z933" s="23" t="s">
        <v>6039</v>
      </c>
      <c r="AA933" s="23" t="s">
        <v>6040</v>
      </c>
      <c r="AB933" s="33">
        <v>292104357171</v>
      </c>
      <c r="AC933" s="33" t="s">
        <v>5988</v>
      </c>
      <c r="AD933" s="39">
        <v>44323</v>
      </c>
      <c r="AE933" s="39">
        <v>44274</v>
      </c>
      <c r="AF933" s="53" t="e">
        <v>#N/A</v>
      </c>
      <c r="AG933" s="53" t="e">
        <v>#N/A</v>
      </c>
      <c r="AH933" s="39" t="e">
        <v>#N/A</v>
      </c>
      <c r="AI933" s="23" t="s">
        <v>51</v>
      </c>
      <c r="AJ933" s="59"/>
      <c r="AK933" s="59"/>
      <c r="AL933" s="48"/>
      <c r="AM933" s="60"/>
      <c r="AN933" s="33"/>
      <c r="AO933" s="48"/>
      <c r="AP933" s="23">
        <v>2000</v>
      </c>
      <c r="AQ933" s="23" t="s">
        <v>52</v>
      </c>
      <c r="AR933" s="23" t="s">
        <v>6040</v>
      </c>
      <c r="AS933" s="38" t="s">
        <v>53</v>
      </c>
      <c r="AT933" s="23" t="s">
        <v>522</v>
      </c>
      <c r="AU933" s="23">
        <v>7620000778</v>
      </c>
      <c r="AV933" s="99">
        <v>2</v>
      </c>
      <c r="AW933" s="101">
        <v>17100</v>
      </c>
      <c r="AX933" s="29" t="s">
        <v>5711</v>
      </c>
      <c r="AY933" s="29"/>
      <c r="AZ933" s="21"/>
      <c r="BA933">
        <f t="shared" si="179"/>
        <v>1364</v>
      </c>
      <c r="BB933" s="115" t="s">
        <v>6987</v>
      </c>
      <c r="BC933" s="105">
        <f t="shared" si="171"/>
        <v>8550</v>
      </c>
      <c r="BD933" s="116">
        <f t="shared" si="172"/>
        <v>44256</v>
      </c>
      <c r="BE933" s="141" t="s">
        <v>8366</v>
      </c>
      <c r="BF933">
        <f>MATCH(BE933,'Cat-4'!$A:$A,0)</f>
        <v>666</v>
      </c>
      <c r="BG933">
        <f>MATCH(BD933,'Cat-4'!$1:$1,0)</f>
        <v>111</v>
      </c>
      <c r="BH933">
        <f>INDEX('Cat-4'!$1:$1048576,'NSS + ACT'!BF933,'NSS + ACT'!BG933)</f>
        <v>118.9</v>
      </c>
      <c r="BI933">
        <f>MATCH($BI$1,'Cat-4'!$1:$1,0)</f>
        <v>153</v>
      </c>
      <c r="BJ933">
        <f>INDEX('Cat-4'!$1:$1048576,'NSS + ACT'!BF933,'NSS + ACT'!BI933)</f>
        <v>133.4</v>
      </c>
      <c r="BK933" s="126">
        <f t="shared" si="173"/>
        <v>1.121951219512195</v>
      </c>
      <c r="BL933">
        <f t="shared" si="174"/>
        <v>1384</v>
      </c>
      <c r="BM933" s="126">
        <f t="shared" si="175"/>
        <v>46.133333333333333</v>
      </c>
      <c r="BN933" s="126" t="s">
        <v>8785</v>
      </c>
      <c r="BO933" s="126">
        <f>MATCH(BB933,Sheet3!$D$4:$D$8,0)</f>
        <v>4</v>
      </c>
      <c r="BP933" s="126">
        <f>MATCH(BN933,Sheet3!$E$4:$H$4,0)</f>
        <v>4</v>
      </c>
      <c r="BQ933" s="132">
        <f>INDEX(Sheet3!$D$4:$H$8,'NSS + ACT'!BO933,'NSS + ACT'!BP933)</f>
        <v>0.2</v>
      </c>
      <c r="BR933" s="105">
        <f t="shared" si="176"/>
        <v>19185.365853658535</v>
      </c>
      <c r="BS933" s="162">
        <f t="shared" si="177"/>
        <v>0.2</v>
      </c>
      <c r="BT933" s="105">
        <f t="shared" si="178"/>
        <v>15348.292682926829</v>
      </c>
    </row>
    <row r="934" spans="1:72">
      <c r="A934" s="18">
        <f t="shared" si="169"/>
        <v>931</v>
      </c>
      <c r="B934" s="33">
        <v>292000666134</v>
      </c>
      <c r="C934" s="39">
        <v>43850</v>
      </c>
      <c r="D934" s="22" t="s">
        <v>334</v>
      </c>
      <c r="E934" s="22" t="s">
        <v>6294</v>
      </c>
      <c r="F934" s="110">
        <v>59</v>
      </c>
      <c r="G934" s="23" t="s">
        <v>49</v>
      </c>
      <c r="H934" s="52">
        <v>289.68966101694747</v>
      </c>
      <c r="I934" s="30"/>
      <c r="J934" s="109">
        <v>17091.6899999999</v>
      </c>
      <c r="K934" s="36">
        <v>73079990</v>
      </c>
      <c r="L934" s="26">
        <v>0.1</v>
      </c>
      <c r="M934" s="26" t="s">
        <v>1254</v>
      </c>
      <c r="N934" s="26">
        <v>0</v>
      </c>
      <c r="O934" s="60"/>
      <c r="P934" s="26">
        <v>0.1</v>
      </c>
      <c r="Q934" s="84"/>
      <c r="R934" s="26">
        <v>0.18</v>
      </c>
      <c r="S934" s="23" t="s">
        <v>1260</v>
      </c>
      <c r="T934" s="52">
        <v>1709.1689999999901</v>
      </c>
      <c r="U934" s="52">
        <v>0</v>
      </c>
      <c r="V934" s="52">
        <v>170.91689999999903</v>
      </c>
      <c r="W934" s="52">
        <v>3414.9196619999802</v>
      </c>
      <c r="X934" s="52">
        <v>5295.0055619999694</v>
      </c>
      <c r="Y934" s="23" t="s">
        <v>6223</v>
      </c>
      <c r="Z934" s="23" t="s">
        <v>6295</v>
      </c>
      <c r="AA934" s="23" t="s">
        <v>6296</v>
      </c>
      <c r="AB934" s="33">
        <v>292000666134</v>
      </c>
      <c r="AC934" s="33" t="s">
        <v>6297</v>
      </c>
      <c r="AD934" s="39">
        <v>43850</v>
      </c>
      <c r="AE934" s="39">
        <v>43836</v>
      </c>
      <c r="AF934" s="53" t="e">
        <v>#N/A</v>
      </c>
      <c r="AG934" s="53" t="e">
        <v>#N/A</v>
      </c>
      <c r="AH934" s="39" t="e">
        <v>#N/A</v>
      </c>
      <c r="AI934" s="23" t="s">
        <v>51</v>
      </c>
      <c r="AJ934" s="59"/>
      <c r="AK934" s="59"/>
      <c r="AL934" s="48"/>
      <c r="AM934" s="60"/>
      <c r="AN934" s="33"/>
      <c r="AO934" s="48"/>
      <c r="AP934" s="23">
        <v>2000</v>
      </c>
      <c r="AQ934" s="23" t="s">
        <v>52</v>
      </c>
      <c r="AR934" s="23" t="s">
        <v>6296</v>
      </c>
      <c r="AS934" s="38" t="s">
        <v>53</v>
      </c>
      <c r="AT934" s="23"/>
      <c r="AU934" s="23" t="s">
        <v>6298</v>
      </c>
      <c r="AV934" s="99">
        <v>59</v>
      </c>
      <c r="AW934" s="101">
        <v>17091.6899999999</v>
      </c>
      <c r="AX934" s="29" t="s">
        <v>5711</v>
      </c>
      <c r="AY934" s="29"/>
      <c r="AZ934" s="21"/>
      <c r="BA934">
        <f t="shared" si="179"/>
        <v>1802</v>
      </c>
      <c r="BB934" s="115" t="s">
        <v>6983</v>
      </c>
      <c r="BC934" s="105">
        <f t="shared" si="171"/>
        <v>289.68966101694747</v>
      </c>
      <c r="BD934" s="116">
        <f t="shared" si="172"/>
        <v>43831</v>
      </c>
      <c r="BE934" s="141" t="s">
        <v>8477</v>
      </c>
      <c r="BF934">
        <f>MATCH(BE934,'Cat-4'!$A:$A,0)</f>
        <v>722</v>
      </c>
      <c r="BG934">
        <f>MATCH(BD934,'Cat-4'!$1:$1,0)</f>
        <v>97</v>
      </c>
      <c r="BH934">
        <f>INDEX('Cat-4'!$1:$1048576,'NSS + ACT'!BF934,'NSS + ACT'!BG934)</f>
        <v>113.2</v>
      </c>
      <c r="BI934">
        <f>MATCH($BI$1,'Cat-4'!$1:$1,0)</f>
        <v>153</v>
      </c>
      <c r="BJ934">
        <f>INDEX('Cat-4'!$1:$1048576,'NSS + ACT'!BF934,'NSS + ACT'!BI934)</f>
        <v>130.80000000000001</v>
      </c>
      <c r="BK934" s="126">
        <f t="shared" si="173"/>
        <v>1.1554770318021201</v>
      </c>
      <c r="BL934">
        <f t="shared" si="174"/>
        <v>1809</v>
      </c>
      <c r="BM934" s="126">
        <f t="shared" si="175"/>
        <v>60.3</v>
      </c>
      <c r="BN934" s="126" t="s">
        <v>8785</v>
      </c>
      <c r="BO934" s="126">
        <f>MATCH(BB934,Sheet3!$D$4:$D$8,0)</f>
        <v>2</v>
      </c>
      <c r="BP934" s="126">
        <f>MATCH(BN934,Sheet3!$E$4:$H$4,0)</f>
        <v>4</v>
      </c>
      <c r="BQ934" s="132">
        <f>INDEX(Sheet3!$D$4:$H$8,'NSS + ACT'!BO934,'NSS + ACT'!BP934)</f>
        <v>0.1</v>
      </c>
      <c r="BR934" s="105">
        <f t="shared" si="176"/>
        <v>19749.055229681864</v>
      </c>
      <c r="BS934" s="162">
        <f t="shared" si="177"/>
        <v>0.1</v>
      </c>
      <c r="BT934" s="105">
        <f t="shared" si="178"/>
        <v>17774.149706713677</v>
      </c>
    </row>
    <row r="935" spans="1:72">
      <c r="A935" s="18">
        <f t="shared" si="169"/>
        <v>932</v>
      </c>
      <c r="B935" s="33">
        <v>291906825792</v>
      </c>
      <c r="C935" s="39">
        <v>43662</v>
      </c>
      <c r="D935" s="22" t="s">
        <v>144</v>
      </c>
      <c r="E935" s="22" t="s">
        <v>6156</v>
      </c>
      <c r="F935" s="110">
        <v>38</v>
      </c>
      <c r="G935" s="23" t="s">
        <v>119</v>
      </c>
      <c r="H935" s="52">
        <v>200</v>
      </c>
      <c r="I935" s="30"/>
      <c r="J935" s="109">
        <v>7600</v>
      </c>
      <c r="K935" s="36">
        <v>73079990</v>
      </c>
      <c r="L935" s="26">
        <v>0.1</v>
      </c>
      <c r="M935" s="26" t="s">
        <v>1254</v>
      </c>
      <c r="N935" s="26">
        <v>0</v>
      </c>
      <c r="O935" s="60"/>
      <c r="P935" s="26">
        <v>0.1</v>
      </c>
      <c r="Q935" s="84"/>
      <c r="R935" s="26">
        <v>0.18</v>
      </c>
      <c r="S935" s="23" t="s">
        <v>1260</v>
      </c>
      <c r="T935" s="52">
        <v>760</v>
      </c>
      <c r="U935" s="52">
        <v>0</v>
      </c>
      <c r="V935" s="52">
        <v>76</v>
      </c>
      <c r="W935" s="52">
        <v>1518.48</v>
      </c>
      <c r="X935" s="52">
        <v>2354.48</v>
      </c>
      <c r="Y935" s="23" t="s">
        <v>5950</v>
      </c>
      <c r="Z935" s="23" t="s">
        <v>6157</v>
      </c>
      <c r="AA935" s="23" t="s">
        <v>6158</v>
      </c>
      <c r="AB935" s="33">
        <v>291906825792</v>
      </c>
      <c r="AC935" s="33" t="s">
        <v>6154</v>
      </c>
      <c r="AD935" s="39">
        <v>43662</v>
      </c>
      <c r="AE935" s="39">
        <v>43649</v>
      </c>
      <c r="AF935" s="53" t="e">
        <v>#N/A</v>
      </c>
      <c r="AG935" s="53" t="e">
        <v>#N/A</v>
      </c>
      <c r="AH935" s="39" t="e">
        <v>#N/A</v>
      </c>
      <c r="AI935" s="23" t="s">
        <v>51</v>
      </c>
      <c r="AJ935" s="59"/>
      <c r="AK935" s="59"/>
      <c r="AL935" s="48"/>
      <c r="AM935" s="60"/>
      <c r="AN935" s="33"/>
      <c r="AO935" s="48"/>
      <c r="AP935" s="23">
        <v>2000</v>
      </c>
      <c r="AQ935" s="23" t="s">
        <v>52</v>
      </c>
      <c r="AR935" s="23" t="s">
        <v>6158</v>
      </c>
      <c r="AS935" s="38" t="s">
        <v>53</v>
      </c>
      <c r="AT935" s="23"/>
      <c r="AU935" s="23" t="s">
        <v>6155</v>
      </c>
      <c r="AV935" s="99">
        <v>38</v>
      </c>
      <c r="AW935" s="101">
        <v>17069.619999999901</v>
      </c>
      <c r="AX935" s="29" t="s">
        <v>5711</v>
      </c>
      <c r="AY935" s="29"/>
      <c r="AZ935" s="21"/>
      <c r="BA935">
        <f t="shared" si="179"/>
        <v>1989</v>
      </c>
      <c r="BB935" s="115" t="s">
        <v>6983</v>
      </c>
      <c r="BC935" s="105">
        <f t="shared" si="171"/>
        <v>449.20052631578687</v>
      </c>
      <c r="BD935" s="116">
        <f t="shared" si="172"/>
        <v>43647</v>
      </c>
      <c r="BE935" s="141" t="s">
        <v>8477</v>
      </c>
      <c r="BF935">
        <f>MATCH(BE935,'Cat-4'!$A:$A,0)</f>
        <v>722</v>
      </c>
      <c r="BG935">
        <f>MATCH(BD935,'Cat-4'!$1:$1,0)</f>
        <v>91</v>
      </c>
      <c r="BH935">
        <f>INDEX('Cat-4'!$1:$1048576,'NSS + ACT'!BF935,'NSS + ACT'!BG935)</f>
        <v>113.2</v>
      </c>
      <c r="BI935">
        <f>MATCH($BI$1,'Cat-4'!$1:$1,0)</f>
        <v>153</v>
      </c>
      <c r="BJ935">
        <f>INDEX('Cat-4'!$1:$1048576,'NSS + ACT'!BF935,'NSS + ACT'!BI935)</f>
        <v>130.80000000000001</v>
      </c>
      <c r="BK935" s="126">
        <f t="shared" si="173"/>
        <v>1.1554770318021201</v>
      </c>
      <c r="BL935">
        <f t="shared" si="174"/>
        <v>1993</v>
      </c>
      <c r="BM935" s="126">
        <f t="shared" si="175"/>
        <v>66.433333333333337</v>
      </c>
      <c r="BN935" s="126" t="s">
        <v>8785</v>
      </c>
      <c r="BO935" s="126">
        <f>MATCH(BB935,Sheet3!$D$4:$D$8,0)</f>
        <v>2</v>
      </c>
      <c r="BP935" s="126">
        <f>MATCH(BN935,Sheet3!$E$4:$H$4,0)</f>
        <v>4</v>
      </c>
      <c r="BQ935" s="132">
        <f>INDEX(Sheet3!$D$4:$H$8,'NSS + ACT'!BO935,'NSS + ACT'!BP935)</f>
        <v>0.1</v>
      </c>
      <c r="BR935" s="105">
        <f t="shared" si="176"/>
        <v>19723.55385158999</v>
      </c>
      <c r="BS935" s="162">
        <f t="shared" si="177"/>
        <v>0.1</v>
      </c>
      <c r="BT935" s="105">
        <f t="shared" si="178"/>
        <v>17751.198466430993</v>
      </c>
    </row>
    <row r="936" spans="1:72">
      <c r="A936" s="18">
        <f t="shared" si="169"/>
        <v>933</v>
      </c>
      <c r="B936" s="61">
        <v>291700024372</v>
      </c>
      <c r="C936" s="39">
        <v>42742</v>
      </c>
      <c r="D936" s="22" t="s">
        <v>63</v>
      </c>
      <c r="E936" s="22" t="s">
        <v>1454</v>
      </c>
      <c r="F936" s="110">
        <v>1</v>
      </c>
      <c r="G936" s="23" t="s">
        <v>49</v>
      </c>
      <c r="H936" s="52">
        <v>16546.18</v>
      </c>
      <c r="I936" s="30"/>
      <c r="J936" s="109">
        <v>16546.18</v>
      </c>
      <c r="K936" s="23">
        <v>84842000</v>
      </c>
      <c r="L936" s="26">
        <v>7.4999999999999997E-2</v>
      </c>
      <c r="M936" s="40">
        <v>0</v>
      </c>
      <c r="N936" s="62">
        <v>0</v>
      </c>
      <c r="O936" s="52">
        <v>0</v>
      </c>
      <c r="P936" s="26">
        <v>0.1</v>
      </c>
      <c r="Q936" s="52">
        <v>0</v>
      </c>
      <c r="R936" s="63">
        <v>0.18</v>
      </c>
      <c r="S936" s="23" t="s">
        <v>777</v>
      </c>
      <c r="T936" s="52">
        <v>1240.9635000000001</v>
      </c>
      <c r="U936" s="52">
        <v>0</v>
      </c>
      <c r="V936" s="52">
        <v>124.09635000000002</v>
      </c>
      <c r="W936" s="52">
        <v>3224.023173</v>
      </c>
      <c r="X936" s="52">
        <v>4589.0830230000001</v>
      </c>
      <c r="Y936" s="23" t="s">
        <v>1335</v>
      </c>
      <c r="Z936" s="23" t="s">
        <v>1458</v>
      </c>
      <c r="AA936" s="23" t="s">
        <v>1456</v>
      </c>
      <c r="AB936" s="33">
        <v>291700024372</v>
      </c>
      <c r="AC936" s="33" t="s">
        <v>1459</v>
      </c>
      <c r="AD936" s="48">
        <v>42742</v>
      </c>
      <c r="AE936" s="39">
        <v>42726</v>
      </c>
      <c r="AF936" s="53" t="e">
        <v>#N/A</v>
      </c>
      <c r="AG936" s="53" t="e">
        <v>#N/A</v>
      </c>
      <c r="AH936" s="39" t="e">
        <v>#N/A</v>
      </c>
      <c r="AI936" s="23" t="s">
        <v>51</v>
      </c>
      <c r="AJ936" s="54"/>
      <c r="AK936" s="55"/>
      <c r="AL936" s="56"/>
      <c r="AM936" s="57"/>
      <c r="AN936" s="33"/>
      <c r="AO936" s="48"/>
      <c r="AP936" s="23">
        <v>2000</v>
      </c>
      <c r="AQ936" s="23" t="s">
        <v>64</v>
      </c>
      <c r="AR936" s="23" t="s">
        <v>1456</v>
      </c>
      <c r="AS936" s="38" t="s">
        <v>53</v>
      </c>
      <c r="AT936" s="23"/>
      <c r="AU936" s="64">
        <v>5158</v>
      </c>
      <c r="AV936" s="99">
        <v>1</v>
      </c>
      <c r="AW936" s="102">
        <v>17021.490000000002</v>
      </c>
      <c r="AX936" s="29" t="s">
        <v>701</v>
      </c>
      <c r="AY936" s="29"/>
      <c r="AZ936" s="25">
        <v>1</v>
      </c>
      <c r="BA936">
        <f t="shared" si="179"/>
        <v>2912</v>
      </c>
      <c r="BB936" s="115" t="s">
        <v>6983</v>
      </c>
      <c r="BC936" s="105">
        <f t="shared" si="171"/>
        <v>17021.490000000002</v>
      </c>
      <c r="BD936" s="116">
        <f t="shared" si="172"/>
        <v>42705</v>
      </c>
      <c r="BE936" s="141" t="s">
        <v>8477</v>
      </c>
      <c r="BF936">
        <f>MATCH(BE936,'Cat-4'!$A:$A,0)</f>
        <v>722</v>
      </c>
      <c r="BG936">
        <f>MATCH(BD936,'Cat-4'!$1:$1,0)</f>
        <v>60</v>
      </c>
      <c r="BH936">
        <f>INDEX('Cat-4'!$1:$1048576,'NSS + ACT'!BF936,'NSS + ACT'!BG936)</f>
        <v>108.3</v>
      </c>
      <c r="BI936">
        <f>MATCH($BI$1,'Cat-4'!$1:$1,0)</f>
        <v>153</v>
      </c>
      <c r="BJ936">
        <f>INDEX('Cat-4'!$1:$1048576,'NSS + ACT'!BF936,'NSS + ACT'!BI936)</f>
        <v>130.80000000000001</v>
      </c>
      <c r="BK936" s="126">
        <f t="shared" si="173"/>
        <v>1.2077562326869808</v>
      </c>
      <c r="BL936">
        <f t="shared" si="174"/>
        <v>2935</v>
      </c>
      <c r="BM936" s="126">
        <f t="shared" si="175"/>
        <v>97.833333333333329</v>
      </c>
      <c r="BN936" s="126" t="s">
        <v>8785</v>
      </c>
      <c r="BO936" s="126">
        <f>MATCH(BB936,Sheet3!$D$4:$D$8,0)</f>
        <v>2</v>
      </c>
      <c r="BP936" s="126">
        <f>MATCH(BN936,Sheet3!$E$4:$H$4,0)</f>
        <v>4</v>
      </c>
      <c r="BQ936" s="132">
        <f>INDEX(Sheet3!$D$4:$H$8,'NSS + ACT'!BO936,'NSS + ACT'!BP936)</f>
        <v>0.1</v>
      </c>
      <c r="BR936" s="105">
        <f t="shared" si="176"/>
        <v>20557.810637119121</v>
      </c>
      <c r="BS936" s="162">
        <f t="shared" si="177"/>
        <v>0.1</v>
      </c>
      <c r="BT936" s="105">
        <f t="shared" si="178"/>
        <v>18502.02957340721</v>
      </c>
    </row>
    <row r="937" spans="1:72">
      <c r="A937" s="18">
        <f t="shared" si="169"/>
        <v>934</v>
      </c>
      <c r="B937" s="61">
        <v>291706294051</v>
      </c>
      <c r="C937" s="39">
        <v>43043</v>
      </c>
      <c r="D937" s="22" t="s">
        <v>143</v>
      </c>
      <c r="E937" s="22" t="s">
        <v>4073</v>
      </c>
      <c r="F937" s="110">
        <v>27</v>
      </c>
      <c r="G937" s="23" t="s">
        <v>49</v>
      </c>
      <c r="H937" s="52">
        <v>626.98074074074077</v>
      </c>
      <c r="I937" s="30"/>
      <c r="J937" s="109">
        <v>16928.48</v>
      </c>
      <c r="K937" s="23">
        <v>84219900</v>
      </c>
      <c r="L937" s="26">
        <v>7.4999999999999997E-2</v>
      </c>
      <c r="M937" s="40" t="s">
        <v>4074</v>
      </c>
      <c r="N937" s="40">
        <v>0</v>
      </c>
      <c r="O937" s="52">
        <v>0</v>
      </c>
      <c r="P937" s="26">
        <v>0.1</v>
      </c>
      <c r="Q937" s="52">
        <v>0</v>
      </c>
      <c r="R937" s="63">
        <v>0.18</v>
      </c>
      <c r="S937" s="23" t="s">
        <v>4075</v>
      </c>
      <c r="T937" s="52">
        <v>1269.636</v>
      </c>
      <c r="U937" s="52">
        <v>0</v>
      </c>
      <c r="V937" s="52">
        <v>126.9636</v>
      </c>
      <c r="W937" s="52">
        <v>3298.5143279999993</v>
      </c>
      <c r="X937" s="68">
        <v>4695.1139279999989</v>
      </c>
      <c r="Y937" s="23" t="s">
        <v>3855</v>
      </c>
      <c r="Z937" s="23" t="s">
        <v>4076</v>
      </c>
      <c r="AA937" s="23" t="s">
        <v>4077</v>
      </c>
      <c r="AB937" s="33">
        <v>291706294051</v>
      </c>
      <c r="AC937" s="33" t="s">
        <v>1267</v>
      </c>
      <c r="AD937" s="39">
        <v>43043</v>
      </c>
      <c r="AE937" s="39">
        <v>43020</v>
      </c>
      <c r="AF937" s="53" t="e">
        <v>#N/A</v>
      </c>
      <c r="AG937" s="53" t="e">
        <v>#N/A</v>
      </c>
      <c r="AH937" s="39" t="e">
        <v>#N/A</v>
      </c>
      <c r="AI937" s="23" t="s">
        <v>51</v>
      </c>
      <c r="AJ937" s="59"/>
      <c r="AK937" s="59"/>
      <c r="AL937" s="48"/>
      <c r="AM937" s="60"/>
      <c r="AN937" s="33"/>
      <c r="AO937" s="48"/>
      <c r="AP937" s="23">
        <v>2000</v>
      </c>
      <c r="AQ937" s="23" t="s">
        <v>64</v>
      </c>
      <c r="AR937" s="23" t="s">
        <v>4077</v>
      </c>
      <c r="AS937" s="38" t="s">
        <v>53</v>
      </c>
      <c r="AT937" s="23"/>
      <c r="AU937" s="64">
        <v>745480</v>
      </c>
      <c r="AV937" s="99">
        <v>27</v>
      </c>
      <c r="AW937" s="102">
        <v>16928.48</v>
      </c>
      <c r="AX937" s="29" t="s">
        <v>701</v>
      </c>
      <c r="AY937" s="29"/>
      <c r="AZ937" s="25"/>
      <c r="BA937">
        <f t="shared" si="179"/>
        <v>2618</v>
      </c>
      <c r="BB937" s="115" t="s">
        <v>6983</v>
      </c>
      <c r="BC937" s="105">
        <f t="shared" si="171"/>
        <v>626.98074074074077</v>
      </c>
      <c r="BD937" s="116">
        <f t="shared" si="172"/>
        <v>43009</v>
      </c>
      <c r="BE937" s="141" t="s">
        <v>8477</v>
      </c>
      <c r="BF937">
        <f>MATCH(BE937,'Cat-4'!$A:$A,0)</f>
        <v>722</v>
      </c>
      <c r="BG937">
        <f>MATCH(BD937,'Cat-4'!$1:$1,0)</f>
        <v>70</v>
      </c>
      <c r="BH937">
        <f>INDEX('Cat-4'!$1:$1048576,'NSS + ACT'!BF937,'NSS + ACT'!BG937)</f>
        <v>109</v>
      </c>
      <c r="BI937">
        <f>MATCH($BI$1,'Cat-4'!$1:$1,0)</f>
        <v>153</v>
      </c>
      <c r="BJ937">
        <f>INDEX('Cat-4'!$1:$1048576,'NSS + ACT'!BF937,'NSS + ACT'!BI937)</f>
        <v>130.80000000000001</v>
      </c>
      <c r="BK937" s="126">
        <f t="shared" si="173"/>
        <v>1.2000000000000002</v>
      </c>
      <c r="BL937">
        <f t="shared" si="174"/>
        <v>2631</v>
      </c>
      <c r="BM937" s="126">
        <f t="shared" si="175"/>
        <v>87.7</v>
      </c>
      <c r="BN937" s="126" t="s">
        <v>8785</v>
      </c>
      <c r="BO937" s="126">
        <f>MATCH(BB937,Sheet3!$D$4:$D$8,0)</f>
        <v>2</v>
      </c>
      <c r="BP937" s="126">
        <f>MATCH(BN937,Sheet3!$E$4:$H$4,0)</f>
        <v>4</v>
      </c>
      <c r="BQ937" s="132">
        <f>INDEX(Sheet3!$D$4:$H$8,'NSS + ACT'!BO937,'NSS + ACT'!BP937)</f>
        <v>0.1</v>
      </c>
      <c r="BR937" s="105">
        <f t="shared" si="176"/>
        <v>20314.176000000003</v>
      </c>
      <c r="BS937" s="162">
        <f t="shared" si="177"/>
        <v>0.1</v>
      </c>
      <c r="BT937" s="105">
        <f t="shared" si="178"/>
        <v>18282.758400000002</v>
      </c>
    </row>
    <row r="938" spans="1:72">
      <c r="A938" s="18">
        <f t="shared" ref="A938:A1001" si="180">A937+1</f>
        <v>935</v>
      </c>
      <c r="B938" s="19">
        <v>171601690842</v>
      </c>
      <c r="C938" s="45"/>
      <c r="D938" s="21" t="s">
        <v>391</v>
      </c>
      <c r="E938" s="22" t="s">
        <v>404</v>
      </c>
      <c r="F938" s="107">
        <v>1</v>
      </c>
      <c r="G938" s="23" t="s">
        <v>49</v>
      </c>
      <c r="H938" s="24">
        <v>16725.37</v>
      </c>
      <c r="I938" s="24">
        <v>16725.37</v>
      </c>
      <c r="J938" s="100">
        <v>33450.74</v>
      </c>
      <c r="K938" s="23"/>
      <c r="L938" s="26"/>
      <c r="M938" s="21"/>
      <c r="N938" s="27"/>
      <c r="O938" s="21"/>
      <c r="P938" s="28"/>
      <c r="Q938" s="21"/>
      <c r="R938" s="26">
        <v>0.18</v>
      </c>
      <c r="S938" s="29" t="s">
        <v>69</v>
      </c>
      <c r="T938" s="30">
        <v>0</v>
      </c>
      <c r="U938" s="30"/>
      <c r="V938" s="30">
        <v>0</v>
      </c>
      <c r="W938" s="30">
        <v>6021.1331999999993</v>
      </c>
      <c r="X938" s="30">
        <v>6021.1331999999993</v>
      </c>
      <c r="Y938" s="29" t="s">
        <v>381</v>
      </c>
      <c r="Z938" s="29" t="s">
        <v>405</v>
      </c>
      <c r="AA938" s="29" t="s">
        <v>406</v>
      </c>
      <c r="AB938" s="19" t="e">
        <v>#N/A</v>
      </c>
      <c r="AC938" s="29" t="e">
        <v>#N/A</v>
      </c>
      <c r="AD938" s="31" t="e">
        <v>#N/A</v>
      </c>
      <c r="AE938" s="31">
        <v>42515</v>
      </c>
      <c r="AF938" s="19">
        <v>171601690842</v>
      </c>
      <c r="AG938" s="29" t="s">
        <v>394</v>
      </c>
      <c r="AH938" s="31">
        <v>42583</v>
      </c>
      <c r="AI938" s="29" t="s">
        <v>385</v>
      </c>
      <c r="AJ938" s="46"/>
      <c r="AK938" s="30"/>
      <c r="AL938" s="47"/>
      <c r="AM938" s="46"/>
      <c r="AN938" s="29"/>
      <c r="AO938" s="31"/>
      <c r="AP938" s="19">
        <v>2000</v>
      </c>
      <c r="AQ938" s="29" t="s">
        <v>64</v>
      </c>
      <c r="AR938" s="29" t="s">
        <v>406</v>
      </c>
      <c r="AS938" s="29" t="s">
        <v>53</v>
      </c>
      <c r="AT938" s="29" t="s">
        <v>54</v>
      </c>
      <c r="AU938" s="29">
        <v>100001537</v>
      </c>
      <c r="AV938" s="99">
        <v>1</v>
      </c>
      <c r="AW938" s="99">
        <v>16847.61</v>
      </c>
      <c r="AX938" s="29" t="s">
        <v>387</v>
      </c>
      <c r="AY938" s="29" t="s">
        <v>691</v>
      </c>
      <c r="AZ938" s="21"/>
      <c r="BA938">
        <f t="shared" si="179"/>
        <v>3123</v>
      </c>
      <c r="BB938" s="115" t="s">
        <v>6986</v>
      </c>
      <c r="BC938" s="105">
        <f t="shared" si="171"/>
        <v>16847.61</v>
      </c>
      <c r="BD938" s="116">
        <f t="shared" si="172"/>
        <v>42491</v>
      </c>
      <c r="BE938" s="141" t="s">
        <v>7762</v>
      </c>
      <c r="BF938">
        <f>MATCH(BE938,'Cat-4'!$A:$A,0)</f>
        <v>364</v>
      </c>
      <c r="BG938">
        <f>MATCH(BD938,'Cat-4'!$1:$1,0)</f>
        <v>53</v>
      </c>
      <c r="BH938">
        <f>INDEX('Cat-4'!$1:$1048576,'NSS + ACT'!BF938,'NSS + ACT'!BG938)</f>
        <v>111.7</v>
      </c>
      <c r="BI938">
        <f>MATCH($BI$1,'Cat-4'!$1:$1,0)</f>
        <v>153</v>
      </c>
      <c r="BJ938">
        <f>INDEX('Cat-4'!$1:$1048576,'NSS + ACT'!BF938,'NSS + ACT'!BI938)</f>
        <v>136.4</v>
      </c>
      <c r="BK938" s="126">
        <f t="shared" si="173"/>
        <v>1.2211280214861235</v>
      </c>
      <c r="BL938">
        <f t="shared" si="174"/>
        <v>3149</v>
      </c>
      <c r="BM938" s="126">
        <f t="shared" si="175"/>
        <v>104.96666666666667</v>
      </c>
      <c r="BN938" s="126" t="s">
        <v>8785</v>
      </c>
      <c r="BO938" s="126">
        <f>MATCH(BB938,Sheet3!$D$4:$D$8,0)</f>
        <v>3</v>
      </c>
      <c r="BP938" s="126">
        <f>MATCH(BN938,Sheet3!$E$4:$H$4,0)</f>
        <v>4</v>
      </c>
      <c r="BQ938" s="132">
        <f>INDEX(Sheet3!$D$4:$H$8,'NSS + ACT'!BO938,'NSS + ACT'!BP938)</f>
        <v>0.5</v>
      </c>
      <c r="BR938" s="105">
        <f t="shared" si="176"/>
        <v>20573.088666069831</v>
      </c>
      <c r="BS938" s="162">
        <f t="shared" si="177"/>
        <v>0.5</v>
      </c>
      <c r="BT938" s="105">
        <f t="shared" si="178"/>
        <v>10286.544333034915</v>
      </c>
    </row>
    <row r="939" spans="1:72">
      <c r="A939" s="18">
        <f t="shared" si="180"/>
        <v>936</v>
      </c>
      <c r="B939" s="61">
        <v>291800801375</v>
      </c>
      <c r="C939" s="39">
        <v>43129</v>
      </c>
      <c r="D939" s="22" t="s">
        <v>175</v>
      </c>
      <c r="E939" s="22" t="s">
        <v>1387</v>
      </c>
      <c r="F939" s="110">
        <v>4</v>
      </c>
      <c r="G939" s="23" t="s">
        <v>49</v>
      </c>
      <c r="H939" s="52">
        <v>4199.5200000000004</v>
      </c>
      <c r="I939" s="30"/>
      <c r="J939" s="109">
        <v>16798.080000000002</v>
      </c>
      <c r="K939" s="23">
        <v>84821020</v>
      </c>
      <c r="L939" s="26">
        <v>7.4999999999999997E-2</v>
      </c>
      <c r="M939" s="40">
        <v>0</v>
      </c>
      <c r="N939" s="62">
        <v>0</v>
      </c>
      <c r="O939" s="52">
        <v>0</v>
      </c>
      <c r="P939" s="26">
        <v>0.1</v>
      </c>
      <c r="Q939" s="52">
        <v>0</v>
      </c>
      <c r="R939" s="63">
        <v>0.18</v>
      </c>
      <c r="S939" s="23" t="s">
        <v>893</v>
      </c>
      <c r="T939" s="52">
        <v>1259.856</v>
      </c>
      <c r="U939" s="52">
        <v>0</v>
      </c>
      <c r="V939" s="52">
        <v>125.98560000000001</v>
      </c>
      <c r="W939" s="52">
        <v>3273.105888</v>
      </c>
      <c r="X939" s="52">
        <v>4658.9474879999998</v>
      </c>
      <c r="Y939" s="23" t="s">
        <v>1335</v>
      </c>
      <c r="Z939" s="23" t="s">
        <v>1388</v>
      </c>
      <c r="AA939" s="23" t="s">
        <v>1389</v>
      </c>
      <c r="AB939" s="33">
        <v>291800801375</v>
      </c>
      <c r="AC939" s="33" t="s">
        <v>1390</v>
      </c>
      <c r="AD939" s="48">
        <v>43129</v>
      </c>
      <c r="AE939" s="39">
        <v>43120</v>
      </c>
      <c r="AF939" s="53" t="e">
        <v>#N/A</v>
      </c>
      <c r="AG939" s="53" t="e">
        <v>#N/A</v>
      </c>
      <c r="AH939" s="39" t="e">
        <v>#N/A</v>
      </c>
      <c r="AI939" s="23" t="s">
        <v>51</v>
      </c>
      <c r="AJ939" s="54"/>
      <c r="AK939" s="55"/>
      <c r="AL939" s="56"/>
      <c r="AM939" s="57"/>
      <c r="AN939" s="33"/>
      <c r="AO939" s="48"/>
      <c r="AP939" s="23">
        <v>2000</v>
      </c>
      <c r="AQ939" s="23" t="s">
        <v>52</v>
      </c>
      <c r="AR939" s="23" t="s">
        <v>1389</v>
      </c>
      <c r="AS939" s="38" t="s">
        <v>53</v>
      </c>
      <c r="AT939" s="23"/>
      <c r="AU939" s="64" t="s">
        <v>1391</v>
      </c>
      <c r="AV939" s="99">
        <v>4</v>
      </c>
      <c r="AW939" s="102">
        <v>16798.080000000002</v>
      </c>
      <c r="AX939" s="29" t="s">
        <v>701</v>
      </c>
      <c r="AY939" s="29"/>
      <c r="AZ939" s="25" t="s">
        <v>1350</v>
      </c>
      <c r="BA939">
        <f t="shared" si="179"/>
        <v>2518</v>
      </c>
      <c r="BB939" s="115" t="s">
        <v>6983</v>
      </c>
      <c r="BC939" s="105">
        <f t="shared" si="171"/>
        <v>4199.5200000000004</v>
      </c>
      <c r="BD939" s="116">
        <f t="shared" si="172"/>
        <v>43101</v>
      </c>
      <c r="BE939" s="141" t="s">
        <v>8477</v>
      </c>
      <c r="BF939">
        <f>MATCH(BE939,'Cat-4'!$A:$A,0)</f>
        <v>722</v>
      </c>
      <c r="BG939">
        <f>MATCH(BD939,'Cat-4'!$1:$1,0)</f>
        <v>73</v>
      </c>
      <c r="BH939">
        <f>INDEX('Cat-4'!$1:$1048576,'NSS + ACT'!BF939,'NSS + ACT'!BG939)</f>
        <v>110</v>
      </c>
      <c r="BI939">
        <f>MATCH($BI$1,'Cat-4'!$1:$1,0)</f>
        <v>153</v>
      </c>
      <c r="BJ939">
        <f>INDEX('Cat-4'!$1:$1048576,'NSS + ACT'!BF939,'NSS + ACT'!BI939)</f>
        <v>130.80000000000001</v>
      </c>
      <c r="BK939" s="126">
        <f t="shared" si="173"/>
        <v>1.1890909090909092</v>
      </c>
      <c r="BL939">
        <f t="shared" si="174"/>
        <v>2539</v>
      </c>
      <c r="BM939" s="126">
        <f t="shared" si="175"/>
        <v>84.63333333333334</v>
      </c>
      <c r="BN939" s="126" t="s">
        <v>8785</v>
      </c>
      <c r="BO939" s="126">
        <f>MATCH(BB939,Sheet3!$D$4:$D$8,0)</f>
        <v>2</v>
      </c>
      <c r="BP939" s="126">
        <f>MATCH(BN939,Sheet3!$E$4:$H$4,0)</f>
        <v>4</v>
      </c>
      <c r="BQ939" s="132">
        <f>INDEX(Sheet3!$D$4:$H$8,'NSS + ACT'!BO939,'NSS + ACT'!BP939)</f>
        <v>0.1</v>
      </c>
      <c r="BR939" s="105">
        <f t="shared" si="176"/>
        <v>19974.444218181823</v>
      </c>
      <c r="BS939" s="162">
        <f t="shared" si="177"/>
        <v>0.1</v>
      </c>
      <c r="BT939" s="105">
        <f t="shared" si="178"/>
        <v>17976.999796363642</v>
      </c>
    </row>
    <row r="940" spans="1:72">
      <c r="A940" s="18">
        <f t="shared" si="180"/>
        <v>937</v>
      </c>
      <c r="B940" s="61">
        <v>292104830640</v>
      </c>
      <c r="C940" s="39">
        <v>44340</v>
      </c>
      <c r="D940" s="22" t="s">
        <v>133</v>
      </c>
      <c r="E940" s="22" t="s">
        <v>3036</v>
      </c>
      <c r="F940" s="110">
        <v>1</v>
      </c>
      <c r="G940" s="23" t="s">
        <v>119</v>
      </c>
      <c r="H940" s="52">
        <v>16739</v>
      </c>
      <c r="I940" s="30"/>
      <c r="J940" s="109">
        <v>16739</v>
      </c>
      <c r="K940" s="23">
        <v>84799090</v>
      </c>
      <c r="L940" s="26">
        <v>7.4999999999999997E-2</v>
      </c>
      <c r="M940" s="40">
        <v>0</v>
      </c>
      <c r="N940" s="62">
        <v>0</v>
      </c>
      <c r="O940" s="52">
        <v>0</v>
      </c>
      <c r="P940" s="26">
        <v>0.1</v>
      </c>
      <c r="Q940" s="52">
        <v>0</v>
      </c>
      <c r="R940" s="63">
        <v>0.18</v>
      </c>
      <c r="S940" s="23" t="s">
        <v>2342</v>
      </c>
      <c r="T940" s="52">
        <v>1255.425</v>
      </c>
      <c r="U940" s="52">
        <v>0</v>
      </c>
      <c r="V940" s="52">
        <v>125.5425</v>
      </c>
      <c r="W940" s="52">
        <v>3261.5941499999994</v>
      </c>
      <c r="X940" s="52">
        <v>4642.5616499999996</v>
      </c>
      <c r="Y940" s="23" t="s">
        <v>2991</v>
      </c>
      <c r="Z940" s="23" t="s">
        <v>3037</v>
      </c>
      <c r="AA940" s="23" t="s">
        <v>3038</v>
      </c>
      <c r="AB940" s="33">
        <v>292104830640</v>
      </c>
      <c r="AC940" s="33" t="s">
        <v>3039</v>
      </c>
      <c r="AD940" s="48">
        <v>44340</v>
      </c>
      <c r="AE940" s="39">
        <v>44282</v>
      </c>
      <c r="AF940" s="53" t="e">
        <v>#N/A</v>
      </c>
      <c r="AG940" s="53" t="e">
        <v>#N/A</v>
      </c>
      <c r="AH940" s="39" t="e">
        <v>#N/A</v>
      </c>
      <c r="AI940" s="23" t="s">
        <v>51</v>
      </c>
      <c r="AJ940" s="54"/>
      <c r="AK940" s="55"/>
      <c r="AL940" s="56"/>
      <c r="AM940" s="57"/>
      <c r="AN940" s="33"/>
      <c r="AO940" s="48"/>
      <c r="AP940" s="23">
        <v>2000</v>
      </c>
      <c r="AQ940" s="23" t="s">
        <v>52</v>
      </c>
      <c r="AR940" s="23" t="s">
        <v>3038</v>
      </c>
      <c r="AS940" s="38" t="s">
        <v>53</v>
      </c>
      <c r="AT940" s="23"/>
      <c r="AU940" s="64">
        <v>7199963116</v>
      </c>
      <c r="AV940" s="99">
        <v>1</v>
      </c>
      <c r="AW940" s="102">
        <v>16739</v>
      </c>
      <c r="AX940" s="29" t="s">
        <v>701</v>
      </c>
      <c r="AY940" s="29"/>
      <c r="AZ940" s="25" t="s">
        <v>2995</v>
      </c>
      <c r="BA940">
        <f t="shared" si="179"/>
        <v>1356</v>
      </c>
      <c r="BB940" s="115" t="s">
        <v>6983</v>
      </c>
      <c r="BC940" s="105">
        <f t="shared" si="171"/>
        <v>16739</v>
      </c>
      <c r="BD940" s="116">
        <f t="shared" si="172"/>
        <v>44256</v>
      </c>
      <c r="BE940" s="141" t="s">
        <v>8477</v>
      </c>
      <c r="BF940">
        <f>MATCH(BE940,'Cat-4'!$A:$A,0)</f>
        <v>722</v>
      </c>
      <c r="BG940">
        <f>MATCH(BD940,'Cat-4'!$1:$1,0)</f>
        <v>111</v>
      </c>
      <c r="BH940">
        <f>INDEX('Cat-4'!$1:$1048576,'NSS + ACT'!BF940,'NSS + ACT'!BG940)</f>
        <v>116.1</v>
      </c>
      <c r="BI940">
        <f>MATCH($BI$1,'Cat-4'!$1:$1,0)</f>
        <v>153</v>
      </c>
      <c r="BJ940">
        <f>INDEX('Cat-4'!$1:$1048576,'NSS + ACT'!BF940,'NSS + ACT'!BI940)</f>
        <v>130.80000000000001</v>
      </c>
      <c r="BK940" s="126">
        <f t="shared" si="173"/>
        <v>1.1266149870801034</v>
      </c>
      <c r="BL940">
        <f t="shared" si="174"/>
        <v>1384</v>
      </c>
      <c r="BM940" s="126">
        <f t="shared" si="175"/>
        <v>46.133333333333333</v>
      </c>
      <c r="BN940" s="126" t="s">
        <v>8785</v>
      </c>
      <c r="BO940" s="126">
        <f>MATCH(BB940,Sheet3!$D$4:$D$8,0)</f>
        <v>2</v>
      </c>
      <c r="BP940" s="126">
        <f>MATCH(BN940,Sheet3!$E$4:$H$4,0)</f>
        <v>4</v>
      </c>
      <c r="BQ940" s="132">
        <f>INDEX(Sheet3!$D$4:$H$8,'NSS + ACT'!BO940,'NSS + ACT'!BP940)</f>
        <v>0.1</v>
      </c>
      <c r="BR940" s="105">
        <f t="shared" si="176"/>
        <v>18858.408268733852</v>
      </c>
      <c r="BS940" s="162">
        <f t="shared" si="177"/>
        <v>0.1</v>
      </c>
      <c r="BT940" s="105">
        <f t="shared" si="178"/>
        <v>16972.567441860469</v>
      </c>
    </row>
    <row r="941" spans="1:72">
      <c r="A941" s="18">
        <f t="shared" si="180"/>
        <v>938</v>
      </c>
      <c r="B941" s="61">
        <v>291604728763</v>
      </c>
      <c r="C941" s="39">
        <v>42653</v>
      </c>
      <c r="D941" s="22" t="s">
        <v>220</v>
      </c>
      <c r="E941" s="22" t="s">
        <v>2293</v>
      </c>
      <c r="F941" s="110">
        <v>1</v>
      </c>
      <c r="G941" s="23" t="s">
        <v>119</v>
      </c>
      <c r="H941" s="52">
        <v>16734</v>
      </c>
      <c r="I941" s="30"/>
      <c r="J941" s="109">
        <v>16734</v>
      </c>
      <c r="K941" s="23">
        <v>84819090</v>
      </c>
      <c r="L941" s="26">
        <v>7.4999999999999997E-2</v>
      </c>
      <c r="M941" s="40">
        <v>0</v>
      </c>
      <c r="N941" s="62">
        <v>0</v>
      </c>
      <c r="O941" s="52"/>
      <c r="P941" s="26">
        <v>0.1</v>
      </c>
      <c r="Q941" s="52">
        <v>0</v>
      </c>
      <c r="R941" s="63">
        <v>0.18</v>
      </c>
      <c r="S941" s="23" t="s">
        <v>849</v>
      </c>
      <c r="T941" s="52">
        <v>1255.05</v>
      </c>
      <c r="U941" s="52">
        <v>0</v>
      </c>
      <c r="V941" s="52">
        <v>125.505</v>
      </c>
      <c r="W941" s="52">
        <v>3260.6199000000001</v>
      </c>
      <c r="X941" s="52">
        <v>4641.1749</v>
      </c>
      <c r="Y941" s="23" t="s">
        <v>2273</v>
      </c>
      <c r="Z941" s="23" t="s">
        <v>2294</v>
      </c>
      <c r="AA941" s="23" t="s">
        <v>2295</v>
      </c>
      <c r="AB941" s="33">
        <v>291604728763</v>
      </c>
      <c r="AC941" s="33" t="s">
        <v>1953</v>
      </c>
      <c r="AD941" s="48">
        <v>42653</v>
      </c>
      <c r="AE941" s="39">
        <v>42629</v>
      </c>
      <c r="AF941" s="53" t="e">
        <v>#N/A</v>
      </c>
      <c r="AG941" s="53" t="e">
        <v>#N/A</v>
      </c>
      <c r="AH941" s="39" t="e">
        <v>#N/A</v>
      </c>
      <c r="AI941" s="23" t="s">
        <v>51</v>
      </c>
      <c r="AJ941" s="54"/>
      <c r="AK941" s="55"/>
      <c r="AL941" s="56"/>
      <c r="AM941" s="57"/>
      <c r="AN941" s="33"/>
      <c r="AO941" s="48"/>
      <c r="AP941" s="23">
        <v>2000</v>
      </c>
      <c r="AQ941" s="23" t="s">
        <v>52</v>
      </c>
      <c r="AR941" s="23" t="s">
        <v>2295</v>
      </c>
      <c r="AS941" s="38" t="s">
        <v>53</v>
      </c>
      <c r="AT941" s="23"/>
      <c r="AU941" s="64">
        <v>6316001236</v>
      </c>
      <c r="AV941" s="99">
        <v>1</v>
      </c>
      <c r="AW941" s="102">
        <v>16734</v>
      </c>
      <c r="AX941" s="29" t="s">
        <v>701</v>
      </c>
      <c r="AY941" s="29"/>
      <c r="AZ941" s="25" t="s">
        <v>2289</v>
      </c>
      <c r="BA941">
        <f t="shared" si="179"/>
        <v>3009</v>
      </c>
      <c r="BB941" t="s">
        <v>6983</v>
      </c>
      <c r="BC941" s="105">
        <f t="shared" si="171"/>
        <v>16734</v>
      </c>
      <c r="BD941" s="116">
        <f t="shared" si="172"/>
        <v>42614</v>
      </c>
      <c r="BE941" s="141" t="s">
        <v>8477</v>
      </c>
      <c r="BF941">
        <f>MATCH(BE941,'Cat-4'!$A:$A,0)</f>
        <v>722</v>
      </c>
      <c r="BG941">
        <f>MATCH(BD941,'Cat-4'!$1:$1,0)</f>
        <v>57</v>
      </c>
      <c r="BH941">
        <f>INDEX('Cat-4'!$1:$1048576,'NSS + ACT'!BF941,'NSS + ACT'!BG941)</f>
        <v>107.4</v>
      </c>
      <c r="BI941">
        <f>MATCH($BI$1,'Cat-4'!$1:$1,0)</f>
        <v>153</v>
      </c>
      <c r="BJ941">
        <f>INDEX('Cat-4'!$1:$1048576,'NSS + ACT'!BF941,'NSS + ACT'!BI941)</f>
        <v>130.80000000000001</v>
      </c>
      <c r="BK941" s="126">
        <f t="shared" si="173"/>
        <v>1.217877094972067</v>
      </c>
      <c r="BL941">
        <f t="shared" si="174"/>
        <v>3026</v>
      </c>
      <c r="BM941" s="126">
        <f t="shared" si="175"/>
        <v>100.86666666666666</v>
      </c>
      <c r="BN941" s="126" t="s">
        <v>8785</v>
      </c>
      <c r="BO941" s="126">
        <f>MATCH(BB941,Sheet3!$D$4:$D$8,0)</f>
        <v>2</v>
      </c>
      <c r="BP941" s="126">
        <f>MATCH(BN941,Sheet3!$E$4:$H$4,0)</f>
        <v>4</v>
      </c>
      <c r="BQ941" s="132">
        <f>INDEX(Sheet3!$D$4:$H$8,'NSS + ACT'!BO941,'NSS + ACT'!BP941)</f>
        <v>0.1</v>
      </c>
      <c r="BR941" s="105">
        <f t="shared" si="176"/>
        <v>20379.955307262568</v>
      </c>
      <c r="BS941" s="162">
        <f t="shared" si="177"/>
        <v>0.1</v>
      </c>
      <c r="BT941" s="105">
        <f t="shared" si="178"/>
        <v>18341.959776536311</v>
      </c>
    </row>
    <row r="942" spans="1:72">
      <c r="A942" s="18">
        <f t="shared" si="180"/>
        <v>939</v>
      </c>
      <c r="B942" s="33">
        <v>292310405800</v>
      </c>
      <c r="C942" s="39">
        <v>45196</v>
      </c>
      <c r="D942" s="22" t="s">
        <v>91</v>
      </c>
      <c r="E942" s="22" t="s">
        <v>5089</v>
      </c>
      <c r="F942" s="110">
        <v>9</v>
      </c>
      <c r="G942" s="23" t="s">
        <v>49</v>
      </c>
      <c r="H942" s="58">
        <v>1852</v>
      </c>
      <c r="I942" s="30"/>
      <c r="J942" s="101">
        <v>16668</v>
      </c>
      <c r="K942" s="33">
        <v>84819090</v>
      </c>
      <c r="L942" s="26">
        <v>7.4999999999999997E-2</v>
      </c>
      <c r="M942" s="40">
        <v>0</v>
      </c>
      <c r="N942" s="40">
        <v>0</v>
      </c>
      <c r="O942" s="35"/>
      <c r="P942" s="63">
        <v>0.1</v>
      </c>
      <c r="Q942" s="52">
        <v>0</v>
      </c>
      <c r="R942" s="63">
        <v>0.18</v>
      </c>
      <c r="S942" s="23" t="s">
        <v>849</v>
      </c>
      <c r="T942" s="52">
        <v>1250.0999999999999</v>
      </c>
      <c r="U942" s="52">
        <v>0</v>
      </c>
      <c r="V942" s="52">
        <v>125.00999999999999</v>
      </c>
      <c r="W942" s="52">
        <v>3247.7597999999994</v>
      </c>
      <c r="X942" s="52">
        <v>4622.8697999999995</v>
      </c>
      <c r="Y942" s="23" t="s">
        <v>5072</v>
      </c>
      <c r="Z942" s="23" t="s">
        <v>5090</v>
      </c>
      <c r="AA942" s="23" t="s">
        <v>5091</v>
      </c>
      <c r="AB942" s="33">
        <v>292310405800</v>
      </c>
      <c r="AC942" s="33" t="s">
        <v>5062</v>
      </c>
      <c r="AD942" s="48">
        <v>45196</v>
      </c>
      <c r="AE942" s="39">
        <v>45189</v>
      </c>
      <c r="AF942" s="53" t="e">
        <v>#N/A</v>
      </c>
      <c r="AG942" s="53" t="e">
        <v>#N/A</v>
      </c>
      <c r="AH942" s="39" t="e">
        <v>#N/A</v>
      </c>
      <c r="AI942" s="23" t="s">
        <v>51</v>
      </c>
      <c r="AJ942" s="54"/>
      <c r="AK942" s="55"/>
      <c r="AL942" s="56"/>
      <c r="AM942" s="57"/>
      <c r="AN942" s="33"/>
      <c r="AO942" s="48"/>
      <c r="AP942" s="23">
        <v>2000</v>
      </c>
      <c r="AQ942" s="23" t="s">
        <v>52</v>
      </c>
      <c r="AR942" s="23" t="s">
        <v>5091</v>
      </c>
      <c r="AS942" s="38" t="s">
        <v>518</v>
      </c>
      <c r="AT942" s="23"/>
      <c r="AU942" s="23" t="s">
        <v>5063</v>
      </c>
      <c r="AV942" s="99">
        <v>9</v>
      </c>
      <c r="AW942" s="101">
        <v>16668</v>
      </c>
      <c r="AX942" s="29" t="s">
        <v>4770</v>
      </c>
      <c r="AY942" s="29"/>
      <c r="AZ942" s="32" t="s">
        <v>5077</v>
      </c>
      <c r="BA942">
        <f t="shared" si="179"/>
        <v>449</v>
      </c>
      <c r="BB942" t="s">
        <v>6983</v>
      </c>
      <c r="BC942" s="105">
        <f t="shared" si="171"/>
        <v>1852</v>
      </c>
      <c r="BD942" s="116">
        <f t="shared" si="172"/>
        <v>45170</v>
      </c>
      <c r="BE942" s="141" t="s">
        <v>8477</v>
      </c>
      <c r="BF942">
        <f>MATCH(BE942,'Cat-4'!$A:$A,0)</f>
        <v>722</v>
      </c>
      <c r="BG942">
        <f>MATCH(BD942,'Cat-4'!$1:$1,0)</f>
        <v>141</v>
      </c>
      <c r="BH942">
        <f>INDEX('Cat-4'!$1:$1048576,'NSS + ACT'!BF942,'NSS + ACT'!BG942)</f>
        <v>129.19999999999999</v>
      </c>
      <c r="BI942">
        <f>MATCH($BI$1,'Cat-4'!$1:$1,0)</f>
        <v>153</v>
      </c>
      <c r="BJ942">
        <f>INDEX('Cat-4'!$1:$1048576,'NSS + ACT'!BF942,'NSS + ACT'!BI942)</f>
        <v>130.80000000000001</v>
      </c>
      <c r="BK942" s="126">
        <f t="shared" si="173"/>
        <v>1.0123839009287927</v>
      </c>
      <c r="BL942">
        <f t="shared" si="174"/>
        <v>470</v>
      </c>
      <c r="BM942" s="126">
        <f t="shared" si="175"/>
        <v>15.666666666666666</v>
      </c>
      <c r="BN942" s="126" t="s">
        <v>8784</v>
      </c>
      <c r="BO942" s="126">
        <f>MATCH(BB942,Sheet3!$D$4:$D$8,0)</f>
        <v>2</v>
      </c>
      <c r="BP942" s="126">
        <f>MATCH(BN942,Sheet3!$E$4:$H$4,0)</f>
        <v>3</v>
      </c>
      <c r="BQ942" s="132">
        <f>INDEX(Sheet3!$D$4:$H$8,'NSS + ACT'!BO942,'NSS + ACT'!BP942)</f>
        <v>0.05</v>
      </c>
      <c r="BR942" s="105">
        <f t="shared" si="176"/>
        <v>16874.414860681118</v>
      </c>
      <c r="BS942" s="162">
        <f t="shared" si="177"/>
        <v>0.05</v>
      </c>
      <c r="BT942" s="105">
        <f t="shared" si="178"/>
        <v>16030.694117647061</v>
      </c>
    </row>
    <row r="943" spans="1:72">
      <c r="A943" s="18">
        <f t="shared" si="180"/>
        <v>940</v>
      </c>
      <c r="B943" s="61">
        <v>292203577260</v>
      </c>
      <c r="C943" s="39">
        <v>44659</v>
      </c>
      <c r="D943" s="22" t="s">
        <v>91</v>
      </c>
      <c r="E943" s="22" t="s">
        <v>2533</v>
      </c>
      <c r="F943" s="110">
        <v>3</v>
      </c>
      <c r="G943" s="23" t="s">
        <v>79</v>
      </c>
      <c r="H943" s="52">
        <v>5543</v>
      </c>
      <c r="I943" s="30"/>
      <c r="J943" s="109">
        <v>16629</v>
      </c>
      <c r="K943" s="23">
        <v>84819090</v>
      </c>
      <c r="L943" s="26">
        <v>7.4999999999999997E-2</v>
      </c>
      <c r="M943" s="40">
        <v>0</v>
      </c>
      <c r="N943" s="62">
        <v>0</v>
      </c>
      <c r="O943" s="52"/>
      <c r="P943" s="26">
        <v>0.1</v>
      </c>
      <c r="Q943" s="52">
        <v>0</v>
      </c>
      <c r="R943" s="63">
        <v>0.18</v>
      </c>
      <c r="S943" s="23" t="s">
        <v>849</v>
      </c>
      <c r="T943" s="52">
        <v>1247.175</v>
      </c>
      <c r="U943" s="52">
        <v>0</v>
      </c>
      <c r="V943" s="52">
        <v>124.7175</v>
      </c>
      <c r="W943" s="52">
        <v>3240.1606499999994</v>
      </c>
      <c r="X943" s="52">
        <v>4612.0531499999997</v>
      </c>
      <c r="Y943" s="23" t="s">
        <v>2273</v>
      </c>
      <c r="Z943" s="23" t="s">
        <v>2534</v>
      </c>
      <c r="AA943" s="23" t="s">
        <v>2535</v>
      </c>
      <c r="AB943" s="33">
        <v>292203577260</v>
      </c>
      <c r="AC943" s="33" t="s">
        <v>2249</v>
      </c>
      <c r="AD943" s="48">
        <v>44659</v>
      </c>
      <c r="AE943" s="39">
        <v>44651</v>
      </c>
      <c r="AF943" s="53" t="e">
        <v>#N/A</v>
      </c>
      <c r="AG943" s="53" t="e">
        <v>#N/A</v>
      </c>
      <c r="AH943" s="39" t="e">
        <v>#N/A</v>
      </c>
      <c r="AI943" s="23" t="s">
        <v>51</v>
      </c>
      <c r="AJ943" s="54"/>
      <c r="AK943" s="55"/>
      <c r="AL943" s="56"/>
      <c r="AM943" s="57"/>
      <c r="AN943" s="33"/>
      <c r="AO943" s="48"/>
      <c r="AP943" s="23">
        <v>2000</v>
      </c>
      <c r="AQ943" s="23" t="s">
        <v>52</v>
      </c>
      <c r="AR943" s="23" t="s">
        <v>2535</v>
      </c>
      <c r="AS943" s="38" t="s">
        <v>53</v>
      </c>
      <c r="AT943" s="23"/>
      <c r="AU943" s="64" t="s">
        <v>2250</v>
      </c>
      <c r="AV943" s="99">
        <v>3</v>
      </c>
      <c r="AW943" s="102">
        <v>16629</v>
      </c>
      <c r="AX943" s="29" t="s">
        <v>701</v>
      </c>
      <c r="AY943" s="29"/>
      <c r="AZ943" s="25" t="s">
        <v>853</v>
      </c>
      <c r="BA943">
        <f t="shared" si="179"/>
        <v>987</v>
      </c>
      <c r="BB943" s="115" t="s">
        <v>6987</v>
      </c>
      <c r="BC943" s="105">
        <f t="shared" si="171"/>
        <v>5543</v>
      </c>
      <c r="BD943" s="116">
        <f t="shared" si="172"/>
        <v>44621</v>
      </c>
      <c r="BE943" s="141" t="s">
        <v>8366</v>
      </c>
      <c r="BF943">
        <f>MATCH(BE943,'Cat-4'!$A:$A,0)</f>
        <v>666</v>
      </c>
      <c r="BG943">
        <f>MATCH(BD943,'Cat-4'!$1:$1,0)</f>
        <v>123</v>
      </c>
      <c r="BH943">
        <f>INDEX('Cat-4'!$1:$1048576,'NSS + ACT'!BF943,'NSS + ACT'!BG943)</f>
        <v>126</v>
      </c>
      <c r="BI943">
        <f>MATCH($BI$1,'Cat-4'!$1:$1,0)</f>
        <v>153</v>
      </c>
      <c r="BJ943">
        <f>INDEX('Cat-4'!$1:$1048576,'NSS + ACT'!BF943,'NSS + ACT'!BI943)</f>
        <v>133.4</v>
      </c>
      <c r="BK943" s="126">
        <f t="shared" si="173"/>
        <v>1.0587301587301587</v>
      </c>
      <c r="BL943">
        <f t="shared" si="174"/>
        <v>1019</v>
      </c>
      <c r="BM943" s="126">
        <f t="shared" si="175"/>
        <v>33.966666666666669</v>
      </c>
      <c r="BN943" s="126" t="s">
        <v>8785</v>
      </c>
      <c r="BO943" s="126">
        <f>MATCH(BB943,Sheet3!$D$4:$D$8,0)</f>
        <v>4</v>
      </c>
      <c r="BP943" s="126">
        <f>MATCH(BN943,Sheet3!$E$4:$H$4,0)</f>
        <v>4</v>
      </c>
      <c r="BQ943" s="132">
        <f>INDEX(Sheet3!$D$4:$H$8,'NSS + ACT'!BO943,'NSS + ACT'!BP943)</f>
        <v>0.2</v>
      </c>
      <c r="BR943" s="105">
        <f t="shared" si="176"/>
        <v>17605.623809523811</v>
      </c>
      <c r="BS943" s="162">
        <f t="shared" si="177"/>
        <v>0.2</v>
      </c>
      <c r="BT943" s="105">
        <f t="shared" si="178"/>
        <v>14084.499047619051</v>
      </c>
    </row>
    <row r="944" spans="1:72">
      <c r="A944" s="18">
        <f t="shared" si="180"/>
        <v>941</v>
      </c>
      <c r="B944" s="61">
        <v>291606045986</v>
      </c>
      <c r="C944" s="39">
        <v>42731</v>
      </c>
      <c r="D944" s="22" t="s">
        <v>271</v>
      </c>
      <c r="E944" s="22" t="s">
        <v>3097</v>
      </c>
      <c r="F944" s="110">
        <v>4</v>
      </c>
      <c r="G944" s="23" t="s">
        <v>119</v>
      </c>
      <c r="H944" s="52">
        <v>4137.8874999999753</v>
      </c>
      <c r="I944" s="30"/>
      <c r="J944" s="109">
        <v>16551.549999999901</v>
      </c>
      <c r="K944" s="23">
        <v>84841090</v>
      </c>
      <c r="L944" s="26">
        <v>7.4999999999999997E-2</v>
      </c>
      <c r="M944" s="40">
        <v>0</v>
      </c>
      <c r="N944" s="62">
        <v>0</v>
      </c>
      <c r="O944" s="52">
        <v>0</v>
      </c>
      <c r="P944" s="26">
        <v>0.1</v>
      </c>
      <c r="Q944" s="52">
        <v>0</v>
      </c>
      <c r="R944" s="63">
        <v>0.18</v>
      </c>
      <c r="S944" s="23" t="s">
        <v>777</v>
      </c>
      <c r="T944" s="52">
        <v>1241.3662499999925</v>
      </c>
      <c r="U944" s="52">
        <v>0</v>
      </c>
      <c r="V944" s="52">
        <v>124.13662499999926</v>
      </c>
      <c r="W944" s="52">
        <v>3225.0695174999805</v>
      </c>
      <c r="X944" s="52">
        <v>4590.572392499972</v>
      </c>
      <c r="Y944" s="23" t="s">
        <v>2991</v>
      </c>
      <c r="Z944" s="23" t="s">
        <v>3098</v>
      </c>
      <c r="AA944" s="23" t="s">
        <v>3099</v>
      </c>
      <c r="AB944" s="33">
        <v>291606045986</v>
      </c>
      <c r="AC944" s="33" t="s">
        <v>3093</v>
      </c>
      <c r="AD944" s="48">
        <v>42731</v>
      </c>
      <c r="AE944" s="39">
        <v>42643</v>
      </c>
      <c r="AF944" s="53" t="e">
        <v>#N/A</v>
      </c>
      <c r="AG944" s="53" t="e">
        <v>#N/A</v>
      </c>
      <c r="AH944" s="39" t="e">
        <v>#N/A</v>
      </c>
      <c r="AI944" s="23" t="s">
        <v>51</v>
      </c>
      <c r="AJ944" s="54"/>
      <c r="AK944" s="55"/>
      <c r="AL944" s="56"/>
      <c r="AM944" s="57"/>
      <c r="AN944" s="33"/>
      <c r="AO944" s="48"/>
      <c r="AP944" s="23">
        <v>2000</v>
      </c>
      <c r="AQ944" s="23" t="s">
        <v>52</v>
      </c>
      <c r="AR944" s="23" t="s">
        <v>3099</v>
      </c>
      <c r="AS944" s="38" t="s">
        <v>53</v>
      </c>
      <c r="AT944" s="23"/>
      <c r="AU944" s="64">
        <v>201610693</v>
      </c>
      <c r="AV944" s="99">
        <v>4</v>
      </c>
      <c r="AW944" s="102">
        <v>16551.549999999901</v>
      </c>
      <c r="AX944" s="29" t="s">
        <v>701</v>
      </c>
      <c r="AY944" s="29"/>
      <c r="AZ944" s="25" t="s">
        <v>2577</v>
      </c>
      <c r="BA944">
        <f t="shared" si="179"/>
        <v>2995</v>
      </c>
      <c r="BB944" s="115" t="s">
        <v>6983</v>
      </c>
      <c r="BC944" s="105">
        <f t="shared" si="171"/>
        <v>4137.8874999999753</v>
      </c>
      <c r="BD944" s="116">
        <f t="shared" si="172"/>
        <v>42614</v>
      </c>
      <c r="BE944" s="141" t="s">
        <v>8477</v>
      </c>
      <c r="BF944">
        <f>MATCH(BE944,'Cat-4'!$A:$A,0)</f>
        <v>722</v>
      </c>
      <c r="BG944">
        <f>MATCH(BD944,'Cat-4'!$1:$1,0)</f>
        <v>57</v>
      </c>
      <c r="BH944">
        <f>INDEX('Cat-4'!$1:$1048576,'NSS + ACT'!BF944,'NSS + ACT'!BG944)</f>
        <v>107.4</v>
      </c>
      <c r="BI944">
        <f>MATCH($BI$1,'Cat-4'!$1:$1,0)</f>
        <v>153</v>
      </c>
      <c r="BJ944">
        <f>INDEX('Cat-4'!$1:$1048576,'NSS + ACT'!BF944,'NSS + ACT'!BI944)</f>
        <v>130.80000000000001</v>
      </c>
      <c r="BK944" s="126">
        <f t="shared" si="173"/>
        <v>1.217877094972067</v>
      </c>
      <c r="BL944">
        <f t="shared" si="174"/>
        <v>3026</v>
      </c>
      <c r="BM944" s="126">
        <f t="shared" si="175"/>
        <v>100.86666666666666</v>
      </c>
      <c r="BN944" s="126" t="s">
        <v>8785</v>
      </c>
      <c r="BO944" s="126">
        <f>MATCH(BB944,Sheet3!$D$4:$D$8,0)</f>
        <v>2</v>
      </c>
      <c r="BP944" s="126">
        <f>MATCH(BN944,Sheet3!$E$4:$H$4,0)</f>
        <v>4</v>
      </c>
      <c r="BQ944" s="132">
        <f>INDEX(Sheet3!$D$4:$H$8,'NSS + ACT'!BO944,'NSS + ACT'!BP944)</f>
        <v>0.1</v>
      </c>
      <c r="BR944" s="105">
        <f t="shared" si="176"/>
        <v>20157.753631284795</v>
      </c>
      <c r="BS944" s="162">
        <f t="shared" si="177"/>
        <v>0.1</v>
      </c>
      <c r="BT944" s="105">
        <f t="shared" si="178"/>
        <v>18141.978268156316</v>
      </c>
    </row>
    <row r="945" spans="1:72">
      <c r="A945" s="18">
        <f t="shared" si="180"/>
        <v>942</v>
      </c>
      <c r="B945" s="61">
        <v>291907697244</v>
      </c>
      <c r="C945" s="39">
        <v>43685</v>
      </c>
      <c r="D945" s="22" t="s">
        <v>184</v>
      </c>
      <c r="E945" s="22" t="s">
        <v>2013</v>
      </c>
      <c r="F945" s="110">
        <v>1</v>
      </c>
      <c r="G945" s="23" t="s">
        <v>49</v>
      </c>
      <c r="H945" s="52">
        <v>16500</v>
      </c>
      <c r="I945" s="30"/>
      <c r="J945" s="109">
        <v>16500</v>
      </c>
      <c r="K945" s="23">
        <v>84819090</v>
      </c>
      <c r="L945" s="26">
        <v>7.4999999999999997E-2</v>
      </c>
      <c r="M945" s="40">
        <v>0</v>
      </c>
      <c r="N945" s="62">
        <v>0</v>
      </c>
      <c r="O945" s="52">
        <v>0</v>
      </c>
      <c r="P945" s="26">
        <v>0.1</v>
      </c>
      <c r="Q945" s="52">
        <v>0</v>
      </c>
      <c r="R945" s="63">
        <v>0.18</v>
      </c>
      <c r="S945" s="23" t="s">
        <v>849</v>
      </c>
      <c r="T945" s="52">
        <v>1237.5</v>
      </c>
      <c r="U945" s="52">
        <v>0</v>
      </c>
      <c r="V945" s="52">
        <v>123.75</v>
      </c>
      <c r="W945" s="52">
        <v>3215.0250000000001</v>
      </c>
      <c r="X945" s="52">
        <v>4576.2749999999996</v>
      </c>
      <c r="Y945" s="23" t="s">
        <v>1945</v>
      </c>
      <c r="Z945" s="23" t="s">
        <v>2014</v>
      </c>
      <c r="AA945" s="23" t="s">
        <v>2015</v>
      </c>
      <c r="AB945" s="33">
        <v>291907697244</v>
      </c>
      <c r="AC945" s="33" t="s">
        <v>2016</v>
      </c>
      <c r="AD945" s="48">
        <v>43685</v>
      </c>
      <c r="AE945" s="39">
        <v>43585</v>
      </c>
      <c r="AF945" s="53" t="e">
        <v>#N/A</v>
      </c>
      <c r="AG945" s="53" t="e">
        <v>#N/A</v>
      </c>
      <c r="AH945" s="39" t="e">
        <v>#N/A</v>
      </c>
      <c r="AI945" s="23" t="s">
        <v>51</v>
      </c>
      <c r="AJ945" s="54"/>
      <c r="AK945" s="55"/>
      <c r="AL945" s="56"/>
      <c r="AM945" s="57"/>
      <c r="AN945" s="33"/>
      <c r="AO945" s="48"/>
      <c r="AP945" s="23">
        <v>2000</v>
      </c>
      <c r="AQ945" s="23" t="s">
        <v>52</v>
      </c>
      <c r="AR945" s="23" t="s">
        <v>2015</v>
      </c>
      <c r="AS945" s="38" t="s">
        <v>53</v>
      </c>
      <c r="AT945" s="23"/>
      <c r="AU945" s="64" t="s">
        <v>2017</v>
      </c>
      <c r="AV945" s="99">
        <v>1</v>
      </c>
      <c r="AW945" s="102">
        <v>16500</v>
      </c>
      <c r="AX945" s="29" t="s">
        <v>701</v>
      </c>
      <c r="AY945" s="29"/>
      <c r="AZ945" s="25" t="s">
        <v>1954</v>
      </c>
      <c r="BA945">
        <f t="shared" si="179"/>
        <v>2053</v>
      </c>
      <c r="BB945" s="115" t="s">
        <v>6987</v>
      </c>
      <c r="BC945" s="105">
        <f t="shared" si="171"/>
        <v>16500</v>
      </c>
      <c r="BD945" s="116">
        <f t="shared" si="172"/>
        <v>43556</v>
      </c>
      <c r="BE945" s="141" t="s">
        <v>8366</v>
      </c>
      <c r="BF945">
        <f>MATCH(BE945,'Cat-4'!$A:$A,0)</f>
        <v>666</v>
      </c>
      <c r="BG945">
        <f>MATCH(BD945,'Cat-4'!$1:$1,0)</f>
        <v>88</v>
      </c>
      <c r="BH945">
        <f>INDEX('Cat-4'!$1:$1048576,'NSS + ACT'!BF945,'NSS + ACT'!BG945)</f>
        <v>112.7</v>
      </c>
      <c r="BI945">
        <f>MATCH($BI$1,'Cat-4'!$1:$1,0)</f>
        <v>153</v>
      </c>
      <c r="BJ945">
        <f>INDEX('Cat-4'!$1:$1048576,'NSS + ACT'!BF945,'NSS + ACT'!BI945)</f>
        <v>133.4</v>
      </c>
      <c r="BK945" s="126">
        <f t="shared" si="173"/>
        <v>1.1836734693877551</v>
      </c>
      <c r="BL945">
        <f t="shared" si="174"/>
        <v>2084</v>
      </c>
      <c r="BM945" s="126">
        <f t="shared" si="175"/>
        <v>69.466666666666669</v>
      </c>
      <c r="BN945" s="126" t="s">
        <v>8785</v>
      </c>
      <c r="BO945" s="126">
        <f>MATCH(BB945,Sheet3!$D$4:$D$8,0)</f>
        <v>4</v>
      </c>
      <c r="BP945" s="126">
        <f>MATCH(BN945,Sheet3!$E$4:$H$4,0)</f>
        <v>4</v>
      </c>
      <c r="BQ945" s="132">
        <f>INDEX(Sheet3!$D$4:$H$8,'NSS + ACT'!BO945,'NSS + ACT'!BP945)</f>
        <v>0.2</v>
      </c>
      <c r="BR945" s="105">
        <f t="shared" si="176"/>
        <v>19530.612244897959</v>
      </c>
      <c r="BS945" s="162">
        <f t="shared" si="177"/>
        <v>0.2</v>
      </c>
      <c r="BT945" s="105">
        <f t="shared" si="178"/>
        <v>15624.489795918367</v>
      </c>
    </row>
    <row r="946" spans="1:72">
      <c r="A946" s="18">
        <f t="shared" si="180"/>
        <v>943</v>
      </c>
      <c r="B946" s="61">
        <v>292103007512</v>
      </c>
      <c r="C946" s="39">
        <v>44280</v>
      </c>
      <c r="D946" s="22" t="s">
        <v>95</v>
      </c>
      <c r="E946" s="22" t="s">
        <v>1850</v>
      </c>
      <c r="F946" s="110">
        <v>8</v>
      </c>
      <c r="G946" s="23" t="s">
        <v>119</v>
      </c>
      <c r="H946" s="52">
        <v>2060</v>
      </c>
      <c r="I946" s="30"/>
      <c r="J946" s="109">
        <v>16480</v>
      </c>
      <c r="K946" s="23">
        <v>90279090</v>
      </c>
      <c r="L946" s="26">
        <v>7.4999999999999997E-2</v>
      </c>
      <c r="M946" s="40">
        <v>0</v>
      </c>
      <c r="N946" s="62">
        <v>0</v>
      </c>
      <c r="O946" s="52">
        <v>0</v>
      </c>
      <c r="P946" s="26">
        <v>0.1</v>
      </c>
      <c r="Q946" s="52">
        <v>0</v>
      </c>
      <c r="R946" s="63">
        <v>0.18</v>
      </c>
      <c r="S946" s="23" t="s">
        <v>1851</v>
      </c>
      <c r="T946" s="52">
        <v>1236</v>
      </c>
      <c r="U946" s="52">
        <v>0</v>
      </c>
      <c r="V946" s="52">
        <v>123.60000000000001</v>
      </c>
      <c r="W946" s="52">
        <v>3211.1279999999997</v>
      </c>
      <c r="X946" s="52">
        <v>4570.7279999999992</v>
      </c>
      <c r="Y946" s="23" t="s">
        <v>1807</v>
      </c>
      <c r="Z946" s="23" t="s">
        <v>1852</v>
      </c>
      <c r="AA946" s="23" t="s">
        <v>1853</v>
      </c>
      <c r="AB946" s="33">
        <v>292103007512</v>
      </c>
      <c r="AC946" s="33" t="s">
        <v>1854</v>
      </c>
      <c r="AD946" s="48">
        <v>44280</v>
      </c>
      <c r="AE946" s="39">
        <v>44271</v>
      </c>
      <c r="AF946" s="53" t="e">
        <v>#N/A</v>
      </c>
      <c r="AG946" s="53" t="e">
        <v>#N/A</v>
      </c>
      <c r="AH946" s="39" t="e">
        <v>#N/A</v>
      </c>
      <c r="AI946" s="23" t="s">
        <v>51</v>
      </c>
      <c r="AJ946" s="54"/>
      <c r="AK946" s="55"/>
      <c r="AL946" s="56"/>
      <c r="AM946" s="57"/>
      <c r="AN946" s="33"/>
      <c r="AO946" s="48"/>
      <c r="AP946" s="23">
        <v>2000</v>
      </c>
      <c r="AQ946" s="23" t="s">
        <v>52</v>
      </c>
      <c r="AR946" s="23" t="s">
        <v>1853</v>
      </c>
      <c r="AS946" s="38" t="s">
        <v>53</v>
      </c>
      <c r="AT946" s="23"/>
      <c r="AU946" s="64">
        <v>202901097058</v>
      </c>
      <c r="AV946" s="99">
        <v>8</v>
      </c>
      <c r="AW946" s="102">
        <v>16480</v>
      </c>
      <c r="AX946" s="29" t="s">
        <v>701</v>
      </c>
      <c r="AY946" s="29"/>
      <c r="AZ946" s="25" t="s">
        <v>1822</v>
      </c>
      <c r="BA946">
        <f t="shared" si="179"/>
        <v>1367</v>
      </c>
      <c r="BB946" s="115" t="s">
        <v>6983</v>
      </c>
      <c r="BC946" s="105">
        <f t="shared" si="171"/>
        <v>2060</v>
      </c>
      <c r="BD946" s="116">
        <f t="shared" si="172"/>
        <v>44256</v>
      </c>
      <c r="BE946" s="141" t="s">
        <v>8477</v>
      </c>
      <c r="BF946">
        <f>MATCH(BE946,'Cat-4'!$A:$A,0)</f>
        <v>722</v>
      </c>
      <c r="BG946">
        <f>MATCH(BD946,'Cat-4'!$1:$1,0)</f>
        <v>111</v>
      </c>
      <c r="BH946">
        <f>INDEX('Cat-4'!$1:$1048576,'NSS + ACT'!BF946,'NSS + ACT'!BG946)</f>
        <v>116.1</v>
      </c>
      <c r="BI946">
        <f>MATCH($BI$1,'Cat-4'!$1:$1,0)</f>
        <v>153</v>
      </c>
      <c r="BJ946">
        <f>INDEX('Cat-4'!$1:$1048576,'NSS + ACT'!BF946,'NSS + ACT'!BI946)</f>
        <v>130.80000000000001</v>
      </c>
      <c r="BK946" s="126">
        <f t="shared" si="173"/>
        <v>1.1266149870801034</v>
      </c>
      <c r="BL946">
        <f t="shared" si="174"/>
        <v>1384</v>
      </c>
      <c r="BM946" s="126">
        <f t="shared" si="175"/>
        <v>46.133333333333333</v>
      </c>
      <c r="BN946" s="126" t="s">
        <v>8785</v>
      </c>
      <c r="BO946" s="126">
        <f>MATCH(BB946,Sheet3!$D$4:$D$8,0)</f>
        <v>2</v>
      </c>
      <c r="BP946" s="126">
        <f>MATCH(BN946,Sheet3!$E$4:$H$4,0)</f>
        <v>4</v>
      </c>
      <c r="BQ946" s="132">
        <f>INDEX(Sheet3!$D$4:$H$8,'NSS + ACT'!BO946,'NSS + ACT'!BP946)</f>
        <v>0.1</v>
      </c>
      <c r="BR946" s="105">
        <f t="shared" si="176"/>
        <v>18566.614987080105</v>
      </c>
      <c r="BS946" s="162">
        <f t="shared" si="177"/>
        <v>0.1</v>
      </c>
      <c r="BT946" s="105">
        <f t="shared" si="178"/>
        <v>16709.953488372095</v>
      </c>
    </row>
    <row r="947" spans="1:72">
      <c r="A947" s="18">
        <f t="shared" si="180"/>
        <v>944</v>
      </c>
      <c r="B947" s="61">
        <v>292008114860</v>
      </c>
      <c r="C947" s="39">
        <v>44120</v>
      </c>
      <c r="D947" s="22" t="s">
        <v>133</v>
      </c>
      <c r="E947" s="22" t="s">
        <v>3106</v>
      </c>
      <c r="F947" s="110">
        <v>1</v>
      </c>
      <c r="G947" s="23" t="s">
        <v>119</v>
      </c>
      <c r="H947" s="52">
        <v>16456.73</v>
      </c>
      <c r="I947" s="30"/>
      <c r="J947" s="109">
        <v>16456.73</v>
      </c>
      <c r="K947" s="23">
        <v>84139120</v>
      </c>
      <c r="L947" s="26">
        <v>7.4999999999999997E-2</v>
      </c>
      <c r="M947" s="40">
        <v>0</v>
      </c>
      <c r="N947" s="62">
        <v>0</v>
      </c>
      <c r="O947" s="52">
        <v>0</v>
      </c>
      <c r="P947" s="26">
        <v>0.1</v>
      </c>
      <c r="Q947" s="52">
        <v>0</v>
      </c>
      <c r="R947" s="63">
        <v>0.18</v>
      </c>
      <c r="S947" s="23" t="s">
        <v>2931</v>
      </c>
      <c r="T947" s="52">
        <v>1234.2547499999998</v>
      </c>
      <c r="U947" s="52">
        <v>0</v>
      </c>
      <c r="V947" s="52">
        <v>123.42547499999999</v>
      </c>
      <c r="W947" s="52">
        <v>3206.5938404999997</v>
      </c>
      <c r="X947" s="52">
        <v>4564.2740654999998</v>
      </c>
      <c r="Y947" s="23" t="s">
        <v>2991</v>
      </c>
      <c r="Z947" s="23" t="s">
        <v>3107</v>
      </c>
      <c r="AA947" s="23" t="s">
        <v>286</v>
      </c>
      <c r="AB947" s="33">
        <v>292008114860</v>
      </c>
      <c r="AC947" s="33" t="s">
        <v>2979</v>
      </c>
      <c r="AD947" s="48">
        <v>44120</v>
      </c>
      <c r="AE947" s="39">
        <v>44068</v>
      </c>
      <c r="AF947" s="53" t="e">
        <v>#N/A</v>
      </c>
      <c r="AG947" s="53" t="e">
        <v>#N/A</v>
      </c>
      <c r="AH947" s="39" t="e">
        <v>#N/A</v>
      </c>
      <c r="AI947" s="23" t="s">
        <v>51</v>
      </c>
      <c r="AJ947" s="54"/>
      <c r="AK947" s="55"/>
      <c r="AL947" s="56"/>
      <c r="AM947" s="57"/>
      <c r="AN947" s="33"/>
      <c r="AO947" s="48"/>
      <c r="AP947" s="23">
        <v>2000</v>
      </c>
      <c r="AQ947" s="23" t="s">
        <v>64</v>
      </c>
      <c r="AR947" s="23" t="s">
        <v>286</v>
      </c>
      <c r="AS947" s="38" t="s">
        <v>53</v>
      </c>
      <c r="AT947" s="23" t="s">
        <v>522</v>
      </c>
      <c r="AU947" s="64">
        <v>7199962282</v>
      </c>
      <c r="AV947" s="99">
        <v>1</v>
      </c>
      <c r="AW947" s="102">
        <v>16456.73</v>
      </c>
      <c r="AX947" s="29" t="s">
        <v>701</v>
      </c>
      <c r="AY947" s="29"/>
      <c r="AZ947" s="25" t="s">
        <v>2995</v>
      </c>
      <c r="BA947">
        <f t="shared" si="179"/>
        <v>1570</v>
      </c>
      <c r="BB947" s="115" t="s">
        <v>6983</v>
      </c>
      <c r="BC947" s="105">
        <f t="shared" si="171"/>
        <v>16456.73</v>
      </c>
      <c r="BD947" s="116">
        <f t="shared" si="172"/>
        <v>44044</v>
      </c>
      <c r="BE947" s="141" t="s">
        <v>8477</v>
      </c>
      <c r="BF947">
        <f>MATCH(BE947,'Cat-4'!$A:$A,0)</f>
        <v>722</v>
      </c>
      <c r="BG947">
        <f>MATCH(BD947,'Cat-4'!$1:$1,0)</f>
        <v>104</v>
      </c>
      <c r="BH947">
        <f>INDEX('Cat-4'!$1:$1048576,'NSS + ACT'!BF947,'NSS + ACT'!BG947)</f>
        <v>113.6</v>
      </c>
      <c r="BI947">
        <f>MATCH($BI$1,'Cat-4'!$1:$1,0)</f>
        <v>153</v>
      </c>
      <c r="BJ947">
        <f>INDEX('Cat-4'!$1:$1048576,'NSS + ACT'!BF947,'NSS + ACT'!BI947)</f>
        <v>130.80000000000001</v>
      </c>
      <c r="BK947" s="126">
        <f t="shared" si="173"/>
        <v>1.1514084507042255</v>
      </c>
      <c r="BL947">
        <f t="shared" si="174"/>
        <v>1596</v>
      </c>
      <c r="BM947" s="126">
        <f t="shared" si="175"/>
        <v>53.2</v>
      </c>
      <c r="BN947" s="126" t="s">
        <v>8785</v>
      </c>
      <c r="BO947" s="126">
        <f>MATCH(BB947,Sheet3!$D$4:$D$8,0)</f>
        <v>2</v>
      </c>
      <c r="BP947" s="126">
        <f>MATCH(BN947,Sheet3!$E$4:$H$4,0)</f>
        <v>4</v>
      </c>
      <c r="BQ947" s="132">
        <f>INDEX(Sheet3!$D$4:$H$8,'NSS + ACT'!BO947,'NSS + ACT'!BP947)</f>
        <v>0.1</v>
      </c>
      <c r="BR947" s="105">
        <f t="shared" si="176"/>
        <v>18948.417992957748</v>
      </c>
      <c r="BS947" s="162">
        <f t="shared" si="177"/>
        <v>0.1</v>
      </c>
      <c r="BT947" s="105">
        <f t="shared" si="178"/>
        <v>17053.576193661975</v>
      </c>
    </row>
    <row r="948" spans="1:72">
      <c r="A948" s="18">
        <f t="shared" si="180"/>
        <v>945</v>
      </c>
      <c r="B948" s="61">
        <v>172102367673</v>
      </c>
      <c r="C948" s="39">
        <v>44463</v>
      </c>
      <c r="D948" s="22" t="s">
        <v>635</v>
      </c>
      <c r="E948" s="22" t="s">
        <v>925</v>
      </c>
      <c r="F948" s="110">
        <v>3</v>
      </c>
      <c r="G948" s="23" t="s">
        <v>49</v>
      </c>
      <c r="H948" s="52">
        <v>5482.47</v>
      </c>
      <c r="I948" s="30"/>
      <c r="J948" s="109">
        <v>16447.41</v>
      </c>
      <c r="K948" s="23">
        <v>84149011</v>
      </c>
      <c r="L948" s="26">
        <v>7.4999999999999997E-2</v>
      </c>
      <c r="M948" s="40">
        <v>0</v>
      </c>
      <c r="N948" s="62">
        <v>0</v>
      </c>
      <c r="O948" s="52">
        <v>0</v>
      </c>
      <c r="P948" s="26">
        <v>0.1</v>
      </c>
      <c r="Q948" s="52">
        <v>0</v>
      </c>
      <c r="R948" s="63">
        <v>0.18</v>
      </c>
      <c r="S948" s="23" t="s">
        <v>717</v>
      </c>
      <c r="T948" s="52">
        <v>1233.55575</v>
      </c>
      <c r="U948" s="52">
        <v>0</v>
      </c>
      <c r="V948" s="52">
        <v>123.355575</v>
      </c>
      <c r="W948" s="52">
        <v>3204.7778385000001</v>
      </c>
      <c r="X948" s="52">
        <v>4561.6891635000002</v>
      </c>
      <c r="Y948" s="23" t="s">
        <v>850</v>
      </c>
      <c r="Z948" s="23" t="s">
        <v>926</v>
      </c>
      <c r="AA948" s="23" t="s">
        <v>927</v>
      </c>
      <c r="AB948" s="33" t="e">
        <v>#N/A</v>
      </c>
      <c r="AC948" s="33" t="e">
        <v>#N/A</v>
      </c>
      <c r="AD948" s="48" t="e">
        <v>#N/A</v>
      </c>
      <c r="AE948" s="39">
        <v>44396</v>
      </c>
      <c r="AF948" s="53">
        <v>172102367673</v>
      </c>
      <c r="AG948" s="53" t="s">
        <v>922</v>
      </c>
      <c r="AH948" s="39">
        <v>44463</v>
      </c>
      <c r="AI948" s="23" t="s">
        <v>385</v>
      </c>
      <c r="AJ948" s="54"/>
      <c r="AK948" s="55"/>
      <c r="AL948" s="56"/>
      <c r="AM948" s="57"/>
      <c r="AN948" s="33"/>
      <c r="AO948" s="48"/>
      <c r="AP948" s="23">
        <v>2000</v>
      </c>
      <c r="AQ948" s="23" t="s">
        <v>64</v>
      </c>
      <c r="AR948" s="23" t="s">
        <v>927</v>
      </c>
      <c r="AS948" s="38" t="s">
        <v>53</v>
      </c>
      <c r="AT948" s="23"/>
      <c r="AU948" s="64" t="s">
        <v>923</v>
      </c>
      <c r="AV948" s="99">
        <v>3</v>
      </c>
      <c r="AW948" s="102">
        <v>16447.41</v>
      </c>
      <c r="AX948" s="29" t="s">
        <v>701</v>
      </c>
      <c r="AY948" s="29"/>
      <c r="AZ948" s="25" t="s">
        <v>924</v>
      </c>
      <c r="BA948">
        <f t="shared" si="179"/>
        <v>1242</v>
      </c>
      <c r="BB948" s="115" t="s">
        <v>6983</v>
      </c>
      <c r="BC948" s="105">
        <f t="shared" si="171"/>
        <v>5482.47</v>
      </c>
      <c r="BD948" s="116">
        <f t="shared" si="172"/>
        <v>44378</v>
      </c>
      <c r="BE948" s="141" t="s">
        <v>8477</v>
      </c>
      <c r="BF948">
        <f>MATCH(BE948,'Cat-4'!$A:$A,0)</f>
        <v>722</v>
      </c>
      <c r="BG948">
        <f>MATCH(BD948,'Cat-4'!$1:$1,0)</f>
        <v>115</v>
      </c>
      <c r="BH948">
        <f>INDEX('Cat-4'!$1:$1048576,'NSS + ACT'!BF948,'NSS + ACT'!BG948)</f>
        <v>119.2</v>
      </c>
      <c r="BI948">
        <f>MATCH($BI$1,'Cat-4'!$1:$1,0)</f>
        <v>153</v>
      </c>
      <c r="BJ948">
        <f>INDEX('Cat-4'!$1:$1048576,'NSS + ACT'!BF948,'NSS + ACT'!BI948)</f>
        <v>130.80000000000001</v>
      </c>
      <c r="BK948" s="126">
        <f t="shared" si="173"/>
        <v>1.0973154362416109</v>
      </c>
      <c r="BL948">
        <f t="shared" si="174"/>
        <v>1262</v>
      </c>
      <c r="BM948" s="126">
        <f t="shared" si="175"/>
        <v>42.06666666666667</v>
      </c>
      <c r="BN948" s="126" t="s">
        <v>8785</v>
      </c>
      <c r="BO948" s="126">
        <f>MATCH(BB948,Sheet3!$D$4:$D$8,0)</f>
        <v>2</v>
      </c>
      <c r="BP948" s="126">
        <f>MATCH(BN948,Sheet3!$E$4:$H$4,0)</f>
        <v>4</v>
      </c>
      <c r="BQ948" s="132">
        <f>INDEX(Sheet3!$D$4:$H$8,'NSS + ACT'!BO948,'NSS + ACT'!BP948)</f>
        <v>0.1</v>
      </c>
      <c r="BR948" s="105">
        <f t="shared" si="176"/>
        <v>18047.996879194634</v>
      </c>
      <c r="BS948" s="162">
        <f t="shared" si="177"/>
        <v>0.1</v>
      </c>
      <c r="BT948" s="105">
        <f t="shared" si="178"/>
        <v>16243.197191275171</v>
      </c>
    </row>
    <row r="949" spans="1:72">
      <c r="A949" s="18">
        <f t="shared" si="180"/>
        <v>946</v>
      </c>
      <c r="B949" s="61">
        <v>292200828776</v>
      </c>
      <c r="C949" s="39">
        <v>44586</v>
      </c>
      <c r="D949" s="22" t="s">
        <v>186</v>
      </c>
      <c r="E949" s="22" t="s">
        <v>3637</v>
      </c>
      <c r="F949" s="110">
        <v>8</v>
      </c>
      <c r="G949" s="23" t="s">
        <v>75</v>
      </c>
      <c r="H949" s="52">
        <v>2055</v>
      </c>
      <c r="I949" s="30"/>
      <c r="J949" s="109">
        <v>16440</v>
      </c>
      <c r="K949" s="23">
        <v>84818090</v>
      </c>
      <c r="L949" s="26">
        <v>7.4999999999999997E-2</v>
      </c>
      <c r="M949" s="40">
        <v>0</v>
      </c>
      <c r="N949" s="62">
        <v>0</v>
      </c>
      <c r="O949" s="52">
        <v>0</v>
      </c>
      <c r="P949" s="26">
        <v>0.1</v>
      </c>
      <c r="Q949" s="52">
        <v>0</v>
      </c>
      <c r="R949" s="63">
        <v>0.18</v>
      </c>
      <c r="S949" s="23" t="s">
        <v>849</v>
      </c>
      <c r="T949" s="52">
        <v>1233</v>
      </c>
      <c r="U949" s="52">
        <v>0</v>
      </c>
      <c r="V949" s="52">
        <v>123.30000000000001</v>
      </c>
      <c r="W949" s="52">
        <v>3203.3339999999998</v>
      </c>
      <c r="X949" s="52">
        <v>4559.634</v>
      </c>
      <c r="Y949" s="23" t="s">
        <v>3561</v>
      </c>
      <c r="Z949" s="23" t="s">
        <v>3638</v>
      </c>
      <c r="AA949" s="23" t="s">
        <v>3639</v>
      </c>
      <c r="AB949" s="33">
        <v>292200828776</v>
      </c>
      <c r="AC949" s="33" t="s">
        <v>2687</v>
      </c>
      <c r="AD949" s="39">
        <v>44586</v>
      </c>
      <c r="AE949" s="39">
        <v>44585</v>
      </c>
      <c r="AF949" s="53" t="e">
        <v>#N/A</v>
      </c>
      <c r="AG949" s="53" t="e">
        <v>#N/A</v>
      </c>
      <c r="AH949" s="39" t="e">
        <v>#N/A</v>
      </c>
      <c r="AI949" s="23" t="s">
        <v>51</v>
      </c>
      <c r="AJ949" s="59"/>
      <c r="AK949" s="59"/>
      <c r="AL949" s="48"/>
      <c r="AM949" s="60"/>
      <c r="AN949" s="33"/>
      <c r="AO949" s="48"/>
      <c r="AP949" s="23">
        <v>2000</v>
      </c>
      <c r="AQ949" s="23" t="s">
        <v>52</v>
      </c>
      <c r="AR949" s="23" t="s">
        <v>3639</v>
      </c>
      <c r="AS949" s="38" t="s">
        <v>53</v>
      </c>
      <c r="AT949" s="23"/>
      <c r="AU949" s="64" t="s">
        <v>2688</v>
      </c>
      <c r="AV949" s="99">
        <v>8</v>
      </c>
      <c r="AW949" s="102">
        <v>16440</v>
      </c>
      <c r="AX949" s="29" t="s">
        <v>701</v>
      </c>
      <c r="AY949" s="29"/>
      <c r="AZ949" s="25" t="s">
        <v>3564</v>
      </c>
      <c r="BA949">
        <f t="shared" si="179"/>
        <v>1053</v>
      </c>
      <c r="BB949" s="115" t="s">
        <v>6983</v>
      </c>
      <c r="BC949" s="105">
        <f t="shared" si="171"/>
        <v>2055</v>
      </c>
      <c r="BD949" s="116">
        <f t="shared" si="172"/>
        <v>44562</v>
      </c>
      <c r="BE949" s="141" t="s">
        <v>8477</v>
      </c>
      <c r="BF949">
        <f>MATCH(BE949,'Cat-4'!$A:$A,0)</f>
        <v>722</v>
      </c>
      <c r="BG949">
        <f>MATCH(BD949,'Cat-4'!$1:$1,0)</f>
        <v>121</v>
      </c>
      <c r="BH949">
        <f>INDEX('Cat-4'!$1:$1048576,'NSS + ACT'!BF949,'NSS + ACT'!BG949)</f>
        <v>121.6</v>
      </c>
      <c r="BI949">
        <f>MATCH($BI$1,'Cat-4'!$1:$1,0)</f>
        <v>153</v>
      </c>
      <c r="BJ949">
        <f>INDEX('Cat-4'!$1:$1048576,'NSS + ACT'!BF949,'NSS + ACT'!BI949)</f>
        <v>130.80000000000001</v>
      </c>
      <c r="BK949" s="126">
        <f t="shared" si="173"/>
        <v>1.0756578947368423</v>
      </c>
      <c r="BL949">
        <f t="shared" si="174"/>
        <v>1078</v>
      </c>
      <c r="BM949" s="126">
        <f t="shared" si="175"/>
        <v>35.93333333333333</v>
      </c>
      <c r="BN949" s="126" t="s">
        <v>8785</v>
      </c>
      <c r="BO949" s="126">
        <f>MATCH(BB949,Sheet3!$D$4:$D$8,0)</f>
        <v>2</v>
      </c>
      <c r="BP949" s="126">
        <f>MATCH(BN949,Sheet3!$E$4:$H$4,0)</f>
        <v>4</v>
      </c>
      <c r="BQ949" s="132">
        <f>INDEX(Sheet3!$D$4:$H$8,'NSS + ACT'!BO949,'NSS + ACT'!BP949)</f>
        <v>0.1</v>
      </c>
      <c r="BR949" s="105">
        <f t="shared" si="176"/>
        <v>17683.815789473687</v>
      </c>
      <c r="BS949" s="162">
        <f t="shared" si="177"/>
        <v>0.1</v>
      </c>
      <c r="BT949" s="105">
        <f t="shared" si="178"/>
        <v>15915.434210526319</v>
      </c>
    </row>
    <row r="950" spans="1:72">
      <c r="A950" s="18">
        <f t="shared" si="180"/>
        <v>947</v>
      </c>
      <c r="B950" s="61">
        <v>292200828776</v>
      </c>
      <c r="C950" s="39">
        <v>44586</v>
      </c>
      <c r="D950" s="22" t="s">
        <v>186</v>
      </c>
      <c r="E950" s="22" t="s">
        <v>2684</v>
      </c>
      <c r="F950" s="110">
        <v>2</v>
      </c>
      <c r="G950" s="23" t="s">
        <v>119</v>
      </c>
      <c r="H950" s="52">
        <v>8217</v>
      </c>
      <c r="I950" s="30"/>
      <c r="J950" s="109">
        <v>16434</v>
      </c>
      <c r="K950" s="23">
        <v>84812000</v>
      </c>
      <c r="L950" s="26">
        <v>7.4999999999999997E-2</v>
      </c>
      <c r="M950" s="40">
        <v>0</v>
      </c>
      <c r="N950" s="62">
        <v>0</v>
      </c>
      <c r="O950" s="52">
        <v>0</v>
      </c>
      <c r="P950" s="26">
        <v>0.1</v>
      </c>
      <c r="Q950" s="52">
        <v>0</v>
      </c>
      <c r="R950" s="63">
        <v>0.18</v>
      </c>
      <c r="S950" s="23" t="s">
        <v>849</v>
      </c>
      <c r="T950" s="52">
        <v>1232.55</v>
      </c>
      <c r="U950" s="52">
        <v>0</v>
      </c>
      <c r="V950" s="52">
        <v>123.255</v>
      </c>
      <c r="W950" s="52">
        <v>3202.1648999999998</v>
      </c>
      <c r="X950" s="52">
        <v>4557.9699000000001</v>
      </c>
      <c r="Y950" s="23" t="s">
        <v>2574</v>
      </c>
      <c r="Z950" s="23" t="s">
        <v>2685</v>
      </c>
      <c r="AA950" s="23" t="s">
        <v>2686</v>
      </c>
      <c r="AB950" s="33">
        <v>292200828776</v>
      </c>
      <c r="AC950" s="33" t="s">
        <v>2687</v>
      </c>
      <c r="AD950" s="48">
        <v>44586</v>
      </c>
      <c r="AE950" s="39">
        <v>44585</v>
      </c>
      <c r="AF950" s="53" t="e">
        <v>#N/A</v>
      </c>
      <c r="AG950" s="53" t="e">
        <v>#N/A</v>
      </c>
      <c r="AH950" s="39" t="e">
        <v>#N/A</v>
      </c>
      <c r="AI950" s="23" t="s">
        <v>51</v>
      </c>
      <c r="AJ950" s="54"/>
      <c r="AK950" s="55"/>
      <c r="AL950" s="56"/>
      <c r="AM950" s="57"/>
      <c r="AN950" s="33"/>
      <c r="AO950" s="48"/>
      <c r="AP950" s="23">
        <v>2000</v>
      </c>
      <c r="AQ950" s="23" t="s">
        <v>52</v>
      </c>
      <c r="AR950" s="23" t="s">
        <v>2686</v>
      </c>
      <c r="AS950" s="38" t="s">
        <v>53</v>
      </c>
      <c r="AT950" s="23"/>
      <c r="AU950" s="64" t="s">
        <v>2688</v>
      </c>
      <c r="AV950" s="99">
        <v>2</v>
      </c>
      <c r="AW950" s="102">
        <v>16434</v>
      </c>
      <c r="AX950" s="29" t="s">
        <v>701</v>
      </c>
      <c r="AY950" s="29"/>
      <c r="AZ950" s="25" t="s">
        <v>2577</v>
      </c>
      <c r="BA950">
        <f t="shared" si="179"/>
        <v>1053</v>
      </c>
      <c r="BB950" s="115" t="s">
        <v>6983</v>
      </c>
      <c r="BC950" s="105">
        <f t="shared" si="171"/>
        <v>8217</v>
      </c>
      <c r="BD950" s="116">
        <f t="shared" si="172"/>
        <v>44562</v>
      </c>
      <c r="BE950" s="141" t="s">
        <v>8477</v>
      </c>
      <c r="BF950">
        <f>MATCH(BE950,'Cat-4'!$A:$A,0)</f>
        <v>722</v>
      </c>
      <c r="BG950">
        <f>MATCH(BD950,'Cat-4'!$1:$1,0)</f>
        <v>121</v>
      </c>
      <c r="BH950">
        <f>INDEX('Cat-4'!$1:$1048576,'NSS + ACT'!BF950,'NSS + ACT'!BG950)</f>
        <v>121.6</v>
      </c>
      <c r="BI950">
        <f>MATCH($BI$1,'Cat-4'!$1:$1,0)</f>
        <v>153</v>
      </c>
      <c r="BJ950">
        <f>INDEX('Cat-4'!$1:$1048576,'NSS + ACT'!BF950,'NSS + ACT'!BI950)</f>
        <v>130.80000000000001</v>
      </c>
      <c r="BK950" s="126">
        <f t="shared" si="173"/>
        <v>1.0756578947368423</v>
      </c>
      <c r="BL950">
        <f t="shared" si="174"/>
        <v>1078</v>
      </c>
      <c r="BM950" s="126">
        <f t="shared" si="175"/>
        <v>35.93333333333333</v>
      </c>
      <c r="BN950" s="126" t="s">
        <v>8785</v>
      </c>
      <c r="BO950" s="126">
        <f>MATCH(BB950,Sheet3!$D$4:$D$8,0)</f>
        <v>2</v>
      </c>
      <c r="BP950" s="126">
        <f>MATCH(BN950,Sheet3!$E$4:$H$4,0)</f>
        <v>4</v>
      </c>
      <c r="BQ950" s="132">
        <f>INDEX(Sheet3!$D$4:$H$8,'NSS + ACT'!BO950,'NSS + ACT'!BP950)</f>
        <v>0.1</v>
      </c>
      <c r="BR950" s="105">
        <f t="shared" si="176"/>
        <v>17677.361842105267</v>
      </c>
      <c r="BS950" s="162">
        <f t="shared" si="177"/>
        <v>0.1</v>
      </c>
      <c r="BT950" s="105">
        <f t="shared" si="178"/>
        <v>15909.625657894741</v>
      </c>
    </row>
    <row r="951" spans="1:72">
      <c r="A951" s="18">
        <f t="shared" si="180"/>
        <v>948</v>
      </c>
      <c r="B951" s="61">
        <v>292213010224</v>
      </c>
      <c r="C951" s="39">
        <v>44909</v>
      </c>
      <c r="D951" s="22" t="s">
        <v>347</v>
      </c>
      <c r="E951" s="22" t="s">
        <v>4357</v>
      </c>
      <c r="F951" s="110">
        <v>6</v>
      </c>
      <c r="G951" s="23" t="s">
        <v>119</v>
      </c>
      <c r="H951" s="52">
        <v>2739</v>
      </c>
      <c r="I951" s="30"/>
      <c r="J951" s="109">
        <v>16434</v>
      </c>
      <c r="K951" s="23">
        <v>84841010</v>
      </c>
      <c r="L951" s="26">
        <v>7.4999999999999997E-2</v>
      </c>
      <c r="M951" s="40">
        <v>0</v>
      </c>
      <c r="N951" s="62">
        <v>0</v>
      </c>
      <c r="O951" s="52">
        <v>0</v>
      </c>
      <c r="P951" s="26">
        <v>0.1</v>
      </c>
      <c r="Q951" s="52">
        <v>0</v>
      </c>
      <c r="R951" s="63">
        <v>0.18</v>
      </c>
      <c r="S951" s="23" t="s">
        <v>4095</v>
      </c>
      <c r="T951" s="52">
        <v>1232.55</v>
      </c>
      <c r="U951" s="52">
        <v>0</v>
      </c>
      <c r="V951" s="52">
        <v>123.255</v>
      </c>
      <c r="W951" s="52">
        <v>3202.1648999999998</v>
      </c>
      <c r="X951" s="52">
        <v>4557.9699000000001</v>
      </c>
      <c r="Y951" s="23" t="s">
        <v>4133</v>
      </c>
      <c r="Z951" s="23" t="s">
        <v>4358</v>
      </c>
      <c r="AA951" s="23" t="s">
        <v>4359</v>
      </c>
      <c r="AB951" s="33">
        <v>292213010224</v>
      </c>
      <c r="AC951" s="33" t="s">
        <v>4360</v>
      </c>
      <c r="AD951" s="39">
        <v>44909</v>
      </c>
      <c r="AE951" s="39">
        <v>44897</v>
      </c>
      <c r="AF951" s="53" t="e">
        <v>#N/A</v>
      </c>
      <c r="AG951" s="53" t="e">
        <v>#N/A</v>
      </c>
      <c r="AH951" s="39" t="e">
        <v>#N/A</v>
      </c>
      <c r="AI951" s="23" t="s">
        <v>51</v>
      </c>
      <c r="AJ951" s="59"/>
      <c r="AK951" s="59"/>
      <c r="AL951" s="48"/>
      <c r="AM951" s="60"/>
      <c r="AN951" s="33"/>
      <c r="AO951" s="48"/>
      <c r="AP951" s="23">
        <v>2000</v>
      </c>
      <c r="AQ951" s="23" t="s">
        <v>52</v>
      </c>
      <c r="AR951" s="23" t="s">
        <v>4359</v>
      </c>
      <c r="AS951" s="38" t="s">
        <v>53</v>
      </c>
      <c r="AT951" s="23"/>
      <c r="AU951" s="64" t="s">
        <v>4361</v>
      </c>
      <c r="AV951" s="99">
        <v>6</v>
      </c>
      <c r="AW951" s="102">
        <v>16434</v>
      </c>
      <c r="AX951" s="29" t="s">
        <v>701</v>
      </c>
      <c r="AY951" s="29"/>
      <c r="AZ951" s="25"/>
      <c r="BA951">
        <f t="shared" si="179"/>
        <v>741</v>
      </c>
      <c r="BB951" s="115" t="s">
        <v>6983</v>
      </c>
      <c r="BC951" s="105">
        <f t="shared" si="171"/>
        <v>2739</v>
      </c>
      <c r="BD951" s="116">
        <f t="shared" si="172"/>
        <v>44896</v>
      </c>
      <c r="BE951" s="141" t="s">
        <v>8477</v>
      </c>
      <c r="BF951">
        <f>MATCH(BE951,'Cat-4'!$A:$A,0)</f>
        <v>722</v>
      </c>
      <c r="BG951">
        <f>MATCH(BD951,'Cat-4'!$1:$1,0)</f>
        <v>132</v>
      </c>
      <c r="BH951">
        <f>INDEX('Cat-4'!$1:$1048576,'NSS + ACT'!BF951,'NSS + ACT'!BG951)</f>
        <v>126.3</v>
      </c>
      <c r="BI951">
        <f>MATCH($BI$1,'Cat-4'!$1:$1,0)</f>
        <v>153</v>
      </c>
      <c r="BJ951">
        <f>INDEX('Cat-4'!$1:$1048576,'NSS + ACT'!BF951,'NSS + ACT'!BI951)</f>
        <v>130.80000000000001</v>
      </c>
      <c r="BK951" s="126">
        <f t="shared" si="173"/>
        <v>1.0356294536817103</v>
      </c>
      <c r="BL951">
        <f t="shared" si="174"/>
        <v>744</v>
      </c>
      <c r="BM951" s="126">
        <f t="shared" si="175"/>
        <v>24.8</v>
      </c>
      <c r="BN951" s="126" t="s">
        <v>8785</v>
      </c>
      <c r="BO951" s="126">
        <f>MATCH(BB951,Sheet3!$D$4:$D$8,0)</f>
        <v>2</v>
      </c>
      <c r="BP951" s="126">
        <f>MATCH(BN951,Sheet3!$E$4:$H$4,0)</f>
        <v>4</v>
      </c>
      <c r="BQ951" s="132">
        <f>INDEX(Sheet3!$D$4:$H$8,'NSS + ACT'!BO951,'NSS + ACT'!BP951)</f>
        <v>0.1</v>
      </c>
      <c r="BR951" s="105">
        <f t="shared" si="176"/>
        <v>17019.534441805226</v>
      </c>
      <c r="BS951" s="162">
        <f t="shared" si="177"/>
        <v>0.1</v>
      </c>
      <c r="BT951" s="105">
        <f t="shared" si="178"/>
        <v>15317.580997624704</v>
      </c>
    </row>
    <row r="952" spans="1:72">
      <c r="A952" s="18">
        <f t="shared" si="180"/>
        <v>949</v>
      </c>
      <c r="B952" s="61">
        <v>172102367673</v>
      </c>
      <c r="C952" s="39">
        <v>44463</v>
      </c>
      <c r="D952" s="22" t="s">
        <v>635</v>
      </c>
      <c r="E952" s="22" t="s">
        <v>919</v>
      </c>
      <c r="F952" s="110">
        <v>3</v>
      </c>
      <c r="G952" s="23" t="s">
        <v>49</v>
      </c>
      <c r="H952" s="52">
        <v>5477.1299999999674</v>
      </c>
      <c r="I952" s="30"/>
      <c r="J952" s="109">
        <v>16431.389999999901</v>
      </c>
      <c r="K952" s="23">
        <v>84149011</v>
      </c>
      <c r="L952" s="26">
        <v>7.4999999999999997E-2</v>
      </c>
      <c r="M952" s="40">
        <v>0</v>
      </c>
      <c r="N952" s="62">
        <v>0</v>
      </c>
      <c r="O952" s="52">
        <v>0</v>
      </c>
      <c r="P952" s="26">
        <v>0.1</v>
      </c>
      <c r="Q952" s="52">
        <v>0</v>
      </c>
      <c r="R952" s="63">
        <v>0.18</v>
      </c>
      <c r="S952" s="23" t="s">
        <v>717</v>
      </c>
      <c r="T952" s="52">
        <v>1232.3542499999926</v>
      </c>
      <c r="U952" s="52">
        <v>0</v>
      </c>
      <c r="V952" s="52">
        <v>123.23542499999927</v>
      </c>
      <c r="W952" s="52">
        <v>3201.6563414999805</v>
      </c>
      <c r="X952" s="52">
        <v>4557.246016499972</v>
      </c>
      <c r="Y952" s="23" t="s">
        <v>850</v>
      </c>
      <c r="Z952" s="23" t="s">
        <v>920</v>
      </c>
      <c r="AA952" s="23" t="s">
        <v>921</v>
      </c>
      <c r="AB952" s="33" t="e">
        <v>#N/A</v>
      </c>
      <c r="AC952" s="33" t="e">
        <v>#N/A</v>
      </c>
      <c r="AD952" s="48" t="e">
        <v>#N/A</v>
      </c>
      <c r="AE952" s="39">
        <v>44396</v>
      </c>
      <c r="AF952" s="53">
        <v>172102367673</v>
      </c>
      <c r="AG952" s="53" t="s">
        <v>922</v>
      </c>
      <c r="AH952" s="39">
        <v>44463</v>
      </c>
      <c r="AI952" s="23" t="s">
        <v>385</v>
      </c>
      <c r="AJ952" s="54"/>
      <c r="AK952" s="55"/>
      <c r="AL952" s="56"/>
      <c r="AM952" s="57"/>
      <c r="AN952" s="33"/>
      <c r="AO952" s="48"/>
      <c r="AP952" s="23">
        <v>2000</v>
      </c>
      <c r="AQ952" s="23" t="s">
        <v>64</v>
      </c>
      <c r="AR952" s="23" t="s">
        <v>921</v>
      </c>
      <c r="AS952" s="38" t="s">
        <v>53</v>
      </c>
      <c r="AT952" s="23"/>
      <c r="AU952" s="64" t="s">
        <v>923</v>
      </c>
      <c r="AV952" s="99">
        <v>3</v>
      </c>
      <c r="AW952" s="102">
        <v>16431.389999999901</v>
      </c>
      <c r="AX952" s="29" t="s">
        <v>701</v>
      </c>
      <c r="AY952" s="29"/>
      <c r="AZ952" s="25" t="s">
        <v>924</v>
      </c>
      <c r="BA952">
        <f t="shared" si="179"/>
        <v>1242</v>
      </c>
      <c r="BB952" s="115" t="s">
        <v>6983</v>
      </c>
      <c r="BC952" s="105">
        <f t="shared" si="171"/>
        <v>5477.1299999999674</v>
      </c>
      <c r="BD952" s="116">
        <f t="shared" si="172"/>
        <v>44378</v>
      </c>
      <c r="BE952" s="141" t="s">
        <v>8477</v>
      </c>
      <c r="BF952">
        <f>MATCH(BE952,'Cat-4'!$A:$A,0)</f>
        <v>722</v>
      </c>
      <c r="BG952">
        <f>MATCH(BD952,'Cat-4'!$1:$1,0)</f>
        <v>115</v>
      </c>
      <c r="BH952">
        <f>INDEX('Cat-4'!$1:$1048576,'NSS + ACT'!BF952,'NSS + ACT'!BG952)</f>
        <v>119.2</v>
      </c>
      <c r="BI952">
        <f>MATCH($BI$1,'Cat-4'!$1:$1,0)</f>
        <v>153</v>
      </c>
      <c r="BJ952">
        <f>INDEX('Cat-4'!$1:$1048576,'NSS + ACT'!BF952,'NSS + ACT'!BI952)</f>
        <v>130.80000000000001</v>
      </c>
      <c r="BK952" s="126">
        <f t="shared" si="173"/>
        <v>1.0973154362416109</v>
      </c>
      <c r="BL952">
        <f t="shared" si="174"/>
        <v>1262</v>
      </c>
      <c r="BM952" s="126">
        <f t="shared" si="175"/>
        <v>42.06666666666667</v>
      </c>
      <c r="BN952" s="126" t="s">
        <v>8785</v>
      </c>
      <c r="BO952" s="126">
        <f>MATCH(BB952,Sheet3!$D$4:$D$8,0)</f>
        <v>2</v>
      </c>
      <c r="BP952" s="126">
        <f>MATCH(BN952,Sheet3!$E$4:$H$4,0)</f>
        <v>4</v>
      </c>
      <c r="BQ952" s="132">
        <f>INDEX(Sheet3!$D$4:$H$8,'NSS + ACT'!BO952,'NSS + ACT'!BP952)</f>
        <v>0.1</v>
      </c>
      <c r="BR952" s="105">
        <f t="shared" si="176"/>
        <v>18030.417885905936</v>
      </c>
      <c r="BS952" s="162">
        <f t="shared" si="177"/>
        <v>0.1</v>
      </c>
      <c r="BT952" s="105">
        <f t="shared" si="178"/>
        <v>16227.376097315342</v>
      </c>
    </row>
    <row r="953" spans="1:72">
      <c r="A953" s="18">
        <f t="shared" si="180"/>
        <v>950</v>
      </c>
      <c r="B953" s="61">
        <v>291911030073</v>
      </c>
      <c r="C953" s="39">
        <v>43788</v>
      </c>
      <c r="D953" s="22" t="s">
        <v>143</v>
      </c>
      <c r="E953" s="22" t="s">
        <v>3621</v>
      </c>
      <c r="F953" s="110">
        <v>2</v>
      </c>
      <c r="G953" s="23" t="s">
        <v>119</v>
      </c>
      <c r="H953" s="52">
        <v>8113.2250000000004</v>
      </c>
      <c r="I953" s="30"/>
      <c r="J953" s="109">
        <v>16226.45</v>
      </c>
      <c r="K953" s="23">
        <v>84813000</v>
      </c>
      <c r="L953" s="26">
        <v>7.4999999999999997E-2</v>
      </c>
      <c r="M953" s="40">
        <v>0</v>
      </c>
      <c r="N953" s="62">
        <v>0</v>
      </c>
      <c r="O953" s="52">
        <v>0</v>
      </c>
      <c r="P953" s="26">
        <v>0.1</v>
      </c>
      <c r="Q953" s="52">
        <v>0</v>
      </c>
      <c r="R953" s="63">
        <v>0.18</v>
      </c>
      <c r="S953" s="23" t="s">
        <v>849</v>
      </c>
      <c r="T953" s="52">
        <v>1216.9837500000001</v>
      </c>
      <c r="U953" s="52">
        <v>0</v>
      </c>
      <c r="V953" s="52">
        <v>121.69837500000001</v>
      </c>
      <c r="W953" s="52">
        <v>3161.7237824999997</v>
      </c>
      <c r="X953" s="52">
        <v>4500.4059074999996</v>
      </c>
      <c r="Y953" s="23" t="s">
        <v>3561</v>
      </c>
      <c r="Z953" s="23" t="s">
        <v>3622</v>
      </c>
      <c r="AA953" s="23" t="s">
        <v>3623</v>
      </c>
      <c r="AB953" s="33">
        <v>291911030073</v>
      </c>
      <c r="AC953" s="33" t="s">
        <v>1263</v>
      </c>
      <c r="AD953" s="39">
        <v>43788</v>
      </c>
      <c r="AE953" s="39">
        <v>43781</v>
      </c>
      <c r="AF953" s="53" t="e">
        <v>#N/A</v>
      </c>
      <c r="AG953" s="53" t="e">
        <v>#N/A</v>
      </c>
      <c r="AH953" s="39" t="e">
        <v>#N/A</v>
      </c>
      <c r="AI953" s="23" t="s">
        <v>51</v>
      </c>
      <c r="AJ953" s="59"/>
      <c r="AK953" s="59"/>
      <c r="AL953" s="48"/>
      <c r="AM953" s="60"/>
      <c r="AN953" s="33"/>
      <c r="AO953" s="48"/>
      <c r="AP953" s="23">
        <v>2000</v>
      </c>
      <c r="AQ953" s="23" t="s">
        <v>52</v>
      </c>
      <c r="AR953" s="23" t="s">
        <v>3623</v>
      </c>
      <c r="AS953" s="38" t="s">
        <v>53</v>
      </c>
      <c r="AT953" s="23"/>
      <c r="AU953" s="64">
        <v>947051</v>
      </c>
      <c r="AV953" s="99">
        <v>2</v>
      </c>
      <c r="AW953" s="102">
        <v>16226.45</v>
      </c>
      <c r="AX953" s="29" t="s">
        <v>701</v>
      </c>
      <c r="AY953" s="29"/>
      <c r="AZ953" s="25" t="s">
        <v>3564</v>
      </c>
      <c r="BA953">
        <f t="shared" si="179"/>
        <v>1857</v>
      </c>
      <c r="BB953" s="115" t="s">
        <v>6983</v>
      </c>
      <c r="BC953" s="105">
        <f t="shared" si="171"/>
        <v>8113.2250000000004</v>
      </c>
      <c r="BD953" s="116">
        <f t="shared" si="172"/>
        <v>43770</v>
      </c>
      <c r="BE953" s="141" t="s">
        <v>8477</v>
      </c>
      <c r="BF953">
        <f>MATCH(BE953,'Cat-4'!$A:$A,0)</f>
        <v>722</v>
      </c>
      <c r="BG953">
        <f>MATCH(BD953,'Cat-4'!$1:$1,0)</f>
        <v>95</v>
      </c>
      <c r="BH953">
        <f>INDEX('Cat-4'!$1:$1048576,'NSS + ACT'!BF953,'NSS + ACT'!BG953)</f>
        <v>112.8</v>
      </c>
      <c r="BI953">
        <f>MATCH($BI$1,'Cat-4'!$1:$1,0)</f>
        <v>153</v>
      </c>
      <c r="BJ953">
        <f>INDEX('Cat-4'!$1:$1048576,'NSS + ACT'!BF953,'NSS + ACT'!BI953)</f>
        <v>130.80000000000001</v>
      </c>
      <c r="BK953" s="126">
        <f t="shared" si="173"/>
        <v>1.1595744680851066</v>
      </c>
      <c r="BL953">
        <f t="shared" si="174"/>
        <v>1870</v>
      </c>
      <c r="BM953" s="126">
        <f t="shared" si="175"/>
        <v>62.333333333333336</v>
      </c>
      <c r="BN953" s="126" t="s">
        <v>8785</v>
      </c>
      <c r="BO953" s="126">
        <f>MATCH(BB953,Sheet3!$D$4:$D$8,0)</f>
        <v>2</v>
      </c>
      <c r="BP953" s="126">
        <f>MATCH(BN953,Sheet3!$E$4:$H$4,0)</f>
        <v>4</v>
      </c>
      <c r="BQ953" s="132">
        <f>INDEX(Sheet3!$D$4:$H$8,'NSS + ACT'!BO953,'NSS + ACT'!BP953)</f>
        <v>0.1</v>
      </c>
      <c r="BR953" s="105">
        <f t="shared" si="176"/>
        <v>18815.777127659578</v>
      </c>
      <c r="BS953" s="162">
        <f t="shared" si="177"/>
        <v>0.1</v>
      </c>
      <c r="BT953" s="105">
        <f t="shared" si="178"/>
        <v>16934.199414893621</v>
      </c>
    </row>
    <row r="954" spans="1:72">
      <c r="A954" s="18">
        <f t="shared" si="180"/>
        <v>951</v>
      </c>
      <c r="B954" s="61">
        <v>291606046093</v>
      </c>
      <c r="C954" s="39">
        <v>42730</v>
      </c>
      <c r="D954" s="22" t="s">
        <v>63</v>
      </c>
      <c r="E954" s="22" t="s">
        <v>1518</v>
      </c>
      <c r="F954" s="110">
        <v>24</v>
      </c>
      <c r="G954" s="23" t="s">
        <v>119</v>
      </c>
      <c r="H954" s="52">
        <v>253.15</v>
      </c>
      <c r="I954" s="30"/>
      <c r="J954" s="109">
        <v>6075.6</v>
      </c>
      <c r="K954" s="23">
        <v>84842000</v>
      </c>
      <c r="L954" s="26">
        <v>7.4999999999999997E-2</v>
      </c>
      <c r="M954" s="40">
        <v>0</v>
      </c>
      <c r="N954" s="62">
        <v>0</v>
      </c>
      <c r="O954" s="52">
        <v>0</v>
      </c>
      <c r="P954" s="26">
        <v>0.1</v>
      </c>
      <c r="Q954" s="52">
        <v>0</v>
      </c>
      <c r="R954" s="63">
        <v>0.18</v>
      </c>
      <c r="S954" s="23" t="s">
        <v>777</v>
      </c>
      <c r="T954" s="52">
        <v>455.67</v>
      </c>
      <c r="U954" s="52">
        <v>0</v>
      </c>
      <c r="V954" s="52">
        <v>45.567000000000007</v>
      </c>
      <c r="W954" s="52">
        <v>1183.8306600000001</v>
      </c>
      <c r="X954" s="52">
        <v>1685.0676600000002</v>
      </c>
      <c r="Y954" s="23" t="s">
        <v>1473</v>
      </c>
      <c r="Z954" s="23" t="s">
        <v>1519</v>
      </c>
      <c r="AA954" s="23" t="s">
        <v>1520</v>
      </c>
      <c r="AB954" s="33">
        <v>291606046093</v>
      </c>
      <c r="AC954" s="33" t="s">
        <v>1480</v>
      </c>
      <c r="AD954" s="48">
        <v>42730</v>
      </c>
      <c r="AE954" s="39">
        <v>42704</v>
      </c>
      <c r="AF954" s="53" t="e">
        <v>#N/A</v>
      </c>
      <c r="AG954" s="53" t="e">
        <v>#N/A</v>
      </c>
      <c r="AH954" s="39" t="e">
        <v>#N/A</v>
      </c>
      <c r="AI954" s="23" t="s">
        <v>51</v>
      </c>
      <c r="AJ954" s="54"/>
      <c r="AK954" s="55"/>
      <c r="AL954" s="56"/>
      <c r="AM954" s="57"/>
      <c r="AN954" s="33"/>
      <c r="AO954" s="48"/>
      <c r="AP954" s="23">
        <v>2000</v>
      </c>
      <c r="AQ954" s="23" t="s">
        <v>52</v>
      </c>
      <c r="AR954" s="23" t="s">
        <v>1520</v>
      </c>
      <c r="AS954" s="38" t="s">
        <v>53</v>
      </c>
      <c r="AT954" s="23"/>
      <c r="AU954" s="64">
        <v>2946</v>
      </c>
      <c r="AV954" s="99">
        <v>24</v>
      </c>
      <c r="AW954" s="102">
        <v>16138.08</v>
      </c>
      <c r="AX954" s="29" t="s">
        <v>701</v>
      </c>
      <c r="AY954" s="29"/>
      <c r="AZ954" s="25"/>
      <c r="BA954">
        <f t="shared" si="179"/>
        <v>2934</v>
      </c>
      <c r="BB954" s="115" t="s">
        <v>6983</v>
      </c>
      <c r="BC954" s="105">
        <f t="shared" si="171"/>
        <v>672.42</v>
      </c>
      <c r="BD954" s="116">
        <f t="shared" si="172"/>
        <v>42675</v>
      </c>
      <c r="BE954" s="141" t="s">
        <v>8477</v>
      </c>
      <c r="BF954">
        <f>MATCH(BE954,'Cat-4'!$A:$A,0)</f>
        <v>722</v>
      </c>
      <c r="BG954">
        <f>MATCH(BD954,'Cat-4'!$1:$1,0)</f>
        <v>59</v>
      </c>
      <c r="BH954">
        <f>INDEX('Cat-4'!$1:$1048576,'NSS + ACT'!BF954,'NSS + ACT'!BG954)</f>
        <v>107.5</v>
      </c>
      <c r="BI954">
        <f>MATCH($BI$1,'Cat-4'!$1:$1,0)</f>
        <v>153</v>
      </c>
      <c r="BJ954">
        <f>INDEX('Cat-4'!$1:$1048576,'NSS + ACT'!BF954,'NSS + ACT'!BI954)</f>
        <v>130.80000000000001</v>
      </c>
      <c r="BK954" s="126">
        <f t="shared" si="173"/>
        <v>1.2167441860465118</v>
      </c>
      <c r="BL954">
        <f t="shared" si="174"/>
        <v>2965</v>
      </c>
      <c r="BM954" s="126">
        <f t="shared" si="175"/>
        <v>98.833333333333329</v>
      </c>
      <c r="BN954" s="126" t="s">
        <v>8785</v>
      </c>
      <c r="BO954" s="126">
        <f>MATCH(BB954,Sheet3!$D$4:$D$8,0)</f>
        <v>2</v>
      </c>
      <c r="BP954" s="126">
        <f>MATCH(BN954,Sheet3!$E$4:$H$4,0)</f>
        <v>4</v>
      </c>
      <c r="BQ954" s="132">
        <f>INDEX(Sheet3!$D$4:$H$8,'NSS + ACT'!BO954,'NSS + ACT'!BP954)</f>
        <v>0.1</v>
      </c>
      <c r="BR954" s="105">
        <f t="shared" si="176"/>
        <v>19635.91501395349</v>
      </c>
      <c r="BS954" s="162">
        <f t="shared" si="177"/>
        <v>0.1</v>
      </c>
      <c r="BT954" s="105">
        <f t="shared" si="178"/>
        <v>17672.323512558141</v>
      </c>
    </row>
    <row r="955" spans="1:72">
      <c r="A955" s="18">
        <f t="shared" si="180"/>
        <v>952</v>
      </c>
      <c r="B955" s="33"/>
      <c r="C955" s="39"/>
      <c r="D955" s="22" t="s">
        <v>170</v>
      </c>
      <c r="E955" s="22" t="s">
        <v>6773</v>
      </c>
      <c r="F955" s="113">
        <v>2</v>
      </c>
      <c r="G955" s="23" t="s">
        <v>49</v>
      </c>
      <c r="H955" s="24">
        <v>8060.81</v>
      </c>
      <c r="I955" s="30"/>
      <c r="J955" s="101">
        <v>16121.62</v>
      </c>
      <c r="K955" s="23">
        <v>87089900</v>
      </c>
      <c r="L955" s="26">
        <v>0.15</v>
      </c>
      <c r="M955" s="23"/>
      <c r="N955" s="49"/>
      <c r="O955" s="38"/>
      <c r="P955" s="26">
        <v>0.1</v>
      </c>
      <c r="Q955" s="38"/>
      <c r="R955" s="26">
        <v>0.28000000000000003</v>
      </c>
      <c r="S955" s="23" t="s">
        <v>6774</v>
      </c>
      <c r="T955" s="94">
        <v>2418.2429999999999</v>
      </c>
      <c r="U955" s="94">
        <v>0</v>
      </c>
      <c r="V955" s="94">
        <v>241.82429999999999</v>
      </c>
      <c r="W955" s="94">
        <v>5258.8724440000005</v>
      </c>
      <c r="X955" s="52">
        <v>7918.9397440000002</v>
      </c>
      <c r="Y955" s="23" t="s">
        <v>6636</v>
      </c>
      <c r="Z955" s="23" t="s">
        <v>6775</v>
      </c>
      <c r="AA955" s="23" t="s">
        <v>6775</v>
      </c>
      <c r="AB955" s="33" t="e">
        <v>#N/A</v>
      </c>
      <c r="AC955" s="23" t="e">
        <v>#N/A</v>
      </c>
      <c r="AD955" s="48" t="e">
        <v>#N/A</v>
      </c>
      <c r="AE955" s="39" t="e">
        <v>#N/A</v>
      </c>
      <c r="AF955" s="33" t="e">
        <v>#N/A</v>
      </c>
      <c r="AG955" s="23" t="e">
        <v>#N/A</v>
      </c>
      <c r="AH955" s="39" t="e">
        <v>#N/A</v>
      </c>
      <c r="AI955" s="23" t="s">
        <v>385</v>
      </c>
      <c r="AJ955" s="65">
        <v>351700027836</v>
      </c>
      <c r="AK955" s="57">
        <v>948</v>
      </c>
      <c r="AL955" s="56">
        <v>42802</v>
      </c>
      <c r="AM955" s="52"/>
      <c r="AN955" s="23"/>
      <c r="AO955" s="38"/>
      <c r="AP955" s="23">
        <v>2000</v>
      </c>
      <c r="AQ955" s="23" t="s">
        <v>64</v>
      </c>
      <c r="AR955" s="23" t="s">
        <v>6776</v>
      </c>
      <c r="AS955" s="95" t="s">
        <v>53</v>
      </c>
      <c r="AT955" s="23"/>
      <c r="AU955" s="23" t="s">
        <v>3084</v>
      </c>
      <c r="AV955" s="99">
        <v>2</v>
      </c>
      <c r="AW955" s="101">
        <v>16121.62</v>
      </c>
      <c r="AX955" s="29" t="s">
        <v>6494</v>
      </c>
      <c r="AY955" s="29"/>
      <c r="AZ955" s="21"/>
      <c r="BB955" s="115" t="s">
        <v>6983</v>
      </c>
      <c r="BC955" s="105">
        <f t="shared" si="171"/>
        <v>8060.81</v>
      </c>
      <c r="BD955" s="116">
        <v>43709</v>
      </c>
      <c r="BE955" s="141" t="s">
        <v>8477</v>
      </c>
      <c r="BF955">
        <f>MATCH(BE955,'Cat-4'!$A:$A,0)</f>
        <v>722</v>
      </c>
      <c r="BG955">
        <f>MATCH(BD955,'Cat-4'!$1:$1,0)</f>
        <v>93</v>
      </c>
      <c r="BH955">
        <f>INDEX('Cat-4'!$1:$1048576,'NSS + ACT'!BF955,'NSS + ACT'!BG955)</f>
        <v>113.9</v>
      </c>
      <c r="BI955">
        <f>MATCH($BI$1,'Cat-4'!$1:$1,0)</f>
        <v>153</v>
      </c>
      <c r="BJ955">
        <f>INDEX('Cat-4'!$1:$1048576,'NSS + ACT'!BF955,'NSS + ACT'!BI955)</f>
        <v>130.80000000000001</v>
      </c>
      <c r="BK955" s="126">
        <f t="shared" si="173"/>
        <v>1.1483757682177349</v>
      </c>
      <c r="BL955">
        <f t="shared" si="174"/>
        <v>1931</v>
      </c>
      <c r="BM955" s="126">
        <f t="shared" si="175"/>
        <v>64.36666666666666</v>
      </c>
      <c r="BN955" s="126" t="s">
        <v>8785</v>
      </c>
      <c r="BO955" s="126">
        <f>MATCH(BB955,Sheet3!$D$4:$D$8,0)</f>
        <v>2</v>
      </c>
      <c r="BP955" s="126">
        <f>MATCH(BN955,Sheet3!$E$4:$H$4,0)</f>
        <v>4</v>
      </c>
      <c r="BQ955" s="132">
        <f>INDEX(Sheet3!$D$4:$H$8,'NSS + ACT'!BO955,'NSS + ACT'!BP955)</f>
        <v>0.1</v>
      </c>
      <c r="BR955" s="105">
        <f t="shared" si="176"/>
        <v>18513.677752414402</v>
      </c>
      <c r="BS955" s="162">
        <f t="shared" si="177"/>
        <v>0.1</v>
      </c>
      <c r="BT955" s="105">
        <f t="shared" si="178"/>
        <v>16662.309977172961</v>
      </c>
    </row>
    <row r="956" spans="1:72">
      <c r="A956" s="18">
        <f t="shared" si="180"/>
        <v>953</v>
      </c>
      <c r="B956" s="61">
        <v>291604729290</v>
      </c>
      <c r="C956" s="39">
        <v>42653</v>
      </c>
      <c r="D956" s="22" t="s">
        <v>220</v>
      </c>
      <c r="E956" s="22" t="s">
        <v>2591</v>
      </c>
      <c r="F956" s="110">
        <v>9</v>
      </c>
      <c r="G956" s="23" t="s">
        <v>119</v>
      </c>
      <c r="H956" s="52">
        <v>1789</v>
      </c>
      <c r="I956" s="30"/>
      <c r="J956" s="109">
        <v>16101</v>
      </c>
      <c r="K956" s="23">
        <v>84819090</v>
      </c>
      <c r="L956" s="26">
        <v>7.4999999999999997E-2</v>
      </c>
      <c r="M956" s="40">
        <v>0</v>
      </c>
      <c r="N956" s="62">
        <v>0</v>
      </c>
      <c r="O956" s="52">
        <v>0</v>
      </c>
      <c r="P956" s="26">
        <v>0.1</v>
      </c>
      <c r="Q956" s="52">
        <v>0</v>
      </c>
      <c r="R956" s="63">
        <v>0.18</v>
      </c>
      <c r="S956" s="23" t="s">
        <v>849</v>
      </c>
      <c r="T956" s="52">
        <v>1207.575</v>
      </c>
      <c r="U956" s="52">
        <v>0</v>
      </c>
      <c r="V956" s="52">
        <v>120.75750000000001</v>
      </c>
      <c r="W956" s="52">
        <v>3137.2798499999999</v>
      </c>
      <c r="X956" s="52">
        <v>4465.6123499999994</v>
      </c>
      <c r="Y956" s="23" t="s">
        <v>2574</v>
      </c>
      <c r="Z956" s="23" t="s">
        <v>2592</v>
      </c>
      <c r="AA956" s="23" t="s">
        <v>2593</v>
      </c>
      <c r="AB956" s="33">
        <v>291604729290</v>
      </c>
      <c r="AC956" s="33" t="s">
        <v>1962</v>
      </c>
      <c r="AD956" s="48">
        <v>42653</v>
      </c>
      <c r="AE956" s="39">
        <v>42629</v>
      </c>
      <c r="AF956" s="53" t="e">
        <v>#N/A</v>
      </c>
      <c r="AG956" s="53" t="e">
        <v>#N/A</v>
      </c>
      <c r="AH956" s="39" t="e">
        <v>#N/A</v>
      </c>
      <c r="AI956" s="23" t="s">
        <v>51</v>
      </c>
      <c r="AJ956" s="54"/>
      <c r="AK956" s="55"/>
      <c r="AL956" s="56"/>
      <c r="AM956" s="57"/>
      <c r="AN956" s="33"/>
      <c r="AO956" s="48"/>
      <c r="AP956" s="23">
        <v>2000</v>
      </c>
      <c r="AQ956" s="23" t="s">
        <v>52</v>
      </c>
      <c r="AR956" s="23" t="s">
        <v>2593</v>
      </c>
      <c r="AS956" s="38" t="s">
        <v>53</v>
      </c>
      <c r="AT956" s="23"/>
      <c r="AU956" s="64">
        <v>6316001233</v>
      </c>
      <c r="AV956" s="99">
        <v>9</v>
      </c>
      <c r="AW956" s="102">
        <v>16101</v>
      </c>
      <c r="AX956" s="29" t="s">
        <v>701</v>
      </c>
      <c r="AY956" s="29"/>
      <c r="AZ956" s="25" t="s">
        <v>2577</v>
      </c>
      <c r="BA956">
        <f>$BA$2-AE956</f>
        <v>3009</v>
      </c>
      <c r="BB956" t="s">
        <v>6983</v>
      </c>
      <c r="BC956" s="105">
        <f t="shared" si="171"/>
        <v>1789</v>
      </c>
      <c r="BD956" s="116">
        <f t="shared" si="172"/>
        <v>42614</v>
      </c>
      <c r="BE956" s="141" t="s">
        <v>8477</v>
      </c>
      <c r="BF956">
        <f>MATCH(BE956,'Cat-4'!$A:$A,0)</f>
        <v>722</v>
      </c>
      <c r="BG956">
        <f>MATCH(BD956,'Cat-4'!$1:$1,0)</f>
        <v>57</v>
      </c>
      <c r="BH956">
        <f>INDEX('Cat-4'!$1:$1048576,'NSS + ACT'!BF956,'NSS + ACT'!BG956)</f>
        <v>107.4</v>
      </c>
      <c r="BI956">
        <f>MATCH($BI$1,'Cat-4'!$1:$1,0)</f>
        <v>153</v>
      </c>
      <c r="BJ956">
        <f>INDEX('Cat-4'!$1:$1048576,'NSS + ACT'!BF956,'NSS + ACT'!BI956)</f>
        <v>130.80000000000001</v>
      </c>
      <c r="BK956" s="126">
        <f t="shared" si="173"/>
        <v>1.217877094972067</v>
      </c>
      <c r="BL956">
        <f t="shared" si="174"/>
        <v>3026</v>
      </c>
      <c r="BM956" s="126">
        <f t="shared" si="175"/>
        <v>100.86666666666666</v>
      </c>
      <c r="BN956" s="126" t="s">
        <v>8785</v>
      </c>
      <c r="BO956" s="126">
        <f>MATCH(BB956,Sheet3!$D$4:$D$8,0)</f>
        <v>2</v>
      </c>
      <c r="BP956" s="126">
        <f>MATCH(BN956,Sheet3!$E$4:$H$4,0)</f>
        <v>4</v>
      </c>
      <c r="BQ956" s="132">
        <f>INDEX(Sheet3!$D$4:$H$8,'NSS + ACT'!BO956,'NSS + ACT'!BP956)</f>
        <v>0.1</v>
      </c>
      <c r="BR956" s="105">
        <f t="shared" si="176"/>
        <v>19609.03910614525</v>
      </c>
      <c r="BS956" s="162">
        <f t="shared" si="177"/>
        <v>0.1</v>
      </c>
      <c r="BT956" s="105">
        <f t="shared" si="178"/>
        <v>17648.135195530725</v>
      </c>
    </row>
    <row r="957" spans="1:72">
      <c r="A957" s="18">
        <f t="shared" si="180"/>
        <v>954</v>
      </c>
      <c r="B957" s="61">
        <v>291810265073</v>
      </c>
      <c r="C957" s="39">
        <v>43427</v>
      </c>
      <c r="D957" s="22" t="s">
        <v>91</v>
      </c>
      <c r="E957" s="22" t="s">
        <v>543</v>
      </c>
      <c r="F957" s="110">
        <v>2</v>
      </c>
      <c r="G957" s="23" t="s">
        <v>49</v>
      </c>
      <c r="H957" s="52">
        <v>8045.5</v>
      </c>
      <c r="I957" s="30"/>
      <c r="J957" s="109">
        <v>16091</v>
      </c>
      <c r="K957" s="23">
        <v>84819090</v>
      </c>
      <c r="L957" s="26">
        <v>7.4999999999999997E-2</v>
      </c>
      <c r="M957" s="40">
        <v>0</v>
      </c>
      <c r="N957" s="62">
        <v>0</v>
      </c>
      <c r="O957" s="52">
        <v>0</v>
      </c>
      <c r="P957" s="26">
        <v>0.1</v>
      </c>
      <c r="Q957" s="52">
        <v>0</v>
      </c>
      <c r="R957" s="63">
        <v>0.18</v>
      </c>
      <c r="S957" s="23" t="s">
        <v>849</v>
      </c>
      <c r="T957" s="52">
        <v>1206.825</v>
      </c>
      <c r="U957" s="52">
        <v>0</v>
      </c>
      <c r="V957" s="52">
        <v>120.6825</v>
      </c>
      <c r="W957" s="52">
        <v>3135.3313499999999</v>
      </c>
      <c r="X957" s="52">
        <v>4462.8388500000001</v>
      </c>
      <c r="Y957" s="23" t="s">
        <v>1945</v>
      </c>
      <c r="Z957" s="23" t="s">
        <v>2200</v>
      </c>
      <c r="AA957" s="23" t="s">
        <v>544</v>
      </c>
      <c r="AB957" s="33">
        <v>291810265073</v>
      </c>
      <c r="AC957" s="33" t="s">
        <v>857</v>
      </c>
      <c r="AD957" s="48">
        <v>43427</v>
      </c>
      <c r="AE957" s="39">
        <v>43369</v>
      </c>
      <c r="AF957" s="53" t="e">
        <v>#N/A</v>
      </c>
      <c r="AG957" s="53" t="e">
        <v>#N/A</v>
      </c>
      <c r="AH957" s="39" t="e">
        <v>#N/A</v>
      </c>
      <c r="AI957" s="23" t="s">
        <v>51</v>
      </c>
      <c r="AJ957" s="54"/>
      <c r="AK957" s="55"/>
      <c r="AL957" s="56"/>
      <c r="AM957" s="57"/>
      <c r="AN957" s="33"/>
      <c r="AO957" s="48"/>
      <c r="AP957" s="23">
        <v>2000</v>
      </c>
      <c r="AQ957" s="23" t="s">
        <v>52</v>
      </c>
      <c r="AR957" s="23" t="s">
        <v>544</v>
      </c>
      <c r="AS957" s="38" t="s">
        <v>53</v>
      </c>
      <c r="AT957" s="23"/>
      <c r="AU957" s="64">
        <v>9318632194</v>
      </c>
      <c r="AV957" s="99">
        <v>2</v>
      </c>
      <c r="AW957" s="102">
        <v>16091</v>
      </c>
      <c r="AX957" s="29" t="s">
        <v>701</v>
      </c>
      <c r="AY957" s="29"/>
      <c r="AZ957" s="25" t="s">
        <v>702</v>
      </c>
      <c r="BA957">
        <f>$BA$2-AE957</f>
        <v>2269</v>
      </c>
      <c r="BB957" t="s">
        <v>6983</v>
      </c>
      <c r="BC957" s="105">
        <f t="shared" si="171"/>
        <v>8045.5</v>
      </c>
      <c r="BD957" s="116">
        <f t="shared" si="172"/>
        <v>43344</v>
      </c>
      <c r="BE957" s="141" t="s">
        <v>8477</v>
      </c>
      <c r="BF957">
        <f>MATCH(BE957,'Cat-4'!$A:$A,0)</f>
        <v>722</v>
      </c>
      <c r="BG957">
        <f>MATCH(BD957,'Cat-4'!$1:$1,0)</f>
        <v>81</v>
      </c>
      <c r="BH957">
        <f>INDEX('Cat-4'!$1:$1048576,'NSS + ACT'!BF957,'NSS + ACT'!BG957)</f>
        <v>111.6</v>
      </c>
      <c r="BI957">
        <f>MATCH($BI$1,'Cat-4'!$1:$1,0)</f>
        <v>153</v>
      </c>
      <c r="BJ957">
        <f>INDEX('Cat-4'!$1:$1048576,'NSS + ACT'!BF957,'NSS + ACT'!BI957)</f>
        <v>130.80000000000001</v>
      </c>
      <c r="BK957" s="126">
        <f t="shared" si="173"/>
        <v>1.1720430107526882</v>
      </c>
      <c r="BL957">
        <f t="shared" si="174"/>
        <v>2296</v>
      </c>
      <c r="BM957" s="126">
        <f t="shared" si="175"/>
        <v>76.533333333333331</v>
      </c>
      <c r="BN957" s="126" t="s">
        <v>8785</v>
      </c>
      <c r="BO957" s="126">
        <f>MATCH(BB957,Sheet3!$D$4:$D$8,0)</f>
        <v>2</v>
      </c>
      <c r="BP957" s="126">
        <f>MATCH(BN957,Sheet3!$E$4:$H$4,0)</f>
        <v>4</v>
      </c>
      <c r="BQ957" s="132">
        <f>INDEX(Sheet3!$D$4:$H$8,'NSS + ACT'!BO957,'NSS + ACT'!BP957)</f>
        <v>0.1</v>
      </c>
      <c r="BR957" s="105">
        <f t="shared" si="176"/>
        <v>18859.344086021505</v>
      </c>
      <c r="BS957" s="162">
        <f t="shared" si="177"/>
        <v>0.1</v>
      </c>
      <c r="BT957" s="105">
        <f t="shared" si="178"/>
        <v>16973.409677419357</v>
      </c>
    </row>
    <row r="958" spans="1:72">
      <c r="A958" s="18">
        <f t="shared" si="180"/>
        <v>955</v>
      </c>
      <c r="B958" s="61">
        <v>171801082633</v>
      </c>
      <c r="C958" s="39">
        <v>43217</v>
      </c>
      <c r="D958" s="22" t="s">
        <v>636</v>
      </c>
      <c r="E958" s="22" t="s">
        <v>1124</v>
      </c>
      <c r="F958" s="110">
        <v>1</v>
      </c>
      <c r="G958" s="23" t="s">
        <v>49</v>
      </c>
      <c r="H958" s="52">
        <v>16074.82</v>
      </c>
      <c r="I958" s="30"/>
      <c r="J958" s="109">
        <v>16074.82</v>
      </c>
      <c r="K958" s="23" t="s">
        <v>987</v>
      </c>
      <c r="L958" s="26">
        <v>0.15</v>
      </c>
      <c r="M958" s="40">
        <v>0</v>
      </c>
      <c r="N958" s="62">
        <v>0</v>
      </c>
      <c r="O958" s="52">
        <v>0</v>
      </c>
      <c r="P958" s="26">
        <v>0.1</v>
      </c>
      <c r="Q958" s="52">
        <v>0</v>
      </c>
      <c r="R958" s="63">
        <v>0.18</v>
      </c>
      <c r="S958" s="23" t="s">
        <v>969</v>
      </c>
      <c r="T958" s="52">
        <v>2411.223</v>
      </c>
      <c r="U958" s="52">
        <v>0</v>
      </c>
      <c r="V958" s="52">
        <v>241.1223</v>
      </c>
      <c r="W958" s="52">
        <v>3370.8897539999994</v>
      </c>
      <c r="X958" s="52">
        <v>6023.2350539999989</v>
      </c>
      <c r="Y958" s="23" t="s">
        <v>850</v>
      </c>
      <c r="Z958" s="23" t="s">
        <v>1125</v>
      </c>
      <c r="AA958" s="23" t="s">
        <v>1126</v>
      </c>
      <c r="AB958" s="33" t="e">
        <v>#N/A</v>
      </c>
      <c r="AC958" s="33" t="e">
        <v>#N/A</v>
      </c>
      <c r="AD958" s="48" t="e">
        <v>#N/A</v>
      </c>
      <c r="AE958" s="39" t="e">
        <v>#N/A</v>
      </c>
      <c r="AF958" s="53">
        <v>171801082633</v>
      </c>
      <c r="AG958" s="53" t="s">
        <v>990</v>
      </c>
      <c r="AH958" s="39">
        <v>43217</v>
      </c>
      <c r="AI958" s="23" t="s">
        <v>385</v>
      </c>
      <c r="AJ958" s="54"/>
      <c r="AK958" s="55"/>
      <c r="AL958" s="56"/>
      <c r="AM958" s="57"/>
      <c r="AN958" s="33"/>
      <c r="AO958" s="48"/>
      <c r="AP958" s="23">
        <v>2000</v>
      </c>
      <c r="AQ958" s="23" t="s">
        <v>64</v>
      </c>
      <c r="AR958" s="23" t="s">
        <v>1126</v>
      </c>
      <c r="AS958" s="38" t="s">
        <v>53</v>
      </c>
      <c r="AT958" s="23" t="s">
        <v>522</v>
      </c>
      <c r="AU958" s="64">
        <v>7068019</v>
      </c>
      <c r="AV958" s="99">
        <v>1</v>
      </c>
      <c r="AW958" s="102">
        <v>16074.82</v>
      </c>
      <c r="AX958" s="29" t="s">
        <v>701</v>
      </c>
      <c r="AY958" s="29"/>
      <c r="AZ958" s="25" t="s">
        <v>863</v>
      </c>
      <c r="BB958" s="115" t="s">
        <v>6983</v>
      </c>
      <c r="BC958" s="105">
        <f t="shared" si="171"/>
        <v>16074.82</v>
      </c>
      <c r="BD958" s="116">
        <v>43709</v>
      </c>
      <c r="BE958" s="141" t="s">
        <v>8477</v>
      </c>
      <c r="BF958">
        <f>MATCH(BE958,'Cat-4'!$A:$A,0)</f>
        <v>722</v>
      </c>
      <c r="BG958">
        <f>MATCH(BD958,'Cat-4'!$1:$1,0)</f>
        <v>93</v>
      </c>
      <c r="BH958">
        <f>INDEX('Cat-4'!$1:$1048576,'NSS + ACT'!BF958,'NSS + ACT'!BG958)</f>
        <v>113.9</v>
      </c>
      <c r="BI958">
        <f>MATCH($BI$1,'Cat-4'!$1:$1,0)</f>
        <v>153</v>
      </c>
      <c r="BJ958">
        <f>INDEX('Cat-4'!$1:$1048576,'NSS + ACT'!BF958,'NSS + ACT'!BI958)</f>
        <v>130.80000000000001</v>
      </c>
      <c r="BK958" s="126">
        <f t="shared" si="173"/>
        <v>1.1483757682177349</v>
      </c>
      <c r="BL958">
        <f t="shared" si="174"/>
        <v>1931</v>
      </c>
      <c r="BM958" s="126">
        <f t="shared" si="175"/>
        <v>64.36666666666666</v>
      </c>
      <c r="BN958" s="126" t="s">
        <v>8785</v>
      </c>
      <c r="BO958" s="126">
        <f>MATCH(BB958,Sheet3!$D$4:$D$8,0)</f>
        <v>2</v>
      </c>
      <c r="BP958" s="126">
        <f>MATCH(BN958,Sheet3!$E$4:$H$4,0)</f>
        <v>4</v>
      </c>
      <c r="BQ958" s="132">
        <f>INDEX(Sheet3!$D$4:$H$8,'NSS + ACT'!BO958,'NSS + ACT'!BP958)</f>
        <v>0.1</v>
      </c>
      <c r="BR958" s="105">
        <f t="shared" si="176"/>
        <v>18459.933766461811</v>
      </c>
      <c r="BS958" s="162">
        <f t="shared" si="177"/>
        <v>0.1</v>
      </c>
      <c r="BT958" s="105">
        <f t="shared" si="178"/>
        <v>16613.940389815631</v>
      </c>
    </row>
    <row r="959" spans="1:72">
      <c r="A959" s="18">
        <f t="shared" si="180"/>
        <v>956</v>
      </c>
      <c r="B959" s="33">
        <v>292310405800</v>
      </c>
      <c r="C959" s="39">
        <v>45196</v>
      </c>
      <c r="D959" s="22" t="s">
        <v>91</v>
      </c>
      <c r="E959" s="22" t="s">
        <v>5078</v>
      </c>
      <c r="F959" s="110">
        <v>14</v>
      </c>
      <c r="G959" s="23" t="s">
        <v>49</v>
      </c>
      <c r="H959" s="58">
        <v>1142.7750000000001</v>
      </c>
      <c r="I959" s="30"/>
      <c r="J959" s="101">
        <v>15998.85</v>
      </c>
      <c r="K959" s="33">
        <v>84819090</v>
      </c>
      <c r="L959" s="26">
        <v>7.4999999999999997E-2</v>
      </c>
      <c r="M959" s="40">
        <v>0</v>
      </c>
      <c r="N959" s="40">
        <v>0</v>
      </c>
      <c r="O959" s="35"/>
      <c r="P959" s="63">
        <v>0.1</v>
      </c>
      <c r="Q959" s="52">
        <v>0</v>
      </c>
      <c r="R959" s="63">
        <v>0.18</v>
      </c>
      <c r="S959" s="23" t="s">
        <v>849</v>
      </c>
      <c r="T959" s="52">
        <v>1199.9137499999999</v>
      </c>
      <c r="U959" s="52">
        <v>0</v>
      </c>
      <c r="V959" s="52">
        <v>119.99137500000001</v>
      </c>
      <c r="W959" s="52">
        <v>3117.3759225000003</v>
      </c>
      <c r="X959" s="52">
        <v>4437.2810475000006</v>
      </c>
      <c r="Y959" s="23" t="s">
        <v>5072</v>
      </c>
      <c r="Z959" s="23" t="s">
        <v>5079</v>
      </c>
      <c r="AA959" s="23" t="s">
        <v>5080</v>
      </c>
      <c r="AB959" s="33">
        <v>292310405800</v>
      </c>
      <c r="AC959" s="33" t="s">
        <v>5062</v>
      </c>
      <c r="AD959" s="48">
        <v>45196</v>
      </c>
      <c r="AE959" s="39">
        <v>45189</v>
      </c>
      <c r="AF959" s="53" t="e">
        <v>#N/A</v>
      </c>
      <c r="AG959" s="53" t="e">
        <v>#N/A</v>
      </c>
      <c r="AH959" s="39" t="e">
        <v>#N/A</v>
      </c>
      <c r="AI959" s="23" t="s">
        <v>51</v>
      </c>
      <c r="AJ959" s="54"/>
      <c r="AK959" s="55"/>
      <c r="AL959" s="56"/>
      <c r="AM959" s="57"/>
      <c r="AN959" s="33"/>
      <c r="AO959" s="48"/>
      <c r="AP959" s="23">
        <v>2000</v>
      </c>
      <c r="AQ959" s="23" t="s">
        <v>52</v>
      </c>
      <c r="AR959" s="23" t="s">
        <v>5080</v>
      </c>
      <c r="AS959" s="38" t="s">
        <v>518</v>
      </c>
      <c r="AT959" s="23"/>
      <c r="AU959" s="23" t="s">
        <v>5063</v>
      </c>
      <c r="AV959" s="99">
        <v>14</v>
      </c>
      <c r="AW959" s="101">
        <v>15998.85</v>
      </c>
      <c r="AX959" s="29" t="s">
        <v>4770</v>
      </c>
      <c r="AY959" s="29"/>
      <c r="AZ959" s="32" t="s">
        <v>5077</v>
      </c>
      <c r="BA959">
        <f>$BA$2-AE959</f>
        <v>449</v>
      </c>
      <c r="BB959" t="s">
        <v>6983</v>
      </c>
      <c r="BC959" s="105">
        <f t="shared" si="171"/>
        <v>1142.7750000000001</v>
      </c>
      <c r="BD959" s="116">
        <f t="shared" si="172"/>
        <v>45170</v>
      </c>
      <c r="BE959" s="141" t="s">
        <v>8477</v>
      </c>
      <c r="BF959">
        <f>MATCH(BE959,'Cat-4'!$A:$A,0)</f>
        <v>722</v>
      </c>
      <c r="BG959">
        <f>MATCH(BD959,'Cat-4'!$1:$1,0)</f>
        <v>141</v>
      </c>
      <c r="BH959">
        <f>INDEX('Cat-4'!$1:$1048576,'NSS + ACT'!BF959,'NSS + ACT'!BG959)</f>
        <v>129.19999999999999</v>
      </c>
      <c r="BI959">
        <f>MATCH($BI$1,'Cat-4'!$1:$1,0)</f>
        <v>153</v>
      </c>
      <c r="BJ959">
        <f>INDEX('Cat-4'!$1:$1048576,'NSS + ACT'!BF959,'NSS + ACT'!BI959)</f>
        <v>130.80000000000001</v>
      </c>
      <c r="BK959" s="126">
        <f t="shared" si="173"/>
        <v>1.0123839009287927</v>
      </c>
      <c r="BL959">
        <f t="shared" si="174"/>
        <v>470</v>
      </c>
      <c r="BM959" s="126">
        <f t="shared" si="175"/>
        <v>15.666666666666666</v>
      </c>
      <c r="BN959" s="126" t="s">
        <v>8784</v>
      </c>
      <c r="BO959" s="126">
        <f>MATCH(BB959,Sheet3!$D$4:$D$8,0)</f>
        <v>2</v>
      </c>
      <c r="BP959" s="126">
        <f>MATCH(BN959,Sheet3!$E$4:$H$4,0)</f>
        <v>3</v>
      </c>
      <c r="BQ959" s="132">
        <f>INDEX(Sheet3!$D$4:$H$8,'NSS + ACT'!BO959,'NSS + ACT'!BP959)</f>
        <v>0.05</v>
      </c>
      <c r="BR959" s="105">
        <f t="shared" si="176"/>
        <v>16196.978173374615</v>
      </c>
      <c r="BS959" s="162">
        <f t="shared" si="177"/>
        <v>0.05</v>
      </c>
      <c r="BT959" s="105">
        <f t="shared" si="178"/>
        <v>15387.129264705884</v>
      </c>
    </row>
    <row r="960" spans="1:72">
      <c r="A960" s="18">
        <f t="shared" si="180"/>
        <v>957</v>
      </c>
      <c r="B960" s="33"/>
      <c r="C960" s="39"/>
      <c r="D960" s="22" t="s">
        <v>6585</v>
      </c>
      <c r="E960" s="22" t="s">
        <v>6853</v>
      </c>
      <c r="F960" s="113">
        <v>3</v>
      </c>
      <c r="G960" s="23" t="s">
        <v>119</v>
      </c>
      <c r="H960" s="24">
        <v>5327.8066666666664</v>
      </c>
      <c r="I960" s="30"/>
      <c r="J960" s="101">
        <v>15983.42</v>
      </c>
      <c r="K960" s="23">
        <v>84799090</v>
      </c>
      <c r="L960" s="26">
        <v>7.4999999999999997E-2</v>
      </c>
      <c r="M960" s="23"/>
      <c r="N960" s="49"/>
      <c r="O960" s="38"/>
      <c r="P960" s="26">
        <v>0.1</v>
      </c>
      <c r="Q960" s="38"/>
      <c r="R960" s="26">
        <v>0.18</v>
      </c>
      <c r="S960" s="23" t="s">
        <v>2342</v>
      </c>
      <c r="T960" s="94">
        <v>1198.7565</v>
      </c>
      <c r="U960" s="94">
        <v>0</v>
      </c>
      <c r="V960" s="94">
        <v>119.87565000000001</v>
      </c>
      <c r="W960" s="94">
        <v>3114.3693870000006</v>
      </c>
      <c r="X960" s="52">
        <v>4433.0015370000001</v>
      </c>
      <c r="Y960" s="23" t="s">
        <v>6835</v>
      </c>
      <c r="Z960" s="23" t="s">
        <v>6854</v>
      </c>
      <c r="AA960" s="23" t="s">
        <v>6854</v>
      </c>
      <c r="AB960" s="33" t="e">
        <v>#N/A</v>
      </c>
      <c r="AC960" s="23" t="e">
        <v>#N/A</v>
      </c>
      <c r="AD960" s="48" t="e">
        <v>#N/A</v>
      </c>
      <c r="AE960" s="39">
        <v>42992</v>
      </c>
      <c r="AF960" s="33">
        <v>171702522655</v>
      </c>
      <c r="AG960" s="23" t="s">
        <v>6588</v>
      </c>
      <c r="AH960" s="39">
        <v>43032</v>
      </c>
      <c r="AI960" s="23" t="s">
        <v>385</v>
      </c>
      <c r="AJ960" s="65"/>
      <c r="AK960" s="57"/>
      <c r="AL960" s="56"/>
      <c r="AM960" s="52"/>
      <c r="AN960" s="23"/>
      <c r="AO960" s="38"/>
      <c r="AP960" s="23">
        <v>2000</v>
      </c>
      <c r="AQ960" s="23" t="s">
        <v>64</v>
      </c>
      <c r="AR960" s="23" t="s">
        <v>6855</v>
      </c>
      <c r="AS960" s="95" t="s">
        <v>53</v>
      </c>
      <c r="AT960" s="23" t="s">
        <v>522</v>
      </c>
      <c r="AU960" s="23" t="s">
        <v>6590</v>
      </c>
      <c r="AV960" s="99">
        <v>3</v>
      </c>
      <c r="AW960" s="101">
        <v>15983.42</v>
      </c>
      <c r="AX960" s="29" t="s">
        <v>6494</v>
      </c>
      <c r="AY960" s="29"/>
      <c r="AZ960" s="21"/>
      <c r="BA960">
        <f>$BA$2-AE960</f>
        <v>2646</v>
      </c>
      <c r="BB960" s="115" t="s">
        <v>6983</v>
      </c>
      <c r="BC960" s="105">
        <f t="shared" si="171"/>
        <v>5327.8066666666664</v>
      </c>
      <c r="BD960" s="116">
        <f t="shared" si="172"/>
        <v>42979</v>
      </c>
      <c r="BE960" s="141" t="s">
        <v>8477</v>
      </c>
      <c r="BF960">
        <f>MATCH(BE960,'Cat-4'!$A:$A,0)</f>
        <v>722</v>
      </c>
      <c r="BG960">
        <f>MATCH(BD960,'Cat-4'!$1:$1,0)</f>
        <v>69</v>
      </c>
      <c r="BH960">
        <f>INDEX('Cat-4'!$1:$1048576,'NSS + ACT'!BF960,'NSS + ACT'!BG960)</f>
        <v>108.5</v>
      </c>
      <c r="BI960">
        <f>MATCH($BI$1,'Cat-4'!$1:$1,0)</f>
        <v>153</v>
      </c>
      <c r="BJ960">
        <f>INDEX('Cat-4'!$1:$1048576,'NSS + ACT'!BF960,'NSS + ACT'!BI960)</f>
        <v>130.80000000000001</v>
      </c>
      <c r="BK960" s="126">
        <f t="shared" si="173"/>
        <v>1.2055299539170508</v>
      </c>
      <c r="BL960">
        <f t="shared" si="174"/>
        <v>2661</v>
      </c>
      <c r="BM960" s="126">
        <f t="shared" si="175"/>
        <v>88.7</v>
      </c>
      <c r="BN960" s="126" t="s">
        <v>8785</v>
      </c>
      <c r="BO960" s="126">
        <f>MATCH(BB960,Sheet3!$D$4:$D$8,0)</f>
        <v>2</v>
      </c>
      <c r="BP960" s="126">
        <f>MATCH(BN960,Sheet3!$E$4:$H$4,0)</f>
        <v>4</v>
      </c>
      <c r="BQ960" s="132">
        <f>INDEX(Sheet3!$D$4:$H$8,'NSS + ACT'!BO960,'NSS + ACT'!BP960)</f>
        <v>0.1</v>
      </c>
      <c r="BR960" s="105">
        <f t="shared" si="176"/>
        <v>19268.491576036868</v>
      </c>
      <c r="BS960" s="162">
        <f t="shared" si="177"/>
        <v>0.1</v>
      </c>
      <c r="BT960" s="105">
        <f t="shared" si="178"/>
        <v>17341.642418433181</v>
      </c>
    </row>
    <row r="961" spans="1:72">
      <c r="A961" s="18">
        <f t="shared" si="180"/>
        <v>958</v>
      </c>
      <c r="B961" s="33">
        <v>291906825792</v>
      </c>
      <c r="C961" s="39">
        <v>43662</v>
      </c>
      <c r="D961" s="22" t="s">
        <v>144</v>
      </c>
      <c r="E961" s="22" t="s">
        <v>6151</v>
      </c>
      <c r="F961" s="110">
        <v>38</v>
      </c>
      <c r="G961" s="23" t="s">
        <v>119</v>
      </c>
      <c r="H961" s="52">
        <v>189.47368421052633</v>
      </c>
      <c r="I961" s="30"/>
      <c r="J961" s="109">
        <v>7200</v>
      </c>
      <c r="K961" s="36">
        <v>73079990</v>
      </c>
      <c r="L961" s="26">
        <v>0.1</v>
      </c>
      <c r="M961" s="26" t="s">
        <v>1254</v>
      </c>
      <c r="N961" s="26">
        <v>0</v>
      </c>
      <c r="O961" s="60"/>
      <c r="P961" s="26">
        <v>0.1</v>
      </c>
      <c r="Q961" s="84"/>
      <c r="R961" s="26">
        <v>0.18</v>
      </c>
      <c r="S961" s="23" t="s">
        <v>1260</v>
      </c>
      <c r="T961" s="52">
        <v>720</v>
      </c>
      <c r="U961" s="52">
        <v>0</v>
      </c>
      <c r="V961" s="52">
        <v>72</v>
      </c>
      <c r="W961" s="52">
        <v>1438.56</v>
      </c>
      <c r="X961" s="52">
        <v>2230.56</v>
      </c>
      <c r="Y961" s="23" t="s">
        <v>5950</v>
      </c>
      <c r="Z961" s="23" t="s">
        <v>6152</v>
      </c>
      <c r="AA961" s="23" t="s">
        <v>6153</v>
      </c>
      <c r="AB961" s="33">
        <v>291906825792</v>
      </c>
      <c r="AC961" s="33" t="s">
        <v>6154</v>
      </c>
      <c r="AD961" s="39">
        <v>43662</v>
      </c>
      <c r="AE961" s="39">
        <v>43649</v>
      </c>
      <c r="AF961" s="53" t="e">
        <v>#N/A</v>
      </c>
      <c r="AG961" s="53" t="e">
        <v>#N/A</v>
      </c>
      <c r="AH961" s="39" t="e">
        <v>#N/A</v>
      </c>
      <c r="AI961" s="23" t="s">
        <v>51</v>
      </c>
      <c r="AJ961" s="59"/>
      <c r="AK961" s="59"/>
      <c r="AL961" s="48"/>
      <c r="AM961" s="60"/>
      <c r="AN961" s="33"/>
      <c r="AO961" s="48"/>
      <c r="AP961" s="23">
        <v>2000</v>
      </c>
      <c r="AQ961" s="23" t="s">
        <v>52</v>
      </c>
      <c r="AR961" s="23" t="s">
        <v>6153</v>
      </c>
      <c r="AS961" s="38" t="s">
        <v>53</v>
      </c>
      <c r="AT961" s="23"/>
      <c r="AU961" s="23" t="s">
        <v>6155</v>
      </c>
      <c r="AV961" s="99">
        <v>38</v>
      </c>
      <c r="AW961" s="101">
        <v>15960.02</v>
      </c>
      <c r="AX961" s="29" t="s">
        <v>5711</v>
      </c>
      <c r="AY961" s="29"/>
      <c r="AZ961" s="21"/>
      <c r="BA961">
        <f>$BA$2-AE961</f>
        <v>1989</v>
      </c>
      <c r="BB961" s="115" t="s">
        <v>6983</v>
      </c>
      <c r="BC961" s="105">
        <f t="shared" si="171"/>
        <v>420.0005263157895</v>
      </c>
      <c r="BD961" s="116">
        <f t="shared" si="172"/>
        <v>43647</v>
      </c>
      <c r="BE961" s="141" t="s">
        <v>8477</v>
      </c>
      <c r="BF961">
        <f>MATCH(BE961,'Cat-4'!$A:$A,0)</f>
        <v>722</v>
      </c>
      <c r="BG961">
        <f>MATCH(BD961,'Cat-4'!$1:$1,0)</f>
        <v>91</v>
      </c>
      <c r="BH961">
        <f>INDEX('Cat-4'!$1:$1048576,'NSS + ACT'!BF961,'NSS + ACT'!BG961)</f>
        <v>113.2</v>
      </c>
      <c r="BI961">
        <f>MATCH($BI$1,'Cat-4'!$1:$1,0)</f>
        <v>153</v>
      </c>
      <c r="BJ961">
        <f>INDEX('Cat-4'!$1:$1048576,'NSS + ACT'!BF961,'NSS + ACT'!BI961)</f>
        <v>130.80000000000001</v>
      </c>
      <c r="BK961" s="126">
        <f t="shared" si="173"/>
        <v>1.1554770318021201</v>
      </c>
      <c r="BL961">
        <f t="shared" si="174"/>
        <v>1993</v>
      </c>
      <c r="BM961" s="126">
        <f t="shared" si="175"/>
        <v>66.433333333333337</v>
      </c>
      <c r="BN961" s="126" t="s">
        <v>8785</v>
      </c>
      <c r="BO961" s="126">
        <f>MATCH(BB961,Sheet3!$D$4:$D$8,0)</f>
        <v>2</v>
      </c>
      <c r="BP961" s="126">
        <f>MATCH(BN961,Sheet3!$E$4:$H$4,0)</f>
        <v>4</v>
      </c>
      <c r="BQ961" s="132">
        <f>INDEX(Sheet3!$D$4:$H$8,'NSS + ACT'!BO961,'NSS + ACT'!BP961)</f>
        <v>0.1</v>
      </c>
      <c r="BR961" s="105">
        <f t="shared" si="176"/>
        <v>18441.436537102472</v>
      </c>
      <c r="BS961" s="162">
        <f t="shared" si="177"/>
        <v>0.1</v>
      </c>
      <c r="BT961" s="105">
        <f t="shared" si="178"/>
        <v>16597.292883392227</v>
      </c>
    </row>
    <row r="962" spans="1:72">
      <c r="A962" s="18">
        <f t="shared" si="180"/>
        <v>959</v>
      </c>
      <c r="B962" s="33"/>
      <c r="C962" s="39"/>
      <c r="D962" s="22" t="s">
        <v>636</v>
      </c>
      <c r="E962" s="22" t="s">
        <v>7023</v>
      </c>
      <c r="F962" s="108">
        <v>1</v>
      </c>
      <c r="G962" s="23" t="s">
        <v>49</v>
      </c>
      <c r="H962" s="24">
        <v>15836.85</v>
      </c>
      <c r="I962" s="24"/>
      <c r="J962" s="101">
        <f>+H962</f>
        <v>15836.85</v>
      </c>
      <c r="K962" s="23">
        <v>850300</v>
      </c>
      <c r="L962" s="26">
        <v>7.4999999999999997E-2</v>
      </c>
      <c r="M962" s="38"/>
      <c r="N962" s="49"/>
      <c r="O962" s="38"/>
      <c r="P962" s="26">
        <v>0.1</v>
      </c>
      <c r="Q962" s="38"/>
      <c r="R962" s="26">
        <v>0.18</v>
      </c>
      <c r="S962" s="23" t="s">
        <v>676</v>
      </c>
      <c r="T962" s="25">
        <f>J962*L962</f>
        <v>1187.7637500000001</v>
      </c>
      <c r="U962" s="52"/>
      <c r="V962" s="25">
        <f>T962*P962</f>
        <v>118.77637500000002</v>
      </c>
      <c r="W962" s="25">
        <f>(J962+T962+V962)*R962</f>
        <v>3085.8102225000002</v>
      </c>
      <c r="X962" s="25">
        <f>T962+V962+W962</f>
        <v>4392.3503474999998</v>
      </c>
      <c r="Y962" s="23" t="s">
        <v>609</v>
      </c>
      <c r="Z962" s="23" t="s">
        <v>677</v>
      </c>
      <c r="AA962" s="23" t="s">
        <v>678</v>
      </c>
      <c r="AB962" s="33" t="e">
        <v>#N/A</v>
      </c>
      <c r="AC962" s="33" t="e">
        <v>#N/A</v>
      </c>
      <c r="AD962" s="48" t="e">
        <v>#N/A</v>
      </c>
      <c r="AE962" s="39" t="e">
        <v>#N/A</v>
      </c>
      <c r="AF962" s="53" t="e">
        <v>#N/A</v>
      </c>
      <c r="AG962" s="53" t="e">
        <v>#N/A</v>
      </c>
      <c r="AH962" s="39" t="e">
        <v>#N/A</v>
      </c>
      <c r="AI962" s="23" t="s">
        <v>385</v>
      </c>
      <c r="AJ962" s="54"/>
      <c r="AK962" s="55"/>
      <c r="AL962" s="56"/>
      <c r="AM962" s="57"/>
      <c r="AN962" s="33"/>
      <c r="AO962" s="48"/>
      <c r="AP962" s="23">
        <v>2000</v>
      </c>
      <c r="AQ962" s="23" t="s">
        <v>52</v>
      </c>
      <c r="AR962" s="23" t="s">
        <v>678</v>
      </c>
      <c r="AS962" s="38" t="s">
        <v>53</v>
      </c>
      <c r="AT962" s="23" t="s">
        <v>522</v>
      </c>
      <c r="AU962" s="23">
        <v>317001864</v>
      </c>
      <c r="AV962" s="99">
        <v>1</v>
      </c>
      <c r="AW962" s="101">
        <v>15836.85</v>
      </c>
      <c r="AX962" s="29" t="s">
        <v>606</v>
      </c>
      <c r="AY962" s="29" t="s">
        <v>691</v>
      </c>
      <c r="AZ962" s="21"/>
      <c r="BB962" s="115" t="s">
        <v>6987</v>
      </c>
      <c r="BC962" s="105">
        <f t="shared" si="171"/>
        <v>15836.85</v>
      </c>
      <c r="BD962" s="116">
        <v>43709</v>
      </c>
      <c r="BE962" s="141" t="s">
        <v>8366</v>
      </c>
      <c r="BF962">
        <f>MATCH(BE962,'Cat-4'!$A:$A,0)</f>
        <v>666</v>
      </c>
      <c r="BG962">
        <f>MATCH(BD962,'Cat-4'!$1:$1,0)</f>
        <v>93</v>
      </c>
      <c r="BH962">
        <f>INDEX('Cat-4'!$1:$1048576,'NSS + ACT'!BF962,'NSS + ACT'!BG962)</f>
        <v>110.5</v>
      </c>
      <c r="BI962">
        <f>MATCH($BI$1,'Cat-4'!$1:$1,0)</f>
        <v>153</v>
      </c>
      <c r="BJ962">
        <f>INDEX('Cat-4'!$1:$1048576,'NSS + ACT'!BF962,'NSS + ACT'!BI962)</f>
        <v>133.4</v>
      </c>
      <c r="BK962" s="126">
        <f t="shared" si="173"/>
        <v>1.207239819004525</v>
      </c>
      <c r="BL962">
        <f t="shared" si="174"/>
        <v>1931</v>
      </c>
      <c r="BM962" s="126">
        <f t="shared" si="175"/>
        <v>64.36666666666666</v>
      </c>
      <c r="BN962" s="126" t="s">
        <v>8785</v>
      </c>
      <c r="BO962" s="126">
        <f>MATCH(BB962,Sheet3!$D$4:$D$8,0)</f>
        <v>4</v>
      </c>
      <c r="BP962" s="126">
        <f>MATCH(BN962,Sheet3!$E$4:$H$4,0)</f>
        <v>4</v>
      </c>
      <c r="BQ962" s="132">
        <f>INDEX(Sheet3!$D$4:$H$8,'NSS + ACT'!BO962,'NSS + ACT'!BP962)</f>
        <v>0.2</v>
      </c>
      <c r="BR962" s="105">
        <f t="shared" si="176"/>
        <v>19118.875927601814</v>
      </c>
      <c r="BS962" s="162">
        <f t="shared" si="177"/>
        <v>0.2</v>
      </c>
      <c r="BT962" s="105">
        <f t="shared" si="178"/>
        <v>15295.100742081451</v>
      </c>
    </row>
    <row r="963" spans="1:72">
      <c r="A963" s="18">
        <f t="shared" si="180"/>
        <v>960</v>
      </c>
      <c r="B963" s="61">
        <v>291809278600</v>
      </c>
      <c r="C963" s="39">
        <v>43397</v>
      </c>
      <c r="D963" s="22" t="s">
        <v>589</v>
      </c>
      <c r="E963" s="22" t="s">
        <v>4089</v>
      </c>
      <c r="F963" s="110">
        <v>12</v>
      </c>
      <c r="G963" s="23" t="s">
        <v>321</v>
      </c>
      <c r="H963" s="52">
        <v>1318.2941666666668</v>
      </c>
      <c r="I963" s="30"/>
      <c r="J963" s="109">
        <v>15819.53</v>
      </c>
      <c r="K963" s="23" t="s">
        <v>1449</v>
      </c>
      <c r="L963" s="26">
        <v>0.1</v>
      </c>
      <c r="M963" s="40">
        <v>0</v>
      </c>
      <c r="N963" s="40">
        <v>0</v>
      </c>
      <c r="O963" s="52">
        <v>0</v>
      </c>
      <c r="P963" s="26">
        <v>0.1</v>
      </c>
      <c r="Q963" s="52">
        <v>0</v>
      </c>
      <c r="R963" s="63">
        <v>0.18</v>
      </c>
      <c r="S963" s="23" t="s">
        <v>4090</v>
      </c>
      <c r="T963" s="52">
        <v>1581.9530000000002</v>
      </c>
      <c r="U963" s="52">
        <v>0</v>
      </c>
      <c r="V963" s="52">
        <v>158.19530000000003</v>
      </c>
      <c r="W963" s="52">
        <v>3160.7420939999997</v>
      </c>
      <c r="X963" s="68">
        <v>4900.890394</v>
      </c>
      <c r="Y963" s="23" t="s">
        <v>3855</v>
      </c>
      <c r="Z963" s="23" t="s">
        <v>4091</v>
      </c>
      <c r="AA963" s="23" t="s">
        <v>4092</v>
      </c>
      <c r="AB963" s="33">
        <v>291809278600</v>
      </c>
      <c r="AC963" s="33" t="s">
        <v>4093</v>
      </c>
      <c r="AD963" s="39">
        <v>43397</v>
      </c>
      <c r="AE963" s="39">
        <v>43388</v>
      </c>
      <c r="AF963" s="53" t="e">
        <v>#N/A</v>
      </c>
      <c r="AG963" s="53" t="e">
        <v>#N/A</v>
      </c>
      <c r="AH963" s="39" t="e">
        <v>#N/A</v>
      </c>
      <c r="AI963" s="23" t="s">
        <v>51</v>
      </c>
      <c r="AJ963" s="59"/>
      <c r="AK963" s="59"/>
      <c r="AL963" s="48"/>
      <c r="AM963" s="60"/>
      <c r="AN963" s="33"/>
      <c r="AO963" s="48"/>
      <c r="AP963" s="23">
        <v>2000</v>
      </c>
      <c r="AQ963" s="23" t="s">
        <v>52</v>
      </c>
      <c r="AR963" s="23" t="s">
        <v>4092</v>
      </c>
      <c r="AS963" s="38" t="s">
        <v>53</v>
      </c>
      <c r="AT963" s="23"/>
      <c r="AU963" s="64">
        <v>26827</v>
      </c>
      <c r="AV963" s="99">
        <v>12</v>
      </c>
      <c r="AW963" s="102">
        <v>15819.53</v>
      </c>
      <c r="AX963" s="29" t="s">
        <v>701</v>
      </c>
      <c r="AY963" s="29"/>
      <c r="AZ963" s="25"/>
      <c r="BA963">
        <f t="shared" ref="BA963:BA994" si="181">$BA$2-AE963</f>
        <v>2250</v>
      </c>
      <c r="BB963" s="115" t="s">
        <v>6983</v>
      </c>
      <c r="BC963" s="105">
        <f t="shared" si="171"/>
        <v>1318.2941666666668</v>
      </c>
      <c r="BD963" s="116">
        <f t="shared" si="172"/>
        <v>43374</v>
      </c>
      <c r="BE963" s="141" t="s">
        <v>8477</v>
      </c>
      <c r="BF963">
        <f>MATCH(BE963,'Cat-4'!$A:$A,0)</f>
        <v>722</v>
      </c>
      <c r="BG963">
        <f>MATCH(BD963,'Cat-4'!$1:$1,0)</f>
        <v>82</v>
      </c>
      <c r="BH963">
        <f>INDEX('Cat-4'!$1:$1048576,'NSS + ACT'!BF963,'NSS + ACT'!BG963)</f>
        <v>111.5</v>
      </c>
      <c r="BI963">
        <f>MATCH($BI$1,'Cat-4'!$1:$1,0)</f>
        <v>153</v>
      </c>
      <c r="BJ963">
        <f>INDEX('Cat-4'!$1:$1048576,'NSS + ACT'!BF963,'NSS + ACT'!BI963)</f>
        <v>130.80000000000001</v>
      </c>
      <c r="BK963" s="126">
        <f t="shared" si="173"/>
        <v>1.1730941704035875</v>
      </c>
      <c r="BL963">
        <f t="shared" si="174"/>
        <v>2266</v>
      </c>
      <c r="BM963" s="126">
        <f t="shared" si="175"/>
        <v>75.533333333333331</v>
      </c>
      <c r="BN963" s="126" t="s">
        <v>8785</v>
      </c>
      <c r="BO963" s="126">
        <f>MATCH(BB963,Sheet3!$D$4:$D$8,0)</f>
        <v>2</v>
      </c>
      <c r="BP963" s="126">
        <f>MATCH(BN963,Sheet3!$E$4:$H$4,0)</f>
        <v>4</v>
      </c>
      <c r="BQ963" s="132">
        <f>INDEX(Sheet3!$D$4:$H$8,'NSS + ACT'!BO963,'NSS + ACT'!BP963)</f>
        <v>0.1</v>
      </c>
      <c r="BR963" s="105">
        <f t="shared" si="176"/>
        <v>18557.798421524665</v>
      </c>
      <c r="BS963" s="162">
        <f t="shared" si="177"/>
        <v>0.1</v>
      </c>
      <c r="BT963" s="105">
        <f t="shared" si="178"/>
        <v>16702.018579372198</v>
      </c>
    </row>
    <row r="964" spans="1:72">
      <c r="A964" s="18">
        <f t="shared" si="180"/>
        <v>961</v>
      </c>
      <c r="B964" s="33">
        <v>291702786631</v>
      </c>
      <c r="C964" s="39">
        <v>42888</v>
      </c>
      <c r="D964" s="22" t="s">
        <v>5976</v>
      </c>
      <c r="E964" s="22" t="s">
        <v>5977</v>
      </c>
      <c r="F964" s="110">
        <v>10</v>
      </c>
      <c r="G964" s="23" t="s">
        <v>119</v>
      </c>
      <c r="H964" s="52">
        <v>117</v>
      </c>
      <c r="I964" s="30"/>
      <c r="J964" s="109">
        <v>1170</v>
      </c>
      <c r="K964" s="36">
        <v>84819090</v>
      </c>
      <c r="L964" s="26">
        <v>7.4999999999999997E-2</v>
      </c>
      <c r="M964" s="26"/>
      <c r="N964" s="26">
        <v>0</v>
      </c>
      <c r="O964" s="60"/>
      <c r="P964" s="26">
        <v>0.1</v>
      </c>
      <c r="Q964" s="84"/>
      <c r="R964" s="26">
        <v>0.18</v>
      </c>
      <c r="S964" s="23" t="s">
        <v>849</v>
      </c>
      <c r="T964" s="52">
        <v>87.75</v>
      </c>
      <c r="U964" s="52">
        <v>0</v>
      </c>
      <c r="V964" s="52">
        <v>8.7750000000000004</v>
      </c>
      <c r="W964" s="52">
        <v>227.97450000000001</v>
      </c>
      <c r="X964" s="52">
        <v>324.49950000000001</v>
      </c>
      <c r="Y964" s="23" t="s">
        <v>5950</v>
      </c>
      <c r="Z964" s="23" t="s">
        <v>5978</v>
      </c>
      <c r="AA964" s="23" t="s">
        <v>5979</v>
      </c>
      <c r="AB964" s="33">
        <v>291702786631</v>
      </c>
      <c r="AC964" s="33" t="s">
        <v>5974</v>
      </c>
      <c r="AD964" s="39">
        <v>42888</v>
      </c>
      <c r="AE964" s="39">
        <v>42872</v>
      </c>
      <c r="AF964" s="53" t="e">
        <v>#N/A</v>
      </c>
      <c r="AG964" s="53" t="e">
        <v>#N/A</v>
      </c>
      <c r="AH964" s="39" t="e">
        <v>#N/A</v>
      </c>
      <c r="AI964" s="23" t="s">
        <v>51</v>
      </c>
      <c r="AJ964" s="59"/>
      <c r="AK964" s="59"/>
      <c r="AL964" s="48"/>
      <c r="AM964" s="60"/>
      <c r="AN964" s="33"/>
      <c r="AO964" s="48"/>
      <c r="AP964" s="23">
        <v>2000</v>
      </c>
      <c r="AQ964" s="23" t="s">
        <v>52</v>
      </c>
      <c r="AR964" s="23" t="s">
        <v>5979</v>
      </c>
      <c r="AS964" s="38" t="s">
        <v>53</v>
      </c>
      <c r="AT964" s="23"/>
      <c r="AU964" s="23" t="s">
        <v>5980</v>
      </c>
      <c r="AV964" s="99">
        <v>10</v>
      </c>
      <c r="AW964" s="101">
        <v>15681.59</v>
      </c>
      <c r="AX964" s="29" t="s">
        <v>5711</v>
      </c>
      <c r="AY964" s="29"/>
      <c r="AZ964" s="21"/>
      <c r="BA964">
        <f t="shared" si="181"/>
        <v>2766</v>
      </c>
      <c r="BB964" s="115" t="s">
        <v>6983</v>
      </c>
      <c r="BC964" s="105">
        <f t="shared" si="171"/>
        <v>1568.1590000000001</v>
      </c>
      <c r="BD964" s="116">
        <f t="shared" si="172"/>
        <v>42856</v>
      </c>
      <c r="BE964" s="141" t="s">
        <v>8477</v>
      </c>
      <c r="BF964">
        <f>MATCH(BE964,'Cat-4'!$A:$A,0)</f>
        <v>722</v>
      </c>
      <c r="BG964">
        <f>MATCH(BD964,'Cat-4'!$1:$1,0)</f>
        <v>65</v>
      </c>
      <c r="BH964">
        <f>INDEX('Cat-4'!$1:$1048576,'NSS + ACT'!BF964,'NSS + ACT'!BG964)</f>
        <v>108.1</v>
      </c>
      <c r="BI964">
        <f>MATCH($BI$1,'Cat-4'!$1:$1,0)</f>
        <v>153</v>
      </c>
      <c r="BJ964">
        <f>INDEX('Cat-4'!$1:$1048576,'NSS + ACT'!BF964,'NSS + ACT'!BI964)</f>
        <v>130.80000000000001</v>
      </c>
      <c r="BK964" s="126">
        <f t="shared" si="173"/>
        <v>1.2099907493061981</v>
      </c>
      <c r="BL964">
        <f t="shared" si="174"/>
        <v>2784</v>
      </c>
      <c r="BM964" s="126">
        <f t="shared" si="175"/>
        <v>92.8</v>
      </c>
      <c r="BN964" s="126" t="s">
        <v>8785</v>
      </c>
      <c r="BO964" s="126">
        <f>MATCH(BB964,Sheet3!$D$4:$D$8,0)</f>
        <v>2</v>
      </c>
      <c r="BP964" s="126">
        <f>MATCH(BN964,Sheet3!$E$4:$H$4,0)</f>
        <v>4</v>
      </c>
      <c r="BQ964" s="132">
        <f>INDEX(Sheet3!$D$4:$H$8,'NSS + ACT'!BO964,'NSS + ACT'!BP964)</f>
        <v>0.1</v>
      </c>
      <c r="BR964" s="105">
        <f t="shared" si="176"/>
        <v>18974.578834412583</v>
      </c>
      <c r="BS964" s="162">
        <f t="shared" si="177"/>
        <v>0.1</v>
      </c>
      <c r="BT964" s="105">
        <f t="shared" si="178"/>
        <v>17077.120950971326</v>
      </c>
    </row>
    <row r="965" spans="1:72">
      <c r="A965" s="18">
        <f t="shared" si="180"/>
        <v>962</v>
      </c>
      <c r="B965" s="61">
        <v>292204825006</v>
      </c>
      <c r="C965" s="39">
        <v>44692</v>
      </c>
      <c r="D965" s="22" t="s">
        <v>525</v>
      </c>
      <c r="E965" s="22" t="s">
        <v>4118</v>
      </c>
      <c r="F965" s="110">
        <v>14</v>
      </c>
      <c r="G965" s="23" t="s">
        <v>49</v>
      </c>
      <c r="H965" s="52">
        <v>1115.5457142857072</v>
      </c>
      <c r="I965" s="30"/>
      <c r="J965" s="109">
        <v>15617.639999999899</v>
      </c>
      <c r="K965" s="23">
        <v>84841010</v>
      </c>
      <c r="L965" s="26">
        <v>7.4999999999999997E-2</v>
      </c>
      <c r="M965" s="40">
        <v>0</v>
      </c>
      <c r="N965" s="40">
        <v>0</v>
      </c>
      <c r="O965" s="52">
        <v>0</v>
      </c>
      <c r="P965" s="26">
        <v>0.1</v>
      </c>
      <c r="Q965" s="52">
        <v>0</v>
      </c>
      <c r="R965" s="63">
        <v>0.18</v>
      </c>
      <c r="S965" s="23" t="s">
        <v>4095</v>
      </c>
      <c r="T965" s="52">
        <v>1171.3229999999924</v>
      </c>
      <c r="U965" s="52">
        <v>0</v>
      </c>
      <c r="V965" s="52">
        <v>117.13229999999925</v>
      </c>
      <c r="W965" s="52">
        <v>3043.0971539999796</v>
      </c>
      <c r="X965" s="68">
        <v>4331.5524539999715</v>
      </c>
      <c r="Y965" s="23" t="s">
        <v>3855</v>
      </c>
      <c r="Z965" s="23" t="s">
        <v>4119</v>
      </c>
      <c r="AA965" s="23" t="s">
        <v>4120</v>
      </c>
      <c r="AB965" s="33">
        <v>292204825006</v>
      </c>
      <c r="AC965" s="33" t="s">
        <v>4121</v>
      </c>
      <c r="AD965" s="39">
        <v>44692</v>
      </c>
      <c r="AE965" s="39">
        <v>44690</v>
      </c>
      <c r="AF965" s="53" t="e">
        <v>#N/A</v>
      </c>
      <c r="AG965" s="53" t="e">
        <v>#N/A</v>
      </c>
      <c r="AH965" s="39" t="e">
        <v>#N/A</v>
      </c>
      <c r="AI965" s="23" t="s">
        <v>51</v>
      </c>
      <c r="AJ965" s="59"/>
      <c r="AK965" s="59"/>
      <c r="AL965" s="48"/>
      <c r="AM965" s="60"/>
      <c r="AN965" s="33"/>
      <c r="AO965" s="48"/>
      <c r="AP965" s="23">
        <v>2000</v>
      </c>
      <c r="AQ965" s="23" t="s">
        <v>52</v>
      </c>
      <c r="AR965" s="23" t="s">
        <v>4120</v>
      </c>
      <c r="AS965" s="38" t="s">
        <v>53</v>
      </c>
      <c r="AT965" s="23"/>
      <c r="AU965" s="64" t="s">
        <v>4122</v>
      </c>
      <c r="AV965" s="99">
        <v>14</v>
      </c>
      <c r="AW965" s="102">
        <v>15617.639999999899</v>
      </c>
      <c r="AX965" s="29" t="s">
        <v>701</v>
      </c>
      <c r="AY965" s="29"/>
      <c r="AZ965" s="25"/>
      <c r="BA965">
        <f t="shared" si="181"/>
        <v>948</v>
      </c>
      <c r="BB965" s="115" t="s">
        <v>6983</v>
      </c>
      <c r="BC965" s="105">
        <f t="shared" ref="BC965:BC1028" si="182">AW965/AV965</f>
        <v>1115.5457142857072</v>
      </c>
      <c r="BD965" s="116">
        <f t="shared" ref="BD965:BD1028" si="183">DATE(YEAR(AE965),MONTH(AE965),1)</f>
        <v>44682</v>
      </c>
      <c r="BE965" s="141" t="s">
        <v>8477</v>
      </c>
      <c r="BF965">
        <f>MATCH(BE965,'Cat-4'!$A:$A,0)</f>
        <v>722</v>
      </c>
      <c r="BG965">
        <f>MATCH(BD965,'Cat-4'!$1:$1,0)</f>
        <v>125</v>
      </c>
      <c r="BH965">
        <f>INDEX('Cat-4'!$1:$1048576,'NSS + ACT'!BF965,'NSS + ACT'!BG965)</f>
        <v>124.9</v>
      </c>
      <c r="BI965">
        <f>MATCH($BI$1,'Cat-4'!$1:$1,0)</f>
        <v>153</v>
      </c>
      <c r="BJ965">
        <f>INDEX('Cat-4'!$1:$1048576,'NSS + ACT'!BF965,'NSS + ACT'!BI965)</f>
        <v>130.80000000000001</v>
      </c>
      <c r="BK965" s="126">
        <f t="shared" ref="BK965:BK1028" si="184">BJ965/BH965</f>
        <v>1.0472377902321859</v>
      </c>
      <c r="BL965">
        <f t="shared" ref="BL965:BL1028" si="185">$BL$1-BD965</f>
        <v>958</v>
      </c>
      <c r="BM965" s="126">
        <f t="shared" ref="BM965:BM1028" si="186">BL965/30</f>
        <v>31.933333333333334</v>
      </c>
      <c r="BN965" s="126" t="s">
        <v>8785</v>
      </c>
      <c r="BO965" s="126">
        <f>MATCH(BB965,Sheet3!$D$4:$D$8,0)</f>
        <v>2</v>
      </c>
      <c r="BP965" s="126">
        <f>MATCH(BN965,Sheet3!$E$4:$H$4,0)</f>
        <v>4</v>
      </c>
      <c r="BQ965" s="132">
        <f>INDEX(Sheet3!$D$4:$H$8,'NSS + ACT'!BO965,'NSS + ACT'!BP965)</f>
        <v>0.1</v>
      </c>
      <c r="BR965" s="105">
        <f t="shared" ref="BR965:BR1028" si="187">BK965*AW965</f>
        <v>16355.382802241691</v>
      </c>
      <c r="BS965" s="162">
        <f t="shared" ref="BS965:BS1028" si="188">BQ965</f>
        <v>0.1</v>
      </c>
      <c r="BT965" s="105">
        <f t="shared" ref="BT965:BT1028" si="189">BR965*(1-BS965)</f>
        <v>14719.844522017522</v>
      </c>
    </row>
    <row r="966" spans="1:72">
      <c r="A966" s="18">
        <f t="shared" si="180"/>
        <v>963</v>
      </c>
      <c r="B966" s="33">
        <v>292311900506</v>
      </c>
      <c r="C966" s="39">
        <v>45236</v>
      </c>
      <c r="D966" s="22" t="s">
        <v>150</v>
      </c>
      <c r="E966" s="22" t="s">
        <v>4998</v>
      </c>
      <c r="F966" s="110">
        <v>2</v>
      </c>
      <c r="G966" s="23" t="s">
        <v>49</v>
      </c>
      <c r="H966" s="58">
        <v>7771.91</v>
      </c>
      <c r="I966" s="30"/>
      <c r="J966" s="101">
        <v>15543.82</v>
      </c>
      <c r="K966" s="33">
        <v>84821011</v>
      </c>
      <c r="L966" s="26">
        <v>7.4999999999999997E-2</v>
      </c>
      <c r="M966" s="40">
        <v>0</v>
      </c>
      <c r="N966" s="40">
        <v>0</v>
      </c>
      <c r="O966" s="35">
        <v>0</v>
      </c>
      <c r="P966" s="63">
        <v>0.1</v>
      </c>
      <c r="Q966" s="52">
        <v>0</v>
      </c>
      <c r="R966" s="63">
        <v>0.18</v>
      </c>
      <c r="S966" s="23" t="s">
        <v>4999</v>
      </c>
      <c r="T966" s="52">
        <v>1165.7864999999999</v>
      </c>
      <c r="U966" s="52">
        <v>0</v>
      </c>
      <c r="V966" s="52">
        <v>116.57865</v>
      </c>
      <c r="W966" s="52">
        <v>3028.7133269999995</v>
      </c>
      <c r="X966" s="52">
        <v>4311.0784769999991</v>
      </c>
      <c r="Y966" s="23" t="s">
        <v>4903</v>
      </c>
      <c r="Z966" s="23" t="s">
        <v>5000</v>
      </c>
      <c r="AA966" s="23" t="s">
        <v>5001</v>
      </c>
      <c r="AB966" s="33">
        <v>292311900506</v>
      </c>
      <c r="AC966" s="33" t="s">
        <v>5002</v>
      </c>
      <c r="AD966" s="48">
        <v>45236</v>
      </c>
      <c r="AE966" s="39">
        <v>45206</v>
      </c>
      <c r="AF966" s="53" t="e">
        <v>#N/A</v>
      </c>
      <c r="AG966" s="53" t="e">
        <v>#N/A</v>
      </c>
      <c r="AH966" s="39" t="e">
        <v>#N/A</v>
      </c>
      <c r="AI966" s="23" t="s">
        <v>51</v>
      </c>
      <c r="AJ966" s="54"/>
      <c r="AK966" s="55"/>
      <c r="AL966" s="56"/>
      <c r="AM966" s="57"/>
      <c r="AN966" s="33"/>
      <c r="AO966" s="48"/>
      <c r="AP966" s="23">
        <v>2000</v>
      </c>
      <c r="AQ966" s="23" t="s">
        <v>52</v>
      </c>
      <c r="AR966" s="23" t="s">
        <v>5001</v>
      </c>
      <c r="AS966" s="38" t="s">
        <v>518</v>
      </c>
      <c r="AT966" s="23"/>
      <c r="AU966" s="23" t="s">
        <v>5003</v>
      </c>
      <c r="AV966" s="99">
        <v>2</v>
      </c>
      <c r="AW966" s="101">
        <v>15543.82</v>
      </c>
      <c r="AX966" s="29" t="s">
        <v>4770</v>
      </c>
      <c r="AY966" s="29"/>
      <c r="AZ966" s="30" t="s">
        <v>702</v>
      </c>
      <c r="BA966">
        <f t="shared" si="181"/>
        <v>432</v>
      </c>
      <c r="BB966" s="115" t="s">
        <v>6983</v>
      </c>
      <c r="BC966" s="105">
        <f t="shared" si="182"/>
        <v>7771.91</v>
      </c>
      <c r="BD966" s="116">
        <f t="shared" si="183"/>
        <v>45200</v>
      </c>
      <c r="BE966" s="141" t="s">
        <v>8477</v>
      </c>
      <c r="BF966">
        <f>MATCH(BE966,'Cat-4'!$A:$A,0)</f>
        <v>722</v>
      </c>
      <c r="BG966">
        <f>MATCH(BD966,'Cat-4'!$1:$1,0)</f>
        <v>142</v>
      </c>
      <c r="BH966">
        <f>INDEX('Cat-4'!$1:$1048576,'NSS + ACT'!BF966,'NSS + ACT'!BG966)</f>
        <v>128.9</v>
      </c>
      <c r="BI966">
        <f>MATCH($BI$1,'Cat-4'!$1:$1,0)</f>
        <v>153</v>
      </c>
      <c r="BJ966">
        <f>INDEX('Cat-4'!$1:$1048576,'NSS + ACT'!BF966,'NSS + ACT'!BI966)</f>
        <v>130.80000000000001</v>
      </c>
      <c r="BK966" s="126">
        <f t="shared" si="184"/>
        <v>1.0147401086113266</v>
      </c>
      <c r="BL966">
        <f t="shared" si="185"/>
        <v>440</v>
      </c>
      <c r="BM966" s="126">
        <f t="shared" si="186"/>
        <v>14.666666666666666</v>
      </c>
      <c r="BN966" s="126" t="s">
        <v>8784</v>
      </c>
      <c r="BO966" s="126">
        <f>MATCH(BB966,Sheet3!$D$4:$D$8,0)</f>
        <v>2</v>
      </c>
      <c r="BP966" s="126">
        <f>MATCH(BN966,Sheet3!$E$4:$H$4,0)</f>
        <v>3</v>
      </c>
      <c r="BQ966" s="132">
        <f>INDEX(Sheet3!$D$4:$H$8,'NSS + ACT'!BO966,'NSS + ACT'!BP966)</f>
        <v>0.05</v>
      </c>
      <c r="BR966" s="105">
        <f t="shared" si="187"/>
        <v>15772.937595034909</v>
      </c>
      <c r="BS966" s="162">
        <f t="shared" si="188"/>
        <v>0.05</v>
      </c>
      <c r="BT966" s="105">
        <f t="shared" si="189"/>
        <v>14984.290715283163</v>
      </c>
    </row>
    <row r="967" spans="1:72">
      <c r="A967" s="18">
        <f t="shared" si="180"/>
        <v>964</v>
      </c>
      <c r="B967" s="33">
        <v>292309146102</v>
      </c>
      <c r="C967" s="39">
        <v>45166</v>
      </c>
      <c r="D967" s="22" t="s">
        <v>304</v>
      </c>
      <c r="E967" s="22" t="s">
        <v>5644</v>
      </c>
      <c r="F967" s="110">
        <v>1642</v>
      </c>
      <c r="G967" s="23" t="s">
        <v>119</v>
      </c>
      <c r="H967" s="58">
        <v>9.4499269183922046</v>
      </c>
      <c r="I967" s="30"/>
      <c r="J967" s="101">
        <v>15516.78</v>
      </c>
      <c r="K967" s="33">
        <v>85369090</v>
      </c>
      <c r="L967" s="26">
        <v>0.1</v>
      </c>
      <c r="M967" s="40">
        <v>0</v>
      </c>
      <c r="N967" s="40">
        <v>0</v>
      </c>
      <c r="O967" s="35">
        <v>0</v>
      </c>
      <c r="P967" s="63">
        <v>0.1</v>
      </c>
      <c r="Q967" s="52">
        <v>0</v>
      </c>
      <c r="R967" s="63">
        <v>0.18</v>
      </c>
      <c r="S967" s="23" t="s">
        <v>1322</v>
      </c>
      <c r="T967" s="52">
        <v>1551.6780000000001</v>
      </c>
      <c r="U967" s="52">
        <v>0</v>
      </c>
      <c r="V967" s="52">
        <v>155.16780000000003</v>
      </c>
      <c r="W967" s="52">
        <v>3100.2526440000001</v>
      </c>
      <c r="X967" s="52">
        <v>4807.0984440000002</v>
      </c>
      <c r="Y967" s="23" t="s">
        <v>5450</v>
      </c>
      <c r="Z967" s="23" t="s">
        <v>5645</v>
      </c>
      <c r="AA967" s="23" t="s">
        <v>5646</v>
      </c>
      <c r="AB967" s="33">
        <v>292309146102</v>
      </c>
      <c r="AC967" s="33" t="s">
        <v>5642</v>
      </c>
      <c r="AD967" s="39">
        <v>45166</v>
      </c>
      <c r="AE967" s="39">
        <v>45164</v>
      </c>
      <c r="AF967" s="53" t="e">
        <v>#N/A</v>
      </c>
      <c r="AG967" s="53" t="e">
        <v>#N/A</v>
      </c>
      <c r="AH967" s="39" t="e">
        <v>#N/A</v>
      </c>
      <c r="AI967" s="23" t="s">
        <v>51</v>
      </c>
      <c r="AJ967" s="59"/>
      <c r="AK967" s="59"/>
      <c r="AL967" s="48"/>
      <c r="AM967" s="60"/>
      <c r="AN967" s="33"/>
      <c r="AO967" s="48"/>
      <c r="AP967" s="23">
        <v>2000</v>
      </c>
      <c r="AQ967" s="23" t="s">
        <v>52</v>
      </c>
      <c r="AR967" s="23" t="s">
        <v>5646</v>
      </c>
      <c r="AS967" s="38" t="s">
        <v>518</v>
      </c>
      <c r="AT967" s="23"/>
      <c r="AU967" s="23" t="s">
        <v>5643</v>
      </c>
      <c r="AV967" s="99">
        <v>1642</v>
      </c>
      <c r="AW967" s="101">
        <v>15516.78</v>
      </c>
      <c r="AX967" s="29" t="s">
        <v>4770</v>
      </c>
      <c r="AY967" s="29"/>
      <c r="AZ967" s="30" t="s">
        <v>853</v>
      </c>
      <c r="BA967">
        <f t="shared" si="181"/>
        <v>474</v>
      </c>
      <c r="BB967" s="115" t="s">
        <v>6987</v>
      </c>
      <c r="BC967" s="105">
        <f t="shared" si="182"/>
        <v>9.4499269183922046</v>
      </c>
      <c r="BD967" s="116">
        <f t="shared" si="183"/>
        <v>45139</v>
      </c>
      <c r="BE967" s="141" t="s">
        <v>8366</v>
      </c>
      <c r="BF967">
        <f>MATCH(BE967,'Cat-4'!$A:$A,0)</f>
        <v>666</v>
      </c>
      <c r="BG967">
        <f>MATCH(BD967,'Cat-4'!$1:$1,0)</f>
        <v>140</v>
      </c>
      <c r="BH967">
        <f>INDEX('Cat-4'!$1:$1048576,'NSS + ACT'!BF967,'NSS + ACT'!BG967)</f>
        <v>132.1</v>
      </c>
      <c r="BI967">
        <f>MATCH($BI$1,'Cat-4'!$1:$1,0)</f>
        <v>153</v>
      </c>
      <c r="BJ967">
        <f>INDEX('Cat-4'!$1:$1048576,'NSS + ACT'!BF967,'NSS + ACT'!BI967)</f>
        <v>133.4</v>
      </c>
      <c r="BK967" s="126">
        <f t="shared" si="184"/>
        <v>1.0098410295230886</v>
      </c>
      <c r="BL967">
        <f t="shared" si="185"/>
        <v>501</v>
      </c>
      <c r="BM967" s="126">
        <f t="shared" si="186"/>
        <v>16.7</v>
      </c>
      <c r="BN967" s="126" t="s">
        <v>8784</v>
      </c>
      <c r="BO967" s="126">
        <f>MATCH(BB967,Sheet3!$D$4:$D$8,0)</f>
        <v>4</v>
      </c>
      <c r="BP967" s="126">
        <f>MATCH(BN967,Sheet3!$E$4:$H$4,0)</f>
        <v>3</v>
      </c>
      <c r="BQ967" s="132">
        <f>INDEX(Sheet3!$D$4:$H$8,'NSS + ACT'!BO967,'NSS + ACT'!BP967)</f>
        <v>0.1</v>
      </c>
      <c r="BR967" s="105">
        <f t="shared" si="187"/>
        <v>15669.481090083273</v>
      </c>
      <c r="BS967" s="162">
        <f t="shared" si="188"/>
        <v>0.1</v>
      </c>
      <c r="BT967" s="105">
        <f t="shared" si="189"/>
        <v>14102.532981074946</v>
      </c>
    </row>
    <row r="968" spans="1:72">
      <c r="A968" s="18">
        <f t="shared" si="180"/>
        <v>965</v>
      </c>
      <c r="B968" s="61">
        <v>291703264554</v>
      </c>
      <c r="C968" s="39">
        <v>42903</v>
      </c>
      <c r="D968" s="22" t="s">
        <v>264</v>
      </c>
      <c r="E968" s="22" t="s">
        <v>3025</v>
      </c>
      <c r="F968" s="110">
        <v>4</v>
      </c>
      <c r="G968" s="23" t="s">
        <v>119</v>
      </c>
      <c r="H968" s="52">
        <v>3874.8899999999749</v>
      </c>
      <c r="I968" s="30"/>
      <c r="J968" s="109">
        <v>15499.559999999899</v>
      </c>
      <c r="K968" s="23">
        <v>84139120</v>
      </c>
      <c r="L968" s="26">
        <v>7.4999999999999997E-2</v>
      </c>
      <c r="M968" s="40">
        <v>0</v>
      </c>
      <c r="N968" s="62">
        <v>0</v>
      </c>
      <c r="O968" s="52">
        <v>0</v>
      </c>
      <c r="P968" s="26">
        <v>0.1</v>
      </c>
      <c r="Q968" s="52">
        <v>0</v>
      </c>
      <c r="R968" s="63">
        <v>0.18</v>
      </c>
      <c r="S968" s="23" t="s">
        <v>2931</v>
      </c>
      <c r="T968" s="52">
        <v>1162.4669999999924</v>
      </c>
      <c r="U968" s="52">
        <v>0</v>
      </c>
      <c r="V968" s="52">
        <v>116.24669999999924</v>
      </c>
      <c r="W968" s="52">
        <v>3020.0892659999804</v>
      </c>
      <c r="X968" s="52">
        <v>4298.802965999972</v>
      </c>
      <c r="Y968" s="23" t="s">
        <v>2991</v>
      </c>
      <c r="Z968" s="23" t="s">
        <v>3026</v>
      </c>
      <c r="AA968" s="23" t="s">
        <v>3027</v>
      </c>
      <c r="AB968" s="33">
        <v>291703264554</v>
      </c>
      <c r="AC968" s="33" t="s">
        <v>3014</v>
      </c>
      <c r="AD968" s="48">
        <v>42903</v>
      </c>
      <c r="AE968" s="39">
        <v>42847</v>
      </c>
      <c r="AF968" s="53" t="e">
        <v>#N/A</v>
      </c>
      <c r="AG968" s="53" t="e">
        <v>#N/A</v>
      </c>
      <c r="AH968" s="39" t="e">
        <v>#N/A</v>
      </c>
      <c r="AI968" s="23" t="s">
        <v>51</v>
      </c>
      <c r="AJ968" s="54"/>
      <c r="AK968" s="55"/>
      <c r="AL968" s="56"/>
      <c r="AM968" s="57"/>
      <c r="AN968" s="33"/>
      <c r="AO968" s="48"/>
      <c r="AP968" s="23">
        <v>2000</v>
      </c>
      <c r="AQ968" s="23" t="s">
        <v>64</v>
      </c>
      <c r="AR968" s="23" t="s">
        <v>3027</v>
      </c>
      <c r="AS968" s="38" t="s">
        <v>53</v>
      </c>
      <c r="AT968" s="23"/>
      <c r="AU968" s="64">
        <v>17018</v>
      </c>
      <c r="AV968" s="99">
        <v>4</v>
      </c>
      <c r="AW968" s="102">
        <v>15499.559999999899</v>
      </c>
      <c r="AX968" s="29" t="s">
        <v>701</v>
      </c>
      <c r="AY968" s="29"/>
      <c r="AZ968" s="25" t="s">
        <v>2577</v>
      </c>
      <c r="BA968">
        <f t="shared" si="181"/>
        <v>2791</v>
      </c>
      <c r="BB968" s="115" t="s">
        <v>6983</v>
      </c>
      <c r="BC968" s="105">
        <f t="shared" si="182"/>
        <v>3874.8899999999749</v>
      </c>
      <c r="BD968" s="116">
        <f t="shared" si="183"/>
        <v>42826</v>
      </c>
      <c r="BE968" s="141" t="s">
        <v>8477</v>
      </c>
      <c r="BF968">
        <f>MATCH(BE968,'Cat-4'!$A:$A,0)</f>
        <v>722</v>
      </c>
      <c r="BG968">
        <f>MATCH(BD968,'Cat-4'!$1:$1,0)</f>
        <v>64</v>
      </c>
      <c r="BH968">
        <f>INDEX('Cat-4'!$1:$1048576,'NSS + ACT'!BF968,'NSS + ACT'!BG968)</f>
        <v>108.3</v>
      </c>
      <c r="BI968">
        <f>MATCH($BI$1,'Cat-4'!$1:$1,0)</f>
        <v>153</v>
      </c>
      <c r="BJ968">
        <f>INDEX('Cat-4'!$1:$1048576,'NSS + ACT'!BF968,'NSS + ACT'!BI968)</f>
        <v>130.80000000000001</v>
      </c>
      <c r="BK968" s="126">
        <f t="shared" si="184"/>
        <v>1.2077562326869808</v>
      </c>
      <c r="BL968">
        <f t="shared" si="185"/>
        <v>2814</v>
      </c>
      <c r="BM968" s="126">
        <f t="shared" si="186"/>
        <v>93.8</v>
      </c>
      <c r="BN968" s="126" t="s">
        <v>8785</v>
      </c>
      <c r="BO968" s="126">
        <f>MATCH(BB968,Sheet3!$D$4:$D$8,0)</f>
        <v>2</v>
      </c>
      <c r="BP968" s="126">
        <f>MATCH(BN968,Sheet3!$E$4:$H$4,0)</f>
        <v>4</v>
      </c>
      <c r="BQ968" s="132">
        <f>INDEX(Sheet3!$D$4:$H$8,'NSS + ACT'!BO968,'NSS + ACT'!BP968)</f>
        <v>0.1</v>
      </c>
      <c r="BR968" s="105">
        <f t="shared" si="187"/>
        <v>18719.690193905699</v>
      </c>
      <c r="BS968" s="162">
        <f t="shared" si="188"/>
        <v>0.1</v>
      </c>
      <c r="BT968" s="105">
        <f t="shared" si="189"/>
        <v>16847.721174515129</v>
      </c>
    </row>
    <row r="969" spans="1:72">
      <c r="A969" s="18">
        <f t="shared" si="180"/>
        <v>966</v>
      </c>
      <c r="B969" s="61">
        <v>291805677741</v>
      </c>
      <c r="C969" s="39">
        <v>43288</v>
      </c>
      <c r="D969" s="22" t="s">
        <v>330</v>
      </c>
      <c r="E969" s="22" t="s">
        <v>694</v>
      </c>
      <c r="F969" s="110">
        <v>100</v>
      </c>
      <c r="G969" s="23" t="s">
        <v>49</v>
      </c>
      <c r="H969" s="52">
        <v>153.5001</v>
      </c>
      <c r="I969" s="30"/>
      <c r="J969" s="109">
        <v>15350.01</v>
      </c>
      <c r="K969" s="23">
        <v>73181500</v>
      </c>
      <c r="L969" s="26">
        <v>0.15</v>
      </c>
      <c r="M969" s="40" t="s">
        <v>695</v>
      </c>
      <c r="N969" s="62">
        <v>0</v>
      </c>
      <c r="O969" s="52">
        <v>0</v>
      </c>
      <c r="P969" s="26">
        <v>0.1</v>
      </c>
      <c r="Q969" s="52">
        <v>0</v>
      </c>
      <c r="R969" s="63">
        <v>0.18</v>
      </c>
      <c r="S969" s="23" t="s">
        <v>696</v>
      </c>
      <c r="T969" s="52">
        <v>2302.5014999999999</v>
      </c>
      <c r="U969" s="52">
        <v>0</v>
      </c>
      <c r="V969" s="52">
        <v>230.25014999999999</v>
      </c>
      <c r="W969" s="52">
        <v>3218.897097</v>
      </c>
      <c r="X969" s="52">
        <v>5751.6487469999993</v>
      </c>
      <c r="Y969" s="23" t="s">
        <v>697</v>
      </c>
      <c r="Z969" s="23" t="s">
        <v>698</v>
      </c>
      <c r="AA969" s="23" t="s">
        <v>699</v>
      </c>
      <c r="AB969" s="33">
        <v>291805677741</v>
      </c>
      <c r="AC969" s="33" t="s">
        <v>700</v>
      </c>
      <c r="AD969" s="39">
        <v>43288</v>
      </c>
      <c r="AE969" s="39">
        <v>43287</v>
      </c>
      <c r="AF969" s="53" t="e">
        <v>#N/A</v>
      </c>
      <c r="AG969" s="53" t="e">
        <v>#N/A</v>
      </c>
      <c r="AH969" s="39" t="e">
        <v>#N/A</v>
      </c>
      <c r="AI969" s="23" t="s">
        <v>51</v>
      </c>
      <c r="AJ969" s="59"/>
      <c r="AK969" s="59"/>
      <c r="AL969" s="48"/>
      <c r="AM969" s="60"/>
      <c r="AN969" s="33"/>
      <c r="AO969" s="48"/>
      <c r="AP969" s="23">
        <v>2000</v>
      </c>
      <c r="AQ969" s="23" t="s">
        <v>52</v>
      </c>
      <c r="AR969" s="23" t="s">
        <v>699</v>
      </c>
      <c r="AS969" s="38" t="s">
        <v>53</v>
      </c>
      <c r="AT969" s="23" t="s">
        <v>522</v>
      </c>
      <c r="AU969" s="64">
        <v>1402</v>
      </c>
      <c r="AV969" s="99">
        <v>100</v>
      </c>
      <c r="AW969" s="102">
        <v>15350.01</v>
      </c>
      <c r="AX969" s="29" t="s">
        <v>701</v>
      </c>
      <c r="AY969" s="29"/>
      <c r="AZ969" s="25" t="s">
        <v>702</v>
      </c>
      <c r="BA969">
        <f t="shared" si="181"/>
        <v>2351</v>
      </c>
      <c r="BB969" s="115" t="s">
        <v>6983</v>
      </c>
      <c r="BC969" s="105">
        <f t="shared" si="182"/>
        <v>153.5001</v>
      </c>
      <c r="BD969" s="116">
        <f t="shared" si="183"/>
        <v>43282</v>
      </c>
      <c r="BE969" s="141" t="s">
        <v>8477</v>
      </c>
      <c r="BF969">
        <f>MATCH(BE969,'Cat-4'!$A:$A,0)</f>
        <v>722</v>
      </c>
      <c r="BG969">
        <f>MATCH(BD969,'Cat-4'!$1:$1,0)</f>
        <v>79</v>
      </c>
      <c r="BH969">
        <f>INDEX('Cat-4'!$1:$1048576,'NSS + ACT'!BF969,'NSS + ACT'!BG969)</f>
        <v>110.9</v>
      </c>
      <c r="BI969">
        <f>MATCH($BI$1,'Cat-4'!$1:$1,0)</f>
        <v>153</v>
      </c>
      <c r="BJ969">
        <f>INDEX('Cat-4'!$1:$1048576,'NSS + ACT'!BF969,'NSS + ACT'!BI969)</f>
        <v>130.80000000000001</v>
      </c>
      <c r="BK969" s="126">
        <f t="shared" si="184"/>
        <v>1.1794409377817854</v>
      </c>
      <c r="BL969">
        <f t="shared" si="185"/>
        <v>2358</v>
      </c>
      <c r="BM969" s="126">
        <f t="shared" si="186"/>
        <v>78.599999999999994</v>
      </c>
      <c r="BN969" s="126" t="s">
        <v>8785</v>
      </c>
      <c r="BO969" s="126">
        <f>MATCH(BB969,Sheet3!$D$4:$D$8,0)</f>
        <v>2</v>
      </c>
      <c r="BP969" s="126">
        <f>MATCH(BN969,Sheet3!$E$4:$H$4,0)</f>
        <v>4</v>
      </c>
      <c r="BQ969" s="132">
        <f>INDEX(Sheet3!$D$4:$H$8,'NSS + ACT'!BO969,'NSS + ACT'!BP969)</f>
        <v>0.1</v>
      </c>
      <c r="BR969" s="105">
        <f t="shared" si="187"/>
        <v>18104.430189359784</v>
      </c>
      <c r="BS969" s="162">
        <f t="shared" si="188"/>
        <v>0.1</v>
      </c>
      <c r="BT969" s="105">
        <f t="shared" si="189"/>
        <v>16293.987170423807</v>
      </c>
    </row>
    <row r="970" spans="1:72">
      <c r="A970" s="18">
        <f t="shared" si="180"/>
        <v>967</v>
      </c>
      <c r="B970" s="61">
        <v>291602313925</v>
      </c>
      <c r="C970" s="39">
        <v>42511</v>
      </c>
      <c r="D970" s="22" t="s">
        <v>180</v>
      </c>
      <c r="E970" s="22" t="s">
        <v>2935</v>
      </c>
      <c r="F970" s="110">
        <v>1</v>
      </c>
      <c r="G970" s="23" t="s">
        <v>119</v>
      </c>
      <c r="H970" s="52">
        <v>16327</v>
      </c>
      <c r="I970" s="30"/>
      <c r="J970" s="109">
        <v>16327</v>
      </c>
      <c r="K970" s="23">
        <v>84139120</v>
      </c>
      <c r="L970" s="26">
        <v>7.4999999999999997E-2</v>
      </c>
      <c r="M970" s="40">
        <v>0</v>
      </c>
      <c r="N970" s="62">
        <v>0</v>
      </c>
      <c r="O970" s="52">
        <v>0</v>
      </c>
      <c r="P970" s="26">
        <v>0.1</v>
      </c>
      <c r="Q970" s="52">
        <v>0</v>
      </c>
      <c r="R970" s="63">
        <v>0.18</v>
      </c>
      <c r="S970" s="23" t="s">
        <v>2931</v>
      </c>
      <c r="T970" s="52">
        <v>1224.5249999999999</v>
      </c>
      <c r="U970" s="52">
        <v>0</v>
      </c>
      <c r="V970" s="52">
        <v>122.45249999999999</v>
      </c>
      <c r="W970" s="52">
        <v>3181.3159500000002</v>
      </c>
      <c r="X970" s="52">
        <v>4528.2934500000001</v>
      </c>
      <c r="Y970" s="23" t="s">
        <v>2778</v>
      </c>
      <c r="Z970" s="23" t="s">
        <v>2936</v>
      </c>
      <c r="AA970" s="23" t="s">
        <v>265</v>
      </c>
      <c r="AB970" s="33">
        <v>291602313925</v>
      </c>
      <c r="AC970" s="33" t="s">
        <v>2937</v>
      </c>
      <c r="AD970" s="48">
        <v>42511</v>
      </c>
      <c r="AE970" s="39">
        <v>42458</v>
      </c>
      <c r="AF970" s="53" t="e">
        <v>#N/A</v>
      </c>
      <c r="AG970" s="53" t="e">
        <v>#N/A</v>
      </c>
      <c r="AH970" s="39" t="e">
        <v>#N/A</v>
      </c>
      <c r="AI970" s="23" t="s">
        <v>51</v>
      </c>
      <c r="AJ970" s="54"/>
      <c r="AK970" s="55"/>
      <c r="AL970" s="56"/>
      <c r="AM970" s="57"/>
      <c r="AN970" s="33"/>
      <c r="AO970" s="48"/>
      <c r="AP970" s="23">
        <v>2000</v>
      </c>
      <c r="AQ970" s="23" t="s">
        <v>64</v>
      </c>
      <c r="AR970" s="23" t="s">
        <v>265</v>
      </c>
      <c r="AS970" s="38" t="s">
        <v>53</v>
      </c>
      <c r="AT970" s="23" t="s">
        <v>522</v>
      </c>
      <c r="AU970" s="64">
        <v>800016281</v>
      </c>
      <c r="AV970" s="99">
        <v>1</v>
      </c>
      <c r="AW970" s="102">
        <v>15203.16</v>
      </c>
      <c r="AX970" s="29" t="s">
        <v>701</v>
      </c>
      <c r="AY970" s="29"/>
      <c r="AZ970" s="25" t="s">
        <v>2938</v>
      </c>
      <c r="BA970">
        <f t="shared" si="181"/>
        <v>3180</v>
      </c>
      <c r="BB970" s="115" t="s">
        <v>6983</v>
      </c>
      <c r="BC970" s="105">
        <f t="shared" si="182"/>
        <v>15203.16</v>
      </c>
      <c r="BD970" s="116">
        <f t="shared" si="183"/>
        <v>42430</v>
      </c>
      <c r="BE970" s="141" t="s">
        <v>8477</v>
      </c>
      <c r="BF970">
        <f>MATCH(BE970,'Cat-4'!$A:$A,0)</f>
        <v>722</v>
      </c>
      <c r="BG970">
        <f>MATCH(BD970,'Cat-4'!$1:$1,0)</f>
        <v>51</v>
      </c>
      <c r="BH970">
        <f>INDEX('Cat-4'!$1:$1048576,'NSS + ACT'!BF970,'NSS + ACT'!BG970)</f>
        <v>108.5</v>
      </c>
      <c r="BI970">
        <f>MATCH($BI$1,'Cat-4'!$1:$1,0)</f>
        <v>153</v>
      </c>
      <c r="BJ970">
        <f>INDEX('Cat-4'!$1:$1048576,'NSS + ACT'!BF970,'NSS + ACT'!BI970)</f>
        <v>130.80000000000001</v>
      </c>
      <c r="BK970" s="126">
        <f t="shared" si="184"/>
        <v>1.2055299539170508</v>
      </c>
      <c r="BL970">
        <f t="shared" si="185"/>
        <v>3210</v>
      </c>
      <c r="BM970" s="126">
        <f t="shared" si="186"/>
        <v>107</v>
      </c>
      <c r="BN970" s="126" t="s">
        <v>8785</v>
      </c>
      <c r="BO970" s="126">
        <f>MATCH(BB970,Sheet3!$D$4:$D$8,0)</f>
        <v>2</v>
      </c>
      <c r="BP970" s="126">
        <f>MATCH(BN970,Sheet3!$E$4:$H$4,0)</f>
        <v>4</v>
      </c>
      <c r="BQ970" s="132">
        <f>INDEX(Sheet3!$D$4:$H$8,'NSS + ACT'!BO970,'NSS + ACT'!BP970)</f>
        <v>0.1</v>
      </c>
      <c r="BR970" s="105">
        <f t="shared" si="187"/>
        <v>18327.864774193549</v>
      </c>
      <c r="BS970" s="162">
        <f t="shared" si="188"/>
        <v>0.1</v>
      </c>
      <c r="BT970" s="105">
        <f t="shared" si="189"/>
        <v>16495.078296774194</v>
      </c>
    </row>
    <row r="971" spans="1:72">
      <c r="A971" s="18">
        <f t="shared" si="180"/>
        <v>968</v>
      </c>
      <c r="B971" s="61">
        <v>292007270634</v>
      </c>
      <c r="C971" s="39">
        <v>44095</v>
      </c>
      <c r="D971" s="22" t="s">
        <v>63</v>
      </c>
      <c r="E971" s="22" t="s">
        <v>1468</v>
      </c>
      <c r="F971" s="110">
        <v>2</v>
      </c>
      <c r="G971" s="23" t="s">
        <v>49</v>
      </c>
      <c r="H971" s="52">
        <v>7550.9399999999496</v>
      </c>
      <c r="I971" s="30"/>
      <c r="J971" s="109">
        <v>15101.879999999899</v>
      </c>
      <c r="K971" s="23">
        <v>84842000</v>
      </c>
      <c r="L971" s="26">
        <v>7.4999999999999997E-2</v>
      </c>
      <c r="M971" s="40">
        <v>0</v>
      </c>
      <c r="N971" s="62">
        <v>0</v>
      </c>
      <c r="O971" s="52">
        <v>0</v>
      </c>
      <c r="P971" s="26">
        <v>0.1</v>
      </c>
      <c r="Q971" s="52">
        <v>0</v>
      </c>
      <c r="R971" s="63">
        <v>0.18</v>
      </c>
      <c r="S971" s="23" t="s">
        <v>777</v>
      </c>
      <c r="T971" s="52">
        <v>1132.6409999999923</v>
      </c>
      <c r="U971" s="52">
        <v>0</v>
      </c>
      <c r="V971" s="52">
        <v>113.26409999999925</v>
      </c>
      <c r="W971" s="52">
        <v>2942.60131799998</v>
      </c>
      <c r="X971" s="52">
        <v>4188.5064179999717</v>
      </c>
      <c r="Y971" s="23" t="s">
        <v>1335</v>
      </c>
      <c r="Z971" s="23" t="s">
        <v>1469</v>
      </c>
      <c r="AA971" s="23" t="s">
        <v>1470</v>
      </c>
      <c r="AB971" s="33">
        <v>292007270634</v>
      </c>
      <c r="AC971" s="33" t="s">
        <v>1471</v>
      </c>
      <c r="AD971" s="48">
        <v>44095</v>
      </c>
      <c r="AE971" s="39">
        <v>44089</v>
      </c>
      <c r="AF971" s="53" t="e">
        <v>#N/A</v>
      </c>
      <c r="AG971" s="53" t="e">
        <v>#N/A</v>
      </c>
      <c r="AH971" s="39" t="e">
        <v>#N/A</v>
      </c>
      <c r="AI971" s="23" t="s">
        <v>51</v>
      </c>
      <c r="AJ971" s="54"/>
      <c r="AK971" s="55"/>
      <c r="AL971" s="56"/>
      <c r="AM971" s="57"/>
      <c r="AN971" s="33"/>
      <c r="AO971" s="48"/>
      <c r="AP971" s="23">
        <v>2000</v>
      </c>
      <c r="AQ971" s="23" t="s">
        <v>52</v>
      </c>
      <c r="AR971" s="23" t="s">
        <v>1470</v>
      </c>
      <c r="AS971" s="38" t="s">
        <v>53</v>
      </c>
      <c r="AT971" s="23"/>
      <c r="AU971" s="64">
        <v>27102001</v>
      </c>
      <c r="AV971" s="99">
        <v>2</v>
      </c>
      <c r="AW971" s="102">
        <v>15101.879999999899</v>
      </c>
      <c r="AX971" s="29" t="s">
        <v>701</v>
      </c>
      <c r="AY971" s="29"/>
      <c r="AZ971" s="25" t="s">
        <v>1350</v>
      </c>
      <c r="BA971">
        <f t="shared" si="181"/>
        <v>1549</v>
      </c>
      <c r="BB971" s="115" t="s">
        <v>6986</v>
      </c>
      <c r="BC971" s="105">
        <f t="shared" si="182"/>
        <v>7550.9399999999496</v>
      </c>
      <c r="BD971" s="116">
        <f t="shared" si="183"/>
        <v>44075</v>
      </c>
      <c r="BE971" s="141" t="s">
        <v>7762</v>
      </c>
      <c r="BF971">
        <f>MATCH(BE971,'Cat-4'!$A:$A,0)</f>
        <v>364</v>
      </c>
      <c r="BG971">
        <f>MATCH(BD971,'Cat-4'!$1:$1,0)</f>
        <v>105</v>
      </c>
      <c r="BH971">
        <f>INDEX('Cat-4'!$1:$1048576,'NSS + ACT'!BF971,'NSS + ACT'!BG971)</f>
        <v>116</v>
      </c>
      <c r="BI971">
        <f>MATCH($BI$1,'Cat-4'!$1:$1,0)</f>
        <v>153</v>
      </c>
      <c r="BJ971">
        <f>INDEX('Cat-4'!$1:$1048576,'NSS + ACT'!BF971,'NSS + ACT'!BI971)</f>
        <v>136.4</v>
      </c>
      <c r="BK971" s="126">
        <f t="shared" si="184"/>
        <v>1.1758620689655173</v>
      </c>
      <c r="BL971">
        <f t="shared" si="185"/>
        <v>1565</v>
      </c>
      <c r="BM971" s="126">
        <f t="shared" si="186"/>
        <v>52.166666666666664</v>
      </c>
      <c r="BN971" s="126" t="s">
        <v>8785</v>
      </c>
      <c r="BO971" s="126">
        <f>MATCH(BB971,Sheet3!$D$4:$D$8,0)</f>
        <v>3</v>
      </c>
      <c r="BP971" s="126">
        <f>MATCH(BN971,Sheet3!$E$4:$H$4,0)</f>
        <v>4</v>
      </c>
      <c r="BQ971" s="132">
        <f>INDEX(Sheet3!$D$4:$H$8,'NSS + ACT'!BO971,'NSS + ACT'!BP971)</f>
        <v>0.5</v>
      </c>
      <c r="BR971" s="105">
        <f t="shared" si="187"/>
        <v>17757.727862068848</v>
      </c>
      <c r="BS971" s="162">
        <f t="shared" si="188"/>
        <v>0.5</v>
      </c>
      <c r="BT971" s="105">
        <f t="shared" si="189"/>
        <v>8878.8639310344242</v>
      </c>
    </row>
    <row r="972" spans="1:72">
      <c r="A972" s="18">
        <f t="shared" si="180"/>
        <v>969</v>
      </c>
      <c r="B972" s="33">
        <v>292300778943</v>
      </c>
      <c r="C972" s="39">
        <v>44949</v>
      </c>
      <c r="D972" s="22" t="s">
        <v>4873</v>
      </c>
      <c r="E972" s="22" t="s">
        <v>4874</v>
      </c>
      <c r="F972" s="110">
        <v>2</v>
      </c>
      <c r="G972" s="23" t="s">
        <v>75</v>
      </c>
      <c r="H972" s="58">
        <v>6157</v>
      </c>
      <c r="I972" s="30"/>
      <c r="J972" s="101">
        <v>12314</v>
      </c>
      <c r="K972" s="33">
        <v>84149090</v>
      </c>
      <c r="L972" s="26">
        <v>7.4999999999999997E-2</v>
      </c>
      <c r="M972" s="40">
        <v>0</v>
      </c>
      <c r="N972" s="40">
        <v>0</v>
      </c>
      <c r="O972" s="35"/>
      <c r="P972" s="63">
        <v>0.1</v>
      </c>
      <c r="Q972" s="52">
        <v>0</v>
      </c>
      <c r="R972" s="63">
        <v>0.18</v>
      </c>
      <c r="S972" s="23" t="s">
        <v>717</v>
      </c>
      <c r="T972" s="52">
        <v>923.55</v>
      </c>
      <c r="U972" s="52">
        <v>0</v>
      </c>
      <c r="V972" s="52">
        <v>92.355000000000004</v>
      </c>
      <c r="W972" s="52">
        <v>2399.3828999999996</v>
      </c>
      <c r="X972" s="52">
        <v>3415.2878999999994</v>
      </c>
      <c r="Y972" s="23" t="s">
        <v>4841</v>
      </c>
      <c r="Z972" s="23" t="s">
        <v>4875</v>
      </c>
      <c r="AA972" s="23" t="s">
        <v>4876</v>
      </c>
      <c r="AB972" s="33">
        <v>292300778943</v>
      </c>
      <c r="AC972" s="33" t="s">
        <v>4877</v>
      </c>
      <c r="AD972" s="48">
        <v>44949</v>
      </c>
      <c r="AE972" s="39">
        <v>44797</v>
      </c>
      <c r="AF972" s="53" t="e">
        <v>#N/A</v>
      </c>
      <c r="AG972" s="53" t="e">
        <v>#N/A</v>
      </c>
      <c r="AH972" s="39" t="e">
        <v>#N/A</v>
      </c>
      <c r="AI972" s="23" t="s">
        <v>51</v>
      </c>
      <c r="AJ972" s="54"/>
      <c r="AK972" s="55"/>
      <c r="AL972" s="56"/>
      <c r="AM972" s="57"/>
      <c r="AN972" s="33"/>
      <c r="AO972" s="48"/>
      <c r="AP972" s="23">
        <v>2000</v>
      </c>
      <c r="AQ972" s="23" t="s">
        <v>52</v>
      </c>
      <c r="AR972" s="23" t="s">
        <v>4876</v>
      </c>
      <c r="AS972" s="38" t="s">
        <v>518</v>
      </c>
      <c r="AT972" s="23"/>
      <c r="AU972" s="23" t="s">
        <v>4878</v>
      </c>
      <c r="AV972" s="99">
        <v>2</v>
      </c>
      <c r="AW972" s="101">
        <v>15057.93</v>
      </c>
      <c r="AX972" s="29" t="s">
        <v>4770</v>
      </c>
      <c r="AY972" s="29"/>
      <c r="AZ972" s="30" t="s">
        <v>4683</v>
      </c>
      <c r="BA972">
        <f t="shared" si="181"/>
        <v>841</v>
      </c>
      <c r="BB972" s="115" t="s">
        <v>6983</v>
      </c>
      <c r="BC972" s="105">
        <f t="shared" si="182"/>
        <v>7528.9650000000001</v>
      </c>
      <c r="BD972" s="116">
        <f t="shared" si="183"/>
        <v>44774</v>
      </c>
      <c r="BE972" s="141" t="s">
        <v>8477</v>
      </c>
      <c r="BF972">
        <f>MATCH(BE972,'Cat-4'!$A:$A,0)</f>
        <v>722</v>
      </c>
      <c r="BG972">
        <f>MATCH(BD972,'Cat-4'!$1:$1,0)</f>
        <v>128</v>
      </c>
      <c r="BH972">
        <f>INDEX('Cat-4'!$1:$1048576,'NSS + ACT'!BF972,'NSS + ACT'!BG972)</f>
        <v>126.1</v>
      </c>
      <c r="BI972">
        <f>MATCH($BI$1,'Cat-4'!$1:$1,0)</f>
        <v>153</v>
      </c>
      <c r="BJ972">
        <f>INDEX('Cat-4'!$1:$1048576,'NSS + ACT'!BF972,'NSS + ACT'!BI972)</f>
        <v>130.80000000000001</v>
      </c>
      <c r="BK972" s="126">
        <f t="shared" si="184"/>
        <v>1.0372720063441714</v>
      </c>
      <c r="BL972">
        <f t="shared" si="185"/>
        <v>866</v>
      </c>
      <c r="BM972" s="126">
        <f t="shared" si="186"/>
        <v>28.866666666666667</v>
      </c>
      <c r="BN972" s="126" t="s">
        <v>8785</v>
      </c>
      <c r="BO972" s="126">
        <f>MATCH(BB972,Sheet3!$D$4:$D$8,0)</f>
        <v>2</v>
      </c>
      <c r="BP972" s="126">
        <f>MATCH(BN972,Sheet3!$E$4:$H$4,0)</f>
        <v>4</v>
      </c>
      <c r="BQ972" s="132">
        <f>INDEX(Sheet3!$D$4:$H$8,'NSS + ACT'!BO972,'NSS + ACT'!BP972)</f>
        <v>0.1</v>
      </c>
      <c r="BR972" s="105">
        <f t="shared" si="187"/>
        <v>15619.16926249009</v>
      </c>
      <c r="BS972" s="162">
        <f t="shared" si="188"/>
        <v>0.1</v>
      </c>
      <c r="BT972" s="105">
        <f t="shared" si="189"/>
        <v>14057.252336241081</v>
      </c>
    </row>
    <row r="973" spans="1:72">
      <c r="A973" s="18">
        <f t="shared" si="180"/>
        <v>970</v>
      </c>
      <c r="B973" s="61">
        <v>292009081652</v>
      </c>
      <c r="C973" s="39">
        <v>44148</v>
      </c>
      <c r="D973" s="22" t="s">
        <v>309</v>
      </c>
      <c r="E973" s="22" t="s">
        <v>3989</v>
      </c>
      <c r="F973" s="110">
        <v>80</v>
      </c>
      <c r="G973" s="23" t="s">
        <v>49</v>
      </c>
      <c r="H973" s="52">
        <v>188.11987500000001</v>
      </c>
      <c r="I973" s="30"/>
      <c r="J973" s="109">
        <v>15049.59</v>
      </c>
      <c r="K973" s="23" t="s">
        <v>3951</v>
      </c>
      <c r="L973" s="26">
        <v>0.15</v>
      </c>
      <c r="M973" s="40">
        <v>0</v>
      </c>
      <c r="N973" s="40">
        <v>0</v>
      </c>
      <c r="O973" s="52">
        <v>0</v>
      </c>
      <c r="P973" s="26">
        <v>0.1</v>
      </c>
      <c r="Q973" s="52">
        <v>0</v>
      </c>
      <c r="R973" s="63">
        <v>0.18</v>
      </c>
      <c r="S973" s="23" t="s">
        <v>696</v>
      </c>
      <c r="T973" s="52">
        <v>2257.4384999999997</v>
      </c>
      <c r="U973" s="52">
        <v>0</v>
      </c>
      <c r="V973" s="52">
        <v>225.74384999999998</v>
      </c>
      <c r="W973" s="52">
        <v>3155.8990229999999</v>
      </c>
      <c r="X973" s="68">
        <v>5639.0813729999991</v>
      </c>
      <c r="Y973" s="23" t="s">
        <v>3855</v>
      </c>
      <c r="Z973" s="23" t="s">
        <v>3990</v>
      </c>
      <c r="AA973" s="23" t="s">
        <v>3991</v>
      </c>
      <c r="AB973" s="33">
        <v>292009081652</v>
      </c>
      <c r="AC973" s="33" t="s">
        <v>3972</v>
      </c>
      <c r="AD973" s="39">
        <v>44148</v>
      </c>
      <c r="AE973" s="39">
        <v>44147</v>
      </c>
      <c r="AF973" s="53" t="e">
        <v>#N/A</v>
      </c>
      <c r="AG973" s="53" t="e">
        <v>#N/A</v>
      </c>
      <c r="AH973" s="39" t="e">
        <v>#N/A</v>
      </c>
      <c r="AI973" s="23" t="s">
        <v>51</v>
      </c>
      <c r="AJ973" s="59"/>
      <c r="AK973" s="59"/>
      <c r="AL973" s="48"/>
      <c r="AM973" s="60"/>
      <c r="AN973" s="33"/>
      <c r="AO973" s="48"/>
      <c r="AP973" s="23">
        <v>2000</v>
      </c>
      <c r="AQ973" s="23" t="s">
        <v>52</v>
      </c>
      <c r="AR973" s="23" t="s">
        <v>3991</v>
      </c>
      <c r="AS973" s="38" t="s">
        <v>53</v>
      </c>
      <c r="AT973" s="23"/>
      <c r="AU973" s="64">
        <v>11</v>
      </c>
      <c r="AV973" s="99">
        <v>80</v>
      </c>
      <c r="AW973" s="102">
        <v>15049.59</v>
      </c>
      <c r="AX973" s="29" t="s">
        <v>701</v>
      </c>
      <c r="AY973" s="29"/>
      <c r="AZ973" s="25"/>
      <c r="BA973">
        <f t="shared" si="181"/>
        <v>1491</v>
      </c>
      <c r="BB973" s="115" t="s">
        <v>6983</v>
      </c>
      <c r="BC973" s="105">
        <f t="shared" si="182"/>
        <v>188.11987500000001</v>
      </c>
      <c r="BD973" s="116">
        <f t="shared" si="183"/>
        <v>44136</v>
      </c>
      <c r="BE973" s="141" t="s">
        <v>8477</v>
      </c>
      <c r="BF973">
        <f>MATCH(BE973,'Cat-4'!$A:$A,0)</f>
        <v>722</v>
      </c>
      <c r="BG973">
        <f>MATCH(BD973,'Cat-4'!$1:$1,0)</f>
        <v>107</v>
      </c>
      <c r="BH973">
        <f>INDEX('Cat-4'!$1:$1048576,'NSS + ACT'!BF973,'NSS + ACT'!BG973)</f>
        <v>113.7</v>
      </c>
      <c r="BI973">
        <f>MATCH($BI$1,'Cat-4'!$1:$1,0)</f>
        <v>153</v>
      </c>
      <c r="BJ973">
        <f>INDEX('Cat-4'!$1:$1048576,'NSS + ACT'!BF973,'NSS + ACT'!BI973)</f>
        <v>130.80000000000001</v>
      </c>
      <c r="BK973" s="126">
        <f t="shared" si="184"/>
        <v>1.1503957783641161</v>
      </c>
      <c r="BL973">
        <f t="shared" si="185"/>
        <v>1504</v>
      </c>
      <c r="BM973" s="126">
        <f t="shared" si="186"/>
        <v>50.133333333333333</v>
      </c>
      <c r="BN973" s="126" t="s">
        <v>8785</v>
      </c>
      <c r="BO973" s="126">
        <f>MATCH(BB973,Sheet3!$D$4:$D$8,0)</f>
        <v>2</v>
      </c>
      <c r="BP973" s="126">
        <f>MATCH(BN973,Sheet3!$E$4:$H$4,0)</f>
        <v>4</v>
      </c>
      <c r="BQ973" s="132">
        <f>INDEX(Sheet3!$D$4:$H$8,'NSS + ACT'!BO973,'NSS + ACT'!BP973)</f>
        <v>0.1</v>
      </c>
      <c r="BR973" s="105">
        <f t="shared" si="187"/>
        <v>17312.984802110819</v>
      </c>
      <c r="BS973" s="162">
        <f t="shared" si="188"/>
        <v>0.1</v>
      </c>
      <c r="BT973" s="105">
        <f t="shared" si="189"/>
        <v>15581.686321899737</v>
      </c>
    </row>
    <row r="974" spans="1:72">
      <c r="A974" s="18">
        <f t="shared" si="180"/>
        <v>971</v>
      </c>
      <c r="B974" s="61">
        <v>292009463653</v>
      </c>
      <c r="C974" s="39">
        <v>44161</v>
      </c>
      <c r="D974" s="22" t="s">
        <v>168</v>
      </c>
      <c r="E974" s="22" t="s">
        <v>4337</v>
      </c>
      <c r="F974" s="110">
        <v>7</v>
      </c>
      <c r="G974" s="23" t="s">
        <v>119</v>
      </c>
      <c r="H974" s="52">
        <v>2149</v>
      </c>
      <c r="I974" s="30"/>
      <c r="J974" s="109">
        <v>15043</v>
      </c>
      <c r="K974" s="23">
        <v>84841010</v>
      </c>
      <c r="L974" s="26">
        <v>7.4999999999999997E-2</v>
      </c>
      <c r="M974" s="40">
        <v>0</v>
      </c>
      <c r="N974" s="62">
        <v>0</v>
      </c>
      <c r="O974" s="52">
        <v>0</v>
      </c>
      <c r="P974" s="26">
        <v>0.1</v>
      </c>
      <c r="Q974" s="52">
        <v>0</v>
      </c>
      <c r="R974" s="63">
        <v>0.18</v>
      </c>
      <c r="S974" s="23" t="s">
        <v>4095</v>
      </c>
      <c r="T974" s="52">
        <v>1128.2249999999999</v>
      </c>
      <c r="U974" s="52">
        <v>0</v>
      </c>
      <c r="V974" s="52">
        <v>112.82249999999999</v>
      </c>
      <c r="W974" s="52">
        <v>2931.1285499999999</v>
      </c>
      <c r="X974" s="52">
        <v>4172.17605</v>
      </c>
      <c r="Y974" s="23" t="s">
        <v>4133</v>
      </c>
      <c r="Z974" s="23" t="s">
        <v>4338</v>
      </c>
      <c r="AA974" s="23" t="s">
        <v>4339</v>
      </c>
      <c r="AB974" s="33">
        <v>292009463653</v>
      </c>
      <c r="AC974" s="33" t="s">
        <v>4330</v>
      </c>
      <c r="AD974" s="39">
        <v>44161</v>
      </c>
      <c r="AE974" s="39">
        <v>44151</v>
      </c>
      <c r="AF974" s="53" t="e">
        <v>#N/A</v>
      </c>
      <c r="AG974" s="53" t="e">
        <v>#N/A</v>
      </c>
      <c r="AH974" s="39" t="e">
        <v>#N/A</v>
      </c>
      <c r="AI974" s="23" t="s">
        <v>51</v>
      </c>
      <c r="AJ974" s="59"/>
      <c r="AK974" s="59"/>
      <c r="AL974" s="48"/>
      <c r="AM974" s="60"/>
      <c r="AN974" s="33"/>
      <c r="AO974" s="48"/>
      <c r="AP974" s="23">
        <v>2000</v>
      </c>
      <c r="AQ974" s="23" t="s">
        <v>52</v>
      </c>
      <c r="AR974" s="23" t="s">
        <v>4339</v>
      </c>
      <c r="AS974" s="38" t="s">
        <v>53</v>
      </c>
      <c r="AT974" s="23"/>
      <c r="AU974" s="64" t="s">
        <v>4331</v>
      </c>
      <c r="AV974" s="99">
        <v>7</v>
      </c>
      <c r="AW974" s="102">
        <v>15043</v>
      </c>
      <c r="AX974" s="29" t="s">
        <v>701</v>
      </c>
      <c r="AY974" s="29"/>
      <c r="AZ974" s="25"/>
      <c r="BA974">
        <f t="shared" si="181"/>
        <v>1487</v>
      </c>
      <c r="BB974" s="115" t="s">
        <v>6983</v>
      </c>
      <c r="BC974" s="105">
        <f t="shared" si="182"/>
        <v>2149</v>
      </c>
      <c r="BD974" s="116">
        <f t="shared" si="183"/>
        <v>44136</v>
      </c>
      <c r="BE974" s="141" t="s">
        <v>8477</v>
      </c>
      <c r="BF974">
        <f>MATCH(BE974,'Cat-4'!$A:$A,0)</f>
        <v>722</v>
      </c>
      <c r="BG974">
        <f>MATCH(BD974,'Cat-4'!$1:$1,0)</f>
        <v>107</v>
      </c>
      <c r="BH974">
        <f>INDEX('Cat-4'!$1:$1048576,'NSS + ACT'!BF974,'NSS + ACT'!BG974)</f>
        <v>113.7</v>
      </c>
      <c r="BI974">
        <f>MATCH($BI$1,'Cat-4'!$1:$1,0)</f>
        <v>153</v>
      </c>
      <c r="BJ974">
        <f>INDEX('Cat-4'!$1:$1048576,'NSS + ACT'!BF974,'NSS + ACT'!BI974)</f>
        <v>130.80000000000001</v>
      </c>
      <c r="BK974" s="126">
        <f t="shared" si="184"/>
        <v>1.1503957783641161</v>
      </c>
      <c r="BL974">
        <f t="shared" si="185"/>
        <v>1504</v>
      </c>
      <c r="BM974" s="126">
        <f t="shared" si="186"/>
        <v>50.133333333333333</v>
      </c>
      <c r="BN974" s="126" t="s">
        <v>8785</v>
      </c>
      <c r="BO974" s="126">
        <f>MATCH(BB974,Sheet3!$D$4:$D$8,0)</f>
        <v>2</v>
      </c>
      <c r="BP974" s="126">
        <f>MATCH(BN974,Sheet3!$E$4:$H$4,0)</f>
        <v>4</v>
      </c>
      <c r="BQ974" s="132">
        <f>INDEX(Sheet3!$D$4:$H$8,'NSS + ACT'!BO974,'NSS + ACT'!BP974)</f>
        <v>0.1</v>
      </c>
      <c r="BR974" s="105">
        <f t="shared" si="187"/>
        <v>17305.403693931399</v>
      </c>
      <c r="BS974" s="162">
        <f t="shared" si="188"/>
        <v>0.1</v>
      </c>
      <c r="BT974" s="105">
        <f t="shared" si="189"/>
        <v>15574.863324538259</v>
      </c>
    </row>
    <row r="975" spans="1:72">
      <c r="A975" s="18">
        <f t="shared" si="180"/>
        <v>972</v>
      </c>
      <c r="B975" s="61">
        <v>292101568216</v>
      </c>
      <c r="C975" s="39">
        <v>44243</v>
      </c>
      <c r="D975" s="22" t="s">
        <v>347</v>
      </c>
      <c r="E975" s="22" t="s">
        <v>4340</v>
      </c>
      <c r="F975" s="110">
        <v>3</v>
      </c>
      <c r="G975" s="23" t="s">
        <v>119</v>
      </c>
      <c r="H975" s="52">
        <v>5007</v>
      </c>
      <c r="I975" s="30"/>
      <c r="J975" s="109">
        <v>15021</v>
      </c>
      <c r="K975" s="23">
        <v>84841090</v>
      </c>
      <c r="L975" s="26">
        <v>7.4999999999999997E-2</v>
      </c>
      <c r="M975" s="40">
        <v>0</v>
      </c>
      <c r="N975" s="62">
        <v>0</v>
      </c>
      <c r="O975" s="52">
        <v>0</v>
      </c>
      <c r="P975" s="26">
        <v>0.1</v>
      </c>
      <c r="Q975" s="52">
        <v>0</v>
      </c>
      <c r="R975" s="63">
        <v>0.18</v>
      </c>
      <c r="S975" s="23" t="s">
        <v>4095</v>
      </c>
      <c r="T975" s="52">
        <v>1126.575</v>
      </c>
      <c r="U975" s="52">
        <v>0</v>
      </c>
      <c r="V975" s="52">
        <v>112.65750000000001</v>
      </c>
      <c r="W975" s="52">
        <v>2926.8418499999998</v>
      </c>
      <c r="X975" s="52">
        <v>4166.0743499999999</v>
      </c>
      <c r="Y975" s="23" t="s">
        <v>4133</v>
      </c>
      <c r="Z975" s="23" t="s">
        <v>4341</v>
      </c>
      <c r="AA975" s="23" t="s">
        <v>4342</v>
      </c>
      <c r="AB975" s="33">
        <v>292101568216</v>
      </c>
      <c r="AC975" s="33" t="s">
        <v>4098</v>
      </c>
      <c r="AD975" s="39">
        <v>44243</v>
      </c>
      <c r="AE975" s="39">
        <v>44232</v>
      </c>
      <c r="AF975" s="53" t="e">
        <v>#N/A</v>
      </c>
      <c r="AG975" s="53" t="e">
        <v>#N/A</v>
      </c>
      <c r="AH975" s="39" t="e">
        <v>#N/A</v>
      </c>
      <c r="AI975" s="23" t="s">
        <v>51</v>
      </c>
      <c r="AJ975" s="59"/>
      <c r="AK975" s="59"/>
      <c r="AL975" s="48"/>
      <c r="AM975" s="60"/>
      <c r="AN975" s="33"/>
      <c r="AO975" s="48"/>
      <c r="AP975" s="23">
        <v>2000</v>
      </c>
      <c r="AQ975" s="23" t="s">
        <v>52</v>
      </c>
      <c r="AR975" s="23" t="s">
        <v>4342</v>
      </c>
      <c r="AS975" s="38" t="s">
        <v>53</v>
      </c>
      <c r="AT975" s="23"/>
      <c r="AU975" s="64" t="s">
        <v>4099</v>
      </c>
      <c r="AV975" s="99">
        <v>3</v>
      </c>
      <c r="AW975" s="102">
        <v>15021</v>
      </c>
      <c r="AX975" s="29" t="s">
        <v>701</v>
      </c>
      <c r="AY975" s="29"/>
      <c r="AZ975" s="25"/>
      <c r="BA975">
        <f t="shared" si="181"/>
        <v>1406</v>
      </c>
      <c r="BB975" s="115" t="s">
        <v>6983</v>
      </c>
      <c r="BC975" s="105">
        <f t="shared" si="182"/>
        <v>5007</v>
      </c>
      <c r="BD975" s="116">
        <f t="shared" si="183"/>
        <v>44228</v>
      </c>
      <c r="BE975" s="141" t="s">
        <v>8477</v>
      </c>
      <c r="BF975">
        <f>MATCH(BE975,'Cat-4'!$A:$A,0)</f>
        <v>722</v>
      </c>
      <c r="BG975">
        <f>MATCH(BD975,'Cat-4'!$1:$1,0)</f>
        <v>110</v>
      </c>
      <c r="BH975">
        <f>INDEX('Cat-4'!$1:$1048576,'NSS + ACT'!BF975,'NSS + ACT'!BG975)</f>
        <v>115.4</v>
      </c>
      <c r="BI975">
        <f>MATCH($BI$1,'Cat-4'!$1:$1,0)</f>
        <v>153</v>
      </c>
      <c r="BJ975">
        <f>INDEX('Cat-4'!$1:$1048576,'NSS + ACT'!BF975,'NSS + ACT'!BI975)</f>
        <v>130.80000000000001</v>
      </c>
      <c r="BK975" s="126">
        <f t="shared" si="184"/>
        <v>1.1334488734835355</v>
      </c>
      <c r="BL975">
        <f t="shared" si="185"/>
        <v>1412</v>
      </c>
      <c r="BM975" s="126">
        <f t="shared" si="186"/>
        <v>47.06666666666667</v>
      </c>
      <c r="BN975" s="126" t="s">
        <v>8785</v>
      </c>
      <c r="BO975" s="126">
        <f>MATCH(BB975,Sheet3!$D$4:$D$8,0)</f>
        <v>2</v>
      </c>
      <c r="BP975" s="126">
        <f>MATCH(BN975,Sheet3!$E$4:$H$4,0)</f>
        <v>4</v>
      </c>
      <c r="BQ975" s="132">
        <f>INDEX(Sheet3!$D$4:$H$8,'NSS + ACT'!BO975,'NSS + ACT'!BP975)</f>
        <v>0.1</v>
      </c>
      <c r="BR975" s="105">
        <f t="shared" si="187"/>
        <v>17025.535528596189</v>
      </c>
      <c r="BS975" s="162">
        <f t="shared" si="188"/>
        <v>0.1</v>
      </c>
      <c r="BT975" s="105">
        <f t="shared" si="189"/>
        <v>15322.981975736569</v>
      </c>
    </row>
    <row r="976" spans="1:72">
      <c r="A976" s="18">
        <f t="shared" si="180"/>
        <v>973</v>
      </c>
      <c r="B976" s="61">
        <v>292212267900</v>
      </c>
      <c r="C976" s="39">
        <v>44890</v>
      </c>
      <c r="D976" s="22" t="s">
        <v>202</v>
      </c>
      <c r="E976" s="22" t="s">
        <v>1763</v>
      </c>
      <c r="F976" s="110">
        <v>16</v>
      </c>
      <c r="G976" s="23" t="s">
        <v>119</v>
      </c>
      <c r="H976" s="52">
        <v>935</v>
      </c>
      <c r="I976" s="30"/>
      <c r="J976" s="109">
        <v>14960</v>
      </c>
      <c r="K976" s="23">
        <v>84149040</v>
      </c>
      <c r="L976" s="26">
        <v>7.4999999999999997E-2</v>
      </c>
      <c r="M976" s="40">
        <v>0</v>
      </c>
      <c r="N976" s="62">
        <v>0</v>
      </c>
      <c r="O976" s="52">
        <v>0</v>
      </c>
      <c r="P976" s="26">
        <v>0.1</v>
      </c>
      <c r="Q976" s="52">
        <v>0</v>
      </c>
      <c r="R976" s="63">
        <v>0.18</v>
      </c>
      <c r="S976" s="23" t="s">
        <v>717</v>
      </c>
      <c r="T976" s="52">
        <v>1122</v>
      </c>
      <c r="U976" s="52">
        <v>0</v>
      </c>
      <c r="V976" s="52">
        <v>112.2</v>
      </c>
      <c r="W976" s="52">
        <v>2914.9560000000001</v>
      </c>
      <c r="X976" s="52">
        <v>4149.1559999999999</v>
      </c>
      <c r="Y976" s="23" t="s">
        <v>1628</v>
      </c>
      <c r="Z976" s="23" t="s">
        <v>1764</v>
      </c>
      <c r="AA976" s="23" t="s">
        <v>1765</v>
      </c>
      <c r="AB976" s="33">
        <v>292212267900</v>
      </c>
      <c r="AC976" s="33" t="s">
        <v>1720</v>
      </c>
      <c r="AD976" s="48">
        <v>44890</v>
      </c>
      <c r="AE976" s="39">
        <v>44883</v>
      </c>
      <c r="AF976" s="53" t="e">
        <v>#N/A</v>
      </c>
      <c r="AG976" s="53" t="e">
        <v>#N/A</v>
      </c>
      <c r="AH976" s="39" t="e">
        <v>#N/A</v>
      </c>
      <c r="AI976" s="23" t="s">
        <v>51</v>
      </c>
      <c r="AJ976" s="54"/>
      <c r="AK976" s="55"/>
      <c r="AL976" s="56"/>
      <c r="AM976" s="57"/>
      <c r="AN976" s="33"/>
      <c r="AO976" s="48"/>
      <c r="AP976" s="23">
        <v>2000</v>
      </c>
      <c r="AQ976" s="23" t="s">
        <v>52</v>
      </c>
      <c r="AR976" s="23" t="s">
        <v>1765</v>
      </c>
      <c r="AS976" s="38" t="s">
        <v>53</v>
      </c>
      <c r="AT976" s="23"/>
      <c r="AU976" s="64">
        <v>835</v>
      </c>
      <c r="AV976" s="99">
        <v>16</v>
      </c>
      <c r="AW976" s="102">
        <v>14960</v>
      </c>
      <c r="AX976" s="29" t="s">
        <v>701</v>
      </c>
      <c r="AY976" s="29"/>
      <c r="AZ976" s="25" t="s">
        <v>1633</v>
      </c>
      <c r="BA976">
        <f t="shared" si="181"/>
        <v>755</v>
      </c>
      <c r="BB976" s="115" t="s">
        <v>6983</v>
      </c>
      <c r="BC976" s="105">
        <f t="shared" si="182"/>
        <v>935</v>
      </c>
      <c r="BD976" s="116">
        <f t="shared" si="183"/>
        <v>44866</v>
      </c>
      <c r="BE976" s="141" t="s">
        <v>8477</v>
      </c>
      <c r="BF976">
        <f>MATCH(BE976,'Cat-4'!$A:$A,0)</f>
        <v>722</v>
      </c>
      <c r="BG976">
        <f>MATCH(BD976,'Cat-4'!$1:$1,0)</f>
        <v>131</v>
      </c>
      <c r="BH976">
        <f>INDEX('Cat-4'!$1:$1048576,'NSS + ACT'!BF976,'NSS + ACT'!BG976)</f>
        <v>126.7</v>
      </c>
      <c r="BI976">
        <f>MATCH($BI$1,'Cat-4'!$1:$1,0)</f>
        <v>153</v>
      </c>
      <c r="BJ976">
        <f>INDEX('Cat-4'!$1:$1048576,'NSS + ACT'!BF976,'NSS + ACT'!BI976)</f>
        <v>130.80000000000001</v>
      </c>
      <c r="BK976" s="126">
        <f t="shared" si="184"/>
        <v>1.0323599052880821</v>
      </c>
      <c r="BL976">
        <f t="shared" si="185"/>
        <v>774</v>
      </c>
      <c r="BM976" s="126">
        <f t="shared" si="186"/>
        <v>25.8</v>
      </c>
      <c r="BN976" s="126" t="s">
        <v>8785</v>
      </c>
      <c r="BO976" s="126">
        <f>MATCH(BB976,Sheet3!$D$4:$D$8,0)</f>
        <v>2</v>
      </c>
      <c r="BP976" s="126">
        <f>MATCH(BN976,Sheet3!$E$4:$H$4,0)</f>
        <v>4</v>
      </c>
      <c r="BQ976" s="132">
        <f>INDEX(Sheet3!$D$4:$H$8,'NSS + ACT'!BO976,'NSS + ACT'!BP976)</f>
        <v>0.1</v>
      </c>
      <c r="BR976" s="105">
        <f t="shared" si="187"/>
        <v>15444.104183109708</v>
      </c>
      <c r="BS976" s="162">
        <f t="shared" si="188"/>
        <v>0.1</v>
      </c>
      <c r="BT976" s="105">
        <f t="shared" si="189"/>
        <v>13899.693764798738</v>
      </c>
    </row>
    <row r="977" spans="1:72">
      <c r="A977" s="18">
        <f t="shared" si="180"/>
        <v>974</v>
      </c>
      <c r="B977" s="61">
        <v>171900062504</v>
      </c>
      <c r="C977" s="39">
        <v>43475</v>
      </c>
      <c r="D977" s="22" t="s">
        <v>605</v>
      </c>
      <c r="E977" s="22" t="s">
        <v>828</v>
      </c>
      <c r="F977" s="107">
        <v>72</v>
      </c>
      <c r="G977" s="23" t="s">
        <v>49</v>
      </c>
      <c r="H977" s="52">
        <v>207.58749999999861</v>
      </c>
      <c r="I977" s="30"/>
      <c r="J977" s="109">
        <v>14946.299999999899</v>
      </c>
      <c r="K977" s="23" t="s">
        <v>801</v>
      </c>
      <c r="L977" s="26">
        <v>7.4999999999999997E-2</v>
      </c>
      <c r="M977" s="40">
        <v>0</v>
      </c>
      <c r="N977" s="62">
        <v>0</v>
      </c>
      <c r="O977" s="52">
        <v>0</v>
      </c>
      <c r="P977" s="26">
        <v>0.1</v>
      </c>
      <c r="Q977" s="52">
        <v>0</v>
      </c>
      <c r="R977" s="63">
        <v>0.18</v>
      </c>
      <c r="S977" s="23" t="s">
        <v>717</v>
      </c>
      <c r="T977" s="52">
        <v>1120.9724999999924</v>
      </c>
      <c r="U977" s="52">
        <v>0</v>
      </c>
      <c r="V977" s="52">
        <v>112.09724999999924</v>
      </c>
      <c r="W977" s="52">
        <v>2912.2865549999801</v>
      </c>
      <c r="X977" s="52">
        <v>4145.3563049999721</v>
      </c>
      <c r="Y977" s="23" t="s">
        <v>697</v>
      </c>
      <c r="Z977" s="23" t="s">
        <v>829</v>
      </c>
      <c r="AA977" s="23" t="s">
        <v>830</v>
      </c>
      <c r="AB977" s="33" t="e">
        <v>#N/A</v>
      </c>
      <c r="AC977" s="33" t="e">
        <v>#N/A</v>
      </c>
      <c r="AD977" s="48" t="e">
        <v>#N/A</v>
      </c>
      <c r="AE977" s="39">
        <v>43410</v>
      </c>
      <c r="AF977" s="53">
        <v>171900062504</v>
      </c>
      <c r="AG977" s="53" t="s">
        <v>831</v>
      </c>
      <c r="AH977" s="39">
        <v>43475</v>
      </c>
      <c r="AI977" s="23" t="s">
        <v>385</v>
      </c>
      <c r="AJ977" s="54"/>
      <c r="AK977" s="55"/>
      <c r="AL977" s="56"/>
      <c r="AM977" s="57"/>
      <c r="AN977" s="33"/>
      <c r="AO977" s="48"/>
      <c r="AP977" s="23">
        <v>2000</v>
      </c>
      <c r="AQ977" s="23" t="s">
        <v>52</v>
      </c>
      <c r="AR977" s="23" t="s">
        <v>830</v>
      </c>
      <c r="AS977" s="38" t="s">
        <v>53</v>
      </c>
      <c r="AT977" s="23"/>
      <c r="AU977" s="64" t="s">
        <v>832</v>
      </c>
      <c r="AV977" s="99">
        <v>72</v>
      </c>
      <c r="AW977" s="102">
        <v>14946.299999999899</v>
      </c>
      <c r="AX977" s="29" t="s">
        <v>701</v>
      </c>
      <c r="AY977" s="29"/>
      <c r="AZ977" s="25" t="s">
        <v>702</v>
      </c>
      <c r="BA977">
        <f t="shared" si="181"/>
        <v>2228</v>
      </c>
      <c r="BB977" s="115" t="s">
        <v>6983</v>
      </c>
      <c r="BC977" s="105">
        <f t="shared" si="182"/>
        <v>207.58749999999861</v>
      </c>
      <c r="BD977" s="116">
        <f t="shared" si="183"/>
        <v>43405</v>
      </c>
      <c r="BE977" s="141" t="s">
        <v>8477</v>
      </c>
      <c r="BF977">
        <f>MATCH(BE977,'Cat-4'!$A:$A,0)</f>
        <v>722</v>
      </c>
      <c r="BG977">
        <f>MATCH(BD977,'Cat-4'!$1:$1,0)</f>
        <v>83</v>
      </c>
      <c r="BH977">
        <f>INDEX('Cat-4'!$1:$1048576,'NSS + ACT'!BF977,'NSS + ACT'!BG977)</f>
        <v>111.9</v>
      </c>
      <c r="BI977">
        <f>MATCH($BI$1,'Cat-4'!$1:$1,0)</f>
        <v>153</v>
      </c>
      <c r="BJ977">
        <f>INDEX('Cat-4'!$1:$1048576,'NSS + ACT'!BF977,'NSS + ACT'!BI977)</f>
        <v>130.80000000000001</v>
      </c>
      <c r="BK977" s="126">
        <f t="shared" si="184"/>
        <v>1.1689008042895443</v>
      </c>
      <c r="BL977">
        <f t="shared" si="185"/>
        <v>2235</v>
      </c>
      <c r="BM977" s="126">
        <f t="shared" si="186"/>
        <v>74.5</v>
      </c>
      <c r="BN977" s="126" t="s">
        <v>8785</v>
      </c>
      <c r="BO977" s="126">
        <f>MATCH(BB977,Sheet3!$D$4:$D$8,0)</f>
        <v>2</v>
      </c>
      <c r="BP977" s="126">
        <f>MATCH(BN977,Sheet3!$E$4:$H$4,0)</f>
        <v>4</v>
      </c>
      <c r="BQ977" s="132">
        <f>INDEX(Sheet3!$D$4:$H$8,'NSS + ACT'!BO977,'NSS + ACT'!BP977)</f>
        <v>0.1</v>
      </c>
      <c r="BR977" s="105">
        <f t="shared" si="187"/>
        <v>17470.742091152701</v>
      </c>
      <c r="BS977" s="162">
        <f t="shared" si="188"/>
        <v>0.1</v>
      </c>
      <c r="BT977" s="105">
        <f t="shared" si="189"/>
        <v>15723.667882037431</v>
      </c>
    </row>
    <row r="978" spans="1:72">
      <c r="A978" s="18">
        <f t="shared" si="180"/>
        <v>975</v>
      </c>
      <c r="B978" s="33">
        <v>292003708216</v>
      </c>
      <c r="C978" s="39">
        <v>43977</v>
      </c>
      <c r="D978" s="22" t="s">
        <v>177</v>
      </c>
      <c r="E978" s="22" t="s">
        <v>5799</v>
      </c>
      <c r="F978" s="107">
        <v>4</v>
      </c>
      <c r="G978" s="23" t="s">
        <v>119</v>
      </c>
      <c r="H978" s="52">
        <v>3725</v>
      </c>
      <c r="I978" s="30"/>
      <c r="J978" s="109">
        <v>14900</v>
      </c>
      <c r="K978" s="33">
        <v>84821030</v>
      </c>
      <c r="L978" s="26">
        <v>7.4999999999999997E-2</v>
      </c>
      <c r="M978" s="26"/>
      <c r="N978" s="26">
        <v>0</v>
      </c>
      <c r="O978" s="60"/>
      <c r="P978" s="26">
        <v>0.1</v>
      </c>
      <c r="Q978" s="84"/>
      <c r="R978" s="26">
        <v>0.18</v>
      </c>
      <c r="S978" s="23" t="s">
        <v>893</v>
      </c>
      <c r="T978" s="52">
        <v>1117.5</v>
      </c>
      <c r="U978" s="52">
        <v>0</v>
      </c>
      <c r="V978" s="52">
        <v>111.75</v>
      </c>
      <c r="W978" s="52">
        <v>2903.2649999999999</v>
      </c>
      <c r="X978" s="52">
        <v>4132.5149999999994</v>
      </c>
      <c r="Y978" s="23" t="s">
        <v>5800</v>
      </c>
      <c r="Z978" s="23" t="s">
        <v>5801</v>
      </c>
      <c r="AA978" s="23" t="s">
        <v>5802</v>
      </c>
      <c r="AB978" s="33">
        <v>292003708216</v>
      </c>
      <c r="AC978" s="33" t="s">
        <v>5803</v>
      </c>
      <c r="AD978" s="48">
        <v>43977</v>
      </c>
      <c r="AE978" s="39">
        <v>43976</v>
      </c>
      <c r="AF978" s="53" t="e">
        <v>#N/A</v>
      </c>
      <c r="AG978" s="53" t="e">
        <v>#N/A</v>
      </c>
      <c r="AH978" s="39" t="e">
        <v>#N/A</v>
      </c>
      <c r="AI978" s="23" t="s">
        <v>51</v>
      </c>
      <c r="AJ978" s="54"/>
      <c r="AK978" s="55"/>
      <c r="AL978" s="56"/>
      <c r="AM978" s="57"/>
      <c r="AN978" s="33"/>
      <c r="AO978" s="48"/>
      <c r="AP978" s="23">
        <v>2000</v>
      </c>
      <c r="AQ978" s="23" t="s">
        <v>52</v>
      </c>
      <c r="AR978" s="23" t="s">
        <v>5802</v>
      </c>
      <c r="AS978" s="38" t="s">
        <v>53</v>
      </c>
      <c r="AT978" s="23"/>
      <c r="AU978" s="23" t="s">
        <v>358</v>
      </c>
      <c r="AV978" s="99">
        <v>4</v>
      </c>
      <c r="AW978" s="101">
        <v>14900</v>
      </c>
      <c r="AX978" s="29" t="s">
        <v>5711</v>
      </c>
      <c r="AY978" s="29"/>
      <c r="AZ978" s="21"/>
      <c r="BA978">
        <f t="shared" si="181"/>
        <v>1662</v>
      </c>
      <c r="BB978" s="115" t="s">
        <v>6983</v>
      </c>
      <c r="BC978" s="105">
        <f t="shared" si="182"/>
        <v>3725</v>
      </c>
      <c r="BD978" s="116">
        <f t="shared" si="183"/>
        <v>43952</v>
      </c>
      <c r="BE978" s="141" t="s">
        <v>8477</v>
      </c>
      <c r="BF978">
        <f>MATCH(BE978,'Cat-4'!$A:$A,0)</f>
        <v>722</v>
      </c>
      <c r="BG978">
        <f>MATCH(BD978,'Cat-4'!$1:$1,0)</f>
        <v>101</v>
      </c>
      <c r="BH978">
        <f>INDEX('Cat-4'!$1:$1048576,'NSS + ACT'!BF978,'NSS + ACT'!BG978)</f>
        <v>112.9</v>
      </c>
      <c r="BI978">
        <f>MATCH($BI$1,'Cat-4'!$1:$1,0)</f>
        <v>153</v>
      </c>
      <c r="BJ978">
        <f>INDEX('Cat-4'!$1:$1048576,'NSS + ACT'!BF978,'NSS + ACT'!BI978)</f>
        <v>130.80000000000001</v>
      </c>
      <c r="BK978" s="126">
        <f t="shared" si="184"/>
        <v>1.1585473870682019</v>
      </c>
      <c r="BL978">
        <f t="shared" si="185"/>
        <v>1688</v>
      </c>
      <c r="BM978" s="126">
        <f t="shared" si="186"/>
        <v>56.266666666666666</v>
      </c>
      <c r="BN978" s="126" t="s">
        <v>8785</v>
      </c>
      <c r="BO978" s="126">
        <f>MATCH(BB978,Sheet3!$D$4:$D$8,0)</f>
        <v>2</v>
      </c>
      <c r="BP978" s="126">
        <f>MATCH(BN978,Sheet3!$E$4:$H$4,0)</f>
        <v>4</v>
      </c>
      <c r="BQ978" s="132">
        <f>INDEX(Sheet3!$D$4:$H$8,'NSS + ACT'!BO978,'NSS + ACT'!BP978)</f>
        <v>0.1</v>
      </c>
      <c r="BR978" s="105">
        <f t="shared" si="187"/>
        <v>17262.35606731621</v>
      </c>
      <c r="BS978" s="162">
        <f t="shared" si="188"/>
        <v>0.1</v>
      </c>
      <c r="BT978" s="105">
        <f t="shared" si="189"/>
        <v>15536.120460584589</v>
      </c>
    </row>
    <row r="979" spans="1:72">
      <c r="A979" s="18">
        <f t="shared" si="180"/>
        <v>976</v>
      </c>
      <c r="B979" s="33"/>
      <c r="C979" s="39"/>
      <c r="D979" s="22" t="s">
        <v>73</v>
      </c>
      <c r="E979" s="22" t="s">
        <v>6521</v>
      </c>
      <c r="F979" s="113">
        <v>64</v>
      </c>
      <c r="G979" s="23" t="s">
        <v>119</v>
      </c>
      <c r="H979" s="24">
        <v>232.50031250000001</v>
      </c>
      <c r="I979" s="30"/>
      <c r="J979" s="101">
        <v>14880.02</v>
      </c>
      <c r="K979" s="23">
        <v>82059090</v>
      </c>
      <c r="L979" s="26">
        <v>0.1</v>
      </c>
      <c r="M979" s="26"/>
      <c r="N979" s="49"/>
      <c r="O979" s="96"/>
      <c r="P979" s="26">
        <v>0.1</v>
      </c>
      <c r="Q979" s="49"/>
      <c r="R979" s="26">
        <v>0.18</v>
      </c>
      <c r="S979" s="23" t="s">
        <v>6441</v>
      </c>
      <c r="T979" s="94">
        <v>1488.0020000000002</v>
      </c>
      <c r="U979" s="94">
        <v>0</v>
      </c>
      <c r="V979" s="94">
        <v>148.80020000000002</v>
      </c>
      <c r="W979" s="94">
        <v>2973.0279960000003</v>
      </c>
      <c r="X979" s="52">
        <v>4609.8301960000008</v>
      </c>
      <c r="Y979" s="23" t="s">
        <v>6489</v>
      </c>
      <c r="Z979" s="23" t="s">
        <v>6522</v>
      </c>
      <c r="AA979" s="23" t="s">
        <v>6522</v>
      </c>
      <c r="AB979" s="33">
        <v>291502972773</v>
      </c>
      <c r="AC979" s="23">
        <v>3954</v>
      </c>
      <c r="AD979" s="48">
        <v>42219</v>
      </c>
      <c r="AE979" s="39">
        <v>42178</v>
      </c>
      <c r="AF979" s="33" t="e">
        <v>#N/A</v>
      </c>
      <c r="AG979" s="23" t="e">
        <v>#N/A</v>
      </c>
      <c r="AH979" s="39" t="e">
        <v>#N/A</v>
      </c>
      <c r="AI979" s="23" t="s">
        <v>51</v>
      </c>
      <c r="AJ979" s="60"/>
      <c r="AK979" s="57"/>
      <c r="AL979" s="56"/>
      <c r="AM979" s="52"/>
      <c r="AN979" s="23"/>
      <c r="AO979" s="38"/>
      <c r="AP979" s="23">
        <v>2000</v>
      </c>
      <c r="AQ979" s="23" t="s">
        <v>64</v>
      </c>
      <c r="AR979" s="23" t="s">
        <v>6523</v>
      </c>
      <c r="AS979" s="95" t="s">
        <v>53</v>
      </c>
      <c r="AT979" s="23" t="s">
        <v>519</v>
      </c>
      <c r="AU979" s="23">
        <v>25</v>
      </c>
      <c r="AV979" s="99">
        <v>64</v>
      </c>
      <c r="AW979" s="101">
        <v>14880.02</v>
      </c>
      <c r="AX979" s="29" t="s">
        <v>6494</v>
      </c>
      <c r="AY979" s="29"/>
      <c r="AZ979" s="21"/>
      <c r="BA979">
        <f t="shared" si="181"/>
        <v>3460</v>
      </c>
      <c r="BB979" s="115" t="s">
        <v>6983</v>
      </c>
      <c r="BC979" s="105">
        <f t="shared" si="182"/>
        <v>232.50031250000001</v>
      </c>
      <c r="BD979" s="116">
        <f t="shared" si="183"/>
        <v>42156</v>
      </c>
      <c r="BE979" s="141" t="s">
        <v>8477</v>
      </c>
      <c r="BF979">
        <f>MATCH(BE979,'Cat-4'!$A:$A,0)</f>
        <v>722</v>
      </c>
      <c r="BG979">
        <f>MATCH(BD979,'Cat-4'!$1:$1,0)</f>
        <v>42</v>
      </c>
      <c r="BH979">
        <f>INDEX('Cat-4'!$1:$1048576,'NSS + ACT'!BF979,'NSS + ACT'!BG979)</f>
        <v>111.1</v>
      </c>
      <c r="BI979">
        <f>MATCH($BI$1,'Cat-4'!$1:$1,0)</f>
        <v>153</v>
      </c>
      <c r="BJ979">
        <f>INDEX('Cat-4'!$1:$1048576,'NSS + ACT'!BF979,'NSS + ACT'!BI979)</f>
        <v>130.80000000000001</v>
      </c>
      <c r="BK979" s="126">
        <f t="shared" si="184"/>
        <v>1.1773177317731776</v>
      </c>
      <c r="BL979">
        <f t="shared" si="185"/>
        <v>3484</v>
      </c>
      <c r="BM979" s="126">
        <f t="shared" si="186"/>
        <v>116.13333333333334</v>
      </c>
      <c r="BN979" s="126" t="s">
        <v>8785</v>
      </c>
      <c r="BO979" s="126">
        <f>MATCH(BB979,Sheet3!$D$4:$D$8,0)</f>
        <v>2</v>
      </c>
      <c r="BP979" s="126">
        <f>MATCH(BN979,Sheet3!$E$4:$H$4,0)</f>
        <v>4</v>
      </c>
      <c r="BQ979" s="132">
        <f>INDEX(Sheet3!$D$4:$H$8,'NSS + ACT'!BO979,'NSS + ACT'!BP979)</f>
        <v>0.1</v>
      </c>
      <c r="BR979" s="105">
        <f t="shared" si="187"/>
        <v>17518.511395139518</v>
      </c>
      <c r="BS979" s="162">
        <f t="shared" si="188"/>
        <v>0.1</v>
      </c>
      <c r="BT979" s="105">
        <f t="shared" si="189"/>
        <v>15766.660255625566</v>
      </c>
    </row>
    <row r="980" spans="1:72">
      <c r="A980" s="18">
        <f t="shared" si="180"/>
        <v>977</v>
      </c>
      <c r="B980" s="61">
        <v>291604729290</v>
      </c>
      <c r="C980" s="39">
        <v>42653</v>
      </c>
      <c r="D980" s="22" t="s">
        <v>91</v>
      </c>
      <c r="E980" s="22" t="s">
        <v>2158</v>
      </c>
      <c r="F980" s="110">
        <v>8</v>
      </c>
      <c r="G980" s="23" t="s">
        <v>49</v>
      </c>
      <c r="H980" s="52">
        <v>1846.61625</v>
      </c>
      <c r="I980" s="30"/>
      <c r="J980" s="109">
        <v>14772.93</v>
      </c>
      <c r="K980" s="23">
        <v>84819090</v>
      </c>
      <c r="L980" s="26">
        <v>7.4999999999999997E-2</v>
      </c>
      <c r="M980" s="40">
        <v>0</v>
      </c>
      <c r="N980" s="62">
        <v>0</v>
      </c>
      <c r="O980" s="52">
        <v>0</v>
      </c>
      <c r="P980" s="26">
        <v>0.1</v>
      </c>
      <c r="Q980" s="52">
        <v>0</v>
      </c>
      <c r="R980" s="63">
        <v>0.18</v>
      </c>
      <c r="S980" s="23" t="s">
        <v>849</v>
      </c>
      <c r="T980" s="52">
        <v>1107.96975</v>
      </c>
      <c r="U980" s="52">
        <v>0</v>
      </c>
      <c r="V980" s="52">
        <v>110.796975</v>
      </c>
      <c r="W980" s="52">
        <v>2878.5054104999999</v>
      </c>
      <c r="X980" s="52">
        <v>4097.2721354999994</v>
      </c>
      <c r="Y980" s="23" t="s">
        <v>1945</v>
      </c>
      <c r="Z980" s="23" t="s">
        <v>2159</v>
      </c>
      <c r="AA980" s="23" t="s">
        <v>2160</v>
      </c>
      <c r="AB980" s="33">
        <v>291604729290</v>
      </c>
      <c r="AC980" s="33" t="s">
        <v>1962</v>
      </c>
      <c r="AD980" s="48">
        <v>42653</v>
      </c>
      <c r="AE980" s="39">
        <v>42629</v>
      </c>
      <c r="AF980" s="53" t="e">
        <v>#N/A</v>
      </c>
      <c r="AG980" s="53" t="e">
        <v>#N/A</v>
      </c>
      <c r="AH980" s="39" t="e">
        <v>#N/A</v>
      </c>
      <c r="AI980" s="23" t="s">
        <v>51</v>
      </c>
      <c r="AJ980" s="54"/>
      <c r="AK980" s="55"/>
      <c r="AL980" s="56"/>
      <c r="AM980" s="57"/>
      <c r="AN980" s="33"/>
      <c r="AO980" s="48"/>
      <c r="AP980" s="23">
        <v>2000</v>
      </c>
      <c r="AQ980" s="23" t="s">
        <v>52</v>
      </c>
      <c r="AR980" s="23" t="s">
        <v>2160</v>
      </c>
      <c r="AS980" s="38" t="s">
        <v>53</v>
      </c>
      <c r="AT980" s="23"/>
      <c r="AU980" s="64">
        <v>6316001233</v>
      </c>
      <c r="AV980" s="99">
        <v>8</v>
      </c>
      <c r="AW980" s="102">
        <v>14772.93</v>
      </c>
      <c r="AX980" s="29" t="s">
        <v>701</v>
      </c>
      <c r="AY980" s="29"/>
      <c r="AZ980" s="25" t="s">
        <v>702</v>
      </c>
      <c r="BA980">
        <f t="shared" si="181"/>
        <v>3009</v>
      </c>
      <c r="BB980" t="s">
        <v>6983</v>
      </c>
      <c r="BC980" s="105">
        <f t="shared" si="182"/>
        <v>1846.61625</v>
      </c>
      <c r="BD980" s="116">
        <f t="shared" si="183"/>
        <v>42614</v>
      </c>
      <c r="BE980" s="141" t="s">
        <v>8477</v>
      </c>
      <c r="BF980">
        <f>MATCH(BE980,'Cat-4'!$A:$A,0)</f>
        <v>722</v>
      </c>
      <c r="BG980">
        <f>MATCH(BD980,'Cat-4'!$1:$1,0)</f>
        <v>57</v>
      </c>
      <c r="BH980">
        <f>INDEX('Cat-4'!$1:$1048576,'NSS + ACT'!BF980,'NSS + ACT'!BG980)</f>
        <v>107.4</v>
      </c>
      <c r="BI980">
        <f>MATCH($BI$1,'Cat-4'!$1:$1,0)</f>
        <v>153</v>
      </c>
      <c r="BJ980">
        <f>INDEX('Cat-4'!$1:$1048576,'NSS + ACT'!BF980,'NSS + ACT'!BI980)</f>
        <v>130.80000000000001</v>
      </c>
      <c r="BK980" s="126">
        <f t="shared" si="184"/>
        <v>1.217877094972067</v>
      </c>
      <c r="BL980">
        <f t="shared" si="185"/>
        <v>3026</v>
      </c>
      <c r="BM980" s="126">
        <f t="shared" si="186"/>
        <v>100.86666666666666</v>
      </c>
      <c r="BN980" s="126" t="s">
        <v>8785</v>
      </c>
      <c r="BO980" s="126">
        <f>MATCH(BB980,Sheet3!$D$4:$D$8,0)</f>
        <v>2</v>
      </c>
      <c r="BP980" s="126">
        <f>MATCH(BN980,Sheet3!$E$4:$H$4,0)</f>
        <v>4</v>
      </c>
      <c r="BQ980" s="132">
        <f>INDEX(Sheet3!$D$4:$H$8,'NSS + ACT'!BO980,'NSS + ACT'!BP980)</f>
        <v>0.1</v>
      </c>
      <c r="BR980" s="105">
        <f t="shared" si="187"/>
        <v>17991.613072625696</v>
      </c>
      <c r="BS980" s="162">
        <f t="shared" si="188"/>
        <v>0.1</v>
      </c>
      <c r="BT980" s="105">
        <f t="shared" si="189"/>
        <v>16192.451765363126</v>
      </c>
    </row>
    <row r="981" spans="1:72">
      <c r="A981" s="18">
        <f t="shared" si="180"/>
        <v>978</v>
      </c>
      <c r="B981" s="33">
        <v>292104563446</v>
      </c>
      <c r="C981" s="39">
        <v>44330</v>
      </c>
      <c r="D981" s="22" t="s">
        <v>365</v>
      </c>
      <c r="E981" s="22" t="s">
        <v>6288</v>
      </c>
      <c r="F981" s="110">
        <v>25</v>
      </c>
      <c r="G981" s="23" t="s">
        <v>49</v>
      </c>
      <c r="H981" s="52">
        <v>590</v>
      </c>
      <c r="I981" s="30"/>
      <c r="J981" s="109">
        <v>14750</v>
      </c>
      <c r="K981" s="33">
        <v>73072200</v>
      </c>
      <c r="L981" s="26">
        <v>0.1</v>
      </c>
      <c r="M981" s="26" t="s">
        <v>742</v>
      </c>
      <c r="N981" s="26">
        <v>0</v>
      </c>
      <c r="O981" s="60"/>
      <c r="P981" s="26">
        <v>0.1</v>
      </c>
      <c r="Q981" s="84"/>
      <c r="R981" s="26">
        <v>0.18</v>
      </c>
      <c r="S981" s="23" t="s">
        <v>1260</v>
      </c>
      <c r="T981" s="52">
        <v>1475</v>
      </c>
      <c r="U981" s="52">
        <v>0</v>
      </c>
      <c r="V981" s="52">
        <v>147.5</v>
      </c>
      <c r="W981" s="52">
        <v>2947.0499999999997</v>
      </c>
      <c r="X981" s="52">
        <v>4569.5499999999993</v>
      </c>
      <c r="Y981" s="23" t="s">
        <v>6223</v>
      </c>
      <c r="Z981" s="23" t="s">
        <v>6289</v>
      </c>
      <c r="AA981" s="23" t="s">
        <v>6290</v>
      </c>
      <c r="AB981" s="33">
        <v>292104563446</v>
      </c>
      <c r="AC981" s="33" t="s">
        <v>6168</v>
      </c>
      <c r="AD981" s="39">
        <v>44330</v>
      </c>
      <c r="AE981" s="39">
        <v>44303</v>
      </c>
      <c r="AF981" s="53" t="e">
        <v>#N/A</v>
      </c>
      <c r="AG981" s="53" t="e">
        <v>#N/A</v>
      </c>
      <c r="AH981" s="39" t="e">
        <v>#N/A</v>
      </c>
      <c r="AI981" s="23" t="s">
        <v>51</v>
      </c>
      <c r="AJ981" s="59"/>
      <c r="AK981" s="59"/>
      <c r="AL981" s="48"/>
      <c r="AM981" s="60"/>
      <c r="AN981" s="33"/>
      <c r="AO981" s="48"/>
      <c r="AP981" s="23">
        <v>2000</v>
      </c>
      <c r="AQ981" s="23" t="s">
        <v>52</v>
      </c>
      <c r="AR981" s="23" t="s">
        <v>6290</v>
      </c>
      <c r="AS981" s="38" t="s">
        <v>53</v>
      </c>
      <c r="AT981" s="23"/>
      <c r="AU981" s="23" t="s">
        <v>6169</v>
      </c>
      <c r="AV981" s="99">
        <v>25</v>
      </c>
      <c r="AW981" s="101">
        <v>14750</v>
      </c>
      <c r="AX981" s="29" t="s">
        <v>5711</v>
      </c>
      <c r="AY981" s="29"/>
      <c r="AZ981" s="21"/>
      <c r="BA981">
        <f t="shared" si="181"/>
        <v>1335</v>
      </c>
      <c r="BB981" s="115" t="s">
        <v>6983</v>
      </c>
      <c r="BC981" s="105">
        <f t="shared" si="182"/>
        <v>590</v>
      </c>
      <c r="BD981" s="116">
        <f t="shared" si="183"/>
        <v>44287</v>
      </c>
      <c r="BE981" s="141" t="s">
        <v>8477</v>
      </c>
      <c r="BF981">
        <f>MATCH(BE981,'Cat-4'!$A:$A,0)</f>
        <v>722</v>
      </c>
      <c r="BG981">
        <f>MATCH(BD981,'Cat-4'!$1:$1,0)</f>
        <v>112</v>
      </c>
      <c r="BH981">
        <f>INDEX('Cat-4'!$1:$1048576,'NSS + ACT'!BF981,'NSS + ACT'!BG981)</f>
        <v>116.7</v>
      </c>
      <c r="BI981">
        <f>MATCH($BI$1,'Cat-4'!$1:$1,0)</f>
        <v>153</v>
      </c>
      <c r="BJ981">
        <f>INDEX('Cat-4'!$1:$1048576,'NSS + ACT'!BF981,'NSS + ACT'!BI981)</f>
        <v>130.80000000000001</v>
      </c>
      <c r="BK981" s="126">
        <f t="shared" si="184"/>
        <v>1.1208226221079691</v>
      </c>
      <c r="BL981">
        <f t="shared" si="185"/>
        <v>1353</v>
      </c>
      <c r="BM981" s="126">
        <f t="shared" si="186"/>
        <v>45.1</v>
      </c>
      <c r="BN981" s="126" t="s">
        <v>8785</v>
      </c>
      <c r="BO981" s="126">
        <f>MATCH(BB981,Sheet3!$D$4:$D$8,0)</f>
        <v>2</v>
      </c>
      <c r="BP981" s="126">
        <f>MATCH(BN981,Sheet3!$E$4:$H$4,0)</f>
        <v>4</v>
      </c>
      <c r="BQ981" s="132">
        <f>INDEX(Sheet3!$D$4:$H$8,'NSS + ACT'!BO981,'NSS + ACT'!BP981)</f>
        <v>0.1</v>
      </c>
      <c r="BR981" s="105">
        <f t="shared" si="187"/>
        <v>16532.133676092544</v>
      </c>
      <c r="BS981" s="162">
        <f t="shared" si="188"/>
        <v>0.1</v>
      </c>
      <c r="BT981" s="105">
        <f t="shared" si="189"/>
        <v>14878.92030848329</v>
      </c>
    </row>
    <row r="982" spans="1:72">
      <c r="A982" s="18">
        <f t="shared" si="180"/>
        <v>979</v>
      </c>
      <c r="B982" s="61">
        <v>292204732466</v>
      </c>
      <c r="C982" s="39">
        <v>44690</v>
      </c>
      <c r="D982" s="22" t="s">
        <v>603</v>
      </c>
      <c r="E982" s="22" t="s">
        <v>4753</v>
      </c>
      <c r="F982" s="110">
        <v>89</v>
      </c>
      <c r="G982" s="23" t="s">
        <v>49</v>
      </c>
      <c r="H982" s="52">
        <v>164.99977528089886</v>
      </c>
      <c r="I982" s="30"/>
      <c r="J982" s="109">
        <v>14684.98</v>
      </c>
      <c r="K982" s="23">
        <v>85369090</v>
      </c>
      <c r="L982" s="26">
        <v>0.1</v>
      </c>
      <c r="M982" s="40">
        <v>0</v>
      </c>
      <c r="N982" s="62">
        <v>0</v>
      </c>
      <c r="O982" s="52">
        <v>0</v>
      </c>
      <c r="P982" s="26">
        <v>0.1</v>
      </c>
      <c r="Q982" s="52">
        <v>0</v>
      </c>
      <c r="R982" s="63">
        <v>0.18</v>
      </c>
      <c r="S982" s="23" t="s">
        <v>4691</v>
      </c>
      <c r="T982" s="52">
        <v>1468.498</v>
      </c>
      <c r="U982" s="52">
        <v>0</v>
      </c>
      <c r="V982" s="52">
        <v>146.84980000000002</v>
      </c>
      <c r="W982" s="52">
        <v>2934.0590039999997</v>
      </c>
      <c r="X982" s="52">
        <v>4549.4068040000002</v>
      </c>
      <c r="Y982" s="23" t="s">
        <v>4646</v>
      </c>
      <c r="Z982" s="23" t="s">
        <v>4754</v>
      </c>
      <c r="AA982" s="23" t="s">
        <v>4755</v>
      </c>
      <c r="AB982" s="33">
        <v>292204732466</v>
      </c>
      <c r="AC982" s="33" t="s">
        <v>4756</v>
      </c>
      <c r="AD982" s="39">
        <v>44690</v>
      </c>
      <c r="AE982" s="39">
        <v>44686</v>
      </c>
      <c r="AF982" s="53" t="e">
        <v>#N/A</v>
      </c>
      <c r="AG982" s="53" t="e">
        <v>#N/A</v>
      </c>
      <c r="AH982" s="39" t="e">
        <v>#N/A</v>
      </c>
      <c r="AI982" s="23" t="s">
        <v>51</v>
      </c>
      <c r="AJ982" s="59"/>
      <c r="AK982" s="59"/>
      <c r="AL982" s="48"/>
      <c r="AM982" s="60"/>
      <c r="AN982" s="33"/>
      <c r="AO982" s="48"/>
      <c r="AP982" s="23">
        <v>2000</v>
      </c>
      <c r="AQ982" s="23" t="s">
        <v>52</v>
      </c>
      <c r="AR982" s="23" t="s">
        <v>4755</v>
      </c>
      <c r="AS982" s="38" t="s">
        <v>53</v>
      </c>
      <c r="AT982" s="23"/>
      <c r="AU982" s="64">
        <v>329</v>
      </c>
      <c r="AV982" s="99">
        <v>89</v>
      </c>
      <c r="AW982" s="102">
        <v>14684.98</v>
      </c>
      <c r="AX982" s="29" t="s">
        <v>701</v>
      </c>
      <c r="AY982" s="29"/>
      <c r="AZ982" s="25">
        <v>1</v>
      </c>
      <c r="BA982">
        <f t="shared" si="181"/>
        <v>952</v>
      </c>
      <c r="BB982" s="115" t="s">
        <v>6987</v>
      </c>
      <c r="BC982" s="105">
        <f t="shared" si="182"/>
        <v>164.99977528089886</v>
      </c>
      <c r="BD982" s="116">
        <f t="shared" si="183"/>
        <v>44682</v>
      </c>
      <c r="BE982" s="141" t="s">
        <v>8366</v>
      </c>
      <c r="BF982">
        <f>MATCH(BE982,'Cat-4'!$A:$A,0)</f>
        <v>666</v>
      </c>
      <c r="BG982">
        <f>MATCH(BD982,'Cat-4'!$1:$1,0)</f>
        <v>125</v>
      </c>
      <c r="BH982">
        <f>INDEX('Cat-4'!$1:$1048576,'NSS + ACT'!BF982,'NSS + ACT'!BG982)</f>
        <v>127.2</v>
      </c>
      <c r="BI982">
        <f>MATCH($BI$1,'Cat-4'!$1:$1,0)</f>
        <v>153</v>
      </c>
      <c r="BJ982">
        <f>INDEX('Cat-4'!$1:$1048576,'NSS + ACT'!BF982,'NSS + ACT'!BI982)</f>
        <v>133.4</v>
      </c>
      <c r="BK982" s="126">
        <f t="shared" si="184"/>
        <v>1.0487421383647799</v>
      </c>
      <c r="BL982">
        <f t="shared" si="185"/>
        <v>958</v>
      </c>
      <c r="BM982" s="126">
        <f t="shared" si="186"/>
        <v>31.933333333333334</v>
      </c>
      <c r="BN982" s="126" t="s">
        <v>8785</v>
      </c>
      <c r="BO982" s="126">
        <f>MATCH(BB982,Sheet3!$D$4:$D$8,0)</f>
        <v>4</v>
      </c>
      <c r="BP982" s="126">
        <f>MATCH(BN982,Sheet3!$E$4:$H$4,0)</f>
        <v>4</v>
      </c>
      <c r="BQ982" s="132">
        <f>INDEX(Sheet3!$D$4:$H$8,'NSS + ACT'!BO982,'NSS + ACT'!BP982)</f>
        <v>0.2</v>
      </c>
      <c r="BR982" s="105">
        <f t="shared" si="187"/>
        <v>15400.757327044026</v>
      </c>
      <c r="BS982" s="162">
        <f t="shared" si="188"/>
        <v>0.2</v>
      </c>
      <c r="BT982" s="105">
        <f t="shared" si="189"/>
        <v>12320.605861635222</v>
      </c>
    </row>
    <row r="983" spans="1:72">
      <c r="A983" s="18">
        <f t="shared" si="180"/>
        <v>980</v>
      </c>
      <c r="B983" s="61">
        <v>292301859850</v>
      </c>
      <c r="C983" s="39">
        <v>44978</v>
      </c>
      <c r="D983" s="22" t="s">
        <v>108</v>
      </c>
      <c r="E983" s="22" t="s">
        <v>3465</v>
      </c>
      <c r="F983" s="110">
        <v>20</v>
      </c>
      <c r="G983" s="23" t="s">
        <v>49</v>
      </c>
      <c r="H983" s="52">
        <v>733.91499999999496</v>
      </c>
      <c r="I983" s="30"/>
      <c r="J983" s="109">
        <v>14678.299999999899</v>
      </c>
      <c r="K983" s="23">
        <v>85049090</v>
      </c>
      <c r="L983" s="26">
        <v>0.15</v>
      </c>
      <c r="M983" s="40">
        <v>0</v>
      </c>
      <c r="N983" s="62">
        <v>0</v>
      </c>
      <c r="O983" s="52">
        <v>0</v>
      </c>
      <c r="P983" s="26">
        <v>0.1</v>
      </c>
      <c r="Q983" s="52">
        <v>0</v>
      </c>
      <c r="R983" s="63">
        <v>0.18</v>
      </c>
      <c r="S983" s="23" t="s">
        <v>969</v>
      </c>
      <c r="T983" s="52">
        <v>2201.7449999999849</v>
      </c>
      <c r="U983" s="52">
        <v>0</v>
      </c>
      <c r="V983" s="52">
        <v>220.17449999999849</v>
      </c>
      <c r="W983" s="52">
        <v>3078.0395099999787</v>
      </c>
      <c r="X983" s="52">
        <v>5499.9590099999623</v>
      </c>
      <c r="Y983" s="23" t="s">
        <v>3431</v>
      </c>
      <c r="Z983" s="23" t="s">
        <v>3466</v>
      </c>
      <c r="AA983" s="23" t="s">
        <v>3467</v>
      </c>
      <c r="AB983" s="33">
        <v>292301859850</v>
      </c>
      <c r="AC983" s="33" t="s">
        <v>3468</v>
      </c>
      <c r="AD983" s="39">
        <v>44978</v>
      </c>
      <c r="AE983" s="39">
        <v>44974</v>
      </c>
      <c r="AF983" s="53" t="e">
        <v>#N/A</v>
      </c>
      <c r="AG983" s="53" t="e">
        <v>#N/A</v>
      </c>
      <c r="AH983" s="39" t="e">
        <v>#N/A</v>
      </c>
      <c r="AI983" s="23" t="s">
        <v>51</v>
      </c>
      <c r="AJ983" s="59"/>
      <c r="AK983" s="59"/>
      <c r="AL983" s="48"/>
      <c r="AM983" s="60"/>
      <c r="AN983" s="33"/>
      <c r="AO983" s="48"/>
      <c r="AP983" s="23">
        <v>2000</v>
      </c>
      <c r="AQ983" s="23" t="s">
        <v>52</v>
      </c>
      <c r="AR983" s="23" t="s">
        <v>3467</v>
      </c>
      <c r="AS983" s="38" t="s">
        <v>53</v>
      </c>
      <c r="AT983" s="23"/>
      <c r="AU983" s="64">
        <v>222901140013</v>
      </c>
      <c r="AV983" s="99">
        <v>20</v>
      </c>
      <c r="AW983" s="102">
        <v>14678.299999999899</v>
      </c>
      <c r="AX983" s="29" t="s">
        <v>701</v>
      </c>
      <c r="AY983" s="29"/>
      <c r="AZ983" s="25">
        <v>1</v>
      </c>
      <c r="BA983">
        <f t="shared" si="181"/>
        <v>664</v>
      </c>
      <c r="BB983" t="s">
        <v>6987</v>
      </c>
      <c r="BC983" s="105">
        <f t="shared" si="182"/>
        <v>733.91499999999496</v>
      </c>
      <c r="BD983" s="116">
        <f t="shared" si="183"/>
        <v>44958</v>
      </c>
      <c r="BE983" s="141" t="s">
        <v>8366</v>
      </c>
      <c r="BF983">
        <f>MATCH(BE983,'Cat-4'!$A:$A,0)</f>
        <v>666</v>
      </c>
      <c r="BG983">
        <f>MATCH(BD983,'Cat-4'!$1:$1,0)</f>
        <v>134</v>
      </c>
      <c r="BH983">
        <f>INDEX('Cat-4'!$1:$1048576,'NSS + ACT'!BF983,'NSS + ACT'!BG983)</f>
        <v>129.9</v>
      </c>
      <c r="BI983">
        <f>MATCH($BI$1,'Cat-4'!$1:$1,0)</f>
        <v>153</v>
      </c>
      <c r="BJ983">
        <f>INDEX('Cat-4'!$1:$1048576,'NSS + ACT'!BF983,'NSS + ACT'!BI983)</f>
        <v>133.4</v>
      </c>
      <c r="BK983" s="126">
        <f t="shared" si="184"/>
        <v>1.0269438029253273</v>
      </c>
      <c r="BL983">
        <f t="shared" si="185"/>
        <v>682</v>
      </c>
      <c r="BM983" s="126">
        <f t="shared" si="186"/>
        <v>22.733333333333334</v>
      </c>
      <c r="BN983" s="126" t="s">
        <v>8784</v>
      </c>
      <c r="BO983" s="126">
        <f>MATCH(BB983,Sheet3!$D$4:$D$8,0)</f>
        <v>4</v>
      </c>
      <c r="BP983" s="126">
        <f>MATCH(BN983,Sheet3!$E$4:$H$4,0)</f>
        <v>3</v>
      </c>
      <c r="BQ983" s="132">
        <f>INDEX(Sheet3!$D$4:$H$8,'NSS + ACT'!BO983,'NSS + ACT'!BP983)</f>
        <v>0.1</v>
      </c>
      <c r="BR983" s="105">
        <f t="shared" si="187"/>
        <v>15073.789222478728</v>
      </c>
      <c r="BS983" s="162">
        <f t="shared" si="188"/>
        <v>0.1</v>
      </c>
      <c r="BT983" s="105">
        <f t="shared" si="189"/>
        <v>13566.410300230857</v>
      </c>
    </row>
    <row r="984" spans="1:72">
      <c r="A984" s="18">
        <f t="shared" si="180"/>
        <v>981</v>
      </c>
      <c r="B984" s="61">
        <v>292111106711</v>
      </c>
      <c r="C984" s="39">
        <v>44512</v>
      </c>
      <c r="D984" s="22" t="s">
        <v>182</v>
      </c>
      <c r="E984" s="22" t="s">
        <v>3273</v>
      </c>
      <c r="F984" s="110">
        <v>24</v>
      </c>
      <c r="G984" s="23" t="s">
        <v>119</v>
      </c>
      <c r="H984" s="52">
        <v>280</v>
      </c>
      <c r="I984" s="30"/>
      <c r="J984" s="109">
        <v>6720</v>
      </c>
      <c r="K984" s="23">
        <v>73209090</v>
      </c>
      <c r="L984" s="26">
        <v>0.1</v>
      </c>
      <c r="M984" s="40" t="s">
        <v>1254</v>
      </c>
      <c r="N984" s="62">
        <v>0</v>
      </c>
      <c r="O984" s="52">
        <v>0</v>
      </c>
      <c r="P984" s="26">
        <v>0.1</v>
      </c>
      <c r="Q984" s="52">
        <v>0</v>
      </c>
      <c r="R984" s="63">
        <v>0.18</v>
      </c>
      <c r="S984" s="23" t="s">
        <v>743</v>
      </c>
      <c r="T984" s="52">
        <v>672</v>
      </c>
      <c r="U984" s="52">
        <v>0</v>
      </c>
      <c r="V984" s="52">
        <v>67.2</v>
      </c>
      <c r="W984" s="52">
        <v>1342.6559999999999</v>
      </c>
      <c r="X984" s="52">
        <v>2081.8559999999998</v>
      </c>
      <c r="Y984" s="23" t="s">
        <v>3182</v>
      </c>
      <c r="Z984" s="23" t="s">
        <v>3274</v>
      </c>
      <c r="AA984" s="23" t="s">
        <v>3275</v>
      </c>
      <c r="AB984" s="33">
        <v>292111106711</v>
      </c>
      <c r="AC984" s="33" t="s">
        <v>3276</v>
      </c>
      <c r="AD984" s="48">
        <v>44512</v>
      </c>
      <c r="AE984" s="39">
        <v>44466</v>
      </c>
      <c r="AF984" s="53" t="e">
        <v>#N/A</v>
      </c>
      <c r="AG984" s="53" t="e">
        <v>#N/A</v>
      </c>
      <c r="AH984" s="39" t="e">
        <v>#N/A</v>
      </c>
      <c r="AI984" s="23" t="s">
        <v>51</v>
      </c>
      <c r="AJ984" s="54"/>
      <c r="AK984" s="55"/>
      <c r="AL984" s="56"/>
      <c r="AM984" s="57"/>
      <c r="AN984" s="33"/>
      <c r="AO984" s="48"/>
      <c r="AP984" s="23">
        <v>2000</v>
      </c>
      <c r="AQ984" s="23" t="s">
        <v>52</v>
      </c>
      <c r="AR984" s="23" t="s">
        <v>3275</v>
      </c>
      <c r="AS984" s="38" t="s">
        <v>53</v>
      </c>
      <c r="AT984" s="23"/>
      <c r="AU984" s="64">
        <v>6100448516</v>
      </c>
      <c r="AV984" s="99">
        <v>24</v>
      </c>
      <c r="AW984" s="102">
        <v>14592</v>
      </c>
      <c r="AX984" s="29" t="s">
        <v>701</v>
      </c>
      <c r="AY984" s="29"/>
      <c r="AZ984" s="25" t="s">
        <v>2577</v>
      </c>
      <c r="BA984">
        <f t="shared" si="181"/>
        <v>1172</v>
      </c>
      <c r="BB984" s="115" t="s">
        <v>6983</v>
      </c>
      <c r="BC984" s="105">
        <f t="shared" si="182"/>
        <v>608</v>
      </c>
      <c r="BD984" s="116">
        <f t="shared" si="183"/>
        <v>44440</v>
      </c>
      <c r="BE984" s="141" t="s">
        <v>8477</v>
      </c>
      <c r="BF984">
        <f>MATCH(BE984,'Cat-4'!$A:$A,0)</f>
        <v>722</v>
      </c>
      <c r="BG984">
        <f>MATCH(BD984,'Cat-4'!$1:$1,0)</f>
        <v>117</v>
      </c>
      <c r="BH984">
        <f>INDEX('Cat-4'!$1:$1048576,'NSS + ACT'!BF984,'NSS + ACT'!BG984)</f>
        <v>120.7</v>
      </c>
      <c r="BI984">
        <f>MATCH($BI$1,'Cat-4'!$1:$1,0)</f>
        <v>153</v>
      </c>
      <c r="BJ984">
        <f>INDEX('Cat-4'!$1:$1048576,'NSS + ACT'!BF984,'NSS + ACT'!BI984)</f>
        <v>130.80000000000001</v>
      </c>
      <c r="BK984" s="126">
        <f t="shared" si="184"/>
        <v>1.0836785418392709</v>
      </c>
      <c r="BL984">
        <f t="shared" si="185"/>
        <v>1200</v>
      </c>
      <c r="BM984" s="126">
        <f t="shared" si="186"/>
        <v>40</v>
      </c>
      <c r="BN984" s="126" t="s">
        <v>8785</v>
      </c>
      <c r="BO984" s="126">
        <f>MATCH(BB984,Sheet3!$D$4:$D$8,0)</f>
        <v>2</v>
      </c>
      <c r="BP984" s="126">
        <f>MATCH(BN984,Sheet3!$E$4:$H$4,0)</f>
        <v>4</v>
      </c>
      <c r="BQ984" s="132">
        <f>INDEX(Sheet3!$D$4:$H$8,'NSS + ACT'!BO984,'NSS + ACT'!BP984)</f>
        <v>0.1</v>
      </c>
      <c r="BR984" s="105">
        <f t="shared" si="187"/>
        <v>15813.03728251864</v>
      </c>
      <c r="BS984" s="162">
        <f t="shared" si="188"/>
        <v>0.1</v>
      </c>
      <c r="BT984" s="105">
        <f t="shared" si="189"/>
        <v>14231.733554266777</v>
      </c>
    </row>
    <row r="985" spans="1:72">
      <c r="A985" s="18">
        <f t="shared" si="180"/>
        <v>982</v>
      </c>
      <c r="B985" s="61">
        <v>291703264554</v>
      </c>
      <c r="C985" s="39">
        <v>42903</v>
      </c>
      <c r="D985" s="22" t="s">
        <v>264</v>
      </c>
      <c r="E985" s="22" t="s">
        <v>3022</v>
      </c>
      <c r="F985" s="110">
        <v>3</v>
      </c>
      <c r="G985" s="23" t="s">
        <v>119</v>
      </c>
      <c r="H985" s="52">
        <v>4855.87</v>
      </c>
      <c r="I985" s="30"/>
      <c r="J985" s="109">
        <v>14567.61</v>
      </c>
      <c r="K985" s="23">
        <v>84139120</v>
      </c>
      <c r="L985" s="26">
        <v>7.4999999999999997E-2</v>
      </c>
      <c r="M985" s="40">
        <v>0</v>
      </c>
      <c r="N985" s="62">
        <v>0</v>
      </c>
      <c r="O985" s="52">
        <v>0</v>
      </c>
      <c r="P985" s="26">
        <v>0.1</v>
      </c>
      <c r="Q985" s="52">
        <v>0</v>
      </c>
      <c r="R985" s="63">
        <v>0.18</v>
      </c>
      <c r="S985" s="23" t="s">
        <v>2931</v>
      </c>
      <c r="T985" s="52">
        <v>1092.5707500000001</v>
      </c>
      <c r="U985" s="52">
        <v>0</v>
      </c>
      <c r="V985" s="52">
        <v>109.25707500000001</v>
      </c>
      <c r="W985" s="52">
        <v>2838.4988085</v>
      </c>
      <c r="X985" s="52">
        <v>4040.3266334999998</v>
      </c>
      <c r="Y985" s="23" t="s">
        <v>2991</v>
      </c>
      <c r="Z985" s="23" t="s">
        <v>3023</v>
      </c>
      <c r="AA985" s="23" t="s">
        <v>3024</v>
      </c>
      <c r="AB985" s="33">
        <v>291703264554</v>
      </c>
      <c r="AC985" s="33" t="s">
        <v>3014</v>
      </c>
      <c r="AD985" s="48">
        <v>42903</v>
      </c>
      <c r="AE985" s="39">
        <v>42847</v>
      </c>
      <c r="AF985" s="53" t="e">
        <v>#N/A</v>
      </c>
      <c r="AG985" s="53" t="e">
        <v>#N/A</v>
      </c>
      <c r="AH985" s="39" t="e">
        <v>#N/A</v>
      </c>
      <c r="AI985" s="23" t="s">
        <v>51</v>
      </c>
      <c r="AJ985" s="54"/>
      <c r="AK985" s="55"/>
      <c r="AL985" s="56"/>
      <c r="AM985" s="57"/>
      <c r="AN985" s="33"/>
      <c r="AO985" s="48"/>
      <c r="AP985" s="23">
        <v>2000</v>
      </c>
      <c r="AQ985" s="23" t="s">
        <v>64</v>
      </c>
      <c r="AR985" s="23" t="s">
        <v>3024</v>
      </c>
      <c r="AS985" s="38" t="s">
        <v>53</v>
      </c>
      <c r="AT985" s="23"/>
      <c r="AU985" s="64">
        <v>17018</v>
      </c>
      <c r="AV985" s="99">
        <v>3</v>
      </c>
      <c r="AW985" s="102">
        <v>14567.61</v>
      </c>
      <c r="AX985" s="29" t="s">
        <v>701</v>
      </c>
      <c r="AY985" s="29"/>
      <c r="AZ985" s="25" t="s">
        <v>2577</v>
      </c>
      <c r="BA985">
        <f t="shared" si="181"/>
        <v>2791</v>
      </c>
      <c r="BB985" s="115" t="s">
        <v>6983</v>
      </c>
      <c r="BC985" s="105">
        <f t="shared" si="182"/>
        <v>4855.87</v>
      </c>
      <c r="BD985" s="116">
        <f t="shared" si="183"/>
        <v>42826</v>
      </c>
      <c r="BE985" s="141" t="s">
        <v>8477</v>
      </c>
      <c r="BF985">
        <f>MATCH(BE985,'Cat-4'!$A:$A,0)</f>
        <v>722</v>
      </c>
      <c r="BG985">
        <f>MATCH(BD985,'Cat-4'!$1:$1,0)</f>
        <v>64</v>
      </c>
      <c r="BH985">
        <f>INDEX('Cat-4'!$1:$1048576,'NSS + ACT'!BF985,'NSS + ACT'!BG985)</f>
        <v>108.3</v>
      </c>
      <c r="BI985">
        <f>MATCH($BI$1,'Cat-4'!$1:$1,0)</f>
        <v>153</v>
      </c>
      <c r="BJ985">
        <f>INDEX('Cat-4'!$1:$1048576,'NSS + ACT'!BF985,'NSS + ACT'!BI985)</f>
        <v>130.80000000000001</v>
      </c>
      <c r="BK985" s="126">
        <f t="shared" si="184"/>
        <v>1.2077562326869808</v>
      </c>
      <c r="BL985">
        <f t="shared" si="185"/>
        <v>2814</v>
      </c>
      <c r="BM985" s="126">
        <f t="shared" si="186"/>
        <v>93.8</v>
      </c>
      <c r="BN985" s="126" t="s">
        <v>8785</v>
      </c>
      <c r="BO985" s="126">
        <f>MATCH(BB985,Sheet3!$D$4:$D$8,0)</f>
        <v>2</v>
      </c>
      <c r="BP985" s="126">
        <f>MATCH(BN985,Sheet3!$E$4:$H$4,0)</f>
        <v>4</v>
      </c>
      <c r="BQ985" s="132">
        <f>INDEX(Sheet3!$D$4:$H$8,'NSS + ACT'!BO985,'NSS + ACT'!BP985)</f>
        <v>0.1</v>
      </c>
      <c r="BR985" s="105">
        <f t="shared" si="187"/>
        <v>17594.121772853188</v>
      </c>
      <c r="BS985" s="162">
        <f t="shared" si="188"/>
        <v>0.1</v>
      </c>
      <c r="BT985" s="105">
        <f t="shared" si="189"/>
        <v>15834.709595567871</v>
      </c>
    </row>
    <row r="986" spans="1:72">
      <c r="A986" s="18">
        <f t="shared" si="180"/>
        <v>983</v>
      </c>
      <c r="B986" s="61">
        <v>292202244062</v>
      </c>
      <c r="C986" s="39">
        <v>44623</v>
      </c>
      <c r="D986" s="22" t="s">
        <v>63</v>
      </c>
      <c r="E986" s="22" t="s">
        <v>1606</v>
      </c>
      <c r="F986" s="110">
        <v>4</v>
      </c>
      <c r="G986" s="23" t="s">
        <v>119</v>
      </c>
      <c r="H986" s="52">
        <v>3628.8</v>
      </c>
      <c r="I986" s="30"/>
      <c r="J986" s="109">
        <v>14515.2</v>
      </c>
      <c r="K986" s="23">
        <v>84842000</v>
      </c>
      <c r="L986" s="26">
        <v>7.4999999999999997E-2</v>
      </c>
      <c r="M986" s="40">
        <v>0</v>
      </c>
      <c r="N986" s="62">
        <v>0</v>
      </c>
      <c r="O986" s="52">
        <v>0</v>
      </c>
      <c r="P986" s="26">
        <v>0.1</v>
      </c>
      <c r="Q986" s="52">
        <v>0</v>
      </c>
      <c r="R986" s="63">
        <v>0.18</v>
      </c>
      <c r="S986" s="23" t="s">
        <v>777</v>
      </c>
      <c r="T986" s="52">
        <v>1088.6400000000001</v>
      </c>
      <c r="U986" s="52">
        <v>0</v>
      </c>
      <c r="V986" s="52">
        <v>108.86400000000002</v>
      </c>
      <c r="W986" s="52">
        <v>2828.2867200000001</v>
      </c>
      <c r="X986" s="52">
        <v>4025.79072</v>
      </c>
      <c r="Y986" s="23" t="s">
        <v>1473</v>
      </c>
      <c r="Z986" s="23" t="s">
        <v>1607</v>
      </c>
      <c r="AA986" s="23" t="s">
        <v>1608</v>
      </c>
      <c r="AB986" s="33">
        <v>292202244062</v>
      </c>
      <c r="AC986" s="33" t="s">
        <v>1609</v>
      </c>
      <c r="AD986" s="48">
        <v>44623</v>
      </c>
      <c r="AE986" s="39">
        <v>44616</v>
      </c>
      <c r="AF986" s="53" t="e">
        <v>#N/A</v>
      </c>
      <c r="AG986" s="53" t="e">
        <v>#N/A</v>
      </c>
      <c r="AH986" s="39" t="e">
        <v>#N/A</v>
      </c>
      <c r="AI986" s="23" t="s">
        <v>51</v>
      </c>
      <c r="AJ986" s="54"/>
      <c r="AK986" s="55"/>
      <c r="AL986" s="56"/>
      <c r="AM986" s="57"/>
      <c r="AN986" s="33"/>
      <c r="AO986" s="48"/>
      <c r="AP986" s="23">
        <v>2000</v>
      </c>
      <c r="AQ986" s="23" t="s">
        <v>52</v>
      </c>
      <c r="AR986" s="23" t="s">
        <v>1608</v>
      </c>
      <c r="AS986" s="38" t="s">
        <v>53</v>
      </c>
      <c r="AT986" s="23"/>
      <c r="AU986" s="64">
        <v>27304945</v>
      </c>
      <c r="AV986" s="99">
        <v>4</v>
      </c>
      <c r="AW986" s="102">
        <v>14515.2</v>
      </c>
      <c r="AX986" s="29" t="s">
        <v>701</v>
      </c>
      <c r="AY986" s="29"/>
      <c r="AZ986" s="25"/>
      <c r="BA986">
        <f t="shared" si="181"/>
        <v>1022</v>
      </c>
      <c r="BB986" s="115" t="s">
        <v>6983</v>
      </c>
      <c r="BC986" s="105">
        <f t="shared" si="182"/>
        <v>3628.8</v>
      </c>
      <c r="BD986" s="116">
        <f t="shared" si="183"/>
        <v>44593</v>
      </c>
      <c r="BE986" s="141" t="s">
        <v>8477</v>
      </c>
      <c r="BF986">
        <f>MATCH(BE986,'Cat-4'!$A:$A,0)</f>
        <v>722</v>
      </c>
      <c r="BG986">
        <f>MATCH(BD986,'Cat-4'!$1:$1,0)</f>
        <v>122</v>
      </c>
      <c r="BH986">
        <f>INDEX('Cat-4'!$1:$1048576,'NSS + ACT'!BF986,'NSS + ACT'!BG986)</f>
        <v>122</v>
      </c>
      <c r="BI986">
        <f>MATCH($BI$1,'Cat-4'!$1:$1,0)</f>
        <v>153</v>
      </c>
      <c r="BJ986">
        <f>INDEX('Cat-4'!$1:$1048576,'NSS + ACT'!BF986,'NSS + ACT'!BI986)</f>
        <v>130.80000000000001</v>
      </c>
      <c r="BK986" s="126">
        <f t="shared" si="184"/>
        <v>1.0721311475409836</v>
      </c>
      <c r="BL986">
        <f t="shared" si="185"/>
        <v>1047</v>
      </c>
      <c r="BM986" s="126">
        <f t="shared" si="186"/>
        <v>34.9</v>
      </c>
      <c r="BN986" s="126" t="s">
        <v>8785</v>
      </c>
      <c r="BO986" s="126">
        <f>MATCH(BB986,Sheet3!$D$4:$D$8,0)</f>
        <v>2</v>
      </c>
      <c r="BP986" s="126">
        <f>MATCH(BN986,Sheet3!$E$4:$H$4,0)</f>
        <v>4</v>
      </c>
      <c r="BQ986" s="132">
        <f>INDEX(Sheet3!$D$4:$H$8,'NSS + ACT'!BO986,'NSS + ACT'!BP986)</f>
        <v>0.1</v>
      </c>
      <c r="BR986" s="105">
        <f t="shared" si="187"/>
        <v>15562.198032786886</v>
      </c>
      <c r="BS986" s="162">
        <f t="shared" si="188"/>
        <v>0.1</v>
      </c>
      <c r="BT986" s="105">
        <f t="shared" si="189"/>
        <v>14005.978229508197</v>
      </c>
    </row>
    <row r="987" spans="1:72">
      <c r="A987" s="18">
        <f t="shared" si="180"/>
        <v>984</v>
      </c>
      <c r="B987" s="61">
        <v>171602006796</v>
      </c>
      <c r="C987" s="39">
        <v>42605</v>
      </c>
      <c r="D987" s="22" t="s">
        <v>257</v>
      </c>
      <c r="E987" s="22" t="s">
        <v>2727</v>
      </c>
      <c r="F987" s="110">
        <v>2</v>
      </c>
      <c r="G987" s="23" t="s">
        <v>119</v>
      </c>
      <c r="H987" s="52">
        <v>6517.0649999999996</v>
      </c>
      <c r="I987" s="30"/>
      <c r="J987" s="109">
        <v>13034.13</v>
      </c>
      <c r="K987" s="23">
        <v>85044090</v>
      </c>
      <c r="L987" s="26">
        <v>0.2</v>
      </c>
      <c r="M987" s="40">
        <v>0</v>
      </c>
      <c r="N987" s="62">
        <v>0</v>
      </c>
      <c r="O987" s="52">
        <v>0</v>
      </c>
      <c r="P987" s="26">
        <v>0.1</v>
      </c>
      <c r="Q987" s="52">
        <v>0</v>
      </c>
      <c r="R987" s="63">
        <v>0.18</v>
      </c>
      <c r="S987" s="23" t="s">
        <v>969</v>
      </c>
      <c r="T987" s="52">
        <v>2606.826</v>
      </c>
      <c r="U987" s="52">
        <v>0</v>
      </c>
      <c r="V987" s="52">
        <v>260.68260000000004</v>
      </c>
      <c r="W987" s="52">
        <v>2862.2949479999997</v>
      </c>
      <c r="X987" s="52">
        <v>5729.8035479999999</v>
      </c>
      <c r="Y987" s="23" t="s">
        <v>2574</v>
      </c>
      <c r="Z987" s="23" t="s">
        <v>2728</v>
      </c>
      <c r="AA987" s="23" t="s">
        <v>2729</v>
      </c>
      <c r="AB987" s="33" t="e">
        <v>#N/A</v>
      </c>
      <c r="AC987" s="33" t="e">
        <v>#N/A</v>
      </c>
      <c r="AD987" s="48" t="e">
        <v>#N/A</v>
      </c>
      <c r="AE987" s="39">
        <v>42585</v>
      </c>
      <c r="AF987" s="53">
        <v>171602006796</v>
      </c>
      <c r="AG987" s="53" t="s">
        <v>2701</v>
      </c>
      <c r="AH987" s="39">
        <v>42605</v>
      </c>
      <c r="AI987" s="23" t="s">
        <v>385</v>
      </c>
      <c r="AJ987" s="54"/>
      <c r="AK987" s="55"/>
      <c r="AL987" s="56"/>
      <c r="AM987" s="57"/>
      <c r="AN987" s="33"/>
      <c r="AO987" s="48"/>
      <c r="AP987" s="23">
        <v>2000</v>
      </c>
      <c r="AQ987" s="23" t="s">
        <v>64</v>
      </c>
      <c r="AR987" s="23" t="s">
        <v>2729</v>
      </c>
      <c r="AS987" s="38" t="s">
        <v>53</v>
      </c>
      <c r="AT987" s="23" t="s">
        <v>522</v>
      </c>
      <c r="AU987" s="64">
        <v>2016600102</v>
      </c>
      <c r="AV987" s="99">
        <v>2</v>
      </c>
      <c r="AW987" s="102">
        <v>14480.77</v>
      </c>
      <c r="AX987" s="29" t="s">
        <v>701</v>
      </c>
      <c r="AY987" s="29"/>
      <c r="AZ987" s="25">
        <v>1</v>
      </c>
      <c r="BA987">
        <f t="shared" si="181"/>
        <v>3053</v>
      </c>
      <c r="BB987" s="115" t="s">
        <v>6987</v>
      </c>
      <c r="BC987" s="105">
        <f t="shared" si="182"/>
        <v>7240.3850000000002</v>
      </c>
      <c r="BD987" s="116">
        <f t="shared" si="183"/>
        <v>42583</v>
      </c>
      <c r="BE987" s="141" t="s">
        <v>8366</v>
      </c>
      <c r="BF987">
        <f>MATCH(BE987,'Cat-4'!$A:$A,0)</f>
        <v>666</v>
      </c>
      <c r="BG987">
        <f>MATCH(BD987,'Cat-4'!$1:$1,0)</f>
        <v>56</v>
      </c>
      <c r="BH987">
        <f>INDEX('Cat-4'!$1:$1048576,'NSS + ACT'!BF987,'NSS + ACT'!BG987)</f>
        <v>108</v>
      </c>
      <c r="BI987">
        <f>MATCH($BI$1,'Cat-4'!$1:$1,0)</f>
        <v>153</v>
      </c>
      <c r="BJ987">
        <f>INDEX('Cat-4'!$1:$1048576,'NSS + ACT'!BF987,'NSS + ACT'!BI987)</f>
        <v>133.4</v>
      </c>
      <c r="BK987" s="126">
        <f t="shared" si="184"/>
        <v>1.2351851851851852</v>
      </c>
      <c r="BL987">
        <f t="shared" si="185"/>
        <v>3057</v>
      </c>
      <c r="BM987" s="126">
        <f t="shared" si="186"/>
        <v>101.9</v>
      </c>
      <c r="BN987" s="126" t="s">
        <v>8785</v>
      </c>
      <c r="BO987" s="126">
        <f>MATCH(BB987,Sheet3!$D$4:$D$8,0)</f>
        <v>4</v>
      </c>
      <c r="BP987" s="126">
        <f>MATCH(BN987,Sheet3!$E$4:$H$4,0)</f>
        <v>4</v>
      </c>
      <c r="BQ987" s="132">
        <f>INDEX(Sheet3!$D$4:$H$8,'NSS + ACT'!BO987,'NSS + ACT'!BP987)</f>
        <v>0.2</v>
      </c>
      <c r="BR987" s="105">
        <f t="shared" si="187"/>
        <v>17886.432574074075</v>
      </c>
      <c r="BS987" s="162">
        <f t="shared" si="188"/>
        <v>0.2</v>
      </c>
      <c r="BT987" s="105">
        <f t="shared" si="189"/>
        <v>14309.146059259261</v>
      </c>
    </row>
    <row r="988" spans="1:72">
      <c r="A988" s="18">
        <f t="shared" si="180"/>
        <v>985</v>
      </c>
      <c r="B988" s="61">
        <v>291910386073</v>
      </c>
      <c r="C988" s="39">
        <v>43768</v>
      </c>
      <c r="D988" s="22" t="s">
        <v>222</v>
      </c>
      <c r="E988" s="22" t="s">
        <v>3706</v>
      </c>
      <c r="F988" s="110">
        <v>2</v>
      </c>
      <c r="G988" s="23" t="s">
        <v>49</v>
      </c>
      <c r="H988" s="52">
        <v>7237.76</v>
      </c>
      <c r="I988" s="30"/>
      <c r="J988" s="109">
        <v>14475.52</v>
      </c>
      <c r="K988" s="23">
        <v>84819090</v>
      </c>
      <c r="L988" s="26">
        <v>7.4999999999999997E-2</v>
      </c>
      <c r="M988" s="40">
        <v>0</v>
      </c>
      <c r="N988" s="62">
        <v>0</v>
      </c>
      <c r="O988" s="52">
        <v>0</v>
      </c>
      <c r="P988" s="26">
        <v>0.1</v>
      </c>
      <c r="Q988" s="52">
        <v>0</v>
      </c>
      <c r="R988" s="63">
        <v>0.18</v>
      </c>
      <c r="S988" s="23" t="s">
        <v>849</v>
      </c>
      <c r="T988" s="52">
        <v>1085.664</v>
      </c>
      <c r="U988" s="52">
        <v>0</v>
      </c>
      <c r="V988" s="52">
        <v>108.5664</v>
      </c>
      <c r="W988" s="52">
        <v>2820.5550720000001</v>
      </c>
      <c r="X988" s="52">
        <v>4014.785472</v>
      </c>
      <c r="Y988" s="23" t="s">
        <v>3695</v>
      </c>
      <c r="Z988" s="23" t="s">
        <v>3707</v>
      </c>
      <c r="AA988" s="23" t="s">
        <v>3708</v>
      </c>
      <c r="AB988" s="33">
        <v>291910386073</v>
      </c>
      <c r="AC988" s="33" t="s">
        <v>3709</v>
      </c>
      <c r="AD988" s="39">
        <v>43768</v>
      </c>
      <c r="AE988" s="39">
        <v>43762</v>
      </c>
      <c r="AF988" s="53" t="e">
        <v>#N/A</v>
      </c>
      <c r="AG988" s="53" t="e">
        <v>#N/A</v>
      </c>
      <c r="AH988" s="39" t="e">
        <v>#N/A</v>
      </c>
      <c r="AI988" s="23" t="s">
        <v>51</v>
      </c>
      <c r="AJ988" s="59"/>
      <c r="AK988" s="59"/>
      <c r="AL988" s="48"/>
      <c r="AM988" s="60"/>
      <c r="AN988" s="33"/>
      <c r="AO988" s="48"/>
      <c r="AP988" s="23">
        <v>2000</v>
      </c>
      <c r="AQ988" s="23" t="s">
        <v>52</v>
      </c>
      <c r="AR988" s="23" t="s">
        <v>3708</v>
      </c>
      <c r="AS988" s="38" t="s">
        <v>53</v>
      </c>
      <c r="AT988" s="23"/>
      <c r="AU988" s="64">
        <v>2010007272</v>
      </c>
      <c r="AV988" s="99">
        <v>2</v>
      </c>
      <c r="AW988" s="102">
        <v>14475.52</v>
      </c>
      <c r="AX988" s="29" t="s">
        <v>701</v>
      </c>
      <c r="AY988" s="29"/>
      <c r="AZ988" s="25"/>
      <c r="BA988">
        <f t="shared" si="181"/>
        <v>1876</v>
      </c>
      <c r="BB988" s="115" t="s">
        <v>6983</v>
      </c>
      <c r="BC988" s="105">
        <f t="shared" si="182"/>
        <v>7237.76</v>
      </c>
      <c r="BD988" s="116">
        <f t="shared" si="183"/>
        <v>43739</v>
      </c>
      <c r="BE988" s="141" t="s">
        <v>8477</v>
      </c>
      <c r="BF988">
        <f>MATCH(BE988,'Cat-4'!$A:$A,0)</f>
        <v>722</v>
      </c>
      <c r="BG988">
        <f>MATCH(BD988,'Cat-4'!$1:$1,0)</f>
        <v>94</v>
      </c>
      <c r="BH988">
        <f>INDEX('Cat-4'!$1:$1048576,'NSS + ACT'!BF988,'NSS + ACT'!BG988)</f>
        <v>112.8</v>
      </c>
      <c r="BI988">
        <f>MATCH($BI$1,'Cat-4'!$1:$1,0)</f>
        <v>153</v>
      </c>
      <c r="BJ988">
        <f>INDEX('Cat-4'!$1:$1048576,'NSS + ACT'!BF988,'NSS + ACT'!BI988)</f>
        <v>130.80000000000001</v>
      </c>
      <c r="BK988" s="126">
        <f t="shared" si="184"/>
        <v>1.1595744680851066</v>
      </c>
      <c r="BL988">
        <f t="shared" si="185"/>
        <v>1901</v>
      </c>
      <c r="BM988" s="126">
        <f t="shared" si="186"/>
        <v>63.366666666666667</v>
      </c>
      <c r="BN988" s="126" t="s">
        <v>8785</v>
      </c>
      <c r="BO988" s="126">
        <f>MATCH(BB988,Sheet3!$D$4:$D$8,0)</f>
        <v>2</v>
      </c>
      <c r="BP988" s="126">
        <f>MATCH(BN988,Sheet3!$E$4:$H$4,0)</f>
        <v>4</v>
      </c>
      <c r="BQ988" s="132">
        <f>INDEX(Sheet3!$D$4:$H$8,'NSS + ACT'!BO988,'NSS + ACT'!BP988)</f>
        <v>0.1</v>
      </c>
      <c r="BR988" s="105">
        <f t="shared" si="187"/>
        <v>16785.443404255322</v>
      </c>
      <c r="BS988" s="162">
        <f t="shared" si="188"/>
        <v>0.1</v>
      </c>
      <c r="BT988" s="105">
        <f t="shared" si="189"/>
        <v>15106.899063829791</v>
      </c>
    </row>
    <row r="989" spans="1:72">
      <c r="A989" s="18">
        <f t="shared" si="180"/>
        <v>986</v>
      </c>
      <c r="B989" s="33">
        <v>292103162422</v>
      </c>
      <c r="C989" s="39">
        <v>44285</v>
      </c>
      <c r="D989" s="22" t="s">
        <v>135</v>
      </c>
      <c r="E989" s="22" t="s">
        <v>4911</v>
      </c>
      <c r="F989" s="110">
        <v>17</v>
      </c>
      <c r="G989" s="23" t="s">
        <v>49</v>
      </c>
      <c r="H989" s="58">
        <v>848.75</v>
      </c>
      <c r="I989" s="30"/>
      <c r="J989" s="101">
        <v>14428.75</v>
      </c>
      <c r="K989" s="33">
        <v>84119900</v>
      </c>
      <c r="L989" s="26">
        <v>0.1</v>
      </c>
      <c r="M989" s="40">
        <v>0</v>
      </c>
      <c r="N989" s="40">
        <v>0</v>
      </c>
      <c r="O989" s="35">
        <v>0</v>
      </c>
      <c r="P989" s="63">
        <v>0.1</v>
      </c>
      <c r="Q989" s="52">
        <v>0</v>
      </c>
      <c r="R989" s="63">
        <v>0.18</v>
      </c>
      <c r="S989" s="23" t="s">
        <v>4898</v>
      </c>
      <c r="T989" s="52">
        <v>1442.875</v>
      </c>
      <c r="U989" s="52">
        <v>0</v>
      </c>
      <c r="V989" s="52">
        <v>144.28749999999999</v>
      </c>
      <c r="W989" s="52">
        <v>2882.8642500000001</v>
      </c>
      <c r="X989" s="52">
        <v>4470.02675</v>
      </c>
      <c r="Y989" s="23" t="s">
        <v>4903</v>
      </c>
      <c r="Z989" s="23" t="s">
        <v>4912</v>
      </c>
      <c r="AA989" s="23" t="s">
        <v>4913</v>
      </c>
      <c r="AB989" s="33">
        <v>292103162422</v>
      </c>
      <c r="AC989" s="33" t="s">
        <v>4901</v>
      </c>
      <c r="AD989" s="48">
        <v>44285</v>
      </c>
      <c r="AE989" s="39">
        <v>44281</v>
      </c>
      <c r="AF989" s="53" t="e">
        <v>#N/A</v>
      </c>
      <c r="AG989" s="53" t="e">
        <v>#N/A</v>
      </c>
      <c r="AH989" s="39" t="e">
        <v>#N/A</v>
      </c>
      <c r="AI989" s="23" t="s">
        <v>51</v>
      </c>
      <c r="AJ989" s="54"/>
      <c r="AK989" s="55"/>
      <c r="AL989" s="56"/>
      <c r="AM989" s="57"/>
      <c r="AN989" s="33"/>
      <c r="AO989" s="48"/>
      <c r="AP989" s="23">
        <v>2000</v>
      </c>
      <c r="AQ989" s="23" t="s">
        <v>52</v>
      </c>
      <c r="AR989" s="23" t="s">
        <v>4913</v>
      </c>
      <c r="AS989" s="38" t="s">
        <v>53</v>
      </c>
      <c r="AT989" s="23"/>
      <c r="AU989" s="23" t="s">
        <v>136</v>
      </c>
      <c r="AV989" s="99">
        <v>17</v>
      </c>
      <c r="AW989" s="101">
        <v>14428.75</v>
      </c>
      <c r="AX989" s="29" t="s">
        <v>4770</v>
      </c>
      <c r="AY989" s="29"/>
      <c r="AZ989" s="30" t="s">
        <v>702</v>
      </c>
      <c r="BA989">
        <f t="shared" si="181"/>
        <v>1357</v>
      </c>
      <c r="BB989" s="115" t="s">
        <v>6983</v>
      </c>
      <c r="BC989" s="105">
        <f t="shared" si="182"/>
        <v>848.75</v>
      </c>
      <c r="BD989" s="116">
        <f t="shared" si="183"/>
        <v>44256</v>
      </c>
      <c r="BE989" s="141" t="s">
        <v>8477</v>
      </c>
      <c r="BF989">
        <f>MATCH(BE989,'Cat-4'!$A:$A,0)</f>
        <v>722</v>
      </c>
      <c r="BG989">
        <f>MATCH(BD989,'Cat-4'!$1:$1,0)</f>
        <v>111</v>
      </c>
      <c r="BH989">
        <f>INDEX('Cat-4'!$1:$1048576,'NSS + ACT'!BF989,'NSS + ACT'!BG989)</f>
        <v>116.1</v>
      </c>
      <c r="BI989">
        <f>MATCH($BI$1,'Cat-4'!$1:$1,0)</f>
        <v>153</v>
      </c>
      <c r="BJ989">
        <f>INDEX('Cat-4'!$1:$1048576,'NSS + ACT'!BF989,'NSS + ACT'!BI989)</f>
        <v>130.80000000000001</v>
      </c>
      <c r="BK989" s="126">
        <f t="shared" si="184"/>
        <v>1.1266149870801034</v>
      </c>
      <c r="BL989">
        <f t="shared" si="185"/>
        <v>1384</v>
      </c>
      <c r="BM989" s="126">
        <f t="shared" si="186"/>
        <v>46.133333333333333</v>
      </c>
      <c r="BN989" s="126" t="s">
        <v>8785</v>
      </c>
      <c r="BO989" s="126">
        <f>MATCH(BB989,Sheet3!$D$4:$D$8,0)</f>
        <v>2</v>
      </c>
      <c r="BP989" s="126">
        <f>MATCH(BN989,Sheet3!$E$4:$H$4,0)</f>
        <v>4</v>
      </c>
      <c r="BQ989" s="132">
        <f>INDEX(Sheet3!$D$4:$H$8,'NSS + ACT'!BO989,'NSS + ACT'!BP989)</f>
        <v>0.1</v>
      </c>
      <c r="BR989" s="105">
        <f t="shared" si="187"/>
        <v>16255.645994832043</v>
      </c>
      <c r="BS989" s="162">
        <f t="shared" si="188"/>
        <v>0.1</v>
      </c>
      <c r="BT989" s="105">
        <f t="shared" si="189"/>
        <v>14630.081395348838</v>
      </c>
    </row>
    <row r="990" spans="1:72">
      <c r="A990" s="18">
        <f t="shared" si="180"/>
        <v>987</v>
      </c>
      <c r="B990" s="33">
        <v>291809287044</v>
      </c>
      <c r="C990" s="39">
        <v>43398</v>
      </c>
      <c r="D990" s="22" t="s">
        <v>6093</v>
      </c>
      <c r="E990" s="22" t="s">
        <v>6094</v>
      </c>
      <c r="F990" s="110">
        <v>4.8</v>
      </c>
      <c r="G990" s="23" t="s">
        <v>219</v>
      </c>
      <c r="H990" s="52">
        <v>1004.0625</v>
      </c>
      <c r="I990" s="30"/>
      <c r="J990" s="109">
        <v>4819.5</v>
      </c>
      <c r="K990" s="36">
        <v>25059000</v>
      </c>
      <c r="L990" s="26">
        <v>0.05</v>
      </c>
      <c r="M990" s="26"/>
      <c r="N990" s="26">
        <v>0</v>
      </c>
      <c r="O990" s="60"/>
      <c r="P990" s="26">
        <v>0.1</v>
      </c>
      <c r="Q990" s="84"/>
      <c r="R990" s="26">
        <v>0.05</v>
      </c>
      <c r="S990" s="23" t="s">
        <v>6095</v>
      </c>
      <c r="T990" s="52">
        <v>240.97500000000002</v>
      </c>
      <c r="U990" s="52">
        <v>0</v>
      </c>
      <c r="V990" s="52">
        <v>24.097500000000004</v>
      </c>
      <c r="W990" s="52">
        <v>254.22862500000002</v>
      </c>
      <c r="X990" s="52">
        <v>519.30112500000007</v>
      </c>
      <c r="Y990" s="23" t="s">
        <v>5950</v>
      </c>
      <c r="Z990" s="23" t="s">
        <v>6096</v>
      </c>
      <c r="AA990" s="23" t="s">
        <v>6097</v>
      </c>
      <c r="AB990" s="33">
        <v>291809287044</v>
      </c>
      <c r="AC990" s="33" t="s">
        <v>6098</v>
      </c>
      <c r="AD990" s="39">
        <v>43398</v>
      </c>
      <c r="AE990" s="39">
        <v>43395</v>
      </c>
      <c r="AF990" s="53" t="e">
        <v>#N/A</v>
      </c>
      <c r="AG990" s="53" t="e">
        <v>#N/A</v>
      </c>
      <c r="AH990" s="39" t="e">
        <v>#N/A</v>
      </c>
      <c r="AI990" s="23" t="s">
        <v>51</v>
      </c>
      <c r="AJ990" s="59"/>
      <c r="AK990" s="59"/>
      <c r="AL990" s="48"/>
      <c r="AM990" s="60"/>
      <c r="AN990" s="33"/>
      <c r="AO990" s="48"/>
      <c r="AP990" s="23">
        <v>2000</v>
      </c>
      <c r="AQ990" s="23" t="s">
        <v>324</v>
      </c>
      <c r="AR990" s="23" t="s">
        <v>6097</v>
      </c>
      <c r="AS990" s="38" t="s">
        <v>53</v>
      </c>
      <c r="AT990" s="23"/>
      <c r="AU990" s="23" t="s">
        <v>6099</v>
      </c>
      <c r="AV990" s="99">
        <v>4.7999999999999901</v>
      </c>
      <c r="AW990" s="101">
        <v>14400</v>
      </c>
      <c r="AX990" s="29" t="s">
        <v>5711</v>
      </c>
      <c r="AY990" s="29"/>
      <c r="AZ990" s="21"/>
      <c r="BA990">
        <f t="shared" si="181"/>
        <v>2243</v>
      </c>
      <c r="BB990" s="115" t="s">
        <v>6983</v>
      </c>
      <c r="BC990" s="105">
        <f t="shared" si="182"/>
        <v>3000.0000000000064</v>
      </c>
      <c r="BD990" s="116">
        <f t="shared" si="183"/>
        <v>43374</v>
      </c>
      <c r="BE990" s="141" t="s">
        <v>8477</v>
      </c>
      <c r="BF990">
        <f>MATCH(BE990,'Cat-4'!$A:$A,0)</f>
        <v>722</v>
      </c>
      <c r="BG990">
        <f>MATCH(BD990,'Cat-4'!$1:$1,0)</f>
        <v>82</v>
      </c>
      <c r="BH990">
        <f>INDEX('Cat-4'!$1:$1048576,'NSS + ACT'!BF990,'NSS + ACT'!BG990)</f>
        <v>111.5</v>
      </c>
      <c r="BI990">
        <f>MATCH($BI$1,'Cat-4'!$1:$1,0)</f>
        <v>153</v>
      </c>
      <c r="BJ990">
        <f>INDEX('Cat-4'!$1:$1048576,'NSS + ACT'!BF990,'NSS + ACT'!BI990)</f>
        <v>130.80000000000001</v>
      </c>
      <c r="BK990" s="126">
        <f t="shared" si="184"/>
        <v>1.1730941704035875</v>
      </c>
      <c r="BL990">
        <f t="shared" si="185"/>
        <v>2266</v>
      </c>
      <c r="BM990" s="126">
        <f t="shared" si="186"/>
        <v>75.533333333333331</v>
      </c>
      <c r="BN990" s="126" t="s">
        <v>8785</v>
      </c>
      <c r="BO990" s="126">
        <f>MATCH(BB990,Sheet3!$D$4:$D$8,0)</f>
        <v>2</v>
      </c>
      <c r="BP990" s="126">
        <f>MATCH(BN990,Sheet3!$E$4:$H$4,0)</f>
        <v>4</v>
      </c>
      <c r="BQ990" s="132">
        <f>INDEX(Sheet3!$D$4:$H$8,'NSS + ACT'!BO990,'NSS + ACT'!BP990)</f>
        <v>0.1</v>
      </c>
      <c r="BR990" s="105">
        <f t="shared" si="187"/>
        <v>16892.556053811662</v>
      </c>
      <c r="BS990" s="162">
        <f t="shared" si="188"/>
        <v>0.1</v>
      </c>
      <c r="BT990" s="105">
        <f t="shared" si="189"/>
        <v>15203.300448430497</v>
      </c>
    </row>
    <row r="991" spans="1:72">
      <c r="A991" s="18">
        <f t="shared" si="180"/>
        <v>988</v>
      </c>
      <c r="B991" s="33">
        <v>292311954572</v>
      </c>
      <c r="C991" s="39">
        <v>45237</v>
      </c>
      <c r="D991" s="22" t="s">
        <v>5262</v>
      </c>
      <c r="E991" s="22" t="s">
        <v>5440</v>
      </c>
      <c r="F991" s="110">
        <v>3</v>
      </c>
      <c r="G991" s="23" t="s">
        <v>49</v>
      </c>
      <c r="H991" s="58">
        <v>4655</v>
      </c>
      <c r="I991" s="30"/>
      <c r="J991" s="101">
        <v>13965</v>
      </c>
      <c r="K991" s="83" t="s">
        <v>5441</v>
      </c>
      <c r="L991" s="26">
        <v>0.1</v>
      </c>
      <c r="M991" s="40"/>
      <c r="N991" s="40">
        <v>0</v>
      </c>
      <c r="O991" s="35">
        <v>0</v>
      </c>
      <c r="P991" s="63">
        <v>0.1</v>
      </c>
      <c r="Q991" s="52">
        <v>0</v>
      </c>
      <c r="R991" s="63">
        <v>0.18</v>
      </c>
      <c r="S991" s="23" t="s">
        <v>5397</v>
      </c>
      <c r="T991" s="52">
        <v>1396.5</v>
      </c>
      <c r="U991" s="52">
        <v>0</v>
      </c>
      <c r="V991" s="52">
        <v>139.65</v>
      </c>
      <c r="W991" s="52">
        <v>2790.2069999999999</v>
      </c>
      <c r="X991" s="52">
        <v>4326.357</v>
      </c>
      <c r="Y991" s="23" t="s">
        <v>5221</v>
      </c>
      <c r="Z991" s="23" t="s">
        <v>5442</v>
      </c>
      <c r="AA991" s="23" t="s">
        <v>5443</v>
      </c>
      <c r="AB991" s="33">
        <v>292311954572</v>
      </c>
      <c r="AC991" s="33" t="s">
        <v>5273</v>
      </c>
      <c r="AD991" s="39">
        <v>45237</v>
      </c>
      <c r="AE991" s="39">
        <v>45236</v>
      </c>
      <c r="AF991" s="53" t="e">
        <v>#N/A</v>
      </c>
      <c r="AG991" s="53" t="e">
        <v>#N/A</v>
      </c>
      <c r="AH991" s="39" t="e">
        <v>#N/A</v>
      </c>
      <c r="AI991" s="23" t="s">
        <v>51</v>
      </c>
      <c r="AJ991" s="59"/>
      <c r="AK991" s="59"/>
      <c r="AL991" s="48"/>
      <c r="AM991" s="60"/>
      <c r="AN991" s="33"/>
      <c r="AO991" s="48"/>
      <c r="AP991" s="23">
        <v>2000</v>
      </c>
      <c r="AQ991" s="23" t="s">
        <v>52</v>
      </c>
      <c r="AR991" s="23" t="s">
        <v>5443</v>
      </c>
      <c r="AS991" s="38" t="s">
        <v>518</v>
      </c>
      <c r="AT991" s="23"/>
      <c r="AU991" s="23" t="s">
        <v>5274</v>
      </c>
      <c r="AV991" s="99">
        <v>3</v>
      </c>
      <c r="AW991" s="101">
        <v>13965</v>
      </c>
      <c r="AX991" s="29" t="s">
        <v>4770</v>
      </c>
      <c r="AY991" s="29"/>
      <c r="AZ991" s="30"/>
      <c r="BA991">
        <f t="shared" si="181"/>
        <v>402</v>
      </c>
      <c r="BB991" s="115" t="s">
        <v>6983</v>
      </c>
      <c r="BC991" s="105">
        <f t="shared" si="182"/>
        <v>4655</v>
      </c>
      <c r="BD991" s="116">
        <f t="shared" si="183"/>
        <v>45231</v>
      </c>
      <c r="BE991" s="141" t="s">
        <v>8477</v>
      </c>
      <c r="BF991">
        <f>MATCH(BE991,'Cat-4'!$A:$A,0)</f>
        <v>722</v>
      </c>
      <c r="BG991">
        <f>MATCH(BD991,'Cat-4'!$1:$1,0)</f>
        <v>143</v>
      </c>
      <c r="BH991">
        <f>INDEX('Cat-4'!$1:$1048576,'NSS + ACT'!BF991,'NSS + ACT'!BG991)</f>
        <v>129.19999999999999</v>
      </c>
      <c r="BI991">
        <f>MATCH($BI$1,'Cat-4'!$1:$1,0)</f>
        <v>153</v>
      </c>
      <c r="BJ991">
        <f>INDEX('Cat-4'!$1:$1048576,'NSS + ACT'!BF991,'NSS + ACT'!BI991)</f>
        <v>130.80000000000001</v>
      </c>
      <c r="BK991" s="126">
        <f t="shared" si="184"/>
        <v>1.0123839009287927</v>
      </c>
      <c r="BL991">
        <f t="shared" si="185"/>
        <v>409</v>
      </c>
      <c r="BM991" s="126">
        <f t="shared" si="186"/>
        <v>13.633333333333333</v>
      </c>
      <c r="BN991" s="126" t="s">
        <v>8784</v>
      </c>
      <c r="BO991" s="126">
        <f>MATCH(BB991,Sheet3!$D$4:$D$8,0)</f>
        <v>2</v>
      </c>
      <c r="BP991" s="126">
        <f>MATCH(BN991,Sheet3!$E$4:$H$4,0)</f>
        <v>3</v>
      </c>
      <c r="BQ991" s="132">
        <f>INDEX(Sheet3!$D$4:$H$8,'NSS + ACT'!BO991,'NSS + ACT'!BP991)</f>
        <v>0.05</v>
      </c>
      <c r="BR991" s="105">
        <f t="shared" si="187"/>
        <v>14137.941176470591</v>
      </c>
      <c r="BS991" s="162">
        <f t="shared" si="188"/>
        <v>0.05</v>
      </c>
      <c r="BT991" s="105">
        <f t="shared" si="189"/>
        <v>13431.044117647061</v>
      </c>
    </row>
    <row r="992" spans="1:72">
      <c r="A992" s="18">
        <f t="shared" si="180"/>
        <v>989</v>
      </c>
      <c r="B992" s="33">
        <v>291800692761</v>
      </c>
      <c r="C992" s="39">
        <v>43124</v>
      </c>
      <c r="D992" s="22" t="s">
        <v>117</v>
      </c>
      <c r="E992" s="22" t="s">
        <v>5723</v>
      </c>
      <c r="F992" s="110">
        <v>1</v>
      </c>
      <c r="G992" s="23" t="s">
        <v>49</v>
      </c>
      <c r="H992" s="52">
        <v>13938.309999999899</v>
      </c>
      <c r="I992" s="30"/>
      <c r="J992" s="109">
        <v>13938.309999999899</v>
      </c>
      <c r="K992" s="36">
        <v>90318000</v>
      </c>
      <c r="L992" s="26">
        <v>7.4999999999999997E-2</v>
      </c>
      <c r="M992" s="26" t="s">
        <v>2731</v>
      </c>
      <c r="N992" s="26">
        <v>0</v>
      </c>
      <c r="O992" s="60"/>
      <c r="P992" s="26">
        <v>0.1</v>
      </c>
      <c r="Q992" s="84"/>
      <c r="R992" s="26">
        <v>0.18</v>
      </c>
      <c r="S992" s="23" t="s">
        <v>2732</v>
      </c>
      <c r="T992" s="52">
        <v>1045.3732499999924</v>
      </c>
      <c r="U992" s="52">
        <v>0</v>
      </c>
      <c r="V992" s="52">
        <v>104.53732499999924</v>
      </c>
      <c r="W992" s="52">
        <v>2715.8797034999807</v>
      </c>
      <c r="X992" s="52">
        <v>3865.7902784999724</v>
      </c>
      <c r="Y992" s="23" t="s">
        <v>5706</v>
      </c>
      <c r="Z992" s="23" t="s">
        <v>5724</v>
      </c>
      <c r="AA992" s="23" t="s">
        <v>5725</v>
      </c>
      <c r="AB992" s="33">
        <v>291800692761</v>
      </c>
      <c r="AC992" s="33" t="s">
        <v>5721</v>
      </c>
      <c r="AD992" s="48">
        <v>43124</v>
      </c>
      <c r="AE992" s="39">
        <v>43112</v>
      </c>
      <c r="AF992" s="53" t="e">
        <v>#N/A</v>
      </c>
      <c r="AG992" s="53" t="e">
        <v>#N/A</v>
      </c>
      <c r="AH992" s="39" t="e">
        <v>#N/A</v>
      </c>
      <c r="AI992" s="23" t="s">
        <v>51</v>
      </c>
      <c r="AJ992" s="54"/>
      <c r="AK992" s="55"/>
      <c r="AL992" s="56"/>
      <c r="AM992" s="57"/>
      <c r="AN992" s="33"/>
      <c r="AO992" s="48"/>
      <c r="AP992" s="23">
        <v>2000</v>
      </c>
      <c r="AQ992" s="23" t="s">
        <v>64</v>
      </c>
      <c r="AR992" s="23" t="s">
        <v>5725</v>
      </c>
      <c r="AS992" s="38" t="s">
        <v>53</v>
      </c>
      <c r="AT992" s="23" t="s">
        <v>522</v>
      </c>
      <c r="AU992" s="23" t="s">
        <v>5722</v>
      </c>
      <c r="AV992" s="99">
        <v>1</v>
      </c>
      <c r="AW992" s="101">
        <v>13938.309999999899</v>
      </c>
      <c r="AX992" s="29" t="s">
        <v>5711</v>
      </c>
      <c r="AY992" s="29"/>
      <c r="AZ992" s="21"/>
      <c r="BA992">
        <f t="shared" si="181"/>
        <v>2526</v>
      </c>
      <c r="BB992" s="115" t="s">
        <v>6985</v>
      </c>
      <c r="BC992" s="105">
        <f t="shared" si="182"/>
        <v>13938.309999999899</v>
      </c>
      <c r="BD992" s="116">
        <f t="shared" si="183"/>
        <v>43101</v>
      </c>
      <c r="BE992" s="141" t="s">
        <v>8312</v>
      </c>
      <c r="BF992">
        <f>MATCH(BE992,'Cat-4'!$A:$A,0)</f>
        <v>639</v>
      </c>
      <c r="BG992">
        <f>MATCH(BD992,'Cat-4'!$1:$1,0)</f>
        <v>73</v>
      </c>
      <c r="BH992">
        <f>INDEX('Cat-4'!$1:$1048576,'NSS + ACT'!BF992,'NSS + ACT'!BG992)</f>
        <v>110.7</v>
      </c>
      <c r="BI992">
        <f>MATCH($BI$1,'Cat-4'!$1:$1,0)</f>
        <v>153</v>
      </c>
      <c r="BJ992">
        <f>INDEX('Cat-4'!$1:$1048576,'NSS + ACT'!BF992,'NSS + ACT'!BI992)</f>
        <v>121.7</v>
      </c>
      <c r="BK992" s="126">
        <f t="shared" si="184"/>
        <v>1.09936766034327</v>
      </c>
      <c r="BL992">
        <f t="shared" si="185"/>
        <v>2539</v>
      </c>
      <c r="BM992" s="126">
        <f t="shared" si="186"/>
        <v>84.63333333333334</v>
      </c>
      <c r="BN992" s="126" t="s">
        <v>8785</v>
      </c>
      <c r="BO992" s="126">
        <f>MATCH(BB992,Sheet3!$D$4:$D$8,0)</f>
        <v>5</v>
      </c>
      <c r="BP992" s="126">
        <f>MATCH(BN992,Sheet3!$E$4:$H$4,0)</f>
        <v>4</v>
      </c>
      <c r="BQ992" s="132">
        <f>INDEX(Sheet3!$D$4:$H$8,'NSS + ACT'!BO992,'NSS + ACT'!BP992)</f>
        <v>0.4</v>
      </c>
      <c r="BR992" s="105">
        <f t="shared" si="187"/>
        <v>15323.327253839094</v>
      </c>
      <c r="BS992" s="162">
        <f t="shared" si="188"/>
        <v>0.4</v>
      </c>
      <c r="BT992" s="105">
        <f t="shared" si="189"/>
        <v>9193.9963523034567</v>
      </c>
    </row>
    <row r="993" spans="1:72">
      <c r="A993" s="18">
        <f t="shared" si="180"/>
        <v>990</v>
      </c>
      <c r="B993" s="61">
        <v>291603957960</v>
      </c>
      <c r="C993" s="39">
        <v>42609</v>
      </c>
      <c r="D993" s="22" t="s">
        <v>91</v>
      </c>
      <c r="E993" s="22" t="s">
        <v>2311</v>
      </c>
      <c r="F993" s="110">
        <v>3</v>
      </c>
      <c r="G993" s="23" t="s">
        <v>119</v>
      </c>
      <c r="H993" s="52">
        <v>4644</v>
      </c>
      <c r="I993" s="30"/>
      <c r="J993" s="109">
        <v>13932</v>
      </c>
      <c r="K993" s="23">
        <v>84819090</v>
      </c>
      <c r="L993" s="26">
        <v>7.4999999999999997E-2</v>
      </c>
      <c r="M993" s="40">
        <v>0</v>
      </c>
      <c r="N993" s="62">
        <v>0</v>
      </c>
      <c r="O993" s="52"/>
      <c r="P993" s="26">
        <v>0.1</v>
      </c>
      <c r="Q993" s="52">
        <v>0</v>
      </c>
      <c r="R993" s="63">
        <v>0.18</v>
      </c>
      <c r="S993" s="23" t="s">
        <v>849</v>
      </c>
      <c r="T993" s="52">
        <v>1044.8999999999999</v>
      </c>
      <c r="U993" s="52">
        <v>0</v>
      </c>
      <c r="V993" s="52">
        <v>104.49</v>
      </c>
      <c r="W993" s="52">
        <v>2714.6501999999996</v>
      </c>
      <c r="X993" s="52">
        <v>3864.0401999999995</v>
      </c>
      <c r="Y993" s="23" t="s">
        <v>2273</v>
      </c>
      <c r="Z993" s="23" t="s">
        <v>2312</v>
      </c>
      <c r="AA993" s="23" t="s">
        <v>2313</v>
      </c>
      <c r="AB993" s="33">
        <v>291603957960</v>
      </c>
      <c r="AC993" s="33" t="s">
        <v>1989</v>
      </c>
      <c r="AD993" s="48">
        <v>42609</v>
      </c>
      <c r="AE993" s="39">
        <v>42594</v>
      </c>
      <c r="AF993" s="53" t="e">
        <v>#N/A</v>
      </c>
      <c r="AG993" s="53" t="e">
        <v>#N/A</v>
      </c>
      <c r="AH993" s="39" t="e">
        <v>#N/A</v>
      </c>
      <c r="AI993" s="23" t="s">
        <v>51</v>
      </c>
      <c r="AJ993" s="54"/>
      <c r="AK993" s="55"/>
      <c r="AL993" s="56"/>
      <c r="AM993" s="57"/>
      <c r="AN993" s="33"/>
      <c r="AO993" s="48"/>
      <c r="AP993" s="23">
        <v>2000</v>
      </c>
      <c r="AQ993" s="23" t="s">
        <v>52</v>
      </c>
      <c r="AR993" s="23" t="s">
        <v>2313</v>
      </c>
      <c r="AS993" s="38" t="s">
        <v>53</v>
      </c>
      <c r="AT993" s="23"/>
      <c r="AU993" s="64">
        <v>6316000948</v>
      </c>
      <c r="AV993" s="99">
        <v>3</v>
      </c>
      <c r="AW993" s="102">
        <v>13932</v>
      </c>
      <c r="AX993" s="29" t="s">
        <v>701</v>
      </c>
      <c r="AY993" s="29"/>
      <c r="AZ993" s="25" t="s">
        <v>853</v>
      </c>
      <c r="BA993">
        <f t="shared" si="181"/>
        <v>3044</v>
      </c>
      <c r="BB993" s="115" t="s">
        <v>6983</v>
      </c>
      <c r="BC993" s="105">
        <f t="shared" si="182"/>
        <v>4644</v>
      </c>
      <c r="BD993" s="116">
        <f t="shared" si="183"/>
        <v>42583</v>
      </c>
      <c r="BE993" s="141" t="s">
        <v>8477</v>
      </c>
      <c r="BF993">
        <f>MATCH(BE993,'Cat-4'!$A:$A,0)</f>
        <v>722</v>
      </c>
      <c r="BG993">
        <f>MATCH(BD993,'Cat-4'!$1:$1,0)</f>
        <v>56</v>
      </c>
      <c r="BH993">
        <f>INDEX('Cat-4'!$1:$1048576,'NSS + ACT'!BF993,'NSS + ACT'!BG993)</f>
        <v>107.5</v>
      </c>
      <c r="BI993">
        <f>MATCH($BI$1,'Cat-4'!$1:$1,0)</f>
        <v>153</v>
      </c>
      <c r="BJ993">
        <f>INDEX('Cat-4'!$1:$1048576,'NSS + ACT'!BF993,'NSS + ACT'!BI993)</f>
        <v>130.80000000000001</v>
      </c>
      <c r="BK993" s="126">
        <f t="shared" si="184"/>
        <v>1.2167441860465118</v>
      </c>
      <c r="BL993">
        <f t="shared" si="185"/>
        <v>3057</v>
      </c>
      <c r="BM993" s="126">
        <f t="shared" si="186"/>
        <v>101.9</v>
      </c>
      <c r="BN993" s="126" t="s">
        <v>8785</v>
      </c>
      <c r="BO993" s="126">
        <f>MATCH(BB993,Sheet3!$D$4:$D$8,0)</f>
        <v>2</v>
      </c>
      <c r="BP993" s="126">
        <f>MATCH(BN993,Sheet3!$E$4:$H$4,0)</f>
        <v>4</v>
      </c>
      <c r="BQ993" s="132">
        <f>INDEX(Sheet3!$D$4:$H$8,'NSS + ACT'!BO993,'NSS + ACT'!BP993)</f>
        <v>0.1</v>
      </c>
      <c r="BR993" s="105">
        <f t="shared" si="187"/>
        <v>16951.680000000004</v>
      </c>
      <c r="BS993" s="162">
        <f t="shared" si="188"/>
        <v>0.1</v>
      </c>
      <c r="BT993" s="105">
        <f t="shared" si="189"/>
        <v>15256.512000000004</v>
      </c>
    </row>
    <row r="994" spans="1:72">
      <c r="A994" s="18">
        <f t="shared" si="180"/>
        <v>991</v>
      </c>
      <c r="B994" s="33">
        <v>292311795661</v>
      </c>
      <c r="C994" s="39">
        <v>45233</v>
      </c>
      <c r="D994" s="22" t="s">
        <v>176</v>
      </c>
      <c r="E994" s="22" t="s">
        <v>5011</v>
      </c>
      <c r="F994" s="110">
        <v>3</v>
      </c>
      <c r="G994" s="23" t="s">
        <v>119</v>
      </c>
      <c r="H994" s="58">
        <v>39380.666666666664</v>
      </c>
      <c r="I994" s="30"/>
      <c r="J994" s="101">
        <v>118142</v>
      </c>
      <c r="K994" s="33">
        <v>84825000</v>
      </c>
      <c r="L994" s="26">
        <v>7.4999999999999997E-2</v>
      </c>
      <c r="M994" s="40">
        <v>0</v>
      </c>
      <c r="N994" s="40">
        <v>0</v>
      </c>
      <c r="O994" s="35">
        <v>0</v>
      </c>
      <c r="P994" s="63">
        <v>0.1</v>
      </c>
      <c r="Q994" s="52">
        <v>0</v>
      </c>
      <c r="R994" s="63">
        <v>0.18</v>
      </c>
      <c r="S994" s="23" t="s">
        <v>777</v>
      </c>
      <c r="T994" s="52">
        <v>8860.65</v>
      </c>
      <c r="U994" s="52">
        <v>0</v>
      </c>
      <c r="V994" s="52">
        <v>886.06500000000005</v>
      </c>
      <c r="W994" s="52">
        <v>23019.968699999998</v>
      </c>
      <c r="X994" s="52">
        <v>32766.683699999998</v>
      </c>
      <c r="Y994" s="23" t="s">
        <v>5012</v>
      </c>
      <c r="Z994" s="23" t="s">
        <v>5013</v>
      </c>
      <c r="AA994" s="23" t="s">
        <v>5014</v>
      </c>
      <c r="AB994" s="33">
        <v>292311795661</v>
      </c>
      <c r="AC994" s="33" t="s">
        <v>5015</v>
      </c>
      <c r="AD994" s="48">
        <v>45233</v>
      </c>
      <c r="AE994" s="39">
        <v>45225</v>
      </c>
      <c r="AF994" s="53" t="e">
        <v>#N/A</v>
      </c>
      <c r="AG994" s="53" t="e">
        <v>#N/A</v>
      </c>
      <c r="AH994" s="39" t="e">
        <v>#N/A</v>
      </c>
      <c r="AI994" s="23" t="s">
        <v>51</v>
      </c>
      <c r="AJ994" s="54"/>
      <c r="AK994" s="55"/>
      <c r="AL994" s="56"/>
      <c r="AM994" s="57"/>
      <c r="AN994" s="33"/>
      <c r="AO994" s="48"/>
      <c r="AP994" s="23">
        <v>2000</v>
      </c>
      <c r="AQ994" s="23" t="s">
        <v>52</v>
      </c>
      <c r="AR994" s="23" t="s">
        <v>5014</v>
      </c>
      <c r="AS994" s="38" t="s">
        <v>518</v>
      </c>
      <c r="AT994" s="23"/>
      <c r="AU994" s="23" t="s">
        <v>5016</v>
      </c>
      <c r="AV994" s="99">
        <v>3</v>
      </c>
      <c r="AW994" s="101">
        <v>13917.129999999899</v>
      </c>
      <c r="AX994" s="29" t="s">
        <v>4770</v>
      </c>
      <c r="AY994" s="29"/>
      <c r="AZ994" s="30"/>
      <c r="BA994">
        <f t="shared" si="181"/>
        <v>413</v>
      </c>
      <c r="BB994" s="115" t="s">
        <v>6983</v>
      </c>
      <c r="BC994" s="105">
        <f t="shared" si="182"/>
        <v>4639.0433333332994</v>
      </c>
      <c r="BD994" s="116">
        <f t="shared" si="183"/>
        <v>45200</v>
      </c>
      <c r="BE994" s="141" t="s">
        <v>8477</v>
      </c>
      <c r="BF994">
        <f>MATCH(BE994,'Cat-4'!$A:$A,0)</f>
        <v>722</v>
      </c>
      <c r="BG994">
        <f>MATCH(BD994,'Cat-4'!$1:$1,0)</f>
        <v>142</v>
      </c>
      <c r="BH994">
        <f>INDEX('Cat-4'!$1:$1048576,'NSS + ACT'!BF994,'NSS + ACT'!BG994)</f>
        <v>128.9</v>
      </c>
      <c r="BI994">
        <f>MATCH($BI$1,'Cat-4'!$1:$1,0)</f>
        <v>153</v>
      </c>
      <c r="BJ994">
        <f>INDEX('Cat-4'!$1:$1048576,'NSS + ACT'!BF994,'NSS + ACT'!BI994)</f>
        <v>130.80000000000001</v>
      </c>
      <c r="BK994" s="126">
        <f t="shared" si="184"/>
        <v>1.0147401086113266</v>
      </c>
      <c r="BL994">
        <f t="shared" si="185"/>
        <v>440</v>
      </c>
      <c r="BM994" s="126">
        <f t="shared" si="186"/>
        <v>14.666666666666666</v>
      </c>
      <c r="BN994" s="126" t="s">
        <v>8784</v>
      </c>
      <c r="BO994" s="126">
        <f>MATCH(BB994,Sheet3!$D$4:$D$8,0)</f>
        <v>2</v>
      </c>
      <c r="BP994" s="126">
        <f>MATCH(BN994,Sheet3!$E$4:$H$4,0)</f>
        <v>3</v>
      </c>
      <c r="BQ994" s="132">
        <f>INDEX(Sheet3!$D$4:$H$8,'NSS + ACT'!BO994,'NSS + ACT'!BP994)</f>
        <v>0.05</v>
      </c>
      <c r="BR994" s="105">
        <f t="shared" si="187"/>
        <v>14122.270007757848</v>
      </c>
      <c r="BS994" s="162">
        <f t="shared" si="188"/>
        <v>0.05</v>
      </c>
      <c r="BT994" s="105">
        <f t="shared" si="189"/>
        <v>13416.156507369955</v>
      </c>
    </row>
    <row r="995" spans="1:72">
      <c r="A995" s="18">
        <f t="shared" si="180"/>
        <v>992</v>
      </c>
      <c r="B995" s="61">
        <v>291811498020</v>
      </c>
      <c r="C995" s="39">
        <v>43463</v>
      </c>
      <c r="D995" s="22" t="s">
        <v>172</v>
      </c>
      <c r="E995" s="22" t="s">
        <v>4732</v>
      </c>
      <c r="F995" s="110">
        <v>2925</v>
      </c>
      <c r="G995" s="23" t="s">
        <v>49</v>
      </c>
      <c r="H995" s="52">
        <v>4.7299658119658119</v>
      </c>
      <c r="I995" s="30"/>
      <c r="J995" s="109">
        <v>13835.15</v>
      </c>
      <c r="K995" s="23">
        <v>85361090</v>
      </c>
      <c r="L995" s="26">
        <v>0.1</v>
      </c>
      <c r="M995" s="40">
        <v>0</v>
      </c>
      <c r="N995" s="62">
        <v>0</v>
      </c>
      <c r="O995" s="52">
        <v>0</v>
      </c>
      <c r="P995" s="26">
        <v>0.1</v>
      </c>
      <c r="Q995" s="52">
        <v>0</v>
      </c>
      <c r="R995" s="63">
        <v>0.18</v>
      </c>
      <c r="S995" s="23" t="s">
        <v>4691</v>
      </c>
      <c r="T995" s="52">
        <v>1383.5150000000001</v>
      </c>
      <c r="U995" s="52">
        <v>0</v>
      </c>
      <c r="V995" s="52">
        <v>138.35150000000002</v>
      </c>
      <c r="W995" s="52">
        <v>2764.2629699999998</v>
      </c>
      <c r="X995" s="52">
        <v>4286.1294699999999</v>
      </c>
      <c r="Y995" s="23" t="s">
        <v>4646</v>
      </c>
      <c r="Z995" s="23" t="s">
        <v>4733</v>
      </c>
      <c r="AA995" s="23" t="s">
        <v>4734</v>
      </c>
      <c r="AB995" s="33">
        <v>291811498020</v>
      </c>
      <c r="AC995" s="33" t="s">
        <v>4730</v>
      </c>
      <c r="AD995" s="39">
        <v>43463</v>
      </c>
      <c r="AE995" s="39">
        <v>43462</v>
      </c>
      <c r="AF995" s="53" t="e">
        <v>#N/A</v>
      </c>
      <c r="AG995" s="53" t="e">
        <v>#N/A</v>
      </c>
      <c r="AH995" s="39" t="e">
        <v>#N/A</v>
      </c>
      <c r="AI995" s="23" t="s">
        <v>51</v>
      </c>
      <c r="AJ995" s="59"/>
      <c r="AK995" s="59"/>
      <c r="AL995" s="48"/>
      <c r="AM995" s="60"/>
      <c r="AN995" s="33"/>
      <c r="AO995" s="48"/>
      <c r="AP995" s="23">
        <v>2000</v>
      </c>
      <c r="AQ995" s="23" t="s">
        <v>52</v>
      </c>
      <c r="AR995" s="23" t="s">
        <v>4734</v>
      </c>
      <c r="AS995" s="38" t="s">
        <v>53</v>
      </c>
      <c r="AT995" s="23"/>
      <c r="AU995" s="64" t="s">
        <v>4731</v>
      </c>
      <c r="AV995" s="99">
        <v>2925</v>
      </c>
      <c r="AW995" s="102">
        <v>13835.15</v>
      </c>
      <c r="AX995" s="29" t="s">
        <v>701</v>
      </c>
      <c r="AY995" s="29"/>
      <c r="AZ995" s="25">
        <v>1</v>
      </c>
      <c r="BA995">
        <f t="shared" ref="BA995:BA1013" si="190">$BA$2-AE995</f>
        <v>2176</v>
      </c>
      <c r="BB995" s="115" t="s">
        <v>6983</v>
      </c>
      <c r="BC995" s="105">
        <f t="shared" si="182"/>
        <v>4.7299658119658119</v>
      </c>
      <c r="BD995" s="116">
        <f t="shared" si="183"/>
        <v>43435</v>
      </c>
      <c r="BE995" s="141" t="s">
        <v>8477</v>
      </c>
      <c r="BF995">
        <f>MATCH(BE995,'Cat-4'!$A:$A,0)</f>
        <v>722</v>
      </c>
      <c r="BG995">
        <f>MATCH(BD995,'Cat-4'!$1:$1,0)</f>
        <v>84</v>
      </c>
      <c r="BH995">
        <f>INDEX('Cat-4'!$1:$1048576,'NSS + ACT'!BF995,'NSS + ACT'!BG995)</f>
        <v>111.8</v>
      </c>
      <c r="BI995">
        <f>MATCH($BI$1,'Cat-4'!$1:$1,0)</f>
        <v>153</v>
      </c>
      <c r="BJ995">
        <f>INDEX('Cat-4'!$1:$1048576,'NSS + ACT'!BF995,'NSS + ACT'!BI995)</f>
        <v>130.80000000000001</v>
      </c>
      <c r="BK995" s="126">
        <f t="shared" si="184"/>
        <v>1.1699463327370305</v>
      </c>
      <c r="BL995">
        <f t="shared" si="185"/>
        <v>2205</v>
      </c>
      <c r="BM995" s="126">
        <f t="shared" si="186"/>
        <v>73.5</v>
      </c>
      <c r="BN995" s="126" t="s">
        <v>8785</v>
      </c>
      <c r="BO995" s="126">
        <f>MATCH(BB995,Sheet3!$D$4:$D$8,0)</f>
        <v>2</v>
      </c>
      <c r="BP995" s="126">
        <f>MATCH(BN995,Sheet3!$E$4:$H$4,0)</f>
        <v>4</v>
      </c>
      <c r="BQ995" s="132">
        <f>INDEX(Sheet3!$D$4:$H$8,'NSS + ACT'!BO995,'NSS + ACT'!BP995)</f>
        <v>0.1</v>
      </c>
      <c r="BR995" s="105">
        <f t="shared" si="187"/>
        <v>16186.383005366728</v>
      </c>
      <c r="BS995" s="162">
        <f t="shared" si="188"/>
        <v>0.1</v>
      </c>
      <c r="BT995" s="105">
        <f t="shared" si="189"/>
        <v>14567.744704830055</v>
      </c>
    </row>
    <row r="996" spans="1:72">
      <c r="A996" s="18">
        <f t="shared" si="180"/>
        <v>993</v>
      </c>
      <c r="B996" s="61">
        <v>292009815300</v>
      </c>
      <c r="C996" s="39">
        <v>44172</v>
      </c>
      <c r="D996" s="22" t="s">
        <v>154</v>
      </c>
      <c r="E996" s="22" t="s">
        <v>2834</v>
      </c>
      <c r="F996" s="110">
        <v>1</v>
      </c>
      <c r="G996" s="23" t="s">
        <v>119</v>
      </c>
      <c r="H996" s="52">
        <v>13780</v>
      </c>
      <c r="I996" s="30"/>
      <c r="J996" s="109">
        <v>13780</v>
      </c>
      <c r="K996" s="23">
        <v>90258090</v>
      </c>
      <c r="L996" s="26">
        <v>7.4999999999999997E-2</v>
      </c>
      <c r="M996" s="40">
        <v>0</v>
      </c>
      <c r="N996" s="62">
        <v>0</v>
      </c>
      <c r="O996" s="52">
        <v>0</v>
      </c>
      <c r="P996" s="26">
        <v>0.1</v>
      </c>
      <c r="Q996" s="52">
        <v>0</v>
      </c>
      <c r="R996" s="63">
        <v>0.18</v>
      </c>
      <c r="S996" s="23" t="s">
        <v>957</v>
      </c>
      <c r="T996" s="52">
        <v>1033.5</v>
      </c>
      <c r="U996" s="52">
        <v>0</v>
      </c>
      <c r="V996" s="52">
        <v>103.35000000000001</v>
      </c>
      <c r="W996" s="52">
        <v>2685.0329999999999</v>
      </c>
      <c r="X996" s="52">
        <v>3821.8829999999998</v>
      </c>
      <c r="Y996" s="23" t="s">
        <v>2778</v>
      </c>
      <c r="Z996" s="23" t="s">
        <v>2835</v>
      </c>
      <c r="AA996" s="23" t="s">
        <v>2836</v>
      </c>
      <c r="AB996" s="33">
        <v>292009815300</v>
      </c>
      <c r="AC996" s="33" t="s">
        <v>2837</v>
      </c>
      <c r="AD996" s="48">
        <v>44172</v>
      </c>
      <c r="AE996" s="39">
        <v>44134</v>
      </c>
      <c r="AF996" s="53" t="e">
        <v>#N/A</v>
      </c>
      <c r="AG996" s="53" t="e">
        <v>#N/A</v>
      </c>
      <c r="AH996" s="39" t="e">
        <v>#N/A</v>
      </c>
      <c r="AI996" s="23" t="s">
        <v>51</v>
      </c>
      <c r="AJ996" s="54"/>
      <c r="AK996" s="55"/>
      <c r="AL996" s="56"/>
      <c r="AM996" s="57"/>
      <c r="AN996" s="33"/>
      <c r="AO996" s="48"/>
      <c r="AP996" s="23">
        <v>2000</v>
      </c>
      <c r="AQ996" s="23" t="s">
        <v>52</v>
      </c>
      <c r="AR996" s="23" t="s">
        <v>2836</v>
      </c>
      <c r="AS996" s="38" t="s">
        <v>53</v>
      </c>
      <c r="AT996" s="23" t="s">
        <v>522</v>
      </c>
      <c r="AU996" s="64">
        <v>2116103394</v>
      </c>
      <c r="AV996" s="99">
        <v>1</v>
      </c>
      <c r="AW996" s="102">
        <v>13780</v>
      </c>
      <c r="AX996" s="29" t="s">
        <v>701</v>
      </c>
      <c r="AY996" s="29"/>
      <c r="AZ996" s="25" t="s">
        <v>1954</v>
      </c>
      <c r="BA996">
        <f t="shared" si="190"/>
        <v>1504</v>
      </c>
      <c r="BB996" s="115" t="s">
        <v>6983</v>
      </c>
      <c r="BC996" s="105">
        <f t="shared" si="182"/>
        <v>13780</v>
      </c>
      <c r="BD996" s="116">
        <f t="shared" si="183"/>
        <v>44105</v>
      </c>
      <c r="BE996" s="141" t="s">
        <v>8477</v>
      </c>
      <c r="BF996">
        <f>MATCH(BE996,'Cat-4'!$A:$A,0)</f>
        <v>722</v>
      </c>
      <c r="BG996">
        <f>MATCH(BD996,'Cat-4'!$1:$1,0)</f>
        <v>106</v>
      </c>
      <c r="BH996">
        <f>INDEX('Cat-4'!$1:$1048576,'NSS + ACT'!BF996,'NSS + ACT'!BG996)</f>
        <v>114.2</v>
      </c>
      <c r="BI996">
        <f>MATCH($BI$1,'Cat-4'!$1:$1,0)</f>
        <v>153</v>
      </c>
      <c r="BJ996">
        <f>INDEX('Cat-4'!$1:$1048576,'NSS + ACT'!BF996,'NSS + ACT'!BI996)</f>
        <v>130.80000000000001</v>
      </c>
      <c r="BK996" s="126">
        <f t="shared" si="184"/>
        <v>1.1453590192644485</v>
      </c>
      <c r="BL996">
        <f t="shared" si="185"/>
        <v>1535</v>
      </c>
      <c r="BM996" s="126">
        <f t="shared" si="186"/>
        <v>51.166666666666664</v>
      </c>
      <c r="BN996" s="126" t="s">
        <v>8785</v>
      </c>
      <c r="BO996" s="126">
        <f>MATCH(BB996,Sheet3!$D$4:$D$8,0)</f>
        <v>2</v>
      </c>
      <c r="BP996" s="126">
        <f>MATCH(BN996,Sheet3!$E$4:$H$4,0)</f>
        <v>4</v>
      </c>
      <c r="BQ996" s="132">
        <f>INDEX(Sheet3!$D$4:$H$8,'NSS + ACT'!BO996,'NSS + ACT'!BP996)</f>
        <v>0.1</v>
      </c>
      <c r="BR996" s="105">
        <f t="shared" si="187"/>
        <v>15783.047285464101</v>
      </c>
      <c r="BS996" s="162">
        <f t="shared" si="188"/>
        <v>0.1</v>
      </c>
      <c r="BT996" s="105">
        <f t="shared" si="189"/>
        <v>14204.742556917692</v>
      </c>
    </row>
    <row r="997" spans="1:72">
      <c r="A997" s="18">
        <f t="shared" si="180"/>
        <v>994</v>
      </c>
      <c r="B997" s="61">
        <v>291701189345</v>
      </c>
      <c r="C997" s="39">
        <v>42804</v>
      </c>
      <c r="D997" s="22" t="s">
        <v>259</v>
      </c>
      <c r="E997" s="22" t="s">
        <v>3647</v>
      </c>
      <c r="F997" s="110">
        <v>3</v>
      </c>
      <c r="G997" s="23" t="s">
        <v>49</v>
      </c>
      <c r="H997" s="52">
        <v>4584.26</v>
      </c>
      <c r="I997" s="30"/>
      <c r="J997" s="109">
        <v>13752.78</v>
      </c>
      <c r="K997" s="23">
        <v>84819090</v>
      </c>
      <c r="L997" s="26">
        <v>7.4999999999999997E-2</v>
      </c>
      <c r="M997" s="40">
        <v>0</v>
      </c>
      <c r="N997" s="62">
        <v>0</v>
      </c>
      <c r="O997" s="52">
        <v>0</v>
      </c>
      <c r="P997" s="26">
        <v>0.1</v>
      </c>
      <c r="Q997" s="52">
        <v>0</v>
      </c>
      <c r="R997" s="63">
        <v>0.18</v>
      </c>
      <c r="S997" s="23" t="s">
        <v>849</v>
      </c>
      <c r="T997" s="52">
        <v>1031.4585</v>
      </c>
      <c r="U997" s="52">
        <v>0</v>
      </c>
      <c r="V997" s="52">
        <v>103.14585</v>
      </c>
      <c r="W997" s="52">
        <v>2679.7291830000004</v>
      </c>
      <c r="X997" s="52">
        <v>3814.3335330000004</v>
      </c>
      <c r="Y997" s="23" t="s">
        <v>3561</v>
      </c>
      <c r="Z997" s="23" t="s">
        <v>3648</v>
      </c>
      <c r="AA997" s="23" t="s">
        <v>3649</v>
      </c>
      <c r="AB997" s="33">
        <v>291701189345</v>
      </c>
      <c r="AC997" s="33" t="s">
        <v>3646</v>
      </c>
      <c r="AD997" s="39">
        <v>42804</v>
      </c>
      <c r="AE997" s="39">
        <v>42788</v>
      </c>
      <c r="AF997" s="53" t="e">
        <v>#N/A</v>
      </c>
      <c r="AG997" s="53" t="e">
        <v>#N/A</v>
      </c>
      <c r="AH997" s="39" t="e">
        <v>#N/A</v>
      </c>
      <c r="AI997" s="23" t="s">
        <v>51</v>
      </c>
      <c r="AJ997" s="59"/>
      <c r="AK997" s="59"/>
      <c r="AL997" s="48"/>
      <c r="AM997" s="60"/>
      <c r="AN997" s="33"/>
      <c r="AO997" s="48"/>
      <c r="AP997" s="23">
        <v>2000</v>
      </c>
      <c r="AQ997" s="23" t="s">
        <v>52</v>
      </c>
      <c r="AR997" s="23" t="s">
        <v>3649</v>
      </c>
      <c r="AS997" s="38" t="s">
        <v>53</v>
      </c>
      <c r="AT997" s="23"/>
      <c r="AU997" s="64" t="s">
        <v>3650</v>
      </c>
      <c r="AV997" s="99">
        <v>3</v>
      </c>
      <c r="AW997" s="102">
        <v>13752.78</v>
      </c>
      <c r="AX997" s="29" t="s">
        <v>701</v>
      </c>
      <c r="AY997" s="29"/>
      <c r="AZ997" s="25" t="s">
        <v>1866</v>
      </c>
      <c r="BA997">
        <f t="shared" si="190"/>
        <v>2850</v>
      </c>
      <c r="BB997" s="115" t="s">
        <v>6983</v>
      </c>
      <c r="BC997" s="105">
        <f t="shared" si="182"/>
        <v>4584.26</v>
      </c>
      <c r="BD997" s="116">
        <f t="shared" si="183"/>
        <v>42767</v>
      </c>
      <c r="BE997" s="141" t="s">
        <v>8477</v>
      </c>
      <c r="BF997">
        <f>MATCH(BE997,'Cat-4'!$A:$A,0)</f>
        <v>722</v>
      </c>
      <c r="BG997">
        <f>MATCH(BD997,'Cat-4'!$1:$1,0)</f>
        <v>62</v>
      </c>
      <c r="BH997">
        <f>INDEX('Cat-4'!$1:$1048576,'NSS + ACT'!BF997,'NSS + ACT'!BG997)</f>
        <v>108.2</v>
      </c>
      <c r="BI997">
        <f>MATCH($BI$1,'Cat-4'!$1:$1,0)</f>
        <v>153</v>
      </c>
      <c r="BJ997">
        <f>INDEX('Cat-4'!$1:$1048576,'NSS + ACT'!BF997,'NSS + ACT'!BI997)</f>
        <v>130.80000000000001</v>
      </c>
      <c r="BK997" s="126">
        <f t="shared" si="184"/>
        <v>1.2088724584103512</v>
      </c>
      <c r="BL997">
        <f t="shared" si="185"/>
        <v>2873</v>
      </c>
      <c r="BM997" s="126">
        <f t="shared" si="186"/>
        <v>95.766666666666666</v>
      </c>
      <c r="BN997" s="126" t="s">
        <v>8785</v>
      </c>
      <c r="BO997" s="126">
        <f>MATCH(BB997,Sheet3!$D$4:$D$8,0)</f>
        <v>2</v>
      </c>
      <c r="BP997" s="126">
        <f>MATCH(BN997,Sheet3!$E$4:$H$4,0)</f>
        <v>4</v>
      </c>
      <c r="BQ997" s="132">
        <f>INDEX(Sheet3!$D$4:$H$8,'NSS + ACT'!BO997,'NSS + ACT'!BP997)</f>
        <v>0.1</v>
      </c>
      <c r="BR997" s="105">
        <f t="shared" si="187"/>
        <v>16625.356968576711</v>
      </c>
      <c r="BS997" s="162">
        <f t="shared" si="188"/>
        <v>0.1</v>
      </c>
      <c r="BT997" s="105">
        <f t="shared" si="189"/>
        <v>14962.82127171904</v>
      </c>
    </row>
    <row r="998" spans="1:72">
      <c r="A998" s="18">
        <f t="shared" si="180"/>
        <v>995</v>
      </c>
      <c r="B998" s="61">
        <v>292101568216</v>
      </c>
      <c r="C998" s="39">
        <v>44243</v>
      </c>
      <c r="D998" s="22" t="s">
        <v>347</v>
      </c>
      <c r="E998" s="22" t="s">
        <v>4343</v>
      </c>
      <c r="F998" s="110">
        <v>3</v>
      </c>
      <c r="G998" s="23" t="s">
        <v>119</v>
      </c>
      <c r="H998" s="52">
        <v>4557</v>
      </c>
      <c r="I998" s="30"/>
      <c r="J998" s="109">
        <v>13671</v>
      </c>
      <c r="K998" s="23">
        <v>84841090</v>
      </c>
      <c r="L998" s="26">
        <v>7.4999999999999997E-2</v>
      </c>
      <c r="M998" s="40">
        <v>0</v>
      </c>
      <c r="N998" s="62">
        <v>0</v>
      </c>
      <c r="O998" s="52">
        <v>0</v>
      </c>
      <c r="P998" s="26">
        <v>0.1</v>
      </c>
      <c r="Q998" s="52">
        <v>0</v>
      </c>
      <c r="R998" s="63">
        <v>0.18</v>
      </c>
      <c r="S998" s="23" t="s">
        <v>4095</v>
      </c>
      <c r="T998" s="52">
        <v>1025.325</v>
      </c>
      <c r="U998" s="52">
        <v>0</v>
      </c>
      <c r="V998" s="52">
        <v>102.53250000000001</v>
      </c>
      <c r="W998" s="52">
        <v>2663.7943500000001</v>
      </c>
      <c r="X998" s="52">
        <v>3791.6518500000002</v>
      </c>
      <c r="Y998" s="23" t="s">
        <v>4133</v>
      </c>
      <c r="Z998" s="23" t="s">
        <v>4344</v>
      </c>
      <c r="AA998" s="23" t="s">
        <v>4345</v>
      </c>
      <c r="AB998" s="33">
        <v>292101568216</v>
      </c>
      <c r="AC998" s="33" t="s">
        <v>4098</v>
      </c>
      <c r="AD998" s="39">
        <v>44243</v>
      </c>
      <c r="AE998" s="39">
        <v>44232</v>
      </c>
      <c r="AF998" s="53" t="e">
        <v>#N/A</v>
      </c>
      <c r="AG998" s="53" t="e">
        <v>#N/A</v>
      </c>
      <c r="AH998" s="39" t="e">
        <v>#N/A</v>
      </c>
      <c r="AI998" s="23" t="s">
        <v>51</v>
      </c>
      <c r="AJ998" s="59"/>
      <c r="AK998" s="59"/>
      <c r="AL998" s="48"/>
      <c r="AM998" s="60"/>
      <c r="AN998" s="33"/>
      <c r="AO998" s="48"/>
      <c r="AP998" s="23">
        <v>2000</v>
      </c>
      <c r="AQ998" s="23" t="s">
        <v>52</v>
      </c>
      <c r="AR998" s="23" t="s">
        <v>4345</v>
      </c>
      <c r="AS998" s="38" t="s">
        <v>53</v>
      </c>
      <c r="AT998" s="23"/>
      <c r="AU998" s="64" t="s">
        <v>4099</v>
      </c>
      <c r="AV998" s="99">
        <v>3</v>
      </c>
      <c r="AW998" s="102">
        <v>13671</v>
      </c>
      <c r="AX998" s="29" t="s">
        <v>701</v>
      </c>
      <c r="AY998" s="29"/>
      <c r="AZ998" s="25"/>
      <c r="BA998">
        <f t="shared" si="190"/>
        <v>1406</v>
      </c>
      <c r="BB998" s="115" t="s">
        <v>6983</v>
      </c>
      <c r="BC998" s="105">
        <f t="shared" si="182"/>
        <v>4557</v>
      </c>
      <c r="BD998" s="116">
        <f t="shared" si="183"/>
        <v>44228</v>
      </c>
      <c r="BE998" s="141" t="s">
        <v>8477</v>
      </c>
      <c r="BF998">
        <f>MATCH(BE998,'Cat-4'!$A:$A,0)</f>
        <v>722</v>
      </c>
      <c r="BG998">
        <f>MATCH(BD998,'Cat-4'!$1:$1,0)</f>
        <v>110</v>
      </c>
      <c r="BH998">
        <f>INDEX('Cat-4'!$1:$1048576,'NSS + ACT'!BF998,'NSS + ACT'!BG998)</f>
        <v>115.4</v>
      </c>
      <c r="BI998">
        <f>MATCH($BI$1,'Cat-4'!$1:$1,0)</f>
        <v>153</v>
      </c>
      <c r="BJ998">
        <f>INDEX('Cat-4'!$1:$1048576,'NSS + ACT'!BF998,'NSS + ACT'!BI998)</f>
        <v>130.80000000000001</v>
      </c>
      <c r="BK998" s="126">
        <f t="shared" si="184"/>
        <v>1.1334488734835355</v>
      </c>
      <c r="BL998">
        <f t="shared" si="185"/>
        <v>1412</v>
      </c>
      <c r="BM998" s="126">
        <f t="shared" si="186"/>
        <v>47.06666666666667</v>
      </c>
      <c r="BN998" s="126" t="s">
        <v>8785</v>
      </c>
      <c r="BO998" s="126">
        <f>MATCH(BB998,Sheet3!$D$4:$D$8,0)</f>
        <v>2</v>
      </c>
      <c r="BP998" s="126">
        <f>MATCH(BN998,Sheet3!$E$4:$H$4,0)</f>
        <v>4</v>
      </c>
      <c r="BQ998" s="132">
        <f>INDEX(Sheet3!$D$4:$H$8,'NSS + ACT'!BO998,'NSS + ACT'!BP998)</f>
        <v>0.1</v>
      </c>
      <c r="BR998" s="105">
        <f t="shared" si="187"/>
        <v>15495.379549393414</v>
      </c>
      <c r="BS998" s="162">
        <f t="shared" si="188"/>
        <v>0.1</v>
      </c>
      <c r="BT998" s="105">
        <f t="shared" si="189"/>
        <v>13945.841594454072</v>
      </c>
    </row>
    <row r="999" spans="1:72">
      <c r="A999" s="18">
        <f t="shared" si="180"/>
        <v>996</v>
      </c>
      <c r="B999" s="61">
        <v>292202193463</v>
      </c>
      <c r="C999" s="39">
        <v>44622</v>
      </c>
      <c r="D999" s="22" t="s">
        <v>521</v>
      </c>
      <c r="E999" s="22" t="s">
        <v>4426</v>
      </c>
      <c r="F999" s="110">
        <v>11</v>
      </c>
      <c r="G999" s="23" t="s">
        <v>119</v>
      </c>
      <c r="H999" s="52">
        <v>1231.3672727272728</v>
      </c>
      <c r="I999" s="30"/>
      <c r="J999" s="109">
        <v>13545.04</v>
      </c>
      <c r="K999" s="23">
        <v>84841010</v>
      </c>
      <c r="L999" s="26">
        <v>7.4999999999999997E-2</v>
      </c>
      <c r="M999" s="40">
        <v>0</v>
      </c>
      <c r="N999" s="62">
        <v>0</v>
      </c>
      <c r="O999" s="52">
        <v>0</v>
      </c>
      <c r="P999" s="26">
        <v>0.1</v>
      </c>
      <c r="Q999" s="52">
        <v>0</v>
      </c>
      <c r="R999" s="63">
        <v>0.18</v>
      </c>
      <c r="S999" s="23" t="s">
        <v>4095</v>
      </c>
      <c r="T999" s="52">
        <v>1015.878</v>
      </c>
      <c r="U999" s="52">
        <v>0</v>
      </c>
      <c r="V999" s="52">
        <v>101.58780000000002</v>
      </c>
      <c r="W999" s="52">
        <v>2639.2510440000001</v>
      </c>
      <c r="X999" s="52">
        <v>3756.716844</v>
      </c>
      <c r="Y999" s="23" t="s">
        <v>4133</v>
      </c>
      <c r="Z999" s="23" t="s">
        <v>4427</v>
      </c>
      <c r="AA999" s="23" t="s">
        <v>4428</v>
      </c>
      <c r="AB999" s="33">
        <v>292202193463</v>
      </c>
      <c r="AC999" s="33" t="s">
        <v>4425</v>
      </c>
      <c r="AD999" s="39">
        <v>44622</v>
      </c>
      <c r="AE999" s="39">
        <v>44620</v>
      </c>
      <c r="AF999" s="53" t="e">
        <v>#N/A</v>
      </c>
      <c r="AG999" s="53" t="e">
        <v>#N/A</v>
      </c>
      <c r="AH999" s="39" t="e">
        <v>#N/A</v>
      </c>
      <c r="AI999" s="23" t="s">
        <v>51</v>
      </c>
      <c r="AJ999" s="59"/>
      <c r="AK999" s="59"/>
      <c r="AL999" s="48"/>
      <c r="AM999" s="60"/>
      <c r="AN999" s="33"/>
      <c r="AO999" s="48"/>
      <c r="AP999" s="23">
        <v>2000</v>
      </c>
      <c r="AQ999" s="23" t="s">
        <v>52</v>
      </c>
      <c r="AR999" s="23" t="s">
        <v>4428</v>
      </c>
      <c r="AS999" s="38" t="s">
        <v>53</v>
      </c>
      <c r="AT999" s="23"/>
      <c r="AU999" s="64">
        <v>21223783</v>
      </c>
      <c r="AV999" s="99">
        <v>11</v>
      </c>
      <c r="AW999" s="102">
        <v>13545.04</v>
      </c>
      <c r="AX999" s="29" t="s">
        <v>701</v>
      </c>
      <c r="AY999" s="29"/>
      <c r="AZ999" s="25"/>
      <c r="BA999">
        <f t="shared" si="190"/>
        <v>1018</v>
      </c>
      <c r="BB999" s="115" t="s">
        <v>6983</v>
      </c>
      <c r="BC999" s="105">
        <f t="shared" si="182"/>
        <v>1231.3672727272728</v>
      </c>
      <c r="BD999" s="116">
        <f t="shared" si="183"/>
        <v>44593</v>
      </c>
      <c r="BE999" s="141" t="s">
        <v>8477</v>
      </c>
      <c r="BF999">
        <f>MATCH(BE999,'Cat-4'!$A:$A,0)</f>
        <v>722</v>
      </c>
      <c r="BG999">
        <f>MATCH(BD999,'Cat-4'!$1:$1,0)</f>
        <v>122</v>
      </c>
      <c r="BH999">
        <f>INDEX('Cat-4'!$1:$1048576,'NSS + ACT'!BF999,'NSS + ACT'!BG999)</f>
        <v>122</v>
      </c>
      <c r="BI999">
        <f>MATCH($BI$1,'Cat-4'!$1:$1,0)</f>
        <v>153</v>
      </c>
      <c r="BJ999">
        <f>INDEX('Cat-4'!$1:$1048576,'NSS + ACT'!BF999,'NSS + ACT'!BI999)</f>
        <v>130.80000000000001</v>
      </c>
      <c r="BK999" s="126">
        <f t="shared" si="184"/>
        <v>1.0721311475409836</v>
      </c>
      <c r="BL999">
        <f t="shared" si="185"/>
        <v>1047</v>
      </c>
      <c r="BM999" s="126">
        <f t="shared" si="186"/>
        <v>34.9</v>
      </c>
      <c r="BN999" s="126" t="s">
        <v>8785</v>
      </c>
      <c r="BO999" s="126">
        <f>MATCH(BB999,Sheet3!$D$4:$D$8,0)</f>
        <v>2</v>
      </c>
      <c r="BP999" s="126">
        <f>MATCH(BN999,Sheet3!$E$4:$H$4,0)</f>
        <v>4</v>
      </c>
      <c r="BQ999" s="132">
        <f>INDEX(Sheet3!$D$4:$H$8,'NSS + ACT'!BO999,'NSS + ACT'!BP999)</f>
        <v>0.1</v>
      </c>
      <c r="BR999" s="105">
        <f t="shared" si="187"/>
        <v>14522.059278688525</v>
      </c>
      <c r="BS999" s="162">
        <f t="shared" si="188"/>
        <v>0.1</v>
      </c>
      <c r="BT999" s="105">
        <f t="shared" si="189"/>
        <v>13069.853350819672</v>
      </c>
    </row>
    <row r="1000" spans="1:72">
      <c r="A1000" s="18">
        <f t="shared" si="180"/>
        <v>997</v>
      </c>
      <c r="B1000" s="33"/>
      <c r="C1000" s="39"/>
      <c r="D1000" s="22" t="s">
        <v>259</v>
      </c>
      <c r="E1000" s="22" t="s">
        <v>6963</v>
      </c>
      <c r="F1000" s="113">
        <v>5</v>
      </c>
      <c r="G1000" s="23" t="s">
        <v>119</v>
      </c>
      <c r="H1000" s="24">
        <v>2705.8879999999999</v>
      </c>
      <c r="I1000" s="30"/>
      <c r="J1000" s="101">
        <v>13529.44</v>
      </c>
      <c r="K1000" s="23">
        <v>73262090</v>
      </c>
      <c r="L1000" s="26">
        <v>0.1</v>
      </c>
      <c r="M1000" s="23" t="s">
        <v>742</v>
      </c>
      <c r="N1000" s="49"/>
      <c r="O1000" s="38"/>
      <c r="P1000" s="26">
        <v>0.1</v>
      </c>
      <c r="Q1000" s="38"/>
      <c r="R1000" s="26">
        <v>0.18</v>
      </c>
      <c r="S1000" s="23" t="s">
        <v>1255</v>
      </c>
      <c r="T1000" s="94">
        <v>1352.9440000000002</v>
      </c>
      <c r="U1000" s="94">
        <v>0</v>
      </c>
      <c r="V1000" s="94">
        <v>135.29440000000002</v>
      </c>
      <c r="W1000" s="94">
        <v>2703.182112</v>
      </c>
      <c r="X1000" s="52">
        <v>4191.4205120000006</v>
      </c>
      <c r="Y1000" s="23" t="s">
        <v>6835</v>
      </c>
      <c r="Z1000" s="23" t="s">
        <v>6964</v>
      </c>
      <c r="AA1000" s="23" t="s">
        <v>6964</v>
      </c>
      <c r="AB1000" s="33">
        <v>291701189345</v>
      </c>
      <c r="AC1000" s="23" t="s">
        <v>3646</v>
      </c>
      <c r="AD1000" s="48">
        <v>42804</v>
      </c>
      <c r="AE1000" s="39">
        <v>42788</v>
      </c>
      <c r="AF1000" s="33" t="e">
        <v>#N/A</v>
      </c>
      <c r="AG1000" s="23" t="e">
        <v>#N/A</v>
      </c>
      <c r="AH1000" s="39" t="e">
        <v>#N/A</v>
      </c>
      <c r="AI1000" s="23" t="s">
        <v>51</v>
      </c>
      <c r="AJ1000" s="65"/>
      <c r="AK1000" s="57"/>
      <c r="AL1000" s="56"/>
      <c r="AM1000" s="52"/>
      <c r="AN1000" s="23"/>
      <c r="AO1000" s="38"/>
      <c r="AP1000" s="23">
        <v>2000</v>
      </c>
      <c r="AQ1000" s="23" t="s">
        <v>64</v>
      </c>
      <c r="AR1000" s="23" t="s">
        <v>6965</v>
      </c>
      <c r="AS1000" s="95" t="s">
        <v>53</v>
      </c>
      <c r="AT1000" s="23"/>
      <c r="AU1000" s="23" t="s">
        <v>3650</v>
      </c>
      <c r="AV1000" s="99">
        <v>5</v>
      </c>
      <c r="AW1000" s="101">
        <v>13529.44</v>
      </c>
      <c r="AX1000" s="29" t="s">
        <v>6494</v>
      </c>
      <c r="AY1000" s="29"/>
      <c r="AZ1000" s="21"/>
      <c r="BA1000">
        <f t="shared" si="190"/>
        <v>2850</v>
      </c>
      <c r="BB1000" s="115" t="s">
        <v>6983</v>
      </c>
      <c r="BC1000" s="105">
        <f t="shared" si="182"/>
        <v>2705.8879999999999</v>
      </c>
      <c r="BD1000" s="116">
        <f t="shared" si="183"/>
        <v>42767</v>
      </c>
      <c r="BE1000" s="141" t="s">
        <v>8477</v>
      </c>
      <c r="BF1000">
        <f>MATCH(BE1000,'Cat-4'!$A:$A,0)</f>
        <v>722</v>
      </c>
      <c r="BG1000">
        <f>MATCH(BD1000,'Cat-4'!$1:$1,0)</f>
        <v>62</v>
      </c>
      <c r="BH1000">
        <f>INDEX('Cat-4'!$1:$1048576,'NSS + ACT'!BF1000,'NSS + ACT'!BG1000)</f>
        <v>108.2</v>
      </c>
      <c r="BI1000">
        <f>MATCH($BI$1,'Cat-4'!$1:$1,0)</f>
        <v>153</v>
      </c>
      <c r="BJ1000">
        <f>INDEX('Cat-4'!$1:$1048576,'NSS + ACT'!BF1000,'NSS + ACT'!BI1000)</f>
        <v>130.80000000000001</v>
      </c>
      <c r="BK1000" s="126">
        <f t="shared" si="184"/>
        <v>1.2088724584103512</v>
      </c>
      <c r="BL1000">
        <f t="shared" si="185"/>
        <v>2873</v>
      </c>
      <c r="BM1000" s="126">
        <f t="shared" si="186"/>
        <v>95.766666666666666</v>
      </c>
      <c r="BN1000" s="126" t="s">
        <v>8785</v>
      </c>
      <c r="BO1000" s="126">
        <f>MATCH(BB1000,Sheet3!$D$4:$D$8,0)</f>
        <v>2</v>
      </c>
      <c r="BP1000" s="126">
        <f>MATCH(BN1000,Sheet3!$E$4:$H$4,0)</f>
        <v>4</v>
      </c>
      <c r="BQ1000" s="132">
        <f>INDEX(Sheet3!$D$4:$H$8,'NSS + ACT'!BO1000,'NSS + ACT'!BP1000)</f>
        <v>0.1</v>
      </c>
      <c r="BR1000" s="105">
        <f t="shared" si="187"/>
        <v>16355.367393715342</v>
      </c>
      <c r="BS1000" s="162">
        <f t="shared" si="188"/>
        <v>0.1</v>
      </c>
      <c r="BT1000" s="105">
        <f t="shared" si="189"/>
        <v>14719.830654343808</v>
      </c>
    </row>
    <row r="1001" spans="1:72">
      <c r="A1001" s="18">
        <f t="shared" si="180"/>
        <v>998</v>
      </c>
      <c r="B1001" s="61">
        <v>291604729091</v>
      </c>
      <c r="C1001" s="39">
        <v>42653</v>
      </c>
      <c r="D1001" s="22" t="s">
        <v>91</v>
      </c>
      <c r="E1001" s="22" t="s">
        <v>2214</v>
      </c>
      <c r="F1001" s="110">
        <v>2</v>
      </c>
      <c r="G1001" s="23" t="s">
        <v>49</v>
      </c>
      <c r="H1001" s="52">
        <v>6754.665</v>
      </c>
      <c r="I1001" s="30"/>
      <c r="J1001" s="109">
        <v>13509.33</v>
      </c>
      <c r="K1001" s="23">
        <v>84819090</v>
      </c>
      <c r="L1001" s="26">
        <v>7.4999999999999997E-2</v>
      </c>
      <c r="M1001" s="40">
        <v>0</v>
      </c>
      <c r="N1001" s="62">
        <v>0</v>
      </c>
      <c r="O1001" s="52">
        <v>0</v>
      </c>
      <c r="P1001" s="26">
        <v>0.1</v>
      </c>
      <c r="Q1001" s="52">
        <v>0</v>
      </c>
      <c r="R1001" s="63">
        <v>0.18</v>
      </c>
      <c r="S1001" s="23" t="s">
        <v>849</v>
      </c>
      <c r="T1001" s="52">
        <v>1013.19975</v>
      </c>
      <c r="U1001" s="52">
        <v>0</v>
      </c>
      <c r="V1001" s="52">
        <v>101.319975</v>
      </c>
      <c r="W1001" s="52">
        <v>2632.2929504999997</v>
      </c>
      <c r="X1001" s="52">
        <v>3746.8126754999998</v>
      </c>
      <c r="Y1001" s="23" t="s">
        <v>1945</v>
      </c>
      <c r="Z1001" s="23" t="s">
        <v>2215</v>
      </c>
      <c r="AA1001" s="23" t="s">
        <v>242</v>
      </c>
      <c r="AB1001" s="33">
        <v>291604729091</v>
      </c>
      <c r="AC1001" s="33" t="s">
        <v>2172</v>
      </c>
      <c r="AD1001" s="48">
        <v>42653</v>
      </c>
      <c r="AE1001" s="39">
        <v>42629</v>
      </c>
      <c r="AF1001" s="53" t="e">
        <v>#N/A</v>
      </c>
      <c r="AG1001" s="53" t="e">
        <v>#N/A</v>
      </c>
      <c r="AH1001" s="39" t="e">
        <v>#N/A</v>
      </c>
      <c r="AI1001" s="23" t="s">
        <v>51</v>
      </c>
      <c r="AJ1001" s="54"/>
      <c r="AK1001" s="55"/>
      <c r="AL1001" s="56"/>
      <c r="AM1001" s="57"/>
      <c r="AN1001" s="33"/>
      <c r="AO1001" s="48"/>
      <c r="AP1001" s="23">
        <v>2000</v>
      </c>
      <c r="AQ1001" s="23" t="s">
        <v>52</v>
      </c>
      <c r="AR1001" s="23" t="s">
        <v>242</v>
      </c>
      <c r="AS1001" s="38" t="s">
        <v>53</v>
      </c>
      <c r="AT1001" s="23" t="s">
        <v>519</v>
      </c>
      <c r="AU1001" s="64">
        <v>6316001234</v>
      </c>
      <c r="AV1001" s="99">
        <v>2</v>
      </c>
      <c r="AW1001" s="102">
        <v>13509.33</v>
      </c>
      <c r="AX1001" s="29" t="s">
        <v>701</v>
      </c>
      <c r="AY1001" s="29"/>
      <c r="AZ1001" s="25" t="s">
        <v>702</v>
      </c>
      <c r="BA1001">
        <f t="shared" si="190"/>
        <v>3009</v>
      </c>
      <c r="BB1001" t="s">
        <v>6983</v>
      </c>
      <c r="BC1001" s="105">
        <f t="shared" si="182"/>
        <v>6754.665</v>
      </c>
      <c r="BD1001" s="116">
        <f t="shared" si="183"/>
        <v>42614</v>
      </c>
      <c r="BE1001" s="141" t="s">
        <v>8477</v>
      </c>
      <c r="BF1001">
        <f>MATCH(BE1001,'Cat-4'!$A:$A,0)</f>
        <v>722</v>
      </c>
      <c r="BG1001">
        <f>MATCH(BD1001,'Cat-4'!$1:$1,0)</f>
        <v>57</v>
      </c>
      <c r="BH1001">
        <f>INDEX('Cat-4'!$1:$1048576,'NSS + ACT'!BF1001,'NSS + ACT'!BG1001)</f>
        <v>107.4</v>
      </c>
      <c r="BI1001">
        <f>MATCH($BI$1,'Cat-4'!$1:$1,0)</f>
        <v>153</v>
      </c>
      <c r="BJ1001">
        <f>INDEX('Cat-4'!$1:$1048576,'NSS + ACT'!BF1001,'NSS + ACT'!BI1001)</f>
        <v>130.80000000000001</v>
      </c>
      <c r="BK1001" s="126">
        <f t="shared" si="184"/>
        <v>1.217877094972067</v>
      </c>
      <c r="BL1001">
        <f t="shared" si="185"/>
        <v>3026</v>
      </c>
      <c r="BM1001" s="126">
        <f t="shared" si="186"/>
        <v>100.86666666666666</v>
      </c>
      <c r="BN1001" s="126" t="s">
        <v>8785</v>
      </c>
      <c r="BO1001" s="126">
        <f>MATCH(BB1001,Sheet3!$D$4:$D$8,0)</f>
        <v>2</v>
      </c>
      <c r="BP1001" s="126">
        <f>MATCH(BN1001,Sheet3!$E$4:$H$4,0)</f>
        <v>4</v>
      </c>
      <c r="BQ1001" s="132">
        <f>INDEX(Sheet3!$D$4:$H$8,'NSS + ACT'!BO1001,'NSS + ACT'!BP1001)</f>
        <v>0.1</v>
      </c>
      <c r="BR1001" s="105">
        <f t="shared" si="187"/>
        <v>16452.703575418993</v>
      </c>
      <c r="BS1001" s="162">
        <f t="shared" si="188"/>
        <v>0.1</v>
      </c>
      <c r="BT1001" s="105">
        <f t="shared" si="189"/>
        <v>14807.433217877095</v>
      </c>
    </row>
    <row r="1002" spans="1:72">
      <c r="A1002" s="18">
        <f t="shared" ref="A1002:A1065" si="191">A1001+1</f>
        <v>999</v>
      </c>
      <c r="B1002" s="33">
        <v>292203872704</v>
      </c>
      <c r="C1002" s="39">
        <v>44666</v>
      </c>
      <c r="D1002" s="22" t="s">
        <v>4917</v>
      </c>
      <c r="E1002" s="22" t="s">
        <v>5388</v>
      </c>
      <c r="F1002" s="110">
        <v>6</v>
      </c>
      <c r="G1002" s="23" t="s">
        <v>49</v>
      </c>
      <c r="H1002" s="58">
        <v>2249</v>
      </c>
      <c r="I1002" s="30"/>
      <c r="J1002" s="101">
        <v>13494</v>
      </c>
      <c r="K1002" s="33">
        <v>73071190</v>
      </c>
      <c r="L1002" s="26">
        <v>0.1</v>
      </c>
      <c r="M1002" s="40" t="s">
        <v>742</v>
      </c>
      <c r="N1002" s="40">
        <v>0</v>
      </c>
      <c r="O1002" s="35">
        <v>0</v>
      </c>
      <c r="P1002" s="63">
        <v>0.1</v>
      </c>
      <c r="Q1002" s="52">
        <v>0</v>
      </c>
      <c r="R1002" s="63">
        <v>0.18</v>
      </c>
      <c r="S1002" s="23" t="s">
        <v>1260</v>
      </c>
      <c r="T1002" s="52">
        <v>1349.4</v>
      </c>
      <c r="U1002" s="52">
        <v>0</v>
      </c>
      <c r="V1002" s="52">
        <v>134.94000000000003</v>
      </c>
      <c r="W1002" s="52">
        <v>2696.1012000000001</v>
      </c>
      <c r="X1002" s="52">
        <v>4180.4412000000002</v>
      </c>
      <c r="Y1002" s="23" t="s">
        <v>5221</v>
      </c>
      <c r="Z1002" s="23" t="s">
        <v>5389</v>
      </c>
      <c r="AA1002" s="23" t="s">
        <v>5390</v>
      </c>
      <c r="AB1002" s="33">
        <v>292203872704</v>
      </c>
      <c r="AC1002" s="33" t="s">
        <v>5391</v>
      </c>
      <c r="AD1002" s="39">
        <v>44666</v>
      </c>
      <c r="AE1002" s="39">
        <v>44664</v>
      </c>
      <c r="AF1002" s="53" t="e">
        <v>#N/A</v>
      </c>
      <c r="AG1002" s="53" t="e">
        <v>#N/A</v>
      </c>
      <c r="AH1002" s="39" t="e">
        <v>#N/A</v>
      </c>
      <c r="AI1002" s="23" t="s">
        <v>51</v>
      </c>
      <c r="AJ1002" s="59"/>
      <c r="AK1002" s="59"/>
      <c r="AL1002" s="48"/>
      <c r="AM1002" s="60"/>
      <c r="AN1002" s="33"/>
      <c r="AO1002" s="48"/>
      <c r="AP1002" s="23">
        <v>2000</v>
      </c>
      <c r="AQ1002" s="23" t="s">
        <v>52</v>
      </c>
      <c r="AR1002" s="23" t="s">
        <v>5390</v>
      </c>
      <c r="AS1002" s="38" t="s">
        <v>53</v>
      </c>
      <c r="AT1002" s="23"/>
      <c r="AU1002" s="23">
        <v>5</v>
      </c>
      <c r="AV1002" s="99">
        <v>6</v>
      </c>
      <c r="AW1002" s="101">
        <v>13494</v>
      </c>
      <c r="AX1002" s="29" t="s">
        <v>4770</v>
      </c>
      <c r="AY1002" s="29"/>
      <c r="AZ1002" s="30"/>
      <c r="BA1002">
        <f t="shared" si="190"/>
        <v>974</v>
      </c>
      <c r="BB1002" s="115" t="s">
        <v>6983</v>
      </c>
      <c r="BC1002" s="105">
        <f t="shared" si="182"/>
        <v>2249</v>
      </c>
      <c r="BD1002" s="116">
        <f t="shared" si="183"/>
        <v>44652</v>
      </c>
      <c r="BE1002" s="141" t="s">
        <v>8477</v>
      </c>
      <c r="BF1002">
        <f>MATCH(BE1002,'Cat-4'!$A:$A,0)</f>
        <v>722</v>
      </c>
      <c r="BG1002">
        <f>MATCH(BD1002,'Cat-4'!$1:$1,0)</f>
        <v>124</v>
      </c>
      <c r="BH1002">
        <f>INDEX('Cat-4'!$1:$1048576,'NSS + ACT'!BF1002,'NSS + ACT'!BG1002)</f>
        <v>124.3</v>
      </c>
      <c r="BI1002">
        <f>MATCH($BI$1,'Cat-4'!$1:$1,0)</f>
        <v>153</v>
      </c>
      <c r="BJ1002">
        <f>INDEX('Cat-4'!$1:$1048576,'NSS + ACT'!BF1002,'NSS + ACT'!BI1002)</f>
        <v>130.80000000000001</v>
      </c>
      <c r="BK1002" s="126">
        <f t="shared" si="184"/>
        <v>1.0522928399034595</v>
      </c>
      <c r="BL1002">
        <f t="shared" si="185"/>
        <v>988</v>
      </c>
      <c r="BM1002" s="126">
        <f t="shared" si="186"/>
        <v>32.93333333333333</v>
      </c>
      <c r="BN1002" s="126" t="s">
        <v>8785</v>
      </c>
      <c r="BO1002" s="126">
        <f>MATCH(BB1002,Sheet3!$D$4:$D$8,0)</f>
        <v>2</v>
      </c>
      <c r="BP1002" s="126">
        <f>MATCH(BN1002,Sheet3!$E$4:$H$4,0)</f>
        <v>4</v>
      </c>
      <c r="BQ1002" s="132">
        <f>INDEX(Sheet3!$D$4:$H$8,'NSS + ACT'!BO1002,'NSS + ACT'!BP1002)</f>
        <v>0.1</v>
      </c>
      <c r="BR1002" s="105">
        <f t="shared" si="187"/>
        <v>14199.639581657282</v>
      </c>
      <c r="BS1002" s="162">
        <f t="shared" si="188"/>
        <v>0.1</v>
      </c>
      <c r="BT1002" s="105">
        <f t="shared" si="189"/>
        <v>12779.675623491554</v>
      </c>
    </row>
    <row r="1003" spans="1:72">
      <c r="A1003" s="18">
        <f t="shared" si="191"/>
        <v>1000</v>
      </c>
      <c r="B1003" s="61">
        <v>291604729290</v>
      </c>
      <c r="C1003" s="39">
        <v>42653</v>
      </c>
      <c r="D1003" s="22" t="s">
        <v>220</v>
      </c>
      <c r="E1003" s="22" t="s">
        <v>2614</v>
      </c>
      <c r="F1003" s="110">
        <v>1</v>
      </c>
      <c r="G1003" s="23" t="s">
        <v>119</v>
      </c>
      <c r="H1003" s="52">
        <v>13485</v>
      </c>
      <c r="I1003" s="30"/>
      <c r="J1003" s="109">
        <v>13485</v>
      </c>
      <c r="K1003" s="23">
        <v>84819090</v>
      </c>
      <c r="L1003" s="26">
        <v>7.4999999999999997E-2</v>
      </c>
      <c r="M1003" s="40">
        <v>0</v>
      </c>
      <c r="N1003" s="62">
        <v>0</v>
      </c>
      <c r="O1003" s="52">
        <v>0</v>
      </c>
      <c r="P1003" s="26">
        <v>0.1</v>
      </c>
      <c r="Q1003" s="52">
        <v>0</v>
      </c>
      <c r="R1003" s="63">
        <v>0.18</v>
      </c>
      <c r="S1003" s="23" t="s">
        <v>849</v>
      </c>
      <c r="T1003" s="52">
        <v>1011.375</v>
      </c>
      <c r="U1003" s="52">
        <v>0</v>
      </c>
      <c r="V1003" s="52">
        <v>101.1375</v>
      </c>
      <c r="W1003" s="52">
        <v>2627.5522500000002</v>
      </c>
      <c r="X1003" s="52">
        <v>3740.0647500000005</v>
      </c>
      <c r="Y1003" s="23" t="s">
        <v>2574</v>
      </c>
      <c r="Z1003" s="23" t="s">
        <v>2615</v>
      </c>
      <c r="AA1003" s="23" t="s">
        <v>2616</v>
      </c>
      <c r="AB1003" s="33">
        <v>291604729290</v>
      </c>
      <c r="AC1003" s="33" t="s">
        <v>1962</v>
      </c>
      <c r="AD1003" s="48">
        <v>42653</v>
      </c>
      <c r="AE1003" s="39">
        <v>42629</v>
      </c>
      <c r="AF1003" s="53" t="e">
        <v>#N/A</v>
      </c>
      <c r="AG1003" s="53" t="e">
        <v>#N/A</v>
      </c>
      <c r="AH1003" s="39" t="e">
        <v>#N/A</v>
      </c>
      <c r="AI1003" s="23" t="s">
        <v>51</v>
      </c>
      <c r="AJ1003" s="54"/>
      <c r="AK1003" s="55"/>
      <c r="AL1003" s="56"/>
      <c r="AM1003" s="57"/>
      <c r="AN1003" s="33"/>
      <c r="AO1003" s="48"/>
      <c r="AP1003" s="23">
        <v>2000</v>
      </c>
      <c r="AQ1003" s="23" t="s">
        <v>64</v>
      </c>
      <c r="AR1003" s="23" t="s">
        <v>2616</v>
      </c>
      <c r="AS1003" s="38" t="s">
        <v>53</v>
      </c>
      <c r="AT1003" s="23"/>
      <c r="AU1003" s="64">
        <v>6316001233</v>
      </c>
      <c r="AV1003" s="99">
        <v>1</v>
      </c>
      <c r="AW1003" s="102">
        <v>13485</v>
      </c>
      <c r="AX1003" s="29" t="s">
        <v>701</v>
      </c>
      <c r="AY1003" s="29"/>
      <c r="AZ1003" s="25" t="s">
        <v>2617</v>
      </c>
      <c r="BA1003">
        <f t="shared" si="190"/>
        <v>3009</v>
      </c>
      <c r="BB1003" t="s">
        <v>6983</v>
      </c>
      <c r="BC1003" s="105">
        <f t="shared" si="182"/>
        <v>13485</v>
      </c>
      <c r="BD1003" s="116">
        <f t="shared" si="183"/>
        <v>42614</v>
      </c>
      <c r="BE1003" s="141" t="s">
        <v>8477</v>
      </c>
      <c r="BF1003">
        <f>MATCH(BE1003,'Cat-4'!$A:$A,0)</f>
        <v>722</v>
      </c>
      <c r="BG1003">
        <f>MATCH(BD1003,'Cat-4'!$1:$1,0)</f>
        <v>57</v>
      </c>
      <c r="BH1003">
        <f>INDEX('Cat-4'!$1:$1048576,'NSS + ACT'!BF1003,'NSS + ACT'!BG1003)</f>
        <v>107.4</v>
      </c>
      <c r="BI1003">
        <f>MATCH($BI$1,'Cat-4'!$1:$1,0)</f>
        <v>153</v>
      </c>
      <c r="BJ1003">
        <f>INDEX('Cat-4'!$1:$1048576,'NSS + ACT'!BF1003,'NSS + ACT'!BI1003)</f>
        <v>130.80000000000001</v>
      </c>
      <c r="BK1003" s="126">
        <f t="shared" si="184"/>
        <v>1.217877094972067</v>
      </c>
      <c r="BL1003">
        <f t="shared" si="185"/>
        <v>3026</v>
      </c>
      <c r="BM1003" s="126">
        <f t="shared" si="186"/>
        <v>100.86666666666666</v>
      </c>
      <c r="BN1003" s="126" t="s">
        <v>8785</v>
      </c>
      <c r="BO1003" s="126">
        <f>MATCH(BB1003,Sheet3!$D$4:$D$8,0)</f>
        <v>2</v>
      </c>
      <c r="BP1003" s="126">
        <f>MATCH(BN1003,Sheet3!$E$4:$H$4,0)</f>
        <v>4</v>
      </c>
      <c r="BQ1003" s="132">
        <f>INDEX(Sheet3!$D$4:$H$8,'NSS + ACT'!BO1003,'NSS + ACT'!BP1003)</f>
        <v>0.1</v>
      </c>
      <c r="BR1003" s="105">
        <f t="shared" si="187"/>
        <v>16423.072625698322</v>
      </c>
      <c r="BS1003" s="162">
        <f t="shared" si="188"/>
        <v>0.1</v>
      </c>
      <c r="BT1003" s="105">
        <f t="shared" si="189"/>
        <v>14780.76536312849</v>
      </c>
    </row>
    <row r="1004" spans="1:72">
      <c r="A1004" s="18">
        <f t="shared" si="191"/>
        <v>1001</v>
      </c>
      <c r="B1004" s="33">
        <v>292104357171</v>
      </c>
      <c r="C1004" s="39">
        <v>44323</v>
      </c>
      <c r="D1004" s="22" t="s">
        <v>114</v>
      </c>
      <c r="E1004" s="22" t="s">
        <v>6035</v>
      </c>
      <c r="F1004" s="110">
        <v>1</v>
      </c>
      <c r="G1004" s="23" t="s">
        <v>119</v>
      </c>
      <c r="H1004" s="52">
        <v>13410</v>
      </c>
      <c r="I1004" s="30"/>
      <c r="J1004" s="109">
        <v>13410</v>
      </c>
      <c r="K1004" s="33">
        <v>84819090</v>
      </c>
      <c r="L1004" s="26">
        <v>7.4999999999999997E-2</v>
      </c>
      <c r="M1004" s="26"/>
      <c r="N1004" s="26">
        <v>0</v>
      </c>
      <c r="O1004" s="60"/>
      <c r="P1004" s="26">
        <v>0.1</v>
      </c>
      <c r="Q1004" s="84"/>
      <c r="R1004" s="26">
        <v>0.18</v>
      </c>
      <c r="S1004" s="23" t="s">
        <v>849</v>
      </c>
      <c r="T1004" s="52">
        <v>1005.75</v>
      </c>
      <c r="U1004" s="52">
        <v>0</v>
      </c>
      <c r="V1004" s="52">
        <v>100.575</v>
      </c>
      <c r="W1004" s="52">
        <v>2612.9385000000002</v>
      </c>
      <c r="X1004" s="52">
        <v>3719.2635</v>
      </c>
      <c r="Y1004" s="23" t="s">
        <v>5950</v>
      </c>
      <c r="Z1004" s="23" t="s">
        <v>6036</v>
      </c>
      <c r="AA1004" s="23" t="s">
        <v>6037</v>
      </c>
      <c r="AB1004" s="33">
        <v>292104357171</v>
      </c>
      <c r="AC1004" s="33" t="s">
        <v>5988</v>
      </c>
      <c r="AD1004" s="39">
        <v>44323</v>
      </c>
      <c r="AE1004" s="39">
        <v>44274</v>
      </c>
      <c r="AF1004" s="53" t="e">
        <v>#N/A</v>
      </c>
      <c r="AG1004" s="53" t="e">
        <v>#N/A</v>
      </c>
      <c r="AH1004" s="39" t="e">
        <v>#N/A</v>
      </c>
      <c r="AI1004" s="23" t="s">
        <v>51</v>
      </c>
      <c r="AJ1004" s="59"/>
      <c r="AK1004" s="59"/>
      <c r="AL1004" s="48"/>
      <c r="AM1004" s="60"/>
      <c r="AN1004" s="33"/>
      <c r="AO1004" s="48"/>
      <c r="AP1004" s="23">
        <v>2000</v>
      </c>
      <c r="AQ1004" s="23" t="s">
        <v>52</v>
      </c>
      <c r="AR1004" s="23" t="s">
        <v>6037</v>
      </c>
      <c r="AS1004" s="38" t="s">
        <v>53</v>
      </c>
      <c r="AT1004" s="23" t="s">
        <v>522</v>
      </c>
      <c r="AU1004" s="23">
        <v>7620000778</v>
      </c>
      <c r="AV1004" s="99">
        <v>1</v>
      </c>
      <c r="AW1004" s="101">
        <v>13410</v>
      </c>
      <c r="AX1004" s="29" t="s">
        <v>5711</v>
      </c>
      <c r="AY1004" s="29"/>
      <c r="AZ1004" s="21"/>
      <c r="BA1004">
        <f t="shared" si="190"/>
        <v>1364</v>
      </c>
      <c r="BB1004" s="115" t="s">
        <v>6987</v>
      </c>
      <c r="BC1004" s="105">
        <f t="shared" si="182"/>
        <v>13410</v>
      </c>
      <c r="BD1004" s="116">
        <f t="shared" si="183"/>
        <v>44256</v>
      </c>
      <c r="BE1004" s="141" t="s">
        <v>8366</v>
      </c>
      <c r="BF1004">
        <f>MATCH(BE1004,'Cat-4'!$A:$A,0)</f>
        <v>666</v>
      </c>
      <c r="BG1004">
        <f>MATCH(BD1004,'Cat-4'!$1:$1,0)</f>
        <v>111</v>
      </c>
      <c r="BH1004">
        <f>INDEX('Cat-4'!$1:$1048576,'NSS + ACT'!BF1004,'NSS + ACT'!BG1004)</f>
        <v>118.9</v>
      </c>
      <c r="BI1004">
        <f>MATCH($BI$1,'Cat-4'!$1:$1,0)</f>
        <v>153</v>
      </c>
      <c r="BJ1004">
        <f>INDEX('Cat-4'!$1:$1048576,'NSS + ACT'!BF1004,'NSS + ACT'!BI1004)</f>
        <v>133.4</v>
      </c>
      <c r="BK1004" s="126">
        <f t="shared" si="184"/>
        <v>1.121951219512195</v>
      </c>
      <c r="BL1004">
        <f t="shared" si="185"/>
        <v>1384</v>
      </c>
      <c r="BM1004" s="126">
        <f t="shared" si="186"/>
        <v>46.133333333333333</v>
      </c>
      <c r="BN1004" s="126" t="s">
        <v>8785</v>
      </c>
      <c r="BO1004" s="126">
        <f>MATCH(BB1004,Sheet3!$D$4:$D$8,0)</f>
        <v>4</v>
      </c>
      <c r="BP1004" s="126">
        <f>MATCH(BN1004,Sheet3!$E$4:$H$4,0)</f>
        <v>4</v>
      </c>
      <c r="BQ1004" s="132">
        <f>INDEX(Sheet3!$D$4:$H$8,'NSS + ACT'!BO1004,'NSS + ACT'!BP1004)</f>
        <v>0.2</v>
      </c>
      <c r="BR1004" s="105">
        <f t="shared" si="187"/>
        <v>15045.365853658535</v>
      </c>
      <c r="BS1004" s="162">
        <f t="shared" si="188"/>
        <v>0.2</v>
      </c>
      <c r="BT1004" s="105">
        <f t="shared" si="189"/>
        <v>12036.292682926829</v>
      </c>
    </row>
    <row r="1005" spans="1:72">
      <c r="A1005" s="18">
        <f t="shared" si="191"/>
        <v>1002</v>
      </c>
      <c r="B1005" s="61">
        <v>291703264554</v>
      </c>
      <c r="C1005" s="39">
        <v>42903</v>
      </c>
      <c r="D1005" s="22" t="s">
        <v>264</v>
      </c>
      <c r="E1005" s="22" t="s">
        <v>3028</v>
      </c>
      <c r="F1005" s="110">
        <v>2</v>
      </c>
      <c r="G1005" s="23" t="s">
        <v>119</v>
      </c>
      <c r="H1005" s="52">
        <v>6698.87</v>
      </c>
      <c r="I1005" s="30"/>
      <c r="J1005" s="109">
        <v>13397.74</v>
      </c>
      <c r="K1005" s="23">
        <v>84139120</v>
      </c>
      <c r="L1005" s="26">
        <v>7.4999999999999997E-2</v>
      </c>
      <c r="M1005" s="40">
        <v>0</v>
      </c>
      <c r="N1005" s="62">
        <v>0</v>
      </c>
      <c r="O1005" s="52">
        <v>0</v>
      </c>
      <c r="P1005" s="26">
        <v>0.1</v>
      </c>
      <c r="Q1005" s="52">
        <v>0</v>
      </c>
      <c r="R1005" s="63">
        <v>0.18</v>
      </c>
      <c r="S1005" s="23" t="s">
        <v>2931</v>
      </c>
      <c r="T1005" s="52">
        <v>1004.8304999999999</v>
      </c>
      <c r="U1005" s="52">
        <v>0</v>
      </c>
      <c r="V1005" s="52">
        <v>100.48304999999999</v>
      </c>
      <c r="W1005" s="52">
        <v>2610.5496389999998</v>
      </c>
      <c r="X1005" s="52">
        <v>3715.8631889999997</v>
      </c>
      <c r="Y1005" s="23" t="s">
        <v>2991</v>
      </c>
      <c r="Z1005" s="23" t="s">
        <v>3029</v>
      </c>
      <c r="AA1005" s="23" t="s">
        <v>3030</v>
      </c>
      <c r="AB1005" s="33">
        <v>291703264554</v>
      </c>
      <c r="AC1005" s="33" t="s">
        <v>3014</v>
      </c>
      <c r="AD1005" s="48">
        <v>42903</v>
      </c>
      <c r="AE1005" s="39">
        <v>42847</v>
      </c>
      <c r="AF1005" s="53" t="e">
        <v>#N/A</v>
      </c>
      <c r="AG1005" s="53" t="e">
        <v>#N/A</v>
      </c>
      <c r="AH1005" s="39" t="e">
        <v>#N/A</v>
      </c>
      <c r="AI1005" s="23" t="s">
        <v>51</v>
      </c>
      <c r="AJ1005" s="54"/>
      <c r="AK1005" s="55"/>
      <c r="AL1005" s="56"/>
      <c r="AM1005" s="57"/>
      <c r="AN1005" s="33"/>
      <c r="AO1005" s="48"/>
      <c r="AP1005" s="23">
        <v>2000</v>
      </c>
      <c r="AQ1005" s="23" t="s">
        <v>64</v>
      </c>
      <c r="AR1005" s="23" t="s">
        <v>3030</v>
      </c>
      <c r="AS1005" s="38" t="s">
        <v>53</v>
      </c>
      <c r="AT1005" s="23"/>
      <c r="AU1005" s="64">
        <v>17018</v>
      </c>
      <c r="AV1005" s="99">
        <v>2</v>
      </c>
      <c r="AW1005" s="102">
        <v>13397.74</v>
      </c>
      <c r="AX1005" s="29" t="s">
        <v>701</v>
      </c>
      <c r="AY1005" s="29"/>
      <c r="AZ1005" s="25" t="s">
        <v>2577</v>
      </c>
      <c r="BA1005">
        <f t="shared" si="190"/>
        <v>2791</v>
      </c>
      <c r="BB1005" s="115" t="s">
        <v>6983</v>
      </c>
      <c r="BC1005" s="105">
        <f t="shared" si="182"/>
        <v>6698.87</v>
      </c>
      <c r="BD1005" s="116">
        <f t="shared" si="183"/>
        <v>42826</v>
      </c>
      <c r="BE1005" s="141" t="s">
        <v>8477</v>
      </c>
      <c r="BF1005">
        <f>MATCH(BE1005,'Cat-4'!$A:$A,0)</f>
        <v>722</v>
      </c>
      <c r="BG1005">
        <f>MATCH(BD1005,'Cat-4'!$1:$1,0)</f>
        <v>64</v>
      </c>
      <c r="BH1005">
        <f>INDEX('Cat-4'!$1:$1048576,'NSS + ACT'!BF1005,'NSS + ACT'!BG1005)</f>
        <v>108.3</v>
      </c>
      <c r="BI1005">
        <f>MATCH($BI$1,'Cat-4'!$1:$1,0)</f>
        <v>153</v>
      </c>
      <c r="BJ1005">
        <f>INDEX('Cat-4'!$1:$1048576,'NSS + ACT'!BF1005,'NSS + ACT'!BI1005)</f>
        <v>130.80000000000001</v>
      </c>
      <c r="BK1005" s="126">
        <f t="shared" si="184"/>
        <v>1.2077562326869808</v>
      </c>
      <c r="BL1005">
        <f t="shared" si="185"/>
        <v>2814</v>
      </c>
      <c r="BM1005" s="126">
        <f t="shared" si="186"/>
        <v>93.8</v>
      </c>
      <c r="BN1005" s="126" t="s">
        <v>8785</v>
      </c>
      <c r="BO1005" s="126">
        <f>MATCH(BB1005,Sheet3!$D$4:$D$8,0)</f>
        <v>2</v>
      </c>
      <c r="BP1005" s="126">
        <f>MATCH(BN1005,Sheet3!$E$4:$H$4,0)</f>
        <v>4</v>
      </c>
      <c r="BQ1005" s="132">
        <f>INDEX(Sheet3!$D$4:$H$8,'NSS + ACT'!BO1005,'NSS + ACT'!BP1005)</f>
        <v>0.1</v>
      </c>
      <c r="BR1005" s="105">
        <f t="shared" si="187"/>
        <v>16181.203988919671</v>
      </c>
      <c r="BS1005" s="162">
        <f t="shared" si="188"/>
        <v>0.1</v>
      </c>
      <c r="BT1005" s="105">
        <f t="shared" si="189"/>
        <v>14563.083590027705</v>
      </c>
    </row>
    <row r="1006" spans="1:72">
      <c r="A1006" s="18">
        <f t="shared" si="191"/>
        <v>1003</v>
      </c>
      <c r="B1006" s="61">
        <v>292207781294</v>
      </c>
      <c r="C1006" s="39">
        <v>44769</v>
      </c>
      <c r="D1006" s="22" t="s">
        <v>351</v>
      </c>
      <c r="E1006" s="22" t="s">
        <v>4150</v>
      </c>
      <c r="F1006" s="110">
        <v>24</v>
      </c>
      <c r="G1006" s="23" t="s">
        <v>119</v>
      </c>
      <c r="H1006" s="52">
        <v>557</v>
      </c>
      <c r="I1006" s="30"/>
      <c r="J1006" s="109">
        <v>13368</v>
      </c>
      <c r="K1006" s="23">
        <v>84841010</v>
      </c>
      <c r="L1006" s="26">
        <v>7.4999999999999997E-2</v>
      </c>
      <c r="M1006" s="40">
        <v>0</v>
      </c>
      <c r="N1006" s="62">
        <v>0</v>
      </c>
      <c r="O1006" s="52">
        <v>0</v>
      </c>
      <c r="P1006" s="26">
        <v>0.1</v>
      </c>
      <c r="Q1006" s="52">
        <v>0</v>
      </c>
      <c r="R1006" s="63">
        <v>0.18</v>
      </c>
      <c r="S1006" s="23" t="s">
        <v>4095</v>
      </c>
      <c r="T1006" s="52">
        <v>1002.5999999999999</v>
      </c>
      <c r="U1006" s="52">
        <v>0</v>
      </c>
      <c r="V1006" s="52">
        <v>100.25999999999999</v>
      </c>
      <c r="W1006" s="52">
        <v>2604.7548000000002</v>
      </c>
      <c r="X1006" s="52">
        <v>3707.6148000000003</v>
      </c>
      <c r="Y1006" s="23" t="s">
        <v>4133</v>
      </c>
      <c r="Z1006" s="23" t="s">
        <v>4151</v>
      </c>
      <c r="AA1006" s="23" t="s">
        <v>4152</v>
      </c>
      <c r="AB1006" s="33">
        <v>292207781294</v>
      </c>
      <c r="AC1006" s="33" t="s">
        <v>4126</v>
      </c>
      <c r="AD1006" s="39">
        <v>44769</v>
      </c>
      <c r="AE1006" s="39">
        <v>44755</v>
      </c>
      <c r="AF1006" s="53" t="e">
        <v>#N/A</v>
      </c>
      <c r="AG1006" s="53" t="e">
        <v>#N/A</v>
      </c>
      <c r="AH1006" s="39" t="e">
        <v>#N/A</v>
      </c>
      <c r="AI1006" s="23" t="s">
        <v>51</v>
      </c>
      <c r="AJ1006" s="59"/>
      <c r="AK1006" s="59"/>
      <c r="AL1006" s="48"/>
      <c r="AM1006" s="60"/>
      <c r="AN1006" s="33"/>
      <c r="AO1006" s="48"/>
      <c r="AP1006" s="23">
        <v>2000</v>
      </c>
      <c r="AQ1006" s="23" t="s">
        <v>52</v>
      </c>
      <c r="AR1006" s="23" t="s">
        <v>4152</v>
      </c>
      <c r="AS1006" s="38" t="s">
        <v>53</v>
      </c>
      <c r="AT1006" s="23"/>
      <c r="AU1006" s="64" t="s">
        <v>4127</v>
      </c>
      <c r="AV1006" s="99">
        <v>24</v>
      </c>
      <c r="AW1006" s="102">
        <v>13368</v>
      </c>
      <c r="AX1006" s="29" t="s">
        <v>701</v>
      </c>
      <c r="AY1006" s="29"/>
      <c r="AZ1006" s="25"/>
      <c r="BA1006">
        <f t="shared" si="190"/>
        <v>883</v>
      </c>
      <c r="BB1006" s="115" t="s">
        <v>6983</v>
      </c>
      <c r="BC1006" s="105">
        <f t="shared" si="182"/>
        <v>557</v>
      </c>
      <c r="BD1006" s="116">
        <f t="shared" si="183"/>
        <v>44743</v>
      </c>
      <c r="BE1006" s="141" t="s">
        <v>8477</v>
      </c>
      <c r="BF1006">
        <f>MATCH(BE1006,'Cat-4'!$A:$A,0)</f>
        <v>722</v>
      </c>
      <c r="BG1006">
        <f>MATCH(BD1006,'Cat-4'!$1:$1,0)</f>
        <v>127</v>
      </c>
      <c r="BH1006">
        <f>INDEX('Cat-4'!$1:$1048576,'NSS + ACT'!BF1006,'NSS + ACT'!BG1006)</f>
        <v>125.8</v>
      </c>
      <c r="BI1006">
        <f>MATCH($BI$1,'Cat-4'!$1:$1,0)</f>
        <v>153</v>
      </c>
      <c r="BJ1006">
        <f>INDEX('Cat-4'!$1:$1048576,'NSS + ACT'!BF1006,'NSS + ACT'!BI1006)</f>
        <v>130.80000000000001</v>
      </c>
      <c r="BK1006" s="126">
        <f t="shared" si="184"/>
        <v>1.0397456279809223</v>
      </c>
      <c r="BL1006">
        <f t="shared" si="185"/>
        <v>897</v>
      </c>
      <c r="BM1006" s="126">
        <f t="shared" si="186"/>
        <v>29.9</v>
      </c>
      <c r="BN1006" s="126" t="s">
        <v>8785</v>
      </c>
      <c r="BO1006" s="126">
        <f>MATCH(BB1006,Sheet3!$D$4:$D$8,0)</f>
        <v>2</v>
      </c>
      <c r="BP1006" s="126">
        <f>MATCH(BN1006,Sheet3!$E$4:$H$4,0)</f>
        <v>4</v>
      </c>
      <c r="BQ1006" s="132">
        <f>INDEX(Sheet3!$D$4:$H$8,'NSS + ACT'!BO1006,'NSS + ACT'!BP1006)</f>
        <v>0.1</v>
      </c>
      <c r="BR1006" s="105">
        <f t="shared" si="187"/>
        <v>13899.319554848969</v>
      </c>
      <c r="BS1006" s="162">
        <f t="shared" si="188"/>
        <v>0.1</v>
      </c>
      <c r="BT1006" s="105">
        <f t="shared" si="189"/>
        <v>12509.387599364072</v>
      </c>
    </row>
    <row r="1007" spans="1:72">
      <c r="A1007" s="18">
        <f t="shared" si="191"/>
        <v>1004</v>
      </c>
      <c r="B1007" s="70">
        <v>171900089082</v>
      </c>
      <c r="C1007" s="76">
        <v>43475</v>
      </c>
      <c r="D1007" s="72" t="s">
        <v>605</v>
      </c>
      <c r="E1007" s="72" t="s">
        <v>4858</v>
      </c>
      <c r="F1007" s="107">
        <v>4</v>
      </c>
      <c r="G1007" s="69" t="s">
        <v>75</v>
      </c>
      <c r="H1007" s="58">
        <v>3679.5</v>
      </c>
      <c r="I1007" s="30"/>
      <c r="J1007" s="103">
        <v>14718</v>
      </c>
      <c r="K1007" s="70">
        <v>59111000</v>
      </c>
      <c r="L1007" s="74">
        <v>0.1</v>
      </c>
      <c r="M1007" s="73"/>
      <c r="N1007" s="40">
        <v>0</v>
      </c>
      <c r="O1007" s="35"/>
      <c r="P1007" s="75">
        <v>0.1</v>
      </c>
      <c r="Q1007" s="52">
        <v>0</v>
      </c>
      <c r="R1007" s="75">
        <v>0.12</v>
      </c>
      <c r="S1007" s="69"/>
      <c r="T1007" s="52">
        <v>1471.8000000000002</v>
      </c>
      <c r="U1007" s="52">
        <v>0</v>
      </c>
      <c r="V1007" s="52">
        <v>147.18000000000004</v>
      </c>
      <c r="W1007" s="52">
        <v>1960.4376</v>
      </c>
      <c r="X1007" s="52">
        <v>3579.4176000000002</v>
      </c>
      <c r="Y1007" s="23" t="s">
        <v>4841</v>
      </c>
      <c r="Z1007" s="69" t="s">
        <v>4859</v>
      </c>
      <c r="AA1007" s="69" t="s">
        <v>4860</v>
      </c>
      <c r="AB1007" s="70" t="e">
        <v>#N/A</v>
      </c>
      <c r="AC1007" s="70" t="e">
        <v>#N/A</v>
      </c>
      <c r="AD1007" s="71" t="e">
        <v>#N/A</v>
      </c>
      <c r="AE1007" s="76">
        <v>43410</v>
      </c>
      <c r="AF1007" s="70">
        <v>171900089082</v>
      </c>
      <c r="AG1007" s="77">
        <v>1000171</v>
      </c>
      <c r="AH1007" s="76">
        <v>43476</v>
      </c>
      <c r="AI1007" s="69" t="s">
        <v>385</v>
      </c>
      <c r="AJ1007" s="78"/>
      <c r="AK1007" s="79"/>
      <c r="AL1007" s="80"/>
      <c r="AM1007" s="81"/>
      <c r="AN1007" s="70"/>
      <c r="AO1007" s="71"/>
      <c r="AP1007" s="69">
        <v>2000</v>
      </c>
      <c r="AQ1007" s="69" t="s">
        <v>52</v>
      </c>
      <c r="AR1007" s="69" t="s">
        <v>4860</v>
      </c>
      <c r="AS1007" s="82" t="s">
        <v>53</v>
      </c>
      <c r="AT1007" s="69"/>
      <c r="AU1007" s="69" t="s">
        <v>832</v>
      </c>
      <c r="AV1007" s="99">
        <v>4</v>
      </c>
      <c r="AW1007" s="103">
        <v>13367.11</v>
      </c>
      <c r="AX1007" s="29" t="s">
        <v>4770</v>
      </c>
      <c r="AY1007" s="29"/>
      <c r="AZ1007" s="30" t="s">
        <v>702</v>
      </c>
      <c r="BA1007">
        <f t="shared" si="190"/>
        <v>2228</v>
      </c>
      <c r="BB1007" s="115" t="s">
        <v>6983</v>
      </c>
      <c r="BC1007" s="105">
        <f t="shared" si="182"/>
        <v>3341.7775000000001</v>
      </c>
      <c r="BD1007" s="116">
        <f t="shared" si="183"/>
        <v>43405</v>
      </c>
      <c r="BE1007" s="141" t="s">
        <v>8477</v>
      </c>
      <c r="BF1007">
        <f>MATCH(BE1007,'Cat-4'!$A:$A,0)</f>
        <v>722</v>
      </c>
      <c r="BG1007">
        <f>MATCH(BD1007,'Cat-4'!$1:$1,0)</f>
        <v>83</v>
      </c>
      <c r="BH1007">
        <f>INDEX('Cat-4'!$1:$1048576,'NSS + ACT'!BF1007,'NSS + ACT'!BG1007)</f>
        <v>111.9</v>
      </c>
      <c r="BI1007">
        <f>MATCH($BI$1,'Cat-4'!$1:$1,0)</f>
        <v>153</v>
      </c>
      <c r="BJ1007">
        <f>INDEX('Cat-4'!$1:$1048576,'NSS + ACT'!BF1007,'NSS + ACT'!BI1007)</f>
        <v>130.80000000000001</v>
      </c>
      <c r="BK1007" s="126">
        <f t="shared" si="184"/>
        <v>1.1689008042895443</v>
      </c>
      <c r="BL1007">
        <f t="shared" si="185"/>
        <v>2235</v>
      </c>
      <c r="BM1007" s="126">
        <f t="shared" si="186"/>
        <v>74.5</v>
      </c>
      <c r="BN1007" s="126" t="s">
        <v>8785</v>
      </c>
      <c r="BO1007" s="126">
        <f>MATCH(BB1007,Sheet3!$D$4:$D$8,0)</f>
        <v>2</v>
      </c>
      <c r="BP1007" s="126">
        <f>MATCH(BN1007,Sheet3!$E$4:$H$4,0)</f>
        <v>4</v>
      </c>
      <c r="BQ1007" s="132">
        <f>INDEX(Sheet3!$D$4:$H$8,'NSS + ACT'!BO1007,'NSS + ACT'!BP1007)</f>
        <v>0.1</v>
      </c>
      <c r="BR1007" s="105">
        <f t="shared" si="187"/>
        <v>15624.825630026811</v>
      </c>
      <c r="BS1007" s="162">
        <f t="shared" si="188"/>
        <v>0.1</v>
      </c>
      <c r="BT1007" s="105">
        <f t="shared" si="189"/>
        <v>14062.343067024131</v>
      </c>
    </row>
    <row r="1008" spans="1:72">
      <c r="A1008" s="18">
        <f t="shared" si="191"/>
        <v>1005</v>
      </c>
      <c r="B1008" s="61">
        <v>291604729290</v>
      </c>
      <c r="C1008" s="39">
        <v>42653</v>
      </c>
      <c r="D1008" s="22" t="s">
        <v>220</v>
      </c>
      <c r="E1008" s="22" t="s">
        <v>2208</v>
      </c>
      <c r="F1008" s="110">
        <v>1</v>
      </c>
      <c r="G1008" s="23" t="s">
        <v>49</v>
      </c>
      <c r="H1008" s="52">
        <v>13352</v>
      </c>
      <c r="I1008" s="30"/>
      <c r="J1008" s="109">
        <v>13352</v>
      </c>
      <c r="K1008" s="23">
        <v>84819090</v>
      </c>
      <c r="L1008" s="26">
        <v>7.4999999999999997E-2</v>
      </c>
      <c r="M1008" s="40">
        <v>0</v>
      </c>
      <c r="N1008" s="62">
        <v>0</v>
      </c>
      <c r="O1008" s="52">
        <v>0</v>
      </c>
      <c r="P1008" s="26">
        <v>0.1</v>
      </c>
      <c r="Q1008" s="52">
        <v>0</v>
      </c>
      <c r="R1008" s="63">
        <v>0.18</v>
      </c>
      <c r="S1008" s="23" t="s">
        <v>849</v>
      </c>
      <c r="T1008" s="52">
        <v>1001.4</v>
      </c>
      <c r="U1008" s="52">
        <v>0</v>
      </c>
      <c r="V1008" s="52">
        <v>100.14</v>
      </c>
      <c r="W1008" s="52">
        <v>2601.6371999999997</v>
      </c>
      <c r="X1008" s="52">
        <v>3703.1771999999996</v>
      </c>
      <c r="Y1008" s="23" t="s">
        <v>1945</v>
      </c>
      <c r="Z1008" s="23" t="s">
        <v>2209</v>
      </c>
      <c r="AA1008" s="23" t="s">
        <v>2210</v>
      </c>
      <c r="AB1008" s="33">
        <v>291604729290</v>
      </c>
      <c r="AC1008" s="33" t="s">
        <v>1962</v>
      </c>
      <c r="AD1008" s="48">
        <v>42653</v>
      </c>
      <c r="AE1008" s="39">
        <v>42629</v>
      </c>
      <c r="AF1008" s="53" t="e">
        <v>#N/A</v>
      </c>
      <c r="AG1008" s="53" t="e">
        <v>#N/A</v>
      </c>
      <c r="AH1008" s="39" t="e">
        <v>#N/A</v>
      </c>
      <c r="AI1008" s="23" t="s">
        <v>51</v>
      </c>
      <c r="AJ1008" s="54"/>
      <c r="AK1008" s="55"/>
      <c r="AL1008" s="56"/>
      <c r="AM1008" s="57"/>
      <c r="AN1008" s="33"/>
      <c r="AO1008" s="48"/>
      <c r="AP1008" s="23">
        <v>2000</v>
      </c>
      <c r="AQ1008" s="23" t="s">
        <v>64</v>
      </c>
      <c r="AR1008" s="23" t="s">
        <v>2210</v>
      </c>
      <c r="AS1008" s="38" t="s">
        <v>53</v>
      </c>
      <c r="AT1008" s="23"/>
      <c r="AU1008" s="64">
        <v>6316001233</v>
      </c>
      <c r="AV1008" s="99">
        <v>1</v>
      </c>
      <c r="AW1008" s="102">
        <v>13352</v>
      </c>
      <c r="AX1008" s="29" t="s">
        <v>701</v>
      </c>
      <c r="AY1008" s="29"/>
      <c r="AZ1008" s="25" t="s">
        <v>1954</v>
      </c>
      <c r="BA1008">
        <f t="shared" si="190"/>
        <v>3009</v>
      </c>
      <c r="BB1008" t="s">
        <v>6983</v>
      </c>
      <c r="BC1008" s="105">
        <f t="shared" si="182"/>
        <v>13352</v>
      </c>
      <c r="BD1008" s="116">
        <f t="shared" si="183"/>
        <v>42614</v>
      </c>
      <c r="BE1008" s="141" t="s">
        <v>8477</v>
      </c>
      <c r="BF1008">
        <f>MATCH(BE1008,'Cat-4'!$A:$A,0)</f>
        <v>722</v>
      </c>
      <c r="BG1008">
        <f>MATCH(BD1008,'Cat-4'!$1:$1,0)</f>
        <v>57</v>
      </c>
      <c r="BH1008">
        <f>INDEX('Cat-4'!$1:$1048576,'NSS + ACT'!BF1008,'NSS + ACT'!BG1008)</f>
        <v>107.4</v>
      </c>
      <c r="BI1008">
        <f>MATCH($BI$1,'Cat-4'!$1:$1,0)</f>
        <v>153</v>
      </c>
      <c r="BJ1008">
        <f>INDEX('Cat-4'!$1:$1048576,'NSS + ACT'!BF1008,'NSS + ACT'!BI1008)</f>
        <v>130.80000000000001</v>
      </c>
      <c r="BK1008" s="126">
        <f t="shared" si="184"/>
        <v>1.217877094972067</v>
      </c>
      <c r="BL1008">
        <f t="shared" si="185"/>
        <v>3026</v>
      </c>
      <c r="BM1008" s="126">
        <f t="shared" si="186"/>
        <v>100.86666666666666</v>
      </c>
      <c r="BN1008" s="126" t="s">
        <v>8785</v>
      </c>
      <c r="BO1008" s="126">
        <f>MATCH(BB1008,Sheet3!$D$4:$D$8,0)</f>
        <v>2</v>
      </c>
      <c r="BP1008" s="126">
        <f>MATCH(BN1008,Sheet3!$E$4:$H$4,0)</f>
        <v>4</v>
      </c>
      <c r="BQ1008" s="132">
        <f>INDEX(Sheet3!$D$4:$H$8,'NSS + ACT'!BO1008,'NSS + ACT'!BP1008)</f>
        <v>0.1</v>
      </c>
      <c r="BR1008" s="105">
        <f t="shared" si="187"/>
        <v>16261.094972067038</v>
      </c>
      <c r="BS1008" s="162">
        <f t="shared" si="188"/>
        <v>0.1</v>
      </c>
      <c r="BT1008" s="105">
        <f t="shared" si="189"/>
        <v>14634.985474860334</v>
      </c>
    </row>
    <row r="1009" spans="1:72">
      <c r="A1009" s="18">
        <f t="shared" si="191"/>
        <v>1006</v>
      </c>
      <c r="B1009" s="61">
        <v>291911030073</v>
      </c>
      <c r="C1009" s="39">
        <v>43788</v>
      </c>
      <c r="D1009" s="22" t="s">
        <v>143</v>
      </c>
      <c r="E1009" s="22" t="s">
        <v>3595</v>
      </c>
      <c r="F1009" s="110">
        <v>30</v>
      </c>
      <c r="G1009" s="23" t="s">
        <v>119</v>
      </c>
      <c r="H1009" s="52">
        <v>445.05</v>
      </c>
      <c r="I1009" s="30"/>
      <c r="J1009" s="109">
        <v>13351.5</v>
      </c>
      <c r="K1009" s="23">
        <v>73044100</v>
      </c>
      <c r="L1009" s="26">
        <v>0.1</v>
      </c>
      <c r="M1009" s="40" t="s">
        <v>742</v>
      </c>
      <c r="N1009" s="62">
        <v>0</v>
      </c>
      <c r="O1009" s="52">
        <v>0</v>
      </c>
      <c r="P1009" s="26">
        <v>0.1</v>
      </c>
      <c r="Q1009" s="52">
        <v>0</v>
      </c>
      <c r="R1009" s="63">
        <v>0.18</v>
      </c>
      <c r="S1009" s="23" t="s">
        <v>3596</v>
      </c>
      <c r="T1009" s="52">
        <v>1335.15</v>
      </c>
      <c r="U1009" s="52">
        <v>0</v>
      </c>
      <c r="V1009" s="52">
        <v>133.51500000000001</v>
      </c>
      <c r="W1009" s="52">
        <v>2667.6297</v>
      </c>
      <c r="X1009" s="52">
        <v>4136.2947000000004</v>
      </c>
      <c r="Y1009" s="23" t="s">
        <v>3561</v>
      </c>
      <c r="Z1009" s="23" t="s">
        <v>3597</v>
      </c>
      <c r="AA1009" s="23" t="s">
        <v>3598</v>
      </c>
      <c r="AB1009" s="33">
        <v>291911030073</v>
      </c>
      <c r="AC1009" s="33" t="s">
        <v>1263</v>
      </c>
      <c r="AD1009" s="39">
        <v>43788</v>
      </c>
      <c r="AE1009" s="39">
        <v>43781</v>
      </c>
      <c r="AF1009" s="53" t="e">
        <v>#N/A</v>
      </c>
      <c r="AG1009" s="53" t="e">
        <v>#N/A</v>
      </c>
      <c r="AH1009" s="39" t="e">
        <v>#N/A</v>
      </c>
      <c r="AI1009" s="23" t="s">
        <v>51</v>
      </c>
      <c r="AJ1009" s="59"/>
      <c r="AK1009" s="59"/>
      <c r="AL1009" s="48"/>
      <c r="AM1009" s="60"/>
      <c r="AN1009" s="33"/>
      <c r="AO1009" s="48"/>
      <c r="AP1009" s="23">
        <v>2000</v>
      </c>
      <c r="AQ1009" s="23" t="s">
        <v>52</v>
      </c>
      <c r="AR1009" s="23" t="s">
        <v>3598</v>
      </c>
      <c r="AS1009" s="38" t="s">
        <v>53</v>
      </c>
      <c r="AT1009" s="23"/>
      <c r="AU1009" s="64">
        <v>947051</v>
      </c>
      <c r="AV1009" s="99">
        <v>30</v>
      </c>
      <c r="AW1009" s="102">
        <v>13351.5</v>
      </c>
      <c r="AX1009" s="29" t="s">
        <v>701</v>
      </c>
      <c r="AY1009" s="29"/>
      <c r="AZ1009" s="25" t="s">
        <v>3564</v>
      </c>
      <c r="BA1009">
        <f t="shared" si="190"/>
        <v>1857</v>
      </c>
      <c r="BB1009" s="115" t="s">
        <v>6983</v>
      </c>
      <c r="BC1009" s="105">
        <f t="shared" si="182"/>
        <v>445.05</v>
      </c>
      <c r="BD1009" s="116">
        <f t="shared" si="183"/>
        <v>43770</v>
      </c>
      <c r="BE1009" s="141" t="s">
        <v>8477</v>
      </c>
      <c r="BF1009">
        <f>MATCH(BE1009,'Cat-4'!$A:$A,0)</f>
        <v>722</v>
      </c>
      <c r="BG1009">
        <f>MATCH(BD1009,'Cat-4'!$1:$1,0)</f>
        <v>95</v>
      </c>
      <c r="BH1009">
        <f>INDEX('Cat-4'!$1:$1048576,'NSS + ACT'!BF1009,'NSS + ACT'!BG1009)</f>
        <v>112.8</v>
      </c>
      <c r="BI1009">
        <f>MATCH($BI$1,'Cat-4'!$1:$1,0)</f>
        <v>153</v>
      </c>
      <c r="BJ1009">
        <f>INDEX('Cat-4'!$1:$1048576,'NSS + ACT'!BF1009,'NSS + ACT'!BI1009)</f>
        <v>130.80000000000001</v>
      </c>
      <c r="BK1009" s="126">
        <f t="shared" si="184"/>
        <v>1.1595744680851066</v>
      </c>
      <c r="BL1009">
        <f t="shared" si="185"/>
        <v>1870</v>
      </c>
      <c r="BM1009" s="126">
        <f t="shared" si="186"/>
        <v>62.333333333333336</v>
      </c>
      <c r="BN1009" s="126" t="s">
        <v>8785</v>
      </c>
      <c r="BO1009" s="126">
        <f>MATCH(BB1009,Sheet3!$D$4:$D$8,0)</f>
        <v>2</v>
      </c>
      <c r="BP1009" s="126">
        <f>MATCH(BN1009,Sheet3!$E$4:$H$4,0)</f>
        <v>4</v>
      </c>
      <c r="BQ1009" s="132">
        <f>INDEX(Sheet3!$D$4:$H$8,'NSS + ACT'!BO1009,'NSS + ACT'!BP1009)</f>
        <v>0.1</v>
      </c>
      <c r="BR1009" s="105">
        <f t="shared" si="187"/>
        <v>15482.058510638301</v>
      </c>
      <c r="BS1009" s="162">
        <f t="shared" si="188"/>
        <v>0.1</v>
      </c>
      <c r="BT1009" s="105">
        <f t="shared" si="189"/>
        <v>13933.852659574472</v>
      </c>
    </row>
    <row r="1010" spans="1:72">
      <c r="A1010" s="18">
        <f t="shared" si="191"/>
        <v>1007</v>
      </c>
      <c r="B1010" s="33">
        <v>292309833314</v>
      </c>
      <c r="C1010" s="39">
        <v>45182</v>
      </c>
      <c r="D1010" s="22" t="s">
        <v>176</v>
      </c>
      <c r="E1010" s="22" t="s">
        <v>5007</v>
      </c>
      <c r="F1010" s="110">
        <v>67</v>
      </c>
      <c r="G1010" s="23" t="s">
        <v>49</v>
      </c>
      <c r="H1010" s="58">
        <v>199.12029850746117</v>
      </c>
      <c r="I1010" s="30"/>
      <c r="J1010" s="101">
        <v>13341.059999999899</v>
      </c>
      <c r="K1010" s="33">
        <v>84821011</v>
      </c>
      <c r="L1010" s="26">
        <v>7.4999999999999997E-2</v>
      </c>
      <c r="M1010" s="40">
        <v>0</v>
      </c>
      <c r="N1010" s="40">
        <v>0</v>
      </c>
      <c r="O1010" s="35">
        <v>0</v>
      </c>
      <c r="P1010" s="63">
        <v>0.1</v>
      </c>
      <c r="Q1010" s="52">
        <v>0</v>
      </c>
      <c r="R1010" s="63">
        <v>0.18</v>
      </c>
      <c r="S1010" s="23" t="s">
        <v>4999</v>
      </c>
      <c r="T1010" s="52">
        <v>1000.5794999999924</v>
      </c>
      <c r="U1010" s="52">
        <v>0</v>
      </c>
      <c r="V1010" s="52">
        <v>100.05794999999925</v>
      </c>
      <c r="W1010" s="52">
        <v>2599.50554099998</v>
      </c>
      <c r="X1010" s="52">
        <v>3700.1429909999715</v>
      </c>
      <c r="Y1010" s="23" t="s">
        <v>4903</v>
      </c>
      <c r="Z1010" s="23" t="s">
        <v>5008</v>
      </c>
      <c r="AA1010" s="23" t="s">
        <v>5009</v>
      </c>
      <c r="AB1010" s="33">
        <v>292309833314</v>
      </c>
      <c r="AC1010" s="33" t="s">
        <v>1561</v>
      </c>
      <c r="AD1010" s="48">
        <v>45182</v>
      </c>
      <c r="AE1010" s="39">
        <v>45181</v>
      </c>
      <c r="AF1010" s="53" t="e">
        <v>#N/A</v>
      </c>
      <c r="AG1010" s="53" t="e">
        <v>#N/A</v>
      </c>
      <c r="AH1010" s="39" t="e">
        <v>#N/A</v>
      </c>
      <c r="AI1010" s="23" t="s">
        <v>51</v>
      </c>
      <c r="AJ1010" s="54"/>
      <c r="AK1010" s="55"/>
      <c r="AL1010" s="56"/>
      <c r="AM1010" s="57"/>
      <c r="AN1010" s="33"/>
      <c r="AO1010" s="48"/>
      <c r="AP1010" s="23">
        <v>2000</v>
      </c>
      <c r="AQ1010" s="23" t="s">
        <v>52</v>
      </c>
      <c r="AR1010" s="23" t="s">
        <v>5009</v>
      </c>
      <c r="AS1010" s="38" t="s">
        <v>518</v>
      </c>
      <c r="AT1010" s="23"/>
      <c r="AU1010" s="23" t="s">
        <v>5010</v>
      </c>
      <c r="AV1010" s="99">
        <v>67</v>
      </c>
      <c r="AW1010" s="101">
        <v>13341.059999999899</v>
      </c>
      <c r="AX1010" s="29" t="s">
        <v>4770</v>
      </c>
      <c r="AY1010" s="29"/>
      <c r="AZ1010" s="30" t="s">
        <v>702</v>
      </c>
      <c r="BA1010">
        <f t="shared" si="190"/>
        <v>457</v>
      </c>
      <c r="BB1010" s="115" t="s">
        <v>6983</v>
      </c>
      <c r="BC1010" s="105">
        <f t="shared" si="182"/>
        <v>199.12029850746117</v>
      </c>
      <c r="BD1010" s="116">
        <f t="shared" si="183"/>
        <v>45170</v>
      </c>
      <c r="BE1010" s="141" t="s">
        <v>8477</v>
      </c>
      <c r="BF1010">
        <f>MATCH(BE1010,'Cat-4'!$A:$A,0)</f>
        <v>722</v>
      </c>
      <c r="BG1010">
        <f>MATCH(BD1010,'Cat-4'!$1:$1,0)</f>
        <v>141</v>
      </c>
      <c r="BH1010">
        <f>INDEX('Cat-4'!$1:$1048576,'NSS + ACT'!BF1010,'NSS + ACT'!BG1010)</f>
        <v>129.19999999999999</v>
      </c>
      <c r="BI1010">
        <f>MATCH($BI$1,'Cat-4'!$1:$1,0)</f>
        <v>153</v>
      </c>
      <c r="BJ1010">
        <f>INDEX('Cat-4'!$1:$1048576,'NSS + ACT'!BF1010,'NSS + ACT'!BI1010)</f>
        <v>130.80000000000001</v>
      </c>
      <c r="BK1010" s="126">
        <f t="shared" si="184"/>
        <v>1.0123839009287927</v>
      </c>
      <c r="BL1010">
        <f t="shared" si="185"/>
        <v>470</v>
      </c>
      <c r="BM1010" s="126">
        <f t="shared" si="186"/>
        <v>15.666666666666666</v>
      </c>
      <c r="BN1010" s="126" t="s">
        <v>8784</v>
      </c>
      <c r="BO1010" s="126">
        <f>MATCH(BB1010,Sheet3!$D$4:$D$8,0)</f>
        <v>2</v>
      </c>
      <c r="BP1010" s="126">
        <f>MATCH(BN1010,Sheet3!$E$4:$H$4,0)</f>
        <v>3</v>
      </c>
      <c r="BQ1010" s="132">
        <f>INDEX(Sheet3!$D$4:$H$8,'NSS + ACT'!BO1010,'NSS + ACT'!BP1010)</f>
        <v>0.05</v>
      </c>
      <c r="BR1010" s="105">
        <f t="shared" si="187"/>
        <v>13506.274365324978</v>
      </c>
      <c r="BS1010" s="162">
        <f t="shared" si="188"/>
        <v>0.05</v>
      </c>
      <c r="BT1010" s="105">
        <f t="shared" si="189"/>
        <v>12830.960647058728</v>
      </c>
    </row>
    <row r="1011" spans="1:72">
      <c r="A1011" s="18">
        <f t="shared" si="191"/>
        <v>1008</v>
      </c>
      <c r="B1011" s="33"/>
      <c r="C1011" s="39"/>
      <c r="D1011" s="22" t="s">
        <v>264</v>
      </c>
      <c r="E1011" s="22" t="s">
        <v>6856</v>
      </c>
      <c r="F1011" s="113">
        <v>10</v>
      </c>
      <c r="G1011" s="23" t="s">
        <v>79</v>
      </c>
      <c r="H1011" s="24">
        <v>1326.42</v>
      </c>
      <c r="I1011" s="30"/>
      <c r="J1011" s="101">
        <v>13264.2</v>
      </c>
      <c r="K1011" s="23">
        <v>84849000</v>
      </c>
      <c r="L1011" s="26">
        <v>7.4999999999999997E-2</v>
      </c>
      <c r="M1011" s="23"/>
      <c r="N1011" s="49"/>
      <c r="O1011" s="38"/>
      <c r="P1011" s="26">
        <v>0.1</v>
      </c>
      <c r="Q1011" s="38"/>
      <c r="R1011" s="26">
        <v>0.18</v>
      </c>
      <c r="S1011" s="23" t="s">
        <v>777</v>
      </c>
      <c r="T1011" s="94">
        <v>994.81500000000005</v>
      </c>
      <c r="U1011" s="94">
        <v>0</v>
      </c>
      <c r="V1011" s="94">
        <v>99.481500000000011</v>
      </c>
      <c r="W1011" s="94">
        <v>2584.5293700000002</v>
      </c>
      <c r="X1011" s="52">
        <v>3678.8258700000006</v>
      </c>
      <c r="Y1011" s="23" t="s">
        <v>6835</v>
      </c>
      <c r="Z1011" s="23" t="s">
        <v>6857</v>
      </c>
      <c r="AA1011" s="23" t="s">
        <v>6857</v>
      </c>
      <c r="AB1011" s="33">
        <v>291703264554</v>
      </c>
      <c r="AC1011" s="23" t="s">
        <v>3014</v>
      </c>
      <c r="AD1011" s="48">
        <v>42903</v>
      </c>
      <c r="AE1011" s="39">
        <v>42847</v>
      </c>
      <c r="AF1011" s="33" t="e">
        <v>#N/A</v>
      </c>
      <c r="AG1011" s="23" t="e">
        <v>#N/A</v>
      </c>
      <c r="AH1011" s="39" t="e">
        <v>#N/A</v>
      </c>
      <c r="AI1011" s="23" t="s">
        <v>51</v>
      </c>
      <c r="AJ1011" s="65"/>
      <c r="AK1011" s="57"/>
      <c r="AL1011" s="56"/>
      <c r="AM1011" s="52"/>
      <c r="AN1011" s="23"/>
      <c r="AO1011" s="38"/>
      <c r="AP1011" s="23">
        <v>2000</v>
      </c>
      <c r="AQ1011" s="23" t="s">
        <v>64</v>
      </c>
      <c r="AR1011" s="23" t="s">
        <v>6858</v>
      </c>
      <c r="AS1011" s="95" t="s">
        <v>53</v>
      </c>
      <c r="AT1011" s="23" t="s">
        <v>522</v>
      </c>
      <c r="AU1011" s="23" t="s">
        <v>6830</v>
      </c>
      <c r="AV1011" s="99">
        <v>10</v>
      </c>
      <c r="AW1011" s="101">
        <v>13264.2</v>
      </c>
      <c r="AX1011" s="29" t="s">
        <v>6494</v>
      </c>
      <c r="AY1011" s="29"/>
      <c r="AZ1011" s="21"/>
      <c r="BA1011">
        <f t="shared" si="190"/>
        <v>2791</v>
      </c>
      <c r="BB1011" s="115" t="s">
        <v>6983</v>
      </c>
      <c r="BC1011" s="105">
        <f t="shared" si="182"/>
        <v>1326.42</v>
      </c>
      <c r="BD1011" s="116">
        <f t="shared" si="183"/>
        <v>42826</v>
      </c>
      <c r="BE1011" s="141" t="s">
        <v>8477</v>
      </c>
      <c r="BF1011">
        <f>MATCH(BE1011,'Cat-4'!$A:$A,0)</f>
        <v>722</v>
      </c>
      <c r="BG1011">
        <f>MATCH(BD1011,'Cat-4'!$1:$1,0)</f>
        <v>64</v>
      </c>
      <c r="BH1011">
        <f>INDEX('Cat-4'!$1:$1048576,'NSS + ACT'!BF1011,'NSS + ACT'!BG1011)</f>
        <v>108.3</v>
      </c>
      <c r="BI1011">
        <f>MATCH($BI$1,'Cat-4'!$1:$1,0)</f>
        <v>153</v>
      </c>
      <c r="BJ1011">
        <f>INDEX('Cat-4'!$1:$1048576,'NSS + ACT'!BF1011,'NSS + ACT'!BI1011)</f>
        <v>130.80000000000001</v>
      </c>
      <c r="BK1011" s="126">
        <f t="shared" si="184"/>
        <v>1.2077562326869808</v>
      </c>
      <c r="BL1011">
        <f t="shared" si="185"/>
        <v>2814</v>
      </c>
      <c r="BM1011" s="126">
        <f t="shared" si="186"/>
        <v>93.8</v>
      </c>
      <c r="BN1011" s="126" t="s">
        <v>8785</v>
      </c>
      <c r="BO1011" s="126">
        <f>MATCH(BB1011,Sheet3!$D$4:$D$8,0)</f>
        <v>2</v>
      </c>
      <c r="BP1011" s="126">
        <f>MATCH(BN1011,Sheet3!$E$4:$H$4,0)</f>
        <v>4</v>
      </c>
      <c r="BQ1011" s="132">
        <f>INDEX(Sheet3!$D$4:$H$8,'NSS + ACT'!BO1011,'NSS + ACT'!BP1011)</f>
        <v>0.1</v>
      </c>
      <c r="BR1011" s="105">
        <f t="shared" si="187"/>
        <v>16019.920221606651</v>
      </c>
      <c r="BS1011" s="162">
        <f t="shared" si="188"/>
        <v>0.1</v>
      </c>
      <c r="BT1011" s="105">
        <f t="shared" si="189"/>
        <v>14417.928199445987</v>
      </c>
    </row>
    <row r="1012" spans="1:72">
      <c r="A1012" s="18">
        <f t="shared" si="191"/>
        <v>1009</v>
      </c>
      <c r="B1012" s="61">
        <v>292203577260</v>
      </c>
      <c r="C1012" s="39">
        <v>44659</v>
      </c>
      <c r="D1012" s="22" t="s">
        <v>91</v>
      </c>
      <c r="E1012" s="22" t="s">
        <v>2530</v>
      </c>
      <c r="F1012" s="110">
        <v>2</v>
      </c>
      <c r="G1012" s="23" t="s">
        <v>79</v>
      </c>
      <c r="H1012" s="52">
        <v>6603</v>
      </c>
      <c r="I1012" s="30"/>
      <c r="J1012" s="109">
        <v>13206</v>
      </c>
      <c r="K1012" s="23">
        <v>84819090</v>
      </c>
      <c r="L1012" s="26">
        <v>7.4999999999999997E-2</v>
      </c>
      <c r="M1012" s="40">
        <v>0</v>
      </c>
      <c r="N1012" s="62">
        <v>0</v>
      </c>
      <c r="O1012" s="52"/>
      <c r="P1012" s="26">
        <v>0.1</v>
      </c>
      <c r="Q1012" s="52">
        <v>0</v>
      </c>
      <c r="R1012" s="63">
        <v>0.18</v>
      </c>
      <c r="S1012" s="23" t="s">
        <v>849</v>
      </c>
      <c r="T1012" s="52">
        <v>990.44999999999993</v>
      </c>
      <c r="U1012" s="52">
        <v>0</v>
      </c>
      <c r="V1012" s="52">
        <v>99.045000000000002</v>
      </c>
      <c r="W1012" s="52">
        <v>2573.1891000000001</v>
      </c>
      <c r="X1012" s="52">
        <v>3662.6840999999999</v>
      </c>
      <c r="Y1012" s="23" t="s">
        <v>2273</v>
      </c>
      <c r="Z1012" s="23" t="s">
        <v>2531</v>
      </c>
      <c r="AA1012" s="23" t="s">
        <v>2532</v>
      </c>
      <c r="AB1012" s="33">
        <v>292203577260</v>
      </c>
      <c r="AC1012" s="33" t="s">
        <v>2249</v>
      </c>
      <c r="AD1012" s="48">
        <v>44659</v>
      </c>
      <c r="AE1012" s="39">
        <v>44651</v>
      </c>
      <c r="AF1012" s="53" t="e">
        <v>#N/A</v>
      </c>
      <c r="AG1012" s="53" t="e">
        <v>#N/A</v>
      </c>
      <c r="AH1012" s="39" t="e">
        <v>#N/A</v>
      </c>
      <c r="AI1012" s="23" t="s">
        <v>51</v>
      </c>
      <c r="AJ1012" s="54"/>
      <c r="AK1012" s="55"/>
      <c r="AL1012" s="56"/>
      <c r="AM1012" s="57"/>
      <c r="AN1012" s="33"/>
      <c r="AO1012" s="48"/>
      <c r="AP1012" s="23">
        <v>2000</v>
      </c>
      <c r="AQ1012" s="23" t="s">
        <v>52</v>
      </c>
      <c r="AR1012" s="23" t="s">
        <v>2532</v>
      </c>
      <c r="AS1012" s="38" t="s">
        <v>53</v>
      </c>
      <c r="AT1012" s="23"/>
      <c r="AU1012" s="64" t="s">
        <v>2250</v>
      </c>
      <c r="AV1012" s="99">
        <v>2</v>
      </c>
      <c r="AW1012" s="102">
        <v>13206</v>
      </c>
      <c r="AX1012" s="29" t="s">
        <v>701</v>
      </c>
      <c r="AY1012" s="29"/>
      <c r="AZ1012" s="25" t="s">
        <v>853</v>
      </c>
      <c r="BA1012">
        <f t="shared" si="190"/>
        <v>987</v>
      </c>
      <c r="BB1012" s="115" t="s">
        <v>6987</v>
      </c>
      <c r="BC1012" s="105">
        <f t="shared" si="182"/>
        <v>6603</v>
      </c>
      <c r="BD1012" s="116">
        <f t="shared" si="183"/>
        <v>44621</v>
      </c>
      <c r="BE1012" s="141" t="s">
        <v>8366</v>
      </c>
      <c r="BF1012">
        <f>MATCH(BE1012,'Cat-4'!$A:$A,0)</f>
        <v>666</v>
      </c>
      <c r="BG1012">
        <f>MATCH(BD1012,'Cat-4'!$1:$1,0)</f>
        <v>123</v>
      </c>
      <c r="BH1012">
        <f>INDEX('Cat-4'!$1:$1048576,'NSS + ACT'!BF1012,'NSS + ACT'!BG1012)</f>
        <v>126</v>
      </c>
      <c r="BI1012">
        <f>MATCH($BI$1,'Cat-4'!$1:$1,0)</f>
        <v>153</v>
      </c>
      <c r="BJ1012">
        <f>INDEX('Cat-4'!$1:$1048576,'NSS + ACT'!BF1012,'NSS + ACT'!BI1012)</f>
        <v>133.4</v>
      </c>
      <c r="BK1012" s="126">
        <f t="shared" si="184"/>
        <v>1.0587301587301587</v>
      </c>
      <c r="BL1012">
        <f t="shared" si="185"/>
        <v>1019</v>
      </c>
      <c r="BM1012" s="126">
        <f t="shared" si="186"/>
        <v>33.966666666666669</v>
      </c>
      <c r="BN1012" s="126" t="s">
        <v>8785</v>
      </c>
      <c r="BO1012" s="126">
        <f>MATCH(BB1012,Sheet3!$D$4:$D$8,0)</f>
        <v>4</v>
      </c>
      <c r="BP1012" s="126">
        <f>MATCH(BN1012,Sheet3!$E$4:$H$4,0)</f>
        <v>4</v>
      </c>
      <c r="BQ1012" s="132">
        <f>INDEX(Sheet3!$D$4:$H$8,'NSS + ACT'!BO1012,'NSS + ACT'!BP1012)</f>
        <v>0.2</v>
      </c>
      <c r="BR1012" s="105">
        <f t="shared" si="187"/>
        <v>13981.590476190477</v>
      </c>
      <c r="BS1012" s="162">
        <f t="shared" si="188"/>
        <v>0.2</v>
      </c>
      <c r="BT1012" s="105">
        <f t="shared" si="189"/>
        <v>11185.272380952381</v>
      </c>
    </row>
    <row r="1013" spans="1:72">
      <c r="A1013" s="18">
        <f t="shared" si="191"/>
        <v>1010</v>
      </c>
      <c r="B1013" s="61">
        <v>291903222052</v>
      </c>
      <c r="C1013" s="39">
        <v>43557</v>
      </c>
      <c r="D1013" s="22" t="s">
        <v>63</v>
      </c>
      <c r="E1013" s="22" t="s">
        <v>1562</v>
      </c>
      <c r="F1013" s="110">
        <v>24</v>
      </c>
      <c r="G1013" s="23" t="s">
        <v>119</v>
      </c>
      <c r="H1013" s="52">
        <v>469.7</v>
      </c>
      <c r="I1013" s="30"/>
      <c r="J1013" s="109">
        <v>11272.8</v>
      </c>
      <c r="K1013" s="23">
        <v>84842000</v>
      </c>
      <c r="L1013" s="26">
        <v>7.4999999999999997E-2</v>
      </c>
      <c r="M1013" s="40">
        <v>0</v>
      </c>
      <c r="N1013" s="62">
        <v>0</v>
      </c>
      <c r="O1013" s="52">
        <v>0</v>
      </c>
      <c r="P1013" s="26">
        <v>0.1</v>
      </c>
      <c r="Q1013" s="52">
        <v>0</v>
      </c>
      <c r="R1013" s="63">
        <v>0.18</v>
      </c>
      <c r="S1013" s="23" t="s">
        <v>777</v>
      </c>
      <c r="T1013" s="52">
        <v>845.45999999999992</v>
      </c>
      <c r="U1013" s="52">
        <v>0</v>
      </c>
      <c r="V1013" s="52">
        <v>84.545999999999992</v>
      </c>
      <c r="W1013" s="52">
        <v>2196.5050799999999</v>
      </c>
      <c r="X1013" s="52">
        <v>3126.5110799999998</v>
      </c>
      <c r="Y1013" s="23" t="s">
        <v>1473</v>
      </c>
      <c r="Z1013" s="23" t="s">
        <v>1563</v>
      </c>
      <c r="AA1013" s="23" t="s">
        <v>1564</v>
      </c>
      <c r="AB1013" s="33">
        <v>291903222052</v>
      </c>
      <c r="AC1013" s="33" t="s">
        <v>1528</v>
      </c>
      <c r="AD1013" s="48">
        <v>43557</v>
      </c>
      <c r="AE1013" s="39">
        <v>43553</v>
      </c>
      <c r="AF1013" s="53" t="e">
        <v>#N/A</v>
      </c>
      <c r="AG1013" s="53" t="e">
        <v>#N/A</v>
      </c>
      <c r="AH1013" s="39" t="e">
        <v>#N/A</v>
      </c>
      <c r="AI1013" s="23" t="s">
        <v>51</v>
      </c>
      <c r="AJ1013" s="54"/>
      <c r="AK1013" s="55"/>
      <c r="AL1013" s="56"/>
      <c r="AM1013" s="57"/>
      <c r="AN1013" s="33"/>
      <c r="AO1013" s="48"/>
      <c r="AP1013" s="23">
        <v>2000</v>
      </c>
      <c r="AQ1013" s="23" t="s">
        <v>52</v>
      </c>
      <c r="AR1013" s="23" t="s">
        <v>1564</v>
      </c>
      <c r="AS1013" s="38" t="s">
        <v>53</v>
      </c>
      <c r="AT1013" s="23"/>
      <c r="AU1013" s="64">
        <v>27108588</v>
      </c>
      <c r="AV1013" s="99">
        <v>24</v>
      </c>
      <c r="AW1013" s="102">
        <v>13187.6</v>
      </c>
      <c r="AX1013" s="29" t="s">
        <v>701</v>
      </c>
      <c r="AY1013" s="29"/>
      <c r="AZ1013" s="25"/>
      <c r="BA1013">
        <f t="shared" si="190"/>
        <v>2085</v>
      </c>
      <c r="BB1013" s="115" t="s">
        <v>6983</v>
      </c>
      <c r="BC1013" s="105">
        <f t="shared" si="182"/>
        <v>549.48333333333335</v>
      </c>
      <c r="BD1013" s="116">
        <f t="shared" si="183"/>
        <v>43525</v>
      </c>
      <c r="BE1013" s="141" t="s">
        <v>8477</v>
      </c>
      <c r="BF1013">
        <f>MATCH(BE1013,'Cat-4'!$A:$A,0)</f>
        <v>722</v>
      </c>
      <c r="BG1013">
        <f>MATCH(BD1013,'Cat-4'!$1:$1,0)</f>
        <v>87</v>
      </c>
      <c r="BH1013">
        <f>INDEX('Cat-4'!$1:$1048576,'NSS + ACT'!BF1013,'NSS + ACT'!BG1013)</f>
        <v>112.3</v>
      </c>
      <c r="BI1013">
        <f>MATCH($BI$1,'Cat-4'!$1:$1,0)</f>
        <v>153</v>
      </c>
      <c r="BJ1013">
        <f>INDEX('Cat-4'!$1:$1048576,'NSS + ACT'!BF1013,'NSS + ACT'!BI1013)</f>
        <v>130.80000000000001</v>
      </c>
      <c r="BK1013" s="126">
        <f t="shared" si="184"/>
        <v>1.1647373107747108</v>
      </c>
      <c r="BL1013">
        <f t="shared" si="185"/>
        <v>2115</v>
      </c>
      <c r="BM1013" s="126">
        <f t="shared" si="186"/>
        <v>70.5</v>
      </c>
      <c r="BN1013" s="126" t="s">
        <v>8785</v>
      </c>
      <c r="BO1013" s="126">
        <f>MATCH(BB1013,Sheet3!$D$4:$D$8,0)</f>
        <v>2</v>
      </c>
      <c r="BP1013" s="126">
        <f>MATCH(BN1013,Sheet3!$E$4:$H$4,0)</f>
        <v>4</v>
      </c>
      <c r="BQ1013" s="132">
        <f>INDEX(Sheet3!$D$4:$H$8,'NSS + ACT'!BO1013,'NSS + ACT'!BP1013)</f>
        <v>0.1</v>
      </c>
      <c r="BR1013" s="105">
        <f t="shared" si="187"/>
        <v>15360.089759572576</v>
      </c>
      <c r="BS1013" s="162">
        <f t="shared" si="188"/>
        <v>0.1</v>
      </c>
      <c r="BT1013" s="105">
        <f t="shared" si="189"/>
        <v>13824.08078361532</v>
      </c>
    </row>
    <row r="1014" spans="1:72">
      <c r="A1014" s="18">
        <f t="shared" si="191"/>
        <v>1011</v>
      </c>
      <c r="B1014" s="61">
        <v>171801082633</v>
      </c>
      <c r="C1014" s="39">
        <v>43217</v>
      </c>
      <c r="D1014" s="22" t="s">
        <v>636</v>
      </c>
      <c r="E1014" s="22" t="s">
        <v>2830</v>
      </c>
      <c r="F1014" s="110">
        <v>1</v>
      </c>
      <c r="G1014" s="23" t="s">
        <v>119</v>
      </c>
      <c r="H1014" s="52">
        <v>13107.09</v>
      </c>
      <c r="I1014" s="30"/>
      <c r="J1014" s="109">
        <v>13107.09</v>
      </c>
      <c r="K1014" s="23" t="s">
        <v>987</v>
      </c>
      <c r="L1014" s="26">
        <v>0.15</v>
      </c>
      <c r="M1014" s="40">
        <v>0</v>
      </c>
      <c r="N1014" s="62">
        <v>0</v>
      </c>
      <c r="O1014" s="52">
        <v>0</v>
      </c>
      <c r="P1014" s="26">
        <v>0.1</v>
      </c>
      <c r="Q1014" s="52">
        <v>0</v>
      </c>
      <c r="R1014" s="63">
        <v>0.18</v>
      </c>
      <c r="S1014" s="23" t="s">
        <v>969</v>
      </c>
      <c r="T1014" s="52">
        <v>1966.0635</v>
      </c>
      <c r="U1014" s="52">
        <v>0</v>
      </c>
      <c r="V1014" s="52">
        <v>196.60635000000002</v>
      </c>
      <c r="W1014" s="52">
        <v>2748.5567729999998</v>
      </c>
      <c r="X1014" s="52">
        <v>4911.2266230000005</v>
      </c>
      <c r="Y1014" s="23" t="s">
        <v>2778</v>
      </c>
      <c r="Z1014" s="23" t="s">
        <v>2831</v>
      </c>
      <c r="AA1014" s="23" t="s">
        <v>2832</v>
      </c>
      <c r="AB1014" s="33" t="e">
        <v>#N/A</v>
      </c>
      <c r="AC1014" s="33" t="e">
        <v>#N/A</v>
      </c>
      <c r="AD1014" s="48" t="e">
        <v>#N/A</v>
      </c>
      <c r="AE1014" s="39" t="e">
        <v>#N/A</v>
      </c>
      <c r="AF1014" s="53">
        <v>171801082633</v>
      </c>
      <c r="AG1014" s="53" t="s">
        <v>990</v>
      </c>
      <c r="AH1014" s="39">
        <v>43217</v>
      </c>
      <c r="AI1014" s="23" t="s">
        <v>385</v>
      </c>
      <c r="AJ1014" s="54"/>
      <c r="AK1014" s="55"/>
      <c r="AL1014" s="56"/>
      <c r="AM1014" s="57"/>
      <c r="AN1014" s="33"/>
      <c r="AO1014" s="48"/>
      <c r="AP1014" s="23">
        <v>2000</v>
      </c>
      <c r="AQ1014" s="23" t="s">
        <v>64</v>
      </c>
      <c r="AR1014" s="23" t="s">
        <v>2832</v>
      </c>
      <c r="AS1014" s="38" t="s">
        <v>53</v>
      </c>
      <c r="AT1014" s="23" t="s">
        <v>522</v>
      </c>
      <c r="AU1014" s="64">
        <v>7068019</v>
      </c>
      <c r="AV1014" s="99">
        <v>1</v>
      </c>
      <c r="AW1014" s="102">
        <v>13107.09</v>
      </c>
      <c r="AX1014" s="29" t="s">
        <v>701</v>
      </c>
      <c r="AY1014" s="29"/>
      <c r="AZ1014" s="25" t="s">
        <v>2833</v>
      </c>
      <c r="BB1014" s="115" t="s">
        <v>6987</v>
      </c>
      <c r="BC1014" s="105">
        <f t="shared" si="182"/>
        <v>13107.09</v>
      </c>
      <c r="BD1014" s="116">
        <v>43709</v>
      </c>
      <c r="BE1014" s="141" t="s">
        <v>8366</v>
      </c>
      <c r="BF1014">
        <f>MATCH(BE1014,'Cat-4'!$A:$A,0)</f>
        <v>666</v>
      </c>
      <c r="BG1014">
        <f>MATCH(BD1014,'Cat-4'!$1:$1,0)</f>
        <v>93</v>
      </c>
      <c r="BH1014">
        <f>INDEX('Cat-4'!$1:$1048576,'NSS + ACT'!BF1014,'NSS + ACT'!BG1014)</f>
        <v>110.5</v>
      </c>
      <c r="BI1014">
        <f>MATCH($BI$1,'Cat-4'!$1:$1,0)</f>
        <v>153</v>
      </c>
      <c r="BJ1014">
        <f>INDEX('Cat-4'!$1:$1048576,'NSS + ACT'!BF1014,'NSS + ACT'!BI1014)</f>
        <v>133.4</v>
      </c>
      <c r="BK1014" s="126">
        <f t="shared" si="184"/>
        <v>1.207239819004525</v>
      </c>
      <c r="BL1014">
        <f t="shared" si="185"/>
        <v>1931</v>
      </c>
      <c r="BM1014" s="126">
        <f t="shared" si="186"/>
        <v>64.36666666666666</v>
      </c>
      <c r="BN1014" s="126" t="s">
        <v>8785</v>
      </c>
      <c r="BO1014" s="126">
        <f>MATCH(BB1014,Sheet3!$D$4:$D$8,0)</f>
        <v>4</v>
      </c>
      <c r="BP1014" s="126">
        <f>MATCH(BN1014,Sheet3!$E$4:$H$4,0)</f>
        <v>4</v>
      </c>
      <c r="BQ1014" s="132">
        <f>INDEX(Sheet3!$D$4:$H$8,'NSS + ACT'!BO1014,'NSS + ACT'!BP1014)</f>
        <v>0.2</v>
      </c>
      <c r="BR1014" s="105">
        <f t="shared" si="187"/>
        <v>15823.400959276019</v>
      </c>
      <c r="BS1014" s="162">
        <f t="shared" si="188"/>
        <v>0.2</v>
      </c>
      <c r="BT1014" s="105">
        <f t="shared" si="189"/>
        <v>12658.720767420817</v>
      </c>
    </row>
    <row r="1015" spans="1:72">
      <c r="A1015" s="18">
        <f t="shared" si="191"/>
        <v>1012</v>
      </c>
      <c r="B1015" s="61">
        <v>291805977606</v>
      </c>
      <c r="C1015" s="39">
        <v>43298</v>
      </c>
      <c r="D1015" s="22" t="s">
        <v>203</v>
      </c>
      <c r="E1015" s="22" t="s">
        <v>1600</v>
      </c>
      <c r="F1015" s="110">
        <v>2</v>
      </c>
      <c r="G1015" s="23" t="s">
        <v>119</v>
      </c>
      <c r="H1015" s="52">
        <v>2868.5</v>
      </c>
      <c r="I1015" s="30"/>
      <c r="J1015" s="109">
        <v>5737</v>
      </c>
      <c r="K1015" s="23">
        <v>84842000</v>
      </c>
      <c r="L1015" s="26">
        <v>7.4999999999999997E-2</v>
      </c>
      <c r="M1015" s="40">
        <v>0</v>
      </c>
      <c r="N1015" s="62">
        <v>0</v>
      </c>
      <c r="O1015" s="52">
        <v>0</v>
      </c>
      <c r="P1015" s="26">
        <v>0.1</v>
      </c>
      <c r="Q1015" s="52">
        <v>0</v>
      </c>
      <c r="R1015" s="63">
        <v>0.18</v>
      </c>
      <c r="S1015" s="23" t="s">
        <v>777</v>
      </c>
      <c r="T1015" s="52">
        <v>430.27499999999998</v>
      </c>
      <c r="U1015" s="52">
        <v>0</v>
      </c>
      <c r="V1015" s="52">
        <v>43.027500000000003</v>
      </c>
      <c r="W1015" s="52">
        <v>1117.8544499999998</v>
      </c>
      <c r="X1015" s="52">
        <v>1591.1569499999998</v>
      </c>
      <c r="Y1015" s="23" t="s">
        <v>1473</v>
      </c>
      <c r="Z1015" s="23" t="s">
        <v>1601</v>
      </c>
      <c r="AA1015" s="23" t="s">
        <v>1602</v>
      </c>
      <c r="AB1015" s="33">
        <v>291805977606</v>
      </c>
      <c r="AC1015" s="33" t="s">
        <v>1595</v>
      </c>
      <c r="AD1015" s="48">
        <v>43298</v>
      </c>
      <c r="AE1015" s="39">
        <v>43295</v>
      </c>
      <c r="AF1015" s="53" t="e">
        <v>#N/A</v>
      </c>
      <c r="AG1015" s="53" t="e">
        <v>#N/A</v>
      </c>
      <c r="AH1015" s="39" t="e">
        <v>#N/A</v>
      </c>
      <c r="AI1015" s="23" t="s">
        <v>51</v>
      </c>
      <c r="AJ1015" s="54"/>
      <c r="AK1015" s="55"/>
      <c r="AL1015" s="56"/>
      <c r="AM1015" s="57"/>
      <c r="AN1015" s="33"/>
      <c r="AO1015" s="48"/>
      <c r="AP1015" s="23">
        <v>2000</v>
      </c>
      <c r="AQ1015" s="23" t="s">
        <v>52</v>
      </c>
      <c r="AR1015" s="23" t="s">
        <v>1602</v>
      </c>
      <c r="AS1015" s="38" t="s">
        <v>53</v>
      </c>
      <c r="AT1015" s="23"/>
      <c r="AU1015" s="64" t="s">
        <v>1596</v>
      </c>
      <c r="AV1015" s="99">
        <v>2</v>
      </c>
      <c r="AW1015" s="102">
        <v>13090.68</v>
      </c>
      <c r="AX1015" s="29" t="s">
        <v>701</v>
      </c>
      <c r="AY1015" s="29"/>
      <c r="AZ1015" s="25"/>
      <c r="BA1015">
        <f t="shared" ref="BA1015:BA1024" si="192">$BA$2-AE1015</f>
        <v>2343</v>
      </c>
      <c r="BB1015" s="115" t="s">
        <v>6983</v>
      </c>
      <c r="BC1015" s="105">
        <f t="shared" si="182"/>
        <v>6545.34</v>
      </c>
      <c r="BD1015" s="116">
        <f t="shared" si="183"/>
        <v>43282</v>
      </c>
      <c r="BE1015" s="141" t="s">
        <v>8477</v>
      </c>
      <c r="BF1015">
        <f>MATCH(BE1015,'Cat-4'!$A:$A,0)</f>
        <v>722</v>
      </c>
      <c r="BG1015">
        <f>MATCH(BD1015,'Cat-4'!$1:$1,0)</f>
        <v>79</v>
      </c>
      <c r="BH1015">
        <f>INDEX('Cat-4'!$1:$1048576,'NSS + ACT'!BF1015,'NSS + ACT'!BG1015)</f>
        <v>110.9</v>
      </c>
      <c r="BI1015">
        <f>MATCH($BI$1,'Cat-4'!$1:$1,0)</f>
        <v>153</v>
      </c>
      <c r="BJ1015">
        <f>INDEX('Cat-4'!$1:$1048576,'NSS + ACT'!BF1015,'NSS + ACT'!BI1015)</f>
        <v>130.80000000000001</v>
      </c>
      <c r="BK1015" s="126">
        <f t="shared" si="184"/>
        <v>1.1794409377817854</v>
      </c>
      <c r="BL1015">
        <f t="shared" si="185"/>
        <v>2358</v>
      </c>
      <c r="BM1015" s="126">
        <f t="shared" si="186"/>
        <v>78.599999999999994</v>
      </c>
      <c r="BN1015" s="126" t="s">
        <v>8785</v>
      </c>
      <c r="BO1015" s="126">
        <f>MATCH(BB1015,Sheet3!$D$4:$D$8,0)</f>
        <v>2</v>
      </c>
      <c r="BP1015" s="126">
        <f>MATCH(BN1015,Sheet3!$E$4:$H$4,0)</f>
        <v>4</v>
      </c>
      <c r="BQ1015" s="132">
        <f>INDEX(Sheet3!$D$4:$H$8,'NSS + ACT'!BO1015,'NSS + ACT'!BP1015)</f>
        <v>0.1</v>
      </c>
      <c r="BR1015" s="105">
        <f t="shared" si="187"/>
        <v>15439.683895401262</v>
      </c>
      <c r="BS1015" s="162">
        <f t="shared" si="188"/>
        <v>0.1</v>
      </c>
      <c r="BT1015" s="105">
        <f t="shared" si="189"/>
        <v>13895.715505861135</v>
      </c>
    </row>
    <row r="1016" spans="1:72">
      <c r="A1016" s="18">
        <f t="shared" si="191"/>
        <v>1013</v>
      </c>
      <c r="B1016" s="61">
        <v>291703264554</v>
      </c>
      <c r="C1016" s="39">
        <v>42903</v>
      </c>
      <c r="D1016" s="22" t="s">
        <v>264</v>
      </c>
      <c r="E1016" s="22" t="s">
        <v>3019</v>
      </c>
      <c r="F1016" s="110">
        <v>2</v>
      </c>
      <c r="G1016" s="23" t="s">
        <v>119</v>
      </c>
      <c r="H1016" s="52">
        <v>6524.3649999999998</v>
      </c>
      <c r="I1016" s="30"/>
      <c r="J1016" s="109">
        <v>13048.73</v>
      </c>
      <c r="K1016" s="23">
        <v>84139120</v>
      </c>
      <c r="L1016" s="26">
        <v>7.4999999999999997E-2</v>
      </c>
      <c r="M1016" s="40">
        <v>0</v>
      </c>
      <c r="N1016" s="62">
        <v>0</v>
      </c>
      <c r="O1016" s="52">
        <v>0</v>
      </c>
      <c r="P1016" s="26">
        <v>0.1</v>
      </c>
      <c r="Q1016" s="52">
        <v>0</v>
      </c>
      <c r="R1016" s="63">
        <v>0.18</v>
      </c>
      <c r="S1016" s="23" t="s">
        <v>2931</v>
      </c>
      <c r="T1016" s="52">
        <v>978.65474999999992</v>
      </c>
      <c r="U1016" s="52">
        <v>0</v>
      </c>
      <c r="V1016" s="52">
        <v>97.865475000000004</v>
      </c>
      <c r="W1016" s="52">
        <v>2542.5450404999997</v>
      </c>
      <c r="X1016" s="52">
        <v>3619.0652654999994</v>
      </c>
      <c r="Y1016" s="23" t="s">
        <v>2991</v>
      </c>
      <c r="Z1016" s="23" t="s">
        <v>3020</v>
      </c>
      <c r="AA1016" s="23" t="s">
        <v>3021</v>
      </c>
      <c r="AB1016" s="33">
        <v>291703264554</v>
      </c>
      <c r="AC1016" s="33" t="s">
        <v>3014</v>
      </c>
      <c r="AD1016" s="48">
        <v>42903</v>
      </c>
      <c r="AE1016" s="39">
        <v>42847</v>
      </c>
      <c r="AF1016" s="53" t="e">
        <v>#N/A</v>
      </c>
      <c r="AG1016" s="53" t="e">
        <v>#N/A</v>
      </c>
      <c r="AH1016" s="39" t="e">
        <v>#N/A</v>
      </c>
      <c r="AI1016" s="23" t="s">
        <v>51</v>
      </c>
      <c r="AJ1016" s="54"/>
      <c r="AK1016" s="55"/>
      <c r="AL1016" s="56"/>
      <c r="AM1016" s="57"/>
      <c r="AN1016" s="33"/>
      <c r="AO1016" s="48"/>
      <c r="AP1016" s="23">
        <v>2000</v>
      </c>
      <c r="AQ1016" s="23" t="s">
        <v>64</v>
      </c>
      <c r="AR1016" s="23" t="s">
        <v>3021</v>
      </c>
      <c r="AS1016" s="38" t="s">
        <v>53</v>
      </c>
      <c r="AT1016" s="23"/>
      <c r="AU1016" s="64">
        <v>17018</v>
      </c>
      <c r="AV1016" s="99">
        <v>2</v>
      </c>
      <c r="AW1016" s="102">
        <v>13048.73</v>
      </c>
      <c r="AX1016" s="29" t="s">
        <v>701</v>
      </c>
      <c r="AY1016" s="29"/>
      <c r="AZ1016" s="25" t="s">
        <v>2577</v>
      </c>
      <c r="BA1016">
        <f t="shared" si="192"/>
        <v>2791</v>
      </c>
      <c r="BB1016" s="115" t="s">
        <v>6983</v>
      </c>
      <c r="BC1016" s="105">
        <f t="shared" si="182"/>
        <v>6524.3649999999998</v>
      </c>
      <c r="BD1016" s="116">
        <f t="shared" si="183"/>
        <v>42826</v>
      </c>
      <c r="BE1016" s="141" t="s">
        <v>8477</v>
      </c>
      <c r="BF1016">
        <f>MATCH(BE1016,'Cat-4'!$A:$A,0)</f>
        <v>722</v>
      </c>
      <c r="BG1016">
        <f>MATCH(BD1016,'Cat-4'!$1:$1,0)</f>
        <v>64</v>
      </c>
      <c r="BH1016">
        <f>INDEX('Cat-4'!$1:$1048576,'NSS + ACT'!BF1016,'NSS + ACT'!BG1016)</f>
        <v>108.3</v>
      </c>
      <c r="BI1016">
        <f>MATCH($BI$1,'Cat-4'!$1:$1,0)</f>
        <v>153</v>
      </c>
      <c r="BJ1016">
        <f>INDEX('Cat-4'!$1:$1048576,'NSS + ACT'!BF1016,'NSS + ACT'!BI1016)</f>
        <v>130.80000000000001</v>
      </c>
      <c r="BK1016" s="126">
        <f t="shared" si="184"/>
        <v>1.2077562326869808</v>
      </c>
      <c r="BL1016">
        <f t="shared" si="185"/>
        <v>2814</v>
      </c>
      <c r="BM1016" s="126">
        <f t="shared" si="186"/>
        <v>93.8</v>
      </c>
      <c r="BN1016" s="126" t="s">
        <v>8785</v>
      </c>
      <c r="BO1016" s="126">
        <f>MATCH(BB1016,Sheet3!$D$4:$D$8,0)</f>
        <v>2</v>
      </c>
      <c r="BP1016" s="126">
        <f>MATCH(BN1016,Sheet3!$E$4:$H$4,0)</f>
        <v>4</v>
      </c>
      <c r="BQ1016" s="132">
        <f>INDEX(Sheet3!$D$4:$H$8,'NSS + ACT'!BO1016,'NSS + ACT'!BP1016)</f>
        <v>0.1</v>
      </c>
      <c r="BR1016" s="105">
        <f t="shared" si="187"/>
        <v>15759.684986149587</v>
      </c>
      <c r="BS1016" s="162">
        <f t="shared" si="188"/>
        <v>0.1</v>
      </c>
      <c r="BT1016" s="105">
        <f t="shared" si="189"/>
        <v>14183.716487534628</v>
      </c>
    </row>
    <row r="1017" spans="1:72">
      <c r="A1017" s="18">
        <f t="shared" si="191"/>
        <v>1014</v>
      </c>
      <c r="B1017" s="33">
        <v>292007432242</v>
      </c>
      <c r="C1017" s="39">
        <v>44099</v>
      </c>
      <c r="D1017" s="22" t="s">
        <v>309</v>
      </c>
      <c r="E1017" s="22" t="s">
        <v>6123</v>
      </c>
      <c r="F1017" s="110">
        <v>123</v>
      </c>
      <c r="G1017" s="23" t="s">
        <v>119</v>
      </c>
      <c r="H1017" s="52">
        <v>106.92</v>
      </c>
      <c r="I1017" s="30"/>
      <c r="J1017" s="109">
        <v>13151.16</v>
      </c>
      <c r="K1017" s="33">
        <v>73182990</v>
      </c>
      <c r="L1017" s="26">
        <v>0.15</v>
      </c>
      <c r="M1017" s="26" t="s">
        <v>695</v>
      </c>
      <c r="N1017" s="26">
        <v>0</v>
      </c>
      <c r="O1017" s="60"/>
      <c r="P1017" s="26">
        <v>0.1</v>
      </c>
      <c r="Q1017" s="84"/>
      <c r="R1017" s="26">
        <v>0.18</v>
      </c>
      <c r="S1017" s="23" t="s">
        <v>942</v>
      </c>
      <c r="T1017" s="52">
        <v>1972.674</v>
      </c>
      <c r="U1017" s="52">
        <v>0</v>
      </c>
      <c r="V1017" s="52">
        <v>197.26740000000001</v>
      </c>
      <c r="W1017" s="52">
        <v>2757.7982519999996</v>
      </c>
      <c r="X1017" s="52">
        <v>4927.7396520000002</v>
      </c>
      <c r="Y1017" s="23" t="s">
        <v>5950</v>
      </c>
      <c r="Z1017" s="23" t="s">
        <v>6124</v>
      </c>
      <c r="AA1017" s="23" t="s">
        <v>6125</v>
      </c>
      <c r="AB1017" s="33">
        <v>292007432242</v>
      </c>
      <c r="AC1017" s="33" t="s">
        <v>6114</v>
      </c>
      <c r="AD1017" s="39">
        <v>44099</v>
      </c>
      <c r="AE1017" s="39">
        <v>44099</v>
      </c>
      <c r="AF1017" s="53" t="e">
        <v>#N/A</v>
      </c>
      <c r="AG1017" s="53" t="e">
        <v>#N/A</v>
      </c>
      <c r="AH1017" s="39" t="e">
        <v>#N/A</v>
      </c>
      <c r="AI1017" s="23" t="s">
        <v>51</v>
      </c>
      <c r="AJ1017" s="59"/>
      <c r="AK1017" s="59"/>
      <c r="AL1017" s="48"/>
      <c r="AM1017" s="60"/>
      <c r="AN1017" s="33"/>
      <c r="AO1017" s="48"/>
      <c r="AP1017" s="23">
        <v>2000</v>
      </c>
      <c r="AQ1017" s="23" t="s">
        <v>52</v>
      </c>
      <c r="AR1017" s="23" t="s">
        <v>6125</v>
      </c>
      <c r="AS1017" s="38" t="s">
        <v>518</v>
      </c>
      <c r="AT1017" s="23"/>
      <c r="AU1017" s="23">
        <v>8</v>
      </c>
      <c r="AV1017" s="99">
        <v>123</v>
      </c>
      <c r="AW1017" s="101">
        <v>13037.59</v>
      </c>
      <c r="AX1017" s="29" t="s">
        <v>5711</v>
      </c>
      <c r="AY1017" s="29"/>
      <c r="AZ1017" s="21"/>
      <c r="BA1017">
        <f t="shared" si="192"/>
        <v>1539</v>
      </c>
      <c r="BB1017" s="115" t="s">
        <v>6983</v>
      </c>
      <c r="BC1017" s="105">
        <f t="shared" si="182"/>
        <v>105.99666666666667</v>
      </c>
      <c r="BD1017" s="116">
        <f t="shared" si="183"/>
        <v>44075</v>
      </c>
      <c r="BE1017" s="141" t="s">
        <v>8477</v>
      </c>
      <c r="BF1017">
        <f>MATCH(BE1017,'Cat-4'!$A:$A,0)</f>
        <v>722</v>
      </c>
      <c r="BG1017">
        <f>MATCH(BD1017,'Cat-4'!$1:$1,0)</f>
        <v>105</v>
      </c>
      <c r="BH1017">
        <f>INDEX('Cat-4'!$1:$1048576,'NSS + ACT'!BF1017,'NSS + ACT'!BG1017)</f>
        <v>113.7</v>
      </c>
      <c r="BI1017">
        <f>MATCH($BI$1,'Cat-4'!$1:$1,0)</f>
        <v>153</v>
      </c>
      <c r="BJ1017">
        <f>INDEX('Cat-4'!$1:$1048576,'NSS + ACT'!BF1017,'NSS + ACT'!BI1017)</f>
        <v>130.80000000000001</v>
      </c>
      <c r="BK1017" s="126">
        <f t="shared" si="184"/>
        <v>1.1503957783641161</v>
      </c>
      <c r="BL1017">
        <f t="shared" si="185"/>
        <v>1565</v>
      </c>
      <c r="BM1017" s="126">
        <f t="shared" si="186"/>
        <v>52.166666666666664</v>
      </c>
      <c r="BN1017" s="126" t="s">
        <v>8785</v>
      </c>
      <c r="BO1017" s="126">
        <f>MATCH(BB1017,Sheet3!$D$4:$D$8,0)</f>
        <v>2</v>
      </c>
      <c r="BP1017" s="126">
        <f>MATCH(BN1017,Sheet3!$E$4:$H$4,0)</f>
        <v>4</v>
      </c>
      <c r="BQ1017" s="132">
        <f>INDEX(Sheet3!$D$4:$H$8,'NSS + ACT'!BO1017,'NSS + ACT'!BP1017)</f>
        <v>0.1</v>
      </c>
      <c r="BR1017" s="105">
        <f t="shared" si="187"/>
        <v>14998.388496042217</v>
      </c>
      <c r="BS1017" s="162">
        <f t="shared" si="188"/>
        <v>0.1</v>
      </c>
      <c r="BT1017" s="105">
        <f t="shared" si="189"/>
        <v>13498.549646437996</v>
      </c>
    </row>
    <row r="1018" spans="1:72">
      <c r="A1018" s="18">
        <f t="shared" si="191"/>
        <v>1015</v>
      </c>
      <c r="B1018" s="61">
        <v>291811498020</v>
      </c>
      <c r="C1018" s="39">
        <v>43463</v>
      </c>
      <c r="D1018" s="22" t="s">
        <v>172</v>
      </c>
      <c r="E1018" s="22" t="s">
        <v>4727</v>
      </c>
      <c r="F1018" s="107">
        <v>2853</v>
      </c>
      <c r="G1018" s="23" t="s">
        <v>49</v>
      </c>
      <c r="H1018" s="52">
        <v>4.5213109008061334</v>
      </c>
      <c r="I1018" s="30"/>
      <c r="J1018" s="109">
        <v>12899.299999999899</v>
      </c>
      <c r="K1018" s="23">
        <v>85361090</v>
      </c>
      <c r="L1018" s="26">
        <v>0.1</v>
      </c>
      <c r="M1018" s="40">
        <v>0</v>
      </c>
      <c r="N1018" s="62">
        <v>0</v>
      </c>
      <c r="O1018" s="52">
        <v>0</v>
      </c>
      <c r="P1018" s="26">
        <v>0.1</v>
      </c>
      <c r="Q1018" s="52">
        <v>0</v>
      </c>
      <c r="R1018" s="63">
        <v>0.18</v>
      </c>
      <c r="S1018" s="23" t="s">
        <v>4691</v>
      </c>
      <c r="T1018" s="52">
        <v>1289.9299999999901</v>
      </c>
      <c r="U1018" s="52">
        <v>0</v>
      </c>
      <c r="V1018" s="52">
        <v>128.992999999999</v>
      </c>
      <c r="W1018" s="52">
        <v>2577.2801399999794</v>
      </c>
      <c r="X1018" s="52">
        <v>3996.2031399999687</v>
      </c>
      <c r="Y1018" s="23" t="s">
        <v>4646</v>
      </c>
      <c r="Z1018" s="23" t="s">
        <v>4728</v>
      </c>
      <c r="AA1018" s="23" t="s">
        <v>4729</v>
      </c>
      <c r="AB1018" s="33">
        <v>291811498020</v>
      </c>
      <c r="AC1018" s="33" t="s">
        <v>4730</v>
      </c>
      <c r="AD1018" s="39">
        <v>43463</v>
      </c>
      <c r="AE1018" s="39">
        <v>43462</v>
      </c>
      <c r="AF1018" s="53" t="e">
        <v>#N/A</v>
      </c>
      <c r="AG1018" s="53" t="e">
        <v>#N/A</v>
      </c>
      <c r="AH1018" s="39" t="e">
        <v>#N/A</v>
      </c>
      <c r="AI1018" s="23" t="s">
        <v>51</v>
      </c>
      <c r="AJ1018" s="59"/>
      <c r="AK1018" s="59"/>
      <c r="AL1018" s="48"/>
      <c r="AM1018" s="60"/>
      <c r="AN1018" s="33"/>
      <c r="AO1018" s="48"/>
      <c r="AP1018" s="23">
        <v>2000</v>
      </c>
      <c r="AQ1018" s="23" t="s">
        <v>52</v>
      </c>
      <c r="AR1018" s="23" t="s">
        <v>4729</v>
      </c>
      <c r="AS1018" s="38" t="s">
        <v>53</v>
      </c>
      <c r="AT1018" s="23"/>
      <c r="AU1018" s="64" t="s">
        <v>4731</v>
      </c>
      <c r="AV1018" s="99">
        <v>2853</v>
      </c>
      <c r="AW1018" s="102">
        <v>12899.299999999899</v>
      </c>
      <c r="AX1018" s="29" t="s">
        <v>701</v>
      </c>
      <c r="AY1018" s="29"/>
      <c r="AZ1018" s="25">
        <v>1</v>
      </c>
      <c r="BA1018">
        <f t="shared" si="192"/>
        <v>2176</v>
      </c>
      <c r="BB1018" s="115" t="s">
        <v>6983</v>
      </c>
      <c r="BC1018" s="105">
        <f t="shared" si="182"/>
        <v>4.5213109008061334</v>
      </c>
      <c r="BD1018" s="116">
        <f t="shared" si="183"/>
        <v>43435</v>
      </c>
      <c r="BE1018" s="141" t="s">
        <v>8477</v>
      </c>
      <c r="BF1018">
        <f>MATCH(BE1018,'Cat-4'!$A:$A,0)</f>
        <v>722</v>
      </c>
      <c r="BG1018">
        <f>MATCH(BD1018,'Cat-4'!$1:$1,0)</f>
        <v>84</v>
      </c>
      <c r="BH1018">
        <f>INDEX('Cat-4'!$1:$1048576,'NSS + ACT'!BF1018,'NSS + ACT'!BG1018)</f>
        <v>111.8</v>
      </c>
      <c r="BI1018">
        <f>MATCH($BI$1,'Cat-4'!$1:$1,0)</f>
        <v>153</v>
      </c>
      <c r="BJ1018">
        <f>INDEX('Cat-4'!$1:$1048576,'NSS + ACT'!BF1018,'NSS + ACT'!BI1018)</f>
        <v>130.80000000000001</v>
      </c>
      <c r="BK1018" s="126">
        <f t="shared" si="184"/>
        <v>1.1699463327370305</v>
      </c>
      <c r="BL1018">
        <f t="shared" si="185"/>
        <v>2205</v>
      </c>
      <c r="BM1018" s="126">
        <f t="shared" si="186"/>
        <v>73.5</v>
      </c>
      <c r="BN1018" s="126" t="s">
        <v>8785</v>
      </c>
      <c r="BO1018" s="126">
        <f>MATCH(BB1018,Sheet3!$D$4:$D$8,0)</f>
        <v>2</v>
      </c>
      <c r="BP1018" s="126">
        <f>MATCH(BN1018,Sheet3!$E$4:$H$4,0)</f>
        <v>4</v>
      </c>
      <c r="BQ1018" s="132">
        <f>INDEX(Sheet3!$D$4:$H$8,'NSS + ACT'!BO1018,'NSS + ACT'!BP1018)</f>
        <v>0.1</v>
      </c>
      <c r="BR1018" s="105">
        <f t="shared" si="187"/>
        <v>15091.48872987466</v>
      </c>
      <c r="BS1018" s="162">
        <f t="shared" si="188"/>
        <v>0.1</v>
      </c>
      <c r="BT1018" s="105">
        <f t="shared" si="189"/>
        <v>13582.339856887194</v>
      </c>
    </row>
    <row r="1019" spans="1:72">
      <c r="A1019" s="18">
        <f t="shared" si="191"/>
        <v>1016</v>
      </c>
      <c r="B1019" s="61">
        <v>291604729290</v>
      </c>
      <c r="C1019" s="39">
        <v>42653</v>
      </c>
      <c r="D1019" s="22" t="s">
        <v>220</v>
      </c>
      <c r="E1019" s="22" t="s">
        <v>1963</v>
      </c>
      <c r="F1019" s="110">
        <v>1</v>
      </c>
      <c r="G1019" s="23" t="s">
        <v>49</v>
      </c>
      <c r="H1019" s="52">
        <v>12893</v>
      </c>
      <c r="I1019" s="30"/>
      <c r="J1019" s="109">
        <v>12893</v>
      </c>
      <c r="K1019" s="23">
        <v>84819090</v>
      </c>
      <c r="L1019" s="26">
        <v>7.4999999999999997E-2</v>
      </c>
      <c r="M1019" s="40">
        <v>0</v>
      </c>
      <c r="N1019" s="62">
        <v>0</v>
      </c>
      <c r="O1019" s="52">
        <v>0</v>
      </c>
      <c r="P1019" s="26">
        <v>0.1</v>
      </c>
      <c r="Q1019" s="52">
        <v>0</v>
      </c>
      <c r="R1019" s="63">
        <v>0.18</v>
      </c>
      <c r="S1019" s="23" t="s">
        <v>849</v>
      </c>
      <c r="T1019" s="52">
        <v>966.97499999999991</v>
      </c>
      <c r="U1019" s="52">
        <v>0</v>
      </c>
      <c r="V1019" s="52">
        <v>96.697499999999991</v>
      </c>
      <c r="W1019" s="52">
        <v>2512.2010500000001</v>
      </c>
      <c r="X1019" s="52">
        <v>3575.8735500000003</v>
      </c>
      <c r="Y1019" s="23" t="s">
        <v>1945</v>
      </c>
      <c r="Z1019" s="23" t="s">
        <v>1964</v>
      </c>
      <c r="AA1019" s="23" t="s">
        <v>1965</v>
      </c>
      <c r="AB1019" s="33">
        <v>291604729290</v>
      </c>
      <c r="AC1019" s="33" t="s">
        <v>1962</v>
      </c>
      <c r="AD1019" s="48">
        <v>42653</v>
      </c>
      <c r="AE1019" s="39">
        <v>42629</v>
      </c>
      <c r="AF1019" s="53" t="e">
        <v>#N/A</v>
      </c>
      <c r="AG1019" s="53" t="e">
        <v>#N/A</v>
      </c>
      <c r="AH1019" s="39" t="e">
        <v>#N/A</v>
      </c>
      <c r="AI1019" s="23" t="s">
        <v>51</v>
      </c>
      <c r="AJ1019" s="54"/>
      <c r="AK1019" s="55"/>
      <c r="AL1019" s="56"/>
      <c r="AM1019" s="57"/>
      <c r="AN1019" s="33"/>
      <c r="AO1019" s="48"/>
      <c r="AP1019" s="23">
        <v>2000</v>
      </c>
      <c r="AQ1019" s="23" t="s">
        <v>64</v>
      </c>
      <c r="AR1019" s="23" t="s">
        <v>1965</v>
      </c>
      <c r="AS1019" s="38" t="s">
        <v>53</v>
      </c>
      <c r="AT1019" s="23"/>
      <c r="AU1019" s="64">
        <v>6316001233</v>
      </c>
      <c r="AV1019" s="99">
        <v>1</v>
      </c>
      <c r="AW1019" s="102">
        <v>12893</v>
      </c>
      <c r="AX1019" s="29" t="s">
        <v>701</v>
      </c>
      <c r="AY1019" s="29"/>
      <c r="AZ1019" s="25" t="s">
        <v>1954</v>
      </c>
      <c r="BA1019">
        <f t="shared" si="192"/>
        <v>3009</v>
      </c>
      <c r="BB1019" t="s">
        <v>6983</v>
      </c>
      <c r="BC1019" s="105">
        <f t="shared" si="182"/>
        <v>12893</v>
      </c>
      <c r="BD1019" s="116">
        <f t="shared" si="183"/>
        <v>42614</v>
      </c>
      <c r="BE1019" s="141" t="s">
        <v>8477</v>
      </c>
      <c r="BF1019">
        <f>MATCH(BE1019,'Cat-4'!$A:$A,0)</f>
        <v>722</v>
      </c>
      <c r="BG1019">
        <f>MATCH(BD1019,'Cat-4'!$1:$1,0)</f>
        <v>57</v>
      </c>
      <c r="BH1019">
        <f>INDEX('Cat-4'!$1:$1048576,'NSS + ACT'!BF1019,'NSS + ACT'!BG1019)</f>
        <v>107.4</v>
      </c>
      <c r="BI1019">
        <f>MATCH($BI$1,'Cat-4'!$1:$1,0)</f>
        <v>153</v>
      </c>
      <c r="BJ1019">
        <f>INDEX('Cat-4'!$1:$1048576,'NSS + ACT'!BF1019,'NSS + ACT'!BI1019)</f>
        <v>130.80000000000001</v>
      </c>
      <c r="BK1019" s="126">
        <f t="shared" si="184"/>
        <v>1.217877094972067</v>
      </c>
      <c r="BL1019">
        <f t="shared" si="185"/>
        <v>3026</v>
      </c>
      <c r="BM1019" s="126">
        <f t="shared" si="186"/>
        <v>100.86666666666666</v>
      </c>
      <c r="BN1019" s="126" t="s">
        <v>8785</v>
      </c>
      <c r="BO1019" s="126">
        <f>MATCH(BB1019,Sheet3!$D$4:$D$8,0)</f>
        <v>2</v>
      </c>
      <c r="BP1019" s="126">
        <f>MATCH(BN1019,Sheet3!$E$4:$H$4,0)</f>
        <v>4</v>
      </c>
      <c r="BQ1019" s="132">
        <f>INDEX(Sheet3!$D$4:$H$8,'NSS + ACT'!BO1019,'NSS + ACT'!BP1019)</f>
        <v>0.1</v>
      </c>
      <c r="BR1019" s="105">
        <f t="shared" si="187"/>
        <v>15702.089385474859</v>
      </c>
      <c r="BS1019" s="162">
        <f t="shared" si="188"/>
        <v>0.1</v>
      </c>
      <c r="BT1019" s="105">
        <f t="shared" si="189"/>
        <v>14131.880446927373</v>
      </c>
    </row>
    <row r="1020" spans="1:72">
      <c r="A1020" s="18">
        <f t="shared" si="191"/>
        <v>1017</v>
      </c>
      <c r="B1020" s="61">
        <v>291604729290</v>
      </c>
      <c r="C1020" s="39">
        <v>42653</v>
      </c>
      <c r="D1020" s="22" t="s">
        <v>220</v>
      </c>
      <c r="E1020" s="22" t="s">
        <v>2191</v>
      </c>
      <c r="F1020" s="110">
        <v>9</v>
      </c>
      <c r="G1020" s="23" t="s">
        <v>49</v>
      </c>
      <c r="H1020" s="52">
        <v>1426</v>
      </c>
      <c r="I1020" s="30"/>
      <c r="J1020" s="109">
        <v>12834</v>
      </c>
      <c r="K1020" s="23">
        <v>84819090</v>
      </c>
      <c r="L1020" s="26">
        <v>7.4999999999999997E-2</v>
      </c>
      <c r="M1020" s="40">
        <v>0</v>
      </c>
      <c r="N1020" s="62">
        <v>0</v>
      </c>
      <c r="O1020" s="52">
        <v>0</v>
      </c>
      <c r="P1020" s="26">
        <v>0.1</v>
      </c>
      <c r="Q1020" s="52">
        <v>0</v>
      </c>
      <c r="R1020" s="63">
        <v>0.18</v>
      </c>
      <c r="S1020" s="23" t="s">
        <v>849</v>
      </c>
      <c r="T1020" s="52">
        <v>962.55</v>
      </c>
      <c r="U1020" s="52">
        <v>0</v>
      </c>
      <c r="V1020" s="52">
        <v>96.254999999999995</v>
      </c>
      <c r="W1020" s="52">
        <v>2500.7048999999997</v>
      </c>
      <c r="X1020" s="52">
        <v>3559.5098999999996</v>
      </c>
      <c r="Y1020" s="23" t="s">
        <v>1945</v>
      </c>
      <c r="Z1020" s="23" t="s">
        <v>2192</v>
      </c>
      <c r="AA1020" s="23" t="s">
        <v>2193</v>
      </c>
      <c r="AB1020" s="33">
        <v>291604729290</v>
      </c>
      <c r="AC1020" s="33" t="s">
        <v>1962</v>
      </c>
      <c r="AD1020" s="48">
        <v>42653</v>
      </c>
      <c r="AE1020" s="39">
        <v>42629</v>
      </c>
      <c r="AF1020" s="53" t="e">
        <v>#N/A</v>
      </c>
      <c r="AG1020" s="53" t="e">
        <v>#N/A</v>
      </c>
      <c r="AH1020" s="39" t="e">
        <v>#N/A</v>
      </c>
      <c r="AI1020" s="23" t="s">
        <v>51</v>
      </c>
      <c r="AJ1020" s="54"/>
      <c r="AK1020" s="55"/>
      <c r="AL1020" s="56"/>
      <c r="AM1020" s="57"/>
      <c r="AN1020" s="33"/>
      <c r="AO1020" s="48"/>
      <c r="AP1020" s="23">
        <v>2000</v>
      </c>
      <c r="AQ1020" s="23" t="s">
        <v>52</v>
      </c>
      <c r="AR1020" s="23" t="s">
        <v>2193</v>
      </c>
      <c r="AS1020" s="38" t="s">
        <v>53</v>
      </c>
      <c r="AT1020" s="23"/>
      <c r="AU1020" s="64">
        <v>6316001233</v>
      </c>
      <c r="AV1020" s="99">
        <v>9</v>
      </c>
      <c r="AW1020" s="102">
        <v>12834</v>
      </c>
      <c r="AX1020" s="29" t="s">
        <v>701</v>
      </c>
      <c r="AY1020" s="29"/>
      <c r="AZ1020" s="25" t="s">
        <v>702</v>
      </c>
      <c r="BA1020">
        <f t="shared" si="192"/>
        <v>3009</v>
      </c>
      <c r="BB1020" t="s">
        <v>6983</v>
      </c>
      <c r="BC1020" s="105">
        <f t="shared" si="182"/>
        <v>1426</v>
      </c>
      <c r="BD1020" s="116">
        <f t="shared" si="183"/>
        <v>42614</v>
      </c>
      <c r="BE1020" s="141" t="s">
        <v>8477</v>
      </c>
      <c r="BF1020">
        <f>MATCH(BE1020,'Cat-4'!$A:$A,0)</f>
        <v>722</v>
      </c>
      <c r="BG1020">
        <f>MATCH(BD1020,'Cat-4'!$1:$1,0)</f>
        <v>57</v>
      </c>
      <c r="BH1020">
        <f>INDEX('Cat-4'!$1:$1048576,'NSS + ACT'!BF1020,'NSS + ACT'!BG1020)</f>
        <v>107.4</v>
      </c>
      <c r="BI1020">
        <f>MATCH($BI$1,'Cat-4'!$1:$1,0)</f>
        <v>153</v>
      </c>
      <c r="BJ1020">
        <f>INDEX('Cat-4'!$1:$1048576,'NSS + ACT'!BF1020,'NSS + ACT'!BI1020)</f>
        <v>130.80000000000001</v>
      </c>
      <c r="BK1020" s="126">
        <f t="shared" si="184"/>
        <v>1.217877094972067</v>
      </c>
      <c r="BL1020">
        <f t="shared" si="185"/>
        <v>3026</v>
      </c>
      <c r="BM1020" s="126">
        <f t="shared" si="186"/>
        <v>100.86666666666666</v>
      </c>
      <c r="BN1020" s="126" t="s">
        <v>8785</v>
      </c>
      <c r="BO1020" s="126">
        <f>MATCH(BB1020,Sheet3!$D$4:$D$8,0)</f>
        <v>2</v>
      </c>
      <c r="BP1020" s="126">
        <f>MATCH(BN1020,Sheet3!$E$4:$H$4,0)</f>
        <v>4</v>
      </c>
      <c r="BQ1020" s="132">
        <f>INDEX(Sheet3!$D$4:$H$8,'NSS + ACT'!BO1020,'NSS + ACT'!BP1020)</f>
        <v>0.1</v>
      </c>
      <c r="BR1020" s="105">
        <f t="shared" si="187"/>
        <v>15630.234636871508</v>
      </c>
      <c r="BS1020" s="162">
        <f t="shared" si="188"/>
        <v>0.1</v>
      </c>
      <c r="BT1020" s="105">
        <f t="shared" si="189"/>
        <v>14067.211173184358</v>
      </c>
    </row>
    <row r="1021" spans="1:72">
      <c r="A1021" s="18">
        <f t="shared" si="191"/>
        <v>1018</v>
      </c>
      <c r="B1021" s="33">
        <v>291811384756</v>
      </c>
      <c r="C1021" s="39">
        <v>43460</v>
      </c>
      <c r="D1021" s="22" t="s">
        <v>101</v>
      </c>
      <c r="E1021" s="22" t="s">
        <v>5866</v>
      </c>
      <c r="F1021" s="110">
        <v>5</v>
      </c>
      <c r="G1021" s="23" t="s">
        <v>79</v>
      </c>
      <c r="H1021" s="52">
        <v>2560.6040000000003</v>
      </c>
      <c r="I1021" s="30"/>
      <c r="J1021" s="109">
        <v>12803.02</v>
      </c>
      <c r="K1021" s="36">
        <v>85030090</v>
      </c>
      <c r="L1021" s="26">
        <v>7.4999999999999997E-2</v>
      </c>
      <c r="M1021" s="26"/>
      <c r="N1021" s="26">
        <v>0</v>
      </c>
      <c r="O1021" s="60"/>
      <c r="P1021" s="26">
        <v>0.1</v>
      </c>
      <c r="Q1021" s="84"/>
      <c r="R1021" s="26">
        <v>0.18</v>
      </c>
      <c r="S1021" s="23" t="s">
        <v>1170</v>
      </c>
      <c r="T1021" s="52">
        <v>960.22649999999999</v>
      </c>
      <c r="U1021" s="52">
        <v>0</v>
      </c>
      <c r="V1021" s="52">
        <v>96.022649999999999</v>
      </c>
      <c r="W1021" s="52">
        <v>2494.6684470000005</v>
      </c>
      <c r="X1021" s="52">
        <v>3550.9175970000006</v>
      </c>
      <c r="Y1021" s="23" t="s">
        <v>5800</v>
      </c>
      <c r="Z1021" s="23" t="s">
        <v>5867</v>
      </c>
      <c r="AA1021" s="23" t="s">
        <v>5868</v>
      </c>
      <c r="AB1021" s="33">
        <v>291811384756</v>
      </c>
      <c r="AC1021" s="33" t="s">
        <v>5869</v>
      </c>
      <c r="AD1021" s="48">
        <v>43460</v>
      </c>
      <c r="AE1021" s="39">
        <v>43430</v>
      </c>
      <c r="AF1021" s="53" t="e">
        <v>#N/A</v>
      </c>
      <c r="AG1021" s="53" t="e">
        <v>#N/A</v>
      </c>
      <c r="AH1021" s="39" t="e">
        <v>#N/A</v>
      </c>
      <c r="AI1021" s="23" t="s">
        <v>51</v>
      </c>
      <c r="AJ1021" s="54"/>
      <c r="AK1021" s="55"/>
      <c r="AL1021" s="56"/>
      <c r="AM1021" s="57"/>
      <c r="AN1021" s="33"/>
      <c r="AO1021" s="48"/>
      <c r="AP1021" s="23">
        <v>2000</v>
      </c>
      <c r="AQ1021" s="23" t="s">
        <v>52</v>
      </c>
      <c r="AR1021" s="23" t="s">
        <v>5868</v>
      </c>
      <c r="AS1021" s="38" t="s">
        <v>53</v>
      </c>
      <c r="AT1021" s="23"/>
      <c r="AU1021" s="23" t="s">
        <v>5870</v>
      </c>
      <c r="AV1021" s="99">
        <v>5</v>
      </c>
      <c r="AW1021" s="101">
        <v>12803.02</v>
      </c>
      <c r="AX1021" s="29" t="s">
        <v>5711</v>
      </c>
      <c r="AY1021" s="29"/>
      <c r="AZ1021" s="21"/>
      <c r="BA1021">
        <f t="shared" si="192"/>
        <v>2208</v>
      </c>
      <c r="BB1021" s="115" t="s">
        <v>6983</v>
      </c>
      <c r="BC1021" s="105">
        <f t="shared" si="182"/>
        <v>2560.6040000000003</v>
      </c>
      <c r="BD1021" s="116">
        <f t="shared" si="183"/>
        <v>43405</v>
      </c>
      <c r="BE1021" s="141" t="s">
        <v>8477</v>
      </c>
      <c r="BF1021">
        <f>MATCH(BE1021,'Cat-4'!$A:$A,0)</f>
        <v>722</v>
      </c>
      <c r="BG1021">
        <f>MATCH(BD1021,'Cat-4'!$1:$1,0)</f>
        <v>83</v>
      </c>
      <c r="BH1021">
        <f>INDEX('Cat-4'!$1:$1048576,'NSS + ACT'!BF1021,'NSS + ACT'!BG1021)</f>
        <v>111.9</v>
      </c>
      <c r="BI1021">
        <f>MATCH($BI$1,'Cat-4'!$1:$1,0)</f>
        <v>153</v>
      </c>
      <c r="BJ1021">
        <f>INDEX('Cat-4'!$1:$1048576,'NSS + ACT'!BF1021,'NSS + ACT'!BI1021)</f>
        <v>130.80000000000001</v>
      </c>
      <c r="BK1021" s="126">
        <f t="shared" si="184"/>
        <v>1.1689008042895443</v>
      </c>
      <c r="BL1021">
        <f t="shared" si="185"/>
        <v>2235</v>
      </c>
      <c r="BM1021" s="126">
        <f t="shared" si="186"/>
        <v>74.5</v>
      </c>
      <c r="BN1021" s="126" t="s">
        <v>8785</v>
      </c>
      <c r="BO1021" s="126">
        <f>MATCH(BB1021,Sheet3!$D$4:$D$8,0)</f>
        <v>2</v>
      </c>
      <c r="BP1021" s="126">
        <f>MATCH(BN1021,Sheet3!$E$4:$H$4,0)</f>
        <v>4</v>
      </c>
      <c r="BQ1021" s="132">
        <f>INDEX(Sheet3!$D$4:$H$8,'NSS + ACT'!BO1021,'NSS + ACT'!BP1021)</f>
        <v>0.1</v>
      </c>
      <c r="BR1021" s="105">
        <f t="shared" si="187"/>
        <v>14965.460375335122</v>
      </c>
      <c r="BS1021" s="162">
        <f t="shared" si="188"/>
        <v>0.1</v>
      </c>
      <c r="BT1021" s="105">
        <f t="shared" si="189"/>
        <v>13468.914337801611</v>
      </c>
    </row>
    <row r="1022" spans="1:72">
      <c r="A1022" s="18">
        <f t="shared" si="191"/>
        <v>1019</v>
      </c>
      <c r="B1022" s="33">
        <v>292104563446</v>
      </c>
      <c r="C1022" s="39">
        <v>44330</v>
      </c>
      <c r="D1022" s="22" t="s">
        <v>365</v>
      </c>
      <c r="E1022" s="22" t="s">
        <v>6240</v>
      </c>
      <c r="F1022" s="110">
        <v>30</v>
      </c>
      <c r="G1022" s="23" t="s">
        <v>49</v>
      </c>
      <c r="H1022" s="52">
        <v>421</v>
      </c>
      <c r="I1022" s="30"/>
      <c r="J1022" s="109">
        <v>12630</v>
      </c>
      <c r="K1022" s="33">
        <v>73072200</v>
      </c>
      <c r="L1022" s="26">
        <v>0.1</v>
      </c>
      <c r="M1022" s="26" t="s">
        <v>742</v>
      </c>
      <c r="N1022" s="26">
        <v>0</v>
      </c>
      <c r="O1022" s="60"/>
      <c r="P1022" s="26">
        <v>0.1</v>
      </c>
      <c r="Q1022" s="84"/>
      <c r="R1022" s="26">
        <v>0.18</v>
      </c>
      <c r="S1022" s="23" t="s">
        <v>1260</v>
      </c>
      <c r="T1022" s="52">
        <v>1263</v>
      </c>
      <c r="U1022" s="52">
        <v>0</v>
      </c>
      <c r="V1022" s="52">
        <v>126.30000000000001</v>
      </c>
      <c r="W1022" s="52">
        <v>2523.4739999999997</v>
      </c>
      <c r="X1022" s="52">
        <v>3912.7739999999994</v>
      </c>
      <c r="Y1022" s="23" t="s">
        <v>6223</v>
      </c>
      <c r="Z1022" s="23" t="s">
        <v>6241</v>
      </c>
      <c r="AA1022" s="23" t="s">
        <v>6242</v>
      </c>
      <c r="AB1022" s="33">
        <v>292104563446</v>
      </c>
      <c r="AC1022" s="33" t="s">
        <v>6168</v>
      </c>
      <c r="AD1022" s="39">
        <v>44330</v>
      </c>
      <c r="AE1022" s="39">
        <v>44303</v>
      </c>
      <c r="AF1022" s="53" t="e">
        <v>#N/A</v>
      </c>
      <c r="AG1022" s="53" t="e">
        <v>#N/A</v>
      </c>
      <c r="AH1022" s="39" t="e">
        <v>#N/A</v>
      </c>
      <c r="AI1022" s="23" t="s">
        <v>51</v>
      </c>
      <c r="AJ1022" s="59"/>
      <c r="AK1022" s="59"/>
      <c r="AL1022" s="48"/>
      <c r="AM1022" s="60"/>
      <c r="AN1022" s="33"/>
      <c r="AO1022" s="48"/>
      <c r="AP1022" s="23">
        <v>2000</v>
      </c>
      <c r="AQ1022" s="23" t="s">
        <v>52</v>
      </c>
      <c r="AR1022" s="23" t="s">
        <v>6242</v>
      </c>
      <c r="AS1022" s="38" t="s">
        <v>53</v>
      </c>
      <c r="AT1022" s="23"/>
      <c r="AU1022" s="23" t="s">
        <v>6169</v>
      </c>
      <c r="AV1022" s="99">
        <v>30</v>
      </c>
      <c r="AW1022" s="101">
        <v>12630</v>
      </c>
      <c r="AX1022" s="29" t="s">
        <v>5711</v>
      </c>
      <c r="AY1022" s="29"/>
      <c r="AZ1022" s="21"/>
      <c r="BA1022">
        <f t="shared" si="192"/>
        <v>1335</v>
      </c>
      <c r="BB1022" s="115" t="s">
        <v>6983</v>
      </c>
      <c r="BC1022" s="105">
        <f t="shared" si="182"/>
        <v>421</v>
      </c>
      <c r="BD1022" s="116">
        <f t="shared" si="183"/>
        <v>44287</v>
      </c>
      <c r="BE1022" s="141" t="s">
        <v>8477</v>
      </c>
      <c r="BF1022">
        <f>MATCH(BE1022,'Cat-4'!$A:$A,0)</f>
        <v>722</v>
      </c>
      <c r="BG1022">
        <f>MATCH(BD1022,'Cat-4'!$1:$1,0)</f>
        <v>112</v>
      </c>
      <c r="BH1022">
        <f>INDEX('Cat-4'!$1:$1048576,'NSS + ACT'!BF1022,'NSS + ACT'!BG1022)</f>
        <v>116.7</v>
      </c>
      <c r="BI1022">
        <f>MATCH($BI$1,'Cat-4'!$1:$1,0)</f>
        <v>153</v>
      </c>
      <c r="BJ1022">
        <f>INDEX('Cat-4'!$1:$1048576,'NSS + ACT'!BF1022,'NSS + ACT'!BI1022)</f>
        <v>130.80000000000001</v>
      </c>
      <c r="BK1022" s="126">
        <f t="shared" si="184"/>
        <v>1.1208226221079691</v>
      </c>
      <c r="BL1022">
        <f t="shared" si="185"/>
        <v>1353</v>
      </c>
      <c r="BM1022" s="126">
        <f t="shared" si="186"/>
        <v>45.1</v>
      </c>
      <c r="BN1022" s="126" t="s">
        <v>8785</v>
      </c>
      <c r="BO1022" s="126">
        <f>MATCH(BB1022,Sheet3!$D$4:$D$8,0)</f>
        <v>2</v>
      </c>
      <c r="BP1022" s="126">
        <f>MATCH(BN1022,Sheet3!$E$4:$H$4,0)</f>
        <v>4</v>
      </c>
      <c r="BQ1022" s="132">
        <f>INDEX(Sheet3!$D$4:$H$8,'NSS + ACT'!BO1022,'NSS + ACT'!BP1022)</f>
        <v>0.1</v>
      </c>
      <c r="BR1022" s="105">
        <f t="shared" si="187"/>
        <v>14155.989717223651</v>
      </c>
      <c r="BS1022" s="162">
        <f t="shared" si="188"/>
        <v>0.1</v>
      </c>
      <c r="BT1022" s="105">
        <f t="shared" si="189"/>
        <v>12740.390745501285</v>
      </c>
    </row>
    <row r="1023" spans="1:72">
      <c r="A1023" s="18">
        <f t="shared" si="191"/>
        <v>1020</v>
      </c>
      <c r="B1023" s="61">
        <v>291604729290</v>
      </c>
      <c r="C1023" s="39">
        <v>42653</v>
      </c>
      <c r="D1023" s="22" t="s">
        <v>220</v>
      </c>
      <c r="E1023" s="22" t="s">
        <v>2573</v>
      </c>
      <c r="F1023" s="110">
        <v>3</v>
      </c>
      <c r="G1023" s="23" t="s">
        <v>119</v>
      </c>
      <c r="H1023" s="52">
        <v>4197.2633333333333</v>
      </c>
      <c r="I1023" s="30"/>
      <c r="J1023" s="109">
        <v>12591.79</v>
      </c>
      <c r="K1023" s="23">
        <v>84819090</v>
      </c>
      <c r="L1023" s="26">
        <v>7.4999999999999997E-2</v>
      </c>
      <c r="M1023" s="40">
        <v>0</v>
      </c>
      <c r="N1023" s="62">
        <v>0</v>
      </c>
      <c r="O1023" s="52">
        <v>0</v>
      </c>
      <c r="P1023" s="26">
        <v>0.1</v>
      </c>
      <c r="Q1023" s="52">
        <v>0</v>
      </c>
      <c r="R1023" s="63">
        <v>0.18</v>
      </c>
      <c r="S1023" s="23" t="s">
        <v>849</v>
      </c>
      <c r="T1023" s="52">
        <v>944.38425000000007</v>
      </c>
      <c r="U1023" s="52">
        <v>0</v>
      </c>
      <c r="V1023" s="52">
        <v>94.438425000000009</v>
      </c>
      <c r="W1023" s="52">
        <v>2453.5102815</v>
      </c>
      <c r="X1023" s="52">
        <v>3492.3329565000004</v>
      </c>
      <c r="Y1023" s="23" t="s">
        <v>2574</v>
      </c>
      <c r="Z1023" s="23" t="s">
        <v>2575</v>
      </c>
      <c r="AA1023" s="23" t="s">
        <v>2576</v>
      </c>
      <c r="AB1023" s="33">
        <v>291604729290</v>
      </c>
      <c r="AC1023" s="33" t="s">
        <v>1962</v>
      </c>
      <c r="AD1023" s="48">
        <v>42653</v>
      </c>
      <c r="AE1023" s="39">
        <v>42629</v>
      </c>
      <c r="AF1023" s="53" t="e">
        <v>#N/A</v>
      </c>
      <c r="AG1023" s="53" t="e">
        <v>#N/A</v>
      </c>
      <c r="AH1023" s="39" t="e">
        <v>#N/A</v>
      </c>
      <c r="AI1023" s="23" t="s">
        <v>51</v>
      </c>
      <c r="AJ1023" s="54"/>
      <c r="AK1023" s="55"/>
      <c r="AL1023" s="56"/>
      <c r="AM1023" s="57"/>
      <c r="AN1023" s="33"/>
      <c r="AO1023" s="48"/>
      <c r="AP1023" s="23">
        <v>2000</v>
      </c>
      <c r="AQ1023" s="23" t="s">
        <v>52</v>
      </c>
      <c r="AR1023" s="23" t="s">
        <v>2576</v>
      </c>
      <c r="AS1023" s="38" t="s">
        <v>53</v>
      </c>
      <c r="AT1023" s="23"/>
      <c r="AU1023" s="64">
        <v>6316001233</v>
      </c>
      <c r="AV1023" s="99">
        <v>3</v>
      </c>
      <c r="AW1023" s="102">
        <v>12591.79</v>
      </c>
      <c r="AX1023" s="29" t="s">
        <v>701</v>
      </c>
      <c r="AY1023" s="29"/>
      <c r="AZ1023" s="25" t="s">
        <v>2577</v>
      </c>
      <c r="BA1023">
        <f t="shared" si="192"/>
        <v>3009</v>
      </c>
      <c r="BB1023" t="s">
        <v>6983</v>
      </c>
      <c r="BC1023" s="105">
        <f t="shared" si="182"/>
        <v>4197.2633333333333</v>
      </c>
      <c r="BD1023" s="116">
        <f t="shared" si="183"/>
        <v>42614</v>
      </c>
      <c r="BE1023" s="141" t="s">
        <v>8477</v>
      </c>
      <c r="BF1023">
        <f>MATCH(BE1023,'Cat-4'!$A:$A,0)</f>
        <v>722</v>
      </c>
      <c r="BG1023">
        <f>MATCH(BD1023,'Cat-4'!$1:$1,0)</f>
        <v>57</v>
      </c>
      <c r="BH1023">
        <f>INDEX('Cat-4'!$1:$1048576,'NSS + ACT'!BF1023,'NSS + ACT'!BG1023)</f>
        <v>107.4</v>
      </c>
      <c r="BI1023">
        <f>MATCH($BI$1,'Cat-4'!$1:$1,0)</f>
        <v>153</v>
      </c>
      <c r="BJ1023">
        <f>INDEX('Cat-4'!$1:$1048576,'NSS + ACT'!BF1023,'NSS + ACT'!BI1023)</f>
        <v>130.80000000000001</v>
      </c>
      <c r="BK1023" s="126">
        <f t="shared" si="184"/>
        <v>1.217877094972067</v>
      </c>
      <c r="BL1023">
        <f t="shared" si="185"/>
        <v>3026</v>
      </c>
      <c r="BM1023" s="126">
        <f t="shared" si="186"/>
        <v>100.86666666666666</v>
      </c>
      <c r="BN1023" s="126" t="s">
        <v>8785</v>
      </c>
      <c r="BO1023" s="126">
        <f>MATCH(BB1023,Sheet3!$D$4:$D$8,0)</f>
        <v>2</v>
      </c>
      <c r="BP1023" s="126">
        <f>MATCH(BN1023,Sheet3!$E$4:$H$4,0)</f>
        <v>4</v>
      </c>
      <c r="BQ1023" s="132">
        <f>INDEX(Sheet3!$D$4:$H$8,'NSS + ACT'!BO1023,'NSS + ACT'!BP1023)</f>
        <v>0.1</v>
      </c>
      <c r="BR1023" s="105">
        <f t="shared" si="187"/>
        <v>15335.252625698324</v>
      </c>
      <c r="BS1023" s="162">
        <f t="shared" si="188"/>
        <v>0.1</v>
      </c>
      <c r="BT1023" s="105">
        <f t="shared" si="189"/>
        <v>13801.727363128492</v>
      </c>
    </row>
    <row r="1024" spans="1:72">
      <c r="A1024" s="18">
        <f t="shared" si="191"/>
        <v>1021</v>
      </c>
      <c r="B1024" s="19">
        <v>171802669975</v>
      </c>
      <c r="C1024" s="31"/>
      <c r="D1024" s="21" t="s">
        <v>440</v>
      </c>
      <c r="E1024" s="22" t="s">
        <v>474</v>
      </c>
      <c r="F1024" s="107">
        <v>4</v>
      </c>
      <c r="G1024" s="23" t="s">
        <v>49</v>
      </c>
      <c r="H1024" s="24">
        <v>3989.75</v>
      </c>
      <c r="I1024" s="24"/>
      <c r="J1024" s="100">
        <v>15959</v>
      </c>
      <c r="K1024" s="23">
        <v>84834000</v>
      </c>
      <c r="L1024" s="26">
        <v>7.4999999999999997E-2</v>
      </c>
      <c r="M1024" s="21"/>
      <c r="N1024" s="27"/>
      <c r="O1024" s="21"/>
      <c r="P1024" s="28">
        <v>0.1</v>
      </c>
      <c r="Q1024" s="21"/>
      <c r="R1024" s="26">
        <v>0.18</v>
      </c>
      <c r="S1024" s="29" t="s">
        <v>50</v>
      </c>
      <c r="T1024" s="30">
        <v>1196.925</v>
      </c>
      <c r="U1024" s="30"/>
      <c r="V1024" s="30">
        <v>119.6925</v>
      </c>
      <c r="W1024" s="30">
        <v>3109.6111499999997</v>
      </c>
      <c r="X1024" s="30">
        <v>4426.2286499999991</v>
      </c>
      <c r="Y1024" s="29" t="s">
        <v>441</v>
      </c>
      <c r="Z1024" s="29" t="s">
        <v>475</v>
      </c>
      <c r="AA1024" s="29" t="s">
        <v>476</v>
      </c>
      <c r="AB1024" s="19" t="e">
        <v>#N/A</v>
      </c>
      <c r="AC1024" s="29" t="e">
        <v>#N/A</v>
      </c>
      <c r="AD1024" s="31" t="e">
        <v>#N/A</v>
      </c>
      <c r="AE1024" s="31">
        <v>43374</v>
      </c>
      <c r="AF1024" s="19">
        <v>171802669975</v>
      </c>
      <c r="AG1024" s="29" t="s">
        <v>444</v>
      </c>
      <c r="AH1024" s="31">
        <v>43385</v>
      </c>
      <c r="AI1024" s="29" t="s">
        <v>385</v>
      </c>
      <c r="AJ1024" s="46"/>
      <c r="AK1024" s="30"/>
      <c r="AL1024" s="47"/>
      <c r="AM1024" s="46"/>
      <c r="AN1024" s="29"/>
      <c r="AO1024" s="31"/>
      <c r="AP1024" s="19">
        <v>2000</v>
      </c>
      <c r="AQ1024" s="29" t="s">
        <v>52</v>
      </c>
      <c r="AR1024" s="29" t="s">
        <v>476</v>
      </c>
      <c r="AS1024" s="29" t="s">
        <v>53</v>
      </c>
      <c r="AT1024" s="29" t="s">
        <v>54</v>
      </c>
      <c r="AU1024" s="29">
        <v>30175312</v>
      </c>
      <c r="AV1024" s="99">
        <v>4</v>
      </c>
      <c r="AW1024" s="99">
        <v>12551.66</v>
      </c>
      <c r="AX1024" s="29" t="s">
        <v>387</v>
      </c>
      <c r="AY1024" s="29" t="s">
        <v>691</v>
      </c>
      <c r="AZ1024" s="21"/>
      <c r="BA1024">
        <f t="shared" si="192"/>
        <v>2264</v>
      </c>
      <c r="BB1024" s="115" t="s">
        <v>6983</v>
      </c>
      <c r="BC1024" s="105">
        <f t="shared" si="182"/>
        <v>3137.915</v>
      </c>
      <c r="BD1024" s="116">
        <f t="shared" si="183"/>
        <v>43374</v>
      </c>
      <c r="BE1024" s="141" t="s">
        <v>8477</v>
      </c>
      <c r="BF1024">
        <f>MATCH(BE1024,'Cat-4'!$A:$A,0)</f>
        <v>722</v>
      </c>
      <c r="BG1024">
        <f>MATCH(BD1024,'Cat-4'!$1:$1,0)</f>
        <v>82</v>
      </c>
      <c r="BH1024">
        <f>INDEX('Cat-4'!$1:$1048576,'NSS + ACT'!BF1024,'NSS + ACT'!BG1024)</f>
        <v>111.5</v>
      </c>
      <c r="BI1024">
        <f>MATCH($BI$1,'Cat-4'!$1:$1,0)</f>
        <v>153</v>
      </c>
      <c r="BJ1024">
        <f>INDEX('Cat-4'!$1:$1048576,'NSS + ACT'!BF1024,'NSS + ACT'!BI1024)</f>
        <v>130.80000000000001</v>
      </c>
      <c r="BK1024" s="126">
        <f t="shared" si="184"/>
        <v>1.1730941704035875</v>
      </c>
      <c r="BL1024">
        <f t="shared" si="185"/>
        <v>2266</v>
      </c>
      <c r="BM1024" s="126">
        <f t="shared" si="186"/>
        <v>75.533333333333331</v>
      </c>
      <c r="BN1024" s="126" t="s">
        <v>8785</v>
      </c>
      <c r="BO1024" s="126">
        <f>MATCH(BB1024,Sheet3!$D$4:$D$8,0)</f>
        <v>2</v>
      </c>
      <c r="BP1024" s="126">
        <f>MATCH(BN1024,Sheet3!$E$4:$H$4,0)</f>
        <v>4</v>
      </c>
      <c r="BQ1024" s="132">
        <f>INDEX(Sheet3!$D$4:$H$8,'NSS + ACT'!BO1024,'NSS + ACT'!BP1024)</f>
        <v>0.1</v>
      </c>
      <c r="BR1024" s="105">
        <f t="shared" si="187"/>
        <v>14724.279174887894</v>
      </c>
      <c r="BS1024" s="162">
        <f t="shared" si="188"/>
        <v>0.1</v>
      </c>
      <c r="BT1024" s="105">
        <f t="shared" si="189"/>
        <v>13251.851257399105</v>
      </c>
    </row>
    <row r="1025" spans="1:72">
      <c r="A1025" s="18">
        <f t="shared" si="191"/>
        <v>1022</v>
      </c>
      <c r="B1025" s="33"/>
      <c r="C1025" s="39"/>
      <c r="D1025" s="22"/>
      <c r="E1025" s="22" t="s">
        <v>686</v>
      </c>
      <c r="F1025" s="108">
        <v>1</v>
      </c>
      <c r="G1025" s="23" t="s">
        <v>49</v>
      </c>
      <c r="H1025" s="24">
        <v>12500</v>
      </c>
      <c r="I1025" s="24"/>
      <c r="J1025" s="101">
        <f>+H1025</f>
        <v>12500</v>
      </c>
      <c r="K1025" s="23">
        <v>85389000</v>
      </c>
      <c r="L1025" s="26">
        <v>7.4999999999999997E-2</v>
      </c>
      <c r="M1025" s="38"/>
      <c r="N1025" s="49"/>
      <c r="O1025" s="38"/>
      <c r="P1025" s="26">
        <v>0.1</v>
      </c>
      <c r="Q1025" s="38"/>
      <c r="R1025" s="26">
        <v>0.18</v>
      </c>
      <c r="S1025" s="23" t="s">
        <v>687</v>
      </c>
      <c r="T1025" s="25">
        <f>J1025*L1025</f>
        <v>937.5</v>
      </c>
      <c r="U1025" s="52"/>
      <c r="V1025" s="25">
        <f>T1025*P1025</f>
        <v>93.75</v>
      </c>
      <c r="W1025" s="25">
        <f>(J1025+T1025+V1025)*R1025</f>
        <v>2435.625</v>
      </c>
      <c r="X1025" s="25">
        <f>T1025+V1025+W1025</f>
        <v>3466.875</v>
      </c>
      <c r="Y1025" s="23" t="s">
        <v>688</v>
      </c>
      <c r="Z1025" s="23" t="s">
        <v>689</v>
      </c>
      <c r="AA1025" s="23" t="s">
        <v>690</v>
      </c>
      <c r="AB1025" s="33" t="e">
        <v>#N/A</v>
      </c>
      <c r="AC1025" s="33" t="e">
        <v>#N/A</v>
      </c>
      <c r="AD1025" s="48" t="e">
        <v>#N/A</v>
      </c>
      <c r="AE1025" s="39" t="e">
        <v>#N/A</v>
      </c>
      <c r="AF1025" s="53" t="e">
        <v>#N/A</v>
      </c>
      <c r="AG1025" s="53" t="e">
        <v>#N/A</v>
      </c>
      <c r="AH1025" s="39" t="e">
        <v>#N/A</v>
      </c>
      <c r="AI1025" s="23"/>
      <c r="AJ1025" s="54"/>
      <c r="AK1025" s="55"/>
      <c r="AL1025" s="56"/>
      <c r="AM1025" s="57"/>
      <c r="AN1025" s="33"/>
      <c r="AO1025" s="48"/>
      <c r="AP1025" s="23">
        <v>2000</v>
      </c>
      <c r="AQ1025" s="23" t="s">
        <v>64</v>
      </c>
      <c r="AR1025" s="23" t="s">
        <v>690</v>
      </c>
      <c r="AS1025" s="38" t="s">
        <v>684</v>
      </c>
      <c r="AT1025" s="23"/>
      <c r="AU1025" s="23" t="e">
        <v>#N/A</v>
      </c>
      <c r="AV1025" s="99">
        <v>1</v>
      </c>
      <c r="AW1025" s="101">
        <v>12500</v>
      </c>
      <c r="AX1025" s="29" t="s">
        <v>685</v>
      </c>
      <c r="AY1025" s="29"/>
      <c r="AZ1025" s="21"/>
      <c r="BB1025" s="115" t="s">
        <v>6983</v>
      </c>
      <c r="BC1025" s="105">
        <f t="shared" si="182"/>
        <v>12500</v>
      </c>
      <c r="BD1025" s="116">
        <v>43709</v>
      </c>
      <c r="BE1025" s="141" t="s">
        <v>8477</v>
      </c>
      <c r="BF1025">
        <f>MATCH(BE1025,'Cat-4'!$A:$A,0)</f>
        <v>722</v>
      </c>
      <c r="BG1025">
        <f>MATCH(BD1025,'Cat-4'!$1:$1,0)</f>
        <v>93</v>
      </c>
      <c r="BH1025">
        <f>INDEX('Cat-4'!$1:$1048576,'NSS + ACT'!BF1025,'NSS + ACT'!BG1025)</f>
        <v>113.9</v>
      </c>
      <c r="BI1025">
        <f>MATCH($BI$1,'Cat-4'!$1:$1,0)</f>
        <v>153</v>
      </c>
      <c r="BJ1025">
        <f>INDEX('Cat-4'!$1:$1048576,'NSS + ACT'!BF1025,'NSS + ACT'!BI1025)</f>
        <v>130.80000000000001</v>
      </c>
      <c r="BK1025" s="126">
        <f t="shared" si="184"/>
        <v>1.1483757682177349</v>
      </c>
      <c r="BL1025">
        <f t="shared" si="185"/>
        <v>1931</v>
      </c>
      <c r="BM1025" s="126">
        <f t="shared" si="186"/>
        <v>64.36666666666666</v>
      </c>
      <c r="BN1025" s="126" t="s">
        <v>8785</v>
      </c>
      <c r="BO1025" s="126">
        <f>MATCH(BB1025,Sheet3!$D$4:$D$8,0)</f>
        <v>2</v>
      </c>
      <c r="BP1025" s="126">
        <f>MATCH(BN1025,Sheet3!$E$4:$H$4,0)</f>
        <v>4</v>
      </c>
      <c r="BQ1025" s="132">
        <f>INDEX(Sheet3!$D$4:$H$8,'NSS + ACT'!BO1025,'NSS + ACT'!BP1025)</f>
        <v>0.1</v>
      </c>
      <c r="BR1025" s="105">
        <f t="shared" si="187"/>
        <v>14354.697102721686</v>
      </c>
      <c r="BS1025" s="162">
        <f t="shared" si="188"/>
        <v>0.1</v>
      </c>
      <c r="BT1025" s="105">
        <f t="shared" si="189"/>
        <v>12919.227392449518</v>
      </c>
    </row>
    <row r="1026" spans="1:72">
      <c r="A1026" s="18">
        <f t="shared" si="191"/>
        <v>1023</v>
      </c>
      <c r="B1026" s="33"/>
      <c r="C1026" s="39"/>
      <c r="D1026" s="22" t="s">
        <v>125</v>
      </c>
      <c r="E1026" s="22" t="s">
        <v>6920</v>
      </c>
      <c r="F1026" s="113">
        <v>5</v>
      </c>
      <c r="G1026" s="23" t="s">
        <v>119</v>
      </c>
      <c r="H1026" s="24">
        <v>2493.7539999999999</v>
      </c>
      <c r="I1026" s="30"/>
      <c r="J1026" s="101">
        <v>12468.77</v>
      </c>
      <c r="K1026" s="23">
        <v>85364900</v>
      </c>
      <c r="L1026" s="26">
        <v>0.1</v>
      </c>
      <c r="M1026" s="23" t="s">
        <v>3460</v>
      </c>
      <c r="N1026" s="49"/>
      <c r="O1026" s="38"/>
      <c r="P1026" s="26">
        <v>0.1</v>
      </c>
      <c r="Q1026" s="38"/>
      <c r="R1026" s="26">
        <v>0.18</v>
      </c>
      <c r="S1026" s="23" t="s">
        <v>1322</v>
      </c>
      <c r="T1026" s="94">
        <v>1246.8770000000002</v>
      </c>
      <c r="U1026" s="94">
        <v>0</v>
      </c>
      <c r="V1026" s="94">
        <v>124.68770000000002</v>
      </c>
      <c r="W1026" s="94">
        <v>2491.2602460000003</v>
      </c>
      <c r="X1026" s="52">
        <v>3862.8249460000006</v>
      </c>
      <c r="Y1026" s="23" t="s">
        <v>6835</v>
      </c>
      <c r="Z1026" s="23" t="s">
        <v>6921</v>
      </c>
      <c r="AA1026" s="23" t="s">
        <v>6921</v>
      </c>
      <c r="AB1026" s="33">
        <v>291603545100</v>
      </c>
      <c r="AC1026" s="23" t="s">
        <v>6922</v>
      </c>
      <c r="AD1026" s="48">
        <v>42590</v>
      </c>
      <c r="AE1026" s="39">
        <v>42579</v>
      </c>
      <c r="AF1026" s="33" t="e">
        <v>#N/A</v>
      </c>
      <c r="AG1026" s="23" t="e">
        <v>#N/A</v>
      </c>
      <c r="AH1026" s="39" t="e">
        <v>#N/A</v>
      </c>
      <c r="AI1026" s="23" t="s">
        <v>51</v>
      </c>
      <c r="AJ1026" s="65"/>
      <c r="AK1026" s="57"/>
      <c r="AL1026" s="56"/>
      <c r="AM1026" s="52"/>
      <c r="AN1026" s="23"/>
      <c r="AO1026" s="38"/>
      <c r="AP1026" s="23">
        <v>2000</v>
      </c>
      <c r="AQ1026" s="23" t="s">
        <v>64</v>
      </c>
      <c r="AR1026" s="23" t="s">
        <v>6923</v>
      </c>
      <c r="AS1026" s="95" t="s">
        <v>53</v>
      </c>
      <c r="AT1026" s="23" t="s">
        <v>522</v>
      </c>
      <c r="AU1026" s="23">
        <v>1505</v>
      </c>
      <c r="AV1026" s="99">
        <v>5</v>
      </c>
      <c r="AW1026" s="101">
        <v>12468.77</v>
      </c>
      <c r="AX1026" s="29" t="s">
        <v>6494</v>
      </c>
      <c r="AY1026" s="29"/>
      <c r="AZ1026" s="21"/>
      <c r="BA1026">
        <f t="shared" ref="BA1026:BA1057" si="193">$BA$2-AE1026</f>
        <v>3059</v>
      </c>
      <c r="BB1026" s="115" t="s">
        <v>6987</v>
      </c>
      <c r="BC1026" s="105">
        <f t="shared" si="182"/>
        <v>2493.7539999999999</v>
      </c>
      <c r="BD1026" s="116">
        <f t="shared" si="183"/>
        <v>42552</v>
      </c>
      <c r="BE1026" s="141" t="s">
        <v>8366</v>
      </c>
      <c r="BF1026">
        <f>MATCH(BE1026,'Cat-4'!$A:$A,0)</f>
        <v>666</v>
      </c>
      <c r="BG1026">
        <f>MATCH(BD1026,'Cat-4'!$1:$1,0)</f>
        <v>55</v>
      </c>
      <c r="BH1026">
        <f>INDEX('Cat-4'!$1:$1048576,'NSS + ACT'!BF1026,'NSS + ACT'!BG1026)</f>
        <v>108.8</v>
      </c>
      <c r="BI1026">
        <f>MATCH($BI$1,'Cat-4'!$1:$1,0)</f>
        <v>153</v>
      </c>
      <c r="BJ1026">
        <f>INDEX('Cat-4'!$1:$1048576,'NSS + ACT'!BF1026,'NSS + ACT'!BI1026)</f>
        <v>133.4</v>
      </c>
      <c r="BK1026" s="126">
        <f t="shared" si="184"/>
        <v>1.2261029411764706</v>
      </c>
      <c r="BL1026">
        <f t="shared" si="185"/>
        <v>3088</v>
      </c>
      <c r="BM1026" s="126">
        <f t="shared" si="186"/>
        <v>102.93333333333334</v>
      </c>
      <c r="BN1026" s="126" t="s">
        <v>8785</v>
      </c>
      <c r="BO1026" s="126">
        <f>MATCH(BB1026,Sheet3!$D$4:$D$8,0)</f>
        <v>4</v>
      </c>
      <c r="BP1026" s="126">
        <f>MATCH(BN1026,Sheet3!$E$4:$H$4,0)</f>
        <v>4</v>
      </c>
      <c r="BQ1026" s="132">
        <f>INDEX(Sheet3!$D$4:$H$8,'NSS + ACT'!BO1026,'NSS + ACT'!BP1026)</f>
        <v>0.2</v>
      </c>
      <c r="BR1026" s="105">
        <f t="shared" si="187"/>
        <v>15287.995569852941</v>
      </c>
      <c r="BS1026" s="162">
        <f t="shared" si="188"/>
        <v>0.2</v>
      </c>
      <c r="BT1026" s="105">
        <f t="shared" si="189"/>
        <v>12230.396455882354</v>
      </c>
    </row>
    <row r="1027" spans="1:72">
      <c r="A1027" s="18">
        <f t="shared" si="191"/>
        <v>1024</v>
      </c>
      <c r="B1027" s="33"/>
      <c r="C1027" s="39"/>
      <c r="D1027" s="22" t="s">
        <v>227</v>
      </c>
      <c r="E1027" s="22" t="s">
        <v>537</v>
      </c>
      <c r="F1027" s="113">
        <v>2</v>
      </c>
      <c r="G1027" s="23" t="s">
        <v>49</v>
      </c>
      <c r="H1027" s="24">
        <v>6219</v>
      </c>
      <c r="I1027" s="30"/>
      <c r="J1027" s="101">
        <v>12438</v>
      </c>
      <c r="K1027" s="23">
        <v>84135090</v>
      </c>
      <c r="L1027" s="26">
        <v>7.4999999999999997E-2</v>
      </c>
      <c r="M1027" s="23"/>
      <c r="N1027" s="49"/>
      <c r="O1027" s="38"/>
      <c r="P1027" s="26">
        <v>0.1</v>
      </c>
      <c r="Q1027" s="38"/>
      <c r="R1027" s="26">
        <v>0.18</v>
      </c>
      <c r="S1027" s="23" t="s">
        <v>2931</v>
      </c>
      <c r="T1027" s="94">
        <v>932.84999999999991</v>
      </c>
      <c r="U1027" s="94">
        <v>0</v>
      </c>
      <c r="V1027" s="94">
        <v>93.284999999999997</v>
      </c>
      <c r="W1027" s="94">
        <v>2423.5443</v>
      </c>
      <c r="X1027" s="52">
        <v>3449.6792999999998</v>
      </c>
      <c r="Y1027" s="23" t="s">
        <v>6636</v>
      </c>
      <c r="Z1027" s="23" t="s">
        <v>6678</v>
      </c>
      <c r="AA1027" s="23" t="s">
        <v>6678</v>
      </c>
      <c r="AB1027" s="33">
        <v>291603490673</v>
      </c>
      <c r="AC1027" s="23" t="s">
        <v>1993</v>
      </c>
      <c r="AD1027" s="48">
        <v>42601</v>
      </c>
      <c r="AE1027" s="39">
        <v>42576</v>
      </c>
      <c r="AF1027" s="33" t="e">
        <v>#N/A</v>
      </c>
      <c r="AG1027" s="23" t="e">
        <v>#N/A</v>
      </c>
      <c r="AH1027" s="39" t="e">
        <v>#N/A</v>
      </c>
      <c r="AI1027" s="23" t="s">
        <v>51</v>
      </c>
      <c r="AJ1027" s="65"/>
      <c r="AK1027" s="57"/>
      <c r="AL1027" s="56"/>
      <c r="AM1027" s="52"/>
      <c r="AN1027" s="23"/>
      <c r="AO1027" s="38"/>
      <c r="AP1027" s="23">
        <v>2000</v>
      </c>
      <c r="AQ1027" s="23" t="s">
        <v>64</v>
      </c>
      <c r="AR1027" s="23" t="s">
        <v>538</v>
      </c>
      <c r="AS1027" s="95" t="s">
        <v>53</v>
      </c>
      <c r="AT1027" s="23"/>
      <c r="AU1027" s="23">
        <v>623086</v>
      </c>
      <c r="AV1027" s="99">
        <v>2</v>
      </c>
      <c r="AW1027" s="101">
        <v>12438</v>
      </c>
      <c r="AX1027" s="29" t="s">
        <v>6494</v>
      </c>
      <c r="AY1027" s="29"/>
      <c r="AZ1027" s="21"/>
      <c r="BA1027">
        <f t="shared" si="193"/>
        <v>3062</v>
      </c>
      <c r="BB1027" s="115" t="s">
        <v>6983</v>
      </c>
      <c r="BC1027" s="105">
        <f t="shared" si="182"/>
        <v>6219</v>
      </c>
      <c r="BD1027" s="116">
        <f t="shared" si="183"/>
        <v>42552</v>
      </c>
      <c r="BE1027" s="141" t="s">
        <v>8477</v>
      </c>
      <c r="BF1027">
        <f>MATCH(BE1027,'Cat-4'!$A:$A,0)</f>
        <v>722</v>
      </c>
      <c r="BG1027">
        <f>MATCH(BD1027,'Cat-4'!$1:$1,0)</f>
        <v>55</v>
      </c>
      <c r="BH1027">
        <f>INDEX('Cat-4'!$1:$1048576,'NSS + ACT'!BF1027,'NSS + ACT'!BG1027)</f>
        <v>107.8</v>
      </c>
      <c r="BI1027">
        <f>MATCH($BI$1,'Cat-4'!$1:$1,0)</f>
        <v>153</v>
      </c>
      <c r="BJ1027">
        <f>INDEX('Cat-4'!$1:$1048576,'NSS + ACT'!BF1027,'NSS + ACT'!BI1027)</f>
        <v>130.80000000000001</v>
      </c>
      <c r="BK1027" s="126">
        <f t="shared" si="184"/>
        <v>1.2133580705009277</v>
      </c>
      <c r="BL1027">
        <f t="shared" si="185"/>
        <v>3088</v>
      </c>
      <c r="BM1027" s="126">
        <f t="shared" si="186"/>
        <v>102.93333333333334</v>
      </c>
      <c r="BN1027" s="126" t="s">
        <v>8785</v>
      </c>
      <c r="BO1027" s="126">
        <f>MATCH(BB1027,Sheet3!$D$4:$D$8,0)</f>
        <v>2</v>
      </c>
      <c r="BP1027" s="126">
        <f>MATCH(BN1027,Sheet3!$E$4:$H$4,0)</f>
        <v>4</v>
      </c>
      <c r="BQ1027" s="132">
        <f>INDEX(Sheet3!$D$4:$H$8,'NSS + ACT'!BO1027,'NSS + ACT'!BP1027)</f>
        <v>0.1</v>
      </c>
      <c r="BR1027" s="105">
        <f t="shared" si="187"/>
        <v>15091.747680890539</v>
      </c>
      <c r="BS1027" s="162">
        <f t="shared" si="188"/>
        <v>0.1</v>
      </c>
      <c r="BT1027" s="105">
        <f t="shared" si="189"/>
        <v>13582.572912801486</v>
      </c>
    </row>
    <row r="1028" spans="1:72">
      <c r="A1028" s="18">
        <f t="shared" si="191"/>
        <v>1025</v>
      </c>
      <c r="B1028" s="61">
        <v>291808584955</v>
      </c>
      <c r="C1028" s="39">
        <v>43376</v>
      </c>
      <c r="D1028" s="22" t="s">
        <v>91</v>
      </c>
      <c r="E1028" s="22" t="s">
        <v>2185</v>
      </c>
      <c r="F1028" s="110">
        <v>7</v>
      </c>
      <c r="G1028" s="23" t="s">
        <v>49</v>
      </c>
      <c r="H1028" s="52">
        <v>1775.3471428571429</v>
      </c>
      <c r="I1028" s="30"/>
      <c r="J1028" s="109">
        <v>12427.43</v>
      </c>
      <c r="K1028" s="23">
        <v>84819090</v>
      </c>
      <c r="L1028" s="26">
        <v>7.4999999999999997E-2</v>
      </c>
      <c r="M1028" s="40">
        <v>0</v>
      </c>
      <c r="N1028" s="62">
        <v>0</v>
      </c>
      <c r="O1028" s="52">
        <v>0</v>
      </c>
      <c r="P1028" s="26">
        <v>0.1</v>
      </c>
      <c r="Q1028" s="52">
        <v>0</v>
      </c>
      <c r="R1028" s="63">
        <v>0.18</v>
      </c>
      <c r="S1028" s="23" t="s">
        <v>849</v>
      </c>
      <c r="T1028" s="52">
        <v>932.05724999999995</v>
      </c>
      <c r="U1028" s="52">
        <v>0</v>
      </c>
      <c r="V1028" s="52">
        <v>93.205725000000001</v>
      </c>
      <c r="W1028" s="52">
        <v>2421.4847354999997</v>
      </c>
      <c r="X1028" s="52">
        <v>3446.7477104999998</v>
      </c>
      <c r="Y1028" s="23" t="s">
        <v>1945</v>
      </c>
      <c r="Z1028" s="23" t="s">
        <v>2186</v>
      </c>
      <c r="AA1028" s="23" t="s">
        <v>2187</v>
      </c>
      <c r="AB1028" s="33">
        <v>291808584955</v>
      </c>
      <c r="AC1028" s="33" t="s">
        <v>1929</v>
      </c>
      <c r="AD1028" s="48">
        <v>43376</v>
      </c>
      <c r="AE1028" s="39">
        <v>43369</v>
      </c>
      <c r="AF1028" s="53" t="e">
        <v>#N/A</v>
      </c>
      <c r="AG1028" s="53" t="e">
        <v>#N/A</v>
      </c>
      <c r="AH1028" s="39" t="e">
        <v>#N/A</v>
      </c>
      <c r="AI1028" s="23" t="s">
        <v>51</v>
      </c>
      <c r="AJ1028" s="54"/>
      <c r="AK1028" s="55"/>
      <c r="AL1028" s="56"/>
      <c r="AM1028" s="57"/>
      <c r="AN1028" s="33"/>
      <c r="AO1028" s="48"/>
      <c r="AP1028" s="23">
        <v>2000</v>
      </c>
      <c r="AQ1028" s="23" t="s">
        <v>52</v>
      </c>
      <c r="AR1028" s="23" t="s">
        <v>2187</v>
      </c>
      <c r="AS1028" s="38" t="s">
        <v>53</v>
      </c>
      <c r="AT1028" s="23"/>
      <c r="AU1028" s="64">
        <v>9318632222</v>
      </c>
      <c r="AV1028" s="99">
        <v>7</v>
      </c>
      <c r="AW1028" s="102">
        <v>12427.43</v>
      </c>
      <c r="AX1028" s="29" t="s">
        <v>701</v>
      </c>
      <c r="AY1028" s="29"/>
      <c r="AZ1028" s="25" t="s">
        <v>702</v>
      </c>
      <c r="BA1028">
        <f t="shared" si="193"/>
        <v>2269</v>
      </c>
      <c r="BB1028" s="115" t="s">
        <v>6983</v>
      </c>
      <c r="BC1028" s="105">
        <f t="shared" si="182"/>
        <v>1775.3471428571429</v>
      </c>
      <c r="BD1028" s="116">
        <f t="shared" si="183"/>
        <v>43344</v>
      </c>
      <c r="BE1028" s="141" t="s">
        <v>8477</v>
      </c>
      <c r="BF1028">
        <f>MATCH(BE1028,'Cat-4'!$A:$A,0)</f>
        <v>722</v>
      </c>
      <c r="BG1028">
        <f>MATCH(BD1028,'Cat-4'!$1:$1,0)</f>
        <v>81</v>
      </c>
      <c r="BH1028">
        <f>INDEX('Cat-4'!$1:$1048576,'NSS + ACT'!BF1028,'NSS + ACT'!BG1028)</f>
        <v>111.6</v>
      </c>
      <c r="BI1028">
        <f>MATCH($BI$1,'Cat-4'!$1:$1,0)</f>
        <v>153</v>
      </c>
      <c r="BJ1028">
        <f>INDEX('Cat-4'!$1:$1048576,'NSS + ACT'!BF1028,'NSS + ACT'!BI1028)</f>
        <v>130.80000000000001</v>
      </c>
      <c r="BK1028" s="126">
        <f t="shared" si="184"/>
        <v>1.1720430107526882</v>
      </c>
      <c r="BL1028">
        <f t="shared" si="185"/>
        <v>2296</v>
      </c>
      <c r="BM1028" s="126">
        <f t="shared" si="186"/>
        <v>76.533333333333331</v>
      </c>
      <c r="BN1028" s="126" t="s">
        <v>8785</v>
      </c>
      <c r="BO1028" s="126">
        <f>MATCH(BB1028,Sheet3!$D$4:$D$8,0)</f>
        <v>2</v>
      </c>
      <c r="BP1028" s="126">
        <f>MATCH(BN1028,Sheet3!$E$4:$H$4,0)</f>
        <v>4</v>
      </c>
      <c r="BQ1028" s="132">
        <f>INDEX(Sheet3!$D$4:$H$8,'NSS + ACT'!BO1028,'NSS + ACT'!BP1028)</f>
        <v>0.1</v>
      </c>
      <c r="BR1028" s="105">
        <f t="shared" si="187"/>
        <v>14565.482473118282</v>
      </c>
      <c r="BS1028" s="162">
        <f t="shared" si="188"/>
        <v>0.1</v>
      </c>
      <c r="BT1028" s="105">
        <f t="shared" si="189"/>
        <v>13108.934225806453</v>
      </c>
    </row>
    <row r="1029" spans="1:72">
      <c r="A1029" s="18">
        <f t="shared" si="191"/>
        <v>1026</v>
      </c>
      <c r="B1029" s="61">
        <v>291706381385</v>
      </c>
      <c r="C1029" s="39">
        <v>43043</v>
      </c>
      <c r="D1029" s="22" t="s">
        <v>202</v>
      </c>
      <c r="E1029" s="22" t="s">
        <v>1738</v>
      </c>
      <c r="F1029" s="110">
        <v>2</v>
      </c>
      <c r="G1029" s="23" t="s">
        <v>119</v>
      </c>
      <c r="H1029" s="52">
        <v>6200</v>
      </c>
      <c r="I1029" s="30"/>
      <c r="J1029" s="109">
        <v>12400</v>
      </c>
      <c r="K1029" s="23">
        <v>84149040</v>
      </c>
      <c r="L1029" s="26">
        <v>7.4999999999999997E-2</v>
      </c>
      <c r="M1029" s="40">
        <v>0</v>
      </c>
      <c r="N1029" s="62">
        <v>0</v>
      </c>
      <c r="O1029" s="52">
        <v>0</v>
      </c>
      <c r="P1029" s="26">
        <v>0.1</v>
      </c>
      <c r="Q1029" s="52">
        <v>0</v>
      </c>
      <c r="R1029" s="63">
        <v>0.18</v>
      </c>
      <c r="S1029" s="23" t="s">
        <v>717</v>
      </c>
      <c r="T1029" s="52">
        <v>930</v>
      </c>
      <c r="U1029" s="52">
        <v>0</v>
      </c>
      <c r="V1029" s="52">
        <v>93</v>
      </c>
      <c r="W1029" s="52">
        <v>2416.14</v>
      </c>
      <c r="X1029" s="52">
        <v>3439.14</v>
      </c>
      <c r="Y1029" s="23" t="s">
        <v>1628</v>
      </c>
      <c r="Z1029" s="23" t="s">
        <v>1739</v>
      </c>
      <c r="AA1029" s="23" t="s">
        <v>1740</v>
      </c>
      <c r="AB1029" s="33">
        <v>291706381385</v>
      </c>
      <c r="AC1029" s="33" t="s">
        <v>1705</v>
      </c>
      <c r="AD1029" s="48">
        <v>43043</v>
      </c>
      <c r="AE1029" s="39">
        <v>43024</v>
      </c>
      <c r="AF1029" s="53" t="e">
        <v>#N/A</v>
      </c>
      <c r="AG1029" s="53" t="e">
        <v>#N/A</v>
      </c>
      <c r="AH1029" s="39" t="e">
        <v>#N/A</v>
      </c>
      <c r="AI1029" s="23" t="s">
        <v>51</v>
      </c>
      <c r="AJ1029" s="54"/>
      <c r="AK1029" s="55"/>
      <c r="AL1029" s="56"/>
      <c r="AM1029" s="57"/>
      <c r="AN1029" s="33"/>
      <c r="AO1029" s="48"/>
      <c r="AP1029" s="23">
        <v>2000</v>
      </c>
      <c r="AQ1029" s="23" t="s">
        <v>52</v>
      </c>
      <c r="AR1029" s="23" t="s">
        <v>1740</v>
      </c>
      <c r="AS1029" s="38" t="s">
        <v>53</v>
      </c>
      <c r="AT1029" s="23"/>
      <c r="AU1029" s="64" t="s">
        <v>1706</v>
      </c>
      <c r="AV1029" s="99">
        <v>2</v>
      </c>
      <c r="AW1029" s="102">
        <v>12400</v>
      </c>
      <c r="AX1029" s="29" t="s">
        <v>701</v>
      </c>
      <c r="AY1029" s="29"/>
      <c r="AZ1029" s="25" t="s">
        <v>1633</v>
      </c>
      <c r="BA1029">
        <f t="shared" si="193"/>
        <v>2614</v>
      </c>
      <c r="BB1029" s="115" t="s">
        <v>6983</v>
      </c>
      <c r="BC1029" s="105">
        <f t="shared" ref="BC1029:BC1092" si="194">AW1029/AV1029</f>
        <v>6200</v>
      </c>
      <c r="BD1029" s="116">
        <f t="shared" ref="BD1029:BD1092" si="195">DATE(YEAR(AE1029),MONTH(AE1029),1)</f>
        <v>43009</v>
      </c>
      <c r="BE1029" s="141" t="s">
        <v>8477</v>
      </c>
      <c r="BF1029">
        <f>MATCH(BE1029,'Cat-4'!$A:$A,0)</f>
        <v>722</v>
      </c>
      <c r="BG1029">
        <f>MATCH(BD1029,'Cat-4'!$1:$1,0)</f>
        <v>70</v>
      </c>
      <c r="BH1029">
        <f>INDEX('Cat-4'!$1:$1048576,'NSS + ACT'!BF1029,'NSS + ACT'!BG1029)</f>
        <v>109</v>
      </c>
      <c r="BI1029">
        <f>MATCH($BI$1,'Cat-4'!$1:$1,0)</f>
        <v>153</v>
      </c>
      <c r="BJ1029">
        <f>INDEX('Cat-4'!$1:$1048576,'NSS + ACT'!BF1029,'NSS + ACT'!BI1029)</f>
        <v>130.80000000000001</v>
      </c>
      <c r="BK1029" s="126">
        <f t="shared" ref="BK1029:BK1092" si="196">BJ1029/BH1029</f>
        <v>1.2000000000000002</v>
      </c>
      <c r="BL1029">
        <f t="shared" ref="BL1029:BL1092" si="197">$BL$1-BD1029</f>
        <v>2631</v>
      </c>
      <c r="BM1029" s="126">
        <f t="shared" ref="BM1029:BM1092" si="198">BL1029/30</f>
        <v>87.7</v>
      </c>
      <c r="BN1029" s="126" t="s">
        <v>8785</v>
      </c>
      <c r="BO1029" s="126">
        <f>MATCH(BB1029,Sheet3!$D$4:$D$8,0)</f>
        <v>2</v>
      </c>
      <c r="BP1029" s="126">
        <f>MATCH(BN1029,Sheet3!$E$4:$H$4,0)</f>
        <v>4</v>
      </c>
      <c r="BQ1029" s="132">
        <f>INDEX(Sheet3!$D$4:$H$8,'NSS + ACT'!BO1029,'NSS + ACT'!BP1029)</f>
        <v>0.1</v>
      </c>
      <c r="BR1029" s="105">
        <f t="shared" ref="BR1029:BR1092" si="199">BK1029*AW1029</f>
        <v>14880.000000000002</v>
      </c>
      <c r="BS1029" s="162">
        <f t="shared" ref="BS1029:BS1092" si="200">BQ1029</f>
        <v>0.1</v>
      </c>
      <c r="BT1029" s="105">
        <f t="shared" ref="BT1029:BT1092" si="201">BR1029*(1-BS1029)</f>
        <v>13392.000000000002</v>
      </c>
    </row>
    <row r="1030" spans="1:72">
      <c r="A1030" s="18">
        <f t="shared" si="191"/>
        <v>1027</v>
      </c>
      <c r="B1030" s="70">
        <v>171900089082</v>
      </c>
      <c r="C1030" s="76">
        <v>43475</v>
      </c>
      <c r="D1030" s="72" t="s">
        <v>605</v>
      </c>
      <c r="E1030" s="72" t="s">
        <v>4861</v>
      </c>
      <c r="F1030" s="107">
        <v>4</v>
      </c>
      <c r="G1030" s="69" t="s">
        <v>75</v>
      </c>
      <c r="H1030" s="58">
        <v>3411.9</v>
      </c>
      <c r="I1030" s="30"/>
      <c r="J1030" s="103">
        <v>13647.6</v>
      </c>
      <c r="K1030" s="70">
        <v>59111000</v>
      </c>
      <c r="L1030" s="74">
        <v>0.1</v>
      </c>
      <c r="M1030" s="73"/>
      <c r="N1030" s="40">
        <v>0</v>
      </c>
      <c r="O1030" s="35"/>
      <c r="P1030" s="75">
        <v>0.1</v>
      </c>
      <c r="Q1030" s="52">
        <v>0</v>
      </c>
      <c r="R1030" s="75">
        <v>0.12</v>
      </c>
      <c r="S1030" s="69"/>
      <c r="T1030" s="52">
        <v>1364.7600000000002</v>
      </c>
      <c r="U1030" s="52">
        <v>0</v>
      </c>
      <c r="V1030" s="52">
        <v>136.47600000000003</v>
      </c>
      <c r="W1030" s="52">
        <v>1817.86032</v>
      </c>
      <c r="X1030" s="52">
        <v>3319.0963200000006</v>
      </c>
      <c r="Y1030" s="23" t="s">
        <v>4841</v>
      </c>
      <c r="Z1030" s="69" t="s">
        <v>4862</v>
      </c>
      <c r="AA1030" s="69" t="s">
        <v>4863</v>
      </c>
      <c r="AB1030" s="70" t="e">
        <v>#N/A</v>
      </c>
      <c r="AC1030" s="70" t="e">
        <v>#N/A</v>
      </c>
      <c r="AD1030" s="71" t="e">
        <v>#N/A</v>
      </c>
      <c r="AE1030" s="76">
        <v>43410</v>
      </c>
      <c r="AF1030" s="70">
        <v>171900089082</v>
      </c>
      <c r="AG1030" s="77">
        <v>1000171</v>
      </c>
      <c r="AH1030" s="76">
        <v>43476</v>
      </c>
      <c r="AI1030" s="69" t="s">
        <v>385</v>
      </c>
      <c r="AJ1030" s="78"/>
      <c r="AK1030" s="79"/>
      <c r="AL1030" s="80"/>
      <c r="AM1030" s="81"/>
      <c r="AN1030" s="70"/>
      <c r="AO1030" s="71"/>
      <c r="AP1030" s="69">
        <v>2000</v>
      </c>
      <c r="AQ1030" s="69" t="s">
        <v>52</v>
      </c>
      <c r="AR1030" s="69" t="s">
        <v>4863</v>
      </c>
      <c r="AS1030" s="82" t="s">
        <v>53</v>
      </c>
      <c r="AT1030" s="69"/>
      <c r="AU1030" s="69" t="s">
        <v>832</v>
      </c>
      <c r="AV1030" s="99">
        <v>4</v>
      </c>
      <c r="AW1030" s="103">
        <v>12397.139999999899</v>
      </c>
      <c r="AX1030" s="29" t="s">
        <v>4770</v>
      </c>
      <c r="AY1030" s="29"/>
      <c r="AZ1030" s="30" t="s">
        <v>702</v>
      </c>
      <c r="BA1030">
        <f t="shared" si="193"/>
        <v>2228</v>
      </c>
      <c r="BB1030" s="115" t="s">
        <v>6983</v>
      </c>
      <c r="BC1030" s="105">
        <f t="shared" si="194"/>
        <v>3099.2849999999748</v>
      </c>
      <c r="BD1030" s="116">
        <f t="shared" si="195"/>
        <v>43405</v>
      </c>
      <c r="BE1030" s="141" t="s">
        <v>8477</v>
      </c>
      <c r="BF1030">
        <f>MATCH(BE1030,'Cat-4'!$A:$A,0)</f>
        <v>722</v>
      </c>
      <c r="BG1030">
        <f>MATCH(BD1030,'Cat-4'!$1:$1,0)</f>
        <v>83</v>
      </c>
      <c r="BH1030">
        <f>INDEX('Cat-4'!$1:$1048576,'NSS + ACT'!BF1030,'NSS + ACT'!BG1030)</f>
        <v>111.9</v>
      </c>
      <c r="BI1030">
        <f>MATCH($BI$1,'Cat-4'!$1:$1,0)</f>
        <v>153</v>
      </c>
      <c r="BJ1030">
        <f>INDEX('Cat-4'!$1:$1048576,'NSS + ACT'!BF1030,'NSS + ACT'!BI1030)</f>
        <v>130.80000000000001</v>
      </c>
      <c r="BK1030" s="126">
        <f t="shared" si="196"/>
        <v>1.1689008042895443</v>
      </c>
      <c r="BL1030">
        <f t="shared" si="197"/>
        <v>2235</v>
      </c>
      <c r="BM1030" s="126">
        <f t="shared" si="198"/>
        <v>74.5</v>
      </c>
      <c r="BN1030" s="126" t="s">
        <v>8785</v>
      </c>
      <c r="BO1030" s="126">
        <f>MATCH(BB1030,Sheet3!$D$4:$D$8,0)</f>
        <v>2</v>
      </c>
      <c r="BP1030" s="126">
        <f>MATCH(BN1030,Sheet3!$E$4:$H$4,0)</f>
        <v>4</v>
      </c>
      <c r="BQ1030" s="132">
        <f>INDEX(Sheet3!$D$4:$H$8,'NSS + ACT'!BO1030,'NSS + ACT'!BP1030)</f>
        <v>0.1</v>
      </c>
      <c r="BR1030" s="105">
        <f t="shared" si="199"/>
        <v>14491.026916889965</v>
      </c>
      <c r="BS1030" s="162">
        <f t="shared" si="200"/>
        <v>0.1</v>
      </c>
      <c r="BT1030" s="105">
        <f t="shared" si="201"/>
        <v>13041.924225200968</v>
      </c>
    </row>
    <row r="1031" spans="1:72">
      <c r="A1031" s="18">
        <f t="shared" si="191"/>
        <v>1028</v>
      </c>
      <c r="B1031" s="33">
        <v>292400924023</v>
      </c>
      <c r="C1031" s="39">
        <v>45316</v>
      </c>
      <c r="D1031" s="22" t="s">
        <v>91</v>
      </c>
      <c r="E1031" s="22" t="s">
        <v>5120</v>
      </c>
      <c r="F1031" s="107">
        <v>8</v>
      </c>
      <c r="G1031" s="23" t="s">
        <v>49</v>
      </c>
      <c r="H1031" s="58">
        <v>1546</v>
      </c>
      <c r="I1031" s="30"/>
      <c r="J1031" s="101">
        <v>12368</v>
      </c>
      <c r="K1031" s="33">
        <v>84819090</v>
      </c>
      <c r="L1031" s="26">
        <v>7.4999999999999997E-2</v>
      </c>
      <c r="M1031" s="40">
        <v>0</v>
      </c>
      <c r="N1031" s="40">
        <v>0</v>
      </c>
      <c r="O1031" s="35"/>
      <c r="P1031" s="63">
        <v>0.1</v>
      </c>
      <c r="Q1031" s="52">
        <v>0</v>
      </c>
      <c r="R1031" s="63">
        <v>0.18</v>
      </c>
      <c r="S1031" s="23" t="s">
        <v>849</v>
      </c>
      <c r="T1031" s="52">
        <v>927.59999999999991</v>
      </c>
      <c r="U1031" s="52">
        <v>0</v>
      </c>
      <c r="V1031" s="52">
        <v>92.759999999999991</v>
      </c>
      <c r="W1031" s="52">
        <v>2409.9047999999998</v>
      </c>
      <c r="X1031" s="52">
        <v>3430.2647999999999</v>
      </c>
      <c r="Y1031" s="23" t="s">
        <v>5072</v>
      </c>
      <c r="Z1031" s="23" t="s">
        <v>5121</v>
      </c>
      <c r="AA1031" s="23" t="s">
        <v>5122</v>
      </c>
      <c r="AB1031" s="33">
        <v>292400924023</v>
      </c>
      <c r="AC1031" s="33" t="s">
        <v>5087</v>
      </c>
      <c r="AD1031" s="48">
        <v>45316</v>
      </c>
      <c r="AE1031" s="39">
        <v>45303</v>
      </c>
      <c r="AF1031" s="53" t="e">
        <v>#N/A</v>
      </c>
      <c r="AG1031" s="53" t="e">
        <v>#N/A</v>
      </c>
      <c r="AH1031" s="39" t="e">
        <v>#N/A</v>
      </c>
      <c r="AI1031" s="23" t="s">
        <v>51</v>
      </c>
      <c r="AJ1031" s="54"/>
      <c r="AK1031" s="55"/>
      <c r="AL1031" s="56"/>
      <c r="AM1031" s="57"/>
      <c r="AN1031" s="33"/>
      <c r="AO1031" s="48"/>
      <c r="AP1031" s="23">
        <v>2000</v>
      </c>
      <c r="AQ1031" s="23" t="s">
        <v>52</v>
      </c>
      <c r="AR1031" s="23" t="s">
        <v>5122</v>
      </c>
      <c r="AS1031" s="38" t="s">
        <v>518</v>
      </c>
      <c r="AT1031" s="23"/>
      <c r="AU1031" s="23" t="s">
        <v>5088</v>
      </c>
      <c r="AV1031" s="99">
        <v>8</v>
      </c>
      <c r="AW1031" s="101">
        <v>12368</v>
      </c>
      <c r="AX1031" s="29" t="s">
        <v>4770</v>
      </c>
      <c r="AY1031" s="29"/>
      <c r="AZ1031" s="32" t="s">
        <v>5077</v>
      </c>
      <c r="BA1031">
        <f t="shared" si="193"/>
        <v>335</v>
      </c>
      <c r="BB1031" s="115" t="s">
        <v>6983</v>
      </c>
      <c r="BC1031" s="105">
        <f t="shared" si="194"/>
        <v>1546</v>
      </c>
      <c r="BD1031" s="116">
        <f t="shared" si="195"/>
        <v>45292</v>
      </c>
      <c r="BE1031" s="141" t="s">
        <v>8477</v>
      </c>
      <c r="BF1031">
        <f>MATCH(BE1031,'Cat-4'!$A:$A,0)</f>
        <v>722</v>
      </c>
      <c r="BG1031">
        <f>MATCH(BD1031,'Cat-4'!$1:$1,0)</f>
        <v>145</v>
      </c>
      <c r="BH1031">
        <f>INDEX('Cat-4'!$1:$1048576,'NSS + ACT'!BF1031,'NSS + ACT'!BG1031)</f>
        <v>129.80000000000001</v>
      </c>
      <c r="BI1031">
        <f>MATCH($BI$1,'Cat-4'!$1:$1,0)</f>
        <v>153</v>
      </c>
      <c r="BJ1031">
        <f>INDEX('Cat-4'!$1:$1048576,'NSS + ACT'!BF1031,'NSS + ACT'!BI1031)</f>
        <v>130.80000000000001</v>
      </c>
      <c r="BK1031" s="126">
        <f t="shared" si="196"/>
        <v>1.0077041602465331</v>
      </c>
      <c r="BL1031">
        <f t="shared" si="197"/>
        <v>348</v>
      </c>
      <c r="BM1031" s="126">
        <f t="shared" si="198"/>
        <v>11.6</v>
      </c>
      <c r="BN1031" s="126" t="s">
        <v>8783</v>
      </c>
      <c r="BO1031" s="126">
        <f>MATCH(BB1031,Sheet3!$D$4:$D$8,0)</f>
        <v>2</v>
      </c>
      <c r="BP1031" s="126">
        <f>MATCH(BN1031,Sheet3!$E$4:$H$4,0)</f>
        <v>2</v>
      </c>
      <c r="BQ1031" s="132">
        <f>INDEX(Sheet3!$D$4:$H$8,'NSS + ACT'!BO1031,'NSS + ACT'!BP1031)</f>
        <v>0.05</v>
      </c>
      <c r="BR1031" s="105">
        <f t="shared" si="199"/>
        <v>12463.285053929121</v>
      </c>
      <c r="BS1031" s="162">
        <f t="shared" si="200"/>
        <v>0.05</v>
      </c>
      <c r="BT1031" s="105">
        <f t="shared" si="201"/>
        <v>11840.120801232664</v>
      </c>
    </row>
    <row r="1032" spans="1:72">
      <c r="A1032" s="18">
        <f t="shared" si="191"/>
        <v>1029</v>
      </c>
      <c r="B1032" s="61">
        <v>292207569813</v>
      </c>
      <c r="C1032" s="39">
        <v>44764</v>
      </c>
      <c r="D1032" s="22" t="s">
        <v>91</v>
      </c>
      <c r="E1032" s="22" t="s">
        <v>3730</v>
      </c>
      <c r="F1032" s="110">
        <v>4</v>
      </c>
      <c r="G1032" s="23" t="s">
        <v>49</v>
      </c>
      <c r="H1032" s="52">
        <v>3040.5</v>
      </c>
      <c r="I1032" s="30"/>
      <c r="J1032" s="109">
        <v>12162</v>
      </c>
      <c r="K1032" s="23">
        <v>84819090</v>
      </c>
      <c r="L1032" s="26">
        <v>7.4999999999999997E-2</v>
      </c>
      <c r="M1032" s="40">
        <v>0</v>
      </c>
      <c r="N1032" s="62">
        <v>0</v>
      </c>
      <c r="O1032" s="52">
        <v>0</v>
      </c>
      <c r="P1032" s="26">
        <v>0.1</v>
      </c>
      <c r="Q1032" s="52">
        <v>0</v>
      </c>
      <c r="R1032" s="63">
        <v>0.18</v>
      </c>
      <c r="S1032" s="23" t="s">
        <v>849</v>
      </c>
      <c r="T1032" s="52">
        <v>912.15</v>
      </c>
      <c r="U1032" s="52">
        <v>0</v>
      </c>
      <c r="V1032" s="52">
        <v>91.215000000000003</v>
      </c>
      <c r="W1032" s="52">
        <v>2369.7656999999999</v>
      </c>
      <c r="X1032" s="52">
        <v>3373.1306999999997</v>
      </c>
      <c r="Y1032" s="23" t="s">
        <v>3695</v>
      </c>
      <c r="Z1032" s="23" t="s">
        <v>3731</v>
      </c>
      <c r="AA1032" s="23" t="s">
        <v>3732</v>
      </c>
      <c r="AB1032" s="33">
        <v>292207569813</v>
      </c>
      <c r="AC1032" s="33" t="s">
        <v>1972</v>
      </c>
      <c r="AD1032" s="39">
        <v>44764</v>
      </c>
      <c r="AE1032" s="39">
        <v>44741</v>
      </c>
      <c r="AF1032" s="53" t="e">
        <v>#N/A</v>
      </c>
      <c r="AG1032" s="53" t="e">
        <v>#N/A</v>
      </c>
      <c r="AH1032" s="39" t="e">
        <v>#N/A</v>
      </c>
      <c r="AI1032" s="23" t="s">
        <v>51</v>
      </c>
      <c r="AJ1032" s="59"/>
      <c r="AK1032" s="59"/>
      <c r="AL1032" s="48"/>
      <c r="AM1032" s="60"/>
      <c r="AN1032" s="33"/>
      <c r="AO1032" s="48"/>
      <c r="AP1032" s="23">
        <v>2000</v>
      </c>
      <c r="AQ1032" s="23" t="s">
        <v>52</v>
      </c>
      <c r="AR1032" s="23" t="s">
        <v>3732</v>
      </c>
      <c r="AS1032" s="38" t="s">
        <v>53</v>
      </c>
      <c r="AT1032" s="23"/>
      <c r="AU1032" s="64" t="s">
        <v>225</v>
      </c>
      <c r="AV1032" s="99">
        <v>4</v>
      </c>
      <c r="AW1032" s="102">
        <v>12162</v>
      </c>
      <c r="AX1032" s="29" t="s">
        <v>701</v>
      </c>
      <c r="AY1032" s="29"/>
      <c r="AZ1032" s="25"/>
      <c r="BA1032">
        <f t="shared" si="193"/>
        <v>897</v>
      </c>
      <c r="BB1032" s="115" t="s">
        <v>6983</v>
      </c>
      <c r="BC1032" s="105">
        <f t="shared" si="194"/>
        <v>3040.5</v>
      </c>
      <c r="BD1032" s="116">
        <f t="shared" si="195"/>
        <v>44713</v>
      </c>
      <c r="BE1032" s="141" t="s">
        <v>8477</v>
      </c>
      <c r="BF1032">
        <f>MATCH(BE1032,'Cat-4'!$A:$A,0)</f>
        <v>722</v>
      </c>
      <c r="BG1032">
        <f>MATCH(BD1032,'Cat-4'!$1:$1,0)</f>
        <v>126</v>
      </c>
      <c r="BH1032">
        <f>INDEX('Cat-4'!$1:$1048576,'NSS + ACT'!BF1032,'NSS + ACT'!BG1032)</f>
        <v>125.1</v>
      </c>
      <c r="BI1032">
        <f>MATCH($BI$1,'Cat-4'!$1:$1,0)</f>
        <v>153</v>
      </c>
      <c r="BJ1032">
        <f>INDEX('Cat-4'!$1:$1048576,'NSS + ACT'!BF1032,'NSS + ACT'!BI1032)</f>
        <v>130.80000000000001</v>
      </c>
      <c r="BK1032" s="126">
        <f t="shared" si="196"/>
        <v>1.0455635491606716</v>
      </c>
      <c r="BL1032">
        <f t="shared" si="197"/>
        <v>927</v>
      </c>
      <c r="BM1032" s="126">
        <f t="shared" si="198"/>
        <v>30.9</v>
      </c>
      <c r="BN1032" s="126" t="s">
        <v>8785</v>
      </c>
      <c r="BO1032" s="126">
        <f>MATCH(BB1032,Sheet3!$D$4:$D$8,0)</f>
        <v>2</v>
      </c>
      <c r="BP1032" s="126">
        <f>MATCH(BN1032,Sheet3!$E$4:$H$4,0)</f>
        <v>4</v>
      </c>
      <c r="BQ1032" s="132">
        <f>INDEX(Sheet3!$D$4:$H$8,'NSS + ACT'!BO1032,'NSS + ACT'!BP1032)</f>
        <v>0.1</v>
      </c>
      <c r="BR1032" s="105">
        <f t="shared" si="199"/>
        <v>12716.143884892088</v>
      </c>
      <c r="BS1032" s="162">
        <f t="shared" si="200"/>
        <v>0.1</v>
      </c>
      <c r="BT1032" s="105">
        <f t="shared" si="201"/>
        <v>11444.52949640288</v>
      </c>
    </row>
    <row r="1033" spans="1:72">
      <c r="A1033" s="18">
        <f t="shared" si="191"/>
        <v>1030</v>
      </c>
      <c r="B1033" s="61">
        <v>292101568216</v>
      </c>
      <c r="C1033" s="39">
        <v>44243</v>
      </c>
      <c r="D1033" s="22" t="s">
        <v>347</v>
      </c>
      <c r="E1033" s="22" t="s">
        <v>4324</v>
      </c>
      <c r="F1033" s="110">
        <v>2</v>
      </c>
      <c r="G1033" s="23" t="s">
        <v>119</v>
      </c>
      <c r="H1033" s="52">
        <v>6056</v>
      </c>
      <c r="I1033" s="30"/>
      <c r="J1033" s="109">
        <v>12112</v>
      </c>
      <c r="K1033" s="23">
        <v>84841090</v>
      </c>
      <c r="L1033" s="26">
        <v>7.4999999999999997E-2</v>
      </c>
      <c r="M1033" s="40">
        <v>0</v>
      </c>
      <c r="N1033" s="62">
        <v>0</v>
      </c>
      <c r="O1033" s="52">
        <v>0</v>
      </c>
      <c r="P1033" s="26">
        <v>0.1</v>
      </c>
      <c r="Q1033" s="52">
        <v>0</v>
      </c>
      <c r="R1033" s="63">
        <v>0.18</v>
      </c>
      <c r="S1033" s="23" t="s">
        <v>4095</v>
      </c>
      <c r="T1033" s="52">
        <v>908.4</v>
      </c>
      <c r="U1033" s="52">
        <v>0</v>
      </c>
      <c r="V1033" s="52">
        <v>90.84</v>
      </c>
      <c r="W1033" s="52">
        <v>2360.0232000000001</v>
      </c>
      <c r="X1033" s="52">
        <v>3359.2632000000003</v>
      </c>
      <c r="Y1033" s="23" t="s">
        <v>4133</v>
      </c>
      <c r="Z1033" s="23" t="s">
        <v>4325</v>
      </c>
      <c r="AA1033" s="23" t="s">
        <v>4326</v>
      </c>
      <c r="AB1033" s="33">
        <v>292101568216</v>
      </c>
      <c r="AC1033" s="33" t="s">
        <v>4098</v>
      </c>
      <c r="AD1033" s="39">
        <v>44243</v>
      </c>
      <c r="AE1033" s="39">
        <v>44232</v>
      </c>
      <c r="AF1033" s="53" t="e">
        <v>#N/A</v>
      </c>
      <c r="AG1033" s="53" t="e">
        <v>#N/A</v>
      </c>
      <c r="AH1033" s="39" t="e">
        <v>#N/A</v>
      </c>
      <c r="AI1033" s="23" t="s">
        <v>51</v>
      </c>
      <c r="AJ1033" s="59"/>
      <c r="AK1033" s="59"/>
      <c r="AL1033" s="48"/>
      <c r="AM1033" s="60"/>
      <c r="AN1033" s="33"/>
      <c r="AO1033" s="48"/>
      <c r="AP1033" s="23">
        <v>2000</v>
      </c>
      <c r="AQ1033" s="23" t="s">
        <v>52</v>
      </c>
      <c r="AR1033" s="23" t="s">
        <v>4326</v>
      </c>
      <c r="AS1033" s="38" t="s">
        <v>53</v>
      </c>
      <c r="AT1033" s="23"/>
      <c r="AU1033" s="64" t="s">
        <v>4099</v>
      </c>
      <c r="AV1033" s="99">
        <v>2</v>
      </c>
      <c r="AW1033" s="102">
        <v>12112</v>
      </c>
      <c r="AX1033" s="29" t="s">
        <v>701</v>
      </c>
      <c r="AY1033" s="29"/>
      <c r="AZ1033" s="25"/>
      <c r="BA1033">
        <f t="shared" si="193"/>
        <v>1406</v>
      </c>
      <c r="BB1033" s="115" t="s">
        <v>6983</v>
      </c>
      <c r="BC1033" s="105">
        <f t="shared" si="194"/>
        <v>6056</v>
      </c>
      <c r="BD1033" s="116">
        <f t="shared" si="195"/>
        <v>44228</v>
      </c>
      <c r="BE1033" s="141" t="s">
        <v>8477</v>
      </c>
      <c r="BF1033">
        <f>MATCH(BE1033,'Cat-4'!$A:$A,0)</f>
        <v>722</v>
      </c>
      <c r="BG1033">
        <f>MATCH(BD1033,'Cat-4'!$1:$1,0)</f>
        <v>110</v>
      </c>
      <c r="BH1033">
        <f>INDEX('Cat-4'!$1:$1048576,'NSS + ACT'!BF1033,'NSS + ACT'!BG1033)</f>
        <v>115.4</v>
      </c>
      <c r="BI1033">
        <f>MATCH($BI$1,'Cat-4'!$1:$1,0)</f>
        <v>153</v>
      </c>
      <c r="BJ1033">
        <f>INDEX('Cat-4'!$1:$1048576,'NSS + ACT'!BF1033,'NSS + ACT'!BI1033)</f>
        <v>130.80000000000001</v>
      </c>
      <c r="BK1033" s="126">
        <f t="shared" si="196"/>
        <v>1.1334488734835355</v>
      </c>
      <c r="BL1033">
        <f t="shared" si="197"/>
        <v>1412</v>
      </c>
      <c r="BM1033" s="126">
        <f t="shared" si="198"/>
        <v>47.06666666666667</v>
      </c>
      <c r="BN1033" s="126" t="s">
        <v>8785</v>
      </c>
      <c r="BO1033" s="126">
        <f>MATCH(BB1033,Sheet3!$D$4:$D$8,0)</f>
        <v>2</v>
      </c>
      <c r="BP1033" s="126">
        <f>MATCH(BN1033,Sheet3!$E$4:$H$4,0)</f>
        <v>4</v>
      </c>
      <c r="BQ1033" s="132">
        <f>INDEX(Sheet3!$D$4:$H$8,'NSS + ACT'!BO1033,'NSS + ACT'!BP1033)</f>
        <v>0.1</v>
      </c>
      <c r="BR1033" s="105">
        <f t="shared" si="199"/>
        <v>13728.332755632582</v>
      </c>
      <c r="BS1033" s="162">
        <f t="shared" si="200"/>
        <v>0.1</v>
      </c>
      <c r="BT1033" s="105">
        <f t="shared" si="201"/>
        <v>12355.499480069324</v>
      </c>
    </row>
    <row r="1034" spans="1:72">
      <c r="A1034" s="18">
        <f t="shared" si="191"/>
        <v>1031</v>
      </c>
      <c r="B1034" s="61">
        <v>292200828102</v>
      </c>
      <c r="C1034" s="39">
        <v>44586</v>
      </c>
      <c r="D1034" s="22" t="s">
        <v>202</v>
      </c>
      <c r="E1034" s="22" t="s">
        <v>1759</v>
      </c>
      <c r="F1034" s="110">
        <v>3</v>
      </c>
      <c r="G1034" s="23" t="s">
        <v>119</v>
      </c>
      <c r="H1034" s="52">
        <v>4000</v>
      </c>
      <c r="I1034" s="30"/>
      <c r="J1034" s="109">
        <v>12000</v>
      </c>
      <c r="K1034" s="23">
        <v>84149040</v>
      </c>
      <c r="L1034" s="26">
        <v>7.4999999999999997E-2</v>
      </c>
      <c r="M1034" s="40">
        <v>0</v>
      </c>
      <c r="N1034" s="62">
        <v>0</v>
      </c>
      <c r="O1034" s="52">
        <v>0</v>
      </c>
      <c r="P1034" s="26">
        <v>0.1</v>
      </c>
      <c r="Q1034" s="52">
        <v>0</v>
      </c>
      <c r="R1034" s="63">
        <v>0.18</v>
      </c>
      <c r="S1034" s="23" t="s">
        <v>717</v>
      </c>
      <c r="T1034" s="52">
        <v>900</v>
      </c>
      <c r="U1034" s="52">
        <v>0</v>
      </c>
      <c r="V1034" s="52">
        <v>90</v>
      </c>
      <c r="W1034" s="52">
        <v>2338.1999999999998</v>
      </c>
      <c r="X1034" s="52">
        <v>3328.2</v>
      </c>
      <c r="Y1034" s="23" t="s">
        <v>1628</v>
      </c>
      <c r="Z1034" s="23" t="s">
        <v>1760</v>
      </c>
      <c r="AA1034" s="23" t="s">
        <v>1761</v>
      </c>
      <c r="AB1034" s="33">
        <v>292200828102</v>
      </c>
      <c r="AC1034" s="33" t="s">
        <v>1762</v>
      </c>
      <c r="AD1034" s="48">
        <v>44586</v>
      </c>
      <c r="AE1034" s="39">
        <v>44572</v>
      </c>
      <c r="AF1034" s="53" t="e">
        <v>#N/A</v>
      </c>
      <c r="AG1034" s="53" t="e">
        <v>#N/A</v>
      </c>
      <c r="AH1034" s="39" t="e">
        <v>#N/A</v>
      </c>
      <c r="AI1034" s="23" t="s">
        <v>51</v>
      </c>
      <c r="AJ1034" s="54"/>
      <c r="AK1034" s="55"/>
      <c r="AL1034" s="56"/>
      <c r="AM1034" s="57"/>
      <c r="AN1034" s="33"/>
      <c r="AO1034" s="48"/>
      <c r="AP1034" s="23">
        <v>2000</v>
      </c>
      <c r="AQ1034" s="23" t="s">
        <v>52</v>
      </c>
      <c r="AR1034" s="23" t="s">
        <v>1761</v>
      </c>
      <c r="AS1034" s="38" t="s">
        <v>53</v>
      </c>
      <c r="AT1034" s="23"/>
      <c r="AU1034" s="64">
        <v>834</v>
      </c>
      <c r="AV1034" s="99">
        <v>3</v>
      </c>
      <c r="AW1034" s="102">
        <v>12000</v>
      </c>
      <c r="AX1034" s="29" t="s">
        <v>701</v>
      </c>
      <c r="AY1034" s="29"/>
      <c r="AZ1034" s="25" t="s">
        <v>1633</v>
      </c>
      <c r="BA1034">
        <f t="shared" si="193"/>
        <v>1066</v>
      </c>
      <c r="BB1034" s="115" t="s">
        <v>6983</v>
      </c>
      <c r="BC1034" s="105">
        <f t="shared" si="194"/>
        <v>4000</v>
      </c>
      <c r="BD1034" s="116">
        <f t="shared" si="195"/>
        <v>44562</v>
      </c>
      <c r="BE1034" s="141" t="s">
        <v>8477</v>
      </c>
      <c r="BF1034">
        <f>MATCH(BE1034,'Cat-4'!$A:$A,0)</f>
        <v>722</v>
      </c>
      <c r="BG1034">
        <f>MATCH(BD1034,'Cat-4'!$1:$1,0)</f>
        <v>121</v>
      </c>
      <c r="BH1034">
        <f>INDEX('Cat-4'!$1:$1048576,'NSS + ACT'!BF1034,'NSS + ACT'!BG1034)</f>
        <v>121.6</v>
      </c>
      <c r="BI1034">
        <f>MATCH($BI$1,'Cat-4'!$1:$1,0)</f>
        <v>153</v>
      </c>
      <c r="BJ1034">
        <f>INDEX('Cat-4'!$1:$1048576,'NSS + ACT'!BF1034,'NSS + ACT'!BI1034)</f>
        <v>130.80000000000001</v>
      </c>
      <c r="BK1034" s="126">
        <f t="shared" si="196"/>
        <v>1.0756578947368423</v>
      </c>
      <c r="BL1034">
        <f t="shared" si="197"/>
        <v>1078</v>
      </c>
      <c r="BM1034" s="126">
        <f t="shared" si="198"/>
        <v>35.93333333333333</v>
      </c>
      <c r="BN1034" s="126" t="s">
        <v>8785</v>
      </c>
      <c r="BO1034" s="126">
        <f>MATCH(BB1034,Sheet3!$D$4:$D$8,0)</f>
        <v>2</v>
      </c>
      <c r="BP1034" s="126">
        <f>MATCH(BN1034,Sheet3!$E$4:$H$4,0)</f>
        <v>4</v>
      </c>
      <c r="BQ1034" s="132">
        <f>INDEX(Sheet3!$D$4:$H$8,'NSS + ACT'!BO1034,'NSS + ACT'!BP1034)</f>
        <v>0.1</v>
      </c>
      <c r="BR1034" s="105">
        <f t="shared" si="199"/>
        <v>12907.894736842107</v>
      </c>
      <c r="BS1034" s="162">
        <f t="shared" si="200"/>
        <v>0.1</v>
      </c>
      <c r="BT1034" s="105">
        <f t="shared" si="201"/>
        <v>11617.105263157897</v>
      </c>
    </row>
    <row r="1035" spans="1:72">
      <c r="A1035" s="18">
        <f t="shared" si="191"/>
        <v>1032</v>
      </c>
      <c r="B1035" s="33"/>
      <c r="C1035" s="39"/>
      <c r="D1035" s="22" t="s">
        <v>209</v>
      </c>
      <c r="E1035" s="22" t="s">
        <v>6885</v>
      </c>
      <c r="F1035" s="113">
        <v>2</v>
      </c>
      <c r="G1035" s="23" t="s">
        <v>119</v>
      </c>
      <c r="H1035" s="24">
        <v>6000</v>
      </c>
      <c r="I1035" s="30"/>
      <c r="J1035" s="101">
        <v>12000</v>
      </c>
      <c r="K1035" s="23">
        <v>84212900</v>
      </c>
      <c r="L1035" s="26">
        <v>7.4999999999999997E-2</v>
      </c>
      <c r="M1035" s="23"/>
      <c r="N1035" s="49"/>
      <c r="O1035" s="38"/>
      <c r="P1035" s="26">
        <v>0.1</v>
      </c>
      <c r="Q1035" s="38"/>
      <c r="R1035" s="26">
        <v>0.18</v>
      </c>
      <c r="S1035" s="23" t="s">
        <v>754</v>
      </c>
      <c r="T1035" s="94">
        <v>900</v>
      </c>
      <c r="U1035" s="94">
        <v>0</v>
      </c>
      <c r="V1035" s="94">
        <v>90</v>
      </c>
      <c r="W1035" s="94">
        <v>2338.1999999999998</v>
      </c>
      <c r="X1035" s="52">
        <v>3328.2</v>
      </c>
      <c r="Y1035" s="23" t="s">
        <v>6835</v>
      </c>
      <c r="Z1035" s="23" t="s">
        <v>6886</v>
      </c>
      <c r="AA1035" s="23" t="s">
        <v>6886</v>
      </c>
      <c r="AB1035" s="33">
        <v>291901877584</v>
      </c>
      <c r="AC1035" s="23" t="s">
        <v>6887</v>
      </c>
      <c r="AD1035" s="48">
        <v>43521</v>
      </c>
      <c r="AE1035" s="39">
        <v>43508</v>
      </c>
      <c r="AF1035" s="33" t="e">
        <v>#N/A</v>
      </c>
      <c r="AG1035" s="23" t="e">
        <v>#N/A</v>
      </c>
      <c r="AH1035" s="39" t="e">
        <v>#N/A</v>
      </c>
      <c r="AI1035" s="23" t="s">
        <v>51</v>
      </c>
      <c r="AJ1035" s="65"/>
      <c r="AK1035" s="57"/>
      <c r="AL1035" s="56"/>
      <c r="AM1035" s="52"/>
      <c r="AN1035" s="23"/>
      <c r="AO1035" s="38"/>
      <c r="AP1035" s="23">
        <v>2000</v>
      </c>
      <c r="AQ1035" s="23" t="s">
        <v>64</v>
      </c>
      <c r="AR1035" s="23" t="s">
        <v>6888</v>
      </c>
      <c r="AS1035" s="95" t="s">
        <v>53</v>
      </c>
      <c r="AT1035" s="23"/>
      <c r="AU1035" s="23" t="s">
        <v>6889</v>
      </c>
      <c r="AV1035" s="99">
        <v>2</v>
      </c>
      <c r="AW1035" s="101">
        <v>12000</v>
      </c>
      <c r="AX1035" s="29" t="s">
        <v>6494</v>
      </c>
      <c r="AY1035" s="29"/>
      <c r="AZ1035" s="21"/>
      <c r="BA1035">
        <f t="shared" si="193"/>
        <v>2130</v>
      </c>
      <c r="BB1035" s="115" t="s">
        <v>6983</v>
      </c>
      <c r="BC1035" s="105">
        <f t="shared" si="194"/>
        <v>6000</v>
      </c>
      <c r="BD1035" s="116">
        <f t="shared" si="195"/>
        <v>43497</v>
      </c>
      <c r="BE1035" s="141" t="s">
        <v>8477</v>
      </c>
      <c r="BF1035">
        <f>MATCH(BE1035,'Cat-4'!$A:$A,0)</f>
        <v>722</v>
      </c>
      <c r="BG1035">
        <f>MATCH(BD1035,'Cat-4'!$1:$1,0)</f>
        <v>86</v>
      </c>
      <c r="BH1035">
        <f>INDEX('Cat-4'!$1:$1048576,'NSS + ACT'!BF1035,'NSS + ACT'!BG1035)</f>
        <v>111.5</v>
      </c>
      <c r="BI1035">
        <f>MATCH($BI$1,'Cat-4'!$1:$1,0)</f>
        <v>153</v>
      </c>
      <c r="BJ1035">
        <f>INDEX('Cat-4'!$1:$1048576,'NSS + ACT'!BF1035,'NSS + ACT'!BI1035)</f>
        <v>130.80000000000001</v>
      </c>
      <c r="BK1035" s="126">
        <f t="shared" si="196"/>
        <v>1.1730941704035875</v>
      </c>
      <c r="BL1035">
        <f t="shared" si="197"/>
        <v>2143</v>
      </c>
      <c r="BM1035" s="126">
        <f t="shared" si="198"/>
        <v>71.433333333333337</v>
      </c>
      <c r="BN1035" s="126" t="s">
        <v>8785</v>
      </c>
      <c r="BO1035" s="126">
        <f>MATCH(BB1035,Sheet3!$D$4:$D$8,0)</f>
        <v>2</v>
      </c>
      <c r="BP1035" s="126">
        <f>MATCH(BN1035,Sheet3!$E$4:$H$4,0)</f>
        <v>4</v>
      </c>
      <c r="BQ1035" s="132">
        <f>INDEX(Sheet3!$D$4:$H$8,'NSS + ACT'!BO1035,'NSS + ACT'!BP1035)</f>
        <v>0.1</v>
      </c>
      <c r="BR1035" s="105">
        <f t="shared" si="199"/>
        <v>14077.13004484305</v>
      </c>
      <c r="BS1035" s="162">
        <f t="shared" si="200"/>
        <v>0.1</v>
      </c>
      <c r="BT1035" s="105">
        <f t="shared" si="201"/>
        <v>12669.417040358745</v>
      </c>
    </row>
    <row r="1036" spans="1:72">
      <c r="A1036" s="18">
        <f t="shared" si="191"/>
        <v>1033</v>
      </c>
      <c r="B1036" s="33"/>
      <c r="C1036" s="39"/>
      <c r="D1036" s="22" t="s">
        <v>115</v>
      </c>
      <c r="E1036" s="22" t="s">
        <v>6942</v>
      </c>
      <c r="F1036" s="113">
        <v>3</v>
      </c>
      <c r="G1036" s="23" t="s">
        <v>119</v>
      </c>
      <c r="H1036" s="24">
        <v>3990</v>
      </c>
      <c r="I1036" s="30"/>
      <c r="J1036" s="101">
        <v>11970</v>
      </c>
      <c r="K1036" s="23">
        <v>85411000</v>
      </c>
      <c r="L1036" s="26">
        <v>0</v>
      </c>
      <c r="M1036" s="23"/>
      <c r="N1036" s="49"/>
      <c r="O1036" s="38"/>
      <c r="P1036" s="26">
        <v>0</v>
      </c>
      <c r="Q1036" s="38"/>
      <c r="R1036" s="26">
        <v>0.18</v>
      </c>
      <c r="S1036" s="23" t="s">
        <v>977</v>
      </c>
      <c r="T1036" s="94">
        <v>0</v>
      </c>
      <c r="U1036" s="94">
        <v>0</v>
      </c>
      <c r="V1036" s="94">
        <v>0</v>
      </c>
      <c r="W1036" s="94">
        <v>2154.6</v>
      </c>
      <c r="X1036" s="52">
        <v>2154.6</v>
      </c>
      <c r="Y1036" s="23" t="s">
        <v>6835</v>
      </c>
      <c r="Z1036" s="23" t="s">
        <v>6943</v>
      </c>
      <c r="AA1036" s="23" t="s">
        <v>6943</v>
      </c>
      <c r="AB1036" s="33">
        <v>291700426931</v>
      </c>
      <c r="AC1036" s="23" t="s">
        <v>6944</v>
      </c>
      <c r="AD1036" s="48">
        <v>42765</v>
      </c>
      <c r="AE1036" s="39">
        <v>42735</v>
      </c>
      <c r="AF1036" s="33" t="e">
        <v>#N/A</v>
      </c>
      <c r="AG1036" s="23" t="e">
        <v>#N/A</v>
      </c>
      <c r="AH1036" s="39" t="e">
        <v>#N/A</v>
      </c>
      <c r="AI1036" s="23" t="s">
        <v>51</v>
      </c>
      <c r="AJ1036" s="65"/>
      <c r="AK1036" s="57"/>
      <c r="AL1036" s="56"/>
      <c r="AM1036" s="52"/>
      <c r="AN1036" s="23"/>
      <c r="AO1036" s="38"/>
      <c r="AP1036" s="23">
        <v>2000</v>
      </c>
      <c r="AQ1036" s="23" t="s">
        <v>52</v>
      </c>
      <c r="AR1036" s="23" t="s">
        <v>6945</v>
      </c>
      <c r="AS1036" s="95" t="s">
        <v>53</v>
      </c>
      <c r="AT1036" s="23" t="s">
        <v>522</v>
      </c>
      <c r="AU1036" s="23">
        <v>110001331</v>
      </c>
      <c r="AV1036" s="99">
        <v>3</v>
      </c>
      <c r="AW1036" s="101">
        <v>11970</v>
      </c>
      <c r="AX1036" s="29" t="s">
        <v>6494</v>
      </c>
      <c r="AY1036" s="29"/>
      <c r="AZ1036" s="21"/>
      <c r="BA1036">
        <f t="shared" si="193"/>
        <v>2903</v>
      </c>
      <c r="BB1036" s="115" t="s">
        <v>6985</v>
      </c>
      <c r="BC1036" s="105">
        <f t="shared" si="194"/>
        <v>3990</v>
      </c>
      <c r="BD1036" s="116">
        <f t="shared" si="195"/>
        <v>42705</v>
      </c>
      <c r="BE1036" s="141" t="s">
        <v>8312</v>
      </c>
      <c r="BF1036">
        <f>MATCH(BE1036,'Cat-4'!$A:$A,0)</f>
        <v>639</v>
      </c>
      <c r="BG1036">
        <f>MATCH(BD1036,'Cat-4'!$1:$1,0)</f>
        <v>60</v>
      </c>
      <c r="BH1036">
        <f>INDEX('Cat-4'!$1:$1048576,'NSS + ACT'!BF1036,'NSS + ACT'!BG1036)</f>
        <v>108.2</v>
      </c>
      <c r="BI1036">
        <f>MATCH($BI$1,'Cat-4'!$1:$1,0)</f>
        <v>153</v>
      </c>
      <c r="BJ1036">
        <f>INDEX('Cat-4'!$1:$1048576,'NSS + ACT'!BF1036,'NSS + ACT'!BI1036)</f>
        <v>121.7</v>
      </c>
      <c r="BK1036" s="126">
        <f t="shared" si="196"/>
        <v>1.1247689463955637</v>
      </c>
      <c r="BL1036">
        <f t="shared" si="197"/>
        <v>2935</v>
      </c>
      <c r="BM1036" s="126">
        <f t="shared" si="198"/>
        <v>97.833333333333329</v>
      </c>
      <c r="BN1036" s="126" t="s">
        <v>8785</v>
      </c>
      <c r="BO1036" s="126">
        <f>MATCH(BB1036,Sheet3!$D$4:$D$8,0)</f>
        <v>5</v>
      </c>
      <c r="BP1036" s="126">
        <f>MATCH(BN1036,Sheet3!$E$4:$H$4,0)</f>
        <v>4</v>
      </c>
      <c r="BQ1036" s="132">
        <f>INDEX(Sheet3!$D$4:$H$8,'NSS + ACT'!BO1036,'NSS + ACT'!BP1036)</f>
        <v>0.4</v>
      </c>
      <c r="BR1036" s="105">
        <f t="shared" si="199"/>
        <v>13463.484288354897</v>
      </c>
      <c r="BS1036" s="162">
        <f t="shared" si="200"/>
        <v>0.4</v>
      </c>
      <c r="BT1036" s="105">
        <f t="shared" si="201"/>
        <v>8078.090573012938</v>
      </c>
    </row>
    <row r="1037" spans="1:72">
      <c r="A1037" s="18">
        <f t="shared" si="191"/>
        <v>1034</v>
      </c>
      <c r="B1037" s="70">
        <v>171900089082</v>
      </c>
      <c r="C1037" s="76">
        <v>43475</v>
      </c>
      <c r="D1037" s="72" t="s">
        <v>605</v>
      </c>
      <c r="E1037" s="72" t="s">
        <v>4879</v>
      </c>
      <c r="F1037" s="107">
        <v>4</v>
      </c>
      <c r="G1037" s="69" t="s">
        <v>75</v>
      </c>
      <c r="H1037" s="58">
        <v>3278.1</v>
      </c>
      <c r="I1037" s="30"/>
      <c r="J1037" s="103">
        <v>13112.4</v>
      </c>
      <c r="K1037" s="70">
        <v>73182100</v>
      </c>
      <c r="L1037" s="74">
        <v>0.15</v>
      </c>
      <c r="M1037" s="73"/>
      <c r="N1037" s="40">
        <v>0</v>
      </c>
      <c r="O1037" s="35"/>
      <c r="P1037" s="75">
        <v>0.1</v>
      </c>
      <c r="Q1037" s="52">
        <v>0</v>
      </c>
      <c r="R1037" s="75">
        <v>0.18</v>
      </c>
      <c r="S1037" s="69"/>
      <c r="T1037" s="52">
        <v>1966.86</v>
      </c>
      <c r="U1037" s="52">
        <v>0</v>
      </c>
      <c r="V1037" s="52">
        <v>196.68600000000001</v>
      </c>
      <c r="W1037" s="52">
        <v>2749.6702799999998</v>
      </c>
      <c r="X1037" s="52">
        <v>4913.2162799999996</v>
      </c>
      <c r="Y1037" s="23" t="s">
        <v>4841</v>
      </c>
      <c r="Z1037" s="69" t="s">
        <v>4880</v>
      </c>
      <c r="AA1037" s="69" t="s">
        <v>4881</v>
      </c>
      <c r="AB1037" s="70" t="e">
        <v>#N/A</v>
      </c>
      <c r="AC1037" s="70" t="e">
        <v>#N/A</v>
      </c>
      <c r="AD1037" s="71" t="e">
        <v>#N/A</v>
      </c>
      <c r="AE1037" s="76">
        <v>43410</v>
      </c>
      <c r="AF1037" s="70">
        <v>171900089082</v>
      </c>
      <c r="AG1037" s="77">
        <v>1000171</v>
      </c>
      <c r="AH1037" s="76">
        <v>43476</v>
      </c>
      <c r="AI1037" s="69" t="s">
        <v>385</v>
      </c>
      <c r="AJ1037" s="78"/>
      <c r="AK1037" s="79"/>
      <c r="AL1037" s="80"/>
      <c r="AM1037" s="81"/>
      <c r="AN1037" s="70"/>
      <c r="AO1037" s="71"/>
      <c r="AP1037" s="69">
        <v>2000</v>
      </c>
      <c r="AQ1037" s="69" t="s">
        <v>52</v>
      </c>
      <c r="AR1037" s="69" t="s">
        <v>4881</v>
      </c>
      <c r="AS1037" s="82" t="s">
        <v>53</v>
      </c>
      <c r="AT1037" s="69"/>
      <c r="AU1037" s="69" t="s">
        <v>832</v>
      </c>
      <c r="AV1037" s="99">
        <v>4</v>
      </c>
      <c r="AW1037" s="103">
        <v>11931.6</v>
      </c>
      <c r="AX1037" s="29" t="s">
        <v>4770</v>
      </c>
      <c r="AY1037" s="29"/>
      <c r="AZ1037" s="30" t="s">
        <v>702</v>
      </c>
      <c r="BA1037">
        <f t="shared" si="193"/>
        <v>2228</v>
      </c>
      <c r="BB1037" s="115" t="s">
        <v>6983</v>
      </c>
      <c r="BC1037" s="105">
        <f t="shared" si="194"/>
        <v>2982.9</v>
      </c>
      <c r="BD1037" s="116">
        <f t="shared" si="195"/>
        <v>43405</v>
      </c>
      <c r="BE1037" s="141" t="s">
        <v>8477</v>
      </c>
      <c r="BF1037">
        <f>MATCH(BE1037,'Cat-4'!$A:$A,0)</f>
        <v>722</v>
      </c>
      <c r="BG1037">
        <f>MATCH(BD1037,'Cat-4'!$1:$1,0)</f>
        <v>83</v>
      </c>
      <c r="BH1037">
        <f>INDEX('Cat-4'!$1:$1048576,'NSS + ACT'!BF1037,'NSS + ACT'!BG1037)</f>
        <v>111.9</v>
      </c>
      <c r="BI1037">
        <f>MATCH($BI$1,'Cat-4'!$1:$1,0)</f>
        <v>153</v>
      </c>
      <c r="BJ1037">
        <f>INDEX('Cat-4'!$1:$1048576,'NSS + ACT'!BF1037,'NSS + ACT'!BI1037)</f>
        <v>130.80000000000001</v>
      </c>
      <c r="BK1037" s="126">
        <f t="shared" si="196"/>
        <v>1.1689008042895443</v>
      </c>
      <c r="BL1037">
        <f t="shared" si="197"/>
        <v>2235</v>
      </c>
      <c r="BM1037" s="126">
        <f t="shared" si="198"/>
        <v>74.5</v>
      </c>
      <c r="BN1037" s="126" t="s">
        <v>8785</v>
      </c>
      <c r="BO1037" s="126">
        <f>MATCH(BB1037,Sheet3!$D$4:$D$8,0)</f>
        <v>2</v>
      </c>
      <c r="BP1037" s="126">
        <f>MATCH(BN1037,Sheet3!$E$4:$H$4,0)</f>
        <v>4</v>
      </c>
      <c r="BQ1037" s="132">
        <f>INDEX(Sheet3!$D$4:$H$8,'NSS + ACT'!BO1037,'NSS + ACT'!BP1037)</f>
        <v>0.1</v>
      </c>
      <c r="BR1037" s="105">
        <f t="shared" si="199"/>
        <v>13946.856836461127</v>
      </c>
      <c r="BS1037" s="162">
        <f t="shared" si="200"/>
        <v>0.1</v>
      </c>
      <c r="BT1037" s="105">
        <f t="shared" si="201"/>
        <v>12552.171152815015</v>
      </c>
    </row>
    <row r="1038" spans="1:72">
      <c r="A1038" s="18">
        <f t="shared" si="191"/>
        <v>1035</v>
      </c>
      <c r="B1038" s="33">
        <v>292104357171</v>
      </c>
      <c r="C1038" s="39">
        <v>44323</v>
      </c>
      <c r="D1038" s="22" t="s">
        <v>114</v>
      </c>
      <c r="E1038" s="22" t="s">
        <v>6007</v>
      </c>
      <c r="F1038" s="110">
        <v>4</v>
      </c>
      <c r="G1038" s="23" t="s">
        <v>119</v>
      </c>
      <c r="H1038" s="52">
        <v>1485</v>
      </c>
      <c r="I1038" s="30"/>
      <c r="J1038" s="109">
        <v>5940</v>
      </c>
      <c r="K1038" s="33">
        <v>84819090</v>
      </c>
      <c r="L1038" s="26">
        <v>7.4999999999999997E-2</v>
      </c>
      <c r="M1038" s="26"/>
      <c r="N1038" s="26">
        <v>0</v>
      </c>
      <c r="O1038" s="60"/>
      <c r="P1038" s="26">
        <v>0.1</v>
      </c>
      <c r="Q1038" s="84"/>
      <c r="R1038" s="26">
        <v>0.18</v>
      </c>
      <c r="S1038" s="23" t="s">
        <v>849</v>
      </c>
      <c r="T1038" s="52">
        <v>445.5</v>
      </c>
      <c r="U1038" s="52">
        <v>0</v>
      </c>
      <c r="V1038" s="52">
        <v>44.550000000000004</v>
      </c>
      <c r="W1038" s="52">
        <v>1157.4089999999999</v>
      </c>
      <c r="X1038" s="52">
        <v>1647.4589999999998</v>
      </c>
      <c r="Y1038" s="23" t="s">
        <v>5950</v>
      </c>
      <c r="Z1038" s="23" t="s">
        <v>6008</v>
      </c>
      <c r="AA1038" s="23" t="s">
        <v>6009</v>
      </c>
      <c r="AB1038" s="33">
        <v>292104357171</v>
      </c>
      <c r="AC1038" s="33" t="s">
        <v>5988</v>
      </c>
      <c r="AD1038" s="39">
        <v>44323</v>
      </c>
      <c r="AE1038" s="39">
        <v>44274</v>
      </c>
      <c r="AF1038" s="53" t="e">
        <v>#N/A</v>
      </c>
      <c r="AG1038" s="53" t="e">
        <v>#N/A</v>
      </c>
      <c r="AH1038" s="39" t="e">
        <v>#N/A</v>
      </c>
      <c r="AI1038" s="23" t="s">
        <v>51</v>
      </c>
      <c r="AJ1038" s="59"/>
      <c r="AK1038" s="59"/>
      <c r="AL1038" s="48"/>
      <c r="AM1038" s="60"/>
      <c r="AN1038" s="33"/>
      <c r="AO1038" s="48"/>
      <c r="AP1038" s="23">
        <v>2000</v>
      </c>
      <c r="AQ1038" s="23" t="s">
        <v>52</v>
      </c>
      <c r="AR1038" s="23" t="s">
        <v>6009</v>
      </c>
      <c r="AS1038" s="38" t="s">
        <v>53</v>
      </c>
      <c r="AT1038" s="23" t="s">
        <v>519</v>
      </c>
      <c r="AU1038" s="23">
        <v>7620000778</v>
      </c>
      <c r="AV1038" s="99">
        <v>4</v>
      </c>
      <c r="AW1038" s="101">
        <v>11880</v>
      </c>
      <c r="AX1038" s="29" t="s">
        <v>5711</v>
      </c>
      <c r="AY1038" s="29"/>
      <c r="AZ1038" s="21"/>
      <c r="BA1038">
        <f t="shared" si="193"/>
        <v>1364</v>
      </c>
      <c r="BB1038" s="115" t="s">
        <v>6987</v>
      </c>
      <c r="BC1038" s="105">
        <f t="shared" si="194"/>
        <v>2970</v>
      </c>
      <c r="BD1038" s="116">
        <f t="shared" si="195"/>
        <v>44256</v>
      </c>
      <c r="BE1038" s="141" t="s">
        <v>8366</v>
      </c>
      <c r="BF1038">
        <f>MATCH(BE1038,'Cat-4'!$A:$A,0)</f>
        <v>666</v>
      </c>
      <c r="BG1038">
        <f>MATCH(BD1038,'Cat-4'!$1:$1,0)</f>
        <v>111</v>
      </c>
      <c r="BH1038">
        <f>INDEX('Cat-4'!$1:$1048576,'NSS + ACT'!BF1038,'NSS + ACT'!BG1038)</f>
        <v>118.9</v>
      </c>
      <c r="BI1038">
        <f>MATCH($BI$1,'Cat-4'!$1:$1,0)</f>
        <v>153</v>
      </c>
      <c r="BJ1038">
        <f>INDEX('Cat-4'!$1:$1048576,'NSS + ACT'!BF1038,'NSS + ACT'!BI1038)</f>
        <v>133.4</v>
      </c>
      <c r="BK1038" s="126">
        <f t="shared" si="196"/>
        <v>1.121951219512195</v>
      </c>
      <c r="BL1038">
        <f t="shared" si="197"/>
        <v>1384</v>
      </c>
      <c r="BM1038" s="126">
        <f t="shared" si="198"/>
        <v>46.133333333333333</v>
      </c>
      <c r="BN1038" s="126" t="s">
        <v>8785</v>
      </c>
      <c r="BO1038" s="126">
        <f>MATCH(BB1038,Sheet3!$D$4:$D$8,0)</f>
        <v>4</v>
      </c>
      <c r="BP1038" s="126">
        <f>MATCH(BN1038,Sheet3!$E$4:$H$4,0)</f>
        <v>4</v>
      </c>
      <c r="BQ1038" s="132">
        <f>INDEX(Sheet3!$D$4:$H$8,'NSS + ACT'!BO1038,'NSS + ACT'!BP1038)</f>
        <v>0.2</v>
      </c>
      <c r="BR1038" s="105">
        <f t="shared" si="199"/>
        <v>13328.780487804877</v>
      </c>
      <c r="BS1038" s="162">
        <f t="shared" si="200"/>
        <v>0.2</v>
      </c>
      <c r="BT1038" s="105">
        <f t="shared" si="201"/>
        <v>10663.024390243903</v>
      </c>
    </row>
    <row r="1039" spans="1:72">
      <c r="A1039" s="18">
        <f t="shared" si="191"/>
        <v>1036</v>
      </c>
      <c r="B1039" s="61">
        <v>291903683643</v>
      </c>
      <c r="C1039" s="39">
        <v>43572</v>
      </c>
      <c r="D1039" s="22" t="s">
        <v>186</v>
      </c>
      <c r="E1039" s="22" t="s">
        <v>1433</v>
      </c>
      <c r="F1039" s="110">
        <v>2</v>
      </c>
      <c r="G1039" s="23" t="s">
        <v>49</v>
      </c>
      <c r="H1039" s="52">
        <v>5938</v>
      </c>
      <c r="I1039" s="30"/>
      <c r="J1039" s="109">
        <v>11876</v>
      </c>
      <c r="K1039" s="23">
        <v>84123100</v>
      </c>
      <c r="L1039" s="26">
        <v>7.4999999999999997E-2</v>
      </c>
      <c r="M1039" s="40">
        <v>0</v>
      </c>
      <c r="N1039" s="62">
        <v>0</v>
      </c>
      <c r="O1039" s="52">
        <v>0</v>
      </c>
      <c r="P1039" s="26">
        <v>0.1</v>
      </c>
      <c r="Q1039" s="52">
        <v>0</v>
      </c>
      <c r="R1039" s="63">
        <v>0.18</v>
      </c>
      <c r="S1039" s="23" t="s">
        <v>1434</v>
      </c>
      <c r="T1039" s="52">
        <v>890.69999999999993</v>
      </c>
      <c r="U1039" s="52">
        <v>0</v>
      </c>
      <c r="V1039" s="52">
        <v>89.07</v>
      </c>
      <c r="W1039" s="52">
        <v>2314.0385999999999</v>
      </c>
      <c r="X1039" s="52">
        <v>3293.8085999999998</v>
      </c>
      <c r="Y1039" s="23" t="s">
        <v>1335</v>
      </c>
      <c r="Z1039" s="23" t="s">
        <v>1435</v>
      </c>
      <c r="AA1039" s="23" t="s">
        <v>1436</v>
      </c>
      <c r="AB1039" s="33">
        <v>291903683643</v>
      </c>
      <c r="AC1039" s="33" t="s">
        <v>1437</v>
      </c>
      <c r="AD1039" s="48">
        <v>43572</v>
      </c>
      <c r="AE1039" s="39">
        <v>43568</v>
      </c>
      <c r="AF1039" s="53" t="e">
        <v>#N/A</v>
      </c>
      <c r="AG1039" s="53" t="e">
        <v>#N/A</v>
      </c>
      <c r="AH1039" s="39" t="e">
        <v>#N/A</v>
      </c>
      <c r="AI1039" s="23" t="s">
        <v>51</v>
      </c>
      <c r="AJ1039" s="54"/>
      <c r="AK1039" s="55"/>
      <c r="AL1039" s="56"/>
      <c r="AM1039" s="57"/>
      <c r="AN1039" s="33"/>
      <c r="AO1039" s="48"/>
      <c r="AP1039" s="23">
        <v>2000</v>
      </c>
      <c r="AQ1039" s="23" t="s">
        <v>52</v>
      </c>
      <c r="AR1039" s="23" t="s">
        <v>1436</v>
      </c>
      <c r="AS1039" s="38" t="s">
        <v>53</v>
      </c>
      <c r="AT1039" s="23"/>
      <c r="AU1039" s="64" t="s">
        <v>1438</v>
      </c>
      <c r="AV1039" s="99">
        <v>2</v>
      </c>
      <c r="AW1039" s="102">
        <v>11876</v>
      </c>
      <c r="AX1039" s="29" t="s">
        <v>701</v>
      </c>
      <c r="AY1039" s="29"/>
      <c r="AZ1039" s="25" t="s">
        <v>1439</v>
      </c>
      <c r="BA1039">
        <f t="shared" si="193"/>
        <v>2070</v>
      </c>
      <c r="BB1039" s="115" t="s">
        <v>6983</v>
      </c>
      <c r="BC1039" s="105">
        <f t="shared" si="194"/>
        <v>5938</v>
      </c>
      <c r="BD1039" s="116">
        <f t="shared" si="195"/>
        <v>43556</v>
      </c>
      <c r="BE1039" s="141" t="s">
        <v>8477</v>
      </c>
      <c r="BF1039">
        <f>MATCH(BE1039,'Cat-4'!$A:$A,0)</f>
        <v>722</v>
      </c>
      <c r="BG1039">
        <f>MATCH(BD1039,'Cat-4'!$1:$1,0)</f>
        <v>88</v>
      </c>
      <c r="BH1039">
        <f>INDEX('Cat-4'!$1:$1048576,'NSS + ACT'!BF1039,'NSS + ACT'!BG1039)</f>
        <v>112.5</v>
      </c>
      <c r="BI1039">
        <f>MATCH($BI$1,'Cat-4'!$1:$1,0)</f>
        <v>153</v>
      </c>
      <c r="BJ1039">
        <f>INDEX('Cat-4'!$1:$1048576,'NSS + ACT'!BF1039,'NSS + ACT'!BI1039)</f>
        <v>130.80000000000001</v>
      </c>
      <c r="BK1039" s="126">
        <f t="shared" si="196"/>
        <v>1.1626666666666667</v>
      </c>
      <c r="BL1039">
        <f t="shared" si="197"/>
        <v>2084</v>
      </c>
      <c r="BM1039" s="126">
        <f t="shared" si="198"/>
        <v>69.466666666666669</v>
      </c>
      <c r="BN1039" s="126" t="s">
        <v>8785</v>
      </c>
      <c r="BO1039" s="126">
        <f>MATCH(BB1039,Sheet3!$D$4:$D$8,0)</f>
        <v>2</v>
      </c>
      <c r="BP1039" s="126">
        <f>MATCH(BN1039,Sheet3!$E$4:$H$4,0)</f>
        <v>4</v>
      </c>
      <c r="BQ1039" s="132">
        <f>INDEX(Sheet3!$D$4:$H$8,'NSS + ACT'!BO1039,'NSS + ACT'!BP1039)</f>
        <v>0.1</v>
      </c>
      <c r="BR1039" s="105">
        <f t="shared" si="199"/>
        <v>13807.829333333335</v>
      </c>
      <c r="BS1039" s="162">
        <f t="shared" si="200"/>
        <v>0.1</v>
      </c>
      <c r="BT1039" s="105">
        <f t="shared" si="201"/>
        <v>12427.046400000001</v>
      </c>
    </row>
    <row r="1040" spans="1:72">
      <c r="A1040" s="18">
        <f t="shared" si="191"/>
        <v>1037</v>
      </c>
      <c r="B1040" s="61">
        <v>291706294051</v>
      </c>
      <c r="C1040" s="39">
        <v>43043</v>
      </c>
      <c r="D1040" s="22" t="s">
        <v>143</v>
      </c>
      <c r="E1040" s="22" t="s">
        <v>1264</v>
      </c>
      <c r="F1040" s="110">
        <v>20</v>
      </c>
      <c r="G1040" s="23" t="s">
        <v>49</v>
      </c>
      <c r="H1040" s="52">
        <v>588.55899999999997</v>
      </c>
      <c r="I1040" s="30"/>
      <c r="J1040" s="109">
        <v>11771.18</v>
      </c>
      <c r="K1040" s="23">
        <v>73072200</v>
      </c>
      <c r="L1040" s="26">
        <v>0.1</v>
      </c>
      <c r="M1040" s="40" t="s">
        <v>742</v>
      </c>
      <c r="N1040" s="62">
        <v>0</v>
      </c>
      <c r="O1040" s="52">
        <v>0</v>
      </c>
      <c r="P1040" s="26">
        <v>0.1</v>
      </c>
      <c r="Q1040" s="52">
        <v>0</v>
      </c>
      <c r="R1040" s="63">
        <v>0.18</v>
      </c>
      <c r="S1040" s="23" t="s">
        <v>1260</v>
      </c>
      <c r="T1040" s="52">
        <v>1177.1180000000002</v>
      </c>
      <c r="U1040" s="52">
        <v>0</v>
      </c>
      <c r="V1040" s="52">
        <v>117.71180000000003</v>
      </c>
      <c r="W1040" s="52">
        <v>2351.8817639999997</v>
      </c>
      <c r="X1040" s="52">
        <v>3646.7115640000002</v>
      </c>
      <c r="Y1040" s="23" t="s">
        <v>1248</v>
      </c>
      <c r="Z1040" s="23" t="s">
        <v>1268</v>
      </c>
      <c r="AA1040" s="23" t="s">
        <v>1266</v>
      </c>
      <c r="AB1040" s="33">
        <v>291706294051</v>
      </c>
      <c r="AC1040" s="33" t="s">
        <v>1267</v>
      </c>
      <c r="AD1040" s="48">
        <v>43043</v>
      </c>
      <c r="AE1040" s="39">
        <v>43020</v>
      </c>
      <c r="AF1040" s="53" t="e">
        <v>#N/A</v>
      </c>
      <c r="AG1040" s="53" t="e">
        <v>#N/A</v>
      </c>
      <c r="AH1040" s="39" t="e">
        <v>#N/A</v>
      </c>
      <c r="AI1040" s="23" t="s">
        <v>51</v>
      </c>
      <c r="AJ1040" s="54"/>
      <c r="AK1040" s="55"/>
      <c r="AL1040" s="56"/>
      <c r="AM1040" s="57"/>
      <c r="AN1040" s="33"/>
      <c r="AO1040" s="48"/>
      <c r="AP1040" s="23">
        <v>2000</v>
      </c>
      <c r="AQ1040" s="23" t="s">
        <v>64</v>
      </c>
      <c r="AR1040" s="23" t="s">
        <v>1266</v>
      </c>
      <c r="AS1040" s="38" t="s">
        <v>53</v>
      </c>
      <c r="AT1040" s="23"/>
      <c r="AU1040" s="64">
        <v>745480</v>
      </c>
      <c r="AV1040" s="99">
        <v>20</v>
      </c>
      <c r="AW1040" s="102">
        <v>11771.18</v>
      </c>
      <c r="AX1040" s="29" t="s">
        <v>701</v>
      </c>
      <c r="AY1040" s="29"/>
      <c r="AZ1040" s="25"/>
      <c r="BA1040">
        <f t="shared" si="193"/>
        <v>2618</v>
      </c>
      <c r="BB1040" s="115" t="s">
        <v>6983</v>
      </c>
      <c r="BC1040" s="105">
        <f t="shared" si="194"/>
        <v>588.55899999999997</v>
      </c>
      <c r="BD1040" s="116">
        <f t="shared" si="195"/>
        <v>43009</v>
      </c>
      <c r="BE1040" s="141" t="s">
        <v>8477</v>
      </c>
      <c r="BF1040">
        <f>MATCH(BE1040,'Cat-4'!$A:$A,0)</f>
        <v>722</v>
      </c>
      <c r="BG1040">
        <f>MATCH(BD1040,'Cat-4'!$1:$1,0)</f>
        <v>70</v>
      </c>
      <c r="BH1040">
        <f>INDEX('Cat-4'!$1:$1048576,'NSS + ACT'!BF1040,'NSS + ACT'!BG1040)</f>
        <v>109</v>
      </c>
      <c r="BI1040">
        <f>MATCH($BI$1,'Cat-4'!$1:$1,0)</f>
        <v>153</v>
      </c>
      <c r="BJ1040">
        <f>INDEX('Cat-4'!$1:$1048576,'NSS + ACT'!BF1040,'NSS + ACT'!BI1040)</f>
        <v>130.80000000000001</v>
      </c>
      <c r="BK1040" s="126">
        <f t="shared" si="196"/>
        <v>1.2000000000000002</v>
      </c>
      <c r="BL1040">
        <f t="shared" si="197"/>
        <v>2631</v>
      </c>
      <c r="BM1040" s="126">
        <f t="shared" si="198"/>
        <v>87.7</v>
      </c>
      <c r="BN1040" s="126" t="s">
        <v>8785</v>
      </c>
      <c r="BO1040" s="126">
        <f>MATCH(BB1040,Sheet3!$D$4:$D$8,0)</f>
        <v>2</v>
      </c>
      <c r="BP1040" s="126">
        <f>MATCH(BN1040,Sheet3!$E$4:$H$4,0)</f>
        <v>4</v>
      </c>
      <c r="BQ1040" s="132">
        <f>INDEX(Sheet3!$D$4:$H$8,'NSS + ACT'!BO1040,'NSS + ACT'!BP1040)</f>
        <v>0.1</v>
      </c>
      <c r="BR1040" s="105">
        <f t="shared" si="199"/>
        <v>14125.416000000003</v>
      </c>
      <c r="BS1040" s="162">
        <f t="shared" si="200"/>
        <v>0.1</v>
      </c>
      <c r="BT1040" s="105">
        <f t="shared" si="201"/>
        <v>12712.874400000002</v>
      </c>
    </row>
    <row r="1041" spans="1:72">
      <c r="A1041" s="18">
        <f t="shared" si="191"/>
        <v>1038</v>
      </c>
      <c r="B1041" s="61">
        <v>292001385351</v>
      </c>
      <c r="C1041" s="39">
        <v>43868</v>
      </c>
      <c r="D1041" s="22" t="s">
        <v>140</v>
      </c>
      <c r="E1041" s="22" t="s">
        <v>1667</v>
      </c>
      <c r="F1041" s="110">
        <v>25</v>
      </c>
      <c r="G1041" s="23" t="s">
        <v>119</v>
      </c>
      <c r="H1041" s="52">
        <v>186.80799999999999</v>
      </c>
      <c r="I1041" s="30"/>
      <c r="J1041" s="109">
        <v>4670.2</v>
      </c>
      <c r="K1041" s="23">
        <v>85030029</v>
      </c>
      <c r="L1041" s="26">
        <v>7.4999999999999997E-2</v>
      </c>
      <c r="M1041" s="40">
        <v>0</v>
      </c>
      <c r="N1041" s="62">
        <v>0</v>
      </c>
      <c r="O1041" s="52">
        <v>0</v>
      </c>
      <c r="P1041" s="26">
        <v>0.1</v>
      </c>
      <c r="Q1041" s="52">
        <v>0</v>
      </c>
      <c r="R1041" s="63">
        <v>0.18</v>
      </c>
      <c r="S1041" s="23" t="s">
        <v>1170</v>
      </c>
      <c r="T1041" s="52">
        <v>350.26499999999999</v>
      </c>
      <c r="U1041" s="52">
        <v>0</v>
      </c>
      <c r="V1041" s="52">
        <v>35.026499999999999</v>
      </c>
      <c r="W1041" s="52">
        <v>909.98847000000001</v>
      </c>
      <c r="X1041" s="52">
        <v>1295.27997</v>
      </c>
      <c r="Y1041" s="23" t="s">
        <v>1628</v>
      </c>
      <c r="Z1041" s="23" t="s">
        <v>1668</v>
      </c>
      <c r="AA1041" s="23" t="s">
        <v>1669</v>
      </c>
      <c r="AB1041" s="33">
        <v>292001385351</v>
      </c>
      <c r="AC1041" s="33" t="s">
        <v>1670</v>
      </c>
      <c r="AD1041" s="48">
        <v>43868</v>
      </c>
      <c r="AE1041" s="39">
        <v>43857</v>
      </c>
      <c r="AF1041" s="53" t="e">
        <v>#N/A</v>
      </c>
      <c r="AG1041" s="53" t="e">
        <v>#N/A</v>
      </c>
      <c r="AH1041" s="39" t="e">
        <v>#N/A</v>
      </c>
      <c r="AI1041" s="23" t="s">
        <v>51</v>
      </c>
      <c r="AJ1041" s="54"/>
      <c r="AK1041" s="55"/>
      <c r="AL1041" s="56"/>
      <c r="AM1041" s="57"/>
      <c r="AN1041" s="33"/>
      <c r="AO1041" s="48"/>
      <c r="AP1041" s="23">
        <v>2000</v>
      </c>
      <c r="AQ1041" s="23" t="s">
        <v>52</v>
      </c>
      <c r="AR1041" s="23" t="s">
        <v>1669</v>
      </c>
      <c r="AS1041" s="38" t="s">
        <v>53</v>
      </c>
      <c r="AT1041" s="23"/>
      <c r="AU1041" s="64" t="s">
        <v>199</v>
      </c>
      <c r="AV1041" s="99">
        <v>25</v>
      </c>
      <c r="AW1041" s="102">
        <v>11725.11</v>
      </c>
      <c r="AX1041" s="29" t="s">
        <v>701</v>
      </c>
      <c r="AY1041" s="29"/>
      <c r="AZ1041" s="25" t="s">
        <v>1633</v>
      </c>
      <c r="BA1041">
        <f t="shared" si="193"/>
        <v>1781</v>
      </c>
      <c r="BB1041" s="115" t="s">
        <v>6983</v>
      </c>
      <c r="BC1041" s="105">
        <f t="shared" si="194"/>
        <v>469.00440000000003</v>
      </c>
      <c r="BD1041" s="116">
        <f t="shared" si="195"/>
        <v>43831</v>
      </c>
      <c r="BE1041" s="141" t="s">
        <v>8477</v>
      </c>
      <c r="BF1041">
        <f>MATCH(BE1041,'Cat-4'!$A:$A,0)</f>
        <v>722</v>
      </c>
      <c r="BG1041">
        <f>MATCH(BD1041,'Cat-4'!$1:$1,0)</f>
        <v>97</v>
      </c>
      <c r="BH1041">
        <f>INDEX('Cat-4'!$1:$1048576,'NSS + ACT'!BF1041,'NSS + ACT'!BG1041)</f>
        <v>113.2</v>
      </c>
      <c r="BI1041">
        <f>MATCH($BI$1,'Cat-4'!$1:$1,0)</f>
        <v>153</v>
      </c>
      <c r="BJ1041">
        <f>INDEX('Cat-4'!$1:$1048576,'NSS + ACT'!BF1041,'NSS + ACT'!BI1041)</f>
        <v>130.80000000000001</v>
      </c>
      <c r="BK1041" s="126">
        <f t="shared" si="196"/>
        <v>1.1554770318021201</v>
      </c>
      <c r="BL1041">
        <f t="shared" si="197"/>
        <v>1809</v>
      </c>
      <c r="BM1041" s="126">
        <f t="shared" si="198"/>
        <v>60.3</v>
      </c>
      <c r="BN1041" s="126" t="s">
        <v>8785</v>
      </c>
      <c r="BO1041" s="126">
        <f>MATCH(BB1041,Sheet3!$D$4:$D$8,0)</f>
        <v>2</v>
      </c>
      <c r="BP1041" s="126">
        <f>MATCH(BN1041,Sheet3!$E$4:$H$4,0)</f>
        <v>4</v>
      </c>
      <c r="BQ1041" s="132">
        <f>INDEX(Sheet3!$D$4:$H$8,'NSS + ACT'!BO1041,'NSS + ACT'!BP1041)</f>
        <v>0.1</v>
      </c>
      <c r="BR1041" s="105">
        <f t="shared" si="199"/>
        <v>13548.095300353358</v>
      </c>
      <c r="BS1041" s="162">
        <f t="shared" si="200"/>
        <v>0.1</v>
      </c>
      <c r="BT1041" s="105">
        <f t="shared" si="201"/>
        <v>12193.285770318022</v>
      </c>
    </row>
    <row r="1042" spans="1:72">
      <c r="A1042" s="18">
        <f t="shared" si="191"/>
        <v>1039</v>
      </c>
      <c r="B1042" s="19">
        <v>171802669975</v>
      </c>
      <c r="C1042" s="31"/>
      <c r="D1042" s="21" t="s">
        <v>440</v>
      </c>
      <c r="E1042" s="22" t="s">
        <v>482</v>
      </c>
      <c r="F1042" s="107">
        <v>2</v>
      </c>
      <c r="G1042" s="23" t="s">
        <v>49</v>
      </c>
      <c r="H1042" s="24">
        <v>7453.8</v>
      </c>
      <c r="I1042" s="24"/>
      <c r="J1042" s="100">
        <v>14907.6</v>
      </c>
      <c r="K1042" s="23">
        <v>84834000</v>
      </c>
      <c r="L1042" s="26">
        <v>7.4999999999999997E-2</v>
      </c>
      <c r="M1042" s="21"/>
      <c r="N1042" s="27"/>
      <c r="O1042" s="21"/>
      <c r="P1042" s="28">
        <v>0.1</v>
      </c>
      <c r="Q1042" s="21"/>
      <c r="R1042" s="26">
        <v>0.18</v>
      </c>
      <c r="S1042" s="29" t="s">
        <v>50</v>
      </c>
      <c r="T1042" s="30">
        <v>1118.07</v>
      </c>
      <c r="U1042" s="30"/>
      <c r="V1042" s="30">
        <v>111.807</v>
      </c>
      <c r="W1042" s="30">
        <v>2904.74586</v>
      </c>
      <c r="X1042" s="30">
        <v>4134.6228599999995</v>
      </c>
      <c r="Y1042" s="29" t="s">
        <v>441</v>
      </c>
      <c r="Z1042" s="29" t="s">
        <v>483</v>
      </c>
      <c r="AA1042" s="29" t="s">
        <v>484</v>
      </c>
      <c r="AB1042" s="19" t="e">
        <v>#N/A</v>
      </c>
      <c r="AC1042" s="29" t="e">
        <v>#N/A</v>
      </c>
      <c r="AD1042" s="31" t="e">
        <v>#N/A</v>
      </c>
      <c r="AE1042" s="31">
        <v>43374</v>
      </c>
      <c r="AF1042" s="19">
        <v>171802669975</v>
      </c>
      <c r="AG1042" s="29" t="s">
        <v>444</v>
      </c>
      <c r="AH1042" s="31">
        <v>43385</v>
      </c>
      <c r="AI1042" s="29" t="s">
        <v>385</v>
      </c>
      <c r="AJ1042" s="46"/>
      <c r="AK1042" s="30"/>
      <c r="AL1042" s="47"/>
      <c r="AM1042" s="46"/>
      <c r="AN1042" s="29"/>
      <c r="AO1042" s="31"/>
      <c r="AP1042" s="19">
        <v>2000</v>
      </c>
      <c r="AQ1042" s="29" t="s">
        <v>52</v>
      </c>
      <c r="AR1042" s="29" t="s">
        <v>484</v>
      </c>
      <c r="AS1042" s="29" t="s">
        <v>53</v>
      </c>
      <c r="AT1042" s="29" t="s">
        <v>54</v>
      </c>
      <c r="AU1042" s="29">
        <v>30175312</v>
      </c>
      <c r="AV1042" s="99">
        <v>2</v>
      </c>
      <c r="AW1042" s="99">
        <v>11723.5</v>
      </c>
      <c r="AX1042" s="29" t="s">
        <v>387</v>
      </c>
      <c r="AY1042" s="29" t="s">
        <v>691</v>
      </c>
      <c r="AZ1042" s="21"/>
      <c r="BA1042">
        <f t="shared" si="193"/>
        <v>2264</v>
      </c>
      <c r="BB1042" s="115" t="s">
        <v>6983</v>
      </c>
      <c r="BC1042" s="105">
        <f t="shared" si="194"/>
        <v>5861.75</v>
      </c>
      <c r="BD1042" s="116">
        <f t="shared" si="195"/>
        <v>43374</v>
      </c>
      <c r="BE1042" s="141" t="s">
        <v>8477</v>
      </c>
      <c r="BF1042">
        <f>MATCH(BE1042,'Cat-4'!$A:$A,0)</f>
        <v>722</v>
      </c>
      <c r="BG1042">
        <f>MATCH(BD1042,'Cat-4'!$1:$1,0)</f>
        <v>82</v>
      </c>
      <c r="BH1042">
        <f>INDEX('Cat-4'!$1:$1048576,'NSS + ACT'!BF1042,'NSS + ACT'!BG1042)</f>
        <v>111.5</v>
      </c>
      <c r="BI1042">
        <f>MATCH($BI$1,'Cat-4'!$1:$1,0)</f>
        <v>153</v>
      </c>
      <c r="BJ1042">
        <f>INDEX('Cat-4'!$1:$1048576,'NSS + ACT'!BF1042,'NSS + ACT'!BI1042)</f>
        <v>130.80000000000001</v>
      </c>
      <c r="BK1042" s="126">
        <f t="shared" si="196"/>
        <v>1.1730941704035875</v>
      </c>
      <c r="BL1042">
        <f t="shared" si="197"/>
        <v>2266</v>
      </c>
      <c r="BM1042" s="126">
        <f t="shared" si="198"/>
        <v>75.533333333333331</v>
      </c>
      <c r="BN1042" s="126" t="s">
        <v>8785</v>
      </c>
      <c r="BO1042" s="126">
        <f>MATCH(BB1042,Sheet3!$D$4:$D$8,0)</f>
        <v>2</v>
      </c>
      <c r="BP1042" s="126">
        <f>MATCH(BN1042,Sheet3!$E$4:$H$4,0)</f>
        <v>4</v>
      </c>
      <c r="BQ1042" s="132">
        <f>INDEX(Sheet3!$D$4:$H$8,'NSS + ACT'!BO1042,'NSS + ACT'!BP1042)</f>
        <v>0.1</v>
      </c>
      <c r="BR1042" s="105">
        <f t="shared" si="199"/>
        <v>13752.769506726459</v>
      </c>
      <c r="BS1042" s="162">
        <f t="shared" si="200"/>
        <v>0.1</v>
      </c>
      <c r="BT1042" s="105">
        <f t="shared" si="201"/>
        <v>12377.492556053814</v>
      </c>
    </row>
    <row r="1043" spans="1:72">
      <c r="A1043" s="18">
        <f t="shared" si="191"/>
        <v>1040</v>
      </c>
      <c r="B1043" s="33">
        <v>292309437696</v>
      </c>
      <c r="C1043" s="39">
        <v>45173</v>
      </c>
      <c r="D1043" s="22" t="s">
        <v>176</v>
      </c>
      <c r="E1043" s="22" t="s">
        <v>5508</v>
      </c>
      <c r="F1043" s="110">
        <v>52</v>
      </c>
      <c r="G1043" s="23" t="s">
        <v>79</v>
      </c>
      <c r="H1043" s="58">
        <v>224.96019230769232</v>
      </c>
      <c r="I1043" s="30"/>
      <c r="J1043" s="101">
        <v>11697.93</v>
      </c>
      <c r="K1043" s="33">
        <v>84821013</v>
      </c>
      <c r="L1043" s="26">
        <v>7.4999999999999997E-2</v>
      </c>
      <c r="M1043" s="40"/>
      <c r="N1043" s="40">
        <v>0</v>
      </c>
      <c r="O1043" s="35">
        <v>0</v>
      </c>
      <c r="P1043" s="63">
        <v>0.1</v>
      </c>
      <c r="Q1043" s="52">
        <v>0</v>
      </c>
      <c r="R1043" s="63">
        <v>0.18</v>
      </c>
      <c r="S1043" s="23" t="s">
        <v>893</v>
      </c>
      <c r="T1043" s="52">
        <v>877.34474999999998</v>
      </c>
      <c r="U1043" s="52">
        <v>0</v>
      </c>
      <c r="V1043" s="52">
        <v>87.734475000000003</v>
      </c>
      <c r="W1043" s="52">
        <v>2279.3416604999998</v>
      </c>
      <c r="X1043" s="52">
        <v>3244.4208854999997</v>
      </c>
      <c r="Y1043" s="23" t="s">
        <v>5450</v>
      </c>
      <c r="Z1043" s="23" t="s">
        <v>5509</v>
      </c>
      <c r="AA1043" s="23" t="s">
        <v>5510</v>
      </c>
      <c r="AB1043" s="33">
        <v>292309437696</v>
      </c>
      <c r="AC1043" s="33" t="s">
        <v>5486</v>
      </c>
      <c r="AD1043" s="39">
        <v>45173</v>
      </c>
      <c r="AE1043" s="39">
        <v>45170</v>
      </c>
      <c r="AF1043" s="53" t="e">
        <v>#N/A</v>
      </c>
      <c r="AG1043" s="53" t="e">
        <v>#N/A</v>
      </c>
      <c r="AH1043" s="39" t="e">
        <v>#N/A</v>
      </c>
      <c r="AI1043" s="23" t="s">
        <v>51</v>
      </c>
      <c r="AJ1043" s="59"/>
      <c r="AK1043" s="59"/>
      <c r="AL1043" s="48"/>
      <c r="AM1043" s="60"/>
      <c r="AN1043" s="33"/>
      <c r="AO1043" s="48"/>
      <c r="AP1043" s="23">
        <v>2000</v>
      </c>
      <c r="AQ1043" s="23" t="s">
        <v>52</v>
      </c>
      <c r="AR1043" s="23" t="s">
        <v>5510</v>
      </c>
      <c r="AS1043" s="38" t="s">
        <v>518</v>
      </c>
      <c r="AT1043" s="23"/>
      <c r="AU1043" s="23" t="s">
        <v>5021</v>
      </c>
      <c r="AV1043" s="99">
        <v>52</v>
      </c>
      <c r="AW1043" s="101">
        <v>11697.93</v>
      </c>
      <c r="AX1043" s="29" t="s">
        <v>4770</v>
      </c>
      <c r="AY1043" s="29"/>
      <c r="AZ1043" s="30" t="s">
        <v>853</v>
      </c>
      <c r="BA1043">
        <f t="shared" si="193"/>
        <v>468</v>
      </c>
      <c r="BB1043" s="115" t="s">
        <v>6983</v>
      </c>
      <c r="BC1043" s="105">
        <f t="shared" si="194"/>
        <v>224.96019230769232</v>
      </c>
      <c r="BD1043" s="116">
        <f t="shared" si="195"/>
        <v>45170</v>
      </c>
      <c r="BE1043" s="141" t="s">
        <v>8477</v>
      </c>
      <c r="BF1043">
        <f>MATCH(BE1043,'Cat-4'!$A:$A,0)</f>
        <v>722</v>
      </c>
      <c r="BG1043">
        <f>MATCH(BD1043,'Cat-4'!$1:$1,0)</f>
        <v>141</v>
      </c>
      <c r="BH1043">
        <f>INDEX('Cat-4'!$1:$1048576,'NSS + ACT'!BF1043,'NSS + ACT'!BG1043)</f>
        <v>129.19999999999999</v>
      </c>
      <c r="BI1043">
        <f>MATCH($BI$1,'Cat-4'!$1:$1,0)</f>
        <v>153</v>
      </c>
      <c r="BJ1043">
        <f>INDEX('Cat-4'!$1:$1048576,'NSS + ACT'!BF1043,'NSS + ACT'!BI1043)</f>
        <v>130.80000000000001</v>
      </c>
      <c r="BK1043" s="126">
        <f t="shared" si="196"/>
        <v>1.0123839009287927</v>
      </c>
      <c r="BL1043">
        <f t="shared" si="197"/>
        <v>470</v>
      </c>
      <c r="BM1043" s="126">
        <f t="shared" si="198"/>
        <v>15.666666666666666</v>
      </c>
      <c r="BN1043" s="126" t="s">
        <v>8784</v>
      </c>
      <c r="BO1043" s="126">
        <f>MATCH(BB1043,Sheet3!$D$4:$D$8,0)</f>
        <v>2</v>
      </c>
      <c r="BP1043" s="126">
        <f>MATCH(BN1043,Sheet3!$E$4:$H$4,0)</f>
        <v>3</v>
      </c>
      <c r="BQ1043" s="132">
        <f>INDEX(Sheet3!$D$4:$H$8,'NSS + ACT'!BO1043,'NSS + ACT'!BP1043)</f>
        <v>0.05</v>
      </c>
      <c r="BR1043" s="105">
        <f t="shared" si="199"/>
        <v>11842.796006191953</v>
      </c>
      <c r="BS1043" s="162">
        <f t="shared" si="200"/>
        <v>0.05</v>
      </c>
      <c r="BT1043" s="105">
        <f t="shared" si="201"/>
        <v>11250.656205882355</v>
      </c>
    </row>
    <row r="1044" spans="1:72">
      <c r="A1044" s="18">
        <f t="shared" si="191"/>
        <v>1041</v>
      </c>
      <c r="B1044" s="19">
        <v>171801544386</v>
      </c>
      <c r="C1044" s="31"/>
      <c r="D1044" s="21" t="s">
        <v>449</v>
      </c>
      <c r="E1044" s="22" t="s">
        <v>7024</v>
      </c>
      <c r="F1044" s="107">
        <v>1</v>
      </c>
      <c r="G1044" s="23" t="s">
        <v>49</v>
      </c>
      <c r="H1044" s="24">
        <v>10560.11</v>
      </c>
      <c r="I1044" s="24">
        <v>1358.88</v>
      </c>
      <c r="J1044" s="100">
        <v>11918.990000000002</v>
      </c>
      <c r="K1044" s="23">
        <v>84219900</v>
      </c>
      <c r="L1044" s="26">
        <v>0.1</v>
      </c>
      <c r="M1044" s="21"/>
      <c r="N1044" s="27"/>
      <c r="O1044" s="21"/>
      <c r="P1044" s="28">
        <v>0.1</v>
      </c>
      <c r="Q1044" s="21"/>
      <c r="R1044" s="26">
        <v>0.18</v>
      </c>
      <c r="S1044" s="29" t="s">
        <v>83</v>
      </c>
      <c r="T1044" s="30">
        <v>1191.8990000000001</v>
      </c>
      <c r="U1044" s="30"/>
      <c r="V1044" s="30">
        <v>119.18990000000002</v>
      </c>
      <c r="W1044" s="30">
        <v>2381.4142020000004</v>
      </c>
      <c r="X1044" s="30">
        <v>3692.5031020000006</v>
      </c>
      <c r="Y1044" s="29" t="s">
        <v>441</v>
      </c>
      <c r="Z1044" s="29" t="s">
        <v>456</v>
      </c>
      <c r="AA1044" s="29" t="s">
        <v>457</v>
      </c>
      <c r="AB1044" s="19" t="e">
        <v>#N/A</v>
      </c>
      <c r="AC1044" s="29" t="e">
        <v>#N/A</v>
      </c>
      <c r="AD1044" s="31" t="e">
        <v>#N/A</v>
      </c>
      <c r="AE1044" s="31">
        <v>43257</v>
      </c>
      <c r="AF1044" s="19">
        <v>171801544386</v>
      </c>
      <c r="AG1044" s="29" t="s">
        <v>452</v>
      </c>
      <c r="AH1044" s="31">
        <v>43265</v>
      </c>
      <c r="AI1044" s="29" t="s">
        <v>385</v>
      </c>
      <c r="AJ1044" s="46"/>
      <c r="AK1044" s="30"/>
      <c r="AL1044" s="47"/>
      <c r="AM1044" s="46"/>
      <c r="AN1044" s="29"/>
      <c r="AO1044" s="31"/>
      <c r="AP1044" s="19">
        <v>2000</v>
      </c>
      <c r="AQ1044" s="29" t="s">
        <v>52</v>
      </c>
      <c r="AR1044" s="29" t="s">
        <v>457</v>
      </c>
      <c r="AS1044" s="29" t="s">
        <v>53</v>
      </c>
      <c r="AT1044" s="29" t="s">
        <v>54</v>
      </c>
      <c r="AU1044" s="29" t="s">
        <v>453</v>
      </c>
      <c r="AV1044" s="99">
        <v>1</v>
      </c>
      <c r="AW1044" s="99">
        <v>11679.98</v>
      </c>
      <c r="AX1044" s="29" t="s">
        <v>387</v>
      </c>
      <c r="AY1044" s="29" t="s">
        <v>691</v>
      </c>
      <c r="AZ1044" s="21"/>
      <c r="BA1044">
        <f t="shared" si="193"/>
        <v>2381</v>
      </c>
      <c r="BB1044" s="115" t="s">
        <v>6987</v>
      </c>
      <c r="BC1044" s="105">
        <f t="shared" si="194"/>
        <v>11679.98</v>
      </c>
      <c r="BD1044" s="116">
        <f t="shared" si="195"/>
        <v>43252</v>
      </c>
      <c r="BE1044" s="141" t="s">
        <v>8366</v>
      </c>
      <c r="BF1044">
        <f>MATCH(BE1044,'Cat-4'!$A:$A,0)</f>
        <v>666</v>
      </c>
      <c r="BG1044">
        <f>MATCH(BD1044,'Cat-4'!$1:$1,0)</f>
        <v>78</v>
      </c>
      <c r="BH1044">
        <f>INDEX('Cat-4'!$1:$1048576,'NSS + ACT'!BF1044,'NSS + ACT'!BG1044)</f>
        <v>111.8</v>
      </c>
      <c r="BI1044">
        <f>MATCH($BI$1,'Cat-4'!$1:$1,0)</f>
        <v>153</v>
      </c>
      <c r="BJ1044">
        <f>INDEX('Cat-4'!$1:$1048576,'NSS + ACT'!BF1044,'NSS + ACT'!BI1044)</f>
        <v>133.4</v>
      </c>
      <c r="BK1044" s="126">
        <f t="shared" si="196"/>
        <v>1.1932021466905189</v>
      </c>
      <c r="BL1044">
        <f t="shared" si="197"/>
        <v>2388</v>
      </c>
      <c r="BM1044" s="126">
        <f t="shared" si="198"/>
        <v>79.599999999999994</v>
      </c>
      <c r="BN1044" s="126" t="s">
        <v>8785</v>
      </c>
      <c r="BO1044" s="126">
        <f>MATCH(BB1044,Sheet3!$D$4:$D$8,0)</f>
        <v>4</v>
      </c>
      <c r="BP1044" s="126">
        <f>MATCH(BN1044,Sheet3!$E$4:$H$4,0)</f>
        <v>4</v>
      </c>
      <c r="BQ1044" s="132">
        <f>INDEX(Sheet3!$D$4:$H$8,'NSS + ACT'!BO1044,'NSS + ACT'!BP1044)</f>
        <v>0.2</v>
      </c>
      <c r="BR1044" s="105">
        <f t="shared" si="199"/>
        <v>13936.577209302326</v>
      </c>
      <c r="BS1044" s="162">
        <f t="shared" si="200"/>
        <v>0.2</v>
      </c>
      <c r="BT1044" s="105">
        <f t="shared" si="201"/>
        <v>11149.261767441862</v>
      </c>
    </row>
    <row r="1045" spans="1:72">
      <c r="A1045" s="18">
        <f t="shared" si="191"/>
        <v>1042</v>
      </c>
      <c r="B1045" s="61">
        <v>171800717303</v>
      </c>
      <c r="C1045" s="39">
        <v>43179</v>
      </c>
      <c r="D1045" s="22" t="s">
        <v>752</v>
      </c>
      <c r="E1045" s="22" t="s">
        <v>764</v>
      </c>
      <c r="F1045" s="110">
        <v>3</v>
      </c>
      <c r="G1045" s="23" t="s">
        <v>49</v>
      </c>
      <c r="H1045" s="52">
        <v>3880.6333333333332</v>
      </c>
      <c r="I1045" s="30"/>
      <c r="J1045" s="109">
        <v>11641.9</v>
      </c>
      <c r="K1045" s="23">
        <v>84219100</v>
      </c>
      <c r="L1045" s="26">
        <v>7.4999999999999997E-2</v>
      </c>
      <c r="M1045" s="40">
        <v>0</v>
      </c>
      <c r="N1045" s="62">
        <v>0</v>
      </c>
      <c r="O1045" s="52">
        <v>0</v>
      </c>
      <c r="P1045" s="26">
        <v>0.1</v>
      </c>
      <c r="Q1045" s="52">
        <v>0</v>
      </c>
      <c r="R1045" s="63">
        <v>0.18</v>
      </c>
      <c r="S1045" s="23" t="s">
        <v>754</v>
      </c>
      <c r="T1045" s="52">
        <v>873.14249999999993</v>
      </c>
      <c r="U1045" s="52">
        <v>0</v>
      </c>
      <c r="V1045" s="52">
        <v>87.314250000000001</v>
      </c>
      <c r="W1045" s="52">
        <v>2268.4242149999995</v>
      </c>
      <c r="X1045" s="52">
        <v>3228.8809649999994</v>
      </c>
      <c r="Y1045" s="23" t="s">
        <v>697</v>
      </c>
      <c r="Z1045" s="23" t="s">
        <v>765</v>
      </c>
      <c r="AA1045" s="23" t="s">
        <v>766</v>
      </c>
      <c r="AB1045" s="33" t="e">
        <v>#N/A</v>
      </c>
      <c r="AC1045" s="33" t="e">
        <v>#N/A</v>
      </c>
      <c r="AD1045" s="48" t="e">
        <v>#N/A</v>
      </c>
      <c r="AE1045" s="39">
        <v>43080</v>
      </c>
      <c r="AF1045" s="53">
        <v>171800717303</v>
      </c>
      <c r="AG1045" s="53" t="s">
        <v>757</v>
      </c>
      <c r="AH1045" s="39">
        <v>43179</v>
      </c>
      <c r="AI1045" s="23" t="s">
        <v>385</v>
      </c>
      <c r="AJ1045" s="54"/>
      <c r="AK1045" s="55"/>
      <c r="AL1045" s="56"/>
      <c r="AM1045" s="57"/>
      <c r="AN1045" s="33"/>
      <c r="AO1045" s="48"/>
      <c r="AP1045" s="23">
        <v>2000</v>
      </c>
      <c r="AQ1045" s="23" t="s">
        <v>52</v>
      </c>
      <c r="AR1045" s="23" t="s">
        <v>766</v>
      </c>
      <c r="AS1045" s="38" t="s">
        <v>53</v>
      </c>
      <c r="AT1045" s="23" t="s">
        <v>519</v>
      </c>
      <c r="AU1045" s="64">
        <v>30120317</v>
      </c>
      <c r="AV1045" s="99">
        <v>3</v>
      </c>
      <c r="AW1045" s="102">
        <v>11641.9</v>
      </c>
      <c r="AX1045" s="29" t="s">
        <v>701</v>
      </c>
      <c r="AY1045" s="29"/>
      <c r="AZ1045" s="25" t="s">
        <v>702</v>
      </c>
      <c r="BA1045">
        <f t="shared" si="193"/>
        <v>2558</v>
      </c>
      <c r="BB1045" s="115" t="s">
        <v>6983</v>
      </c>
      <c r="BC1045" s="105">
        <f t="shared" si="194"/>
        <v>3880.6333333333332</v>
      </c>
      <c r="BD1045" s="116">
        <f t="shared" si="195"/>
        <v>43070</v>
      </c>
      <c r="BE1045" s="141" t="s">
        <v>8477</v>
      </c>
      <c r="BF1045">
        <f>MATCH(BE1045,'Cat-4'!$A:$A,0)</f>
        <v>722</v>
      </c>
      <c r="BG1045">
        <f>MATCH(BD1045,'Cat-4'!$1:$1,0)</f>
        <v>72</v>
      </c>
      <c r="BH1045">
        <f>INDEX('Cat-4'!$1:$1048576,'NSS + ACT'!BF1045,'NSS + ACT'!BG1045)</f>
        <v>108.9</v>
      </c>
      <c r="BI1045">
        <f>MATCH($BI$1,'Cat-4'!$1:$1,0)</f>
        <v>153</v>
      </c>
      <c r="BJ1045">
        <f>INDEX('Cat-4'!$1:$1048576,'NSS + ACT'!BF1045,'NSS + ACT'!BI1045)</f>
        <v>130.80000000000001</v>
      </c>
      <c r="BK1045" s="126">
        <f t="shared" si="196"/>
        <v>1.2011019283746558</v>
      </c>
      <c r="BL1045">
        <f t="shared" si="197"/>
        <v>2570</v>
      </c>
      <c r="BM1045" s="126">
        <f t="shared" si="198"/>
        <v>85.666666666666671</v>
      </c>
      <c r="BN1045" s="126" t="s">
        <v>8785</v>
      </c>
      <c r="BO1045" s="126">
        <f>MATCH(BB1045,Sheet3!$D$4:$D$8,0)</f>
        <v>2</v>
      </c>
      <c r="BP1045" s="126">
        <f>MATCH(BN1045,Sheet3!$E$4:$H$4,0)</f>
        <v>4</v>
      </c>
      <c r="BQ1045" s="132">
        <f>INDEX(Sheet3!$D$4:$H$8,'NSS + ACT'!BO1045,'NSS + ACT'!BP1045)</f>
        <v>0.1</v>
      </c>
      <c r="BR1045" s="105">
        <f t="shared" si="199"/>
        <v>13983.108539944906</v>
      </c>
      <c r="BS1045" s="162">
        <f t="shared" si="200"/>
        <v>0.1</v>
      </c>
      <c r="BT1045" s="105">
        <f t="shared" si="201"/>
        <v>12584.797685950416</v>
      </c>
    </row>
    <row r="1046" spans="1:72">
      <c r="A1046" s="18">
        <f t="shared" si="191"/>
        <v>1043</v>
      </c>
      <c r="B1046" s="61">
        <v>291604729091</v>
      </c>
      <c r="C1046" s="39">
        <v>42653</v>
      </c>
      <c r="D1046" s="22" t="s">
        <v>91</v>
      </c>
      <c r="E1046" s="22" t="s">
        <v>2173</v>
      </c>
      <c r="F1046" s="110">
        <v>2</v>
      </c>
      <c r="G1046" s="23" t="s">
        <v>49</v>
      </c>
      <c r="H1046" s="52">
        <v>5816</v>
      </c>
      <c r="I1046" s="30"/>
      <c r="J1046" s="109">
        <v>11632</v>
      </c>
      <c r="K1046" s="23">
        <v>84819090</v>
      </c>
      <c r="L1046" s="26">
        <v>7.4999999999999997E-2</v>
      </c>
      <c r="M1046" s="40">
        <v>0</v>
      </c>
      <c r="N1046" s="62">
        <v>0</v>
      </c>
      <c r="O1046" s="52">
        <v>0</v>
      </c>
      <c r="P1046" s="26">
        <v>0.1</v>
      </c>
      <c r="Q1046" s="52">
        <v>0</v>
      </c>
      <c r="R1046" s="63">
        <v>0.18</v>
      </c>
      <c r="S1046" s="23" t="s">
        <v>849</v>
      </c>
      <c r="T1046" s="52">
        <v>872.4</v>
      </c>
      <c r="U1046" s="52">
        <v>0</v>
      </c>
      <c r="V1046" s="52">
        <v>87.240000000000009</v>
      </c>
      <c r="W1046" s="52">
        <v>2266.4951999999998</v>
      </c>
      <c r="X1046" s="52">
        <v>3226.1351999999997</v>
      </c>
      <c r="Y1046" s="23" t="s">
        <v>1945</v>
      </c>
      <c r="Z1046" s="23" t="s">
        <v>2174</v>
      </c>
      <c r="AA1046" s="23" t="s">
        <v>2175</v>
      </c>
      <c r="AB1046" s="33">
        <v>291604729091</v>
      </c>
      <c r="AC1046" s="33" t="s">
        <v>2172</v>
      </c>
      <c r="AD1046" s="48">
        <v>42653</v>
      </c>
      <c r="AE1046" s="39">
        <v>42629</v>
      </c>
      <c r="AF1046" s="53" t="e">
        <v>#N/A</v>
      </c>
      <c r="AG1046" s="53" t="e">
        <v>#N/A</v>
      </c>
      <c r="AH1046" s="39" t="e">
        <v>#N/A</v>
      </c>
      <c r="AI1046" s="23" t="s">
        <v>51</v>
      </c>
      <c r="AJ1046" s="54"/>
      <c r="AK1046" s="55"/>
      <c r="AL1046" s="56"/>
      <c r="AM1046" s="57"/>
      <c r="AN1046" s="33"/>
      <c r="AO1046" s="48"/>
      <c r="AP1046" s="23">
        <v>2000</v>
      </c>
      <c r="AQ1046" s="23" t="s">
        <v>64</v>
      </c>
      <c r="AR1046" s="23" t="s">
        <v>2175</v>
      </c>
      <c r="AS1046" s="38" t="s">
        <v>53</v>
      </c>
      <c r="AT1046" s="23"/>
      <c r="AU1046" s="64">
        <v>6316001234</v>
      </c>
      <c r="AV1046" s="99">
        <v>2</v>
      </c>
      <c r="AW1046" s="102">
        <v>11632</v>
      </c>
      <c r="AX1046" s="29" t="s">
        <v>701</v>
      </c>
      <c r="AY1046" s="29"/>
      <c r="AZ1046" s="25" t="s">
        <v>702</v>
      </c>
      <c r="BA1046">
        <f t="shared" si="193"/>
        <v>3009</v>
      </c>
      <c r="BB1046" s="115" t="s">
        <v>6983</v>
      </c>
      <c r="BC1046" s="105">
        <f t="shared" si="194"/>
        <v>5816</v>
      </c>
      <c r="BD1046" s="116">
        <f t="shared" si="195"/>
        <v>42614</v>
      </c>
      <c r="BE1046" s="141" t="s">
        <v>8477</v>
      </c>
      <c r="BF1046">
        <f>MATCH(BE1046,'Cat-4'!$A:$A,0)</f>
        <v>722</v>
      </c>
      <c r="BG1046">
        <f>MATCH(BD1046,'Cat-4'!$1:$1,0)</f>
        <v>57</v>
      </c>
      <c r="BH1046">
        <f>INDEX('Cat-4'!$1:$1048576,'NSS + ACT'!BF1046,'NSS + ACT'!BG1046)</f>
        <v>107.4</v>
      </c>
      <c r="BI1046">
        <f>MATCH($BI$1,'Cat-4'!$1:$1,0)</f>
        <v>153</v>
      </c>
      <c r="BJ1046">
        <f>INDEX('Cat-4'!$1:$1048576,'NSS + ACT'!BF1046,'NSS + ACT'!BI1046)</f>
        <v>130.80000000000001</v>
      </c>
      <c r="BK1046" s="126">
        <f t="shared" si="196"/>
        <v>1.217877094972067</v>
      </c>
      <c r="BL1046">
        <f t="shared" si="197"/>
        <v>3026</v>
      </c>
      <c r="BM1046" s="126">
        <f t="shared" si="198"/>
        <v>100.86666666666666</v>
      </c>
      <c r="BN1046" s="126" t="s">
        <v>8785</v>
      </c>
      <c r="BO1046" s="126">
        <f>MATCH(BB1046,Sheet3!$D$4:$D$8,0)</f>
        <v>2</v>
      </c>
      <c r="BP1046" s="126">
        <f>MATCH(BN1046,Sheet3!$E$4:$H$4,0)</f>
        <v>4</v>
      </c>
      <c r="BQ1046" s="132">
        <f>INDEX(Sheet3!$D$4:$H$8,'NSS + ACT'!BO1046,'NSS + ACT'!BP1046)</f>
        <v>0.1</v>
      </c>
      <c r="BR1046" s="105">
        <f t="shared" si="199"/>
        <v>14166.346368715083</v>
      </c>
      <c r="BS1046" s="162">
        <f t="shared" si="200"/>
        <v>0.1</v>
      </c>
      <c r="BT1046" s="105">
        <f t="shared" si="201"/>
        <v>12749.711731843576</v>
      </c>
    </row>
    <row r="1047" spans="1:72">
      <c r="A1047" s="18">
        <f t="shared" si="191"/>
        <v>1044</v>
      </c>
      <c r="B1047" s="33"/>
      <c r="C1047" s="39"/>
      <c r="D1047" s="22" t="s">
        <v>133</v>
      </c>
      <c r="E1047" s="22" t="s">
        <v>6869</v>
      </c>
      <c r="F1047" s="113">
        <v>1</v>
      </c>
      <c r="G1047" s="23" t="s">
        <v>119</v>
      </c>
      <c r="H1047" s="24">
        <v>11582</v>
      </c>
      <c r="I1047" s="30"/>
      <c r="J1047" s="101">
        <v>11582</v>
      </c>
      <c r="K1047" s="23">
        <v>84314990</v>
      </c>
      <c r="L1047" s="26">
        <v>7.4999999999999997E-2</v>
      </c>
      <c r="M1047" s="23"/>
      <c r="N1047" s="49"/>
      <c r="O1047" s="38"/>
      <c r="P1047" s="26">
        <v>0.1</v>
      </c>
      <c r="Q1047" s="38"/>
      <c r="R1047" s="26">
        <v>0.18</v>
      </c>
      <c r="S1047" s="23" t="s">
        <v>2712</v>
      </c>
      <c r="T1047" s="94">
        <v>868.65</v>
      </c>
      <c r="U1047" s="94">
        <v>0</v>
      </c>
      <c r="V1047" s="94">
        <v>86.865000000000009</v>
      </c>
      <c r="W1047" s="94">
        <v>2256.7527</v>
      </c>
      <c r="X1047" s="52">
        <v>3212.2676999999999</v>
      </c>
      <c r="Y1047" s="23" t="s">
        <v>6835</v>
      </c>
      <c r="Z1047" s="23" t="s">
        <v>6870</v>
      </c>
      <c r="AA1047" s="23" t="s">
        <v>6870</v>
      </c>
      <c r="AB1047" s="33">
        <v>291504595841</v>
      </c>
      <c r="AC1047" s="23">
        <v>19061</v>
      </c>
      <c r="AD1047" s="48">
        <v>42327</v>
      </c>
      <c r="AE1047" s="39">
        <v>42277</v>
      </c>
      <c r="AF1047" s="33" t="e">
        <v>#N/A</v>
      </c>
      <c r="AG1047" s="23" t="e">
        <v>#N/A</v>
      </c>
      <c r="AH1047" s="39" t="e">
        <v>#N/A</v>
      </c>
      <c r="AI1047" s="23" t="s">
        <v>51</v>
      </c>
      <c r="AJ1047" s="65"/>
      <c r="AK1047" s="57"/>
      <c r="AL1047" s="56"/>
      <c r="AM1047" s="52"/>
      <c r="AN1047" s="23"/>
      <c r="AO1047" s="38"/>
      <c r="AP1047" s="23">
        <v>2000</v>
      </c>
      <c r="AQ1047" s="23" t="s">
        <v>64</v>
      </c>
      <c r="AR1047" s="23" t="s">
        <v>6871</v>
      </c>
      <c r="AS1047" s="95" t="s">
        <v>53</v>
      </c>
      <c r="AT1047" s="23"/>
      <c r="AU1047" s="23" t="s">
        <v>263</v>
      </c>
      <c r="AV1047" s="99">
        <v>1</v>
      </c>
      <c r="AW1047" s="101">
        <v>11582</v>
      </c>
      <c r="AX1047" s="29" t="s">
        <v>6494</v>
      </c>
      <c r="AY1047" s="29"/>
      <c r="AZ1047" s="21"/>
      <c r="BA1047">
        <f t="shared" si="193"/>
        <v>3361</v>
      </c>
      <c r="BB1047" s="115" t="s">
        <v>6983</v>
      </c>
      <c r="BC1047" s="105">
        <f t="shared" si="194"/>
        <v>11582</v>
      </c>
      <c r="BD1047" s="116">
        <f t="shared" si="195"/>
        <v>42248</v>
      </c>
      <c r="BE1047" s="141" t="s">
        <v>8477</v>
      </c>
      <c r="BF1047">
        <f>MATCH(BE1047,'Cat-4'!$A:$A,0)</f>
        <v>722</v>
      </c>
      <c r="BG1047">
        <f>MATCH(BD1047,'Cat-4'!$1:$1,0)</f>
        <v>45</v>
      </c>
      <c r="BH1047">
        <f>INDEX('Cat-4'!$1:$1048576,'NSS + ACT'!BF1047,'NSS + ACT'!BG1047)</f>
        <v>108.3</v>
      </c>
      <c r="BI1047">
        <f>MATCH($BI$1,'Cat-4'!$1:$1,0)</f>
        <v>153</v>
      </c>
      <c r="BJ1047">
        <f>INDEX('Cat-4'!$1:$1048576,'NSS + ACT'!BF1047,'NSS + ACT'!BI1047)</f>
        <v>130.80000000000001</v>
      </c>
      <c r="BK1047" s="126">
        <f t="shared" si="196"/>
        <v>1.2077562326869808</v>
      </c>
      <c r="BL1047">
        <f t="shared" si="197"/>
        <v>3392</v>
      </c>
      <c r="BM1047" s="126">
        <f t="shared" si="198"/>
        <v>113.06666666666666</v>
      </c>
      <c r="BN1047" s="126" t="s">
        <v>8785</v>
      </c>
      <c r="BO1047" s="126">
        <f>MATCH(BB1047,Sheet3!$D$4:$D$8,0)</f>
        <v>2</v>
      </c>
      <c r="BP1047" s="126">
        <f>MATCH(BN1047,Sheet3!$E$4:$H$4,0)</f>
        <v>4</v>
      </c>
      <c r="BQ1047" s="132">
        <f>INDEX(Sheet3!$D$4:$H$8,'NSS + ACT'!BO1047,'NSS + ACT'!BP1047)</f>
        <v>0.1</v>
      </c>
      <c r="BR1047" s="105">
        <f t="shared" si="199"/>
        <v>13988.232686980613</v>
      </c>
      <c r="BS1047" s="162">
        <f t="shared" si="200"/>
        <v>0.1</v>
      </c>
      <c r="BT1047" s="105">
        <f t="shared" si="201"/>
        <v>12589.409418282552</v>
      </c>
    </row>
    <row r="1048" spans="1:72">
      <c r="A1048" s="18">
        <f t="shared" si="191"/>
        <v>1045</v>
      </c>
      <c r="B1048" s="61">
        <v>292000684931</v>
      </c>
      <c r="C1048" s="39">
        <v>43851</v>
      </c>
      <c r="D1048" s="22" t="s">
        <v>297</v>
      </c>
      <c r="E1048" s="22" t="s">
        <v>3336</v>
      </c>
      <c r="F1048" s="110">
        <v>5</v>
      </c>
      <c r="G1048" s="23" t="s">
        <v>119</v>
      </c>
      <c r="H1048" s="52">
        <v>920</v>
      </c>
      <c r="I1048" s="30"/>
      <c r="J1048" s="109">
        <v>4600</v>
      </c>
      <c r="K1048" s="23">
        <v>84139190</v>
      </c>
      <c r="L1048" s="26">
        <v>7.4999999999999997E-2</v>
      </c>
      <c r="M1048" s="40">
        <v>0</v>
      </c>
      <c r="N1048" s="62">
        <v>0</v>
      </c>
      <c r="O1048" s="52">
        <v>0</v>
      </c>
      <c r="P1048" s="26">
        <v>0.1</v>
      </c>
      <c r="Q1048" s="52">
        <v>0</v>
      </c>
      <c r="R1048" s="63">
        <v>0.18</v>
      </c>
      <c r="S1048" s="23" t="s">
        <v>1797</v>
      </c>
      <c r="T1048" s="52">
        <v>345</v>
      </c>
      <c r="U1048" s="52">
        <v>0</v>
      </c>
      <c r="V1048" s="52">
        <v>34.5</v>
      </c>
      <c r="W1048" s="52">
        <v>896.31</v>
      </c>
      <c r="X1048" s="52">
        <v>1275.81</v>
      </c>
      <c r="Y1048" s="23" t="s">
        <v>3182</v>
      </c>
      <c r="Z1048" s="23" t="s">
        <v>3337</v>
      </c>
      <c r="AA1048" s="23" t="s">
        <v>3338</v>
      </c>
      <c r="AB1048" s="33">
        <v>292000684931</v>
      </c>
      <c r="AC1048" s="33" t="s">
        <v>3339</v>
      </c>
      <c r="AD1048" s="48">
        <v>43851</v>
      </c>
      <c r="AE1048" s="39">
        <v>43844</v>
      </c>
      <c r="AF1048" s="53" t="e">
        <v>#N/A</v>
      </c>
      <c r="AG1048" s="53" t="e">
        <v>#N/A</v>
      </c>
      <c r="AH1048" s="39" t="e">
        <v>#N/A</v>
      </c>
      <c r="AI1048" s="23" t="s">
        <v>51</v>
      </c>
      <c r="AJ1048" s="54"/>
      <c r="AK1048" s="55"/>
      <c r="AL1048" s="56"/>
      <c r="AM1048" s="57"/>
      <c r="AN1048" s="33"/>
      <c r="AO1048" s="48"/>
      <c r="AP1048" s="23">
        <v>2000</v>
      </c>
      <c r="AQ1048" s="23" t="s">
        <v>52</v>
      </c>
      <c r="AR1048" s="23" t="s">
        <v>3338</v>
      </c>
      <c r="AS1048" s="38" t="s">
        <v>53</v>
      </c>
      <c r="AT1048" s="23"/>
      <c r="AU1048" s="64" t="s">
        <v>3340</v>
      </c>
      <c r="AV1048" s="99">
        <v>5</v>
      </c>
      <c r="AW1048" s="102">
        <v>11500</v>
      </c>
      <c r="AX1048" s="29" t="s">
        <v>701</v>
      </c>
      <c r="AY1048" s="29"/>
      <c r="AZ1048" s="25">
        <v>1</v>
      </c>
      <c r="BA1048">
        <f t="shared" si="193"/>
        <v>1794</v>
      </c>
      <c r="BB1048" s="115" t="s">
        <v>6983</v>
      </c>
      <c r="BC1048" s="105">
        <f t="shared" si="194"/>
        <v>2300</v>
      </c>
      <c r="BD1048" s="116">
        <f t="shared" si="195"/>
        <v>43831</v>
      </c>
      <c r="BE1048" s="141" t="s">
        <v>8477</v>
      </c>
      <c r="BF1048">
        <f>MATCH(BE1048,'Cat-4'!$A:$A,0)</f>
        <v>722</v>
      </c>
      <c r="BG1048">
        <f>MATCH(BD1048,'Cat-4'!$1:$1,0)</f>
        <v>97</v>
      </c>
      <c r="BH1048">
        <f>INDEX('Cat-4'!$1:$1048576,'NSS + ACT'!BF1048,'NSS + ACT'!BG1048)</f>
        <v>113.2</v>
      </c>
      <c r="BI1048">
        <f>MATCH($BI$1,'Cat-4'!$1:$1,0)</f>
        <v>153</v>
      </c>
      <c r="BJ1048">
        <f>INDEX('Cat-4'!$1:$1048576,'NSS + ACT'!BF1048,'NSS + ACT'!BI1048)</f>
        <v>130.80000000000001</v>
      </c>
      <c r="BK1048" s="126">
        <f t="shared" si="196"/>
        <v>1.1554770318021201</v>
      </c>
      <c r="BL1048">
        <f t="shared" si="197"/>
        <v>1809</v>
      </c>
      <c r="BM1048" s="126">
        <f t="shared" si="198"/>
        <v>60.3</v>
      </c>
      <c r="BN1048" s="126" t="s">
        <v>8785</v>
      </c>
      <c r="BO1048" s="126">
        <f>MATCH(BB1048,Sheet3!$D$4:$D$8,0)</f>
        <v>2</v>
      </c>
      <c r="BP1048" s="126">
        <f>MATCH(BN1048,Sheet3!$E$4:$H$4,0)</f>
        <v>4</v>
      </c>
      <c r="BQ1048" s="132">
        <f>INDEX(Sheet3!$D$4:$H$8,'NSS + ACT'!BO1048,'NSS + ACT'!BP1048)</f>
        <v>0.1</v>
      </c>
      <c r="BR1048" s="105">
        <f t="shared" si="199"/>
        <v>13287.985865724382</v>
      </c>
      <c r="BS1048" s="162">
        <f t="shared" si="200"/>
        <v>0.1</v>
      </c>
      <c r="BT1048" s="105">
        <f t="shared" si="201"/>
        <v>11959.187279151944</v>
      </c>
    </row>
    <row r="1049" spans="1:72">
      <c r="A1049" s="18">
        <f t="shared" si="191"/>
        <v>1046</v>
      </c>
      <c r="B1049" s="61">
        <v>291606046093</v>
      </c>
      <c r="C1049" s="39">
        <v>42730</v>
      </c>
      <c r="D1049" s="22" t="s">
        <v>63</v>
      </c>
      <c r="E1049" s="22" t="s">
        <v>1477</v>
      </c>
      <c r="F1049" s="110">
        <v>24</v>
      </c>
      <c r="G1049" s="23" t="s">
        <v>119</v>
      </c>
      <c r="H1049" s="52">
        <v>210.95833333333334</v>
      </c>
      <c r="I1049" s="30"/>
      <c r="J1049" s="109">
        <v>5063</v>
      </c>
      <c r="K1049" s="23">
        <v>84842000</v>
      </c>
      <c r="L1049" s="26">
        <v>7.4999999999999997E-2</v>
      </c>
      <c r="M1049" s="40">
        <v>0</v>
      </c>
      <c r="N1049" s="62">
        <v>0</v>
      </c>
      <c r="O1049" s="52">
        <v>0</v>
      </c>
      <c r="P1049" s="26">
        <v>0.1</v>
      </c>
      <c r="Q1049" s="52">
        <v>0</v>
      </c>
      <c r="R1049" s="63">
        <v>0.18</v>
      </c>
      <c r="S1049" s="23" t="s">
        <v>777</v>
      </c>
      <c r="T1049" s="52">
        <v>379.72499999999997</v>
      </c>
      <c r="U1049" s="52">
        <v>0</v>
      </c>
      <c r="V1049" s="52">
        <v>37.972499999999997</v>
      </c>
      <c r="W1049" s="52">
        <v>986.52554999999995</v>
      </c>
      <c r="X1049" s="52">
        <v>1404.2230500000001</v>
      </c>
      <c r="Y1049" s="23" t="s">
        <v>1473</v>
      </c>
      <c r="Z1049" s="23" t="s">
        <v>1481</v>
      </c>
      <c r="AA1049" s="23" t="s">
        <v>1479</v>
      </c>
      <c r="AB1049" s="33">
        <v>291606046093</v>
      </c>
      <c r="AC1049" s="33" t="s">
        <v>1480</v>
      </c>
      <c r="AD1049" s="48">
        <v>42730</v>
      </c>
      <c r="AE1049" s="39">
        <v>42704</v>
      </c>
      <c r="AF1049" s="53" t="e">
        <v>#N/A</v>
      </c>
      <c r="AG1049" s="53" t="e">
        <v>#N/A</v>
      </c>
      <c r="AH1049" s="39" t="e">
        <v>#N/A</v>
      </c>
      <c r="AI1049" s="23" t="s">
        <v>51</v>
      </c>
      <c r="AJ1049" s="54"/>
      <c r="AK1049" s="55"/>
      <c r="AL1049" s="56"/>
      <c r="AM1049" s="57"/>
      <c r="AN1049" s="33"/>
      <c r="AO1049" s="48"/>
      <c r="AP1049" s="23">
        <v>2000</v>
      </c>
      <c r="AQ1049" s="23" t="s">
        <v>64</v>
      </c>
      <c r="AR1049" s="23" t="s">
        <v>1479</v>
      </c>
      <c r="AS1049" s="38" t="s">
        <v>53</v>
      </c>
      <c r="AT1049" s="23"/>
      <c r="AU1049" s="64">
        <v>2946</v>
      </c>
      <c r="AV1049" s="99">
        <v>24</v>
      </c>
      <c r="AW1049" s="102">
        <v>11495.67</v>
      </c>
      <c r="AX1049" s="29" t="s">
        <v>701</v>
      </c>
      <c r="AY1049" s="29"/>
      <c r="AZ1049" s="25"/>
      <c r="BA1049">
        <f t="shared" si="193"/>
        <v>2934</v>
      </c>
      <c r="BB1049" s="115" t="s">
        <v>6983</v>
      </c>
      <c r="BC1049" s="105">
        <f t="shared" si="194"/>
        <v>478.98624999999998</v>
      </c>
      <c r="BD1049" s="116">
        <f t="shared" si="195"/>
        <v>42675</v>
      </c>
      <c r="BE1049" s="141" t="s">
        <v>8477</v>
      </c>
      <c r="BF1049">
        <f>MATCH(BE1049,'Cat-4'!$A:$A,0)</f>
        <v>722</v>
      </c>
      <c r="BG1049">
        <f>MATCH(BD1049,'Cat-4'!$1:$1,0)</f>
        <v>59</v>
      </c>
      <c r="BH1049">
        <f>INDEX('Cat-4'!$1:$1048576,'NSS + ACT'!BF1049,'NSS + ACT'!BG1049)</f>
        <v>107.5</v>
      </c>
      <c r="BI1049">
        <f>MATCH($BI$1,'Cat-4'!$1:$1,0)</f>
        <v>153</v>
      </c>
      <c r="BJ1049">
        <f>INDEX('Cat-4'!$1:$1048576,'NSS + ACT'!BF1049,'NSS + ACT'!BI1049)</f>
        <v>130.80000000000001</v>
      </c>
      <c r="BK1049" s="126">
        <f t="shared" si="196"/>
        <v>1.2167441860465118</v>
      </c>
      <c r="BL1049">
        <f t="shared" si="197"/>
        <v>2965</v>
      </c>
      <c r="BM1049" s="126">
        <f t="shared" si="198"/>
        <v>98.833333333333329</v>
      </c>
      <c r="BN1049" s="126" t="s">
        <v>8785</v>
      </c>
      <c r="BO1049" s="126">
        <f>MATCH(BB1049,Sheet3!$D$4:$D$8,0)</f>
        <v>2</v>
      </c>
      <c r="BP1049" s="126">
        <f>MATCH(BN1049,Sheet3!$E$4:$H$4,0)</f>
        <v>4</v>
      </c>
      <c r="BQ1049" s="132">
        <f>INDEX(Sheet3!$D$4:$H$8,'NSS + ACT'!BO1049,'NSS + ACT'!BP1049)</f>
        <v>0.1</v>
      </c>
      <c r="BR1049" s="105">
        <f t="shared" si="199"/>
        <v>13987.289637209304</v>
      </c>
      <c r="BS1049" s="162">
        <f t="shared" si="200"/>
        <v>0.1</v>
      </c>
      <c r="BT1049" s="105">
        <f t="shared" si="201"/>
        <v>12588.560673488373</v>
      </c>
    </row>
    <row r="1050" spans="1:72">
      <c r="A1050" s="18">
        <f t="shared" si="191"/>
        <v>1047</v>
      </c>
      <c r="B1050" s="33">
        <v>292104563446</v>
      </c>
      <c r="C1050" s="39">
        <v>44330</v>
      </c>
      <c r="D1050" s="22" t="s">
        <v>365</v>
      </c>
      <c r="E1050" s="22" t="s">
        <v>6291</v>
      </c>
      <c r="F1050" s="110">
        <v>22</v>
      </c>
      <c r="G1050" s="23" t="s">
        <v>49</v>
      </c>
      <c r="H1050" s="52">
        <v>521</v>
      </c>
      <c r="I1050" s="30"/>
      <c r="J1050" s="109">
        <v>11462</v>
      </c>
      <c r="K1050" s="33">
        <v>73072200</v>
      </c>
      <c r="L1050" s="26">
        <v>0.1</v>
      </c>
      <c r="M1050" s="26" t="s">
        <v>742</v>
      </c>
      <c r="N1050" s="26">
        <v>0</v>
      </c>
      <c r="O1050" s="60"/>
      <c r="P1050" s="26">
        <v>0.1</v>
      </c>
      <c r="Q1050" s="84"/>
      <c r="R1050" s="26">
        <v>0.18</v>
      </c>
      <c r="S1050" s="23" t="s">
        <v>1260</v>
      </c>
      <c r="T1050" s="52">
        <v>1146.2</v>
      </c>
      <c r="U1050" s="52">
        <v>0</v>
      </c>
      <c r="V1050" s="52">
        <v>114.62</v>
      </c>
      <c r="W1050" s="52">
        <v>2290.1076000000003</v>
      </c>
      <c r="X1050" s="52">
        <v>3550.9276000000004</v>
      </c>
      <c r="Y1050" s="23" t="s">
        <v>6223</v>
      </c>
      <c r="Z1050" s="23" t="s">
        <v>6292</v>
      </c>
      <c r="AA1050" s="23" t="s">
        <v>6293</v>
      </c>
      <c r="AB1050" s="33">
        <v>292104563446</v>
      </c>
      <c r="AC1050" s="33" t="s">
        <v>6168</v>
      </c>
      <c r="AD1050" s="39">
        <v>44330</v>
      </c>
      <c r="AE1050" s="39">
        <v>44303</v>
      </c>
      <c r="AF1050" s="53" t="e">
        <v>#N/A</v>
      </c>
      <c r="AG1050" s="53" t="e">
        <v>#N/A</v>
      </c>
      <c r="AH1050" s="39" t="e">
        <v>#N/A</v>
      </c>
      <c r="AI1050" s="23" t="s">
        <v>51</v>
      </c>
      <c r="AJ1050" s="59"/>
      <c r="AK1050" s="59"/>
      <c r="AL1050" s="48"/>
      <c r="AM1050" s="60"/>
      <c r="AN1050" s="33"/>
      <c r="AO1050" s="48"/>
      <c r="AP1050" s="23">
        <v>2000</v>
      </c>
      <c r="AQ1050" s="23" t="s">
        <v>52</v>
      </c>
      <c r="AR1050" s="23" t="s">
        <v>6293</v>
      </c>
      <c r="AS1050" s="38" t="s">
        <v>53</v>
      </c>
      <c r="AT1050" s="23"/>
      <c r="AU1050" s="23" t="s">
        <v>6169</v>
      </c>
      <c r="AV1050" s="99">
        <v>22</v>
      </c>
      <c r="AW1050" s="101">
        <v>11462</v>
      </c>
      <c r="AX1050" s="29" t="s">
        <v>5711</v>
      </c>
      <c r="AY1050" s="29"/>
      <c r="AZ1050" s="21"/>
      <c r="BA1050">
        <f t="shared" si="193"/>
        <v>1335</v>
      </c>
      <c r="BB1050" s="115" t="s">
        <v>6983</v>
      </c>
      <c r="BC1050" s="105">
        <f t="shared" si="194"/>
        <v>521</v>
      </c>
      <c r="BD1050" s="116">
        <f t="shared" si="195"/>
        <v>44287</v>
      </c>
      <c r="BE1050" s="141" t="s">
        <v>8477</v>
      </c>
      <c r="BF1050">
        <f>MATCH(BE1050,'Cat-4'!$A:$A,0)</f>
        <v>722</v>
      </c>
      <c r="BG1050">
        <f>MATCH(BD1050,'Cat-4'!$1:$1,0)</f>
        <v>112</v>
      </c>
      <c r="BH1050">
        <f>INDEX('Cat-4'!$1:$1048576,'NSS + ACT'!BF1050,'NSS + ACT'!BG1050)</f>
        <v>116.7</v>
      </c>
      <c r="BI1050">
        <f>MATCH($BI$1,'Cat-4'!$1:$1,0)</f>
        <v>153</v>
      </c>
      <c r="BJ1050">
        <f>INDEX('Cat-4'!$1:$1048576,'NSS + ACT'!BF1050,'NSS + ACT'!BI1050)</f>
        <v>130.80000000000001</v>
      </c>
      <c r="BK1050" s="126">
        <f t="shared" si="196"/>
        <v>1.1208226221079691</v>
      </c>
      <c r="BL1050">
        <f t="shared" si="197"/>
        <v>1353</v>
      </c>
      <c r="BM1050" s="126">
        <f t="shared" si="198"/>
        <v>45.1</v>
      </c>
      <c r="BN1050" s="126" t="s">
        <v>8785</v>
      </c>
      <c r="BO1050" s="126">
        <f>MATCH(BB1050,Sheet3!$D$4:$D$8,0)</f>
        <v>2</v>
      </c>
      <c r="BP1050" s="126">
        <f>MATCH(BN1050,Sheet3!$E$4:$H$4,0)</f>
        <v>4</v>
      </c>
      <c r="BQ1050" s="132">
        <f>INDEX(Sheet3!$D$4:$H$8,'NSS + ACT'!BO1050,'NSS + ACT'!BP1050)</f>
        <v>0.1</v>
      </c>
      <c r="BR1050" s="105">
        <f t="shared" si="199"/>
        <v>12846.868894601543</v>
      </c>
      <c r="BS1050" s="162">
        <f t="shared" si="200"/>
        <v>0.1</v>
      </c>
      <c r="BT1050" s="105">
        <f t="shared" si="201"/>
        <v>11562.182005141389</v>
      </c>
    </row>
    <row r="1051" spans="1:72">
      <c r="A1051" s="18">
        <f t="shared" si="191"/>
        <v>1048</v>
      </c>
      <c r="B1051" s="61">
        <v>291810265073</v>
      </c>
      <c r="C1051" s="39">
        <v>43427</v>
      </c>
      <c r="D1051" s="22" t="s">
        <v>220</v>
      </c>
      <c r="E1051" s="22" t="s">
        <v>854</v>
      </c>
      <c r="F1051" s="110">
        <v>2</v>
      </c>
      <c r="G1051" s="23" t="s">
        <v>49</v>
      </c>
      <c r="H1051" s="52">
        <v>5727.5</v>
      </c>
      <c r="I1051" s="30"/>
      <c r="J1051" s="110">
        <v>11455</v>
      </c>
      <c r="K1051" s="65">
        <v>84819090</v>
      </c>
      <c r="L1051" s="26">
        <v>7.4999999999999997E-2</v>
      </c>
      <c r="M1051" s="40">
        <v>0</v>
      </c>
      <c r="N1051" s="62">
        <v>0</v>
      </c>
      <c r="O1051" s="52">
        <v>0</v>
      </c>
      <c r="P1051" s="26">
        <v>0.1</v>
      </c>
      <c r="Q1051" s="52">
        <v>0</v>
      </c>
      <c r="R1051" s="63">
        <v>0.18</v>
      </c>
      <c r="S1051" s="23" t="s">
        <v>849</v>
      </c>
      <c r="T1051" s="52">
        <v>859.125</v>
      </c>
      <c r="U1051" s="52">
        <v>0</v>
      </c>
      <c r="V1051" s="52">
        <v>85.912500000000009</v>
      </c>
      <c r="W1051" s="52">
        <v>2232.00675</v>
      </c>
      <c r="X1051" s="52">
        <v>3177.0442499999999</v>
      </c>
      <c r="Y1051" s="23" t="s">
        <v>850</v>
      </c>
      <c r="Z1051" s="23" t="s">
        <v>855</v>
      </c>
      <c r="AA1051" s="23" t="s">
        <v>856</v>
      </c>
      <c r="AB1051" s="33">
        <v>291810265073</v>
      </c>
      <c r="AC1051" s="33" t="s">
        <v>857</v>
      </c>
      <c r="AD1051" s="48">
        <v>43427</v>
      </c>
      <c r="AE1051" s="39">
        <v>43369</v>
      </c>
      <c r="AF1051" s="53" t="e">
        <v>#N/A</v>
      </c>
      <c r="AG1051" s="53" t="e">
        <v>#N/A</v>
      </c>
      <c r="AH1051" s="39" t="e">
        <v>#N/A</v>
      </c>
      <c r="AI1051" s="23" t="s">
        <v>51</v>
      </c>
      <c r="AJ1051" s="54"/>
      <c r="AK1051" s="55"/>
      <c r="AL1051" s="56"/>
      <c r="AM1051" s="57"/>
      <c r="AN1051" s="33"/>
      <c r="AO1051" s="48"/>
      <c r="AP1051" s="23">
        <v>2000</v>
      </c>
      <c r="AQ1051" s="23" t="s">
        <v>52</v>
      </c>
      <c r="AR1051" s="23" t="s">
        <v>856</v>
      </c>
      <c r="AS1051" s="38" t="s">
        <v>53</v>
      </c>
      <c r="AT1051" s="23" t="s">
        <v>519</v>
      </c>
      <c r="AU1051" s="64">
        <v>9318632194</v>
      </c>
      <c r="AV1051" s="99">
        <v>2</v>
      </c>
      <c r="AW1051" s="102">
        <v>11455</v>
      </c>
      <c r="AX1051" s="29" t="s">
        <v>701</v>
      </c>
      <c r="AY1051" s="29"/>
      <c r="AZ1051" s="25" t="s">
        <v>853</v>
      </c>
      <c r="BA1051">
        <f t="shared" si="193"/>
        <v>2269</v>
      </c>
      <c r="BB1051" t="s">
        <v>6983</v>
      </c>
      <c r="BC1051" s="105">
        <f t="shared" si="194"/>
        <v>5727.5</v>
      </c>
      <c r="BD1051" s="116">
        <f t="shared" si="195"/>
        <v>43344</v>
      </c>
      <c r="BE1051" s="141" t="s">
        <v>8477</v>
      </c>
      <c r="BF1051">
        <f>MATCH(BE1051,'Cat-4'!$A:$A,0)</f>
        <v>722</v>
      </c>
      <c r="BG1051">
        <f>MATCH(BD1051,'Cat-4'!$1:$1,0)</f>
        <v>81</v>
      </c>
      <c r="BH1051">
        <f>INDEX('Cat-4'!$1:$1048576,'NSS + ACT'!BF1051,'NSS + ACT'!BG1051)</f>
        <v>111.6</v>
      </c>
      <c r="BI1051">
        <f>MATCH($BI$1,'Cat-4'!$1:$1,0)</f>
        <v>153</v>
      </c>
      <c r="BJ1051">
        <f>INDEX('Cat-4'!$1:$1048576,'NSS + ACT'!BF1051,'NSS + ACT'!BI1051)</f>
        <v>130.80000000000001</v>
      </c>
      <c r="BK1051" s="126">
        <f t="shared" si="196"/>
        <v>1.1720430107526882</v>
      </c>
      <c r="BL1051">
        <f t="shared" si="197"/>
        <v>2296</v>
      </c>
      <c r="BM1051" s="126">
        <f t="shared" si="198"/>
        <v>76.533333333333331</v>
      </c>
      <c r="BN1051" s="126" t="s">
        <v>8785</v>
      </c>
      <c r="BO1051" s="126">
        <f>MATCH(BB1051,Sheet3!$D$4:$D$8,0)</f>
        <v>2</v>
      </c>
      <c r="BP1051" s="126">
        <f>MATCH(BN1051,Sheet3!$E$4:$H$4,0)</f>
        <v>4</v>
      </c>
      <c r="BQ1051" s="132">
        <f>INDEX(Sheet3!$D$4:$H$8,'NSS + ACT'!BO1051,'NSS + ACT'!BP1051)</f>
        <v>0.1</v>
      </c>
      <c r="BR1051" s="105">
        <f t="shared" si="199"/>
        <v>13425.752688172044</v>
      </c>
      <c r="BS1051" s="162">
        <f t="shared" si="200"/>
        <v>0.1</v>
      </c>
      <c r="BT1051" s="105">
        <f t="shared" si="201"/>
        <v>12083.177419354841</v>
      </c>
    </row>
    <row r="1052" spans="1:72">
      <c r="A1052" s="18">
        <f t="shared" si="191"/>
        <v>1049</v>
      </c>
      <c r="B1052" s="61">
        <v>291701866875</v>
      </c>
      <c r="C1052" s="39">
        <v>42861</v>
      </c>
      <c r="D1052" s="22" t="s">
        <v>3565</v>
      </c>
      <c r="E1052" s="22" t="s">
        <v>3571</v>
      </c>
      <c r="F1052" s="110">
        <v>2</v>
      </c>
      <c r="G1052" s="23" t="s">
        <v>75</v>
      </c>
      <c r="H1052" s="52">
        <v>5699.2950000000001</v>
      </c>
      <c r="I1052" s="30"/>
      <c r="J1052" s="109">
        <v>11398.59</v>
      </c>
      <c r="K1052" s="23">
        <v>85389000</v>
      </c>
      <c r="L1052" s="26">
        <v>0.15</v>
      </c>
      <c r="M1052" s="40">
        <v>0</v>
      </c>
      <c r="N1052" s="62">
        <v>0</v>
      </c>
      <c r="O1052" s="52">
        <v>0</v>
      </c>
      <c r="P1052" s="26">
        <v>0.1</v>
      </c>
      <c r="Q1052" s="52">
        <v>0</v>
      </c>
      <c r="R1052" s="63">
        <v>0.18</v>
      </c>
      <c r="S1052" s="23" t="s">
        <v>947</v>
      </c>
      <c r="T1052" s="52">
        <v>1709.7884999999999</v>
      </c>
      <c r="U1052" s="52">
        <v>0</v>
      </c>
      <c r="V1052" s="52">
        <v>170.97884999999999</v>
      </c>
      <c r="W1052" s="52">
        <v>2390.2843229999999</v>
      </c>
      <c r="X1052" s="52">
        <v>4271.0516729999999</v>
      </c>
      <c r="Y1052" s="23" t="s">
        <v>3561</v>
      </c>
      <c r="Z1052" s="23" t="s">
        <v>3572</v>
      </c>
      <c r="AA1052" s="23" t="s">
        <v>3573</v>
      </c>
      <c r="AB1052" s="33">
        <v>291701866875</v>
      </c>
      <c r="AC1052" s="33" t="s">
        <v>3569</v>
      </c>
      <c r="AD1052" s="39">
        <v>42861</v>
      </c>
      <c r="AE1052" s="39">
        <v>42825</v>
      </c>
      <c r="AF1052" s="53" t="e">
        <v>#N/A</v>
      </c>
      <c r="AG1052" s="53" t="e">
        <v>#N/A</v>
      </c>
      <c r="AH1052" s="39" t="e">
        <v>#N/A</v>
      </c>
      <c r="AI1052" s="23" t="s">
        <v>51</v>
      </c>
      <c r="AJ1052" s="59"/>
      <c r="AK1052" s="59"/>
      <c r="AL1052" s="48"/>
      <c r="AM1052" s="60"/>
      <c r="AN1052" s="33"/>
      <c r="AO1052" s="48"/>
      <c r="AP1052" s="23">
        <v>2000</v>
      </c>
      <c r="AQ1052" s="23" t="s">
        <v>52</v>
      </c>
      <c r="AR1052" s="23" t="s">
        <v>3573</v>
      </c>
      <c r="AS1052" s="38" t="s">
        <v>53</v>
      </c>
      <c r="AT1052" s="23" t="s">
        <v>522</v>
      </c>
      <c r="AU1052" s="64" t="s">
        <v>3570</v>
      </c>
      <c r="AV1052" s="99">
        <v>2</v>
      </c>
      <c r="AW1052" s="102">
        <v>11398.59</v>
      </c>
      <c r="AX1052" s="29" t="s">
        <v>701</v>
      </c>
      <c r="AY1052" s="29"/>
      <c r="AZ1052" s="25" t="s">
        <v>3564</v>
      </c>
      <c r="BA1052">
        <f t="shared" si="193"/>
        <v>2813</v>
      </c>
      <c r="BB1052" s="115" t="s">
        <v>6986</v>
      </c>
      <c r="BC1052" s="105">
        <f t="shared" si="194"/>
        <v>5699.2950000000001</v>
      </c>
      <c r="BD1052" s="116">
        <f t="shared" si="195"/>
        <v>42795</v>
      </c>
      <c r="BE1052" s="141" t="s">
        <v>7762</v>
      </c>
      <c r="BF1052">
        <f>MATCH(BE1052,'Cat-4'!$A:$A,0)</f>
        <v>364</v>
      </c>
      <c r="BG1052">
        <f>MATCH(BD1052,'Cat-4'!$1:$1,0)</f>
        <v>63</v>
      </c>
      <c r="BH1052">
        <f>INDEX('Cat-4'!$1:$1048576,'NSS + ACT'!BF1052,'NSS + ACT'!BG1052)</f>
        <v>111.7</v>
      </c>
      <c r="BI1052">
        <f>MATCH($BI$1,'Cat-4'!$1:$1,0)</f>
        <v>153</v>
      </c>
      <c r="BJ1052">
        <f>INDEX('Cat-4'!$1:$1048576,'NSS + ACT'!BF1052,'NSS + ACT'!BI1052)</f>
        <v>136.4</v>
      </c>
      <c r="BK1052" s="126">
        <f t="shared" si="196"/>
        <v>1.2211280214861235</v>
      </c>
      <c r="BL1052">
        <f t="shared" si="197"/>
        <v>2845</v>
      </c>
      <c r="BM1052" s="126">
        <f t="shared" si="198"/>
        <v>94.833333333333329</v>
      </c>
      <c r="BN1052" s="126" t="s">
        <v>8785</v>
      </c>
      <c r="BO1052" s="126">
        <f>MATCH(BB1052,Sheet3!$D$4:$D$8,0)</f>
        <v>3</v>
      </c>
      <c r="BP1052" s="126">
        <f>MATCH(BN1052,Sheet3!$E$4:$H$4,0)</f>
        <v>4</v>
      </c>
      <c r="BQ1052" s="132">
        <f>INDEX(Sheet3!$D$4:$H$8,'NSS + ACT'!BO1052,'NSS + ACT'!BP1052)</f>
        <v>0.5</v>
      </c>
      <c r="BR1052" s="105">
        <f t="shared" si="199"/>
        <v>13919.137654431514</v>
      </c>
      <c r="BS1052" s="162">
        <f t="shared" si="200"/>
        <v>0.5</v>
      </c>
      <c r="BT1052" s="105">
        <f t="shared" si="201"/>
        <v>6959.5688272157568</v>
      </c>
    </row>
    <row r="1053" spans="1:72">
      <c r="A1053" s="18">
        <f t="shared" si="191"/>
        <v>1050</v>
      </c>
      <c r="B1053" s="61">
        <v>291811498020</v>
      </c>
      <c r="C1053" s="39">
        <v>43463</v>
      </c>
      <c r="D1053" s="22" t="s">
        <v>172</v>
      </c>
      <c r="E1053" s="22" t="s">
        <v>4735</v>
      </c>
      <c r="F1053" s="110">
        <v>1851</v>
      </c>
      <c r="G1053" s="23" t="s">
        <v>49</v>
      </c>
      <c r="H1053" s="52">
        <v>6.1499513776336574</v>
      </c>
      <c r="I1053" s="30"/>
      <c r="J1053" s="109">
        <v>11383.559999999899</v>
      </c>
      <c r="K1053" s="23">
        <v>85361090</v>
      </c>
      <c r="L1053" s="26">
        <v>0.1</v>
      </c>
      <c r="M1053" s="40">
        <v>0</v>
      </c>
      <c r="N1053" s="62">
        <v>0</v>
      </c>
      <c r="O1053" s="52">
        <v>0</v>
      </c>
      <c r="P1053" s="26">
        <v>0.1</v>
      </c>
      <c r="Q1053" s="52">
        <v>0</v>
      </c>
      <c r="R1053" s="63">
        <v>0.18</v>
      </c>
      <c r="S1053" s="23" t="s">
        <v>4691</v>
      </c>
      <c r="T1053" s="52">
        <v>1138.35599999999</v>
      </c>
      <c r="U1053" s="52">
        <v>0</v>
      </c>
      <c r="V1053" s="52">
        <v>113.835599999999</v>
      </c>
      <c r="W1053" s="52">
        <v>2274.4352879999797</v>
      </c>
      <c r="X1053" s="52">
        <v>3526.6268879999689</v>
      </c>
      <c r="Y1053" s="23" t="s">
        <v>4646</v>
      </c>
      <c r="Z1053" s="23" t="s">
        <v>4736</v>
      </c>
      <c r="AA1053" s="23" t="s">
        <v>4737</v>
      </c>
      <c r="AB1053" s="33">
        <v>291811498020</v>
      </c>
      <c r="AC1053" s="33" t="s">
        <v>4730</v>
      </c>
      <c r="AD1053" s="39">
        <v>43463</v>
      </c>
      <c r="AE1053" s="39">
        <v>43462</v>
      </c>
      <c r="AF1053" s="53" t="e">
        <v>#N/A</v>
      </c>
      <c r="AG1053" s="53" t="e">
        <v>#N/A</v>
      </c>
      <c r="AH1053" s="39" t="e">
        <v>#N/A</v>
      </c>
      <c r="AI1053" s="23" t="s">
        <v>51</v>
      </c>
      <c r="AJ1053" s="59"/>
      <c r="AK1053" s="59"/>
      <c r="AL1053" s="48"/>
      <c r="AM1053" s="60"/>
      <c r="AN1053" s="33"/>
      <c r="AO1053" s="48"/>
      <c r="AP1053" s="23">
        <v>2000</v>
      </c>
      <c r="AQ1053" s="23" t="s">
        <v>52</v>
      </c>
      <c r="AR1053" s="23" t="s">
        <v>4737</v>
      </c>
      <c r="AS1053" s="38" t="s">
        <v>53</v>
      </c>
      <c r="AT1053" s="23"/>
      <c r="AU1053" s="64" t="s">
        <v>4731</v>
      </c>
      <c r="AV1053" s="99">
        <v>1851</v>
      </c>
      <c r="AW1053" s="102">
        <v>11383.559999999899</v>
      </c>
      <c r="AX1053" s="29" t="s">
        <v>701</v>
      </c>
      <c r="AY1053" s="29"/>
      <c r="AZ1053" s="25">
        <v>1</v>
      </c>
      <c r="BA1053">
        <f t="shared" si="193"/>
        <v>2176</v>
      </c>
      <c r="BB1053" s="115" t="s">
        <v>6983</v>
      </c>
      <c r="BC1053" s="105">
        <f t="shared" si="194"/>
        <v>6.1499513776336574</v>
      </c>
      <c r="BD1053" s="116">
        <f t="shared" si="195"/>
        <v>43435</v>
      </c>
      <c r="BE1053" s="141" t="s">
        <v>8477</v>
      </c>
      <c r="BF1053">
        <f>MATCH(BE1053,'Cat-4'!$A:$A,0)</f>
        <v>722</v>
      </c>
      <c r="BG1053">
        <f>MATCH(BD1053,'Cat-4'!$1:$1,0)</f>
        <v>84</v>
      </c>
      <c r="BH1053">
        <f>INDEX('Cat-4'!$1:$1048576,'NSS + ACT'!BF1053,'NSS + ACT'!BG1053)</f>
        <v>111.8</v>
      </c>
      <c r="BI1053">
        <f>MATCH($BI$1,'Cat-4'!$1:$1,0)</f>
        <v>153</v>
      </c>
      <c r="BJ1053">
        <f>INDEX('Cat-4'!$1:$1048576,'NSS + ACT'!BF1053,'NSS + ACT'!BI1053)</f>
        <v>130.80000000000001</v>
      </c>
      <c r="BK1053" s="126">
        <f t="shared" si="196"/>
        <v>1.1699463327370305</v>
      </c>
      <c r="BL1053">
        <f t="shared" si="197"/>
        <v>2205</v>
      </c>
      <c r="BM1053" s="126">
        <f t="shared" si="198"/>
        <v>73.5</v>
      </c>
      <c r="BN1053" s="126" t="s">
        <v>8785</v>
      </c>
      <c r="BO1053" s="126">
        <f>MATCH(BB1053,Sheet3!$D$4:$D$8,0)</f>
        <v>2</v>
      </c>
      <c r="BP1053" s="126">
        <f>MATCH(BN1053,Sheet3!$E$4:$H$4,0)</f>
        <v>4</v>
      </c>
      <c r="BQ1053" s="132">
        <f>INDEX(Sheet3!$D$4:$H$8,'NSS + ACT'!BO1053,'NSS + ACT'!BP1053)</f>
        <v>0.1</v>
      </c>
      <c r="BR1053" s="105">
        <f t="shared" si="199"/>
        <v>13318.154275491834</v>
      </c>
      <c r="BS1053" s="162">
        <f t="shared" si="200"/>
        <v>0.1</v>
      </c>
      <c r="BT1053" s="105">
        <f t="shared" si="201"/>
        <v>11986.33884794265</v>
      </c>
    </row>
    <row r="1054" spans="1:72">
      <c r="A1054" s="18">
        <f t="shared" si="191"/>
        <v>1051</v>
      </c>
      <c r="B1054" s="61">
        <v>171900062504</v>
      </c>
      <c r="C1054" s="39">
        <v>43475</v>
      </c>
      <c r="D1054" s="22" t="s">
        <v>605</v>
      </c>
      <c r="E1054" s="22" t="s">
        <v>833</v>
      </c>
      <c r="F1054" s="107">
        <v>50</v>
      </c>
      <c r="G1054" s="23" t="s">
        <v>49</v>
      </c>
      <c r="H1054" s="52">
        <v>227.31080000000003</v>
      </c>
      <c r="I1054" s="30"/>
      <c r="J1054" s="109">
        <v>11365.54</v>
      </c>
      <c r="K1054" s="23" t="s">
        <v>801</v>
      </c>
      <c r="L1054" s="26">
        <v>7.4999999999999997E-2</v>
      </c>
      <c r="M1054" s="40">
        <v>0</v>
      </c>
      <c r="N1054" s="62">
        <v>0</v>
      </c>
      <c r="O1054" s="52">
        <v>0</v>
      </c>
      <c r="P1054" s="26">
        <v>0.1</v>
      </c>
      <c r="Q1054" s="52">
        <v>0</v>
      </c>
      <c r="R1054" s="63">
        <v>0.18</v>
      </c>
      <c r="S1054" s="23" t="s">
        <v>717</v>
      </c>
      <c r="T1054" s="52">
        <v>852.41550000000007</v>
      </c>
      <c r="U1054" s="52">
        <v>0</v>
      </c>
      <c r="V1054" s="52">
        <v>85.241550000000018</v>
      </c>
      <c r="W1054" s="52">
        <v>2214.5754689999999</v>
      </c>
      <c r="X1054" s="52">
        <v>3152.2325190000001</v>
      </c>
      <c r="Y1054" s="23" t="s">
        <v>697</v>
      </c>
      <c r="Z1054" s="23" t="s">
        <v>834</v>
      </c>
      <c r="AA1054" s="23" t="s">
        <v>835</v>
      </c>
      <c r="AB1054" s="33" t="e">
        <v>#N/A</v>
      </c>
      <c r="AC1054" s="33" t="e">
        <v>#N/A</v>
      </c>
      <c r="AD1054" s="48" t="e">
        <v>#N/A</v>
      </c>
      <c r="AE1054" s="39">
        <v>43410</v>
      </c>
      <c r="AF1054" s="53">
        <v>171900062504</v>
      </c>
      <c r="AG1054" s="53" t="s">
        <v>831</v>
      </c>
      <c r="AH1054" s="39">
        <v>43475</v>
      </c>
      <c r="AI1054" s="23" t="s">
        <v>385</v>
      </c>
      <c r="AJ1054" s="54"/>
      <c r="AK1054" s="55"/>
      <c r="AL1054" s="56"/>
      <c r="AM1054" s="57"/>
      <c r="AN1054" s="33"/>
      <c r="AO1054" s="48"/>
      <c r="AP1054" s="23">
        <v>2000</v>
      </c>
      <c r="AQ1054" s="23" t="s">
        <v>52</v>
      </c>
      <c r="AR1054" s="23" t="s">
        <v>835</v>
      </c>
      <c r="AS1054" s="38" t="s">
        <v>53</v>
      </c>
      <c r="AT1054" s="23"/>
      <c r="AU1054" s="64" t="s">
        <v>832</v>
      </c>
      <c r="AV1054" s="99">
        <v>50</v>
      </c>
      <c r="AW1054" s="102">
        <v>11365.54</v>
      </c>
      <c r="AX1054" s="29" t="s">
        <v>701</v>
      </c>
      <c r="AY1054" s="29"/>
      <c r="AZ1054" s="25" t="s">
        <v>702</v>
      </c>
      <c r="BA1054">
        <f t="shared" si="193"/>
        <v>2228</v>
      </c>
      <c r="BB1054" s="115" t="s">
        <v>6983</v>
      </c>
      <c r="BC1054" s="105">
        <f t="shared" si="194"/>
        <v>227.31080000000003</v>
      </c>
      <c r="BD1054" s="116">
        <f t="shared" si="195"/>
        <v>43405</v>
      </c>
      <c r="BE1054" s="141" t="s">
        <v>8477</v>
      </c>
      <c r="BF1054">
        <f>MATCH(BE1054,'Cat-4'!$A:$A,0)</f>
        <v>722</v>
      </c>
      <c r="BG1054">
        <f>MATCH(BD1054,'Cat-4'!$1:$1,0)</f>
        <v>83</v>
      </c>
      <c r="BH1054">
        <f>INDEX('Cat-4'!$1:$1048576,'NSS + ACT'!BF1054,'NSS + ACT'!BG1054)</f>
        <v>111.9</v>
      </c>
      <c r="BI1054">
        <f>MATCH($BI$1,'Cat-4'!$1:$1,0)</f>
        <v>153</v>
      </c>
      <c r="BJ1054">
        <f>INDEX('Cat-4'!$1:$1048576,'NSS + ACT'!BF1054,'NSS + ACT'!BI1054)</f>
        <v>130.80000000000001</v>
      </c>
      <c r="BK1054" s="126">
        <f t="shared" si="196"/>
        <v>1.1689008042895443</v>
      </c>
      <c r="BL1054">
        <f t="shared" si="197"/>
        <v>2235</v>
      </c>
      <c r="BM1054" s="126">
        <f t="shared" si="198"/>
        <v>74.5</v>
      </c>
      <c r="BN1054" s="126" t="s">
        <v>8785</v>
      </c>
      <c r="BO1054" s="126">
        <f>MATCH(BB1054,Sheet3!$D$4:$D$8,0)</f>
        <v>2</v>
      </c>
      <c r="BP1054" s="126">
        <f>MATCH(BN1054,Sheet3!$E$4:$H$4,0)</f>
        <v>4</v>
      </c>
      <c r="BQ1054" s="132">
        <f>INDEX(Sheet3!$D$4:$H$8,'NSS + ACT'!BO1054,'NSS + ACT'!BP1054)</f>
        <v>0.1</v>
      </c>
      <c r="BR1054" s="105">
        <f t="shared" si="199"/>
        <v>13285.188847184989</v>
      </c>
      <c r="BS1054" s="162">
        <f t="shared" si="200"/>
        <v>0.1</v>
      </c>
      <c r="BT1054" s="105">
        <f t="shared" si="201"/>
        <v>11956.669962466491</v>
      </c>
    </row>
    <row r="1055" spans="1:72">
      <c r="A1055" s="18">
        <f t="shared" si="191"/>
        <v>1052</v>
      </c>
      <c r="B1055" s="61">
        <v>291701866875</v>
      </c>
      <c r="C1055" s="39">
        <v>42861</v>
      </c>
      <c r="D1055" s="22" t="s">
        <v>3565</v>
      </c>
      <c r="E1055" s="22" t="s">
        <v>3566</v>
      </c>
      <c r="F1055" s="110">
        <v>2</v>
      </c>
      <c r="G1055" s="23" t="s">
        <v>49</v>
      </c>
      <c r="H1055" s="52">
        <v>5675.2449999999999</v>
      </c>
      <c r="I1055" s="30"/>
      <c r="J1055" s="109">
        <v>11350.49</v>
      </c>
      <c r="K1055" s="23">
        <v>85389000</v>
      </c>
      <c r="L1055" s="26">
        <v>0.15</v>
      </c>
      <c r="M1055" s="40">
        <v>0</v>
      </c>
      <c r="N1055" s="62">
        <v>0</v>
      </c>
      <c r="O1055" s="52">
        <v>0</v>
      </c>
      <c r="P1055" s="26">
        <v>0.1</v>
      </c>
      <c r="Q1055" s="52">
        <v>0</v>
      </c>
      <c r="R1055" s="63">
        <v>0.18</v>
      </c>
      <c r="S1055" s="23" t="s">
        <v>947</v>
      </c>
      <c r="T1055" s="52">
        <v>1702.5735</v>
      </c>
      <c r="U1055" s="52">
        <v>0</v>
      </c>
      <c r="V1055" s="52">
        <v>170.25735</v>
      </c>
      <c r="W1055" s="52">
        <v>2380.1977529999999</v>
      </c>
      <c r="X1055" s="52">
        <v>4253.0286029999997</v>
      </c>
      <c r="Y1055" s="23" t="s">
        <v>3561</v>
      </c>
      <c r="Z1055" s="23" t="s">
        <v>3567</v>
      </c>
      <c r="AA1055" s="23" t="s">
        <v>3568</v>
      </c>
      <c r="AB1055" s="33">
        <v>291701866875</v>
      </c>
      <c r="AC1055" s="33" t="s">
        <v>3569</v>
      </c>
      <c r="AD1055" s="39">
        <v>42861</v>
      </c>
      <c r="AE1055" s="39">
        <v>42825</v>
      </c>
      <c r="AF1055" s="53" t="e">
        <v>#N/A</v>
      </c>
      <c r="AG1055" s="53" t="e">
        <v>#N/A</v>
      </c>
      <c r="AH1055" s="39" t="e">
        <v>#N/A</v>
      </c>
      <c r="AI1055" s="23" t="s">
        <v>51</v>
      </c>
      <c r="AJ1055" s="59"/>
      <c r="AK1055" s="59"/>
      <c r="AL1055" s="48"/>
      <c r="AM1055" s="60"/>
      <c r="AN1055" s="33"/>
      <c r="AO1055" s="48"/>
      <c r="AP1055" s="23">
        <v>2000</v>
      </c>
      <c r="AQ1055" s="23" t="s">
        <v>52</v>
      </c>
      <c r="AR1055" s="23" t="s">
        <v>3568</v>
      </c>
      <c r="AS1055" s="38" t="s">
        <v>53</v>
      </c>
      <c r="AT1055" s="23" t="s">
        <v>522</v>
      </c>
      <c r="AU1055" s="64" t="s">
        <v>3570</v>
      </c>
      <c r="AV1055" s="99">
        <v>2</v>
      </c>
      <c r="AW1055" s="102">
        <v>11350.49</v>
      </c>
      <c r="AX1055" s="29" t="s">
        <v>701</v>
      </c>
      <c r="AY1055" s="29"/>
      <c r="AZ1055" s="25" t="s">
        <v>3564</v>
      </c>
      <c r="BA1055">
        <f t="shared" si="193"/>
        <v>2813</v>
      </c>
      <c r="BB1055" s="115" t="s">
        <v>6986</v>
      </c>
      <c r="BC1055" s="105">
        <f t="shared" si="194"/>
        <v>5675.2449999999999</v>
      </c>
      <c r="BD1055" s="116">
        <f t="shared" si="195"/>
        <v>42795</v>
      </c>
      <c r="BE1055" s="141" t="s">
        <v>7762</v>
      </c>
      <c r="BF1055">
        <f>MATCH(BE1055,'Cat-4'!$A:$A,0)</f>
        <v>364</v>
      </c>
      <c r="BG1055">
        <f>MATCH(BD1055,'Cat-4'!$1:$1,0)</f>
        <v>63</v>
      </c>
      <c r="BH1055">
        <f>INDEX('Cat-4'!$1:$1048576,'NSS + ACT'!BF1055,'NSS + ACT'!BG1055)</f>
        <v>111.7</v>
      </c>
      <c r="BI1055">
        <f>MATCH($BI$1,'Cat-4'!$1:$1,0)</f>
        <v>153</v>
      </c>
      <c r="BJ1055">
        <f>INDEX('Cat-4'!$1:$1048576,'NSS + ACT'!BF1055,'NSS + ACT'!BI1055)</f>
        <v>136.4</v>
      </c>
      <c r="BK1055" s="126">
        <f t="shared" si="196"/>
        <v>1.2211280214861235</v>
      </c>
      <c r="BL1055">
        <f t="shared" si="197"/>
        <v>2845</v>
      </c>
      <c r="BM1055" s="126">
        <f t="shared" si="198"/>
        <v>94.833333333333329</v>
      </c>
      <c r="BN1055" s="126" t="s">
        <v>8785</v>
      </c>
      <c r="BO1055" s="126">
        <f>MATCH(BB1055,Sheet3!$D$4:$D$8,0)</f>
        <v>3</v>
      </c>
      <c r="BP1055" s="126">
        <f>MATCH(BN1055,Sheet3!$E$4:$H$4,0)</f>
        <v>4</v>
      </c>
      <c r="BQ1055" s="132">
        <f>INDEX(Sheet3!$D$4:$H$8,'NSS + ACT'!BO1055,'NSS + ACT'!BP1055)</f>
        <v>0.5</v>
      </c>
      <c r="BR1055" s="105">
        <f t="shared" si="199"/>
        <v>13860.40139659803</v>
      </c>
      <c r="BS1055" s="162">
        <f t="shared" si="200"/>
        <v>0.5</v>
      </c>
      <c r="BT1055" s="105">
        <f t="shared" si="201"/>
        <v>6930.2006982990151</v>
      </c>
    </row>
    <row r="1056" spans="1:72">
      <c r="A1056" s="18">
        <f t="shared" si="191"/>
        <v>1053</v>
      </c>
      <c r="B1056" s="61">
        <v>291604728763</v>
      </c>
      <c r="C1056" s="39">
        <v>42653</v>
      </c>
      <c r="D1056" s="22" t="s">
        <v>91</v>
      </c>
      <c r="E1056" s="22" t="s">
        <v>2254</v>
      </c>
      <c r="F1056" s="110">
        <v>2</v>
      </c>
      <c r="G1056" s="23" t="s">
        <v>49</v>
      </c>
      <c r="H1056" s="52">
        <v>5674</v>
      </c>
      <c r="I1056" s="30"/>
      <c r="J1056" s="109">
        <v>11348</v>
      </c>
      <c r="K1056" s="23">
        <v>84819090</v>
      </c>
      <c r="L1056" s="26">
        <v>7.4999999999999997E-2</v>
      </c>
      <c r="M1056" s="40">
        <v>0</v>
      </c>
      <c r="N1056" s="62">
        <v>0</v>
      </c>
      <c r="O1056" s="52">
        <v>0</v>
      </c>
      <c r="P1056" s="26">
        <v>0.1</v>
      </c>
      <c r="Q1056" s="52">
        <v>0</v>
      </c>
      <c r="R1056" s="63">
        <v>0.18</v>
      </c>
      <c r="S1056" s="23" t="s">
        <v>849</v>
      </c>
      <c r="T1056" s="52">
        <v>851.1</v>
      </c>
      <c r="U1056" s="52">
        <v>0</v>
      </c>
      <c r="V1056" s="52">
        <v>85.110000000000014</v>
      </c>
      <c r="W1056" s="52">
        <v>2211.1578</v>
      </c>
      <c r="X1056" s="52">
        <v>3147.3678</v>
      </c>
      <c r="Y1056" s="23" t="s">
        <v>1945</v>
      </c>
      <c r="Z1056" s="23" t="s">
        <v>2255</v>
      </c>
      <c r="AA1056" s="23" t="s">
        <v>2256</v>
      </c>
      <c r="AB1056" s="33">
        <v>291604728763</v>
      </c>
      <c r="AC1056" s="33" t="s">
        <v>1953</v>
      </c>
      <c r="AD1056" s="48">
        <v>42653</v>
      </c>
      <c r="AE1056" s="39">
        <v>42629</v>
      </c>
      <c r="AF1056" s="53" t="e">
        <v>#N/A</v>
      </c>
      <c r="AG1056" s="53" t="e">
        <v>#N/A</v>
      </c>
      <c r="AH1056" s="39" t="e">
        <v>#N/A</v>
      </c>
      <c r="AI1056" s="23" t="s">
        <v>51</v>
      </c>
      <c r="AJ1056" s="54"/>
      <c r="AK1056" s="55"/>
      <c r="AL1056" s="56"/>
      <c r="AM1056" s="57"/>
      <c r="AN1056" s="33"/>
      <c r="AO1056" s="48"/>
      <c r="AP1056" s="23">
        <v>2000</v>
      </c>
      <c r="AQ1056" s="23" t="s">
        <v>52</v>
      </c>
      <c r="AR1056" s="23" t="s">
        <v>2256</v>
      </c>
      <c r="AS1056" s="38" t="s">
        <v>53</v>
      </c>
      <c r="AT1056" s="23"/>
      <c r="AU1056" s="64">
        <v>6316001236</v>
      </c>
      <c r="AV1056" s="99">
        <v>2</v>
      </c>
      <c r="AW1056" s="102">
        <v>11348</v>
      </c>
      <c r="AX1056" s="29" t="s">
        <v>701</v>
      </c>
      <c r="AY1056" s="29"/>
      <c r="AZ1056" s="25" t="s">
        <v>702</v>
      </c>
      <c r="BA1056">
        <f t="shared" si="193"/>
        <v>3009</v>
      </c>
      <c r="BB1056" t="s">
        <v>6983</v>
      </c>
      <c r="BC1056" s="105">
        <f t="shared" si="194"/>
        <v>5674</v>
      </c>
      <c r="BD1056" s="116">
        <f t="shared" si="195"/>
        <v>42614</v>
      </c>
      <c r="BE1056" s="141" t="s">
        <v>8477</v>
      </c>
      <c r="BF1056">
        <f>MATCH(BE1056,'Cat-4'!$A:$A,0)</f>
        <v>722</v>
      </c>
      <c r="BG1056">
        <f>MATCH(BD1056,'Cat-4'!$1:$1,0)</f>
        <v>57</v>
      </c>
      <c r="BH1056">
        <f>INDEX('Cat-4'!$1:$1048576,'NSS + ACT'!BF1056,'NSS + ACT'!BG1056)</f>
        <v>107.4</v>
      </c>
      <c r="BI1056">
        <f>MATCH($BI$1,'Cat-4'!$1:$1,0)</f>
        <v>153</v>
      </c>
      <c r="BJ1056">
        <f>INDEX('Cat-4'!$1:$1048576,'NSS + ACT'!BF1056,'NSS + ACT'!BI1056)</f>
        <v>130.80000000000001</v>
      </c>
      <c r="BK1056" s="126">
        <f t="shared" si="196"/>
        <v>1.217877094972067</v>
      </c>
      <c r="BL1056">
        <f t="shared" si="197"/>
        <v>3026</v>
      </c>
      <c r="BM1056" s="126">
        <f t="shared" si="198"/>
        <v>100.86666666666666</v>
      </c>
      <c r="BN1056" s="126" t="s">
        <v>8785</v>
      </c>
      <c r="BO1056" s="126">
        <f>MATCH(BB1056,Sheet3!$D$4:$D$8,0)</f>
        <v>2</v>
      </c>
      <c r="BP1056" s="126">
        <f>MATCH(BN1056,Sheet3!$E$4:$H$4,0)</f>
        <v>4</v>
      </c>
      <c r="BQ1056" s="132">
        <f>INDEX(Sheet3!$D$4:$H$8,'NSS + ACT'!BO1056,'NSS + ACT'!BP1056)</f>
        <v>0.1</v>
      </c>
      <c r="BR1056" s="105">
        <f t="shared" si="199"/>
        <v>13820.469273743016</v>
      </c>
      <c r="BS1056" s="162">
        <f t="shared" si="200"/>
        <v>0.1</v>
      </c>
      <c r="BT1056" s="105">
        <f t="shared" si="201"/>
        <v>12438.422346368714</v>
      </c>
    </row>
    <row r="1057" spans="1:72">
      <c r="A1057" s="18">
        <f t="shared" si="191"/>
        <v>1054</v>
      </c>
      <c r="B1057" s="33">
        <v>292203928354</v>
      </c>
      <c r="C1057" s="39">
        <v>44669</v>
      </c>
      <c r="D1057" s="22" t="s">
        <v>147</v>
      </c>
      <c r="E1057" s="22" t="s">
        <v>5357</v>
      </c>
      <c r="F1057" s="110">
        <v>183</v>
      </c>
      <c r="G1057" s="23" t="s">
        <v>49</v>
      </c>
      <c r="H1057" s="58">
        <v>61.923661202185798</v>
      </c>
      <c r="I1057" s="30"/>
      <c r="J1057" s="101">
        <v>11332.03</v>
      </c>
      <c r="K1057" s="33">
        <v>73072300</v>
      </c>
      <c r="L1057" s="26">
        <v>0.1</v>
      </c>
      <c r="M1057" s="40" t="s">
        <v>742</v>
      </c>
      <c r="N1057" s="40">
        <v>0</v>
      </c>
      <c r="O1057" s="35">
        <v>0</v>
      </c>
      <c r="P1057" s="63">
        <v>0.1</v>
      </c>
      <c r="Q1057" s="52">
        <v>0</v>
      </c>
      <c r="R1057" s="63">
        <v>0.18</v>
      </c>
      <c r="S1057" s="23" t="s">
        <v>1260</v>
      </c>
      <c r="T1057" s="52">
        <v>1133.2030000000002</v>
      </c>
      <c r="U1057" s="52">
        <v>0</v>
      </c>
      <c r="V1057" s="52">
        <v>113.32030000000003</v>
      </c>
      <c r="W1057" s="52">
        <v>2264.1395939999998</v>
      </c>
      <c r="X1057" s="52">
        <v>3510.6628940000001</v>
      </c>
      <c r="Y1057" s="23" t="s">
        <v>5221</v>
      </c>
      <c r="Z1057" s="23" t="s">
        <v>5358</v>
      </c>
      <c r="AA1057" s="23" t="s">
        <v>5359</v>
      </c>
      <c r="AB1057" s="33">
        <v>292203928354</v>
      </c>
      <c r="AC1057" s="33" t="s">
        <v>5360</v>
      </c>
      <c r="AD1057" s="39">
        <v>44669</v>
      </c>
      <c r="AE1057" s="39">
        <v>44663</v>
      </c>
      <c r="AF1057" s="53" t="e">
        <v>#N/A</v>
      </c>
      <c r="AG1057" s="53" t="e">
        <v>#N/A</v>
      </c>
      <c r="AH1057" s="39" t="e">
        <v>#N/A</v>
      </c>
      <c r="AI1057" s="23" t="s">
        <v>51</v>
      </c>
      <c r="AJ1057" s="59"/>
      <c r="AK1057" s="59"/>
      <c r="AL1057" s="48"/>
      <c r="AM1057" s="60"/>
      <c r="AN1057" s="33"/>
      <c r="AO1057" s="48"/>
      <c r="AP1057" s="23">
        <v>2000</v>
      </c>
      <c r="AQ1057" s="23" t="s">
        <v>52</v>
      </c>
      <c r="AR1057" s="23" t="s">
        <v>5359</v>
      </c>
      <c r="AS1057" s="38" t="s">
        <v>53</v>
      </c>
      <c r="AT1057" s="23"/>
      <c r="AU1057" s="23" t="s">
        <v>5361</v>
      </c>
      <c r="AV1057" s="99">
        <v>183</v>
      </c>
      <c r="AW1057" s="101">
        <v>11332.03</v>
      </c>
      <c r="AX1057" s="29" t="s">
        <v>4770</v>
      </c>
      <c r="AY1057" s="29"/>
      <c r="AZ1057" s="30"/>
      <c r="BA1057">
        <f t="shared" si="193"/>
        <v>975</v>
      </c>
      <c r="BB1057" s="115" t="s">
        <v>6983</v>
      </c>
      <c r="BC1057" s="105">
        <f t="shared" si="194"/>
        <v>61.923661202185798</v>
      </c>
      <c r="BD1057" s="116">
        <f t="shared" si="195"/>
        <v>44652</v>
      </c>
      <c r="BE1057" s="141" t="s">
        <v>8477</v>
      </c>
      <c r="BF1057">
        <f>MATCH(BE1057,'Cat-4'!$A:$A,0)</f>
        <v>722</v>
      </c>
      <c r="BG1057">
        <f>MATCH(BD1057,'Cat-4'!$1:$1,0)</f>
        <v>124</v>
      </c>
      <c r="BH1057">
        <f>INDEX('Cat-4'!$1:$1048576,'NSS + ACT'!BF1057,'NSS + ACT'!BG1057)</f>
        <v>124.3</v>
      </c>
      <c r="BI1057">
        <f>MATCH($BI$1,'Cat-4'!$1:$1,0)</f>
        <v>153</v>
      </c>
      <c r="BJ1057">
        <f>INDEX('Cat-4'!$1:$1048576,'NSS + ACT'!BF1057,'NSS + ACT'!BI1057)</f>
        <v>130.80000000000001</v>
      </c>
      <c r="BK1057" s="126">
        <f t="shared" si="196"/>
        <v>1.0522928399034595</v>
      </c>
      <c r="BL1057">
        <f t="shared" si="197"/>
        <v>988</v>
      </c>
      <c r="BM1057" s="126">
        <f t="shared" si="198"/>
        <v>32.93333333333333</v>
      </c>
      <c r="BN1057" s="126" t="s">
        <v>8785</v>
      </c>
      <c r="BO1057" s="126">
        <f>MATCH(BB1057,Sheet3!$D$4:$D$8,0)</f>
        <v>2</v>
      </c>
      <c r="BP1057" s="126">
        <f>MATCH(BN1057,Sheet3!$E$4:$H$4,0)</f>
        <v>4</v>
      </c>
      <c r="BQ1057" s="132">
        <f>INDEX(Sheet3!$D$4:$H$8,'NSS + ACT'!BO1057,'NSS + ACT'!BP1057)</f>
        <v>0.1</v>
      </c>
      <c r="BR1057" s="105">
        <f t="shared" si="199"/>
        <v>11924.6140305712</v>
      </c>
      <c r="BS1057" s="162">
        <f t="shared" si="200"/>
        <v>0.1</v>
      </c>
      <c r="BT1057" s="105">
        <f t="shared" si="201"/>
        <v>10732.15262751408</v>
      </c>
    </row>
    <row r="1058" spans="1:72">
      <c r="A1058" s="18">
        <f t="shared" si="191"/>
        <v>1055</v>
      </c>
      <c r="B1058" s="61">
        <v>291701984136</v>
      </c>
      <c r="C1058" s="39">
        <v>42846</v>
      </c>
      <c r="D1058" s="22" t="s">
        <v>222</v>
      </c>
      <c r="E1058" s="22" t="s">
        <v>1882</v>
      </c>
      <c r="F1058" s="110">
        <v>3</v>
      </c>
      <c r="G1058" s="23" t="s">
        <v>119</v>
      </c>
      <c r="H1058" s="52">
        <v>3770</v>
      </c>
      <c r="I1058" s="30"/>
      <c r="J1058" s="109">
        <v>11310</v>
      </c>
      <c r="K1058" s="23">
        <v>84819090</v>
      </c>
      <c r="L1058" s="26">
        <v>7.4999999999999997E-2</v>
      </c>
      <c r="M1058" s="40">
        <v>0</v>
      </c>
      <c r="N1058" s="62">
        <v>0</v>
      </c>
      <c r="O1058" s="52">
        <v>0</v>
      </c>
      <c r="P1058" s="26">
        <v>0.1</v>
      </c>
      <c r="Q1058" s="52">
        <v>0</v>
      </c>
      <c r="R1058" s="63">
        <v>0.18</v>
      </c>
      <c r="S1058" s="23" t="s">
        <v>849</v>
      </c>
      <c r="T1058" s="52">
        <v>848.25</v>
      </c>
      <c r="U1058" s="52">
        <v>0</v>
      </c>
      <c r="V1058" s="52">
        <v>84.825000000000003</v>
      </c>
      <c r="W1058" s="52">
        <v>2203.7535000000003</v>
      </c>
      <c r="X1058" s="52">
        <v>3136.8285000000005</v>
      </c>
      <c r="Y1058" s="23" t="s">
        <v>1807</v>
      </c>
      <c r="Z1058" s="23" t="s">
        <v>1883</v>
      </c>
      <c r="AA1058" s="23" t="s">
        <v>1884</v>
      </c>
      <c r="AB1058" s="33">
        <v>291701984136</v>
      </c>
      <c r="AC1058" s="33" t="s">
        <v>1885</v>
      </c>
      <c r="AD1058" s="48">
        <v>42846</v>
      </c>
      <c r="AE1058" s="39">
        <v>42776</v>
      </c>
      <c r="AF1058" s="53" t="e">
        <v>#N/A</v>
      </c>
      <c r="AG1058" s="53" t="e">
        <v>#N/A</v>
      </c>
      <c r="AH1058" s="39" t="e">
        <v>#N/A</v>
      </c>
      <c r="AI1058" s="23" t="s">
        <v>51</v>
      </c>
      <c r="AJ1058" s="54"/>
      <c r="AK1058" s="55"/>
      <c r="AL1058" s="56"/>
      <c r="AM1058" s="57"/>
      <c r="AN1058" s="33"/>
      <c r="AO1058" s="48"/>
      <c r="AP1058" s="23">
        <v>2000</v>
      </c>
      <c r="AQ1058" s="23" t="s">
        <v>52</v>
      </c>
      <c r="AR1058" s="23" t="s">
        <v>1884</v>
      </c>
      <c r="AS1058" s="38" t="s">
        <v>53</v>
      </c>
      <c r="AT1058" s="23"/>
      <c r="AU1058" s="64">
        <v>1610007282</v>
      </c>
      <c r="AV1058" s="99">
        <v>3</v>
      </c>
      <c r="AW1058" s="102">
        <v>11310</v>
      </c>
      <c r="AX1058" s="29" t="s">
        <v>701</v>
      </c>
      <c r="AY1058" s="29"/>
      <c r="AZ1058" s="25" t="s">
        <v>702</v>
      </c>
      <c r="BA1058">
        <f t="shared" ref="BA1058:BA1089" si="202">$BA$2-AE1058</f>
        <v>2862</v>
      </c>
      <c r="BB1058" s="115" t="s">
        <v>6983</v>
      </c>
      <c r="BC1058" s="105">
        <f t="shared" si="194"/>
        <v>3770</v>
      </c>
      <c r="BD1058" s="116">
        <f t="shared" si="195"/>
        <v>42767</v>
      </c>
      <c r="BE1058" s="141" t="s">
        <v>8477</v>
      </c>
      <c r="BF1058">
        <f>MATCH(BE1058,'Cat-4'!$A:$A,0)</f>
        <v>722</v>
      </c>
      <c r="BG1058">
        <f>MATCH(BD1058,'Cat-4'!$1:$1,0)</f>
        <v>62</v>
      </c>
      <c r="BH1058">
        <f>INDEX('Cat-4'!$1:$1048576,'NSS + ACT'!BF1058,'NSS + ACT'!BG1058)</f>
        <v>108.2</v>
      </c>
      <c r="BI1058">
        <f>MATCH($BI$1,'Cat-4'!$1:$1,0)</f>
        <v>153</v>
      </c>
      <c r="BJ1058">
        <f>INDEX('Cat-4'!$1:$1048576,'NSS + ACT'!BF1058,'NSS + ACT'!BI1058)</f>
        <v>130.80000000000001</v>
      </c>
      <c r="BK1058" s="126">
        <f t="shared" si="196"/>
        <v>1.2088724584103512</v>
      </c>
      <c r="BL1058">
        <f t="shared" si="197"/>
        <v>2873</v>
      </c>
      <c r="BM1058" s="126">
        <f t="shared" si="198"/>
        <v>95.766666666666666</v>
      </c>
      <c r="BN1058" s="126" t="s">
        <v>8785</v>
      </c>
      <c r="BO1058" s="126">
        <f>MATCH(BB1058,Sheet3!$D$4:$D$8,0)</f>
        <v>2</v>
      </c>
      <c r="BP1058" s="126">
        <f>MATCH(BN1058,Sheet3!$E$4:$H$4,0)</f>
        <v>4</v>
      </c>
      <c r="BQ1058" s="132">
        <f>INDEX(Sheet3!$D$4:$H$8,'NSS + ACT'!BO1058,'NSS + ACT'!BP1058)</f>
        <v>0.1</v>
      </c>
      <c r="BR1058" s="105">
        <f t="shared" si="199"/>
        <v>13672.347504621071</v>
      </c>
      <c r="BS1058" s="162">
        <f t="shared" si="200"/>
        <v>0.1</v>
      </c>
      <c r="BT1058" s="105">
        <f t="shared" si="201"/>
        <v>12305.112754158965</v>
      </c>
    </row>
    <row r="1059" spans="1:72">
      <c r="A1059" s="18">
        <f t="shared" si="191"/>
        <v>1056</v>
      </c>
      <c r="B1059" s="33">
        <v>291807695605</v>
      </c>
      <c r="C1059" s="39">
        <v>43349</v>
      </c>
      <c r="D1059" s="22" t="s">
        <v>602</v>
      </c>
      <c r="E1059" s="22" t="s">
        <v>6403</v>
      </c>
      <c r="F1059" s="107">
        <v>145</v>
      </c>
      <c r="G1059" s="23" t="s">
        <v>321</v>
      </c>
      <c r="H1059" s="52">
        <v>78</v>
      </c>
      <c r="I1059" s="30"/>
      <c r="J1059" s="109">
        <v>11310</v>
      </c>
      <c r="K1059" s="36">
        <v>52021000</v>
      </c>
      <c r="L1059" s="26">
        <v>0.1</v>
      </c>
      <c r="M1059" s="26"/>
      <c r="N1059" s="26">
        <v>0</v>
      </c>
      <c r="O1059" s="60"/>
      <c r="P1059" s="26">
        <v>0.1</v>
      </c>
      <c r="Q1059" s="84"/>
      <c r="R1059" s="26">
        <v>0.05</v>
      </c>
      <c r="S1059" s="23" t="s">
        <v>6404</v>
      </c>
      <c r="T1059" s="52">
        <v>1131</v>
      </c>
      <c r="U1059" s="52">
        <v>0</v>
      </c>
      <c r="V1059" s="52">
        <v>113.10000000000001</v>
      </c>
      <c r="W1059" s="52">
        <v>627.70500000000004</v>
      </c>
      <c r="X1059" s="52">
        <v>1871.8049999999998</v>
      </c>
      <c r="Y1059" s="23" t="s">
        <v>6223</v>
      </c>
      <c r="Z1059" s="23" t="s">
        <v>6405</v>
      </c>
      <c r="AA1059" s="23" t="s">
        <v>6406</v>
      </c>
      <c r="AB1059" s="33">
        <v>291807695605</v>
      </c>
      <c r="AC1059" s="33" t="s">
        <v>6407</v>
      </c>
      <c r="AD1059" s="39">
        <v>43349</v>
      </c>
      <c r="AE1059" s="39">
        <v>43348</v>
      </c>
      <c r="AF1059" s="53" t="e">
        <v>#N/A</v>
      </c>
      <c r="AG1059" s="53" t="e">
        <v>#N/A</v>
      </c>
      <c r="AH1059" s="39" t="e">
        <v>#N/A</v>
      </c>
      <c r="AI1059" s="23" t="s">
        <v>51</v>
      </c>
      <c r="AJ1059" s="59"/>
      <c r="AK1059" s="59"/>
      <c r="AL1059" s="48"/>
      <c r="AM1059" s="60"/>
      <c r="AN1059" s="33"/>
      <c r="AO1059" s="48"/>
      <c r="AP1059" s="23">
        <v>2000</v>
      </c>
      <c r="AQ1059" s="23" t="s">
        <v>52</v>
      </c>
      <c r="AR1059" s="23" t="s">
        <v>6406</v>
      </c>
      <c r="AS1059" s="38" t="s">
        <v>53</v>
      </c>
      <c r="AT1059" s="23"/>
      <c r="AU1059" s="23" t="s">
        <v>6408</v>
      </c>
      <c r="AV1059" s="99">
        <v>145</v>
      </c>
      <c r="AW1059" s="101">
        <v>11310</v>
      </c>
      <c r="AX1059" s="29" t="s">
        <v>5711</v>
      </c>
      <c r="AY1059" s="29"/>
      <c r="AZ1059" s="21"/>
      <c r="BA1059">
        <f t="shared" si="202"/>
        <v>2290</v>
      </c>
      <c r="BB1059" s="115" t="s">
        <v>6986</v>
      </c>
      <c r="BC1059" s="105">
        <f t="shared" si="194"/>
        <v>78</v>
      </c>
      <c r="BD1059" s="116">
        <f t="shared" si="195"/>
        <v>43344</v>
      </c>
      <c r="BE1059" s="141" t="s">
        <v>7762</v>
      </c>
      <c r="BF1059">
        <f>MATCH(BE1059,'Cat-4'!$A:$A,0)</f>
        <v>364</v>
      </c>
      <c r="BG1059">
        <f>MATCH(BD1059,'Cat-4'!$1:$1,0)</f>
        <v>81</v>
      </c>
      <c r="BH1059">
        <f>INDEX('Cat-4'!$1:$1048576,'NSS + ACT'!BF1059,'NSS + ACT'!BG1059)</f>
        <v>119.6</v>
      </c>
      <c r="BI1059">
        <f>MATCH($BI$1,'Cat-4'!$1:$1,0)</f>
        <v>153</v>
      </c>
      <c r="BJ1059">
        <f>INDEX('Cat-4'!$1:$1048576,'NSS + ACT'!BF1059,'NSS + ACT'!BI1059)</f>
        <v>136.4</v>
      </c>
      <c r="BK1059" s="126">
        <f t="shared" si="196"/>
        <v>1.1404682274247493</v>
      </c>
      <c r="BL1059">
        <f t="shared" si="197"/>
        <v>2296</v>
      </c>
      <c r="BM1059" s="126">
        <f t="shared" si="198"/>
        <v>76.533333333333331</v>
      </c>
      <c r="BN1059" s="126" t="s">
        <v>8785</v>
      </c>
      <c r="BO1059" s="126">
        <f>MATCH(BB1059,Sheet3!$D$4:$D$8,0)</f>
        <v>3</v>
      </c>
      <c r="BP1059" s="126">
        <f>MATCH(BN1059,Sheet3!$E$4:$H$4,0)</f>
        <v>4</v>
      </c>
      <c r="BQ1059" s="132">
        <f>INDEX(Sheet3!$D$4:$H$8,'NSS + ACT'!BO1059,'NSS + ACT'!BP1059)</f>
        <v>0.5</v>
      </c>
      <c r="BR1059" s="105">
        <f t="shared" si="199"/>
        <v>12898.695652173914</v>
      </c>
      <c r="BS1059" s="162">
        <f t="shared" si="200"/>
        <v>0.5</v>
      </c>
      <c r="BT1059" s="105">
        <f t="shared" si="201"/>
        <v>6449.347826086957</v>
      </c>
    </row>
    <row r="1060" spans="1:72">
      <c r="A1060" s="18">
        <f t="shared" si="191"/>
        <v>1057</v>
      </c>
      <c r="B1060" s="61">
        <v>292200882411</v>
      </c>
      <c r="C1060" s="39">
        <v>44588</v>
      </c>
      <c r="D1060" s="22" t="s">
        <v>586</v>
      </c>
      <c r="E1060" s="22" t="s">
        <v>3980</v>
      </c>
      <c r="F1060" s="107">
        <v>48</v>
      </c>
      <c r="G1060" s="23" t="s">
        <v>49</v>
      </c>
      <c r="H1060" s="52">
        <v>234.80479166666456</v>
      </c>
      <c r="I1060" s="30"/>
      <c r="J1060" s="109">
        <v>11270.629999999899</v>
      </c>
      <c r="K1060" s="23">
        <v>73181500</v>
      </c>
      <c r="L1060" s="26">
        <v>0.15</v>
      </c>
      <c r="M1060" s="40">
        <v>0</v>
      </c>
      <c r="N1060" s="40">
        <v>0</v>
      </c>
      <c r="O1060" s="52">
        <v>0</v>
      </c>
      <c r="P1060" s="26">
        <v>0.1</v>
      </c>
      <c r="Q1060" s="52">
        <v>0</v>
      </c>
      <c r="R1060" s="63">
        <v>0.18</v>
      </c>
      <c r="S1060" s="23" t="s">
        <v>696</v>
      </c>
      <c r="T1060" s="52">
        <v>1690.5944999999849</v>
      </c>
      <c r="U1060" s="52">
        <v>0</v>
      </c>
      <c r="V1060" s="52">
        <v>169.05944999999849</v>
      </c>
      <c r="W1060" s="52">
        <v>2363.4511109999789</v>
      </c>
      <c r="X1060" s="68">
        <v>4223.105060999962</v>
      </c>
      <c r="Y1060" s="23" t="s">
        <v>3855</v>
      </c>
      <c r="Z1060" s="23" t="s">
        <v>3981</v>
      </c>
      <c r="AA1060" s="23" t="s">
        <v>3982</v>
      </c>
      <c r="AB1060" s="33">
        <v>292200882411</v>
      </c>
      <c r="AC1060" s="33" t="s">
        <v>3983</v>
      </c>
      <c r="AD1060" s="39">
        <v>44588</v>
      </c>
      <c r="AE1060" s="39">
        <v>44586</v>
      </c>
      <c r="AF1060" s="53" t="e">
        <v>#N/A</v>
      </c>
      <c r="AG1060" s="53" t="e">
        <v>#N/A</v>
      </c>
      <c r="AH1060" s="39" t="e">
        <v>#N/A</v>
      </c>
      <c r="AI1060" s="23" t="s">
        <v>51</v>
      </c>
      <c r="AJ1060" s="59"/>
      <c r="AK1060" s="59"/>
      <c r="AL1060" s="48"/>
      <c r="AM1060" s="60"/>
      <c r="AN1060" s="33"/>
      <c r="AO1060" s="48"/>
      <c r="AP1060" s="23">
        <v>2000</v>
      </c>
      <c r="AQ1060" s="23" t="s">
        <v>52</v>
      </c>
      <c r="AR1060" s="23" t="s">
        <v>3982</v>
      </c>
      <c r="AS1060" s="38" t="s">
        <v>53</v>
      </c>
      <c r="AT1060" s="23"/>
      <c r="AU1060" s="64">
        <v>21002258</v>
      </c>
      <c r="AV1060" s="99">
        <v>48</v>
      </c>
      <c r="AW1060" s="102">
        <v>11270.629999999899</v>
      </c>
      <c r="AX1060" s="29" t="s">
        <v>701</v>
      </c>
      <c r="AY1060" s="29"/>
      <c r="AZ1060" s="25"/>
      <c r="BA1060">
        <f t="shared" si="202"/>
        <v>1052</v>
      </c>
      <c r="BB1060" s="115" t="s">
        <v>6983</v>
      </c>
      <c r="BC1060" s="105">
        <f t="shared" si="194"/>
        <v>234.80479166666456</v>
      </c>
      <c r="BD1060" s="116">
        <f t="shared" si="195"/>
        <v>44562</v>
      </c>
      <c r="BE1060" s="141" t="s">
        <v>8477</v>
      </c>
      <c r="BF1060">
        <f>MATCH(BE1060,'Cat-4'!$A:$A,0)</f>
        <v>722</v>
      </c>
      <c r="BG1060">
        <f>MATCH(BD1060,'Cat-4'!$1:$1,0)</f>
        <v>121</v>
      </c>
      <c r="BH1060">
        <f>INDEX('Cat-4'!$1:$1048576,'NSS + ACT'!BF1060,'NSS + ACT'!BG1060)</f>
        <v>121.6</v>
      </c>
      <c r="BI1060">
        <f>MATCH($BI$1,'Cat-4'!$1:$1,0)</f>
        <v>153</v>
      </c>
      <c r="BJ1060">
        <f>INDEX('Cat-4'!$1:$1048576,'NSS + ACT'!BF1060,'NSS + ACT'!BI1060)</f>
        <v>130.80000000000001</v>
      </c>
      <c r="BK1060" s="126">
        <f t="shared" si="196"/>
        <v>1.0756578947368423</v>
      </c>
      <c r="BL1060">
        <f t="shared" si="197"/>
        <v>1078</v>
      </c>
      <c r="BM1060" s="126">
        <f t="shared" si="198"/>
        <v>35.93333333333333</v>
      </c>
      <c r="BN1060" s="126" t="s">
        <v>8785</v>
      </c>
      <c r="BO1060" s="126">
        <f>MATCH(BB1060,Sheet3!$D$4:$D$8,0)</f>
        <v>2</v>
      </c>
      <c r="BP1060" s="126">
        <f>MATCH(BN1060,Sheet3!$E$4:$H$4,0)</f>
        <v>4</v>
      </c>
      <c r="BQ1060" s="132">
        <f>INDEX(Sheet3!$D$4:$H$8,'NSS + ACT'!BO1060,'NSS + ACT'!BP1060)</f>
        <v>0.1</v>
      </c>
      <c r="BR1060" s="105">
        <f t="shared" si="199"/>
        <v>12123.342138157788</v>
      </c>
      <c r="BS1060" s="162">
        <f t="shared" si="200"/>
        <v>0.1</v>
      </c>
      <c r="BT1060" s="105">
        <f t="shared" si="201"/>
        <v>10911.00792434201</v>
      </c>
    </row>
    <row r="1061" spans="1:72">
      <c r="A1061" s="18">
        <f t="shared" si="191"/>
        <v>1058</v>
      </c>
      <c r="B1061" s="19">
        <v>171801544386</v>
      </c>
      <c r="C1061" s="31"/>
      <c r="D1061" s="21" t="s">
        <v>449</v>
      </c>
      <c r="E1061" s="22" t="s">
        <v>7006</v>
      </c>
      <c r="F1061" s="107">
        <v>1</v>
      </c>
      <c r="G1061" s="23" t="s">
        <v>49</v>
      </c>
      <c r="H1061" s="24">
        <v>36960.370000000003</v>
      </c>
      <c r="I1061" s="24">
        <v>4757.28</v>
      </c>
      <c r="J1061" s="100">
        <v>41717.65</v>
      </c>
      <c r="K1061" s="23">
        <v>84219900</v>
      </c>
      <c r="L1061" s="26">
        <v>0.1</v>
      </c>
      <c r="M1061" s="21"/>
      <c r="N1061" s="27"/>
      <c r="O1061" s="21"/>
      <c r="P1061" s="28">
        <v>0.1</v>
      </c>
      <c r="Q1061" s="21"/>
      <c r="R1061" s="26">
        <v>0.18</v>
      </c>
      <c r="S1061" s="29" t="s">
        <v>83</v>
      </c>
      <c r="T1061" s="30">
        <v>4171.7650000000003</v>
      </c>
      <c r="U1061" s="30"/>
      <c r="V1061" s="30">
        <v>417.17650000000003</v>
      </c>
      <c r="W1061" s="30">
        <v>8335.1864700000006</v>
      </c>
      <c r="X1061" s="30">
        <v>12924.127970000001</v>
      </c>
      <c r="Y1061" s="29" t="s">
        <v>441</v>
      </c>
      <c r="Z1061" s="29" t="s">
        <v>450</v>
      </c>
      <c r="AA1061" s="29" t="s">
        <v>451</v>
      </c>
      <c r="AB1061" s="19" t="e">
        <v>#N/A</v>
      </c>
      <c r="AC1061" s="29" t="e">
        <v>#N/A</v>
      </c>
      <c r="AD1061" s="31" t="e">
        <v>#N/A</v>
      </c>
      <c r="AE1061" s="31">
        <v>43257</v>
      </c>
      <c r="AF1061" s="19">
        <v>171801544386</v>
      </c>
      <c r="AG1061" s="29" t="s">
        <v>452</v>
      </c>
      <c r="AH1061" s="31">
        <v>43265</v>
      </c>
      <c r="AI1061" s="29" t="s">
        <v>385</v>
      </c>
      <c r="AJ1061" s="46"/>
      <c r="AK1061" s="30"/>
      <c r="AL1061" s="47"/>
      <c r="AM1061" s="46"/>
      <c r="AN1061" s="29"/>
      <c r="AO1061" s="31"/>
      <c r="AP1061" s="19">
        <v>2000</v>
      </c>
      <c r="AQ1061" s="29" t="s">
        <v>52</v>
      </c>
      <c r="AR1061" s="29" t="s">
        <v>451</v>
      </c>
      <c r="AS1061" s="29" t="s">
        <v>53</v>
      </c>
      <c r="AT1061" s="29" t="s">
        <v>54</v>
      </c>
      <c r="AU1061" s="29" t="s">
        <v>453</v>
      </c>
      <c r="AV1061" s="99">
        <v>1</v>
      </c>
      <c r="AW1061" s="99">
        <v>11183.98</v>
      </c>
      <c r="AX1061" s="29" t="s">
        <v>387</v>
      </c>
      <c r="AY1061" s="29" t="s">
        <v>691</v>
      </c>
      <c r="AZ1061" s="21"/>
      <c r="BA1061">
        <f t="shared" si="202"/>
        <v>2381</v>
      </c>
      <c r="BB1061" s="115" t="s">
        <v>6983</v>
      </c>
      <c r="BC1061" s="105">
        <f t="shared" si="194"/>
        <v>11183.98</v>
      </c>
      <c r="BD1061" s="116">
        <f t="shared" si="195"/>
        <v>43252</v>
      </c>
      <c r="BE1061" s="141" t="s">
        <v>8477</v>
      </c>
      <c r="BF1061">
        <f>MATCH(BE1061,'Cat-4'!$A:$A,0)</f>
        <v>722</v>
      </c>
      <c r="BG1061">
        <f>MATCH(BD1061,'Cat-4'!$1:$1,0)</f>
        <v>78</v>
      </c>
      <c r="BH1061">
        <f>INDEX('Cat-4'!$1:$1048576,'NSS + ACT'!BF1061,'NSS + ACT'!BG1061)</f>
        <v>110.5</v>
      </c>
      <c r="BI1061">
        <f>MATCH($BI$1,'Cat-4'!$1:$1,0)</f>
        <v>153</v>
      </c>
      <c r="BJ1061">
        <f>INDEX('Cat-4'!$1:$1048576,'NSS + ACT'!BF1061,'NSS + ACT'!BI1061)</f>
        <v>130.80000000000001</v>
      </c>
      <c r="BK1061" s="126">
        <f t="shared" si="196"/>
        <v>1.183710407239819</v>
      </c>
      <c r="BL1061">
        <f t="shared" si="197"/>
        <v>2388</v>
      </c>
      <c r="BM1061" s="126">
        <f t="shared" si="198"/>
        <v>79.599999999999994</v>
      </c>
      <c r="BN1061" s="126" t="s">
        <v>8785</v>
      </c>
      <c r="BO1061" s="126">
        <f>MATCH(BB1061,Sheet3!$D$4:$D$8,0)</f>
        <v>2</v>
      </c>
      <c r="BP1061" s="126">
        <f>MATCH(BN1061,Sheet3!$E$4:$H$4,0)</f>
        <v>4</v>
      </c>
      <c r="BQ1061" s="132">
        <f>INDEX(Sheet3!$D$4:$H$8,'NSS + ACT'!BO1061,'NSS + ACT'!BP1061)</f>
        <v>0.1</v>
      </c>
      <c r="BR1061" s="105">
        <f t="shared" si="199"/>
        <v>13238.59352036199</v>
      </c>
      <c r="BS1061" s="162">
        <f t="shared" si="200"/>
        <v>0.1</v>
      </c>
      <c r="BT1061" s="105">
        <f t="shared" si="201"/>
        <v>11914.734168325791</v>
      </c>
    </row>
    <row r="1062" spans="1:72">
      <c r="A1062" s="18">
        <f t="shared" si="191"/>
        <v>1059</v>
      </c>
      <c r="B1062" s="33">
        <v>291808996161</v>
      </c>
      <c r="C1062" s="39">
        <v>43388</v>
      </c>
      <c r="D1062" s="22" t="s">
        <v>130</v>
      </c>
      <c r="E1062" s="22" t="s">
        <v>5768</v>
      </c>
      <c r="F1062" s="110">
        <v>10</v>
      </c>
      <c r="G1062" s="23" t="s">
        <v>49</v>
      </c>
      <c r="H1062" s="52">
        <v>1118</v>
      </c>
      <c r="I1062" s="30"/>
      <c r="J1062" s="109">
        <v>11180</v>
      </c>
      <c r="K1062" s="36">
        <v>84119900</v>
      </c>
      <c r="L1062" s="26">
        <v>0.1</v>
      </c>
      <c r="M1062" s="26"/>
      <c r="N1062" s="26">
        <v>0</v>
      </c>
      <c r="O1062" s="60"/>
      <c r="P1062" s="26">
        <v>0.1</v>
      </c>
      <c r="Q1062" s="84"/>
      <c r="R1062" s="26">
        <v>0.18</v>
      </c>
      <c r="S1062" s="23" t="s">
        <v>4898</v>
      </c>
      <c r="T1062" s="52">
        <v>1118</v>
      </c>
      <c r="U1062" s="52">
        <v>0</v>
      </c>
      <c r="V1062" s="52">
        <v>111.80000000000001</v>
      </c>
      <c r="W1062" s="52">
        <v>2233.7639999999997</v>
      </c>
      <c r="X1062" s="52">
        <v>3463.5639999999994</v>
      </c>
      <c r="Y1062" s="23" t="s">
        <v>5706</v>
      </c>
      <c r="Z1062" s="23" t="s">
        <v>5769</v>
      </c>
      <c r="AA1062" s="23" t="s">
        <v>5770</v>
      </c>
      <c r="AB1062" s="33">
        <v>291808996161</v>
      </c>
      <c r="AC1062" s="33" t="s">
        <v>5771</v>
      </c>
      <c r="AD1062" s="48">
        <v>43388</v>
      </c>
      <c r="AE1062" s="39">
        <v>43364</v>
      </c>
      <c r="AF1062" s="53" t="e">
        <v>#N/A</v>
      </c>
      <c r="AG1062" s="53" t="e">
        <v>#N/A</v>
      </c>
      <c r="AH1062" s="39" t="e">
        <v>#N/A</v>
      </c>
      <c r="AI1062" s="23" t="s">
        <v>51</v>
      </c>
      <c r="AJ1062" s="54"/>
      <c r="AK1062" s="55"/>
      <c r="AL1062" s="56"/>
      <c r="AM1062" s="57"/>
      <c r="AN1062" s="33"/>
      <c r="AO1062" s="48"/>
      <c r="AP1062" s="23">
        <v>2000</v>
      </c>
      <c r="AQ1062" s="23" t="s">
        <v>52</v>
      </c>
      <c r="AR1062" s="23" t="s">
        <v>5770</v>
      </c>
      <c r="AS1062" s="38" t="s">
        <v>53</v>
      </c>
      <c r="AT1062" s="23"/>
      <c r="AU1062" s="23" t="s">
        <v>5772</v>
      </c>
      <c r="AV1062" s="99">
        <v>10</v>
      </c>
      <c r="AW1062" s="101">
        <v>11180</v>
      </c>
      <c r="AX1062" s="29" t="s">
        <v>5711</v>
      </c>
      <c r="AY1062" s="29"/>
      <c r="AZ1062" s="21"/>
      <c r="BA1062">
        <f t="shared" si="202"/>
        <v>2274</v>
      </c>
      <c r="BB1062" t="s">
        <v>6983</v>
      </c>
      <c r="BC1062" s="105">
        <f t="shared" si="194"/>
        <v>1118</v>
      </c>
      <c r="BD1062" s="116">
        <f t="shared" si="195"/>
        <v>43344</v>
      </c>
      <c r="BE1062" s="141" t="s">
        <v>8477</v>
      </c>
      <c r="BF1062">
        <f>MATCH(BE1062,'Cat-4'!$A:$A,0)</f>
        <v>722</v>
      </c>
      <c r="BG1062">
        <f>MATCH(BD1062,'Cat-4'!$1:$1,0)</f>
        <v>81</v>
      </c>
      <c r="BH1062">
        <f>INDEX('Cat-4'!$1:$1048576,'NSS + ACT'!BF1062,'NSS + ACT'!BG1062)</f>
        <v>111.6</v>
      </c>
      <c r="BI1062">
        <f>MATCH($BI$1,'Cat-4'!$1:$1,0)</f>
        <v>153</v>
      </c>
      <c r="BJ1062">
        <f>INDEX('Cat-4'!$1:$1048576,'NSS + ACT'!BF1062,'NSS + ACT'!BI1062)</f>
        <v>130.80000000000001</v>
      </c>
      <c r="BK1062" s="126">
        <f t="shared" si="196"/>
        <v>1.1720430107526882</v>
      </c>
      <c r="BL1062">
        <f t="shared" si="197"/>
        <v>2296</v>
      </c>
      <c r="BM1062" s="126">
        <f t="shared" si="198"/>
        <v>76.533333333333331</v>
      </c>
      <c r="BN1062" s="126" t="s">
        <v>8785</v>
      </c>
      <c r="BO1062" s="126">
        <f>MATCH(BB1062,Sheet3!$D$4:$D$8,0)</f>
        <v>2</v>
      </c>
      <c r="BP1062" s="126">
        <f>MATCH(BN1062,Sheet3!$E$4:$H$4,0)</f>
        <v>4</v>
      </c>
      <c r="BQ1062" s="132">
        <f>INDEX(Sheet3!$D$4:$H$8,'NSS + ACT'!BO1062,'NSS + ACT'!BP1062)</f>
        <v>0.1</v>
      </c>
      <c r="BR1062" s="105">
        <f t="shared" si="199"/>
        <v>13103.440860215054</v>
      </c>
      <c r="BS1062" s="162">
        <f t="shared" si="200"/>
        <v>0.1</v>
      </c>
      <c r="BT1062" s="105">
        <f t="shared" si="201"/>
        <v>11793.096774193549</v>
      </c>
    </row>
    <row r="1063" spans="1:72">
      <c r="A1063" s="18">
        <f t="shared" si="191"/>
        <v>1060</v>
      </c>
      <c r="B1063" s="33">
        <v>292313100962</v>
      </c>
      <c r="C1063" s="39">
        <v>45271</v>
      </c>
      <c r="D1063" s="22" t="s">
        <v>178</v>
      </c>
      <c r="E1063" s="22" t="s">
        <v>5516</v>
      </c>
      <c r="F1063" s="107">
        <v>3</v>
      </c>
      <c r="G1063" s="23" t="s">
        <v>119</v>
      </c>
      <c r="H1063" s="58">
        <v>3722</v>
      </c>
      <c r="I1063" s="30"/>
      <c r="J1063" s="101">
        <v>11166</v>
      </c>
      <c r="K1063" s="33">
        <v>84821020</v>
      </c>
      <c r="L1063" s="26">
        <v>7.4999999999999997E-2</v>
      </c>
      <c r="M1063" s="40"/>
      <c r="N1063" s="40">
        <v>0</v>
      </c>
      <c r="O1063" s="35">
        <v>0</v>
      </c>
      <c r="P1063" s="63">
        <v>0.1</v>
      </c>
      <c r="Q1063" s="52">
        <v>0</v>
      </c>
      <c r="R1063" s="63">
        <v>0.18</v>
      </c>
      <c r="S1063" s="23" t="s">
        <v>893</v>
      </c>
      <c r="T1063" s="52">
        <v>837.44999999999993</v>
      </c>
      <c r="U1063" s="52">
        <v>0</v>
      </c>
      <c r="V1063" s="52">
        <v>83.745000000000005</v>
      </c>
      <c r="W1063" s="52">
        <v>2175.6951000000004</v>
      </c>
      <c r="X1063" s="52">
        <v>3096.8901000000005</v>
      </c>
      <c r="Y1063" s="23" t="s">
        <v>5450</v>
      </c>
      <c r="Z1063" s="23" t="s">
        <v>5517</v>
      </c>
      <c r="AA1063" s="23" t="s">
        <v>5518</v>
      </c>
      <c r="AB1063" s="33">
        <v>292313100962</v>
      </c>
      <c r="AC1063" s="33" t="s">
        <v>4996</v>
      </c>
      <c r="AD1063" s="39">
        <v>45271</v>
      </c>
      <c r="AE1063" s="39">
        <v>45265</v>
      </c>
      <c r="AF1063" s="53" t="e">
        <v>#N/A</v>
      </c>
      <c r="AG1063" s="53" t="e">
        <v>#N/A</v>
      </c>
      <c r="AH1063" s="39" t="e">
        <v>#N/A</v>
      </c>
      <c r="AI1063" s="23" t="s">
        <v>51</v>
      </c>
      <c r="AJ1063" s="59"/>
      <c r="AK1063" s="59"/>
      <c r="AL1063" s="48"/>
      <c r="AM1063" s="60"/>
      <c r="AN1063" s="33"/>
      <c r="AO1063" s="48"/>
      <c r="AP1063" s="23">
        <v>2000</v>
      </c>
      <c r="AQ1063" s="23" t="s">
        <v>52</v>
      </c>
      <c r="AR1063" s="23" t="s">
        <v>5518</v>
      </c>
      <c r="AS1063" s="38" t="s">
        <v>518</v>
      </c>
      <c r="AT1063" s="23"/>
      <c r="AU1063" s="23" t="s">
        <v>4997</v>
      </c>
      <c r="AV1063" s="99">
        <v>3</v>
      </c>
      <c r="AW1063" s="101">
        <v>11166</v>
      </c>
      <c r="AX1063" s="29" t="s">
        <v>4770</v>
      </c>
      <c r="AY1063" s="29"/>
      <c r="AZ1063" s="30" t="s">
        <v>853</v>
      </c>
      <c r="BA1063">
        <f t="shared" si="202"/>
        <v>373</v>
      </c>
      <c r="BB1063" s="115" t="s">
        <v>6983</v>
      </c>
      <c r="BC1063" s="105">
        <f t="shared" si="194"/>
        <v>3722</v>
      </c>
      <c r="BD1063" s="116">
        <f t="shared" si="195"/>
        <v>45261</v>
      </c>
      <c r="BE1063" s="141" t="s">
        <v>8477</v>
      </c>
      <c r="BF1063">
        <f>MATCH(BE1063,'Cat-4'!$A:$A,0)</f>
        <v>722</v>
      </c>
      <c r="BG1063">
        <f>MATCH(BD1063,'Cat-4'!$1:$1,0)</f>
        <v>144</v>
      </c>
      <c r="BH1063">
        <f>INDEX('Cat-4'!$1:$1048576,'NSS + ACT'!BF1063,'NSS + ACT'!BG1063)</f>
        <v>129.4</v>
      </c>
      <c r="BI1063">
        <f>MATCH($BI$1,'Cat-4'!$1:$1,0)</f>
        <v>153</v>
      </c>
      <c r="BJ1063">
        <f>INDEX('Cat-4'!$1:$1048576,'NSS + ACT'!BF1063,'NSS + ACT'!BI1063)</f>
        <v>130.80000000000001</v>
      </c>
      <c r="BK1063" s="126">
        <f t="shared" si="196"/>
        <v>1.0108191653786709</v>
      </c>
      <c r="BL1063">
        <f t="shared" si="197"/>
        <v>379</v>
      </c>
      <c r="BM1063" s="126">
        <f t="shared" si="198"/>
        <v>12.633333333333333</v>
      </c>
      <c r="BN1063" s="126" t="s">
        <v>8784</v>
      </c>
      <c r="BO1063" s="126">
        <f>MATCH(BB1063,Sheet3!$D$4:$D$8,0)</f>
        <v>2</v>
      </c>
      <c r="BP1063" s="126">
        <f>MATCH(BN1063,Sheet3!$E$4:$H$4,0)</f>
        <v>3</v>
      </c>
      <c r="BQ1063" s="132">
        <f>INDEX(Sheet3!$D$4:$H$8,'NSS + ACT'!BO1063,'NSS + ACT'!BP1063)</f>
        <v>0.05</v>
      </c>
      <c r="BR1063" s="105">
        <f t="shared" si="199"/>
        <v>11286.806800618238</v>
      </c>
      <c r="BS1063" s="162">
        <f t="shared" si="200"/>
        <v>0.05</v>
      </c>
      <c r="BT1063" s="105">
        <f t="shared" si="201"/>
        <v>10722.466460587326</v>
      </c>
    </row>
    <row r="1064" spans="1:72">
      <c r="A1064" s="18">
        <f t="shared" si="191"/>
        <v>1061</v>
      </c>
      <c r="B1064" s="61">
        <v>292108298624</v>
      </c>
      <c r="C1064" s="39">
        <v>44431</v>
      </c>
      <c r="D1064" s="22" t="s">
        <v>220</v>
      </c>
      <c r="E1064" s="22" t="s">
        <v>2490</v>
      </c>
      <c r="F1064" s="107">
        <v>7</v>
      </c>
      <c r="G1064" s="23" t="s">
        <v>119</v>
      </c>
      <c r="H1064" s="52">
        <v>1595</v>
      </c>
      <c r="I1064" s="30"/>
      <c r="J1064" s="109">
        <v>11165</v>
      </c>
      <c r="K1064" s="23">
        <v>84819090</v>
      </c>
      <c r="L1064" s="26">
        <v>7.4999999999999997E-2</v>
      </c>
      <c r="M1064" s="40">
        <v>0</v>
      </c>
      <c r="N1064" s="62">
        <v>0</v>
      </c>
      <c r="O1064" s="52"/>
      <c r="P1064" s="26">
        <v>0.1</v>
      </c>
      <c r="Q1064" s="52">
        <v>0</v>
      </c>
      <c r="R1064" s="63">
        <v>0.18</v>
      </c>
      <c r="S1064" s="23" t="s">
        <v>849</v>
      </c>
      <c r="T1064" s="52">
        <v>837.375</v>
      </c>
      <c r="U1064" s="52">
        <v>0</v>
      </c>
      <c r="V1064" s="52">
        <v>83.737500000000011</v>
      </c>
      <c r="W1064" s="52">
        <v>2175.5002499999996</v>
      </c>
      <c r="X1064" s="52">
        <v>3096.6127499999993</v>
      </c>
      <c r="Y1064" s="23" t="s">
        <v>2273</v>
      </c>
      <c r="Z1064" s="23" t="s">
        <v>2491</v>
      </c>
      <c r="AA1064" s="23" t="s">
        <v>2492</v>
      </c>
      <c r="AB1064" s="33">
        <v>292108298624</v>
      </c>
      <c r="AC1064" s="33" t="s">
        <v>2493</v>
      </c>
      <c r="AD1064" s="48">
        <v>44431</v>
      </c>
      <c r="AE1064" s="39">
        <v>44376</v>
      </c>
      <c r="AF1064" s="53" t="e">
        <v>#N/A</v>
      </c>
      <c r="AG1064" s="53" t="e">
        <v>#N/A</v>
      </c>
      <c r="AH1064" s="39" t="e">
        <v>#N/A</v>
      </c>
      <c r="AI1064" s="23" t="s">
        <v>51</v>
      </c>
      <c r="AJ1064" s="54"/>
      <c r="AK1064" s="55"/>
      <c r="AL1064" s="56"/>
      <c r="AM1064" s="57"/>
      <c r="AN1064" s="33"/>
      <c r="AO1064" s="48"/>
      <c r="AP1064" s="23">
        <v>2000</v>
      </c>
      <c r="AQ1064" s="23" t="s">
        <v>52</v>
      </c>
      <c r="AR1064" s="23" t="s">
        <v>2492</v>
      </c>
      <c r="AS1064" s="38" t="s">
        <v>53</v>
      </c>
      <c r="AT1064" s="23"/>
      <c r="AU1064" s="64">
        <v>9321631035</v>
      </c>
      <c r="AV1064" s="99">
        <v>7</v>
      </c>
      <c r="AW1064" s="102">
        <v>11165</v>
      </c>
      <c r="AX1064" s="29" t="s">
        <v>701</v>
      </c>
      <c r="AY1064" s="29"/>
      <c r="AZ1064" s="25" t="s">
        <v>853</v>
      </c>
      <c r="BA1064">
        <f t="shared" si="202"/>
        <v>1262</v>
      </c>
      <c r="BB1064" t="s">
        <v>6983</v>
      </c>
      <c r="BC1064" s="105">
        <f t="shared" si="194"/>
        <v>1595</v>
      </c>
      <c r="BD1064" s="116">
        <f t="shared" si="195"/>
        <v>44348</v>
      </c>
      <c r="BE1064" s="141" t="s">
        <v>8477</v>
      </c>
      <c r="BF1064">
        <f>MATCH(BE1064,'Cat-4'!$A:$A,0)</f>
        <v>722</v>
      </c>
      <c r="BG1064">
        <f>MATCH(BD1064,'Cat-4'!$1:$1,0)</f>
        <v>114</v>
      </c>
      <c r="BH1064">
        <f>INDEX('Cat-4'!$1:$1048576,'NSS + ACT'!BF1064,'NSS + ACT'!BG1064)</f>
        <v>118.1</v>
      </c>
      <c r="BI1064">
        <f>MATCH($BI$1,'Cat-4'!$1:$1,0)</f>
        <v>153</v>
      </c>
      <c r="BJ1064">
        <f>INDEX('Cat-4'!$1:$1048576,'NSS + ACT'!BF1064,'NSS + ACT'!BI1064)</f>
        <v>130.80000000000001</v>
      </c>
      <c r="BK1064" s="126">
        <f t="shared" si="196"/>
        <v>1.1075359864521592</v>
      </c>
      <c r="BL1064">
        <f t="shared" si="197"/>
        <v>1292</v>
      </c>
      <c r="BM1064" s="126">
        <f t="shared" si="198"/>
        <v>43.06666666666667</v>
      </c>
      <c r="BN1064" s="126" t="s">
        <v>8785</v>
      </c>
      <c r="BO1064" s="126">
        <f>MATCH(BB1064,Sheet3!$D$4:$D$8,0)</f>
        <v>2</v>
      </c>
      <c r="BP1064" s="126">
        <f>MATCH(BN1064,Sheet3!$E$4:$H$4,0)</f>
        <v>4</v>
      </c>
      <c r="BQ1064" s="132">
        <f>INDEX(Sheet3!$D$4:$H$8,'NSS + ACT'!BO1064,'NSS + ACT'!BP1064)</f>
        <v>0.1</v>
      </c>
      <c r="BR1064" s="105">
        <f t="shared" si="199"/>
        <v>12365.639288738357</v>
      </c>
      <c r="BS1064" s="162">
        <f t="shared" si="200"/>
        <v>0.1</v>
      </c>
      <c r="BT1064" s="105">
        <f t="shared" si="201"/>
        <v>11129.075359864522</v>
      </c>
    </row>
    <row r="1065" spans="1:72">
      <c r="A1065" s="18">
        <f t="shared" si="191"/>
        <v>1062</v>
      </c>
      <c r="B1065" s="33">
        <v>292313116546</v>
      </c>
      <c r="C1065" s="39">
        <v>45271</v>
      </c>
      <c r="D1065" s="22" t="s">
        <v>214</v>
      </c>
      <c r="E1065" s="22" t="s">
        <v>5051</v>
      </c>
      <c r="F1065" s="110">
        <v>5</v>
      </c>
      <c r="G1065" s="23" t="s">
        <v>119</v>
      </c>
      <c r="H1065" s="58">
        <v>2220</v>
      </c>
      <c r="I1065" s="30"/>
      <c r="J1065" s="101">
        <v>11100</v>
      </c>
      <c r="K1065" s="33">
        <v>90279090</v>
      </c>
      <c r="L1065" s="26">
        <v>7.4999999999999997E-2</v>
      </c>
      <c r="M1065" s="40">
        <v>0</v>
      </c>
      <c r="N1065" s="40">
        <v>0</v>
      </c>
      <c r="O1065" s="35">
        <v>0</v>
      </c>
      <c r="P1065" s="63">
        <v>0.1</v>
      </c>
      <c r="Q1065" s="52">
        <v>0</v>
      </c>
      <c r="R1065" s="63">
        <v>0.18</v>
      </c>
      <c r="S1065" s="23" t="s">
        <v>1851</v>
      </c>
      <c r="T1065" s="52">
        <v>832.5</v>
      </c>
      <c r="U1065" s="52">
        <v>0</v>
      </c>
      <c r="V1065" s="52">
        <v>83.25</v>
      </c>
      <c r="W1065" s="52">
        <v>2162.835</v>
      </c>
      <c r="X1065" s="52">
        <v>3078.585</v>
      </c>
      <c r="Y1065" s="23" t="s">
        <v>5033</v>
      </c>
      <c r="Z1065" s="23" t="s">
        <v>5052</v>
      </c>
      <c r="AA1065" s="23" t="s">
        <v>5053</v>
      </c>
      <c r="AB1065" s="33">
        <v>292313116546</v>
      </c>
      <c r="AC1065" s="33" t="s">
        <v>5049</v>
      </c>
      <c r="AD1065" s="48">
        <v>45271</v>
      </c>
      <c r="AE1065" s="39">
        <v>45268</v>
      </c>
      <c r="AF1065" s="53" t="e">
        <v>#N/A</v>
      </c>
      <c r="AG1065" s="53" t="e">
        <v>#N/A</v>
      </c>
      <c r="AH1065" s="39" t="e">
        <v>#N/A</v>
      </c>
      <c r="AI1065" s="23" t="s">
        <v>51</v>
      </c>
      <c r="AJ1065" s="54"/>
      <c r="AK1065" s="55"/>
      <c r="AL1065" s="56"/>
      <c r="AM1065" s="57"/>
      <c r="AN1065" s="33"/>
      <c r="AO1065" s="48"/>
      <c r="AP1065" s="23">
        <v>2000</v>
      </c>
      <c r="AQ1065" s="23" t="s">
        <v>52</v>
      </c>
      <c r="AR1065" s="23" t="s">
        <v>5053</v>
      </c>
      <c r="AS1065" s="38" t="s">
        <v>518</v>
      </c>
      <c r="AT1065" s="23"/>
      <c r="AU1065" s="23" t="s">
        <v>5050</v>
      </c>
      <c r="AV1065" s="99">
        <v>5</v>
      </c>
      <c r="AW1065" s="101">
        <v>11100</v>
      </c>
      <c r="AX1065" s="29" t="s">
        <v>4770</v>
      </c>
      <c r="AY1065" s="29"/>
      <c r="AZ1065" s="30"/>
      <c r="BA1065">
        <f t="shared" si="202"/>
        <v>370</v>
      </c>
      <c r="BB1065" s="115" t="s">
        <v>6983</v>
      </c>
      <c r="BC1065" s="105">
        <f t="shared" si="194"/>
        <v>2220</v>
      </c>
      <c r="BD1065" s="116">
        <f t="shared" si="195"/>
        <v>45261</v>
      </c>
      <c r="BE1065" s="141" t="s">
        <v>8477</v>
      </c>
      <c r="BF1065">
        <f>MATCH(BE1065,'Cat-4'!$A:$A,0)</f>
        <v>722</v>
      </c>
      <c r="BG1065">
        <f>MATCH(BD1065,'Cat-4'!$1:$1,0)</f>
        <v>144</v>
      </c>
      <c r="BH1065">
        <f>INDEX('Cat-4'!$1:$1048576,'NSS + ACT'!BF1065,'NSS + ACT'!BG1065)</f>
        <v>129.4</v>
      </c>
      <c r="BI1065">
        <f>MATCH($BI$1,'Cat-4'!$1:$1,0)</f>
        <v>153</v>
      </c>
      <c r="BJ1065">
        <f>INDEX('Cat-4'!$1:$1048576,'NSS + ACT'!BF1065,'NSS + ACT'!BI1065)</f>
        <v>130.80000000000001</v>
      </c>
      <c r="BK1065" s="126">
        <f t="shared" si="196"/>
        <v>1.0108191653786709</v>
      </c>
      <c r="BL1065">
        <f t="shared" si="197"/>
        <v>379</v>
      </c>
      <c r="BM1065" s="126">
        <f t="shared" si="198"/>
        <v>12.633333333333333</v>
      </c>
      <c r="BN1065" s="126" t="s">
        <v>8784</v>
      </c>
      <c r="BO1065" s="126">
        <f>MATCH(BB1065,Sheet3!$D$4:$D$8,0)</f>
        <v>2</v>
      </c>
      <c r="BP1065" s="126">
        <f>MATCH(BN1065,Sheet3!$E$4:$H$4,0)</f>
        <v>3</v>
      </c>
      <c r="BQ1065" s="132">
        <f>INDEX(Sheet3!$D$4:$H$8,'NSS + ACT'!BO1065,'NSS + ACT'!BP1065)</f>
        <v>0.05</v>
      </c>
      <c r="BR1065" s="105">
        <f t="shared" si="199"/>
        <v>11220.092735703247</v>
      </c>
      <c r="BS1065" s="162">
        <f t="shared" si="200"/>
        <v>0.05</v>
      </c>
      <c r="BT1065" s="105">
        <f t="shared" si="201"/>
        <v>10659.088098918084</v>
      </c>
    </row>
    <row r="1066" spans="1:72">
      <c r="A1066" s="18">
        <f t="shared" ref="A1066:A1129" si="203">A1065+1</f>
        <v>1063</v>
      </c>
      <c r="B1066" s="61">
        <v>292211347960</v>
      </c>
      <c r="C1066" s="39">
        <v>44867</v>
      </c>
      <c r="D1066" s="22" t="s">
        <v>347</v>
      </c>
      <c r="E1066" s="22" t="s">
        <v>4225</v>
      </c>
      <c r="F1066" s="110">
        <v>258</v>
      </c>
      <c r="G1066" s="23" t="s">
        <v>119</v>
      </c>
      <c r="H1066" s="52">
        <v>43</v>
      </c>
      <c r="I1066" s="30"/>
      <c r="J1066" s="109">
        <v>11094</v>
      </c>
      <c r="K1066" s="23">
        <v>84841010</v>
      </c>
      <c r="L1066" s="26">
        <v>7.4999999999999997E-2</v>
      </c>
      <c r="M1066" s="40">
        <v>0</v>
      </c>
      <c r="N1066" s="62">
        <v>0</v>
      </c>
      <c r="O1066" s="52">
        <v>0</v>
      </c>
      <c r="P1066" s="26">
        <v>0.1</v>
      </c>
      <c r="Q1066" s="52">
        <v>0</v>
      </c>
      <c r="R1066" s="63">
        <v>0.18</v>
      </c>
      <c r="S1066" s="23" t="s">
        <v>4095</v>
      </c>
      <c r="T1066" s="52">
        <v>832.05</v>
      </c>
      <c r="U1066" s="52">
        <v>0</v>
      </c>
      <c r="V1066" s="52">
        <v>83.204999999999998</v>
      </c>
      <c r="W1066" s="52">
        <v>2161.6659</v>
      </c>
      <c r="X1066" s="52">
        <v>3076.9209000000001</v>
      </c>
      <c r="Y1066" s="23" t="s">
        <v>4133</v>
      </c>
      <c r="Z1066" s="23" t="s">
        <v>4226</v>
      </c>
      <c r="AA1066" s="23" t="s">
        <v>4227</v>
      </c>
      <c r="AB1066" s="33">
        <v>292211347960</v>
      </c>
      <c r="AC1066" s="33" t="s">
        <v>4148</v>
      </c>
      <c r="AD1066" s="39">
        <v>44867</v>
      </c>
      <c r="AE1066" s="39">
        <v>44841</v>
      </c>
      <c r="AF1066" s="53" t="e">
        <v>#N/A</v>
      </c>
      <c r="AG1066" s="53" t="e">
        <v>#N/A</v>
      </c>
      <c r="AH1066" s="39" t="e">
        <v>#N/A</v>
      </c>
      <c r="AI1066" s="23" t="s">
        <v>51</v>
      </c>
      <c r="AJ1066" s="59"/>
      <c r="AK1066" s="59"/>
      <c r="AL1066" s="48"/>
      <c r="AM1066" s="60"/>
      <c r="AN1066" s="33"/>
      <c r="AO1066" s="48"/>
      <c r="AP1066" s="23">
        <v>2000</v>
      </c>
      <c r="AQ1066" s="23" t="s">
        <v>52</v>
      </c>
      <c r="AR1066" s="23" t="s">
        <v>4227</v>
      </c>
      <c r="AS1066" s="38" t="s">
        <v>53</v>
      </c>
      <c r="AT1066" s="23"/>
      <c r="AU1066" s="64" t="s">
        <v>4149</v>
      </c>
      <c r="AV1066" s="99">
        <v>258</v>
      </c>
      <c r="AW1066" s="102">
        <v>11094</v>
      </c>
      <c r="AX1066" s="29" t="s">
        <v>701</v>
      </c>
      <c r="AY1066" s="29"/>
      <c r="AZ1066" s="25"/>
      <c r="BA1066">
        <f t="shared" si="202"/>
        <v>797</v>
      </c>
      <c r="BB1066" s="115" t="s">
        <v>6983</v>
      </c>
      <c r="BC1066" s="105">
        <f t="shared" si="194"/>
        <v>43</v>
      </c>
      <c r="BD1066" s="116">
        <f t="shared" si="195"/>
        <v>44835</v>
      </c>
      <c r="BE1066" s="141" t="s">
        <v>8477</v>
      </c>
      <c r="BF1066">
        <f>MATCH(BE1066,'Cat-4'!$A:$A,0)</f>
        <v>722</v>
      </c>
      <c r="BG1066">
        <f>MATCH(BD1066,'Cat-4'!$1:$1,0)</f>
        <v>130</v>
      </c>
      <c r="BH1066">
        <f>INDEX('Cat-4'!$1:$1048576,'NSS + ACT'!BF1066,'NSS + ACT'!BG1066)</f>
        <v>126.5</v>
      </c>
      <c r="BI1066">
        <f>MATCH($BI$1,'Cat-4'!$1:$1,0)</f>
        <v>153</v>
      </c>
      <c r="BJ1066">
        <f>INDEX('Cat-4'!$1:$1048576,'NSS + ACT'!BF1066,'NSS + ACT'!BI1066)</f>
        <v>130.80000000000001</v>
      </c>
      <c r="BK1066" s="126">
        <f t="shared" si="196"/>
        <v>1.0339920948616601</v>
      </c>
      <c r="BL1066">
        <f t="shared" si="197"/>
        <v>805</v>
      </c>
      <c r="BM1066" s="126">
        <f t="shared" si="198"/>
        <v>26.833333333333332</v>
      </c>
      <c r="BN1066" s="126" t="s">
        <v>8785</v>
      </c>
      <c r="BO1066" s="126">
        <f>MATCH(BB1066,Sheet3!$D$4:$D$8,0)</f>
        <v>2</v>
      </c>
      <c r="BP1066" s="126">
        <f>MATCH(BN1066,Sheet3!$E$4:$H$4,0)</f>
        <v>4</v>
      </c>
      <c r="BQ1066" s="132">
        <f>INDEX(Sheet3!$D$4:$H$8,'NSS + ACT'!BO1066,'NSS + ACT'!BP1066)</f>
        <v>0.1</v>
      </c>
      <c r="BR1066" s="105">
        <f t="shared" si="199"/>
        <v>11471.108300395257</v>
      </c>
      <c r="BS1066" s="162">
        <f t="shared" si="200"/>
        <v>0.1</v>
      </c>
      <c r="BT1066" s="105">
        <f t="shared" si="201"/>
        <v>10323.997470355731</v>
      </c>
    </row>
    <row r="1067" spans="1:72">
      <c r="A1067" s="18">
        <f t="shared" si="203"/>
        <v>1064</v>
      </c>
      <c r="B1067" s="33">
        <v>292309833314</v>
      </c>
      <c r="C1067" s="39">
        <v>45182</v>
      </c>
      <c r="D1067" s="22" t="s">
        <v>176</v>
      </c>
      <c r="E1067" s="22" t="s">
        <v>5500</v>
      </c>
      <c r="F1067" s="110">
        <v>60</v>
      </c>
      <c r="G1067" s="23" t="s">
        <v>79</v>
      </c>
      <c r="H1067" s="58">
        <v>184.68133333333165</v>
      </c>
      <c r="I1067" s="30"/>
      <c r="J1067" s="101">
        <v>11080.879999999899</v>
      </c>
      <c r="K1067" s="33">
        <v>84821011</v>
      </c>
      <c r="L1067" s="26">
        <v>7.4999999999999997E-2</v>
      </c>
      <c r="M1067" s="40">
        <v>0</v>
      </c>
      <c r="N1067" s="40">
        <v>0</v>
      </c>
      <c r="O1067" s="35">
        <v>0</v>
      </c>
      <c r="P1067" s="63">
        <v>0.1</v>
      </c>
      <c r="Q1067" s="52">
        <v>0</v>
      </c>
      <c r="R1067" s="63">
        <v>0.18</v>
      </c>
      <c r="S1067" s="23" t="s">
        <v>4999</v>
      </c>
      <c r="T1067" s="52">
        <v>831.06599999999241</v>
      </c>
      <c r="U1067" s="52">
        <v>0</v>
      </c>
      <c r="V1067" s="52">
        <v>83.106599999999247</v>
      </c>
      <c r="W1067" s="52">
        <v>2159.1094679999801</v>
      </c>
      <c r="X1067" s="52">
        <v>3073.2820679999718</v>
      </c>
      <c r="Y1067" s="23" t="s">
        <v>5450</v>
      </c>
      <c r="Z1067" s="23" t="s">
        <v>5501</v>
      </c>
      <c r="AA1067" s="23" t="s">
        <v>5502</v>
      </c>
      <c r="AB1067" s="33">
        <v>292309833314</v>
      </c>
      <c r="AC1067" s="33" t="s">
        <v>1561</v>
      </c>
      <c r="AD1067" s="39">
        <v>45182</v>
      </c>
      <c r="AE1067" s="39">
        <v>45181</v>
      </c>
      <c r="AF1067" s="53" t="e">
        <v>#N/A</v>
      </c>
      <c r="AG1067" s="53" t="e">
        <v>#N/A</v>
      </c>
      <c r="AH1067" s="39" t="e">
        <v>#N/A</v>
      </c>
      <c r="AI1067" s="23" t="s">
        <v>51</v>
      </c>
      <c r="AJ1067" s="59"/>
      <c r="AK1067" s="59"/>
      <c r="AL1067" s="48"/>
      <c r="AM1067" s="60"/>
      <c r="AN1067" s="33"/>
      <c r="AO1067" s="48"/>
      <c r="AP1067" s="23">
        <v>2000</v>
      </c>
      <c r="AQ1067" s="23" t="s">
        <v>52</v>
      </c>
      <c r="AR1067" s="23" t="s">
        <v>5502</v>
      </c>
      <c r="AS1067" s="38" t="s">
        <v>518</v>
      </c>
      <c r="AT1067" s="23"/>
      <c r="AU1067" s="23" t="s">
        <v>5010</v>
      </c>
      <c r="AV1067" s="99">
        <v>60</v>
      </c>
      <c r="AW1067" s="101">
        <v>11080.879999999899</v>
      </c>
      <c r="AX1067" s="29" t="s">
        <v>4770</v>
      </c>
      <c r="AY1067" s="29"/>
      <c r="AZ1067" s="30" t="s">
        <v>853</v>
      </c>
      <c r="BA1067">
        <f t="shared" si="202"/>
        <v>457</v>
      </c>
      <c r="BB1067" s="115" t="s">
        <v>6983</v>
      </c>
      <c r="BC1067" s="105">
        <f t="shared" si="194"/>
        <v>184.68133333333165</v>
      </c>
      <c r="BD1067" s="116">
        <f t="shared" si="195"/>
        <v>45170</v>
      </c>
      <c r="BE1067" s="141" t="s">
        <v>8477</v>
      </c>
      <c r="BF1067">
        <f>MATCH(BE1067,'Cat-4'!$A:$A,0)</f>
        <v>722</v>
      </c>
      <c r="BG1067">
        <f>MATCH(BD1067,'Cat-4'!$1:$1,0)</f>
        <v>141</v>
      </c>
      <c r="BH1067">
        <f>INDEX('Cat-4'!$1:$1048576,'NSS + ACT'!BF1067,'NSS + ACT'!BG1067)</f>
        <v>129.19999999999999</v>
      </c>
      <c r="BI1067">
        <f>MATCH($BI$1,'Cat-4'!$1:$1,0)</f>
        <v>153</v>
      </c>
      <c r="BJ1067">
        <f>INDEX('Cat-4'!$1:$1048576,'NSS + ACT'!BF1067,'NSS + ACT'!BI1067)</f>
        <v>130.80000000000001</v>
      </c>
      <c r="BK1067" s="126">
        <f t="shared" si="196"/>
        <v>1.0123839009287927</v>
      </c>
      <c r="BL1067">
        <f t="shared" si="197"/>
        <v>470</v>
      </c>
      <c r="BM1067" s="126">
        <f t="shared" si="198"/>
        <v>15.666666666666666</v>
      </c>
      <c r="BN1067" s="126" t="s">
        <v>8784</v>
      </c>
      <c r="BO1067" s="126">
        <f>MATCH(BB1067,Sheet3!$D$4:$D$8,0)</f>
        <v>2</v>
      </c>
      <c r="BP1067" s="126">
        <f>MATCH(BN1067,Sheet3!$E$4:$H$4,0)</f>
        <v>3</v>
      </c>
      <c r="BQ1067" s="132">
        <f>INDEX(Sheet3!$D$4:$H$8,'NSS + ACT'!BO1067,'NSS + ACT'!BP1067)</f>
        <v>0.05</v>
      </c>
      <c r="BR1067" s="105">
        <f t="shared" si="199"/>
        <v>11218.104520123739</v>
      </c>
      <c r="BS1067" s="162">
        <f t="shared" si="200"/>
        <v>0.05</v>
      </c>
      <c r="BT1067" s="105">
        <f t="shared" si="201"/>
        <v>10657.199294117552</v>
      </c>
    </row>
    <row r="1068" spans="1:72">
      <c r="A1068" s="18">
        <f t="shared" si="203"/>
        <v>1065</v>
      </c>
      <c r="B1068" s="33">
        <v>292302490594</v>
      </c>
      <c r="C1068" s="39">
        <v>44994</v>
      </c>
      <c r="D1068" s="22" t="s">
        <v>221</v>
      </c>
      <c r="E1068" s="22" t="s">
        <v>5230</v>
      </c>
      <c r="F1068" s="107">
        <v>21</v>
      </c>
      <c r="G1068" s="23" t="s">
        <v>49</v>
      </c>
      <c r="H1068" s="58">
        <v>525</v>
      </c>
      <c r="I1068" s="30"/>
      <c r="J1068" s="101">
        <v>11025</v>
      </c>
      <c r="K1068" s="33">
        <v>85365090</v>
      </c>
      <c r="L1068" s="26">
        <v>0.1</v>
      </c>
      <c r="M1068" s="40">
        <v>0</v>
      </c>
      <c r="N1068" s="40">
        <v>0</v>
      </c>
      <c r="O1068" s="35">
        <v>0</v>
      </c>
      <c r="P1068" s="63">
        <v>0.1</v>
      </c>
      <c r="Q1068" s="52">
        <v>0</v>
      </c>
      <c r="R1068" s="63">
        <v>0.18</v>
      </c>
      <c r="S1068" s="23" t="s">
        <v>1322</v>
      </c>
      <c r="T1068" s="52">
        <v>1102.5</v>
      </c>
      <c r="U1068" s="52">
        <v>0</v>
      </c>
      <c r="V1068" s="52">
        <v>110.25</v>
      </c>
      <c r="W1068" s="52">
        <v>2202.7950000000001</v>
      </c>
      <c r="X1068" s="52">
        <v>3415.5450000000001</v>
      </c>
      <c r="Y1068" s="23" t="s">
        <v>5221</v>
      </c>
      <c r="Z1068" s="23" t="s">
        <v>5231</v>
      </c>
      <c r="AA1068" s="23" t="s">
        <v>5232</v>
      </c>
      <c r="AB1068" s="33">
        <v>292302490594</v>
      </c>
      <c r="AC1068" s="33" t="s">
        <v>5233</v>
      </c>
      <c r="AD1068" s="39">
        <v>44994</v>
      </c>
      <c r="AE1068" s="39">
        <v>44991</v>
      </c>
      <c r="AF1068" s="53" t="e">
        <v>#N/A</v>
      </c>
      <c r="AG1068" s="53" t="e">
        <v>#N/A</v>
      </c>
      <c r="AH1068" s="39" t="e">
        <v>#N/A</v>
      </c>
      <c r="AI1068" s="23" t="s">
        <v>51</v>
      </c>
      <c r="AJ1068" s="59"/>
      <c r="AK1068" s="59"/>
      <c r="AL1068" s="48"/>
      <c r="AM1068" s="60"/>
      <c r="AN1068" s="33"/>
      <c r="AO1068" s="48"/>
      <c r="AP1068" s="23">
        <v>2000</v>
      </c>
      <c r="AQ1068" s="23" t="s">
        <v>52</v>
      </c>
      <c r="AR1068" s="23" t="s">
        <v>5232</v>
      </c>
      <c r="AS1068" s="38" t="s">
        <v>518</v>
      </c>
      <c r="AT1068" s="23"/>
      <c r="AU1068" s="23">
        <v>2368400050</v>
      </c>
      <c r="AV1068" s="99">
        <v>21</v>
      </c>
      <c r="AW1068" s="101">
        <v>11025</v>
      </c>
      <c r="AX1068" s="29" t="s">
        <v>4770</v>
      </c>
      <c r="AY1068" s="29"/>
      <c r="AZ1068" s="30"/>
      <c r="BA1068">
        <f t="shared" si="202"/>
        <v>647</v>
      </c>
      <c r="BB1068" s="115" t="s">
        <v>6987</v>
      </c>
      <c r="BC1068" s="105">
        <f t="shared" si="194"/>
        <v>525</v>
      </c>
      <c r="BD1068" s="116">
        <f t="shared" si="195"/>
        <v>44986</v>
      </c>
      <c r="BE1068" s="141" t="s">
        <v>8366</v>
      </c>
      <c r="BF1068">
        <f>MATCH(BE1068,'Cat-4'!$A:$A,0)</f>
        <v>666</v>
      </c>
      <c r="BG1068">
        <f>MATCH(BD1068,'Cat-4'!$1:$1,0)</f>
        <v>135</v>
      </c>
      <c r="BH1068">
        <f>INDEX('Cat-4'!$1:$1048576,'NSS + ACT'!BF1068,'NSS + ACT'!BG1068)</f>
        <v>129.5</v>
      </c>
      <c r="BI1068">
        <f>MATCH($BI$1,'Cat-4'!$1:$1,0)</f>
        <v>153</v>
      </c>
      <c r="BJ1068">
        <f>INDEX('Cat-4'!$1:$1048576,'NSS + ACT'!BF1068,'NSS + ACT'!BI1068)</f>
        <v>133.4</v>
      </c>
      <c r="BK1068" s="126">
        <f t="shared" si="196"/>
        <v>1.0301158301158302</v>
      </c>
      <c r="BL1068">
        <f t="shared" si="197"/>
        <v>654</v>
      </c>
      <c r="BM1068" s="126">
        <f t="shared" si="198"/>
        <v>21.8</v>
      </c>
      <c r="BN1068" s="126" t="s">
        <v>8784</v>
      </c>
      <c r="BO1068" s="126">
        <f>MATCH(BB1068,Sheet3!$D$4:$D$8,0)</f>
        <v>4</v>
      </c>
      <c r="BP1068" s="126">
        <f>MATCH(BN1068,Sheet3!$E$4:$H$4,0)</f>
        <v>3</v>
      </c>
      <c r="BQ1068" s="132">
        <f>INDEX(Sheet3!$D$4:$H$8,'NSS + ACT'!BO1068,'NSS + ACT'!BP1068)</f>
        <v>0.1</v>
      </c>
      <c r="BR1068" s="105">
        <f t="shared" si="199"/>
        <v>11357.027027027028</v>
      </c>
      <c r="BS1068" s="162">
        <f t="shared" si="200"/>
        <v>0.1</v>
      </c>
      <c r="BT1068" s="105">
        <f t="shared" si="201"/>
        <v>10221.324324324325</v>
      </c>
    </row>
    <row r="1069" spans="1:72">
      <c r="A1069" s="18">
        <f t="shared" si="203"/>
        <v>1066</v>
      </c>
      <c r="B1069" s="61">
        <v>292111526534</v>
      </c>
      <c r="C1069" s="39">
        <v>44523</v>
      </c>
      <c r="D1069" s="22" t="s">
        <v>210</v>
      </c>
      <c r="E1069" s="22" t="s">
        <v>1862</v>
      </c>
      <c r="F1069" s="110">
        <v>2</v>
      </c>
      <c r="G1069" s="23" t="s">
        <v>119</v>
      </c>
      <c r="H1069" s="52">
        <v>5472.0050000000001</v>
      </c>
      <c r="I1069" s="30"/>
      <c r="J1069" s="109">
        <v>10944.01</v>
      </c>
      <c r="K1069" s="23">
        <v>90279090</v>
      </c>
      <c r="L1069" s="26">
        <v>7.4999999999999997E-2</v>
      </c>
      <c r="M1069" s="40">
        <v>0</v>
      </c>
      <c r="N1069" s="62">
        <v>0</v>
      </c>
      <c r="O1069" s="52">
        <v>0</v>
      </c>
      <c r="P1069" s="26">
        <v>0.1</v>
      </c>
      <c r="Q1069" s="52">
        <v>0</v>
      </c>
      <c r="R1069" s="63">
        <v>0.18</v>
      </c>
      <c r="S1069" s="23" t="s">
        <v>1851</v>
      </c>
      <c r="T1069" s="52">
        <v>820.80074999999999</v>
      </c>
      <c r="U1069" s="52">
        <v>0</v>
      </c>
      <c r="V1069" s="52">
        <v>82.080075000000008</v>
      </c>
      <c r="W1069" s="52">
        <v>2132.4403484999998</v>
      </c>
      <c r="X1069" s="52">
        <v>3035.3211734999995</v>
      </c>
      <c r="Y1069" s="23" t="s">
        <v>1807</v>
      </c>
      <c r="Z1069" s="23" t="s">
        <v>1863</v>
      </c>
      <c r="AA1069" s="23" t="s">
        <v>1864</v>
      </c>
      <c r="AB1069" s="33">
        <v>292111526534</v>
      </c>
      <c r="AC1069" s="33" t="s">
        <v>1865</v>
      </c>
      <c r="AD1069" s="48">
        <v>44523</v>
      </c>
      <c r="AE1069" s="39">
        <v>44519</v>
      </c>
      <c r="AF1069" s="53" t="e">
        <v>#N/A</v>
      </c>
      <c r="AG1069" s="53" t="e">
        <v>#N/A</v>
      </c>
      <c r="AH1069" s="39" t="e">
        <v>#N/A</v>
      </c>
      <c r="AI1069" s="23" t="s">
        <v>51</v>
      </c>
      <c r="AJ1069" s="54"/>
      <c r="AK1069" s="55"/>
      <c r="AL1069" s="56"/>
      <c r="AM1069" s="57"/>
      <c r="AN1069" s="33"/>
      <c r="AO1069" s="48"/>
      <c r="AP1069" s="23">
        <v>2000</v>
      </c>
      <c r="AQ1069" s="23" t="s">
        <v>52</v>
      </c>
      <c r="AR1069" s="23" t="s">
        <v>1864</v>
      </c>
      <c r="AS1069" s="38" t="s">
        <v>53</v>
      </c>
      <c r="AT1069" s="23"/>
      <c r="AU1069" s="64" t="s">
        <v>216</v>
      </c>
      <c r="AV1069" s="99">
        <v>2</v>
      </c>
      <c r="AW1069" s="102">
        <v>10944.01</v>
      </c>
      <c r="AX1069" s="29" t="s">
        <v>701</v>
      </c>
      <c r="AY1069" s="29"/>
      <c r="AZ1069" s="25" t="s">
        <v>1866</v>
      </c>
      <c r="BA1069">
        <f t="shared" si="202"/>
        <v>1119</v>
      </c>
      <c r="BB1069" s="115" t="s">
        <v>6983</v>
      </c>
      <c r="BC1069" s="105">
        <f t="shared" si="194"/>
        <v>5472.0050000000001</v>
      </c>
      <c r="BD1069" s="116">
        <f t="shared" si="195"/>
        <v>44501</v>
      </c>
      <c r="BE1069" s="141" t="s">
        <v>8477</v>
      </c>
      <c r="BF1069">
        <f>MATCH(BE1069,'Cat-4'!$A:$A,0)</f>
        <v>722</v>
      </c>
      <c r="BG1069">
        <f>MATCH(BD1069,'Cat-4'!$1:$1,0)</f>
        <v>119</v>
      </c>
      <c r="BH1069">
        <f>INDEX('Cat-4'!$1:$1048576,'NSS + ACT'!BF1069,'NSS + ACT'!BG1069)</f>
        <v>120.8</v>
      </c>
      <c r="BI1069">
        <f>MATCH($BI$1,'Cat-4'!$1:$1,0)</f>
        <v>153</v>
      </c>
      <c r="BJ1069">
        <f>INDEX('Cat-4'!$1:$1048576,'NSS + ACT'!BF1069,'NSS + ACT'!BI1069)</f>
        <v>130.80000000000001</v>
      </c>
      <c r="BK1069" s="126">
        <f t="shared" si="196"/>
        <v>1.0827814569536425</v>
      </c>
      <c r="BL1069">
        <f t="shared" si="197"/>
        <v>1139</v>
      </c>
      <c r="BM1069" s="126">
        <f t="shared" si="198"/>
        <v>37.966666666666669</v>
      </c>
      <c r="BN1069" s="126" t="s">
        <v>8785</v>
      </c>
      <c r="BO1069" s="126">
        <f>MATCH(BB1069,Sheet3!$D$4:$D$8,0)</f>
        <v>2</v>
      </c>
      <c r="BP1069" s="126">
        <f>MATCH(BN1069,Sheet3!$E$4:$H$4,0)</f>
        <v>4</v>
      </c>
      <c r="BQ1069" s="132">
        <f>INDEX(Sheet3!$D$4:$H$8,'NSS + ACT'!BO1069,'NSS + ACT'!BP1069)</f>
        <v>0.1</v>
      </c>
      <c r="BR1069" s="105">
        <f t="shared" si="199"/>
        <v>11849.971092715234</v>
      </c>
      <c r="BS1069" s="162">
        <f t="shared" si="200"/>
        <v>0.1</v>
      </c>
      <c r="BT1069" s="105">
        <f t="shared" si="201"/>
        <v>10664.973983443711</v>
      </c>
    </row>
    <row r="1070" spans="1:72">
      <c r="A1070" s="18">
        <f t="shared" si="203"/>
        <v>1067</v>
      </c>
      <c r="B1070" s="61">
        <v>291600233702</v>
      </c>
      <c r="C1070" s="39">
        <v>42389</v>
      </c>
      <c r="D1070" s="22" t="s">
        <v>220</v>
      </c>
      <c r="E1070" s="22" t="s">
        <v>2139</v>
      </c>
      <c r="F1070" s="110">
        <v>8</v>
      </c>
      <c r="G1070" s="23" t="s">
        <v>49</v>
      </c>
      <c r="H1070" s="52">
        <v>1368</v>
      </c>
      <c r="I1070" s="30"/>
      <c r="J1070" s="109">
        <v>10944</v>
      </c>
      <c r="K1070" s="23">
        <v>84819090</v>
      </c>
      <c r="L1070" s="26">
        <v>7.4999999999999997E-2</v>
      </c>
      <c r="M1070" s="40">
        <v>0</v>
      </c>
      <c r="N1070" s="62">
        <v>0</v>
      </c>
      <c r="O1070" s="52">
        <v>0</v>
      </c>
      <c r="P1070" s="26">
        <v>0.1</v>
      </c>
      <c r="Q1070" s="52">
        <v>0</v>
      </c>
      <c r="R1070" s="63">
        <v>0.18</v>
      </c>
      <c r="S1070" s="23" t="s">
        <v>849</v>
      </c>
      <c r="T1070" s="52">
        <v>820.8</v>
      </c>
      <c r="U1070" s="52">
        <v>0</v>
      </c>
      <c r="V1070" s="52">
        <v>82.08</v>
      </c>
      <c r="W1070" s="52">
        <v>2132.4384</v>
      </c>
      <c r="X1070" s="52">
        <v>3035.3184000000001</v>
      </c>
      <c r="Y1070" s="23" t="s">
        <v>1945</v>
      </c>
      <c r="Z1070" s="23" t="s">
        <v>2140</v>
      </c>
      <c r="AA1070" s="23" t="s">
        <v>2141</v>
      </c>
      <c r="AB1070" s="33">
        <v>291600233702</v>
      </c>
      <c r="AC1070" s="33">
        <v>2722</v>
      </c>
      <c r="AD1070" s="48">
        <v>42389</v>
      </c>
      <c r="AE1070" s="39">
        <v>42368</v>
      </c>
      <c r="AF1070" s="53" t="e">
        <v>#N/A</v>
      </c>
      <c r="AG1070" s="53" t="e">
        <v>#N/A</v>
      </c>
      <c r="AH1070" s="39" t="e">
        <v>#N/A</v>
      </c>
      <c r="AI1070" s="23" t="s">
        <v>51</v>
      </c>
      <c r="AJ1070" s="54"/>
      <c r="AK1070" s="55"/>
      <c r="AL1070" s="56"/>
      <c r="AM1070" s="57"/>
      <c r="AN1070" s="33"/>
      <c r="AO1070" s="48"/>
      <c r="AP1070" s="23">
        <v>2000</v>
      </c>
      <c r="AQ1070" s="23" t="s">
        <v>64</v>
      </c>
      <c r="AR1070" s="23" t="s">
        <v>2141</v>
      </c>
      <c r="AS1070" s="38" t="s">
        <v>53</v>
      </c>
      <c r="AT1070" s="23"/>
      <c r="AU1070" s="64">
        <v>6315002660</v>
      </c>
      <c r="AV1070" s="99">
        <v>8</v>
      </c>
      <c r="AW1070" s="102">
        <v>10944</v>
      </c>
      <c r="AX1070" s="29" t="s">
        <v>701</v>
      </c>
      <c r="AY1070" s="29"/>
      <c r="AZ1070" s="25" t="s">
        <v>1954</v>
      </c>
      <c r="BA1070">
        <f t="shared" si="202"/>
        <v>3270</v>
      </c>
      <c r="BB1070" t="s">
        <v>6983</v>
      </c>
      <c r="BC1070" s="105">
        <f t="shared" si="194"/>
        <v>1368</v>
      </c>
      <c r="BD1070" s="116">
        <f t="shared" si="195"/>
        <v>42339</v>
      </c>
      <c r="BE1070" s="141" t="s">
        <v>8477</v>
      </c>
      <c r="BF1070">
        <f>MATCH(BE1070,'Cat-4'!$A:$A,0)</f>
        <v>722</v>
      </c>
      <c r="BG1070">
        <f>MATCH(BD1070,'Cat-4'!$1:$1,0)</f>
        <v>48</v>
      </c>
      <c r="BH1070">
        <f>INDEX('Cat-4'!$1:$1048576,'NSS + ACT'!BF1070,'NSS + ACT'!BG1070)</f>
        <v>109</v>
      </c>
      <c r="BI1070">
        <f>MATCH($BI$1,'Cat-4'!$1:$1,0)</f>
        <v>153</v>
      </c>
      <c r="BJ1070">
        <f>INDEX('Cat-4'!$1:$1048576,'NSS + ACT'!BF1070,'NSS + ACT'!BI1070)</f>
        <v>130.80000000000001</v>
      </c>
      <c r="BK1070" s="126">
        <f t="shared" si="196"/>
        <v>1.2000000000000002</v>
      </c>
      <c r="BL1070">
        <f t="shared" si="197"/>
        <v>3301</v>
      </c>
      <c r="BM1070" s="126">
        <f t="shared" si="198"/>
        <v>110.03333333333333</v>
      </c>
      <c r="BN1070" s="126" t="s">
        <v>8785</v>
      </c>
      <c r="BO1070" s="126">
        <f>MATCH(BB1070,Sheet3!$D$4:$D$8,0)</f>
        <v>2</v>
      </c>
      <c r="BP1070" s="126">
        <f>MATCH(BN1070,Sheet3!$E$4:$H$4,0)</f>
        <v>4</v>
      </c>
      <c r="BQ1070" s="132">
        <f>INDEX(Sheet3!$D$4:$H$8,'NSS + ACT'!BO1070,'NSS + ACT'!BP1070)</f>
        <v>0.1</v>
      </c>
      <c r="BR1070" s="105">
        <f t="shared" si="199"/>
        <v>13132.800000000001</v>
      </c>
      <c r="BS1070" s="162">
        <f t="shared" si="200"/>
        <v>0.1</v>
      </c>
      <c r="BT1070" s="105">
        <f t="shared" si="201"/>
        <v>11819.52</v>
      </c>
    </row>
    <row r="1071" spans="1:72">
      <c r="A1071" s="18">
        <f t="shared" si="203"/>
        <v>1068</v>
      </c>
      <c r="B1071" s="61">
        <v>171801924210</v>
      </c>
      <c r="C1071" s="39">
        <v>43318</v>
      </c>
      <c r="D1071" s="22" t="s">
        <v>1671</v>
      </c>
      <c r="E1071" s="22" t="s">
        <v>1692</v>
      </c>
      <c r="F1071" s="110">
        <v>28</v>
      </c>
      <c r="G1071" s="23" t="s">
        <v>119</v>
      </c>
      <c r="H1071" s="52">
        <v>386.93928571428211</v>
      </c>
      <c r="I1071" s="30"/>
      <c r="J1071" s="109">
        <v>10834.299999999899</v>
      </c>
      <c r="K1071" s="23" t="s">
        <v>1693</v>
      </c>
      <c r="L1071" s="26">
        <v>7.4999999999999997E-2</v>
      </c>
      <c r="M1071" s="40">
        <v>0</v>
      </c>
      <c r="N1071" s="62">
        <v>0</v>
      </c>
      <c r="O1071" s="52">
        <v>0</v>
      </c>
      <c r="P1071" s="26">
        <v>0.1</v>
      </c>
      <c r="Q1071" s="52">
        <v>0</v>
      </c>
      <c r="R1071" s="63">
        <v>0.18</v>
      </c>
      <c r="S1071" s="23" t="s">
        <v>1694</v>
      </c>
      <c r="T1071" s="52">
        <v>812.57249999999237</v>
      </c>
      <c r="U1071" s="52">
        <v>0</v>
      </c>
      <c r="V1071" s="52">
        <v>81.257249999999246</v>
      </c>
      <c r="W1071" s="52">
        <v>2111.0633549999802</v>
      </c>
      <c r="X1071" s="52">
        <v>3004.8931049999719</v>
      </c>
      <c r="Y1071" s="23" t="s">
        <v>1628</v>
      </c>
      <c r="Z1071" s="23" t="s">
        <v>1695</v>
      </c>
      <c r="AA1071" s="23" t="s">
        <v>1696</v>
      </c>
      <c r="AB1071" s="33" t="e">
        <v>#N/A</v>
      </c>
      <c r="AC1071" s="33" t="e">
        <v>#N/A</v>
      </c>
      <c r="AD1071" s="39" t="e">
        <v>#N/A</v>
      </c>
      <c r="AE1071" s="39">
        <v>43276</v>
      </c>
      <c r="AF1071" s="53">
        <v>171801924210</v>
      </c>
      <c r="AG1071" s="53" t="s">
        <v>1676</v>
      </c>
      <c r="AH1071" s="39">
        <v>43318</v>
      </c>
      <c r="AI1071" s="23" t="s">
        <v>385</v>
      </c>
      <c r="AJ1071" s="54"/>
      <c r="AK1071" s="54"/>
      <c r="AL1071" s="67"/>
      <c r="AM1071" s="65"/>
      <c r="AN1071" s="33"/>
      <c r="AO1071" s="48"/>
      <c r="AP1071" s="23">
        <v>2000</v>
      </c>
      <c r="AQ1071" s="23" t="s">
        <v>52</v>
      </c>
      <c r="AR1071" s="23" t="s">
        <v>1696</v>
      </c>
      <c r="AS1071" s="38" t="s">
        <v>53</v>
      </c>
      <c r="AT1071" s="23"/>
      <c r="AU1071" s="64">
        <v>211585</v>
      </c>
      <c r="AV1071" s="99">
        <v>28</v>
      </c>
      <c r="AW1071" s="102">
        <v>10834.299999999899</v>
      </c>
      <c r="AX1071" s="29" t="s">
        <v>701</v>
      </c>
      <c r="AY1071" s="29"/>
      <c r="AZ1071" s="25" t="s">
        <v>1633</v>
      </c>
      <c r="BA1071">
        <f t="shared" si="202"/>
        <v>2362</v>
      </c>
      <c r="BB1071" s="115" t="s">
        <v>6983</v>
      </c>
      <c r="BC1071" s="105">
        <f t="shared" si="194"/>
        <v>386.93928571428211</v>
      </c>
      <c r="BD1071" s="116">
        <f t="shared" si="195"/>
        <v>43252</v>
      </c>
      <c r="BE1071" s="141" t="s">
        <v>8477</v>
      </c>
      <c r="BF1071">
        <f>MATCH(BE1071,'Cat-4'!$A:$A,0)</f>
        <v>722</v>
      </c>
      <c r="BG1071">
        <f>MATCH(BD1071,'Cat-4'!$1:$1,0)</f>
        <v>78</v>
      </c>
      <c r="BH1071">
        <f>INDEX('Cat-4'!$1:$1048576,'NSS + ACT'!BF1071,'NSS + ACT'!BG1071)</f>
        <v>110.5</v>
      </c>
      <c r="BI1071">
        <f>MATCH($BI$1,'Cat-4'!$1:$1,0)</f>
        <v>153</v>
      </c>
      <c r="BJ1071">
        <f>INDEX('Cat-4'!$1:$1048576,'NSS + ACT'!BF1071,'NSS + ACT'!BI1071)</f>
        <v>130.80000000000001</v>
      </c>
      <c r="BK1071" s="126">
        <f t="shared" si="196"/>
        <v>1.183710407239819</v>
      </c>
      <c r="BL1071">
        <f t="shared" si="197"/>
        <v>2388</v>
      </c>
      <c r="BM1071" s="126">
        <f t="shared" si="198"/>
        <v>79.599999999999994</v>
      </c>
      <c r="BN1071" s="126" t="s">
        <v>8785</v>
      </c>
      <c r="BO1071" s="126">
        <f>MATCH(BB1071,Sheet3!$D$4:$D$8,0)</f>
        <v>2</v>
      </c>
      <c r="BP1071" s="126">
        <f>MATCH(BN1071,Sheet3!$E$4:$H$4,0)</f>
        <v>4</v>
      </c>
      <c r="BQ1071" s="132">
        <f>INDEX(Sheet3!$D$4:$H$8,'NSS + ACT'!BO1071,'NSS + ACT'!BP1071)</f>
        <v>0.1</v>
      </c>
      <c r="BR1071" s="105">
        <f t="shared" si="199"/>
        <v>12824.673665158252</v>
      </c>
      <c r="BS1071" s="162">
        <f t="shared" si="200"/>
        <v>0.1</v>
      </c>
      <c r="BT1071" s="105">
        <f t="shared" si="201"/>
        <v>11542.206298642428</v>
      </c>
    </row>
    <row r="1072" spans="1:72">
      <c r="A1072" s="18">
        <f t="shared" si="203"/>
        <v>1069</v>
      </c>
      <c r="B1072" s="61">
        <v>291604615584</v>
      </c>
      <c r="C1072" s="39">
        <v>42646</v>
      </c>
      <c r="D1072" s="22" t="s">
        <v>183</v>
      </c>
      <c r="E1072" s="22" t="s">
        <v>3891</v>
      </c>
      <c r="F1072" s="110">
        <v>215</v>
      </c>
      <c r="G1072" s="23" t="s">
        <v>49</v>
      </c>
      <c r="H1072" s="52">
        <v>50.351348837209308</v>
      </c>
      <c r="I1072" s="30"/>
      <c r="J1072" s="109">
        <v>10825.54</v>
      </c>
      <c r="K1072" s="23" t="s">
        <v>3892</v>
      </c>
      <c r="L1072" s="26">
        <v>0.1</v>
      </c>
      <c r="M1072" s="40">
        <v>0</v>
      </c>
      <c r="N1072" s="40">
        <v>0</v>
      </c>
      <c r="O1072" s="52">
        <v>0</v>
      </c>
      <c r="P1072" s="26">
        <v>0.1</v>
      </c>
      <c r="Q1072" s="52">
        <v>0</v>
      </c>
      <c r="R1072" s="63">
        <v>0.18</v>
      </c>
      <c r="S1072" s="23" t="s">
        <v>3893</v>
      </c>
      <c r="T1072" s="52">
        <v>1082.5540000000001</v>
      </c>
      <c r="U1072" s="52">
        <v>0</v>
      </c>
      <c r="V1072" s="52">
        <v>108.25540000000001</v>
      </c>
      <c r="W1072" s="52">
        <v>2162.942892</v>
      </c>
      <c r="X1072" s="68">
        <v>3353.7522920000001</v>
      </c>
      <c r="Y1072" s="23" t="s">
        <v>3855</v>
      </c>
      <c r="Z1072" s="23" t="s">
        <v>3894</v>
      </c>
      <c r="AA1072" s="23" t="s">
        <v>3895</v>
      </c>
      <c r="AB1072" s="33">
        <v>291604615584</v>
      </c>
      <c r="AC1072" s="33" t="s">
        <v>3896</v>
      </c>
      <c r="AD1072" s="39">
        <v>42646</v>
      </c>
      <c r="AE1072" s="39">
        <v>42637</v>
      </c>
      <c r="AF1072" s="53" t="e">
        <v>#N/A</v>
      </c>
      <c r="AG1072" s="53" t="e">
        <v>#N/A</v>
      </c>
      <c r="AH1072" s="39" t="e">
        <v>#N/A</v>
      </c>
      <c r="AI1072" s="23" t="s">
        <v>51</v>
      </c>
      <c r="AJ1072" s="59"/>
      <c r="AK1072" s="59"/>
      <c r="AL1072" s="48"/>
      <c r="AM1072" s="60"/>
      <c r="AN1072" s="33"/>
      <c r="AO1072" s="48"/>
      <c r="AP1072" s="23">
        <v>2000</v>
      </c>
      <c r="AQ1072" s="23" t="s">
        <v>52</v>
      </c>
      <c r="AR1072" s="23" t="s">
        <v>3895</v>
      </c>
      <c r="AS1072" s="38" t="s">
        <v>53</v>
      </c>
      <c r="AT1072" s="23"/>
      <c r="AU1072" s="64">
        <v>1714991</v>
      </c>
      <c r="AV1072" s="99">
        <v>215</v>
      </c>
      <c r="AW1072" s="102">
        <v>10825.54</v>
      </c>
      <c r="AX1072" s="29" t="s">
        <v>701</v>
      </c>
      <c r="AY1072" s="29"/>
      <c r="AZ1072" s="25"/>
      <c r="BA1072">
        <f t="shared" si="202"/>
        <v>3001</v>
      </c>
      <c r="BB1072" s="115" t="s">
        <v>6983</v>
      </c>
      <c r="BC1072" s="105">
        <f t="shared" si="194"/>
        <v>50.351348837209308</v>
      </c>
      <c r="BD1072" s="116">
        <f t="shared" si="195"/>
        <v>42614</v>
      </c>
      <c r="BE1072" s="141" t="s">
        <v>8477</v>
      </c>
      <c r="BF1072">
        <f>MATCH(BE1072,'Cat-4'!$A:$A,0)</f>
        <v>722</v>
      </c>
      <c r="BG1072">
        <f>MATCH(BD1072,'Cat-4'!$1:$1,0)</f>
        <v>57</v>
      </c>
      <c r="BH1072">
        <f>INDEX('Cat-4'!$1:$1048576,'NSS + ACT'!BF1072,'NSS + ACT'!BG1072)</f>
        <v>107.4</v>
      </c>
      <c r="BI1072">
        <f>MATCH($BI$1,'Cat-4'!$1:$1,0)</f>
        <v>153</v>
      </c>
      <c r="BJ1072">
        <f>INDEX('Cat-4'!$1:$1048576,'NSS + ACT'!BF1072,'NSS + ACT'!BI1072)</f>
        <v>130.80000000000001</v>
      </c>
      <c r="BK1072" s="126">
        <f t="shared" si="196"/>
        <v>1.217877094972067</v>
      </c>
      <c r="BL1072">
        <f t="shared" si="197"/>
        <v>3026</v>
      </c>
      <c r="BM1072" s="126">
        <f t="shared" si="198"/>
        <v>100.86666666666666</v>
      </c>
      <c r="BN1072" s="126" t="s">
        <v>8785</v>
      </c>
      <c r="BO1072" s="126">
        <f>MATCH(BB1072,Sheet3!$D$4:$D$8,0)</f>
        <v>2</v>
      </c>
      <c r="BP1072" s="126">
        <f>MATCH(BN1072,Sheet3!$E$4:$H$4,0)</f>
        <v>4</v>
      </c>
      <c r="BQ1072" s="132">
        <f>INDEX(Sheet3!$D$4:$H$8,'NSS + ACT'!BO1072,'NSS + ACT'!BP1072)</f>
        <v>0.1</v>
      </c>
      <c r="BR1072" s="105">
        <f t="shared" si="199"/>
        <v>13184.177206703911</v>
      </c>
      <c r="BS1072" s="162">
        <f t="shared" si="200"/>
        <v>0.1</v>
      </c>
      <c r="BT1072" s="105">
        <f t="shared" si="201"/>
        <v>11865.759486033519</v>
      </c>
    </row>
    <row r="1073" spans="1:72">
      <c r="A1073" s="18">
        <f t="shared" si="203"/>
        <v>1070</v>
      </c>
      <c r="B1073" s="61">
        <v>291604729091</v>
      </c>
      <c r="C1073" s="39">
        <v>42653</v>
      </c>
      <c r="D1073" s="22" t="s">
        <v>91</v>
      </c>
      <c r="E1073" s="22" t="s">
        <v>2269</v>
      </c>
      <c r="F1073" s="110">
        <v>10</v>
      </c>
      <c r="G1073" s="23" t="s">
        <v>49</v>
      </c>
      <c r="H1073" s="52">
        <v>1082.1799999999898</v>
      </c>
      <c r="I1073" s="30"/>
      <c r="J1073" s="109">
        <v>10821.799999999899</v>
      </c>
      <c r="K1073" s="23">
        <v>84819090</v>
      </c>
      <c r="L1073" s="26">
        <v>7.4999999999999997E-2</v>
      </c>
      <c r="M1073" s="40">
        <v>0</v>
      </c>
      <c r="N1073" s="62">
        <v>0</v>
      </c>
      <c r="O1073" s="52">
        <v>0</v>
      </c>
      <c r="P1073" s="26">
        <v>0.1</v>
      </c>
      <c r="Q1073" s="52">
        <v>0</v>
      </c>
      <c r="R1073" s="63">
        <v>0.18</v>
      </c>
      <c r="S1073" s="23" t="s">
        <v>849</v>
      </c>
      <c r="T1073" s="52">
        <v>811.63499999999237</v>
      </c>
      <c r="U1073" s="52">
        <v>0</v>
      </c>
      <c r="V1073" s="52">
        <v>81.163499999999246</v>
      </c>
      <c r="W1073" s="52">
        <v>2108.6277299999801</v>
      </c>
      <c r="X1073" s="52">
        <v>3001.4262299999718</v>
      </c>
      <c r="Y1073" s="23" t="s">
        <v>1945</v>
      </c>
      <c r="Z1073" s="23" t="s">
        <v>2270</v>
      </c>
      <c r="AA1073" s="23" t="s">
        <v>2271</v>
      </c>
      <c r="AB1073" s="33">
        <v>291604729091</v>
      </c>
      <c r="AC1073" s="33" t="s">
        <v>2172</v>
      </c>
      <c r="AD1073" s="48">
        <v>42653</v>
      </c>
      <c r="AE1073" s="39">
        <v>42629</v>
      </c>
      <c r="AF1073" s="53" t="e">
        <v>#N/A</v>
      </c>
      <c r="AG1073" s="53" t="e">
        <v>#N/A</v>
      </c>
      <c r="AH1073" s="39" t="e">
        <v>#N/A</v>
      </c>
      <c r="AI1073" s="23" t="s">
        <v>51</v>
      </c>
      <c r="AJ1073" s="54"/>
      <c r="AK1073" s="55"/>
      <c r="AL1073" s="56"/>
      <c r="AM1073" s="57"/>
      <c r="AN1073" s="33"/>
      <c r="AO1073" s="48"/>
      <c r="AP1073" s="23">
        <v>2000</v>
      </c>
      <c r="AQ1073" s="23" t="s">
        <v>52</v>
      </c>
      <c r="AR1073" s="23" t="s">
        <v>2271</v>
      </c>
      <c r="AS1073" s="38" t="s">
        <v>53</v>
      </c>
      <c r="AT1073" s="23"/>
      <c r="AU1073" s="64">
        <v>6316001234</v>
      </c>
      <c r="AV1073" s="99">
        <v>10</v>
      </c>
      <c r="AW1073" s="102">
        <v>10821.799999999899</v>
      </c>
      <c r="AX1073" s="29" t="s">
        <v>701</v>
      </c>
      <c r="AY1073" s="29"/>
      <c r="AZ1073" s="25" t="s">
        <v>702</v>
      </c>
      <c r="BA1073">
        <f t="shared" si="202"/>
        <v>3009</v>
      </c>
      <c r="BB1073" s="115" t="s">
        <v>6983</v>
      </c>
      <c r="BC1073" s="105">
        <f t="shared" si="194"/>
        <v>1082.1799999999898</v>
      </c>
      <c r="BD1073" s="116">
        <f t="shared" si="195"/>
        <v>42614</v>
      </c>
      <c r="BE1073" s="141" t="s">
        <v>8477</v>
      </c>
      <c r="BF1073">
        <f>MATCH(BE1073,'Cat-4'!$A:$A,0)</f>
        <v>722</v>
      </c>
      <c r="BG1073">
        <f>MATCH(BD1073,'Cat-4'!$1:$1,0)</f>
        <v>57</v>
      </c>
      <c r="BH1073">
        <f>INDEX('Cat-4'!$1:$1048576,'NSS + ACT'!BF1073,'NSS + ACT'!BG1073)</f>
        <v>107.4</v>
      </c>
      <c r="BI1073">
        <f>MATCH($BI$1,'Cat-4'!$1:$1,0)</f>
        <v>153</v>
      </c>
      <c r="BJ1073">
        <f>INDEX('Cat-4'!$1:$1048576,'NSS + ACT'!BF1073,'NSS + ACT'!BI1073)</f>
        <v>130.80000000000001</v>
      </c>
      <c r="BK1073" s="126">
        <f t="shared" si="196"/>
        <v>1.217877094972067</v>
      </c>
      <c r="BL1073">
        <f t="shared" si="197"/>
        <v>3026</v>
      </c>
      <c r="BM1073" s="126">
        <f t="shared" si="198"/>
        <v>100.86666666666666</v>
      </c>
      <c r="BN1073" s="126" t="s">
        <v>8785</v>
      </c>
      <c r="BO1073" s="126">
        <f>MATCH(BB1073,Sheet3!$D$4:$D$8,0)</f>
        <v>2</v>
      </c>
      <c r="BP1073" s="126">
        <f>MATCH(BN1073,Sheet3!$E$4:$H$4,0)</f>
        <v>4</v>
      </c>
      <c r="BQ1073" s="132">
        <f>INDEX(Sheet3!$D$4:$H$8,'NSS + ACT'!BO1073,'NSS + ACT'!BP1073)</f>
        <v>0.1</v>
      </c>
      <c r="BR1073" s="105">
        <f t="shared" si="199"/>
        <v>13179.622346368591</v>
      </c>
      <c r="BS1073" s="162">
        <f t="shared" si="200"/>
        <v>0.1</v>
      </c>
      <c r="BT1073" s="105">
        <f t="shared" si="201"/>
        <v>11861.660111731731</v>
      </c>
    </row>
    <row r="1074" spans="1:72">
      <c r="A1074" s="18">
        <f t="shared" si="203"/>
        <v>1071</v>
      </c>
      <c r="B1074" s="61">
        <v>292102087491</v>
      </c>
      <c r="C1074" s="39">
        <v>44257</v>
      </c>
      <c r="D1074" s="22" t="s">
        <v>91</v>
      </c>
      <c r="E1074" s="22" t="s">
        <v>2566</v>
      </c>
      <c r="F1074" s="110">
        <v>4</v>
      </c>
      <c r="G1074" s="23" t="s">
        <v>119</v>
      </c>
      <c r="H1074" s="52">
        <v>2690</v>
      </c>
      <c r="I1074" s="30"/>
      <c r="J1074" s="109">
        <v>10760</v>
      </c>
      <c r="K1074" s="23">
        <v>84819090</v>
      </c>
      <c r="L1074" s="26">
        <v>7.4999999999999997E-2</v>
      </c>
      <c r="M1074" s="40">
        <v>0</v>
      </c>
      <c r="N1074" s="62">
        <v>0</v>
      </c>
      <c r="O1074" s="52"/>
      <c r="P1074" s="26">
        <v>0.1</v>
      </c>
      <c r="Q1074" s="52">
        <v>0</v>
      </c>
      <c r="R1074" s="63">
        <v>0.18</v>
      </c>
      <c r="S1074" s="23" t="s">
        <v>849</v>
      </c>
      <c r="T1074" s="52">
        <v>807</v>
      </c>
      <c r="U1074" s="52">
        <v>0</v>
      </c>
      <c r="V1074" s="52">
        <v>80.7</v>
      </c>
      <c r="W1074" s="52">
        <v>2096.5860000000002</v>
      </c>
      <c r="X1074" s="52">
        <v>2984.2860000000001</v>
      </c>
      <c r="Y1074" s="23" t="s">
        <v>2273</v>
      </c>
      <c r="Z1074" s="23" t="s">
        <v>2567</v>
      </c>
      <c r="AA1074" s="23" t="s">
        <v>2568</v>
      </c>
      <c r="AB1074" s="33">
        <v>292102087491</v>
      </c>
      <c r="AC1074" s="33" t="s">
        <v>2569</v>
      </c>
      <c r="AD1074" s="48">
        <v>44257</v>
      </c>
      <c r="AE1074" s="39">
        <v>44250</v>
      </c>
      <c r="AF1074" s="53" t="e">
        <v>#N/A</v>
      </c>
      <c r="AG1074" s="53" t="e">
        <v>#N/A</v>
      </c>
      <c r="AH1074" s="39" t="e">
        <v>#N/A</v>
      </c>
      <c r="AI1074" s="23" t="s">
        <v>51</v>
      </c>
      <c r="AJ1074" s="54"/>
      <c r="AK1074" s="55"/>
      <c r="AL1074" s="56"/>
      <c r="AM1074" s="57"/>
      <c r="AN1074" s="33"/>
      <c r="AO1074" s="48"/>
      <c r="AP1074" s="23">
        <v>2000</v>
      </c>
      <c r="AQ1074" s="23" t="s">
        <v>52</v>
      </c>
      <c r="AR1074" s="23" t="s">
        <v>2568</v>
      </c>
      <c r="AS1074" s="38" t="s">
        <v>53</v>
      </c>
      <c r="AT1074" s="23"/>
      <c r="AU1074" s="64">
        <v>9320633412</v>
      </c>
      <c r="AV1074" s="99">
        <v>4</v>
      </c>
      <c r="AW1074" s="102">
        <v>10760</v>
      </c>
      <c r="AX1074" s="29" t="s">
        <v>701</v>
      </c>
      <c r="AY1074" s="29"/>
      <c r="AZ1074" s="25" t="s">
        <v>853</v>
      </c>
      <c r="BA1074">
        <f t="shared" si="202"/>
        <v>1388</v>
      </c>
      <c r="BB1074" t="s">
        <v>6983</v>
      </c>
      <c r="BC1074" s="105">
        <f t="shared" si="194"/>
        <v>2690</v>
      </c>
      <c r="BD1074" s="116">
        <f t="shared" si="195"/>
        <v>44228</v>
      </c>
      <c r="BE1074" s="141" t="s">
        <v>8477</v>
      </c>
      <c r="BF1074">
        <f>MATCH(BE1074,'Cat-4'!$A:$A,0)</f>
        <v>722</v>
      </c>
      <c r="BG1074">
        <f>MATCH(BD1074,'Cat-4'!$1:$1,0)</f>
        <v>110</v>
      </c>
      <c r="BH1074">
        <f>INDEX('Cat-4'!$1:$1048576,'NSS + ACT'!BF1074,'NSS + ACT'!BG1074)</f>
        <v>115.4</v>
      </c>
      <c r="BI1074">
        <f>MATCH($BI$1,'Cat-4'!$1:$1,0)</f>
        <v>153</v>
      </c>
      <c r="BJ1074">
        <f>INDEX('Cat-4'!$1:$1048576,'NSS + ACT'!BF1074,'NSS + ACT'!BI1074)</f>
        <v>130.80000000000001</v>
      </c>
      <c r="BK1074" s="126">
        <f t="shared" si="196"/>
        <v>1.1334488734835355</v>
      </c>
      <c r="BL1074">
        <f t="shared" si="197"/>
        <v>1412</v>
      </c>
      <c r="BM1074" s="126">
        <f t="shared" si="198"/>
        <v>47.06666666666667</v>
      </c>
      <c r="BN1074" s="126" t="s">
        <v>8785</v>
      </c>
      <c r="BO1074" s="126">
        <f>MATCH(BB1074,Sheet3!$D$4:$D$8,0)</f>
        <v>2</v>
      </c>
      <c r="BP1074" s="126">
        <f>MATCH(BN1074,Sheet3!$E$4:$H$4,0)</f>
        <v>4</v>
      </c>
      <c r="BQ1074" s="132">
        <f>INDEX(Sheet3!$D$4:$H$8,'NSS + ACT'!BO1074,'NSS + ACT'!BP1074)</f>
        <v>0.1</v>
      </c>
      <c r="BR1074" s="105">
        <f t="shared" si="199"/>
        <v>12195.909878682842</v>
      </c>
      <c r="BS1074" s="162">
        <f t="shared" si="200"/>
        <v>0.1</v>
      </c>
      <c r="BT1074" s="105">
        <f t="shared" si="201"/>
        <v>10976.318890814558</v>
      </c>
    </row>
    <row r="1075" spans="1:72">
      <c r="A1075" s="18">
        <f t="shared" si="203"/>
        <v>1072</v>
      </c>
      <c r="B1075" s="61">
        <v>292203577260</v>
      </c>
      <c r="C1075" s="39">
        <v>44659</v>
      </c>
      <c r="D1075" s="22" t="s">
        <v>91</v>
      </c>
      <c r="E1075" s="22" t="s">
        <v>2542</v>
      </c>
      <c r="F1075" s="110">
        <v>2</v>
      </c>
      <c r="G1075" s="23" t="s">
        <v>79</v>
      </c>
      <c r="H1075" s="52">
        <v>5376</v>
      </c>
      <c r="I1075" s="30"/>
      <c r="J1075" s="109">
        <v>10752</v>
      </c>
      <c r="K1075" s="23">
        <v>84819090</v>
      </c>
      <c r="L1075" s="26">
        <v>7.4999999999999997E-2</v>
      </c>
      <c r="M1075" s="40">
        <v>0</v>
      </c>
      <c r="N1075" s="62">
        <v>0</v>
      </c>
      <c r="O1075" s="52"/>
      <c r="P1075" s="26">
        <v>0.1</v>
      </c>
      <c r="Q1075" s="52">
        <v>0</v>
      </c>
      <c r="R1075" s="63">
        <v>0.18</v>
      </c>
      <c r="S1075" s="23" t="s">
        <v>849</v>
      </c>
      <c r="T1075" s="52">
        <v>806.4</v>
      </c>
      <c r="U1075" s="52">
        <v>0</v>
      </c>
      <c r="V1075" s="52">
        <v>80.64</v>
      </c>
      <c r="W1075" s="52">
        <v>2095.0271999999995</v>
      </c>
      <c r="X1075" s="52">
        <v>2982.0671999999995</v>
      </c>
      <c r="Y1075" s="23" t="s">
        <v>2273</v>
      </c>
      <c r="Z1075" s="23" t="s">
        <v>2543</v>
      </c>
      <c r="AA1075" s="23" t="s">
        <v>2544</v>
      </c>
      <c r="AB1075" s="33">
        <v>292203577260</v>
      </c>
      <c r="AC1075" s="33" t="s">
        <v>2249</v>
      </c>
      <c r="AD1075" s="48">
        <v>44659</v>
      </c>
      <c r="AE1075" s="39">
        <v>44651</v>
      </c>
      <c r="AF1075" s="53" t="e">
        <v>#N/A</v>
      </c>
      <c r="AG1075" s="53" t="e">
        <v>#N/A</v>
      </c>
      <c r="AH1075" s="39" t="e">
        <v>#N/A</v>
      </c>
      <c r="AI1075" s="23" t="s">
        <v>51</v>
      </c>
      <c r="AJ1075" s="54"/>
      <c r="AK1075" s="55"/>
      <c r="AL1075" s="56"/>
      <c r="AM1075" s="57"/>
      <c r="AN1075" s="33"/>
      <c r="AO1075" s="48"/>
      <c r="AP1075" s="23">
        <v>2000</v>
      </c>
      <c r="AQ1075" s="23" t="s">
        <v>52</v>
      </c>
      <c r="AR1075" s="23" t="s">
        <v>2544</v>
      </c>
      <c r="AS1075" s="38" t="s">
        <v>53</v>
      </c>
      <c r="AT1075" s="23"/>
      <c r="AU1075" s="64" t="s">
        <v>2250</v>
      </c>
      <c r="AV1075" s="99">
        <v>2</v>
      </c>
      <c r="AW1075" s="102">
        <v>10752</v>
      </c>
      <c r="AX1075" s="29" t="s">
        <v>701</v>
      </c>
      <c r="AY1075" s="29"/>
      <c r="AZ1075" s="25" t="s">
        <v>853</v>
      </c>
      <c r="BA1075">
        <f t="shared" si="202"/>
        <v>987</v>
      </c>
      <c r="BB1075" s="115" t="s">
        <v>6987</v>
      </c>
      <c r="BC1075" s="105">
        <f t="shared" si="194"/>
        <v>5376</v>
      </c>
      <c r="BD1075" s="116">
        <f t="shared" si="195"/>
        <v>44621</v>
      </c>
      <c r="BE1075" s="141" t="s">
        <v>8366</v>
      </c>
      <c r="BF1075">
        <f>MATCH(BE1075,'Cat-4'!$A:$A,0)</f>
        <v>666</v>
      </c>
      <c r="BG1075">
        <f>MATCH(BD1075,'Cat-4'!$1:$1,0)</f>
        <v>123</v>
      </c>
      <c r="BH1075">
        <f>INDEX('Cat-4'!$1:$1048576,'NSS + ACT'!BF1075,'NSS + ACT'!BG1075)</f>
        <v>126</v>
      </c>
      <c r="BI1075">
        <f>MATCH($BI$1,'Cat-4'!$1:$1,0)</f>
        <v>153</v>
      </c>
      <c r="BJ1075">
        <f>INDEX('Cat-4'!$1:$1048576,'NSS + ACT'!BF1075,'NSS + ACT'!BI1075)</f>
        <v>133.4</v>
      </c>
      <c r="BK1075" s="126">
        <f t="shared" si="196"/>
        <v>1.0587301587301587</v>
      </c>
      <c r="BL1075">
        <f t="shared" si="197"/>
        <v>1019</v>
      </c>
      <c r="BM1075" s="126">
        <f t="shared" si="198"/>
        <v>33.966666666666669</v>
      </c>
      <c r="BN1075" s="126" t="s">
        <v>8785</v>
      </c>
      <c r="BO1075" s="126">
        <f>MATCH(BB1075,Sheet3!$D$4:$D$8,0)</f>
        <v>4</v>
      </c>
      <c r="BP1075" s="126">
        <f>MATCH(BN1075,Sheet3!$E$4:$H$4,0)</f>
        <v>4</v>
      </c>
      <c r="BQ1075" s="132">
        <f>INDEX(Sheet3!$D$4:$H$8,'NSS + ACT'!BO1075,'NSS + ACT'!BP1075)</f>
        <v>0.2</v>
      </c>
      <c r="BR1075" s="105">
        <f t="shared" si="199"/>
        <v>11383.466666666667</v>
      </c>
      <c r="BS1075" s="162">
        <f t="shared" si="200"/>
        <v>0.2</v>
      </c>
      <c r="BT1075" s="105">
        <f t="shared" si="201"/>
        <v>9106.7733333333344</v>
      </c>
    </row>
    <row r="1076" spans="1:72">
      <c r="A1076" s="18">
        <f t="shared" si="203"/>
        <v>1073</v>
      </c>
      <c r="B1076" s="61">
        <v>291603875205</v>
      </c>
      <c r="C1076" s="39">
        <v>42602</v>
      </c>
      <c r="D1076" s="22" t="s">
        <v>271</v>
      </c>
      <c r="E1076" s="22" t="s">
        <v>3251</v>
      </c>
      <c r="F1076" s="110">
        <v>10</v>
      </c>
      <c r="G1076" s="23" t="s">
        <v>119</v>
      </c>
      <c r="H1076" s="52">
        <v>1075.143</v>
      </c>
      <c r="I1076" s="30"/>
      <c r="J1076" s="109">
        <v>10751.43</v>
      </c>
      <c r="K1076" s="23">
        <v>84139120</v>
      </c>
      <c r="L1076" s="26">
        <v>7.4999999999999997E-2</v>
      </c>
      <c r="M1076" s="40">
        <v>0</v>
      </c>
      <c r="N1076" s="62">
        <v>0</v>
      </c>
      <c r="O1076" s="52">
        <v>0</v>
      </c>
      <c r="P1076" s="26">
        <v>0.1</v>
      </c>
      <c r="Q1076" s="52">
        <v>0</v>
      </c>
      <c r="R1076" s="63">
        <v>0.18</v>
      </c>
      <c r="S1076" s="23" t="s">
        <v>2931</v>
      </c>
      <c r="T1076" s="52">
        <v>806.35725000000002</v>
      </c>
      <c r="U1076" s="52">
        <v>0</v>
      </c>
      <c r="V1076" s="52">
        <v>80.635725000000008</v>
      </c>
      <c r="W1076" s="52">
        <v>2094.9161355000001</v>
      </c>
      <c r="X1076" s="52">
        <v>2981.9091105000002</v>
      </c>
      <c r="Y1076" s="23" t="s">
        <v>3182</v>
      </c>
      <c r="Z1076" s="23" t="s">
        <v>3252</v>
      </c>
      <c r="AA1076" s="23" t="s">
        <v>294</v>
      </c>
      <c r="AB1076" s="33">
        <v>291603875205</v>
      </c>
      <c r="AC1076" s="33" t="s">
        <v>3120</v>
      </c>
      <c r="AD1076" s="48">
        <v>42602</v>
      </c>
      <c r="AE1076" s="39">
        <v>42550</v>
      </c>
      <c r="AF1076" s="53" t="e">
        <v>#N/A</v>
      </c>
      <c r="AG1076" s="53" t="e">
        <v>#N/A</v>
      </c>
      <c r="AH1076" s="39" t="e">
        <v>#N/A</v>
      </c>
      <c r="AI1076" s="23" t="s">
        <v>51</v>
      </c>
      <c r="AJ1076" s="54"/>
      <c r="AK1076" s="55"/>
      <c r="AL1076" s="56"/>
      <c r="AM1076" s="57"/>
      <c r="AN1076" s="33"/>
      <c r="AO1076" s="48"/>
      <c r="AP1076" s="23">
        <v>2000</v>
      </c>
      <c r="AQ1076" s="23" t="s">
        <v>64</v>
      </c>
      <c r="AR1076" s="23" t="s">
        <v>294</v>
      </c>
      <c r="AS1076" s="38" t="s">
        <v>53</v>
      </c>
      <c r="AT1076" s="23" t="s">
        <v>519</v>
      </c>
      <c r="AU1076" s="64">
        <v>201610319</v>
      </c>
      <c r="AV1076" s="99">
        <v>10</v>
      </c>
      <c r="AW1076" s="102">
        <v>10751.43</v>
      </c>
      <c r="AX1076" s="29" t="s">
        <v>701</v>
      </c>
      <c r="AY1076" s="29"/>
      <c r="AZ1076" s="25">
        <v>1</v>
      </c>
      <c r="BA1076">
        <f t="shared" si="202"/>
        <v>3088</v>
      </c>
      <c r="BB1076" s="115" t="s">
        <v>6983</v>
      </c>
      <c r="BC1076" s="105">
        <f t="shared" si="194"/>
        <v>1075.143</v>
      </c>
      <c r="BD1076" s="116">
        <f t="shared" si="195"/>
        <v>42522</v>
      </c>
      <c r="BE1076" s="141" t="s">
        <v>8477</v>
      </c>
      <c r="BF1076">
        <f>MATCH(BE1076,'Cat-4'!$A:$A,0)</f>
        <v>722</v>
      </c>
      <c r="BG1076">
        <f>MATCH(BD1076,'Cat-4'!$1:$1,0)</f>
        <v>54</v>
      </c>
      <c r="BH1076">
        <f>INDEX('Cat-4'!$1:$1048576,'NSS + ACT'!BF1076,'NSS + ACT'!BG1076)</f>
        <v>108</v>
      </c>
      <c r="BI1076">
        <f>MATCH($BI$1,'Cat-4'!$1:$1,0)</f>
        <v>153</v>
      </c>
      <c r="BJ1076">
        <f>INDEX('Cat-4'!$1:$1048576,'NSS + ACT'!BF1076,'NSS + ACT'!BI1076)</f>
        <v>130.80000000000001</v>
      </c>
      <c r="BK1076" s="126">
        <f t="shared" si="196"/>
        <v>1.2111111111111112</v>
      </c>
      <c r="BL1076">
        <f t="shared" si="197"/>
        <v>3118</v>
      </c>
      <c r="BM1076" s="126">
        <f t="shared" si="198"/>
        <v>103.93333333333334</v>
      </c>
      <c r="BN1076" s="126" t="s">
        <v>8785</v>
      </c>
      <c r="BO1076" s="126">
        <f>MATCH(BB1076,Sheet3!$D$4:$D$8,0)</f>
        <v>2</v>
      </c>
      <c r="BP1076" s="126">
        <f>MATCH(BN1076,Sheet3!$E$4:$H$4,0)</f>
        <v>4</v>
      </c>
      <c r="BQ1076" s="132">
        <f>INDEX(Sheet3!$D$4:$H$8,'NSS + ACT'!BO1076,'NSS + ACT'!BP1076)</f>
        <v>0.1</v>
      </c>
      <c r="BR1076" s="105">
        <f t="shared" si="199"/>
        <v>13021.176333333335</v>
      </c>
      <c r="BS1076" s="162">
        <f t="shared" si="200"/>
        <v>0.1</v>
      </c>
      <c r="BT1076" s="105">
        <f t="shared" si="201"/>
        <v>11719.058700000001</v>
      </c>
    </row>
    <row r="1077" spans="1:72">
      <c r="A1077" s="18">
        <f t="shared" si="203"/>
        <v>1074</v>
      </c>
      <c r="B1077" s="33">
        <v>292204831505</v>
      </c>
      <c r="C1077" s="39">
        <v>44692</v>
      </c>
      <c r="D1077" s="22" t="s">
        <v>365</v>
      </c>
      <c r="E1077" s="22" t="s">
        <v>6317</v>
      </c>
      <c r="F1077" s="110">
        <v>26</v>
      </c>
      <c r="G1077" s="23" t="s">
        <v>49</v>
      </c>
      <c r="H1077" s="52">
        <v>412</v>
      </c>
      <c r="I1077" s="30"/>
      <c r="J1077" s="109">
        <v>10712</v>
      </c>
      <c r="K1077" s="36">
        <v>73079990</v>
      </c>
      <c r="L1077" s="26">
        <v>0.1</v>
      </c>
      <c r="M1077" s="26" t="s">
        <v>1254</v>
      </c>
      <c r="N1077" s="26">
        <v>0</v>
      </c>
      <c r="O1077" s="60"/>
      <c r="P1077" s="26">
        <v>0.1</v>
      </c>
      <c r="Q1077" s="84"/>
      <c r="R1077" s="26">
        <v>0.18</v>
      </c>
      <c r="S1077" s="23" t="s">
        <v>1260</v>
      </c>
      <c r="T1077" s="52">
        <v>1071.2</v>
      </c>
      <c r="U1077" s="52">
        <v>0</v>
      </c>
      <c r="V1077" s="52">
        <v>107.12</v>
      </c>
      <c r="W1077" s="52">
        <v>2140.2576000000004</v>
      </c>
      <c r="X1077" s="52">
        <v>3318.5776000000005</v>
      </c>
      <c r="Y1077" s="23" t="s">
        <v>6223</v>
      </c>
      <c r="Z1077" s="23" t="s">
        <v>6318</v>
      </c>
      <c r="AA1077" s="23" t="s">
        <v>6319</v>
      </c>
      <c r="AB1077" s="33">
        <v>292204831505</v>
      </c>
      <c r="AC1077" s="33" t="s">
        <v>6320</v>
      </c>
      <c r="AD1077" s="39">
        <v>44692</v>
      </c>
      <c r="AE1077" s="39">
        <v>44685</v>
      </c>
      <c r="AF1077" s="53" t="e">
        <v>#N/A</v>
      </c>
      <c r="AG1077" s="53" t="e">
        <v>#N/A</v>
      </c>
      <c r="AH1077" s="39" t="e">
        <v>#N/A</v>
      </c>
      <c r="AI1077" s="23" t="s">
        <v>51</v>
      </c>
      <c r="AJ1077" s="59"/>
      <c r="AK1077" s="59"/>
      <c r="AL1077" s="48"/>
      <c r="AM1077" s="60"/>
      <c r="AN1077" s="33"/>
      <c r="AO1077" s="48"/>
      <c r="AP1077" s="23">
        <v>2000</v>
      </c>
      <c r="AQ1077" s="23" t="s">
        <v>52</v>
      </c>
      <c r="AR1077" s="23" t="s">
        <v>6319</v>
      </c>
      <c r="AS1077" s="38" t="s">
        <v>53</v>
      </c>
      <c r="AT1077" s="23"/>
      <c r="AU1077" s="23" t="s">
        <v>6321</v>
      </c>
      <c r="AV1077" s="99">
        <v>26</v>
      </c>
      <c r="AW1077" s="101">
        <v>10712</v>
      </c>
      <c r="AX1077" s="29" t="s">
        <v>5711</v>
      </c>
      <c r="AY1077" s="29"/>
      <c r="AZ1077" s="21"/>
      <c r="BA1077">
        <f t="shared" si="202"/>
        <v>953</v>
      </c>
      <c r="BB1077" s="115" t="s">
        <v>6983</v>
      </c>
      <c r="BC1077" s="105">
        <f t="shared" si="194"/>
        <v>412</v>
      </c>
      <c r="BD1077" s="116">
        <f t="shared" si="195"/>
        <v>44682</v>
      </c>
      <c r="BE1077" s="141" t="s">
        <v>8477</v>
      </c>
      <c r="BF1077">
        <f>MATCH(BE1077,'Cat-4'!$A:$A,0)</f>
        <v>722</v>
      </c>
      <c r="BG1077">
        <f>MATCH(BD1077,'Cat-4'!$1:$1,0)</f>
        <v>125</v>
      </c>
      <c r="BH1077">
        <f>INDEX('Cat-4'!$1:$1048576,'NSS + ACT'!BF1077,'NSS + ACT'!BG1077)</f>
        <v>124.9</v>
      </c>
      <c r="BI1077">
        <f>MATCH($BI$1,'Cat-4'!$1:$1,0)</f>
        <v>153</v>
      </c>
      <c r="BJ1077">
        <f>INDEX('Cat-4'!$1:$1048576,'NSS + ACT'!BF1077,'NSS + ACT'!BI1077)</f>
        <v>130.80000000000001</v>
      </c>
      <c r="BK1077" s="126">
        <f t="shared" si="196"/>
        <v>1.0472377902321859</v>
      </c>
      <c r="BL1077">
        <f t="shared" si="197"/>
        <v>958</v>
      </c>
      <c r="BM1077" s="126">
        <f t="shared" si="198"/>
        <v>31.933333333333334</v>
      </c>
      <c r="BN1077" s="126" t="s">
        <v>8785</v>
      </c>
      <c r="BO1077" s="126">
        <f>MATCH(BB1077,Sheet3!$D$4:$D$8,0)</f>
        <v>2</v>
      </c>
      <c r="BP1077" s="126">
        <f>MATCH(BN1077,Sheet3!$E$4:$H$4,0)</f>
        <v>4</v>
      </c>
      <c r="BQ1077" s="132">
        <f>INDEX(Sheet3!$D$4:$H$8,'NSS + ACT'!BO1077,'NSS + ACT'!BP1077)</f>
        <v>0.1</v>
      </c>
      <c r="BR1077" s="105">
        <f t="shared" si="199"/>
        <v>11218.011208967175</v>
      </c>
      <c r="BS1077" s="162">
        <f t="shared" si="200"/>
        <v>0.1</v>
      </c>
      <c r="BT1077" s="105">
        <f t="shared" si="201"/>
        <v>10096.210088070458</v>
      </c>
    </row>
    <row r="1078" spans="1:72">
      <c r="A1078" s="18">
        <f t="shared" si="203"/>
        <v>1075</v>
      </c>
      <c r="B1078" s="61">
        <v>291703504466</v>
      </c>
      <c r="C1078" s="39">
        <v>42920</v>
      </c>
      <c r="D1078" s="22" t="s">
        <v>362</v>
      </c>
      <c r="E1078" s="22" t="s">
        <v>4645</v>
      </c>
      <c r="F1078" s="110">
        <v>18</v>
      </c>
      <c r="G1078" s="23" t="s">
        <v>321</v>
      </c>
      <c r="H1078" s="52">
        <v>592.51055555555558</v>
      </c>
      <c r="I1078" s="30"/>
      <c r="J1078" s="109">
        <v>10665.19</v>
      </c>
      <c r="K1078" s="23">
        <v>27101990</v>
      </c>
      <c r="L1078" s="26">
        <v>0.05</v>
      </c>
      <c r="M1078" s="40">
        <v>0</v>
      </c>
      <c r="N1078" s="62">
        <v>0</v>
      </c>
      <c r="O1078" s="52">
        <v>0</v>
      </c>
      <c r="P1078" s="26">
        <v>0.1</v>
      </c>
      <c r="Q1078" s="52">
        <v>0</v>
      </c>
      <c r="R1078" s="63">
        <v>0.18</v>
      </c>
      <c r="S1078" s="23" t="s">
        <v>4633</v>
      </c>
      <c r="T1078" s="52">
        <v>533.2595</v>
      </c>
      <c r="U1078" s="52">
        <v>0</v>
      </c>
      <c r="V1078" s="52">
        <v>53.325950000000006</v>
      </c>
      <c r="W1078" s="52">
        <v>2025.3195810000002</v>
      </c>
      <c r="X1078" s="52">
        <v>2611.9050310000002</v>
      </c>
      <c r="Y1078" s="23" t="s">
        <v>4646</v>
      </c>
      <c r="Z1078" s="23" t="s">
        <v>4647</v>
      </c>
      <c r="AA1078" s="23" t="s">
        <v>4648</v>
      </c>
      <c r="AB1078" s="33">
        <v>291703504466</v>
      </c>
      <c r="AC1078" s="33" t="s">
        <v>4649</v>
      </c>
      <c r="AD1078" s="39">
        <v>42920</v>
      </c>
      <c r="AE1078" s="39">
        <v>42912</v>
      </c>
      <c r="AF1078" s="53" t="e">
        <v>#N/A</v>
      </c>
      <c r="AG1078" s="53" t="e">
        <v>#N/A</v>
      </c>
      <c r="AH1078" s="39" t="e">
        <v>#N/A</v>
      </c>
      <c r="AI1078" s="23" t="s">
        <v>51</v>
      </c>
      <c r="AJ1078" s="59"/>
      <c r="AK1078" s="59"/>
      <c r="AL1078" s="48"/>
      <c r="AM1078" s="60"/>
      <c r="AN1078" s="33"/>
      <c r="AO1078" s="48"/>
      <c r="AP1078" s="23">
        <v>2000</v>
      </c>
      <c r="AQ1078" s="23" t="s">
        <v>52</v>
      </c>
      <c r="AR1078" s="23" t="s">
        <v>4648</v>
      </c>
      <c r="AS1078" s="38" t="s">
        <v>53</v>
      </c>
      <c r="AT1078" s="23"/>
      <c r="AU1078" s="64">
        <v>1700339</v>
      </c>
      <c r="AV1078" s="99">
        <v>18</v>
      </c>
      <c r="AW1078" s="102">
        <v>10665.19</v>
      </c>
      <c r="AX1078" s="29" t="s">
        <v>701</v>
      </c>
      <c r="AY1078" s="29"/>
      <c r="AZ1078" s="25" t="s">
        <v>4650</v>
      </c>
      <c r="BA1078">
        <f t="shared" si="202"/>
        <v>2726</v>
      </c>
      <c r="BB1078" s="115" t="s">
        <v>6986</v>
      </c>
      <c r="BC1078" s="105">
        <f t="shared" si="194"/>
        <v>592.51055555555558</v>
      </c>
      <c r="BD1078" s="116">
        <f t="shared" si="195"/>
        <v>42887</v>
      </c>
      <c r="BE1078" s="141" t="s">
        <v>7762</v>
      </c>
      <c r="BF1078">
        <f>MATCH(BE1078,'Cat-4'!$A:$A,0)</f>
        <v>364</v>
      </c>
      <c r="BG1078">
        <f>MATCH(BD1078,'Cat-4'!$1:$1,0)</f>
        <v>66</v>
      </c>
      <c r="BH1078">
        <f>INDEX('Cat-4'!$1:$1048576,'NSS + ACT'!BF1078,'NSS + ACT'!BG1078)</f>
        <v>111.5</v>
      </c>
      <c r="BI1078">
        <f>MATCH($BI$1,'Cat-4'!$1:$1,0)</f>
        <v>153</v>
      </c>
      <c r="BJ1078">
        <f>INDEX('Cat-4'!$1:$1048576,'NSS + ACT'!BF1078,'NSS + ACT'!BI1078)</f>
        <v>136.4</v>
      </c>
      <c r="BK1078" s="126">
        <f t="shared" si="196"/>
        <v>1.2233183856502243</v>
      </c>
      <c r="BL1078">
        <f t="shared" si="197"/>
        <v>2753</v>
      </c>
      <c r="BM1078" s="126">
        <f t="shared" si="198"/>
        <v>91.766666666666666</v>
      </c>
      <c r="BN1078" s="126" t="s">
        <v>8785</v>
      </c>
      <c r="BO1078" s="126">
        <f>MATCH(BB1078,Sheet3!$D$4:$D$8,0)</f>
        <v>3</v>
      </c>
      <c r="BP1078" s="126">
        <f>MATCH(BN1078,Sheet3!$E$4:$H$4,0)</f>
        <v>4</v>
      </c>
      <c r="BQ1078" s="132">
        <f>INDEX(Sheet3!$D$4:$H$8,'NSS + ACT'!BO1078,'NSS + ACT'!BP1078)</f>
        <v>0.5</v>
      </c>
      <c r="BR1078" s="105">
        <f t="shared" si="199"/>
        <v>13046.923013452917</v>
      </c>
      <c r="BS1078" s="162">
        <f t="shared" si="200"/>
        <v>0.5</v>
      </c>
      <c r="BT1078" s="105">
        <f t="shared" si="201"/>
        <v>6523.4615067264585</v>
      </c>
    </row>
    <row r="1079" spans="1:72">
      <c r="A1079" s="18">
        <f t="shared" si="203"/>
        <v>1076</v>
      </c>
      <c r="B1079" s="61">
        <v>291905083982</v>
      </c>
      <c r="C1079" s="39">
        <v>43612</v>
      </c>
      <c r="D1079" s="22" t="s">
        <v>57</v>
      </c>
      <c r="E1079" s="22" t="s">
        <v>1440</v>
      </c>
      <c r="F1079" s="110">
        <v>2</v>
      </c>
      <c r="G1079" s="23" t="s">
        <v>49</v>
      </c>
      <c r="H1079" s="52">
        <v>5323.58</v>
      </c>
      <c r="I1079" s="30"/>
      <c r="J1079" s="109">
        <v>10647.16</v>
      </c>
      <c r="K1079" s="23">
        <v>73182990</v>
      </c>
      <c r="L1079" s="26">
        <v>0.15</v>
      </c>
      <c r="M1079" s="40" t="s">
        <v>695</v>
      </c>
      <c r="N1079" s="62">
        <v>0</v>
      </c>
      <c r="O1079" s="52">
        <v>0</v>
      </c>
      <c r="P1079" s="26">
        <v>0.1</v>
      </c>
      <c r="Q1079" s="52">
        <v>0</v>
      </c>
      <c r="R1079" s="63">
        <v>0.18</v>
      </c>
      <c r="S1079" s="23" t="s">
        <v>942</v>
      </c>
      <c r="T1079" s="52">
        <v>1597.0739999999998</v>
      </c>
      <c r="U1079" s="52">
        <v>0</v>
      </c>
      <c r="V1079" s="52">
        <v>159.70740000000001</v>
      </c>
      <c r="W1079" s="52">
        <v>2232.7094520000001</v>
      </c>
      <c r="X1079" s="52">
        <v>3989.4908519999999</v>
      </c>
      <c r="Y1079" s="23" t="s">
        <v>1335</v>
      </c>
      <c r="Z1079" s="23" t="s">
        <v>1441</v>
      </c>
      <c r="AA1079" s="23" t="s">
        <v>1442</v>
      </c>
      <c r="AB1079" s="33">
        <v>291905083982</v>
      </c>
      <c r="AC1079" s="33" t="s">
        <v>1443</v>
      </c>
      <c r="AD1079" s="48">
        <v>43612</v>
      </c>
      <c r="AE1079" s="39">
        <v>43592</v>
      </c>
      <c r="AF1079" s="53" t="e">
        <v>#N/A</v>
      </c>
      <c r="AG1079" s="53" t="e">
        <v>#N/A</v>
      </c>
      <c r="AH1079" s="39" t="e">
        <v>#N/A</v>
      </c>
      <c r="AI1079" s="23" t="s">
        <v>51</v>
      </c>
      <c r="AJ1079" s="54"/>
      <c r="AK1079" s="55"/>
      <c r="AL1079" s="56"/>
      <c r="AM1079" s="57"/>
      <c r="AN1079" s="33"/>
      <c r="AO1079" s="48"/>
      <c r="AP1079" s="23">
        <v>2000</v>
      </c>
      <c r="AQ1079" s="23" t="s">
        <v>52</v>
      </c>
      <c r="AR1079" s="23" t="s">
        <v>1442</v>
      </c>
      <c r="AS1079" s="38" t="s">
        <v>53</v>
      </c>
      <c r="AT1079" s="23"/>
      <c r="AU1079" s="64">
        <v>9611014336</v>
      </c>
      <c r="AV1079" s="99">
        <v>2</v>
      </c>
      <c r="AW1079" s="102">
        <v>10647.16</v>
      </c>
      <c r="AX1079" s="29" t="s">
        <v>701</v>
      </c>
      <c r="AY1079" s="29"/>
      <c r="AZ1079" s="25" t="s">
        <v>1350</v>
      </c>
      <c r="BA1079">
        <f t="shared" si="202"/>
        <v>2046</v>
      </c>
      <c r="BB1079" s="115" t="s">
        <v>6983</v>
      </c>
      <c r="BC1079" s="105">
        <f t="shared" si="194"/>
        <v>5323.58</v>
      </c>
      <c r="BD1079" s="116">
        <f t="shared" si="195"/>
        <v>43586</v>
      </c>
      <c r="BE1079" s="141" t="s">
        <v>8477</v>
      </c>
      <c r="BF1079">
        <f>MATCH(BE1079,'Cat-4'!$A:$A,0)</f>
        <v>722</v>
      </c>
      <c r="BG1079">
        <f>MATCH(BD1079,'Cat-4'!$1:$1,0)</f>
        <v>89</v>
      </c>
      <c r="BH1079">
        <f>INDEX('Cat-4'!$1:$1048576,'NSS + ACT'!BF1079,'NSS + ACT'!BG1079)</f>
        <v>112.7</v>
      </c>
      <c r="BI1079">
        <f>MATCH($BI$1,'Cat-4'!$1:$1,0)</f>
        <v>153</v>
      </c>
      <c r="BJ1079">
        <f>INDEX('Cat-4'!$1:$1048576,'NSS + ACT'!BF1079,'NSS + ACT'!BI1079)</f>
        <v>130.80000000000001</v>
      </c>
      <c r="BK1079" s="126">
        <f t="shared" si="196"/>
        <v>1.160603371783496</v>
      </c>
      <c r="BL1079">
        <f t="shared" si="197"/>
        <v>2054</v>
      </c>
      <c r="BM1079" s="126">
        <f t="shared" si="198"/>
        <v>68.466666666666669</v>
      </c>
      <c r="BN1079" s="126" t="s">
        <v>8785</v>
      </c>
      <c r="BO1079" s="126">
        <f>MATCH(BB1079,Sheet3!$D$4:$D$8,0)</f>
        <v>2</v>
      </c>
      <c r="BP1079" s="126">
        <f>MATCH(BN1079,Sheet3!$E$4:$H$4,0)</f>
        <v>4</v>
      </c>
      <c r="BQ1079" s="132">
        <f>INDEX(Sheet3!$D$4:$H$8,'NSS + ACT'!BO1079,'NSS + ACT'!BP1079)</f>
        <v>0.1</v>
      </c>
      <c r="BR1079" s="105">
        <f t="shared" si="199"/>
        <v>12357.129795918367</v>
      </c>
      <c r="BS1079" s="162">
        <f t="shared" si="200"/>
        <v>0.1</v>
      </c>
      <c r="BT1079" s="105">
        <f t="shared" si="201"/>
        <v>11121.416816326529</v>
      </c>
    </row>
    <row r="1080" spans="1:72">
      <c r="A1080" s="18">
        <f t="shared" si="203"/>
        <v>1077</v>
      </c>
      <c r="B1080" s="61">
        <v>291604729290</v>
      </c>
      <c r="C1080" s="39">
        <v>42653</v>
      </c>
      <c r="D1080" s="22" t="s">
        <v>220</v>
      </c>
      <c r="E1080" s="22" t="s">
        <v>2197</v>
      </c>
      <c r="F1080" s="110">
        <v>1</v>
      </c>
      <c r="G1080" s="23" t="s">
        <v>49</v>
      </c>
      <c r="H1080" s="52">
        <v>10640</v>
      </c>
      <c r="I1080" s="30"/>
      <c r="J1080" s="109">
        <v>10640</v>
      </c>
      <c r="K1080" s="23">
        <v>84819090</v>
      </c>
      <c r="L1080" s="26">
        <v>7.4999999999999997E-2</v>
      </c>
      <c r="M1080" s="40">
        <v>0</v>
      </c>
      <c r="N1080" s="62">
        <v>0</v>
      </c>
      <c r="O1080" s="52">
        <v>0</v>
      </c>
      <c r="P1080" s="26">
        <v>0.1</v>
      </c>
      <c r="Q1080" s="52">
        <v>0</v>
      </c>
      <c r="R1080" s="63">
        <v>0.18</v>
      </c>
      <c r="S1080" s="23" t="s">
        <v>849</v>
      </c>
      <c r="T1080" s="52">
        <v>798</v>
      </c>
      <c r="U1080" s="52">
        <v>0</v>
      </c>
      <c r="V1080" s="52">
        <v>79.800000000000011</v>
      </c>
      <c r="W1080" s="52">
        <v>2073.2039999999997</v>
      </c>
      <c r="X1080" s="52">
        <v>2951.0039999999999</v>
      </c>
      <c r="Y1080" s="23" t="s">
        <v>1945</v>
      </c>
      <c r="Z1080" s="23" t="s">
        <v>2198</v>
      </c>
      <c r="AA1080" s="23" t="s">
        <v>2199</v>
      </c>
      <c r="AB1080" s="33">
        <v>291604729290</v>
      </c>
      <c r="AC1080" s="33" t="s">
        <v>1962</v>
      </c>
      <c r="AD1080" s="48">
        <v>42653</v>
      </c>
      <c r="AE1080" s="39">
        <v>42629</v>
      </c>
      <c r="AF1080" s="53" t="e">
        <v>#N/A</v>
      </c>
      <c r="AG1080" s="53" t="e">
        <v>#N/A</v>
      </c>
      <c r="AH1080" s="39" t="e">
        <v>#N/A</v>
      </c>
      <c r="AI1080" s="23" t="s">
        <v>51</v>
      </c>
      <c r="AJ1080" s="54"/>
      <c r="AK1080" s="55"/>
      <c r="AL1080" s="56"/>
      <c r="AM1080" s="57"/>
      <c r="AN1080" s="33"/>
      <c r="AO1080" s="48"/>
      <c r="AP1080" s="23">
        <v>2000</v>
      </c>
      <c r="AQ1080" s="23" t="s">
        <v>64</v>
      </c>
      <c r="AR1080" s="23" t="s">
        <v>2199</v>
      </c>
      <c r="AS1080" s="38" t="s">
        <v>53</v>
      </c>
      <c r="AT1080" s="23"/>
      <c r="AU1080" s="64">
        <v>6316001233</v>
      </c>
      <c r="AV1080" s="99">
        <v>1</v>
      </c>
      <c r="AW1080" s="102">
        <v>10640</v>
      </c>
      <c r="AX1080" s="29" t="s">
        <v>701</v>
      </c>
      <c r="AY1080" s="29"/>
      <c r="AZ1080" s="25" t="s">
        <v>1954</v>
      </c>
      <c r="BA1080">
        <f t="shared" si="202"/>
        <v>3009</v>
      </c>
      <c r="BB1080" t="s">
        <v>6983</v>
      </c>
      <c r="BC1080" s="105">
        <f t="shared" si="194"/>
        <v>10640</v>
      </c>
      <c r="BD1080" s="116">
        <f t="shared" si="195"/>
        <v>42614</v>
      </c>
      <c r="BE1080" s="141" t="s">
        <v>8477</v>
      </c>
      <c r="BF1080">
        <f>MATCH(BE1080,'Cat-4'!$A:$A,0)</f>
        <v>722</v>
      </c>
      <c r="BG1080">
        <f>MATCH(BD1080,'Cat-4'!$1:$1,0)</f>
        <v>57</v>
      </c>
      <c r="BH1080">
        <f>INDEX('Cat-4'!$1:$1048576,'NSS + ACT'!BF1080,'NSS + ACT'!BG1080)</f>
        <v>107.4</v>
      </c>
      <c r="BI1080">
        <f>MATCH($BI$1,'Cat-4'!$1:$1,0)</f>
        <v>153</v>
      </c>
      <c r="BJ1080">
        <f>INDEX('Cat-4'!$1:$1048576,'NSS + ACT'!BF1080,'NSS + ACT'!BI1080)</f>
        <v>130.80000000000001</v>
      </c>
      <c r="BK1080" s="126">
        <f t="shared" si="196"/>
        <v>1.217877094972067</v>
      </c>
      <c r="BL1080">
        <f t="shared" si="197"/>
        <v>3026</v>
      </c>
      <c r="BM1080" s="126">
        <f t="shared" si="198"/>
        <v>100.86666666666666</v>
      </c>
      <c r="BN1080" s="126" t="s">
        <v>8785</v>
      </c>
      <c r="BO1080" s="126">
        <f>MATCH(BB1080,Sheet3!$D$4:$D$8,0)</f>
        <v>2</v>
      </c>
      <c r="BP1080" s="126">
        <f>MATCH(BN1080,Sheet3!$E$4:$H$4,0)</f>
        <v>4</v>
      </c>
      <c r="BQ1080" s="132">
        <f>INDEX(Sheet3!$D$4:$H$8,'NSS + ACT'!BO1080,'NSS + ACT'!BP1080)</f>
        <v>0.1</v>
      </c>
      <c r="BR1080" s="105">
        <f t="shared" si="199"/>
        <v>12958.212290502792</v>
      </c>
      <c r="BS1080" s="162">
        <f t="shared" si="200"/>
        <v>0.1</v>
      </c>
      <c r="BT1080" s="105">
        <f t="shared" si="201"/>
        <v>11662.391061452512</v>
      </c>
    </row>
    <row r="1081" spans="1:72">
      <c r="A1081" s="18">
        <f t="shared" si="203"/>
        <v>1078</v>
      </c>
      <c r="B1081" s="33">
        <v>291805222553</v>
      </c>
      <c r="C1081" s="39">
        <v>43274</v>
      </c>
      <c r="D1081" s="22" t="s">
        <v>359</v>
      </c>
      <c r="E1081" s="22" t="s">
        <v>6389</v>
      </c>
      <c r="F1081" s="110">
        <v>24</v>
      </c>
      <c r="G1081" s="23" t="s">
        <v>96</v>
      </c>
      <c r="H1081" s="52">
        <v>442.11333333332914</v>
      </c>
      <c r="I1081" s="30"/>
      <c r="J1081" s="109">
        <v>10610.719999999899</v>
      </c>
      <c r="K1081" s="36">
        <v>72209090</v>
      </c>
      <c r="L1081" s="26">
        <v>7.4999999999999997E-2</v>
      </c>
      <c r="M1081" s="26" t="s">
        <v>6383</v>
      </c>
      <c r="N1081" s="26">
        <v>0</v>
      </c>
      <c r="O1081" s="60"/>
      <c r="P1081" s="26">
        <v>0.1</v>
      </c>
      <c r="Q1081" s="84"/>
      <c r="R1081" s="26">
        <v>0.18</v>
      </c>
      <c r="S1081" s="23" t="s">
        <v>6384</v>
      </c>
      <c r="T1081" s="52">
        <v>795.80399999999247</v>
      </c>
      <c r="U1081" s="52">
        <v>0</v>
      </c>
      <c r="V1081" s="52">
        <v>79.580399999999258</v>
      </c>
      <c r="W1081" s="52">
        <v>2067.4987919999803</v>
      </c>
      <c r="X1081" s="52">
        <v>2942.883191999972</v>
      </c>
      <c r="Y1081" s="23" t="s">
        <v>6223</v>
      </c>
      <c r="Z1081" s="23" t="s">
        <v>6390</v>
      </c>
      <c r="AA1081" s="23" t="s">
        <v>6391</v>
      </c>
      <c r="AB1081" s="33">
        <v>291805222553</v>
      </c>
      <c r="AC1081" s="33" t="s">
        <v>6387</v>
      </c>
      <c r="AD1081" s="39">
        <v>43274</v>
      </c>
      <c r="AE1081" s="39">
        <v>43273</v>
      </c>
      <c r="AF1081" s="53" t="e">
        <v>#N/A</v>
      </c>
      <c r="AG1081" s="53" t="e">
        <v>#N/A</v>
      </c>
      <c r="AH1081" s="39" t="e">
        <v>#N/A</v>
      </c>
      <c r="AI1081" s="23" t="s">
        <v>51</v>
      </c>
      <c r="AJ1081" s="59"/>
      <c r="AK1081" s="59"/>
      <c r="AL1081" s="48"/>
      <c r="AM1081" s="60"/>
      <c r="AN1081" s="33"/>
      <c r="AO1081" s="48"/>
      <c r="AP1081" s="23">
        <v>2000</v>
      </c>
      <c r="AQ1081" s="23" t="s">
        <v>52</v>
      </c>
      <c r="AR1081" s="23" t="s">
        <v>6391</v>
      </c>
      <c r="AS1081" s="38" t="s">
        <v>53</v>
      </c>
      <c r="AT1081" s="23"/>
      <c r="AU1081" s="23" t="s">
        <v>6388</v>
      </c>
      <c r="AV1081" s="99">
        <v>24</v>
      </c>
      <c r="AW1081" s="101">
        <v>10610.719999999899</v>
      </c>
      <c r="AX1081" s="29" t="s">
        <v>5711</v>
      </c>
      <c r="AY1081" s="29"/>
      <c r="AZ1081" s="21"/>
      <c r="BA1081">
        <f t="shared" si="202"/>
        <v>2365</v>
      </c>
      <c r="BB1081" s="115" t="s">
        <v>6983</v>
      </c>
      <c r="BC1081" s="105">
        <f t="shared" si="194"/>
        <v>442.11333333332914</v>
      </c>
      <c r="BD1081" s="116">
        <f t="shared" si="195"/>
        <v>43252</v>
      </c>
      <c r="BE1081" s="141" t="s">
        <v>8477</v>
      </c>
      <c r="BF1081">
        <f>MATCH(BE1081,'Cat-4'!$A:$A,0)</f>
        <v>722</v>
      </c>
      <c r="BG1081">
        <f>MATCH(BD1081,'Cat-4'!$1:$1,0)</f>
        <v>78</v>
      </c>
      <c r="BH1081">
        <f>INDEX('Cat-4'!$1:$1048576,'NSS + ACT'!BF1081,'NSS + ACT'!BG1081)</f>
        <v>110.5</v>
      </c>
      <c r="BI1081">
        <f>MATCH($BI$1,'Cat-4'!$1:$1,0)</f>
        <v>153</v>
      </c>
      <c r="BJ1081">
        <f>INDEX('Cat-4'!$1:$1048576,'NSS + ACT'!BF1081,'NSS + ACT'!BI1081)</f>
        <v>130.80000000000001</v>
      </c>
      <c r="BK1081" s="126">
        <f t="shared" si="196"/>
        <v>1.183710407239819</v>
      </c>
      <c r="BL1081">
        <f t="shared" si="197"/>
        <v>2388</v>
      </c>
      <c r="BM1081" s="126">
        <f t="shared" si="198"/>
        <v>79.599999999999994</v>
      </c>
      <c r="BN1081" s="126" t="s">
        <v>8785</v>
      </c>
      <c r="BO1081" s="126">
        <f>MATCH(BB1081,Sheet3!$D$4:$D$8,0)</f>
        <v>2</v>
      </c>
      <c r="BP1081" s="126">
        <f>MATCH(BN1081,Sheet3!$E$4:$H$4,0)</f>
        <v>4</v>
      </c>
      <c r="BQ1081" s="132">
        <f>INDEX(Sheet3!$D$4:$H$8,'NSS + ACT'!BO1081,'NSS + ACT'!BP1081)</f>
        <v>0.1</v>
      </c>
      <c r="BR1081" s="105">
        <f t="shared" si="199"/>
        <v>12560.019692307573</v>
      </c>
      <c r="BS1081" s="162">
        <f t="shared" si="200"/>
        <v>0.1</v>
      </c>
      <c r="BT1081" s="105">
        <f t="shared" si="201"/>
        <v>11304.017723076815</v>
      </c>
    </row>
    <row r="1082" spans="1:72">
      <c r="A1082" s="18">
        <f t="shared" si="203"/>
        <v>1079</v>
      </c>
      <c r="B1082" s="61">
        <v>292102088331</v>
      </c>
      <c r="C1082" s="39">
        <v>44257</v>
      </c>
      <c r="D1082" s="22" t="s">
        <v>91</v>
      </c>
      <c r="E1082" s="22" t="s">
        <v>2473</v>
      </c>
      <c r="F1082" s="110">
        <v>3</v>
      </c>
      <c r="G1082" s="23" t="s">
        <v>119</v>
      </c>
      <c r="H1082" s="52">
        <v>3525</v>
      </c>
      <c r="I1082" s="30"/>
      <c r="J1082" s="109">
        <v>10575</v>
      </c>
      <c r="K1082" s="23">
        <v>84819090</v>
      </c>
      <c r="L1082" s="26">
        <v>7.4999999999999997E-2</v>
      </c>
      <c r="M1082" s="40">
        <v>0</v>
      </c>
      <c r="N1082" s="62">
        <v>0</v>
      </c>
      <c r="O1082" s="52"/>
      <c r="P1082" s="26">
        <v>0.1</v>
      </c>
      <c r="Q1082" s="52">
        <v>0</v>
      </c>
      <c r="R1082" s="63">
        <v>0.18</v>
      </c>
      <c r="S1082" s="23" t="s">
        <v>849</v>
      </c>
      <c r="T1082" s="52">
        <v>793.125</v>
      </c>
      <c r="U1082" s="52">
        <v>0</v>
      </c>
      <c r="V1082" s="52">
        <v>79.3125</v>
      </c>
      <c r="W1082" s="52">
        <v>2060.5387499999997</v>
      </c>
      <c r="X1082" s="52">
        <v>2932.9762499999997</v>
      </c>
      <c r="Y1082" s="23" t="s">
        <v>2273</v>
      </c>
      <c r="Z1082" s="23" t="s">
        <v>2474</v>
      </c>
      <c r="AA1082" s="23" t="s">
        <v>2475</v>
      </c>
      <c r="AB1082" s="33">
        <v>292102088331</v>
      </c>
      <c r="AC1082" s="33" t="s">
        <v>2476</v>
      </c>
      <c r="AD1082" s="48">
        <v>44257</v>
      </c>
      <c r="AE1082" s="39">
        <v>44250</v>
      </c>
      <c r="AF1082" s="53" t="e">
        <v>#N/A</v>
      </c>
      <c r="AG1082" s="53" t="e">
        <v>#N/A</v>
      </c>
      <c r="AH1082" s="39" t="e">
        <v>#N/A</v>
      </c>
      <c r="AI1082" s="23" t="s">
        <v>51</v>
      </c>
      <c r="AJ1082" s="54"/>
      <c r="AK1082" s="55"/>
      <c r="AL1082" s="56"/>
      <c r="AM1082" s="57"/>
      <c r="AN1082" s="33"/>
      <c r="AO1082" s="48"/>
      <c r="AP1082" s="23">
        <v>2000</v>
      </c>
      <c r="AQ1082" s="23" t="s">
        <v>52</v>
      </c>
      <c r="AR1082" s="23" t="s">
        <v>2475</v>
      </c>
      <c r="AS1082" s="38" t="s">
        <v>53</v>
      </c>
      <c r="AT1082" s="23"/>
      <c r="AU1082" s="64">
        <v>9320633409</v>
      </c>
      <c r="AV1082" s="99">
        <v>3</v>
      </c>
      <c r="AW1082" s="102">
        <v>10575</v>
      </c>
      <c r="AX1082" s="29" t="s">
        <v>701</v>
      </c>
      <c r="AY1082" s="29"/>
      <c r="AZ1082" s="25" t="s">
        <v>853</v>
      </c>
      <c r="BA1082">
        <f t="shared" si="202"/>
        <v>1388</v>
      </c>
      <c r="BB1082" s="115" t="s">
        <v>6983</v>
      </c>
      <c r="BC1082" s="105">
        <f t="shared" si="194"/>
        <v>3525</v>
      </c>
      <c r="BD1082" s="116">
        <f t="shared" si="195"/>
        <v>44228</v>
      </c>
      <c r="BE1082" s="141" t="s">
        <v>8477</v>
      </c>
      <c r="BF1082">
        <f>MATCH(BE1082,'Cat-4'!$A:$A,0)</f>
        <v>722</v>
      </c>
      <c r="BG1082">
        <f>MATCH(BD1082,'Cat-4'!$1:$1,0)</f>
        <v>110</v>
      </c>
      <c r="BH1082">
        <f>INDEX('Cat-4'!$1:$1048576,'NSS + ACT'!BF1082,'NSS + ACT'!BG1082)</f>
        <v>115.4</v>
      </c>
      <c r="BI1082">
        <f>MATCH($BI$1,'Cat-4'!$1:$1,0)</f>
        <v>153</v>
      </c>
      <c r="BJ1082">
        <f>INDEX('Cat-4'!$1:$1048576,'NSS + ACT'!BF1082,'NSS + ACT'!BI1082)</f>
        <v>130.80000000000001</v>
      </c>
      <c r="BK1082" s="126">
        <f t="shared" si="196"/>
        <v>1.1334488734835355</v>
      </c>
      <c r="BL1082">
        <f t="shared" si="197"/>
        <v>1412</v>
      </c>
      <c r="BM1082" s="126">
        <f t="shared" si="198"/>
        <v>47.06666666666667</v>
      </c>
      <c r="BN1082" s="126" t="s">
        <v>8785</v>
      </c>
      <c r="BO1082" s="126">
        <f>MATCH(BB1082,Sheet3!$D$4:$D$8,0)</f>
        <v>2</v>
      </c>
      <c r="BP1082" s="126">
        <f>MATCH(BN1082,Sheet3!$E$4:$H$4,0)</f>
        <v>4</v>
      </c>
      <c r="BQ1082" s="132">
        <f>INDEX(Sheet3!$D$4:$H$8,'NSS + ACT'!BO1082,'NSS + ACT'!BP1082)</f>
        <v>0.1</v>
      </c>
      <c r="BR1082" s="105">
        <f t="shared" si="199"/>
        <v>11986.221837088387</v>
      </c>
      <c r="BS1082" s="162">
        <f t="shared" si="200"/>
        <v>0.1</v>
      </c>
      <c r="BT1082" s="105">
        <f t="shared" si="201"/>
        <v>10787.59965337955</v>
      </c>
    </row>
    <row r="1083" spans="1:72">
      <c r="A1083" s="18">
        <f t="shared" si="203"/>
        <v>1080</v>
      </c>
      <c r="B1083" s="61">
        <v>291603957960</v>
      </c>
      <c r="C1083" s="39">
        <v>42609</v>
      </c>
      <c r="D1083" s="22" t="s">
        <v>91</v>
      </c>
      <c r="E1083" s="22" t="s">
        <v>2314</v>
      </c>
      <c r="F1083" s="110">
        <v>13</v>
      </c>
      <c r="G1083" s="23" t="s">
        <v>119</v>
      </c>
      <c r="H1083" s="52">
        <v>811</v>
      </c>
      <c r="I1083" s="30"/>
      <c r="J1083" s="109">
        <v>10543</v>
      </c>
      <c r="K1083" s="23">
        <v>84819090</v>
      </c>
      <c r="L1083" s="26">
        <v>7.4999999999999997E-2</v>
      </c>
      <c r="M1083" s="40">
        <v>0</v>
      </c>
      <c r="N1083" s="62">
        <v>0</v>
      </c>
      <c r="O1083" s="52"/>
      <c r="P1083" s="26">
        <v>0.1</v>
      </c>
      <c r="Q1083" s="52">
        <v>0</v>
      </c>
      <c r="R1083" s="63">
        <v>0.18</v>
      </c>
      <c r="S1083" s="23" t="s">
        <v>849</v>
      </c>
      <c r="T1083" s="52">
        <v>790.72500000000002</v>
      </c>
      <c r="U1083" s="52">
        <v>0</v>
      </c>
      <c r="V1083" s="52">
        <v>79.072500000000005</v>
      </c>
      <c r="W1083" s="52">
        <v>2054.3035500000001</v>
      </c>
      <c r="X1083" s="52">
        <v>2924.1010500000002</v>
      </c>
      <c r="Y1083" s="23" t="s">
        <v>2273</v>
      </c>
      <c r="Z1083" s="23" t="s">
        <v>2315</v>
      </c>
      <c r="AA1083" s="23" t="s">
        <v>2316</v>
      </c>
      <c r="AB1083" s="33">
        <v>291603957960</v>
      </c>
      <c r="AC1083" s="33" t="s">
        <v>1989</v>
      </c>
      <c r="AD1083" s="48">
        <v>42609</v>
      </c>
      <c r="AE1083" s="39">
        <v>42594</v>
      </c>
      <c r="AF1083" s="53" t="e">
        <v>#N/A</v>
      </c>
      <c r="AG1083" s="53" t="e">
        <v>#N/A</v>
      </c>
      <c r="AH1083" s="39" t="e">
        <v>#N/A</v>
      </c>
      <c r="AI1083" s="23" t="s">
        <v>51</v>
      </c>
      <c r="AJ1083" s="54"/>
      <c r="AK1083" s="55"/>
      <c r="AL1083" s="56"/>
      <c r="AM1083" s="57"/>
      <c r="AN1083" s="33"/>
      <c r="AO1083" s="48"/>
      <c r="AP1083" s="23">
        <v>2000</v>
      </c>
      <c r="AQ1083" s="23" t="s">
        <v>52</v>
      </c>
      <c r="AR1083" s="23" t="s">
        <v>2316</v>
      </c>
      <c r="AS1083" s="38" t="s">
        <v>53</v>
      </c>
      <c r="AT1083" s="23"/>
      <c r="AU1083" s="64">
        <v>6316000948</v>
      </c>
      <c r="AV1083" s="99">
        <v>13</v>
      </c>
      <c r="AW1083" s="102">
        <v>10543</v>
      </c>
      <c r="AX1083" s="29" t="s">
        <v>701</v>
      </c>
      <c r="AY1083" s="29"/>
      <c r="AZ1083" s="25" t="s">
        <v>853</v>
      </c>
      <c r="BA1083">
        <f t="shared" si="202"/>
        <v>3044</v>
      </c>
      <c r="BB1083" s="115" t="s">
        <v>6983</v>
      </c>
      <c r="BC1083" s="105">
        <f t="shared" si="194"/>
        <v>811</v>
      </c>
      <c r="BD1083" s="116">
        <f t="shared" si="195"/>
        <v>42583</v>
      </c>
      <c r="BE1083" s="141" t="s">
        <v>8477</v>
      </c>
      <c r="BF1083">
        <f>MATCH(BE1083,'Cat-4'!$A:$A,0)</f>
        <v>722</v>
      </c>
      <c r="BG1083">
        <f>MATCH(BD1083,'Cat-4'!$1:$1,0)</f>
        <v>56</v>
      </c>
      <c r="BH1083">
        <f>INDEX('Cat-4'!$1:$1048576,'NSS + ACT'!BF1083,'NSS + ACT'!BG1083)</f>
        <v>107.5</v>
      </c>
      <c r="BI1083">
        <f>MATCH($BI$1,'Cat-4'!$1:$1,0)</f>
        <v>153</v>
      </c>
      <c r="BJ1083">
        <f>INDEX('Cat-4'!$1:$1048576,'NSS + ACT'!BF1083,'NSS + ACT'!BI1083)</f>
        <v>130.80000000000001</v>
      </c>
      <c r="BK1083" s="126">
        <f t="shared" si="196"/>
        <v>1.2167441860465118</v>
      </c>
      <c r="BL1083">
        <f t="shared" si="197"/>
        <v>3057</v>
      </c>
      <c r="BM1083" s="126">
        <f t="shared" si="198"/>
        <v>101.9</v>
      </c>
      <c r="BN1083" s="126" t="s">
        <v>8785</v>
      </c>
      <c r="BO1083" s="126">
        <f>MATCH(BB1083,Sheet3!$D$4:$D$8,0)</f>
        <v>2</v>
      </c>
      <c r="BP1083" s="126">
        <f>MATCH(BN1083,Sheet3!$E$4:$H$4,0)</f>
        <v>4</v>
      </c>
      <c r="BQ1083" s="132">
        <f>INDEX(Sheet3!$D$4:$H$8,'NSS + ACT'!BO1083,'NSS + ACT'!BP1083)</f>
        <v>0.1</v>
      </c>
      <c r="BR1083" s="105">
        <f t="shared" si="199"/>
        <v>12828.133953488374</v>
      </c>
      <c r="BS1083" s="162">
        <f t="shared" si="200"/>
        <v>0.1</v>
      </c>
      <c r="BT1083" s="105">
        <f t="shared" si="201"/>
        <v>11545.320558139536</v>
      </c>
    </row>
    <row r="1084" spans="1:72">
      <c r="A1084" s="18">
        <f t="shared" si="203"/>
        <v>1081</v>
      </c>
      <c r="B1084" s="61">
        <v>291903222052</v>
      </c>
      <c r="C1084" s="39">
        <v>43557</v>
      </c>
      <c r="D1084" s="22" t="s">
        <v>63</v>
      </c>
      <c r="E1084" s="22" t="s">
        <v>1530</v>
      </c>
      <c r="F1084" s="110">
        <v>3</v>
      </c>
      <c r="G1084" s="23" t="s">
        <v>119</v>
      </c>
      <c r="H1084" s="52">
        <v>3511.2000000000003</v>
      </c>
      <c r="I1084" s="30"/>
      <c r="J1084" s="109">
        <v>10533.6</v>
      </c>
      <c r="K1084" s="23">
        <v>84842000</v>
      </c>
      <c r="L1084" s="26">
        <v>7.4999999999999997E-2</v>
      </c>
      <c r="M1084" s="40">
        <v>0</v>
      </c>
      <c r="N1084" s="62">
        <v>0</v>
      </c>
      <c r="O1084" s="52">
        <v>0</v>
      </c>
      <c r="P1084" s="26">
        <v>0.1</v>
      </c>
      <c r="Q1084" s="52">
        <v>0</v>
      </c>
      <c r="R1084" s="63">
        <v>0.18</v>
      </c>
      <c r="S1084" s="23" t="s">
        <v>777</v>
      </c>
      <c r="T1084" s="52">
        <v>790.02</v>
      </c>
      <c r="U1084" s="52">
        <v>0</v>
      </c>
      <c r="V1084" s="52">
        <v>79.00200000000001</v>
      </c>
      <c r="W1084" s="52">
        <v>2052.4719600000003</v>
      </c>
      <c r="X1084" s="52">
        <v>2921.4939600000002</v>
      </c>
      <c r="Y1084" s="23" t="s">
        <v>1473</v>
      </c>
      <c r="Z1084" s="23" t="s">
        <v>1531</v>
      </c>
      <c r="AA1084" s="23" t="s">
        <v>1532</v>
      </c>
      <c r="AB1084" s="33">
        <v>291903222052</v>
      </c>
      <c r="AC1084" s="33" t="s">
        <v>1528</v>
      </c>
      <c r="AD1084" s="48">
        <v>43557</v>
      </c>
      <c r="AE1084" s="39">
        <v>43553</v>
      </c>
      <c r="AF1084" s="53" t="e">
        <v>#N/A</v>
      </c>
      <c r="AG1084" s="53" t="e">
        <v>#N/A</v>
      </c>
      <c r="AH1084" s="39" t="e">
        <v>#N/A</v>
      </c>
      <c r="AI1084" s="23" t="s">
        <v>51</v>
      </c>
      <c r="AJ1084" s="54"/>
      <c r="AK1084" s="55"/>
      <c r="AL1084" s="56"/>
      <c r="AM1084" s="57"/>
      <c r="AN1084" s="33"/>
      <c r="AO1084" s="48"/>
      <c r="AP1084" s="23">
        <v>2000</v>
      </c>
      <c r="AQ1084" s="23" t="s">
        <v>52</v>
      </c>
      <c r="AR1084" s="23" t="s">
        <v>1532</v>
      </c>
      <c r="AS1084" s="38" t="s">
        <v>53</v>
      </c>
      <c r="AT1084" s="23" t="s">
        <v>522</v>
      </c>
      <c r="AU1084" s="64" t="s">
        <v>1529</v>
      </c>
      <c r="AV1084" s="99">
        <v>3</v>
      </c>
      <c r="AW1084" s="102">
        <v>10533.6</v>
      </c>
      <c r="AX1084" s="29" t="s">
        <v>701</v>
      </c>
      <c r="AY1084" s="29"/>
      <c r="AZ1084" s="25"/>
      <c r="BA1084">
        <f t="shared" si="202"/>
        <v>2085</v>
      </c>
      <c r="BB1084" s="115" t="s">
        <v>6983</v>
      </c>
      <c r="BC1084" s="105">
        <f t="shared" si="194"/>
        <v>3511.2000000000003</v>
      </c>
      <c r="BD1084" s="116">
        <f t="shared" si="195"/>
        <v>43525</v>
      </c>
      <c r="BE1084" s="141" t="s">
        <v>8477</v>
      </c>
      <c r="BF1084">
        <f>MATCH(BE1084,'Cat-4'!$A:$A,0)</f>
        <v>722</v>
      </c>
      <c r="BG1084">
        <f>MATCH(BD1084,'Cat-4'!$1:$1,0)</f>
        <v>87</v>
      </c>
      <c r="BH1084">
        <f>INDEX('Cat-4'!$1:$1048576,'NSS + ACT'!BF1084,'NSS + ACT'!BG1084)</f>
        <v>112.3</v>
      </c>
      <c r="BI1084">
        <f>MATCH($BI$1,'Cat-4'!$1:$1,0)</f>
        <v>153</v>
      </c>
      <c r="BJ1084">
        <f>INDEX('Cat-4'!$1:$1048576,'NSS + ACT'!BF1084,'NSS + ACT'!BI1084)</f>
        <v>130.80000000000001</v>
      </c>
      <c r="BK1084" s="126">
        <f t="shared" si="196"/>
        <v>1.1647373107747108</v>
      </c>
      <c r="BL1084">
        <f t="shared" si="197"/>
        <v>2115</v>
      </c>
      <c r="BM1084" s="126">
        <f t="shared" si="198"/>
        <v>70.5</v>
      </c>
      <c r="BN1084" s="126" t="s">
        <v>8785</v>
      </c>
      <c r="BO1084" s="126">
        <f>MATCH(BB1084,Sheet3!$D$4:$D$8,0)</f>
        <v>2</v>
      </c>
      <c r="BP1084" s="126">
        <f>MATCH(BN1084,Sheet3!$E$4:$H$4,0)</f>
        <v>4</v>
      </c>
      <c r="BQ1084" s="132">
        <f>INDEX(Sheet3!$D$4:$H$8,'NSS + ACT'!BO1084,'NSS + ACT'!BP1084)</f>
        <v>0.1</v>
      </c>
      <c r="BR1084" s="105">
        <f t="shared" si="199"/>
        <v>12268.876936776494</v>
      </c>
      <c r="BS1084" s="162">
        <f t="shared" si="200"/>
        <v>0.1</v>
      </c>
      <c r="BT1084" s="105">
        <f t="shared" si="201"/>
        <v>11041.989243098846</v>
      </c>
    </row>
    <row r="1085" spans="1:72">
      <c r="A1085" s="18">
        <f t="shared" si="203"/>
        <v>1082</v>
      </c>
      <c r="B1085" s="61">
        <v>292008114860</v>
      </c>
      <c r="C1085" s="39">
        <v>44120</v>
      </c>
      <c r="D1085" s="22" t="s">
        <v>133</v>
      </c>
      <c r="E1085" s="22" t="s">
        <v>3249</v>
      </c>
      <c r="F1085" s="110">
        <v>1</v>
      </c>
      <c r="G1085" s="23" t="s">
        <v>119</v>
      </c>
      <c r="H1085" s="52">
        <v>10443.69</v>
      </c>
      <c r="I1085" s="30"/>
      <c r="J1085" s="109">
        <v>10443.69</v>
      </c>
      <c r="K1085" s="23">
        <v>84139120</v>
      </c>
      <c r="L1085" s="26">
        <v>7.4999999999999997E-2</v>
      </c>
      <c r="M1085" s="40">
        <v>0</v>
      </c>
      <c r="N1085" s="62">
        <v>0</v>
      </c>
      <c r="O1085" s="52">
        <v>0</v>
      </c>
      <c r="P1085" s="26">
        <v>0.1</v>
      </c>
      <c r="Q1085" s="52">
        <v>0</v>
      </c>
      <c r="R1085" s="63">
        <v>0.18</v>
      </c>
      <c r="S1085" s="23" t="s">
        <v>2931</v>
      </c>
      <c r="T1085" s="52">
        <v>783.27674999999999</v>
      </c>
      <c r="U1085" s="52">
        <v>0</v>
      </c>
      <c r="V1085" s="52">
        <v>78.327674999999999</v>
      </c>
      <c r="W1085" s="52">
        <v>2034.9529964999999</v>
      </c>
      <c r="X1085" s="52">
        <v>2896.5574214999997</v>
      </c>
      <c r="Y1085" s="23" t="s">
        <v>3182</v>
      </c>
      <c r="Z1085" s="23" t="s">
        <v>3250</v>
      </c>
      <c r="AA1085" s="23" t="s">
        <v>293</v>
      </c>
      <c r="AB1085" s="33">
        <v>292008114860</v>
      </c>
      <c r="AC1085" s="33" t="s">
        <v>2979</v>
      </c>
      <c r="AD1085" s="48">
        <v>44120</v>
      </c>
      <c r="AE1085" s="39">
        <v>44068</v>
      </c>
      <c r="AF1085" s="53" t="e">
        <v>#N/A</v>
      </c>
      <c r="AG1085" s="53" t="e">
        <v>#N/A</v>
      </c>
      <c r="AH1085" s="39" t="e">
        <v>#N/A</v>
      </c>
      <c r="AI1085" s="23" t="s">
        <v>51</v>
      </c>
      <c r="AJ1085" s="54"/>
      <c r="AK1085" s="55"/>
      <c r="AL1085" s="56"/>
      <c r="AM1085" s="57"/>
      <c r="AN1085" s="33"/>
      <c r="AO1085" s="48"/>
      <c r="AP1085" s="23">
        <v>2000</v>
      </c>
      <c r="AQ1085" s="23" t="s">
        <v>64</v>
      </c>
      <c r="AR1085" s="23" t="s">
        <v>293</v>
      </c>
      <c r="AS1085" s="38" t="s">
        <v>53</v>
      </c>
      <c r="AT1085" s="23" t="s">
        <v>522</v>
      </c>
      <c r="AU1085" s="64">
        <v>7199962282</v>
      </c>
      <c r="AV1085" s="99">
        <v>1</v>
      </c>
      <c r="AW1085" s="102">
        <v>10443.69</v>
      </c>
      <c r="AX1085" s="29" t="s">
        <v>701</v>
      </c>
      <c r="AY1085" s="29"/>
      <c r="AZ1085" s="25">
        <v>1</v>
      </c>
      <c r="BA1085">
        <f t="shared" si="202"/>
        <v>1570</v>
      </c>
      <c r="BB1085" s="115" t="s">
        <v>6983</v>
      </c>
      <c r="BC1085" s="105">
        <f t="shared" si="194"/>
        <v>10443.69</v>
      </c>
      <c r="BD1085" s="116">
        <f t="shared" si="195"/>
        <v>44044</v>
      </c>
      <c r="BE1085" s="141" t="s">
        <v>8477</v>
      </c>
      <c r="BF1085">
        <f>MATCH(BE1085,'Cat-4'!$A:$A,0)</f>
        <v>722</v>
      </c>
      <c r="BG1085">
        <f>MATCH(BD1085,'Cat-4'!$1:$1,0)</f>
        <v>104</v>
      </c>
      <c r="BH1085">
        <f>INDEX('Cat-4'!$1:$1048576,'NSS + ACT'!BF1085,'NSS + ACT'!BG1085)</f>
        <v>113.6</v>
      </c>
      <c r="BI1085">
        <f>MATCH($BI$1,'Cat-4'!$1:$1,0)</f>
        <v>153</v>
      </c>
      <c r="BJ1085">
        <f>INDEX('Cat-4'!$1:$1048576,'NSS + ACT'!BF1085,'NSS + ACT'!BI1085)</f>
        <v>130.80000000000001</v>
      </c>
      <c r="BK1085" s="126">
        <f t="shared" si="196"/>
        <v>1.1514084507042255</v>
      </c>
      <c r="BL1085">
        <f t="shared" si="197"/>
        <v>1596</v>
      </c>
      <c r="BM1085" s="126">
        <f t="shared" si="198"/>
        <v>53.2</v>
      </c>
      <c r="BN1085" s="126" t="s">
        <v>8785</v>
      </c>
      <c r="BO1085" s="126">
        <f>MATCH(BB1085,Sheet3!$D$4:$D$8,0)</f>
        <v>2</v>
      </c>
      <c r="BP1085" s="126">
        <f>MATCH(BN1085,Sheet3!$E$4:$H$4,0)</f>
        <v>4</v>
      </c>
      <c r="BQ1085" s="132">
        <f>INDEX(Sheet3!$D$4:$H$8,'NSS + ACT'!BO1085,'NSS + ACT'!BP1085)</f>
        <v>0.1</v>
      </c>
      <c r="BR1085" s="105">
        <f t="shared" si="199"/>
        <v>12024.952922535213</v>
      </c>
      <c r="BS1085" s="162">
        <f t="shared" si="200"/>
        <v>0.1</v>
      </c>
      <c r="BT1085" s="105">
        <f t="shared" si="201"/>
        <v>10822.457630281691</v>
      </c>
    </row>
    <row r="1086" spans="1:72">
      <c r="A1086" s="18">
        <f t="shared" si="203"/>
        <v>1083</v>
      </c>
      <c r="B1086" s="19">
        <v>171802669975</v>
      </c>
      <c r="C1086" s="31"/>
      <c r="D1086" s="21" t="s">
        <v>440</v>
      </c>
      <c r="E1086" s="22" t="s">
        <v>471</v>
      </c>
      <c r="F1086" s="107">
        <v>4</v>
      </c>
      <c r="G1086" s="23" t="s">
        <v>49</v>
      </c>
      <c r="H1086" s="24">
        <v>3312.55</v>
      </c>
      <c r="I1086" s="24"/>
      <c r="J1086" s="100">
        <v>13250.2</v>
      </c>
      <c r="K1086" s="23">
        <v>84834000</v>
      </c>
      <c r="L1086" s="26">
        <v>7.4999999999999997E-2</v>
      </c>
      <c r="M1086" s="21"/>
      <c r="N1086" s="27"/>
      <c r="O1086" s="21"/>
      <c r="P1086" s="28">
        <v>0.1</v>
      </c>
      <c r="Q1086" s="21"/>
      <c r="R1086" s="26">
        <v>0.18</v>
      </c>
      <c r="S1086" s="29" t="s">
        <v>50</v>
      </c>
      <c r="T1086" s="30">
        <v>993.76499999999999</v>
      </c>
      <c r="U1086" s="30"/>
      <c r="V1086" s="30">
        <v>99.376500000000007</v>
      </c>
      <c r="W1086" s="30">
        <v>2581.8014699999999</v>
      </c>
      <c r="X1086" s="30">
        <v>3674.9429700000001</v>
      </c>
      <c r="Y1086" s="29" t="s">
        <v>441</v>
      </c>
      <c r="Z1086" s="29" t="s">
        <v>472</v>
      </c>
      <c r="AA1086" s="29" t="s">
        <v>473</v>
      </c>
      <c r="AB1086" s="19" t="e">
        <v>#N/A</v>
      </c>
      <c r="AC1086" s="29" t="e">
        <v>#N/A</v>
      </c>
      <c r="AD1086" s="31" t="e">
        <v>#N/A</v>
      </c>
      <c r="AE1086" s="31">
        <v>43374</v>
      </c>
      <c r="AF1086" s="19">
        <v>171802669975</v>
      </c>
      <c r="AG1086" s="29" t="s">
        <v>444</v>
      </c>
      <c r="AH1086" s="31">
        <v>43385</v>
      </c>
      <c r="AI1086" s="29" t="s">
        <v>385</v>
      </c>
      <c r="AJ1086" s="46"/>
      <c r="AK1086" s="30"/>
      <c r="AL1086" s="47"/>
      <c r="AM1086" s="46"/>
      <c r="AN1086" s="29"/>
      <c r="AO1086" s="31"/>
      <c r="AP1086" s="19">
        <v>2000</v>
      </c>
      <c r="AQ1086" s="29" t="s">
        <v>52</v>
      </c>
      <c r="AR1086" s="29" t="s">
        <v>473</v>
      </c>
      <c r="AS1086" s="29" t="s">
        <v>53</v>
      </c>
      <c r="AT1086" s="29" t="s">
        <v>54</v>
      </c>
      <c r="AU1086" s="29">
        <v>30175312</v>
      </c>
      <c r="AV1086" s="99">
        <v>4</v>
      </c>
      <c r="AW1086" s="99">
        <v>10420.540000000001</v>
      </c>
      <c r="AX1086" s="29" t="s">
        <v>387</v>
      </c>
      <c r="AY1086" s="29" t="s">
        <v>691</v>
      </c>
      <c r="AZ1086" s="21"/>
      <c r="BA1086">
        <f t="shared" si="202"/>
        <v>2264</v>
      </c>
      <c r="BB1086" s="115" t="s">
        <v>6983</v>
      </c>
      <c r="BC1086" s="105">
        <f t="shared" si="194"/>
        <v>2605.1350000000002</v>
      </c>
      <c r="BD1086" s="116">
        <f t="shared" si="195"/>
        <v>43374</v>
      </c>
      <c r="BE1086" s="141" t="s">
        <v>8477</v>
      </c>
      <c r="BF1086">
        <f>MATCH(BE1086,'Cat-4'!$A:$A,0)</f>
        <v>722</v>
      </c>
      <c r="BG1086">
        <f>MATCH(BD1086,'Cat-4'!$1:$1,0)</f>
        <v>82</v>
      </c>
      <c r="BH1086">
        <f>INDEX('Cat-4'!$1:$1048576,'NSS + ACT'!BF1086,'NSS + ACT'!BG1086)</f>
        <v>111.5</v>
      </c>
      <c r="BI1086">
        <f>MATCH($BI$1,'Cat-4'!$1:$1,0)</f>
        <v>153</v>
      </c>
      <c r="BJ1086">
        <f>INDEX('Cat-4'!$1:$1048576,'NSS + ACT'!BF1086,'NSS + ACT'!BI1086)</f>
        <v>130.80000000000001</v>
      </c>
      <c r="BK1086" s="126">
        <f t="shared" si="196"/>
        <v>1.1730941704035875</v>
      </c>
      <c r="BL1086">
        <f t="shared" si="197"/>
        <v>2266</v>
      </c>
      <c r="BM1086" s="126">
        <f t="shared" si="198"/>
        <v>75.533333333333331</v>
      </c>
      <c r="BN1086" s="126" t="s">
        <v>8785</v>
      </c>
      <c r="BO1086" s="126">
        <f>MATCH(BB1086,Sheet3!$D$4:$D$8,0)</f>
        <v>2</v>
      </c>
      <c r="BP1086" s="126">
        <f>MATCH(BN1086,Sheet3!$E$4:$H$4,0)</f>
        <v>4</v>
      </c>
      <c r="BQ1086" s="132">
        <f>INDEX(Sheet3!$D$4:$H$8,'NSS + ACT'!BO1086,'NSS + ACT'!BP1086)</f>
        <v>0.1</v>
      </c>
      <c r="BR1086" s="105">
        <f t="shared" si="199"/>
        <v>12224.274726457401</v>
      </c>
      <c r="BS1086" s="162">
        <f t="shared" si="200"/>
        <v>0.1</v>
      </c>
      <c r="BT1086" s="105">
        <f t="shared" si="201"/>
        <v>11001.84725381166</v>
      </c>
    </row>
    <row r="1087" spans="1:72">
      <c r="A1087" s="18">
        <f t="shared" si="203"/>
        <v>1084</v>
      </c>
      <c r="B1087" s="61">
        <v>291906366754</v>
      </c>
      <c r="C1087" s="39">
        <v>43649</v>
      </c>
      <c r="D1087" s="22" t="s">
        <v>57</v>
      </c>
      <c r="E1087" s="22" t="s">
        <v>1586</v>
      </c>
      <c r="F1087" s="107">
        <v>3</v>
      </c>
      <c r="G1087" s="23" t="s">
        <v>119</v>
      </c>
      <c r="H1087" s="52">
        <v>1080</v>
      </c>
      <c r="I1087" s="30"/>
      <c r="J1087" s="109">
        <v>3240</v>
      </c>
      <c r="K1087" s="23">
        <v>40169320</v>
      </c>
      <c r="L1087" s="26">
        <v>0.1</v>
      </c>
      <c r="M1087" s="40">
        <v>0</v>
      </c>
      <c r="N1087" s="62">
        <v>0</v>
      </c>
      <c r="O1087" s="52">
        <v>0</v>
      </c>
      <c r="P1087" s="26">
        <v>0.1</v>
      </c>
      <c r="Q1087" s="52">
        <v>0</v>
      </c>
      <c r="R1087" s="63">
        <v>0.18</v>
      </c>
      <c r="S1087" s="23" t="s">
        <v>906</v>
      </c>
      <c r="T1087" s="52">
        <v>324</v>
      </c>
      <c r="U1087" s="52">
        <v>0</v>
      </c>
      <c r="V1087" s="52">
        <v>32.4</v>
      </c>
      <c r="W1087" s="52">
        <v>647.35199999999998</v>
      </c>
      <c r="X1087" s="52">
        <v>1003.752</v>
      </c>
      <c r="Y1087" s="23" t="s">
        <v>1473</v>
      </c>
      <c r="Z1087" s="23" t="s">
        <v>1587</v>
      </c>
      <c r="AA1087" s="23" t="s">
        <v>1588</v>
      </c>
      <c r="AB1087" s="33">
        <v>291906366754</v>
      </c>
      <c r="AC1087" s="33" t="s">
        <v>1585</v>
      </c>
      <c r="AD1087" s="48">
        <v>43649</v>
      </c>
      <c r="AE1087" s="39">
        <v>43636</v>
      </c>
      <c r="AF1087" s="53" t="e">
        <v>#N/A</v>
      </c>
      <c r="AG1087" s="53" t="e">
        <v>#N/A</v>
      </c>
      <c r="AH1087" s="39" t="e">
        <v>#N/A</v>
      </c>
      <c r="AI1087" s="23" t="s">
        <v>51</v>
      </c>
      <c r="AJ1087" s="54"/>
      <c r="AK1087" s="55"/>
      <c r="AL1087" s="56"/>
      <c r="AM1087" s="57"/>
      <c r="AN1087" s="33"/>
      <c r="AO1087" s="48"/>
      <c r="AP1087" s="23">
        <v>2000</v>
      </c>
      <c r="AQ1087" s="23" t="s">
        <v>52</v>
      </c>
      <c r="AR1087" s="23" t="s">
        <v>1588</v>
      </c>
      <c r="AS1087" s="38" t="s">
        <v>53</v>
      </c>
      <c r="AT1087" s="23"/>
      <c r="AU1087" s="64">
        <v>9611014635</v>
      </c>
      <c r="AV1087" s="99">
        <v>3</v>
      </c>
      <c r="AW1087" s="102">
        <v>10344.52</v>
      </c>
      <c r="AX1087" s="29" t="s">
        <v>701</v>
      </c>
      <c r="AY1087" s="29"/>
      <c r="AZ1087" s="25"/>
      <c r="BA1087">
        <f t="shared" si="202"/>
        <v>2002</v>
      </c>
      <c r="BB1087" s="115" t="s">
        <v>6983</v>
      </c>
      <c r="BC1087" s="105">
        <f t="shared" si="194"/>
        <v>3448.1733333333336</v>
      </c>
      <c r="BD1087" s="116">
        <f t="shared" si="195"/>
        <v>43617</v>
      </c>
      <c r="BE1087" s="141" t="s">
        <v>8477</v>
      </c>
      <c r="BF1087">
        <f>MATCH(BE1087,'Cat-4'!$A:$A,0)</f>
        <v>722</v>
      </c>
      <c r="BG1087">
        <f>MATCH(BD1087,'Cat-4'!$1:$1,0)</f>
        <v>90</v>
      </c>
      <c r="BH1087">
        <f>INDEX('Cat-4'!$1:$1048576,'NSS + ACT'!BF1087,'NSS + ACT'!BG1087)</f>
        <v>113.1</v>
      </c>
      <c r="BI1087">
        <f>MATCH($BI$1,'Cat-4'!$1:$1,0)</f>
        <v>153</v>
      </c>
      <c r="BJ1087">
        <f>INDEX('Cat-4'!$1:$1048576,'NSS + ACT'!BF1087,'NSS + ACT'!BI1087)</f>
        <v>130.80000000000001</v>
      </c>
      <c r="BK1087" s="126">
        <f t="shared" si="196"/>
        <v>1.1564986737400531</v>
      </c>
      <c r="BL1087">
        <f t="shared" si="197"/>
        <v>2023</v>
      </c>
      <c r="BM1087" s="126">
        <f t="shared" si="198"/>
        <v>67.433333333333337</v>
      </c>
      <c r="BN1087" s="126" t="s">
        <v>8785</v>
      </c>
      <c r="BO1087" s="126">
        <f>MATCH(BB1087,Sheet3!$D$4:$D$8,0)</f>
        <v>2</v>
      </c>
      <c r="BP1087" s="126">
        <f>MATCH(BN1087,Sheet3!$E$4:$H$4,0)</f>
        <v>4</v>
      </c>
      <c r="BQ1087" s="132">
        <f>INDEX(Sheet3!$D$4:$H$8,'NSS + ACT'!BO1087,'NSS + ACT'!BP1087)</f>
        <v>0.1</v>
      </c>
      <c r="BR1087" s="105">
        <f t="shared" si="199"/>
        <v>11963.423660477454</v>
      </c>
      <c r="BS1087" s="162">
        <f t="shared" si="200"/>
        <v>0.1</v>
      </c>
      <c r="BT1087" s="105">
        <f t="shared" si="201"/>
        <v>10767.081294429709</v>
      </c>
    </row>
    <row r="1088" spans="1:72">
      <c r="A1088" s="18">
        <f t="shared" si="203"/>
        <v>1085</v>
      </c>
      <c r="B1088" s="61">
        <v>292207058463</v>
      </c>
      <c r="C1088" s="39">
        <v>44750</v>
      </c>
      <c r="D1088" s="22" t="s">
        <v>129</v>
      </c>
      <c r="E1088" s="22" t="s">
        <v>1253</v>
      </c>
      <c r="F1088" s="110">
        <v>4</v>
      </c>
      <c r="G1088" s="23" t="s">
        <v>49</v>
      </c>
      <c r="H1088" s="52">
        <v>2585.8000000000002</v>
      </c>
      <c r="I1088" s="30"/>
      <c r="J1088" s="109">
        <v>10343.200000000001</v>
      </c>
      <c r="K1088" s="23">
        <v>73269099</v>
      </c>
      <c r="L1088" s="26">
        <v>0.1</v>
      </c>
      <c r="M1088" s="40" t="s">
        <v>1254</v>
      </c>
      <c r="N1088" s="62">
        <v>0</v>
      </c>
      <c r="O1088" s="52">
        <v>0</v>
      </c>
      <c r="P1088" s="26">
        <v>0.1</v>
      </c>
      <c r="Q1088" s="52">
        <v>0</v>
      </c>
      <c r="R1088" s="63">
        <v>0.18</v>
      </c>
      <c r="S1088" s="23" t="s">
        <v>1255</v>
      </c>
      <c r="T1088" s="52">
        <v>1034.3200000000002</v>
      </c>
      <c r="U1088" s="52">
        <v>0</v>
      </c>
      <c r="V1088" s="52">
        <v>103.43200000000002</v>
      </c>
      <c r="W1088" s="52">
        <v>2066.5713599999999</v>
      </c>
      <c r="X1088" s="52">
        <v>3204.3233600000003</v>
      </c>
      <c r="Y1088" s="23" t="s">
        <v>1248</v>
      </c>
      <c r="Z1088" s="23" t="s">
        <v>1256</v>
      </c>
      <c r="AA1088" s="23" t="s">
        <v>1257</v>
      </c>
      <c r="AB1088" s="33">
        <v>292207058463</v>
      </c>
      <c r="AC1088" s="33" t="s">
        <v>1258</v>
      </c>
      <c r="AD1088" s="48">
        <v>44750</v>
      </c>
      <c r="AE1088" s="39">
        <v>44750</v>
      </c>
      <c r="AF1088" s="53" t="e">
        <v>#N/A</v>
      </c>
      <c r="AG1088" s="53" t="e">
        <v>#N/A</v>
      </c>
      <c r="AH1088" s="39" t="e">
        <v>#N/A</v>
      </c>
      <c r="AI1088" s="23" t="s">
        <v>51</v>
      </c>
      <c r="AJ1088" s="54"/>
      <c r="AK1088" s="55"/>
      <c r="AL1088" s="56"/>
      <c r="AM1088" s="57"/>
      <c r="AN1088" s="33"/>
      <c r="AO1088" s="48"/>
      <c r="AP1088" s="23">
        <v>2000</v>
      </c>
      <c r="AQ1088" s="23" t="s">
        <v>64</v>
      </c>
      <c r="AR1088" s="23" t="s">
        <v>1257</v>
      </c>
      <c r="AS1088" s="38" t="s">
        <v>53</v>
      </c>
      <c r="AT1088" s="23"/>
      <c r="AU1088" s="64">
        <v>242103055</v>
      </c>
      <c r="AV1088" s="99">
        <v>4</v>
      </c>
      <c r="AW1088" s="102">
        <v>10343.200000000001</v>
      </c>
      <c r="AX1088" s="29" t="s">
        <v>701</v>
      </c>
      <c r="AY1088" s="29"/>
      <c r="AZ1088" s="25"/>
      <c r="BA1088">
        <f t="shared" si="202"/>
        <v>888</v>
      </c>
      <c r="BB1088" s="115" t="s">
        <v>6983</v>
      </c>
      <c r="BC1088" s="105">
        <f t="shared" si="194"/>
        <v>2585.8000000000002</v>
      </c>
      <c r="BD1088" s="116">
        <f t="shared" si="195"/>
        <v>44743</v>
      </c>
      <c r="BE1088" s="141" t="s">
        <v>8477</v>
      </c>
      <c r="BF1088">
        <f>MATCH(BE1088,'Cat-4'!$A:$A,0)</f>
        <v>722</v>
      </c>
      <c r="BG1088">
        <f>MATCH(BD1088,'Cat-4'!$1:$1,0)</f>
        <v>127</v>
      </c>
      <c r="BH1088">
        <f>INDEX('Cat-4'!$1:$1048576,'NSS + ACT'!BF1088,'NSS + ACT'!BG1088)</f>
        <v>125.8</v>
      </c>
      <c r="BI1088">
        <f>MATCH($BI$1,'Cat-4'!$1:$1,0)</f>
        <v>153</v>
      </c>
      <c r="BJ1088">
        <f>INDEX('Cat-4'!$1:$1048576,'NSS + ACT'!BF1088,'NSS + ACT'!BI1088)</f>
        <v>130.80000000000001</v>
      </c>
      <c r="BK1088" s="126">
        <f t="shared" si="196"/>
        <v>1.0397456279809223</v>
      </c>
      <c r="BL1088">
        <f t="shared" si="197"/>
        <v>897</v>
      </c>
      <c r="BM1088" s="126">
        <f t="shared" si="198"/>
        <v>29.9</v>
      </c>
      <c r="BN1088" s="126" t="s">
        <v>8785</v>
      </c>
      <c r="BO1088" s="126">
        <f>MATCH(BB1088,Sheet3!$D$4:$D$8,0)</f>
        <v>2</v>
      </c>
      <c r="BP1088" s="126">
        <f>MATCH(BN1088,Sheet3!$E$4:$H$4,0)</f>
        <v>4</v>
      </c>
      <c r="BQ1088" s="132">
        <f>INDEX(Sheet3!$D$4:$H$8,'NSS + ACT'!BO1088,'NSS + ACT'!BP1088)</f>
        <v>0.1</v>
      </c>
      <c r="BR1088" s="105">
        <f t="shared" si="199"/>
        <v>10754.296979332275</v>
      </c>
      <c r="BS1088" s="162">
        <f t="shared" si="200"/>
        <v>0.1</v>
      </c>
      <c r="BT1088" s="105">
        <f t="shared" si="201"/>
        <v>9678.8672813990488</v>
      </c>
    </row>
    <row r="1089" spans="1:72">
      <c r="A1089" s="18">
        <f t="shared" si="203"/>
        <v>1086</v>
      </c>
      <c r="B1089" s="61">
        <v>291600233702</v>
      </c>
      <c r="C1089" s="39">
        <v>42389</v>
      </c>
      <c r="D1089" s="22" t="s">
        <v>220</v>
      </c>
      <c r="E1089" s="22" t="s">
        <v>2164</v>
      </c>
      <c r="F1089" s="110">
        <v>7</v>
      </c>
      <c r="G1089" s="23" t="s">
        <v>49</v>
      </c>
      <c r="H1089" s="52">
        <v>1476</v>
      </c>
      <c r="I1089" s="30"/>
      <c r="J1089" s="109">
        <v>10332</v>
      </c>
      <c r="K1089" s="23">
        <v>84819090</v>
      </c>
      <c r="L1089" s="26">
        <v>7.4999999999999997E-2</v>
      </c>
      <c r="M1089" s="40">
        <v>0</v>
      </c>
      <c r="N1089" s="62">
        <v>0</v>
      </c>
      <c r="O1089" s="52">
        <v>0</v>
      </c>
      <c r="P1089" s="26">
        <v>0.1</v>
      </c>
      <c r="Q1089" s="52">
        <v>0</v>
      </c>
      <c r="R1089" s="63">
        <v>0.18</v>
      </c>
      <c r="S1089" s="23" t="s">
        <v>849</v>
      </c>
      <c r="T1089" s="52">
        <v>774.9</v>
      </c>
      <c r="U1089" s="52">
        <v>0</v>
      </c>
      <c r="V1089" s="52">
        <v>77.490000000000009</v>
      </c>
      <c r="W1089" s="52">
        <v>2013.1901999999998</v>
      </c>
      <c r="X1089" s="52">
        <v>2865.5801999999999</v>
      </c>
      <c r="Y1089" s="23" t="s">
        <v>1945</v>
      </c>
      <c r="Z1089" s="23" t="s">
        <v>2165</v>
      </c>
      <c r="AA1089" s="23" t="s">
        <v>2166</v>
      </c>
      <c r="AB1089" s="33">
        <v>291600233702</v>
      </c>
      <c r="AC1089" s="33">
        <v>2722</v>
      </c>
      <c r="AD1089" s="48">
        <v>42389</v>
      </c>
      <c r="AE1089" s="39">
        <v>42368</v>
      </c>
      <c r="AF1089" s="53" t="e">
        <v>#N/A</v>
      </c>
      <c r="AG1089" s="53" t="e">
        <v>#N/A</v>
      </c>
      <c r="AH1089" s="39" t="e">
        <v>#N/A</v>
      </c>
      <c r="AI1089" s="23" t="s">
        <v>51</v>
      </c>
      <c r="AJ1089" s="54"/>
      <c r="AK1089" s="55"/>
      <c r="AL1089" s="56"/>
      <c r="AM1089" s="57"/>
      <c r="AN1089" s="33"/>
      <c r="AO1089" s="48"/>
      <c r="AP1089" s="23">
        <v>2000</v>
      </c>
      <c r="AQ1089" s="23" t="s">
        <v>64</v>
      </c>
      <c r="AR1089" s="23" t="s">
        <v>2166</v>
      </c>
      <c r="AS1089" s="38" t="s">
        <v>53</v>
      </c>
      <c r="AT1089" s="23"/>
      <c r="AU1089" s="64">
        <v>6315002660</v>
      </c>
      <c r="AV1089" s="99">
        <v>7</v>
      </c>
      <c r="AW1089" s="102">
        <v>10332</v>
      </c>
      <c r="AX1089" s="29" t="s">
        <v>701</v>
      </c>
      <c r="AY1089" s="29"/>
      <c r="AZ1089" s="25" t="s">
        <v>1954</v>
      </c>
      <c r="BA1089">
        <f t="shared" si="202"/>
        <v>3270</v>
      </c>
      <c r="BB1089" t="s">
        <v>6983</v>
      </c>
      <c r="BC1089" s="105">
        <f t="shared" si="194"/>
        <v>1476</v>
      </c>
      <c r="BD1089" s="116">
        <f t="shared" si="195"/>
        <v>42339</v>
      </c>
      <c r="BE1089" s="141" t="s">
        <v>8477</v>
      </c>
      <c r="BF1089">
        <f>MATCH(BE1089,'Cat-4'!$A:$A,0)</f>
        <v>722</v>
      </c>
      <c r="BG1089">
        <f>MATCH(BD1089,'Cat-4'!$1:$1,0)</f>
        <v>48</v>
      </c>
      <c r="BH1089">
        <f>INDEX('Cat-4'!$1:$1048576,'NSS + ACT'!BF1089,'NSS + ACT'!BG1089)</f>
        <v>109</v>
      </c>
      <c r="BI1089">
        <f>MATCH($BI$1,'Cat-4'!$1:$1,0)</f>
        <v>153</v>
      </c>
      <c r="BJ1089">
        <f>INDEX('Cat-4'!$1:$1048576,'NSS + ACT'!BF1089,'NSS + ACT'!BI1089)</f>
        <v>130.80000000000001</v>
      </c>
      <c r="BK1089" s="126">
        <f t="shared" si="196"/>
        <v>1.2000000000000002</v>
      </c>
      <c r="BL1089">
        <f t="shared" si="197"/>
        <v>3301</v>
      </c>
      <c r="BM1089" s="126">
        <f t="shared" si="198"/>
        <v>110.03333333333333</v>
      </c>
      <c r="BN1089" s="126" t="s">
        <v>8785</v>
      </c>
      <c r="BO1089" s="126">
        <f>MATCH(BB1089,Sheet3!$D$4:$D$8,0)</f>
        <v>2</v>
      </c>
      <c r="BP1089" s="126">
        <f>MATCH(BN1089,Sheet3!$E$4:$H$4,0)</f>
        <v>4</v>
      </c>
      <c r="BQ1089" s="132">
        <f>INDEX(Sheet3!$D$4:$H$8,'NSS + ACT'!BO1089,'NSS + ACT'!BP1089)</f>
        <v>0.1</v>
      </c>
      <c r="BR1089" s="105">
        <f t="shared" si="199"/>
        <v>12398.400000000001</v>
      </c>
      <c r="BS1089" s="162">
        <f t="shared" si="200"/>
        <v>0.1</v>
      </c>
      <c r="BT1089" s="105">
        <f t="shared" si="201"/>
        <v>11158.560000000001</v>
      </c>
    </row>
    <row r="1090" spans="1:72">
      <c r="A1090" s="18">
        <f t="shared" si="203"/>
        <v>1087</v>
      </c>
      <c r="B1090" s="61">
        <v>291907824073</v>
      </c>
      <c r="C1090" s="39">
        <v>43689</v>
      </c>
      <c r="D1090" s="22" t="s">
        <v>347</v>
      </c>
      <c r="E1090" s="22" t="s">
        <v>4463</v>
      </c>
      <c r="F1090" s="110">
        <v>25</v>
      </c>
      <c r="G1090" s="23" t="s">
        <v>119</v>
      </c>
      <c r="H1090" s="52">
        <v>411.13839999999601</v>
      </c>
      <c r="I1090" s="30"/>
      <c r="J1090" s="109">
        <v>10278.459999999901</v>
      </c>
      <c r="K1090" s="23">
        <v>84841010</v>
      </c>
      <c r="L1090" s="26">
        <v>7.4999999999999997E-2</v>
      </c>
      <c r="M1090" s="40">
        <v>0</v>
      </c>
      <c r="N1090" s="62">
        <v>0</v>
      </c>
      <c r="O1090" s="52">
        <v>0</v>
      </c>
      <c r="P1090" s="26">
        <v>0.1</v>
      </c>
      <c r="Q1090" s="52">
        <v>0</v>
      </c>
      <c r="R1090" s="63">
        <v>0.18</v>
      </c>
      <c r="S1090" s="23" t="s">
        <v>4095</v>
      </c>
      <c r="T1090" s="52">
        <v>770.8844999999925</v>
      </c>
      <c r="U1090" s="52">
        <v>0</v>
      </c>
      <c r="V1090" s="52">
        <v>77.088449999999256</v>
      </c>
      <c r="W1090" s="52">
        <v>2002.7579309999808</v>
      </c>
      <c r="X1090" s="52">
        <v>2850.7308809999727</v>
      </c>
      <c r="Y1090" s="23" t="s">
        <v>4433</v>
      </c>
      <c r="Z1090" s="23" t="s">
        <v>4464</v>
      </c>
      <c r="AA1090" s="23" t="s">
        <v>4465</v>
      </c>
      <c r="AB1090" s="33">
        <v>291907824073</v>
      </c>
      <c r="AC1090" s="33" t="s">
        <v>4466</v>
      </c>
      <c r="AD1090" s="39">
        <v>43689</v>
      </c>
      <c r="AE1090" s="39">
        <v>43675</v>
      </c>
      <c r="AF1090" s="53" t="e">
        <v>#N/A</v>
      </c>
      <c r="AG1090" s="53" t="e">
        <v>#N/A</v>
      </c>
      <c r="AH1090" s="39" t="e">
        <v>#N/A</v>
      </c>
      <c r="AI1090" s="23" t="s">
        <v>51</v>
      </c>
      <c r="AJ1090" s="59"/>
      <c r="AK1090" s="59"/>
      <c r="AL1090" s="48"/>
      <c r="AM1090" s="60"/>
      <c r="AN1090" s="33"/>
      <c r="AO1090" s="48"/>
      <c r="AP1090" s="23">
        <v>2000</v>
      </c>
      <c r="AQ1090" s="23" t="s">
        <v>52</v>
      </c>
      <c r="AR1090" s="23" t="s">
        <v>4465</v>
      </c>
      <c r="AS1090" s="38" t="s">
        <v>53</v>
      </c>
      <c r="AT1090" s="23"/>
      <c r="AU1090" s="64" t="s">
        <v>4467</v>
      </c>
      <c r="AV1090" s="99">
        <v>25</v>
      </c>
      <c r="AW1090" s="102">
        <v>10278.459999999901</v>
      </c>
      <c r="AX1090" s="29" t="s">
        <v>701</v>
      </c>
      <c r="AY1090" s="29"/>
      <c r="AZ1090" s="25" t="s">
        <v>3564</v>
      </c>
      <c r="BA1090">
        <f t="shared" ref="BA1090:BA1118" si="204">$BA$2-AE1090</f>
        <v>1963</v>
      </c>
      <c r="BB1090" s="115" t="s">
        <v>6983</v>
      </c>
      <c r="BC1090" s="105">
        <f t="shared" si="194"/>
        <v>411.13839999999601</v>
      </c>
      <c r="BD1090" s="116">
        <f t="shared" si="195"/>
        <v>43647</v>
      </c>
      <c r="BE1090" s="141" t="s">
        <v>8477</v>
      </c>
      <c r="BF1090">
        <f>MATCH(BE1090,'Cat-4'!$A:$A,0)</f>
        <v>722</v>
      </c>
      <c r="BG1090">
        <f>MATCH(BD1090,'Cat-4'!$1:$1,0)</f>
        <v>91</v>
      </c>
      <c r="BH1090">
        <f>INDEX('Cat-4'!$1:$1048576,'NSS + ACT'!BF1090,'NSS + ACT'!BG1090)</f>
        <v>113.2</v>
      </c>
      <c r="BI1090">
        <f>MATCH($BI$1,'Cat-4'!$1:$1,0)</f>
        <v>153</v>
      </c>
      <c r="BJ1090">
        <f>INDEX('Cat-4'!$1:$1048576,'NSS + ACT'!BF1090,'NSS + ACT'!BI1090)</f>
        <v>130.80000000000001</v>
      </c>
      <c r="BK1090" s="126">
        <f t="shared" si="196"/>
        <v>1.1554770318021201</v>
      </c>
      <c r="BL1090">
        <f t="shared" si="197"/>
        <v>1993</v>
      </c>
      <c r="BM1090" s="126">
        <f t="shared" si="198"/>
        <v>66.433333333333337</v>
      </c>
      <c r="BN1090" s="126" t="s">
        <v>8785</v>
      </c>
      <c r="BO1090" s="126">
        <f>MATCH(BB1090,Sheet3!$D$4:$D$8,0)</f>
        <v>2</v>
      </c>
      <c r="BP1090" s="126">
        <f>MATCH(BN1090,Sheet3!$E$4:$H$4,0)</f>
        <v>4</v>
      </c>
      <c r="BQ1090" s="132">
        <f>INDEX(Sheet3!$D$4:$H$8,'NSS + ACT'!BO1090,'NSS + ACT'!BP1090)</f>
        <v>0.1</v>
      </c>
      <c r="BR1090" s="105">
        <f t="shared" si="199"/>
        <v>11876.524452296706</v>
      </c>
      <c r="BS1090" s="162">
        <f t="shared" si="200"/>
        <v>0.1</v>
      </c>
      <c r="BT1090" s="105">
        <f t="shared" si="201"/>
        <v>10688.872007067035</v>
      </c>
    </row>
    <row r="1091" spans="1:72">
      <c r="A1091" s="18">
        <f t="shared" si="203"/>
        <v>1088</v>
      </c>
      <c r="B1091" s="33">
        <v>291907717905</v>
      </c>
      <c r="C1091" s="39">
        <v>43685</v>
      </c>
      <c r="D1091" s="22" t="s">
        <v>144</v>
      </c>
      <c r="E1091" s="22" t="s">
        <v>6219</v>
      </c>
      <c r="F1091" s="110">
        <v>100</v>
      </c>
      <c r="G1091" s="23" t="s">
        <v>119</v>
      </c>
      <c r="H1091" s="52">
        <v>52.5</v>
      </c>
      <c r="I1091" s="30"/>
      <c r="J1091" s="109">
        <v>5250</v>
      </c>
      <c r="K1091" s="36">
        <v>73079990</v>
      </c>
      <c r="L1091" s="26">
        <v>0.1</v>
      </c>
      <c r="M1091" s="26" t="s">
        <v>1254</v>
      </c>
      <c r="N1091" s="26">
        <v>0</v>
      </c>
      <c r="O1091" s="60"/>
      <c r="P1091" s="26">
        <v>0.1</v>
      </c>
      <c r="Q1091" s="84"/>
      <c r="R1091" s="26">
        <v>0.18</v>
      </c>
      <c r="S1091" s="23" t="s">
        <v>1260</v>
      </c>
      <c r="T1091" s="52">
        <v>525</v>
      </c>
      <c r="U1091" s="52">
        <v>0</v>
      </c>
      <c r="V1091" s="52">
        <v>52.5</v>
      </c>
      <c r="W1091" s="52">
        <v>1048.95</v>
      </c>
      <c r="X1091" s="52">
        <v>1626.45</v>
      </c>
      <c r="Y1091" s="23" t="s">
        <v>5950</v>
      </c>
      <c r="Z1091" s="23" t="s">
        <v>6220</v>
      </c>
      <c r="AA1091" s="23" t="s">
        <v>6221</v>
      </c>
      <c r="AB1091" s="33">
        <v>291907717905</v>
      </c>
      <c r="AC1091" s="33" t="s">
        <v>5795</v>
      </c>
      <c r="AD1091" s="39">
        <v>43685</v>
      </c>
      <c r="AE1091" s="39">
        <v>43684</v>
      </c>
      <c r="AF1091" s="53" t="e">
        <v>#N/A</v>
      </c>
      <c r="AG1091" s="53" t="e">
        <v>#N/A</v>
      </c>
      <c r="AH1091" s="39" t="e">
        <v>#N/A</v>
      </c>
      <c r="AI1091" s="23" t="s">
        <v>51</v>
      </c>
      <c r="AJ1091" s="59"/>
      <c r="AK1091" s="59"/>
      <c r="AL1091" s="48"/>
      <c r="AM1091" s="60"/>
      <c r="AN1091" s="33"/>
      <c r="AO1091" s="48"/>
      <c r="AP1091" s="23">
        <v>2000</v>
      </c>
      <c r="AQ1091" s="23" t="s">
        <v>52</v>
      </c>
      <c r="AR1091" s="23" t="s">
        <v>6221</v>
      </c>
      <c r="AS1091" s="38" t="s">
        <v>53</v>
      </c>
      <c r="AT1091" s="23" t="s">
        <v>519</v>
      </c>
      <c r="AU1091" s="23" t="s">
        <v>335</v>
      </c>
      <c r="AV1091" s="99">
        <v>100</v>
      </c>
      <c r="AW1091" s="101">
        <v>10242.01</v>
      </c>
      <c r="AX1091" s="29" t="s">
        <v>5711</v>
      </c>
      <c r="AY1091" s="29"/>
      <c r="AZ1091" s="21"/>
      <c r="BA1091">
        <f t="shared" si="204"/>
        <v>1954</v>
      </c>
      <c r="BB1091" s="115" t="s">
        <v>6983</v>
      </c>
      <c r="BC1091" s="105">
        <f t="shared" si="194"/>
        <v>102.42010000000001</v>
      </c>
      <c r="BD1091" s="116">
        <f t="shared" si="195"/>
        <v>43678</v>
      </c>
      <c r="BE1091" s="141" t="s">
        <v>8477</v>
      </c>
      <c r="BF1091">
        <f>MATCH(BE1091,'Cat-4'!$A:$A,0)</f>
        <v>722</v>
      </c>
      <c r="BG1091">
        <f>MATCH(BD1091,'Cat-4'!$1:$1,0)</f>
        <v>92</v>
      </c>
      <c r="BH1091">
        <f>INDEX('Cat-4'!$1:$1048576,'NSS + ACT'!BF1091,'NSS + ACT'!BG1091)</f>
        <v>113.6</v>
      </c>
      <c r="BI1091">
        <f>MATCH($BI$1,'Cat-4'!$1:$1,0)</f>
        <v>153</v>
      </c>
      <c r="BJ1091">
        <f>INDEX('Cat-4'!$1:$1048576,'NSS + ACT'!BF1091,'NSS + ACT'!BI1091)</f>
        <v>130.80000000000001</v>
      </c>
      <c r="BK1091" s="126">
        <f t="shared" si="196"/>
        <v>1.1514084507042255</v>
      </c>
      <c r="BL1091">
        <f t="shared" si="197"/>
        <v>1962</v>
      </c>
      <c r="BM1091" s="126">
        <f t="shared" si="198"/>
        <v>65.400000000000006</v>
      </c>
      <c r="BN1091" s="126" t="s">
        <v>8785</v>
      </c>
      <c r="BO1091" s="126">
        <f>MATCH(BB1091,Sheet3!$D$4:$D$8,0)</f>
        <v>2</v>
      </c>
      <c r="BP1091" s="126">
        <f>MATCH(BN1091,Sheet3!$E$4:$H$4,0)</f>
        <v>4</v>
      </c>
      <c r="BQ1091" s="132">
        <f>INDEX(Sheet3!$D$4:$H$8,'NSS + ACT'!BO1091,'NSS + ACT'!BP1091)</f>
        <v>0.1</v>
      </c>
      <c r="BR1091" s="105">
        <f t="shared" si="199"/>
        <v>11792.736866197185</v>
      </c>
      <c r="BS1091" s="162">
        <f t="shared" si="200"/>
        <v>0.1</v>
      </c>
      <c r="BT1091" s="105">
        <f t="shared" si="201"/>
        <v>10613.463179577468</v>
      </c>
    </row>
    <row r="1092" spans="1:72">
      <c r="A1092" s="18">
        <f t="shared" si="203"/>
        <v>1089</v>
      </c>
      <c r="B1092" s="61">
        <v>291805838096</v>
      </c>
      <c r="C1092" s="39">
        <v>43293</v>
      </c>
      <c r="D1092" s="22" t="s">
        <v>116</v>
      </c>
      <c r="E1092" s="22" t="s">
        <v>3574</v>
      </c>
      <c r="F1092" s="110">
        <v>9</v>
      </c>
      <c r="G1092" s="23" t="s">
        <v>75</v>
      </c>
      <c r="H1092" s="52">
        <v>1134.2322222222222</v>
      </c>
      <c r="I1092" s="30"/>
      <c r="J1092" s="109">
        <v>10208.09</v>
      </c>
      <c r="K1092" s="23">
        <v>85462023</v>
      </c>
      <c r="L1092" s="26">
        <v>7.4999999999999997E-2</v>
      </c>
      <c r="M1092" s="40">
        <v>0</v>
      </c>
      <c r="N1092" s="62">
        <v>0</v>
      </c>
      <c r="O1092" s="52">
        <v>0</v>
      </c>
      <c r="P1092" s="26">
        <v>0.1</v>
      </c>
      <c r="Q1092" s="52">
        <v>0</v>
      </c>
      <c r="R1092" s="63">
        <v>0.18</v>
      </c>
      <c r="S1092" s="23" t="s">
        <v>3575</v>
      </c>
      <c r="T1092" s="52">
        <v>765.60675000000003</v>
      </c>
      <c r="U1092" s="52">
        <v>0</v>
      </c>
      <c r="V1092" s="52">
        <v>76.560675000000003</v>
      </c>
      <c r="W1092" s="52">
        <v>1989.0463365000003</v>
      </c>
      <c r="X1092" s="52">
        <v>2831.2137615000001</v>
      </c>
      <c r="Y1092" s="23" t="s">
        <v>3561</v>
      </c>
      <c r="Z1092" s="23" t="s">
        <v>3576</v>
      </c>
      <c r="AA1092" s="23" t="s">
        <v>3577</v>
      </c>
      <c r="AB1092" s="33">
        <v>291805838096</v>
      </c>
      <c r="AC1092" s="33" t="s">
        <v>3578</v>
      </c>
      <c r="AD1092" s="39">
        <v>43293</v>
      </c>
      <c r="AE1092" s="39">
        <v>43278</v>
      </c>
      <c r="AF1092" s="53" t="e">
        <v>#N/A</v>
      </c>
      <c r="AG1092" s="53" t="e">
        <v>#N/A</v>
      </c>
      <c r="AH1092" s="39" t="e">
        <v>#N/A</v>
      </c>
      <c r="AI1092" s="23" t="s">
        <v>51</v>
      </c>
      <c r="AJ1092" s="59"/>
      <c r="AK1092" s="59"/>
      <c r="AL1092" s="48"/>
      <c r="AM1092" s="60"/>
      <c r="AN1092" s="33"/>
      <c r="AO1092" s="48"/>
      <c r="AP1092" s="23">
        <v>2000</v>
      </c>
      <c r="AQ1092" s="23" t="s">
        <v>52</v>
      </c>
      <c r="AR1092" s="23" t="s">
        <v>3577</v>
      </c>
      <c r="AS1092" s="38" t="s">
        <v>53</v>
      </c>
      <c r="AT1092" s="23"/>
      <c r="AU1092" s="64">
        <v>91800955</v>
      </c>
      <c r="AV1092" s="99">
        <v>9</v>
      </c>
      <c r="AW1092" s="102">
        <v>10208.09</v>
      </c>
      <c r="AX1092" s="29" t="s">
        <v>701</v>
      </c>
      <c r="AY1092" s="29"/>
      <c r="AZ1092" s="25" t="s">
        <v>997</v>
      </c>
      <c r="BA1092">
        <f t="shared" si="204"/>
        <v>2360</v>
      </c>
      <c r="BB1092" s="115" t="s">
        <v>6987</v>
      </c>
      <c r="BC1092" s="105">
        <f t="shared" si="194"/>
        <v>1134.2322222222222</v>
      </c>
      <c r="BD1092" s="116">
        <f t="shared" si="195"/>
        <v>43252</v>
      </c>
      <c r="BE1092" s="141" t="s">
        <v>8366</v>
      </c>
      <c r="BF1092">
        <f>MATCH(BE1092,'Cat-4'!$A:$A,0)</f>
        <v>666</v>
      </c>
      <c r="BG1092">
        <f>MATCH(BD1092,'Cat-4'!$1:$1,0)</f>
        <v>78</v>
      </c>
      <c r="BH1092">
        <f>INDEX('Cat-4'!$1:$1048576,'NSS + ACT'!BF1092,'NSS + ACT'!BG1092)</f>
        <v>111.8</v>
      </c>
      <c r="BI1092">
        <f>MATCH($BI$1,'Cat-4'!$1:$1,0)</f>
        <v>153</v>
      </c>
      <c r="BJ1092">
        <f>INDEX('Cat-4'!$1:$1048576,'NSS + ACT'!BF1092,'NSS + ACT'!BI1092)</f>
        <v>133.4</v>
      </c>
      <c r="BK1092" s="126">
        <f t="shared" si="196"/>
        <v>1.1932021466905189</v>
      </c>
      <c r="BL1092">
        <f t="shared" si="197"/>
        <v>2388</v>
      </c>
      <c r="BM1092" s="126">
        <f t="shared" si="198"/>
        <v>79.599999999999994</v>
      </c>
      <c r="BN1092" s="126" t="s">
        <v>8785</v>
      </c>
      <c r="BO1092" s="126">
        <f>MATCH(BB1092,Sheet3!$D$4:$D$8,0)</f>
        <v>4</v>
      </c>
      <c r="BP1092" s="126">
        <f>MATCH(BN1092,Sheet3!$E$4:$H$4,0)</f>
        <v>4</v>
      </c>
      <c r="BQ1092" s="132">
        <f>INDEX(Sheet3!$D$4:$H$8,'NSS + ACT'!BO1092,'NSS + ACT'!BP1092)</f>
        <v>0.2</v>
      </c>
      <c r="BR1092" s="105">
        <f t="shared" si="199"/>
        <v>12180.31490161002</v>
      </c>
      <c r="BS1092" s="162">
        <f t="shared" si="200"/>
        <v>0.2</v>
      </c>
      <c r="BT1092" s="105">
        <f t="shared" si="201"/>
        <v>9744.2519212880161</v>
      </c>
    </row>
    <row r="1093" spans="1:72">
      <c r="A1093" s="18">
        <f t="shared" si="203"/>
        <v>1090</v>
      </c>
      <c r="B1093" s="61">
        <v>291706381385</v>
      </c>
      <c r="C1093" s="39">
        <v>43043</v>
      </c>
      <c r="D1093" s="22" t="s">
        <v>202</v>
      </c>
      <c r="E1093" s="22" t="s">
        <v>1753</v>
      </c>
      <c r="F1093" s="110">
        <v>3</v>
      </c>
      <c r="G1093" s="23" t="s">
        <v>119</v>
      </c>
      <c r="H1093" s="52">
        <v>3400</v>
      </c>
      <c r="I1093" s="30"/>
      <c r="J1093" s="109">
        <v>10200</v>
      </c>
      <c r="K1093" s="23">
        <v>84149040</v>
      </c>
      <c r="L1093" s="26">
        <v>7.4999999999999997E-2</v>
      </c>
      <c r="M1093" s="40">
        <v>0</v>
      </c>
      <c r="N1093" s="62">
        <v>0</v>
      </c>
      <c r="O1093" s="52">
        <v>0</v>
      </c>
      <c r="P1093" s="26">
        <v>0.1</v>
      </c>
      <c r="Q1093" s="52">
        <v>0</v>
      </c>
      <c r="R1093" s="63">
        <v>0.18</v>
      </c>
      <c r="S1093" s="23" t="s">
        <v>717</v>
      </c>
      <c r="T1093" s="52">
        <v>765</v>
      </c>
      <c r="U1093" s="52">
        <v>0</v>
      </c>
      <c r="V1093" s="52">
        <v>76.5</v>
      </c>
      <c r="W1093" s="52">
        <v>1987.47</v>
      </c>
      <c r="X1093" s="52">
        <v>2828.9700000000003</v>
      </c>
      <c r="Y1093" s="23" t="s">
        <v>1628</v>
      </c>
      <c r="Z1093" s="23" t="s">
        <v>1754</v>
      </c>
      <c r="AA1093" s="23" t="s">
        <v>1755</v>
      </c>
      <c r="AB1093" s="33">
        <v>291706381385</v>
      </c>
      <c r="AC1093" s="33" t="s">
        <v>1705</v>
      </c>
      <c r="AD1093" s="48">
        <v>43043</v>
      </c>
      <c r="AE1093" s="39">
        <v>43024</v>
      </c>
      <c r="AF1093" s="53" t="e">
        <v>#N/A</v>
      </c>
      <c r="AG1093" s="53" t="e">
        <v>#N/A</v>
      </c>
      <c r="AH1093" s="39" t="e">
        <v>#N/A</v>
      </c>
      <c r="AI1093" s="23" t="s">
        <v>51</v>
      </c>
      <c r="AJ1093" s="54"/>
      <c r="AK1093" s="55"/>
      <c r="AL1093" s="56"/>
      <c r="AM1093" s="57"/>
      <c r="AN1093" s="33"/>
      <c r="AO1093" s="48"/>
      <c r="AP1093" s="23">
        <v>2000</v>
      </c>
      <c r="AQ1093" s="23" t="s">
        <v>52</v>
      </c>
      <c r="AR1093" s="23" t="s">
        <v>1755</v>
      </c>
      <c r="AS1093" s="38" t="s">
        <v>53</v>
      </c>
      <c r="AT1093" s="23"/>
      <c r="AU1093" s="64" t="s">
        <v>1706</v>
      </c>
      <c r="AV1093" s="99">
        <v>3</v>
      </c>
      <c r="AW1093" s="102">
        <v>10200</v>
      </c>
      <c r="AX1093" s="29" t="s">
        <v>701</v>
      </c>
      <c r="AY1093" s="29"/>
      <c r="AZ1093" s="25" t="s">
        <v>1633</v>
      </c>
      <c r="BA1093">
        <f t="shared" si="204"/>
        <v>2614</v>
      </c>
      <c r="BB1093" s="115" t="s">
        <v>6983</v>
      </c>
      <c r="BC1093" s="105">
        <f t="shared" ref="BC1093:BC1156" si="205">AW1093/AV1093</f>
        <v>3400</v>
      </c>
      <c r="BD1093" s="116">
        <f t="shared" ref="BD1093:BD1156" si="206">DATE(YEAR(AE1093),MONTH(AE1093),1)</f>
        <v>43009</v>
      </c>
      <c r="BE1093" s="141" t="s">
        <v>8477</v>
      </c>
      <c r="BF1093">
        <f>MATCH(BE1093,'Cat-4'!$A:$A,0)</f>
        <v>722</v>
      </c>
      <c r="BG1093">
        <f>MATCH(BD1093,'Cat-4'!$1:$1,0)</f>
        <v>70</v>
      </c>
      <c r="BH1093">
        <f>INDEX('Cat-4'!$1:$1048576,'NSS + ACT'!BF1093,'NSS + ACT'!BG1093)</f>
        <v>109</v>
      </c>
      <c r="BI1093">
        <f>MATCH($BI$1,'Cat-4'!$1:$1,0)</f>
        <v>153</v>
      </c>
      <c r="BJ1093">
        <f>INDEX('Cat-4'!$1:$1048576,'NSS + ACT'!BF1093,'NSS + ACT'!BI1093)</f>
        <v>130.80000000000001</v>
      </c>
      <c r="BK1093" s="126">
        <f t="shared" ref="BK1093:BK1156" si="207">BJ1093/BH1093</f>
        <v>1.2000000000000002</v>
      </c>
      <c r="BL1093">
        <f t="shared" ref="BL1093:BL1156" si="208">$BL$1-BD1093</f>
        <v>2631</v>
      </c>
      <c r="BM1093" s="126">
        <f t="shared" ref="BM1093:BM1156" si="209">BL1093/30</f>
        <v>87.7</v>
      </c>
      <c r="BN1093" s="126" t="s">
        <v>8785</v>
      </c>
      <c r="BO1093" s="126">
        <f>MATCH(BB1093,Sheet3!$D$4:$D$8,0)</f>
        <v>2</v>
      </c>
      <c r="BP1093" s="126">
        <f>MATCH(BN1093,Sheet3!$E$4:$H$4,0)</f>
        <v>4</v>
      </c>
      <c r="BQ1093" s="132">
        <f>INDEX(Sheet3!$D$4:$H$8,'NSS + ACT'!BO1093,'NSS + ACT'!BP1093)</f>
        <v>0.1</v>
      </c>
      <c r="BR1093" s="105">
        <f t="shared" ref="BR1093:BR1156" si="210">BK1093*AW1093</f>
        <v>12240.000000000002</v>
      </c>
      <c r="BS1093" s="162">
        <f t="shared" ref="BS1093:BS1156" si="211">BQ1093</f>
        <v>0.1</v>
      </c>
      <c r="BT1093" s="105">
        <f t="shared" ref="BT1093:BT1156" si="212">BR1093*(1-BS1093)</f>
        <v>11016.000000000002</v>
      </c>
    </row>
    <row r="1094" spans="1:72">
      <c r="A1094" s="18">
        <f t="shared" si="203"/>
        <v>1091</v>
      </c>
      <c r="B1094" s="61">
        <v>172200117806</v>
      </c>
      <c r="C1094" s="39">
        <v>44574</v>
      </c>
      <c r="D1094" s="22" t="s">
        <v>635</v>
      </c>
      <c r="E1094" s="22" t="s">
        <v>916</v>
      </c>
      <c r="F1094" s="110">
        <v>2</v>
      </c>
      <c r="G1094" s="23" t="s">
        <v>49</v>
      </c>
      <c r="H1094" s="52">
        <v>5093.5649999999496</v>
      </c>
      <c r="I1094" s="30"/>
      <c r="J1094" s="109">
        <v>10187.129999999899</v>
      </c>
      <c r="K1094" s="23">
        <v>84149011</v>
      </c>
      <c r="L1094" s="26">
        <v>7.4999999999999997E-2</v>
      </c>
      <c r="M1094" s="40">
        <v>0</v>
      </c>
      <c r="N1094" s="62">
        <v>0</v>
      </c>
      <c r="O1094" s="52">
        <v>0</v>
      </c>
      <c r="P1094" s="26">
        <v>0.1</v>
      </c>
      <c r="Q1094" s="52">
        <v>0</v>
      </c>
      <c r="R1094" s="63">
        <v>0.18</v>
      </c>
      <c r="S1094" s="23" t="s">
        <v>717</v>
      </c>
      <c r="T1094" s="52">
        <v>764.03474999999241</v>
      </c>
      <c r="U1094" s="52">
        <v>0</v>
      </c>
      <c r="V1094" s="52">
        <v>76.403474999999247</v>
      </c>
      <c r="W1094" s="52">
        <v>1984.9622804999801</v>
      </c>
      <c r="X1094" s="52">
        <v>2825.4005054999716</v>
      </c>
      <c r="Y1094" s="23" t="s">
        <v>850</v>
      </c>
      <c r="Z1094" s="23" t="s">
        <v>917</v>
      </c>
      <c r="AA1094" s="23" t="s">
        <v>918</v>
      </c>
      <c r="AB1094" s="33" t="e">
        <v>#N/A</v>
      </c>
      <c r="AC1094" s="33" t="e">
        <v>#N/A</v>
      </c>
      <c r="AD1094" s="48" t="e">
        <v>#N/A</v>
      </c>
      <c r="AE1094" s="39">
        <v>44503</v>
      </c>
      <c r="AF1094" s="53">
        <v>172200117806</v>
      </c>
      <c r="AG1094" s="53" t="s">
        <v>913</v>
      </c>
      <c r="AH1094" s="39">
        <v>44574</v>
      </c>
      <c r="AI1094" s="23" t="s">
        <v>385</v>
      </c>
      <c r="AJ1094" s="54"/>
      <c r="AK1094" s="55"/>
      <c r="AL1094" s="56"/>
      <c r="AM1094" s="57"/>
      <c r="AN1094" s="33"/>
      <c r="AO1094" s="48"/>
      <c r="AP1094" s="23">
        <v>2000</v>
      </c>
      <c r="AQ1094" s="23" t="s">
        <v>52</v>
      </c>
      <c r="AR1094" s="23" t="s">
        <v>918</v>
      </c>
      <c r="AS1094" s="38" t="s">
        <v>53</v>
      </c>
      <c r="AT1094" s="23" t="s">
        <v>522</v>
      </c>
      <c r="AU1094" s="64" t="s">
        <v>914</v>
      </c>
      <c r="AV1094" s="99">
        <v>2</v>
      </c>
      <c r="AW1094" s="102">
        <v>10187.129999999899</v>
      </c>
      <c r="AX1094" s="29" t="s">
        <v>701</v>
      </c>
      <c r="AY1094" s="29"/>
      <c r="AZ1094" s="25" t="s">
        <v>915</v>
      </c>
      <c r="BA1094">
        <f t="shared" si="204"/>
        <v>1135</v>
      </c>
      <c r="BB1094" s="115" t="s">
        <v>6983</v>
      </c>
      <c r="BC1094" s="105">
        <f t="shared" si="205"/>
        <v>5093.5649999999496</v>
      </c>
      <c r="BD1094" s="116">
        <f t="shared" si="206"/>
        <v>44501</v>
      </c>
      <c r="BE1094" s="141" t="s">
        <v>8477</v>
      </c>
      <c r="BF1094">
        <f>MATCH(BE1094,'Cat-4'!$A:$A,0)</f>
        <v>722</v>
      </c>
      <c r="BG1094">
        <f>MATCH(BD1094,'Cat-4'!$1:$1,0)</f>
        <v>119</v>
      </c>
      <c r="BH1094">
        <f>INDEX('Cat-4'!$1:$1048576,'NSS + ACT'!BF1094,'NSS + ACT'!BG1094)</f>
        <v>120.8</v>
      </c>
      <c r="BI1094">
        <f>MATCH($BI$1,'Cat-4'!$1:$1,0)</f>
        <v>153</v>
      </c>
      <c r="BJ1094">
        <f>INDEX('Cat-4'!$1:$1048576,'NSS + ACT'!BF1094,'NSS + ACT'!BI1094)</f>
        <v>130.80000000000001</v>
      </c>
      <c r="BK1094" s="126">
        <f t="shared" si="207"/>
        <v>1.0827814569536425</v>
      </c>
      <c r="BL1094">
        <f t="shared" si="208"/>
        <v>1139</v>
      </c>
      <c r="BM1094" s="126">
        <f t="shared" si="209"/>
        <v>37.966666666666669</v>
      </c>
      <c r="BN1094" s="126" t="s">
        <v>8785</v>
      </c>
      <c r="BO1094" s="126">
        <f>MATCH(BB1094,Sheet3!$D$4:$D$8,0)</f>
        <v>2</v>
      </c>
      <c r="BP1094" s="126">
        <f>MATCH(BN1094,Sheet3!$E$4:$H$4,0)</f>
        <v>4</v>
      </c>
      <c r="BQ1094" s="132">
        <f>INDEX(Sheet3!$D$4:$H$8,'NSS + ACT'!BO1094,'NSS + ACT'!BP1094)</f>
        <v>0.1</v>
      </c>
      <c r="BR1094" s="105">
        <f t="shared" si="210"/>
        <v>11030.43546357605</v>
      </c>
      <c r="BS1094" s="162">
        <f t="shared" si="211"/>
        <v>0.1</v>
      </c>
      <c r="BT1094" s="105">
        <f t="shared" si="212"/>
        <v>9927.3919172184451</v>
      </c>
    </row>
    <row r="1095" spans="1:72">
      <c r="A1095" s="18">
        <f t="shared" si="203"/>
        <v>1092</v>
      </c>
      <c r="B1095" s="61">
        <v>291808584955</v>
      </c>
      <c r="C1095" s="39">
        <v>43376</v>
      </c>
      <c r="D1095" s="22" t="s">
        <v>91</v>
      </c>
      <c r="E1095" s="22" t="s">
        <v>2497</v>
      </c>
      <c r="F1095" s="110">
        <v>28</v>
      </c>
      <c r="G1095" s="23" t="s">
        <v>119</v>
      </c>
      <c r="H1095" s="52">
        <v>362.5</v>
      </c>
      <c r="I1095" s="30"/>
      <c r="J1095" s="109">
        <v>10150</v>
      </c>
      <c r="K1095" s="23">
        <v>84819090</v>
      </c>
      <c r="L1095" s="26">
        <v>7.4999999999999997E-2</v>
      </c>
      <c r="M1095" s="40">
        <v>0</v>
      </c>
      <c r="N1095" s="62">
        <v>0</v>
      </c>
      <c r="O1095" s="52"/>
      <c r="P1095" s="26">
        <v>0.1</v>
      </c>
      <c r="Q1095" s="52">
        <v>0</v>
      </c>
      <c r="R1095" s="63">
        <v>0.18</v>
      </c>
      <c r="S1095" s="23" t="s">
        <v>849</v>
      </c>
      <c r="T1095" s="52">
        <v>761.25</v>
      </c>
      <c r="U1095" s="52">
        <v>0</v>
      </c>
      <c r="V1095" s="52">
        <v>76.125</v>
      </c>
      <c r="W1095" s="52">
        <v>1977.7275</v>
      </c>
      <c r="X1095" s="52">
        <v>2815.1025</v>
      </c>
      <c r="Y1095" s="23" t="s">
        <v>2273</v>
      </c>
      <c r="Z1095" s="23" t="s">
        <v>2498</v>
      </c>
      <c r="AA1095" s="23" t="s">
        <v>2499</v>
      </c>
      <c r="AB1095" s="33">
        <v>291808584955</v>
      </c>
      <c r="AC1095" s="33" t="s">
        <v>1929</v>
      </c>
      <c r="AD1095" s="48">
        <v>43376</v>
      </c>
      <c r="AE1095" s="39">
        <v>43369</v>
      </c>
      <c r="AF1095" s="53" t="e">
        <v>#N/A</v>
      </c>
      <c r="AG1095" s="53" t="e">
        <v>#N/A</v>
      </c>
      <c r="AH1095" s="39" t="e">
        <v>#N/A</v>
      </c>
      <c r="AI1095" s="23" t="s">
        <v>51</v>
      </c>
      <c r="AJ1095" s="54"/>
      <c r="AK1095" s="55"/>
      <c r="AL1095" s="56"/>
      <c r="AM1095" s="57"/>
      <c r="AN1095" s="33"/>
      <c r="AO1095" s="48"/>
      <c r="AP1095" s="23">
        <v>2000</v>
      </c>
      <c r="AQ1095" s="23" t="s">
        <v>52</v>
      </c>
      <c r="AR1095" s="23" t="s">
        <v>2499</v>
      </c>
      <c r="AS1095" s="38" t="s">
        <v>53</v>
      </c>
      <c r="AT1095" s="23"/>
      <c r="AU1095" s="64">
        <v>9318632222</v>
      </c>
      <c r="AV1095" s="99">
        <v>28</v>
      </c>
      <c r="AW1095" s="102">
        <v>10150</v>
      </c>
      <c r="AX1095" s="29" t="s">
        <v>701</v>
      </c>
      <c r="AY1095" s="29"/>
      <c r="AZ1095" s="25" t="s">
        <v>853</v>
      </c>
      <c r="BA1095">
        <f t="shared" si="204"/>
        <v>2269</v>
      </c>
      <c r="BB1095" t="s">
        <v>6983</v>
      </c>
      <c r="BC1095" s="105">
        <f t="shared" si="205"/>
        <v>362.5</v>
      </c>
      <c r="BD1095" s="116">
        <f t="shared" si="206"/>
        <v>43344</v>
      </c>
      <c r="BE1095" s="141" t="s">
        <v>8477</v>
      </c>
      <c r="BF1095">
        <f>MATCH(BE1095,'Cat-4'!$A:$A,0)</f>
        <v>722</v>
      </c>
      <c r="BG1095">
        <f>MATCH(BD1095,'Cat-4'!$1:$1,0)</f>
        <v>81</v>
      </c>
      <c r="BH1095">
        <f>INDEX('Cat-4'!$1:$1048576,'NSS + ACT'!BF1095,'NSS + ACT'!BG1095)</f>
        <v>111.6</v>
      </c>
      <c r="BI1095">
        <f>MATCH($BI$1,'Cat-4'!$1:$1,0)</f>
        <v>153</v>
      </c>
      <c r="BJ1095">
        <f>INDEX('Cat-4'!$1:$1048576,'NSS + ACT'!BF1095,'NSS + ACT'!BI1095)</f>
        <v>130.80000000000001</v>
      </c>
      <c r="BK1095" s="126">
        <f t="shared" si="207"/>
        <v>1.1720430107526882</v>
      </c>
      <c r="BL1095">
        <f t="shared" si="208"/>
        <v>2296</v>
      </c>
      <c r="BM1095" s="126">
        <f t="shared" si="209"/>
        <v>76.533333333333331</v>
      </c>
      <c r="BN1095" s="126" t="s">
        <v>8785</v>
      </c>
      <c r="BO1095" s="126">
        <f>MATCH(BB1095,Sheet3!$D$4:$D$8,0)</f>
        <v>2</v>
      </c>
      <c r="BP1095" s="126">
        <f>MATCH(BN1095,Sheet3!$E$4:$H$4,0)</f>
        <v>4</v>
      </c>
      <c r="BQ1095" s="132">
        <f>INDEX(Sheet3!$D$4:$H$8,'NSS + ACT'!BO1095,'NSS + ACT'!BP1095)</f>
        <v>0.1</v>
      </c>
      <c r="BR1095" s="105">
        <f t="shared" si="210"/>
        <v>11896.236559139787</v>
      </c>
      <c r="BS1095" s="162">
        <f t="shared" si="211"/>
        <v>0.1</v>
      </c>
      <c r="BT1095" s="105">
        <f t="shared" si="212"/>
        <v>10706.612903225809</v>
      </c>
    </row>
    <row r="1096" spans="1:72">
      <c r="A1096" s="18">
        <f t="shared" si="203"/>
        <v>1093</v>
      </c>
      <c r="B1096" s="61">
        <v>291605522165</v>
      </c>
      <c r="C1096" s="39">
        <v>42695</v>
      </c>
      <c r="D1096" s="22" t="s">
        <v>91</v>
      </c>
      <c r="E1096" s="22" t="s">
        <v>2317</v>
      </c>
      <c r="F1096" s="110">
        <v>6</v>
      </c>
      <c r="G1096" s="23" t="s">
        <v>119</v>
      </c>
      <c r="H1096" s="52">
        <v>1691.0600000000002</v>
      </c>
      <c r="I1096" s="30"/>
      <c r="J1096" s="109">
        <v>10146.36</v>
      </c>
      <c r="K1096" s="23">
        <v>84819090</v>
      </c>
      <c r="L1096" s="26">
        <v>7.4999999999999997E-2</v>
      </c>
      <c r="M1096" s="40">
        <v>0</v>
      </c>
      <c r="N1096" s="62">
        <v>0</v>
      </c>
      <c r="O1096" s="52"/>
      <c r="P1096" s="26">
        <v>0.1</v>
      </c>
      <c r="Q1096" s="52">
        <v>0</v>
      </c>
      <c r="R1096" s="63">
        <v>0.18</v>
      </c>
      <c r="S1096" s="23" t="s">
        <v>849</v>
      </c>
      <c r="T1096" s="52">
        <v>760.97699999999998</v>
      </c>
      <c r="U1096" s="52">
        <v>0</v>
      </c>
      <c r="V1096" s="52">
        <v>76.097700000000003</v>
      </c>
      <c r="W1096" s="52">
        <v>1977.0182460000003</v>
      </c>
      <c r="X1096" s="52">
        <v>2814.0929460000002</v>
      </c>
      <c r="Y1096" s="23" t="s">
        <v>2273</v>
      </c>
      <c r="Z1096" s="23" t="s">
        <v>2318</v>
      </c>
      <c r="AA1096" s="23" t="s">
        <v>2319</v>
      </c>
      <c r="AB1096" s="33">
        <v>291605522165</v>
      </c>
      <c r="AC1096" s="33" t="s">
        <v>2320</v>
      </c>
      <c r="AD1096" s="48">
        <v>42695</v>
      </c>
      <c r="AE1096" s="39">
        <v>42664</v>
      </c>
      <c r="AF1096" s="53" t="e">
        <v>#N/A</v>
      </c>
      <c r="AG1096" s="53" t="e">
        <v>#N/A</v>
      </c>
      <c r="AH1096" s="39" t="e">
        <v>#N/A</v>
      </c>
      <c r="AI1096" s="23" t="s">
        <v>51</v>
      </c>
      <c r="AJ1096" s="54"/>
      <c r="AK1096" s="55"/>
      <c r="AL1096" s="56"/>
      <c r="AM1096" s="57"/>
      <c r="AN1096" s="33"/>
      <c r="AO1096" s="48"/>
      <c r="AP1096" s="23">
        <v>2000</v>
      </c>
      <c r="AQ1096" s="23" t="s">
        <v>52</v>
      </c>
      <c r="AR1096" s="23" t="s">
        <v>2319</v>
      </c>
      <c r="AS1096" s="38" t="s">
        <v>53</v>
      </c>
      <c r="AT1096" s="23"/>
      <c r="AU1096" s="64">
        <v>6316001673</v>
      </c>
      <c r="AV1096" s="99">
        <v>6</v>
      </c>
      <c r="AW1096" s="102">
        <v>10146.36</v>
      </c>
      <c r="AX1096" s="29" t="s">
        <v>701</v>
      </c>
      <c r="AY1096" s="29"/>
      <c r="AZ1096" s="25" t="s">
        <v>2289</v>
      </c>
      <c r="BA1096">
        <f t="shared" si="204"/>
        <v>2974</v>
      </c>
      <c r="BB1096" s="115" t="s">
        <v>6983</v>
      </c>
      <c r="BC1096" s="105">
        <f t="shared" si="205"/>
        <v>1691.0600000000002</v>
      </c>
      <c r="BD1096" s="116">
        <f t="shared" si="206"/>
        <v>42644</v>
      </c>
      <c r="BE1096" s="141" t="s">
        <v>8477</v>
      </c>
      <c r="BF1096">
        <f>MATCH(BE1096,'Cat-4'!$A:$A,0)</f>
        <v>722</v>
      </c>
      <c r="BG1096">
        <f>MATCH(BD1096,'Cat-4'!$1:$1,0)</f>
        <v>58</v>
      </c>
      <c r="BH1096">
        <f>INDEX('Cat-4'!$1:$1048576,'NSS + ACT'!BF1096,'NSS + ACT'!BG1096)</f>
        <v>107.9</v>
      </c>
      <c r="BI1096">
        <f>MATCH($BI$1,'Cat-4'!$1:$1,0)</f>
        <v>153</v>
      </c>
      <c r="BJ1096">
        <f>INDEX('Cat-4'!$1:$1048576,'NSS + ACT'!BF1096,'NSS + ACT'!BI1096)</f>
        <v>130.80000000000001</v>
      </c>
      <c r="BK1096" s="126">
        <f t="shared" si="207"/>
        <v>1.2122335495829473</v>
      </c>
      <c r="BL1096">
        <f t="shared" si="208"/>
        <v>2996</v>
      </c>
      <c r="BM1096" s="126">
        <f t="shared" si="209"/>
        <v>99.86666666666666</v>
      </c>
      <c r="BN1096" s="126" t="s">
        <v>8785</v>
      </c>
      <c r="BO1096" s="126">
        <f>MATCH(BB1096,Sheet3!$D$4:$D$8,0)</f>
        <v>2</v>
      </c>
      <c r="BP1096" s="126">
        <f>MATCH(BN1096,Sheet3!$E$4:$H$4,0)</f>
        <v>4</v>
      </c>
      <c r="BQ1096" s="132">
        <f>INDEX(Sheet3!$D$4:$H$8,'NSS + ACT'!BO1096,'NSS + ACT'!BP1096)</f>
        <v>0.1</v>
      </c>
      <c r="BR1096" s="105">
        <f t="shared" si="210"/>
        <v>12299.757998146433</v>
      </c>
      <c r="BS1096" s="162">
        <f t="shared" si="211"/>
        <v>0.1</v>
      </c>
      <c r="BT1096" s="105">
        <f t="shared" si="212"/>
        <v>11069.78219833179</v>
      </c>
    </row>
    <row r="1097" spans="1:72">
      <c r="A1097" s="18">
        <f t="shared" si="203"/>
        <v>1094</v>
      </c>
      <c r="B1097" s="33"/>
      <c r="C1097" s="39"/>
      <c r="D1097" s="117" t="s">
        <v>351</v>
      </c>
      <c r="E1097" s="119" t="s">
        <v>6971</v>
      </c>
      <c r="F1097" s="107">
        <v>125</v>
      </c>
      <c r="G1097" s="23" t="s">
        <v>49</v>
      </c>
      <c r="H1097" s="52">
        <v>56</v>
      </c>
      <c r="I1097" s="52">
        <v>0</v>
      </c>
      <c r="J1097" s="101">
        <f>+F1097*H1097</f>
        <v>7000</v>
      </c>
      <c r="K1097" s="23"/>
      <c r="L1097" s="26"/>
      <c r="M1097" s="38"/>
      <c r="N1097" s="38"/>
      <c r="O1097" s="38"/>
      <c r="P1097" s="26"/>
      <c r="Q1097" s="38"/>
      <c r="R1097" s="26"/>
      <c r="S1097" s="23"/>
      <c r="T1097" s="25"/>
      <c r="U1097" s="52">
        <v>0</v>
      </c>
      <c r="V1097" s="25"/>
      <c r="W1097" s="25"/>
      <c r="X1097" s="25"/>
      <c r="Y1097" s="23" t="s">
        <v>6972</v>
      </c>
      <c r="Z1097" s="23" t="s">
        <v>6973</v>
      </c>
      <c r="AA1097" s="23" t="s">
        <v>6974</v>
      </c>
      <c r="AB1097" s="33"/>
      <c r="AC1097" s="33"/>
      <c r="AD1097" s="39"/>
      <c r="AE1097" s="39"/>
      <c r="AF1097" s="53"/>
      <c r="AG1097" s="53"/>
      <c r="AH1097" s="39"/>
      <c r="AI1097" s="23" t="s">
        <v>51</v>
      </c>
      <c r="AJ1097" s="59"/>
      <c r="AK1097" s="59"/>
      <c r="AL1097" s="48"/>
      <c r="AM1097" s="60"/>
      <c r="AN1097" s="33"/>
      <c r="AO1097" s="48"/>
      <c r="AP1097" s="23">
        <v>2000</v>
      </c>
      <c r="AQ1097" s="23" t="s">
        <v>52</v>
      </c>
      <c r="AR1097" s="23" t="s">
        <v>6974</v>
      </c>
      <c r="AS1097" s="38"/>
      <c r="AT1097" s="23"/>
      <c r="AU1097" s="23" t="s">
        <v>6975</v>
      </c>
      <c r="AV1097" s="99">
        <v>181</v>
      </c>
      <c r="AW1097" s="101">
        <v>10136</v>
      </c>
      <c r="AX1097" s="29" t="s">
        <v>6981</v>
      </c>
      <c r="AY1097" s="29"/>
      <c r="AZ1097" s="21"/>
      <c r="BA1097">
        <f t="shared" si="204"/>
        <v>45638</v>
      </c>
      <c r="BB1097" s="115" t="s">
        <v>6983</v>
      </c>
      <c r="BC1097" s="105">
        <f t="shared" si="205"/>
        <v>56</v>
      </c>
      <c r="BD1097" s="116">
        <v>43709</v>
      </c>
      <c r="BE1097" s="141" t="s">
        <v>8477</v>
      </c>
      <c r="BF1097">
        <f>MATCH(BE1097,'Cat-4'!$A:$A,0)</f>
        <v>722</v>
      </c>
      <c r="BG1097">
        <f>MATCH(BD1097,'Cat-4'!$1:$1,0)</f>
        <v>93</v>
      </c>
      <c r="BH1097">
        <f>INDEX('Cat-4'!$1:$1048576,'NSS + ACT'!BF1097,'NSS + ACT'!BG1097)</f>
        <v>113.9</v>
      </c>
      <c r="BI1097">
        <f>MATCH($BI$1,'Cat-4'!$1:$1,0)</f>
        <v>153</v>
      </c>
      <c r="BJ1097">
        <f>INDEX('Cat-4'!$1:$1048576,'NSS + ACT'!BF1097,'NSS + ACT'!BI1097)</f>
        <v>130.80000000000001</v>
      </c>
      <c r="BK1097" s="126">
        <f t="shared" si="207"/>
        <v>1.1483757682177349</v>
      </c>
      <c r="BL1097">
        <f t="shared" si="208"/>
        <v>1931</v>
      </c>
      <c r="BM1097" s="126">
        <f t="shared" si="209"/>
        <v>64.36666666666666</v>
      </c>
      <c r="BN1097" s="126" t="s">
        <v>8785</v>
      </c>
      <c r="BO1097" s="126">
        <f>MATCH(BB1097,Sheet3!$D$4:$D$8,0)</f>
        <v>2</v>
      </c>
      <c r="BP1097" s="126">
        <f>MATCH(BN1097,Sheet3!$E$4:$H$4,0)</f>
        <v>4</v>
      </c>
      <c r="BQ1097" s="132">
        <f>INDEX(Sheet3!$D$4:$H$8,'NSS + ACT'!BO1097,'NSS + ACT'!BP1097)</f>
        <v>0.1</v>
      </c>
      <c r="BR1097" s="105">
        <f t="shared" si="210"/>
        <v>11639.93678665496</v>
      </c>
      <c r="BS1097" s="162">
        <f t="shared" si="211"/>
        <v>0.1</v>
      </c>
      <c r="BT1097" s="105">
        <f t="shared" si="212"/>
        <v>10475.943107989464</v>
      </c>
    </row>
    <row r="1098" spans="1:72">
      <c r="A1098" s="18">
        <f t="shared" si="203"/>
        <v>1095</v>
      </c>
      <c r="B1098" s="61">
        <v>291904255145</v>
      </c>
      <c r="C1098" s="39">
        <v>43588</v>
      </c>
      <c r="D1098" s="22" t="s">
        <v>3673</v>
      </c>
      <c r="E1098" s="22" t="s">
        <v>3674</v>
      </c>
      <c r="F1098" s="110">
        <v>21</v>
      </c>
      <c r="G1098" s="23" t="s">
        <v>49</v>
      </c>
      <c r="H1098" s="52">
        <v>480.5</v>
      </c>
      <c r="I1098" s="30"/>
      <c r="J1098" s="109">
        <v>10090.5</v>
      </c>
      <c r="K1098" s="23">
        <v>68159990</v>
      </c>
      <c r="L1098" s="26">
        <v>0.1</v>
      </c>
      <c r="M1098" s="40">
        <v>0</v>
      </c>
      <c r="N1098" s="62">
        <v>0</v>
      </c>
      <c r="O1098" s="52">
        <v>0</v>
      </c>
      <c r="P1098" s="26">
        <v>0.1</v>
      </c>
      <c r="Q1098" s="52">
        <v>0</v>
      </c>
      <c r="R1098" s="63">
        <v>0.18</v>
      </c>
      <c r="S1098" s="23" t="s">
        <v>3675</v>
      </c>
      <c r="T1098" s="52">
        <v>1009.0500000000001</v>
      </c>
      <c r="U1098" s="52">
        <v>0</v>
      </c>
      <c r="V1098" s="52">
        <v>100.90500000000002</v>
      </c>
      <c r="W1098" s="52">
        <v>2016.0818999999999</v>
      </c>
      <c r="X1098" s="52">
        <v>3126.0369000000001</v>
      </c>
      <c r="Y1098" s="23" t="s">
        <v>3561</v>
      </c>
      <c r="Z1098" s="23" t="s">
        <v>3676</v>
      </c>
      <c r="AA1098" s="23" t="s">
        <v>3677</v>
      </c>
      <c r="AB1098" s="33">
        <v>291904255145</v>
      </c>
      <c r="AC1098" s="33" t="s">
        <v>3678</v>
      </c>
      <c r="AD1098" s="39">
        <v>43588</v>
      </c>
      <c r="AE1098" s="39">
        <v>43581</v>
      </c>
      <c r="AF1098" s="53" t="e">
        <v>#N/A</v>
      </c>
      <c r="AG1098" s="53" t="e">
        <v>#N/A</v>
      </c>
      <c r="AH1098" s="39" t="e">
        <v>#N/A</v>
      </c>
      <c r="AI1098" s="23" t="s">
        <v>51</v>
      </c>
      <c r="AJ1098" s="59"/>
      <c r="AK1098" s="59"/>
      <c r="AL1098" s="48"/>
      <c r="AM1098" s="60"/>
      <c r="AN1098" s="33"/>
      <c r="AO1098" s="48"/>
      <c r="AP1098" s="23">
        <v>2000</v>
      </c>
      <c r="AQ1098" s="23" t="s">
        <v>52</v>
      </c>
      <c r="AR1098" s="23" t="s">
        <v>3677</v>
      </c>
      <c r="AS1098" s="38" t="s">
        <v>53</v>
      </c>
      <c r="AT1098" s="23"/>
      <c r="AU1098" s="64" t="s">
        <v>3679</v>
      </c>
      <c r="AV1098" s="99">
        <v>21</v>
      </c>
      <c r="AW1098" s="102">
        <v>10090.5</v>
      </c>
      <c r="AX1098" s="29" t="s">
        <v>701</v>
      </c>
      <c r="AY1098" s="29"/>
      <c r="AZ1098" s="25" t="s">
        <v>3564</v>
      </c>
      <c r="BA1098">
        <f t="shared" si="204"/>
        <v>2057</v>
      </c>
      <c r="BB1098" s="115" t="s">
        <v>6983</v>
      </c>
      <c r="BC1098" s="105">
        <f t="shared" si="205"/>
        <v>480.5</v>
      </c>
      <c r="BD1098" s="116">
        <f t="shared" si="206"/>
        <v>43556</v>
      </c>
      <c r="BE1098" s="141" t="s">
        <v>8477</v>
      </c>
      <c r="BF1098">
        <f>MATCH(BE1098,'Cat-4'!$A:$A,0)</f>
        <v>722</v>
      </c>
      <c r="BG1098">
        <f>MATCH(BD1098,'Cat-4'!$1:$1,0)</f>
        <v>88</v>
      </c>
      <c r="BH1098">
        <f>INDEX('Cat-4'!$1:$1048576,'NSS + ACT'!BF1098,'NSS + ACT'!BG1098)</f>
        <v>112.5</v>
      </c>
      <c r="BI1098">
        <f>MATCH($BI$1,'Cat-4'!$1:$1,0)</f>
        <v>153</v>
      </c>
      <c r="BJ1098">
        <f>INDEX('Cat-4'!$1:$1048576,'NSS + ACT'!BF1098,'NSS + ACT'!BI1098)</f>
        <v>130.80000000000001</v>
      </c>
      <c r="BK1098" s="126">
        <f t="shared" si="207"/>
        <v>1.1626666666666667</v>
      </c>
      <c r="BL1098">
        <f t="shared" si="208"/>
        <v>2084</v>
      </c>
      <c r="BM1098" s="126">
        <f t="shared" si="209"/>
        <v>69.466666666666669</v>
      </c>
      <c r="BN1098" s="126" t="s">
        <v>8785</v>
      </c>
      <c r="BO1098" s="126">
        <f>MATCH(BB1098,Sheet3!$D$4:$D$8,0)</f>
        <v>2</v>
      </c>
      <c r="BP1098" s="126">
        <f>MATCH(BN1098,Sheet3!$E$4:$H$4,0)</f>
        <v>4</v>
      </c>
      <c r="BQ1098" s="132">
        <f>INDEX(Sheet3!$D$4:$H$8,'NSS + ACT'!BO1098,'NSS + ACT'!BP1098)</f>
        <v>0.1</v>
      </c>
      <c r="BR1098" s="105">
        <f t="shared" si="210"/>
        <v>11731.888000000001</v>
      </c>
      <c r="BS1098" s="162">
        <f t="shared" si="211"/>
        <v>0.1</v>
      </c>
      <c r="BT1098" s="105">
        <f t="shared" si="212"/>
        <v>10558.699200000001</v>
      </c>
    </row>
    <row r="1099" spans="1:72">
      <c r="A1099" s="18">
        <f t="shared" si="203"/>
        <v>1096</v>
      </c>
      <c r="B1099" s="33">
        <v>292306457774</v>
      </c>
      <c r="C1099" s="39">
        <v>45098</v>
      </c>
      <c r="D1099" s="22" t="s">
        <v>5262</v>
      </c>
      <c r="E1099" s="22" t="s">
        <v>5396</v>
      </c>
      <c r="F1099" s="110">
        <v>8</v>
      </c>
      <c r="G1099" s="23" t="s">
        <v>321</v>
      </c>
      <c r="H1099" s="58">
        <v>1254.3512499999874</v>
      </c>
      <c r="I1099" s="30"/>
      <c r="J1099" s="101">
        <v>10034.809999999899</v>
      </c>
      <c r="K1099" s="83">
        <v>68129919</v>
      </c>
      <c r="L1099" s="26">
        <v>0.1</v>
      </c>
      <c r="M1099" s="40"/>
      <c r="N1099" s="40">
        <v>0</v>
      </c>
      <c r="O1099" s="35">
        <v>0</v>
      </c>
      <c r="P1099" s="63">
        <v>0.1</v>
      </c>
      <c r="Q1099" s="52">
        <v>0</v>
      </c>
      <c r="R1099" s="63">
        <v>0.18</v>
      </c>
      <c r="S1099" s="23" t="s">
        <v>5397</v>
      </c>
      <c r="T1099" s="52">
        <v>1003.48099999999</v>
      </c>
      <c r="U1099" s="52">
        <v>0</v>
      </c>
      <c r="V1099" s="52">
        <v>100.34809999999901</v>
      </c>
      <c r="W1099" s="52">
        <v>2004.95503799998</v>
      </c>
      <c r="X1099" s="52">
        <v>3108.7841379999691</v>
      </c>
      <c r="Y1099" s="23" t="s">
        <v>5221</v>
      </c>
      <c r="Z1099" s="23" t="s">
        <v>5398</v>
      </c>
      <c r="AA1099" s="23" t="s">
        <v>5399</v>
      </c>
      <c r="AB1099" s="33">
        <v>292306457774</v>
      </c>
      <c r="AC1099" s="33" t="s">
        <v>5400</v>
      </c>
      <c r="AD1099" s="39">
        <v>45098</v>
      </c>
      <c r="AE1099" s="39">
        <v>45096</v>
      </c>
      <c r="AF1099" s="53" t="e">
        <v>#N/A</v>
      </c>
      <c r="AG1099" s="53" t="e">
        <v>#N/A</v>
      </c>
      <c r="AH1099" s="39" t="e">
        <v>#N/A</v>
      </c>
      <c r="AI1099" s="23" t="s">
        <v>51</v>
      </c>
      <c r="AJ1099" s="59"/>
      <c r="AK1099" s="59"/>
      <c r="AL1099" s="48"/>
      <c r="AM1099" s="60"/>
      <c r="AN1099" s="33"/>
      <c r="AO1099" s="48"/>
      <c r="AP1099" s="23">
        <v>2000</v>
      </c>
      <c r="AQ1099" s="23" t="s">
        <v>52</v>
      </c>
      <c r="AR1099" s="23" t="s">
        <v>5399</v>
      </c>
      <c r="AS1099" s="38" t="s">
        <v>518</v>
      </c>
      <c r="AT1099" s="23"/>
      <c r="AU1099" s="23" t="s">
        <v>5401</v>
      </c>
      <c r="AV1099" s="99">
        <v>8</v>
      </c>
      <c r="AW1099" s="101">
        <v>10034.809999999899</v>
      </c>
      <c r="AX1099" s="29" t="s">
        <v>4770</v>
      </c>
      <c r="AY1099" s="29"/>
      <c r="AZ1099" s="30"/>
      <c r="BA1099">
        <f t="shared" si="204"/>
        <v>542</v>
      </c>
      <c r="BB1099" s="115" t="s">
        <v>6983</v>
      </c>
      <c r="BC1099" s="105">
        <f t="shared" si="205"/>
        <v>1254.3512499999874</v>
      </c>
      <c r="BD1099" s="116">
        <f t="shared" si="206"/>
        <v>45078</v>
      </c>
      <c r="BE1099" s="141" t="s">
        <v>8477</v>
      </c>
      <c r="BF1099">
        <f>MATCH(BE1099,'Cat-4'!$A:$A,0)</f>
        <v>722</v>
      </c>
      <c r="BG1099">
        <f>MATCH(BD1099,'Cat-4'!$1:$1,0)</f>
        <v>138</v>
      </c>
      <c r="BH1099">
        <f>INDEX('Cat-4'!$1:$1048576,'NSS + ACT'!BF1099,'NSS + ACT'!BG1099)</f>
        <v>128</v>
      </c>
      <c r="BI1099">
        <f>MATCH($BI$1,'Cat-4'!$1:$1,0)</f>
        <v>153</v>
      </c>
      <c r="BJ1099">
        <f>INDEX('Cat-4'!$1:$1048576,'NSS + ACT'!BF1099,'NSS + ACT'!BI1099)</f>
        <v>130.80000000000001</v>
      </c>
      <c r="BK1099" s="126">
        <f t="shared" si="207"/>
        <v>1.0218750000000001</v>
      </c>
      <c r="BL1099">
        <f t="shared" si="208"/>
        <v>562</v>
      </c>
      <c r="BM1099" s="126">
        <f t="shared" si="209"/>
        <v>18.733333333333334</v>
      </c>
      <c r="BN1099" s="126" t="s">
        <v>8784</v>
      </c>
      <c r="BO1099" s="126">
        <f>MATCH(BB1099,Sheet3!$D$4:$D$8,0)</f>
        <v>2</v>
      </c>
      <c r="BP1099" s="126">
        <f>MATCH(BN1099,Sheet3!$E$4:$H$4,0)</f>
        <v>3</v>
      </c>
      <c r="BQ1099" s="132">
        <f>INDEX(Sheet3!$D$4:$H$8,'NSS + ACT'!BO1099,'NSS + ACT'!BP1099)</f>
        <v>0.05</v>
      </c>
      <c r="BR1099" s="105">
        <f t="shared" si="210"/>
        <v>10254.321468749898</v>
      </c>
      <c r="BS1099" s="162">
        <f t="shared" si="211"/>
        <v>0.05</v>
      </c>
      <c r="BT1099" s="105">
        <f t="shared" si="212"/>
        <v>9741.6053953124028</v>
      </c>
    </row>
    <row r="1100" spans="1:72">
      <c r="A1100" s="18">
        <f t="shared" si="203"/>
        <v>1097</v>
      </c>
      <c r="B1100" s="61">
        <v>291707727334</v>
      </c>
      <c r="C1100" s="39">
        <v>43087</v>
      </c>
      <c r="D1100" s="22" t="s">
        <v>122</v>
      </c>
      <c r="E1100" s="22" t="s">
        <v>1234</v>
      </c>
      <c r="F1100" s="110">
        <v>1</v>
      </c>
      <c r="G1100" s="23" t="s">
        <v>119</v>
      </c>
      <c r="H1100" s="52">
        <v>10031.309999999899</v>
      </c>
      <c r="I1100" s="30"/>
      <c r="J1100" s="109">
        <v>10031.309999999899</v>
      </c>
      <c r="K1100" s="23">
        <v>85049090</v>
      </c>
      <c r="L1100" s="26">
        <v>0.15</v>
      </c>
      <c r="M1100" s="40">
        <v>0</v>
      </c>
      <c r="N1100" s="62">
        <v>0</v>
      </c>
      <c r="O1100" s="52">
        <v>0</v>
      </c>
      <c r="P1100" s="26">
        <v>0.1</v>
      </c>
      <c r="Q1100" s="52">
        <v>0</v>
      </c>
      <c r="R1100" s="63">
        <v>0.18</v>
      </c>
      <c r="S1100" s="23" t="s">
        <v>969</v>
      </c>
      <c r="T1100" s="52">
        <v>1504.6964999999848</v>
      </c>
      <c r="U1100" s="52">
        <v>0</v>
      </c>
      <c r="V1100" s="52">
        <v>150.4696499999985</v>
      </c>
      <c r="W1100" s="52">
        <v>2103.5657069999788</v>
      </c>
      <c r="X1100" s="52">
        <v>3758.731856999962</v>
      </c>
      <c r="Y1100" s="23" t="s">
        <v>1160</v>
      </c>
      <c r="Z1100" s="23" t="s">
        <v>1235</v>
      </c>
      <c r="AA1100" s="23" t="s">
        <v>1236</v>
      </c>
      <c r="AB1100" s="33">
        <v>291707727334</v>
      </c>
      <c r="AC1100" s="33" t="s">
        <v>1237</v>
      </c>
      <c r="AD1100" s="48">
        <v>43087</v>
      </c>
      <c r="AE1100" s="39">
        <v>43077</v>
      </c>
      <c r="AF1100" s="53" t="e">
        <v>#N/A</v>
      </c>
      <c r="AG1100" s="53" t="e">
        <v>#N/A</v>
      </c>
      <c r="AH1100" s="39" t="e">
        <v>#N/A</v>
      </c>
      <c r="AI1100" s="23" t="s">
        <v>51</v>
      </c>
      <c r="AJ1100" s="54"/>
      <c r="AK1100" s="55"/>
      <c r="AL1100" s="56"/>
      <c r="AM1100" s="57"/>
      <c r="AN1100" s="33"/>
      <c r="AO1100" s="48"/>
      <c r="AP1100" s="23">
        <v>2000</v>
      </c>
      <c r="AQ1100" s="23" t="s">
        <v>64</v>
      </c>
      <c r="AR1100" s="23" t="s">
        <v>1236</v>
      </c>
      <c r="AS1100" s="38" t="s">
        <v>53</v>
      </c>
      <c r="AT1100" s="23"/>
      <c r="AU1100" s="64" t="s">
        <v>123</v>
      </c>
      <c r="AV1100" s="99">
        <v>1</v>
      </c>
      <c r="AW1100" s="102">
        <v>10031.309999999899</v>
      </c>
      <c r="AX1100" s="29" t="s">
        <v>701</v>
      </c>
      <c r="AY1100" s="29"/>
      <c r="AZ1100" s="25" t="s">
        <v>997</v>
      </c>
      <c r="BA1100">
        <f t="shared" si="204"/>
        <v>2561</v>
      </c>
      <c r="BB1100" s="115" t="s">
        <v>6985</v>
      </c>
      <c r="BC1100" s="105">
        <f t="shared" si="205"/>
        <v>10031.309999999899</v>
      </c>
      <c r="BD1100" s="116">
        <f t="shared" si="206"/>
        <v>43070</v>
      </c>
      <c r="BE1100" s="141" t="s">
        <v>8312</v>
      </c>
      <c r="BF1100">
        <f>MATCH(BE1100,'Cat-4'!$A:$A,0)</f>
        <v>639</v>
      </c>
      <c r="BG1100">
        <f>MATCH(BD1100,'Cat-4'!$1:$1,0)</f>
        <v>72</v>
      </c>
      <c r="BH1100">
        <f>INDEX('Cat-4'!$1:$1048576,'NSS + ACT'!BF1100,'NSS + ACT'!BG1100)</f>
        <v>110.5</v>
      </c>
      <c r="BI1100">
        <f>MATCH($BI$1,'Cat-4'!$1:$1,0)</f>
        <v>153</v>
      </c>
      <c r="BJ1100">
        <f>INDEX('Cat-4'!$1:$1048576,'NSS + ACT'!BF1100,'NSS + ACT'!BI1100)</f>
        <v>121.7</v>
      </c>
      <c r="BK1100" s="126">
        <f t="shared" si="207"/>
        <v>1.1013574660633485</v>
      </c>
      <c r="BL1100">
        <f t="shared" si="208"/>
        <v>2570</v>
      </c>
      <c r="BM1100" s="126">
        <f t="shared" si="209"/>
        <v>85.666666666666671</v>
      </c>
      <c r="BN1100" s="126" t="s">
        <v>8785</v>
      </c>
      <c r="BO1100" s="126">
        <f>MATCH(BB1100,Sheet3!$D$4:$D$8,0)</f>
        <v>5</v>
      </c>
      <c r="BP1100" s="126">
        <f>MATCH(BN1100,Sheet3!$E$4:$H$4,0)</f>
        <v>4</v>
      </c>
      <c r="BQ1100" s="132">
        <f>INDEX(Sheet3!$D$4:$H$8,'NSS + ACT'!BO1100,'NSS + ACT'!BP1100)</f>
        <v>0.4</v>
      </c>
      <c r="BR1100" s="105">
        <f t="shared" si="210"/>
        <v>11048.058162895817</v>
      </c>
      <c r="BS1100" s="162">
        <f t="shared" si="211"/>
        <v>0.4</v>
      </c>
      <c r="BT1100" s="105">
        <f t="shared" si="212"/>
        <v>6628.8348977374899</v>
      </c>
    </row>
    <row r="1101" spans="1:72">
      <c r="A1101" s="18">
        <f t="shared" si="203"/>
        <v>1098</v>
      </c>
      <c r="B1101" s="33">
        <v>291605318690</v>
      </c>
      <c r="C1101" s="39">
        <v>42685</v>
      </c>
      <c r="D1101" s="22" t="s">
        <v>5962</v>
      </c>
      <c r="E1101" s="22" t="s">
        <v>5963</v>
      </c>
      <c r="F1101" s="110">
        <v>3</v>
      </c>
      <c r="G1101" s="23" t="s">
        <v>119</v>
      </c>
      <c r="H1101" s="52">
        <v>1283.3333333333333</v>
      </c>
      <c r="I1101" s="30"/>
      <c r="J1101" s="109">
        <v>3850</v>
      </c>
      <c r="K1101" s="36">
        <v>84819090</v>
      </c>
      <c r="L1101" s="26">
        <v>7.4999999999999997E-2</v>
      </c>
      <c r="M1101" s="26"/>
      <c r="N1101" s="26">
        <v>0</v>
      </c>
      <c r="O1101" s="60"/>
      <c r="P1101" s="26">
        <v>0.1</v>
      </c>
      <c r="Q1101" s="84"/>
      <c r="R1101" s="26">
        <v>0.18</v>
      </c>
      <c r="S1101" s="23" t="s">
        <v>849</v>
      </c>
      <c r="T1101" s="52">
        <v>288.75</v>
      </c>
      <c r="U1101" s="52">
        <v>0</v>
      </c>
      <c r="V1101" s="52">
        <v>28.875</v>
      </c>
      <c r="W1101" s="52">
        <v>750.17250000000001</v>
      </c>
      <c r="X1101" s="52">
        <v>1067.7975000000001</v>
      </c>
      <c r="Y1101" s="23" t="s">
        <v>5950</v>
      </c>
      <c r="Z1101" s="23" t="s">
        <v>5964</v>
      </c>
      <c r="AA1101" s="23" t="s">
        <v>5965</v>
      </c>
      <c r="AB1101" s="33">
        <v>291605318690</v>
      </c>
      <c r="AC1101" s="33" t="s">
        <v>3659</v>
      </c>
      <c r="AD1101" s="39">
        <v>42685</v>
      </c>
      <c r="AE1101" s="39">
        <v>42678</v>
      </c>
      <c r="AF1101" s="53" t="e">
        <v>#N/A</v>
      </c>
      <c r="AG1101" s="53" t="e">
        <v>#N/A</v>
      </c>
      <c r="AH1101" s="39" t="e">
        <v>#N/A</v>
      </c>
      <c r="AI1101" s="23" t="s">
        <v>51</v>
      </c>
      <c r="AJ1101" s="59"/>
      <c r="AK1101" s="59"/>
      <c r="AL1101" s="48"/>
      <c r="AM1101" s="60"/>
      <c r="AN1101" s="33"/>
      <c r="AO1101" s="48"/>
      <c r="AP1101" s="23">
        <v>2000</v>
      </c>
      <c r="AQ1101" s="23" t="s">
        <v>52</v>
      </c>
      <c r="AR1101" s="23" t="s">
        <v>5965</v>
      </c>
      <c r="AS1101" s="38" t="s">
        <v>53</v>
      </c>
      <c r="AT1101" s="23"/>
      <c r="AU1101" s="23" t="s">
        <v>5966</v>
      </c>
      <c r="AV1101" s="99">
        <v>3</v>
      </c>
      <c r="AW1101" s="101">
        <v>10012.99</v>
      </c>
      <c r="AX1101" s="29" t="s">
        <v>5711</v>
      </c>
      <c r="AY1101" s="29"/>
      <c r="AZ1101" s="21"/>
      <c r="BA1101">
        <f t="shared" si="204"/>
        <v>2960</v>
      </c>
      <c r="BB1101" s="115" t="s">
        <v>6983</v>
      </c>
      <c r="BC1101" s="105">
        <f t="shared" si="205"/>
        <v>3337.6633333333334</v>
      </c>
      <c r="BD1101" s="116">
        <f t="shared" si="206"/>
        <v>42675</v>
      </c>
      <c r="BE1101" s="141" t="s">
        <v>8477</v>
      </c>
      <c r="BF1101">
        <f>MATCH(BE1101,'Cat-4'!$A:$A,0)</f>
        <v>722</v>
      </c>
      <c r="BG1101">
        <f>MATCH(BD1101,'Cat-4'!$1:$1,0)</f>
        <v>59</v>
      </c>
      <c r="BH1101">
        <f>INDEX('Cat-4'!$1:$1048576,'NSS + ACT'!BF1101,'NSS + ACT'!BG1101)</f>
        <v>107.5</v>
      </c>
      <c r="BI1101">
        <f>MATCH($BI$1,'Cat-4'!$1:$1,0)</f>
        <v>153</v>
      </c>
      <c r="BJ1101">
        <f>INDEX('Cat-4'!$1:$1048576,'NSS + ACT'!BF1101,'NSS + ACT'!BI1101)</f>
        <v>130.80000000000001</v>
      </c>
      <c r="BK1101" s="126">
        <f t="shared" si="207"/>
        <v>1.2167441860465118</v>
      </c>
      <c r="BL1101">
        <f t="shared" si="208"/>
        <v>2965</v>
      </c>
      <c r="BM1101" s="126">
        <f t="shared" si="209"/>
        <v>98.833333333333329</v>
      </c>
      <c r="BN1101" s="126" t="s">
        <v>8785</v>
      </c>
      <c r="BO1101" s="126">
        <f>MATCH(BB1101,Sheet3!$D$4:$D$8,0)</f>
        <v>2</v>
      </c>
      <c r="BP1101" s="126">
        <f>MATCH(BN1101,Sheet3!$E$4:$H$4,0)</f>
        <v>4</v>
      </c>
      <c r="BQ1101" s="132">
        <f>INDEX(Sheet3!$D$4:$H$8,'NSS + ACT'!BO1101,'NSS + ACT'!BP1101)</f>
        <v>0.1</v>
      </c>
      <c r="BR1101" s="105">
        <f t="shared" si="210"/>
        <v>12183.247367441862</v>
      </c>
      <c r="BS1101" s="162">
        <f t="shared" si="211"/>
        <v>0.1</v>
      </c>
      <c r="BT1101" s="105">
        <f t="shared" si="212"/>
        <v>10964.922630697676</v>
      </c>
    </row>
    <row r="1102" spans="1:72">
      <c r="A1102" s="18">
        <f t="shared" si="203"/>
        <v>1099</v>
      </c>
      <c r="B1102" s="33">
        <v>292006563881</v>
      </c>
      <c r="C1102" s="39">
        <v>44075</v>
      </c>
      <c r="D1102" s="22" t="s">
        <v>164</v>
      </c>
      <c r="E1102" s="22" t="s">
        <v>5809</v>
      </c>
      <c r="F1102" s="110">
        <v>18</v>
      </c>
      <c r="G1102" s="23" t="s">
        <v>119</v>
      </c>
      <c r="H1102" s="52">
        <v>555.60833333333335</v>
      </c>
      <c r="I1102" s="30"/>
      <c r="J1102" s="109">
        <v>10000.950000000001</v>
      </c>
      <c r="K1102" s="33">
        <v>59100090</v>
      </c>
      <c r="L1102" s="26">
        <v>0.2</v>
      </c>
      <c r="M1102" s="26"/>
      <c r="N1102" s="26">
        <v>0</v>
      </c>
      <c r="O1102" s="60"/>
      <c r="P1102" s="26">
        <v>0.1</v>
      </c>
      <c r="Q1102" s="84"/>
      <c r="R1102" s="26">
        <v>0.12</v>
      </c>
      <c r="S1102" s="23" t="s">
        <v>5810</v>
      </c>
      <c r="T1102" s="52">
        <v>2000.1900000000003</v>
      </c>
      <c r="U1102" s="52">
        <v>0</v>
      </c>
      <c r="V1102" s="52">
        <v>200.01900000000003</v>
      </c>
      <c r="W1102" s="52">
        <v>1464.1390800000001</v>
      </c>
      <c r="X1102" s="52">
        <v>3664.3480800000007</v>
      </c>
      <c r="Y1102" s="23" t="s">
        <v>5800</v>
      </c>
      <c r="Z1102" s="23" t="s">
        <v>5811</v>
      </c>
      <c r="AA1102" s="23" t="s">
        <v>5812</v>
      </c>
      <c r="AB1102" s="33">
        <v>292006563881</v>
      </c>
      <c r="AC1102" s="33" t="s">
        <v>5813</v>
      </c>
      <c r="AD1102" s="48">
        <v>44075</v>
      </c>
      <c r="AE1102" s="39">
        <v>44072</v>
      </c>
      <c r="AF1102" s="53" t="e">
        <v>#N/A</v>
      </c>
      <c r="AG1102" s="53" t="e">
        <v>#N/A</v>
      </c>
      <c r="AH1102" s="39" t="e">
        <v>#N/A</v>
      </c>
      <c r="AI1102" s="23" t="s">
        <v>51</v>
      </c>
      <c r="AJ1102" s="54"/>
      <c r="AK1102" s="55"/>
      <c r="AL1102" s="56"/>
      <c r="AM1102" s="57"/>
      <c r="AN1102" s="33"/>
      <c r="AO1102" s="48"/>
      <c r="AP1102" s="23">
        <v>2000</v>
      </c>
      <c r="AQ1102" s="23" t="s">
        <v>52</v>
      </c>
      <c r="AR1102" s="23" t="s">
        <v>5812</v>
      </c>
      <c r="AS1102" s="38" t="s">
        <v>53</v>
      </c>
      <c r="AT1102" s="23"/>
      <c r="AU1102" s="23" t="s">
        <v>5814</v>
      </c>
      <c r="AV1102" s="99">
        <v>18</v>
      </c>
      <c r="AW1102" s="101">
        <v>10000.950000000001</v>
      </c>
      <c r="AX1102" s="29" t="s">
        <v>5711</v>
      </c>
      <c r="AY1102" s="29"/>
      <c r="AZ1102" s="21"/>
      <c r="BA1102">
        <f t="shared" si="204"/>
        <v>1566</v>
      </c>
      <c r="BB1102" s="115" t="s">
        <v>6983</v>
      </c>
      <c r="BC1102" s="105">
        <f t="shared" si="205"/>
        <v>555.60833333333335</v>
      </c>
      <c r="BD1102" s="116">
        <f t="shared" si="206"/>
        <v>44044</v>
      </c>
      <c r="BE1102" s="141" t="s">
        <v>8477</v>
      </c>
      <c r="BF1102">
        <f>MATCH(BE1102,'Cat-4'!$A:$A,0)</f>
        <v>722</v>
      </c>
      <c r="BG1102">
        <f>MATCH(BD1102,'Cat-4'!$1:$1,0)</f>
        <v>104</v>
      </c>
      <c r="BH1102">
        <f>INDEX('Cat-4'!$1:$1048576,'NSS + ACT'!BF1102,'NSS + ACT'!BG1102)</f>
        <v>113.6</v>
      </c>
      <c r="BI1102">
        <f>MATCH($BI$1,'Cat-4'!$1:$1,0)</f>
        <v>153</v>
      </c>
      <c r="BJ1102">
        <f>INDEX('Cat-4'!$1:$1048576,'NSS + ACT'!BF1102,'NSS + ACT'!BI1102)</f>
        <v>130.80000000000001</v>
      </c>
      <c r="BK1102" s="126">
        <f t="shared" si="207"/>
        <v>1.1514084507042255</v>
      </c>
      <c r="BL1102">
        <f t="shared" si="208"/>
        <v>1596</v>
      </c>
      <c r="BM1102" s="126">
        <f t="shared" si="209"/>
        <v>53.2</v>
      </c>
      <c r="BN1102" s="126" t="s">
        <v>8785</v>
      </c>
      <c r="BO1102" s="126">
        <f>MATCH(BB1102,Sheet3!$D$4:$D$8,0)</f>
        <v>2</v>
      </c>
      <c r="BP1102" s="126">
        <f>MATCH(BN1102,Sheet3!$E$4:$H$4,0)</f>
        <v>4</v>
      </c>
      <c r="BQ1102" s="132">
        <f>INDEX(Sheet3!$D$4:$H$8,'NSS + ACT'!BO1102,'NSS + ACT'!BP1102)</f>
        <v>0.1</v>
      </c>
      <c r="BR1102" s="105">
        <f t="shared" si="210"/>
        <v>11515.178345070424</v>
      </c>
      <c r="BS1102" s="162">
        <f t="shared" si="211"/>
        <v>0.1</v>
      </c>
      <c r="BT1102" s="105">
        <f t="shared" si="212"/>
        <v>10363.660510563383</v>
      </c>
    </row>
    <row r="1103" spans="1:72">
      <c r="A1103" s="18">
        <f t="shared" si="203"/>
        <v>1100</v>
      </c>
      <c r="B1103" s="33">
        <v>292313116546</v>
      </c>
      <c r="C1103" s="39">
        <v>45271</v>
      </c>
      <c r="D1103" s="22" t="s">
        <v>214</v>
      </c>
      <c r="E1103" s="22" t="s">
        <v>5046</v>
      </c>
      <c r="F1103" s="110">
        <v>5</v>
      </c>
      <c r="G1103" s="23" t="s">
        <v>119</v>
      </c>
      <c r="H1103" s="58">
        <v>1998</v>
      </c>
      <c r="I1103" s="30"/>
      <c r="J1103" s="101">
        <v>9990</v>
      </c>
      <c r="K1103" s="33">
        <v>90279090</v>
      </c>
      <c r="L1103" s="26">
        <v>7.4999999999999997E-2</v>
      </c>
      <c r="M1103" s="40">
        <v>0</v>
      </c>
      <c r="N1103" s="40">
        <v>0</v>
      </c>
      <c r="O1103" s="35">
        <v>0</v>
      </c>
      <c r="P1103" s="63">
        <v>0.1</v>
      </c>
      <c r="Q1103" s="52">
        <v>0</v>
      </c>
      <c r="R1103" s="63">
        <v>0.18</v>
      </c>
      <c r="S1103" s="23" t="s">
        <v>1851</v>
      </c>
      <c r="T1103" s="52">
        <v>749.25</v>
      </c>
      <c r="U1103" s="52">
        <v>0</v>
      </c>
      <c r="V1103" s="52">
        <v>74.924999999999997</v>
      </c>
      <c r="W1103" s="52">
        <v>1946.5514999999998</v>
      </c>
      <c r="X1103" s="52">
        <v>2770.7264999999998</v>
      </c>
      <c r="Y1103" s="23" t="s">
        <v>5033</v>
      </c>
      <c r="Z1103" s="23" t="s">
        <v>5047</v>
      </c>
      <c r="AA1103" s="23" t="s">
        <v>5048</v>
      </c>
      <c r="AB1103" s="33">
        <v>292313116546</v>
      </c>
      <c r="AC1103" s="33" t="s">
        <v>5049</v>
      </c>
      <c r="AD1103" s="48">
        <v>45271</v>
      </c>
      <c r="AE1103" s="39">
        <v>45268</v>
      </c>
      <c r="AF1103" s="53" t="e">
        <v>#N/A</v>
      </c>
      <c r="AG1103" s="53" t="e">
        <v>#N/A</v>
      </c>
      <c r="AH1103" s="39" t="e">
        <v>#N/A</v>
      </c>
      <c r="AI1103" s="23" t="s">
        <v>51</v>
      </c>
      <c r="AJ1103" s="54"/>
      <c r="AK1103" s="55"/>
      <c r="AL1103" s="56"/>
      <c r="AM1103" s="57"/>
      <c r="AN1103" s="33"/>
      <c r="AO1103" s="48"/>
      <c r="AP1103" s="23">
        <v>2000</v>
      </c>
      <c r="AQ1103" s="23" t="s">
        <v>52</v>
      </c>
      <c r="AR1103" s="23" t="s">
        <v>5048</v>
      </c>
      <c r="AS1103" s="38" t="s">
        <v>518</v>
      </c>
      <c r="AT1103" s="23"/>
      <c r="AU1103" s="23" t="s">
        <v>5050</v>
      </c>
      <c r="AV1103" s="99">
        <v>5</v>
      </c>
      <c r="AW1103" s="101">
        <v>9990</v>
      </c>
      <c r="AX1103" s="29" t="s">
        <v>4770</v>
      </c>
      <c r="AY1103" s="29"/>
      <c r="AZ1103" s="30"/>
      <c r="BA1103">
        <f t="shared" si="204"/>
        <v>370</v>
      </c>
      <c r="BB1103" s="115" t="s">
        <v>6983</v>
      </c>
      <c r="BC1103" s="105">
        <f t="shared" si="205"/>
        <v>1998</v>
      </c>
      <c r="BD1103" s="116">
        <f t="shared" si="206"/>
        <v>45261</v>
      </c>
      <c r="BE1103" s="141" t="s">
        <v>8477</v>
      </c>
      <c r="BF1103">
        <f>MATCH(BE1103,'Cat-4'!$A:$A,0)</f>
        <v>722</v>
      </c>
      <c r="BG1103">
        <f>MATCH(BD1103,'Cat-4'!$1:$1,0)</f>
        <v>144</v>
      </c>
      <c r="BH1103">
        <f>INDEX('Cat-4'!$1:$1048576,'NSS + ACT'!BF1103,'NSS + ACT'!BG1103)</f>
        <v>129.4</v>
      </c>
      <c r="BI1103">
        <f>MATCH($BI$1,'Cat-4'!$1:$1,0)</f>
        <v>153</v>
      </c>
      <c r="BJ1103">
        <f>INDEX('Cat-4'!$1:$1048576,'NSS + ACT'!BF1103,'NSS + ACT'!BI1103)</f>
        <v>130.80000000000001</v>
      </c>
      <c r="BK1103" s="126">
        <f t="shared" si="207"/>
        <v>1.0108191653786709</v>
      </c>
      <c r="BL1103">
        <f t="shared" si="208"/>
        <v>379</v>
      </c>
      <c r="BM1103" s="126">
        <f t="shared" si="209"/>
        <v>12.633333333333333</v>
      </c>
      <c r="BN1103" s="126" t="s">
        <v>8784</v>
      </c>
      <c r="BO1103" s="126">
        <f>MATCH(BB1103,Sheet3!$D$4:$D$8,0)</f>
        <v>2</v>
      </c>
      <c r="BP1103" s="126">
        <f>MATCH(BN1103,Sheet3!$E$4:$H$4,0)</f>
        <v>3</v>
      </c>
      <c r="BQ1103" s="132">
        <f>INDEX(Sheet3!$D$4:$H$8,'NSS + ACT'!BO1103,'NSS + ACT'!BP1103)</f>
        <v>0.05</v>
      </c>
      <c r="BR1103" s="105">
        <f t="shared" si="210"/>
        <v>10098.083462132921</v>
      </c>
      <c r="BS1103" s="162">
        <f t="shared" si="211"/>
        <v>0.05</v>
      </c>
      <c r="BT1103" s="105">
        <f t="shared" si="212"/>
        <v>9593.179289026275</v>
      </c>
    </row>
    <row r="1104" spans="1:72">
      <c r="A1104" s="18">
        <f t="shared" si="203"/>
        <v>1101</v>
      </c>
      <c r="B1104" s="61">
        <v>292207560470</v>
      </c>
      <c r="C1104" s="39">
        <v>44764</v>
      </c>
      <c r="D1104" s="22" t="s">
        <v>57</v>
      </c>
      <c r="E1104" s="22" t="s">
        <v>1448</v>
      </c>
      <c r="F1104" s="110">
        <v>2</v>
      </c>
      <c r="G1104" s="23" t="s">
        <v>49</v>
      </c>
      <c r="H1104" s="52">
        <v>4983.6499999999951</v>
      </c>
      <c r="I1104" s="30"/>
      <c r="J1104" s="109">
        <v>9967.2999999999902</v>
      </c>
      <c r="K1104" s="23" t="s">
        <v>1449</v>
      </c>
      <c r="L1104" s="26">
        <v>0.1</v>
      </c>
      <c r="M1104" s="40">
        <v>0</v>
      </c>
      <c r="N1104" s="62">
        <v>0</v>
      </c>
      <c r="O1104" s="52">
        <v>0</v>
      </c>
      <c r="P1104" s="26">
        <v>0.1</v>
      </c>
      <c r="Q1104" s="52">
        <v>0</v>
      </c>
      <c r="R1104" s="63">
        <v>0.18</v>
      </c>
      <c r="S1104" s="23" t="s">
        <v>1450</v>
      </c>
      <c r="T1104" s="52">
        <v>996.72999999999911</v>
      </c>
      <c r="U1104" s="52">
        <v>0</v>
      </c>
      <c r="V1104" s="52">
        <v>99.672999999999917</v>
      </c>
      <c r="W1104" s="52">
        <v>1991.4665399999983</v>
      </c>
      <c r="X1104" s="52">
        <v>3087.8695399999974</v>
      </c>
      <c r="Y1104" s="23" t="s">
        <v>1335</v>
      </c>
      <c r="Z1104" s="23" t="s">
        <v>1451</v>
      </c>
      <c r="AA1104" s="23" t="s">
        <v>1452</v>
      </c>
      <c r="AB1104" s="33">
        <v>292207560470</v>
      </c>
      <c r="AC1104" s="33" t="s">
        <v>1453</v>
      </c>
      <c r="AD1104" s="48">
        <v>44764</v>
      </c>
      <c r="AE1104" s="39">
        <v>44746</v>
      </c>
      <c r="AF1104" s="53" t="e">
        <v>#N/A</v>
      </c>
      <c r="AG1104" s="53" t="e">
        <v>#N/A</v>
      </c>
      <c r="AH1104" s="39" t="e">
        <v>#N/A</v>
      </c>
      <c r="AI1104" s="23" t="s">
        <v>51</v>
      </c>
      <c r="AJ1104" s="54"/>
      <c r="AK1104" s="55"/>
      <c r="AL1104" s="56"/>
      <c r="AM1104" s="57"/>
      <c r="AN1104" s="33"/>
      <c r="AO1104" s="48"/>
      <c r="AP1104" s="23">
        <v>2000</v>
      </c>
      <c r="AQ1104" s="23" t="s">
        <v>52</v>
      </c>
      <c r="AR1104" s="23" t="s">
        <v>1452</v>
      </c>
      <c r="AS1104" s="38" t="s">
        <v>53</v>
      </c>
      <c r="AT1104" s="23"/>
      <c r="AU1104" s="64">
        <v>9611020283</v>
      </c>
      <c r="AV1104" s="99">
        <v>2</v>
      </c>
      <c r="AW1104" s="102">
        <v>9967.2999999999902</v>
      </c>
      <c r="AX1104" s="29" t="s">
        <v>701</v>
      </c>
      <c r="AY1104" s="29"/>
      <c r="AZ1104" s="25" t="s">
        <v>1350</v>
      </c>
      <c r="BA1104">
        <f t="shared" si="204"/>
        <v>892</v>
      </c>
      <c r="BB1104" s="115" t="s">
        <v>6983</v>
      </c>
      <c r="BC1104" s="105">
        <f t="shared" si="205"/>
        <v>4983.6499999999951</v>
      </c>
      <c r="BD1104" s="116">
        <f t="shared" si="206"/>
        <v>44743</v>
      </c>
      <c r="BE1104" s="141" t="s">
        <v>8477</v>
      </c>
      <c r="BF1104">
        <f>MATCH(BE1104,'Cat-4'!$A:$A,0)</f>
        <v>722</v>
      </c>
      <c r="BG1104">
        <f>MATCH(BD1104,'Cat-4'!$1:$1,0)</f>
        <v>127</v>
      </c>
      <c r="BH1104">
        <f>INDEX('Cat-4'!$1:$1048576,'NSS + ACT'!BF1104,'NSS + ACT'!BG1104)</f>
        <v>125.8</v>
      </c>
      <c r="BI1104">
        <f>MATCH($BI$1,'Cat-4'!$1:$1,0)</f>
        <v>153</v>
      </c>
      <c r="BJ1104">
        <f>INDEX('Cat-4'!$1:$1048576,'NSS + ACT'!BF1104,'NSS + ACT'!BI1104)</f>
        <v>130.80000000000001</v>
      </c>
      <c r="BK1104" s="126">
        <f t="shared" si="207"/>
        <v>1.0397456279809223</v>
      </c>
      <c r="BL1104">
        <f t="shared" si="208"/>
        <v>897</v>
      </c>
      <c r="BM1104" s="126">
        <f t="shared" si="209"/>
        <v>29.9</v>
      </c>
      <c r="BN1104" s="126" t="s">
        <v>8785</v>
      </c>
      <c r="BO1104" s="126">
        <f>MATCH(BB1104,Sheet3!$D$4:$D$8,0)</f>
        <v>2</v>
      </c>
      <c r="BP1104" s="126">
        <f>MATCH(BN1104,Sheet3!$E$4:$H$4,0)</f>
        <v>4</v>
      </c>
      <c r="BQ1104" s="132">
        <f>INDEX(Sheet3!$D$4:$H$8,'NSS + ACT'!BO1104,'NSS + ACT'!BP1104)</f>
        <v>0.1</v>
      </c>
      <c r="BR1104" s="105">
        <f t="shared" si="210"/>
        <v>10363.456597774237</v>
      </c>
      <c r="BS1104" s="162">
        <f t="shared" si="211"/>
        <v>0.1</v>
      </c>
      <c r="BT1104" s="105">
        <f t="shared" si="212"/>
        <v>9327.1109379968129</v>
      </c>
    </row>
    <row r="1105" spans="1:72">
      <c r="A1105" s="18">
        <f t="shared" si="203"/>
        <v>1102</v>
      </c>
      <c r="B1105" s="33">
        <v>291804726640</v>
      </c>
      <c r="C1105" s="39">
        <v>43258</v>
      </c>
      <c r="D1105" s="22" t="s">
        <v>177</v>
      </c>
      <c r="E1105" s="22" t="s">
        <v>6362</v>
      </c>
      <c r="F1105" s="110">
        <v>2</v>
      </c>
      <c r="G1105" s="23" t="s">
        <v>49</v>
      </c>
      <c r="H1105" s="52">
        <v>4951.335</v>
      </c>
      <c r="I1105" s="30"/>
      <c r="J1105" s="109">
        <v>9902.67</v>
      </c>
      <c r="K1105" s="36">
        <v>84822013</v>
      </c>
      <c r="L1105" s="26">
        <v>7.4999999999999997E-2</v>
      </c>
      <c r="M1105" s="26"/>
      <c r="N1105" s="26">
        <v>0</v>
      </c>
      <c r="O1105" s="60"/>
      <c r="P1105" s="26">
        <v>0.1</v>
      </c>
      <c r="Q1105" s="84"/>
      <c r="R1105" s="26">
        <v>0.18</v>
      </c>
      <c r="S1105" s="23" t="s">
        <v>4999</v>
      </c>
      <c r="T1105" s="52">
        <v>742.70024999999998</v>
      </c>
      <c r="U1105" s="52">
        <v>0</v>
      </c>
      <c r="V1105" s="52">
        <v>74.270025000000004</v>
      </c>
      <c r="W1105" s="52">
        <v>1929.5352495</v>
      </c>
      <c r="X1105" s="52">
        <v>2746.5055244999999</v>
      </c>
      <c r="Y1105" s="23" t="s">
        <v>6223</v>
      </c>
      <c r="Z1105" s="23" t="s">
        <v>6363</v>
      </c>
      <c r="AA1105" s="23" t="s">
        <v>6364</v>
      </c>
      <c r="AB1105" s="33">
        <v>291804726640</v>
      </c>
      <c r="AC1105" s="33" t="s">
        <v>6361</v>
      </c>
      <c r="AD1105" s="39">
        <v>43258</v>
      </c>
      <c r="AE1105" s="39">
        <v>43256</v>
      </c>
      <c r="AF1105" s="53" t="e">
        <v>#N/A</v>
      </c>
      <c r="AG1105" s="53" t="e">
        <v>#N/A</v>
      </c>
      <c r="AH1105" s="39" t="e">
        <v>#N/A</v>
      </c>
      <c r="AI1105" s="23" t="s">
        <v>51</v>
      </c>
      <c r="AJ1105" s="59"/>
      <c r="AK1105" s="59"/>
      <c r="AL1105" s="48"/>
      <c r="AM1105" s="60"/>
      <c r="AN1105" s="33"/>
      <c r="AO1105" s="48"/>
      <c r="AP1105" s="23">
        <v>2000</v>
      </c>
      <c r="AQ1105" s="23" t="s">
        <v>52</v>
      </c>
      <c r="AR1105" s="23" t="s">
        <v>6364</v>
      </c>
      <c r="AS1105" s="38" t="s">
        <v>53</v>
      </c>
      <c r="AT1105" s="23"/>
      <c r="AU1105" s="23" t="s">
        <v>357</v>
      </c>
      <c r="AV1105" s="99">
        <v>2</v>
      </c>
      <c r="AW1105" s="101">
        <v>9902.67</v>
      </c>
      <c r="AX1105" s="29" t="s">
        <v>5711</v>
      </c>
      <c r="AY1105" s="29"/>
      <c r="AZ1105" s="21"/>
      <c r="BA1105">
        <f t="shared" si="204"/>
        <v>2382</v>
      </c>
      <c r="BB1105" s="115" t="s">
        <v>6983</v>
      </c>
      <c r="BC1105" s="105">
        <f t="shared" si="205"/>
        <v>4951.335</v>
      </c>
      <c r="BD1105" s="116">
        <f t="shared" si="206"/>
        <v>43252</v>
      </c>
      <c r="BE1105" s="141" t="s">
        <v>8477</v>
      </c>
      <c r="BF1105">
        <f>MATCH(BE1105,'Cat-4'!$A:$A,0)</f>
        <v>722</v>
      </c>
      <c r="BG1105">
        <f>MATCH(BD1105,'Cat-4'!$1:$1,0)</f>
        <v>78</v>
      </c>
      <c r="BH1105">
        <f>INDEX('Cat-4'!$1:$1048576,'NSS + ACT'!BF1105,'NSS + ACT'!BG1105)</f>
        <v>110.5</v>
      </c>
      <c r="BI1105">
        <f>MATCH($BI$1,'Cat-4'!$1:$1,0)</f>
        <v>153</v>
      </c>
      <c r="BJ1105">
        <f>INDEX('Cat-4'!$1:$1048576,'NSS + ACT'!BF1105,'NSS + ACT'!BI1105)</f>
        <v>130.80000000000001</v>
      </c>
      <c r="BK1105" s="126">
        <f t="shared" si="207"/>
        <v>1.183710407239819</v>
      </c>
      <c r="BL1105">
        <f t="shared" si="208"/>
        <v>2388</v>
      </c>
      <c r="BM1105" s="126">
        <f t="shared" si="209"/>
        <v>79.599999999999994</v>
      </c>
      <c r="BN1105" s="126" t="s">
        <v>8785</v>
      </c>
      <c r="BO1105" s="126">
        <f>MATCH(BB1105,Sheet3!$D$4:$D$8,0)</f>
        <v>2</v>
      </c>
      <c r="BP1105" s="126">
        <f>MATCH(BN1105,Sheet3!$E$4:$H$4,0)</f>
        <v>4</v>
      </c>
      <c r="BQ1105" s="132">
        <f>INDEX(Sheet3!$D$4:$H$8,'NSS + ACT'!BO1105,'NSS + ACT'!BP1105)</f>
        <v>0.1</v>
      </c>
      <c r="BR1105" s="105">
        <f t="shared" si="210"/>
        <v>11721.893538461538</v>
      </c>
      <c r="BS1105" s="162">
        <f t="shared" si="211"/>
        <v>0.1</v>
      </c>
      <c r="BT1105" s="105">
        <f t="shared" si="212"/>
        <v>10549.704184615384</v>
      </c>
    </row>
    <row r="1106" spans="1:72">
      <c r="A1106" s="18">
        <f t="shared" si="203"/>
        <v>1103</v>
      </c>
      <c r="B1106" s="61">
        <v>292110178286</v>
      </c>
      <c r="C1106" s="39">
        <v>44483</v>
      </c>
      <c r="D1106" s="22" t="s">
        <v>347</v>
      </c>
      <c r="E1106" s="22" t="s">
        <v>4299</v>
      </c>
      <c r="F1106" s="110">
        <v>150</v>
      </c>
      <c r="G1106" s="23" t="s">
        <v>119</v>
      </c>
      <c r="H1106" s="52">
        <v>66</v>
      </c>
      <c r="I1106" s="30"/>
      <c r="J1106" s="109">
        <v>9900</v>
      </c>
      <c r="K1106" s="23">
        <v>84841010</v>
      </c>
      <c r="L1106" s="26">
        <v>7.4999999999999997E-2</v>
      </c>
      <c r="M1106" s="40">
        <v>0</v>
      </c>
      <c r="N1106" s="62">
        <v>0</v>
      </c>
      <c r="O1106" s="52">
        <v>0</v>
      </c>
      <c r="P1106" s="26">
        <v>0.1</v>
      </c>
      <c r="Q1106" s="52">
        <v>0</v>
      </c>
      <c r="R1106" s="63">
        <v>0.18</v>
      </c>
      <c r="S1106" s="23" t="s">
        <v>4095</v>
      </c>
      <c r="T1106" s="52">
        <v>742.5</v>
      </c>
      <c r="U1106" s="52">
        <v>0</v>
      </c>
      <c r="V1106" s="52">
        <v>74.25</v>
      </c>
      <c r="W1106" s="52">
        <v>1929.0149999999999</v>
      </c>
      <c r="X1106" s="52">
        <v>2745.7649999999999</v>
      </c>
      <c r="Y1106" s="23" t="s">
        <v>4133</v>
      </c>
      <c r="Z1106" s="23" t="s">
        <v>4300</v>
      </c>
      <c r="AA1106" s="23" t="s">
        <v>4301</v>
      </c>
      <c r="AB1106" s="33">
        <v>292110178286</v>
      </c>
      <c r="AC1106" s="33" t="s">
        <v>4289</v>
      </c>
      <c r="AD1106" s="39">
        <v>44483</v>
      </c>
      <c r="AE1106" s="39">
        <v>44461</v>
      </c>
      <c r="AF1106" s="53" t="e">
        <v>#N/A</v>
      </c>
      <c r="AG1106" s="53" t="e">
        <v>#N/A</v>
      </c>
      <c r="AH1106" s="39" t="e">
        <v>#N/A</v>
      </c>
      <c r="AI1106" s="23" t="s">
        <v>51</v>
      </c>
      <c r="AJ1106" s="59"/>
      <c r="AK1106" s="59"/>
      <c r="AL1106" s="48"/>
      <c r="AM1106" s="60"/>
      <c r="AN1106" s="33"/>
      <c r="AO1106" s="48"/>
      <c r="AP1106" s="23">
        <v>2000</v>
      </c>
      <c r="AQ1106" s="23" t="s">
        <v>52</v>
      </c>
      <c r="AR1106" s="23" t="s">
        <v>4301</v>
      </c>
      <c r="AS1106" s="38" t="s">
        <v>53</v>
      </c>
      <c r="AT1106" s="23"/>
      <c r="AU1106" s="64" t="s">
        <v>4290</v>
      </c>
      <c r="AV1106" s="99">
        <v>150</v>
      </c>
      <c r="AW1106" s="102">
        <v>9900</v>
      </c>
      <c r="AX1106" s="29" t="s">
        <v>701</v>
      </c>
      <c r="AY1106" s="29"/>
      <c r="AZ1106" s="25"/>
      <c r="BA1106">
        <f t="shared" si="204"/>
        <v>1177</v>
      </c>
      <c r="BB1106" s="115" t="s">
        <v>6983</v>
      </c>
      <c r="BC1106" s="105">
        <f t="shared" si="205"/>
        <v>66</v>
      </c>
      <c r="BD1106" s="116">
        <f t="shared" si="206"/>
        <v>44440</v>
      </c>
      <c r="BE1106" s="141" t="s">
        <v>8477</v>
      </c>
      <c r="BF1106">
        <f>MATCH(BE1106,'Cat-4'!$A:$A,0)</f>
        <v>722</v>
      </c>
      <c r="BG1106">
        <f>MATCH(BD1106,'Cat-4'!$1:$1,0)</f>
        <v>117</v>
      </c>
      <c r="BH1106">
        <f>INDEX('Cat-4'!$1:$1048576,'NSS + ACT'!BF1106,'NSS + ACT'!BG1106)</f>
        <v>120.7</v>
      </c>
      <c r="BI1106">
        <f>MATCH($BI$1,'Cat-4'!$1:$1,0)</f>
        <v>153</v>
      </c>
      <c r="BJ1106">
        <f>INDEX('Cat-4'!$1:$1048576,'NSS + ACT'!BF1106,'NSS + ACT'!BI1106)</f>
        <v>130.80000000000001</v>
      </c>
      <c r="BK1106" s="126">
        <f t="shared" si="207"/>
        <v>1.0836785418392709</v>
      </c>
      <c r="BL1106">
        <f t="shared" si="208"/>
        <v>1200</v>
      </c>
      <c r="BM1106" s="126">
        <f t="shared" si="209"/>
        <v>40</v>
      </c>
      <c r="BN1106" s="126" t="s">
        <v>8785</v>
      </c>
      <c r="BO1106" s="126">
        <f>MATCH(BB1106,Sheet3!$D$4:$D$8,0)</f>
        <v>2</v>
      </c>
      <c r="BP1106" s="126">
        <f>MATCH(BN1106,Sheet3!$E$4:$H$4,0)</f>
        <v>4</v>
      </c>
      <c r="BQ1106" s="132">
        <f>INDEX(Sheet3!$D$4:$H$8,'NSS + ACT'!BO1106,'NSS + ACT'!BP1106)</f>
        <v>0.1</v>
      </c>
      <c r="BR1106" s="105">
        <f t="shared" si="210"/>
        <v>10728.417564208783</v>
      </c>
      <c r="BS1106" s="162">
        <f t="shared" si="211"/>
        <v>0.1</v>
      </c>
      <c r="BT1106" s="105">
        <f t="shared" si="212"/>
        <v>9655.5758077879054</v>
      </c>
    </row>
    <row r="1107" spans="1:72">
      <c r="A1107" s="18">
        <f t="shared" si="203"/>
        <v>1104</v>
      </c>
      <c r="B1107" s="61">
        <v>292103007512</v>
      </c>
      <c r="C1107" s="39">
        <v>44280</v>
      </c>
      <c r="D1107" s="22" t="s">
        <v>95</v>
      </c>
      <c r="E1107" s="22" t="s">
        <v>1855</v>
      </c>
      <c r="F1107" s="110">
        <v>8</v>
      </c>
      <c r="G1107" s="23" t="s">
        <v>119</v>
      </c>
      <c r="H1107" s="52">
        <v>1236</v>
      </c>
      <c r="I1107" s="30"/>
      <c r="J1107" s="109">
        <v>9888</v>
      </c>
      <c r="K1107" s="23">
        <v>73182100</v>
      </c>
      <c r="L1107" s="26">
        <v>0.15</v>
      </c>
      <c r="M1107" s="40">
        <v>0</v>
      </c>
      <c r="N1107" s="62">
        <v>0</v>
      </c>
      <c r="O1107" s="52">
        <v>0</v>
      </c>
      <c r="P1107" s="26">
        <v>0.1</v>
      </c>
      <c r="Q1107" s="52">
        <v>0</v>
      </c>
      <c r="R1107" s="63">
        <v>0.18</v>
      </c>
      <c r="S1107" s="23" t="s">
        <v>942</v>
      </c>
      <c r="T1107" s="52">
        <v>1483.2</v>
      </c>
      <c r="U1107" s="52">
        <v>0</v>
      </c>
      <c r="V1107" s="52">
        <v>148.32000000000002</v>
      </c>
      <c r="W1107" s="52">
        <v>2073.5136000000002</v>
      </c>
      <c r="X1107" s="52">
        <v>3705.0336000000002</v>
      </c>
      <c r="Y1107" s="23" t="s">
        <v>1807</v>
      </c>
      <c r="Z1107" s="23" t="s">
        <v>1856</v>
      </c>
      <c r="AA1107" s="23" t="s">
        <v>1857</v>
      </c>
      <c r="AB1107" s="33">
        <v>292103007512</v>
      </c>
      <c r="AC1107" s="33" t="s">
        <v>1854</v>
      </c>
      <c r="AD1107" s="48">
        <v>44280</v>
      </c>
      <c r="AE1107" s="39">
        <v>44271</v>
      </c>
      <c r="AF1107" s="53" t="e">
        <v>#N/A</v>
      </c>
      <c r="AG1107" s="53" t="e">
        <v>#N/A</v>
      </c>
      <c r="AH1107" s="39" t="e">
        <v>#N/A</v>
      </c>
      <c r="AI1107" s="23" t="s">
        <v>51</v>
      </c>
      <c r="AJ1107" s="54"/>
      <c r="AK1107" s="55"/>
      <c r="AL1107" s="56"/>
      <c r="AM1107" s="57"/>
      <c r="AN1107" s="33"/>
      <c r="AO1107" s="48"/>
      <c r="AP1107" s="23">
        <v>2000</v>
      </c>
      <c r="AQ1107" s="23" t="s">
        <v>52</v>
      </c>
      <c r="AR1107" s="23" t="s">
        <v>1857</v>
      </c>
      <c r="AS1107" s="38" t="s">
        <v>53</v>
      </c>
      <c r="AT1107" s="23"/>
      <c r="AU1107" s="64">
        <v>202901097058</v>
      </c>
      <c r="AV1107" s="99">
        <v>8</v>
      </c>
      <c r="AW1107" s="102">
        <v>9888</v>
      </c>
      <c r="AX1107" s="29" t="s">
        <v>701</v>
      </c>
      <c r="AY1107" s="29"/>
      <c r="AZ1107" s="25" t="s">
        <v>1822</v>
      </c>
      <c r="BA1107">
        <f t="shared" si="204"/>
        <v>1367</v>
      </c>
      <c r="BB1107" s="115" t="s">
        <v>6983</v>
      </c>
      <c r="BC1107" s="105">
        <f t="shared" si="205"/>
        <v>1236</v>
      </c>
      <c r="BD1107" s="116">
        <f t="shared" si="206"/>
        <v>44256</v>
      </c>
      <c r="BE1107" s="141" t="s">
        <v>8477</v>
      </c>
      <c r="BF1107">
        <f>MATCH(BE1107,'Cat-4'!$A:$A,0)</f>
        <v>722</v>
      </c>
      <c r="BG1107">
        <f>MATCH(BD1107,'Cat-4'!$1:$1,0)</f>
        <v>111</v>
      </c>
      <c r="BH1107">
        <f>INDEX('Cat-4'!$1:$1048576,'NSS + ACT'!BF1107,'NSS + ACT'!BG1107)</f>
        <v>116.1</v>
      </c>
      <c r="BI1107">
        <f>MATCH($BI$1,'Cat-4'!$1:$1,0)</f>
        <v>153</v>
      </c>
      <c r="BJ1107">
        <f>INDEX('Cat-4'!$1:$1048576,'NSS + ACT'!BF1107,'NSS + ACT'!BI1107)</f>
        <v>130.80000000000001</v>
      </c>
      <c r="BK1107" s="126">
        <f t="shared" si="207"/>
        <v>1.1266149870801034</v>
      </c>
      <c r="BL1107">
        <f t="shared" si="208"/>
        <v>1384</v>
      </c>
      <c r="BM1107" s="126">
        <f t="shared" si="209"/>
        <v>46.133333333333333</v>
      </c>
      <c r="BN1107" s="126" t="s">
        <v>8785</v>
      </c>
      <c r="BO1107" s="126">
        <f>MATCH(BB1107,Sheet3!$D$4:$D$8,0)</f>
        <v>2</v>
      </c>
      <c r="BP1107" s="126">
        <f>MATCH(BN1107,Sheet3!$E$4:$H$4,0)</f>
        <v>4</v>
      </c>
      <c r="BQ1107" s="132">
        <f>INDEX(Sheet3!$D$4:$H$8,'NSS + ACT'!BO1107,'NSS + ACT'!BP1107)</f>
        <v>0.1</v>
      </c>
      <c r="BR1107" s="105">
        <f t="shared" si="210"/>
        <v>11139.968992248063</v>
      </c>
      <c r="BS1107" s="162">
        <f t="shared" si="211"/>
        <v>0.1</v>
      </c>
      <c r="BT1107" s="105">
        <f t="shared" si="212"/>
        <v>10025.972093023256</v>
      </c>
    </row>
    <row r="1108" spans="1:72">
      <c r="A1108" s="18">
        <f t="shared" si="203"/>
        <v>1105</v>
      </c>
      <c r="B1108" s="61">
        <v>292202282853</v>
      </c>
      <c r="C1108" s="39">
        <v>44624</v>
      </c>
      <c r="D1108" s="22" t="s">
        <v>603</v>
      </c>
      <c r="E1108" s="22" t="s">
        <v>4757</v>
      </c>
      <c r="F1108" s="110">
        <v>61</v>
      </c>
      <c r="G1108" s="23" t="s">
        <v>49</v>
      </c>
      <c r="H1108" s="52">
        <v>159.85377049180312</v>
      </c>
      <c r="I1108" s="30"/>
      <c r="J1108" s="109">
        <v>9751.0799999999908</v>
      </c>
      <c r="K1108" s="23">
        <v>85389000</v>
      </c>
      <c r="L1108" s="26">
        <v>7.4999999999999997E-2</v>
      </c>
      <c r="M1108" s="40" t="s">
        <v>4745</v>
      </c>
      <c r="N1108" s="62">
        <v>0</v>
      </c>
      <c r="O1108" s="52">
        <v>0</v>
      </c>
      <c r="P1108" s="26">
        <v>0.1</v>
      </c>
      <c r="Q1108" s="52">
        <v>0</v>
      </c>
      <c r="R1108" s="63">
        <v>0.18</v>
      </c>
      <c r="S1108" s="23" t="s">
        <v>4675</v>
      </c>
      <c r="T1108" s="52">
        <v>731.33099999999934</v>
      </c>
      <c r="U1108" s="52">
        <v>0</v>
      </c>
      <c r="V1108" s="52">
        <v>73.133099999999942</v>
      </c>
      <c r="W1108" s="52">
        <v>1899.9979379999982</v>
      </c>
      <c r="X1108" s="52">
        <v>2704.4620379999974</v>
      </c>
      <c r="Y1108" s="23" t="s">
        <v>4646</v>
      </c>
      <c r="Z1108" s="23" t="s">
        <v>4758</v>
      </c>
      <c r="AA1108" s="23" t="s">
        <v>4759</v>
      </c>
      <c r="AB1108" s="33">
        <v>292202282853</v>
      </c>
      <c r="AC1108" s="33" t="s">
        <v>4760</v>
      </c>
      <c r="AD1108" s="39">
        <v>44624</v>
      </c>
      <c r="AE1108" s="39">
        <v>44622</v>
      </c>
      <c r="AF1108" s="53" t="e">
        <v>#N/A</v>
      </c>
      <c r="AG1108" s="53" t="e">
        <v>#N/A</v>
      </c>
      <c r="AH1108" s="39" t="e">
        <v>#N/A</v>
      </c>
      <c r="AI1108" s="23" t="s">
        <v>51</v>
      </c>
      <c r="AJ1108" s="59"/>
      <c r="AK1108" s="59"/>
      <c r="AL1108" s="48"/>
      <c r="AM1108" s="60"/>
      <c r="AN1108" s="33"/>
      <c r="AO1108" s="48"/>
      <c r="AP1108" s="23">
        <v>2000</v>
      </c>
      <c r="AQ1108" s="23" t="s">
        <v>52</v>
      </c>
      <c r="AR1108" s="23" t="s">
        <v>4759</v>
      </c>
      <c r="AS1108" s="38" t="s">
        <v>53</v>
      </c>
      <c r="AT1108" s="23"/>
      <c r="AU1108" s="64">
        <v>2597</v>
      </c>
      <c r="AV1108" s="99">
        <v>61</v>
      </c>
      <c r="AW1108" s="102">
        <v>9751.0799999999908</v>
      </c>
      <c r="AX1108" s="29" t="s">
        <v>701</v>
      </c>
      <c r="AY1108" s="29"/>
      <c r="AZ1108" s="25">
        <v>1</v>
      </c>
      <c r="BA1108">
        <f t="shared" si="204"/>
        <v>1016</v>
      </c>
      <c r="BB1108" s="115" t="s">
        <v>6987</v>
      </c>
      <c r="BC1108" s="105">
        <f t="shared" si="205"/>
        <v>159.85377049180312</v>
      </c>
      <c r="BD1108" s="116">
        <f t="shared" si="206"/>
        <v>44621</v>
      </c>
      <c r="BE1108" s="141" t="s">
        <v>8366</v>
      </c>
      <c r="BF1108">
        <f>MATCH(BE1108,'Cat-4'!$A:$A,0)</f>
        <v>666</v>
      </c>
      <c r="BG1108">
        <f>MATCH(BD1108,'Cat-4'!$1:$1,0)</f>
        <v>123</v>
      </c>
      <c r="BH1108">
        <f>INDEX('Cat-4'!$1:$1048576,'NSS + ACT'!BF1108,'NSS + ACT'!BG1108)</f>
        <v>126</v>
      </c>
      <c r="BI1108">
        <f>MATCH($BI$1,'Cat-4'!$1:$1,0)</f>
        <v>153</v>
      </c>
      <c r="BJ1108">
        <f>INDEX('Cat-4'!$1:$1048576,'NSS + ACT'!BF1108,'NSS + ACT'!BI1108)</f>
        <v>133.4</v>
      </c>
      <c r="BK1108" s="126">
        <f t="shared" si="207"/>
        <v>1.0587301587301587</v>
      </c>
      <c r="BL1108">
        <f t="shared" si="208"/>
        <v>1019</v>
      </c>
      <c r="BM1108" s="126">
        <f t="shared" si="209"/>
        <v>33.966666666666669</v>
      </c>
      <c r="BN1108" s="126" t="s">
        <v>8785</v>
      </c>
      <c r="BO1108" s="126">
        <f>MATCH(BB1108,Sheet3!$D$4:$D$8,0)</f>
        <v>4</v>
      </c>
      <c r="BP1108" s="126">
        <f>MATCH(BN1108,Sheet3!$E$4:$H$4,0)</f>
        <v>4</v>
      </c>
      <c r="BQ1108" s="132">
        <f>INDEX(Sheet3!$D$4:$H$8,'NSS + ACT'!BO1108,'NSS + ACT'!BP1108)</f>
        <v>0.2</v>
      </c>
      <c r="BR1108" s="105">
        <f t="shared" si="210"/>
        <v>10323.762476190466</v>
      </c>
      <c r="BS1108" s="162">
        <f t="shared" si="211"/>
        <v>0.2</v>
      </c>
      <c r="BT1108" s="105">
        <f t="shared" si="212"/>
        <v>8259.0099809523726</v>
      </c>
    </row>
    <row r="1109" spans="1:72">
      <c r="A1109" s="18">
        <f t="shared" si="203"/>
        <v>1106</v>
      </c>
      <c r="B1109" s="33"/>
      <c r="C1109" s="39"/>
      <c r="D1109" s="22" t="s">
        <v>264</v>
      </c>
      <c r="E1109" s="22" t="s">
        <v>6831</v>
      </c>
      <c r="F1109" s="113">
        <v>5</v>
      </c>
      <c r="G1109" s="23" t="s">
        <v>49</v>
      </c>
      <c r="H1109" s="24">
        <v>1946.3099999999981</v>
      </c>
      <c r="I1109" s="30"/>
      <c r="J1109" s="101">
        <v>9731.5499999999902</v>
      </c>
      <c r="K1109" s="23">
        <v>87089100</v>
      </c>
      <c r="L1109" s="26">
        <v>0.15</v>
      </c>
      <c r="M1109" s="23"/>
      <c r="N1109" s="49"/>
      <c r="O1109" s="38"/>
      <c r="P1109" s="26">
        <v>0.1</v>
      </c>
      <c r="Q1109" s="38"/>
      <c r="R1109" s="26">
        <v>0.28000000000000003</v>
      </c>
      <c r="S1109" s="23" t="s">
        <v>6774</v>
      </c>
      <c r="T1109" s="94">
        <v>1459.7324999999985</v>
      </c>
      <c r="U1109" s="94">
        <v>0</v>
      </c>
      <c r="V1109" s="94">
        <v>145.97324999999987</v>
      </c>
      <c r="W1109" s="94">
        <v>3174.4316099999969</v>
      </c>
      <c r="X1109" s="52">
        <v>4780.1373599999952</v>
      </c>
      <c r="Y1109" s="23" t="s">
        <v>6636</v>
      </c>
      <c r="Z1109" s="23" t="s">
        <v>6832</v>
      </c>
      <c r="AA1109" s="23" t="s">
        <v>6832</v>
      </c>
      <c r="AB1109" s="33">
        <v>291703264554</v>
      </c>
      <c r="AC1109" s="23" t="s">
        <v>3014</v>
      </c>
      <c r="AD1109" s="48">
        <v>42903</v>
      </c>
      <c r="AE1109" s="39">
        <v>42847</v>
      </c>
      <c r="AF1109" s="33" t="e">
        <v>#N/A</v>
      </c>
      <c r="AG1109" s="23" t="e">
        <v>#N/A</v>
      </c>
      <c r="AH1109" s="39" t="e">
        <v>#N/A</v>
      </c>
      <c r="AI1109" s="23" t="s">
        <v>51</v>
      </c>
      <c r="AJ1109" s="65"/>
      <c r="AK1109" s="57"/>
      <c r="AL1109" s="56"/>
      <c r="AM1109" s="52"/>
      <c r="AN1109" s="23"/>
      <c r="AO1109" s="38"/>
      <c r="AP1109" s="23">
        <v>2000</v>
      </c>
      <c r="AQ1109" s="23" t="s">
        <v>64</v>
      </c>
      <c r="AR1109" s="23" t="s">
        <v>6833</v>
      </c>
      <c r="AS1109" s="95" t="s">
        <v>53</v>
      </c>
      <c r="AT1109" s="23" t="s">
        <v>522</v>
      </c>
      <c r="AU1109" s="23" t="s">
        <v>6830</v>
      </c>
      <c r="AV1109" s="99">
        <v>5</v>
      </c>
      <c r="AW1109" s="101">
        <v>9731.5499999999902</v>
      </c>
      <c r="AX1109" s="29" t="s">
        <v>6494</v>
      </c>
      <c r="AY1109" s="29"/>
      <c r="AZ1109" s="21"/>
      <c r="BA1109">
        <f t="shared" si="204"/>
        <v>2791</v>
      </c>
      <c r="BB1109" s="115" t="s">
        <v>6983</v>
      </c>
      <c r="BC1109" s="105">
        <f t="shared" si="205"/>
        <v>1946.3099999999981</v>
      </c>
      <c r="BD1109" s="116">
        <f t="shared" si="206"/>
        <v>42826</v>
      </c>
      <c r="BE1109" s="141" t="s">
        <v>8477</v>
      </c>
      <c r="BF1109">
        <f>MATCH(BE1109,'Cat-4'!$A:$A,0)</f>
        <v>722</v>
      </c>
      <c r="BG1109">
        <f>MATCH(BD1109,'Cat-4'!$1:$1,0)</f>
        <v>64</v>
      </c>
      <c r="BH1109">
        <f>INDEX('Cat-4'!$1:$1048576,'NSS + ACT'!BF1109,'NSS + ACT'!BG1109)</f>
        <v>108.3</v>
      </c>
      <c r="BI1109">
        <f>MATCH($BI$1,'Cat-4'!$1:$1,0)</f>
        <v>153</v>
      </c>
      <c r="BJ1109">
        <f>INDEX('Cat-4'!$1:$1048576,'NSS + ACT'!BF1109,'NSS + ACT'!BI1109)</f>
        <v>130.80000000000001</v>
      </c>
      <c r="BK1109" s="126">
        <f t="shared" si="207"/>
        <v>1.2077562326869808</v>
      </c>
      <c r="BL1109">
        <f t="shared" si="208"/>
        <v>2814</v>
      </c>
      <c r="BM1109" s="126">
        <f t="shared" si="209"/>
        <v>93.8</v>
      </c>
      <c r="BN1109" s="126" t="s">
        <v>8785</v>
      </c>
      <c r="BO1109" s="126">
        <f>MATCH(BB1109,Sheet3!$D$4:$D$8,0)</f>
        <v>2</v>
      </c>
      <c r="BP1109" s="126">
        <f>MATCH(BN1109,Sheet3!$E$4:$H$4,0)</f>
        <v>4</v>
      </c>
      <c r="BQ1109" s="132">
        <f>INDEX(Sheet3!$D$4:$H$8,'NSS + ACT'!BO1109,'NSS + ACT'!BP1109)</f>
        <v>0.1</v>
      </c>
      <c r="BR1109" s="105">
        <f t="shared" si="210"/>
        <v>11753.340166204976</v>
      </c>
      <c r="BS1109" s="162">
        <f t="shared" si="211"/>
        <v>0.1</v>
      </c>
      <c r="BT1109" s="105">
        <f t="shared" si="212"/>
        <v>10578.006149584478</v>
      </c>
    </row>
    <row r="1110" spans="1:72">
      <c r="A1110" s="18">
        <f t="shared" si="203"/>
        <v>1107</v>
      </c>
      <c r="B1110" s="70">
        <v>171900089082</v>
      </c>
      <c r="C1110" s="76">
        <v>43475</v>
      </c>
      <c r="D1110" s="72" t="s">
        <v>605</v>
      </c>
      <c r="E1110" s="72" t="s">
        <v>4855</v>
      </c>
      <c r="F1110" s="107">
        <v>8</v>
      </c>
      <c r="G1110" s="69" t="s">
        <v>75</v>
      </c>
      <c r="H1110" s="58">
        <v>1338</v>
      </c>
      <c r="I1110" s="30"/>
      <c r="J1110" s="103">
        <v>10704</v>
      </c>
      <c r="K1110" s="70">
        <v>59111000</v>
      </c>
      <c r="L1110" s="74">
        <v>0.1</v>
      </c>
      <c r="M1110" s="73"/>
      <c r="N1110" s="40">
        <v>0</v>
      </c>
      <c r="O1110" s="35"/>
      <c r="P1110" s="75">
        <v>0.1</v>
      </c>
      <c r="Q1110" s="52">
        <v>0</v>
      </c>
      <c r="R1110" s="75">
        <v>0.12</v>
      </c>
      <c r="S1110" s="69"/>
      <c r="T1110" s="52">
        <v>1070.4000000000001</v>
      </c>
      <c r="U1110" s="52">
        <v>0</v>
      </c>
      <c r="V1110" s="52">
        <v>107.04000000000002</v>
      </c>
      <c r="W1110" s="52">
        <v>1425.7728</v>
      </c>
      <c r="X1110" s="52">
        <v>2603.2128000000002</v>
      </c>
      <c r="Y1110" s="23" t="s">
        <v>4841</v>
      </c>
      <c r="Z1110" s="69" t="s">
        <v>4856</v>
      </c>
      <c r="AA1110" s="69" t="s">
        <v>4857</v>
      </c>
      <c r="AB1110" s="70" t="e">
        <v>#N/A</v>
      </c>
      <c r="AC1110" s="70" t="e">
        <v>#N/A</v>
      </c>
      <c r="AD1110" s="71" t="e">
        <v>#N/A</v>
      </c>
      <c r="AE1110" s="76">
        <v>43410</v>
      </c>
      <c r="AF1110" s="70">
        <v>171900089082</v>
      </c>
      <c r="AG1110" s="77">
        <v>1000171</v>
      </c>
      <c r="AH1110" s="76">
        <v>43476</v>
      </c>
      <c r="AI1110" s="69" t="s">
        <v>385</v>
      </c>
      <c r="AJ1110" s="78"/>
      <c r="AK1110" s="79"/>
      <c r="AL1110" s="80"/>
      <c r="AM1110" s="81"/>
      <c r="AN1110" s="70"/>
      <c r="AO1110" s="71"/>
      <c r="AP1110" s="69">
        <v>2000</v>
      </c>
      <c r="AQ1110" s="69" t="s">
        <v>52</v>
      </c>
      <c r="AR1110" s="69" t="s">
        <v>4857</v>
      </c>
      <c r="AS1110" s="82" t="s">
        <v>53</v>
      </c>
      <c r="AT1110" s="69"/>
      <c r="AU1110" s="69" t="s">
        <v>832</v>
      </c>
      <c r="AV1110" s="99">
        <v>8</v>
      </c>
      <c r="AW1110" s="103">
        <v>9722.1200000000008</v>
      </c>
      <c r="AX1110" s="29" t="s">
        <v>4770</v>
      </c>
      <c r="AY1110" s="29"/>
      <c r="AZ1110" s="30" t="s">
        <v>702</v>
      </c>
      <c r="BA1110">
        <f t="shared" si="204"/>
        <v>2228</v>
      </c>
      <c r="BB1110" s="115" t="s">
        <v>6983</v>
      </c>
      <c r="BC1110" s="105">
        <f t="shared" si="205"/>
        <v>1215.2650000000001</v>
      </c>
      <c r="BD1110" s="116">
        <f t="shared" si="206"/>
        <v>43405</v>
      </c>
      <c r="BE1110" s="141" t="s">
        <v>8477</v>
      </c>
      <c r="BF1110">
        <f>MATCH(BE1110,'Cat-4'!$A:$A,0)</f>
        <v>722</v>
      </c>
      <c r="BG1110">
        <f>MATCH(BD1110,'Cat-4'!$1:$1,0)</f>
        <v>83</v>
      </c>
      <c r="BH1110">
        <f>INDEX('Cat-4'!$1:$1048576,'NSS + ACT'!BF1110,'NSS + ACT'!BG1110)</f>
        <v>111.9</v>
      </c>
      <c r="BI1110">
        <f>MATCH($BI$1,'Cat-4'!$1:$1,0)</f>
        <v>153</v>
      </c>
      <c r="BJ1110">
        <f>INDEX('Cat-4'!$1:$1048576,'NSS + ACT'!BF1110,'NSS + ACT'!BI1110)</f>
        <v>130.80000000000001</v>
      </c>
      <c r="BK1110" s="126">
        <f t="shared" si="207"/>
        <v>1.1689008042895443</v>
      </c>
      <c r="BL1110">
        <f t="shared" si="208"/>
        <v>2235</v>
      </c>
      <c r="BM1110" s="126">
        <f t="shared" si="209"/>
        <v>74.5</v>
      </c>
      <c r="BN1110" s="126" t="s">
        <v>8785</v>
      </c>
      <c r="BO1110" s="126">
        <f>MATCH(BB1110,Sheet3!$D$4:$D$8,0)</f>
        <v>2</v>
      </c>
      <c r="BP1110" s="126">
        <f>MATCH(BN1110,Sheet3!$E$4:$H$4,0)</f>
        <v>4</v>
      </c>
      <c r="BQ1110" s="132">
        <f>INDEX(Sheet3!$D$4:$H$8,'NSS + ACT'!BO1110,'NSS + ACT'!BP1110)</f>
        <v>0.1</v>
      </c>
      <c r="BR1110" s="105">
        <f t="shared" si="210"/>
        <v>11364.193887399466</v>
      </c>
      <c r="BS1110" s="162">
        <f t="shared" si="211"/>
        <v>0.1</v>
      </c>
      <c r="BT1110" s="105">
        <f t="shared" si="212"/>
        <v>10227.774498659519</v>
      </c>
    </row>
    <row r="1111" spans="1:72">
      <c r="A1111" s="18">
        <f t="shared" si="203"/>
        <v>1108</v>
      </c>
      <c r="B1111" s="19">
        <v>171802669975</v>
      </c>
      <c r="C1111" s="31"/>
      <c r="D1111" s="21" t="s">
        <v>440</v>
      </c>
      <c r="E1111" s="22" t="s">
        <v>493</v>
      </c>
      <c r="F1111" s="107">
        <v>2</v>
      </c>
      <c r="G1111" s="23" t="s">
        <v>49</v>
      </c>
      <c r="H1111" s="24">
        <v>6173.63</v>
      </c>
      <c r="I1111" s="24"/>
      <c r="J1111" s="100">
        <v>12347.26</v>
      </c>
      <c r="K1111" s="23">
        <v>84834000</v>
      </c>
      <c r="L1111" s="26">
        <v>7.4999999999999997E-2</v>
      </c>
      <c r="M1111" s="21"/>
      <c r="N1111" s="27"/>
      <c r="O1111" s="21"/>
      <c r="P1111" s="28">
        <v>0.1</v>
      </c>
      <c r="Q1111" s="21"/>
      <c r="R1111" s="26">
        <v>0.18</v>
      </c>
      <c r="S1111" s="29" t="s">
        <v>50</v>
      </c>
      <c r="T1111" s="30">
        <v>926.04449999999997</v>
      </c>
      <c r="U1111" s="30"/>
      <c r="V1111" s="30">
        <v>92.60445</v>
      </c>
      <c r="W1111" s="30">
        <v>2405.8636110000002</v>
      </c>
      <c r="X1111" s="30">
        <v>3424.5125610000005</v>
      </c>
      <c r="Y1111" s="29" t="s">
        <v>441</v>
      </c>
      <c r="Z1111" s="29" t="s">
        <v>494</v>
      </c>
      <c r="AA1111" s="29" t="s">
        <v>495</v>
      </c>
      <c r="AB1111" s="19" t="e">
        <v>#N/A</v>
      </c>
      <c r="AC1111" s="29" t="e">
        <v>#N/A</v>
      </c>
      <c r="AD1111" s="31" t="e">
        <v>#N/A</v>
      </c>
      <c r="AE1111" s="31">
        <v>43374</v>
      </c>
      <c r="AF1111" s="19">
        <v>171802669975</v>
      </c>
      <c r="AG1111" s="29" t="s">
        <v>444</v>
      </c>
      <c r="AH1111" s="31">
        <v>43385</v>
      </c>
      <c r="AI1111" s="29" t="s">
        <v>385</v>
      </c>
      <c r="AJ1111" s="46"/>
      <c r="AK1111" s="30"/>
      <c r="AL1111" s="47"/>
      <c r="AM1111" s="46"/>
      <c r="AN1111" s="29"/>
      <c r="AO1111" s="31"/>
      <c r="AP1111" s="19">
        <v>2000</v>
      </c>
      <c r="AQ1111" s="29" t="s">
        <v>52</v>
      </c>
      <c r="AR1111" s="29" t="s">
        <v>495</v>
      </c>
      <c r="AS1111" s="29" t="s">
        <v>53</v>
      </c>
      <c r="AT1111" s="29" t="s">
        <v>54</v>
      </c>
      <c r="AU1111" s="29">
        <v>30175312</v>
      </c>
      <c r="AV1111" s="99">
        <v>2</v>
      </c>
      <c r="AW1111" s="99">
        <v>9710.5</v>
      </c>
      <c r="AX1111" s="29" t="s">
        <v>387</v>
      </c>
      <c r="AY1111" s="29" t="s">
        <v>691</v>
      </c>
      <c r="AZ1111" s="21"/>
      <c r="BA1111">
        <f t="shared" si="204"/>
        <v>2264</v>
      </c>
      <c r="BB1111" s="115" t="s">
        <v>6987</v>
      </c>
      <c r="BC1111" s="105">
        <f t="shared" si="205"/>
        <v>4855.25</v>
      </c>
      <c r="BD1111" s="116">
        <f t="shared" si="206"/>
        <v>43374</v>
      </c>
      <c r="BE1111" s="141" t="s">
        <v>8366</v>
      </c>
      <c r="BF1111">
        <f>MATCH(BE1111,'Cat-4'!$A:$A,0)</f>
        <v>666</v>
      </c>
      <c r="BG1111">
        <f>MATCH(BD1111,'Cat-4'!$1:$1,0)</f>
        <v>82</v>
      </c>
      <c r="BH1111">
        <f>INDEX('Cat-4'!$1:$1048576,'NSS + ACT'!BF1111,'NSS + ACT'!BG1111)</f>
        <v>111.7</v>
      </c>
      <c r="BI1111">
        <f>MATCH($BI$1,'Cat-4'!$1:$1,0)</f>
        <v>153</v>
      </c>
      <c r="BJ1111">
        <f>INDEX('Cat-4'!$1:$1048576,'NSS + ACT'!BF1111,'NSS + ACT'!BI1111)</f>
        <v>133.4</v>
      </c>
      <c r="BK1111" s="126">
        <f t="shared" si="207"/>
        <v>1.1942703670546106</v>
      </c>
      <c r="BL1111">
        <f t="shared" si="208"/>
        <v>2266</v>
      </c>
      <c r="BM1111" s="126">
        <f t="shared" si="209"/>
        <v>75.533333333333331</v>
      </c>
      <c r="BN1111" s="126" t="s">
        <v>8785</v>
      </c>
      <c r="BO1111" s="126">
        <f>MATCH(BB1111,Sheet3!$D$4:$D$8,0)</f>
        <v>4</v>
      </c>
      <c r="BP1111" s="126">
        <f>MATCH(BN1111,Sheet3!$E$4:$H$4,0)</f>
        <v>4</v>
      </c>
      <c r="BQ1111" s="132">
        <f>INDEX(Sheet3!$D$4:$H$8,'NSS + ACT'!BO1111,'NSS + ACT'!BP1111)</f>
        <v>0.2</v>
      </c>
      <c r="BR1111" s="105">
        <f t="shared" si="210"/>
        <v>11596.962399283797</v>
      </c>
      <c r="BS1111" s="162">
        <f t="shared" si="211"/>
        <v>0.2</v>
      </c>
      <c r="BT1111" s="105">
        <f t="shared" si="212"/>
        <v>9277.5699194270383</v>
      </c>
    </row>
    <row r="1112" spans="1:72">
      <c r="A1112" s="18">
        <f t="shared" si="203"/>
        <v>1109</v>
      </c>
      <c r="B1112" s="61">
        <v>291901454773</v>
      </c>
      <c r="C1112" s="39">
        <v>43509</v>
      </c>
      <c r="D1112" s="22" t="s">
        <v>81</v>
      </c>
      <c r="E1112" s="22" t="s">
        <v>1656</v>
      </c>
      <c r="F1112" s="110">
        <v>16</v>
      </c>
      <c r="G1112" s="23" t="s">
        <v>119</v>
      </c>
      <c r="H1112" s="52">
        <v>606.05999999999938</v>
      </c>
      <c r="I1112" s="30"/>
      <c r="J1112" s="109">
        <v>9696.95999999999</v>
      </c>
      <c r="K1112" s="23">
        <v>40103999</v>
      </c>
      <c r="L1112" s="26">
        <v>0.1</v>
      </c>
      <c r="M1112" s="40">
        <v>0</v>
      </c>
      <c r="N1112" s="62">
        <v>0</v>
      </c>
      <c r="O1112" s="52">
        <v>0</v>
      </c>
      <c r="P1112" s="26">
        <v>0.1</v>
      </c>
      <c r="Q1112" s="52">
        <v>0</v>
      </c>
      <c r="R1112" s="63">
        <v>0.18</v>
      </c>
      <c r="S1112" s="23" t="s">
        <v>1651</v>
      </c>
      <c r="T1112" s="52">
        <v>969.695999999999</v>
      </c>
      <c r="U1112" s="52">
        <v>0</v>
      </c>
      <c r="V1112" s="52">
        <v>96.9695999999999</v>
      </c>
      <c r="W1112" s="52">
        <v>1937.4526079999978</v>
      </c>
      <c r="X1112" s="52">
        <v>3004.1182079999967</v>
      </c>
      <c r="Y1112" s="23" t="s">
        <v>1628</v>
      </c>
      <c r="Z1112" s="23" t="s">
        <v>1657</v>
      </c>
      <c r="AA1112" s="23" t="s">
        <v>1658</v>
      </c>
      <c r="AB1112" s="33">
        <v>291901454773</v>
      </c>
      <c r="AC1112" s="33" t="s">
        <v>1659</v>
      </c>
      <c r="AD1112" s="48">
        <v>43509</v>
      </c>
      <c r="AE1112" s="39">
        <v>43503</v>
      </c>
      <c r="AF1112" s="53" t="e">
        <v>#N/A</v>
      </c>
      <c r="AG1112" s="53" t="e">
        <v>#N/A</v>
      </c>
      <c r="AH1112" s="39" t="e">
        <v>#N/A</v>
      </c>
      <c r="AI1112" s="23" t="s">
        <v>51</v>
      </c>
      <c r="AJ1112" s="54"/>
      <c r="AK1112" s="55"/>
      <c r="AL1112" s="56"/>
      <c r="AM1112" s="57"/>
      <c r="AN1112" s="33"/>
      <c r="AO1112" s="48"/>
      <c r="AP1112" s="23">
        <v>2000</v>
      </c>
      <c r="AQ1112" s="23" t="s">
        <v>52</v>
      </c>
      <c r="AR1112" s="23" t="s">
        <v>1658</v>
      </c>
      <c r="AS1112" s="38" t="s">
        <v>53</v>
      </c>
      <c r="AT1112" s="23"/>
      <c r="AU1112" s="64">
        <v>6611</v>
      </c>
      <c r="AV1112" s="99">
        <v>16</v>
      </c>
      <c r="AW1112" s="102">
        <v>9696.95999999999</v>
      </c>
      <c r="AX1112" s="29" t="s">
        <v>701</v>
      </c>
      <c r="AY1112" s="29"/>
      <c r="AZ1112" s="25" t="s">
        <v>1633</v>
      </c>
      <c r="BA1112">
        <f t="shared" si="204"/>
        <v>2135</v>
      </c>
      <c r="BB1112" s="115" t="s">
        <v>6983</v>
      </c>
      <c r="BC1112" s="105">
        <f t="shared" si="205"/>
        <v>606.05999999999938</v>
      </c>
      <c r="BD1112" s="116">
        <f t="shared" si="206"/>
        <v>43497</v>
      </c>
      <c r="BE1112" s="141" t="s">
        <v>8477</v>
      </c>
      <c r="BF1112">
        <f>MATCH(BE1112,'Cat-4'!$A:$A,0)</f>
        <v>722</v>
      </c>
      <c r="BG1112">
        <f>MATCH(BD1112,'Cat-4'!$1:$1,0)</f>
        <v>86</v>
      </c>
      <c r="BH1112">
        <f>INDEX('Cat-4'!$1:$1048576,'NSS + ACT'!BF1112,'NSS + ACT'!BG1112)</f>
        <v>111.5</v>
      </c>
      <c r="BI1112">
        <f>MATCH($BI$1,'Cat-4'!$1:$1,0)</f>
        <v>153</v>
      </c>
      <c r="BJ1112">
        <f>INDEX('Cat-4'!$1:$1048576,'NSS + ACT'!BF1112,'NSS + ACT'!BI1112)</f>
        <v>130.80000000000001</v>
      </c>
      <c r="BK1112" s="126">
        <f t="shared" si="207"/>
        <v>1.1730941704035875</v>
      </c>
      <c r="BL1112">
        <f t="shared" si="208"/>
        <v>2143</v>
      </c>
      <c r="BM1112" s="126">
        <f t="shared" si="209"/>
        <v>71.433333333333337</v>
      </c>
      <c r="BN1112" s="126" t="s">
        <v>8785</v>
      </c>
      <c r="BO1112" s="126">
        <f>MATCH(BB1112,Sheet3!$D$4:$D$8,0)</f>
        <v>2</v>
      </c>
      <c r="BP1112" s="126">
        <f>MATCH(BN1112,Sheet3!$E$4:$H$4,0)</f>
        <v>4</v>
      </c>
      <c r="BQ1112" s="132">
        <f>INDEX(Sheet3!$D$4:$H$8,'NSS + ACT'!BO1112,'NSS + ACT'!BP1112)</f>
        <v>0.1</v>
      </c>
      <c r="BR1112" s="105">
        <f t="shared" si="210"/>
        <v>11375.447246636761</v>
      </c>
      <c r="BS1112" s="162">
        <f t="shared" si="211"/>
        <v>0.1</v>
      </c>
      <c r="BT1112" s="105">
        <f t="shared" si="212"/>
        <v>10237.902521973085</v>
      </c>
    </row>
    <row r="1113" spans="1:72">
      <c r="A1113" s="18">
        <f t="shared" si="203"/>
        <v>1110</v>
      </c>
      <c r="B1113" s="61">
        <v>291805800650</v>
      </c>
      <c r="C1113" s="39">
        <v>43292</v>
      </c>
      <c r="D1113" s="22" t="s">
        <v>74</v>
      </c>
      <c r="E1113" s="22" t="s">
        <v>935</v>
      </c>
      <c r="F1113" s="110">
        <v>2</v>
      </c>
      <c r="G1113" s="23" t="s">
        <v>49</v>
      </c>
      <c r="H1113" s="52">
        <v>4838</v>
      </c>
      <c r="I1113" s="30"/>
      <c r="J1113" s="109">
        <v>9676</v>
      </c>
      <c r="K1113" s="23">
        <v>40169990</v>
      </c>
      <c r="L1113" s="26">
        <v>0.2</v>
      </c>
      <c r="M1113" s="40">
        <v>0</v>
      </c>
      <c r="N1113" s="62">
        <v>0</v>
      </c>
      <c r="O1113" s="52">
        <v>0</v>
      </c>
      <c r="P1113" s="26">
        <v>0.1</v>
      </c>
      <c r="Q1113" s="52">
        <v>0</v>
      </c>
      <c r="R1113" s="63">
        <v>0.18</v>
      </c>
      <c r="S1113" s="23" t="s">
        <v>906</v>
      </c>
      <c r="T1113" s="52">
        <v>1935.2</v>
      </c>
      <c r="U1113" s="52">
        <v>0</v>
      </c>
      <c r="V1113" s="52">
        <v>193.52</v>
      </c>
      <c r="W1113" s="52">
        <v>2124.8496</v>
      </c>
      <c r="X1113" s="52">
        <v>4253.5696000000007</v>
      </c>
      <c r="Y1113" s="23" t="s">
        <v>850</v>
      </c>
      <c r="Z1113" s="23" t="s">
        <v>936</v>
      </c>
      <c r="AA1113" s="23" t="s">
        <v>937</v>
      </c>
      <c r="AB1113" s="33">
        <v>291805800650</v>
      </c>
      <c r="AC1113" s="33" t="s">
        <v>909</v>
      </c>
      <c r="AD1113" s="48">
        <v>43292</v>
      </c>
      <c r="AE1113" s="39">
        <v>43236</v>
      </c>
      <c r="AF1113" s="53" t="e">
        <v>#N/A</v>
      </c>
      <c r="AG1113" s="53" t="e">
        <v>#N/A</v>
      </c>
      <c r="AH1113" s="39" t="e">
        <v>#N/A</v>
      </c>
      <c r="AI1113" s="23" t="s">
        <v>51</v>
      </c>
      <c r="AJ1113" s="54"/>
      <c r="AK1113" s="55"/>
      <c r="AL1113" s="56"/>
      <c r="AM1113" s="57"/>
      <c r="AN1113" s="33"/>
      <c r="AO1113" s="48"/>
      <c r="AP1113" s="23">
        <v>2000</v>
      </c>
      <c r="AQ1113" s="23" t="s">
        <v>52</v>
      </c>
      <c r="AR1113" s="23" t="s">
        <v>937</v>
      </c>
      <c r="AS1113" s="38" t="s">
        <v>53</v>
      </c>
      <c r="AT1113" s="23"/>
      <c r="AU1113" s="64">
        <v>21900095</v>
      </c>
      <c r="AV1113" s="99">
        <v>2</v>
      </c>
      <c r="AW1113" s="102">
        <v>9676</v>
      </c>
      <c r="AX1113" s="29" t="s">
        <v>701</v>
      </c>
      <c r="AY1113" s="29"/>
      <c r="AZ1113" s="25" t="s">
        <v>853</v>
      </c>
      <c r="BA1113">
        <f t="shared" si="204"/>
        <v>2402</v>
      </c>
      <c r="BB1113" s="115" t="s">
        <v>6983</v>
      </c>
      <c r="BC1113" s="105">
        <f t="shared" si="205"/>
        <v>4838</v>
      </c>
      <c r="BD1113" s="116">
        <f t="shared" si="206"/>
        <v>43221</v>
      </c>
      <c r="BE1113" s="141" t="s">
        <v>8477</v>
      </c>
      <c r="BF1113">
        <f>MATCH(BE1113,'Cat-4'!$A:$A,0)</f>
        <v>722</v>
      </c>
      <c r="BG1113">
        <f>MATCH(BD1113,'Cat-4'!$1:$1,0)</f>
        <v>77</v>
      </c>
      <c r="BH1113">
        <f>INDEX('Cat-4'!$1:$1048576,'NSS + ACT'!BF1113,'NSS + ACT'!BG1113)</f>
        <v>109.9</v>
      </c>
      <c r="BI1113">
        <f>MATCH($BI$1,'Cat-4'!$1:$1,0)</f>
        <v>153</v>
      </c>
      <c r="BJ1113">
        <f>INDEX('Cat-4'!$1:$1048576,'NSS + ACT'!BF1113,'NSS + ACT'!BI1113)</f>
        <v>130.80000000000001</v>
      </c>
      <c r="BK1113" s="126">
        <f t="shared" si="207"/>
        <v>1.1901728844404005</v>
      </c>
      <c r="BL1113">
        <f t="shared" si="208"/>
        <v>2419</v>
      </c>
      <c r="BM1113" s="126">
        <f t="shared" si="209"/>
        <v>80.63333333333334</v>
      </c>
      <c r="BN1113" s="126" t="s">
        <v>8785</v>
      </c>
      <c r="BO1113" s="126">
        <f>MATCH(BB1113,Sheet3!$D$4:$D$8,0)</f>
        <v>2</v>
      </c>
      <c r="BP1113" s="126">
        <f>MATCH(BN1113,Sheet3!$E$4:$H$4,0)</f>
        <v>4</v>
      </c>
      <c r="BQ1113" s="132">
        <f>INDEX(Sheet3!$D$4:$H$8,'NSS + ACT'!BO1113,'NSS + ACT'!BP1113)</f>
        <v>0.1</v>
      </c>
      <c r="BR1113" s="105">
        <f t="shared" si="210"/>
        <v>11516.112829845315</v>
      </c>
      <c r="BS1113" s="162">
        <f t="shared" si="211"/>
        <v>0.1</v>
      </c>
      <c r="BT1113" s="105">
        <f t="shared" si="212"/>
        <v>10364.501546860783</v>
      </c>
    </row>
    <row r="1114" spans="1:72">
      <c r="A1114" s="18">
        <f t="shared" si="203"/>
        <v>1111</v>
      </c>
      <c r="B1114" s="33">
        <v>292203928354</v>
      </c>
      <c r="C1114" s="39">
        <v>44669</v>
      </c>
      <c r="D1114" s="22" t="s">
        <v>147</v>
      </c>
      <c r="E1114" s="22" t="s">
        <v>5362</v>
      </c>
      <c r="F1114" s="110">
        <v>24</v>
      </c>
      <c r="G1114" s="23" t="s">
        <v>49</v>
      </c>
      <c r="H1114" s="58">
        <v>400.87541666666669</v>
      </c>
      <c r="I1114" s="30"/>
      <c r="J1114" s="101">
        <v>9621.01</v>
      </c>
      <c r="K1114" s="33">
        <v>73072300</v>
      </c>
      <c r="L1114" s="26">
        <v>0.1</v>
      </c>
      <c r="M1114" s="40" t="s">
        <v>742</v>
      </c>
      <c r="N1114" s="40">
        <v>0</v>
      </c>
      <c r="O1114" s="35">
        <v>0</v>
      </c>
      <c r="P1114" s="63">
        <v>0.1</v>
      </c>
      <c r="Q1114" s="52">
        <v>0</v>
      </c>
      <c r="R1114" s="63">
        <v>0.18</v>
      </c>
      <c r="S1114" s="23" t="s">
        <v>1260</v>
      </c>
      <c r="T1114" s="52">
        <v>962.10100000000011</v>
      </c>
      <c r="U1114" s="52">
        <v>0</v>
      </c>
      <c r="V1114" s="52">
        <v>96.210100000000011</v>
      </c>
      <c r="W1114" s="52">
        <v>1922.2777980000001</v>
      </c>
      <c r="X1114" s="52">
        <v>2980.588898</v>
      </c>
      <c r="Y1114" s="23" t="s">
        <v>5221</v>
      </c>
      <c r="Z1114" s="23" t="s">
        <v>5363</v>
      </c>
      <c r="AA1114" s="23" t="s">
        <v>5364</v>
      </c>
      <c r="AB1114" s="33">
        <v>292203928354</v>
      </c>
      <c r="AC1114" s="33" t="s">
        <v>5360</v>
      </c>
      <c r="AD1114" s="39">
        <v>44669</v>
      </c>
      <c r="AE1114" s="39">
        <v>44663</v>
      </c>
      <c r="AF1114" s="53" t="e">
        <v>#N/A</v>
      </c>
      <c r="AG1114" s="53" t="e">
        <v>#N/A</v>
      </c>
      <c r="AH1114" s="39" t="e">
        <v>#N/A</v>
      </c>
      <c r="AI1114" s="23" t="s">
        <v>51</v>
      </c>
      <c r="AJ1114" s="59"/>
      <c r="AK1114" s="59"/>
      <c r="AL1114" s="48"/>
      <c r="AM1114" s="60"/>
      <c r="AN1114" s="33"/>
      <c r="AO1114" s="48"/>
      <c r="AP1114" s="23">
        <v>2000</v>
      </c>
      <c r="AQ1114" s="23" t="s">
        <v>52</v>
      </c>
      <c r="AR1114" s="23" t="s">
        <v>5364</v>
      </c>
      <c r="AS1114" s="38" t="s">
        <v>53</v>
      </c>
      <c r="AT1114" s="23"/>
      <c r="AU1114" s="23" t="s">
        <v>5361</v>
      </c>
      <c r="AV1114" s="99">
        <v>24</v>
      </c>
      <c r="AW1114" s="101">
        <v>9621.01</v>
      </c>
      <c r="AX1114" s="29" t="s">
        <v>4770</v>
      </c>
      <c r="AY1114" s="29"/>
      <c r="AZ1114" s="30"/>
      <c r="BA1114">
        <f t="shared" si="204"/>
        <v>975</v>
      </c>
      <c r="BB1114" s="115" t="s">
        <v>6983</v>
      </c>
      <c r="BC1114" s="105">
        <f t="shared" si="205"/>
        <v>400.87541666666669</v>
      </c>
      <c r="BD1114" s="116">
        <f t="shared" si="206"/>
        <v>44652</v>
      </c>
      <c r="BE1114" s="141" t="s">
        <v>8477</v>
      </c>
      <c r="BF1114">
        <f>MATCH(BE1114,'Cat-4'!$A:$A,0)</f>
        <v>722</v>
      </c>
      <c r="BG1114">
        <f>MATCH(BD1114,'Cat-4'!$1:$1,0)</f>
        <v>124</v>
      </c>
      <c r="BH1114">
        <f>INDEX('Cat-4'!$1:$1048576,'NSS + ACT'!BF1114,'NSS + ACT'!BG1114)</f>
        <v>124.3</v>
      </c>
      <c r="BI1114">
        <f>MATCH($BI$1,'Cat-4'!$1:$1,0)</f>
        <v>153</v>
      </c>
      <c r="BJ1114">
        <f>INDEX('Cat-4'!$1:$1048576,'NSS + ACT'!BF1114,'NSS + ACT'!BI1114)</f>
        <v>130.80000000000001</v>
      </c>
      <c r="BK1114" s="126">
        <f t="shared" si="207"/>
        <v>1.0522928399034595</v>
      </c>
      <c r="BL1114">
        <f t="shared" si="208"/>
        <v>988</v>
      </c>
      <c r="BM1114" s="126">
        <f t="shared" si="209"/>
        <v>32.93333333333333</v>
      </c>
      <c r="BN1114" s="126" t="s">
        <v>8785</v>
      </c>
      <c r="BO1114" s="126">
        <f>MATCH(BB1114,Sheet3!$D$4:$D$8,0)</f>
        <v>2</v>
      </c>
      <c r="BP1114" s="126">
        <f>MATCH(BN1114,Sheet3!$E$4:$H$4,0)</f>
        <v>4</v>
      </c>
      <c r="BQ1114" s="132">
        <f>INDEX(Sheet3!$D$4:$H$8,'NSS + ACT'!BO1114,'NSS + ACT'!BP1114)</f>
        <v>0.1</v>
      </c>
      <c r="BR1114" s="105">
        <f t="shared" si="210"/>
        <v>10124.119935639583</v>
      </c>
      <c r="BS1114" s="162">
        <f t="shared" si="211"/>
        <v>0.1</v>
      </c>
      <c r="BT1114" s="105">
        <f t="shared" si="212"/>
        <v>9111.7079420756254</v>
      </c>
    </row>
    <row r="1115" spans="1:72">
      <c r="A1115" s="18">
        <f t="shared" si="203"/>
        <v>1112</v>
      </c>
      <c r="B1115" s="33">
        <v>292401016106</v>
      </c>
      <c r="C1115" s="39">
        <v>45320</v>
      </c>
      <c r="D1115" s="22" t="s">
        <v>91</v>
      </c>
      <c r="E1115" s="22" t="s">
        <v>5054</v>
      </c>
      <c r="F1115" s="107">
        <v>2</v>
      </c>
      <c r="G1115" s="23" t="s">
        <v>119</v>
      </c>
      <c r="H1115" s="58">
        <v>4803</v>
      </c>
      <c r="I1115" s="30"/>
      <c r="J1115" s="101">
        <v>9606</v>
      </c>
      <c r="K1115" s="33">
        <v>84819090</v>
      </c>
      <c r="L1115" s="26">
        <v>7.4999999999999997E-2</v>
      </c>
      <c r="M1115" s="40">
        <v>0</v>
      </c>
      <c r="N1115" s="40">
        <v>0</v>
      </c>
      <c r="O1115" s="35">
        <v>0</v>
      </c>
      <c r="P1115" s="63">
        <v>0.1</v>
      </c>
      <c r="Q1115" s="52">
        <v>0</v>
      </c>
      <c r="R1115" s="63">
        <v>0.18</v>
      </c>
      <c r="S1115" s="23" t="s">
        <v>849</v>
      </c>
      <c r="T1115" s="52">
        <v>720.44999999999993</v>
      </c>
      <c r="U1115" s="52">
        <v>0</v>
      </c>
      <c r="V1115" s="52">
        <v>72.045000000000002</v>
      </c>
      <c r="W1115" s="52">
        <v>1871.7291</v>
      </c>
      <c r="X1115" s="52">
        <v>2664.2240999999999</v>
      </c>
      <c r="Y1115" s="23" t="s">
        <v>5033</v>
      </c>
      <c r="Z1115" s="23" t="s">
        <v>5055</v>
      </c>
      <c r="AA1115" s="23" t="s">
        <v>5056</v>
      </c>
      <c r="AB1115" s="33">
        <v>292401016106</v>
      </c>
      <c r="AC1115" s="33" t="s">
        <v>5057</v>
      </c>
      <c r="AD1115" s="48">
        <v>45320</v>
      </c>
      <c r="AE1115" s="39">
        <v>45309</v>
      </c>
      <c r="AF1115" s="53" t="e">
        <v>#N/A</v>
      </c>
      <c r="AG1115" s="53" t="e">
        <v>#N/A</v>
      </c>
      <c r="AH1115" s="39" t="e">
        <v>#N/A</v>
      </c>
      <c r="AI1115" s="23" t="s">
        <v>51</v>
      </c>
      <c r="AJ1115" s="54"/>
      <c r="AK1115" s="55"/>
      <c r="AL1115" s="56"/>
      <c r="AM1115" s="57"/>
      <c r="AN1115" s="33"/>
      <c r="AO1115" s="48"/>
      <c r="AP1115" s="23">
        <v>2000</v>
      </c>
      <c r="AQ1115" s="23" t="s">
        <v>52</v>
      </c>
      <c r="AR1115" s="23" t="s">
        <v>5056</v>
      </c>
      <c r="AS1115" s="38" t="s">
        <v>518</v>
      </c>
      <c r="AT1115" s="23"/>
      <c r="AU1115" s="23" t="s">
        <v>5058</v>
      </c>
      <c r="AV1115" s="99">
        <v>2</v>
      </c>
      <c r="AW1115" s="101">
        <v>9606</v>
      </c>
      <c r="AX1115" s="29" t="s">
        <v>4770</v>
      </c>
      <c r="AY1115" s="29"/>
      <c r="AZ1115" s="30"/>
      <c r="BA1115">
        <f t="shared" si="204"/>
        <v>329</v>
      </c>
      <c r="BB1115" t="s">
        <v>6983</v>
      </c>
      <c r="BC1115" s="105">
        <f t="shared" si="205"/>
        <v>4803</v>
      </c>
      <c r="BD1115" s="116">
        <f t="shared" si="206"/>
        <v>45292</v>
      </c>
      <c r="BE1115" s="141" t="s">
        <v>8477</v>
      </c>
      <c r="BF1115">
        <f>MATCH(BE1115,'Cat-4'!$A:$A,0)</f>
        <v>722</v>
      </c>
      <c r="BG1115">
        <f>MATCH(BD1115,'Cat-4'!$1:$1,0)</f>
        <v>145</v>
      </c>
      <c r="BH1115">
        <f>INDEX('Cat-4'!$1:$1048576,'NSS + ACT'!BF1115,'NSS + ACT'!BG1115)</f>
        <v>129.80000000000001</v>
      </c>
      <c r="BI1115">
        <f>MATCH($BI$1,'Cat-4'!$1:$1,0)</f>
        <v>153</v>
      </c>
      <c r="BJ1115">
        <f>INDEX('Cat-4'!$1:$1048576,'NSS + ACT'!BF1115,'NSS + ACT'!BI1115)</f>
        <v>130.80000000000001</v>
      </c>
      <c r="BK1115" s="126">
        <f t="shared" si="207"/>
        <v>1.0077041602465331</v>
      </c>
      <c r="BL1115">
        <f t="shared" si="208"/>
        <v>348</v>
      </c>
      <c r="BM1115" s="126">
        <f t="shared" si="209"/>
        <v>11.6</v>
      </c>
      <c r="BN1115" s="126" t="s">
        <v>8783</v>
      </c>
      <c r="BO1115" s="126">
        <f>MATCH(BB1115,Sheet3!$D$4:$D$8,0)</f>
        <v>2</v>
      </c>
      <c r="BP1115" s="126">
        <f>MATCH(BN1115,Sheet3!$E$4:$H$4,0)</f>
        <v>2</v>
      </c>
      <c r="BQ1115" s="132">
        <f>INDEX(Sheet3!$D$4:$H$8,'NSS + ACT'!BO1115,'NSS + ACT'!BP1115)</f>
        <v>0.05</v>
      </c>
      <c r="BR1115" s="105">
        <f t="shared" si="210"/>
        <v>9680.0061633281966</v>
      </c>
      <c r="BS1115" s="162">
        <f t="shared" si="211"/>
        <v>0.05</v>
      </c>
      <c r="BT1115" s="105">
        <f t="shared" si="212"/>
        <v>9196.0058551617858</v>
      </c>
    </row>
    <row r="1116" spans="1:72">
      <c r="A1116" s="18">
        <f t="shared" si="203"/>
        <v>1113</v>
      </c>
      <c r="B1116" s="61">
        <v>291703264554</v>
      </c>
      <c r="C1116" s="39">
        <v>42903</v>
      </c>
      <c r="D1116" s="22" t="s">
        <v>264</v>
      </c>
      <c r="E1116" s="22" t="s">
        <v>3015</v>
      </c>
      <c r="F1116" s="110">
        <v>4</v>
      </c>
      <c r="G1116" s="23" t="s">
        <v>119</v>
      </c>
      <c r="H1116" s="52">
        <v>2397.6649999999977</v>
      </c>
      <c r="I1116" s="30"/>
      <c r="J1116" s="109">
        <v>9590.6599999999908</v>
      </c>
      <c r="K1116" s="23">
        <v>84139120</v>
      </c>
      <c r="L1116" s="26">
        <v>7.4999999999999997E-2</v>
      </c>
      <c r="M1116" s="40">
        <v>0</v>
      </c>
      <c r="N1116" s="62">
        <v>0</v>
      </c>
      <c r="O1116" s="52">
        <v>0</v>
      </c>
      <c r="P1116" s="26">
        <v>0.1</v>
      </c>
      <c r="Q1116" s="52">
        <v>0</v>
      </c>
      <c r="R1116" s="63">
        <v>0.18</v>
      </c>
      <c r="S1116" s="23" t="s">
        <v>2931</v>
      </c>
      <c r="T1116" s="52">
        <v>719.29949999999928</v>
      </c>
      <c r="U1116" s="52">
        <v>0</v>
      </c>
      <c r="V1116" s="52">
        <v>71.929949999999934</v>
      </c>
      <c r="W1116" s="52">
        <v>1868.740100999998</v>
      </c>
      <c r="X1116" s="52">
        <v>2659.9695509999974</v>
      </c>
      <c r="Y1116" s="23" t="s">
        <v>2991</v>
      </c>
      <c r="Z1116" s="23" t="s">
        <v>3016</v>
      </c>
      <c r="AA1116" s="23" t="s">
        <v>3017</v>
      </c>
      <c r="AB1116" s="33">
        <v>291703264554</v>
      </c>
      <c r="AC1116" s="33" t="s">
        <v>3014</v>
      </c>
      <c r="AD1116" s="48">
        <v>42903</v>
      </c>
      <c r="AE1116" s="39">
        <v>42847</v>
      </c>
      <c r="AF1116" s="53" t="e">
        <v>#N/A</v>
      </c>
      <c r="AG1116" s="53" t="e">
        <v>#N/A</v>
      </c>
      <c r="AH1116" s="39" t="e">
        <v>#N/A</v>
      </c>
      <c r="AI1116" s="23" t="s">
        <v>51</v>
      </c>
      <c r="AJ1116" s="54"/>
      <c r="AK1116" s="55"/>
      <c r="AL1116" s="56"/>
      <c r="AM1116" s="57"/>
      <c r="AN1116" s="33"/>
      <c r="AO1116" s="48"/>
      <c r="AP1116" s="23">
        <v>2000</v>
      </c>
      <c r="AQ1116" s="23" t="s">
        <v>64</v>
      </c>
      <c r="AR1116" s="23" t="s">
        <v>3017</v>
      </c>
      <c r="AS1116" s="38" t="s">
        <v>53</v>
      </c>
      <c r="AT1116" s="23"/>
      <c r="AU1116" s="64" t="s">
        <v>3018</v>
      </c>
      <c r="AV1116" s="99">
        <v>4</v>
      </c>
      <c r="AW1116" s="102">
        <v>9590.6599999999908</v>
      </c>
      <c r="AX1116" s="29" t="s">
        <v>701</v>
      </c>
      <c r="AY1116" s="29"/>
      <c r="AZ1116" s="25" t="s">
        <v>2577</v>
      </c>
      <c r="BA1116">
        <f t="shared" si="204"/>
        <v>2791</v>
      </c>
      <c r="BB1116" s="115" t="s">
        <v>6983</v>
      </c>
      <c r="BC1116" s="105">
        <f t="shared" si="205"/>
        <v>2397.6649999999977</v>
      </c>
      <c r="BD1116" s="116">
        <f t="shared" si="206"/>
        <v>42826</v>
      </c>
      <c r="BE1116" s="141" t="s">
        <v>8477</v>
      </c>
      <c r="BF1116">
        <f>MATCH(BE1116,'Cat-4'!$A:$A,0)</f>
        <v>722</v>
      </c>
      <c r="BG1116">
        <f>MATCH(BD1116,'Cat-4'!$1:$1,0)</f>
        <v>64</v>
      </c>
      <c r="BH1116">
        <f>INDEX('Cat-4'!$1:$1048576,'NSS + ACT'!BF1116,'NSS + ACT'!BG1116)</f>
        <v>108.3</v>
      </c>
      <c r="BI1116">
        <f>MATCH($BI$1,'Cat-4'!$1:$1,0)</f>
        <v>153</v>
      </c>
      <c r="BJ1116">
        <f>INDEX('Cat-4'!$1:$1048576,'NSS + ACT'!BF1116,'NSS + ACT'!BI1116)</f>
        <v>130.80000000000001</v>
      </c>
      <c r="BK1116" s="126">
        <f t="shared" si="207"/>
        <v>1.2077562326869808</v>
      </c>
      <c r="BL1116">
        <f t="shared" si="208"/>
        <v>2814</v>
      </c>
      <c r="BM1116" s="126">
        <f t="shared" si="209"/>
        <v>93.8</v>
      </c>
      <c r="BN1116" s="126" t="s">
        <v>8785</v>
      </c>
      <c r="BO1116" s="126">
        <f>MATCH(BB1116,Sheet3!$D$4:$D$8,0)</f>
        <v>2</v>
      </c>
      <c r="BP1116" s="126">
        <f>MATCH(BN1116,Sheet3!$E$4:$H$4,0)</f>
        <v>4</v>
      </c>
      <c r="BQ1116" s="132">
        <f>INDEX(Sheet3!$D$4:$H$8,'NSS + ACT'!BO1116,'NSS + ACT'!BP1116)</f>
        <v>0.1</v>
      </c>
      <c r="BR1116" s="105">
        <f t="shared" si="210"/>
        <v>11583.179390581709</v>
      </c>
      <c r="BS1116" s="162">
        <f t="shared" si="211"/>
        <v>0.1</v>
      </c>
      <c r="BT1116" s="105">
        <f t="shared" si="212"/>
        <v>10424.861451523539</v>
      </c>
    </row>
    <row r="1117" spans="1:72">
      <c r="A1117" s="18">
        <f t="shared" si="203"/>
        <v>1114</v>
      </c>
      <c r="B1117" s="33">
        <v>291907717905</v>
      </c>
      <c r="C1117" s="39">
        <v>43685</v>
      </c>
      <c r="D1117" s="22" t="s">
        <v>144</v>
      </c>
      <c r="E1117" s="22" t="s">
        <v>6194</v>
      </c>
      <c r="F1117" s="110">
        <v>145</v>
      </c>
      <c r="G1117" s="23" t="s">
        <v>119</v>
      </c>
      <c r="H1117" s="52">
        <v>27.586206896551722</v>
      </c>
      <c r="I1117" s="30"/>
      <c r="J1117" s="109">
        <v>4000</v>
      </c>
      <c r="K1117" s="36">
        <v>73079990</v>
      </c>
      <c r="L1117" s="26">
        <v>0.1</v>
      </c>
      <c r="M1117" s="26" t="s">
        <v>1254</v>
      </c>
      <c r="N1117" s="26">
        <v>0</v>
      </c>
      <c r="O1117" s="60"/>
      <c r="P1117" s="26">
        <v>0.1</v>
      </c>
      <c r="Q1117" s="84"/>
      <c r="R1117" s="26">
        <v>0.18</v>
      </c>
      <c r="S1117" s="23" t="s">
        <v>1260</v>
      </c>
      <c r="T1117" s="52">
        <v>400</v>
      </c>
      <c r="U1117" s="52">
        <v>0</v>
      </c>
      <c r="V1117" s="52">
        <v>40</v>
      </c>
      <c r="W1117" s="52">
        <v>799.19999999999993</v>
      </c>
      <c r="X1117" s="52">
        <v>1239.1999999999998</v>
      </c>
      <c r="Y1117" s="23" t="s">
        <v>5950</v>
      </c>
      <c r="Z1117" s="23" t="s">
        <v>6195</v>
      </c>
      <c r="AA1117" s="23" t="s">
        <v>6196</v>
      </c>
      <c r="AB1117" s="33">
        <v>291907717905</v>
      </c>
      <c r="AC1117" s="33" t="s">
        <v>5795</v>
      </c>
      <c r="AD1117" s="39">
        <v>43685</v>
      </c>
      <c r="AE1117" s="39">
        <v>43684</v>
      </c>
      <c r="AF1117" s="53" t="e">
        <v>#N/A</v>
      </c>
      <c r="AG1117" s="53" t="e">
        <v>#N/A</v>
      </c>
      <c r="AH1117" s="39" t="e">
        <v>#N/A</v>
      </c>
      <c r="AI1117" s="23" t="s">
        <v>51</v>
      </c>
      <c r="AJ1117" s="59"/>
      <c r="AK1117" s="59"/>
      <c r="AL1117" s="48"/>
      <c r="AM1117" s="60"/>
      <c r="AN1117" s="33"/>
      <c r="AO1117" s="48"/>
      <c r="AP1117" s="23">
        <v>2000</v>
      </c>
      <c r="AQ1117" s="23" t="s">
        <v>52</v>
      </c>
      <c r="AR1117" s="23" t="s">
        <v>6196</v>
      </c>
      <c r="AS1117" s="38" t="s">
        <v>53</v>
      </c>
      <c r="AT1117" s="23"/>
      <c r="AU1117" s="23" t="s">
        <v>335</v>
      </c>
      <c r="AV1117" s="99">
        <v>145</v>
      </c>
      <c r="AW1117" s="101">
        <v>9579.61</v>
      </c>
      <c r="AX1117" s="29" t="s">
        <v>5711</v>
      </c>
      <c r="AY1117" s="29"/>
      <c r="AZ1117" s="21"/>
      <c r="BA1117">
        <f t="shared" si="204"/>
        <v>1954</v>
      </c>
      <c r="BB1117" s="115" t="s">
        <v>6983</v>
      </c>
      <c r="BC1117" s="105">
        <f t="shared" si="205"/>
        <v>66.066275862068963</v>
      </c>
      <c r="BD1117" s="116">
        <f t="shared" si="206"/>
        <v>43678</v>
      </c>
      <c r="BE1117" s="141" t="s">
        <v>8477</v>
      </c>
      <c r="BF1117">
        <f>MATCH(BE1117,'Cat-4'!$A:$A,0)</f>
        <v>722</v>
      </c>
      <c r="BG1117">
        <f>MATCH(BD1117,'Cat-4'!$1:$1,0)</f>
        <v>92</v>
      </c>
      <c r="BH1117">
        <f>INDEX('Cat-4'!$1:$1048576,'NSS + ACT'!BF1117,'NSS + ACT'!BG1117)</f>
        <v>113.6</v>
      </c>
      <c r="BI1117">
        <f>MATCH($BI$1,'Cat-4'!$1:$1,0)</f>
        <v>153</v>
      </c>
      <c r="BJ1117">
        <f>INDEX('Cat-4'!$1:$1048576,'NSS + ACT'!BF1117,'NSS + ACT'!BI1117)</f>
        <v>130.80000000000001</v>
      </c>
      <c r="BK1117" s="126">
        <f t="shared" si="207"/>
        <v>1.1514084507042255</v>
      </c>
      <c r="BL1117">
        <f t="shared" si="208"/>
        <v>1962</v>
      </c>
      <c r="BM1117" s="126">
        <f t="shared" si="209"/>
        <v>65.400000000000006</v>
      </c>
      <c r="BN1117" s="126" t="s">
        <v>8785</v>
      </c>
      <c r="BO1117" s="126">
        <f>MATCH(BB1117,Sheet3!$D$4:$D$8,0)</f>
        <v>2</v>
      </c>
      <c r="BP1117" s="126">
        <f>MATCH(BN1117,Sheet3!$E$4:$H$4,0)</f>
        <v>4</v>
      </c>
      <c r="BQ1117" s="132">
        <f>INDEX(Sheet3!$D$4:$H$8,'NSS + ACT'!BO1117,'NSS + ACT'!BP1117)</f>
        <v>0.1</v>
      </c>
      <c r="BR1117" s="105">
        <f t="shared" si="210"/>
        <v>11030.043908450707</v>
      </c>
      <c r="BS1117" s="162">
        <f t="shared" si="211"/>
        <v>0.1</v>
      </c>
      <c r="BT1117" s="105">
        <f t="shared" si="212"/>
        <v>9927.0395176056372</v>
      </c>
    </row>
    <row r="1118" spans="1:72">
      <c r="A1118" s="18">
        <f t="shared" si="203"/>
        <v>1115</v>
      </c>
      <c r="B1118" s="61">
        <v>292107665592</v>
      </c>
      <c r="C1118" s="39">
        <v>44413</v>
      </c>
      <c r="D1118" s="22" t="s">
        <v>139</v>
      </c>
      <c r="E1118" s="22" t="s">
        <v>3984</v>
      </c>
      <c r="F1118" s="110">
        <v>112</v>
      </c>
      <c r="G1118" s="23" t="s">
        <v>49</v>
      </c>
      <c r="H1118" s="52">
        <v>85.457499999999911</v>
      </c>
      <c r="I1118" s="30"/>
      <c r="J1118" s="109">
        <v>9571.2399999999907</v>
      </c>
      <c r="K1118" s="23">
        <v>73181500</v>
      </c>
      <c r="L1118" s="26">
        <v>0.15</v>
      </c>
      <c r="M1118" s="40">
        <v>0</v>
      </c>
      <c r="N1118" s="40">
        <v>0</v>
      </c>
      <c r="O1118" s="52">
        <v>0</v>
      </c>
      <c r="P1118" s="26">
        <v>0.1</v>
      </c>
      <c r="Q1118" s="52">
        <v>0</v>
      </c>
      <c r="R1118" s="63">
        <v>0.18</v>
      </c>
      <c r="S1118" s="23" t="s">
        <v>696</v>
      </c>
      <c r="T1118" s="52">
        <v>1435.6859999999986</v>
      </c>
      <c r="U1118" s="52">
        <v>0</v>
      </c>
      <c r="V1118" s="52">
        <v>143.56859999999986</v>
      </c>
      <c r="W1118" s="52">
        <v>2007.0890279999981</v>
      </c>
      <c r="X1118" s="68">
        <v>3586.3436279999964</v>
      </c>
      <c r="Y1118" s="23" t="s">
        <v>3855</v>
      </c>
      <c r="Z1118" s="23" t="s">
        <v>3985</v>
      </c>
      <c r="AA1118" s="23" t="s">
        <v>3986</v>
      </c>
      <c r="AB1118" s="33">
        <v>292107665592</v>
      </c>
      <c r="AC1118" s="33" t="s">
        <v>3987</v>
      </c>
      <c r="AD1118" s="39">
        <v>44413</v>
      </c>
      <c r="AE1118" s="39">
        <v>44407</v>
      </c>
      <c r="AF1118" s="53" t="e">
        <v>#N/A</v>
      </c>
      <c r="AG1118" s="53" t="e">
        <v>#N/A</v>
      </c>
      <c r="AH1118" s="39" t="e">
        <v>#N/A</v>
      </c>
      <c r="AI1118" s="23" t="s">
        <v>51</v>
      </c>
      <c r="AJ1118" s="59"/>
      <c r="AK1118" s="59"/>
      <c r="AL1118" s="48"/>
      <c r="AM1118" s="60"/>
      <c r="AN1118" s="33"/>
      <c r="AO1118" s="48"/>
      <c r="AP1118" s="23">
        <v>2000</v>
      </c>
      <c r="AQ1118" s="23" t="s">
        <v>52</v>
      </c>
      <c r="AR1118" s="23" t="s">
        <v>3986</v>
      </c>
      <c r="AS1118" s="38" t="s">
        <v>53</v>
      </c>
      <c r="AT1118" s="23"/>
      <c r="AU1118" s="64" t="s">
        <v>3988</v>
      </c>
      <c r="AV1118" s="99">
        <v>112</v>
      </c>
      <c r="AW1118" s="102">
        <v>9571.2399999999907</v>
      </c>
      <c r="AX1118" s="29" t="s">
        <v>701</v>
      </c>
      <c r="AY1118" s="29"/>
      <c r="AZ1118" s="25"/>
      <c r="BA1118">
        <f t="shared" si="204"/>
        <v>1231</v>
      </c>
      <c r="BB1118" s="115" t="s">
        <v>6983</v>
      </c>
      <c r="BC1118" s="105">
        <f t="shared" si="205"/>
        <v>85.457499999999911</v>
      </c>
      <c r="BD1118" s="116">
        <f t="shared" si="206"/>
        <v>44378</v>
      </c>
      <c r="BE1118" s="141" t="s">
        <v>8477</v>
      </c>
      <c r="BF1118">
        <f>MATCH(BE1118,'Cat-4'!$A:$A,0)</f>
        <v>722</v>
      </c>
      <c r="BG1118">
        <f>MATCH(BD1118,'Cat-4'!$1:$1,0)</f>
        <v>115</v>
      </c>
      <c r="BH1118">
        <f>INDEX('Cat-4'!$1:$1048576,'NSS + ACT'!BF1118,'NSS + ACT'!BG1118)</f>
        <v>119.2</v>
      </c>
      <c r="BI1118">
        <f>MATCH($BI$1,'Cat-4'!$1:$1,0)</f>
        <v>153</v>
      </c>
      <c r="BJ1118">
        <f>INDEX('Cat-4'!$1:$1048576,'NSS + ACT'!BF1118,'NSS + ACT'!BI1118)</f>
        <v>130.80000000000001</v>
      </c>
      <c r="BK1118" s="126">
        <f t="shared" si="207"/>
        <v>1.0973154362416109</v>
      </c>
      <c r="BL1118">
        <f t="shared" si="208"/>
        <v>1262</v>
      </c>
      <c r="BM1118" s="126">
        <f t="shared" si="209"/>
        <v>42.06666666666667</v>
      </c>
      <c r="BN1118" s="126" t="s">
        <v>8785</v>
      </c>
      <c r="BO1118" s="126">
        <f>MATCH(BB1118,Sheet3!$D$4:$D$8,0)</f>
        <v>2</v>
      </c>
      <c r="BP1118" s="126">
        <f>MATCH(BN1118,Sheet3!$E$4:$H$4,0)</f>
        <v>4</v>
      </c>
      <c r="BQ1118" s="132">
        <f>INDEX(Sheet3!$D$4:$H$8,'NSS + ACT'!BO1118,'NSS + ACT'!BP1118)</f>
        <v>0.1</v>
      </c>
      <c r="BR1118" s="105">
        <f t="shared" si="210"/>
        <v>10502.669395973146</v>
      </c>
      <c r="BS1118" s="162">
        <f t="shared" si="211"/>
        <v>0.1</v>
      </c>
      <c r="BT1118" s="105">
        <f t="shared" si="212"/>
        <v>9452.4024563758321</v>
      </c>
    </row>
    <row r="1119" spans="1:72">
      <c r="A1119" s="18">
        <f t="shared" si="203"/>
        <v>1116</v>
      </c>
      <c r="B1119" s="61">
        <v>171801082633</v>
      </c>
      <c r="C1119" s="39">
        <v>43217</v>
      </c>
      <c r="D1119" s="22" t="s">
        <v>636</v>
      </c>
      <c r="E1119" s="22" t="s">
        <v>1048</v>
      </c>
      <c r="F1119" s="110">
        <v>2</v>
      </c>
      <c r="G1119" s="23" t="s">
        <v>49</v>
      </c>
      <c r="H1119" s="52">
        <v>4774.42</v>
      </c>
      <c r="I1119" s="30"/>
      <c r="J1119" s="109">
        <v>9548.84</v>
      </c>
      <c r="K1119" s="23" t="s">
        <v>987</v>
      </c>
      <c r="L1119" s="26">
        <v>0.15</v>
      </c>
      <c r="M1119" s="40">
        <v>0</v>
      </c>
      <c r="N1119" s="62">
        <v>0</v>
      </c>
      <c r="O1119" s="52">
        <v>0</v>
      </c>
      <c r="P1119" s="26">
        <v>0.1</v>
      </c>
      <c r="Q1119" s="52">
        <v>0</v>
      </c>
      <c r="R1119" s="63">
        <v>0.18</v>
      </c>
      <c r="S1119" s="23" t="s">
        <v>969</v>
      </c>
      <c r="T1119" s="52">
        <v>1432.326</v>
      </c>
      <c r="U1119" s="52">
        <v>0</v>
      </c>
      <c r="V1119" s="52">
        <v>143.23260000000002</v>
      </c>
      <c r="W1119" s="52">
        <v>2002.391748</v>
      </c>
      <c r="X1119" s="52">
        <v>3577.9503480000003</v>
      </c>
      <c r="Y1119" s="23" t="s">
        <v>850</v>
      </c>
      <c r="Z1119" s="23" t="s">
        <v>1049</v>
      </c>
      <c r="AA1119" s="23" t="s">
        <v>1050</v>
      </c>
      <c r="AB1119" s="33" t="e">
        <v>#N/A</v>
      </c>
      <c r="AC1119" s="33" t="e">
        <v>#N/A</v>
      </c>
      <c r="AD1119" s="48" t="e">
        <v>#N/A</v>
      </c>
      <c r="AE1119" s="39" t="e">
        <v>#N/A</v>
      </c>
      <c r="AF1119" s="53">
        <v>171801082633</v>
      </c>
      <c r="AG1119" s="53" t="s">
        <v>990</v>
      </c>
      <c r="AH1119" s="39">
        <v>43217</v>
      </c>
      <c r="AI1119" s="23" t="s">
        <v>385</v>
      </c>
      <c r="AJ1119" s="54"/>
      <c r="AK1119" s="55"/>
      <c r="AL1119" s="56"/>
      <c r="AM1119" s="57"/>
      <c r="AN1119" s="33"/>
      <c r="AO1119" s="48"/>
      <c r="AP1119" s="23">
        <v>2000</v>
      </c>
      <c r="AQ1119" s="23" t="s">
        <v>64</v>
      </c>
      <c r="AR1119" s="23" t="s">
        <v>1050</v>
      </c>
      <c r="AS1119" s="38" t="s">
        <v>53</v>
      </c>
      <c r="AT1119" s="23" t="s">
        <v>522</v>
      </c>
      <c r="AU1119" s="64">
        <v>7068019</v>
      </c>
      <c r="AV1119" s="99">
        <v>2</v>
      </c>
      <c r="AW1119" s="102">
        <v>9548.84</v>
      </c>
      <c r="AX1119" s="29" t="s">
        <v>701</v>
      </c>
      <c r="AY1119" s="29"/>
      <c r="AZ1119" s="25" t="s">
        <v>863</v>
      </c>
      <c r="BB1119" s="115" t="s">
        <v>6987</v>
      </c>
      <c r="BC1119" s="105">
        <f t="shared" si="205"/>
        <v>4774.42</v>
      </c>
      <c r="BD1119" s="116">
        <v>43709</v>
      </c>
      <c r="BE1119" s="141" t="s">
        <v>8366</v>
      </c>
      <c r="BF1119">
        <f>MATCH(BE1119,'Cat-4'!$A:$A,0)</f>
        <v>666</v>
      </c>
      <c r="BG1119">
        <f>MATCH(BD1119,'Cat-4'!$1:$1,0)</f>
        <v>93</v>
      </c>
      <c r="BH1119">
        <f>INDEX('Cat-4'!$1:$1048576,'NSS + ACT'!BF1119,'NSS + ACT'!BG1119)</f>
        <v>110.5</v>
      </c>
      <c r="BI1119">
        <f>MATCH($BI$1,'Cat-4'!$1:$1,0)</f>
        <v>153</v>
      </c>
      <c r="BJ1119">
        <f>INDEX('Cat-4'!$1:$1048576,'NSS + ACT'!BF1119,'NSS + ACT'!BI1119)</f>
        <v>133.4</v>
      </c>
      <c r="BK1119" s="126">
        <f t="shared" si="207"/>
        <v>1.207239819004525</v>
      </c>
      <c r="BL1119">
        <f t="shared" si="208"/>
        <v>1931</v>
      </c>
      <c r="BM1119" s="126">
        <f t="shared" si="209"/>
        <v>64.36666666666666</v>
      </c>
      <c r="BN1119" s="126" t="s">
        <v>8785</v>
      </c>
      <c r="BO1119" s="126">
        <f>MATCH(BB1119,Sheet3!$D$4:$D$8,0)</f>
        <v>4</v>
      </c>
      <c r="BP1119" s="126">
        <f>MATCH(BN1119,Sheet3!$E$4:$H$4,0)</f>
        <v>4</v>
      </c>
      <c r="BQ1119" s="132">
        <f>INDEX(Sheet3!$D$4:$H$8,'NSS + ACT'!BO1119,'NSS + ACT'!BP1119)</f>
        <v>0.2</v>
      </c>
      <c r="BR1119" s="105">
        <f t="shared" si="210"/>
        <v>11527.73987330317</v>
      </c>
      <c r="BS1119" s="162">
        <f t="shared" si="211"/>
        <v>0.2</v>
      </c>
      <c r="BT1119" s="105">
        <f t="shared" si="212"/>
        <v>9222.1918986425353</v>
      </c>
    </row>
    <row r="1120" spans="1:72">
      <c r="A1120" s="18">
        <f t="shared" si="203"/>
        <v>1117</v>
      </c>
      <c r="B1120" s="61">
        <v>291604728763</v>
      </c>
      <c r="C1120" s="39">
        <v>42653</v>
      </c>
      <c r="D1120" s="22" t="s">
        <v>220</v>
      </c>
      <c r="E1120" s="22" t="s">
        <v>2290</v>
      </c>
      <c r="F1120" s="110">
        <v>1</v>
      </c>
      <c r="G1120" s="23" t="s">
        <v>119</v>
      </c>
      <c r="H1120" s="52">
        <v>9529.5</v>
      </c>
      <c r="I1120" s="30"/>
      <c r="J1120" s="109">
        <v>9529.5</v>
      </c>
      <c r="K1120" s="23">
        <v>84819090</v>
      </c>
      <c r="L1120" s="26">
        <v>7.4999999999999997E-2</v>
      </c>
      <c r="M1120" s="40">
        <v>0</v>
      </c>
      <c r="N1120" s="62">
        <v>0</v>
      </c>
      <c r="O1120" s="52"/>
      <c r="P1120" s="26">
        <v>0.1</v>
      </c>
      <c r="Q1120" s="52">
        <v>0</v>
      </c>
      <c r="R1120" s="63">
        <v>0.18</v>
      </c>
      <c r="S1120" s="23" t="s">
        <v>849</v>
      </c>
      <c r="T1120" s="52">
        <v>714.71249999999998</v>
      </c>
      <c r="U1120" s="52">
        <v>0</v>
      </c>
      <c r="V1120" s="52">
        <v>71.471249999999998</v>
      </c>
      <c r="W1120" s="52">
        <v>1856.823075</v>
      </c>
      <c r="X1120" s="52">
        <v>2643.0068249999999</v>
      </c>
      <c r="Y1120" s="23" t="s">
        <v>2273</v>
      </c>
      <c r="Z1120" s="23" t="s">
        <v>2291</v>
      </c>
      <c r="AA1120" s="23" t="s">
        <v>2292</v>
      </c>
      <c r="AB1120" s="33">
        <v>291604728763</v>
      </c>
      <c r="AC1120" s="33" t="s">
        <v>1953</v>
      </c>
      <c r="AD1120" s="48">
        <v>42653</v>
      </c>
      <c r="AE1120" s="39">
        <v>42629</v>
      </c>
      <c r="AF1120" s="53" t="e">
        <v>#N/A</v>
      </c>
      <c r="AG1120" s="53" t="e">
        <v>#N/A</v>
      </c>
      <c r="AH1120" s="39" t="e">
        <v>#N/A</v>
      </c>
      <c r="AI1120" s="23" t="s">
        <v>51</v>
      </c>
      <c r="AJ1120" s="54"/>
      <c r="AK1120" s="55"/>
      <c r="AL1120" s="56"/>
      <c r="AM1120" s="57"/>
      <c r="AN1120" s="33"/>
      <c r="AO1120" s="48"/>
      <c r="AP1120" s="23">
        <v>2000</v>
      </c>
      <c r="AQ1120" s="23" t="s">
        <v>52</v>
      </c>
      <c r="AR1120" s="23" t="s">
        <v>2292</v>
      </c>
      <c r="AS1120" s="38" t="s">
        <v>53</v>
      </c>
      <c r="AT1120" s="23"/>
      <c r="AU1120" s="64">
        <v>6316001236</v>
      </c>
      <c r="AV1120" s="99">
        <v>1</v>
      </c>
      <c r="AW1120" s="102">
        <v>9529.5</v>
      </c>
      <c r="AX1120" s="29" t="s">
        <v>701</v>
      </c>
      <c r="AY1120" s="29"/>
      <c r="AZ1120" s="25" t="s">
        <v>2289</v>
      </c>
      <c r="BA1120">
        <f t="shared" ref="BA1120:BA1126" si="213">$BA$2-AE1120</f>
        <v>3009</v>
      </c>
      <c r="BB1120" t="s">
        <v>6983</v>
      </c>
      <c r="BC1120" s="105">
        <f t="shared" si="205"/>
        <v>9529.5</v>
      </c>
      <c r="BD1120" s="116">
        <f t="shared" si="206"/>
        <v>42614</v>
      </c>
      <c r="BE1120" s="141" t="s">
        <v>8477</v>
      </c>
      <c r="BF1120">
        <f>MATCH(BE1120,'Cat-4'!$A:$A,0)</f>
        <v>722</v>
      </c>
      <c r="BG1120">
        <f>MATCH(BD1120,'Cat-4'!$1:$1,0)</f>
        <v>57</v>
      </c>
      <c r="BH1120">
        <f>INDEX('Cat-4'!$1:$1048576,'NSS + ACT'!BF1120,'NSS + ACT'!BG1120)</f>
        <v>107.4</v>
      </c>
      <c r="BI1120">
        <f>MATCH($BI$1,'Cat-4'!$1:$1,0)</f>
        <v>153</v>
      </c>
      <c r="BJ1120">
        <f>INDEX('Cat-4'!$1:$1048576,'NSS + ACT'!BF1120,'NSS + ACT'!BI1120)</f>
        <v>130.80000000000001</v>
      </c>
      <c r="BK1120" s="126">
        <f t="shared" si="207"/>
        <v>1.217877094972067</v>
      </c>
      <c r="BL1120">
        <f t="shared" si="208"/>
        <v>3026</v>
      </c>
      <c r="BM1120" s="126">
        <f t="shared" si="209"/>
        <v>100.86666666666666</v>
      </c>
      <c r="BN1120" s="126" t="s">
        <v>8785</v>
      </c>
      <c r="BO1120" s="126">
        <f>MATCH(BB1120,Sheet3!$D$4:$D$8,0)</f>
        <v>2</v>
      </c>
      <c r="BP1120" s="126">
        <f>MATCH(BN1120,Sheet3!$E$4:$H$4,0)</f>
        <v>4</v>
      </c>
      <c r="BQ1120" s="132">
        <f>INDEX(Sheet3!$D$4:$H$8,'NSS + ACT'!BO1120,'NSS + ACT'!BP1120)</f>
        <v>0.1</v>
      </c>
      <c r="BR1120" s="105">
        <f t="shared" si="210"/>
        <v>11605.759776536312</v>
      </c>
      <c r="BS1120" s="162">
        <f t="shared" si="211"/>
        <v>0.1</v>
      </c>
      <c r="BT1120" s="105">
        <f t="shared" si="212"/>
        <v>10445.183798882681</v>
      </c>
    </row>
    <row r="1121" spans="1:72">
      <c r="A1121" s="18">
        <f t="shared" si="203"/>
        <v>1118</v>
      </c>
      <c r="B1121" s="61">
        <v>291906599681</v>
      </c>
      <c r="C1121" s="39">
        <v>43656</v>
      </c>
      <c r="D1121" s="22" t="s">
        <v>63</v>
      </c>
      <c r="E1121" s="22" t="s">
        <v>1498</v>
      </c>
      <c r="F1121" s="110">
        <v>3</v>
      </c>
      <c r="G1121" s="23" t="s">
        <v>119</v>
      </c>
      <c r="H1121" s="52">
        <v>1642.6666666666667</v>
      </c>
      <c r="I1121" s="30"/>
      <c r="J1121" s="109">
        <v>4928</v>
      </c>
      <c r="K1121" s="23">
        <v>84842000</v>
      </c>
      <c r="L1121" s="26">
        <v>7.4999999999999997E-2</v>
      </c>
      <c r="M1121" s="40">
        <v>0</v>
      </c>
      <c r="N1121" s="62">
        <v>0</v>
      </c>
      <c r="O1121" s="52">
        <v>0</v>
      </c>
      <c r="P1121" s="26">
        <v>0.1</v>
      </c>
      <c r="Q1121" s="52">
        <v>0</v>
      </c>
      <c r="R1121" s="63">
        <v>0.18</v>
      </c>
      <c r="S1121" s="23" t="s">
        <v>777</v>
      </c>
      <c r="T1121" s="52">
        <v>369.59999999999997</v>
      </c>
      <c r="U1121" s="52">
        <v>0</v>
      </c>
      <c r="V1121" s="52">
        <v>36.96</v>
      </c>
      <c r="W1121" s="52">
        <v>960.22080000000005</v>
      </c>
      <c r="X1121" s="52">
        <v>1366.7808</v>
      </c>
      <c r="Y1121" s="23" t="s">
        <v>1473</v>
      </c>
      <c r="Z1121" s="23" t="s">
        <v>1499</v>
      </c>
      <c r="AA1121" s="23" t="s">
        <v>1500</v>
      </c>
      <c r="AB1121" s="33">
        <v>291906599681</v>
      </c>
      <c r="AC1121" s="33" t="s">
        <v>1501</v>
      </c>
      <c r="AD1121" s="48">
        <v>43656</v>
      </c>
      <c r="AE1121" s="39">
        <v>43645</v>
      </c>
      <c r="AF1121" s="53" t="e">
        <v>#N/A</v>
      </c>
      <c r="AG1121" s="53" t="e">
        <v>#N/A</v>
      </c>
      <c r="AH1121" s="39" t="e">
        <v>#N/A</v>
      </c>
      <c r="AI1121" s="23" t="s">
        <v>51</v>
      </c>
      <c r="AJ1121" s="54"/>
      <c r="AK1121" s="55"/>
      <c r="AL1121" s="56"/>
      <c r="AM1121" s="57"/>
      <c r="AN1121" s="33"/>
      <c r="AO1121" s="48"/>
      <c r="AP1121" s="23">
        <v>2000</v>
      </c>
      <c r="AQ1121" s="23" t="s">
        <v>52</v>
      </c>
      <c r="AR1121" s="23" t="s">
        <v>1500</v>
      </c>
      <c r="AS1121" s="38" t="s">
        <v>53</v>
      </c>
      <c r="AT1121" s="23" t="s">
        <v>519</v>
      </c>
      <c r="AU1121" s="64">
        <v>27301211</v>
      </c>
      <c r="AV1121" s="99">
        <v>3</v>
      </c>
      <c r="AW1121" s="102">
        <v>9459.9699999999903</v>
      </c>
      <c r="AX1121" s="29" t="s">
        <v>701</v>
      </c>
      <c r="AY1121" s="29"/>
      <c r="AZ1121" s="25"/>
      <c r="BA1121">
        <f t="shared" si="213"/>
        <v>1993</v>
      </c>
      <c r="BB1121" s="115" t="s">
        <v>6983</v>
      </c>
      <c r="BC1121" s="105">
        <f t="shared" si="205"/>
        <v>3153.3233333333301</v>
      </c>
      <c r="BD1121" s="116">
        <f t="shared" si="206"/>
        <v>43617</v>
      </c>
      <c r="BE1121" s="141" t="s">
        <v>8477</v>
      </c>
      <c r="BF1121">
        <f>MATCH(BE1121,'Cat-4'!$A:$A,0)</f>
        <v>722</v>
      </c>
      <c r="BG1121">
        <f>MATCH(BD1121,'Cat-4'!$1:$1,0)</f>
        <v>90</v>
      </c>
      <c r="BH1121">
        <f>INDEX('Cat-4'!$1:$1048576,'NSS + ACT'!BF1121,'NSS + ACT'!BG1121)</f>
        <v>113.1</v>
      </c>
      <c r="BI1121">
        <f>MATCH($BI$1,'Cat-4'!$1:$1,0)</f>
        <v>153</v>
      </c>
      <c r="BJ1121">
        <f>INDEX('Cat-4'!$1:$1048576,'NSS + ACT'!BF1121,'NSS + ACT'!BI1121)</f>
        <v>130.80000000000001</v>
      </c>
      <c r="BK1121" s="126">
        <f t="shared" si="207"/>
        <v>1.1564986737400531</v>
      </c>
      <c r="BL1121">
        <f t="shared" si="208"/>
        <v>2023</v>
      </c>
      <c r="BM1121" s="126">
        <f t="shared" si="209"/>
        <v>67.433333333333337</v>
      </c>
      <c r="BN1121" s="126" t="s">
        <v>8785</v>
      </c>
      <c r="BO1121" s="126">
        <f>MATCH(BB1121,Sheet3!$D$4:$D$8,0)</f>
        <v>2</v>
      </c>
      <c r="BP1121" s="126">
        <f>MATCH(BN1121,Sheet3!$E$4:$H$4,0)</f>
        <v>4</v>
      </c>
      <c r="BQ1121" s="132">
        <f>INDEX(Sheet3!$D$4:$H$8,'NSS + ACT'!BO1121,'NSS + ACT'!BP1121)</f>
        <v>0.1</v>
      </c>
      <c r="BR1121" s="105">
        <f t="shared" si="210"/>
        <v>10940.442758620678</v>
      </c>
      <c r="BS1121" s="162">
        <f t="shared" si="211"/>
        <v>0.1</v>
      </c>
      <c r="BT1121" s="105">
        <f t="shared" si="212"/>
        <v>9846.39848275861</v>
      </c>
    </row>
    <row r="1122" spans="1:72">
      <c r="A1122" s="18">
        <f t="shared" si="203"/>
        <v>1119</v>
      </c>
      <c r="B1122" s="33">
        <v>292203928354</v>
      </c>
      <c r="C1122" s="39">
        <v>44669</v>
      </c>
      <c r="D1122" s="22" t="s">
        <v>147</v>
      </c>
      <c r="E1122" s="22" t="s">
        <v>5382</v>
      </c>
      <c r="F1122" s="110">
        <v>92</v>
      </c>
      <c r="G1122" s="23" t="s">
        <v>49</v>
      </c>
      <c r="H1122" s="58">
        <v>102.31260869565217</v>
      </c>
      <c r="I1122" s="30"/>
      <c r="J1122" s="101">
        <v>9412.76</v>
      </c>
      <c r="K1122" s="33">
        <v>73072300</v>
      </c>
      <c r="L1122" s="26">
        <v>0.1</v>
      </c>
      <c r="M1122" s="40" t="s">
        <v>742</v>
      </c>
      <c r="N1122" s="40">
        <v>0</v>
      </c>
      <c r="O1122" s="35">
        <v>0</v>
      </c>
      <c r="P1122" s="63">
        <v>0.1</v>
      </c>
      <c r="Q1122" s="52">
        <v>0</v>
      </c>
      <c r="R1122" s="63">
        <v>0.18</v>
      </c>
      <c r="S1122" s="23" t="s">
        <v>1260</v>
      </c>
      <c r="T1122" s="52">
        <v>941.27600000000007</v>
      </c>
      <c r="U1122" s="52">
        <v>0</v>
      </c>
      <c r="V1122" s="52">
        <v>94.127600000000015</v>
      </c>
      <c r="W1122" s="52">
        <v>1880.6694479999999</v>
      </c>
      <c r="X1122" s="52">
        <v>2916.0730480000002</v>
      </c>
      <c r="Y1122" s="23" t="s">
        <v>5221</v>
      </c>
      <c r="Z1122" s="23" t="s">
        <v>5383</v>
      </c>
      <c r="AA1122" s="23" t="s">
        <v>5384</v>
      </c>
      <c r="AB1122" s="33">
        <v>292203928354</v>
      </c>
      <c r="AC1122" s="33" t="s">
        <v>5360</v>
      </c>
      <c r="AD1122" s="39">
        <v>44669</v>
      </c>
      <c r="AE1122" s="39">
        <v>44663</v>
      </c>
      <c r="AF1122" s="53" t="e">
        <v>#N/A</v>
      </c>
      <c r="AG1122" s="53" t="e">
        <v>#N/A</v>
      </c>
      <c r="AH1122" s="39" t="e">
        <v>#N/A</v>
      </c>
      <c r="AI1122" s="23" t="s">
        <v>51</v>
      </c>
      <c r="AJ1122" s="59"/>
      <c r="AK1122" s="59"/>
      <c r="AL1122" s="48"/>
      <c r="AM1122" s="60"/>
      <c r="AN1122" s="33"/>
      <c r="AO1122" s="48"/>
      <c r="AP1122" s="23">
        <v>2000</v>
      </c>
      <c r="AQ1122" s="23" t="s">
        <v>52</v>
      </c>
      <c r="AR1122" s="23" t="s">
        <v>5384</v>
      </c>
      <c r="AS1122" s="38" t="s">
        <v>53</v>
      </c>
      <c r="AT1122" s="23"/>
      <c r="AU1122" s="23" t="s">
        <v>5361</v>
      </c>
      <c r="AV1122" s="99">
        <v>92</v>
      </c>
      <c r="AW1122" s="101">
        <v>9412.76</v>
      </c>
      <c r="AX1122" s="29" t="s">
        <v>4770</v>
      </c>
      <c r="AY1122" s="29"/>
      <c r="AZ1122" s="30"/>
      <c r="BA1122">
        <f t="shared" si="213"/>
        <v>975</v>
      </c>
      <c r="BB1122" s="115" t="s">
        <v>6983</v>
      </c>
      <c r="BC1122" s="105">
        <f t="shared" si="205"/>
        <v>102.31260869565217</v>
      </c>
      <c r="BD1122" s="116">
        <f t="shared" si="206"/>
        <v>44652</v>
      </c>
      <c r="BE1122" s="141" t="s">
        <v>8477</v>
      </c>
      <c r="BF1122">
        <f>MATCH(BE1122,'Cat-4'!$A:$A,0)</f>
        <v>722</v>
      </c>
      <c r="BG1122">
        <f>MATCH(BD1122,'Cat-4'!$1:$1,0)</f>
        <v>124</v>
      </c>
      <c r="BH1122">
        <f>INDEX('Cat-4'!$1:$1048576,'NSS + ACT'!BF1122,'NSS + ACT'!BG1122)</f>
        <v>124.3</v>
      </c>
      <c r="BI1122">
        <f>MATCH($BI$1,'Cat-4'!$1:$1,0)</f>
        <v>153</v>
      </c>
      <c r="BJ1122">
        <f>INDEX('Cat-4'!$1:$1048576,'NSS + ACT'!BF1122,'NSS + ACT'!BI1122)</f>
        <v>130.80000000000001</v>
      </c>
      <c r="BK1122" s="126">
        <f t="shared" si="207"/>
        <v>1.0522928399034595</v>
      </c>
      <c r="BL1122">
        <f t="shared" si="208"/>
        <v>988</v>
      </c>
      <c r="BM1122" s="126">
        <f t="shared" si="209"/>
        <v>32.93333333333333</v>
      </c>
      <c r="BN1122" s="126" t="s">
        <v>8785</v>
      </c>
      <c r="BO1122" s="126">
        <f>MATCH(BB1122,Sheet3!$D$4:$D$8,0)</f>
        <v>2</v>
      </c>
      <c r="BP1122" s="126">
        <f>MATCH(BN1122,Sheet3!$E$4:$H$4,0)</f>
        <v>4</v>
      </c>
      <c r="BQ1122" s="132">
        <f>INDEX(Sheet3!$D$4:$H$8,'NSS + ACT'!BO1122,'NSS + ACT'!BP1122)</f>
        <v>0.1</v>
      </c>
      <c r="BR1122" s="105">
        <f t="shared" si="210"/>
        <v>9904.9799517296869</v>
      </c>
      <c r="BS1122" s="162">
        <f t="shared" si="211"/>
        <v>0.1</v>
      </c>
      <c r="BT1122" s="105">
        <f t="shared" si="212"/>
        <v>8914.4819565567177</v>
      </c>
    </row>
    <row r="1123" spans="1:72">
      <c r="A1123" s="18">
        <f t="shared" si="203"/>
        <v>1120</v>
      </c>
      <c r="B1123" s="61">
        <v>291604615584</v>
      </c>
      <c r="C1123" s="39">
        <v>42646</v>
      </c>
      <c r="D1123" s="22" t="s">
        <v>183</v>
      </c>
      <c r="E1123" s="22" t="s">
        <v>3897</v>
      </c>
      <c r="F1123" s="110">
        <v>213</v>
      </c>
      <c r="G1123" s="23" t="s">
        <v>49</v>
      </c>
      <c r="H1123" s="52">
        <v>44.067699530516435</v>
      </c>
      <c r="I1123" s="30"/>
      <c r="J1123" s="109">
        <v>9386.42</v>
      </c>
      <c r="K1123" s="23">
        <v>68052010</v>
      </c>
      <c r="L1123" s="26">
        <v>0.1</v>
      </c>
      <c r="M1123" s="40">
        <v>0</v>
      </c>
      <c r="N1123" s="40">
        <v>0</v>
      </c>
      <c r="O1123" s="52">
        <v>0</v>
      </c>
      <c r="P1123" s="26">
        <v>0.1</v>
      </c>
      <c r="Q1123" s="52">
        <v>0</v>
      </c>
      <c r="R1123" s="63">
        <v>0.18</v>
      </c>
      <c r="S1123" s="23" t="s">
        <v>3893</v>
      </c>
      <c r="T1123" s="52">
        <v>938.64200000000005</v>
      </c>
      <c r="U1123" s="52">
        <v>0</v>
      </c>
      <c r="V1123" s="52">
        <v>93.864200000000011</v>
      </c>
      <c r="W1123" s="52">
        <v>1875.406716</v>
      </c>
      <c r="X1123" s="68">
        <v>2907.9129160000002</v>
      </c>
      <c r="Y1123" s="23" t="s">
        <v>3855</v>
      </c>
      <c r="Z1123" s="23" t="s">
        <v>3898</v>
      </c>
      <c r="AA1123" s="23" t="s">
        <v>3899</v>
      </c>
      <c r="AB1123" s="33">
        <v>291604615584</v>
      </c>
      <c r="AC1123" s="33" t="s">
        <v>3896</v>
      </c>
      <c r="AD1123" s="39">
        <v>42646</v>
      </c>
      <c r="AE1123" s="39">
        <v>42637</v>
      </c>
      <c r="AF1123" s="53" t="e">
        <v>#N/A</v>
      </c>
      <c r="AG1123" s="53" t="e">
        <v>#N/A</v>
      </c>
      <c r="AH1123" s="39" t="e">
        <v>#N/A</v>
      </c>
      <c r="AI1123" s="23" t="s">
        <v>51</v>
      </c>
      <c r="AJ1123" s="59"/>
      <c r="AK1123" s="59"/>
      <c r="AL1123" s="48"/>
      <c r="AM1123" s="60"/>
      <c r="AN1123" s="33"/>
      <c r="AO1123" s="48"/>
      <c r="AP1123" s="23">
        <v>2000</v>
      </c>
      <c r="AQ1123" s="23" t="s">
        <v>52</v>
      </c>
      <c r="AR1123" s="23" t="s">
        <v>3899</v>
      </c>
      <c r="AS1123" s="38" t="s">
        <v>53</v>
      </c>
      <c r="AT1123" s="23"/>
      <c r="AU1123" s="64">
        <v>1714991</v>
      </c>
      <c r="AV1123" s="99">
        <v>213</v>
      </c>
      <c r="AW1123" s="102">
        <v>9386.42</v>
      </c>
      <c r="AX1123" s="29" t="s">
        <v>701</v>
      </c>
      <c r="AY1123" s="29"/>
      <c r="AZ1123" s="25"/>
      <c r="BA1123">
        <f t="shared" si="213"/>
        <v>3001</v>
      </c>
      <c r="BB1123" s="115" t="s">
        <v>6983</v>
      </c>
      <c r="BC1123" s="105">
        <f t="shared" si="205"/>
        <v>44.067699530516435</v>
      </c>
      <c r="BD1123" s="116">
        <f t="shared" si="206"/>
        <v>42614</v>
      </c>
      <c r="BE1123" s="141" t="s">
        <v>8477</v>
      </c>
      <c r="BF1123">
        <f>MATCH(BE1123,'Cat-4'!$A:$A,0)</f>
        <v>722</v>
      </c>
      <c r="BG1123">
        <f>MATCH(BD1123,'Cat-4'!$1:$1,0)</f>
        <v>57</v>
      </c>
      <c r="BH1123">
        <f>INDEX('Cat-4'!$1:$1048576,'NSS + ACT'!BF1123,'NSS + ACT'!BG1123)</f>
        <v>107.4</v>
      </c>
      <c r="BI1123">
        <f>MATCH($BI$1,'Cat-4'!$1:$1,0)</f>
        <v>153</v>
      </c>
      <c r="BJ1123">
        <f>INDEX('Cat-4'!$1:$1048576,'NSS + ACT'!BF1123,'NSS + ACT'!BI1123)</f>
        <v>130.80000000000001</v>
      </c>
      <c r="BK1123" s="126">
        <f t="shared" si="207"/>
        <v>1.217877094972067</v>
      </c>
      <c r="BL1123">
        <f t="shared" si="208"/>
        <v>3026</v>
      </c>
      <c r="BM1123" s="126">
        <f t="shared" si="209"/>
        <v>100.86666666666666</v>
      </c>
      <c r="BN1123" s="126" t="s">
        <v>8785</v>
      </c>
      <c r="BO1123" s="126">
        <f>MATCH(BB1123,Sheet3!$D$4:$D$8,0)</f>
        <v>2</v>
      </c>
      <c r="BP1123" s="126">
        <f>MATCH(BN1123,Sheet3!$E$4:$H$4,0)</f>
        <v>4</v>
      </c>
      <c r="BQ1123" s="132">
        <f>INDEX(Sheet3!$D$4:$H$8,'NSS + ACT'!BO1123,'NSS + ACT'!BP1123)</f>
        <v>0.1</v>
      </c>
      <c r="BR1123" s="105">
        <f t="shared" si="210"/>
        <v>11431.50592178771</v>
      </c>
      <c r="BS1123" s="162">
        <f t="shared" si="211"/>
        <v>0.1</v>
      </c>
      <c r="BT1123" s="105">
        <f t="shared" si="212"/>
        <v>10288.355329608939</v>
      </c>
    </row>
    <row r="1124" spans="1:72">
      <c r="A1124" s="18">
        <f t="shared" si="203"/>
        <v>1121</v>
      </c>
      <c r="B1124" s="33">
        <v>292309831844</v>
      </c>
      <c r="C1124" s="39">
        <v>45182</v>
      </c>
      <c r="D1124" s="22" t="s">
        <v>176</v>
      </c>
      <c r="E1124" s="22" t="s">
        <v>5478</v>
      </c>
      <c r="F1124" s="107">
        <v>2</v>
      </c>
      <c r="G1124" s="23" t="s">
        <v>119</v>
      </c>
      <c r="H1124" s="58">
        <v>4688.42</v>
      </c>
      <c r="I1124" s="30"/>
      <c r="J1124" s="101">
        <v>9376.84</v>
      </c>
      <c r="K1124" s="33">
        <v>84821011</v>
      </c>
      <c r="L1124" s="26">
        <v>7.4999999999999997E-2</v>
      </c>
      <c r="M1124" s="40">
        <v>0</v>
      </c>
      <c r="N1124" s="40">
        <v>0</v>
      </c>
      <c r="O1124" s="35">
        <v>0</v>
      </c>
      <c r="P1124" s="63">
        <v>0.1</v>
      </c>
      <c r="Q1124" s="52">
        <v>0</v>
      </c>
      <c r="R1124" s="63">
        <v>0.18</v>
      </c>
      <c r="S1124" s="23" t="s">
        <v>4999</v>
      </c>
      <c r="T1124" s="52">
        <v>703.26300000000003</v>
      </c>
      <c r="U1124" s="52">
        <v>0</v>
      </c>
      <c r="V1124" s="52">
        <v>70.326300000000003</v>
      </c>
      <c r="W1124" s="52">
        <v>1827.0772740000002</v>
      </c>
      <c r="X1124" s="52">
        <v>2600.6665740000003</v>
      </c>
      <c r="Y1124" s="23" t="s">
        <v>5450</v>
      </c>
      <c r="Z1124" s="23" t="s">
        <v>5479</v>
      </c>
      <c r="AA1124" s="23" t="s">
        <v>5480</v>
      </c>
      <c r="AB1124" s="33">
        <v>292309831844</v>
      </c>
      <c r="AC1124" s="33" t="s">
        <v>5481</v>
      </c>
      <c r="AD1124" s="39">
        <v>45182</v>
      </c>
      <c r="AE1124" s="39">
        <v>45181</v>
      </c>
      <c r="AF1124" s="53" t="e">
        <v>#N/A</v>
      </c>
      <c r="AG1124" s="53" t="e">
        <v>#N/A</v>
      </c>
      <c r="AH1124" s="39" t="e">
        <v>#N/A</v>
      </c>
      <c r="AI1124" s="23" t="s">
        <v>51</v>
      </c>
      <c r="AJ1124" s="59"/>
      <c r="AK1124" s="59"/>
      <c r="AL1124" s="48"/>
      <c r="AM1124" s="60"/>
      <c r="AN1124" s="33"/>
      <c r="AO1124" s="48"/>
      <c r="AP1124" s="23">
        <v>2000</v>
      </c>
      <c r="AQ1124" s="23" t="s">
        <v>52</v>
      </c>
      <c r="AR1124" s="23" t="s">
        <v>5480</v>
      </c>
      <c r="AS1124" s="38" t="s">
        <v>523</v>
      </c>
      <c r="AT1124" s="23"/>
      <c r="AU1124" s="23" t="s">
        <v>5482</v>
      </c>
      <c r="AV1124" s="99">
        <v>2</v>
      </c>
      <c r="AW1124" s="101">
        <v>9376.84</v>
      </c>
      <c r="AX1124" s="29" t="s">
        <v>4770</v>
      </c>
      <c r="AY1124" s="29"/>
      <c r="AZ1124" s="30" t="s">
        <v>853</v>
      </c>
      <c r="BA1124">
        <f t="shared" si="213"/>
        <v>457</v>
      </c>
      <c r="BB1124" s="115" t="s">
        <v>6983</v>
      </c>
      <c r="BC1124" s="105">
        <f t="shared" si="205"/>
        <v>4688.42</v>
      </c>
      <c r="BD1124" s="116">
        <f t="shared" si="206"/>
        <v>45170</v>
      </c>
      <c r="BE1124" s="141" t="s">
        <v>8477</v>
      </c>
      <c r="BF1124">
        <f>MATCH(BE1124,'Cat-4'!$A:$A,0)</f>
        <v>722</v>
      </c>
      <c r="BG1124">
        <f>MATCH(BD1124,'Cat-4'!$1:$1,0)</f>
        <v>141</v>
      </c>
      <c r="BH1124">
        <f>INDEX('Cat-4'!$1:$1048576,'NSS + ACT'!BF1124,'NSS + ACT'!BG1124)</f>
        <v>129.19999999999999</v>
      </c>
      <c r="BI1124">
        <f>MATCH($BI$1,'Cat-4'!$1:$1,0)</f>
        <v>153</v>
      </c>
      <c r="BJ1124">
        <f>INDEX('Cat-4'!$1:$1048576,'NSS + ACT'!BF1124,'NSS + ACT'!BI1124)</f>
        <v>130.80000000000001</v>
      </c>
      <c r="BK1124" s="126">
        <f t="shared" si="207"/>
        <v>1.0123839009287927</v>
      </c>
      <c r="BL1124">
        <f t="shared" si="208"/>
        <v>470</v>
      </c>
      <c r="BM1124" s="126">
        <f t="shared" si="209"/>
        <v>15.666666666666666</v>
      </c>
      <c r="BN1124" s="126" t="s">
        <v>8784</v>
      </c>
      <c r="BO1124" s="126">
        <f>MATCH(BB1124,Sheet3!$D$4:$D$8,0)</f>
        <v>2</v>
      </c>
      <c r="BP1124" s="126">
        <f>MATCH(BN1124,Sheet3!$E$4:$H$4,0)</f>
        <v>3</v>
      </c>
      <c r="BQ1124" s="132">
        <f>INDEX(Sheet3!$D$4:$H$8,'NSS + ACT'!BO1124,'NSS + ACT'!BP1124)</f>
        <v>0.05</v>
      </c>
      <c r="BR1124" s="105">
        <f t="shared" si="210"/>
        <v>9492.96185758514</v>
      </c>
      <c r="BS1124" s="162">
        <f t="shared" si="211"/>
        <v>0.05</v>
      </c>
      <c r="BT1124" s="105">
        <f t="shared" si="212"/>
        <v>9018.3137647058829</v>
      </c>
    </row>
    <row r="1125" spans="1:72">
      <c r="A1125" s="18">
        <f t="shared" si="203"/>
        <v>1122</v>
      </c>
      <c r="B1125" s="61">
        <v>291604488232</v>
      </c>
      <c r="C1125" s="39">
        <v>42639</v>
      </c>
      <c r="D1125" s="22" t="s">
        <v>183</v>
      </c>
      <c r="E1125" s="22" t="s">
        <v>3900</v>
      </c>
      <c r="F1125" s="110">
        <v>201</v>
      </c>
      <c r="G1125" s="23" t="s">
        <v>49</v>
      </c>
      <c r="H1125" s="52">
        <v>46.620348258706471</v>
      </c>
      <c r="I1125" s="30"/>
      <c r="J1125" s="109">
        <v>9370.69</v>
      </c>
      <c r="K1125" s="23">
        <v>68052010</v>
      </c>
      <c r="L1125" s="26">
        <v>0.1</v>
      </c>
      <c r="M1125" s="40">
        <v>0</v>
      </c>
      <c r="N1125" s="40">
        <v>0</v>
      </c>
      <c r="O1125" s="52">
        <v>0</v>
      </c>
      <c r="P1125" s="26">
        <v>0.1</v>
      </c>
      <c r="Q1125" s="52">
        <v>0</v>
      </c>
      <c r="R1125" s="63">
        <v>0.18</v>
      </c>
      <c r="S1125" s="23" t="s">
        <v>3893</v>
      </c>
      <c r="T1125" s="52">
        <v>937.06900000000007</v>
      </c>
      <c r="U1125" s="52">
        <v>0</v>
      </c>
      <c r="V1125" s="52">
        <v>93.706900000000019</v>
      </c>
      <c r="W1125" s="52">
        <v>1872.2638619999998</v>
      </c>
      <c r="X1125" s="68">
        <v>2903.0397619999999</v>
      </c>
      <c r="Y1125" s="23" t="s">
        <v>3855</v>
      </c>
      <c r="Z1125" s="23" t="s">
        <v>3901</v>
      </c>
      <c r="AA1125" s="23" t="s">
        <v>3902</v>
      </c>
      <c r="AB1125" s="33">
        <v>291604488232</v>
      </c>
      <c r="AC1125" s="33" t="s">
        <v>3903</v>
      </c>
      <c r="AD1125" s="39">
        <v>42639</v>
      </c>
      <c r="AE1125" s="39">
        <v>42633</v>
      </c>
      <c r="AF1125" s="53" t="e">
        <v>#N/A</v>
      </c>
      <c r="AG1125" s="53" t="e">
        <v>#N/A</v>
      </c>
      <c r="AH1125" s="39" t="e">
        <v>#N/A</v>
      </c>
      <c r="AI1125" s="23" t="s">
        <v>51</v>
      </c>
      <c r="AJ1125" s="59"/>
      <c r="AK1125" s="59"/>
      <c r="AL1125" s="48"/>
      <c r="AM1125" s="60"/>
      <c r="AN1125" s="33"/>
      <c r="AO1125" s="48"/>
      <c r="AP1125" s="23">
        <v>2000</v>
      </c>
      <c r="AQ1125" s="23" t="s">
        <v>52</v>
      </c>
      <c r="AR1125" s="23" t="s">
        <v>3902</v>
      </c>
      <c r="AS1125" s="38" t="s">
        <v>53</v>
      </c>
      <c r="AT1125" s="23"/>
      <c r="AU1125" s="64">
        <v>1714937</v>
      </c>
      <c r="AV1125" s="99">
        <v>201</v>
      </c>
      <c r="AW1125" s="102">
        <v>9370.69</v>
      </c>
      <c r="AX1125" s="29" t="s">
        <v>701</v>
      </c>
      <c r="AY1125" s="29"/>
      <c r="AZ1125" s="25"/>
      <c r="BA1125">
        <f t="shared" si="213"/>
        <v>3005</v>
      </c>
      <c r="BB1125" s="115" t="s">
        <v>6983</v>
      </c>
      <c r="BC1125" s="105">
        <f t="shared" si="205"/>
        <v>46.620348258706471</v>
      </c>
      <c r="BD1125" s="116">
        <f t="shared" si="206"/>
        <v>42614</v>
      </c>
      <c r="BE1125" s="141" t="s">
        <v>8477</v>
      </c>
      <c r="BF1125">
        <f>MATCH(BE1125,'Cat-4'!$A:$A,0)</f>
        <v>722</v>
      </c>
      <c r="BG1125">
        <f>MATCH(BD1125,'Cat-4'!$1:$1,0)</f>
        <v>57</v>
      </c>
      <c r="BH1125">
        <f>INDEX('Cat-4'!$1:$1048576,'NSS + ACT'!BF1125,'NSS + ACT'!BG1125)</f>
        <v>107.4</v>
      </c>
      <c r="BI1125">
        <f>MATCH($BI$1,'Cat-4'!$1:$1,0)</f>
        <v>153</v>
      </c>
      <c r="BJ1125">
        <f>INDEX('Cat-4'!$1:$1048576,'NSS + ACT'!BF1125,'NSS + ACT'!BI1125)</f>
        <v>130.80000000000001</v>
      </c>
      <c r="BK1125" s="126">
        <f t="shared" si="207"/>
        <v>1.217877094972067</v>
      </c>
      <c r="BL1125">
        <f t="shared" si="208"/>
        <v>3026</v>
      </c>
      <c r="BM1125" s="126">
        <f t="shared" si="209"/>
        <v>100.86666666666666</v>
      </c>
      <c r="BN1125" s="126" t="s">
        <v>8785</v>
      </c>
      <c r="BO1125" s="126">
        <f>MATCH(BB1125,Sheet3!$D$4:$D$8,0)</f>
        <v>2</v>
      </c>
      <c r="BP1125" s="126">
        <f>MATCH(BN1125,Sheet3!$E$4:$H$4,0)</f>
        <v>4</v>
      </c>
      <c r="BQ1125" s="132">
        <f>INDEX(Sheet3!$D$4:$H$8,'NSS + ACT'!BO1125,'NSS + ACT'!BP1125)</f>
        <v>0.1</v>
      </c>
      <c r="BR1125" s="105">
        <f t="shared" si="210"/>
        <v>11412.348715083799</v>
      </c>
      <c r="BS1125" s="162">
        <f t="shared" si="211"/>
        <v>0.1</v>
      </c>
      <c r="BT1125" s="105">
        <f t="shared" si="212"/>
        <v>10271.11384357542</v>
      </c>
    </row>
    <row r="1126" spans="1:72">
      <c r="A1126" s="18">
        <f t="shared" si="203"/>
        <v>1123</v>
      </c>
      <c r="B1126" s="61">
        <v>292004932494</v>
      </c>
      <c r="C1126" s="39">
        <v>44021</v>
      </c>
      <c r="D1126" s="22" t="s">
        <v>73</v>
      </c>
      <c r="E1126" s="22" t="s">
        <v>814</v>
      </c>
      <c r="F1126" s="110">
        <v>16</v>
      </c>
      <c r="G1126" s="23" t="s">
        <v>49</v>
      </c>
      <c r="H1126" s="52">
        <v>583.354375</v>
      </c>
      <c r="I1126" s="30"/>
      <c r="J1126" s="109">
        <v>9333.67</v>
      </c>
      <c r="K1126" s="23">
        <v>84149019</v>
      </c>
      <c r="L1126" s="26">
        <v>7.4999999999999997E-2</v>
      </c>
      <c r="M1126" s="40">
        <v>0</v>
      </c>
      <c r="N1126" s="62">
        <v>0</v>
      </c>
      <c r="O1126" s="52">
        <v>0</v>
      </c>
      <c r="P1126" s="26">
        <v>0.1</v>
      </c>
      <c r="Q1126" s="52">
        <v>0</v>
      </c>
      <c r="R1126" s="63">
        <v>0.18</v>
      </c>
      <c r="S1126" s="23" t="s">
        <v>717</v>
      </c>
      <c r="T1126" s="52">
        <v>700.02525000000003</v>
      </c>
      <c r="U1126" s="52">
        <v>0</v>
      </c>
      <c r="V1126" s="52">
        <v>70.002525000000006</v>
      </c>
      <c r="W1126" s="52">
        <v>1818.6655995000001</v>
      </c>
      <c r="X1126" s="52">
        <v>2588.6933745000001</v>
      </c>
      <c r="Y1126" s="23" t="s">
        <v>697</v>
      </c>
      <c r="Z1126" s="23" t="s">
        <v>815</v>
      </c>
      <c r="AA1126" s="23" t="s">
        <v>816</v>
      </c>
      <c r="AB1126" s="33">
        <v>292004932494</v>
      </c>
      <c r="AC1126" s="33" t="s">
        <v>817</v>
      </c>
      <c r="AD1126" s="48">
        <v>44021</v>
      </c>
      <c r="AE1126" s="39">
        <v>43971</v>
      </c>
      <c r="AF1126" s="53" t="e">
        <v>#N/A</v>
      </c>
      <c r="AG1126" s="53" t="e">
        <v>#N/A</v>
      </c>
      <c r="AH1126" s="39" t="e">
        <v>#N/A</v>
      </c>
      <c r="AI1126" s="23" t="s">
        <v>51</v>
      </c>
      <c r="AJ1126" s="54"/>
      <c r="AK1126" s="55"/>
      <c r="AL1126" s="56"/>
      <c r="AM1126" s="57"/>
      <c r="AN1126" s="33"/>
      <c r="AO1126" s="48"/>
      <c r="AP1126" s="23">
        <v>2000</v>
      </c>
      <c r="AQ1126" s="23" t="s">
        <v>52</v>
      </c>
      <c r="AR1126" s="23" t="s">
        <v>816</v>
      </c>
      <c r="AS1126" s="38" t="s">
        <v>53</v>
      </c>
      <c r="AT1126" s="23"/>
      <c r="AU1126" s="64" t="s">
        <v>84</v>
      </c>
      <c r="AV1126" s="99">
        <v>16</v>
      </c>
      <c r="AW1126" s="102">
        <v>9333.67</v>
      </c>
      <c r="AX1126" s="29" t="s">
        <v>701</v>
      </c>
      <c r="AY1126" s="29"/>
      <c r="AZ1126" s="25" t="s">
        <v>702</v>
      </c>
      <c r="BA1126">
        <f t="shared" si="213"/>
        <v>1667</v>
      </c>
      <c r="BB1126" s="115" t="s">
        <v>6983</v>
      </c>
      <c r="BC1126" s="105">
        <f t="shared" si="205"/>
        <v>583.354375</v>
      </c>
      <c r="BD1126" s="116">
        <f t="shared" si="206"/>
        <v>43952</v>
      </c>
      <c r="BE1126" s="141" t="s">
        <v>8477</v>
      </c>
      <c r="BF1126">
        <f>MATCH(BE1126,'Cat-4'!$A:$A,0)</f>
        <v>722</v>
      </c>
      <c r="BG1126">
        <f>MATCH(BD1126,'Cat-4'!$1:$1,0)</f>
        <v>101</v>
      </c>
      <c r="BH1126">
        <f>INDEX('Cat-4'!$1:$1048576,'NSS + ACT'!BF1126,'NSS + ACT'!BG1126)</f>
        <v>112.9</v>
      </c>
      <c r="BI1126">
        <f>MATCH($BI$1,'Cat-4'!$1:$1,0)</f>
        <v>153</v>
      </c>
      <c r="BJ1126">
        <f>INDEX('Cat-4'!$1:$1048576,'NSS + ACT'!BF1126,'NSS + ACT'!BI1126)</f>
        <v>130.80000000000001</v>
      </c>
      <c r="BK1126" s="126">
        <f t="shared" si="207"/>
        <v>1.1585473870682019</v>
      </c>
      <c r="BL1126">
        <f t="shared" si="208"/>
        <v>1688</v>
      </c>
      <c r="BM1126" s="126">
        <f t="shared" si="209"/>
        <v>56.266666666666666</v>
      </c>
      <c r="BN1126" s="126" t="s">
        <v>8785</v>
      </c>
      <c r="BO1126" s="126">
        <f>MATCH(BB1126,Sheet3!$D$4:$D$8,0)</f>
        <v>2</v>
      </c>
      <c r="BP1126" s="126">
        <f>MATCH(BN1126,Sheet3!$E$4:$H$4,0)</f>
        <v>4</v>
      </c>
      <c r="BQ1126" s="132">
        <f>INDEX(Sheet3!$D$4:$H$8,'NSS + ACT'!BO1126,'NSS + ACT'!BP1126)</f>
        <v>0.1</v>
      </c>
      <c r="BR1126" s="105">
        <f t="shared" si="210"/>
        <v>10813.498990256865</v>
      </c>
      <c r="BS1126" s="162">
        <f t="shared" si="211"/>
        <v>0.1</v>
      </c>
      <c r="BT1126" s="105">
        <f t="shared" si="212"/>
        <v>9732.1490912311783</v>
      </c>
    </row>
    <row r="1127" spans="1:72">
      <c r="A1127" s="18">
        <f t="shared" si="203"/>
        <v>1124</v>
      </c>
      <c r="B1127" s="33"/>
      <c r="C1127" s="39"/>
      <c r="D1127" s="22" t="s">
        <v>620</v>
      </c>
      <c r="E1127" s="22" t="s">
        <v>7005</v>
      </c>
      <c r="F1127" s="108">
        <v>60</v>
      </c>
      <c r="G1127" s="23" t="s">
        <v>49</v>
      </c>
      <c r="H1127" s="24">
        <v>9297.52</v>
      </c>
      <c r="I1127" s="24"/>
      <c r="J1127" s="101">
        <f>+H1127</f>
        <v>9297.52</v>
      </c>
      <c r="K1127" s="23">
        <v>73181500</v>
      </c>
      <c r="L1127" s="26">
        <v>7.4999999999999997E-2</v>
      </c>
      <c r="M1127" s="38"/>
      <c r="N1127" s="49"/>
      <c r="O1127" s="38"/>
      <c r="P1127" s="26">
        <v>0.1</v>
      </c>
      <c r="Q1127" s="38"/>
      <c r="R1127" s="26">
        <v>0.18</v>
      </c>
      <c r="S1127" s="23" t="s">
        <v>628</v>
      </c>
      <c r="T1127" s="25">
        <f>J1127*L1127</f>
        <v>697.31399999999996</v>
      </c>
      <c r="U1127" s="52"/>
      <c r="V1127" s="25">
        <f>T1127*P1127</f>
        <v>69.731399999999994</v>
      </c>
      <c r="W1127" s="25">
        <f>(J1127+T1127+V1127)*R1127</f>
        <v>1811.6217720000002</v>
      </c>
      <c r="X1127" s="25">
        <f>T1127+V1127+W1127</f>
        <v>2578.6671720000004</v>
      </c>
      <c r="Y1127" s="23" t="s">
        <v>609</v>
      </c>
      <c r="Z1127" s="23" t="s">
        <v>629</v>
      </c>
      <c r="AA1127" s="23" t="s">
        <v>630</v>
      </c>
      <c r="AB1127" s="33" t="e">
        <v>#N/A</v>
      </c>
      <c r="AC1127" s="33" t="e">
        <v>#N/A</v>
      </c>
      <c r="AD1127" s="48" t="e">
        <v>#N/A</v>
      </c>
      <c r="AE1127" s="39" t="e">
        <v>#N/A</v>
      </c>
      <c r="AF1127" s="53" t="e">
        <v>#N/A</v>
      </c>
      <c r="AG1127" s="53" t="e">
        <v>#N/A</v>
      </c>
      <c r="AH1127" s="39" t="e">
        <v>#N/A</v>
      </c>
      <c r="AI1127" s="23" t="s">
        <v>385</v>
      </c>
      <c r="AJ1127" s="54"/>
      <c r="AK1127" s="55"/>
      <c r="AL1127" s="56"/>
      <c r="AM1127" s="57"/>
      <c r="AN1127" s="33"/>
      <c r="AO1127" s="48"/>
      <c r="AP1127" s="23">
        <v>2000</v>
      </c>
      <c r="AQ1127" s="23" t="s">
        <v>52</v>
      </c>
      <c r="AR1127" s="23" t="s">
        <v>630</v>
      </c>
      <c r="AS1127" s="38" t="s">
        <v>53</v>
      </c>
      <c r="AT1127" s="23" t="s">
        <v>522</v>
      </c>
      <c r="AU1127" s="23" t="s">
        <v>624</v>
      </c>
      <c r="AV1127" s="99">
        <v>60</v>
      </c>
      <c r="AW1127" s="101">
        <v>9297.52</v>
      </c>
      <c r="AX1127" s="29" t="s">
        <v>606</v>
      </c>
      <c r="AY1127" s="29" t="s">
        <v>691</v>
      </c>
      <c r="AZ1127" s="21"/>
      <c r="BB1127" s="115" t="s">
        <v>6983</v>
      </c>
      <c r="BC1127" s="105">
        <f t="shared" si="205"/>
        <v>154.95866666666669</v>
      </c>
      <c r="BD1127" s="116">
        <v>43709</v>
      </c>
      <c r="BE1127" s="141" t="s">
        <v>8477</v>
      </c>
      <c r="BF1127">
        <f>MATCH(BE1127,'Cat-4'!$A:$A,0)</f>
        <v>722</v>
      </c>
      <c r="BG1127">
        <f>MATCH(BD1127,'Cat-4'!$1:$1,0)</f>
        <v>93</v>
      </c>
      <c r="BH1127">
        <f>INDEX('Cat-4'!$1:$1048576,'NSS + ACT'!BF1127,'NSS + ACT'!BG1127)</f>
        <v>113.9</v>
      </c>
      <c r="BI1127">
        <f>MATCH($BI$1,'Cat-4'!$1:$1,0)</f>
        <v>153</v>
      </c>
      <c r="BJ1127">
        <f>INDEX('Cat-4'!$1:$1048576,'NSS + ACT'!BF1127,'NSS + ACT'!BI1127)</f>
        <v>130.80000000000001</v>
      </c>
      <c r="BK1127" s="126">
        <f t="shared" si="207"/>
        <v>1.1483757682177349</v>
      </c>
      <c r="BL1127">
        <f t="shared" si="208"/>
        <v>1931</v>
      </c>
      <c r="BM1127" s="126">
        <f t="shared" si="209"/>
        <v>64.36666666666666</v>
      </c>
      <c r="BN1127" s="126" t="s">
        <v>8785</v>
      </c>
      <c r="BO1127" s="126">
        <f>MATCH(BB1127,Sheet3!$D$4:$D$8,0)</f>
        <v>2</v>
      </c>
      <c r="BP1127" s="126">
        <f>MATCH(BN1127,Sheet3!$E$4:$H$4,0)</f>
        <v>4</v>
      </c>
      <c r="BQ1127" s="132">
        <f>INDEX(Sheet3!$D$4:$H$8,'NSS + ACT'!BO1127,'NSS + ACT'!BP1127)</f>
        <v>0.1</v>
      </c>
      <c r="BR1127" s="105">
        <f t="shared" si="210"/>
        <v>10677.046672519755</v>
      </c>
      <c r="BS1127" s="162">
        <f t="shared" si="211"/>
        <v>0.1</v>
      </c>
      <c r="BT1127" s="105">
        <f t="shared" si="212"/>
        <v>9609.3420052677793</v>
      </c>
    </row>
    <row r="1128" spans="1:72">
      <c r="A1128" s="18">
        <f t="shared" si="203"/>
        <v>1125</v>
      </c>
      <c r="B1128" s="33">
        <v>292104563446</v>
      </c>
      <c r="C1128" s="39">
        <v>44330</v>
      </c>
      <c r="D1128" s="22" t="s">
        <v>365</v>
      </c>
      <c r="E1128" s="22" t="s">
        <v>6261</v>
      </c>
      <c r="F1128" s="110">
        <v>17</v>
      </c>
      <c r="G1128" s="23" t="s">
        <v>49</v>
      </c>
      <c r="H1128" s="52">
        <v>546</v>
      </c>
      <c r="I1128" s="30"/>
      <c r="J1128" s="109">
        <v>9282</v>
      </c>
      <c r="K1128" s="33">
        <v>73072200</v>
      </c>
      <c r="L1128" s="26">
        <v>0.1</v>
      </c>
      <c r="M1128" s="26" t="s">
        <v>742</v>
      </c>
      <c r="N1128" s="26">
        <v>0</v>
      </c>
      <c r="O1128" s="60"/>
      <c r="P1128" s="26">
        <v>0.1</v>
      </c>
      <c r="Q1128" s="84"/>
      <c r="R1128" s="26">
        <v>0.18</v>
      </c>
      <c r="S1128" s="23" t="s">
        <v>1260</v>
      </c>
      <c r="T1128" s="52">
        <v>928.2</v>
      </c>
      <c r="U1128" s="52">
        <v>0</v>
      </c>
      <c r="V1128" s="52">
        <v>92.820000000000007</v>
      </c>
      <c r="W1128" s="52">
        <v>1854.5436</v>
      </c>
      <c r="X1128" s="52">
        <v>2875.5636</v>
      </c>
      <c r="Y1128" s="23" t="s">
        <v>6223</v>
      </c>
      <c r="Z1128" s="23" t="s">
        <v>6262</v>
      </c>
      <c r="AA1128" s="23" t="s">
        <v>6263</v>
      </c>
      <c r="AB1128" s="33">
        <v>292104563446</v>
      </c>
      <c r="AC1128" s="33" t="s">
        <v>6168</v>
      </c>
      <c r="AD1128" s="39">
        <v>44330</v>
      </c>
      <c r="AE1128" s="39">
        <v>44303</v>
      </c>
      <c r="AF1128" s="53" t="e">
        <v>#N/A</v>
      </c>
      <c r="AG1128" s="53" t="e">
        <v>#N/A</v>
      </c>
      <c r="AH1128" s="39" t="e">
        <v>#N/A</v>
      </c>
      <c r="AI1128" s="23" t="s">
        <v>51</v>
      </c>
      <c r="AJ1128" s="59"/>
      <c r="AK1128" s="59"/>
      <c r="AL1128" s="48"/>
      <c r="AM1128" s="60"/>
      <c r="AN1128" s="33"/>
      <c r="AO1128" s="48"/>
      <c r="AP1128" s="23">
        <v>2000</v>
      </c>
      <c r="AQ1128" s="23" t="s">
        <v>52</v>
      </c>
      <c r="AR1128" s="23" t="s">
        <v>6263</v>
      </c>
      <c r="AS1128" s="38" t="s">
        <v>53</v>
      </c>
      <c r="AT1128" s="23"/>
      <c r="AU1128" s="23" t="s">
        <v>6169</v>
      </c>
      <c r="AV1128" s="99">
        <v>17</v>
      </c>
      <c r="AW1128" s="101">
        <v>9282</v>
      </c>
      <c r="AX1128" s="29" t="s">
        <v>5711</v>
      </c>
      <c r="AY1128" s="29"/>
      <c r="AZ1128" s="21"/>
      <c r="BA1128">
        <f t="shared" ref="BA1128:BA1159" si="214">$BA$2-AE1128</f>
        <v>1335</v>
      </c>
      <c r="BB1128" s="115" t="s">
        <v>6983</v>
      </c>
      <c r="BC1128" s="105">
        <f t="shared" si="205"/>
        <v>546</v>
      </c>
      <c r="BD1128" s="116">
        <f t="shared" si="206"/>
        <v>44287</v>
      </c>
      <c r="BE1128" s="141" t="s">
        <v>8477</v>
      </c>
      <c r="BF1128">
        <f>MATCH(BE1128,'Cat-4'!$A:$A,0)</f>
        <v>722</v>
      </c>
      <c r="BG1128">
        <f>MATCH(BD1128,'Cat-4'!$1:$1,0)</f>
        <v>112</v>
      </c>
      <c r="BH1128">
        <f>INDEX('Cat-4'!$1:$1048576,'NSS + ACT'!BF1128,'NSS + ACT'!BG1128)</f>
        <v>116.7</v>
      </c>
      <c r="BI1128">
        <f>MATCH($BI$1,'Cat-4'!$1:$1,0)</f>
        <v>153</v>
      </c>
      <c r="BJ1128">
        <f>INDEX('Cat-4'!$1:$1048576,'NSS + ACT'!BF1128,'NSS + ACT'!BI1128)</f>
        <v>130.80000000000001</v>
      </c>
      <c r="BK1128" s="126">
        <f t="shared" si="207"/>
        <v>1.1208226221079691</v>
      </c>
      <c r="BL1128">
        <f t="shared" si="208"/>
        <v>1353</v>
      </c>
      <c r="BM1128" s="126">
        <f t="shared" si="209"/>
        <v>45.1</v>
      </c>
      <c r="BN1128" s="126" t="s">
        <v>8785</v>
      </c>
      <c r="BO1128" s="126">
        <f>MATCH(BB1128,Sheet3!$D$4:$D$8,0)</f>
        <v>2</v>
      </c>
      <c r="BP1128" s="126">
        <f>MATCH(BN1128,Sheet3!$E$4:$H$4,0)</f>
        <v>4</v>
      </c>
      <c r="BQ1128" s="132">
        <f>INDEX(Sheet3!$D$4:$H$8,'NSS + ACT'!BO1128,'NSS + ACT'!BP1128)</f>
        <v>0.1</v>
      </c>
      <c r="BR1128" s="105">
        <f t="shared" si="210"/>
        <v>10403.475578406169</v>
      </c>
      <c r="BS1128" s="162">
        <f t="shared" si="211"/>
        <v>0.1</v>
      </c>
      <c r="BT1128" s="105">
        <f t="shared" si="212"/>
        <v>9363.128020565553</v>
      </c>
    </row>
    <row r="1129" spans="1:72">
      <c r="A1129" s="18">
        <f t="shared" si="203"/>
        <v>1126</v>
      </c>
      <c r="B1129" s="33">
        <v>291604241191</v>
      </c>
      <c r="C1129" s="39">
        <v>42653</v>
      </c>
      <c r="D1129" s="22" t="s">
        <v>99</v>
      </c>
      <c r="E1129" s="22" t="s">
        <v>5740</v>
      </c>
      <c r="F1129" s="110">
        <v>8</v>
      </c>
      <c r="G1129" s="23" t="s">
        <v>49</v>
      </c>
      <c r="H1129" s="52">
        <v>1160.1500000000001</v>
      </c>
      <c r="I1129" s="30"/>
      <c r="J1129" s="109">
        <v>9281.2000000000007</v>
      </c>
      <c r="K1129" s="36">
        <v>84119900</v>
      </c>
      <c r="L1129" s="26">
        <v>0.1</v>
      </c>
      <c r="M1129" s="26"/>
      <c r="N1129" s="26">
        <v>0</v>
      </c>
      <c r="O1129" s="60"/>
      <c r="P1129" s="26">
        <v>0.1</v>
      </c>
      <c r="Q1129" s="84"/>
      <c r="R1129" s="26">
        <v>0.18</v>
      </c>
      <c r="S1129" s="23" t="s">
        <v>4898</v>
      </c>
      <c r="T1129" s="52">
        <v>928.12000000000012</v>
      </c>
      <c r="U1129" s="52">
        <v>0</v>
      </c>
      <c r="V1129" s="52">
        <v>92.812000000000012</v>
      </c>
      <c r="W1129" s="52">
        <v>1854.3837600000002</v>
      </c>
      <c r="X1129" s="52">
        <v>2875.3157600000004</v>
      </c>
      <c r="Y1129" s="23" t="s">
        <v>5706</v>
      </c>
      <c r="Z1129" s="23" t="s">
        <v>5741</v>
      </c>
      <c r="AA1129" s="23" t="s">
        <v>5742</v>
      </c>
      <c r="AB1129" s="33">
        <v>291604241191</v>
      </c>
      <c r="AC1129" s="33" t="s">
        <v>5739</v>
      </c>
      <c r="AD1129" s="48">
        <v>42653</v>
      </c>
      <c r="AE1129" s="39">
        <v>42612</v>
      </c>
      <c r="AF1129" s="53" t="e">
        <v>#N/A</v>
      </c>
      <c r="AG1129" s="53" t="e">
        <v>#N/A</v>
      </c>
      <c r="AH1129" s="39" t="e">
        <v>#N/A</v>
      </c>
      <c r="AI1129" s="23" t="s">
        <v>51</v>
      </c>
      <c r="AJ1129" s="54"/>
      <c r="AK1129" s="55"/>
      <c r="AL1129" s="56"/>
      <c r="AM1129" s="57"/>
      <c r="AN1129" s="33"/>
      <c r="AO1129" s="48"/>
      <c r="AP1129" s="23">
        <v>2000</v>
      </c>
      <c r="AQ1129" s="23" t="s">
        <v>52</v>
      </c>
      <c r="AR1129" s="23" t="s">
        <v>5742</v>
      </c>
      <c r="AS1129" s="38" t="s">
        <v>53</v>
      </c>
      <c r="AT1129" s="23"/>
      <c r="AU1129" s="23">
        <v>1709</v>
      </c>
      <c r="AV1129" s="99">
        <v>8</v>
      </c>
      <c r="AW1129" s="101">
        <v>9281.2000000000007</v>
      </c>
      <c r="AX1129" s="29" t="s">
        <v>5711</v>
      </c>
      <c r="AY1129" s="29"/>
      <c r="AZ1129" s="21"/>
      <c r="BA1129">
        <f t="shared" si="214"/>
        <v>3026</v>
      </c>
      <c r="BB1129" s="115" t="s">
        <v>6987</v>
      </c>
      <c r="BC1129" s="105">
        <f t="shared" si="205"/>
        <v>1160.1500000000001</v>
      </c>
      <c r="BD1129" s="116">
        <f t="shared" si="206"/>
        <v>42583</v>
      </c>
      <c r="BE1129" s="141" t="s">
        <v>8366</v>
      </c>
      <c r="BF1129">
        <f>MATCH(BE1129,'Cat-4'!$A:$A,0)</f>
        <v>666</v>
      </c>
      <c r="BG1129">
        <f>MATCH(BD1129,'Cat-4'!$1:$1,0)</f>
        <v>56</v>
      </c>
      <c r="BH1129">
        <f>INDEX('Cat-4'!$1:$1048576,'NSS + ACT'!BF1129,'NSS + ACT'!BG1129)</f>
        <v>108</v>
      </c>
      <c r="BI1129">
        <f>MATCH($BI$1,'Cat-4'!$1:$1,0)</f>
        <v>153</v>
      </c>
      <c r="BJ1129">
        <f>INDEX('Cat-4'!$1:$1048576,'NSS + ACT'!BF1129,'NSS + ACT'!BI1129)</f>
        <v>133.4</v>
      </c>
      <c r="BK1129" s="126">
        <f t="shared" si="207"/>
        <v>1.2351851851851852</v>
      </c>
      <c r="BL1129">
        <f t="shared" si="208"/>
        <v>3057</v>
      </c>
      <c r="BM1129" s="126">
        <f t="shared" si="209"/>
        <v>101.9</v>
      </c>
      <c r="BN1129" s="126" t="s">
        <v>8785</v>
      </c>
      <c r="BO1129" s="126">
        <f>MATCH(BB1129,Sheet3!$D$4:$D$8,0)</f>
        <v>4</v>
      </c>
      <c r="BP1129" s="126">
        <f>MATCH(BN1129,Sheet3!$E$4:$H$4,0)</f>
        <v>4</v>
      </c>
      <c r="BQ1129" s="132">
        <f>INDEX(Sheet3!$D$4:$H$8,'NSS + ACT'!BO1129,'NSS + ACT'!BP1129)</f>
        <v>0.2</v>
      </c>
      <c r="BR1129" s="105">
        <f t="shared" si="210"/>
        <v>11464.000740740741</v>
      </c>
      <c r="BS1129" s="162">
        <f t="shared" si="211"/>
        <v>0.2</v>
      </c>
      <c r="BT1129" s="105">
        <f t="shared" si="212"/>
        <v>9171.2005925925932</v>
      </c>
    </row>
    <row r="1130" spans="1:72">
      <c r="A1130" s="18">
        <f t="shared" ref="A1130:A1193" si="215">A1129+1</f>
        <v>1127</v>
      </c>
      <c r="B1130" s="33"/>
      <c r="C1130" s="39"/>
      <c r="D1130" s="22" t="s">
        <v>220</v>
      </c>
      <c r="E1130" s="22" t="s">
        <v>6649</v>
      </c>
      <c r="F1130" s="113">
        <v>2</v>
      </c>
      <c r="G1130" s="23" t="s">
        <v>49</v>
      </c>
      <c r="H1130" s="24">
        <v>4634</v>
      </c>
      <c r="I1130" s="30"/>
      <c r="J1130" s="101">
        <v>9268</v>
      </c>
      <c r="K1130" s="23">
        <v>84314990</v>
      </c>
      <c r="L1130" s="26">
        <v>7.4999999999999997E-2</v>
      </c>
      <c r="M1130" s="23"/>
      <c r="N1130" s="49"/>
      <c r="O1130" s="38"/>
      <c r="P1130" s="26">
        <v>0.1</v>
      </c>
      <c r="Q1130" s="38"/>
      <c r="R1130" s="26">
        <v>0.18</v>
      </c>
      <c r="S1130" s="23" t="s">
        <v>2712</v>
      </c>
      <c r="T1130" s="94">
        <v>695.1</v>
      </c>
      <c r="U1130" s="94">
        <v>0</v>
      </c>
      <c r="V1130" s="94">
        <v>69.510000000000005</v>
      </c>
      <c r="W1130" s="94">
        <v>1805.8697999999999</v>
      </c>
      <c r="X1130" s="52">
        <v>2570.4798000000001</v>
      </c>
      <c r="Y1130" s="23" t="s">
        <v>6636</v>
      </c>
      <c r="Z1130" s="23" t="s">
        <v>6650</v>
      </c>
      <c r="AA1130" s="23" t="s">
        <v>6650</v>
      </c>
      <c r="AB1130" s="33">
        <v>291603957960</v>
      </c>
      <c r="AC1130" s="23" t="s">
        <v>1989</v>
      </c>
      <c r="AD1130" s="48">
        <v>42609</v>
      </c>
      <c r="AE1130" s="39">
        <v>42594</v>
      </c>
      <c r="AF1130" s="33" t="e">
        <v>#N/A</v>
      </c>
      <c r="AG1130" s="23" t="e">
        <v>#N/A</v>
      </c>
      <c r="AH1130" s="39" t="e">
        <v>#N/A</v>
      </c>
      <c r="AI1130" s="23" t="s">
        <v>51</v>
      </c>
      <c r="AJ1130" s="65"/>
      <c r="AK1130" s="57"/>
      <c r="AL1130" s="56"/>
      <c r="AM1130" s="52"/>
      <c r="AN1130" s="23"/>
      <c r="AO1130" s="38"/>
      <c r="AP1130" s="23">
        <v>2000</v>
      </c>
      <c r="AQ1130" s="23" t="s">
        <v>64</v>
      </c>
      <c r="AR1130" s="23" t="s">
        <v>6651</v>
      </c>
      <c r="AS1130" s="95" t="s">
        <v>53</v>
      </c>
      <c r="AT1130" s="23" t="s">
        <v>519</v>
      </c>
      <c r="AU1130" s="23">
        <v>6316000948</v>
      </c>
      <c r="AV1130" s="99">
        <v>2</v>
      </c>
      <c r="AW1130" s="101">
        <v>9268</v>
      </c>
      <c r="AX1130" s="29" t="s">
        <v>6494</v>
      </c>
      <c r="AY1130" s="29"/>
      <c r="AZ1130" s="21"/>
      <c r="BA1130">
        <f t="shared" si="214"/>
        <v>3044</v>
      </c>
      <c r="BB1130" t="s">
        <v>6983</v>
      </c>
      <c r="BC1130" s="105">
        <f t="shared" si="205"/>
        <v>4634</v>
      </c>
      <c r="BD1130" s="116">
        <f t="shared" si="206"/>
        <v>42583</v>
      </c>
      <c r="BE1130" s="141" t="s">
        <v>8477</v>
      </c>
      <c r="BF1130">
        <f>MATCH(BE1130,'Cat-4'!$A:$A,0)</f>
        <v>722</v>
      </c>
      <c r="BG1130">
        <f>MATCH(BD1130,'Cat-4'!$1:$1,0)</f>
        <v>56</v>
      </c>
      <c r="BH1130">
        <f>INDEX('Cat-4'!$1:$1048576,'NSS + ACT'!BF1130,'NSS + ACT'!BG1130)</f>
        <v>107.5</v>
      </c>
      <c r="BI1130">
        <f>MATCH($BI$1,'Cat-4'!$1:$1,0)</f>
        <v>153</v>
      </c>
      <c r="BJ1130">
        <f>INDEX('Cat-4'!$1:$1048576,'NSS + ACT'!BF1130,'NSS + ACT'!BI1130)</f>
        <v>130.80000000000001</v>
      </c>
      <c r="BK1130" s="126">
        <f t="shared" si="207"/>
        <v>1.2167441860465118</v>
      </c>
      <c r="BL1130">
        <f t="shared" si="208"/>
        <v>3057</v>
      </c>
      <c r="BM1130" s="126">
        <f t="shared" si="209"/>
        <v>101.9</v>
      </c>
      <c r="BN1130" s="126" t="s">
        <v>8785</v>
      </c>
      <c r="BO1130" s="126">
        <f>MATCH(BB1130,Sheet3!$D$4:$D$8,0)</f>
        <v>2</v>
      </c>
      <c r="BP1130" s="126">
        <f>MATCH(BN1130,Sheet3!$E$4:$H$4,0)</f>
        <v>4</v>
      </c>
      <c r="BQ1130" s="132">
        <f>INDEX(Sheet3!$D$4:$H$8,'NSS + ACT'!BO1130,'NSS + ACT'!BP1130)</f>
        <v>0.1</v>
      </c>
      <c r="BR1130" s="105">
        <f t="shared" si="210"/>
        <v>11276.785116279072</v>
      </c>
      <c r="BS1130" s="162">
        <f t="shared" si="211"/>
        <v>0.1</v>
      </c>
      <c r="BT1130" s="105">
        <f t="shared" si="212"/>
        <v>10149.106604651166</v>
      </c>
    </row>
    <row r="1131" spans="1:72">
      <c r="A1131" s="18">
        <f t="shared" si="215"/>
        <v>1128</v>
      </c>
      <c r="B1131" s="33">
        <v>292309436650</v>
      </c>
      <c r="C1131" s="39">
        <v>45173</v>
      </c>
      <c r="D1131" s="22" t="s">
        <v>176</v>
      </c>
      <c r="E1131" s="22" t="s">
        <v>5540</v>
      </c>
      <c r="F1131" s="110">
        <v>4</v>
      </c>
      <c r="G1131" s="23" t="s">
        <v>119</v>
      </c>
      <c r="H1131" s="58">
        <v>2315.7199999999975</v>
      </c>
      <c r="I1131" s="30"/>
      <c r="J1131" s="101">
        <v>9262.8799999999901</v>
      </c>
      <c r="K1131" s="33">
        <v>84821013</v>
      </c>
      <c r="L1131" s="26">
        <v>7.4999999999999997E-2</v>
      </c>
      <c r="M1131" s="40"/>
      <c r="N1131" s="40">
        <v>0</v>
      </c>
      <c r="O1131" s="35">
        <v>0</v>
      </c>
      <c r="P1131" s="63">
        <v>0.1</v>
      </c>
      <c r="Q1131" s="52">
        <v>0</v>
      </c>
      <c r="R1131" s="63">
        <v>0.18</v>
      </c>
      <c r="S1131" s="23" t="s">
        <v>893</v>
      </c>
      <c r="T1131" s="52">
        <v>694.71599999999921</v>
      </c>
      <c r="U1131" s="52">
        <v>0</v>
      </c>
      <c r="V1131" s="52">
        <v>69.471599999999924</v>
      </c>
      <c r="W1131" s="52">
        <v>1804.8721679999981</v>
      </c>
      <c r="X1131" s="52">
        <v>2569.0597679999973</v>
      </c>
      <c r="Y1131" s="23" t="s">
        <v>5450</v>
      </c>
      <c r="Z1131" s="23" t="s">
        <v>5541</v>
      </c>
      <c r="AA1131" s="23" t="s">
        <v>5542</v>
      </c>
      <c r="AB1131" s="33">
        <v>292309436650</v>
      </c>
      <c r="AC1131" s="33" t="s">
        <v>5543</v>
      </c>
      <c r="AD1131" s="39">
        <v>45173</v>
      </c>
      <c r="AE1131" s="39">
        <v>45171</v>
      </c>
      <c r="AF1131" s="53" t="e">
        <v>#N/A</v>
      </c>
      <c r="AG1131" s="53" t="e">
        <v>#N/A</v>
      </c>
      <c r="AH1131" s="39" t="e">
        <v>#N/A</v>
      </c>
      <c r="AI1131" s="23" t="s">
        <v>51</v>
      </c>
      <c r="AJ1131" s="59"/>
      <c r="AK1131" s="59"/>
      <c r="AL1131" s="48"/>
      <c r="AM1131" s="60"/>
      <c r="AN1131" s="33"/>
      <c r="AO1131" s="48"/>
      <c r="AP1131" s="23">
        <v>2000</v>
      </c>
      <c r="AQ1131" s="23" t="s">
        <v>52</v>
      </c>
      <c r="AR1131" s="23" t="s">
        <v>5542</v>
      </c>
      <c r="AS1131" s="38" t="s">
        <v>518</v>
      </c>
      <c r="AT1131" s="23"/>
      <c r="AU1131" s="23" t="s">
        <v>5544</v>
      </c>
      <c r="AV1131" s="99">
        <v>4</v>
      </c>
      <c r="AW1131" s="101">
        <v>9262.8799999999901</v>
      </c>
      <c r="AX1131" s="29" t="s">
        <v>4770</v>
      </c>
      <c r="AY1131" s="29"/>
      <c r="AZ1131" s="30" t="s">
        <v>853</v>
      </c>
      <c r="BA1131">
        <f t="shared" si="214"/>
        <v>467</v>
      </c>
      <c r="BB1131" s="115" t="s">
        <v>6983</v>
      </c>
      <c r="BC1131" s="105">
        <f t="shared" si="205"/>
        <v>2315.7199999999975</v>
      </c>
      <c r="BD1131" s="116">
        <f t="shared" si="206"/>
        <v>45170</v>
      </c>
      <c r="BE1131" s="141" t="s">
        <v>8477</v>
      </c>
      <c r="BF1131">
        <f>MATCH(BE1131,'Cat-4'!$A:$A,0)</f>
        <v>722</v>
      </c>
      <c r="BG1131">
        <f>MATCH(BD1131,'Cat-4'!$1:$1,0)</f>
        <v>141</v>
      </c>
      <c r="BH1131">
        <f>INDEX('Cat-4'!$1:$1048576,'NSS + ACT'!BF1131,'NSS + ACT'!BG1131)</f>
        <v>129.19999999999999</v>
      </c>
      <c r="BI1131">
        <f>MATCH($BI$1,'Cat-4'!$1:$1,0)</f>
        <v>153</v>
      </c>
      <c r="BJ1131">
        <f>INDEX('Cat-4'!$1:$1048576,'NSS + ACT'!BF1131,'NSS + ACT'!BI1131)</f>
        <v>130.80000000000001</v>
      </c>
      <c r="BK1131" s="126">
        <f t="shared" si="207"/>
        <v>1.0123839009287927</v>
      </c>
      <c r="BL1131">
        <f t="shared" si="208"/>
        <v>470</v>
      </c>
      <c r="BM1131" s="126">
        <f t="shared" si="209"/>
        <v>15.666666666666666</v>
      </c>
      <c r="BN1131" s="126" t="s">
        <v>8784</v>
      </c>
      <c r="BO1131" s="126">
        <f>MATCH(BB1131,Sheet3!$D$4:$D$8,0)</f>
        <v>2</v>
      </c>
      <c r="BP1131" s="126">
        <f>MATCH(BN1131,Sheet3!$E$4:$H$4,0)</f>
        <v>3</v>
      </c>
      <c r="BQ1131" s="132">
        <f>INDEX(Sheet3!$D$4:$H$8,'NSS + ACT'!BO1131,'NSS + ACT'!BP1131)</f>
        <v>0.05</v>
      </c>
      <c r="BR1131" s="105">
        <f t="shared" si="210"/>
        <v>9377.5905882352854</v>
      </c>
      <c r="BS1131" s="162">
        <f t="shared" si="211"/>
        <v>0.05</v>
      </c>
      <c r="BT1131" s="105">
        <f t="shared" si="212"/>
        <v>8908.7110588235209</v>
      </c>
    </row>
    <row r="1132" spans="1:72">
      <c r="A1132" s="18">
        <f t="shared" si="215"/>
        <v>1129</v>
      </c>
      <c r="B1132" s="33">
        <v>292104563446</v>
      </c>
      <c r="C1132" s="39">
        <v>44330</v>
      </c>
      <c r="D1132" s="22" t="s">
        <v>365</v>
      </c>
      <c r="E1132" s="22" t="s">
        <v>6237</v>
      </c>
      <c r="F1132" s="110">
        <v>22</v>
      </c>
      <c r="G1132" s="23" t="s">
        <v>49</v>
      </c>
      <c r="H1132" s="52">
        <v>421</v>
      </c>
      <c r="I1132" s="30"/>
      <c r="J1132" s="109">
        <v>9262</v>
      </c>
      <c r="K1132" s="33">
        <v>73072200</v>
      </c>
      <c r="L1132" s="26">
        <v>0.1</v>
      </c>
      <c r="M1132" s="26" t="s">
        <v>742</v>
      </c>
      <c r="N1132" s="26">
        <v>0</v>
      </c>
      <c r="O1132" s="60"/>
      <c r="P1132" s="26">
        <v>0.1</v>
      </c>
      <c r="Q1132" s="84"/>
      <c r="R1132" s="26">
        <v>0.18</v>
      </c>
      <c r="S1132" s="23" t="s">
        <v>1260</v>
      </c>
      <c r="T1132" s="52">
        <v>926.2</v>
      </c>
      <c r="U1132" s="52">
        <v>0</v>
      </c>
      <c r="V1132" s="52">
        <v>92.62</v>
      </c>
      <c r="W1132" s="52">
        <v>1850.5476000000001</v>
      </c>
      <c r="X1132" s="52">
        <v>2869.3676</v>
      </c>
      <c r="Y1132" s="23" t="s">
        <v>6223</v>
      </c>
      <c r="Z1132" s="23" t="s">
        <v>6238</v>
      </c>
      <c r="AA1132" s="23" t="s">
        <v>6239</v>
      </c>
      <c r="AB1132" s="33">
        <v>292104563446</v>
      </c>
      <c r="AC1132" s="33" t="s">
        <v>6168</v>
      </c>
      <c r="AD1132" s="39">
        <v>44330</v>
      </c>
      <c r="AE1132" s="39">
        <v>44303</v>
      </c>
      <c r="AF1132" s="53" t="e">
        <v>#N/A</v>
      </c>
      <c r="AG1132" s="53" t="e">
        <v>#N/A</v>
      </c>
      <c r="AH1132" s="39" t="e">
        <v>#N/A</v>
      </c>
      <c r="AI1132" s="23" t="s">
        <v>51</v>
      </c>
      <c r="AJ1132" s="59"/>
      <c r="AK1132" s="59"/>
      <c r="AL1132" s="48"/>
      <c r="AM1132" s="60"/>
      <c r="AN1132" s="33"/>
      <c r="AO1132" s="48"/>
      <c r="AP1132" s="23">
        <v>2000</v>
      </c>
      <c r="AQ1132" s="23" t="s">
        <v>52</v>
      </c>
      <c r="AR1132" s="23" t="s">
        <v>6239</v>
      </c>
      <c r="AS1132" s="38" t="s">
        <v>53</v>
      </c>
      <c r="AT1132" s="23"/>
      <c r="AU1132" s="23" t="s">
        <v>6169</v>
      </c>
      <c r="AV1132" s="99">
        <v>22</v>
      </c>
      <c r="AW1132" s="101">
        <v>9262</v>
      </c>
      <c r="AX1132" s="29" t="s">
        <v>5711</v>
      </c>
      <c r="AY1132" s="29"/>
      <c r="AZ1132" s="21"/>
      <c r="BA1132">
        <f t="shared" si="214"/>
        <v>1335</v>
      </c>
      <c r="BB1132" s="115" t="s">
        <v>6983</v>
      </c>
      <c r="BC1132" s="105">
        <f t="shared" si="205"/>
        <v>421</v>
      </c>
      <c r="BD1132" s="116">
        <f t="shared" si="206"/>
        <v>44287</v>
      </c>
      <c r="BE1132" s="141" t="s">
        <v>8477</v>
      </c>
      <c r="BF1132">
        <f>MATCH(BE1132,'Cat-4'!$A:$A,0)</f>
        <v>722</v>
      </c>
      <c r="BG1132">
        <f>MATCH(BD1132,'Cat-4'!$1:$1,0)</f>
        <v>112</v>
      </c>
      <c r="BH1132">
        <f>INDEX('Cat-4'!$1:$1048576,'NSS + ACT'!BF1132,'NSS + ACT'!BG1132)</f>
        <v>116.7</v>
      </c>
      <c r="BI1132">
        <f>MATCH($BI$1,'Cat-4'!$1:$1,0)</f>
        <v>153</v>
      </c>
      <c r="BJ1132">
        <f>INDEX('Cat-4'!$1:$1048576,'NSS + ACT'!BF1132,'NSS + ACT'!BI1132)</f>
        <v>130.80000000000001</v>
      </c>
      <c r="BK1132" s="126">
        <f t="shared" si="207"/>
        <v>1.1208226221079691</v>
      </c>
      <c r="BL1132">
        <f t="shared" si="208"/>
        <v>1353</v>
      </c>
      <c r="BM1132" s="126">
        <f t="shared" si="209"/>
        <v>45.1</v>
      </c>
      <c r="BN1132" s="126" t="s">
        <v>8785</v>
      </c>
      <c r="BO1132" s="126">
        <f>MATCH(BB1132,Sheet3!$D$4:$D$8,0)</f>
        <v>2</v>
      </c>
      <c r="BP1132" s="126">
        <f>MATCH(BN1132,Sheet3!$E$4:$H$4,0)</f>
        <v>4</v>
      </c>
      <c r="BQ1132" s="132">
        <f>INDEX(Sheet3!$D$4:$H$8,'NSS + ACT'!BO1132,'NSS + ACT'!BP1132)</f>
        <v>0.1</v>
      </c>
      <c r="BR1132" s="105">
        <f t="shared" si="210"/>
        <v>10381.05912596401</v>
      </c>
      <c r="BS1132" s="162">
        <f t="shared" si="211"/>
        <v>0.1</v>
      </c>
      <c r="BT1132" s="105">
        <f t="shared" si="212"/>
        <v>9342.9532133676094</v>
      </c>
    </row>
    <row r="1133" spans="1:72">
      <c r="A1133" s="18">
        <f t="shared" si="215"/>
        <v>1130</v>
      </c>
      <c r="B1133" s="33">
        <v>292003440363</v>
      </c>
      <c r="C1133" s="39">
        <v>43963</v>
      </c>
      <c r="D1133" s="22" t="s">
        <v>208</v>
      </c>
      <c r="E1133" s="22" t="s">
        <v>5859</v>
      </c>
      <c r="F1133" s="110">
        <v>9</v>
      </c>
      <c r="G1133" s="23" t="s">
        <v>119</v>
      </c>
      <c r="H1133" s="52">
        <v>1019.8744444444445</v>
      </c>
      <c r="I1133" s="30"/>
      <c r="J1133" s="109">
        <v>9178.8700000000008</v>
      </c>
      <c r="K1133" s="33">
        <v>84212190</v>
      </c>
      <c r="L1133" s="26">
        <v>7.4999999999999997E-2</v>
      </c>
      <c r="M1133" s="26"/>
      <c r="N1133" s="26">
        <v>0</v>
      </c>
      <c r="O1133" s="60"/>
      <c r="P1133" s="26">
        <v>0.1</v>
      </c>
      <c r="Q1133" s="84"/>
      <c r="R1133" s="26">
        <v>0.18</v>
      </c>
      <c r="S1133" s="23" t="s">
        <v>754</v>
      </c>
      <c r="T1133" s="52">
        <v>688.41525000000001</v>
      </c>
      <c r="U1133" s="52">
        <v>0</v>
      </c>
      <c r="V1133" s="52">
        <v>68.841525000000004</v>
      </c>
      <c r="W1133" s="52">
        <v>1788.5028195</v>
      </c>
      <c r="X1133" s="52">
        <v>2545.7595945000003</v>
      </c>
      <c r="Y1133" s="23" t="s">
        <v>5800</v>
      </c>
      <c r="Z1133" s="23" t="s">
        <v>5860</v>
      </c>
      <c r="AA1133" s="23" t="s">
        <v>5861</v>
      </c>
      <c r="AB1133" s="33">
        <v>292003440363</v>
      </c>
      <c r="AC1133" s="33" t="s">
        <v>5847</v>
      </c>
      <c r="AD1133" s="48">
        <v>43963</v>
      </c>
      <c r="AE1133" s="39">
        <v>43906</v>
      </c>
      <c r="AF1133" s="53" t="e">
        <v>#N/A</v>
      </c>
      <c r="AG1133" s="53" t="e">
        <v>#N/A</v>
      </c>
      <c r="AH1133" s="39" t="e">
        <v>#N/A</v>
      </c>
      <c r="AI1133" s="23" t="s">
        <v>51</v>
      </c>
      <c r="AJ1133" s="54"/>
      <c r="AK1133" s="55"/>
      <c r="AL1133" s="56"/>
      <c r="AM1133" s="57"/>
      <c r="AN1133" s="33"/>
      <c r="AO1133" s="48"/>
      <c r="AP1133" s="23">
        <v>2000</v>
      </c>
      <c r="AQ1133" s="23" t="s">
        <v>52</v>
      </c>
      <c r="AR1133" s="23" t="s">
        <v>5861</v>
      </c>
      <c r="AS1133" s="38" t="s">
        <v>53</v>
      </c>
      <c r="AT1133" s="23"/>
      <c r="AU1133" s="23">
        <v>771</v>
      </c>
      <c r="AV1133" s="99">
        <v>9</v>
      </c>
      <c r="AW1133" s="101">
        <v>9178.8799999999901</v>
      </c>
      <c r="AX1133" s="29" t="s">
        <v>5711</v>
      </c>
      <c r="AY1133" s="29"/>
      <c r="AZ1133" s="21"/>
      <c r="BA1133">
        <f t="shared" si="214"/>
        <v>1732</v>
      </c>
      <c r="BB1133" s="115" t="s">
        <v>6983</v>
      </c>
      <c r="BC1133" s="105">
        <f t="shared" si="205"/>
        <v>1019.8755555555545</v>
      </c>
      <c r="BD1133" s="116">
        <f t="shared" si="206"/>
        <v>43891</v>
      </c>
      <c r="BE1133" s="141" t="s">
        <v>8477</v>
      </c>
      <c r="BF1133">
        <f>MATCH(BE1133,'Cat-4'!$A:$A,0)</f>
        <v>722</v>
      </c>
      <c r="BG1133">
        <f>MATCH(BD1133,'Cat-4'!$1:$1,0)</f>
        <v>99</v>
      </c>
      <c r="BH1133">
        <f>INDEX('Cat-4'!$1:$1048576,'NSS + ACT'!BF1133,'NSS + ACT'!BG1133)</f>
        <v>113.3</v>
      </c>
      <c r="BI1133">
        <f>MATCH($BI$1,'Cat-4'!$1:$1,0)</f>
        <v>153</v>
      </c>
      <c r="BJ1133">
        <f>INDEX('Cat-4'!$1:$1048576,'NSS + ACT'!BF1133,'NSS + ACT'!BI1133)</f>
        <v>130.80000000000001</v>
      </c>
      <c r="BK1133" s="126">
        <f t="shared" si="207"/>
        <v>1.1544571932921448</v>
      </c>
      <c r="BL1133">
        <f t="shared" si="208"/>
        <v>1749</v>
      </c>
      <c r="BM1133" s="126">
        <f t="shared" si="209"/>
        <v>58.3</v>
      </c>
      <c r="BN1133" s="126" t="s">
        <v>8785</v>
      </c>
      <c r="BO1133" s="126">
        <f>MATCH(BB1133,Sheet3!$D$4:$D$8,0)</f>
        <v>2</v>
      </c>
      <c r="BP1133" s="126">
        <f>MATCH(BN1133,Sheet3!$E$4:$H$4,0)</f>
        <v>4</v>
      </c>
      <c r="BQ1133" s="132">
        <f>INDEX(Sheet3!$D$4:$H$8,'NSS + ACT'!BO1133,'NSS + ACT'!BP1133)</f>
        <v>0.1</v>
      </c>
      <c r="BR1133" s="105">
        <f t="shared" si="210"/>
        <v>10596.624042365391</v>
      </c>
      <c r="BS1133" s="162">
        <f t="shared" si="211"/>
        <v>0.1</v>
      </c>
      <c r="BT1133" s="105">
        <f t="shared" si="212"/>
        <v>9536.9616381288524</v>
      </c>
    </row>
    <row r="1134" spans="1:72">
      <c r="A1134" s="18">
        <f t="shared" si="215"/>
        <v>1131</v>
      </c>
      <c r="B1134" s="61">
        <v>291805800650</v>
      </c>
      <c r="C1134" s="39">
        <v>43292</v>
      </c>
      <c r="D1134" s="22" t="s">
        <v>74</v>
      </c>
      <c r="E1134" s="22" t="s">
        <v>932</v>
      </c>
      <c r="F1134" s="110">
        <v>2</v>
      </c>
      <c r="G1134" s="23" t="s">
        <v>49</v>
      </c>
      <c r="H1134" s="52">
        <v>4581.5450000000001</v>
      </c>
      <c r="I1134" s="30"/>
      <c r="J1134" s="109">
        <v>9163.09</v>
      </c>
      <c r="K1134" s="23">
        <v>40169990</v>
      </c>
      <c r="L1134" s="26">
        <v>0.2</v>
      </c>
      <c r="M1134" s="40">
        <v>0</v>
      </c>
      <c r="N1134" s="62">
        <v>0</v>
      </c>
      <c r="O1134" s="52">
        <v>0</v>
      </c>
      <c r="P1134" s="26">
        <v>0.1</v>
      </c>
      <c r="Q1134" s="52">
        <v>0</v>
      </c>
      <c r="R1134" s="63">
        <v>0.18</v>
      </c>
      <c r="S1134" s="23" t="s">
        <v>906</v>
      </c>
      <c r="T1134" s="52">
        <v>1832.6180000000002</v>
      </c>
      <c r="U1134" s="52">
        <v>0</v>
      </c>
      <c r="V1134" s="52">
        <v>183.26180000000002</v>
      </c>
      <c r="W1134" s="52">
        <v>2012.2145640000001</v>
      </c>
      <c r="X1134" s="52">
        <v>4028.0943640000005</v>
      </c>
      <c r="Y1134" s="23" t="s">
        <v>850</v>
      </c>
      <c r="Z1134" s="23" t="s">
        <v>933</v>
      </c>
      <c r="AA1134" s="23" t="s">
        <v>934</v>
      </c>
      <c r="AB1134" s="33">
        <v>291805800650</v>
      </c>
      <c r="AC1134" s="33" t="s">
        <v>909</v>
      </c>
      <c r="AD1134" s="48">
        <v>43292</v>
      </c>
      <c r="AE1134" s="39">
        <v>43236</v>
      </c>
      <c r="AF1134" s="53" t="e">
        <v>#N/A</v>
      </c>
      <c r="AG1134" s="53" t="e">
        <v>#N/A</v>
      </c>
      <c r="AH1134" s="39" t="e">
        <v>#N/A</v>
      </c>
      <c r="AI1134" s="23" t="s">
        <v>51</v>
      </c>
      <c r="AJ1134" s="54"/>
      <c r="AK1134" s="55"/>
      <c r="AL1134" s="56"/>
      <c r="AM1134" s="57"/>
      <c r="AN1134" s="33"/>
      <c r="AO1134" s="48"/>
      <c r="AP1134" s="23">
        <v>2000</v>
      </c>
      <c r="AQ1134" s="23" t="s">
        <v>52</v>
      </c>
      <c r="AR1134" s="23" t="s">
        <v>934</v>
      </c>
      <c r="AS1134" s="38" t="s">
        <v>53</v>
      </c>
      <c r="AT1134" s="23"/>
      <c r="AU1134" s="64">
        <v>21900095</v>
      </c>
      <c r="AV1134" s="99">
        <v>2</v>
      </c>
      <c r="AW1134" s="102">
        <v>9163.09</v>
      </c>
      <c r="AX1134" s="29" t="s">
        <v>701</v>
      </c>
      <c r="AY1134" s="29"/>
      <c r="AZ1134" s="25" t="s">
        <v>853</v>
      </c>
      <c r="BA1134">
        <f t="shared" si="214"/>
        <v>2402</v>
      </c>
      <c r="BB1134" s="115" t="s">
        <v>6983</v>
      </c>
      <c r="BC1134" s="105">
        <f t="shared" si="205"/>
        <v>4581.5450000000001</v>
      </c>
      <c r="BD1134" s="116">
        <f t="shared" si="206"/>
        <v>43221</v>
      </c>
      <c r="BE1134" s="141" t="s">
        <v>8477</v>
      </c>
      <c r="BF1134">
        <f>MATCH(BE1134,'Cat-4'!$A:$A,0)</f>
        <v>722</v>
      </c>
      <c r="BG1134">
        <f>MATCH(BD1134,'Cat-4'!$1:$1,0)</f>
        <v>77</v>
      </c>
      <c r="BH1134">
        <f>INDEX('Cat-4'!$1:$1048576,'NSS + ACT'!BF1134,'NSS + ACT'!BG1134)</f>
        <v>109.9</v>
      </c>
      <c r="BI1134">
        <f>MATCH($BI$1,'Cat-4'!$1:$1,0)</f>
        <v>153</v>
      </c>
      <c r="BJ1134">
        <f>INDEX('Cat-4'!$1:$1048576,'NSS + ACT'!BF1134,'NSS + ACT'!BI1134)</f>
        <v>130.80000000000001</v>
      </c>
      <c r="BK1134" s="126">
        <f t="shared" si="207"/>
        <v>1.1901728844404005</v>
      </c>
      <c r="BL1134">
        <f t="shared" si="208"/>
        <v>2419</v>
      </c>
      <c r="BM1134" s="126">
        <f t="shared" si="209"/>
        <v>80.63333333333334</v>
      </c>
      <c r="BN1134" s="126" t="s">
        <v>8785</v>
      </c>
      <c r="BO1134" s="126">
        <f>MATCH(BB1134,Sheet3!$D$4:$D$8,0)</f>
        <v>2</v>
      </c>
      <c r="BP1134" s="126">
        <f>MATCH(BN1134,Sheet3!$E$4:$H$4,0)</f>
        <v>4</v>
      </c>
      <c r="BQ1134" s="132">
        <f>INDEX(Sheet3!$D$4:$H$8,'NSS + ACT'!BO1134,'NSS + ACT'!BP1134)</f>
        <v>0.1</v>
      </c>
      <c r="BR1134" s="105">
        <f t="shared" si="210"/>
        <v>10905.66125568699</v>
      </c>
      <c r="BS1134" s="162">
        <f t="shared" si="211"/>
        <v>0.1</v>
      </c>
      <c r="BT1134" s="105">
        <f t="shared" si="212"/>
        <v>9815.0951301182904</v>
      </c>
    </row>
    <row r="1135" spans="1:72">
      <c r="A1135" s="18">
        <f t="shared" si="215"/>
        <v>1132</v>
      </c>
      <c r="B1135" s="61">
        <v>291700024372</v>
      </c>
      <c r="C1135" s="39">
        <v>42742</v>
      </c>
      <c r="D1135" s="22" t="s">
        <v>63</v>
      </c>
      <c r="E1135" s="22" t="s">
        <v>1464</v>
      </c>
      <c r="F1135" s="110">
        <v>18</v>
      </c>
      <c r="G1135" s="23" t="s">
        <v>49</v>
      </c>
      <c r="H1135" s="52">
        <v>505.4944444444439</v>
      </c>
      <c r="I1135" s="30"/>
      <c r="J1135" s="109">
        <v>9098.8999999999905</v>
      </c>
      <c r="K1135" s="23">
        <v>84842000</v>
      </c>
      <c r="L1135" s="26">
        <v>7.4999999999999997E-2</v>
      </c>
      <c r="M1135" s="40">
        <v>0</v>
      </c>
      <c r="N1135" s="62">
        <v>0</v>
      </c>
      <c r="O1135" s="52">
        <v>0</v>
      </c>
      <c r="P1135" s="26">
        <v>0.1</v>
      </c>
      <c r="Q1135" s="52">
        <v>0</v>
      </c>
      <c r="R1135" s="63">
        <v>0.18</v>
      </c>
      <c r="S1135" s="23" t="s">
        <v>777</v>
      </c>
      <c r="T1135" s="52">
        <v>682.41749999999922</v>
      </c>
      <c r="U1135" s="52">
        <v>0</v>
      </c>
      <c r="V1135" s="52">
        <v>68.241749999999925</v>
      </c>
      <c r="W1135" s="52">
        <v>1772.9206649999981</v>
      </c>
      <c r="X1135" s="52">
        <v>2523.5799149999971</v>
      </c>
      <c r="Y1135" s="23" t="s">
        <v>1335</v>
      </c>
      <c r="Z1135" s="23" t="s">
        <v>1465</v>
      </c>
      <c r="AA1135" s="23" t="s">
        <v>1466</v>
      </c>
      <c r="AB1135" s="33">
        <v>291700024372</v>
      </c>
      <c r="AC1135" s="33" t="s">
        <v>1459</v>
      </c>
      <c r="AD1135" s="48">
        <v>42742</v>
      </c>
      <c r="AE1135" s="39">
        <v>42726</v>
      </c>
      <c r="AF1135" s="53" t="e">
        <v>#N/A</v>
      </c>
      <c r="AG1135" s="53" t="e">
        <v>#N/A</v>
      </c>
      <c r="AH1135" s="39" t="e">
        <v>#N/A</v>
      </c>
      <c r="AI1135" s="23" t="s">
        <v>51</v>
      </c>
      <c r="AJ1135" s="54"/>
      <c r="AK1135" s="55"/>
      <c r="AL1135" s="56"/>
      <c r="AM1135" s="57"/>
      <c r="AN1135" s="33"/>
      <c r="AO1135" s="48"/>
      <c r="AP1135" s="23">
        <v>2000</v>
      </c>
      <c r="AQ1135" s="23" t="s">
        <v>52</v>
      </c>
      <c r="AR1135" s="23" t="s">
        <v>1466</v>
      </c>
      <c r="AS1135" s="38" t="s">
        <v>53</v>
      </c>
      <c r="AT1135" s="23"/>
      <c r="AU1135" s="64">
        <v>5158</v>
      </c>
      <c r="AV1135" s="99">
        <v>18</v>
      </c>
      <c r="AW1135" s="102">
        <v>9098.8999999999905</v>
      </c>
      <c r="AX1135" s="29" t="s">
        <v>701</v>
      </c>
      <c r="AY1135" s="29"/>
      <c r="AZ1135" s="25" t="s">
        <v>1350</v>
      </c>
      <c r="BA1135">
        <f t="shared" si="214"/>
        <v>2912</v>
      </c>
      <c r="BB1135" s="115" t="s">
        <v>6983</v>
      </c>
      <c r="BC1135" s="105">
        <f t="shared" si="205"/>
        <v>505.4944444444439</v>
      </c>
      <c r="BD1135" s="116">
        <f t="shared" si="206"/>
        <v>42705</v>
      </c>
      <c r="BE1135" s="141" t="s">
        <v>8477</v>
      </c>
      <c r="BF1135">
        <f>MATCH(BE1135,'Cat-4'!$A:$A,0)</f>
        <v>722</v>
      </c>
      <c r="BG1135">
        <f>MATCH(BD1135,'Cat-4'!$1:$1,0)</f>
        <v>60</v>
      </c>
      <c r="BH1135">
        <f>INDEX('Cat-4'!$1:$1048576,'NSS + ACT'!BF1135,'NSS + ACT'!BG1135)</f>
        <v>108.3</v>
      </c>
      <c r="BI1135">
        <f>MATCH($BI$1,'Cat-4'!$1:$1,0)</f>
        <v>153</v>
      </c>
      <c r="BJ1135">
        <f>INDEX('Cat-4'!$1:$1048576,'NSS + ACT'!BF1135,'NSS + ACT'!BI1135)</f>
        <v>130.80000000000001</v>
      </c>
      <c r="BK1135" s="126">
        <f t="shared" si="207"/>
        <v>1.2077562326869808</v>
      </c>
      <c r="BL1135">
        <f t="shared" si="208"/>
        <v>2935</v>
      </c>
      <c r="BM1135" s="126">
        <f t="shared" si="209"/>
        <v>97.833333333333329</v>
      </c>
      <c r="BN1135" s="126" t="s">
        <v>8785</v>
      </c>
      <c r="BO1135" s="126">
        <f>MATCH(BB1135,Sheet3!$D$4:$D$8,0)</f>
        <v>2</v>
      </c>
      <c r="BP1135" s="126">
        <f>MATCH(BN1135,Sheet3!$E$4:$H$4,0)</f>
        <v>4</v>
      </c>
      <c r="BQ1135" s="132">
        <f>INDEX(Sheet3!$D$4:$H$8,'NSS + ACT'!BO1135,'NSS + ACT'!BP1135)</f>
        <v>0.1</v>
      </c>
      <c r="BR1135" s="105">
        <f t="shared" si="210"/>
        <v>10989.253185595559</v>
      </c>
      <c r="BS1135" s="162">
        <f t="shared" si="211"/>
        <v>0.1</v>
      </c>
      <c r="BT1135" s="105">
        <f t="shared" si="212"/>
        <v>9890.3278670360032</v>
      </c>
    </row>
    <row r="1136" spans="1:72">
      <c r="A1136" s="18">
        <f t="shared" si="215"/>
        <v>1133</v>
      </c>
      <c r="B1136" s="61">
        <v>291907696393</v>
      </c>
      <c r="C1136" s="39">
        <v>43685</v>
      </c>
      <c r="D1136" s="22" t="s">
        <v>347</v>
      </c>
      <c r="E1136" s="22" t="s">
        <v>596</v>
      </c>
      <c r="F1136" s="110">
        <v>28</v>
      </c>
      <c r="G1136" s="23" t="s">
        <v>119</v>
      </c>
      <c r="H1136" s="52">
        <v>324.65928571428537</v>
      </c>
      <c r="I1136" s="30"/>
      <c r="J1136" s="109">
        <v>9090.45999999999</v>
      </c>
      <c r="K1136" s="23">
        <v>84841010</v>
      </c>
      <c r="L1136" s="26">
        <v>7.4999999999999997E-2</v>
      </c>
      <c r="M1136" s="40">
        <v>0</v>
      </c>
      <c r="N1136" s="62">
        <v>0</v>
      </c>
      <c r="O1136" s="52">
        <v>0</v>
      </c>
      <c r="P1136" s="26">
        <v>0.1</v>
      </c>
      <c r="Q1136" s="52">
        <v>0</v>
      </c>
      <c r="R1136" s="63">
        <v>0.18</v>
      </c>
      <c r="S1136" s="23" t="s">
        <v>4095</v>
      </c>
      <c r="T1136" s="52">
        <v>681.78449999999918</v>
      </c>
      <c r="U1136" s="52">
        <v>0</v>
      </c>
      <c r="V1136" s="52">
        <v>68.178449999999927</v>
      </c>
      <c r="W1136" s="52">
        <v>1771.276130999998</v>
      </c>
      <c r="X1136" s="52">
        <v>2521.239080999997</v>
      </c>
      <c r="Y1136" s="23" t="s">
        <v>4133</v>
      </c>
      <c r="Z1136" s="23" t="s">
        <v>4201</v>
      </c>
      <c r="AA1136" s="23" t="s">
        <v>597</v>
      </c>
      <c r="AB1136" s="33">
        <v>291907696393</v>
      </c>
      <c r="AC1136" s="33" t="s">
        <v>4202</v>
      </c>
      <c r="AD1136" s="39">
        <v>43685</v>
      </c>
      <c r="AE1136" s="39">
        <v>43675</v>
      </c>
      <c r="AF1136" s="53" t="e">
        <v>#N/A</v>
      </c>
      <c r="AG1136" s="53" t="e">
        <v>#N/A</v>
      </c>
      <c r="AH1136" s="39" t="e">
        <v>#N/A</v>
      </c>
      <c r="AI1136" s="23" t="s">
        <v>51</v>
      </c>
      <c r="AJ1136" s="59"/>
      <c r="AK1136" s="59"/>
      <c r="AL1136" s="48"/>
      <c r="AM1136" s="60"/>
      <c r="AN1136" s="33"/>
      <c r="AO1136" s="48"/>
      <c r="AP1136" s="23">
        <v>2000</v>
      </c>
      <c r="AQ1136" s="23" t="s">
        <v>52</v>
      </c>
      <c r="AR1136" s="23" t="s">
        <v>597</v>
      </c>
      <c r="AS1136" s="38" t="s">
        <v>53</v>
      </c>
      <c r="AT1136" s="23"/>
      <c r="AU1136" s="64" t="s">
        <v>4203</v>
      </c>
      <c r="AV1136" s="99">
        <v>28</v>
      </c>
      <c r="AW1136" s="102">
        <v>9090.45999999999</v>
      </c>
      <c r="AX1136" s="29" t="s">
        <v>701</v>
      </c>
      <c r="AY1136" s="29"/>
      <c r="AZ1136" s="25"/>
      <c r="BA1136">
        <f t="shared" si="214"/>
        <v>1963</v>
      </c>
      <c r="BB1136" s="115" t="s">
        <v>6983</v>
      </c>
      <c r="BC1136" s="105">
        <f t="shared" si="205"/>
        <v>324.65928571428537</v>
      </c>
      <c r="BD1136" s="116">
        <f t="shared" si="206"/>
        <v>43647</v>
      </c>
      <c r="BE1136" s="141" t="s">
        <v>8477</v>
      </c>
      <c r="BF1136">
        <f>MATCH(BE1136,'Cat-4'!$A:$A,0)</f>
        <v>722</v>
      </c>
      <c r="BG1136">
        <f>MATCH(BD1136,'Cat-4'!$1:$1,0)</f>
        <v>91</v>
      </c>
      <c r="BH1136">
        <f>INDEX('Cat-4'!$1:$1048576,'NSS + ACT'!BF1136,'NSS + ACT'!BG1136)</f>
        <v>113.2</v>
      </c>
      <c r="BI1136">
        <f>MATCH($BI$1,'Cat-4'!$1:$1,0)</f>
        <v>153</v>
      </c>
      <c r="BJ1136">
        <f>INDEX('Cat-4'!$1:$1048576,'NSS + ACT'!BF1136,'NSS + ACT'!BI1136)</f>
        <v>130.80000000000001</v>
      </c>
      <c r="BK1136" s="126">
        <f t="shared" si="207"/>
        <v>1.1554770318021201</v>
      </c>
      <c r="BL1136">
        <f t="shared" si="208"/>
        <v>1993</v>
      </c>
      <c r="BM1136" s="126">
        <f t="shared" si="209"/>
        <v>66.433333333333337</v>
      </c>
      <c r="BN1136" s="126" t="s">
        <v>8785</v>
      </c>
      <c r="BO1136" s="126">
        <f>MATCH(BB1136,Sheet3!$D$4:$D$8,0)</f>
        <v>2</v>
      </c>
      <c r="BP1136" s="126">
        <f>MATCH(BN1136,Sheet3!$E$4:$H$4,0)</f>
        <v>4</v>
      </c>
      <c r="BQ1136" s="132">
        <f>INDEX(Sheet3!$D$4:$H$8,'NSS + ACT'!BO1136,'NSS + ACT'!BP1136)</f>
        <v>0.1</v>
      </c>
      <c r="BR1136" s="105">
        <f t="shared" si="210"/>
        <v>10503.817738515889</v>
      </c>
      <c r="BS1136" s="162">
        <f t="shared" si="211"/>
        <v>0.1</v>
      </c>
      <c r="BT1136" s="105">
        <f t="shared" si="212"/>
        <v>9453.4359646643006</v>
      </c>
    </row>
    <row r="1137" spans="1:72">
      <c r="A1137" s="18">
        <f t="shared" si="215"/>
        <v>1134</v>
      </c>
      <c r="B1137" s="61">
        <v>291600233702</v>
      </c>
      <c r="C1137" s="39">
        <v>42389</v>
      </c>
      <c r="D1137" s="22" t="s">
        <v>220</v>
      </c>
      <c r="E1137" s="22" t="s">
        <v>2142</v>
      </c>
      <c r="F1137" s="110">
        <v>6</v>
      </c>
      <c r="G1137" s="23" t="s">
        <v>49</v>
      </c>
      <c r="H1137" s="52">
        <v>1512</v>
      </c>
      <c r="I1137" s="30"/>
      <c r="J1137" s="109">
        <v>9072</v>
      </c>
      <c r="K1137" s="23">
        <v>84819090</v>
      </c>
      <c r="L1137" s="26">
        <v>7.4999999999999997E-2</v>
      </c>
      <c r="M1137" s="40">
        <v>0</v>
      </c>
      <c r="N1137" s="62">
        <v>0</v>
      </c>
      <c r="O1137" s="52">
        <v>0</v>
      </c>
      <c r="P1137" s="26">
        <v>0.1</v>
      </c>
      <c r="Q1137" s="52">
        <v>0</v>
      </c>
      <c r="R1137" s="63">
        <v>0.18</v>
      </c>
      <c r="S1137" s="23" t="s">
        <v>849</v>
      </c>
      <c r="T1137" s="52">
        <v>680.4</v>
      </c>
      <c r="U1137" s="52">
        <v>0</v>
      </c>
      <c r="V1137" s="52">
        <v>68.040000000000006</v>
      </c>
      <c r="W1137" s="52">
        <v>1767.6792</v>
      </c>
      <c r="X1137" s="52">
        <v>2516.1192000000001</v>
      </c>
      <c r="Y1137" s="23" t="s">
        <v>1945</v>
      </c>
      <c r="Z1137" s="23" t="s">
        <v>2143</v>
      </c>
      <c r="AA1137" s="23" t="s">
        <v>2144</v>
      </c>
      <c r="AB1137" s="33">
        <v>291600233702</v>
      </c>
      <c r="AC1137" s="33">
        <v>2722</v>
      </c>
      <c r="AD1137" s="48">
        <v>42389</v>
      </c>
      <c r="AE1137" s="39">
        <v>42368</v>
      </c>
      <c r="AF1137" s="53" t="e">
        <v>#N/A</v>
      </c>
      <c r="AG1137" s="53" t="e">
        <v>#N/A</v>
      </c>
      <c r="AH1137" s="39" t="e">
        <v>#N/A</v>
      </c>
      <c r="AI1137" s="23" t="s">
        <v>51</v>
      </c>
      <c r="AJ1137" s="54"/>
      <c r="AK1137" s="55"/>
      <c r="AL1137" s="56"/>
      <c r="AM1137" s="57"/>
      <c r="AN1137" s="33"/>
      <c r="AO1137" s="48"/>
      <c r="AP1137" s="23">
        <v>2000</v>
      </c>
      <c r="AQ1137" s="23" t="s">
        <v>64</v>
      </c>
      <c r="AR1137" s="23" t="s">
        <v>2144</v>
      </c>
      <c r="AS1137" s="38" t="s">
        <v>53</v>
      </c>
      <c r="AT1137" s="23"/>
      <c r="AU1137" s="64">
        <v>6315002660</v>
      </c>
      <c r="AV1137" s="99">
        <v>6</v>
      </c>
      <c r="AW1137" s="102">
        <v>9072</v>
      </c>
      <c r="AX1137" s="29" t="s">
        <v>701</v>
      </c>
      <c r="AY1137" s="29"/>
      <c r="AZ1137" s="25" t="s">
        <v>1954</v>
      </c>
      <c r="BA1137">
        <f t="shared" si="214"/>
        <v>3270</v>
      </c>
      <c r="BB1137" t="s">
        <v>6983</v>
      </c>
      <c r="BC1137" s="105">
        <f t="shared" si="205"/>
        <v>1512</v>
      </c>
      <c r="BD1137" s="116">
        <f t="shared" si="206"/>
        <v>42339</v>
      </c>
      <c r="BE1137" s="141" t="s">
        <v>8477</v>
      </c>
      <c r="BF1137">
        <f>MATCH(BE1137,'Cat-4'!$A:$A,0)</f>
        <v>722</v>
      </c>
      <c r="BG1137">
        <f>MATCH(BD1137,'Cat-4'!$1:$1,0)</f>
        <v>48</v>
      </c>
      <c r="BH1137">
        <f>INDEX('Cat-4'!$1:$1048576,'NSS + ACT'!BF1137,'NSS + ACT'!BG1137)</f>
        <v>109</v>
      </c>
      <c r="BI1137">
        <f>MATCH($BI$1,'Cat-4'!$1:$1,0)</f>
        <v>153</v>
      </c>
      <c r="BJ1137">
        <f>INDEX('Cat-4'!$1:$1048576,'NSS + ACT'!BF1137,'NSS + ACT'!BI1137)</f>
        <v>130.80000000000001</v>
      </c>
      <c r="BK1137" s="126">
        <f t="shared" si="207"/>
        <v>1.2000000000000002</v>
      </c>
      <c r="BL1137">
        <f t="shared" si="208"/>
        <v>3301</v>
      </c>
      <c r="BM1137" s="126">
        <f t="shared" si="209"/>
        <v>110.03333333333333</v>
      </c>
      <c r="BN1137" s="126" t="s">
        <v>8785</v>
      </c>
      <c r="BO1137" s="126">
        <f>MATCH(BB1137,Sheet3!$D$4:$D$8,0)</f>
        <v>2</v>
      </c>
      <c r="BP1137" s="126">
        <f>MATCH(BN1137,Sheet3!$E$4:$H$4,0)</f>
        <v>4</v>
      </c>
      <c r="BQ1137" s="132">
        <f>INDEX(Sheet3!$D$4:$H$8,'NSS + ACT'!BO1137,'NSS + ACT'!BP1137)</f>
        <v>0.1</v>
      </c>
      <c r="BR1137" s="105">
        <f t="shared" si="210"/>
        <v>10886.400000000001</v>
      </c>
      <c r="BS1137" s="162">
        <f t="shared" si="211"/>
        <v>0.1</v>
      </c>
      <c r="BT1137" s="105">
        <f t="shared" si="212"/>
        <v>9797.760000000002</v>
      </c>
    </row>
    <row r="1138" spans="1:72">
      <c r="A1138" s="18">
        <f t="shared" si="215"/>
        <v>1135</v>
      </c>
      <c r="B1138" s="33">
        <v>291702786631</v>
      </c>
      <c r="C1138" s="39">
        <v>42888</v>
      </c>
      <c r="D1138" s="22" t="s">
        <v>5976</v>
      </c>
      <c r="E1138" s="22" t="s">
        <v>5981</v>
      </c>
      <c r="F1138" s="110">
        <v>8</v>
      </c>
      <c r="G1138" s="23" t="s">
        <v>119</v>
      </c>
      <c r="H1138" s="52">
        <v>87.5</v>
      </c>
      <c r="I1138" s="30"/>
      <c r="J1138" s="109">
        <v>700</v>
      </c>
      <c r="K1138" s="36">
        <v>84819090</v>
      </c>
      <c r="L1138" s="26">
        <v>7.4999999999999997E-2</v>
      </c>
      <c r="M1138" s="26"/>
      <c r="N1138" s="26">
        <v>0</v>
      </c>
      <c r="O1138" s="60"/>
      <c r="P1138" s="26">
        <v>0.1</v>
      </c>
      <c r="Q1138" s="84"/>
      <c r="R1138" s="26">
        <v>0.18</v>
      </c>
      <c r="S1138" s="23" t="s">
        <v>849</v>
      </c>
      <c r="T1138" s="52">
        <v>52.5</v>
      </c>
      <c r="U1138" s="52">
        <v>0</v>
      </c>
      <c r="V1138" s="52">
        <v>5.25</v>
      </c>
      <c r="W1138" s="52">
        <v>136.39499999999998</v>
      </c>
      <c r="X1138" s="52">
        <v>194.14499999999998</v>
      </c>
      <c r="Y1138" s="23" t="s">
        <v>5950</v>
      </c>
      <c r="Z1138" s="23" t="s">
        <v>5982</v>
      </c>
      <c r="AA1138" s="23" t="s">
        <v>5983</v>
      </c>
      <c r="AB1138" s="33">
        <v>291702786631</v>
      </c>
      <c r="AC1138" s="33" t="s">
        <v>5974</v>
      </c>
      <c r="AD1138" s="39">
        <v>42888</v>
      </c>
      <c r="AE1138" s="39">
        <v>42872</v>
      </c>
      <c r="AF1138" s="53" t="e">
        <v>#N/A</v>
      </c>
      <c r="AG1138" s="53" t="e">
        <v>#N/A</v>
      </c>
      <c r="AH1138" s="39" t="e">
        <v>#N/A</v>
      </c>
      <c r="AI1138" s="23" t="s">
        <v>51</v>
      </c>
      <c r="AJ1138" s="59"/>
      <c r="AK1138" s="59"/>
      <c r="AL1138" s="48"/>
      <c r="AM1138" s="60"/>
      <c r="AN1138" s="33"/>
      <c r="AO1138" s="48"/>
      <c r="AP1138" s="23">
        <v>2000</v>
      </c>
      <c r="AQ1138" s="23" t="s">
        <v>52</v>
      </c>
      <c r="AR1138" s="23" t="s">
        <v>5983</v>
      </c>
      <c r="AS1138" s="38" t="s">
        <v>53</v>
      </c>
      <c r="AT1138" s="23"/>
      <c r="AU1138" s="23" t="s">
        <v>5984</v>
      </c>
      <c r="AV1138" s="99">
        <v>8</v>
      </c>
      <c r="AW1138" s="101">
        <v>9060.0699999999906</v>
      </c>
      <c r="AX1138" s="29" t="s">
        <v>5711</v>
      </c>
      <c r="AY1138" s="29"/>
      <c r="AZ1138" s="21"/>
      <c r="BA1138">
        <f t="shared" si="214"/>
        <v>2766</v>
      </c>
      <c r="BB1138" s="115" t="s">
        <v>6983</v>
      </c>
      <c r="BC1138" s="105">
        <f t="shared" si="205"/>
        <v>1132.5087499999988</v>
      </c>
      <c r="BD1138" s="116">
        <f t="shared" si="206"/>
        <v>42856</v>
      </c>
      <c r="BE1138" s="141" t="s">
        <v>8477</v>
      </c>
      <c r="BF1138">
        <f>MATCH(BE1138,'Cat-4'!$A:$A,0)</f>
        <v>722</v>
      </c>
      <c r="BG1138">
        <f>MATCH(BD1138,'Cat-4'!$1:$1,0)</f>
        <v>65</v>
      </c>
      <c r="BH1138">
        <f>INDEX('Cat-4'!$1:$1048576,'NSS + ACT'!BF1138,'NSS + ACT'!BG1138)</f>
        <v>108.1</v>
      </c>
      <c r="BI1138">
        <f>MATCH($BI$1,'Cat-4'!$1:$1,0)</f>
        <v>153</v>
      </c>
      <c r="BJ1138">
        <f>INDEX('Cat-4'!$1:$1048576,'NSS + ACT'!BF1138,'NSS + ACT'!BI1138)</f>
        <v>130.80000000000001</v>
      </c>
      <c r="BK1138" s="126">
        <f t="shared" si="207"/>
        <v>1.2099907493061981</v>
      </c>
      <c r="BL1138">
        <f t="shared" si="208"/>
        <v>2784</v>
      </c>
      <c r="BM1138" s="126">
        <f t="shared" si="209"/>
        <v>92.8</v>
      </c>
      <c r="BN1138" s="126" t="s">
        <v>8785</v>
      </c>
      <c r="BO1138" s="126">
        <f>MATCH(BB1138,Sheet3!$D$4:$D$8,0)</f>
        <v>2</v>
      </c>
      <c r="BP1138" s="126">
        <f>MATCH(BN1138,Sheet3!$E$4:$H$4,0)</f>
        <v>4</v>
      </c>
      <c r="BQ1138" s="132">
        <f>INDEX(Sheet3!$D$4:$H$8,'NSS + ACT'!BO1138,'NSS + ACT'!BP1138)</f>
        <v>0.1</v>
      </c>
      <c r="BR1138" s="105">
        <f t="shared" si="210"/>
        <v>10962.600888066594</v>
      </c>
      <c r="BS1138" s="162">
        <f t="shared" si="211"/>
        <v>0.1</v>
      </c>
      <c r="BT1138" s="105">
        <f t="shared" si="212"/>
        <v>9866.340799259935</v>
      </c>
    </row>
    <row r="1139" spans="1:72">
      <c r="A1139" s="18">
        <f t="shared" si="215"/>
        <v>1136</v>
      </c>
      <c r="B1139" s="61">
        <v>292207569813</v>
      </c>
      <c r="C1139" s="39">
        <v>44764</v>
      </c>
      <c r="D1139" s="22" t="s">
        <v>91</v>
      </c>
      <c r="E1139" s="22" t="s">
        <v>2512</v>
      </c>
      <c r="F1139" s="110">
        <v>2</v>
      </c>
      <c r="G1139" s="23" t="s">
        <v>79</v>
      </c>
      <c r="H1139" s="52">
        <v>4521</v>
      </c>
      <c r="I1139" s="30"/>
      <c r="J1139" s="109">
        <v>9042</v>
      </c>
      <c r="K1139" s="23">
        <v>84819090</v>
      </c>
      <c r="L1139" s="26">
        <v>7.4999999999999997E-2</v>
      </c>
      <c r="M1139" s="40">
        <v>0</v>
      </c>
      <c r="N1139" s="62">
        <v>0</v>
      </c>
      <c r="O1139" s="52"/>
      <c r="P1139" s="26">
        <v>0.1</v>
      </c>
      <c r="Q1139" s="52">
        <v>0</v>
      </c>
      <c r="R1139" s="63">
        <v>0.18</v>
      </c>
      <c r="S1139" s="23" t="s">
        <v>849</v>
      </c>
      <c r="T1139" s="52">
        <v>678.15</v>
      </c>
      <c r="U1139" s="52">
        <v>0</v>
      </c>
      <c r="V1139" s="52">
        <v>67.814999999999998</v>
      </c>
      <c r="W1139" s="52">
        <v>1761.8336999999999</v>
      </c>
      <c r="X1139" s="52">
        <v>2507.7986999999998</v>
      </c>
      <c r="Y1139" s="23" t="s">
        <v>2273</v>
      </c>
      <c r="Z1139" s="23" t="s">
        <v>2513</v>
      </c>
      <c r="AA1139" s="23" t="s">
        <v>2514</v>
      </c>
      <c r="AB1139" s="33">
        <v>292207569813</v>
      </c>
      <c r="AC1139" s="33" t="s">
        <v>1972</v>
      </c>
      <c r="AD1139" s="48">
        <v>44764</v>
      </c>
      <c r="AE1139" s="39">
        <v>44741</v>
      </c>
      <c r="AF1139" s="53" t="e">
        <v>#N/A</v>
      </c>
      <c r="AG1139" s="53" t="e">
        <v>#N/A</v>
      </c>
      <c r="AH1139" s="39" t="e">
        <v>#N/A</v>
      </c>
      <c r="AI1139" s="23" t="s">
        <v>51</v>
      </c>
      <c r="AJ1139" s="54"/>
      <c r="AK1139" s="55"/>
      <c r="AL1139" s="56"/>
      <c r="AM1139" s="57"/>
      <c r="AN1139" s="33"/>
      <c r="AO1139" s="48"/>
      <c r="AP1139" s="23">
        <v>2000</v>
      </c>
      <c r="AQ1139" s="23" t="s">
        <v>52</v>
      </c>
      <c r="AR1139" s="23" t="s">
        <v>2514</v>
      </c>
      <c r="AS1139" s="38" t="s">
        <v>53</v>
      </c>
      <c r="AT1139" s="23"/>
      <c r="AU1139" s="64" t="s">
        <v>225</v>
      </c>
      <c r="AV1139" s="99">
        <v>2</v>
      </c>
      <c r="AW1139" s="102">
        <v>9042</v>
      </c>
      <c r="AX1139" s="29" t="s">
        <v>701</v>
      </c>
      <c r="AY1139" s="29"/>
      <c r="AZ1139" s="25" t="s">
        <v>853</v>
      </c>
      <c r="BA1139">
        <f t="shared" si="214"/>
        <v>897</v>
      </c>
      <c r="BB1139" s="115" t="s">
        <v>6987</v>
      </c>
      <c r="BC1139" s="105">
        <f t="shared" si="205"/>
        <v>4521</v>
      </c>
      <c r="BD1139" s="116">
        <f t="shared" si="206"/>
        <v>44713</v>
      </c>
      <c r="BE1139" s="141" t="s">
        <v>8366</v>
      </c>
      <c r="BF1139">
        <f>MATCH(BE1139,'Cat-4'!$A:$A,0)</f>
        <v>666</v>
      </c>
      <c r="BG1139">
        <f>MATCH(BD1139,'Cat-4'!$1:$1,0)</f>
        <v>126</v>
      </c>
      <c r="BH1139">
        <f>INDEX('Cat-4'!$1:$1048576,'NSS + ACT'!BF1139,'NSS + ACT'!BG1139)</f>
        <v>128.6</v>
      </c>
      <c r="BI1139">
        <f>MATCH($BI$1,'Cat-4'!$1:$1,0)</f>
        <v>153</v>
      </c>
      <c r="BJ1139">
        <f>INDEX('Cat-4'!$1:$1048576,'NSS + ACT'!BF1139,'NSS + ACT'!BI1139)</f>
        <v>133.4</v>
      </c>
      <c r="BK1139" s="126">
        <f t="shared" si="207"/>
        <v>1.0373250388802489</v>
      </c>
      <c r="BL1139">
        <f t="shared" si="208"/>
        <v>927</v>
      </c>
      <c r="BM1139" s="126">
        <f t="shared" si="209"/>
        <v>30.9</v>
      </c>
      <c r="BN1139" s="126" t="s">
        <v>8785</v>
      </c>
      <c r="BO1139" s="126">
        <f>MATCH(BB1139,Sheet3!$D$4:$D$8,0)</f>
        <v>4</v>
      </c>
      <c r="BP1139" s="126">
        <f>MATCH(BN1139,Sheet3!$E$4:$H$4,0)</f>
        <v>4</v>
      </c>
      <c r="BQ1139" s="132">
        <f>INDEX(Sheet3!$D$4:$H$8,'NSS + ACT'!BO1139,'NSS + ACT'!BP1139)</f>
        <v>0.2</v>
      </c>
      <c r="BR1139" s="105">
        <f t="shared" si="210"/>
        <v>9379.4930015552109</v>
      </c>
      <c r="BS1139" s="162">
        <f t="shared" si="211"/>
        <v>0.2</v>
      </c>
      <c r="BT1139" s="105">
        <f t="shared" si="212"/>
        <v>7503.5944012441687</v>
      </c>
    </row>
    <row r="1140" spans="1:72">
      <c r="A1140" s="18">
        <f t="shared" si="215"/>
        <v>1137</v>
      </c>
      <c r="B1140" s="61">
        <v>171901200074</v>
      </c>
      <c r="C1140" s="39">
        <v>43594</v>
      </c>
      <c r="D1140" s="22" t="s">
        <v>605</v>
      </c>
      <c r="E1140" s="22" t="s">
        <v>843</v>
      </c>
      <c r="F1140" s="110">
        <v>8</v>
      </c>
      <c r="G1140" s="23" t="s">
        <v>49</v>
      </c>
      <c r="H1140" s="52">
        <v>1128.4275</v>
      </c>
      <c r="I1140" s="30"/>
      <c r="J1140" s="109">
        <v>9027.42</v>
      </c>
      <c r="K1140" s="23" t="s">
        <v>801</v>
      </c>
      <c r="L1140" s="26">
        <v>7.4999999999999997E-2</v>
      </c>
      <c r="M1140" s="40">
        <v>0</v>
      </c>
      <c r="N1140" s="62">
        <v>0</v>
      </c>
      <c r="O1140" s="52">
        <v>0</v>
      </c>
      <c r="P1140" s="26">
        <v>0.1</v>
      </c>
      <c r="Q1140" s="52">
        <v>0</v>
      </c>
      <c r="R1140" s="63">
        <v>0.18</v>
      </c>
      <c r="S1140" s="23" t="s">
        <v>717</v>
      </c>
      <c r="T1140" s="52">
        <v>677.05650000000003</v>
      </c>
      <c r="U1140" s="52">
        <v>0</v>
      </c>
      <c r="V1140" s="52">
        <v>67.705650000000006</v>
      </c>
      <c r="W1140" s="52">
        <v>1758.9927870000001</v>
      </c>
      <c r="X1140" s="52">
        <v>2503.7549370000002</v>
      </c>
      <c r="Y1140" s="23" t="s">
        <v>697</v>
      </c>
      <c r="Z1140" s="23" t="s">
        <v>844</v>
      </c>
      <c r="AA1140" s="23" t="s">
        <v>845</v>
      </c>
      <c r="AB1140" s="33" t="e">
        <v>#N/A</v>
      </c>
      <c r="AC1140" s="33" t="e">
        <v>#N/A</v>
      </c>
      <c r="AD1140" s="48" t="e">
        <v>#N/A</v>
      </c>
      <c r="AE1140" s="39">
        <v>43574</v>
      </c>
      <c r="AF1140" s="53">
        <v>171901200074</v>
      </c>
      <c r="AG1140" s="53" t="s">
        <v>846</v>
      </c>
      <c r="AH1140" s="39">
        <v>43594</v>
      </c>
      <c r="AI1140" s="23" t="s">
        <v>385</v>
      </c>
      <c r="AJ1140" s="54"/>
      <c r="AK1140" s="55"/>
      <c r="AL1140" s="56"/>
      <c r="AM1140" s="57"/>
      <c r="AN1140" s="33"/>
      <c r="AO1140" s="48"/>
      <c r="AP1140" s="23">
        <v>2000</v>
      </c>
      <c r="AQ1140" s="23" t="s">
        <v>52</v>
      </c>
      <c r="AR1140" s="23" t="s">
        <v>845</v>
      </c>
      <c r="AS1140" s="38" t="s">
        <v>53</v>
      </c>
      <c r="AT1140" s="23"/>
      <c r="AU1140" s="64" t="s">
        <v>847</v>
      </c>
      <c r="AV1140" s="99">
        <v>8</v>
      </c>
      <c r="AW1140" s="102">
        <v>9027.42</v>
      </c>
      <c r="AX1140" s="29" t="s">
        <v>701</v>
      </c>
      <c r="AY1140" s="29"/>
      <c r="AZ1140" s="25" t="s">
        <v>702</v>
      </c>
      <c r="BA1140">
        <f t="shared" si="214"/>
        <v>2064</v>
      </c>
      <c r="BB1140" s="115" t="s">
        <v>6983</v>
      </c>
      <c r="BC1140" s="105">
        <f t="shared" si="205"/>
        <v>1128.4275</v>
      </c>
      <c r="BD1140" s="116">
        <f t="shared" si="206"/>
        <v>43556</v>
      </c>
      <c r="BE1140" s="141" t="s">
        <v>8477</v>
      </c>
      <c r="BF1140">
        <f>MATCH(BE1140,'Cat-4'!$A:$A,0)</f>
        <v>722</v>
      </c>
      <c r="BG1140">
        <f>MATCH(BD1140,'Cat-4'!$1:$1,0)</f>
        <v>88</v>
      </c>
      <c r="BH1140">
        <f>INDEX('Cat-4'!$1:$1048576,'NSS + ACT'!BF1140,'NSS + ACT'!BG1140)</f>
        <v>112.5</v>
      </c>
      <c r="BI1140">
        <f>MATCH($BI$1,'Cat-4'!$1:$1,0)</f>
        <v>153</v>
      </c>
      <c r="BJ1140">
        <f>INDEX('Cat-4'!$1:$1048576,'NSS + ACT'!BF1140,'NSS + ACT'!BI1140)</f>
        <v>130.80000000000001</v>
      </c>
      <c r="BK1140" s="126">
        <f t="shared" si="207"/>
        <v>1.1626666666666667</v>
      </c>
      <c r="BL1140">
        <f t="shared" si="208"/>
        <v>2084</v>
      </c>
      <c r="BM1140" s="126">
        <f t="shared" si="209"/>
        <v>69.466666666666669</v>
      </c>
      <c r="BN1140" s="126" t="s">
        <v>8785</v>
      </c>
      <c r="BO1140" s="126">
        <f>MATCH(BB1140,Sheet3!$D$4:$D$8,0)</f>
        <v>2</v>
      </c>
      <c r="BP1140" s="126">
        <f>MATCH(BN1140,Sheet3!$E$4:$H$4,0)</f>
        <v>4</v>
      </c>
      <c r="BQ1140" s="132">
        <f>INDEX(Sheet3!$D$4:$H$8,'NSS + ACT'!BO1140,'NSS + ACT'!BP1140)</f>
        <v>0.1</v>
      </c>
      <c r="BR1140" s="105">
        <f t="shared" si="210"/>
        <v>10495.88032</v>
      </c>
      <c r="BS1140" s="162">
        <f t="shared" si="211"/>
        <v>0.1</v>
      </c>
      <c r="BT1140" s="105">
        <f t="shared" si="212"/>
        <v>9446.2922880000006</v>
      </c>
    </row>
    <row r="1141" spans="1:72">
      <c r="A1141" s="18">
        <f t="shared" si="215"/>
        <v>1138</v>
      </c>
      <c r="B1141" s="61">
        <v>292107414163</v>
      </c>
      <c r="C1141" s="39">
        <v>44410</v>
      </c>
      <c r="D1141" s="22" t="s">
        <v>238</v>
      </c>
      <c r="E1141" s="22" t="s">
        <v>3733</v>
      </c>
      <c r="F1141" s="107">
        <v>3</v>
      </c>
      <c r="G1141" s="23" t="s">
        <v>60</v>
      </c>
      <c r="H1141" s="52">
        <v>3004.5999999999967</v>
      </c>
      <c r="I1141" s="30"/>
      <c r="J1141" s="109">
        <v>9013.7999999999902</v>
      </c>
      <c r="K1141" s="23">
        <v>84849000</v>
      </c>
      <c r="L1141" s="26">
        <v>7.4999999999999997E-2</v>
      </c>
      <c r="M1141" s="40">
        <v>0</v>
      </c>
      <c r="N1141" s="62">
        <v>0</v>
      </c>
      <c r="O1141" s="52">
        <v>0</v>
      </c>
      <c r="P1141" s="26">
        <v>0.1</v>
      </c>
      <c r="Q1141" s="52">
        <v>0</v>
      </c>
      <c r="R1141" s="63">
        <v>0.18</v>
      </c>
      <c r="S1141" s="23" t="s">
        <v>777</v>
      </c>
      <c r="T1141" s="52">
        <v>676.03499999999929</v>
      </c>
      <c r="U1141" s="52">
        <v>0</v>
      </c>
      <c r="V1141" s="52">
        <v>67.603499999999926</v>
      </c>
      <c r="W1141" s="52">
        <v>1756.3389299999981</v>
      </c>
      <c r="X1141" s="52">
        <v>2499.9774299999972</v>
      </c>
      <c r="Y1141" s="23" t="s">
        <v>3695</v>
      </c>
      <c r="Z1141" s="23" t="s">
        <v>3734</v>
      </c>
      <c r="AA1141" s="23" t="s">
        <v>3735</v>
      </c>
      <c r="AB1141" s="33">
        <v>292107414163</v>
      </c>
      <c r="AC1141" s="33" t="s">
        <v>3736</v>
      </c>
      <c r="AD1141" s="39">
        <v>44410</v>
      </c>
      <c r="AE1141" s="39">
        <v>44392</v>
      </c>
      <c r="AF1141" s="53" t="e">
        <v>#N/A</v>
      </c>
      <c r="AG1141" s="53" t="e">
        <v>#N/A</v>
      </c>
      <c r="AH1141" s="39" t="e">
        <v>#N/A</v>
      </c>
      <c r="AI1141" s="23" t="s">
        <v>51</v>
      </c>
      <c r="AJ1141" s="59"/>
      <c r="AK1141" s="59"/>
      <c r="AL1141" s="48"/>
      <c r="AM1141" s="60"/>
      <c r="AN1141" s="33"/>
      <c r="AO1141" s="48"/>
      <c r="AP1141" s="23">
        <v>2000</v>
      </c>
      <c r="AQ1141" s="23" t="s">
        <v>52</v>
      </c>
      <c r="AR1141" s="23" t="s">
        <v>3735</v>
      </c>
      <c r="AS1141" s="38" t="s">
        <v>53</v>
      </c>
      <c r="AT1141" s="23"/>
      <c r="AU1141" s="64" t="s">
        <v>3737</v>
      </c>
      <c r="AV1141" s="99">
        <v>3</v>
      </c>
      <c r="AW1141" s="102">
        <v>9013.7999999999902</v>
      </c>
      <c r="AX1141" s="29" t="s">
        <v>701</v>
      </c>
      <c r="AY1141" s="29"/>
      <c r="AZ1141" s="25"/>
      <c r="BA1141">
        <f t="shared" si="214"/>
        <v>1246</v>
      </c>
      <c r="BB1141" s="115" t="s">
        <v>6983</v>
      </c>
      <c r="BC1141" s="105">
        <f t="shared" si="205"/>
        <v>3004.5999999999967</v>
      </c>
      <c r="BD1141" s="116">
        <f t="shared" si="206"/>
        <v>44378</v>
      </c>
      <c r="BE1141" s="141" t="s">
        <v>8477</v>
      </c>
      <c r="BF1141">
        <f>MATCH(BE1141,'Cat-4'!$A:$A,0)</f>
        <v>722</v>
      </c>
      <c r="BG1141">
        <f>MATCH(BD1141,'Cat-4'!$1:$1,0)</f>
        <v>115</v>
      </c>
      <c r="BH1141">
        <f>INDEX('Cat-4'!$1:$1048576,'NSS + ACT'!BF1141,'NSS + ACT'!BG1141)</f>
        <v>119.2</v>
      </c>
      <c r="BI1141">
        <f>MATCH($BI$1,'Cat-4'!$1:$1,0)</f>
        <v>153</v>
      </c>
      <c r="BJ1141">
        <f>INDEX('Cat-4'!$1:$1048576,'NSS + ACT'!BF1141,'NSS + ACT'!BI1141)</f>
        <v>130.80000000000001</v>
      </c>
      <c r="BK1141" s="126">
        <f t="shared" si="207"/>
        <v>1.0973154362416109</v>
      </c>
      <c r="BL1141">
        <f t="shared" si="208"/>
        <v>1262</v>
      </c>
      <c r="BM1141" s="126">
        <f t="shared" si="209"/>
        <v>42.06666666666667</v>
      </c>
      <c r="BN1141" s="126" t="s">
        <v>8785</v>
      </c>
      <c r="BO1141" s="126">
        <f>MATCH(BB1141,Sheet3!$D$4:$D$8,0)</f>
        <v>2</v>
      </c>
      <c r="BP1141" s="126">
        <f>MATCH(BN1141,Sheet3!$E$4:$H$4,0)</f>
        <v>4</v>
      </c>
      <c r="BQ1141" s="132">
        <f>INDEX(Sheet3!$D$4:$H$8,'NSS + ACT'!BO1141,'NSS + ACT'!BP1141)</f>
        <v>0.1</v>
      </c>
      <c r="BR1141" s="105">
        <f t="shared" si="210"/>
        <v>9890.9818791946218</v>
      </c>
      <c r="BS1141" s="162">
        <f t="shared" si="211"/>
        <v>0.1</v>
      </c>
      <c r="BT1141" s="105">
        <f t="shared" si="212"/>
        <v>8901.8836912751594</v>
      </c>
    </row>
    <row r="1142" spans="1:72">
      <c r="A1142" s="18">
        <f t="shared" si="215"/>
        <v>1139</v>
      </c>
      <c r="B1142" s="33">
        <v>292006563881</v>
      </c>
      <c r="C1142" s="39">
        <v>44075</v>
      </c>
      <c r="D1142" s="22" t="s">
        <v>164</v>
      </c>
      <c r="E1142" s="22" t="s">
        <v>5815</v>
      </c>
      <c r="F1142" s="110">
        <v>18</v>
      </c>
      <c r="G1142" s="23" t="s">
        <v>119</v>
      </c>
      <c r="H1142" s="52">
        <v>500.38944444444445</v>
      </c>
      <c r="I1142" s="30"/>
      <c r="J1142" s="109">
        <v>9007.01</v>
      </c>
      <c r="K1142" s="33">
        <v>59100090</v>
      </c>
      <c r="L1142" s="26">
        <v>0.2</v>
      </c>
      <c r="M1142" s="26"/>
      <c r="N1142" s="26">
        <v>0</v>
      </c>
      <c r="O1142" s="60"/>
      <c r="P1142" s="26">
        <v>0.1</v>
      </c>
      <c r="Q1142" s="84"/>
      <c r="R1142" s="26">
        <v>0.12</v>
      </c>
      <c r="S1142" s="23" t="s">
        <v>5810</v>
      </c>
      <c r="T1142" s="52">
        <v>1801.402</v>
      </c>
      <c r="U1142" s="52">
        <v>0</v>
      </c>
      <c r="V1142" s="52">
        <v>180.14020000000002</v>
      </c>
      <c r="W1142" s="52">
        <v>1318.626264</v>
      </c>
      <c r="X1142" s="52">
        <v>3300.1684640000003</v>
      </c>
      <c r="Y1142" s="23" t="s">
        <v>5800</v>
      </c>
      <c r="Z1142" s="23" t="s">
        <v>5816</v>
      </c>
      <c r="AA1142" s="23" t="s">
        <v>5817</v>
      </c>
      <c r="AB1142" s="33">
        <v>292006563881</v>
      </c>
      <c r="AC1142" s="33" t="s">
        <v>5813</v>
      </c>
      <c r="AD1142" s="48">
        <v>44075</v>
      </c>
      <c r="AE1142" s="39">
        <v>44072</v>
      </c>
      <c r="AF1142" s="53" t="e">
        <v>#N/A</v>
      </c>
      <c r="AG1142" s="53" t="e">
        <v>#N/A</v>
      </c>
      <c r="AH1142" s="39" t="e">
        <v>#N/A</v>
      </c>
      <c r="AI1142" s="23" t="s">
        <v>51</v>
      </c>
      <c r="AJ1142" s="54"/>
      <c r="AK1142" s="55"/>
      <c r="AL1142" s="56"/>
      <c r="AM1142" s="57"/>
      <c r="AN1142" s="33"/>
      <c r="AO1142" s="48"/>
      <c r="AP1142" s="23">
        <v>2000</v>
      </c>
      <c r="AQ1142" s="23" t="s">
        <v>52</v>
      </c>
      <c r="AR1142" s="23" t="s">
        <v>5817</v>
      </c>
      <c r="AS1142" s="38" t="s">
        <v>53</v>
      </c>
      <c r="AT1142" s="23"/>
      <c r="AU1142" s="23" t="s">
        <v>5814</v>
      </c>
      <c r="AV1142" s="99">
        <v>18</v>
      </c>
      <c r="AW1142" s="101">
        <v>9007.01</v>
      </c>
      <c r="AX1142" s="29" t="s">
        <v>5711</v>
      </c>
      <c r="AY1142" s="29"/>
      <c r="AZ1142" s="21"/>
      <c r="BA1142">
        <f t="shared" si="214"/>
        <v>1566</v>
      </c>
      <c r="BB1142" s="115" t="s">
        <v>6983</v>
      </c>
      <c r="BC1142" s="105">
        <f t="shared" si="205"/>
        <v>500.38944444444445</v>
      </c>
      <c r="BD1142" s="116">
        <f t="shared" si="206"/>
        <v>44044</v>
      </c>
      <c r="BE1142" s="141" t="s">
        <v>8477</v>
      </c>
      <c r="BF1142">
        <f>MATCH(BE1142,'Cat-4'!$A:$A,0)</f>
        <v>722</v>
      </c>
      <c r="BG1142">
        <f>MATCH(BD1142,'Cat-4'!$1:$1,0)</f>
        <v>104</v>
      </c>
      <c r="BH1142">
        <f>INDEX('Cat-4'!$1:$1048576,'NSS + ACT'!BF1142,'NSS + ACT'!BG1142)</f>
        <v>113.6</v>
      </c>
      <c r="BI1142">
        <f>MATCH($BI$1,'Cat-4'!$1:$1,0)</f>
        <v>153</v>
      </c>
      <c r="BJ1142">
        <f>INDEX('Cat-4'!$1:$1048576,'NSS + ACT'!BF1142,'NSS + ACT'!BI1142)</f>
        <v>130.80000000000001</v>
      </c>
      <c r="BK1142" s="126">
        <f t="shared" si="207"/>
        <v>1.1514084507042255</v>
      </c>
      <c r="BL1142">
        <f t="shared" si="208"/>
        <v>1596</v>
      </c>
      <c r="BM1142" s="126">
        <f t="shared" si="209"/>
        <v>53.2</v>
      </c>
      <c r="BN1142" s="126" t="s">
        <v>8785</v>
      </c>
      <c r="BO1142" s="126">
        <f>MATCH(BB1142,Sheet3!$D$4:$D$8,0)</f>
        <v>2</v>
      </c>
      <c r="BP1142" s="126">
        <f>MATCH(BN1142,Sheet3!$E$4:$H$4,0)</f>
        <v>4</v>
      </c>
      <c r="BQ1142" s="132">
        <f>INDEX(Sheet3!$D$4:$H$8,'NSS + ACT'!BO1142,'NSS + ACT'!BP1142)</f>
        <v>0.1</v>
      </c>
      <c r="BR1142" s="105">
        <f t="shared" si="210"/>
        <v>10370.747429577466</v>
      </c>
      <c r="BS1142" s="162">
        <f t="shared" si="211"/>
        <v>0.1</v>
      </c>
      <c r="BT1142" s="105">
        <f t="shared" si="212"/>
        <v>9333.6726866197205</v>
      </c>
    </row>
    <row r="1143" spans="1:72">
      <c r="A1143" s="18">
        <f t="shared" si="215"/>
        <v>1140</v>
      </c>
      <c r="B1143" s="61">
        <v>292009081652</v>
      </c>
      <c r="C1143" s="39">
        <v>44148</v>
      </c>
      <c r="D1143" s="22" t="s">
        <v>309</v>
      </c>
      <c r="E1143" s="22" t="s">
        <v>3992</v>
      </c>
      <c r="F1143" s="110">
        <v>30</v>
      </c>
      <c r="G1143" s="23" t="s">
        <v>49</v>
      </c>
      <c r="H1143" s="52">
        <v>300.17166666666634</v>
      </c>
      <c r="I1143" s="30"/>
      <c r="J1143" s="109">
        <v>9005.1499999999905</v>
      </c>
      <c r="K1143" s="23" t="s">
        <v>3951</v>
      </c>
      <c r="L1143" s="26">
        <v>0.15</v>
      </c>
      <c r="M1143" s="40">
        <v>0</v>
      </c>
      <c r="N1143" s="40">
        <v>0</v>
      </c>
      <c r="O1143" s="52">
        <v>0</v>
      </c>
      <c r="P1143" s="26">
        <v>0.1</v>
      </c>
      <c r="Q1143" s="52">
        <v>0</v>
      </c>
      <c r="R1143" s="63">
        <v>0.18</v>
      </c>
      <c r="S1143" s="23" t="s">
        <v>696</v>
      </c>
      <c r="T1143" s="52">
        <v>1350.7724999999984</v>
      </c>
      <c r="U1143" s="52">
        <v>0</v>
      </c>
      <c r="V1143" s="52">
        <v>135.07724999999985</v>
      </c>
      <c r="W1143" s="52">
        <v>1888.3799549999981</v>
      </c>
      <c r="X1143" s="68">
        <v>3374.2297049999961</v>
      </c>
      <c r="Y1143" s="23" t="s">
        <v>3855</v>
      </c>
      <c r="Z1143" s="23" t="s">
        <v>3993</v>
      </c>
      <c r="AA1143" s="23" t="s">
        <v>3994</v>
      </c>
      <c r="AB1143" s="33">
        <v>292009081652</v>
      </c>
      <c r="AC1143" s="33" t="s">
        <v>3972</v>
      </c>
      <c r="AD1143" s="39">
        <v>44148</v>
      </c>
      <c r="AE1143" s="39">
        <v>44147</v>
      </c>
      <c r="AF1143" s="53" t="e">
        <v>#N/A</v>
      </c>
      <c r="AG1143" s="53" t="e">
        <v>#N/A</v>
      </c>
      <c r="AH1143" s="39" t="e">
        <v>#N/A</v>
      </c>
      <c r="AI1143" s="23" t="s">
        <v>51</v>
      </c>
      <c r="AJ1143" s="59"/>
      <c r="AK1143" s="59"/>
      <c r="AL1143" s="48"/>
      <c r="AM1143" s="60"/>
      <c r="AN1143" s="33"/>
      <c r="AO1143" s="48"/>
      <c r="AP1143" s="23">
        <v>2000</v>
      </c>
      <c r="AQ1143" s="23" t="s">
        <v>52</v>
      </c>
      <c r="AR1143" s="23" t="s">
        <v>3994</v>
      </c>
      <c r="AS1143" s="38" t="s">
        <v>53</v>
      </c>
      <c r="AT1143" s="23"/>
      <c r="AU1143" s="64">
        <v>11</v>
      </c>
      <c r="AV1143" s="99">
        <v>30</v>
      </c>
      <c r="AW1143" s="102">
        <v>9005.1499999999905</v>
      </c>
      <c r="AX1143" s="29" t="s">
        <v>701</v>
      </c>
      <c r="AY1143" s="29"/>
      <c r="AZ1143" s="25"/>
      <c r="BA1143">
        <f t="shared" si="214"/>
        <v>1491</v>
      </c>
      <c r="BB1143" s="115" t="s">
        <v>6983</v>
      </c>
      <c r="BC1143" s="105">
        <f t="shared" si="205"/>
        <v>300.17166666666634</v>
      </c>
      <c r="BD1143" s="116">
        <f t="shared" si="206"/>
        <v>44136</v>
      </c>
      <c r="BE1143" s="141" t="s">
        <v>8477</v>
      </c>
      <c r="BF1143">
        <f>MATCH(BE1143,'Cat-4'!$A:$A,0)</f>
        <v>722</v>
      </c>
      <c r="BG1143">
        <f>MATCH(BD1143,'Cat-4'!$1:$1,0)</f>
        <v>107</v>
      </c>
      <c r="BH1143">
        <f>INDEX('Cat-4'!$1:$1048576,'NSS + ACT'!BF1143,'NSS + ACT'!BG1143)</f>
        <v>113.7</v>
      </c>
      <c r="BI1143">
        <f>MATCH($BI$1,'Cat-4'!$1:$1,0)</f>
        <v>153</v>
      </c>
      <c r="BJ1143">
        <f>INDEX('Cat-4'!$1:$1048576,'NSS + ACT'!BF1143,'NSS + ACT'!BI1143)</f>
        <v>130.80000000000001</v>
      </c>
      <c r="BK1143" s="126">
        <f t="shared" si="207"/>
        <v>1.1503957783641161</v>
      </c>
      <c r="BL1143">
        <f t="shared" si="208"/>
        <v>1504</v>
      </c>
      <c r="BM1143" s="126">
        <f t="shared" si="209"/>
        <v>50.133333333333333</v>
      </c>
      <c r="BN1143" s="126" t="s">
        <v>8785</v>
      </c>
      <c r="BO1143" s="126">
        <f>MATCH(BB1143,Sheet3!$D$4:$D$8,0)</f>
        <v>2</v>
      </c>
      <c r="BP1143" s="126">
        <f>MATCH(BN1143,Sheet3!$E$4:$H$4,0)</f>
        <v>4</v>
      </c>
      <c r="BQ1143" s="132">
        <f>INDEX(Sheet3!$D$4:$H$8,'NSS + ACT'!BO1143,'NSS + ACT'!BP1143)</f>
        <v>0.1</v>
      </c>
      <c r="BR1143" s="105">
        <f t="shared" si="210"/>
        <v>10359.48654353561</v>
      </c>
      <c r="BS1143" s="162">
        <f t="shared" si="211"/>
        <v>0.1</v>
      </c>
      <c r="BT1143" s="105">
        <f t="shared" si="212"/>
        <v>9323.5378891820492</v>
      </c>
    </row>
    <row r="1144" spans="1:72">
      <c r="A1144" s="18">
        <f t="shared" si="215"/>
        <v>1141</v>
      </c>
      <c r="B1144" s="33">
        <v>292213345222</v>
      </c>
      <c r="C1144" s="39">
        <v>44917</v>
      </c>
      <c r="D1144" s="22" t="s">
        <v>602</v>
      </c>
      <c r="E1144" s="22" t="s">
        <v>5330</v>
      </c>
      <c r="F1144" s="107">
        <v>5</v>
      </c>
      <c r="G1144" s="23" t="s">
        <v>49</v>
      </c>
      <c r="H1144" s="58">
        <v>1800</v>
      </c>
      <c r="I1144" s="30"/>
      <c r="J1144" s="101">
        <v>9000</v>
      </c>
      <c r="K1144" s="33">
        <v>39269099</v>
      </c>
      <c r="L1144" s="26">
        <v>0.15</v>
      </c>
      <c r="M1144" s="40">
        <v>0</v>
      </c>
      <c r="N1144" s="40">
        <v>0</v>
      </c>
      <c r="O1144" s="35">
        <v>0</v>
      </c>
      <c r="P1144" s="63">
        <v>0.1</v>
      </c>
      <c r="Q1144" s="52">
        <v>0</v>
      </c>
      <c r="R1144" s="63">
        <v>0.18</v>
      </c>
      <c r="S1144" s="23" t="s">
        <v>2858</v>
      </c>
      <c r="T1144" s="52">
        <v>1350</v>
      </c>
      <c r="U1144" s="52">
        <v>0</v>
      </c>
      <c r="V1144" s="52">
        <v>135</v>
      </c>
      <c r="W1144" s="52">
        <v>1887.3</v>
      </c>
      <c r="X1144" s="52">
        <v>3372.3</v>
      </c>
      <c r="Y1144" s="23" t="s">
        <v>5221</v>
      </c>
      <c r="Z1144" s="23" t="s">
        <v>5331</v>
      </c>
      <c r="AA1144" s="23" t="s">
        <v>5332</v>
      </c>
      <c r="AB1144" s="33">
        <v>292213345222</v>
      </c>
      <c r="AC1144" s="33" t="s">
        <v>5333</v>
      </c>
      <c r="AD1144" s="39">
        <v>44917</v>
      </c>
      <c r="AE1144" s="39">
        <v>44916</v>
      </c>
      <c r="AF1144" s="53" t="e">
        <v>#N/A</v>
      </c>
      <c r="AG1144" s="53" t="e">
        <v>#N/A</v>
      </c>
      <c r="AH1144" s="39" t="e">
        <v>#N/A</v>
      </c>
      <c r="AI1144" s="23" t="s">
        <v>51</v>
      </c>
      <c r="AJ1144" s="59"/>
      <c r="AK1144" s="59"/>
      <c r="AL1144" s="48"/>
      <c r="AM1144" s="60"/>
      <c r="AN1144" s="33"/>
      <c r="AO1144" s="48"/>
      <c r="AP1144" s="23">
        <v>2000</v>
      </c>
      <c r="AQ1144" s="23" t="s">
        <v>52</v>
      </c>
      <c r="AR1144" s="23" t="s">
        <v>5332</v>
      </c>
      <c r="AS1144" s="38" t="s">
        <v>523</v>
      </c>
      <c r="AT1144" s="23"/>
      <c r="AU1144" s="23" t="s">
        <v>5334</v>
      </c>
      <c r="AV1144" s="99">
        <v>5</v>
      </c>
      <c r="AW1144" s="101">
        <v>9000</v>
      </c>
      <c r="AX1144" s="29" t="s">
        <v>4770</v>
      </c>
      <c r="AY1144" s="29"/>
      <c r="AZ1144" s="30"/>
      <c r="BA1144">
        <f t="shared" si="214"/>
        <v>722</v>
      </c>
      <c r="BB1144" s="115" t="s">
        <v>6983</v>
      </c>
      <c r="BC1144" s="105">
        <f t="shared" si="205"/>
        <v>1800</v>
      </c>
      <c r="BD1144" s="116">
        <f t="shared" si="206"/>
        <v>44896</v>
      </c>
      <c r="BE1144" s="141" t="s">
        <v>8477</v>
      </c>
      <c r="BF1144">
        <f>MATCH(BE1144,'Cat-4'!$A:$A,0)</f>
        <v>722</v>
      </c>
      <c r="BG1144">
        <f>MATCH(BD1144,'Cat-4'!$1:$1,0)</f>
        <v>132</v>
      </c>
      <c r="BH1144">
        <f>INDEX('Cat-4'!$1:$1048576,'NSS + ACT'!BF1144,'NSS + ACT'!BG1144)</f>
        <v>126.3</v>
      </c>
      <c r="BI1144">
        <f>MATCH($BI$1,'Cat-4'!$1:$1,0)</f>
        <v>153</v>
      </c>
      <c r="BJ1144">
        <f>INDEX('Cat-4'!$1:$1048576,'NSS + ACT'!BF1144,'NSS + ACT'!BI1144)</f>
        <v>130.80000000000001</v>
      </c>
      <c r="BK1144" s="126">
        <f t="shared" si="207"/>
        <v>1.0356294536817103</v>
      </c>
      <c r="BL1144">
        <f t="shared" si="208"/>
        <v>744</v>
      </c>
      <c r="BM1144" s="126">
        <f t="shared" si="209"/>
        <v>24.8</v>
      </c>
      <c r="BN1144" s="126" t="s">
        <v>8785</v>
      </c>
      <c r="BO1144" s="126">
        <f>MATCH(BB1144,Sheet3!$D$4:$D$8,0)</f>
        <v>2</v>
      </c>
      <c r="BP1144" s="126">
        <f>MATCH(BN1144,Sheet3!$E$4:$H$4,0)</f>
        <v>4</v>
      </c>
      <c r="BQ1144" s="132">
        <f>INDEX(Sheet3!$D$4:$H$8,'NSS + ACT'!BO1144,'NSS + ACT'!BP1144)</f>
        <v>0.1</v>
      </c>
      <c r="BR1144" s="105">
        <f t="shared" si="210"/>
        <v>9320.6650831353927</v>
      </c>
      <c r="BS1144" s="162">
        <f t="shared" si="211"/>
        <v>0.1</v>
      </c>
      <c r="BT1144" s="105">
        <f t="shared" si="212"/>
        <v>8388.5985748218536</v>
      </c>
    </row>
    <row r="1145" spans="1:72">
      <c r="A1145" s="18">
        <f t="shared" si="215"/>
        <v>1142</v>
      </c>
      <c r="B1145" s="70">
        <v>171900089082</v>
      </c>
      <c r="C1145" s="76">
        <v>43475</v>
      </c>
      <c r="D1145" s="72" t="s">
        <v>605</v>
      </c>
      <c r="E1145" s="72" t="s">
        <v>4882</v>
      </c>
      <c r="F1145" s="107">
        <v>4</v>
      </c>
      <c r="G1145" s="69" t="s">
        <v>75</v>
      </c>
      <c r="H1145" s="58">
        <v>2475.3000000000002</v>
      </c>
      <c r="I1145" s="30"/>
      <c r="J1145" s="103">
        <v>9901.2000000000007</v>
      </c>
      <c r="K1145" s="70">
        <v>73182100</v>
      </c>
      <c r="L1145" s="74">
        <v>0.15</v>
      </c>
      <c r="M1145" s="73"/>
      <c r="N1145" s="40">
        <v>0</v>
      </c>
      <c r="O1145" s="35"/>
      <c r="P1145" s="75">
        <v>0.1</v>
      </c>
      <c r="Q1145" s="52">
        <v>0</v>
      </c>
      <c r="R1145" s="75">
        <v>0.18</v>
      </c>
      <c r="S1145" s="69"/>
      <c r="T1145" s="52">
        <v>1485.18</v>
      </c>
      <c r="U1145" s="52">
        <v>0</v>
      </c>
      <c r="V1145" s="52">
        <v>148.518</v>
      </c>
      <c r="W1145" s="52">
        <v>2076.2816400000002</v>
      </c>
      <c r="X1145" s="52">
        <v>3709.9796400000005</v>
      </c>
      <c r="Y1145" s="23" t="s">
        <v>4841</v>
      </c>
      <c r="Z1145" s="69" t="s">
        <v>4883</v>
      </c>
      <c r="AA1145" s="69" t="s">
        <v>4884</v>
      </c>
      <c r="AB1145" s="70" t="e">
        <v>#N/A</v>
      </c>
      <c r="AC1145" s="70" t="e">
        <v>#N/A</v>
      </c>
      <c r="AD1145" s="71" t="e">
        <v>#N/A</v>
      </c>
      <c r="AE1145" s="76">
        <v>43410</v>
      </c>
      <c r="AF1145" s="70">
        <v>171900089082</v>
      </c>
      <c r="AG1145" s="77">
        <v>1000171</v>
      </c>
      <c r="AH1145" s="76">
        <v>43476</v>
      </c>
      <c r="AI1145" s="69" t="s">
        <v>385</v>
      </c>
      <c r="AJ1145" s="78"/>
      <c r="AK1145" s="79"/>
      <c r="AL1145" s="80"/>
      <c r="AM1145" s="81"/>
      <c r="AN1145" s="70"/>
      <c r="AO1145" s="71"/>
      <c r="AP1145" s="69">
        <v>2000</v>
      </c>
      <c r="AQ1145" s="69" t="s">
        <v>52</v>
      </c>
      <c r="AR1145" s="69" t="s">
        <v>4884</v>
      </c>
      <c r="AS1145" s="82" t="s">
        <v>53</v>
      </c>
      <c r="AT1145" s="69"/>
      <c r="AU1145" s="69" t="s">
        <v>832</v>
      </c>
      <c r="AV1145" s="99">
        <v>4</v>
      </c>
      <c r="AW1145" s="103">
        <v>8993.43</v>
      </c>
      <c r="AX1145" s="29" t="s">
        <v>4770</v>
      </c>
      <c r="AY1145" s="29"/>
      <c r="AZ1145" s="30" t="s">
        <v>702</v>
      </c>
      <c r="BA1145">
        <f t="shared" si="214"/>
        <v>2228</v>
      </c>
      <c r="BB1145" s="115" t="s">
        <v>6983</v>
      </c>
      <c r="BC1145" s="105">
        <f t="shared" si="205"/>
        <v>2248.3575000000001</v>
      </c>
      <c r="BD1145" s="116">
        <f t="shared" si="206"/>
        <v>43405</v>
      </c>
      <c r="BE1145" s="141" t="s">
        <v>8477</v>
      </c>
      <c r="BF1145">
        <f>MATCH(BE1145,'Cat-4'!$A:$A,0)</f>
        <v>722</v>
      </c>
      <c r="BG1145">
        <f>MATCH(BD1145,'Cat-4'!$1:$1,0)</f>
        <v>83</v>
      </c>
      <c r="BH1145">
        <f>INDEX('Cat-4'!$1:$1048576,'NSS + ACT'!BF1145,'NSS + ACT'!BG1145)</f>
        <v>111.9</v>
      </c>
      <c r="BI1145">
        <f>MATCH($BI$1,'Cat-4'!$1:$1,0)</f>
        <v>153</v>
      </c>
      <c r="BJ1145">
        <f>INDEX('Cat-4'!$1:$1048576,'NSS + ACT'!BF1145,'NSS + ACT'!BI1145)</f>
        <v>130.80000000000001</v>
      </c>
      <c r="BK1145" s="126">
        <f t="shared" si="207"/>
        <v>1.1689008042895443</v>
      </c>
      <c r="BL1145">
        <f t="shared" si="208"/>
        <v>2235</v>
      </c>
      <c r="BM1145" s="126">
        <f t="shared" si="209"/>
        <v>74.5</v>
      </c>
      <c r="BN1145" s="126" t="s">
        <v>8785</v>
      </c>
      <c r="BO1145" s="126">
        <f>MATCH(BB1145,Sheet3!$D$4:$D$8,0)</f>
        <v>2</v>
      </c>
      <c r="BP1145" s="126">
        <f>MATCH(BN1145,Sheet3!$E$4:$H$4,0)</f>
        <v>4</v>
      </c>
      <c r="BQ1145" s="132">
        <f>INDEX(Sheet3!$D$4:$H$8,'NSS + ACT'!BO1145,'NSS + ACT'!BP1145)</f>
        <v>0.1</v>
      </c>
      <c r="BR1145" s="105">
        <f t="shared" si="210"/>
        <v>10512.427560321717</v>
      </c>
      <c r="BS1145" s="162">
        <f t="shared" si="211"/>
        <v>0.1</v>
      </c>
      <c r="BT1145" s="105">
        <f t="shared" si="212"/>
        <v>9461.1848042895454</v>
      </c>
    </row>
    <row r="1146" spans="1:72">
      <c r="A1146" s="18">
        <f t="shared" si="215"/>
        <v>1143</v>
      </c>
      <c r="B1146" s="33">
        <v>292104565465</v>
      </c>
      <c r="C1146" s="39">
        <v>44330</v>
      </c>
      <c r="D1146" s="22" t="s">
        <v>365</v>
      </c>
      <c r="E1146" s="22" t="s">
        <v>6435</v>
      </c>
      <c r="F1146" s="107">
        <v>15</v>
      </c>
      <c r="G1146" s="23" t="s">
        <v>49</v>
      </c>
      <c r="H1146" s="52">
        <v>599</v>
      </c>
      <c r="I1146" s="30"/>
      <c r="J1146" s="109">
        <v>8985</v>
      </c>
      <c r="K1146" s="33">
        <v>84812000</v>
      </c>
      <c r="L1146" s="26">
        <v>7.4999999999999997E-2</v>
      </c>
      <c r="M1146" s="26"/>
      <c r="N1146" s="26">
        <v>0</v>
      </c>
      <c r="O1146" s="60"/>
      <c r="P1146" s="26">
        <v>0.1</v>
      </c>
      <c r="Q1146" s="84"/>
      <c r="R1146" s="26">
        <v>0.18</v>
      </c>
      <c r="S1146" s="23" t="s">
        <v>849</v>
      </c>
      <c r="T1146" s="52">
        <v>673.875</v>
      </c>
      <c r="U1146" s="52">
        <v>0</v>
      </c>
      <c r="V1146" s="52">
        <v>67.387500000000003</v>
      </c>
      <c r="W1146" s="52">
        <v>1750.7272500000001</v>
      </c>
      <c r="X1146" s="52">
        <v>2491.9897500000002</v>
      </c>
      <c r="Y1146" s="23" t="s">
        <v>6223</v>
      </c>
      <c r="Z1146" s="23" t="s">
        <v>6436</v>
      </c>
      <c r="AA1146" s="23" t="s">
        <v>6437</v>
      </c>
      <c r="AB1146" s="33">
        <v>292104565465</v>
      </c>
      <c r="AC1146" s="33" t="s">
        <v>6438</v>
      </c>
      <c r="AD1146" s="39">
        <v>44330</v>
      </c>
      <c r="AE1146" s="39">
        <v>44305</v>
      </c>
      <c r="AF1146" s="53" t="e">
        <v>#N/A</v>
      </c>
      <c r="AG1146" s="53" t="e">
        <v>#N/A</v>
      </c>
      <c r="AH1146" s="39" t="e">
        <v>#N/A</v>
      </c>
      <c r="AI1146" s="23" t="s">
        <v>51</v>
      </c>
      <c r="AJ1146" s="59"/>
      <c r="AK1146" s="59"/>
      <c r="AL1146" s="48"/>
      <c r="AM1146" s="60"/>
      <c r="AN1146" s="33"/>
      <c r="AO1146" s="48"/>
      <c r="AP1146" s="23">
        <v>2000</v>
      </c>
      <c r="AQ1146" s="23" t="s">
        <v>52</v>
      </c>
      <c r="AR1146" s="23" t="s">
        <v>6437</v>
      </c>
      <c r="AS1146" s="38" t="s">
        <v>53</v>
      </c>
      <c r="AT1146" s="23"/>
      <c r="AU1146" s="23" t="s">
        <v>6439</v>
      </c>
      <c r="AV1146" s="99">
        <v>15</v>
      </c>
      <c r="AW1146" s="101">
        <v>8985</v>
      </c>
      <c r="AX1146" s="29" t="s">
        <v>5711</v>
      </c>
      <c r="AY1146" s="29"/>
      <c r="AZ1146" s="21"/>
      <c r="BA1146">
        <f t="shared" si="214"/>
        <v>1333</v>
      </c>
      <c r="BB1146" s="115" t="s">
        <v>6983</v>
      </c>
      <c r="BC1146" s="105">
        <f t="shared" si="205"/>
        <v>599</v>
      </c>
      <c r="BD1146" s="116">
        <f t="shared" si="206"/>
        <v>44287</v>
      </c>
      <c r="BE1146" s="141" t="s">
        <v>8477</v>
      </c>
      <c r="BF1146">
        <f>MATCH(BE1146,'Cat-4'!$A:$A,0)</f>
        <v>722</v>
      </c>
      <c r="BG1146">
        <f>MATCH(BD1146,'Cat-4'!$1:$1,0)</f>
        <v>112</v>
      </c>
      <c r="BH1146">
        <f>INDEX('Cat-4'!$1:$1048576,'NSS + ACT'!BF1146,'NSS + ACT'!BG1146)</f>
        <v>116.7</v>
      </c>
      <c r="BI1146">
        <f>MATCH($BI$1,'Cat-4'!$1:$1,0)</f>
        <v>153</v>
      </c>
      <c r="BJ1146">
        <f>INDEX('Cat-4'!$1:$1048576,'NSS + ACT'!BF1146,'NSS + ACT'!BI1146)</f>
        <v>130.80000000000001</v>
      </c>
      <c r="BK1146" s="126">
        <f t="shared" si="207"/>
        <v>1.1208226221079691</v>
      </c>
      <c r="BL1146">
        <f t="shared" si="208"/>
        <v>1353</v>
      </c>
      <c r="BM1146" s="126">
        <f t="shared" si="209"/>
        <v>45.1</v>
      </c>
      <c r="BN1146" s="126" t="s">
        <v>8785</v>
      </c>
      <c r="BO1146" s="126">
        <f>MATCH(BB1146,Sheet3!$D$4:$D$8,0)</f>
        <v>2</v>
      </c>
      <c r="BP1146" s="126">
        <f>MATCH(BN1146,Sheet3!$E$4:$H$4,0)</f>
        <v>4</v>
      </c>
      <c r="BQ1146" s="132">
        <f>INDEX(Sheet3!$D$4:$H$8,'NSS + ACT'!BO1146,'NSS + ACT'!BP1146)</f>
        <v>0.1</v>
      </c>
      <c r="BR1146" s="105">
        <f t="shared" si="210"/>
        <v>10070.591259640103</v>
      </c>
      <c r="BS1146" s="162">
        <f t="shared" si="211"/>
        <v>0.1</v>
      </c>
      <c r="BT1146" s="105">
        <f t="shared" si="212"/>
        <v>9063.5321336760935</v>
      </c>
    </row>
    <row r="1147" spans="1:72">
      <c r="A1147" s="18">
        <f t="shared" si="215"/>
        <v>1144</v>
      </c>
      <c r="B1147" s="61">
        <v>291805977606</v>
      </c>
      <c r="C1147" s="39">
        <v>43298</v>
      </c>
      <c r="D1147" s="22" t="s">
        <v>203</v>
      </c>
      <c r="E1147" s="22" t="s">
        <v>1597</v>
      </c>
      <c r="F1147" s="110">
        <v>2</v>
      </c>
      <c r="G1147" s="23" t="s">
        <v>119</v>
      </c>
      <c r="H1147" s="52">
        <v>1968.5</v>
      </c>
      <c r="I1147" s="30"/>
      <c r="J1147" s="109">
        <v>3937</v>
      </c>
      <c r="K1147" s="23">
        <v>84842000</v>
      </c>
      <c r="L1147" s="26">
        <v>7.4999999999999997E-2</v>
      </c>
      <c r="M1147" s="40">
        <v>0</v>
      </c>
      <c r="N1147" s="62">
        <v>0</v>
      </c>
      <c r="O1147" s="52">
        <v>0</v>
      </c>
      <c r="P1147" s="26">
        <v>0.1</v>
      </c>
      <c r="Q1147" s="52">
        <v>0</v>
      </c>
      <c r="R1147" s="63">
        <v>0.18</v>
      </c>
      <c r="S1147" s="23" t="s">
        <v>777</v>
      </c>
      <c r="T1147" s="52">
        <v>295.27499999999998</v>
      </c>
      <c r="U1147" s="52">
        <v>0</v>
      </c>
      <c r="V1147" s="52">
        <v>29.5275</v>
      </c>
      <c r="W1147" s="52">
        <v>767.12444999999991</v>
      </c>
      <c r="X1147" s="52">
        <v>1091.9269499999998</v>
      </c>
      <c r="Y1147" s="23" t="s">
        <v>1473</v>
      </c>
      <c r="Z1147" s="23" t="s">
        <v>1598</v>
      </c>
      <c r="AA1147" s="23" t="s">
        <v>1599</v>
      </c>
      <c r="AB1147" s="33">
        <v>291805977606</v>
      </c>
      <c r="AC1147" s="33" t="s">
        <v>1595</v>
      </c>
      <c r="AD1147" s="48">
        <v>43298</v>
      </c>
      <c r="AE1147" s="39">
        <v>43295</v>
      </c>
      <c r="AF1147" s="53" t="e">
        <v>#N/A</v>
      </c>
      <c r="AG1147" s="53" t="e">
        <v>#N/A</v>
      </c>
      <c r="AH1147" s="39" t="e">
        <v>#N/A</v>
      </c>
      <c r="AI1147" s="23" t="s">
        <v>51</v>
      </c>
      <c r="AJ1147" s="54"/>
      <c r="AK1147" s="55"/>
      <c r="AL1147" s="56"/>
      <c r="AM1147" s="57"/>
      <c r="AN1147" s="33"/>
      <c r="AO1147" s="48"/>
      <c r="AP1147" s="23">
        <v>2000</v>
      </c>
      <c r="AQ1147" s="23" t="s">
        <v>52</v>
      </c>
      <c r="AR1147" s="23" t="s">
        <v>1599</v>
      </c>
      <c r="AS1147" s="38" t="s">
        <v>53</v>
      </c>
      <c r="AT1147" s="23"/>
      <c r="AU1147" s="64" t="s">
        <v>1596</v>
      </c>
      <c r="AV1147" s="99">
        <v>2</v>
      </c>
      <c r="AW1147" s="102">
        <v>8983.0799999999908</v>
      </c>
      <c r="AX1147" s="29" t="s">
        <v>701</v>
      </c>
      <c r="AY1147" s="29"/>
      <c r="AZ1147" s="25"/>
      <c r="BA1147">
        <f t="shared" si="214"/>
        <v>2343</v>
      </c>
      <c r="BB1147" s="115" t="s">
        <v>6983</v>
      </c>
      <c r="BC1147" s="105">
        <f t="shared" si="205"/>
        <v>4491.5399999999954</v>
      </c>
      <c r="BD1147" s="116">
        <f t="shared" si="206"/>
        <v>43282</v>
      </c>
      <c r="BE1147" s="141" t="s">
        <v>8477</v>
      </c>
      <c r="BF1147">
        <f>MATCH(BE1147,'Cat-4'!$A:$A,0)</f>
        <v>722</v>
      </c>
      <c r="BG1147">
        <f>MATCH(BD1147,'Cat-4'!$1:$1,0)</f>
        <v>79</v>
      </c>
      <c r="BH1147">
        <f>INDEX('Cat-4'!$1:$1048576,'NSS + ACT'!BF1147,'NSS + ACT'!BG1147)</f>
        <v>110.9</v>
      </c>
      <c r="BI1147">
        <f>MATCH($BI$1,'Cat-4'!$1:$1,0)</f>
        <v>153</v>
      </c>
      <c r="BJ1147">
        <f>INDEX('Cat-4'!$1:$1048576,'NSS + ACT'!BF1147,'NSS + ACT'!BI1147)</f>
        <v>130.80000000000001</v>
      </c>
      <c r="BK1147" s="126">
        <f t="shared" si="207"/>
        <v>1.1794409377817854</v>
      </c>
      <c r="BL1147">
        <f t="shared" si="208"/>
        <v>2358</v>
      </c>
      <c r="BM1147" s="126">
        <f t="shared" si="209"/>
        <v>78.599999999999994</v>
      </c>
      <c r="BN1147" s="126" t="s">
        <v>8785</v>
      </c>
      <c r="BO1147" s="126">
        <f>MATCH(BB1147,Sheet3!$D$4:$D$8,0)</f>
        <v>2</v>
      </c>
      <c r="BP1147" s="126">
        <f>MATCH(BN1147,Sheet3!$E$4:$H$4,0)</f>
        <v>4</v>
      </c>
      <c r="BQ1147" s="132">
        <f>INDEX(Sheet3!$D$4:$H$8,'NSS + ACT'!BO1147,'NSS + ACT'!BP1147)</f>
        <v>0.1</v>
      </c>
      <c r="BR1147" s="105">
        <f t="shared" si="210"/>
        <v>10595.012299368789</v>
      </c>
      <c r="BS1147" s="162">
        <f t="shared" si="211"/>
        <v>0.1</v>
      </c>
      <c r="BT1147" s="105">
        <f t="shared" si="212"/>
        <v>9535.5110694319101</v>
      </c>
    </row>
    <row r="1148" spans="1:72">
      <c r="A1148" s="18">
        <f t="shared" si="215"/>
        <v>1145</v>
      </c>
      <c r="B1148" s="33">
        <v>292104357171</v>
      </c>
      <c r="C1148" s="39">
        <v>44323</v>
      </c>
      <c r="D1148" s="22" t="s">
        <v>114</v>
      </c>
      <c r="E1148" s="22" t="s">
        <v>5996</v>
      </c>
      <c r="F1148" s="110">
        <v>3</v>
      </c>
      <c r="G1148" s="23" t="s">
        <v>119</v>
      </c>
      <c r="H1148" s="52">
        <v>1980</v>
      </c>
      <c r="I1148" s="30"/>
      <c r="J1148" s="109">
        <v>5940</v>
      </c>
      <c r="K1148" s="33">
        <v>84819090</v>
      </c>
      <c r="L1148" s="26">
        <v>7.4999999999999997E-2</v>
      </c>
      <c r="M1148" s="26"/>
      <c r="N1148" s="26">
        <v>0</v>
      </c>
      <c r="O1148" s="60"/>
      <c r="P1148" s="26">
        <v>0.1</v>
      </c>
      <c r="Q1148" s="84"/>
      <c r="R1148" s="26">
        <v>0.18</v>
      </c>
      <c r="S1148" s="23" t="s">
        <v>849</v>
      </c>
      <c r="T1148" s="52">
        <v>445.5</v>
      </c>
      <c r="U1148" s="52">
        <v>0</v>
      </c>
      <c r="V1148" s="52">
        <v>44.550000000000004</v>
      </c>
      <c r="W1148" s="52">
        <v>1157.4089999999999</v>
      </c>
      <c r="X1148" s="52">
        <v>1647.4589999999998</v>
      </c>
      <c r="Y1148" s="23" t="s">
        <v>5950</v>
      </c>
      <c r="Z1148" s="23" t="s">
        <v>5997</v>
      </c>
      <c r="AA1148" s="23" t="s">
        <v>5998</v>
      </c>
      <c r="AB1148" s="33">
        <v>292104357171</v>
      </c>
      <c r="AC1148" s="33" t="s">
        <v>5988</v>
      </c>
      <c r="AD1148" s="39">
        <v>44323</v>
      </c>
      <c r="AE1148" s="39">
        <v>44274</v>
      </c>
      <c r="AF1148" s="53" t="e">
        <v>#N/A</v>
      </c>
      <c r="AG1148" s="53" t="e">
        <v>#N/A</v>
      </c>
      <c r="AH1148" s="39" t="e">
        <v>#N/A</v>
      </c>
      <c r="AI1148" s="23" t="s">
        <v>51</v>
      </c>
      <c r="AJ1148" s="59"/>
      <c r="AK1148" s="59"/>
      <c r="AL1148" s="48"/>
      <c r="AM1148" s="60"/>
      <c r="AN1148" s="33"/>
      <c r="AO1148" s="48"/>
      <c r="AP1148" s="23">
        <v>2000</v>
      </c>
      <c r="AQ1148" s="23" t="s">
        <v>52</v>
      </c>
      <c r="AR1148" s="23" t="s">
        <v>5998</v>
      </c>
      <c r="AS1148" s="38" t="s">
        <v>53</v>
      </c>
      <c r="AT1148" s="23" t="s">
        <v>519</v>
      </c>
      <c r="AU1148" s="23">
        <v>7620000778</v>
      </c>
      <c r="AV1148" s="99">
        <v>3</v>
      </c>
      <c r="AW1148" s="101">
        <v>8910</v>
      </c>
      <c r="AX1148" s="29" t="s">
        <v>5711</v>
      </c>
      <c r="AY1148" s="29"/>
      <c r="AZ1148" s="21"/>
      <c r="BA1148">
        <f t="shared" si="214"/>
        <v>1364</v>
      </c>
      <c r="BB1148" s="115" t="s">
        <v>6987</v>
      </c>
      <c r="BC1148" s="105">
        <f t="shared" si="205"/>
        <v>2970</v>
      </c>
      <c r="BD1148" s="116">
        <f t="shared" si="206"/>
        <v>44256</v>
      </c>
      <c r="BE1148" s="141" t="s">
        <v>8366</v>
      </c>
      <c r="BF1148">
        <f>MATCH(BE1148,'Cat-4'!$A:$A,0)</f>
        <v>666</v>
      </c>
      <c r="BG1148">
        <f>MATCH(BD1148,'Cat-4'!$1:$1,0)</f>
        <v>111</v>
      </c>
      <c r="BH1148">
        <f>INDEX('Cat-4'!$1:$1048576,'NSS + ACT'!BF1148,'NSS + ACT'!BG1148)</f>
        <v>118.9</v>
      </c>
      <c r="BI1148">
        <f>MATCH($BI$1,'Cat-4'!$1:$1,0)</f>
        <v>153</v>
      </c>
      <c r="BJ1148">
        <f>INDEX('Cat-4'!$1:$1048576,'NSS + ACT'!BF1148,'NSS + ACT'!BI1148)</f>
        <v>133.4</v>
      </c>
      <c r="BK1148" s="126">
        <f t="shared" si="207"/>
        <v>1.121951219512195</v>
      </c>
      <c r="BL1148">
        <f t="shared" si="208"/>
        <v>1384</v>
      </c>
      <c r="BM1148" s="126">
        <f t="shared" si="209"/>
        <v>46.133333333333333</v>
      </c>
      <c r="BN1148" s="126" t="s">
        <v>8785</v>
      </c>
      <c r="BO1148" s="126">
        <f>MATCH(BB1148,Sheet3!$D$4:$D$8,0)</f>
        <v>4</v>
      </c>
      <c r="BP1148" s="126">
        <f>MATCH(BN1148,Sheet3!$E$4:$H$4,0)</f>
        <v>4</v>
      </c>
      <c r="BQ1148" s="132">
        <f>INDEX(Sheet3!$D$4:$H$8,'NSS + ACT'!BO1148,'NSS + ACT'!BP1148)</f>
        <v>0.2</v>
      </c>
      <c r="BR1148" s="105">
        <f t="shared" si="210"/>
        <v>9996.585365853658</v>
      </c>
      <c r="BS1148" s="162">
        <f t="shared" si="211"/>
        <v>0.2</v>
      </c>
      <c r="BT1148" s="105">
        <f t="shared" si="212"/>
        <v>7997.2682926829266</v>
      </c>
    </row>
    <row r="1149" spans="1:72">
      <c r="A1149" s="18">
        <f t="shared" si="215"/>
        <v>1146</v>
      </c>
      <c r="B1149" s="61">
        <v>291604728914</v>
      </c>
      <c r="C1149" s="39">
        <v>42653</v>
      </c>
      <c r="D1149" s="22" t="s">
        <v>91</v>
      </c>
      <c r="E1149" s="22" t="s">
        <v>2508</v>
      </c>
      <c r="F1149" s="110">
        <v>2</v>
      </c>
      <c r="G1149" s="23" t="s">
        <v>119</v>
      </c>
      <c r="H1149" s="52">
        <v>4454.5</v>
      </c>
      <c r="I1149" s="30"/>
      <c r="J1149" s="109">
        <v>8909</v>
      </c>
      <c r="K1149" s="23">
        <v>84819090</v>
      </c>
      <c r="L1149" s="26">
        <v>7.4999999999999997E-2</v>
      </c>
      <c r="M1149" s="40">
        <v>0</v>
      </c>
      <c r="N1149" s="62">
        <v>0</v>
      </c>
      <c r="O1149" s="52"/>
      <c r="P1149" s="26">
        <v>0.1</v>
      </c>
      <c r="Q1149" s="52">
        <v>0</v>
      </c>
      <c r="R1149" s="63">
        <v>0.18</v>
      </c>
      <c r="S1149" s="23" t="s">
        <v>849</v>
      </c>
      <c r="T1149" s="52">
        <v>668.17499999999995</v>
      </c>
      <c r="U1149" s="52">
        <v>0</v>
      </c>
      <c r="V1149" s="52">
        <v>66.817499999999995</v>
      </c>
      <c r="W1149" s="52">
        <v>1735.9186499999996</v>
      </c>
      <c r="X1149" s="52">
        <v>2470.9111499999995</v>
      </c>
      <c r="Y1149" s="23" t="s">
        <v>2273</v>
      </c>
      <c r="Z1149" s="23" t="s">
        <v>2509</v>
      </c>
      <c r="AA1149" s="23" t="s">
        <v>2510</v>
      </c>
      <c r="AB1149" s="33">
        <v>291604728914</v>
      </c>
      <c r="AC1149" s="33" t="s">
        <v>2511</v>
      </c>
      <c r="AD1149" s="48">
        <v>42653</v>
      </c>
      <c r="AE1149" s="39">
        <v>42629</v>
      </c>
      <c r="AF1149" s="53" t="e">
        <v>#N/A</v>
      </c>
      <c r="AG1149" s="53" t="e">
        <v>#N/A</v>
      </c>
      <c r="AH1149" s="39" t="e">
        <v>#N/A</v>
      </c>
      <c r="AI1149" s="23" t="s">
        <v>51</v>
      </c>
      <c r="AJ1149" s="54"/>
      <c r="AK1149" s="55"/>
      <c r="AL1149" s="56"/>
      <c r="AM1149" s="57"/>
      <c r="AN1149" s="33"/>
      <c r="AO1149" s="48"/>
      <c r="AP1149" s="23">
        <v>2000</v>
      </c>
      <c r="AQ1149" s="23" t="s">
        <v>52</v>
      </c>
      <c r="AR1149" s="23" t="s">
        <v>2510</v>
      </c>
      <c r="AS1149" s="38" t="s">
        <v>53</v>
      </c>
      <c r="AT1149" s="23"/>
      <c r="AU1149" s="64">
        <v>6316001235</v>
      </c>
      <c r="AV1149" s="99">
        <v>2</v>
      </c>
      <c r="AW1149" s="102">
        <v>8909</v>
      </c>
      <c r="AX1149" s="29" t="s">
        <v>701</v>
      </c>
      <c r="AY1149" s="29"/>
      <c r="AZ1149" s="25" t="s">
        <v>853</v>
      </c>
      <c r="BA1149">
        <f t="shared" si="214"/>
        <v>3009</v>
      </c>
      <c r="BB1149" t="s">
        <v>6983</v>
      </c>
      <c r="BC1149" s="105">
        <f t="shared" si="205"/>
        <v>4454.5</v>
      </c>
      <c r="BD1149" s="116">
        <f t="shared" si="206"/>
        <v>42614</v>
      </c>
      <c r="BE1149" s="141" t="s">
        <v>8477</v>
      </c>
      <c r="BF1149">
        <f>MATCH(BE1149,'Cat-4'!$A:$A,0)</f>
        <v>722</v>
      </c>
      <c r="BG1149">
        <f>MATCH(BD1149,'Cat-4'!$1:$1,0)</f>
        <v>57</v>
      </c>
      <c r="BH1149">
        <f>INDEX('Cat-4'!$1:$1048576,'NSS + ACT'!BF1149,'NSS + ACT'!BG1149)</f>
        <v>107.4</v>
      </c>
      <c r="BI1149">
        <f>MATCH($BI$1,'Cat-4'!$1:$1,0)</f>
        <v>153</v>
      </c>
      <c r="BJ1149">
        <f>INDEX('Cat-4'!$1:$1048576,'NSS + ACT'!BF1149,'NSS + ACT'!BI1149)</f>
        <v>130.80000000000001</v>
      </c>
      <c r="BK1149" s="126">
        <f t="shared" si="207"/>
        <v>1.217877094972067</v>
      </c>
      <c r="BL1149">
        <f t="shared" si="208"/>
        <v>3026</v>
      </c>
      <c r="BM1149" s="126">
        <f t="shared" si="209"/>
        <v>100.86666666666666</v>
      </c>
      <c r="BN1149" s="126" t="s">
        <v>8785</v>
      </c>
      <c r="BO1149" s="126">
        <f>MATCH(BB1149,Sheet3!$D$4:$D$8,0)</f>
        <v>2</v>
      </c>
      <c r="BP1149" s="126">
        <f>MATCH(BN1149,Sheet3!$E$4:$H$4,0)</f>
        <v>4</v>
      </c>
      <c r="BQ1149" s="132">
        <f>INDEX(Sheet3!$D$4:$H$8,'NSS + ACT'!BO1149,'NSS + ACT'!BP1149)</f>
        <v>0.1</v>
      </c>
      <c r="BR1149" s="105">
        <f t="shared" si="210"/>
        <v>10850.067039106145</v>
      </c>
      <c r="BS1149" s="162">
        <f t="shared" si="211"/>
        <v>0.1</v>
      </c>
      <c r="BT1149" s="105">
        <f t="shared" si="212"/>
        <v>9765.0603351955306</v>
      </c>
    </row>
    <row r="1150" spans="1:72">
      <c r="A1150" s="18">
        <f t="shared" si="215"/>
        <v>1147</v>
      </c>
      <c r="B1150" s="61">
        <v>292200123191</v>
      </c>
      <c r="C1150" s="39">
        <v>44566</v>
      </c>
      <c r="D1150" s="22" t="s">
        <v>304</v>
      </c>
      <c r="E1150" s="22" t="s">
        <v>4516</v>
      </c>
      <c r="F1150" s="110">
        <v>99</v>
      </c>
      <c r="G1150" s="23" t="s">
        <v>119</v>
      </c>
      <c r="H1150" s="52">
        <v>89.778787878787881</v>
      </c>
      <c r="I1150" s="30"/>
      <c r="J1150" s="109">
        <v>8888.1</v>
      </c>
      <c r="K1150" s="23">
        <v>85393990</v>
      </c>
      <c r="L1150" s="26">
        <v>0.1</v>
      </c>
      <c r="M1150" s="40">
        <v>0</v>
      </c>
      <c r="N1150" s="62">
        <v>0</v>
      </c>
      <c r="O1150" s="52">
        <v>0</v>
      </c>
      <c r="P1150" s="26">
        <v>0.1</v>
      </c>
      <c r="Q1150" s="52">
        <v>0</v>
      </c>
      <c r="R1150" s="63">
        <v>0.18</v>
      </c>
      <c r="S1150" s="23" t="s">
        <v>4492</v>
      </c>
      <c r="T1150" s="52">
        <v>888.81000000000006</v>
      </c>
      <c r="U1150" s="52">
        <v>0</v>
      </c>
      <c r="V1150" s="52">
        <v>88.881000000000014</v>
      </c>
      <c r="W1150" s="52">
        <v>1775.8423799999998</v>
      </c>
      <c r="X1150" s="52">
        <v>2753.5333799999999</v>
      </c>
      <c r="Y1150" s="23" t="s">
        <v>4433</v>
      </c>
      <c r="Z1150" s="23" t="s">
        <v>4517</v>
      </c>
      <c r="AA1150" s="23" t="s">
        <v>4518</v>
      </c>
      <c r="AB1150" s="33">
        <v>292200123191</v>
      </c>
      <c r="AC1150" s="33" t="s">
        <v>4505</v>
      </c>
      <c r="AD1150" s="39">
        <v>44566</v>
      </c>
      <c r="AE1150" s="39">
        <v>44562</v>
      </c>
      <c r="AF1150" s="53" t="e">
        <v>#N/A</v>
      </c>
      <c r="AG1150" s="53" t="e">
        <v>#N/A</v>
      </c>
      <c r="AH1150" s="39" t="e">
        <v>#N/A</v>
      </c>
      <c r="AI1150" s="23" t="s">
        <v>51</v>
      </c>
      <c r="AJ1150" s="59"/>
      <c r="AK1150" s="59"/>
      <c r="AL1150" s="48"/>
      <c r="AM1150" s="60"/>
      <c r="AN1150" s="33"/>
      <c r="AO1150" s="48"/>
      <c r="AP1150" s="23">
        <v>2000</v>
      </c>
      <c r="AQ1150" s="23" t="s">
        <v>52</v>
      </c>
      <c r="AR1150" s="23" t="s">
        <v>4518</v>
      </c>
      <c r="AS1150" s="38" t="s">
        <v>53</v>
      </c>
      <c r="AT1150" s="23"/>
      <c r="AU1150" s="64" t="s">
        <v>4506</v>
      </c>
      <c r="AV1150" s="99">
        <v>99</v>
      </c>
      <c r="AW1150" s="102">
        <v>8888.1</v>
      </c>
      <c r="AX1150" s="29" t="s">
        <v>701</v>
      </c>
      <c r="AY1150" s="29"/>
      <c r="AZ1150" s="25" t="s">
        <v>3564</v>
      </c>
      <c r="BA1150">
        <f t="shared" si="214"/>
        <v>1076</v>
      </c>
      <c r="BB1150" s="115" t="s">
        <v>6987</v>
      </c>
      <c r="BC1150" s="105">
        <f t="shared" si="205"/>
        <v>89.778787878787881</v>
      </c>
      <c r="BD1150" s="116">
        <f t="shared" si="206"/>
        <v>44562</v>
      </c>
      <c r="BE1150" s="141" t="s">
        <v>8366</v>
      </c>
      <c r="BF1150">
        <f>MATCH(BE1150,'Cat-4'!$A:$A,0)</f>
        <v>666</v>
      </c>
      <c r="BG1150">
        <f>MATCH(BD1150,'Cat-4'!$1:$1,0)</f>
        <v>121</v>
      </c>
      <c r="BH1150">
        <f>INDEX('Cat-4'!$1:$1048576,'NSS + ACT'!BF1150,'NSS + ACT'!BG1150)</f>
        <v>124.8</v>
      </c>
      <c r="BI1150">
        <f>MATCH($BI$1,'Cat-4'!$1:$1,0)</f>
        <v>153</v>
      </c>
      <c r="BJ1150">
        <f>INDEX('Cat-4'!$1:$1048576,'NSS + ACT'!BF1150,'NSS + ACT'!BI1150)</f>
        <v>133.4</v>
      </c>
      <c r="BK1150" s="126">
        <f t="shared" si="207"/>
        <v>1.0689102564102564</v>
      </c>
      <c r="BL1150">
        <f t="shared" si="208"/>
        <v>1078</v>
      </c>
      <c r="BM1150" s="126">
        <f t="shared" si="209"/>
        <v>35.93333333333333</v>
      </c>
      <c r="BN1150" s="126" t="s">
        <v>8785</v>
      </c>
      <c r="BO1150" s="126">
        <f>MATCH(BB1150,Sheet3!$D$4:$D$8,0)</f>
        <v>4</v>
      </c>
      <c r="BP1150" s="126">
        <f>MATCH(BN1150,Sheet3!$E$4:$H$4,0)</f>
        <v>4</v>
      </c>
      <c r="BQ1150" s="132">
        <f>INDEX(Sheet3!$D$4:$H$8,'NSS + ACT'!BO1150,'NSS + ACT'!BP1150)</f>
        <v>0.2</v>
      </c>
      <c r="BR1150" s="105">
        <f t="shared" si="210"/>
        <v>9500.5812500000011</v>
      </c>
      <c r="BS1150" s="162">
        <f t="shared" si="211"/>
        <v>0.2</v>
      </c>
      <c r="BT1150" s="105">
        <f t="shared" si="212"/>
        <v>7600.4650000000011</v>
      </c>
    </row>
    <row r="1151" spans="1:72">
      <c r="A1151" s="18">
        <f t="shared" si="215"/>
        <v>1148</v>
      </c>
      <c r="B1151" s="61">
        <v>292206365522</v>
      </c>
      <c r="C1151" s="39">
        <v>44733</v>
      </c>
      <c r="D1151" s="22" t="s">
        <v>148</v>
      </c>
      <c r="E1151" s="22" t="s">
        <v>1279</v>
      </c>
      <c r="F1151" s="110">
        <v>4</v>
      </c>
      <c r="G1151" s="23" t="s">
        <v>49</v>
      </c>
      <c r="H1151" s="52">
        <v>2219</v>
      </c>
      <c r="I1151" s="30"/>
      <c r="J1151" s="109">
        <v>8876</v>
      </c>
      <c r="K1151" s="23">
        <v>84818090</v>
      </c>
      <c r="L1151" s="26">
        <v>7.4999999999999997E-2</v>
      </c>
      <c r="M1151" s="40">
        <v>0</v>
      </c>
      <c r="N1151" s="62">
        <v>0</v>
      </c>
      <c r="O1151" s="52">
        <v>0</v>
      </c>
      <c r="P1151" s="26">
        <v>0.1</v>
      </c>
      <c r="Q1151" s="52">
        <v>0</v>
      </c>
      <c r="R1151" s="63">
        <v>0.18</v>
      </c>
      <c r="S1151" s="23" t="s">
        <v>849</v>
      </c>
      <c r="T1151" s="52">
        <v>665.69999999999993</v>
      </c>
      <c r="U1151" s="52">
        <v>0</v>
      </c>
      <c r="V1151" s="52">
        <v>66.569999999999993</v>
      </c>
      <c r="W1151" s="52">
        <v>1729.4885999999999</v>
      </c>
      <c r="X1151" s="52">
        <v>2461.7586000000001</v>
      </c>
      <c r="Y1151" s="23" t="s">
        <v>1248</v>
      </c>
      <c r="Z1151" s="23" t="s">
        <v>1280</v>
      </c>
      <c r="AA1151" s="23" t="s">
        <v>1281</v>
      </c>
      <c r="AB1151" s="33">
        <v>292206365522</v>
      </c>
      <c r="AC1151" s="33" t="s">
        <v>1282</v>
      </c>
      <c r="AD1151" s="48">
        <v>44733</v>
      </c>
      <c r="AE1151" s="39">
        <v>44722</v>
      </c>
      <c r="AF1151" s="53" t="e">
        <v>#N/A</v>
      </c>
      <c r="AG1151" s="53" t="e">
        <v>#N/A</v>
      </c>
      <c r="AH1151" s="39" t="e">
        <v>#N/A</v>
      </c>
      <c r="AI1151" s="23" t="s">
        <v>51</v>
      </c>
      <c r="AJ1151" s="54"/>
      <c r="AK1151" s="55"/>
      <c r="AL1151" s="56"/>
      <c r="AM1151" s="57"/>
      <c r="AN1151" s="33"/>
      <c r="AO1151" s="48"/>
      <c r="AP1151" s="23">
        <v>2000</v>
      </c>
      <c r="AQ1151" s="23" t="s">
        <v>52</v>
      </c>
      <c r="AR1151" s="23" t="s">
        <v>1281</v>
      </c>
      <c r="AS1151" s="38" t="s">
        <v>53</v>
      </c>
      <c r="AT1151" s="23"/>
      <c r="AU1151" s="64" t="s">
        <v>1283</v>
      </c>
      <c r="AV1151" s="99">
        <v>4</v>
      </c>
      <c r="AW1151" s="102">
        <v>8876</v>
      </c>
      <c r="AX1151" s="29" t="s">
        <v>701</v>
      </c>
      <c r="AY1151" s="29"/>
      <c r="AZ1151" s="25"/>
      <c r="BA1151">
        <f t="shared" si="214"/>
        <v>916</v>
      </c>
      <c r="BB1151" s="115" t="s">
        <v>6987</v>
      </c>
      <c r="BC1151" s="105">
        <f t="shared" si="205"/>
        <v>2219</v>
      </c>
      <c r="BD1151" s="116">
        <f t="shared" si="206"/>
        <v>44713</v>
      </c>
      <c r="BE1151" s="141" t="s">
        <v>8366</v>
      </c>
      <c r="BF1151">
        <f>MATCH(BE1151,'Cat-4'!$A:$A,0)</f>
        <v>666</v>
      </c>
      <c r="BG1151">
        <f>MATCH(BD1151,'Cat-4'!$1:$1,0)</f>
        <v>126</v>
      </c>
      <c r="BH1151">
        <f>INDEX('Cat-4'!$1:$1048576,'NSS + ACT'!BF1151,'NSS + ACT'!BG1151)</f>
        <v>128.6</v>
      </c>
      <c r="BI1151">
        <f>MATCH($BI$1,'Cat-4'!$1:$1,0)</f>
        <v>153</v>
      </c>
      <c r="BJ1151">
        <f>INDEX('Cat-4'!$1:$1048576,'NSS + ACT'!BF1151,'NSS + ACT'!BI1151)</f>
        <v>133.4</v>
      </c>
      <c r="BK1151" s="126">
        <f t="shared" si="207"/>
        <v>1.0373250388802489</v>
      </c>
      <c r="BL1151">
        <f t="shared" si="208"/>
        <v>927</v>
      </c>
      <c r="BM1151" s="126">
        <f t="shared" si="209"/>
        <v>30.9</v>
      </c>
      <c r="BN1151" s="126" t="s">
        <v>8785</v>
      </c>
      <c r="BO1151" s="126">
        <f>MATCH(BB1151,Sheet3!$D$4:$D$8,0)</f>
        <v>4</v>
      </c>
      <c r="BP1151" s="126">
        <f>MATCH(BN1151,Sheet3!$E$4:$H$4,0)</f>
        <v>4</v>
      </c>
      <c r="BQ1151" s="132">
        <f>INDEX(Sheet3!$D$4:$H$8,'NSS + ACT'!BO1151,'NSS + ACT'!BP1151)</f>
        <v>0.2</v>
      </c>
      <c r="BR1151" s="105">
        <f t="shared" si="210"/>
        <v>9207.2970451010897</v>
      </c>
      <c r="BS1151" s="162">
        <f t="shared" si="211"/>
        <v>0.2</v>
      </c>
      <c r="BT1151" s="105">
        <f t="shared" si="212"/>
        <v>7365.8376360808725</v>
      </c>
    </row>
    <row r="1152" spans="1:72">
      <c r="A1152" s="18">
        <f t="shared" si="215"/>
        <v>1149</v>
      </c>
      <c r="B1152" s="61">
        <v>292000684931</v>
      </c>
      <c r="C1152" s="39">
        <v>43851</v>
      </c>
      <c r="D1152" s="22" t="s">
        <v>297</v>
      </c>
      <c r="E1152" s="22" t="s">
        <v>3352</v>
      </c>
      <c r="F1152" s="110">
        <v>2</v>
      </c>
      <c r="G1152" s="23" t="s">
        <v>119</v>
      </c>
      <c r="H1152" s="52">
        <v>4411.335</v>
      </c>
      <c r="I1152" s="30"/>
      <c r="J1152" s="109">
        <v>8822.67</v>
      </c>
      <c r="K1152" s="23">
        <v>84139190</v>
      </c>
      <c r="L1152" s="26">
        <v>7.4999999999999997E-2</v>
      </c>
      <c r="M1152" s="40">
        <v>0</v>
      </c>
      <c r="N1152" s="62">
        <v>0</v>
      </c>
      <c r="O1152" s="52">
        <v>0</v>
      </c>
      <c r="P1152" s="26">
        <v>0.1</v>
      </c>
      <c r="Q1152" s="52">
        <v>0</v>
      </c>
      <c r="R1152" s="63">
        <v>0.18</v>
      </c>
      <c r="S1152" s="23" t="s">
        <v>1797</v>
      </c>
      <c r="T1152" s="52">
        <v>661.70024999999998</v>
      </c>
      <c r="U1152" s="52">
        <v>0</v>
      </c>
      <c r="V1152" s="52">
        <v>66.170024999999995</v>
      </c>
      <c r="W1152" s="52">
        <v>1719.0972494999999</v>
      </c>
      <c r="X1152" s="52">
        <v>2446.9675244999999</v>
      </c>
      <c r="Y1152" s="23" t="s">
        <v>3182</v>
      </c>
      <c r="Z1152" s="23" t="s">
        <v>3353</v>
      </c>
      <c r="AA1152" s="23" t="s">
        <v>3354</v>
      </c>
      <c r="AB1152" s="33">
        <v>292000684931</v>
      </c>
      <c r="AC1152" s="33" t="s">
        <v>3339</v>
      </c>
      <c r="AD1152" s="48">
        <v>43851</v>
      </c>
      <c r="AE1152" s="39">
        <v>43844</v>
      </c>
      <c r="AF1152" s="53" t="e">
        <v>#N/A</v>
      </c>
      <c r="AG1152" s="53" t="e">
        <v>#N/A</v>
      </c>
      <c r="AH1152" s="39" t="e">
        <v>#N/A</v>
      </c>
      <c r="AI1152" s="23" t="s">
        <v>51</v>
      </c>
      <c r="AJ1152" s="54"/>
      <c r="AK1152" s="55"/>
      <c r="AL1152" s="56"/>
      <c r="AM1152" s="57"/>
      <c r="AN1152" s="33"/>
      <c r="AO1152" s="48"/>
      <c r="AP1152" s="23">
        <v>2000</v>
      </c>
      <c r="AQ1152" s="23" t="s">
        <v>52</v>
      </c>
      <c r="AR1152" s="23" t="s">
        <v>3354</v>
      </c>
      <c r="AS1152" s="38" t="s">
        <v>53</v>
      </c>
      <c r="AT1152" s="23"/>
      <c r="AU1152" s="64" t="s">
        <v>3340</v>
      </c>
      <c r="AV1152" s="99">
        <v>2</v>
      </c>
      <c r="AW1152" s="102">
        <v>8822.67</v>
      </c>
      <c r="AX1152" s="29" t="s">
        <v>701</v>
      </c>
      <c r="AY1152" s="29"/>
      <c r="AZ1152" s="25">
        <v>1</v>
      </c>
      <c r="BA1152">
        <f t="shared" si="214"/>
        <v>1794</v>
      </c>
      <c r="BB1152" s="115" t="s">
        <v>6983</v>
      </c>
      <c r="BC1152" s="105">
        <f t="shared" si="205"/>
        <v>4411.335</v>
      </c>
      <c r="BD1152" s="116">
        <f t="shared" si="206"/>
        <v>43831</v>
      </c>
      <c r="BE1152" s="141" t="s">
        <v>8477</v>
      </c>
      <c r="BF1152">
        <f>MATCH(BE1152,'Cat-4'!$A:$A,0)</f>
        <v>722</v>
      </c>
      <c r="BG1152">
        <f>MATCH(BD1152,'Cat-4'!$1:$1,0)</f>
        <v>97</v>
      </c>
      <c r="BH1152">
        <f>INDEX('Cat-4'!$1:$1048576,'NSS + ACT'!BF1152,'NSS + ACT'!BG1152)</f>
        <v>113.2</v>
      </c>
      <c r="BI1152">
        <f>MATCH($BI$1,'Cat-4'!$1:$1,0)</f>
        <v>153</v>
      </c>
      <c r="BJ1152">
        <f>INDEX('Cat-4'!$1:$1048576,'NSS + ACT'!BF1152,'NSS + ACT'!BI1152)</f>
        <v>130.80000000000001</v>
      </c>
      <c r="BK1152" s="126">
        <f t="shared" si="207"/>
        <v>1.1554770318021201</v>
      </c>
      <c r="BL1152">
        <f t="shared" si="208"/>
        <v>1809</v>
      </c>
      <c r="BM1152" s="126">
        <f t="shared" si="209"/>
        <v>60.3</v>
      </c>
      <c r="BN1152" s="126" t="s">
        <v>8785</v>
      </c>
      <c r="BO1152" s="126">
        <f>MATCH(BB1152,Sheet3!$D$4:$D$8,0)</f>
        <v>2</v>
      </c>
      <c r="BP1152" s="126">
        <f>MATCH(BN1152,Sheet3!$E$4:$H$4,0)</f>
        <v>4</v>
      </c>
      <c r="BQ1152" s="132">
        <f>INDEX(Sheet3!$D$4:$H$8,'NSS + ACT'!BO1152,'NSS + ACT'!BP1152)</f>
        <v>0.1</v>
      </c>
      <c r="BR1152" s="105">
        <f t="shared" si="210"/>
        <v>10194.392544169612</v>
      </c>
      <c r="BS1152" s="162">
        <f t="shared" si="211"/>
        <v>0.1</v>
      </c>
      <c r="BT1152" s="105">
        <f t="shared" si="212"/>
        <v>9174.9532897526515</v>
      </c>
    </row>
    <row r="1153" spans="1:72">
      <c r="A1153" s="18">
        <f t="shared" si="215"/>
        <v>1150</v>
      </c>
      <c r="B1153" s="61">
        <v>291703434400</v>
      </c>
      <c r="C1153" s="39">
        <v>42920</v>
      </c>
      <c r="D1153" s="22" t="s">
        <v>4013</v>
      </c>
      <c r="E1153" s="22" t="s">
        <v>4014</v>
      </c>
      <c r="F1153" s="110">
        <v>116</v>
      </c>
      <c r="G1153" s="23" t="s">
        <v>49</v>
      </c>
      <c r="H1153" s="52">
        <v>133.83620689655172</v>
      </c>
      <c r="I1153" s="30"/>
      <c r="J1153" s="109">
        <v>15525</v>
      </c>
      <c r="K1153" s="23">
        <v>39269099</v>
      </c>
      <c r="L1153" s="26">
        <v>0.15</v>
      </c>
      <c r="M1153" s="40">
        <v>0</v>
      </c>
      <c r="N1153" s="40">
        <v>0</v>
      </c>
      <c r="O1153" s="40">
        <v>0</v>
      </c>
      <c r="P1153" s="26">
        <v>0.1</v>
      </c>
      <c r="Q1153" s="52">
        <v>0</v>
      </c>
      <c r="R1153" s="63">
        <v>0.18</v>
      </c>
      <c r="S1153" s="23" t="s">
        <v>4015</v>
      </c>
      <c r="T1153" s="52">
        <v>2328.75</v>
      </c>
      <c r="U1153" s="52">
        <v>0</v>
      </c>
      <c r="V1153" s="52">
        <v>232.875</v>
      </c>
      <c r="W1153" s="52">
        <v>3255.5924999999997</v>
      </c>
      <c r="X1153" s="52">
        <v>5817.2174999999997</v>
      </c>
      <c r="Y1153" s="23" t="s">
        <v>3855</v>
      </c>
      <c r="Z1153" s="23" t="s">
        <v>4016</v>
      </c>
      <c r="AA1153" s="23" t="s">
        <v>4017</v>
      </c>
      <c r="AB1153" s="33">
        <v>291703434400</v>
      </c>
      <c r="AC1153" s="33" t="s">
        <v>4018</v>
      </c>
      <c r="AD1153" s="39">
        <v>42920</v>
      </c>
      <c r="AE1153" s="39">
        <v>42910</v>
      </c>
      <c r="AF1153" s="53" t="e">
        <v>#N/A</v>
      </c>
      <c r="AG1153" s="53" t="e">
        <v>#N/A</v>
      </c>
      <c r="AH1153" s="39" t="e">
        <v>#N/A</v>
      </c>
      <c r="AI1153" s="23" t="s">
        <v>51</v>
      </c>
      <c r="AJ1153" s="59"/>
      <c r="AK1153" s="59"/>
      <c r="AL1153" s="48"/>
      <c r="AM1153" s="60"/>
      <c r="AN1153" s="33"/>
      <c r="AO1153" s="48"/>
      <c r="AP1153" s="23">
        <v>2000</v>
      </c>
      <c r="AQ1153" s="23" t="s">
        <v>52</v>
      </c>
      <c r="AR1153" s="23" t="s">
        <v>4017</v>
      </c>
      <c r="AS1153" s="38" t="s">
        <v>53</v>
      </c>
      <c r="AT1153" s="23"/>
      <c r="AU1153" s="64">
        <v>29675</v>
      </c>
      <c r="AV1153" s="99">
        <v>116</v>
      </c>
      <c r="AW1153" s="102">
        <v>8816</v>
      </c>
      <c r="AX1153" s="29" t="s">
        <v>701</v>
      </c>
      <c r="AY1153" s="29"/>
      <c r="AZ1153" s="25"/>
      <c r="BA1153">
        <f t="shared" si="214"/>
        <v>2728</v>
      </c>
      <c r="BB1153" s="115" t="s">
        <v>6983</v>
      </c>
      <c r="BC1153" s="105">
        <f t="shared" si="205"/>
        <v>76</v>
      </c>
      <c r="BD1153" s="116">
        <f t="shared" si="206"/>
        <v>42887</v>
      </c>
      <c r="BE1153" s="141" t="s">
        <v>8477</v>
      </c>
      <c r="BF1153">
        <f>MATCH(BE1153,'Cat-4'!$A:$A,0)</f>
        <v>722</v>
      </c>
      <c r="BG1153">
        <f>MATCH(BD1153,'Cat-4'!$1:$1,0)</f>
        <v>66</v>
      </c>
      <c r="BH1153">
        <f>INDEX('Cat-4'!$1:$1048576,'NSS + ACT'!BF1153,'NSS + ACT'!BG1153)</f>
        <v>108.5</v>
      </c>
      <c r="BI1153">
        <f>MATCH($BI$1,'Cat-4'!$1:$1,0)</f>
        <v>153</v>
      </c>
      <c r="BJ1153">
        <f>INDEX('Cat-4'!$1:$1048576,'NSS + ACT'!BF1153,'NSS + ACT'!BI1153)</f>
        <v>130.80000000000001</v>
      </c>
      <c r="BK1153" s="126">
        <f t="shared" si="207"/>
        <v>1.2055299539170508</v>
      </c>
      <c r="BL1153">
        <f t="shared" si="208"/>
        <v>2753</v>
      </c>
      <c r="BM1153" s="126">
        <f t="shared" si="209"/>
        <v>91.766666666666666</v>
      </c>
      <c r="BN1153" s="126" t="s">
        <v>8785</v>
      </c>
      <c r="BO1153" s="126">
        <f>MATCH(BB1153,Sheet3!$D$4:$D$8,0)</f>
        <v>2</v>
      </c>
      <c r="BP1153" s="126">
        <f>MATCH(BN1153,Sheet3!$E$4:$H$4,0)</f>
        <v>4</v>
      </c>
      <c r="BQ1153" s="132">
        <f>INDEX(Sheet3!$D$4:$H$8,'NSS + ACT'!BO1153,'NSS + ACT'!BP1153)</f>
        <v>0.1</v>
      </c>
      <c r="BR1153" s="105">
        <f t="shared" si="210"/>
        <v>10627.95207373272</v>
      </c>
      <c r="BS1153" s="162">
        <f t="shared" si="211"/>
        <v>0.1</v>
      </c>
      <c r="BT1153" s="105">
        <f t="shared" si="212"/>
        <v>9565.156866359448</v>
      </c>
    </row>
    <row r="1154" spans="1:72">
      <c r="A1154" s="18">
        <f t="shared" si="215"/>
        <v>1151</v>
      </c>
      <c r="B1154" s="33">
        <v>292105617941</v>
      </c>
      <c r="C1154" s="39">
        <v>44363</v>
      </c>
      <c r="D1154" s="22" t="s">
        <v>365</v>
      </c>
      <c r="E1154" s="22" t="s">
        <v>6228</v>
      </c>
      <c r="F1154" s="107">
        <v>25</v>
      </c>
      <c r="G1154" s="23" t="s">
        <v>49</v>
      </c>
      <c r="H1154" s="52">
        <v>349</v>
      </c>
      <c r="I1154" s="30"/>
      <c r="J1154" s="109">
        <v>8725</v>
      </c>
      <c r="K1154" s="33">
        <v>73072200</v>
      </c>
      <c r="L1154" s="26">
        <v>0.1</v>
      </c>
      <c r="M1154" s="26" t="s">
        <v>742</v>
      </c>
      <c r="N1154" s="26">
        <v>0</v>
      </c>
      <c r="O1154" s="60"/>
      <c r="P1154" s="26">
        <v>0.1</v>
      </c>
      <c r="Q1154" s="84"/>
      <c r="R1154" s="26">
        <v>0.18</v>
      </c>
      <c r="S1154" s="23" t="s">
        <v>1260</v>
      </c>
      <c r="T1154" s="52">
        <v>872.5</v>
      </c>
      <c r="U1154" s="52">
        <v>0</v>
      </c>
      <c r="V1154" s="52">
        <v>87.25</v>
      </c>
      <c r="W1154" s="52">
        <v>1743.2549999999999</v>
      </c>
      <c r="X1154" s="52">
        <v>2703.0050000000001</v>
      </c>
      <c r="Y1154" s="23" t="s">
        <v>6223</v>
      </c>
      <c r="Z1154" s="23" t="s">
        <v>6229</v>
      </c>
      <c r="AA1154" s="23" t="s">
        <v>6230</v>
      </c>
      <c r="AB1154" s="33">
        <v>292105617941</v>
      </c>
      <c r="AC1154" s="33" t="s">
        <v>6226</v>
      </c>
      <c r="AD1154" s="39">
        <v>44363</v>
      </c>
      <c r="AE1154" s="39">
        <v>44355</v>
      </c>
      <c r="AF1154" s="53" t="e">
        <v>#N/A</v>
      </c>
      <c r="AG1154" s="53" t="e">
        <v>#N/A</v>
      </c>
      <c r="AH1154" s="39" t="e">
        <v>#N/A</v>
      </c>
      <c r="AI1154" s="23" t="s">
        <v>51</v>
      </c>
      <c r="AJ1154" s="59"/>
      <c r="AK1154" s="59"/>
      <c r="AL1154" s="48"/>
      <c r="AM1154" s="60"/>
      <c r="AN1154" s="33"/>
      <c r="AO1154" s="48"/>
      <c r="AP1154" s="23">
        <v>2000</v>
      </c>
      <c r="AQ1154" s="23" t="s">
        <v>52</v>
      </c>
      <c r="AR1154" s="23" t="s">
        <v>6230</v>
      </c>
      <c r="AS1154" s="38" t="s">
        <v>53</v>
      </c>
      <c r="AT1154" s="23"/>
      <c r="AU1154" s="23" t="s">
        <v>6227</v>
      </c>
      <c r="AV1154" s="99">
        <v>25</v>
      </c>
      <c r="AW1154" s="101">
        <v>8725</v>
      </c>
      <c r="AX1154" s="29" t="s">
        <v>5711</v>
      </c>
      <c r="AY1154" s="29"/>
      <c r="AZ1154" s="21"/>
      <c r="BA1154">
        <f t="shared" si="214"/>
        <v>1283</v>
      </c>
      <c r="BB1154" s="115" t="s">
        <v>6983</v>
      </c>
      <c r="BC1154" s="105">
        <f t="shared" si="205"/>
        <v>349</v>
      </c>
      <c r="BD1154" s="116">
        <f t="shared" si="206"/>
        <v>44348</v>
      </c>
      <c r="BE1154" s="141" t="s">
        <v>8477</v>
      </c>
      <c r="BF1154">
        <f>MATCH(BE1154,'Cat-4'!$A:$A,0)</f>
        <v>722</v>
      </c>
      <c r="BG1154">
        <f>MATCH(BD1154,'Cat-4'!$1:$1,0)</f>
        <v>114</v>
      </c>
      <c r="BH1154">
        <f>INDEX('Cat-4'!$1:$1048576,'NSS + ACT'!BF1154,'NSS + ACT'!BG1154)</f>
        <v>118.1</v>
      </c>
      <c r="BI1154">
        <f>MATCH($BI$1,'Cat-4'!$1:$1,0)</f>
        <v>153</v>
      </c>
      <c r="BJ1154">
        <f>INDEX('Cat-4'!$1:$1048576,'NSS + ACT'!BF1154,'NSS + ACT'!BI1154)</f>
        <v>130.80000000000001</v>
      </c>
      <c r="BK1154" s="126">
        <f t="shared" si="207"/>
        <v>1.1075359864521592</v>
      </c>
      <c r="BL1154">
        <f t="shared" si="208"/>
        <v>1292</v>
      </c>
      <c r="BM1154" s="126">
        <f t="shared" si="209"/>
        <v>43.06666666666667</v>
      </c>
      <c r="BN1154" s="126" t="s">
        <v>8785</v>
      </c>
      <c r="BO1154" s="126">
        <f>MATCH(BB1154,Sheet3!$D$4:$D$8,0)</f>
        <v>2</v>
      </c>
      <c r="BP1154" s="126">
        <f>MATCH(BN1154,Sheet3!$E$4:$H$4,0)</f>
        <v>4</v>
      </c>
      <c r="BQ1154" s="132">
        <f>INDEX(Sheet3!$D$4:$H$8,'NSS + ACT'!BO1154,'NSS + ACT'!BP1154)</f>
        <v>0.1</v>
      </c>
      <c r="BR1154" s="105">
        <f t="shared" si="210"/>
        <v>9663.2514817950887</v>
      </c>
      <c r="BS1154" s="162">
        <f t="shared" si="211"/>
        <v>0.1</v>
      </c>
      <c r="BT1154" s="105">
        <f t="shared" si="212"/>
        <v>8696.92633361558</v>
      </c>
    </row>
    <row r="1155" spans="1:72">
      <c r="A1155" s="18">
        <f t="shared" si="215"/>
        <v>1152</v>
      </c>
      <c r="B1155" s="33"/>
      <c r="C1155" s="39"/>
      <c r="D1155" s="22" t="s">
        <v>117</v>
      </c>
      <c r="E1155" s="22" t="s">
        <v>6946</v>
      </c>
      <c r="F1155" s="113">
        <v>1</v>
      </c>
      <c r="G1155" s="23" t="s">
        <v>119</v>
      </c>
      <c r="H1155" s="24">
        <v>8715</v>
      </c>
      <c r="I1155" s="30"/>
      <c r="J1155" s="101">
        <v>8715</v>
      </c>
      <c r="K1155" s="23">
        <v>85319000</v>
      </c>
      <c r="L1155" s="26">
        <v>0.1</v>
      </c>
      <c r="M1155" s="23"/>
      <c r="N1155" s="49"/>
      <c r="O1155" s="38"/>
      <c r="P1155" s="26">
        <v>0.1</v>
      </c>
      <c r="Q1155" s="38"/>
      <c r="R1155" s="26">
        <v>0.18</v>
      </c>
      <c r="S1155" s="23" t="s">
        <v>5139</v>
      </c>
      <c r="T1155" s="94">
        <v>871.5</v>
      </c>
      <c r="U1155" s="94">
        <v>0</v>
      </c>
      <c r="V1155" s="94">
        <v>87.15</v>
      </c>
      <c r="W1155" s="94">
        <v>1741.2569999999998</v>
      </c>
      <c r="X1155" s="52">
        <v>2699.9069999999997</v>
      </c>
      <c r="Y1155" s="23" t="s">
        <v>6835</v>
      </c>
      <c r="Z1155" s="23" t="s">
        <v>6947</v>
      </c>
      <c r="AA1155" s="23" t="s">
        <v>6947</v>
      </c>
      <c r="AB1155" s="33">
        <v>291706710551</v>
      </c>
      <c r="AC1155" s="23" t="s">
        <v>6948</v>
      </c>
      <c r="AD1155" s="48">
        <v>43062</v>
      </c>
      <c r="AE1155" s="39">
        <v>43042</v>
      </c>
      <c r="AF1155" s="33" t="e">
        <v>#N/A</v>
      </c>
      <c r="AG1155" s="23" t="e">
        <v>#N/A</v>
      </c>
      <c r="AH1155" s="39" t="e">
        <v>#N/A</v>
      </c>
      <c r="AI1155" s="23" t="s">
        <v>51</v>
      </c>
      <c r="AJ1155" s="65"/>
      <c r="AK1155" s="57"/>
      <c r="AL1155" s="56"/>
      <c r="AM1155" s="52"/>
      <c r="AN1155" s="23"/>
      <c r="AO1155" s="38"/>
      <c r="AP1155" s="23">
        <v>2000</v>
      </c>
      <c r="AQ1155" s="23" t="s">
        <v>64</v>
      </c>
      <c r="AR1155" s="23" t="s">
        <v>6949</v>
      </c>
      <c r="AS1155" s="95" t="s">
        <v>53</v>
      </c>
      <c r="AT1155" s="23" t="s">
        <v>522</v>
      </c>
      <c r="AU1155" s="23" t="s">
        <v>6950</v>
      </c>
      <c r="AV1155" s="99">
        <v>1</v>
      </c>
      <c r="AW1155" s="101">
        <v>8715</v>
      </c>
      <c r="AX1155" s="29" t="s">
        <v>6494</v>
      </c>
      <c r="AY1155" s="29"/>
      <c r="AZ1155" s="21"/>
      <c r="BA1155">
        <f t="shared" si="214"/>
        <v>2596</v>
      </c>
      <c r="BB1155" s="115" t="s">
        <v>6985</v>
      </c>
      <c r="BC1155" s="105">
        <f t="shared" si="205"/>
        <v>8715</v>
      </c>
      <c r="BD1155" s="116">
        <f t="shared" si="206"/>
        <v>43040</v>
      </c>
      <c r="BE1155" s="141" t="s">
        <v>8312</v>
      </c>
      <c r="BF1155">
        <f>MATCH(BE1155,'Cat-4'!$A:$A,0)</f>
        <v>639</v>
      </c>
      <c r="BG1155">
        <f>MATCH(BD1155,'Cat-4'!$1:$1,0)</f>
        <v>71</v>
      </c>
      <c r="BH1155">
        <f>INDEX('Cat-4'!$1:$1048576,'NSS + ACT'!BF1155,'NSS + ACT'!BG1155)</f>
        <v>110.3</v>
      </c>
      <c r="BI1155">
        <f>MATCH($BI$1,'Cat-4'!$1:$1,0)</f>
        <v>153</v>
      </c>
      <c r="BJ1155">
        <f>INDEX('Cat-4'!$1:$1048576,'NSS + ACT'!BF1155,'NSS + ACT'!BI1155)</f>
        <v>121.7</v>
      </c>
      <c r="BK1155" s="126">
        <f t="shared" si="207"/>
        <v>1.1033544877606529</v>
      </c>
      <c r="BL1155">
        <f t="shared" si="208"/>
        <v>2600</v>
      </c>
      <c r="BM1155" s="126">
        <f t="shared" si="209"/>
        <v>86.666666666666671</v>
      </c>
      <c r="BN1155" s="126" t="s">
        <v>8785</v>
      </c>
      <c r="BO1155" s="126">
        <f>MATCH(BB1155,Sheet3!$D$4:$D$8,0)</f>
        <v>5</v>
      </c>
      <c r="BP1155" s="126">
        <f>MATCH(BN1155,Sheet3!$E$4:$H$4,0)</f>
        <v>4</v>
      </c>
      <c r="BQ1155" s="132">
        <f>INDEX(Sheet3!$D$4:$H$8,'NSS + ACT'!BO1155,'NSS + ACT'!BP1155)</f>
        <v>0.4</v>
      </c>
      <c r="BR1155" s="105">
        <f t="shared" si="210"/>
        <v>9615.7343608340907</v>
      </c>
      <c r="BS1155" s="162">
        <f t="shared" si="211"/>
        <v>0.4</v>
      </c>
      <c r="BT1155" s="105">
        <f t="shared" si="212"/>
        <v>5769.4406165004539</v>
      </c>
    </row>
    <row r="1156" spans="1:72">
      <c r="A1156" s="18">
        <f t="shared" si="215"/>
        <v>1153</v>
      </c>
      <c r="B1156" s="61">
        <v>291905083982</v>
      </c>
      <c r="C1156" s="39">
        <v>43612</v>
      </c>
      <c r="D1156" s="22" t="s">
        <v>57</v>
      </c>
      <c r="E1156" s="22" t="s">
        <v>1548</v>
      </c>
      <c r="F1156" s="110">
        <v>16</v>
      </c>
      <c r="G1156" s="23" t="s">
        <v>119</v>
      </c>
      <c r="H1156" s="52">
        <v>63.75</v>
      </c>
      <c r="I1156" s="30"/>
      <c r="J1156" s="109">
        <v>1020</v>
      </c>
      <c r="K1156" s="23">
        <v>73182990</v>
      </c>
      <c r="L1156" s="26">
        <v>0.15</v>
      </c>
      <c r="M1156" s="40" t="s">
        <v>695</v>
      </c>
      <c r="N1156" s="62">
        <v>0</v>
      </c>
      <c r="O1156" s="52">
        <v>0</v>
      </c>
      <c r="P1156" s="26">
        <v>0.1</v>
      </c>
      <c r="Q1156" s="52">
        <v>0</v>
      </c>
      <c r="R1156" s="63">
        <v>0.18</v>
      </c>
      <c r="S1156" s="23" t="s">
        <v>942</v>
      </c>
      <c r="T1156" s="52">
        <v>153</v>
      </c>
      <c r="U1156" s="52">
        <v>0</v>
      </c>
      <c r="V1156" s="52">
        <v>15.3</v>
      </c>
      <c r="W1156" s="52">
        <v>213.89399999999998</v>
      </c>
      <c r="X1156" s="52">
        <v>382.19399999999996</v>
      </c>
      <c r="Y1156" s="23" t="s">
        <v>1473</v>
      </c>
      <c r="Z1156" s="23" t="s">
        <v>1549</v>
      </c>
      <c r="AA1156" s="23" t="s">
        <v>1550</v>
      </c>
      <c r="AB1156" s="33">
        <v>291905083982</v>
      </c>
      <c r="AC1156" s="33" t="s">
        <v>1443</v>
      </c>
      <c r="AD1156" s="48">
        <v>43612</v>
      </c>
      <c r="AE1156" s="39">
        <v>43592</v>
      </c>
      <c r="AF1156" s="53" t="e">
        <v>#N/A</v>
      </c>
      <c r="AG1156" s="53" t="e">
        <v>#N/A</v>
      </c>
      <c r="AH1156" s="39" t="e">
        <v>#N/A</v>
      </c>
      <c r="AI1156" s="23" t="s">
        <v>51</v>
      </c>
      <c r="AJ1156" s="54"/>
      <c r="AK1156" s="55"/>
      <c r="AL1156" s="56"/>
      <c r="AM1156" s="57"/>
      <c r="AN1156" s="33"/>
      <c r="AO1156" s="48"/>
      <c r="AP1156" s="23">
        <v>2000</v>
      </c>
      <c r="AQ1156" s="23" t="s">
        <v>52</v>
      </c>
      <c r="AR1156" s="23" t="s">
        <v>1550</v>
      </c>
      <c r="AS1156" s="38" t="s">
        <v>53</v>
      </c>
      <c r="AT1156" s="23"/>
      <c r="AU1156" s="64">
        <v>9611014336</v>
      </c>
      <c r="AV1156" s="99">
        <v>16</v>
      </c>
      <c r="AW1156" s="102">
        <v>8710.4799999999905</v>
      </c>
      <c r="AX1156" s="29" t="s">
        <v>701</v>
      </c>
      <c r="AY1156" s="29"/>
      <c r="AZ1156" s="25"/>
      <c r="BA1156">
        <f t="shared" si="214"/>
        <v>2046</v>
      </c>
      <c r="BB1156" s="115" t="s">
        <v>6983</v>
      </c>
      <c r="BC1156" s="105">
        <f t="shared" si="205"/>
        <v>544.4049999999994</v>
      </c>
      <c r="BD1156" s="116">
        <f t="shared" si="206"/>
        <v>43586</v>
      </c>
      <c r="BE1156" s="141" t="s">
        <v>8477</v>
      </c>
      <c r="BF1156">
        <f>MATCH(BE1156,'Cat-4'!$A:$A,0)</f>
        <v>722</v>
      </c>
      <c r="BG1156">
        <f>MATCH(BD1156,'Cat-4'!$1:$1,0)</f>
        <v>89</v>
      </c>
      <c r="BH1156">
        <f>INDEX('Cat-4'!$1:$1048576,'NSS + ACT'!BF1156,'NSS + ACT'!BG1156)</f>
        <v>112.7</v>
      </c>
      <c r="BI1156">
        <f>MATCH($BI$1,'Cat-4'!$1:$1,0)</f>
        <v>153</v>
      </c>
      <c r="BJ1156">
        <f>INDEX('Cat-4'!$1:$1048576,'NSS + ACT'!BF1156,'NSS + ACT'!BI1156)</f>
        <v>130.80000000000001</v>
      </c>
      <c r="BK1156" s="126">
        <f t="shared" si="207"/>
        <v>1.160603371783496</v>
      </c>
      <c r="BL1156">
        <f t="shared" si="208"/>
        <v>2054</v>
      </c>
      <c r="BM1156" s="126">
        <f t="shared" si="209"/>
        <v>68.466666666666669</v>
      </c>
      <c r="BN1156" s="126" t="s">
        <v>8785</v>
      </c>
      <c r="BO1156" s="126">
        <f>MATCH(BB1156,Sheet3!$D$4:$D$8,0)</f>
        <v>2</v>
      </c>
      <c r="BP1156" s="126">
        <f>MATCH(BN1156,Sheet3!$E$4:$H$4,0)</f>
        <v>4</v>
      </c>
      <c r="BQ1156" s="132">
        <f>INDEX(Sheet3!$D$4:$H$8,'NSS + ACT'!BO1156,'NSS + ACT'!BP1156)</f>
        <v>0.1</v>
      </c>
      <c r="BR1156" s="105">
        <f t="shared" si="210"/>
        <v>10109.412457852695</v>
      </c>
      <c r="BS1156" s="162">
        <f t="shared" si="211"/>
        <v>0.1</v>
      </c>
      <c r="BT1156" s="105">
        <f t="shared" si="212"/>
        <v>9098.4712120674267</v>
      </c>
    </row>
    <row r="1157" spans="1:72">
      <c r="A1157" s="18">
        <f t="shared" si="215"/>
        <v>1154</v>
      </c>
      <c r="B1157" s="61">
        <v>292007963855</v>
      </c>
      <c r="C1157" s="39">
        <v>44116</v>
      </c>
      <c r="D1157" s="22" t="s">
        <v>168</v>
      </c>
      <c r="E1157" s="22" t="s">
        <v>4370</v>
      </c>
      <c r="F1157" s="110">
        <v>2</v>
      </c>
      <c r="G1157" s="23" t="s">
        <v>119</v>
      </c>
      <c r="H1157" s="52">
        <v>4349</v>
      </c>
      <c r="I1157" s="30"/>
      <c r="J1157" s="109">
        <v>8698</v>
      </c>
      <c r="K1157" s="23">
        <v>84841010</v>
      </c>
      <c r="L1157" s="26">
        <v>7.4999999999999997E-2</v>
      </c>
      <c r="M1157" s="40">
        <v>0</v>
      </c>
      <c r="N1157" s="62">
        <v>0</v>
      </c>
      <c r="O1157" s="52">
        <v>0</v>
      </c>
      <c r="P1157" s="26">
        <v>0.1</v>
      </c>
      <c r="Q1157" s="52">
        <v>0</v>
      </c>
      <c r="R1157" s="63">
        <v>0.18</v>
      </c>
      <c r="S1157" s="23" t="s">
        <v>4095</v>
      </c>
      <c r="T1157" s="52">
        <v>652.35</v>
      </c>
      <c r="U1157" s="52">
        <v>0</v>
      </c>
      <c r="V1157" s="52">
        <v>65.234999999999999</v>
      </c>
      <c r="W1157" s="52">
        <v>1694.8053000000002</v>
      </c>
      <c r="X1157" s="52">
        <v>2412.3903</v>
      </c>
      <c r="Y1157" s="23" t="s">
        <v>4133</v>
      </c>
      <c r="Z1157" s="23" t="s">
        <v>4371</v>
      </c>
      <c r="AA1157" s="23" t="s">
        <v>4372</v>
      </c>
      <c r="AB1157" s="33">
        <v>292007963855</v>
      </c>
      <c r="AC1157" s="33" t="s">
        <v>1348</v>
      </c>
      <c r="AD1157" s="39">
        <v>44116</v>
      </c>
      <c r="AE1157" s="39">
        <v>44109</v>
      </c>
      <c r="AF1157" s="53" t="e">
        <v>#N/A</v>
      </c>
      <c r="AG1157" s="53" t="e">
        <v>#N/A</v>
      </c>
      <c r="AH1157" s="39" t="e">
        <v>#N/A</v>
      </c>
      <c r="AI1157" s="23" t="s">
        <v>51</v>
      </c>
      <c r="AJ1157" s="59"/>
      <c r="AK1157" s="59"/>
      <c r="AL1157" s="48"/>
      <c r="AM1157" s="60"/>
      <c r="AN1157" s="33"/>
      <c r="AO1157" s="48"/>
      <c r="AP1157" s="23">
        <v>2000</v>
      </c>
      <c r="AQ1157" s="23" t="s">
        <v>52</v>
      </c>
      <c r="AR1157" s="23" t="s">
        <v>4372</v>
      </c>
      <c r="AS1157" s="38" t="s">
        <v>53</v>
      </c>
      <c r="AT1157" s="23" t="s">
        <v>519</v>
      </c>
      <c r="AU1157" s="64" t="s">
        <v>1349</v>
      </c>
      <c r="AV1157" s="99">
        <v>2</v>
      </c>
      <c r="AW1157" s="102">
        <v>8698</v>
      </c>
      <c r="AX1157" s="29" t="s">
        <v>701</v>
      </c>
      <c r="AY1157" s="29"/>
      <c r="AZ1157" s="25"/>
      <c r="BA1157">
        <f t="shared" si="214"/>
        <v>1529</v>
      </c>
      <c r="BB1157" s="115" t="s">
        <v>6983</v>
      </c>
      <c r="BC1157" s="105">
        <f t="shared" ref="BC1157:BC1220" si="216">AW1157/AV1157</f>
        <v>4349</v>
      </c>
      <c r="BD1157" s="116">
        <f t="shared" ref="BD1157:BD1220" si="217">DATE(YEAR(AE1157),MONTH(AE1157),1)</f>
        <v>44105</v>
      </c>
      <c r="BE1157" s="141" t="s">
        <v>8477</v>
      </c>
      <c r="BF1157">
        <f>MATCH(BE1157,'Cat-4'!$A:$A,0)</f>
        <v>722</v>
      </c>
      <c r="BG1157">
        <f>MATCH(BD1157,'Cat-4'!$1:$1,0)</f>
        <v>106</v>
      </c>
      <c r="BH1157">
        <f>INDEX('Cat-4'!$1:$1048576,'NSS + ACT'!BF1157,'NSS + ACT'!BG1157)</f>
        <v>114.2</v>
      </c>
      <c r="BI1157">
        <f>MATCH($BI$1,'Cat-4'!$1:$1,0)</f>
        <v>153</v>
      </c>
      <c r="BJ1157">
        <f>INDEX('Cat-4'!$1:$1048576,'NSS + ACT'!BF1157,'NSS + ACT'!BI1157)</f>
        <v>130.80000000000001</v>
      </c>
      <c r="BK1157" s="126">
        <f t="shared" ref="BK1157:BK1220" si="218">BJ1157/BH1157</f>
        <v>1.1453590192644485</v>
      </c>
      <c r="BL1157">
        <f t="shared" ref="BL1157:BL1220" si="219">$BL$1-BD1157</f>
        <v>1535</v>
      </c>
      <c r="BM1157" s="126">
        <f t="shared" ref="BM1157:BM1220" si="220">BL1157/30</f>
        <v>51.166666666666664</v>
      </c>
      <c r="BN1157" s="126" t="s">
        <v>8785</v>
      </c>
      <c r="BO1157" s="126">
        <f>MATCH(BB1157,Sheet3!$D$4:$D$8,0)</f>
        <v>2</v>
      </c>
      <c r="BP1157" s="126">
        <f>MATCH(BN1157,Sheet3!$E$4:$H$4,0)</f>
        <v>4</v>
      </c>
      <c r="BQ1157" s="132">
        <f>INDEX(Sheet3!$D$4:$H$8,'NSS + ACT'!BO1157,'NSS + ACT'!BP1157)</f>
        <v>0.1</v>
      </c>
      <c r="BR1157" s="105">
        <f t="shared" ref="BR1157:BR1220" si="221">BK1157*AW1157</f>
        <v>9962.3327495621725</v>
      </c>
      <c r="BS1157" s="162">
        <f t="shared" ref="BS1157:BS1220" si="222">BQ1157</f>
        <v>0.1</v>
      </c>
      <c r="BT1157" s="105">
        <f t="shared" ref="BT1157:BT1220" si="223">BR1157*(1-BS1157)</f>
        <v>8966.099474605955</v>
      </c>
    </row>
    <row r="1158" spans="1:72">
      <c r="A1158" s="18">
        <f t="shared" si="215"/>
        <v>1155</v>
      </c>
      <c r="B1158" s="61">
        <v>292109705963</v>
      </c>
      <c r="C1158" s="39">
        <v>44469</v>
      </c>
      <c r="D1158" s="22" t="s">
        <v>63</v>
      </c>
      <c r="E1158" s="22" t="s">
        <v>1569</v>
      </c>
      <c r="F1158" s="110">
        <v>2</v>
      </c>
      <c r="G1158" s="23" t="s">
        <v>119</v>
      </c>
      <c r="H1158" s="52">
        <v>2235.6</v>
      </c>
      <c r="I1158" s="30"/>
      <c r="J1158" s="109">
        <v>4471.2</v>
      </c>
      <c r="K1158" s="23">
        <v>84842000</v>
      </c>
      <c r="L1158" s="26">
        <v>7.4999999999999997E-2</v>
      </c>
      <c r="M1158" s="40">
        <v>0</v>
      </c>
      <c r="N1158" s="62">
        <v>0</v>
      </c>
      <c r="O1158" s="52">
        <v>0</v>
      </c>
      <c r="P1158" s="26">
        <v>0.1</v>
      </c>
      <c r="Q1158" s="52">
        <v>0</v>
      </c>
      <c r="R1158" s="63">
        <v>0.18</v>
      </c>
      <c r="S1158" s="23" t="s">
        <v>777</v>
      </c>
      <c r="T1158" s="52">
        <v>335.34</v>
      </c>
      <c r="U1158" s="52">
        <v>0</v>
      </c>
      <c r="V1158" s="52">
        <v>33.533999999999999</v>
      </c>
      <c r="W1158" s="52">
        <v>871.21331999999995</v>
      </c>
      <c r="X1158" s="52">
        <v>1240.0873199999999</v>
      </c>
      <c r="Y1158" s="23" t="s">
        <v>1473</v>
      </c>
      <c r="Z1158" s="23" t="s">
        <v>1570</v>
      </c>
      <c r="AA1158" s="23" t="s">
        <v>1571</v>
      </c>
      <c r="AB1158" s="33">
        <v>292109705963</v>
      </c>
      <c r="AC1158" s="33" t="s">
        <v>1568</v>
      </c>
      <c r="AD1158" s="48">
        <v>44469</v>
      </c>
      <c r="AE1158" s="39">
        <v>44462</v>
      </c>
      <c r="AF1158" s="53" t="e">
        <v>#N/A</v>
      </c>
      <c r="AG1158" s="53" t="e">
        <v>#N/A</v>
      </c>
      <c r="AH1158" s="39" t="e">
        <v>#N/A</v>
      </c>
      <c r="AI1158" s="23" t="s">
        <v>51</v>
      </c>
      <c r="AJ1158" s="54"/>
      <c r="AK1158" s="55"/>
      <c r="AL1158" s="56"/>
      <c r="AM1158" s="57"/>
      <c r="AN1158" s="33"/>
      <c r="AO1158" s="48"/>
      <c r="AP1158" s="23">
        <v>2000</v>
      </c>
      <c r="AQ1158" s="23" t="s">
        <v>52</v>
      </c>
      <c r="AR1158" s="23" t="s">
        <v>1571</v>
      </c>
      <c r="AS1158" s="38" t="s">
        <v>53</v>
      </c>
      <c r="AT1158" s="23"/>
      <c r="AU1158" s="64">
        <v>27104010</v>
      </c>
      <c r="AV1158" s="99">
        <v>2</v>
      </c>
      <c r="AW1158" s="102">
        <v>8694.26</v>
      </c>
      <c r="AX1158" s="29" t="s">
        <v>701</v>
      </c>
      <c r="AY1158" s="29"/>
      <c r="AZ1158" s="25"/>
      <c r="BA1158">
        <f t="shared" si="214"/>
        <v>1176</v>
      </c>
      <c r="BB1158" s="115" t="s">
        <v>6983</v>
      </c>
      <c r="BC1158" s="105">
        <f t="shared" si="216"/>
        <v>4347.13</v>
      </c>
      <c r="BD1158" s="116">
        <f t="shared" si="217"/>
        <v>44440</v>
      </c>
      <c r="BE1158" s="141" t="s">
        <v>8477</v>
      </c>
      <c r="BF1158">
        <f>MATCH(BE1158,'Cat-4'!$A:$A,0)</f>
        <v>722</v>
      </c>
      <c r="BG1158">
        <f>MATCH(BD1158,'Cat-4'!$1:$1,0)</f>
        <v>117</v>
      </c>
      <c r="BH1158">
        <f>INDEX('Cat-4'!$1:$1048576,'NSS + ACT'!BF1158,'NSS + ACT'!BG1158)</f>
        <v>120.7</v>
      </c>
      <c r="BI1158">
        <f>MATCH($BI$1,'Cat-4'!$1:$1,0)</f>
        <v>153</v>
      </c>
      <c r="BJ1158">
        <f>INDEX('Cat-4'!$1:$1048576,'NSS + ACT'!BF1158,'NSS + ACT'!BI1158)</f>
        <v>130.80000000000001</v>
      </c>
      <c r="BK1158" s="126">
        <f t="shared" si="218"/>
        <v>1.0836785418392709</v>
      </c>
      <c r="BL1158">
        <f t="shared" si="219"/>
        <v>1200</v>
      </c>
      <c r="BM1158" s="126">
        <f t="shared" si="220"/>
        <v>40</v>
      </c>
      <c r="BN1158" s="126" t="s">
        <v>8785</v>
      </c>
      <c r="BO1158" s="126">
        <f>MATCH(BB1158,Sheet3!$D$4:$D$8,0)</f>
        <v>2</v>
      </c>
      <c r="BP1158" s="126">
        <f>MATCH(BN1158,Sheet3!$E$4:$H$4,0)</f>
        <v>4</v>
      </c>
      <c r="BQ1158" s="132">
        <f>INDEX(Sheet3!$D$4:$H$8,'NSS + ACT'!BO1158,'NSS + ACT'!BP1158)</f>
        <v>0.1</v>
      </c>
      <c r="BR1158" s="105">
        <f t="shared" si="221"/>
        <v>9421.7829991715007</v>
      </c>
      <c r="BS1158" s="162">
        <f t="shared" si="222"/>
        <v>0.1</v>
      </c>
      <c r="BT1158" s="105">
        <f t="shared" si="223"/>
        <v>8479.6046992543506</v>
      </c>
    </row>
    <row r="1159" spans="1:72">
      <c r="A1159" s="18">
        <f t="shared" si="215"/>
        <v>1156</v>
      </c>
      <c r="B1159" s="61">
        <v>291606046093</v>
      </c>
      <c r="C1159" s="39">
        <v>42730</v>
      </c>
      <c r="D1159" s="22" t="s">
        <v>63</v>
      </c>
      <c r="E1159" s="22" t="s">
        <v>1486</v>
      </c>
      <c r="F1159" s="110">
        <v>28</v>
      </c>
      <c r="G1159" s="23" t="s">
        <v>119</v>
      </c>
      <c r="H1159" s="52">
        <v>11.857142857142858</v>
      </c>
      <c r="I1159" s="30"/>
      <c r="J1159" s="109">
        <v>332</v>
      </c>
      <c r="K1159" s="23">
        <v>84842000</v>
      </c>
      <c r="L1159" s="26">
        <v>7.4999999999999997E-2</v>
      </c>
      <c r="M1159" s="40">
        <v>0</v>
      </c>
      <c r="N1159" s="62">
        <v>0</v>
      </c>
      <c r="O1159" s="52">
        <v>0</v>
      </c>
      <c r="P1159" s="26">
        <v>0.1</v>
      </c>
      <c r="Q1159" s="52">
        <v>0</v>
      </c>
      <c r="R1159" s="63">
        <v>0.18</v>
      </c>
      <c r="S1159" s="23" t="s">
        <v>777</v>
      </c>
      <c r="T1159" s="52">
        <v>24.9</v>
      </c>
      <c r="U1159" s="52">
        <v>0</v>
      </c>
      <c r="V1159" s="52">
        <v>2.4900000000000002</v>
      </c>
      <c r="W1159" s="52">
        <v>64.69019999999999</v>
      </c>
      <c r="X1159" s="52">
        <v>92.080199999999991</v>
      </c>
      <c r="Y1159" s="23" t="s">
        <v>1473</v>
      </c>
      <c r="Z1159" s="23" t="s">
        <v>1487</v>
      </c>
      <c r="AA1159" s="23" t="s">
        <v>1488</v>
      </c>
      <c r="AB1159" s="33">
        <v>291606046093</v>
      </c>
      <c r="AC1159" s="33" t="s">
        <v>1480</v>
      </c>
      <c r="AD1159" s="48">
        <v>42730</v>
      </c>
      <c r="AE1159" s="39">
        <v>42704</v>
      </c>
      <c r="AF1159" s="53" t="e">
        <v>#N/A</v>
      </c>
      <c r="AG1159" s="53" t="e">
        <v>#N/A</v>
      </c>
      <c r="AH1159" s="39" t="e">
        <v>#N/A</v>
      </c>
      <c r="AI1159" s="23" t="s">
        <v>51</v>
      </c>
      <c r="AJ1159" s="54"/>
      <c r="AK1159" s="55"/>
      <c r="AL1159" s="56"/>
      <c r="AM1159" s="57"/>
      <c r="AN1159" s="33"/>
      <c r="AO1159" s="48"/>
      <c r="AP1159" s="23">
        <v>2000</v>
      </c>
      <c r="AQ1159" s="23" t="s">
        <v>52</v>
      </c>
      <c r="AR1159" s="23" t="s">
        <v>1488</v>
      </c>
      <c r="AS1159" s="38" t="s">
        <v>53</v>
      </c>
      <c r="AT1159" s="23"/>
      <c r="AU1159" s="64">
        <v>2946</v>
      </c>
      <c r="AV1159" s="99">
        <v>28</v>
      </c>
      <c r="AW1159" s="102">
        <v>8661.8899999999903</v>
      </c>
      <c r="AX1159" s="29" t="s">
        <v>701</v>
      </c>
      <c r="AY1159" s="29"/>
      <c r="AZ1159" s="25"/>
      <c r="BA1159">
        <f t="shared" si="214"/>
        <v>2934</v>
      </c>
      <c r="BB1159" s="115" t="s">
        <v>6983</v>
      </c>
      <c r="BC1159" s="105">
        <f t="shared" si="216"/>
        <v>309.35321428571393</v>
      </c>
      <c r="BD1159" s="116">
        <f t="shared" si="217"/>
        <v>42675</v>
      </c>
      <c r="BE1159" s="141" t="s">
        <v>8477</v>
      </c>
      <c r="BF1159">
        <f>MATCH(BE1159,'Cat-4'!$A:$A,0)</f>
        <v>722</v>
      </c>
      <c r="BG1159">
        <f>MATCH(BD1159,'Cat-4'!$1:$1,0)</f>
        <v>59</v>
      </c>
      <c r="BH1159">
        <f>INDEX('Cat-4'!$1:$1048576,'NSS + ACT'!BF1159,'NSS + ACT'!BG1159)</f>
        <v>107.5</v>
      </c>
      <c r="BI1159">
        <f>MATCH($BI$1,'Cat-4'!$1:$1,0)</f>
        <v>153</v>
      </c>
      <c r="BJ1159">
        <f>INDEX('Cat-4'!$1:$1048576,'NSS + ACT'!BF1159,'NSS + ACT'!BI1159)</f>
        <v>130.80000000000001</v>
      </c>
      <c r="BK1159" s="126">
        <f t="shared" si="218"/>
        <v>1.2167441860465118</v>
      </c>
      <c r="BL1159">
        <f t="shared" si="219"/>
        <v>2965</v>
      </c>
      <c r="BM1159" s="126">
        <f t="shared" si="220"/>
        <v>98.833333333333329</v>
      </c>
      <c r="BN1159" s="126" t="s">
        <v>8785</v>
      </c>
      <c r="BO1159" s="126">
        <f>MATCH(BB1159,Sheet3!$D$4:$D$8,0)</f>
        <v>2</v>
      </c>
      <c r="BP1159" s="126">
        <f>MATCH(BN1159,Sheet3!$E$4:$H$4,0)</f>
        <v>4</v>
      </c>
      <c r="BQ1159" s="132">
        <f>INDEX(Sheet3!$D$4:$H$8,'NSS + ACT'!BO1159,'NSS + ACT'!BP1159)</f>
        <v>0.1</v>
      </c>
      <c r="BR1159" s="105">
        <f t="shared" si="221"/>
        <v>10539.304297674409</v>
      </c>
      <c r="BS1159" s="162">
        <f t="shared" si="222"/>
        <v>0.1</v>
      </c>
      <c r="BT1159" s="105">
        <f t="shared" si="223"/>
        <v>9485.3738679069684</v>
      </c>
    </row>
    <row r="1160" spans="1:72">
      <c r="A1160" s="18">
        <f t="shared" si="215"/>
        <v>1157</v>
      </c>
      <c r="B1160" s="33">
        <v>291602348225</v>
      </c>
      <c r="C1160" s="39">
        <v>42515</v>
      </c>
      <c r="D1160" s="22" t="s">
        <v>255</v>
      </c>
      <c r="E1160" s="22" t="s">
        <v>5929</v>
      </c>
      <c r="F1160" s="110">
        <v>1</v>
      </c>
      <c r="G1160" s="23" t="s">
        <v>119</v>
      </c>
      <c r="H1160" s="52">
        <v>10569.42</v>
      </c>
      <c r="I1160" s="30"/>
      <c r="J1160" s="109">
        <v>10569.42</v>
      </c>
      <c r="K1160" s="36">
        <v>90328100</v>
      </c>
      <c r="L1160" s="26">
        <v>7.4999999999999997E-2</v>
      </c>
      <c r="M1160" s="26" t="s">
        <v>5930</v>
      </c>
      <c r="N1160" s="26">
        <v>0</v>
      </c>
      <c r="O1160" s="60"/>
      <c r="P1160" s="26">
        <v>0.1</v>
      </c>
      <c r="Q1160" s="84"/>
      <c r="R1160" s="26">
        <v>0.18</v>
      </c>
      <c r="S1160" s="23" t="s">
        <v>5931</v>
      </c>
      <c r="T1160" s="52">
        <v>792.70650000000001</v>
      </c>
      <c r="U1160" s="52">
        <v>0</v>
      </c>
      <c r="V1160" s="52">
        <v>79.270650000000003</v>
      </c>
      <c r="W1160" s="52">
        <v>2059.4514870000003</v>
      </c>
      <c r="X1160" s="52">
        <v>2931.4286370000004</v>
      </c>
      <c r="Y1160" s="23" t="s">
        <v>5800</v>
      </c>
      <c r="Z1160" s="23" t="s">
        <v>5932</v>
      </c>
      <c r="AA1160" s="23" t="s">
        <v>5933</v>
      </c>
      <c r="AB1160" s="33">
        <v>291602348225</v>
      </c>
      <c r="AC1160" s="33" t="s">
        <v>5934</v>
      </c>
      <c r="AD1160" s="48">
        <v>42515</v>
      </c>
      <c r="AE1160" s="39">
        <v>42426</v>
      </c>
      <c r="AF1160" s="53" t="e">
        <v>#N/A</v>
      </c>
      <c r="AG1160" s="53" t="e">
        <v>#N/A</v>
      </c>
      <c r="AH1160" s="39" t="e">
        <v>#N/A</v>
      </c>
      <c r="AI1160" s="23" t="s">
        <v>51</v>
      </c>
      <c r="AJ1160" s="54"/>
      <c r="AK1160" s="55"/>
      <c r="AL1160" s="56"/>
      <c r="AM1160" s="57"/>
      <c r="AN1160" s="33"/>
      <c r="AO1160" s="48"/>
      <c r="AP1160" s="23">
        <v>2000</v>
      </c>
      <c r="AQ1160" s="23" t="s">
        <v>64</v>
      </c>
      <c r="AR1160" s="23" t="s">
        <v>5933</v>
      </c>
      <c r="AS1160" s="38" t="s">
        <v>53</v>
      </c>
      <c r="AT1160" s="23"/>
      <c r="AU1160" s="23" t="s">
        <v>256</v>
      </c>
      <c r="AV1160" s="99">
        <v>1</v>
      </c>
      <c r="AW1160" s="101">
        <v>8608.6</v>
      </c>
      <c r="AX1160" s="29" t="s">
        <v>5711</v>
      </c>
      <c r="AY1160" s="29"/>
      <c r="AZ1160" s="21"/>
      <c r="BA1160">
        <f t="shared" ref="BA1160:BA1192" si="224">$BA$2-AE1160</f>
        <v>3212</v>
      </c>
      <c r="BB1160" s="115" t="s">
        <v>6983</v>
      </c>
      <c r="BC1160" s="105">
        <f t="shared" si="216"/>
        <v>8608.6</v>
      </c>
      <c r="BD1160" s="116">
        <f t="shared" si="217"/>
        <v>42401</v>
      </c>
      <c r="BE1160" s="141" t="s">
        <v>8477</v>
      </c>
      <c r="BF1160">
        <f>MATCH(BE1160,'Cat-4'!$A:$A,0)</f>
        <v>722</v>
      </c>
      <c r="BG1160">
        <f>MATCH(BD1160,'Cat-4'!$1:$1,0)</f>
        <v>50</v>
      </c>
      <c r="BH1160">
        <f>INDEX('Cat-4'!$1:$1048576,'NSS + ACT'!BF1160,'NSS + ACT'!BG1160)</f>
        <v>108.1</v>
      </c>
      <c r="BI1160">
        <f>MATCH($BI$1,'Cat-4'!$1:$1,0)</f>
        <v>153</v>
      </c>
      <c r="BJ1160">
        <f>INDEX('Cat-4'!$1:$1048576,'NSS + ACT'!BF1160,'NSS + ACT'!BI1160)</f>
        <v>130.80000000000001</v>
      </c>
      <c r="BK1160" s="126">
        <f t="shared" si="218"/>
        <v>1.2099907493061981</v>
      </c>
      <c r="BL1160">
        <f t="shared" si="219"/>
        <v>3239</v>
      </c>
      <c r="BM1160" s="126">
        <f t="shared" si="220"/>
        <v>107.96666666666667</v>
      </c>
      <c r="BN1160" s="126" t="s">
        <v>8785</v>
      </c>
      <c r="BO1160" s="126">
        <f>MATCH(BB1160,Sheet3!$D$4:$D$8,0)</f>
        <v>2</v>
      </c>
      <c r="BP1160" s="126">
        <f>MATCH(BN1160,Sheet3!$E$4:$H$4,0)</f>
        <v>4</v>
      </c>
      <c r="BQ1160" s="132">
        <f>INDEX(Sheet3!$D$4:$H$8,'NSS + ACT'!BO1160,'NSS + ACT'!BP1160)</f>
        <v>0.1</v>
      </c>
      <c r="BR1160" s="105">
        <f t="shared" si="221"/>
        <v>10416.326364477338</v>
      </c>
      <c r="BS1160" s="162">
        <f t="shared" si="222"/>
        <v>0.1</v>
      </c>
      <c r="BT1160" s="105">
        <f t="shared" si="223"/>
        <v>9374.6937280296042</v>
      </c>
    </row>
    <row r="1161" spans="1:72">
      <c r="A1161" s="18">
        <f t="shared" si="215"/>
        <v>1158</v>
      </c>
      <c r="B1161" s="61">
        <v>292202537196</v>
      </c>
      <c r="C1161" s="39">
        <v>44630</v>
      </c>
      <c r="D1161" s="22" t="s">
        <v>91</v>
      </c>
      <c r="E1161" s="22" t="s">
        <v>2483</v>
      </c>
      <c r="F1161" s="110">
        <v>2</v>
      </c>
      <c r="G1161" s="23" t="s">
        <v>119</v>
      </c>
      <c r="H1161" s="52">
        <v>4300.5</v>
      </c>
      <c r="I1161" s="30"/>
      <c r="J1161" s="109">
        <v>8601</v>
      </c>
      <c r="K1161" s="23">
        <v>84819090</v>
      </c>
      <c r="L1161" s="26">
        <v>7.4999999999999997E-2</v>
      </c>
      <c r="M1161" s="40">
        <v>0</v>
      </c>
      <c r="N1161" s="62">
        <v>0</v>
      </c>
      <c r="O1161" s="52"/>
      <c r="P1161" s="26">
        <v>0.1</v>
      </c>
      <c r="Q1161" s="52">
        <v>0</v>
      </c>
      <c r="R1161" s="63">
        <v>0.18</v>
      </c>
      <c r="S1161" s="23" t="s">
        <v>849</v>
      </c>
      <c r="T1161" s="52">
        <v>645.07499999999993</v>
      </c>
      <c r="U1161" s="52">
        <v>0</v>
      </c>
      <c r="V1161" s="52">
        <v>64.507499999999993</v>
      </c>
      <c r="W1161" s="52">
        <v>1675.9048500000001</v>
      </c>
      <c r="X1161" s="52">
        <v>2385.4873500000003</v>
      </c>
      <c r="Y1161" s="23" t="s">
        <v>2273</v>
      </c>
      <c r="Z1161" s="23" t="s">
        <v>2484</v>
      </c>
      <c r="AA1161" s="23" t="s">
        <v>2485</v>
      </c>
      <c r="AB1161" s="33">
        <v>292202537196</v>
      </c>
      <c r="AC1161" s="33" t="s">
        <v>2486</v>
      </c>
      <c r="AD1161" s="48">
        <v>44630</v>
      </c>
      <c r="AE1161" s="39">
        <v>44376</v>
      </c>
      <c r="AF1161" s="53" t="e">
        <v>#N/A</v>
      </c>
      <c r="AG1161" s="53" t="e">
        <v>#N/A</v>
      </c>
      <c r="AH1161" s="39" t="e">
        <v>#N/A</v>
      </c>
      <c r="AI1161" s="23" t="s">
        <v>51</v>
      </c>
      <c r="AJ1161" s="54"/>
      <c r="AK1161" s="55"/>
      <c r="AL1161" s="56"/>
      <c r="AM1161" s="57"/>
      <c r="AN1161" s="33"/>
      <c r="AO1161" s="48"/>
      <c r="AP1161" s="23">
        <v>2000</v>
      </c>
      <c r="AQ1161" s="23" t="s">
        <v>52</v>
      </c>
      <c r="AR1161" s="23" t="s">
        <v>2485</v>
      </c>
      <c r="AS1161" s="38" t="s">
        <v>53</v>
      </c>
      <c r="AT1161" s="23"/>
      <c r="AU1161" s="64">
        <v>9321631028</v>
      </c>
      <c r="AV1161" s="99">
        <v>2</v>
      </c>
      <c r="AW1161" s="102">
        <v>8601</v>
      </c>
      <c r="AX1161" s="29" t="s">
        <v>701</v>
      </c>
      <c r="AY1161" s="29"/>
      <c r="AZ1161" s="25" t="s">
        <v>853</v>
      </c>
      <c r="BA1161">
        <f t="shared" si="224"/>
        <v>1262</v>
      </c>
      <c r="BB1161" t="s">
        <v>6983</v>
      </c>
      <c r="BC1161" s="105">
        <f t="shared" si="216"/>
        <v>4300.5</v>
      </c>
      <c r="BD1161" s="116">
        <f t="shared" si="217"/>
        <v>44348</v>
      </c>
      <c r="BE1161" s="141" t="s">
        <v>8477</v>
      </c>
      <c r="BF1161">
        <f>MATCH(BE1161,'Cat-4'!$A:$A,0)</f>
        <v>722</v>
      </c>
      <c r="BG1161">
        <f>MATCH(BD1161,'Cat-4'!$1:$1,0)</f>
        <v>114</v>
      </c>
      <c r="BH1161">
        <f>INDEX('Cat-4'!$1:$1048576,'NSS + ACT'!BF1161,'NSS + ACT'!BG1161)</f>
        <v>118.1</v>
      </c>
      <c r="BI1161">
        <f>MATCH($BI$1,'Cat-4'!$1:$1,0)</f>
        <v>153</v>
      </c>
      <c r="BJ1161">
        <f>INDEX('Cat-4'!$1:$1048576,'NSS + ACT'!BF1161,'NSS + ACT'!BI1161)</f>
        <v>130.80000000000001</v>
      </c>
      <c r="BK1161" s="126">
        <f t="shared" si="218"/>
        <v>1.1075359864521592</v>
      </c>
      <c r="BL1161">
        <f t="shared" si="219"/>
        <v>1292</v>
      </c>
      <c r="BM1161" s="126">
        <f t="shared" si="220"/>
        <v>43.06666666666667</v>
      </c>
      <c r="BN1161" s="126" t="s">
        <v>8785</v>
      </c>
      <c r="BO1161" s="126">
        <f>MATCH(BB1161,Sheet3!$D$4:$D$8,0)</f>
        <v>2</v>
      </c>
      <c r="BP1161" s="126">
        <f>MATCH(BN1161,Sheet3!$E$4:$H$4,0)</f>
        <v>4</v>
      </c>
      <c r="BQ1161" s="132">
        <f>INDEX(Sheet3!$D$4:$H$8,'NSS + ACT'!BO1161,'NSS + ACT'!BP1161)</f>
        <v>0.1</v>
      </c>
      <c r="BR1161" s="105">
        <f t="shared" si="221"/>
        <v>9525.9170194750222</v>
      </c>
      <c r="BS1161" s="162">
        <f t="shared" si="222"/>
        <v>0.1</v>
      </c>
      <c r="BT1161" s="105">
        <f t="shared" si="223"/>
        <v>8573.3253175275204</v>
      </c>
    </row>
    <row r="1162" spans="1:72">
      <c r="A1162" s="18">
        <f t="shared" si="215"/>
        <v>1159</v>
      </c>
      <c r="B1162" s="61">
        <v>292102088331</v>
      </c>
      <c r="C1162" s="39">
        <v>44257</v>
      </c>
      <c r="D1162" s="22" t="s">
        <v>91</v>
      </c>
      <c r="E1162" s="22" t="s">
        <v>3727</v>
      </c>
      <c r="F1162" s="110">
        <v>3</v>
      </c>
      <c r="G1162" s="23" t="s">
        <v>49</v>
      </c>
      <c r="H1162" s="52">
        <v>2845</v>
      </c>
      <c r="I1162" s="30"/>
      <c r="J1162" s="109">
        <v>8535</v>
      </c>
      <c r="K1162" s="23">
        <v>84819090</v>
      </c>
      <c r="L1162" s="26">
        <v>7.4999999999999997E-2</v>
      </c>
      <c r="M1162" s="40">
        <v>0</v>
      </c>
      <c r="N1162" s="62">
        <v>0</v>
      </c>
      <c r="O1162" s="52">
        <v>0</v>
      </c>
      <c r="P1162" s="26">
        <v>0.1</v>
      </c>
      <c r="Q1162" s="52">
        <v>0</v>
      </c>
      <c r="R1162" s="63">
        <v>0.18</v>
      </c>
      <c r="S1162" s="23" t="s">
        <v>849</v>
      </c>
      <c r="T1162" s="52">
        <v>640.125</v>
      </c>
      <c r="U1162" s="52">
        <v>0</v>
      </c>
      <c r="V1162" s="52">
        <v>64.012500000000003</v>
      </c>
      <c r="W1162" s="52">
        <v>1663.04475</v>
      </c>
      <c r="X1162" s="52">
        <v>2367.1822499999998</v>
      </c>
      <c r="Y1162" s="23" t="s">
        <v>3695</v>
      </c>
      <c r="Z1162" s="23" t="s">
        <v>3728</v>
      </c>
      <c r="AA1162" s="23" t="s">
        <v>3729</v>
      </c>
      <c r="AB1162" s="33">
        <v>292102088331</v>
      </c>
      <c r="AC1162" s="33" t="s">
        <v>2476</v>
      </c>
      <c r="AD1162" s="39">
        <v>44257</v>
      </c>
      <c r="AE1162" s="39">
        <v>44250</v>
      </c>
      <c r="AF1162" s="53" t="e">
        <v>#N/A</v>
      </c>
      <c r="AG1162" s="53" t="e">
        <v>#N/A</v>
      </c>
      <c r="AH1162" s="39" t="e">
        <v>#N/A</v>
      </c>
      <c r="AI1162" s="23" t="s">
        <v>51</v>
      </c>
      <c r="AJ1162" s="59"/>
      <c r="AK1162" s="59"/>
      <c r="AL1162" s="48"/>
      <c r="AM1162" s="60"/>
      <c r="AN1162" s="33"/>
      <c r="AO1162" s="48"/>
      <c r="AP1162" s="23">
        <v>2000</v>
      </c>
      <c r="AQ1162" s="23" t="s">
        <v>52</v>
      </c>
      <c r="AR1162" s="23" t="s">
        <v>3729</v>
      </c>
      <c r="AS1162" s="38" t="s">
        <v>53</v>
      </c>
      <c r="AT1162" s="23"/>
      <c r="AU1162" s="64">
        <v>9320633409</v>
      </c>
      <c r="AV1162" s="99">
        <v>3</v>
      </c>
      <c r="AW1162" s="102">
        <v>8535</v>
      </c>
      <c r="AX1162" s="29" t="s">
        <v>701</v>
      </c>
      <c r="AY1162" s="29"/>
      <c r="AZ1162" s="25"/>
      <c r="BA1162">
        <f t="shared" si="224"/>
        <v>1388</v>
      </c>
      <c r="BB1162" s="115" t="s">
        <v>6983</v>
      </c>
      <c r="BC1162" s="105">
        <f t="shared" si="216"/>
        <v>2845</v>
      </c>
      <c r="BD1162" s="116">
        <f t="shared" si="217"/>
        <v>44228</v>
      </c>
      <c r="BE1162" s="141" t="s">
        <v>8477</v>
      </c>
      <c r="BF1162">
        <f>MATCH(BE1162,'Cat-4'!$A:$A,0)</f>
        <v>722</v>
      </c>
      <c r="BG1162">
        <f>MATCH(BD1162,'Cat-4'!$1:$1,0)</f>
        <v>110</v>
      </c>
      <c r="BH1162">
        <f>INDEX('Cat-4'!$1:$1048576,'NSS + ACT'!BF1162,'NSS + ACT'!BG1162)</f>
        <v>115.4</v>
      </c>
      <c r="BI1162">
        <f>MATCH($BI$1,'Cat-4'!$1:$1,0)</f>
        <v>153</v>
      </c>
      <c r="BJ1162">
        <f>INDEX('Cat-4'!$1:$1048576,'NSS + ACT'!BF1162,'NSS + ACT'!BI1162)</f>
        <v>130.80000000000001</v>
      </c>
      <c r="BK1162" s="126">
        <f t="shared" si="218"/>
        <v>1.1334488734835355</v>
      </c>
      <c r="BL1162">
        <f t="shared" si="219"/>
        <v>1412</v>
      </c>
      <c r="BM1162" s="126">
        <f t="shared" si="220"/>
        <v>47.06666666666667</v>
      </c>
      <c r="BN1162" s="126" t="s">
        <v>8785</v>
      </c>
      <c r="BO1162" s="126">
        <f>MATCH(BB1162,Sheet3!$D$4:$D$8,0)</f>
        <v>2</v>
      </c>
      <c r="BP1162" s="126">
        <f>MATCH(BN1162,Sheet3!$E$4:$H$4,0)</f>
        <v>4</v>
      </c>
      <c r="BQ1162" s="132">
        <f>INDEX(Sheet3!$D$4:$H$8,'NSS + ACT'!BO1162,'NSS + ACT'!BP1162)</f>
        <v>0.1</v>
      </c>
      <c r="BR1162" s="105">
        <f t="shared" si="221"/>
        <v>9673.9861351819764</v>
      </c>
      <c r="BS1162" s="162">
        <f t="shared" si="222"/>
        <v>0.1</v>
      </c>
      <c r="BT1162" s="105">
        <f t="shared" si="223"/>
        <v>8706.5875216637796</v>
      </c>
    </row>
    <row r="1163" spans="1:72">
      <c r="A1163" s="18">
        <f t="shared" si="215"/>
        <v>1160</v>
      </c>
      <c r="B1163" s="33"/>
      <c r="C1163" s="39"/>
      <c r="D1163" s="22" t="s">
        <v>264</v>
      </c>
      <c r="E1163" s="22" t="s">
        <v>6859</v>
      </c>
      <c r="F1163" s="113">
        <v>9</v>
      </c>
      <c r="G1163" s="23" t="s">
        <v>79</v>
      </c>
      <c r="H1163" s="24">
        <v>947.58999999999889</v>
      </c>
      <c r="I1163" s="30"/>
      <c r="J1163" s="101">
        <v>8528.2999999999993</v>
      </c>
      <c r="K1163" s="23">
        <v>40169320</v>
      </c>
      <c r="L1163" s="26">
        <v>0.1</v>
      </c>
      <c r="M1163" s="23"/>
      <c r="N1163" s="49"/>
      <c r="O1163" s="38"/>
      <c r="P1163" s="26">
        <v>0.1</v>
      </c>
      <c r="Q1163" s="38"/>
      <c r="R1163" s="26">
        <v>0.18</v>
      </c>
      <c r="S1163" s="23" t="s">
        <v>906</v>
      </c>
      <c r="T1163" s="94">
        <v>852.82999999999993</v>
      </c>
      <c r="U1163" s="94">
        <v>0</v>
      </c>
      <c r="V1163" s="94">
        <v>85.283000000000001</v>
      </c>
      <c r="W1163" s="94">
        <v>1703.9543399999998</v>
      </c>
      <c r="X1163" s="52">
        <v>2642.0673399999996</v>
      </c>
      <c r="Y1163" s="23" t="s">
        <v>6835</v>
      </c>
      <c r="Z1163" s="23" t="s">
        <v>6860</v>
      </c>
      <c r="AA1163" s="23" t="s">
        <v>6860</v>
      </c>
      <c r="AB1163" s="33">
        <v>291703264554</v>
      </c>
      <c r="AC1163" s="23" t="s">
        <v>3014</v>
      </c>
      <c r="AD1163" s="48">
        <v>42903</v>
      </c>
      <c r="AE1163" s="39">
        <v>42847</v>
      </c>
      <c r="AF1163" s="33" t="e">
        <v>#N/A</v>
      </c>
      <c r="AG1163" s="23" t="e">
        <v>#N/A</v>
      </c>
      <c r="AH1163" s="39" t="e">
        <v>#N/A</v>
      </c>
      <c r="AI1163" s="23" t="s">
        <v>51</v>
      </c>
      <c r="AJ1163" s="65"/>
      <c r="AK1163" s="57"/>
      <c r="AL1163" s="56"/>
      <c r="AM1163" s="52"/>
      <c r="AN1163" s="23"/>
      <c r="AO1163" s="38"/>
      <c r="AP1163" s="23">
        <v>2000</v>
      </c>
      <c r="AQ1163" s="23" t="s">
        <v>64</v>
      </c>
      <c r="AR1163" s="23" t="s">
        <v>6861</v>
      </c>
      <c r="AS1163" s="95" t="s">
        <v>53</v>
      </c>
      <c r="AT1163" s="23"/>
      <c r="AU1163" s="23" t="s">
        <v>6830</v>
      </c>
      <c r="AV1163" s="99">
        <v>9</v>
      </c>
      <c r="AW1163" s="101">
        <v>8528.3099999999904</v>
      </c>
      <c r="AX1163" s="29" t="s">
        <v>6494</v>
      </c>
      <c r="AY1163" s="29"/>
      <c r="AZ1163" s="21"/>
      <c r="BA1163">
        <f t="shared" si="224"/>
        <v>2791</v>
      </c>
      <c r="BB1163" s="115" t="s">
        <v>6983</v>
      </c>
      <c r="BC1163" s="105">
        <f t="shared" si="216"/>
        <v>947.58999999999889</v>
      </c>
      <c r="BD1163" s="116">
        <f t="shared" si="217"/>
        <v>42826</v>
      </c>
      <c r="BE1163" s="141" t="s">
        <v>8477</v>
      </c>
      <c r="BF1163">
        <f>MATCH(BE1163,'Cat-4'!$A:$A,0)</f>
        <v>722</v>
      </c>
      <c r="BG1163">
        <f>MATCH(BD1163,'Cat-4'!$1:$1,0)</f>
        <v>64</v>
      </c>
      <c r="BH1163">
        <f>INDEX('Cat-4'!$1:$1048576,'NSS + ACT'!BF1163,'NSS + ACT'!BG1163)</f>
        <v>108.3</v>
      </c>
      <c r="BI1163">
        <f>MATCH($BI$1,'Cat-4'!$1:$1,0)</f>
        <v>153</v>
      </c>
      <c r="BJ1163">
        <f>INDEX('Cat-4'!$1:$1048576,'NSS + ACT'!BF1163,'NSS + ACT'!BI1163)</f>
        <v>130.80000000000001</v>
      </c>
      <c r="BK1163" s="126">
        <f t="shared" si="218"/>
        <v>1.2077562326869808</v>
      </c>
      <c r="BL1163">
        <f t="shared" si="219"/>
        <v>2814</v>
      </c>
      <c r="BM1163" s="126">
        <f t="shared" si="220"/>
        <v>93.8</v>
      </c>
      <c r="BN1163" s="126" t="s">
        <v>8785</v>
      </c>
      <c r="BO1163" s="126">
        <f>MATCH(BB1163,Sheet3!$D$4:$D$8,0)</f>
        <v>2</v>
      </c>
      <c r="BP1163" s="126">
        <f>MATCH(BN1163,Sheet3!$E$4:$H$4,0)</f>
        <v>4</v>
      </c>
      <c r="BQ1163" s="132">
        <f>INDEX(Sheet3!$D$4:$H$8,'NSS + ACT'!BO1163,'NSS + ACT'!BP1163)</f>
        <v>0.1</v>
      </c>
      <c r="BR1163" s="105">
        <f t="shared" si="221"/>
        <v>10300.119556786694</v>
      </c>
      <c r="BS1163" s="162">
        <f t="shared" si="222"/>
        <v>0.1</v>
      </c>
      <c r="BT1163" s="105">
        <f t="shared" si="223"/>
        <v>9270.1076011080258</v>
      </c>
    </row>
    <row r="1164" spans="1:72">
      <c r="A1164" s="18">
        <f t="shared" si="215"/>
        <v>1161</v>
      </c>
      <c r="B1164" s="33"/>
      <c r="C1164" s="39"/>
      <c r="D1164" s="22" t="s">
        <v>260</v>
      </c>
      <c r="E1164" s="22" t="s">
        <v>559</v>
      </c>
      <c r="F1164" s="113">
        <v>1</v>
      </c>
      <c r="G1164" s="23" t="s">
        <v>119</v>
      </c>
      <c r="H1164" s="24">
        <v>8499.9899999999907</v>
      </c>
      <c r="I1164" s="30"/>
      <c r="J1164" s="101">
        <v>8499.98</v>
      </c>
      <c r="K1164" s="23">
        <v>84139110</v>
      </c>
      <c r="L1164" s="26">
        <v>7.4999999999999997E-2</v>
      </c>
      <c r="M1164" s="23"/>
      <c r="N1164" s="49"/>
      <c r="O1164" s="38"/>
      <c r="P1164" s="26">
        <v>0.1</v>
      </c>
      <c r="Q1164" s="38"/>
      <c r="R1164" s="26">
        <v>0.18</v>
      </c>
      <c r="S1164" s="23" t="s">
        <v>2931</v>
      </c>
      <c r="T1164" s="94">
        <v>637.49849999999992</v>
      </c>
      <c r="U1164" s="94">
        <v>0</v>
      </c>
      <c r="V1164" s="94">
        <v>63.749849999999995</v>
      </c>
      <c r="W1164" s="94">
        <v>1656.2211029999999</v>
      </c>
      <c r="X1164" s="52">
        <v>2357.4694529999997</v>
      </c>
      <c r="Y1164" s="23" t="s">
        <v>6835</v>
      </c>
      <c r="Z1164" s="23" t="s">
        <v>6890</v>
      </c>
      <c r="AA1164" s="23" t="s">
        <v>6890</v>
      </c>
      <c r="AB1164" s="33">
        <v>291706336401</v>
      </c>
      <c r="AC1164" s="23" t="s">
        <v>3392</v>
      </c>
      <c r="AD1164" s="48">
        <v>43043</v>
      </c>
      <c r="AE1164" s="39">
        <v>43012</v>
      </c>
      <c r="AF1164" s="33" t="e">
        <v>#N/A</v>
      </c>
      <c r="AG1164" s="23" t="e">
        <v>#N/A</v>
      </c>
      <c r="AH1164" s="39" t="e">
        <v>#N/A</v>
      </c>
      <c r="AI1164" s="23" t="s">
        <v>51</v>
      </c>
      <c r="AJ1164" s="65"/>
      <c r="AK1164" s="57"/>
      <c r="AL1164" s="56"/>
      <c r="AM1164" s="52"/>
      <c r="AN1164" s="23"/>
      <c r="AO1164" s="38"/>
      <c r="AP1164" s="23">
        <v>2000</v>
      </c>
      <c r="AQ1164" s="23" t="s">
        <v>64</v>
      </c>
      <c r="AR1164" s="23" t="s">
        <v>560</v>
      </c>
      <c r="AS1164" s="95" t="s">
        <v>518</v>
      </c>
      <c r="AT1164" s="23"/>
      <c r="AU1164" s="23" t="s">
        <v>300</v>
      </c>
      <c r="AV1164" s="99">
        <v>1</v>
      </c>
      <c r="AW1164" s="101">
        <v>8499.9899999999907</v>
      </c>
      <c r="AX1164" s="29" t="s">
        <v>6494</v>
      </c>
      <c r="AY1164" s="29"/>
      <c r="AZ1164" s="21"/>
      <c r="BA1164">
        <f t="shared" si="224"/>
        <v>2626</v>
      </c>
      <c r="BB1164" s="115" t="s">
        <v>6983</v>
      </c>
      <c r="BC1164" s="105">
        <f t="shared" si="216"/>
        <v>8499.9899999999907</v>
      </c>
      <c r="BD1164" s="116">
        <f t="shared" si="217"/>
        <v>43009</v>
      </c>
      <c r="BE1164" s="141" t="s">
        <v>8477</v>
      </c>
      <c r="BF1164">
        <f>MATCH(BE1164,'Cat-4'!$A:$A,0)</f>
        <v>722</v>
      </c>
      <c r="BG1164">
        <f>MATCH(BD1164,'Cat-4'!$1:$1,0)</f>
        <v>70</v>
      </c>
      <c r="BH1164">
        <f>INDEX('Cat-4'!$1:$1048576,'NSS + ACT'!BF1164,'NSS + ACT'!BG1164)</f>
        <v>109</v>
      </c>
      <c r="BI1164">
        <f>MATCH($BI$1,'Cat-4'!$1:$1,0)</f>
        <v>153</v>
      </c>
      <c r="BJ1164">
        <f>INDEX('Cat-4'!$1:$1048576,'NSS + ACT'!BF1164,'NSS + ACT'!BI1164)</f>
        <v>130.80000000000001</v>
      </c>
      <c r="BK1164" s="126">
        <f t="shared" si="218"/>
        <v>1.2000000000000002</v>
      </c>
      <c r="BL1164">
        <f t="shared" si="219"/>
        <v>2631</v>
      </c>
      <c r="BM1164" s="126">
        <f t="shared" si="220"/>
        <v>87.7</v>
      </c>
      <c r="BN1164" s="126" t="s">
        <v>8785</v>
      </c>
      <c r="BO1164" s="126">
        <f>MATCH(BB1164,Sheet3!$D$4:$D$8,0)</f>
        <v>2</v>
      </c>
      <c r="BP1164" s="126">
        <f>MATCH(BN1164,Sheet3!$E$4:$H$4,0)</f>
        <v>4</v>
      </c>
      <c r="BQ1164" s="132">
        <f>INDEX(Sheet3!$D$4:$H$8,'NSS + ACT'!BO1164,'NSS + ACT'!BP1164)</f>
        <v>0.1</v>
      </c>
      <c r="BR1164" s="105">
        <f t="shared" si="221"/>
        <v>10199.98799999999</v>
      </c>
      <c r="BS1164" s="162">
        <f t="shared" si="222"/>
        <v>0.1</v>
      </c>
      <c r="BT1164" s="105">
        <f t="shared" si="223"/>
        <v>9179.9891999999909</v>
      </c>
    </row>
    <row r="1165" spans="1:72">
      <c r="A1165" s="18">
        <f t="shared" si="215"/>
        <v>1162</v>
      </c>
      <c r="B1165" s="33">
        <v>292104563446</v>
      </c>
      <c r="C1165" s="39">
        <v>44330</v>
      </c>
      <c r="D1165" s="22" t="s">
        <v>365</v>
      </c>
      <c r="E1165" s="22" t="s">
        <v>6308</v>
      </c>
      <c r="F1165" s="110">
        <v>13</v>
      </c>
      <c r="G1165" s="23" t="s">
        <v>49</v>
      </c>
      <c r="H1165" s="52">
        <v>648</v>
      </c>
      <c r="I1165" s="30"/>
      <c r="J1165" s="109">
        <v>8424</v>
      </c>
      <c r="K1165" s="33">
        <v>73072200</v>
      </c>
      <c r="L1165" s="26">
        <v>0.1</v>
      </c>
      <c r="M1165" s="26" t="s">
        <v>742</v>
      </c>
      <c r="N1165" s="26">
        <v>0</v>
      </c>
      <c r="O1165" s="60"/>
      <c r="P1165" s="26">
        <v>0.1</v>
      </c>
      <c r="Q1165" s="84"/>
      <c r="R1165" s="26">
        <v>0.18</v>
      </c>
      <c r="S1165" s="23" t="s">
        <v>1260</v>
      </c>
      <c r="T1165" s="52">
        <v>842.40000000000009</v>
      </c>
      <c r="U1165" s="52">
        <v>0</v>
      </c>
      <c r="V1165" s="52">
        <v>84.240000000000009</v>
      </c>
      <c r="W1165" s="52">
        <v>1683.1151999999997</v>
      </c>
      <c r="X1165" s="52">
        <v>2609.7551999999996</v>
      </c>
      <c r="Y1165" s="23" t="s">
        <v>6223</v>
      </c>
      <c r="Z1165" s="23" t="s">
        <v>6309</v>
      </c>
      <c r="AA1165" s="23" t="s">
        <v>6310</v>
      </c>
      <c r="AB1165" s="33">
        <v>292104563446</v>
      </c>
      <c r="AC1165" s="33" t="s">
        <v>6168</v>
      </c>
      <c r="AD1165" s="39">
        <v>44330</v>
      </c>
      <c r="AE1165" s="39">
        <v>44303</v>
      </c>
      <c r="AF1165" s="53" t="e">
        <v>#N/A</v>
      </c>
      <c r="AG1165" s="53" t="e">
        <v>#N/A</v>
      </c>
      <c r="AH1165" s="39" t="e">
        <v>#N/A</v>
      </c>
      <c r="AI1165" s="23" t="s">
        <v>51</v>
      </c>
      <c r="AJ1165" s="59"/>
      <c r="AK1165" s="59"/>
      <c r="AL1165" s="48"/>
      <c r="AM1165" s="60"/>
      <c r="AN1165" s="33"/>
      <c r="AO1165" s="48"/>
      <c r="AP1165" s="23">
        <v>2000</v>
      </c>
      <c r="AQ1165" s="23" t="s">
        <v>52</v>
      </c>
      <c r="AR1165" s="23" t="s">
        <v>6310</v>
      </c>
      <c r="AS1165" s="38" t="s">
        <v>53</v>
      </c>
      <c r="AT1165" s="23"/>
      <c r="AU1165" s="23" t="s">
        <v>6169</v>
      </c>
      <c r="AV1165" s="99">
        <v>13</v>
      </c>
      <c r="AW1165" s="101">
        <v>8424</v>
      </c>
      <c r="AX1165" s="29" t="s">
        <v>5711</v>
      </c>
      <c r="AY1165" s="29"/>
      <c r="AZ1165" s="21"/>
      <c r="BA1165">
        <f t="shared" si="224"/>
        <v>1335</v>
      </c>
      <c r="BB1165" s="115" t="s">
        <v>6983</v>
      </c>
      <c r="BC1165" s="105">
        <f t="shared" si="216"/>
        <v>648</v>
      </c>
      <c r="BD1165" s="116">
        <f t="shared" si="217"/>
        <v>44287</v>
      </c>
      <c r="BE1165" s="141" t="s">
        <v>8477</v>
      </c>
      <c r="BF1165">
        <f>MATCH(BE1165,'Cat-4'!$A:$A,0)</f>
        <v>722</v>
      </c>
      <c r="BG1165">
        <f>MATCH(BD1165,'Cat-4'!$1:$1,0)</f>
        <v>112</v>
      </c>
      <c r="BH1165">
        <f>INDEX('Cat-4'!$1:$1048576,'NSS + ACT'!BF1165,'NSS + ACT'!BG1165)</f>
        <v>116.7</v>
      </c>
      <c r="BI1165">
        <f>MATCH($BI$1,'Cat-4'!$1:$1,0)</f>
        <v>153</v>
      </c>
      <c r="BJ1165">
        <f>INDEX('Cat-4'!$1:$1048576,'NSS + ACT'!BF1165,'NSS + ACT'!BI1165)</f>
        <v>130.80000000000001</v>
      </c>
      <c r="BK1165" s="126">
        <f t="shared" si="218"/>
        <v>1.1208226221079691</v>
      </c>
      <c r="BL1165">
        <f t="shared" si="219"/>
        <v>1353</v>
      </c>
      <c r="BM1165" s="126">
        <f t="shared" si="220"/>
        <v>45.1</v>
      </c>
      <c r="BN1165" s="126" t="s">
        <v>8785</v>
      </c>
      <c r="BO1165" s="126">
        <f>MATCH(BB1165,Sheet3!$D$4:$D$8,0)</f>
        <v>2</v>
      </c>
      <c r="BP1165" s="126">
        <f>MATCH(BN1165,Sheet3!$E$4:$H$4,0)</f>
        <v>4</v>
      </c>
      <c r="BQ1165" s="132">
        <f>INDEX(Sheet3!$D$4:$H$8,'NSS + ACT'!BO1165,'NSS + ACT'!BP1165)</f>
        <v>0.1</v>
      </c>
      <c r="BR1165" s="105">
        <f t="shared" si="221"/>
        <v>9441.8097686375313</v>
      </c>
      <c r="BS1165" s="162">
        <f t="shared" si="222"/>
        <v>0.1</v>
      </c>
      <c r="BT1165" s="105">
        <f t="shared" si="223"/>
        <v>8497.6287917737791</v>
      </c>
    </row>
    <row r="1166" spans="1:72">
      <c r="A1166" s="18">
        <f t="shared" si="215"/>
        <v>1163</v>
      </c>
      <c r="B1166" s="61">
        <v>291706636863</v>
      </c>
      <c r="C1166" s="39">
        <v>43052</v>
      </c>
      <c r="D1166" s="22" t="s">
        <v>152</v>
      </c>
      <c r="E1166" s="22" t="s">
        <v>788</v>
      </c>
      <c r="F1166" s="110">
        <v>17</v>
      </c>
      <c r="G1166" s="23" t="s">
        <v>789</v>
      </c>
      <c r="H1166" s="52">
        <v>491.69999999999942</v>
      </c>
      <c r="I1166" s="30"/>
      <c r="J1166" s="109">
        <v>8358.8999999999905</v>
      </c>
      <c r="K1166" s="23">
        <v>35069999</v>
      </c>
      <c r="L1166" s="26">
        <v>0.1</v>
      </c>
      <c r="M1166" s="40">
        <v>0</v>
      </c>
      <c r="N1166" s="62">
        <v>0</v>
      </c>
      <c r="O1166" s="52">
        <v>0</v>
      </c>
      <c r="P1166" s="26">
        <v>0.1</v>
      </c>
      <c r="Q1166" s="52">
        <v>0</v>
      </c>
      <c r="R1166" s="63">
        <v>0.18</v>
      </c>
      <c r="S1166" s="23" t="s">
        <v>790</v>
      </c>
      <c r="T1166" s="52">
        <v>835.88999999999908</v>
      </c>
      <c r="U1166" s="52">
        <v>0</v>
      </c>
      <c r="V1166" s="52">
        <v>83.588999999999913</v>
      </c>
      <c r="W1166" s="52">
        <v>1670.108219999998</v>
      </c>
      <c r="X1166" s="52">
        <v>2589.5872199999972</v>
      </c>
      <c r="Y1166" s="23" t="s">
        <v>697</v>
      </c>
      <c r="Z1166" s="23" t="s">
        <v>791</v>
      </c>
      <c r="AA1166" s="23" t="s">
        <v>792</v>
      </c>
      <c r="AB1166" s="33">
        <v>291706636863</v>
      </c>
      <c r="AC1166" s="33" t="s">
        <v>793</v>
      </c>
      <c r="AD1166" s="48">
        <v>43052</v>
      </c>
      <c r="AE1166" s="39">
        <v>43048</v>
      </c>
      <c r="AF1166" s="53" t="e">
        <v>#N/A</v>
      </c>
      <c r="AG1166" s="53" t="e">
        <v>#N/A</v>
      </c>
      <c r="AH1166" s="39" t="e">
        <v>#N/A</v>
      </c>
      <c r="AI1166" s="23" t="s">
        <v>51</v>
      </c>
      <c r="AJ1166" s="54"/>
      <c r="AK1166" s="55"/>
      <c r="AL1166" s="56"/>
      <c r="AM1166" s="57"/>
      <c r="AN1166" s="33"/>
      <c r="AO1166" s="48"/>
      <c r="AP1166" s="23">
        <v>2000</v>
      </c>
      <c r="AQ1166" s="23" t="s">
        <v>52</v>
      </c>
      <c r="AR1166" s="23" t="s">
        <v>792</v>
      </c>
      <c r="AS1166" s="38" t="s">
        <v>155</v>
      </c>
      <c r="AT1166" s="23" t="s">
        <v>522</v>
      </c>
      <c r="AU1166" s="64" t="s">
        <v>156</v>
      </c>
      <c r="AV1166" s="99">
        <v>17</v>
      </c>
      <c r="AW1166" s="102">
        <v>8358.8999999999905</v>
      </c>
      <c r="AX1166" s="29" t="s">
        <v>701</v>
      </c>
      <c r="AY1166" s="29"/>
      <c r="AZ1166" s="25" t="s">
        <v>702</v>
      </c>
      <c r="BA1166">
        <f t="shared" si="224"/>
        <v>2590</v>
      </c>
      <c r="BB1166" s="115" t="s">
        <v>6986</v>
      </c>
      <c r="BC1166" s="105">
        <f t="shared" si="216"/>
        <v>491.69999999999942</v>
      </c>
      <c r="BD1166" s="116">
        <f t="shared" si="217"/>
        <v>43040</v>
      </c>
      <c r="BE1166" s="141" t="s">
        <v>7762</v>
      </c>
      <c r="BF1166">
        <f>MATCH(BE1166,'Cat-4'!$A:$A,0)</f>
        <v>364</v>
      </c>
      <c r="BG1166">
        <f>MATCH(BD1166,'Cat-4'!$1:$1,0)</f>
        <v>71</v>
      </c>
      <c r="BH1166">
        <f>INDEX('Cat-4'!$1:$1048576,'NSS + ACT'!BF1166,'NSS + ACT'!BG1166)</f>
        <v>112.4</v>
      </c>
      <c r="BI1166">
        <f>MATCH($BI$1,'Cat-4'!$1:$1,0)</f>
        <v>153</v>
      </c>
      <c r="BJ1166">
        <f>INDEX('Cat-4'!$1:$1048576,'NSS + ACT'!BF1166,'NSS + ACT'!BI1166)</f>
        <v>136.4</v>
      </c>
      <c r="BK1166" s="126">
        <f t="shared" si="218"/>
        <v>1.2135231316725978</v>
      </c>
      <c r="BL1166">
        <f t="shared" si="219"/>
        <v>2600</v>
      </c>
      <c r="BM1166" s="126">
        <f t="shared" si="220"/>
        <v>86.666666666666671</v>
      </c>
      <c r="BN1166" s="126" t="s">
        <v>8785</v>
      </c>
      <c r="BO1166" s="126">
        <f>MATCH(BB1166,Sheet3!$D$4:$D$8,0)</f>
        <v>3</v>
      </c>
      <c r="BP1166" s="126">
        <f>MATCH(BN1166,Sheet3!$E$4:$H$4,0)</f>
        <v>4</v>
      </c>
      <c r="BQ1166" s="132">
        <f>INDEX(Sheet3!$D$4:$H$8,'NSS + ACT'!BO1166,'NSS + ACT'!BP1166)</f>
        <v>0.5</v>
      </c>
      <c r="BR1166" s="105">
        <f t="shared" si="221"/>
        <v>10143.718505338067</v>
      </c>
      <c r="BS1166" s="162">
        <f t="shared" si="222"/>
        <v>0.5</v>
      </c>
      <c r="BT1166" s="105">
        <f t="shared" si="223"/>
        <v>5071.8592526690336</v>
      </c>
    </row>
    <row r="1167" spans="1:72">
      <c r="A1167" s="18">
        <f t="shared" si="215"/>
        <v>1164</v>
      </c>
      <c r="B1167" s="61">
        <v>291604729290</v>
      </c>
      <c r="C1167" s="39">
        <v>42653</v>
      </c>
      <c r="D1167" s="22" t="s">
        <v>220</v>
      </c>
      <c r="E1167" s="22" t="s">
        <v>2607</v>
      </c>
      <c r="F1167" s="107">
        <v>2</v>
      </c>
      <c r="G1167" s="23" t="s">
        <v>119</v>
      </c>
      <c r="H1167" s="52">
        <v>4157</v>
      </c>
      <c r="I1167" s="30"/>
      <c r="J1167" s="109">
        <v>8314</v>
      </c>
      <c r="K1167" s="23">
        <v>84819090</v>
      </c>
      <c r="L1167" s="26">
        <v>7.4999999999999997E-2</v>
      </c>
      <c r="M1167" s="40">
        <v>0</v>
      </c>
      <c r="N1167" s="62">
        <v>0</v>
      </c>
      <c r="O1167" s="52">
        <v>0</v>
      </c>
      <c r="P1167" s="26">
        <v>0.1</v>
      </c>
      <c r="Q1167" s="52">
        <v>0</v>
      </c>
      <c r="R1167" s="63">
        <v>0.18</v>
      </c>
      <c r="S1167" s="23" t="s">
        <v>849</v>
      </c>
      <c r="T1167" s="52">
        <v>623.54999999999995</v>
      </c>
      <c r="U1167" s="52">
        <v>0</v>
      </c>
      <c r="V1167" s="52">
        <v>62.354999999999997</v>
      </c>
      <c r="W1167" s="52">
        <v>1619.9828999999997</v>
      </c>
      <c r="X1167" s="52">
        <v>2305.8878999999997</v>
      </c>
      <c r="Y1167" s="23" t="s">
        <v>2574</v>
      </c>
      <c r="Z1167" s="23" t="s">
        <v>2608</v>
      </c>
      <c r="AA1167" s="23" t="s">
        <v>2609</v>
      </c>
      <c r="AB1167" s="33">
        <v>291604729290</v>
      </c>
      <c r="AC1167" s="33" t="s">
        <v>1962</v>
      </c>
      <c r="AD1167" s="48">
        <v>42653</v>
      </c>
      <c r="AE1167" s="39">
        <v>42629</v>
      </c>
      <c r="AF1167" s="53" t="e">
        <v>#N/A</v>
      </c>
      <c r="AG1167" s="53" t="e">
        <v>#N/A</v>
      </c>
      <c r="AH1167" s="39" t="e">
        <v>#N/A</v>
      </c>
      <c r="AI1167" s="23" t="s">
        <v>51</v>
      </c>
      <c r="AJ1167" s="54"/>
      <c r="AK1167" s="55"/>
      <c r="AL1167" s="56"/>
      <c r="AM1167" s="57"/>
      <c r="AN1167" s="33"/>
      <c r="AO1167" s="48"/>
      <c r="AP1167" s="23">
        <v>2000</v>
      </c>
      <c r="AQ1167" s="23" t="s">
        <v>52</v>
      </c>
      <c r="AR1167" s="23" t="s">
        <v>2609</v>
      </c>
      <c r="AS1167" s="38" t="s">
        <v>53</v>
      </c>
      <c r="AT1167" s="23"/>
      <c r="AU1167" s="64">
        <v>6316001233</v>
      </c>
      <c r="AV1167" s="99">
        <v>2</v>
      </c>
      <c r="AW1167" s="102">
        <v>8314</v>
      </c>
      <c r="AX1167" s="29" t="s">
        <v>701</v>
      </c>
      <c r="AY1167" s="29"/>
      <c r="AZ1167" s="25" t="s">
        <v>2577</v>
      </c>
      <c r="BA1167">
        <f t="shared" si="224"/>
        <v>3009</v>
      </c>
      <c r="BB1167" t="s">
        <v>6983</v>
      </c>
      <c r="BC1167" s="105">
        <f t="shared" si="216"/>
        <v>4157</v>
      </c>
      <c r="BD1167" s="116">
        <f t="shared" si="217"/>
        <v>42614</v>
      </c>
      <c r="BE1167" s="141" t="s">
        <v>8477</v>
      </c>
      <c r="BF1167">
        <f>MATCH(BE1167,'Cat-4'!$A:$A,0)</f>
        <v>722</v>
      </c>
      <c r="BG1167">
        <f>MATCH(BD1167,'Cat-4'!$1:$1,0)</f>
        <v>57</v>
      </c>
      <c r="BH1167">
        <f>INDEX('Cat-4'!$1:$1048576,'NSS + ACT'!BF1167,'NSS + ACT'!BG1167)</f>
        <v>107.4</v>
      </c>
      <c r="BI1167">
        <f>MATCH($BI$1,'Cat-4'!$1:$1,0)</f>
        <v>153</v>
      </c>
      <c r="BJ1167">
        <f>INDEX('Cat-4'!$1:$1048576,'NSS + ACT'!BF1167,'NSS + ACT'!BI1167)</f>
        <v>130.80000000000001</v>
      </c>
      <c r="BK1167" s="126">
        <f t="shared" si="218"/>
        <v>1.217877094972067</v>
      </c>
      <c r="BL1167">
        <f t="shared" si="219"/>
        <v>3026</v>
      </c>
      <c r="BM1167" s="126">
        <f t="shared" si="220"/>
        <v>100.86666666666666</v>
      </c>
      <c r="BN1167" s="126" t="s">
        <v>8785</v>
      </c>
      <c r="BO1167" s="126">
        <f>MATCH(BB1167,Sheet3!$D$4:$D$8,0)</f>
        <v>2</v>
      </c>
      <c r="BP1167" s="126">
        <f>MATCH(BN1167,Sheet3!$E$4:$H$4,0)</f>
        <v>4</v>
      </c>
      <c r="BQ1167" s="132">
        <f>INDEX(Sheet3!$D$4:$H$8,'NSS + ACT'!BO1167,'NSS + ACT'!BP1167)</f>
        <v>0.1</v>
      </c>
      <c r="BR1167" s="105">
        <f t="shared" si="221"/>
        <v>10125.430167597764</v>
      </c>
      <c r="BS1167" s="162">
        <f t="shared" si="222"/>
        <v>0.1</v>
      </c>
      <c r="BT1167" s="105">
        <f t="shared" si="223"/>
        <v>9112.8871508379871</v>
      </c>
    </row>
    <row r="1168" spans="1:72">
      <c r="A1168" s="18">
        <f t="shared" si="215"/>
        <v>1165</v>
      </c>
      <c r="B1168" s="33">
        <v>291811384756</v>
      </c>
      <c r="C1168" s="39">
        <v>43460</v>
      </c>
      <c r="D1168" s="22" t="s">
        <v>101</v>
      </c>
      <c r="E1168" s="22" t="s">
        <v>5908</v>
      </c>
      <c r="F1168" s="110">
        <v>4</v>
      </c>
      <c r="G1168" s="23" t="s">
        <v>119</v>
      </c>
      <c r="H1168" s="52">
        <v>2072.5025000000001</v>
      </c>
      <c r="I1168" s="30"/>
      <c r="J1168" s="109">
        <v>8290.01</v>
      </c>
      <c r="K1168" s="36">
        <v>85030090</v>
      </c>
      <c r="L1168" s="26">
        <v>7.4999999999999997E-2</v>
      </c>
      <c r="M1168" s="26"/>
      <c r="N1168" s="26">
        <v>0</v>
      </c>
      <c r="O1168" s="60"/>
      <c r="P1168" s="26">
        <v>0.1</v>
      </c>
      <c r="Q1168" s="84"/>
      <c r="R1168" s="26">
        <v>0.18</v>
      </c>
      <c r="S1168" s="23" t="s">
        <v>1170</v>
      </c>
      <c r="T1168" s="52">
        <v>621.75075000000004</v>
      </c>
      <c r="U1168" s="52">
        <v>0</v>
      </c>
      <c r="V1168" s="52">
        <v>62.175075000000007</v>
      </c>
      <c r="W1168" s="52">
        <v>1615.3084484999997</v>
      </c>
      <c r="X1168" s="52">
        <v>2299.2342734999997</v>
      </c>
      <c r="Y1168" s="23" t="s">
        <v>5800</v>
      </c>
      <c r="Z1168" s="23" t="s">
        <v>5909</v>
      </c>
      <c r="AA1168" s="23" t="s">
        <v>5910</v>
      </c>
      <c r="AB1168" s="33">
        <v>291811384756</v>
      </c>
      <c r="AC1168" s="33" t="s">
        <v>5869</v>
      </c>
      <c r="AD1168" s="48">
        <v>43460</v>
      </c>
      <c r="AE1168" s="39">
        <v>43430</v>
      </c>
      <c r="AF1168" s="53" t="e">
        <v>#N/A</v>
      </c>
      <c r="AG1168" s="53" t="e">
        <v>#N/A</v>
      </c>
      <c r="AH1168" s="39" t="e">
        <v>#N/A</v>
      </c>
      <c r="AI1168" s="23" t="s">
        <v>51</v>
      </c>
      <c r="AJ1168" s="54"/>
      <c r="AK1168" s="55"/>
      <c r="AL1168" s="56"/>
      <c r="AM1168" s="57"/>
      <c r="AN1168" s="33"/>
      <c r="AO1168" s="48"/>
      <c r="AP1168" s="23">
        <v>2000</v>
      </c>
      <c r="AQ1168" s="23" t="s">
        <v>52</v>
      </c>
      <c r="AR1168" s="23" t="s">
        <v>5910</v>
      </c>
      <c r="AS1168" s="38" t="s">
        <v>53</v>
      </c>
      <c r="AT1168" s="23"/>
      <c r="AU1168" s="23" t="s">
        <v>5870</v>
      </c>
      <c r="AV1168" s="99">
        <v>4</v>
      </c>
      <c r="AW1168" s="101">
        <v>8290.01</v>
      </c>
      <c r="AX1168" s="29" t="s">
        <v>5711</v>
      </c>
      <c r="AY1168" s="29"/>
      <c r="AZ1168" s="21"/>
      <c r="BA1168">
        <f t="shared" si="224"/>
        <v>2208</v>
      </c>
      <c r="BB1168" s="115" t="s">
        <v>6983</v>
      </c>
      <c r="BC1168" s="105">
        <f t="shared" si="216"/>
        <v>2072.5025000000001</v>
      </c>
      <c r="BD1168" s="116">
        <f t="shared" si="217"/>
        <v>43405</v>
      </c>
      <c r="BE1168" s="141" t="s">
        <v>8477</v>
      </c>
      <c r="BF1168">
        <f>MATCH(BE1168,'Cat-4'!$A:$A,0)</f>
        <v>722</v>
      </c>
      <c r="BG1168">
        <f>MATCH(BD1168,'Cat-4'!$1:$1,0)</f>
        <v>83</v>
      </c>
      <c r="BH1168">
        <f>INDEX('Cat-4'!$1:$1048576,'NSS + ACT'!BF1168,'NSS + ACT'!BG1168)</f>
        <v>111.9</v>
      </c>
      <c r="BI1168">
        <f>MATCH($BI$1,'Cat-4'!$1:$1,0)</f>
        <v>153</v>
      </c>
      <c r="BJ1168">
        <f>INDEX('Cat-4'!$1:$1048576,'NSS + ACT'!BF1168,'NSS + ACT'!BI1168)</f>
        <v>130.80000000000001</v>
      </c>
      <c r="BK1168" s="126">
        <f t="shared" si="218"/>
        <v>1.1689008042895443</v>
      </c>
      <c r="BL1168">
        <f t="shared" si="219"/>
        <v>2235</v>
      </c>
      <c r="BM1168" s="126">
        <f t="shared" si="220"/>
        <v>74.5</v>
      </c>
      <c r="BN1168" s="126" t="s">
        <v>8785</v>
      </c>
      <c r="BO1168" s="126">
        <f>MATCH(BB1168,Sheet3!$D$4:$D$8,0)</f>
        <v>2</v>
      </c>
      <c r="BP1168" s="126">
        <f>MATCH(BN1168,Sheet3!$E$4:$H$4,0)</f>
        <v>4</v>
      </c>
      <c r="BQ1168" s="132">
        <f>INDEX(Sheet3!$D$4:$H$8,'NSS + ACT'!BO1168,'NSS + ACT'!BP1168)</f>
        <v>0.1</v>
      </c>
      <c r="BR1168" s="105">
        <f t="shared" si="221"/>
        <v>9690.1993565683661</v>
      </c>
      <c r="BS1168" s="162">
        <f t="shared" si="222"/>
        <v>0.1</v>
      </c>
      <c r="BT1168" s="105">
        <f t="shared" si="223"/>
        <v>8721.1794209115305</v>
      </c>
    </row>
    <row r="1169" spans="1:72">
      <c r="A1169" s="18">
        <f t="shared" si="215"/>
        <v>1166</v>
      </c>
      <c r="B1169" s="33">
        <v>292304045972</v>
      </c>
      <c r="C1169" s="39">
        <v>45034</v>
      </c>
      <c r="D1169" s="22" t="s">
        <v>5599</v>
      </c>
      <c r="E1169" s="22" t="s">
        <v>5600</v>
      </c>
      <c r="F1169" s="110">
        <v>22</v>
      </c>
      <c r="G1169" s="23" t="s">
        <v>119</v>
      </c>
      <c r="H1169" s="58">
        <v>375</v>
      </c>
      <c r="I1169" s="30"/>
      <c r="J1169" s="101">
        <v>8250</v>
      </c>
      <c r="K1169" s="33">
        <v>84733099</v>
      </c>
      <c r="L1169" s="66">
        <v>0</v>
      </c>
      <c r="M1169" s="40"/>
      <c r="N1169" s="40">
        <v>0</v>
      </c>
      <c r="O1169" s="35">
        <v>0</v>
      </c>
      <c r="P1169" s="73">
        <v>0</v>
      </c>
      <c r="Q1169" s="52">
        <v>0</v>
      </c>
      <c r="R1169" s="63">
        <v>0.18</v>
      </c>
      <c r="S1169" s="23" t="s">
        <v>5601</v>
      </c>
      <c r="T1169" s="52">
        <v>0</v>
      </c>
      <c r="U1169" s="52">
        <v>0</v>
      </c>
      <c r="V1169" s="52">
        <v>0</v>
      </c>
      <c r="W1169" s="52">
        <v>1485</v>
      </c>
      <c r="X1169" s="52">
        <v>1485</v>
      </c>
      <c r="Y1169" s="23" t="s">
        <v>5450</v>
      </c>
      <c r="Z1169" s="23" t="s">
        <v>5602</v>
      </c>
      <c r="AA1169" s="23" t="s">
        <v>5603</v>
      </c>
      <c r="AB1169" s="33">
        <v>292304045972</v>
      </c>
      <c r="AC1169" s="33" t="s">
        <v>5604</v>
      </c>
      <c r="AD1169" s="39">
        <v>45034</v>
      </c>
      <c r="AE1169" s="39">
        <v>45034</v>
      </c>
      <c r="AF1169" s="53" t="e">
        <v>#N/A</v>
      </c>
      <c r="AG1169" s="53" t="e">
        <v>#N/A</v>
      </c>
      <c r="AH1169" s="39" t="e">
        <v>#N/A</v>
      </c>
      <c r="AI1169" s="23" t="s">
        <v>51</v>
      </c>
      <c r="AJ1169" s="59"/>
      <c r="AK1169" s="59"/>
      <c r="AL1169" s="48"/>
      <c r="AM1169" s="60"/>
      <c r="AN1169" s="33"/>
      <c r="AO1169" s="48"/>
      <c r="AP1169" s="23">
        <v>2000</v>
      </c>
      <c r="AQ1169" s="23" t="s">
        <v>52</v>
      </c>
      <c r="AR1169" s="23" t="s">
        <v>5603</v>
      </c>
      <c r="AS1169" s="38" t="s">
        <v>518</v>
      </c>
      <c r="AT1169" s="23"/>
      <c r="AU1169" s="23">
        <v>244</v>
      </c>
      <c r="AV1169" s="99">
        <v>22</v>
      </c>
      <c r="AW1169" s="101">
        <v>8250</v>
      </c>
      <c r="AX1169" s="29" t="s">
        <v>4770</v>
      </c>
      <c r="AY1169" s="29"/>
      <c r="AZ1169" s="30">
        <v>1</v>
      </c>
      <c r="BA1169">
        <f t="shared" si="224"/>
        <v>604</v>
      </c>
      <c r="BB1169" s="115" t="s">
        <v>6983</v>
      </c>
      <c r="BC1169" s="105">
        <f t="shared" si="216"/>
        <v>375</v>
      </c>
      <c r="BD1169" s="116">
        <f t="shared" si="217"/>
        <v>45017</v>
      </c>
      <c r="BE1169" s="141" t="s">
        <v>8477</v>
      </c>
      <c r="BF1169">
        <f>MATCH(BE1169,'Cat-4'!$A:$A,0)</f>
        <v>722</v>
      </c>
      <c r="BG1169">
        <f>MATCH(BD1169,'Cat-4'!$1:$1,0)</f>
        <v>136</v>
      </c>
      <c r="BH1169">
        <f>INDEX('Cat-4'!$1:$1048576,'NSS + ACT'!BF1169,'NSS + ACT'!BG1169)</f>
        <v>128.4</v>
      </c>
      <c r="BI1169">
        <f>MATCH($BI$1,'Cat-4'!$1:$1,0)</f>
        <v>153</v>
      </c>
      <c r="BJ1169">
        <f>INDEX('Cat-4'!$1:$1048576,'NSS + ACT'!BF1169,'NSS + ACT'!BI1169)</f>
        <v>130.80000000000001</v>
      </c>
      <c r="BK1169" s="126">
        <f t="shared" si="218"/>
        <v>1.0186915887850467</v>
      </c>
      <c r="BL1169">
        <f t="shared" si="219"/>
        <v>623</v>
      </c>
      <c r="BM1169" s="126">
        <f t="shared" si="220"/>
        <v>20.766666666666666</v>
      </c>
      <c r="BN1169" s="126" t="s">
        <v>8784</v>
      </c>
      <c r="BO1169" s="126">
        <f>MATCH(BB1169,Sheet3!$D$4:$D$8,0)</f>
        <v>2</v>
      </c>
      <c r="BP1169" s="126">
        <f>MATCH(BN1169,Sheet3!$E$4:$H$4,0)</f>
        <v>3</v>
      </c>
      <c r="BQ1169" s="132">
        <f>INDEX(Sheet3!$D$4:$H$8,'NSS + ACT'!BO1169,'NSS + ACT'!BP1169)</f>
        <v>0.05</v>
      </c>
      <c r="BR1169" s="105">
        <f t="shared" si="221"/>
        <v>8404.2056074766351</v>
      </c>
      <c r="BS1169" s="162">
        <f t="shared" si="222"/>
        <v>0.05</v>
      </c>
      <c r="BT1169" s="105">
        <f t="shared" si="223"/>
        <v>7983.9953271028025</v>
      </c>
    </row>
    <row r="1170" spans="1:72">
      <c r="A1170" s="18">
        <f t="shared" si="215"/>
        <v>1167</v>
      </c>
      <c r="B1170" s="61">
        <v>291602562311</v>
      </c>
      <c r="C1170" s="39">
        <v>42543</v>
      </c>
      <c r="D1170" s="22" t="s">
        <v>332</v>
      </c>
      <c r="E1170" s="22" t="s">
        <v>4078</v>
      </c>
      <c r="F1170" s="110">
        <v>19</v>
      </c>
      <c r="G1170" s="23" t="s">
        <v>49</v>
      </c>
      <c r="H1170" s="52">
        <v>430.82947368421054</v>
      </c>
      <c r="I1170" s="30"/>
      <c r="J1170" s="109">
        <v>8185.76</v>
      </c>
      <c r="K1170" s="23">
        <v>65061010</v>
      </c>
      <c r="L1170" s="26">
        <v>0.1</v>
      </c>
      <c r="M1170" s="40">
        <v>0</v>
      </c>
      <c r="N1170" s="40">
        <v>0</v>
      </c>
      <c r="O1170" s="52">
        <v>0</v>
      </c>
      <c r="P1170" s="26">
        <v>0.1</v>
      </c>
      <c r="Q1170" s="52">
        <v>0</v>
      </c>
      <c r="R1170" s="63">
        <v>0.18</v>
      </c>
      <c r="S1170" s="23" t="s">
        <v>4079</v>
      </c>
      <c r="T1170" s="52">
        <v>818.57600000000002</v>
      </c>
      <c r="U1170" s="52">
        <v>0</v>
      </c>
      <c r="V1170" s="52">
        <v>81.857600000000005</v>
      </c>
      <c r="W1170" s="52">
        <v>1635.5148479999998</v>
      </c>
      <c r="X1170" s="68">
        <v>2535.9484480000001</v>
      </c>
      <c r="Y1170" s="23" t="s">
        <v>3855</v>
      </c>
      <c r="Z1170" s="23" t="s">
        <v>4080</v>
      </c>
      <c r="AA1170" s="23" t="s">
        <v>4081</v>
      </c>
      <c r="AB1170" s="33">
        <v>291602562311</v>
      </c>
      <c r="AC1170" s="33" t="s">
        <v>4082</v>
      </c>
      <c r="AD1170" s="39">
        <v>42543</v>
      </c>
      <c r="AE1170" s="39">
        <v>42518</v>
      </c>
      <c r="AF1170" s="53" t="e">
        <v>#N/A</v>
      </c>
      <c r="AG1170" s="53" t="e">
        <v>#N/A</v>
      </c>
      <c r="AH1170" s="39" t="e">
        <v>#N/A</v>
      </c>
      <c r="AI1170" s="23" t="s">
        <v>51</v>
      </c>
      <c r="AJ1170" s="59"/>
      <c r="AK1170" s="59"/>
      <c r="AL1170" s="48"/>
      <c r="AM1170" s="60"/>
      <c r="AN1170" s="33"/>
      <c r="AO1170" s="48"/>
      <c r="AP1170" s="23">
        <v>2000</v>
      </c>
      <c r="AQ1170" s="23" t="s">
        <v>64</v>
      </c>
      <c r="AR1170" s="23" t="s">
        <v>4081</v>
      </c>
      <c r="AS1170" s="38" t="s">
        <v>53</v>
      </c>
      <c r="AT1170" s="23"/>
      <c r="AU1170" s="64" t="s">
        <v>4083</v>
      </c>
      <c r="AV1170" s="99">
        <v>19</v>
      </c>
      <c r="AW1170" s="102">
        <v>8185.76</v>
      </c>
      <c r="AX1170" s="29" t="s">
        <v>701</v>
      </c>
      <c r="AY1170" s="29"/>
      <c r="AZ1170" s="25"/>
      <c r="BA1170">
        <f t="shared" si="224"/>
        <v>3120</v>
      </c>
      <c r="BB1170" s="115" t="s">
        <v>6983</v>
      </c>
      <c r="BC1170" s="105">
        <f t="shared" si="216"/>
        <v>430.82947368421054</v>
      </c>
      <c r="BD1170" s="116">
        <f t="shared" si="217"/>
        <v>42491</v>
      </c>
      <c r="BE1170" s="141" t="s">
        <v>8477</v>
      </c>
      <c r="BF1170">
        <f>MATCH(BE1170,'Cat-4'!$A:$A,0)</f>
        <v>722</v>
      </c>
      <c r="BG1170">
        <f>MATCH(BD1170,'Cat-4'!$1:$1,0)</f>
        <v>53</v>
      </c>
      <c r="BH1170">
        <f>INDEX('Cat-4'!$1:$1048576,'NSS + ACT'!BF1170,'NSS + ACT'!BG1170)</f>
        <v>107.7</v>
      </c>
      <c r="BI1170">
        <f>MATCH($BI$1,'Cat-4'!$1:$1,0)</f>
        <v>153</v>
      </c>
      <c r="BJ1170">
        <f>INDEX('Cat-4'!$1:$1048576,'NSS + ACT'!BF1170,'NSS + ACT'!BI1170)</f>
        <v>130.80000000000001</v>
      </c>
      <c r="BK1170" s="126">
        <f t="shared" si="218"/>
        <v>1.2144846796657383</v>
      </c>
      <c r="BL1170">
        <f t="shared" si="219"/>
        <v>3149</v>
      </c>
      <c r="BM1170" s="126">
        <f t="shared" si="220"/>
        <v>104.96666666666667</v>
      </c>
      <c r="BN1170" s="126" t="s">
        <v>8785</v>
      </c>
      <c r="BO1170" s="126">
        <f>MATCH(BB1170,Sheet3!$D$4:$D$8,0)</f>
        <v>2</v>
      </c>
      <c r="BP1170" s="126">
        <f>MATCH(BN1170,Sheet3!$E$4:$H$4,0)</f>
        <v>4</v>
      </c>
      <c r="BQ1170" s="132">
        <f>INDEX(Sheet3!$D$4:$H$8,'NSS + ACT'!BO1170,'NSS + ACT'!BP1170)</f>
        <v>0.1</v>
      </c>
      <c r="BR1170" s="105">
        <f t="shared" si="221"/>
        <v>9941.480111420613</v>
      </c>
      <c r="BS1170" s="162">
        <f t="shared" si="222"/>
        <v>0.1</v>
      </c>
      <c r="BT1170" s="105">
        <f t="shared" si="223"/>
        <v>8947.3321002785524</v>
      </c>
    </row>
    <row r="1171" spans="1:72">
      <c r="A1171" s="18">
        <f t="shared" si="215"/>
        <v>1168</v>
      </c>
      <c r="B1171" s="61">
        <v>291804969665</v>
      </c>
      <c r="C1171" s="39">
        <v>43266</v>
      </c>
      <c r="D1171" s="22" t="s">
        <v>249</v>
      </c>
      <c r="E1171" s="22" t="s">
        <v>3399</v>
      </c>
      <c r="F1171" s="110">
        <v>25</v>
      </c>
      <c r="G1171" s="23" t="s">
        <v>79</v>
      </c>
      <c r="H1171" s="52">
        <v>350</v>
      </c>
      <c r="I1171" s="30"/>
      <c r="J1171" s="109">
        <v>8750</v>
      </c>
      <c r="K1171" s="23">
        <v>84139190</v>
      </c>
      <c r="L1171" s="26">
        <v>7.4999999999999997E-2</v>
      </c>
      <c r="M1171" s="40">
        <v>0</v>
      </c>
      <c r="N1171" s="62">
        <v>0</v>
      </c>
      <c r="O1171" s="52">
        <v>0</v>
      </c>
      <c r="P1171" s="26">
        <v>0.1</v>
      </c>
      <c r="Q1171" s="52">
        <v>0</v>
      </c>
      <c r="R1171" s="63">
        <v>0.18</v>
      </c>
      <c r="S1171" s="23" t="s">
        <v>1797</v>
      </c>
      <c r="T1171" s="52">
        <v>656.25</v>
      </c>
      <c r="U1171" s="52">
        <v>0</v>
      </c>
      <c r="V1171" s="52">
        <v>65.625</v>
      </c>
      <c r="W1171" s="52">
        <v>1704.9375</v>
      </c>
      <c r="X1171" s="52">
        <v>2426.8125</v>
      </c>
      <c r="Y1171" s="23" t="s">
        <v>3182</v>
      </c>
      <c r="Z1171" s="23" t="s">
        <v>3400</v>
      </c>
      <c r="AA1171" s="23" t="s">
        <v>3401</v>
      </c>
      <c r="AB1171" s="33">
        <v>291804969665</v>
      </c>
      <c r="AC1171" s="33" t="s">
        <v>3402</v>
      </c>
      <c r="AD1171" s="48">
        <v>43266</v>
      </c>
      <c r="AE1171" s="39">
        <v>43264</v>
      </c>
      <c r="AF1171" s="53" t="e">
        <v>#N/A</v>
      </c>
      <c r="AG1171" s="53" t="e">
        <v>#N/A</v>
      </c>
      <c r="AH1171" s="39" t="e">
        <v>#N/A</v>
      </c>
      <c r="AI1171" s="23" t="s">
        <v>51</v>
      </c>
      <c r="AJ1171" s="54"/>
      <c r="AK1171" s="55"/>
      <c r="AL1171" s="56"/>
      <c r="AM1171" s="57"/>
      <c r="AN1171" s="33"/>
      <c r="AO1171" s="48"/>
      <c r="AP1171" s="23">
        <v>2000</v>
      </c>
      <c r="AQ1171" s="23" t="s">
        <v>52</v>
      </c>
      <c r="AR1171" s="23" t="s">
        <v>3401</v>
      </c>
      <c r="AS1171" s="38" t="s">
        <v>53</v>
      </c>
      <c r="AT1171" s="23"/>
      <c r="AU1171" s="64" t="s">
        <v>3403</v>
      </c>
      <c r="AV1171" s="99">
        <v>25</v>
      </c>
      <c r="AW1171" s="102">
        <v>8180.6999999999898</v>
      </c>
      <c r="AX1171" s="29" t="s">
        <v>701</v>
      </c>
      <c r="AY1171" s="29"/>
      <c r="AZ1171" s="25" t="s">
        <v>2577</v>
      </c>
      <c r="BA1171">
        <f t="shared" si="224"/>
        <v>2374</v>
      </c>
      <c r="BB1171" s="115" t="s">
        <v>6983</v>
      </c>
      <c r="BC1171" s="105">
        <f t="shared" si="216"/>
        <v>327.22799999999961</v>
      </c>
      <c r="BD1171" s="116">
        <f t="shared" si="217"/>
        <v>43252</v>
      </c>
      <c r="BE1171" s="141" t="s">
        <v>8477</v>
      </c>
      <c r="BF1171">
        <f>MATCH(BE1171,'Cat-4'!$A:$A,0)</f>
        <v>722</v>
      </c>
      <c r="BG1171">
        <f>MATCH(BD1171,'Cat-4'!$1:$1,0)</f>
        <v>78</v>
      </c>
      <c r="BH1171">
        <f>INDEX('Cat-4'!$1:$1048576,'NSS + ACT'!BF1171,'NSS + ACT'!BG1171)</f>
        <v>110.5</v>
      </c>
      <c r="BI1171">
        <f>MATCH($BI$1,'Cat-4'!$1:$1,0)</f>
        <v>153</v>
      </c>
      <c r="BJ1171">
        <f>INDEX('Cat-4'!$1:$1048576,'NSS + ACT'!BF1171,'NSS + ACT'!BI1171)</f>
        <v>130.80000000000001</v>
      </c>
      <c r="BK1171" s="126">
        <f t="shared" si="218"/>
        <v>1.183710407239819</v>
      </c>
      <c r="BL1171">
        <f t="shared" si="219"/>
        <v>2388</v>
      </c>
      <c r="BM1171" s="126">
        <f t="shared" si="220"/>
        <v>79.599999999999994</v>
      </c>
      <c r="BN1171" s="126" t="s">
        <v>8785</v>
      </c>
      <c r="BO1171" s="126">
        <f>MATCH(BB1171,Sheet3!$D$4:$D$8,0)</f>
        <v>2</v>
      </c>
      <c r="BP1171" s="126">
        <f>MATCH(BN1171,Sheet3!$E$4:$H$4,0)</f>
        <v>4</v>
      </c>
      <c r="BQ1171" s="132">
        <f>INDEX(Sheet3!$D$4:$H$8,'NSS + ACT'!BO1171,'NSS + ACT'!BP1171)</f>
        <v>0.1</v>
      </c>
      <c r="BR1171" s="105">
        <f t="shared" si="221"/>
        <v>9683.5797285067747</v>
      </c>
      <c r="BS1171" s="162">
        <f t="shared" si="222"/>
        <v>0.1</v>
      </c>
      <c r="BT1171" s="105">
        <f t="shared" si="223"/>
        <v>8715.2217556560972</v>
      </c>
    </row>
    <row r="1172" spans="1:72">
      <c r="A1172" s="18">
        <f t="shared" si="215"/>
        <v>1169</v>
      </c>
      <c r="B1172" s="61">
        <v>292213011112</v>
      </c>
      <c r="C1172" s="39">
        <v>44909</v>
      </c>
      <c r="D1172" s="22" t="s">
        <v>347</v>
      </c>
      <c r="E1172" s="22" t="s">
        <v>4291</v>
      </c>
      <c r="F1172" s="110">
        <v>15</v>
      </c>
      <c r="G1172" s="23" t="s">
        <v>119</v>
      </c>
      <c r="H1172" s="52">
        <v>544.86666666666667</v>
      </c>
      <c r="I1172" s="30"/>
      <c r="J1172" s="109">
        <v>8173</v>
      </c>
      <c r="K1172" s="23">
        <v>84841010</v>
      </c>
      <c r="L1172" s="26">
        <v>7.4999999999999997E-2</v>
      </c>
      <c r="M1172" s="40">
        <v>0</v>
      </c>
      <c r="N1172" s="62">
        <v>0</v>
      </c>
      <c r="O1172" s="52">
        <v>0</v>
      </c>
      <c r="P1172" s="26">
        <v>0.1</v>
      </c>
      <c r="Q1172" s="52">
        <v>0</v>
      </c>
      <c r="R1172" s="63">
        <v>0.18</v>
      </c>
      <c r="S1172" s="23" t="s">
        <v>4095</v>
      </c>
      <c r="T1172" s="52">
        <v>612.97500000000002</v>
      </c>
      <c r="U1172" s="52">
        <v>0</v>
      </c>
      <c r="V1172" s="52">
        <v>61.297500000000007</v>
      </c>
      <c r="W1172" s="52">
        <v>1592.5090500000001</v>
      </c>
      <c r="X1172" s="52">
        <v>2266.7815500000002</v>
      </c>
      <c r="Y1172" s="23" t="s">
        <v>4133</v>
      </c>
      <c r="Z1172" s="23" t="s">
        <v>4292</v>
      </c>
      <c r="AA1172" s="23" t="s">
        <v>4293</v>
      </c>
      <c r="AB1172" s="33">
        <v>292213011112</v>
      </c>
      <c r="AC1172" s="33" t="s">
        <v>4116</v>
      </c>
      <c r="AD1172" s="39">
        <v>44909</v>
      </c>
      <c r="AE1172" s="39">
        <v>44897</v>
      </c>
      <c r="AF1172" s="53" t="e">
        <v>#N/A</v>
      </c>
      <c r="AG1172" s="53" t="e">
        <v>#N/A</v>
      </c>
      <c r="AH1172" s="39" t="e">
        <v>#N/A</v>
      </c>
      <c r="AI1172" s="23" t="s">
        <v>51</v>
      </c>
      <c r="AJ1172" s="59"/>
      <c r="AK1172" s="59"/>
      <c r="AL1172" s="48"/>
      <c r="AM1172" s="60"/>
      <c r="AN1172" s="33"/>
      <c r="AO1172" s="48"/>
      <c r="AP1172" s="23">
        <v>2000</v>
      </c>
      <c r="AQ1172" s="23" t="s">
        <v>52</v>
      </c>
      <c r="AR1172" s="23" t="s">
        <v>4293</v>
      </c>
      <c r="AS1172" s="38" t="s">
        <v>53</v>
      </c>
      <c r="AT1172" s="23"/>
      <c r="AU1172" s="64" t="s">
        <v>4117</v>
      </c>
      <c r="AV1172" s="99">
        <v>15</v>
      </c>
      <c r="AW1172" s="102">
        <v>8173</v>
      </c>
      <c r="AX1172" s="29" t="s">
        <v>701</v>
      </c>
      <c r="AY1172" s="29"/>
      <c r="AZ1172" s="25"/>
      <c r="BA1172">
        <f t="shared" si="224"/>
        <v>741</v>
      </c>
      <c r="BB1172" s="115" t="s">
        <v>6983</v>
      </c>
      <c r="BC1172" s="105">
        <f t="shared" si="216"/>
        <v>544.86666666666667</v>
      </c>
      <c r="BD1172" s="116">
        <f t="shared" si="217"/>
        <v>44896</v>
      </c>
      <c r="BE1172" s="141" t="s">
        <v>8477</v>
      </c>
      <c r="BF1172">
        <f>MATCH(BE1172,'Cat-4'!$A:$A,0)</f>
        <v>722</v>
      </c>
      <c r="BG1172">
        <f>MATCH(BD1172,'Cat-4'!$1:$1,0)</f>
        <v>132</v>
      </c>
      <c r="BH1172">
        <f>INDEX('Cat-4'!$1:$1048576,'NSS + ACT'!BF1172,'NSS + ACT'!BG1172)</f>
        <v>126.3</v>
      </c>
      <c r="BI1172">
        <f>MATCH($BI$1,'Cat-4'!$1:$1,0)</f>
        <v>153</v>
      </c>
      <c r="BJ1172">
        <f>INDEX('Cat-4'!$1:$1048576,'NSS + ACT'!BF1172,'NSS + ACT'!BI1172)</f>
        <v>130.80000000000001</v>
      </c>
      <c r="BK1172" s="126">
        <f t="shared" si="218"/>
        <v>1.0356294536817103</v>
      </c>
      <c r="BL1172">
        <f t="shared" si="219"/>
        <v>744</v>
      </c>
      <c r="BM1172" s="126">
        <f t="shared" si="220"/>
        <v>24.8</v>
      </c>
      <c r="BN1172" s="126" t="s">
        <v>8785</v>
      </c>
      <c r="BO1172" s="126">
        <f>MATCH(BB1172,Sheet3!$D$4:$D$8,0)</f>
        <v>2</v>
      </c>
      <c r="BP1172" s="126">
        <f>MATCH(BN1172,Sheet3!$E$4:$H$4,0)</f>
        <v>4</v>
      </c>
      <c r="BQ1172" s="132">
        <f>INDEX(Sheet3!$D$4:$H$8,'NSS + ACT'!BO1172,'NSS + ACT'!BP1172)</f>
        <v>0.1</v>
      </c>
      <c r="BR1172" s="105">
        <f t="shared" si="221"/>
        <v>8464.1995249406191</v>
      </c>
      <c r="BS1172" s="162">
        <f t="shared" si="222"/>
        <v>0.1</v>
      </c>
      <c r="BT1172" s="105">
        <f t="shared" si="223"/>
        <v>7617.7795724465577</v>
      </c>
    </row>
    <row r="1173" spans="1:72">
      <c r="A1173" s="18">
        <f t="shared" si="215"/>
        <v>1170</v>
      </c>
      <c r="B1173" s="33">
        <v>292105617941</v>
      </c>
      <c r="C1173" s="39">
        <v>44363</v>
      </c>
      <c r="D1173" s="22" t="s">
        <v>365</v>
      </c>
      <c r="E1173" s="22" t="s">
        <v>6285</v>
      </c>
      <c r="F1173" s="110">
        <v>18</v>
      </c>
      <c r="G1173" s="23" t="s">
        <v>49</v>
      </c>
      <c r="H1173" s="52">
        <v>453</v>
      </c>
      <c r="I1173" s="30"/>
      <c r="J1173" s="109">
        <v>8154</v>
      </c>
      <c r="K1173" s="33">
        <v>73072200</v>
      </c>
      <c r="L1173" s="26">
        <v>0.1</v>
      </c>
      <c r="M1173" s="26" t="s">
        <v>742</v>
      </c>
      <c r="N1173" s="26">
        <v>0</v>
      </c>
      <c r="O1173" s="60"/>
      <c r="P1173" s="26">
        <v>0.1</v>
      </c>
      <c r="Q1173" s="84"/>
      <c r="R1173" s="26">
        <v>0.18</v>
      </c>
      <c r="S1173" s="23" t="s">
        <v>1260</v>
      </c>
      <c r="T1173" s="52">
        <v>815.40000000000009</v>
      </c>
      <c r="U1173" s="52">
        <v>0</v>
      </c>
      <c r="V1173" s="52">
        <v>81.54000000000002</v>
      </c>
      <c r="W1173" s="52">
        <v>1629.1692</v>
      </c>
      <c r="X1173" s="52">
        <v>2526.1091999999999</v>
      </c>
      <c r="Y1173" s="23" t="s">
        <v>6223</v>
      </c>
      <c r="Z1173" s="23" t="s">
        <v>6286</v>
      </c>
      <c r="AA1173" s="23" t="s">
        <v>6287</v>
      </c>
      <c r="AB1173" s="33">
        <v>292105617941</v>
      </c>
      <c r="AC1173" s="33" t="s">
        <v>6226</v>
      </c>
      <c r="AD1173" s="39">
        <v>44363</v>
      </c>
      <c r="AE1173" s="39">
        <v>44355</v>
      </c>
      <c r="AF1173" s="53" t="e">
        <v>#N/A</v>
      </c>
      <c r="AG1173" s="53" t="e">
        <v>#N/A</v>
      </c>
      <c r="AH1173" s="39" t="e">
        <v>#N/A</v>
      </c>
      <c r="AI1173" s="23" t="s">
        <v>51</v>
      </c>
      <c r="AJ1173" s="59"/>
      <c r="AK1173" s="59"/>
      <c r="AL1173" s="48"/>
      <c r="AM1173" s="60"/>
      <c r="AN1173" s="33"/>
      <c r="AO1173" s="48"/>
      <c r="AP1173" s="23">
        <v>2000</v>
      </c>
      <c r="AQ1173" s="23" t="s">
        <v>52</v>
      </c>
      <c r="AR1173" s="23" t="s">
        <v>6287</v>
      </c>
      <c r="AS1173" s="38" t="s">
        <v>53</v>
      </c>
      <c r="AT1173" s="23"/>
      <c r="AU1173" s="23" t="s">
        <v>6227</v>
      </c>
      <c r="AV1173" s="99">
        <v>18</v>
      </c>
      <c r="AW1173" s="101">
        <v>8154</v>
      </c>
      <c r="AX1173" s="29" t="s">
        <v>5711</v>
      </c>
      <c r="AY1173" s="29"/>
      <c r="AZ1173" s="21"/>
      <c r="BA1173">
        <f t="shared" si="224"/>
        <v>1283</v>
      </c>
      <c r="BB1173" s="115" t="s">
        <v>6983</v>
      </c>
      <c r="BC1173" s="105">
        <f t="shared" si="216"/>
        <v>453</v>
      </c>
      <c r="BD1173" s="116">
        <f t="shared" si="217"/>
        <v>44348</v>
      </c>
      <c r="BE1173" s="141" t="s">
        <v>8477</v>
      </c>
      <c r="BF1173">
        <f>MATCH(BE1173,'Cat-4'!$A:$A,0)</f>
        <v>722</v>
      </c>
      <c r="BG1173">
        <f>MATCH(BD1173,'Cat-4'!$1:$1,0)</f>
        <v>114</v>
      </c>
      <c r="BH1173">
        <f>INDEX('Cat-4'!$1:$1048576,'NSS + ACT'!BF1173,'NSS + ACT'!BG1173)</f>
        <v>118.1</v>
      </c>
      <c r="BI1173">
        <f>MATCH($BI$1,'Cat-4'!$1:$1,0)</f>
        <v>153</v>
      </c>
      <c r="BJ1173">
        <f>INDEX('Cat-4'!$1:$1048576,'NSS + ACT'!BF1173,'NSS + ACT'!BI1173)</f>
        <v>130.80000000000001</v>
      </c>
      <c r="BK1173" s="126">
        <f t="shared" si="218"/>
        <v>1.1075359864521592</v>
      </c>
      <c r="BL1173">
        <f t="shared" si="219"/>
        <v>1292</v>
      </c>
      <c r="BM1173" s="126">
        <f t="shared" si="220"/>
        <v>43.06666666666667</v>
      </c>
      <c r="BN1173" s="126" t="s">
        <v>8785</v>
      </c>
      <c r="BO1173" s="126">
        <f>MATCH(BB1173,Sheet3!$D$4:$D$8,0)</f>
        <v>2</v>
      </c>
      <c r="BP1173" s="126">
        <f>MATCH(BN1173,Sheet3!$E$4:$H$4,0)</f>
        <v>4</v>
      </c>
      <c r="BQ1173" s="132">
        <f>INDEX(Sheet3!$D$4:$H$8,'NSS + ACT'!BO1173,'NSS + ACT'!BP1173)</f>
        <v>0.1</v>
      </c>
      <c r="BR1173" s="105">
        <f t="shared" si="221"/>
        <v>9030.8484335309058</v>
      </c>
      <c r="BS1173" s="162">
        <f t="shared" si="222"/>
        <v>0.1</v>
      </c>
      <c r="BT1173" s="105">
        <f t="shared" si="223"/>
        <v>8127.7635901778158</v>
      </c>
    </row>
    <row r="1174" spans="1:72">
      <c r="A1174" s="18">
        <f t="shared" si="215"/>
        <v>1171</v>
      </c>
      <c r="B1174" s="61">
        <v>292005703636</v>
      </c>
      <c r="C1174" s="39">
        <v>44047</v>
      </c>
      <c r="D1174" s="22" t="s">
        <v>180</v>
      </c>
      <c r="E1174" s="22" t="s">
        <v>2930</v>
      </c>
      <c r="F1174" s="110">
        <v>2</v>
      </c>
      <c r="G1174" s="23" t="s">
        <v>119</v>
      </c>
      <c r="H1174" s="52">
        <v>4072.1599999999949</v>
      </c>
      <c r="I1174" s="30"/>
      <c r="J1174" s="109">
        <v>8144.3199999999897</v>
      </c>
      <c r="K1174" s="23">
        <v>84139120</v>
      </c>
      <c r="L1174" s="26">
        <v>7.4999999999999997E-2</v>
      </c>
      <c r="M1174" s="40">
        <v>0</v>
      </c>
      <c r="N1174" s="62">
        <v>0</v>
      </c>
      <c r="O1174" s="52">
        <v>0</v>
      </c>
      <c r="P1174" s="26">
        <v>0.1</v>
      </c>
      <c r="Q1174" s="52">
        <v>0</v>
      </c>
      <c r="R1174" s="63">
        <v>0.18</v>
      </c>
      <c r="S1174" s="23" t="s">
        <v>2931</v>
      </c>
      <c r="T1174" s="52">
        <v>610.82399999999916</v>
      </c>
      <c r="U1174" s="52">
        <v>0</v>
      </c>
      <c r="V1174" s="52">
        <v>61.082399999999922</v>
      </c>
      <c r="W1174" s="52">
        <v>1586.9207519999979</v>
      </c>
      <c r="X1174" s="52">
        <v>2258.8271519999971</v>
      </c>
      <c r="Y1174" s="23" t="s">
        <v>2778</v>
      </c>
      <c r="Z1174" s="23" t="s">
        <v>2932</v>
      </c>
      <c r="AA1174" s="23" t="s">
        <v>2933</v>
      </c>
      <c r="AB1174" s="33">
        <v>292005703636</v>
      </c>
      <c r="AC1174" s="33" t="s">
        <v>2934</v>
      </c>
      <c r="AD1174" s="48">
        <v>44047</v>
      </c>
      <c r="AE1174" s="39">
        <v>44042</v>
      </c>
      <c r="AF1174" s="53" t="e">
        <v>#N/A</v>
      </c>
      <c r="AG1174" s="53" t="e">
        <v>#N/A</v>
      </c>
      <c r="AH1174" s="39" t="e">
        <v>#N/A</v>
      </c>
      <c r="AI1174" s="23" t="s">
        <v>51</v>
      </c>
      <c r="AJ1174" s="54"/>
      <c r="AK1174" s="55"/>
      <c r="AL1174" s="56"/>
      <c r="AM1174" s="57"/>
      <c r="AN1174" s="33"/>
      <c r="AO1174" s="48"/>
      <c r="AP1174" s="23">
        <v>2000</v>
      </c>
      <c r="AQ1174" s="23" t="s">
        <v>52</v>
      </c>
      <c r="AR1174" s="23" t="s">
        <v>2933</v>
      </c>
      <c r="AS1174" s="38" t="s">
        <v>53</v>
      </c>
      <c r="AT1174" s="23"/>
      <c r="AU1174" s="64">
        <v>2027000594</v>
      </c>
      <c r="AV1174" s="99">
        <v>2</v>
      </c>
      <c r="AW1174" s="102">
        <v>8144.3199999999897</v>
      </c>
      <c r="AX1174" s="29" t="s">
        <v>701</v>
      </c>
      <c r="AY1174" s="29"/>
      <c r="AZ1174" s="25" t="s">
        <v>2782</v>
      </c>
      <c r="BA1174">
        <f t="shared" si="224"/>
        <v>1596</v>
      </c>
      <c r="BB1174" s="115" t="s">
        <v>6983</v>
      </c>
      <c r="BC1174" s="105">
        <f t="shared" si="216"/>
        <v>4072.1599999999949</v>
      </c>
      <c r="BD1174" s="116">
        <f t="shared" si="217"/>
        <v>44013</v>
      </c>
      <c r="BE1174" s="141" t="s">
        <v>8477</v>
      </c>
      <c r="BF1174">
        <f>MATCH(BE1174,'Cat-4'!$A:$A,0)</f>
        <v>722</v>
      </c>
      <c r="BG1174">
        <f>MATCH(BD1174,'Cat-4'!$1:$1,0)</f>
        <v>103</v>
      </c>
      <c r="BH1174">
        <f>INDEX('Cat-4'!$1:$1048576,'NSS + ACT'!BF1174,'NSS + ACT'!BG1174)</f>
        <v>112.9</v>
      </c>
      <c r="BI1174">
        <f>MATCH($BI$1,'Cat-4'!$1:$1,0)</f>
        <v>153</v>
      </c>
      <c r="BJ1174">
        <f>INDEX('Cat-4'!$1:$1048576,'NSS + ACT'!BF1174,'NSS + ACT'!BI1174)</f>
        <v>130.80000000000001</v>
      </c>
      <c r="BK1174" s="126">
        <f t="shared" si="218"/>
        <v>1.1585473870682019</v>
      </c>
      <c r="BL1174">
        <f t="shared" si="219"/>
        <v>1627</v>
      </c>
      <c r="BM1174" s="126">
        <f t="shared" si="220"/>
        <v>54.233333333333334</v>
      </c>
      <c r="BN1174" s="126" t="s">
        <v>8785</v>
      </c>
      <c r="BO1174" s="126">
        <f>MATCH(BB1174,Sheet3!$D$4:$D$8,0)</f>
        <v>2</v>
      </c>
      <c r="BP1174" s="126">
        <f>MATCH(BN1174,Sheet3!$E$4:$H$4,0)</f>
        <v>4</v>
      </c>
      <c r="BQ1174" s="132">
        <f>INDEX(Sheet3!$D$4:$H$8,'NSS + ACT'!BO1174,'NSS + ACT'!BP1174)</f>
        <v>0.1</v>
      </c>
      <c r="BR1174" s="105">
        <f t="shared" si="221"/>
        <v>9435.5806554472856</v>
      </c>
      <c r="BS1174" s="162">
        <f t="shared" si="222"/>
        <v>0.1</v>
      </c>
      <c r="BT1174" s="105">
        <f t="shared" si="223"/>
        <v>8492.0225899025572</v>
      </c>
    </row>
    <row r="1175" spans="1:72">
      <c r="A1175" s="18">
        <f t="shared" si="215"/>
        <v>1172</v>
      </c>
      <c r="B1175" s="61">
        <v>291808284563</v>
      </c>
      <c r="C1175" s="39">
        <v>43368</v>
      </c>
      <c r="D1175" s="22" t="s">
        <v>172</v>
      </c>
      <c r="E1175" s="22" t="s">
        <v>4738</v>
      </c>
      <c r="F1175" s="110">
        <v>705</v>
      </c>
      <c r="G1175" s="23" t="s">
        <v>49</v>
      </c>
      <c r="H1175" s="52">
        <v>11.549985815602822</v>
      </c>
      <c r="I1175" s="30"/>
      <c r="J1175" s="109">
        <v>8142.7399999999898</v>
      </c>
      <c r="K1175" s="23">
        <v>85361090</v>
      </c>
      <c r="L1175" s="26">
        <v>0.1</v>
      </c>
      <c r="M1175" s="40">
        <v>0</v>
      </c>
      <c r="N1175" s="62">
        <v>0</v>
      </c>
      <c r="O1175" s="52">
        <v>0</v>
      </c>
      <c r="P1175" s="26">
        <v>0.1</v>
      </c>
      <c r="Q1175" s="52">
        <v>0</v>
      </c>
      <c r="R1175" s="63">
        <v>0.18</v>
      </c>
      <c r="S1175" s="23" t="s">
        <v>4691</v>
      </c>
      <c r="T1175" s="52">
        <v>814.27399999999898</v>
      </c>
      <c r="U1175" s="52">
        <v>0</v>
      </c>
      <c r="V1175" s="52">
        <v>81.427399999999906</v>
      </c>
      <c r="W1175" s="52">
        <v>1626.9194519999978</v>
      </c>
      <c r="X1175" s="52">
        <v>2522.6208519999968</v>
      </c>
      <c r="Y1175" s="23" t="s">
        <v>4646</v>
      </c>
      <c r="Z1175" s="23" t="s">
        <v>4739</v>
      </c>
      <c r="AA1175" s="23" t="s">
        <v>4740</v>
      </c>
      <c r="AB1175" s="33">
        <v>291808284563</v>
      </c>
      <c r="AC1175" s="33" t="s">
        <v>4741</v>
      </c>
      <c r="AD1175" s="39">
        <v>43368</v>
      </c>
      <c r="AE1175" s="39">
        <v>43367</v>
      </c>
      <c r="AF1175" s="53" t="e">
        <v>#N/A</v>
      </c>
      <c r="AG1175" s="53" t="e">
        <v>#N/A</v>
      </c>
      <c r="AH1175" s="39" t="e">
        <v>#N/A</v>
      </c>
      <c r="AI1175" s="23" t="s">
        <v>51</v>
      </c>
      <c r="AJ1175" s="59"/>
      <c r="AK1175" s="59"/>
      <c r="AL1175" s="48"/>
      <c r="AM1175" s="60"/>
      <c r="AN1175" s="33"/>
      <c r="AO1175" s="48"/>
      <c r="AP1175" s="23">
        <v>2000</v>
      </c>
      <c r="AQ1175" s="23" t="s">
        <v>52</v>
      </c>
      <c r="AR1175" s="23" t="s">
        <v>4740</v>
      </c>
      <c r="AS1175" s="38" t="s">
        <v>53</v>
      </c>
      <c r="AT1175" s="23"/>
      <c r="AU1175" s="64" t="s">
        <v>4742</v>
      </c>
      <c r="AV1175" s="99">
        <v>705</v>
      </c>
      <c r="AW1175" s="102">
        <v>8142.7399999999898</v>
      </c>
      <c r="AX1175" s="29" t="s">
        <v>701</v>
      </c>
      <c r="AY1175" s="29"/>
      <c r="AZ1175" s="25" t="s">
        <v>4743</v>
      </c>
      <c r="BA1175">
        <f t="shared" si="224"/>
        <v>2271</v>
      </c>
      <c r="BB1175" s="115" t="s">
        <v>6983</v>
      </c>
      <c r="BC1175" s="105">
        <f t="shared" si="216"/>
        <v>11.549985815602822</v>
      </c>
      <c r="BD1175" s="116">
        <f t="shared" si="217"/>
        <v>43344</v>
      </c>
      <c r="BE1175" s="141" t="s">
        <v>8477</v>
      </c>
      <c r="BF1175">
        <f>MATCH(BE1175,'Cat-4'!$A:$A,0)</f>
        <v>722</v>
      </c>
      <c r="BG1175">
        <f>MATCH(BD1175,'Cat-4'!$1:$1,0)</f>
        <v>81</v>
      </c>
      <c r="BH1175">
        <f>INDEX('Cat-4'!$1:$1048576,'NSS + ACT'!BF1175,'NSS + ACT'!BG1175)</f>
        <v>111.6</v>
      </c>
      <c r="BI1175">
        <f>MATCH($BI$1,'Cat-4'!$1:$1,0)</f>
        <v>153</v>
      </c>
      <c r="BJ1175">
        <f>INDEX('Cat-4'!$1:$1048576,'NSS + ACT'!BF1175,'NSS + ACT'!BI1175)</f>
        <v>130.80000000000001</v>
      </c>
      <c r="BK1175" s="126">
        <f t="shared" si="218"/>
        <v>1.1720430107526882</v>
      </c>
      <c r="BL1175">
        <f t="shared" si="219"/>
        <v>2296</v>
      </c>
      <c r="BM1175" s="126">
        <f t="shared" si="220"/>
        <v>76.533333333333331</v>
      </c>
      <c r="BN1175" s="126" t="s">
        <v>8785</v>
      </c>
      <c r="BO1175" s="126">
        <f>MATCH(BB1175,Sheet3!$D$4:$D$8,0)</f>
        <v>2</v>
      </c>
      <c r="BP1175" s="126">
        <f>MATCH(BN1175,Sheet3!$E$4:$H$4,0)</f>
        <v>4</v>
      </c>
      <c r="BQ1175" s="132">
        <f>INDEX(Sheet3!$D$4:$H$8,'NSS + ACT'!BO1175,'NSS + ACT'!BP1175)</f>
        <v>0.1</v>
      </c>
      <c r="BR1175" s="105">
        <f t="shared" si="221"/>
        <v>9543.6415053763321</v>
      </c>
      <c r="BS1175" s="162">
        <f t="shared" si="222"/>
        <v>0.1</v>
      </c>
      <c r="BT1175" s="105">
        <f t="shared" si="223"/>
        <v>8589.2773548386995</v>
      </c>
    </row>
    <row r="1176" spans="1:72">
      <c r="A1176" s="18">
        <f t="shared" si="215"/>
        <v>1173</v>
      </c>
      <c r="B1176" s="61">
        <v>291707727334</v>
      </c>
      <c r="C1176" s="39">
        <v>43087</v>
      </c>
      <c r="D1176" s="22" t="s">
        <v>122</v>
      </c>
      <c r="E1176" s="22" t="s">
        <v>1244</v>
      </c>
      <c r="F1176" s="110">
        <v>1</v>
      </c>
      <c r="G1176" s="23" t="s">
        <v>119</v>
      </c>
      <c r="H1176" s="52">
        <v>8076.75</v>
      </c>
      <c r="I1176" s="30"/>
      <c r="J1176" s="109">
        <v>8076.75</v>
      </c>
      <c r="K1176" s="23">
        <v>85049090</v>
      </c>
      <c r="L1176" s="26">
        <v>0.15</v>
      </c>
      <c r="M1176" s="40">
        <v>0</v>
      </c>
      <c r="N1176" s="62">
        <v>0</v>
      </c>
      <c r="O1176" s="52">
        <v>0</v>
      </c>
      <c r="P1176" s="26">
        <v>0.1</v>
      </c>
      <c r="Q1176" s="52">
        <v>0</v>
      </c>
      <c r="R1176" s="63">
        <v>0.18</v>
      </c>
      <c r="S1176" s="23" t="s">
        <v>969</v>
      </c>
      <c r="T1176" s="52">
        <v>1211.5125</v>
      </c>
      <c r="U1176" s="52">
        <v>0</v>
      </c>
      <c r="V1176" s="52">
        <v>121.15125</v>
      </c>
      <c r="W1176" s="52">
        <v>1693.6944750000002</v>
      </c>
      <c r="X1176" s="52">
        <v>3026.3582250000004</v>
      </c>
      <c r="Y1176" s="23" t="s">
        <v>1160</v>
      </c>
      <c r="Z1176" s="23" t="s">
        <v>1245</v>
      </c>
      <c r="AA1176" s="23" t="s">
        <v>1246</v>
      </c>
      <c r="AB1176" s="33">
        <v>291707727334</v>
      </c>
      <c r="AC1176" s="33" t="s">
        <v>1237</v>
      </c>
      <c r="AD1176" s="48">
        <v>43087</v>
      </c>
      <c r="AE1176" s="39">
        <v>43077</v>
      </c>
      <c r="AF1176" s="53" t="e">
        <v>#N/A</v>
      </c>
      <c r="AG1176" s="53" t="e">
        <v>#N/A</v>
      </c>
      <c r="AH1176" s="39" t="e">
        <v>#N/A</v>
      </c>
      <c r="AI1176" s="23" t="s">
        <v>51</v>
      </c>
      <c r="AJ1176" s="54"/>
      <c r="AK1176" s="55"/>
      <c r="AL1176" s="56"/>
      <c r="AM1176" s="57"/>
      <c r="AN1176" s="33"/>
      <c r="AO1176" s="48"/>
      <c r="AP1176" s="23">
        <v>2000</v>
      </c>
      <c r="AQ1176" s="23" t="s">
        <v>64</v>
      </c>
      <c r="AR1176" s="23" t="s">
        <v>1246</v>
      </c>
      <c r="AS1176" s="38" t="s">
        <v>53</v>
      </c>
      <c r="AT1176" s="23"/>
      <c r="AU1176" s="64" t="s">
        <v>123</v>
      </c>
      <c r="AV1176" s="99">
        <v>1</v>
      </c>
      <c r="AW1176" s="102">
        <v>8076.75</v>
      </c>
      <c r="AX1176" s="29" t="s">
        <v>701</v>
      </c>
      <c r="AY1176" s="29"/>
      <c r="AZ1176" s="25" t="s">
        <v>997</v>
      </c>
      <c r="BA1176">
        <f t="shared" si="224"/>
        <v>2561</v>
      </c>
      <c r="BB1176" s="115" t="s">
        <v>6985</v>
      </c>
      <c r="BC1176" s="105">
        <f t="shared" si="216"/>
        <v>8076.75</v>
      </c>
      <c r="BD1176" s="116">
        <f t="shared" si="217"/>
        <v>43070</v>
      </c>
      <c r="BE1176" s="141" t="s">
        <v>8312</v>
      </c>
      <c r="BF1176">
        <f>MATCH(BE1176,'Cat-4'!$A:$A,0)</f>
        <v>639</v>
      </c>
      <c r="BG1176">
        <f>MATCH(BD1176,'Cat-4'!$1:$1,0)</f>
        <v>72</v>
      </c>
      <c r="BH1176">
        <f>INDEX('Cat-4'!$1:$1048576,'NSS + ACT'!BF1176,'NSS + ACT'!BG1176)</f>
        <v>110.5</v>
      </c>
      <c r="BI1176">
        <f>MATCH($BI$1,'Cat-4'!$1:$1,0)</f>
        <v>153</v>
      </c>
      <c r="BJ1176">
        <f>INDEX('Cat-4'!$1:$1048576,'NSS + ACT'!BF1176,'NSS + ACT'!BI1176)</f>
        <v>121.7</v>
      </c>
      <c r="BK1176" s="126">
        <f t="shared" si="218"/>
        <v>1.1013574660633485</v>
      </c>
      <c r="BL1176">
        <f t="shared" si="219"/>
        <v>2570</v>
      </c>
      <c r="BM1176" s="126">
        <f t="shared" si="220"/>
        <v>85.666666666666671</v>
      </c>
      <c r="BN1176" s="126" t="s">
        <v>8785</v>
      </c>
      <c r="BO1176" s="126">
        <f>MATCH(BB1176,Sheet3!$D$4:$D$8,0)</f>
        <v>5</v>
      </c>
      <c r="BP1176" s="126">
        <f>MATCH(BN1176,Sheet3!$E$4:$H$4,0)</f>
        <v>4</v>
      </c>
      <c r="BQ1176" s="132">
        <f>INDEX(Sheet3!$D$4:$H$8,'NSS + ACT'!BO1176,'NSS + ACT'!BP1176)</f>
        <v>0.4</v>
      </c>
      <c r="BR1176" s="105">
        <f t="shared" si="221"/>
        <v>8895.3889140271494</v>
      </c>
      <c r="BS1176" s="162">
        <f t="shared" si="222"/>
        <v>0.4</v>
      </c>
      <c r="BT1176" s="105">
        <f t="shared" si="223"/>
        <v>5337.2333484162891</v>
      </c>
    </row>
    <row r="1177" spans="1:72">
      <c r="A1177" s="18">
        <f t="shared" si="215"/>
        <v>1174</v>
      </c>
      <c r="B1177" s="61">
        <v>291505210430</v>
      </c>
      <c r="C1177" s="39">
        <v>42373</v>
      </c>
      <c r="D1177" s="22" t="s">
        <v>63</v>
      </c>
      <c r="E1177" s="22" t="s">
        <v>3159</v>
      </c>
      <c r="F1177" s="110">
        <v>4</v>
      </c>
      <c r="G1177" s="23" t="s">
        <v>119</v>
      </c>
      <c r="H1177" s="52">
        <v>2013.0450000000001</v>
      </c>
      <c r="I1177" s="30"/>
      <c r="J1177" s="109">
        <v>8052.18</v>
      </c>
      <c r="K1177" s="23">
        <v>84842000</v>
      </c>
      <c r="L1177" s="26">
        <v>7.4999999999999997E-2</v>
      </c>
      <c r="M1177" s="40">
        <v>0</v>
      </c>
      <c r="N1177" s="62">
        <v>0</v>
      </c>
      <c r="O1177" s="52">
        <v>0</v>
      </c>
      <c r="P1177" s="26">
        <v>0.1</v>
      </c>
      <c r="Q1177" s="52">
        <v>0</v>
      </c>
      <c r="R1177" s="63">
        <v>0.18</v>
      </c>
      <c r="S1177" s="23" t="s">
        <v>777</v>
      </c>
      <c r="T1177" s="52">
        <v>603.9135</v>
      </c>
      <c r="U1177" s="52">
        <v>0</v>
      </c>
      <c r="V1177" s="52">
        <v>60.391350000000003</v>
      </c>
      <c r="W1177" s="52">
        <v>1568.967273</v>
      </c>
      <c r="X1177" s="52">
        <v>2233.2721229999997</v>
      </c>
      <c r="Y1177" s="23" t="s">
        <v>2991</v>
      </c>
      <c r="Z1177" s="23" t="s">
        <v>3160</v>
      </c>
      <c r="AA1177" s="23" t="s">
        <v>3161</v>
      </c>
      <c r="AB1177" s="33">
        <v>291505210430</v>
      </c>
      <c r="AC1177" s="33" t="s">
        <v>3162</v>
      </c>
      <c r="AD1177" s="48">
        <v>42373</v>
      </c>
      <c r="AE1177" s="39">
        <v>42333</v>
      </c>
      <c r="AF1177" s="53" t="e">
        <v>#N/A</v>
      </c>
      <c r="AG1177" s="53" t="e">
        <v>#N/A</v>
      </c>
      <c r="AH1177" s="39" t="e">
        <v>#N/A</v>
      </c>
      <c r="AI1177" s="23" t="s">
        <v>51</v>
      </c>
      <c r="AJ1177" s="54"/>
      <c r="AK1177" s="55"/>
      <c r="AL1177" s="56"/>
      <c r="AM1177" s="57"/>
      <c r="AN1177" s="33"/>
      <c r="AO1177" s="48"/>
      <c r="AP1177" s="23">
        <v>2000</v>
      </c>
      <c r="AQ1177" s="23" t="s">
        <v>64</v>
      </c>
      <c r="AR1177" s="23" t="s">
        <v>3161</v>
      </c>
      <c r="AS1177" s="38" t="s">
        <v>53</v>
      </c>
      <c r="AT1177" s="23" t="s">
        <v>522</v>
      </c>
      <c r="AU1177" s="64">
        <v>4788</v>
      </c>
      <c r="AV1177" s="99">
        <v>4</v>
      </c>
      <c r="AW1177" s="102">
        <v>8052.18</v>
      </c>
      <c r="AX1177" s="29" t="s">
        <v>701</v>
      </c>
      <c r="AY1177" s="29"/>
      <c r="AZ1177" s="25" t="s">
        <v>2995</v>
      </c>
      <c r="BA1177">
        <f t="shared" si="224"/>
        <v>3305</v>
      </c>
      <c r="BB1177" s="115" t="s">
        <v>6983</v>
      </c>
      <c r="BC1177" s="105">
        <f t="shared" si="216"/>
        <v>2013.0450000000001</v>
      </c>
      <c r="BD1177" s="116">
        <f t="shared" si="217"/>
        <v>42309</v>
      </c>
      <c r="BE1177" s="141" t="s">
        <v>8477</v>
      </c>
      <c r="BF1177">
        <f>MATCH(BE1177,'Cat-4'!$A:$A,0)</f>
        <v>722</v>
      </c>
      <c r="BG1177">
        <f>MATCH(BD1177,'Cat-4'!$1:$1,0)</f>
        <v>47</v>
      </c>
      <c r="BH1177">
        <f>INDEX('Cat-4'!$1:$1048576,'NSS + ACT'!BF1177,'NSS + ACT'!BG1177)</f>
        <v>109.2</v>
      </c>
      <c r="BI1177">
        <f>MATCH($BI$1,'Cat-4'!$1:$1,0)</f>
        <v>153</v>
      </c>
      <c r="BJ1177">
        <f>INDEX('Cat-4'!$1:$1048576,'NSS + ACT'!BF1177,'NSS + ACT'!BI1177)</f>
        <v>130.80000000000001</v>
      </c>
      <c r="BK1177" s="126">
        <f t="shared" si="218"/>
        <v>1.1978021978021978</v>
      </c>
      <c r="BL1177">
        <f t="shared" si="219"/>
        <v>3331</v>
      </c>
      <c r="BM1177" s="126">
        <f t="shared" si="220"/>
        <v>111.03333333333333</v>
      </c>
      <c r="BN1177" s="126" t="s">
        <v>8785</v>
      </c>
      <c r="BO1177" s="126">
        <f>MATCH(BB1177,Sheet3!$D$4:$D$8,0)</f>
        <v>2</v>
      </c>
      <c r="BP1177" s="126">
        <f>MATCH(BN1177,Sheet3!$E$4:$H$4,0)</f>
        <v>4</v>
      </c>
      <c r="BQ1177" s="132">
        <f>INDEX(Sheet3!$D$4:$H$8,'NSS + ACT'!BO1177,'NSS + ACT'!BP1177)</f>
        <v>0.1</v>
      </c>
      <c r="BR1177" s="105">
        <f t="shared" si="221"/>
        <v>9644.9189010989012</v>
      </c>
      <c r="BS1177" s="162">
        <f t="shared" si="222"/>
        <v>0.1</v>
      </c>
      <c r="BT1177" s="105">
        <f t="shared" si="223"/>
        <v>8680.4270109890113</v>
      </c>
    </row>
    <row r="1178" spans="1:72">
      <c r="A1178" s="18">
        <f t="shared" si="215"/>
        <v>1175</v>
      </c>
      <c r="B1178" s="61">
        <v>291604729290</v>
      </c>
      <c r="C1178" s="39">
        <v>42653</v>
      </c>
      <c r="D1178" s="22" t="s">
        <v>220</v>
      </c>
      <c r="E1178" s="22" t="s">
        <v>1966</v>
      </c>
      <c r="F1178" s="110">
        <v>1</v>
      </c>
      <c r="G1178" s="23" t="s">
        <v>49</v>
      </c>
      <c r="H1178" s="52">
        <v>7998</v>
      </c>
      <c r="I1178" s="30"/>
      <c r="J1178" s="109">
        <v>7998</v>
      </c>
      <c r="K1178" s="23">
        <v>84819090</v>
      </c>
      <c r="L1178" s="26">
        <v>7.4999999999999997E-2</v>
      </c>
      <c r="M1178" s="40">
        <v>0</v>
      </c>
      <c r="N1178" s="62">
        <v>0</v>
      </c>
      <c r="O1178" s="52">
        <v>0</v>
      </c>
      <c r="P1178" s="26">
        <v>0.1</v>
      </c>
      <c r="Q1178" s="52">
        <v>0</v>
      </c>
      <c r="R1178" s="63">
        <v>0.18</v>
      </c>
      <c r="S1178" s="23" t="s">
        <v>849</v>
      </c>
      <c r="T1178" s="52">
        <v>599.85</v>
      </c>
      <c r="U1178" s="52">
        <v>0</v>
      </c>
      <c r="V1178" s="52">
        <v>59.985000000000007</v>
      </c>
      <c r="W1178" s="52">
        <v>1558.4103</v>
      </c>
      <c r="X1178" s="52">
        <v>2218.2453</v>
      </c>
      <c r="Y1178" s="23" t="s">
        <v>1945</v>
      </c>
      <c r="Z1178" s="23" t="s">
        <v>1967</v>
      </c>
      <c r="AA1178" s="23" t="s">
        <v>1968</v>
      </c>
      <c r="AB1178" s="33">
        <v>291604729290</v>
      </c>
      <c r="AC1178" s="33" t="s">
        <v>1962</v>
      </c>
      <c r="AD1178" s="48">
        <v>42653</v>
      </c>
      <c r="AE1178" s="39">
        <v>42629</v>
      </c>
      <c r="AF1178" s="53" t="e">
        <v>#N/A</v>
      </c>
      <c r="AG1178" s="53" t="e">
        <v>#N/A</v>
      </c>
      <c r="AH1178" s="39" t="e">
        <v>#N/A</v>
      </c>
      <c r="AI1178" s="23" t="s">
        <v>51</v>
      </c>
      <c r="AJ1178" s="54"/>
      <c r="AK1178" s="55"/>
      <c r="AL1178" s="56"/>
      <c r="AM1178" s="57"/>
      <c r="AN1178" s="33"/>
      <c r="AO1178" s="48"/>
      <c r="AP1178" s="23">
        <v>2000</v>
      </c>
      <c r="AQ1178" s="23" t="s">
        <v>64</v>
      </c>
      <c r="AR1178" s="23" t="s">
        <v>1968</v>
      </c>
      <c r="AS1178" s="38" t="s">
        <v>53</v>
      </c>
      <c r="AT1178" s="23"/>
      <c r="AU1178" s="64">
        <v>6316001233</v>
      </c>
      <c r="AV1178" s="99">
        <v>1</v>
      </c>
      <c r="AW1178" s="102">
        <v>7998</v>
      </c>
      <c r="AX1178" s="29" t="s">
        <v>701</v>
      </c>
      <c r="AY1178" s="29"/>
      <c r="AZ1178" s="25" t="s">
        <v>1954</v>
      </c>
      <c r="BA1178">
        <f t="shared" si="224"/>
        <v>3009</v>
      </c>
      <c r="BB1178" t="s">
        <v>6983</v>
      </c>
      <c r="BC1178" s="105">
        <f t="shared" si="216"/>
        <v>7998</v>
      </c>
      <c r="BD1178" s="116">
        <f t="shared" si="217"/>
        <v>42614</v>
      </c>
      <c r="BE1178" s="141" t="s">
        <v>8477</v>
      </c>
      <c r="BF1178">
        <f>MATCH(BE1178,'Cat-4'!$A:$A,0)</f>
        <v>722</v>
      </c>
      <c r="BG1178">
        <f>MATCH(BD1178,'Cat-4'!$1:$1,0)</f>
        <v>57</v>
      </c>
      <c r="BH1178">
        <f>INDEX('Cat-4'!$1:$1048576,'NSS + ACT'!BF1178,'NSS + ACT'!BG1178)</f>
        <v>107.4</v>
      </c>
      <c r="BI1178">
        <f>MATCH($BI$1,'Cat-4'!$1:$1,0)</f>
        <v>153</v>
      </c>
      <c r="BJ1178">
        <f>INDEX('Cat-4'!$1:$1048576,'NSS + ACT'!BF1178,'NSS + ACT'!BI1178)</f>
        <v>130.80000000000001</v>
      </c>
      <c r="BK1178" s="126">
        <f t="shared" si="218"/>
        <v>1.217877094972067</v>
      </c>
      <c r="BL1178">
        <f t="shared" si="219"/>
        <v>3026</v>
      </c>
      <c r="BM1178" s="126">
        <f t="shared" si="220"/>
        <v>100.86666666666666</v>
      </c>
      <c r="BN1178" s="126" t="s">
        <v>8785</v>
      </c>
      <c r="BO1178" s="126">
        <f>MATCH(BB1178,Sheet3!$D$4:$D$8,0)</f>
        <v>2</v>
      </c>
      <c r="BP1178" s="126">
        <f>MATCH(BN1178,Sheet3!$E$4:$H$4,0)</f>
        <v>4</v>
      </c>
      <c r="BQ1178" s="132">
        <f>INDEX(Sheet3!$D$4:$H$8,'NSS + ACT'!BO1178,'NSS + ACT'!BP1178)</f>
        <v>0.1</v>
      </c>
      <c r="BR1178" s="105">
        <f t="shared" si="221"/>
        <v>9740.5810055865913</v>
      </c>
      <c r="BS1178" s="162">
        <f t="shared" si="222"/>
        <v>0.1</v>
      </c>
      <c r="BT1178" s="105">
        <f t="shared" si="223"/>
        <v>8766.5229050279322</v>
      </c>
    </row>
    <row r="1179" spans="1:72">
      <c r="A1179" s="18">
        <f t="shared" si="215"/>
        <v>1176</v>
      </c>
      <c r="B1179" s="61">
        <v>171602006796</v>
      </c>
      <c r="C1179" s="39">
        <v>42605</v>
      </c>
      <c r="D1179" s="22" t="s">
        <v>257</v>
      </c>
      <c r="E1179" s="22" t="s">
        <v>2857</v>
      </c>
      <c r="F1179" s="110">
        <v>1</v>
      </c>
      <c r="G1179" s="23" t="s">
        <v>119</v>
      </c>
      <c r="H1179" s="52">
        <v>7995.51</v>
      </c>
      <c r="I1179" s="30"/>
      <c r="J1179" s="109">
        <v>7995.51</v>
      </c>
      <c r="K1179" s="23">
        <v>39269099</v>
      </c>
      <c r="L1179" s="26">
        <v>0.15</v>
      </c>
      <c r="M1179" s="40">
        <v>0</v>
      </c>
      <c r="N1179" s="62">
        <v>0</v>
      </c>
      <c r="O1179" s="52">
        <v>0</v>
      </c>
      <c r="P1179" s="26">
        <v>0.1</v>
      </c>
      <c r="Q1179" s="52">
        <v>0</v>
      </c>
      <c r="R1179" s="63">
        <v>0.18</v>
      </c>
      <c r="S1179" s="23" t="s">
        <v>2858</v>
      </c>
      <c r="T1179" s="52">
        <v>1199.3264999999999</v>
      </c>
      <c r="U1179" s="52">
        <v>0</v>
      </c>
      <c r="V1179" s="52">
        <v>119.93265</v>
      </c>
      <c r="W1179" s="52">
        <v>1676.658447</v>
      </c>
      <c r="X1179" s="52">
        <v>2995.9175969999997</v>
      </c>
      <c r="Y1179" s="23" t="s">
        <v>2778</v>
      </c>
      <c r="Z1179" s="23" t="s">
        <v>2859</v>
      </c>
      <c r="AA1179" s="23" t="s">
        <v>2860</v>
      </c>
      <c r="AB1179" s="33" t="e">
        <v>#N/A</v>
      </c>
      <c r="AC1179" s="33" t="e">
        <v>#N/A</v>
      </c>
      <c r="AD1179" s="48" t="e">
        <v>#N/A</v>
      </c>
      <c r="AE1179" s="39">
        <v>42585</v>
      </c>
      <c r="AF1179" s="53">
        <v>171602006796</v>
      </c>
      <c r="AG1179" s="53" t="s">
        <v>2701</v>
      </c>
      <c r="AH1179" s="39">
        <v>42605</v>
      </c>
      <c r="AI1179" s="23" t="s">
        <v>385</v>
      </c>
      <c r="AJ1179" s="54"/>
      <c r="AK1179" s="55"/>
      <c r="AL1179" s="56"/>
      <c r="AM1179" s="57"/>
      <c r="AN1179" s="33"/>
      <c r="AO1179" s="48"/>
      <c r="AP1179" s="23">
        <v>2000</v>
      </c>
      <c r="AQ1179" s="23" t="s">
        <v>64</v>
      </c>
      <c r="AR1179" s="23" t="s">
        <v>2860</v>
      </c>
      <c r="AS1179" s="38" t="s">
        <v>53</v>
      </c>
      <c r="AT1179" s="23" t="s">
        <v>522</v>
      </c>
      <c r="AU1179" s="64">
        <v>2016600102</v>
      </c>
      <c r="AV1179" s="99">
        <v>1</v>
      </c>
      <c r="AW1179" s="102">
        <v>7995.51</v>
      </c>
      <c r="AX1179" s="29" t="s">
        <v>701</v>
      </c>
      <c r="AY1179" s="29"/>
      <c r="AZ1179" s="25">
        <v>1</v>
      </c>
      <c r="BA1179">
        <f t="shared" si="224"/>
        <v>3053</v>
      </c>
      <c r="BB1179" s="115" t="s">
        <v>6987</v>
      </c>
      <c r="BC1179" s="105">
        <f t="shared" si="216"/>
        <v>7995.51</v>
      </c>
      <c r="BD1179" s="116">
        <f t="shared" si="217"/>
        <v>42583</v>
      </c>
      <c r="BE1179" s="141" t="s">
        <v>8366</v>
      </c>
      <c r="BF1179">
        <f>MATCH(BE1179,'Cat-4'!$A:$A,0)</f>
        <v>666</v>
      </c>
      <c r="BG1179">
        <f>MATCH(BD1179,'Cat-4'!$1:$1,0)</f>
        <v>56</v>
      </c>
      <c r="BH1179">
        <f>INDEX('Cat-4'!$1:$1048576,'NSS + ACT'!BF1179,'NSS + ACT'!BG1179)</f>
        <v>108</v>
      </c>
      <c r="BI1179">
        <f>MATCH($BI$1,'Cat-4'!$1:$1,0)</f>
        <v>153</v>
      </c>
      <c r="BJ1179">
        <f>INDEX('Cat-4'!$1:$1048576,'NSS + ACT'!BF1179,'NSS + ACT'!BI1179)</f>
        <v>133.4</v>
      </c>
      <c r="BK1179" s="126">
        <f t="shared" si="218"/>
        <v>1.2351851851851852</v>
      </c>
      <c r="BL1179">
        <f t="shared" si="219"/>
        <v>3057</v>
      </c>
      <c r="BM1179" s="126">
        <f t="shared" si="220"/>
        <v>101.9</v>
      </c>
      <c r="BN1179" s="126" t="s">
        <v>8785</v>
      </c>
      <c r="BO1179" s="126">
        <f>MATCH(BB1179,Sheet3!$D$4:$D$8,0)</f>
        <v>4</v>
      </c>
      <c r="BP1179" s="126">
        <f>MATCH(BN1179,Sheet3!$E$4:$H$4,0)</f>
        <v>4</v>
      </c>
      <c r="BQ1179" s="132">
        <f>INDEX(Sheet3!$D$4:$H$8,'NSS + ACT'!BO1179,'NSS + ACT'!BP1179)</f>
        <v>0.2</v>
      </c>
      <c r="BR1179" s="105">
        <f t="shared" si="221"/>
        <v>9875.9354999999996</v>
      </c>
      <c r="BS1179" s="162">
        <f t="shared" si="222"/>
        <v>0.2</v>
      </c>
      <c r="BT1179" s="105">
        <f t="shared" si="223"/>
        <v>7900.7484000000004</v>
      </c>
    </row>
    <row r="1180" spans="1:72">
      <c r="A1180" s="18">
        <f t="shared" si="215"/>
        <v>1177</v>
      </c>
      <c r="B1180" s="33">
        <v>292104563446</v>
      </c>
      <c r="C1180" s="39">
        <v>44330</v>
      </c>
      <c r="D1180" s="22" t="s">
        <v>365</v>
      </c>
      <c r="E1180" s="22" t="s">
        <v>6182</v>
      </c>
      <c r="F1180" s="110">
        <v>30</v>
      </c>
      <c r="G1180" s="23" t="s">
        <v>119</v>
      </c>
      <c r="H1180" s="52">
        <v>35.466666666666669</v>
      </c>
      <c r="I1180" s="30"/>
      <c r="J1180" s="109">
        <v>1064</v>
      </c>
      <c r="K1180" s="33">
        <v>73072200</v>
      </c>
      <c r="L1180" s="26">
        <v>0.1</v>
      </c>
      <c r="M1180" s="26" t="s">
        <v>742</v>
      </c>
      <c r="N1180" s="26">
        <v>0</v>
      </c>
      <c r="O1180" s="60"/>
      <c r="P1180" s="26">
        <v>0.1</v>
      </c>
      <c r="Q1180" s="84"/>
      <c r="R1180" s="26">
        <v>0.18</v>
      </c>
      <c r="S1180" s="23" t="s">
        <v>1260</v>
      </c>
      <c r="T1180" s="52">
        <v>106.4</v>
      </c>
      <c r="U1180" s="52">
        <v>0</v>
      </c>
      <c r="V1180" s="52">
        <v>10.64</v>
      </c>
      <c r="W1180" s="52">
        <v>212.58720000000002</v>
      </c>
      <c r="X1180" s="52">
        <v>329.62720000000002</v>
      </c>
      <c r="Y1180" s="23" t="s">
        <v>5950</v>
      </c>
      <c r="Z1180" s="23" t="s">
        <v>6183</v>
      </c>
      <c r="AA1180" s="23" t="s">
        <v>6184</v>
      </c>
      <c r="AB1180" s="33">
        <v>292104563446</v>
      </c>
      <c r="AC1180" s="33" t="s">
        <v>6168</v>
      </c>
      <c r="AD1180" s="39">
        <v>44330</v>
      </c>
      <c r="AE1180" s="39">
        <v>44303</v>
      </c>
      <c r="AF1180" s="53" t="e">
        <v>#N/A</v>
      </c>
      <c r="AG1180" s="53" t="e">
        <v>#N/A</v>
      </c>
      <c r="AH1180" s="39" t="e">
        <v>#N/A</v>
      </c>
      <c r="AI1180" s="23" t="s">
        <v>51</v>
      </c>
      <c r="AJ1180" s="59"/>
      <c r="AK1180" s="59"/>
      <c r="AL1180" s="48"/>
      <c r="AM1180" s="60"/>
      <c r="AN1180" s="33"/>
      <c r="AO1180" s="48"/>
      <c r="AP1180" s="23">
        <v>2000</v>
      </c>
      <c r="AQ1180" s="23" t="s">
        <v>52</v>
      </c>
      <c r="AR1180" s="23" t="s">
        <v>6184</v>
      </c>
      <c r="AS1180" s="38" t="s">
        <v>53</v>
      </c>
      <c r="AT1180" s="23"/>
      <c r="AU1180" s="23" t="s">
        <v>6169</v>
      </c>
      <c r="AV1180" s="99">
        <v>30</v>
      </c>
      <c r="AW1180" s="101">
        <v>7980</v>
      </c>
      <c r="AX1180" s="29" t="s">
        <v>5711</v>
      </c>
      <c r="AY1180" s="29"/>
      <c r="AZ1180" s="21"/>
      <c r="BA1180">
        <f t="shared" si="224"/>
        <v>1335</v>
      </c>
      <c r="BB1180" s="115" t="s">
        <v>6983</v>
      </c>
      <c r="BC1180" s="105">
        <f t="shared" si="216"/>
        <v>266</v>
      </c>
      <c r="BD1180" s="116">
        <f t="shared" si="217"/>
        <v>44287</v>
      </c>
      <c r="BE1180" s="141" t="s">
        <v>8477</v>
      </c>
      <c r="BF1180">
        <f>MATCH(BE1180,'Cat-4'!$A:$A,0)</f>
        <v>722</v>
      </c>
      <c r="BG1180">
        <f>MATCH(BD1180,'Cat-4'!$1:$1,0)</f>
        <v>112</v>
      </c>
      <c r="BH1180">
        <f>INDEX('Cat-4'!$1:$1048576,'NSS + ACT'!BF1180,'NSS + ACT'!BG1180)</f>
        <v>116.7</v>
      </c>
      <c r="BI1180">
        <f>MATCH($BI$1,'Cat-4'!$1:$1,0)</f>
        <v>153</v>
      </c>
      <c r="BJ1180">
        <f>INDEX('Cat-4'!$1:$1048576,'NSS + ACT'!BF1180,'NSS + ACT'!BI1180)</f>
        <v>130.80000000000001</v>
      </c>
      <c r="BK1180" s="126">
        <f t="shared" si="218"/>
        <v>1.1208226221079691</v>
      </c>
      <c r="BL1180">
        <f t="shared" si="219"/>
        <v>1353</v>
      </c>
      <c r="BM1180" s="126">
        <f t="shared" si="220"/>
        <v>45.1</v>
      </c>
      <c r="BN1180" s="126" t="s">
        <v>8785</v>
      </c>
      <c r="BO1180" s="126">
        <f>MATCH(BB1180,Sheet3!$D$4:$D$8,0)</f>
        <v>2</v>
      </c>
      <c r="BP1180" s="126">
        <f>MATCH(BN1180,Sheet3!$E$4:$H$4,0)</f>
        <v>4</v>
      </c>
      <c r="BQ1180" s="132">
        <f>INDEX(Sheet3!$D$4:$H$8,'NSS + ACT'!BO1180,'NSS + ACT'!BP1180)</f>
        <v>0.1</v>
      </c>
      <c r="BR1180" s="105">
        <f t="shared" si="221"/>
        <v>8944.1645244215943</v>
      </c>
      <c r="BS1180" s="162">
        <f t="shared" si="222"/>
        <v>0.1</v>
      </c>
      <c r="BT1180" s="105">
        <f t="shared" si="223"/>
        <v>8049.7480719794348</v>
      </c>
    </row>
    <row r="1181" spans="1:72">
      <c r="A1181" s="18">
        <f t="shared" si="215"/>
        <v>1178</v>
      </c>
      <c r="B1181" s="61">
        <v>292210648111</v>
      </c>
      <c r="C1181" s="39">
        <v>44846</v>
      </c>
      <c r="D1181" s="22" t="s">
        <v>189</v>
      </c>
      <c r="E1181" s="22" t="s">
        <v>1640</v>
      </c>
      <c r="F1181" s="110">
        <v>2</v>
      </c>
      <c r="G1181" s="23" t="s">
        <v>79</v>
      </c>
      <c r="H1181" s="52">
        <v>3973</v>
      </c>
      <c r="I1181" s="30"/>
      <c r="J1181" s="109">
        <v>7946</v>
      </c>
      <c r="K1181" s="23">
        <v>84836090</v>
      </c>
      <c r="L1181" s="26">
        <v>7.4999999999999997E-2</v>
      </c>
      <c r="M1181" s="40">
        <v>0</v>
      </c>
      <c r="N1181" s="62">
        <v>0</v>
      </c>
      <c r="O1181" s="52">
        <v>0</v>
      </c>
      <c r="P1181" s="26">
        <v>0.1</v>
      </c>
      <c r="Q1181" s="52">
        <v>0</v>
      </c>
      <c r="R1181" s="63">
        <v>0.18</v>
      </c>
      <c r="S1181" s="23" t="s">
        <v>1002</v>
      </c>
      <c r="T1181" s="52">
        <v>595.94999999999993</v>
      </c>
      <c r="U1181" s="52">
        <v>0</v>
      </c>
      <c r="V1181" s="52">
        <v>59.594999999999999</v>
      </c>
      <c r="W1181" s="52">
        <v>1548.2781</v>
      </c>
      <c r="X1181" s="52">
        <v>2203.8231000000001</v>
      </c>
      <c r="Y1181" s="23" t="s">
        <v>1628</v>
      </c>
      <c r="Z1181" s="23" t="s">
        <v>1641</v>
      </c>
      <c r="AA1181" s="23" t="s">
        <v>1642</v>
      </c>
      <c r="AB1181" s="33">
        <v>292210648111</v>
      </c>
      <c r="AC1181" s="33" t="s">
        <v>1643</v>
      </c>
      <c r="AD1181" s="48">
        <v>44846</v>
      </c>
      <c r="AE1181" s="39">
        <v>44845</v>
      </c>
      <c r="AF1181" s="53" t="e">
        <v>#N/A</v>
      </c>
      <c r="AG1181" s="53" t="e">
        <v>#N/A</v>
      </c>
      <c r="AH1181" s="39" t="e">
        <v>#N/A</v>
      </c>
      <c r="AI1181" s="23" t="s">
        <v>51</v>
      </c>
      <c r="AJ1181" s="54"/>
      <c r="AK1181" s="55"/>
      <c r="AL1181" s="56"/>
      <c r="AM1181" s="57"/>
      <c r="AN1181" s="33"/>
      <c r="AO1181" s="48"/>
      <c r="AP1181" s="23">
        <v>2000</v>
      </c>
      <c r="AQ1181" s="23" t="s">
        <v>52</v>
      </c>
      <c r="AR1181" s="23" t="s">
        <v>1642</v>
      </c>
      <c r="AS1181" s="38" t="s">
        <v>53</v>
      </c>
      <c r="AT1181" s="23"/>
      <c r="AU1181" s="64" t="s">
        <v>1644</v>
      </c>
      <c r="AV1181" s="99">
        <v>2</v>
      </c>
      <c r="AW1181" s="102">
        <v>7946</v>
      </c>
      <c r="AX1181" s="29" t="s">
        <v>701</v>
      </c>
      <c r="AY1181" s="29"/>
      <c r="AZ1181" s="25" t="s">
        <v>1633</v>
      </c>
      <c r="BA1181">
        <f t="shared" si="224"/>
        <v>793</v>
      </c>
      <c r="BB1181" s="115" t="s">
        <v>6983</v>
      </c>
      <c r="BC1181" s="105">
        <f t="shared" si="216"/>
        <v>3973</v>
      </c>
      <c r="BD1181" s="116">
        <f t="shared" si="217"/>
        <v>44835</v>
      </c>
      <c r="BE1181" s="141" t="s">
        <v>8477</v>
      </c>
      <c r="BF1181">
        <f>MATCH(BE1181,'Cat-4'!$A:$A,0)</f>
        <v>722</v>
      </c>
      <c r="BG1181">
        <f>MATCH(BD1181,'Cat-4'!$1:$1,0)</f>
        <v>130</v>
      </c>
      <c r="BH1181">
        <f>INDEX('Cat-4'!$1:$1048576,'NSS + ACT'!BF1181,'NSS + ACT'!BG1181)</f>
        <v>126.5</v>
      </c>
      <c r="BI1181">
        <f>MATCH($BI$1,'Cat-4'!$1:$1,0)</f>
        <v>153</v>
      </c>
      <c r="BJ1181">
        <f>INDEX('Cat-4'!$1:$1048576,'NSS + ACT'!BF1181,'NSS + ACT'!BI1181)</f>
        <v>130.80000000000001</v>
      </c>
      <c r="BK1181" s="126">
        <f t="shared" si="218"/>
        <v>1.0339920948616601</v>
      </c>
      <c r="BL1181">
        <f t="shared" si="219"/>
        <v>805</v>
      </c>
      <c r="BM1181" s="126">
        <f t="shared" si="220"/>
        <v>26.833333333333332</v>
      </c>
      <c r="BN1181" s="126" t="s">
        <v>8785</v>
      </c>
      <c r="BO1181" s="126">
        <f>MATCH(BB1181,Sheet3!$D$4:$D$8,0)</f>
        <v>2</v>
      </c>
      <c r="BP1181" s="126">
        <f>MATCH(BN1181,Sheet3!$E$4:$H$4,0)</f>
        <v>4</v>
      </c>
      <c r="BQ1181" s="132">
        <f>INDEX(Sheet3!$D$4:$H$8,'NSS + ACT'!BO1181,'NSS + ACT'!BP1181)</f>
        <v>0.1</v>
      </c>
      <c r="BR1181" s="105">
        <f t="shared" si="221"/>
        <v>8216.1011857707508</v>
      </c>
      <c r="BS1181" s="162">
        <f t="shared" si="222"/>
        <v>0.1</v>
      </c>
      <c r="BT1181" s="105">
        <f t="shared" si="223"/>
        <v>7394.4910671936759</v>
      </c>
    </row>
    <row r="1182" spans="1:72">
      <c r="A1182" s="18">
        <f t="shared" si="215"/>
        <v>1179</v>
      </c>
      <c r="B1182" s="61">
        <v>291802424620</v>
      </c>
      <c r="C1182" s="39">
        <v>43182</v>
      </c>
      <c r="D1182" s="22" t="s">
        <v>94</v>
      </c>
      <c r="E1182" s="22" t="s">
        <v>3494</v>
      </c>
      <c r="F1182" s="110">
        <v>39</v>
      </c>
      <c r="G1182" s="23" t="s">
        <v>49</v>
      </c>
      <c r="H1182" s="52">
        <v>203.29999999999973</v>
      </c>
      <c r="I1182" s="30"/>
      <c r="J1182" s="109">
        <v>7928.6999999999898</v>
      </c>
      <c r="K1182" s="23">
        <v>85389000</v>
      </c>
      <c r="L1182" s="26">
        <v>0.15</v>
      </c>
      <c r="M1182" s="40">
        <v>0</v>
      </c>
      <c r="N1182" s="62">
        <v>0</v>
      </c>
      <c r="O1182" s="52">
        <v>0</v>
      </c>
      <c r="P1182" s="26">
        <v>0.1</v>
      </c>
      <c r="Q1182" s="52">
        <v>0</v>
      </c>
      <c r="R1182" s="63">
        <v>0.18</v>
      </c>
      <c r="S1182" s="23" t="s">
        <v>947</v>
      </c>
      <c r="T1182" s="52">
        <v>1189.3049999999985</v>
      </c>
      <c r="U1182" s="52">
        <v>0</v>
      </c>
      <c r="V1182" s="52">
        <v>118.93049999999985</v>
      </c>
      <c r="W1182" s="52">
        <v>1662.6483899999978</v>
      </c>
      <c r="X1182" s="52">
        <v>2970.8838899999964</v>
      </c>
      <c r="Y1182" s="23" t="s">
        <v>3431</v>
      </c>
      <c r="Z1182" s="23" t="s">
        <v>3495</v>
      </c>
      <c r="AA1182" s="23" t="s">
        <v>3496</v>
      </c>
      <c r="AB1182" s="33">
        <v>291802424620</v>
      </c>
      <c r="AC1182" s="33" t="s">
        <v>3454</v>
      </c>
      <c r="AD1182" s="39">
        <v>43182</v>
      </c>
      <c r="AE1182" s="39">
        <v>43173</v>
      </c>
      <c r="AF1182" s="53" t="e">
        <v>#N/A</v>
      </c>
      <c r="AG1182" s="53" t="e">
        <v>#N/A</v>
      </c>
      <c r="AH1182" s="39" t="e">
        <v>#N/A</v>
      </c>
      <c r="AI1182" s="23" t="s">
        <v>51</v>
      </c>
      <c r="AJ1182" s="59"/>
      <c r="AK1182" s="59"/>
      <c r="AL1182" s="48"/>
      <c r="AM1182" s="60"/>
      <c r="AN1182" s="33"/>
      <c r="AO1182" s="48"/>
      <c r="AP1182" s="23">
        <v>2000</v>
      </c>
      <c r="AQ1182" s="23" t="s">
        <v>52</v>
      </c>
      <c r="AR1182" s="23" t="s">
        <v>3496</v>
      </c>
      <c r="AS1182" s="38" t="s">
        <v>53</v>
      </c>
      <c r="AT1182" s="23"/>
      <c r="AU1182" s="64">
        <v>1247000138</v>
      </c>
      <c r="AV1182" s="99">
        <v>39</v>
      </c>
      <c r="AW1182" s="102">
        <v>7928.6999999999898</v>
      </c>
      <c r="AX1182" s="29" t="s">
        <v>701</v>
      </c>
      <c r="AY1182" s="29"/>
      <c r="AZ1182" s="25">
        <v>1</v>
      </c>
      <c r="BA1182">
        <f t="shared" si="224"/>
        <v>2465</v>
      </c>
      <c r="BB1182" s="115" t="s">
        <v>6983</v>
      </c>
      <c r="BC1182" s="105">
        <f t="shared" si="216"/>
        <v>203.29999999999973</v>
      </c>
      <c r="BD1182" s="116">
        <f t="shared" si="217"/>
        <v>43160</v>
      </c>
      <c r="BE1182" s="141" t="s">
        <v>8477</v>
      </c>
      <c r="BF1182">
        <f>MATCH(BE1182,'Cat-4'!$A:$A,0)</f>
        <v>722</v>
      </c>
      <c r="BG1182">
        <f>MATCH(BD1182,'Cat-4'!$1:$1,0)</f>
        <v>75</v>
      </c>
      <c r="BH1182">
        <f>INDEX('Cat-4'!$1:$1048576,'NSS + ACT'!BF1182,'NSS + ACT'!BG1182)</f>
        <v>109.9</v>
      </c>
      <c r="BI1182">
        <f>MATCH($BI$1,'Cat-4'!$1:$1,0)</f>
        <v>153</v>
      </c>
      <c r="BJ1182">
        <f>INDEX('Cat-4'!$1:$1048576,'NSS + ACT'!BF1182,'NSS + ACT'!BI1182)</f>
        <v>130.80000000000001</v>
      </c>
      <c r="BK1182" s="126">
        <f t="shared" si="218"/>
        <v>1.1901728844404005</v>
      </c>
      <c r="BL1182">
        <f t="shared" si="219"/>
        <v>2480</v>
      </c>
      <c r="BM1182" s="126">
        <f t="shared" si="220"/>
        <v>82.666666666666671</v>
      </c>
      <c r="BN1182" s="126" t="s">
        <v>8785</v>
      </c>
      <c r="BO1182" s="126">
        <f>MATCH(BB1182,Sheet3!$D$4:$D$8,0)</f>
        <v>2</v>
      </c>
      <c r="BP1182" s="126">
        <f>MATCH(BN1182,Sheet3!$E$4:$H$4,0)</f>
        <v>4</v>
      </c>
      <c r="BQ1182" s="132">
        <f>INDEX(Sheet3!$D$4:$H$8,'NSS + ACT'!BO1182,'NSS + ACT'!BP1182)</f>
        <v>0.1</v>
      </c>
      <c r="BR1182" s="105">
        <f t="shared" si="221"/>
        <v>9436.5237488625917</v>
      </c>
      <c r="BS1182" s="162">
        <f t="shared" si="222"/>
        <v>0.1</v>
      </c>
      <c r="BT1182" s="105">
        <f t="shared" si="223"/>
        <v>8492.8713739763334</v>
      </c>
    </row>
    <row r="1183" spans="1:72">
      <c r="A1183" s="18">
        <f t="shared" si="215"/>
        <v>1180</v>
      </c>
      <c r="B1183" s="33">
        <v>291802593320</v>
      </c>
      <c r="C1183" s="39">
        <v>43187</v>
      </c>
      <c r="D1183" s="22" t="s">
        <v>360</v>
      </c>
      <c r="E1183" s="22" t="s">
        <v>6460</v>
      </c>
      <c r="F1183" s="110">
        <v>3</v>
      </c>
      <c r="G1183" s="23" t="s">
        <v>49</v>
      </c>
      <c r="H1183" s="52">
        <v>2632.6</v>
      </c>
      <c r="I1183" s="30"/>
      <c r="J1183" s="109">
        <v>7897.8</v>
      </c>
      <c r="K1183" s="36">
        <v>82041110</v>
      </c>
      <c r="L1183" s="26">
        <v>0.1</v>
      </c>
      <c r="M1183" s="26"/>
      <c r="N1183" s="26">
        <v>0</v>
      </c>
      <c r="O1183" s="60"/>
      <c r="P1183" s="26">
        <v>0.1</v>
      </c>
      <c r="Q1183" s="84"/>
      <c r="R1183" s="26">
        <v>0.18</v>
      </c>
      <c r="S1183" s="23" t="s">
        <v>6446</v>
      </c>
      <c r="T1183" s="52">
        <v>789.78000000000009</v>
      </c>
      <c r="U1183" s="52">
        <v>0</v>
      </c>
      <c r="V1183" s="52">
        <v>78.978000000000009</v>
      </c>
      <c r="W1183" s="52">
        <v>1577.9804399999998</v>
      </c>
      <c r="X1183" s="52">
        <v>2446.7384400000001</v>
      </c>
      <c r="Y1183" s="23" t="s">
        <v>6223</v>
      </c>
      <c r="Z1183" s="23" t="s">
        <v>6461</v>
      </c>
      <c r="AA1183" s="23" t="s">
        <v>374</v>
      </c>
      <c r="AB1183" s="33">
        <v>291802593320</v>
      </c>
      <c r="AC1183" s="33" t="s">
        <v>6448</v>
      </c>
      <c r="AD1183" s="39">
        <v>43187</v>
      </c>
      <c r="AE1183" s="39">
        <v>43186</v>
      </c>
      <c r="AF1183" s="53" t="e">
        <v>#N/A</v>
      </c>
      <c r="AG1183" s="53" t="e">
        <v>#N/A</v>
      </c>
      <c r="AH1183" s="39" t="e">
        <v>#N/A</v>
      </c>
      <c r="AI1183" s="23" t="s">
        <v>51</v>
      </c>
      <c r="AJ1183" s="59"/>
      <c r="AK1183" s="59"/>
      <c r="AL1183" s="48"/>
      <c r="AM1183" s="60"/>
      <c r="AN1183" s="33"/>
      <c r="AO1183" s="48"/>
      <c r="AP1183" s="23">
        <v>2000</v>
      </c>
      <c r="AQ1183" s="23" t="s">
        <v>52</v>
      </c>
      <c r="AR1183" s="23" t="s">
        <v>374</v>
      </c>
      <c r="AS1183" s="38" t="s">
        <v>53</v>
      </c>
      <c r="AT1183" s="23" t="s">
        <v>522</v>
      </c>
      <c r="AU1183" s="23" t="s">
        <v>6449</v>
      </c>
      <c r="AV1183" s="99">
        <v>3</v>
      </c>
      <c r="AW1183" s="101">
        <v>7897.8</v>
      </c>
      <c r="AX1183" s="29" t="s">
        <v>5711</v>
      </c>
      <c r="AY1183" s="29"/>
      <c r="AZ1183" s="21"/>
      <c r="BA1183">
        <f t="shared" si="224"/>
        <v>2452</v>
      </c>
      <c r="BB1183" s="115" t="s">
        <v>6983</v>
      </c>
      <c r="BC1183" s="105">
        <f t="shared" si="216"/>
        <v>2632.6</v>
      </c>
      <c r="BD1183" s="116">
        <f t="shared" si="217"/>
        <v>43160</v>
      </c>
      <c r="BE1183" s="141" t="s">
        <v>8477</v>
      </c>
      <c r="BF1183">
        <f>MATCH(BE1183,'Cat-4'!$A:$A,0)</f>
        <v>722</v>
      </c>
      <c r="BG1183">
        <f>MATCH(BD1183,'Cat-4'!$1:$1,0)</f>
        <v>75</v>
      </c>
      <c r="BH1183">
        <f>INDEX('Cat-4'!$1:$1048576,'NSS + ACT'!BF1183,'NSS + ACT'!BG1183)</f>
        <v>109.9</v>
      </c>
      <c r="BI1183">
        <f>MATCH($BI$1,'Cat-4'!$1:$1,0)</f>
        <v>153</v>
      </c>
      <c r="BJ1183">
        <f>INDEX('Cat-4'!$1:$1048576,'NSS + ACT'!BF1183,'NSS + ACT'!BI1183)</f>
        <v>130.80000000000001</v>
      </c>
      <c r="BK1183" s="126">
        <f t="shared" si="218"/>
        <v>1.1901728844404005</v>
      </c>
      <c r="BL1183">
        <f t="shared" si="219"/>
        <v>2480</v>
      </c>
      <c r="BM1183" s="126">
        <f t="shared" si="220"/>
        <v>82.666666666666671</v>
      </c>
      <c r="BN1183" s="126" t="s">
        <v>8785</v>
      </c>
      <c r="BO1183" s="126">
        <f>MATCH(BB1183,Sheet3!$D$4:$D$8,0)</f>
        <v>2</v>
      </c>
      <c r="BP1183" s="126">
        <f>MATCH(BN1183,Sheet3!$E$4:$H$4,0)</f>
        <v>4</v>
      </c>
      <c r="BQ1183" s="132">
        <f>INDEX(Sheet3!$D$4:$H$8,'NSS + ACT'!BO1183,'NSS + ACT'!BP1183)</f>
        <v>0.1</v>
      </c>
      <c r="BR1183" s="105">
        <f t="shared" si="221"/>
        <v>9399.7474067333951</v>
      </c>
      <c r="BS1183" s="162">
        <f t="shared" si="222"/>
        <v>0.1</v>
      </c>
      <c r="BT1183" s="105">
        <f t="shared" si="223"/>
        <v>8459.7726660600565</v>
      </c>
    </row>
    <row r="1184" spans="1:72">
      <c r="A1184" s="18">
        <f t="shared" si="215"/>
        <v>1181</v>
      </c>
      <c r="B1184" s="61">
        <v>291911598311</v>
      </c>
      <c r="C1184" s="39">
        <v>43804</v>
      </c>
      <c r="D1184" s="22" t="s">
        <v>175</v>
      </c>
      <c r="E1184" s="22" t="s">
        <v>1419</v>
      </c>
      <c r="F1184" s="107">
        <v>6</v>
      </c>
      <c r="G1184" s="23" t="s">
        <v>49</v>
      </c>
      <c r="H1184" s="52">
        <v>1309</v>
      </c>
      <c r="I1184" s="30"/>
      <c r="J1184" s="109">
        <v>7854</v>
      </c>
      <c r="K1184" s="23" t="s">
        <v>1420</v>
      </c>
      <c r="L1184" s="26">
        <v>7.4999999999999997E-2</v>
      </c>
      <c r="M1184" s="40">
        <v>0</v>
      </c>
      <c r="N1184" s="62">
        <v>0</v>
      </c>
      <c r="O1184" s="52">
        <v>0</v>
      </c>
      <c r="P1184" s="26">
        <v>0.1</v>
      </c>
      <c r="Q1184" s="52">
        <v>0</v>
      </c>
      <c r="R1184" s="63">
        <v>0.18</v>
      </c>
      <c r="S1184" s="23" t="s">
        <v>893</v>
      </c>
      <c r="T1184" s="52">
        <v>589.04999999999995</v>
      </c>
      <c r="U1184" s="52">
        <v>0</v>
      </c>
      <c r="V1184" s="52">
        <v>58.905000000000001</v>
      </c>
      <c r="W1184" s="52">
        <v>1530.3518999999999</v>
      </c>
      <c r="X1184" s="52">
        <v>2178.3068999999996</v>
      </c>
      <c r="Y1184" s="23" t="s">
        <v>1335</v>
      </c>
      <c r="Z1184" s="23" t="s">
        <v>1421</v>
      </c>
      <c r="AA1184" s="23" t="s">
        <v>1422</v>
      </c>
      <c r="AB1184" s="33">
        <v>291911598311</v>
      </c>
      <c r="AC1184" s="33" t="s">
        <v>1423</v>
      </c>
      <c r="AD1184" s="48">
        <v>43804</v>
      </c>
      <c r="AE1184" s="39">
        <v>43797</v>
      </c>
      <c r="AF1184" s="53" t="e">
        <v>#N/A</v>
      </c>
      <c r="AG1184" s="53" t="e">
        <v>#N/A</v>
      </c>
      <c r="AH1184" s="39" t="e">
        <v>#N/A</v>
      </c>
      <c r="AI1184" s="23" t="s">
        <v>51</v>
      </c>
      <c r="AJ1184" s="54"/>
      <c r="AK1184" s="55"/>
      <c r="AL1184" s="56"/>
      <c r="AM1184" s="57"/>
      <c r="AN1184" s="33"/>
      <c r="AO1184" s="48"/>
      <c r="AP1184" s="23">
        <v>2000</v>
      </c>
      <c r="AQ1184" s="23" t="s">
        <v>52</v>
      </c>
      <c r="AR1184" s="23" t="s">
        <v>1422</v>
      </c>
      <c r="AS1184" s="38" t="s">
        <v>53</v>
      </c>
      <c r="AT1184" s="23"/>
      <c r="AU1184" s="64">
        <v>1920105746</v>
      </c>
      <c r="AV1184" s="99">
        <v>6</v>
      </c>
      <c r="AW1184" s="102">
        <v>7854</v>
      </c>
      <c r="AX1184" s="29" t="s">
        <v>701</v>
      </c>
      <c r="AY1184" s="29"/>
      <c r="AZ1184" s="25" t="s">
        <v>1350</v>
      </c>
      <c r="BA1184">
        <f t="shared" si="224"/>
        <v>1841</v>
      </c>
      <c r="BB1184" s="115" t="s">
        <v>6983</v>
      </c>
      <c r="BC1184" s="105">
        <f t="shared" si="216"/>
        <v>1309</v>
      </c>
      <c r="BD1184" s="116">
        <f t="shared" si="217"/>
        <v>43770</v>
      </c>
      <c r="BE1184" s="141" t="s">
        <v>8477</v>
      </c>
      <c r="BF1184">
        <f>MATCH(BE1184,'Cat-4'!$A:$A,0)</f>
        <v>722</v>
      </c>
      <c r="BG1184">
        <f>MATCH(BD1184,'Cat-4'!$1:$1,0)</f>
        <v>95</v>
      </c>
      <c r="BH1184">
        <f>INDEX('Cat-4'!$1:$1048576,'NSS + ACT'!BF1184,'NSS + ACT'!BG1184)</f>
        <v>112.8</v>
      </c>
      <c r="BI1184">
        <f>MATCH($BI$1,'Cat-4'!$1:$1,0)</f>
        <v>153</v>
      </c>
      <c r="BJ1184">
        <f>INDEX('Cat-4'!$1:$1048576,'NSS + ACT'!BF1184,'NSS + ACT'!BI1184)</f>
        <v>130.80000000000001</v>
      </c>
      <c r="BK1184" s="126">
        <f t="shared" si="218"/>
        <v>1.1595744680851066</v>
      </c>
      <c r="BL1184">
        <f t="shared" si="219"/>
        <v>1870</v>
      </c>
      <c r="BM1184" s="126">
        <f t="shared" si="220"/>
        <v>62.333333333333336</v>
      </c>
      <c r="BN1184" s="126" t="s">
        <v>8785</v>
      </c>
      <c r="BO1184" s="126">
        <f>MATCH(BB1184,Sheet3!$D$4:$D$8,0)</f>
        <v>2</v>
      </c>
      <c r="BP1184" s="126">
        <f>MATCH(BN1184,Sheet3!$E$4:$H$4,0)</f>
        <v>4</v>
      </c>
      <c r="BQ1184" s="132">
        <f>INDEX(Sheet3!$D$4:$H$8,'NSS + ACT'!BO1184,'NSS + ACT'!BP1184)</f>
        <v>0.1</v>
      </c>
      <c r="BR1184" s="105">
        <f t="shared" si="221"/>
        <v>9107.2978723404267</v>
      </c>
      <c r="BS1184" s="162">
        <f t="shared" si="222"/>
        <v>0.1</v>
      </c>
      <c r="BT1184" s="105">
        <f t="shared" si="223"/>
        <v>8196.5680851063844</v>
      </c>
    </row>
    <row r="1185" spans="1:72">
      <c r="A1185" s="18">
        <f t="shared" si="215"/>
        <v>1182</v>
      </c>
      <c r="B1185" s="61">
        <v>291803468342</v>
      </c>
      <c r="C1185" s="39">
        <v>43217</v>
      </c>
      <c r="D1185" s="22" t="s">
        <v>243</v>
      </c>
      <c r="E1185" s="22" t="s">
        <v>2341</v>
      </c>
      <c r="F1185" s="110">
        <v>5</v>
      </c>
      <c r="G1185" s="23" t="s">
        <v>79</v>
      </c>
      <c r="H1185" s="52">
        <v>1569.4719999999979</v>
      </c>
      <c r="I1185" s="30"/>
      <c r="J1185" s="109">
        <v>7847.3599999999897</v>
      </c>
      <c r="K1185" s="23">
        <v>84798999</v>
      </c>
      <c r="L1185" s="26">
        <v>7.4999999999999997E-2</v>
      </c>
      <c r="M1185" s="40">
        <v>0</v>
      </c>
      <c r="N1185" s="62">
        <v>0</v>
      </c>
      <c r="O1185" s="52"/>
      <c r="P1185" s="26">
        <v>0.1</v>
      </c>
      <c r="Q1185" s="52">
        <v>0</v>
      </c>
      <c r="R1185" s="63">
        <v>0.18</v>
      </c>
      <c r="S1185" s="23" t="s">
        <v>2342</v>
      </c>
      <c r="T1185" s="52">
        <v>588.55199999999923</v>
      </c>
      <c r="U1185" s="52">
        <v>0</v>
      </c>
      <c r="V1185" s="52">
        <v>58.855199999999925</v>
      </c>
      <c r="W1185" s="52">
        <v>1529.0580959999979</v>
      </c>
      <c r="X1185" s="52">
        <v>2176.4652959999971</v>
      </c>
      <c r="Y1185" s="23" t="s">
        <v>2273</v>
      </c>
      <c r="Z1185" s="23" t="s">
        <v>2343</v>
      </c>
      <c r="AA1185" s="23" t="s">
        <v>2344</v>
      </c>
      <c r="AB1185" s="33">
        <v>291803468342</v>
      </c>
      <c r="AC1185" s="33" t="s">
        <v>2345</v>
      </c>
      <c r="AD1185" s="48">
        <v>43217</v>
      </c>
      <c r="AE1185" s="39">
        <v>43214</v>
      </c>
      <c r="AF1185" s="53" t="e">
        <v>#N/A</v>
      </c>
      <c r="AG1185" s="53" t="e">
        <v>#N/A</v>
      </c>
      <c r="AH1185" s="39" t="e">
        <v>#N/A</v>
      </c>
      <c r="AI1185" s="23" t="s">
        <v>51</v>
      </c>
      <c r="AJ1185" s="54"/>
      <c r="AK1185" s="55"/>
      <c r="AL1185" s="56"/>
      <c r="AM1185" s="57"/>
      <c r="AN1185" s="33"/>
      <c r="AO1185" s="48"/>
      <c r="AP1185" s="23">
        <v>2000</v>
      </c>
      <c r="AQ1185" s="23" t="s">
        <v>64</v>
      </c>
      <c r="AR1185" s="23" t="s">
        <v>2344</v>
      </c>
      <c r="AS1185" s="38" t="s">
        <v>53</v>
      </c>
      <c r="AT1185" s="23"/>
      <c r="AU1185" s="64" t="s">
        <v>2346</v>
      </c>
      <c r="AV1185" s="99">
        <v>5</v>
      </c>
      <c r="AW1185" s="102">
        <v>7847.3599999999897</v>
      </c>
      <c r="AX1185" s="29" t="s">
        <v>701</v>
      </c>
      <c r="AY1185" s="29"/>
      <c r="AZ1185" s="25" t="s">
        <v>853</v>
      </c>
      <c r="BA1185">
        <f t="shared" si="224"/>
        <v>2424</v>
      </c>
      <c r="BB1185" s="115" t="s">
        <v>6983</v>
      </c>
      <c r="BC1185" s="105">
        <f t="shared" si="216"/>
        <v>1569.4719999999979</v>
      </c>
      <c r="BD1185" s="116">
        <f t="shared" si="217"/>
        <v>43191</v>
      </c>
      <c r="BE1185" s="141" t="s">
        <v>8477</v>
      </c>
      <c r="BF1185">
        <f>MATCH(BE1185,'Cat-4'!$A:$A,0)</f>
        <v>722</v>
      </c>
      <c r="BG1185">
        <f>MATCH(BD1185,'Cat-4'!$1:$1,0)</f>
        <v>76</v>
      </c>
      <c r="BH1185">
        <f>INDEX('Cat-4'!$1:$1048576,'NSS + ACT'!BF1185,'NSS + ACT'!BG1185)</f>
        <v>110.1</v>
      </c>
      <c r="BI1185">
        <f>MATCH($BI$1,'Cat-4'!$1:$1,0)</f>
        <v>153</v>
      </c>
      <c r="BJ1185">
        <f>INDEX('Cat-4'!$1:$1048576,'NSS + ACT'!BF1185,'NSS + ACT'!BI1185)</f>
        <v>130.80000000000001</v>
      </c>
      <c r="BK1185" s="126">
        <f t="shared" si="218"/>
        <v>1.1880108991825615</v>
      </c>
      <c r="BL1185">
        <f t="shared" si="219"/>
        <v>2449</v>
      </c>
      <c r="BM1185" s="126">
        <f t="shared" si="220"/>
        <v>81.63333333333334</v>
      </c>
      <c r="BN1185" s="126" t="s">
        <v>8785</v>
      </c>
      <c r="BO1185" s="126">
        <f>MATCH(BB1185,Sheet3!$D$4:$D$8,0)</f>
        <v>2</v>
      </c>
      <c r="BP1185" s="126">
        <f>MATCH(BN1185,Sheet3!$E$4:$H$4,0)</f>
        <v>4</v>
      </c>
      <c r="BQ1185" s="132">
        <f>INDEX(Sheet3!$D$4:$H$8,'NSS + ACT'!BO1185,'NSS + ACT'!BP1185)</f>
        <v>0.1</v>
      </c>
      <c r="BR1185" s="105">
        <f t="shared" si="221"/>
        <v>9322.7492098092534</v>
      </c>
      <c r="BS1185" s="162">
        <f t="shared" si="222"/>
        <v>0.1</v>
      </c>
      <c r="BT1185" s="105">
        <f t="shared" si="223"/>
        <v>8390.474288828329</v>
      </c>
    </row>
    <row r="1186" spans="1:72">
      <c r="A1186" s="18">
        <f t="shared" si="215"/>
        <v>1183</v>
      </c>
      <c r="B1186" s="33">
        <v>292303604740</v>
      </c>
      <c r="C1186" s="39">
        <v>45022</v>
      </c>
      <c r="D1186" s="22" t="s">
        <v>521</v>
      </c>
      <c r="E1186" s="22" t="s">
        <v>5407</v>
      </c>
      <c r="F1186" s="110">
        <v>8</v>
      </c>
      <c r="G1186" s="23" t="s">
        <v>49</v>
      </c>
      <c r="H1186" s="58">
        <v>977</v>
      </c>
      <c r="I1186" s="30"/>
      <c r="J1186" s="101">
        <v>7816</v>
      </c>
      <c r="K1186" s="33">
        <v>84841090</v>
      </c>
      <c r="L1186" s="26">
        <v>7.4999999999999997E-2</v>
      </c>
      <c r="M1186" s="40">
        <v>0</v>
      </c>
      <c r="N1186" s="40">
        <v>0</v>
      </c>
      <c r="O1186" s="35">
        <v>0</v>
      </c>
      <c r="P1186" s="63">
        <v>0.1</v>
      </c>
      <c r="Q1186" s="52">
        <v>0</v>
      </c>
      <c r="R1186" s="63">
        <v>0.18</v>
      </c>
      <c r="S1186" s="23" t="s">
        <v>777</v>
      </c>
      <c r="T1186" s="52">
        <v>586.19999999999993</v>
      </c>
      <c r="U1186" s="52">
        <v>0</v>
      </c>
      <c r="V1186" s="52">
        <v>58.62</v>
      </c>
      <c r="W1186" s="52">
        <v>1522.9476000000002</v>
      </c>
      <c r="X1186" s="52">
        <v>2167.7676000000001</v>
      </c>
      <c r="Y1186" s="23" t="s">
        <v>5221</v>
      </c>
      <c r="Z1186" s="23" t="s">
        <v>5408</v>
      </c>
      <c r="AA1186" s="23" t="s">
        <v>5409</v>
      </c>
      <c r="AB1186" s="33">
        <v>292303604740</v>
      </c>
      <c r="AC1186" s="33" t="s">
        <v>5410</v>
      </c>
      <c r="AD1186" s="39">
        <v>45022</v>
      </c>
      <c r="AE1186" s="39">
        <v>45016</v>
      </c>
      <c r="AF1186" s="53" t="e">
        <v>#N/A</v>
      </c>
      <c r="AG1186" s="53" t="e">
        <v>#N/A</v>
      </c>
      <c r="AH1186" s="39" t="e">
        <v>#N/A</v>
      </c>
      <c r="AI1186" s="23" t="s">
        <v>51</v>
      </c>
      <c r="AJ1186" s="59"/>
      <c r="AK1186" s="59"/>
      <c r="AL1186" s="48"/>
      <c r="AM1186" s="60"/>
      <c r="AN1186" s="33"/>
      <c r="AO1186" s="48"/>
      <c r="AP1186" s="23">
        <v>2000</v>
      </c>
      <c r="AQ1186" s="23" t="s">
        <v>52</v>
      </c>
      <c r="AR1186" s="23" t="s">
        <v>5409</v>
      </c>
      <c r="AS1186" s="38" t="s">
        <v>518</v>
      </c>
      <c r="AT1186" s="23"/>
      <c r="AU1186" s="23">
        <v>22224232</v>
      </c>
      <c r="AV1186" s="99">
        <v>8</v>
      </c>
      <c r="AW1186" s="101">
        <v>7816</v>
      </c>
      <c r="AX1186" s="29" t="s">
        <v>4770</v>
      </c>
      <c r="AY1186" s="29"/>
      <c r="AZ1186" s="30"/>
      <c r="BA1186">
        <f t="shared" si="224"/>
        <v>622</v>
      </c>
      <c r="BB1186" s="115" t="s">
        <v>6983</v>
      </c>
      <c r="BC1186" s="105">
        <f t="shared" si="216"/>
        <v>977</v>
      </c>
      <c r="BD1186" s="116">
        <f t="shared" si="217"/>
        <v>44986</v>
      </c>
      <c r="BE1186" s="141" t="s">
        <v>8477</v>
      </c>
      <c r="BF1186">
        <f>MATCH(BE1186,'Cat-4'!$A:$A,0)</f>
        <v>722</v>
      </c>
      <c r="BG1186">
        <f>MATCH(BD1186,'Cat-4'!$1:$1,0)</f>
        <v>135</v>
      </c>
      <c r="BH1186">
        <f>INDEX('Cat-4'!$1:$1048576,'NSS + ACT'!BF1186,'NSS + ACT'!BG1186)</f>
        <v>128</v>
      </c>
      <c r="BI1186">
        <f>MATCH($BI$1,'Cat-4'!$1:$1,0)</f>
        <v>153</v>
      </c>
      <c r="BJ1186">
        <f>INDEX('Cat-4'!$1:$1048576,'NSS + ACT'!BF1186,'NSS + ACT'!BI1186)</f>
        <v>130.80000000000001</v>
      </c>
      <c r="BK1186" s="126">
        <f t="shared" si="218"/>
        <v>1.0218750000000001</v>
      </c>
      <c r="BL1186">
        <f t="shared" si="219"/>
        <v>654</v>
      </c>
      <c r="BM1186" s="126">
        <f t="shared" si="220"/>
        <v>21.8</v>
      </c>
      <c r="BN1186" s="126" t="s">
        <v>8784</v>
      </c>
      <c r="BO1186" s="126">
        <f>MATCH(BB1186,Sheet3!$D$4:$D$8,0)</f>
        <v>2</v>
      </c>
      <c r="BP1186" s="126">
        <f>MATCH(BN1186,Sheet3!$E$4:$H$4,0)</f>
        <v>3</v>
      </c>
      <c r="BQ1186" s="132">
        <f>INDEX(Sheet3!$D$4:$H$8,'NSS + ACT'!BO1186,'NSS + ACT'!BP1186)</f>
        <v>0.05</v>
      </c>
      <c r="BR1186" s="105">
        <f t="shared" si="221"/>
        <v>7986.9750000000004</v>
      </c>
      <c r="BS1186" s="162">
        <f t="shared" si="222"/>
        <v>0.05</v>
      </c>
      <c r="BT1186" s="105">
        <f t="shared" si="223"/>
        <v>7587.6262500000003</v>
      </c>
    </row>
    <row r="1187" spans="1:72">
      <c r="A1187" s="18">
        <f t="shared" si="215"/>
        <v>1184</v>
      </c>
      <c r="B1187" s="33">
        <v>292310405800</v>
      </c>
      <c r="C1187" s="39">
        <v>45196</v>
      </c>
      <c r="D1187" s="22" t="s">
        <v>91</v>
      </c>
      <c r="E1187" s="22" t="s">
        <v>5100</v>
      </c>
      <c r="F1187" s="110">
        <v>2</v>
      </c>
      <c r="G1187" s="23" t="s">
        <v>49</v>
      </c>
      <c r="H1187" s="58">
        <v>3839.664999999995</v>
      </c>
      <c r="I1187" s="30"/>
      <c r="J1187" s="101">
        <v>7679.3299999999899</v>
      </c>
      <c r="K1187" s="33">
        <v>84819090</v>
      </c>
      <c r="L1187" s="26">
        <v>7.4999999999999997E-2</v>
      </c>
      <c r="M1187" s="40">
        <v>0</v>
      </c>
      <c r="N1187" s="40">
        <v>0</v>
      </c>
      <c r="O1187" s="35"/>
      <c r="P1187" s="63">
        <v>0.1</v>
      </c>
      <c r="Q1187" s="52">
        <v>0</v>
      </c>
      <c r="R1187" s="63">
        <v>0.18</v>
      </c>
      <c r="S1187" s="23" t="s">
        <v>849</v>
      </c>
      <c r="T1187" s="52">
        <v>575.9497499999992</v>
      </c>
      <c r="U1187" s="52">
        <v>0</v>
      </c>
      <c r="V1187" s="52">
        <v>57.59497499999992</v>
      </c>
      <c r="W1187" s="52">
        <v>1496.3174504999979</v>
      </c>
      <c r="X1187" s="52">
        <v>2129.8621754999967</v>
      </c>
      <c r="Y1187" s="23" t="s">
        <v>5072</v>
      </c>
      <c r="Z1187" s="23" t="s">
        <v>5101</v>
      </c>
      <c r="AA1187" s="23" t="s">
        <v>5102</v>
      </c>
      <c r="AB1187" s="33">
        <v>292310405800</v>
      </c>
      <c r="AC1187" s="33" t="s">
        <v>5062</v>
      </c>
      <c r="AD1187" s="48">
        <v>45196</v>
      </c>
      <c r="AE1187" s="39">
        <v>45189</v>
      </c>
      <c r="AF1187" s="53" t="e">
        <v>#N/A</v>
      </c>
      <c r="AG1187" s="53" t="e">
        <v>#N/A</v>
      </c>
      <c r="AH1187" s="39" t="e">
        <v>#N/A</v>
      </c>
      <c r="AI1187" s="23" t="s">
        <v>51</v>
      </c>
      <c r="AJ1187" s="54"/>
      <c r="AK1187" s="55"/>
      <c r="AL1187" s="56"/>
      <c r="AM1187" s="57"/>
      <c r="AN1187" s="33"/>
      <c r="AO1187" s="48"/>
      <c r="AP1187" s="23">
        <v>2000</v>
      </c>
      <c r="AQ1187" s="23" t="s">
        <v>52</v>
      </c>
      <c r="AR1187" s="23" t="s">
        <v>5102</v>
      </c>
      <c r="AS1187" s="38" t="s">
        <v>518</v>
      </c>
      <c r="AT1187" s="23"/>
      <c r="AU1187" s="23" t="s">
        <v>5063</v>
      </c>
      <c r="AV1187" s="99">
        <v>2</v>
      </c>
      <c r="AW1187" s="101">
        <v>7679.3299999999899</v>
      </c>
      <c r="AX1187" s="29" t="s">
        <v>4770</v>
      </c>
      <c r="AY1187" s="29"/>
      <c r="AZ1187" s="32" t="s">
        <v>5077</v>
      </c>
      <c r="BA1187">
        <f t="shared" si="224"/>
        <v>449</v>
      </c>
      <c r="BB1187" s="115" t="s">
        <v>6983</v>
      </c>
      <c r="BC1187" s="105">
        <f t="shared" si="216"/>
        <v>3839.664999999995</v>
      </c>
      <c r="BD1187" s="116">
        <f t="shared" si="217"/>
        <v>45170</v>
      </c>
      <c r="BE1187" s="141" t="s">
        <v>8477</v>
      </c>
      <c r="BF1187">
        <f>MATCH(BE1187,'Cat-4'!$A:$A,0)</f>
        <v>722</v>
      </c>
      <c r="BG1187">
        <f>MATCH(BD1187,'Cat-4'!$1:$1,0)</f>
        <v>141</v>
      </c>
      <c r="BH1187">
        <f>INDEX('Cat-4'!$1:$1048576,'NSS + ACT'!BF1187,'NSS + ACT'!BG1187)</f>
        <v>129.19999999999999</v>
      </c>
      <c r="BI1187">
        <f>MATCH($BI$1,'Cat-4'!$1:$1,0)</f>
        <v>153</v>
      </c>
      <c r="BJ1187">
        <f>INDEX('Cat-4'!$1:$1048576,'NSS + ACT'!BF1187,'NSS + ACT'!BI1187)</f>
        <v>130.80000000000001</v>
      </c>
      <c r="BK1187" s="126">
        <f t="shared" si="218"/>
        <v>1.0123839009287927</v>
      </c>
      <c r="BL1187">
        <f t="shared" si="219"/>
        <v>470</v>
      </c>
      <c r="BM1187" s="126">
        <f t="shared" si="220"/>
        <v>15.666666666666666</v>
      </c>
      <c r="BN1187" s="126" t="s">
        <v>8784</v>
      </c>
      <c r="BO1187" s="126">
        <f>MATCH(BB1187,Sheet3!$D$4:$D$8,0)</f>
        <v>2</v>
      </c>
      <c r="BP1187" s="126">
        <f>MATCH(BN1187,Sheet3!$E$4:$H$4,0)</f>
        <v>3</v>
      </c>
      <c r="BQ1187" s="132">
        <f>INDEX(Sheet3!$D$4:$H$8,'NSS + ACT'!BO1187,'NSS + ACT'!BP1187)</f>
        <v>0.05</v>
      </c>
      <c r="BR1187" s="105">
        <f t="shared" si="221"/>
        <v>7774.4300619194955</v>
      </c>
      <c r="BS1187" s="162">
        <f t="shared" si="222"/>
        <v>0.05</v>
      </c>
      <c r="BT1187" s="105">
        <f t="shared" si="223"/>
        <v>7385.7085588235204</v>
      </c>
    </row>
    <row r="1188" spans="1:72">
      <c r="A1188" s="18">
        <f t="shared" si="215"/>
        <v>1185</v>
      </c>
      <c r="B1188" s="61">
        <v>291706294051</v>
      </c>
      <c r="C1188" s="39">
        <v>43043</v>
      </c>
      <c r="D1188" s="22" t="s">
        <v>143</v>
      </c>
      <c r="E1188" s="22" t="s">
        <v>1264</v>
      </c>
      <c r="F1188" s="110">
        <v>13</v>
      </c>
      <c r="G1188" s="23" t="s">
        <v>49</v>
      </c>
      <c r="H1188" s="52">
        <v>588.55923076923079</v>
      </c>
      <c r="I1188" s="30"/>
      <c r="J1188" s="109">
        <v>7651.27</v>
      </c>
      <c r="K1188" s="23">
        <v>73072200</v>
      </c>
      <c r="L1188" s="26">
        <v>0.1</v>
      </c>
      <c r="M1188" s="40" t="s">
        <v>742</v>
      </c>
      <c r="N1188" s="62">
        <v>0</v>
      </c>
      <c r="O1188" s="52">
        <v>0</v>
      </c>
      <c r="P1188" s="26">
        <v>0.1</v>
      </c>
      <c r="Q1188" s="52">
        <v>0</v>
      </c>
      <c r="R1188" s="63">
        <v>0.18</v>
      </c>
      <c r="S1188" s="23" t="s">
        <v>1260</v>
      </c>
      <c r="T1188" s="52">
        <v>765.12700000000007</v>
      </c>
      <c r="U1188" s="52">
        <v>0</v>
      </c>
      <c r="V1188" s="52">
        <v>76.512700000000009</v>
      </c>
      <c r="W1188" s="52">
        <v>1528.7237459999999</v>
      </c>
      <c r="X1188" s="52">
        <v>2370.3634459999998</v>
      </c>
      <c r="Y1188" s="23" t="s">
        <v>1248</v>
      </c>
      <c r="Z1188" s="23" t="s">
        <v>1265</v>
      </c>
      <c r="AA1188" s="23" t="s">
        <v>1266</v>
      </c>
      <c r="AB1188" s="33">
        <v>291706294051</v>
      </c>
      <c r="AC1188" s="33" t="s">
        <v>1267</v>
      </c>
      <c r="AD1188" s="48">
        <v>43043</v>
      </c>
      <c r="AE1188" s="39">
        <v>43020</v>
      </c>
      <c r="AF1188" s="53" t="e">
        <v>#N/A</v>
      </c>
      <c r="AG1188" s="53" t="e">
        <v>#N/A</v>
      </c>
      <c r="AH1188" s="39" t="e">
        <v>#N/A</v>
      </c>
      <c r="AI1188" s="23" t="s">
        <v>51</v>
      </c>
      <c r="AJ1188" s="54"/>
      <c r="AK1188" s="55"/>
      <c r="AL1188" s="56"/>
      <c r="AM1188" s="57"/>
      <c r="AN1188" s="33"/>
      <c r="AO1188" s="48"/>
      <c r="AP1188" s="23">
        <v>2000</v>
      </c>
      <c r="AQ1188" s="23" t="s">
        <v>52</v>
      </c>
      <c r="AR1188" s="23" t="s">
        <v>1266</v>
      </c>
      <c r="AS1188" s="38" t="s">
        <v>53</v>
      </c>
      <c r="AT1188" s="23"/>
      <c r="AU1188" s="64">
        <v>745480</v>
      </c>
      <c r="AV1188" s="99">
        <v>13</v>
      </c>
      <c r="AW1188" s="102">
        <v>7651.27</v>
      </c>
      <c r="AX1188" s="29" t="s">
        <v>701</v>
      </c>
      <c r="AY1188" s="29"/>
      <c r="AZ1188" s="25"/>
      <c r="BA1188">
        <f t="shared" si="224"/>
        <v>2618</v>
      </c>
      <c r="BB1188" s="115" t="s">
        <v>6983</v>
      </c>
      <c r="BC1188" s="105">
        <f t="shared" si="216"/>
        <v>588.55923076923079</v>
      </c>
      <c r="BD1188" s="116">
        <f t="shared" si="217"/>
        <v>43009</v>
      </c>
      <c r="BE1188" s="141" t="s">
        <v>8477</v>
      </c>
      <c r="BF1188">
        <f>MATCH(BE1188,'Cat-4'!$A:$A,0)</f>
        <v>722</v>
      </c>
      <c r="BG1188">
        <f>MATCH(BD1188,'Cat-4'!$1:$1,0)</f>
        <v>70</v>
      </c>
      <c r="BH1188">
        <f>INDEX('Cat-4'!$1:$1048576,'NSS + ACT'!BF1188,'NSS + ACT'!BG1188)</f>
        <v>109</v>
      </c>
      <c r="BI1188">
        <f>MATCH($BI$1,'Cat-4'!$1:$1,0)</f>
        <v>153</v>
      </c>
      <c r="BJ1188">
        <f>INDEX('Cat-4'!$1:$1048576,'NSS + ACT'!BF1188,'NSS + ACT'!BI1188)</f>
        <v>130.80000000000001</v>
      </c>
      <c r="BK1188" s="126">
        <f t="shared" si="218"/>
        <v>1.2000000000000002</v>
      </c>
      <c r="BL1188">
        <f t="shared" si="219"/>
        <v>2631</v>
      </c>
      <c r="BM1188" s="126">
        <f t="shared" si="220"/>
        <v>87.7</v>
      </c>
      <c r="BN1188" s="126" t="s">
        <v>8785</v>
      </c>
      <c r="BO1188" s="126">
        <f>MATCH(BB1188,Sheet3!$D$4:$D$8,0)</f>
        <v>2</v>
      </c>
      <c r="BP1188" s="126">
        <f>MATCH(BN1188,Sheet3!$E$4:$H$4,0)</f>
        <v>4</v>
      </c>
      <c r="BQ1188" s="132">
        <f>INDEX(Sheet3!$D$4:$H$8,'NSS + ACT'!BO1188,'NSS + ACT'!BP1188)</f>
        <v>0.1</v>
      </c>
      <c r="BR1188" s="105">
        <f t="shared" si="221"/>
        <v>9181.5240000000013</v>
      </c>
      <c r="BS1188" s="162">
        <f t="shared" si="222"/>
        <v>0.1</v>
      </c>
      <c r="BT1188" s="105">
        <f t="shared" si="223"/>
        <v>8263.3716000000022</v>
      </c>
    </row>
    <row r="1189" spans="1:72">
      <c r="A1189" s="18">
        <f t="shared" si="215"/>
        <v>1186</v>
      </c>
      <c r="B1189" s="33">
        <v>291907717905</v>
      </c>
      <c r="C1189" s="39">
        <v>43685</v>
      </c>
      <c r="D1189" s="22" t="s">
        <v>144</v>
      </c>
      <c r="E1189" s="22" t="s">
        <v>6191</v>
      </c>
      <c r="F1189" s="110">
        <v>150</v>
      </c>
      <c r="G1189" s="23" t="s">
        <v>119</v>
      </c>
      <c r="H1189" s="52">
        <v>21.666666666666668</v>
      </c>
      <c r="I1189" s="30"/>
      <c r="J1189" s="109">
        <v>3250</v>
      </c>
      <c r="K1189" s="36">
        <v>73079990</v>
      </c>
      <c r="L1189" s="26">
        <v>0.1</v>
      </c>
      <c r="M1189" s="26" t="s">
        <v>1254</v>
      </c>
      <c r="N1189" s="26">
        <v>0</v>
      </c>
      <c r="O1189" s="60"/>
      <c r="P1189" s="26">
        <v>0.1</v>
      </c>
      <c r="Q1189" s="84"/>
      <c r="R1189" s="26">
        <v>0.18</v>
      </c>
      <c r="S1189" s="23" t="s">
        <v>1260</v>
      </c>
      <c r="T1189" s="52">
        <v>325</v>
      </c>
      <c r="U1189" s="52">
        <v>0</v>
      </c>
      <c r="V1189" s="52">
        <v>32.5</v>
      </c>
      <c r="W1189" s="52">
        <v>649.35</v>
      </c>
      <c r="X1189" s="52">
        <v>1006.85</v>
      </c>
      <c r="Y1189" s="23" t="s">
        <v>5950</v>
      </c>
      <c r="Z1189" s="23" t="s">
        <v>6192</v>
      </c>
      <c r="AA1189" s="23" t="s">
        <v>6193</v>
      </c>
      <c r="AB1189" s="33">
        <v>291907717905</v>
      </c>
      <c r="AC1189" s="33" t="s">
        <v>5795</v>
      </c>
      <c r="AD1189" s="39">
        <v>43685</v>
      </c>
      <c r="AE1189" s="39">
        <v>43684</v>
      </c>
      <c r="AF1189" s="53" t="e">
        <v>#N/A</v>
      </c>
      <c r="AG1189" s="53" t="e">
        <v>#N/A</v>
      </c>
      <c r="AH1189" s="39" t="e">
        <v>#N/A</v>
      </c>
      <c r="AI1189" s="23" t="s">
        <v>51</v>
      </c>
      <c r="AJ1189" s="59"/>
      <c r="AK1189" s="59"/>
      <c r="AL1189" s="48"/>
      <c r="AM1189" s="60"/>
      <c r="AN1189" s="33"/>
      <c r="AO1189" s="48"/>
      <c r="AP1189" s="23">
        <v>2000</v>
      </c>
      <c r="AQ1189" s="23" t="s">
        <v>52</v>
      </c>
      <c r="AR1189" s="23" t="s">
        <v>6193</v>
      </c>
      <c r="AS1189" s="38" t="s">
        <v>53</v>
      </c>
      <c r="AT1189" s="23" t="s">
        <v>519</v>
      </c>
      <c r="AU1189" s="23" t="s">
        <v>335</v>
      </c>
      <c r="AV1189" s="99">
        <v>150</v>
      </c>
      <c r="AW1189" s="101">
        <v>7639.09</v>
      </c>
      <c r="AX1189" s="29" t="s">
        <v>5711</v>
      </c>
      <c r="AY1189" s="29"/>
      <c r="AZ1189" s="21"/>
      <c r="BA1189">
        <f t="shared" si="224"/>
        <v>1954</v>
      </c>
      <c r="BB1189" s="115" t="s">
        <v>6983</v>
      </c>
      <c r="BC1189" s="105">
        <f t="shared" si="216"/>
        <v>50.927266666666668</v>
      </c>
      <c r="BD1189" s="116">
        <f t="shared" si="217"/>
        <v>43678</v>
      </c>
      <c r="BE1189" s="141" t="s">
        <v>8477</v>
      </c>
      <c r="BF1189">
        <f>MATCH(BE1189,'Cat-4'!$A:$A,0)</f>
        <v>722</v>
      </c>
      <c r="BG1189">
        <f>MATCH(BD1189,'Cat-4'!$1:$1,0)</f>
        <v>92</v>
      </c>
      <c r="BH1189">
        <f>INDEX('Cat-4'!$1:$1048576,'NSS + ACT'!BF1189,'NSS + ACT'!BG1189)</f>
        <v>113.6</v>
      </c>
      <c r="BI1189">
        <f>MATCH($BI$1,'Cat-4'!$1:$1,0)</f>
        <v>153</v>
      </c>
      <c r="BJ1189">
        <f>INDEX('Cat-4'!$1:$1048576,'NSS + ACT'!BF1189,'NSS + ACT'!BI1189)</f>
        <v>130.80000000000001</v>
      </c>
      <c r="BK1189" s="126">
        <f t="shared" si="218"/>
        <v>1.1514084507042255</v>
      </c>
      <c r="BL1189">
        <f t="shared" si="219"/>
        <v>1962</v>
      </c>
      <c r="BM1189" s="126">
        <f t="shared" si="220"/>
        <v>65.400000000000006</v>
      </c>
      <c r="BN1189" s="126" t="s">
        <v>8785</v>
      </c>
      <c r="BO1189" s="126">
        <f>MATCH(BB1189,Sheet3!$D$4:$D$8,0)</f>
        <v>2</v>
      </c>
      <c r="BP1189" s="126">
        <f>MATCH(BN1189,Sheet3!$E$4:$H$4,0)</f>
        <v>4</v>
      </c>
      <c r="BQ1189" s="132">
        <f>INDEX(Sheet3!$D$4:$H$8,'NSS + ACT'!BO1189,'NSS + ACT'!BP1189)</f>
        <v>0.1</v>
      </c>
      <c r="BR1189" s="105">
        <f t="shared" si="221"/>
        <v>8795.7127816901411</v>
      </c>
      <c r="BS1189" s="162">
        <f t="shared" si="222"/>
        <v>0.1</v>
      </c>
      <c r="BT1189" s="105">
        <f t="shared" si="223"/>
        <v>7916.1415035211276</v>
      </c>
    </row>
    <row r="1190" spans="1:72">
      <c r="A1190" s="18">
        <f t="shared" si="215"/>
        <v>1187</v>
      </c>
      <c r="B1190" s="61">
        <v>291706336401</v>
      </c>
      <c r="C1190" s="39">
        <v>43043</v>
      </c>
      <c r="D1190" s="22" t="s">
        <v>260</v>
      </c>
      <c r="E1190" s="22" t="s">
        <v>3427</v>
      </c>
      <c r="F1190" s="110">
        <v>3</v>
      </c>
      <c r="G1190" s="23" t="s">
        <v>119</v>
      </c>
      <c r="H1190" s="52">
        <v>2528.75</v>
      </c>
      <c r="I1190" s="30"/>
      <c r="J1190" s="109">
        <v>7586.25</v>
      </c>
      <c r="K1190" s="23">
        <v>84139110</v>
      </c>
      <c r="L1190" s="26">
        <v>7.4999999999999997E-2</v>
      </c>
      <c r="M1190" s="40">
        <v>0</v>
      </c>
      <c r="N1190" s="62">
        <v>0</v>
      </c>
      <c r="O1190" s="52">
        <v>0</v>
      </c>
      <c r="P1190" s="26">
        <v>0.1</v>
      </c>
      <c r="Q1190" s="52">
        <v>0</v>
      </c>
      <c r="R1190" s="63">
        <v>0.18</v>
      </c>
      <c r="S1190" s="23" t="s">
        <v>1797</v>
      </c>
      <c r="T1190" s="52">
        <v>568.96875</v>
      </c>
      <c r="U1190" s="52">
        <v>0</v>
      </c>
      <c r="V1190" s="52">
        <v>56.896875000000001</v>
      </c>
      <c r="W1190" s="52">
        <v>1478.1808125</v>
      </c>
      <c r="X1190" s="52">
        <v>2104.0464375000001</v>
      </c>
      <c r="Y1190" s="23" t="s">
        <v>3182</v>
      </c>
      <c r="Z1190" s="23" t="s">
        <v>3428</v>
      </c>
      <c r="AA1190" s="23" t="s">
        <v>3429</v>
      </c>
      <c r="AB1190" s="33">
        <v>291706336401</v>
      </c>
      <c r="AC1190" s="33" t="s">
        <v>3392</v>
      </c>
      <c r="AD1190" s="48">
        <v>43043</v>
      </c>
      <c r="AE1190" s="39">
        <v>43012</v>
      </c>
      <c r="AF1190" s="53" t="e">
        <v>#N/A</v>
      </c>
      <c r="AG1190" s="53" t="e">
        <v>#N/A</v>
      </c>
      <c r="AH1190" s="39" t="e">
        <v>#N/A</v>
      </c>
      <c r="AI1190" s="23" t="s">
        <v>51</v>
      </c>
      <c r="AJ1190" s="54"/>
      <c r="AK1190" s="55"/>
      <c r="AL1190" s="56"/>
      <c r="AM1190" s="57"/>
      <c r="AN1190" s="33"/>
      <c r="AO1190" s="48"/>
      <c r="AP1190" s="23">
        <v>2000</v>
      </c>
      <c r="AQ1190" s="23" t="s">
        <v>64</v>
      </c>
      <c r="AR1190" s="23" t="s">
        <v>3429</v>
      </c>
      <c r="AS1190" s="38" t="s">
        <v>53</v>
      </c>
      <c r="AT1190" s="23"/>
      <c r="AU1190" s="64">
        <v>470</v>
      </c>
      <c r="AV1190" s="99">
        <v>3</v>
      </c>
      <c r="AW1190" s="102">
        <v>7586.25</v>
      </c>
      <c r="AX1190" s="29" t="s">
        <v>701</v>
      </c>
      <c r="AY1190" s="29"/>
      <c r="AZ1190" s="25">
        <v>1</v>
      </c>
      <c r="BA1190">
        <f t="shared" si="224"/>
        <v>2626</v>
      </c>
      <c r="BB1190" s="115" t="s">
        <v>6983</v>
      </c>
      <c r="BC1190" s="105">
        <f t="shared" si="216"/>
        <v>2528.75</v>
      </c>
      <c r="BD1190" s="116">
        <f t="shared" si="217"/>
        <v>43009</v>
      </c>
      <c r="BE1190" s="141" t="s">
        <v>8477</v>
      </c>
      <c r="BF1190">
        <f>MATCH(BE1190,'Cat-4'!$A:$A,0)</f>
        <v>722</v>
      </c>
      <c r="BG1190">
        <f>MATCH(BD1190,'Cat-4'!$1:$1,0)</f>
        <v>70</v>
      </c>
      <c r="BH1190">
        <f>INDEX('Cat-4'!$1:$1048576,'NSS + ACT'!BF1190,'NSS + ACT'!BG1190)</f>
        <v>109</v>
      </c>
      <c r="BI1190">
        <f>MATCH($BI$1,'Cat-4'!$1:$1,0)</f>
        <v>153</v>
      </c>
      <c r="BJ1190">
        <f>INDEX('Cat-4'!$1:$1048576,'NSS + ACT'!BF1190,'NSS + ACT'!BI1190)</f>
        <v>130.80000000000001</v>
      </c>
      <c r="BK1190" s="126">
        <f t="shared" si="218"/>
        <v>1.2000000000000002</v>
      </c>
      <c r="BL1190">
        <f t="shared" si="219"/>
        <v>2631</v>
      </c>
      <c r="BM1190" s="126">
        <f t="shared" si="220"/>
        <v>87.7</v>
      </c>
      <c r="BN1190" s="126" t="s">
        <v>8785</v>
      </c>
      <c r="BO1190" s="126">
        <f>MATCH(BB1190,Sheet3!$D$4:$D$8,0)</f>
        <v>2</v>
      </c>
      <c r="BP1190" s="126">
        <f>MATCH(BN1190,Sheet3!$E$4:$H$4,0)</f>
        <v>4</v>
      </c>
      <c r="BQ1190" s="132">
        <f>INDEX(Sheet3!$D$4:$H$8,'NSS + ACT'!BO1190,'NSS + ACT'!BP1190)</f>
        <v>0.1</v>
      </c>
      <c r="BR1190" s="105">
        <f t="shared" si="221"/>
        <v>9103.5000000000018</v>
      </c>
      <c r="BS1190" s="162">
        <f t="shared" si="222"/>
        <v>0.1</v>
      </c>
      <c r="BT1190" s="105">
        <f t="shared" si="223"/>
        <v>8193.1500000000015</v>
      </c>
    </row>
    <row r="1191" spans="1:72">
      <c r="A1191" s="18">
        <f t="shared" si="215"/>
        <v>1188</v>
      </c>
      <c r="B1191" s="61">
        <v>292007036506</v>
      </c>
      <c r="C1191" s="39">
        <v>44089</v>
      </c>
      <c r="D1191" s="22" t="s">
        <v>521</v>
      </c>
      <c r="E1191" s="22" t="s">
        <v>4272</v>
      </c>
      <c r="F1191" s="110">
        <v>11</v>
      </c>
      <c r="G1191" s="23" t="s">
        <v>119</v>
      </c>
      <c r="H1191" s="52">
        <v>689.22454545454548</v>
      </c>
      <c r="I1191" s="30"/>
      <c r="J1191" s="109">
        <v>7581.47</v>
      </c>
      <c r="K1191" s="23">
        <v>84841010</v>
      </c>
      <c r="L1191" s="26">
        <v>7.4999999999999997E-2</v>
      </c>
      <c r="M1191" s="40">
        <v>0</v>
      </c>
      <c r="N1191" s="62">
        <v>0</v>
      </c>
      <c r="O1191" s="52">
        <v>0</v>
      </c>
      <c r="P1191" s="26">
        <v>0.1</v>
      </c>
      <c r="Q1191" s="52">
        <v>0</v>
      </c>
      <c r="R1191" s="63">
        <v>0.18</v>
      </c>
      <c r="S1191" s="23" t="s">
        <v>4095</v>
      </c>
      <c r="T1191" s="52">
        <v>568.61024999999995</v>
      </c>
      <c r="U1191" s="52">
        <v>0</v>
      </c>
      <c r="V1191" s="52">
        <v>56.861024999999998</v>
      </c>
      <c r="W1191" s="52">
        <v>1477.2494294999999</v>
      </c>
      <c r="X1191" s="52">
        <v>2102.7207045</v>
      </c>
      <c r="Y1191" s="23" t="s">
        <v>4133</v>
      </c>
      <c r="Z1191" s="23" t="s">
        <v>4273</v>
      </c>
      <c r="AA1191" s="23" t="s">
        <v>4274</v>
      </c>
      <c r="AB1191" s="33">
        <v>292007036506</v>
      </c>
      <c r="AC1191" s="33" t="s">
        <v>4275</v>
      </c>
      <c r="AD1191" s="39">
        <v>44089</v>
      </c>
      <c r="AE1191" s="39">
        <v>44078</v>
      </c>
      <c r="AF1191" s="53" t="e">
        <v>#N/A</v>
      </c>
      <c r="AG1191" s="53" t="e">
        <v>#N/A</v>
      </c>
      <c r="AH1191" s="39" t="e">
        <v>#N/A</v>
      </c>
      <c r="AI1191" s="23" t="s">
        <v>51</v>
      </c>
      <c r="AJ1191" s="59"/>
      <c r="AK1191" s="59"/>
      <c r="AL1191" s="48"/>
      <c r="AM1191" s="60"/>
      <c r="AN1191" s="33"/>
      <c r="AO1191" s="48"/>
      <c r="AP1191" s="23">
        <v>2000</v>
      </c>
      <c r="AQ1191" s="23" t="s">
        <v>52</v>
      </c>
      <c r="AR1191" s="23" t="s">
        <v>4274</v>
      </c>
      <c r="AS1191" s="38" t="s">
        <v>53</v>
      </c>
      <c r="AT1191" s="23"/>
      <c r="AU1191" s="64">
        <v>20221025</v>
      </c>
      <c r="AV1191" s="99">
        <v>11</v>
      </c>
      <c r="AW1191" s="102">
        <v>7581.47</v>
      </c>
      <c r="AX1191" s="29" t="s">
        <v>701</v>
      </c>
      <c r="AY1191" s="29"/>
      <c r="AZ1191" s="25"/>
      <c r="BA1191">
        <f t="shared" si="224"/>
        <v>1560</v>
      </c>
      <c r="BB1191" s="115" t="s">
        <v>6983</v>
      </c>
      <c r="BC1191" s="105">
        <f t="shared" si="216"/>
        <v>689.22454545454548</v>
      </c>
      <c r="BD1191" s="116">
        <f t="shared" si="217"/>
        <v>44075</v>
      </c>
      <c r="BE1191" s="141" t="s">
        <v>8477</v>
      </c>
      <c r="BF1191">
        <f>MATCH(BE1191,'Cat-4'!$A:$A,0)</f>
        <v>722</v>
      </c>
      <c r="BG1191">
        <f>MATCH(BD1191,'Cat-4'!$1:$1,0)</f>
        <v>105</v>
      </c>
      <c r="BH1191">
        <f>INDEX('Cat-4'!$1:$1048576,'NSS + ACT'!BF1191,'NSS + ACT'!BG1191)</f>
        <v>113.7</v>
      </c>
      <c r="BI1191">
        <f>MATCH($BI$1,'Cat-4'!$1:$1,0)</f>
        <v>153</v>
      </c>
      <c r="BJ1191">
        <f>INDEX('Cat-4'!$1:$1048576,'NSS + ACT'!BF1191,'NSS + ACT'!BI1191)</f>
        <v>130.80000000000001</v>
      </c>
      <c r="BK1191" s="126">
        <f t="shared" si="218"/>
        <v>1.1503957783641161</v>
      </c>
      <c r="BL1191">
        <f t="shared" si="219"/>
        <v>1565</v>
      </c>
      <c r="BM1191" s="126">
        <f t="shared" si="220"/>
        <v>52.166666666666664</v>
      </c>
      <c r="BN1191" s="126" t="s">
        <v>8785</v>
      </c>
      <c r="BO1191" s="126">
        <f>MATCH(BB1191,Sheet3!$D$4:$D$8,0)</f>
        <v>2</v>
      </c>
      <c r="BP1191" s="126">
        <f>MATCH(BN1191,Sheet3!$E$4:$H$4,0)</f>
        <v>4</v>
      </c>
      <c r="BQ1191" s="132">
        <f>INDEX(Sheet3!$D$4:$H$8,'NSS + ACT'!BO1191,'NSS + ACT'!BP1191)</f>
        <v>0.1</v>
      </c>
      <c r="BR1191" s="105">
        <f t="shared" si="221"/>
        <v>8721.6910817941953</v>
      </c>
      <c r="BS1191" s="162">
        <f t="shared" si="222"/>
        <v>0.1</v>
      </c>
      <c r="BT1191" s="105">
        <f t="shared" si="223"/>
        <v>7849.5219736147756</v>
      </c>
    </row>
    <row r="1192" spans="1:72">
      <c r="A1192" s="18">
        <f t="shared" si="215"/>
        <v>1189</v>
      </c>
      <c r="B1192" s="33">
        <v>292313100962</v>
      </c>
      <c r="C1192" s="39">
        <v>45271</v>
      </c>
      <c r="D1192" s="22" t="s">
        <v>178</v>
      </c>
      <c r="E1192" s="22" t="s">
        <v>5004</v>
      </c>
      <c r="F1192" s="110">
        <v>5</v>
      </c>
      <c r="G1192" s="23" t="s">
        <v>49</v>
      </c>
      <c r="H1192" s="58">
        <v>1503</v>
      </c>
      <c r="I1192" s="30"/>
      <c r="J1192" s="101">
        <v>7515</v>
      </c>
      <c r="K1192" s="33">
        <v>84821020</v>
      </c>
      <c r="L1192" s="26">
        <v>7.4999999999999997E-2</v>
      </c>
      <c r="M1192" s="40"/>
      <c r="N1192" s="40">
        <v>0</v>
      </c>
      <c r="O1192" s="35">
        <v>0</v>
      </c>
      <c r="P1192" s="63">
        <v>0.1</v>
      </c>
      <c r="Q1192" s="52">
        <v>0</v>
      </c>
      <c r="R1192" s="63">
        <v>0.18</v>
      </c>
      <c r="S1192" s="23" t="s">
        <v>893</v>
      </c>
      <c r="T1192" s="52">
        <v>563.625</v>
      </c>
      <c r="U1192" s="52">
        <v>0</v>
      </c>
      <c r="V1192" s="52">
        <v>56.362500000000004</v>
      </c>
      <c r="W1192" s="52">
        <v>1464.29775</v>
      </c>
      <c r="X1192" s="52">
        <v>2084.2852499999999</v>
      </c>
      <c r="Y1192" s="23" t="s">
        <v>4903</v>
      </c>
      <c r="Z1192" s="23" t="s">
        <v>5005</v>
      </c>
      <c r="AA1192" s="23" t="s">
        <v>5006</v>
      </c>
      <c r="AB1192" s="33">
        <v>292313100962</v>
      </c>
      <c r="AC1192" s="33" t="s">
        <v>4996</v>
      </c>
      <c r="AD1192" s="48">
        <v>45271</v>
      </c>
      <c r="AE1192" s="39">
        <v>45265</v>
      </c>
      <c r="AF1192" s="53" t="e">
        <v>#N/A</v>
      </c>
      <c r="AG1192" s="53" t="e">
        <v>#N/A</v>
      </c>
      <c r="AH1192" s="39" t="e">
        <v>#N/A</v>
      </c>
      <c r="AI1192" s="23" t="s">
        <v>51</v>
      </c>
      <c r="AJ1192" s="54"/>
      <c r="AK1192" s="55"/>
      <c r="AL1192" s="56"/>
      <c r="AM1192" s="57"/>
      <c r="AN1192" s="33"/>
      <c r="AO1192" s="48"/>
      <c r="AP1192" s="23">
        <v>2000</v>
      </c>
      <c r="AQ1192" s="23" t="s">
        <v>52</v>
      </c>
      <c r="AR1192" s="23" t="s">
        <v>5006</v>
      </c>
      <c r="AS1192" s="38" t="s">
        <v>518</v>
      </c>
      <c r="AT1192" s="23"/>
      <c r="AU1192" s="23" t="s">
        <v>4997</v>
      </c>
      <c r="AV1192" s="99">
        <v>5</v>
      </c>
      <c r="AW1192" s="101">
        <v>7515</v>
      </c>
      <c r="AX1192" s="29" t="s">
        <v>4770</v>
      </c>
      <c r="AY1192" s="29"/>
      <c r="AZ1192" s="30" t="s">
        <v>702</v>
      </c>
      <c r="BA1192">
        <f t="shared" si="224"/>
        <v>373</v>
      </c>
      <c r="BB1192" s="115" t="s">
        <v>6983</v>
      </c>
      <c r="BC1192" s="105">
        <f t="shared" si="216"/>
        <v>1503</v>
      </c>
      <c r="BD1192" s="116">
        <f t="shared" si="217"/>
        <v>45261</v>
      </c>
      <c r="BE1192" s="141" t="s">
        <v>8477</v>
      </c>
      <c r="BF1192">
        <f>MATCH(BE1192,'Cat-4'!$A:$A,0)</f>
        <v>722</v>
      </c>
      <c r="BG1192">
        <f>MATCH(BD1192,'Cat-4'!$1:$1,0)</f>
        <v>144</v>
      </c>
      <c r="BH1192">
        <f>INDEX('Cat-4'!$1:$1048576,'NSS + ACT'!BF1192,'NSS + ACT'!BG1192)</f>
        <v>129.4</v>
      </c>
      <c r="BI1192">
        <f>MATCH($BI$1,'Cat-4'!$1:$1,0)</f>
        <v>153</v>
      </c>
      <c r="BJ1192">
        <f>INDEX('Cat-4'!$1:$1048576,'NSS + ACT'!BF1192,'NSS + ACT'!BI1192)</f>
        <v>130.80000000000001</v>
      </c>
      <c r="BK1192" s="126">
        <f t="shared" si="218"/>
        <v>1.0108191653786709</v>
      </c>
      <c r="BL1192">
        <f t="shared" si="219"/>
        <v>379</v>
      </c>
      <c r="BM1192" s="126">
        <f t="shared" si="220"/>
        <v>12.633333333333333</v>
      </c>
      <c r="BN1192" s="126" t="s">
        <v>8784</v>
      </c>
      <c r="BO1192" s="126">
        <f>MATCH(BB1192,Sheet3!$D$4:$D$8,0)</f>
        <v>2</v>
      </c>
      <c r="BP1192" s="126">
        <f>MATCH(BN1192,Sheet3!$E$4:$H$4,0)</f>
        <v>3</v>
      </c>
      <c r="BQ1192" s="132">
        <f>INDEX(Sheet3!$D$4:$H$8,'NSS + ACT'!BO1192,'NSS + ACT'!BP1192)</f>
        <v>0.05</v>
      </c>
      <c r="BR1192" s="105">
        <f t="shared" si="221"/>
        <v>7596.3060278207122</v>
      </c>
      <c r="BS1192" s="162">
        <f t="shared" si="222"/>
        <v>0.05</v>
      </c>
      <c r="BT1192" s="105">
        <f t="shared" si="223"/>
        <v>7216.4907264296762</v>
      </c>
    </row>
    <row r="1193" spans="1:72">
      <c r="A1193" s="18">
        <f t="shared" si="215"/>
        <v>1190</v>
      </c>
      <c r="B1193" s="61">
        <v>171801082633</v>
      </c>
      <c r="C1193" s="39">
        <v>43217</v>
      </c>
      <c r="D1193" s="22" t="s">
        <v>636</v>
      </c>
      <c r="E1193" s="22" t="s">
        <v>1027</v>
      </c>
      <c r="F1193" s="110">
        <v>1</v>
      </c>
      <c r="G1193" s="23" t="s">
        <v>49</v>
      </c>
      <c r="H1193" s="52">
        <v>7489.27</v>
      </c>
      <c r="I1193" s="30"/>
      <c r="J1193" s="109">
        <v>7489.27</v>
      </c>
      <c r="K1193" s="23" t="s">
        <v>987</v>
      </c>
      <c r="L1193" s="26">
        <v>0.15</v>
      </c>
      <c r="M1193" s="40">
        <v>0</v>
      </c>
      <c r="N1193" s="62">
        <v>0</v>
      </c>
      <c r="O1193" s="52">
        <v>0</v>
      </c>
      <c r="P1193" s="26">
        <v>0.1</v>
      </c>
      <c r="Q1193" s="52">
        <v>0</v>
      </c>
      <c r="R1193" s="63">
        <v>0.18</v>
      </c>
      <c r="S1193" s="23" t="s">
        <v>969</v>
      </c>
      <c r="T1193" s="52">
        <v>1123.3905</v>
      </c>
      <c r="U1193" s="52">
        <v>0</v>
      </c>
      <c r="V1193" s="52">
        <v>112.33905</v>
      </c>
      <c r="W1193" s="52">
        <v>1570.4999190000001</v>
      </c>
      <c r="X1193" s="52">
        <v>2806.2294689999999</v>
      </c>
      <c r="Y1193" s="23" t="s">
        <v>850</v>
      </c>
      <c r="Z1193" s="23" t="s">
        <v>1028</v>
      </c>
      <c r="AA1193" s="23" t="s">
        <v>1029</v>
      </c>
      <c r="AB1193" s="33" t="e">
        <v>#N/A</v>
      </c>
      <c r="AC1193" s="33" t="e">
        <v>#N/A</v>
      </c>
      <c r="AD1193" s="48" t="e">
        <v>#N/A</v>
      </c>
      <c r="AE1193" s="39" t="e">
        <v>#N/A</v>
      </c>
      <c r="AF1193" s="53">
        <v>171801082633</v>
      </c>
      <c r="AG1193" s="53" t="s">
        <v>990</v>
      </c>
      <c r="AH1193" s="39">
        <v>43217</v>
      </c>
      <c r="AI1193" s="23" t="s">
        <v>385</v>
      </c>
      <c r="AJ1193" s="54"/>
      <c r="AK1193" s="55"/>
      <c r="AL1193" s="56"/>
      <c r="AM1193" s="57"/>
      <c r="AN1193" s="33"/>
      <c r="AO1193" s="48"/>
      <c r="AP1193" s="23">
        <v>2000</v>
      </c>
      <c r="AQ1193" s="23" t="s">
        <v>64</v>
      </c>
      <c r="AR1193" s="23" t="s">
        <v>1029</v>
      </c>
      <c r="AS1193" s="38" t="s">
        <v>53</v>
      </c>
      <c r="AT1193" s="23" t="s">
        <v>522</v>
      </c>
      <c r="AU1193" s="64">
        <v>7068019</v>
      </c>
      <c r="AV1193" s="99">
        <v>1</v>
      </c>
      <c r="AW1193" s="102">
        <v>7489.27</v>
      </c>
      <c r="AX1193" s="29" t="s">
        <v>701</v>
      </c>
      <c r="AY1193" s="29"/>
      <c r="AZ1193" s="25" t="s">
        <v>863</v>
      </c>
      <c r="BB1193" s="115" t="s">
        <v>6987</v>
      </c>
      <c r="BC1193" s="105">
        <f t="shared" si="216"/>
        <v>7489.27</v>
      </c>
      <c r="BD1193" s="116">
        <v>43709</v>
      </c>
      <c r="BE1193" s="141" t="s">
        <v>8366</v>
      </c>
      <c r="BF1193">
        <f>MATCH(BE1193,'Cat-4'!$A:$A,0)</f>
        <v>666</v>
      </c>
      <c r="BG1193">
        <f>MATCH(BD1193,'Cat-4'!$1:$1,0)</f>
        <v>93</v>
      </c>
      <c r="BH1193">
        <f>INDEX('Cat-4'!$1:$1048576,'NSS + ACT'!BF1193,'NSS + ACT'!BG1193)</f>
        <v>110.5</v>
      </c>
      <c r="BI1193">
        <f>MATCH($BI$1,'Cat-4'!$1:$1,0)</f>
        <v>153</v>
      </c>
      <c r="BJ1193">
        <f>INDEX('Cat-4'!$1:$1048576,'NSS + ACT'!BF1193,'NSS + ACT'!BI1193)</f>
        <v>133.4</v>
      </c>
      <c r="BK1193" s="126">
        <f t="shared" si="218"/>
        <v>1.207239819004525</v>
      </c>
      <c r="BL1193">
        <f t="shared" si="219"/>
        <v>1931</v>
      </c>
      <c r="BM1193" s="126">
        <f t="shared" si="220"/>
        <v>64.36666666666666</v>
      </c>
      <c r="BN1193" s="126" t="s">
        <v>8785</v>
      </c>
      <c r="BO1193" s="126">
        <f>MATCH(BB1193,Sheet3!$D$4:$D$8,0)</f>
        <v>4</v>
      </c>
      <c r="BP1193" s="126">
        <f>MATCH(BN1193,Sheet3!$E$4:$H$4,0)</f>
        <v>4</v>
      </c>
      <c r="BQ1193" s="132">
        <f>INDEX(Sheet3!$D$4:$H$8,'NSS + ACT'!BO1193,'NSS + ACT'!BP1193)</f>
        <v>0.2</v>
      </c>
      <c r="BR1193" s="105">
        <f t="shared" si="221"/>
        <v>9041.3449592760189</v>
      </c>
      <c r="BS1193" s="162">
        <f t="shared" si="222"/>
        <v>0.2</v>
      </c>
      <c r="BT1193" s="105">
        <f t="shared" si="223"/>
        <v>7233.0759674208157</v>
      </c>
    </row>
    <row r="1194" spans="1:72">
      <c r="A1194" s="18">
        <f t="shared" ref="A1194:A1257" si="225">A1193+1</f>
        <v>1191</v>
      </c>
      <c r="B1194" s="61">
        <v>171801082633</v>
      </c>
      <c r="C1194" s="39">
        <v>43217</v>
      </c>
      <c r="D1194" s="22" t="s">
        <v>636</v>
      </c>
      <c r="E1194" s="22" t="s">
        <v>1060</v>
      </c>
      <c r="F1194" s="110">
        <v>1</v>
      </c>
      <c r="G1194" s="23" t="s">
        <v>49</v>
      </c>
      <c r="H1194" s="52">
        <v>7489.27</v>
      </c>
      <c r="I1194" s="30"/>
      <c r="J1194" s="109">
        <v>7489.27</v>
      </c>
      <c r="K1194" s="23" t="s">
        <v>987</v>
      </c>
      <c r="L1194" s="26">
        <v>0.15</v>
      </c>
      <c r="M1194" s="40">
        <v>0</v>
      </c>
      <c r="N1194" s="62">
        <v>0</v>
      </c>
      <c r="O1194" s="52">
        <v>0</v>
      </c>
      <c r="P1194" s="26">
        <v>0.1</v>
      </c>
      <c r="Q1194" s="52">
        <v>0</v>
      </c>
      <c r="R1194" s="63">
        <v>0.18</v>
      </c>
      <c r="S1194" s="23" t="s">
        <v>969</v>
      </c>
      <c r="T1194" s="52">
        <v>1123.3905</v>
      </c>
      <c r="U1194" s="52">
        <v>0</v>
      </c>
      <c r="V1194" s="52">
        <v>112.33905</v>
      </c>
      <c r="W1194" s="52">
        <v>1570.4999190000001</v>
      </c>
      <c r="X1194" s="52">
        <v>2806.2294689999999</v>
      </c>
      <c r="Y1194" s="23" t="s">
        <v>850</v>
      </c>
      <c r="Z1194" s="23" t="s">
        <v>1061</v>
      </c>
      <c r="AA1194" s="23" t="s">
        <v>1062</v>
      </c>
      <c r="AB1194" s="33" t="e">
        <v>#N/A</v>
      </c>
      <c r="AC1194" s="33" t="e">
        <v>#N/A</v>
      </c>
      <c r="AD1194" s="48" t="e">
        <v>#N/A</v>
      </c>
      <c r="AE1194" s="39" t="e">
        <v>#N/A</v>
      </c>
      <c r="AF1194" s="53">
        <v>171801082633</v>
      </c>
      <c r="AG1194" s="53" t="s">
        <v>990</v>
      </c>
      <c r="AH1194" s="39">
        <v>43217</v>
      </c>
      <c r="AI1194" s="23" t="s">
        <v>385</v>
      </c>
      <c r="AJ1194" s="54"/>
      <c r="AK1194" s="55"/>
      <c r="AL1194" s="56"/>
      <c r="AM1194" s="57"/>
      <c r="AN1194" s="33"/>
      <c r="AO1194" s="48"/>
      <c r="AP1194" s="23">
        <v>2000</v>
      </c>
      <c r="AQ1194" s="23" t="s">
        <v>64</v>
      </c>
      <c r="AR1194" s="23" t="s">
        <v>1062</v>
      </c>
      <c r="AS1194" s="38" t="s">
        <v>53</v>
      </c>
      <c r="AT1194" s="23" t="s">
        <v>522</v>
      </c>
      <c r="AU1194" s="64">
        <v>7068019</v>
      </c>
      <c r="AV1194" s="99">
        <v>1</v>
      </c>
      <c r="AW1194" s="102">
        <v>7489.27</v>
      </c>
      <c r="AX1194" s="29" t="s">
        <v>701</v>
      </c>
      <c r="AY1194" s="29"/>
      <c r="AZ1194" s="25" t="s">
        <v>863</v>
      </c>
      <c r="BB1194" s="115" t="s">
        <v>6987</v>
      </c>
      <c r="BC1194" s="105">
        <f t="shared" si="216"/>
        <v>7489.27</v>
      </c>
      <c r="BD1194" s="116">
        <v>43709</v>
      </c>
      <c r="BE1194" s="141" t="s">
        <v>8366</v>
      </c>
      <c r="BF1194">
        <f>MATCH(BE1194,'Cat-4'!$A:$A,0)</f>
        <v>666</v>
      </c>
      <c r="BG1194">
        <f>MATCH(BD1194,'Cat-4'!$1:$1,0)</f>
        <v>93</v>
      </c>
      <c r="BH1194">
        <f>INDEX('Cat-4'!$1:$1048576,'NSS + ACT'!BF1194,'NSS + ACT'!BG1194)</f>
        <v>110.5</v>
      </c>
      <c r="BI1194">
        <f>MATCH($BI$1,'Cat-4'!$1:$1,0)</f>
        <v>153</v>
      </c>
      <c r="BJ1194">
        <f>INDEX('Cat-4'!$1:$1048576,'NSS + ACT'!BF1194,'NSS + ACT'!BI1194)</f>
        <v>133.4</v>
      </c>
      <c r="BK1194" s="126">
        <f t="shared" si="218"/>
        <v>1.207239819004525</v>
      </c>
      <c r="BL1194">
        <f t="shared" si="219"/>
        <v>1931</v>
      </c>
      <c r="BM1194" s="126">
        <f t="shared" si="220"/>
        <v>64.36666666666666</v>
      </c>
      <c r="BN1194" s="126" t="s">
        <v>8785</v>
      </c>
      <c r="BO1194" s="126">
        <f>MATCH(BB1194,Sheet3!$D$4:$D$8,0)</f>
        <v>4</v>
      </c>
      <c r="BP1194" s="126">
        <f>MATCH(BN1194,Sheet3!$E$4:$H$4,0)</f>
        <v>4</v>
      </c>
      <c r="BQ1194" s="132">
        <f>INDEX(Sheet3!$D$4:$H$8,'NSS + ACT'!BO1194,'NSS + ACT'!BP1194)</f>
        <v>0.2</v>
      </c>
      <c r="BR1194" s="105">
        <f t="shared" si="221"/>
        <v>9041.3449592760189</v>
      </c>
      <c r="BS1194" s="162">
        <f t="shared" si="222"/>
        <v>0.2</v>
      </c>
      <c r="BT1194" s="105">
        <f t="shared" si="223"/>
        <v>7233.0759674208157</v>
      </c>
    </row>
    <row r="1195" spans="1:72">
      <c r="A1195" s="18">
        <f t="shared" si="225"/>
        <v>1192</v>
      </c>
      <c r="B1195" s="33"/>
      <c r="C1195" s="39"/>
      <c r="D1195" s="22" t="s">
        <v>6585</v>
      </c>
      <c r="E1195" s="22" t="s">
        <v>6850</v>
      </c>
      <c r="F1195" s="113">
        <v>2</v>
      </c>
      <c r="G1195" s="23" t="s">
        <v>119</v>
      </c>
      <c r="H1195" s="24">
        <v>3742.8449999999948</v>
      </c>
      <c r="I1195" s="30"/>
      <c r="J1195" s="101">
        <v>7485.68</v>
      </c>
      <c r="K1195" s="23">
        <v>84849000</v>
      </c>
      <c r="L1195" s="26">
        <v>7.4999999999999997E-2</v>
      </c>
      <c r="M1195" s="23"/>
      <c r="N1195" s="49"/>
      <c r="O1195" s="38"/>
      <c r="P1195" s="26">
        <v>0.1</v>
      </c>
      <c r="Q1195" s="38"/>
      <c r="R1195" s="26">
        <v>0.18</v>
      </c>
      <c r="S1195" s="23" t="s">
        <v>777</v>
      </c>
      <c r="T1195" s="94">
        <v>561.42600000000004</v>
      </c>
      <c r="U1195" s="94">
        <v>0</v>
      </c>
      <c r="V1195" s="94">
        <v>56.142600000000009</v>
      </c>
      <c r="W1195" s="94">
        <v>1458.584748</v>
      </c>
      <c r="X1195" s="52">
        <v>2076.1533479999998</v>
      </c>
      <c r="Y1195" s="23" t="s">
        <v>6835</v>
      </c>
      <c r="Z1195" s="23" t="s">
        <v>6851</v>
      </c>
      <c r="AA1195" s="23" t="s">
        <v>6851</v>
      </c>
      <c r="AB1195" s="33" t="e">
        <v>#N/A</v>
      </c>
      <c r="AC1195" s="23" t="e">
        <v>#N/A</v>
      </c>
      <c r="AD1195" s="48" t="e">
        <v>#N/A</v>
      </c>
      <c r="AE1195" s="39">
        <v>42992</v>
      </c>
      <c r="AF1195" s="33">
        <v>171702522655</v>
      </c>
      <c r="AG1195" s="23" t="s">
        <v>6588</v>
      </c>
      <c r="AH1195" s="39">
        <v>43032</v>
      </c>
      <c r="AI1195" s="23" t="s">
        <v>385</v>
      </c>
      <c r="AJ1195" s="65"/>
      <c r="AK1195" s="57"/>
      <c r="AL1195" s="56"/>
      <c r="AM1195" s="52"/>
      <c r="AN1195" s="23"/>
      <c r="AO1195" s="38"/>
      <c r="AP1195" s="23">
        <v>2000</v>
      </c>
      <c r="AQ1195" s="23" t="s">
        <v>64</v>
      </c>
      <c r="AR1195" s="23" t="s">
        <v>6852</v>
      </c>
      <c r="AS1195" s="95" t="s">
        <v>53</v>
      </c>
      <c r="AT1195" s="23" t="s">
        <v>522</v>
      </c>
      <c r="AU1195" s="23" t="s">
        <v>6590</v>
      </c>
      <c r="AV1195" s="99">
        <v>2</v>
      </c>
      <c r="AW1195" s="101">
        <v>7485.6899999999896</v>
      </c>
      <c r="AX1195" s="29" t="s">
        <v>6494</v>
      </c>
      <c r="AY1195" s="29"/>
      <c r="AZ1195" s="21"/>
      <c r="BA1195">
        <f>$BA$2-AE1195</f>
        <v>2646</v>
      </c>
      <c r="BB1195" s="115" t="s">
        <v>6983</v>
      </c>
      <c r="BC1195" s="105">
        <f t="shared" si="216"/>
        <v>3742.8449999999948</v>
      </c>
      <c r="BD1195" s="116">
        <f t="shared" si="217"/>
        <v>42979</v>
      </c>
      <c r="BE1195" s="141" t="s">
        <v>8477</v>
      </c>
      <c r="BF1195">
        <f>MATCH(BE1195,'Cat-4'!$A:$A,0)</f>
        <v>722</v>
      </c>
      <c r="BG1195">
        <f>MATCH(BD1195,'Cat-4'!$1:$1,0)</f>
        <v>69</v>
      </c>
      <c r="BH1195">
        <f>INDEX('Cat-4'!$1:$1048576,'NSS + ACT'!BF1195,'NSS + ACT'!BG1195)</f>
        <v>108.5</v>
      </c>
      <c r="BI1195">
        <f>MATCH($BI$1,'Cat-4'!$1:$1,0)</f>
        <v>153</v>
      </c>
      <c r="BJ1195">
        <f>INDEX('Cat-4'!$1:$1048576,'NSS + ACT'!BF1195,'NSS + ACT'!BI1195)</f>
        <v>130.80000000000001</v>
      </c>
      <c r="BK1195" s="126">
        <f t="shared" si="218"/>
        <v>1.2055299539170508</v>
      </c>
      <c r="BL1195">
        <f t="shared" si="219"/>
        <v>2661</v>
      </c>
      <c r="BM1195" s="126">
        <f t="shared" si="220"/>
        <v>88.7</v>
      </c>
      <c r="BN1195" s="126" t="s">
        <v>8785</v>
      </c>
      <c r="BO1195" s="126">
        <f>MATCH(BB1195,Sheet3!$D$4:$D$8,0)</f>
        <v>2</v>
      </c>
      <c r="BP1195" s="126">
        <f>MATCH(BN1195,Sheet3!$E$4:$H$4,0)</f>
        <v>4</v>
      </c>
      <c r="BQ1195" s="132">
        <f>INDEX(Sheet3!$D$4:$H$8,'NSS + ACT'!BO1195,'NSS + ACT'!BP1195)</f>
        <v>0.1</v>
      </c>
      <c r="BR1195" s="105">
        <f t="shared" si="221"/>
        <v>9024.223520737316</v>
      </c>
      <c r="BS1195" s="162">
        <f t="shared" si="222"/>
        <v>0.1</v>
      </c>
      <c r="BT1195" s="105">
        <f t="shared" si="223"/>
        <v>8121.8011686635846</v>
      </c>
    </row>
    <row r="1196" spans="1:72">
      <c r="A1196" s="18">
        <f t="shared" si="225"/>
        <v>1193</v>
      </c>
      <c r="B1196" s="33">
        <v>291802593320</v>
      </c>
      <c r="C1196" s="39">
        <v>43187</v>
      </c>
      <c r="D1196" s="22" t="s">
        <v>360</v>
      </c>
      <c r="E1196" s="22" t="s">
        <v>6456</v>
      </c>
      <c r="F1196" s="110">
        <v>5</v>
      </c>
      <c r="G1196" s="23" t="s">
        <v>49</v>
      </c>
      <c r="H1196" s="52">
        <v>1492.0920000000001</v>
      </c>
      <c r="I1196" s="30"/>
      <c r="J1196" s="109">
        <v>7460.46</v>
      </c>
      <c r="K1196" s="36">
        <v>82041110</v>
      </c>
      <c r="L1196" s="26">
        <v>0.1</v>
      </c>
      <c r="M1196" s="26"/>
      <c r="N1196" s="26">
        <v>0</v>
      </c>
      <c r="O1196" s="60"/>
      <c r="P1196" s="26">
        <v>0.1</v>
      </c>
      <c r="Q1196" s="84"/>
      <c r="R1196" s="26">
        <v>0.18</v>
      </c>
      <c r="S1196" s="23" t="s">
        <v>6446</v>
      </c>
      <c r="T1196" s="52">
        <v>746.04600000000005</v>
      </c>
      <c r="U1196" s="52">
        <v>0</v>
      </c>
      <c r="V1196" s="52">
        <v>74.604600000000005</v>
      </c>
      <c r="W1196" s="52">
        <v>1490.5999079999999</v>
      </c>
      <c r="X1196" s="52">
        <v>2311.2505080000001</v>
      </c>
      <c r="Y1196" s="23" t="s">
        <v>6223</v>
      </c>
      <c r="Z1196" s="23" t="s">
        <v>6457</v>
      </c>
      <c r="AA1196" s="23" t="s">
        <v>372</v>
      </c>
      <c r="AB1196" s="33">
        <v>291802593320</v>
      </c>
      <c r="AC1196" s="33" t="s">
        <v>6448</v>
      </c>
      <c r="AD1196" s="39">
        <v>43187</v>
      </c>
      <c r="AE1196" s="39">
        <v>43186</v>
      </c>
      <c r="AF1196" s="53" t="e">
        <v>#N/A</v>
      </c>
      <c r="AG1196" s="53" t="e">
        <v>#N/A</v>
      </c>
      <c r="AH1196" s="39" t="e">
        <v>#N/A</v>
      </c>
      <c r="AI1196" s="23" t="s">
        <v>51</v>
      </c>
      <c r="AJ1196" s="59"/>
      <c r="AK1196" s="59"/>
      <c r="AL1196" s="48"/>
      <c r="AM1196" s="60"/>
      <c r="AN1196" s="33"/>
      <c r="AO1196" s="48"/>
      <c r="AP1196" s="23">
        <v>2000</v>
      </c>
      <c r="AQ1196" s="23" t="s">
        <v>52</v>
      </c>
      <c r="AR1196" s="23" t="s">
        <v>372</v>
      </c>
      <c r="AS1196" s="38" t="s">
        <v>53</v>
      </c>
      <c r="AT1196" s="23" t="s">
        <v>522</v>
      </c>
      <c r="AU1196" s="23" t="s">
        <v>6449</v>
      </c>
      <c r="AV1196" s="99">
        <v>5</v>
      </c>
      <c r="AW1196" s="101">
        <v>7460.46</v>
      </c>
      <c r="AX1196" s="29" t="s">
        <v>5711</v>
      </c>
      <c r="AY1196" s="29"/>
      <c r="AZ1196" s="21"/>
      <c r="BA1196">
        <f>$BA$2-AE1196</f>
        <v>2452</v>
      </c>
      <c r="BB1196" s="115" t="s">
        <v>6983</v>
      </c>
      <c r="BC1196" s="105">
        <f t="shared" si="216"/>
        <v>1492.0920000000001</v>
      </c>
      <c r="BD1196" s="116">
        <f t="shared" si="217"/>
        <v>43160</v>
      </c>
      <c r="BE1196" s="141" t="s">
        <v>8477</v>
      </c>
      <c r="BF1196">
        <f>MATCH(BE1196,'Cat-4'!$A:$A,0)</f>
        <v>722</v>
      </c>
      <c r="BG1196">
        <f>MATCH(BD1196,'Cat-4'!$1:$1,0)</f>
        <v>75</v>
      </c>
      <c r="BH1196">
        <f>INDEX('Cat-4'!$1:$1048576,'NSS + ACT'!BF1196,'NSS + ACT'!BG1196)</f>
        <v>109.9</v>
      </c>
      <c r="BI1196">
        <f>MATCH($BI$1,'Cat-4'!$1:$1,0)</f>
        <v>153</v>
      </c>
      <c r="BJ1196">
        <f>INDEX('Cat-4'!$1:$1048576,'NSS + ACT'!BF1196,'NSS + ACT'!BI1196)</f>
        <v>130.80000000000001</v>
      </c>
      <c r="BK1196" s="126">
        <f t="shared" si="218"/>
        <v>1.1901728844404005</v>
      </c>
      <c r="BL1196">
        <f t="shared" si="219"/>
        <v>2480</v>
      </c>
      <c r="BM1196" s="126">
        <f t="shared" si="220"/>
        <v>82.666666666666671</v>
      </c>
      <c r="BN1196" s="126" t="s">
        <v>8785</v>
      </c>
      <c r="BO1196" s="126">
        <f>MATCH(BB1196,Sheet3!$D$4:$D$8,0)</f>
        <v>2</v>
      </c>
      <c r="BP1196" s="126">
        <f>MATCH(BN1196,Sheet3!$E$4:$H$4,0)</f>
        <v>4</v>
      </c>
      <c r="BQ1196" s="132">
        <f>INDEX(Sheet3!$D$4:$H$8,'NSS + ACT'!BO1196,'NSS + ACT'!BP1196)</f>
        <v>0.1</v>
      </c>
      <c r="BR1196" s="105">
        <f t="shared" si="221"/>
        <v>8879.2371974522302</v>
      </c>
      <c r="BS1196" s="162">
        <f t="shared" si="222"/>
        <v>0.1</v>
      </c>
      <c r="BT1196" s="105">
        <f t="shared" si="223"/>
        <v>7991.3134777070072</v>
      </c>
    </row>
    <row r="1197" spans="1:72">
      <c r="A1197" s="18">
        <f t="shared" si="225"/>
        <v>1194</v>
      </c>
      <c r="B1197" s="61">
        <v>351700027836</v>
      </c>
      <c r="C1197" s="39">
        <v>42802</v>
      </c>
      <c r="D1197" s="22" t="s">
        <v>170</v>
      </c>
      <c r="E1197" s="22" t="s">
        <v>3077</v>
      </c>
      <c r="F1197" s="110">
        <v>2</v>
      </c>
      <c r="G1197" s="23" t="s">
        <v>119</v>
      </c>
      <c r="H1197" s="52">
        <v>3724.2150000000001</v>
      </c>
      <c r="I1197" s="30"/>
      <c r="J1197" s="109">
        <v>7448.43</v>
      </c>
      <c r="K1197" s="23" t="s">
        <v>3078</v>
      </c>
      <c r="L1197" s="26">
        <v>0.1</v>
      </c>
      <c r="M1197" s="40">
        <v>0</v>
      </c>
      <c r="N1197" s="62">
        <v>0</v>
      </c>
      <c r="O1197" s="52">
        <v>0</v>
      </c>
      <c r="P1197" s="26">
        <v>0.1</v>
      </c>
      <c r="Q1197" s="52">
        <v>0</v>
      </c>
      <c r="R1197" s="63">
        <v>0.18</v>
      </c>
      <c r="S1197" s="23" t="s">
        <v>3079</v>
      </c>
      <c r="T1197" s="52">
        <v>744.84300000000007</v>
      </c>
      <c r="U1197" s="52">
        <v>0</v>
      </c>
      <c r="V1197" s="52">
        <v>74.484300000000005</v>
      </c>
      <c r="W1197" s="52">
        <v>1488.1963140000003</v>
      </c>
      <c r="X1197" s="52">
        <v>2307.5236140000002</v>
      </c>
      <c r="Y1197" s="23" t="s">
        <v>2991</v>
      </c>
      <c r="Z1197" s="23" t="s">
        <v>3083</v>
      </c>
      <c r="AA1197" s="23" t="s">
        <v>3081</v>
      </c>
      <c r="AB1197" s="33" t="e">
        <v>#N/A</v>
      </c>
      <c r="AC1197" s="33" t="e">
        <v>#N/A</v>
      </c>
      <c r="AD1197" s="48" t="e">
        <v>#N/A</v>
      </c>
      <c r="AE1197" s="39" t="e">
        <v>#N/A</v>
      </c>
      <c r="AF1197" s="53" t="e">
        <v>#N/A</v>
      </c>
      <c r="AG1197" s="53" t="e">
        <v>#N/A</v>
      </c>
      <c r="AH1197" s="39" t="e">
        <v>#N/A</v>
      </c>
      <c r="AI1197" s="23" t="s">
        <v>385</v>
      </c>
      <c r="AJ1197" s="54">
        <v>351700027836</v>
      </c>
      <c r="AK1197" s="55">
        <v>948</v>
      </c>
      <c r="AL1197" s="56">
        <v>42802</v>
      </c>
      <c r="AM1197" s="57"/>
      <c r="AN1197" s="33"/>
      <c r="AO1197" s="48"/>
      <c r="AP1197" s="23">
        <v>2000</v>
      </c>
      <c r="AQ1197" s="23" t="s">
        <v>64</v>
      </c>
      <c r="AR1197" s="23" t="s">
        <v>3081</v>
      </c>
      <c r="AS1197" s="38" t="s">
        <v>53</v>
      </c>
      <c r="AT1197" s="23"/>
      <c r="AU1197" s="64" t="s">
        <v>3084</v>
      </c>
      <c r="AV1197" s="99">
        <v>2</v>
      </c>
      <c r="AW1197" s="102">
        <v>7448.43</v>
      </c>
      <c r="AX1197" s="29" t="s">
        <v>701</v>
      </c>
      <c r="AY1197" s="29"/>
      <c r="AZ1197" s="25" t="s">
        <v>2995</v>
      </c>
      <c r="BB1197" s="115" t="s">
        <v>6983</v>
      </c>
      <c r="BC1197" s="105">
        <f t="shared" si="216"/>
        <v>3724.2150000000001</v>
      </c>
      <c r="BD1197" s="116">
        <v>43709</v>
      </c>
      <c r="BE1197" s="141" t="s">
        <v>8477</v>
      </c>
      <c r="BF1197">
        <f>MATCH(BE1197,'Cat-4'!$A:$A,0)</f>
        <v>722</v>
      </c>
      <c r="BG1197">
        <f>MATCH(BD1197,'Cat-4'!$1:$1,0)</f>
        <v>93</v>
      </c>
      <c r="BH1197">
        <f>INDEX('Cat-4'!$1:$1048576,'NSS + ACT'!BF1197,'NSS + ACT'!BG1197)</f>
        <v>113.9</v>
      </c>
      <c r="BI1197">
        <f>MATCH($BI$1,'Cat-4'!$1:$1,0)</f>
        <v>153</v>
      </c>
      <c r="BJ1197">
        <f>INDEX('Cat-4'!$1:$1048576,'NSS + ACT'!BF1197,'NSS + ACT'!BI1197)</f>
        <v>130.80000000000001</v>
      </c>
      <c r="BK1197" s="126">
        <f t="shared" si="218"/>
        <v>1.1483757682177349</v>
      </c>
      <c r="BL1197">
        <f t="shared" si="219"/>
        <v>1931</v>
      </c>
      <c r="BM1197" s="126">
        <f t="shared" si="220"/>
        <v>64.36666666666666</v>
      </c>
      <c r="BN1197" s="126" t="s">
        <v>8785</v>
      </c>
      <c r="BO1197" s="126">
        <f>MATCH(BB1197,Sheet3!$D$4:$D$8,0)</f>
        <v>2</v>
      </c>
      <c r="BP1197" s="126">
        <f>MATCH(BN1197,Sheet3!$E$4:$H$4,0)</f>
        <v>4</v>
      </c>
      <c r="BQ1197" s="132">
        <f>INDEX(Sheet3!$D$4:$H$8,'NSS + ACT'!BO1197,'NSS + ACT'!BP1197)</f>
        <v>0.1</v>
      </c>
      <c r="BR1197" s="105">
        <f t="shared" si="221"/>
        <v>8553.5965232660237</v>
      </c>
      <c r="BS1197" s="162">
        <f t="shared" si="222"/>
        <v>0.1</v>
      </c>
      <c r="BT1197" s="105">
        <f t="shared" si="223"/>
        <v>7698.2368709394214</v>
      </c>
    </row>
    <row r="1198" spans="1:72">
      <c r="A1198" s="18">
        <f t="shared" si="225"/>
        <v>1195</v>
      </c>
      <c r="B1198" s="61">
        <v>291700727721</v>
      </c>
      <c r="C1198" s="39">
        <v>42793</v>
      </c>
      <c r="D1198" s="22" t="s">
        <v>200</v>
      </c>
      <c r="E1198" s="22" t="s">
        <v>3000</v>
      </c>
      <c r="F1198" s="110">
        <v>1</v>
      </c>
      <c r="G1198" s="23" t="s">
        <v>119</v>
      </c>
      <c r="H1198" s="52">
        <v>7413.21</v>
      </c>
      <c r="I1198" s="30"/>
      <c r="J1198" s="109">
        <v>7413.21</v>
      </c>
      <c r="K1198" s="23">
        <v>84842000</v>
      </c>
      <c r="L1198" s="26">
        <v>7.4999999999999997E-2</v>
      </c>
      <c r="M1198" s="40">
        <v>0</v>
      </c>
      <c r="N1198" s="62">
        <v>0</v>
      </c>
      <c r="O1198" s="52">
        <v>0</v>
      </c>
      <c r="P1198" s="26">
        <v>0.1</v>
      </c>
      <c r="Q1198" s="52">
        <v>0</v>
      </c>
      <c r="R1198" s="63">
        <v>0.18</v>
      </c>
      <c r="S1198" s="23" t="s">
        <v>777</v>
      </c>
      <c r="T1198" s="52">
        <v>555.99074999999993</v>
      </c>
      <c r="U1198" s="52">
        <v>0</v>
      </c>
      <c r="V1198" s="52">
        <v>55.599074999999999</v>
      </c>
      <c r="W1198" s="52">
        <v>1444.4639685</v>
      </c>
      <c r="X1198" s="52">
        <v>2056.0537934999998</v>
      </c>
      <c r="Y1198" s="23" t="s">
        <v>2991</v>
      </c>
      <c r="Z1198" s="23" t="s">
        <v>3001</v>
      </c>
      <c r="AA1198" s="23" t="s">
        <v>3002</v>
      </c>
      <c r="AB1198" s="33">
        <v>291700727721</v>
      </c>
      <c r="AC1198" s="33" t="s">
        <v>2994</v>
      </c>
      <c r="AD1198" s="48">
        <v>42793</v>
      </c>
      <c r="AE1198" s="39">
        <v>42635</v>
      </c>
      <c r="AF1198" s="53" t="e">
        <v>#N/A</v>
      </c>
      <c r="AG1198" s="53" t="e">
        <v>#N/A</v>
      </c>
      <c r="AH1198" s="39" t="e">
        <v>#N/A</v>
      </c>
      <c r="AI1198" s="23" t="s">
        <v>51</v>
      </c>
      <c r="AJ1198" s="54"/>
      <c r="AK1198" s="55"/>
      <c r="AL1198" s="56"/>
      <c r="AM1198" s="57"/>
      <c r="AN1198" s="33"/>
      <c r="AO1198" s="48"/>
      <c r="AP1198" s="23">
        <v>2000</v>
      </c>
      <c r="AQ1198" s="23" t="s">
        <v>64</v>
      </c>
      <c r="AR1198" s="23" t="s">
        <v>3002</v>
      </c>
      <c r="AS1198" s="38" t="s">
        <v>53</v>
      </c>
      <c r="AT1198" s="23"/>
      <c r="AU1198" s="64">
        <v>6100402764</v>
      </c>
      <c r="AV1198" s="99">
        <v>1</v>
      </c>
      <c r="AW1198" s="102">
        <v>7413.21</v>
      </c>
      <c r="AX1198" s="29" t="s">
        <v>701</v>
      </c>
      <c r="AY1198" s="29"/>
      <c r="AZ1198" s="25" t="s">
        <v>2995</v>
      </c>
      <c r="BA1198">
        <f t="shared" ref="BA1198:BA1240" si="226">$BA$2-AE1198</f>
        <v>3003</v>
      </c>
      <c r="BB1198" s="115" t="s">
        <v>6983</v>
      </c>
      <c r="BC1198" s="105">
        <f t="shared" si="216"/>
        <v>7413.21</v>
      </c>
      <c r="BD1198" s="116">
        <f t="shared" si="217"/>
        <v>42614</v>
      </c>
      <c r="BE1198" s="141" t="s">
        <v>8477</v>
      </c>
      <c r="BF1198">
        <f>MATCH(BE1198,'Cat-4'!$A:$A,0)</f>
        <v>722</v>
      </c>
      <c r="BG1198">
        <f>MATCH(BD1198,'Cat-4'!$1:$1,0)</f>
        <v>57</v>
      </c>
      <c r="BH1198">
        <f>INDEX('Cat-4'!$1:$1048576,'NSS + ACT'!BF1198,'NSS + ACT'!BG1198)</f>
        <v>107.4</v>
      </c>
      <c r="BI1198">
        <f>MATCH($BI$1,'Cat-4'!$1:$1,0)</f>
        <v>153</v>
      </c>
      <c r="BJ1198">
        <f>INDEX('Cat-4'!$1:$1048576,'NSS + ACT'!BF1198,'NSS + ACT'!BI1198)</f>
        <v>130.80000000000001</v>
      </c>
      <c r="BK1198" s="126">
        <f t="shared" si="218"/>
        <v>1.217877094972067</v>
      </c>
      <c r="BL1198">
        <f t="shared" si="219"/>
        <v>3026</v>
      </c>
      <c r="BM1198" s="126">
        <f t="shared" si="220"/>
        <v>100.86666666666666</v>
      </c>
      <c r="BN1198" s="126" t="s">
        <v>8785</v>
      </c>
      <c r="BO1198" s="126">
        <f>MATCH(BB1198,Sheet3!$D$4:$D$8,0)</f>
        <v>2</v>
      </c>
      <c r="BP1198" s="126">
        <f>MATCH(BN1198,Sheet3!$E$4:$H$4,0)</f>
        <v>4</v>
      </c>
      <c r="BQ1198" s="132">
        <f>INDEX(Sheet3!$D$4:$H$8,'NSS + ACT'!BO1198,'NSS + ACT'!BP1198)</f>
        <v>0.1</v>
      </c>
      <c r="BR1198" s="105">
        <f t="shared" si="221"/>
        <v>9028.3786592178767</v>
      </c>
      <c r="BS1198" s="162">
        <f t="shared" si="222"/>
        <v>0.1</v>
      </c>
      <c r="BT1198" s="105">
        <f t="shared" si="223"/>
        <v>8125.5407932960889</v>
      </c>
    </row>
    <row r="1199" spans="1:72">
      <c r="A1199" s="18">
        <f t="shared" si="225"/>
        <v>1196</v>
      </c>
      <c r="B1199" s="61">
        <v>291810265073</v>
      </c>
      <c r="C1199" s="39">
        <v>43427</v>
      </c>
      <c r="D1199" s="22" t="s">
        <v>220</v>
      </c>
      <c r="E1199" s="22" t="s">
        <v>2407</v>
      </c>
      <c r="F1199" s="110">
        <v>2</v>
      </c>
      <c r="G1199" s="23" t="s">
        <v>119</v>
      </c>
      <c r="H1199" s="52">
        <v>3691</v>
      </c>
      <c r="I1199" s="30"/>
      <c r="J1199" s="109">
        <v>7382</v>
      </c>
      <c r="K1199" s="23">
        <v>84819090</v>
      </c>
      <c r="L1199" s="26">
        <v>7.4999999999999997E-2</v>
      </c>
      <c r="M1199" s="40">
        <v>0</v>
      </c>
      <c r="N1199" s="62">
        <v>0</v>
      </c>
      <c r="O1199" s="52"/>
      <c r="P1199" s="26">
        <v>0.1</v>
      </c>
      <c r="Q1199" s="52">
        <v>0</v>
      </c>
      <c r="R1199" s="63">
        <v>0.18</v>
      </c>
      <c r="S1199" s="23" t="s">
        <v>849</v>
      </c>
      <c r="T1199" s="52">
        <v>553.65</v>
      </c>
      <c r="U1199" s="52">
        <v>0</v>
      </c>
      <c r="V1199" s="52">
        <v>55.365000000000002</v>
      </c>
      <c r="W1199" s="52">
        <v>1438.3826999999999</v>
      </c>
      <c r="X1199" s="52">
        <v>2047.3977</v>
      </c>
      <c r="Y1199" s="23" t="s">
        <v>2273</v>
      </c>
      <c r="Z1199" s="23" t="s">
        <v>2408</v>
      </c>
      <c r="AA1199" s="23" t="s">
        <v>2409</v>
      </c>
      <c r="AB1199" s="33">
        <v>291810265073</v>
      </c>
      <c r="AC1199" s="33" t="s">
        <v>857</v>
      </c>
      <c r="AD1199" s="48">
        <v>43427</v>
      </c>
      <c r="AE1199" s="39">
        <v>43369</v>
      </c>
      <c r="AF1199" s="53" t="e">
        <v>#N/A</v>
      </c>
      <c r="AG1199" s="53" t="e">
        <v>#N/A</v>
      </c>
      <c r="AH1199" s="39" t="e">
        <v>#N/A</v>
      </c>
      <c r="AI1199" s="23" t="s">
        <v>51</v>
      </c>
      <c r="AJ1199" s="54"/>
      <c r="AK1199" s="55"/>
      <c r="AL1199" s="56"/>
      <c r="AM1199" s="57"/>
      <c r="AN1199" s="33"/>
      <c r="AO1199" s="48"/>
      <c r="AP1199" s="23">
        <v>2000</v>
      </c>
      <c r="AQ1199" s="23" t="s">
        <v>52</v>
      </c>
      <c r="AR1199" s="23" t="s">
        <v>2409</v>
      </c>
      <c r="AS1199" s="38" t="s">
        <v>53</v>
      </c>
      <c r="AT1199" s="23" t="s">
        <v>519</v>
      </c>
      <c r="AU1199" s="64">
        <v>9318632194</v>
      </c>
      <c r="AV1199" s="99">
        <v>2</v>
      </c>
      <c r="AW1199" s="102">
        <v>7382</v>
      </c>
      <c r="AX1199" s="29" t="s">
        <v>701</v>
      </c>
      <c r="AY1199" s="29"/>
      <c r="AZ1199" s="25" t="s">
        <v>853</v>
      </c>
      <c r="BA1199">
        <f t="shared" si="226"/>
        <v>2269</v>
      </c>
      <c r="BB1199" s="115" t="s">
        <v>6983</v>
      </c>
      <c r="BC1199" s="105">
        <f t="shared" si="216"/>
        <v>3691</v>
      </c>
      <c r="BD1199" s="116">
        <f t="shared" si="217"/>
        <v>43344</v>
      </c>
      <c r="BE1199" s="141" t="s">
        <v>8477</v>
      </c>
      <c r="BF1199">
        <f>MATCH(BE1199,'Cat-4'!$A:$A,0)</f>
        <v>722</v>
      </c>
      <c r="BG1199">
        <f>MATCH(BD1199,'Cat-4'!$1:$1,0)</f>
        <v>81</v>
      </c>
      <c r="BH1199">
        <f>INDEX('Cat-4'!$1:$1048576,'NSS + ACT'!BF1199,'NSS + ACT'!BG1199)</f>
        <v>111.6</v>
      </c>
      <c r="BI1199">
        <f>MATCH($BI$1,'Cat-4'!$1:$1,0)</f>
        <v>153</v>
      </c>
      <c r="BJ1199">
        <f>INDEX('Cat-4'!$1:$1048576,'NSS + ACT'!BF1199,'NSS + ACT'!BI1199)</f>
        <v>130.80000000000001</v>
      </c>
      <c r="BK1199" s="126">
        <f t="shared" si="218"/>
        <v>1.1720430107526882</v>
      </c>
      <c r="BL1199">
        <f t="shared" si="219"/>
        <v>2296</v>
      </c>
      <c r="BM1199" s="126">
        <f t="shared" si="220"/>
        <v>76.533333333333331</v>
      </c>
      <c r="BN1199" s="126" t="s">
        <v>8785</v>
      </c>
      <c r="BO1199" s="126">
        <f>MATCH(BB1199,Sheet3!$D$4:$D$8,0)</f>
        <v>2</v>
      </c>
      <c r="BP1199" s="126">
        <f>MATCH(BN1199,Sheet3!$E$4:$H$4,0)</f>
        <v>4</v>
      </c>
      <c r="BQ1199" s="132">
        <f>INDEX(Sheet3!$D$4:$H$8,'NSS + ACT'!BO1199,'NSS + ACT'!BP1199)</f>
        <v>0.1</v>
      </c>
      <c r="BR1199" s="105">
        <f t="shared" si="221"/>
        <v>8652.0215053763441</v>
      </c>
      <c r="BS1199" s="162">
        <f t="shared" si="222"/>
        <v>0.1</v>
      </c>
      <c r="BT1199" s="105">
        <f t="shared" si="223"/>
        <v>7786.8193548387098</v>
      </c>
    </row>
    <row r="1200" spans="1:72">
      <c r="A1200" s="18">
        <f t="shared" si="225"/>
        <v>1197</v>
      </c>
      <c r="B1200" s="61">
        <v>292006758831</v>
      </c>
      <c r="C1200" s="39">
        <v>44081</v>
      </c>
      <c r="D1200" s="22" t="s">
        <v>165</v>
      </c>
      <c r="E1200" s="22" t="s">
        <v>2718</v>
      </c>
      <c r="F1200" s="110">
        <v>1</v>
      </c>
      <c r="G1200" s="23" t="s">
        <v>119</v>
      </c>
      <c r="H1200" s="52">
        <v>7315</v>
      </c>
      <c r="I1200" s="30"/>
      <c r="J1200" s="109">
        <v>7315</v>
      </c>
      <c r="K1200" s="23">
        <v>84311010</v>
      </c>
      <c r="L1200" s="26">
        <v>7.4999999999999997E-2</v>
      </c>
      <c r="M1200" s="40">
        <v>0</v>
      </c>
      <c r="N1200" s="62">
        <v>0</v>
      </c>
      <c r="O1200" s="52">
        <v>0</v>
      </c>
      <c r="P1200" s="26">
        <v>0.1</v>
      </c>
      <c r="Q1200" s="52">
        <v>0</v>
      </c>
      <c r="R1200" s="63">
        <v>0.18</v>
      </c>
      <c r="S1200" s="23" t="s">
        <v>2712</v>
      </c>
      <c r="T1200" s="52">
        <v>548.625</v>
      </c>
      <c r="U1200" s="52">
        <v>0</v>
      </c>
      <c r="V1200" s="52">
        <v>54.862500000000004</v>
      </c>
      <c r="W1200" s="52">
        <v>1425.3277499999999</v>
      </c>
      <c r="X1200" s="52">
        <v>2028.8152499999999</v>
      </c>
      <c r="Y1200" s="23" t="s">
        <v>2574</v>
      </c>
      <c r="Z1200" s="23" t="s">
        <v>2719</v>
      </c>
      <c r="AA1200" s="23" t="s">
        <v>2720</v>
      </c>
      <c r="AB1200" s="33">
        <v>292006758831</v>
      </c>
      <c r="AC1200" s="33" t="s">
        <v>2715</v>
      </c>
      <c r="AD1200" s="48">
        <v>44081</v>
      </c>
      <c r="AE1200" s="39">
        <v>44033</v>
      </c>
      <c r="AF1200" s="53" t="e">
        <v>#N/A</v>
      </c>
      <c r="AG1200" s="53" t="e">
        <v>#N/A</v>
      </c>
      <c r="AH1200" s="39" t="e">
        <v>#N/A</v>
      </c>
      <c r="AI1200" s="23" t="s">
        <v>51</v>
      </c>
      <c r="AJ1200" s="54"/>
      <c r="AK1200" s="55"/>
      <c r="AL1200" s="56"/>
      <c r="AM1200" s="57"/>
      <c r="AN1200" s="33"/>
      <c r="AO1200" s="48"/>
      <c r="AP1200" s="23">
        <v>2000</v>
      </c>
      <c r="AQ1200" s="23" t="s">
        <v>52</v>
      </c>
      <c r="AR1200" s="23" t="s">
        <v>2720</v>
      </c>
      <c r="AS1200" s="38" t="s">
        <v>53</v>
      </c>
      <c r="AT1200" s="23" t="s">
        <v>522</v>
      </c>
      <c r="AU1200" s="64" t="s">
        <v>2716</v>
      </c>
      <c r="AV1200" s="99">
        <v>1</v>
      </c>
      <c r="AW1200" s="102">
        <v>7315</v>
      </c>
      <c r="AX1200" s="29" t="s">
        <v>701</v>
      </c>
      <c r="AY1200" s="29"/>
      <c r="AZ1200" s="25" t="s">
        <v>2717</v>
      </c>
      <c r="BA1200">
        <f t="shared" si="226"/>
        <v>1605</v>
      </c>
      <c r="BB1200" s="115" t="s">
        <v>6983</v>
      </c>
      <c r="BC1200" s="105">
        <f t="shared" si="216"/>
        <v>7315</v>
      </c>
      <c r="BD1200" s="116">
        <f t="shared" si="217"/>
        <v>44013</v>
      </c>
      <c r="BE1200" s="141" t="s">
        <v>8477</v>
      </c>
      <c r="BF1200">
        <f>MATCH(BE1200,'Cat-4'!$A:$A,0)</f>
        <v>722</v>
      </c>
      <c r="BG1200">
        <f>MATCH(BD1200,'Cat-4'!$1:$1,0)</f>
        <v>103</v>
      </c>
      <c r="BH1200">
        <f>INDEX('Cat-4'!$1:$1048576,'NSS + ACT'!BF1200,'NSS + ACT'!BG1200)</f>
        <v>112.9</v>
      </c>
      <c r="BI1200">
        <f>MATCH($BI$1,'Cat-4'!$1:$1,0)</f>
        <v>153</v>
      </c>
      <c r="BJ1200">
        <f>INDEX('Cat-4'!$1:$1048576,'NSS + ACT'!BF1200,'NSS + ACT'!BI1200)</f>
        <v>130.80000000000001</v>
      </c>
      <c r="BK1200" s="126">
        <f t="shared" si="218"/>
        <v>1.1585473870682019</v>
      </c>
      <c r="BL1200">
        <f t="shared" si="219"/>
        <v>1627</v>
      </c>
      <c r="BM1200" s="126">
        <f t="shared" si="220"/>
        <v>54.233333333333334</v>
      </c>
      <c r="BN1200" s="126" t="s">
        <v>8785</v>
      </c>
      <c r="BO1200" s="126">
        <f>MATCH(BB1200,Sheet3!$D$4:$D$8,0)</f>
        <v>2</v>
      </c>
      <c r="BP1200" s="126">
        <f>MATCH(BN1200,Sheet3!$E$4:$H$4,0)</f>
        <v>4</v>
      </c>
      <c r="BQ1200" s="132">
        <f>INDEX(Sheet3!$D$4:$H$8,'NSS + ACT'!BO1200,'NSS + ACT'!BP1200)</f>
        <v>0.1</v>
      </c>
      <c r="BR1200" s="105">
        <f t="shared" si="221"/>
        <v>8474.7741364038975</v>
      </c>
      <c r="BS1200" s="162">
        <f t="shared" si="222"/>
        <v>0.1</v>
      </c>
      <c r="BT1200" s="105">
        <f t="shared" si="223"/>
        <v>7627.2967227635081</v>
      </c>
    </row>
    <row r="1201" spans="1:72">
      <c r="A1201" s="18">
        <f t="shared" si="225"/>
        <v>1198</v>
      </c>
      <c r="B1201" s="61">
        <v>291808584325</v>
      </c>
      <c r="C1201" s="39">
        <v>43376</v>
      </c>
      <c r="D1201" s="22" t="s">
        <v>91</v>
      </c>
      <c r="E1201" s="22" t="s">
        <v>2337</v>
      </c>
      <c r="F1201" s="110">
        <v>6</v>
      </c>
      <c r="G1201" s="23" t="s">
        <v>119</v>
      </c>
      <c r="H1201" s="52">
        <v>1214</v>
      </c>
      <c r="I1201" s="30"/>
      <c r="J1201" s="109">
        <v>7284</v>
      </c>
      <c r="K1201" s="23">
        <v>84819090</v>
      </c>
      <c r="L1201" s="26">
        <v>7.4999999999999997E-2</v>
      </c>
      <c r="M1201" s="40">
        <v>0</v>
      </c>
      <c r="N1201" s="62">
        <v>0</v>
      </c>
      <c r="O1201" s="52"/>
      <c r="P1201" s="26">
        <v>0.1</v>
      </c>
      <c r="Q1201" s="52">
        <v>0</v>
      </c>
      <c r="R1201" s="63">
        <v>0.18</v>
      </c>
      <c r="S1201" s="23" t="s">
        <v>849</v>
      </c>
      <c r="T1201" s="52">
        <v>546.29999999999995</v>
      </c>
      <c r="U1201" s="52">
        <v>0</v>
      </c>
      <c r="V1201" s="52">
        <v>54.629999999999995</v>
      </c>
      <c r="W1201" s="52">
        <v>1419.2873999999999</v>
      </c>
      <c r="X1201" s="52">
        <v>2020.2174</v>
      </c>
      <c r="Y1201" s="23" t="s">
        <v>2273</v>
      </c>
      <c r="Z1201" s="23" t="s">
        <v>2338</v>
      </c>
      <c r="AA1201" s="23" t="s">
        <v>2339</v>
      </c>
      <c r="AB1201" s="33">
        <v>291808584325</v>
      </c>
      <c r="AC1201" s="33" t="s">
        <v>2340</v>
      </c>
      <c r="AD1201" s="48">
        <v>43376</v>
      </c>
      <c r="AE1201" s="39">
        <v>43369</v>
      </c>
      <c r="AF1201" s="53" t="e">
        <v>#N/A</v>
      </c>
      <c r="AG1201" s="53" t="e">
        <v>#N/A</v>
      </c>
      <c r="AH1201" s="39" t="e">
        <v>#N/A</v>
      </c>
      <c r="AI1201" s="23" t="s">
        <v>51</v>
      </c>
      <c r="AJ1201" s="54"/>
      <c r="AK1201" s="55"/>
      <c r="AL1201" s="56"/>
      <c r="AM1201" s="57"/>
      <c r="AN1201" s="33"/>
      <c r="AO1201" s="48"/>
      <c r="AP1201" s="23">
        <v>2000</v>
      </c>
      <c r="AQ1201" s="23" t="s">
        <v>52</v>
      </c>
      <c r="AR1201" s="23" t="s">
        <v>2339</v>
      </c>
      <c r="AS1201" s="38" t="s">
        <v>53</v>
      </c>
      <c r="AT1201" s="23"/>
      <c r="AU1201" s="64">
        <v>9318632175</v>
      </c>
      <c r="AV1201" s="99">
        <v>6</v>
      </c>
      <c r="AW1201" s="102">
        <v>7284</v>
      </c>
      <c r="AX1201" s="29" t="s">
        <v>701</v>
      </c>
      <c r="AY1201" s="29"/>
      <c r="AZ1201" s="25" t="s">
        <v>853</v>
      </c>
      <c r="BA1201">
        <f t="shared" si="226"/>
        <v>2269</v>
      </c>
      <c r="BB1201" s="115" t="s">
        <v>6983</v>
      </c>
      <c r="BC1201" s="105">
        <f t="shared" si="216"/>
        <v>1214</v>
      </c>
      <c r="BD1201" s="116">
        <f t="shared" si="217"/>
        <v>43344</v>
      </c>
      <c r="BE1201" s="141" t="s">
        <v>8477</v>
      </c>
      <c r="BF1201">
        <f>MATCH(BE1201,'Cat-4'!$A:$A,0)</f>
        <v>722</v>
      </c>
      <c r="BG1201">
        <f>MATCH(BD1201,'Cat-4'!$1:$1,0)</f>
        <v>81</v>
      </c>
      <c r="BH1201">
        <f>INDEX('Cat-4'!$1:$1048576,'NSS + ACT'!BF1201,'NSS + ACT'!BG1201)</f>
        <v>111.6</v>
      </c>
      <c r="BI1201">
        <f>MATCH($BI$1,'Cat-4'!$1:$1,0)</f>
        <v>153</v>
      </c>
      <c r="BJ1201">
        <f>INDEX('Cat-4'!$1:$1048576,'NSS + ACT'!BF1201,'NSS + ACT'!BI1201)</f>
        <v>130.80000000000001</v>
      </c>
      <c r="BK1201" s="126">
        <f t="shared" si="218"/>
        <v>1.1720430107526882</v>
      </c>
      <c r="BL1201">
        <f t="shared" si="219"/>
        <v>2296</v>
      </c>
      <c r="BM1201" s="126">
        <f t="shared" si="220"/>
        <v>76.533333333333331</v>
      </c>
      <c r="BN1201" s="126" t="s">
        <v>8785</v>
      </c>
      <c r="BO1201" s="126">
        <f>MATCH(BB1201,Sheet3!$D$4:$D$8,0)</f>
        <v>2</v>
      </c>
      <c r="BP1201" s="126">
        <f>MATCH(BN1201,Sheet3!$E$4:$H$4,0)</f>
        <v>4</v>
      </c>
      <c r="BQ1201" s="132">
        <f>INDEX(Sheet3!$D$4:$H$8,'NSS + ACT'!BO1201,'NSS + ACT'!BP1201)</f>
        <v>0.1</v>
      </c>
      <c r="BR1201" s="105">
        <f t="shared" si="221"/>
        <v>8537.1612903225814</v>
      </c>
      <c r="BS1201" s="162">
        <f t="shared" si="222"/>
        <v>0.1</v>
      </c>
      <c r="BT1201" s="105">
        <f t="shared" si="223"/>
        <v>7683.4451612903231</v>
      </c>
    </row>
    <row r="1202" spans="1:72">
      <c r="A1202" s="18">
        <f t="shared" si="225"/>
        <v>1199</v>
      </c>
      <c r="B1202" s="33">
        <v>291810095511</v>
      </c>
      <c r="C1202" s="39">
        <v>43423</v>
      </c>
      <c r="D1202" s="22" t="s">
        <v>117</v>
      </c>
      <c r="E1202" s="22" t="s">
        <v>5726</v>
      </c>
      <c r="F1202" s="110">
        <v>3</v>
      </c>
      <c r="G1202" s="23" t="s">
        <v>49</v>
      </c>
      <c r="H1202" s="52">
        <v>2423.8933333333334</v>
      </c>
      <c r="I1202" s="30"/>
      <c r="J1202" s="109">
        <v>7271.68</v>
      </c>
      <c r="K1202" s="36">
        <v>40103390</v>
      </c>
      <c r="L1202" s="26">
        <v>0.1</v>
      </c>
      <c r="M1202" s="26"/>
      <c r="N1202" s="26">
        <v>0</v>
      </c>
      <c r="O1202" s="60"/>
      <c r="P1202" s="26">
        <v>0.1</v>
      </c>
      <c r="Q1202" s="84"/>
      <c r="R1202" s="26">
        <v>0.18</v>
      </c>
      <c r="S1202" s="23" t="s">
        <v>1651</v>
      </c>
      <c r="T1202" s="52">
        <v>727.16800000000012</v>
      </c>
      <c r="U1202" s="52">
        <v>0</v>
      </c>
      <c r="V1202" s="52">
        <v>72.716800000000021</v>
      </c>
      <c r="W1202" s="52">
        <v>1452.881664</v>
      </c>
      <c r="X1202" s="52">
        <v>2252.7664640000003</v>
      </c>
      <c r="Y1202" s="23" t="s">
        <v>5706</v>
      </c>
      <c r="Z1202" s="23" t="s">
        <v>5727</v>
      </c>
      <c r="AA1202" s="23" t="s">
        <v>5728</v>
      </c>
      <c r="AB1202" s="33">
        <v>291810095511</v>
      </c>
      <c r="AC1202" s="33" t="s">
        <v>5729</v>
      </c>
      <c r="AD1202" s="48">
        <v>43423</v>
      </c>
      <c r="AE1202" s="39">
        <v>43417</v>
      </c>
      <c r="AF1202" s="53" t="e">
        <v>#N/A</v>
      </c>
      <c r="AG1202" s="53" t="e">
        <v>#N/A</v>
      </c>
      <c r="AH1202" s="39" t="e">
        <v>#N/A</v>
      </c>
      <c r="AI1202" s="23" t="s">
        <v>51</v>
      </c>
      <c r="AJ1202" s="54"/>
      <c r="AK1202" s="55"/>
      <c r="AL1202" s="56"/>
      <c r="AM1202" s="57"/>
      <c r="AN1202" s="33"/>
      <c r="AO1202" s="48"/>
      <c r="AP1202" s="23">
        <v>2000</v>
      </c>
      <c r="AQ1202" s="23" t="s">
        <v>52</v>
      </c>
      <c r="AR1202" s="23" t="s">
        <v>5728</v>
      </c>
      <c r="AS1202" s="38" t="s">
        <v>53</v>
      </c>
      <c r="AT1202" s="23" t="s">
        <v>522</v>
      </c>
      <c r="AU1202" s="23" t="s">
        <v>118</v>
      </c>
      <c r="AV1202" s="99">
        <v>3</v>
      </c>
      <c r="AW1202" s="101">
        <v>7271.68</v>
      </c>
      <c r="AX1202" s="29" t="s">
        <v>5711</v>
      </c>
      <c r="AY1202" s="29"/>
      <c r="AZ1202" s="21"/>
      <c r="BA1202">
        <f t="shared" si="226"/>
        <v>2221</v>
      </c>
      <c r="BB1202" s="115" t="s">
        <v>6983</v>
      </c>
      <c r="BC1202" s="105">
        <f t="shared" si="216"/>
        <v>2423.8933333333334</v>
      </c>
      <c r="BD1202" s="116">
        <f t="shared" si="217"/>
        <v>43405</v>
      </c>
      <c r="BE1202" s="141" t="s">
        <v>8477</v>
      </c>
      <c r="BF1202">
        <f>MATCH(BE1202,'Cat-4'!$A:$A,0)</f>
        <v>722</v>
      </c>
      <c r="BG1202">
        <f>MATCH(BD1202,'Cat-4'!$1:$1,0)</f>
        <v>83</v>
      </c>
      <c r="BH1202">
        <f>INDEX('Cat-4'!$1:$1048576,'NSS + ACT'!BF1202,'NSS + ACT'!BG1202)</f>
        <v>111.9</v>
      </c>
      <c r="BI1202">
        <f>MATCH($BI$1,'Cat-4'!$1:$1,0)</f>
        <v>153</v>
      </c>
      <c r="BJ1202">
        <f>INDEX('Cat-4'!$1:$1048576,'NSS + ACT'!BF1202,'NSS + ACT'!BI1202)</f>
        <v>130.80000000000001</v>
      </c>
      <c r="BK1202" s="126">
        <f t="shared" si="218"/>
        <v>1.1689008042895443</v>
      </c>
      <c r="BL1202">
        <f t="shared" si="219"/>
        <v>2235</v>
      </c>
      <c r="BM1202" s="126">
        <f t="shared" si="220"/>
        <v>74.5</v>
      </c>
      <c r="BN1202" s="126" t="s">
        <v>8785</v>
      </c>
      <c r="BO1202" s="126">
        <f>MATCH(BB1202,Sheet3!$D$4:$D$8,0)</f>
        <v>2</v>
      </c>
      <c r="BP1202" s="126">
        <f>MATCH(BN1202,Sheet3!$E$4:$H$4,0)</f>
        <v>4</v>
      </c>
      <c r="BQ1202" s="132">
        <f>INDEX(Sheet3!$D$4:$H$8,'NSS + ACT'!BO1202,'NSS + ACT'!BP1202)</f>
        <v>0.1</v>
      </c>
      <c r="BR1202" s="105">
        <f t="shared" si="221"/>
        <v>8499.872600536195</v>
      </c>
      <c r="BS1202" s="162">
        <f t="shared" si="222"/>
        <v>0.1</v>
      </c>
      <c r="BT1202" s="105">
        <f t="shared" si="223"/>
        <v>7649.8853404825759</v>
      </c>
    </row>
    <row r="1203" spans="1:72">
      <c r="A1203" s="18">
        <f t="shared" si="225"/>
        <v>1200</v>
      </c>
      <c r="B1203" s="61">
        <v>291810265073</v>
      </c>
      <c r="C1203" s="39">
        <v>43427</v>
      </c>
      <c r="D1203" s="22" t="s">
        <v>220</v>
      </c>
      <c r="E1203" s="22" t="s">
        <v>2413</v>
      </c>
      <c r="F1203" s="110">
        <v>2</v>
      </c>
      <c r="G1203" s="23" t="s">
        <v>119</v>
      </c>
      <c r="H1203" s="52">
        <v>3634.5</v>
      </c>
      <c r="I1203" s="30"/>
      <c r="J1203" s="109">
        <v>7269</v>
      </c>
      <c r="K1203" s="23">
        <v>84819090</v>
      </c>
      <c r="L1203" s="26">
        <v>7.4999999999999997E-2</v>
      </c>
      <c r="M1203" s="40">
        <v>0</v>
      </c>
      <c r="N1203" s="62">
        <v>0</v>
      </c>
      <c r="O1203" s="52"/>
      <c r="P1203" s="26">
        <v>0.1</v>
      </c>
      <c r="Q1203" s="52">
        <v>0</v>
      </c>
      <c r="R1203" s="63">
        <v>0.18</v>
      </c>
      <c r="S1203" s="23" t="s">
        <v>849</v>
      </c>
      <c r="T1203" s="52">
        <v>545.17499999999995</v>
      </c>
      <c r="U1203" s="52">
        <v>0</v>
      </c>
      <c r="V1203" s="52">
        <v>54.517499999999998</v>
      </c>
      <c r="W1203" s="52">
        <v>1416.36465</v>
      </c>
      <c r="X1203" s="52">
        <v>2016.0571500000001</v>
      </c>
      <c r="Y1203" s="23" t="s">
        <v>2273</v>
      </c>
      <c r="Z1203" s="23" t="s">
        <v>2414</v>
      </c>
      <c r="AA1203" s="23" t="s">
        <v>2415</v>
      </c>
      <c r="AB1203" s="33">
        <v>291810265073</v>
      </c>
      <c r="AC1203" s="33" t="s">
        <v>857</v>
      </c>
      <c r="AD1203" s="48">
        <v>43427</v>
      </c>
      <c r="AE1203" s="39">
        <v>43369</v>
      </c>
      <c r="AF1203" s="53" t="e">
        <v>#N/A</v>
      </c>
      <c r="AG1203" s="53" t="e">
        <v>#N/A</v>
      </c>
      <c r="AH1203" s="39" t="e">
        <v>#N/A</v>
      </c>
      <c r="AI1203" s="23" t="s">
        <v>51</v>
      </c>
      <c r="AJ1203" s="54"/>
      <c r="AK1203" s="55"/>
      <c r="AL1203" s="56"/>
      <c r="AM1203" s="57"/>
      <c r="AN1203" s="33"/>
      <c r="AO1203" s="48"/>
      <c r="AP1203" s="23">
        <v>2000</v>
      </c>
      <c r="AQ1203" s="23" t="s">
        <v>52</v>
      </c>
      <c r="AR1203" s="23" t="s">
        <v>2415</v>
      </c>
      <c r="AS1203" s="38" t="s">
        <v>53</v>
      </c>
      <c r="AT1203" s="23" t="s">
        <v>519</v>
      </c>
      <c r="AU1203" s="64">
        <v>9318632194</v>
      </c>
      <c r="AV1203" s="99">
        <v>2</v>
      </c>
      <c r="AW1203" s="102">
        <v>7269</v>
      </c>
      <c r="AX1203" s="29" t="s">
        <v>701</v>
      </c>
      <c r="AY1203" s="29"/>
      <c r="AZ1203" s="25" t="s">
        <v>853</v>
      </c>
      <c r="BA1203">
        <f t="shared" si="226"/>
        <v>2269</v>
      </c>
      <c r="BB1203" t="s">
        <v>6983</v>
      </c>
      <c r="BC1203" s="105">
        <f t="shared" si="216"/>
        <v>3634.5</v>
      </c>
      <c r="BD1203" s="116">
        <f t="shared" si="217"/>
        <v>43344</v>
      </c>
      <c r="BE1203" s="141" t="s">
        <v>8477</v>
      </c>
      <c r="BF1203">
        <f>MATCH(BE1203,'Cat-4'!$A:$A,0)</f>
        <v>722</v>
      </c>
      <c r="BG1203">
        <f>MATCH(BD1203,'Cat-4'!$1:$1,0)</f>
        <v>81</v>
      </c>
      <c r="BH1203">
        <f>INDEX('Cat-4'!$1:$1048576,'NSS + ACT'!BF1203,'NSS + ACT'!BG1203)</f>
        <v>111.6</v>
      </c>
      <c r="BI1203">
        <f>MATCH($BI$1,'Cat-4'!$1:$1,0)</f>
        <v>153</v>
      </c>
      <c r="BJ1203">
        <f>INDEX('Cat-4'!$1:$1048576,'NSS + ACT'!BF1203,'NSS + ACT'!BI1203)</f>
        <v>130.80000000000001</v>
      </c>
      <c r="BK1203" s="126">
        <f t="shared" si="218"/>
        <v>1.1720430107526882</v>
      </c>
      <c r="BL1203">
        <f t="shared" si="219"/>
        <v>2296</v>
      </c>
      <c r="BM1203" s="126">
        <f t="shared" si="220"/>
        <v>76.533333333333331</v>
      </c>
      <c r="BN1203" s="126" t="s">
        <v>8785</v>
      </c>
      <c r="BO1203" s="126">
        <f>MATCH(BB1203,Sheet3!$D$4:$D$8,0)</f>
        <v>2</v>
      </c>
      <c r="BP1203" s="126">
        <f>MATCH(BN1203,Sheet3!$E$4:$H$4,0)</f>
        <v>4</v>
      </c>
      <c r="BQ1203" s="132">
        <f>INDEX(Sheet3!$D$4:$H$8,'NSS + ACT'!BO1203,'NSS + ACT'!BP1203)</f>
        <v>0.1</v>
      </c>
      <c r="BR1203" s="105">
        <f t="shared" si="221"/>
        <v>8519.5806451612916</v>
      </c>
      <c r="BS1203" s="162">
        <f t="shared" si="222"/>
        <v>0.1</v>
      </c>
      <c r="BT1203" s="105">
        <f t="shared" si="223"/>
        <v>7667.622580645163</v>
      </c>
    </row>
    <row r="1204" spans="1:72">
      <c r="A1204" s="18">
        <f t="shared" si="225"/>
        <v>1201</v>
      </c>
      <c r="B1204" s="33">
        <v>292310405800</v>
      </c>
      <c r="C1204" s="39">
        <v>45196</v>
      </c>
      <c r="D1204" s="22" t="s">
        <v>91</v>
      </c>
      <c r="E1204" s="22" t="s">
        <v>5123</v>
      </c>
      <c r="F1204" s="110">
        <v>2</v>
      </c>
      <c r="G1204" s="23" t="s">
        <v>49</v>
      </c>
      <c r="H1204" s="58">
        <v>3625.5</v>
      </c>
      <c r="I1204" s="30"/>
      <c r="J1204" s="101">
        <v>7251</v>
      </c>
      <c r="K1204" s="33">
        <v>84819090</v>
      </c>
      <c r="L1204" s="26">
        <v>7.4999999999999997E-2</v>
      </c>
      <c r="M1204" s="40">
        <v>0</v>
      </c>
      <c r="N1204" s="40">
        <v>0</v>
      </c>
      <c r="O1204" s="35"/>
      <c r="P1204" s="63">
        <v>0.1</v>
      </c>
      <c r="Q1204" s="52">
        <v>0</v>
      </c>
      <c r="R1204" s="63">
        <v>0.18</v>
      </c>
      <c r="S1204" s="23" t="s">
        <v>849</v>
      </c>
      <c r="T1204" s="52">
        <v>543.82499999999993</v>
      </c>
      <c r="U1204" s="52">
        <v>0</v>
      </c>
      <c r="V1204" s="52">
        <v>54.382499999999993</v>
      </c>
      <c r="W1204" s="52">
        <v>1412.8573499999998</v>
      </c>
      <c r="X1204" s="52">
        <v>2011.0648499999998</v>
      </c>
      <c r="Y1204" s="23" t="s">
        <v>5072</v>
      </c>
      <c r="Z1204" s="23" t="s">
        <v>5124</v>
      </c>
      <c r="AA1204" s="23" t="s">
        <v>5125</v>
      </c>
      <c r="AB1204" s="33">
        <v>292310405800</v>
      </c>
      <c r="AC1204" s="33" t="s">
        <v>5062</v>
      </c>
      <c r="AD1204" s="48">
        <v>45196</v>
      </c>
      <c r="AE1204" s="39">
        <v>45189</v>
      </c>
      <c r="AF1204" s="53" t="e">
        <v>#N/A</v>
      </c>
      <c r="AG1204" s="53" t="e">
        <v>#N/A</v>
      </c>
      <c r="AH1204" s="39" t="e">
        <v>#N/A</v>
      </c>
      <c r="AI1204" s="23" t="s">
        <v>51</v>
      </c>
      <c r="AJ1204" s="54"/>
      <c r="AK1204" s="55"/>
      <c r="AL1204" s="56"/>
      <c r="AM1204" s="57"/>
      <c r="AN1204" s="33"/>
      <c r="AO1204" s="48"/>
      <c r="AP1204" s="23">
        <v>2000</v>
      </c>
      <c r="AQ1204" s="23" t="s">
        <v>52</v>
      </c>
      <c r="AR1204" s="23" t="s">
        <v>5125</v>
      </c>
      <c r="AS1204" s="38" t="s">
        <v>518</v>
      </c>
      <c r="AT1204" s="23"/>
      <c r="AU1204" s="23" t="s">
        <v>5063</v>
      </c>
      <c r="AV1204" s="99">
        <v>2</v>
      </c>
      <c r="AW1204" s="101">
        <v>7251</v>
      </c>
      <c r="AX1204" s="29" t="s">
        <v>4770</v>
      </c>
      <c r="AY1204" s="29"/>
      <c r="AZ1204" s="32" t="s">
        <v>5077</v>
      </c>
      <c r="BA1204">
        <f t="shared" si="226"/>
        <v>449</v>
      </c>
      <c r="BB1204" t="s">
        <v>6983</v>
      </c>
      <c r="BC1204" s="105">
        <f t="shared" si="216"/>
        <v>3625.5</v>
      </c>
      <c r="BD1204" s="116">
        <f t="shared" si="217"/>
        <v>45170</v>
      </c>
      <c r="BE1204" s="141" t="s">
        <v>8477</v>
      </c>
      <c r="BF1204">
        <f>MATCH(BE1204,'Cat-4'!$A:$A,0)</f>
        <v>722</v>
      </c>
      <c r="BG1204">
        <f>MATCH(BD1204,'Cat-4'!$1:$1,0)</f>
        <v>141</v>
      </c>
      <c r="BH1204">
        <f>INDEX('Cat-4'!$1:$1048576,'NSS + ACT'!BF1204,'NSS + ACT'!BG1204)</f>
        <v>129.19999999999999</v>
      </c>
      <c r="BI1204">
        <f>MATCH($BI$1,'Cat-4'!$1:$1,0)</f>
        <v>153</v>
      </c>
      <c r="BJ1204">
        <f>INDEX('Cat-4'!$1:$1048576,'NSS + ACT'!BF1204,'NSS + ACT'!BI1204)</f>
        <v>130.80000000000001</v>
      </c>
      <c r="BK1204" s="126">
        <f t="shared" si="218"/>
        <v>1.0123839009287927</v>
      </c>
      <c r="BL1204">
        <f t="shared" si="219"/>
        <v>470</v>
      </c>
      <c r="BM1204" s="126">
        <f t="shared" si="220"/>
        <v>15.666666666666666</v>
      </c>
      <c r="BN1204" s="126" t="s">
        <v>8784</v>
      </c>
      <c r="BO1204" s="126">
        <f>MATCH(BB1204,Sheet3!$D$4:$D$8,0)</f>
        <v>2</v>
      </c>
      <c r="BP1204" s="126">
        <f>MATCH(BN1204,Sheet3!$E$4:$H$4,0)</f>
        <v>3</v>
      </c>
      <c r="BQ1204" s="132">
        <f>INDEX(Sheet3!$D$4:$H$8,'NSS + ACT'!BO1204,'NSS + ACT'!BP1204)</f>
        <v>0.05</v>
      </c>
      <c r="BR1204" s="105">
        <f t="shared" si="221"/>
        <v>7340.795665634676</v>
      </c>
      <c r="BS1204" s="162">
        <f t="shared" si="222"/>
        <v>0.05</v>
      </c>
      <c r="BT1204" s="105">
        <f t="shared" si="223"/>
        <v>6973.7558823529416</v>
      </c>
    </row>
    <row r="1205" spans="1:72">
      <c r="A1205" s="18">
        <f t="shared" si="225"/>
        <v>1202</v>
      </c>
      <c r="B1205" s="61">
        <v>291703054252</v>
      </c>
      <c r="C1205" s="39">
        <v>42898</v>
      </c>
      <c r="D1205" s="22" t="s">
        <v>213</v>
      </c>
      <c r="E1205" s="22" t="s">
        <v>1912</v>
      </c>
      <c r="F1205" s="110">
        <v>1</v>
      </c>
      <c r="G1205" s="23" t="s">
        <v>119</v>
      </c>
      <c r="H1205" s="52">
        <v>7242.5299999999897</v>
      </c>
      <c r="I1205" s="30"/>
      <c r="J1205" s="109">
        <v>7242.5299999999897</v>
      </c>
      <c r="K1205" s="23">
        <v>84818090</v>
      </c>
      <c r="L1205" s="26">
        <v>7.4999999999999997E-2</v>
      </c>
      <c r="M1205" s="40">
        <v>0</v>
      </c>
      <c r="N1205" s="62">
        <v>0</v>
      </c>
      <c r="O1205" s="52">
        <v>0</v>
      </c>
      <c r="P1205" s="26">
        <v>0.1</v>
      </c>
      <c r="Q1205" s="52">
        <v>0</v>
      </c>
      <c r="R1205" s="63">
        <v>0.18</v>
      </c>
      <c r="S1205" s="23" t="s">
        <v>849</v>
      </c>
      <c r="T1205" s="52">
        <v>543.18974999999921</v>
      </c>
      <c r="U1205" s="52">
        <v>0</v>
      </c>
      <c r="V1205" s="52">
        <v>54.318974999999924</v>
      </c>
      <c r="W1205" s="52">
        <v>1411.2069704999981</v>
      </c>
      <c r="X1205" s="52">
        <v>2008.7156954999973</v>
      </c>
      <c r="Y1205" s="23" t="s">
        <v>1807</v>
      </c>
      <c r="Z1205" s="23" t="s">
        <v>1913</v>
      </c>
      <c r="AA1205" s="23" t="s">
        <v>1914</v>
      </c>
      <c r="AB1205" s="33">
        <v>291703054252</v>
      </c>
      <c r="AC1205" s="33" t="s">
        <v>1903</v>
      </c>
      <c r="AD1205" s="48">
        <v>42898</v>
      </c>
      <c r="AE1205" s="39">
        <v>42885</v>
      </c>
      <c r="AF1205" s="53" t="e">
        <v>#N/A</v>
      </c>
      <c r="AG1205" s="53" t="e">
        <v>#N/A</v>
      </c>
      <c r="AH1205" s="39" t="e">
        <v>#N/A</v>
      </c>
      <c r="AI1205" s="23" t="s">
        <v>51</v>
      </c>
      <c r="AJ1205" s="54"/>
      <c r="AK1205" s="55"/>
      <c r="AL1205" s="56"/>
      <c r="AM1205" s="57"/>
      <c r="AN1205" s="33"/>
      <c r="AO1205" s="48"/>
      <c r="AP1205" s="23">
        <v>2000</v>
      </c>
      <c r="AQ1205" s="23" t="s">
        <v>52</v>
      </c>
      <c r="AR1205" s="23" t="s">
        <v>1914</v>
      </c>
      <c r="AS1205" s="38" t="s">
        <v>53</v>
      </c>
      <c r="AT1205" s="23" t="s">
        <v>522</v>
      </c>
      <c r="AU1205" s="64" t="s">
        <v>1904</v>
      </c>
      <c r="AV1205" s="99">
        <v>1</v>
      </c>
      <c r="AW1205" s="102">
        <v>7242.5299999999897</v>
      </c>
      <c r="AX1205" s="29" t="s">
        <v>701</v>
      </c>
      <c r="AY1205" s="29"/>
      <c r="AZ1205" s="25" t="s">
        <v>1866</v>
      </c>
      <c r="BA1205">
        <f t="shared" si="226"/>
        <v>2753</v>
      </c>
      <c r="BB1205" s="115" t="s">
        <v>6983</v>
      </c>
      <c r="BC1205" s="105">
        <f t="shared" si="216"/>
        <v>7242.5299999999897</v>
      </c>
      <c r="BD1205" s="116">
        <f t="shared" si="217"/>
        <v>42856</v>
      </c>
      <c r="BE1205" s="141" t="s">
        <v>8477</v>
      </c>
      <c r="BF1205">
        <f>MATCH(BE1205,'Cat-4'!$A:$A,0)</f>
        <v>722</v>
      </c>
      <c r="BG1205">
        <f>MATCH(BD1205,'Cat-4'!$1:$1,0)</f>
        <v>65</v>
      </c>
      <c r="BH1205">
        <f>INDEX('Cat-4'!$1:$1048576,'NSS + ACT'!BF1205,'NSS + ACT'!BG1205)</f>
        <v>108.1</v>
      </c>
      <c r="BI1205">
        <f>MATCH($BI$1,'Cat-4'!$1:$1,0)</f>
        <v>153</v>
      </c>
      <c r="BJ1205">
        <f>INDEX('Cat-4'!$1:$1048576,'NSS + ACT'!BF1205,'NSS + ACT'!BI1205)</f>
        <v>130.80000000000001</v>
      </c>
      <c r="BK1205" s="126">
        <f t="shared" si="218"/>
        <v>1.2099907493061981</v>
      </c>
      <c r="BL1205">
        <f t="shared" si="219"/>
        <v>2784</v>
      </c>
      <c r="BM1205" s="126">
        <f t="shared" si="220"/>
        <v>92.8</v>
      </c>
      <c r="BN1205" s="126" t="s">
        <v>8785</v>
      </c>
      <c r="BO1205" s="126">
        <f>MATCH(BB1205,Sheet3!$D$4:$D$8,0)</f>
        <v>2</v>
      </c>
      <c r="BP1205" s="126">
        <f>MATCH(BN1205,Sheet3!$E$4:$H$4,0)</f>
        <v>4</v>
      </c>
      <c r="BQ1205" s="132">
        <f>INDEX(Sheet3!$D$4:$H$8,'NSS + ACT'!BO1205,'NSS + ACT'!BP1205)</f>
        <v>0.1</v>
      </c>
      <c r="BR1205" s="105">
        <f t="shared" si="221"/>
        <v>8763.3943015726072</v>
      </c>
      <c r="BS1205" s="162">
        <f t="shared" si="222"/>
        <v>0.1</v>
      </c>
      <c r="BT1205" s="105">
        <f t="shared" si="223"/>
        <v>7887.0548714153465</v>
      </c>
    </row>
    <row r="1206" spans="1:72">
      <c r="A1206" s="18">
        <f t="shared" si="225"/>
        <v>1203</v>
      </c>
      <c r="B1206" s="33">
        <v>292200289931</v>
      </c>
      <c r="C1206" s="39">
        <v>44571</v>
      </c>
      <c r="D1206" s="22" t="s">
        <v>145</v>
      </c>
      <c r="E1206" s="22" t="s">
        <v>5373</v>
      </c>
      <c r="F1206" s="110">
        <v>26</v>
      </c>
      <c r="G1206" s="23" t="s">
        <v>49</v>
      </c>
      <c r="H1206" s="58">
        <v>277.22961538461539</v>
      </c>
      <c r="I1206" s="30"/>
      <c r="J1206" s="101">
        <v>7207.97</v>
      </c>
      <c r="K1206" s="33">
        <v>73071190</v>
      </c>
      <c r="L1206" s="26">
        <v>0.1</v>
      </c>
      <c r="M1206" s="40" t="s">
        <v>742</v>
      </c>
      <c r="N1206" s="40">
        <v>0</v>
      </c>
      <c r="O1206" s="35">
        <v>0</v>
      </c>
      <c r="P1206" s="63">
        <v>0.1</v>
      </c>
      <c r="Q1206" s="52">
        <v>0</v>
      </c>
      <c r="R1206" s="63">
        <v>0.18</v>
      </c>
      <c r="S1206" s="23" t="s">
        <v>1260</v>
      </c>
      <c r="T1206" s="52">
        <v>720.79700000000003</v>
      </c>
      <c r="U1206" s="52">
        <v>0</v>
      </c>
      <c r="V1206" s="52">
        <v>72.079700000000003</v>
      </c>
      <c r="W1206" s="52">
        <v>1440.1524059999999</v>
      </c>
      <c r="X1206" s="52">
        <v>2233.029106</v>
      </c>
      <c r="Y1206" s="23" t="s">
        <v>5221</v>
      </c>
      <c r="Z1206" s="23" t="s">
        <v>5374</v>
      </c>
      <c r="AA1206" s="23" t="s">
        <v>5375</v>
      </c>
      <c r="AB1206" s="33">
        <v>292200289931</v>
      </c>
      <c r="AC1206" s="33" t="s">
        <v>5376</v>
      </c>
      <c r="AD1206" s="39">
        <v>44571</v>
      </c>
      <c r="AE1206" s="39">
        <v>44566</v>
      </c>
      <c r="AF1206" s="53" t="e">
        <v>#N/A</v>
      </c>
      <c r="AG1206" s="53" t="e">
        <v>#N/A</v>
      </c>
      <c r="AH1206" s="39" t="e">
        <v>#N/A</v>
      </c>
      <c r="AI1206" s="23" t="s">
        <v>51</v>
      </c>
      <c r="AJ1206" s="59"/>
      <c r="AK1206" s="59"/>
      <c r="AL1206" s="48"/>
      <c r="AM1206" s="60"/>
      <c r="AN1206" s="33"/>
      <c r="AO1206" s="48"/>
      <c r="AP1206" s="23">
        <v>2000</v>
      </c>
      <c r="AQ1206" s="23" t="s">
        <v>52</v>
      </c>
      <c r="AR1206" s="23" t="s">
        <v>5375</v>
      </c>
      <c r="AS1206" s="38" t="s">
        <v>53</v>
      </c>
      <c r="AT1206" s="23" t="s">
        <v>519</v>
      </c>
      <c r="AU1206" s="23" t="s">
        <v>146</v>
      </c>
      <c r="AV1206" s="99">
        <v>26</v>
      </c>
      <c r="AW1206" s="101">
        <v>7207.97</v>
      </c>
      <c r="AX1206" s="29" t="s">
        <v>4770</v>
      </c>
      <c r="AY1206" s="29"/>
      <c r="AZ1206" s="30"/>
      <c r="BA1206">
        <f t="shared" si="226"/>
        <v>1072</v>
      </c>
      <c r="BB1206" s="115" t="s">
        <v>6983</v>
      </c>
      <c r="BC1206" s="105">
        <f t="shared" si="216"/>
        <v>277.22961538461539</v>
      </c>
      <c r="BD1206" s="116">
        <f t="shared" si="217"/>
        <v>44562</v>
      </c>
      <c r="BE1206" s="141" t="s">
        <v>8477</v>
      </c>
      <c r="BF1206">
        <f>MATCH(BE1206,'Cat-4'!$A:$A,0)</f>
        <v>722</v>
      </c>
      <c r="BG1206">
        <f>MATCH(BD1206,'Cat-4'!$1:$1,0)</f>
        <v>121</v>
      </c>
      <c r="BH1206">
        <f>INDEX('Cat-4'!$1:$1048576,'NSS + ACT'!BF1206,'NSS + ACT'!BG1206)</f>
        <v>121.6</v>
      </c>
      <c r="BI1206">
        <f>MATCH($BI$1,'Cat-4'!$1:$1,0)</f>
        <v>153</v>
      </c>
      <c r="BJ1206">
        <f>INDEX('Cat-4'!$1:$1048576,'NSS + ACT'!BF1206,'NSS + ACT'!BI1206)</f>
        <v>130.80000000000001</v>
      </c>
      <c r="BK1206" s="126">
        <f t="shared" si="218"/>
        <v>1.0756578947368423</v>
      </c>
      <c r="BL1206">
        <f t="shared" si="219"/>
        <v>1078</v>
      </c>
      <c r="BM1206" s="126">
        <f t="shared" si="220"/>
        <v>35.93333333333333</v>
      </c>
      <c r="BN1206" s="126" t="s">
        <v>8785</v>
      </c>
      <c r="BO1206" s="126">
        <f>MATCH(BB1206,Sheet3!$D$4:$D$8,0)</f>
        <v>2</v>
      </c>
      <c r="BP1206" s="126">
        <f>MATCH(BN1206,Sheet3!$E$4:$H$4,0)</f>
        <v>4</v>
      </c>
      <c r="BQ1206" s="132">
        <f>INDEX(Sheet3!$D$4:$H$8,'NSS + ACT'!BO1206,'NSS + ACT'!BP1206)</f>
        <v>0.1</v>
      </c>
      <c r="BR1206" s="105">
        <f t="shared" si="221"/>
        <v>7753.3098355263173</v>
      </c>
      <c r="BS1206" s="162">
        <f t="shared" si="222"/>
        <v>0.1</v>
      </c>
      <c r="BT1206" s="105">
        <f t="shared" si="223"/>
        <v>6977.9788519736858</v>
      </c>
    </row>
    <row r="1207" spans="1:72">
      <c r="A1207" s="18">
        <f t="shared" si="225"/>
        <v>1204</v>
      </c>
      <c r="B1207" s="33">
        <v>292203925834</v>
      </c>
      <c r="C1207" s="39">
        <v>44669</v>
      </c>
      <c r="D1207" s="22" t="s">
        <v>145</v>
      </c>
      <c r="E1207" s="22" t="s">
        <v>4945</v>
      </c>
      <c r="F1207" s="110">
        <v>3</v>
      </c>
      <c r="G1207" s="23" t="s">
        <v>49</v>
      </c>
      <c r="H1207" s="58">
        <v>2400</v>
      </c>
      <c r="I1207" s="30"/>
      <c r="J1207" s="101">
        <v>7200</v>
      </c>
      <c r="K1207" s="33">
        <v>73079990</v>
      </c>
      <c r="L1207" s="26">
        <v>0.1</v>
      </c>
      <c r="M1207" s="40" t="s">
        <v>1254</v>
      </c>
      <c r="N1207" s="40">
        <v>0</v>
      </c>
      <c r="O1207" s="35">
        <v>0</v>
      </c>
      <c r="P1207" s="63">
        <v>0.1</v>
      </c>
      <c r="Q1207" s="52">
        <v>0</v>
      </c>
      <c r="R1207" s="63">
        <v>0.18</v>
      </c>
      <c r="S1207" s="23" t="s">
        <v>1260</v>
      </c>
      <c r="T1207" s="52">
        <v>720</v>
      </c>
      <c r="U1207" s="52">
        <v>0</v>
      </c>
      <c r="V1207" s="52">
        <v>72</v>
      </c>
      <c r="W1207" s="52">
        <v>1438.56</v>
      </c>
      <c r="X1207" s="52">
        <v>2230.56</v>
      </c>
      <c r="Y1207" s="23" t="s">
        <v>4903</v>
      </c>
      <c r="Z1207" s="23" t="s">
        <v>4946</v>
      </c>
      <c r="AA1207" s="23" t="s">
        <v>4947</v>
      </c>
      <c r="AB1207" s="33">
        <v>292203925834</v>
      </c>
      <c r="AC1207" s="33" t="s">
        <v>4938</v>
      </c>
      <c r="AD1207" s="48">
        <v>44669</v>
      </c>
      <c r="AE1207" s="39">
        <v>44667</v>
      </c>
      <c r="AF1207" s="53" t="e">
        <v>#N/A</v>
      </c>
      <c r="AG1207" s="53" t="e">
        <v>#N/A</v>
      </c>
      <c r="AH1207" s="39" t="e">
        <v>#N/A</v>
      </c>
      <c r="AI1207" s="23" t="s">
        <v>51</v>
      </c>
      <c r="AJ1207" s="54"/>
      <c r="AK1207" s="55"/>
      <c r="AL1207" s="56"/>
      <c r="AM1207" s="57"/>
      <c r="AN1207" s="33"/>
      <c r="AO1207" s="48"/>
      <c r="AP1207" s="23">
        <v>2000</v>
      </c>
      <c r="AQ1207" s="23" t="s">
        <v>52</v>
      </c>
      <c r="AR1207" s="23" t="s">
        <v>4947</v>
      </c>
      <c r="AS1207" s="38" t="s">
        <v>53</v>
      </c>
      <c r="AT1207" s="23"/>
      <c r="AU1207" s="23" t="s">
        <v>4939</v>
      </c>
      <c r="AV1207" s="99">
        <v>3</v>
      </c>
      <c r="AW1207" s="101">
        <v>7200</v>
      </c>
      <c r="AX1207" s="29" t="s">
        <v>4770</v>
      </c>
      <c r="AY1207" s="29"/>
      <c r="AZ1207" s="30" t="s">
        <v>702</v>
      </c>
      <c r="BA1207">
        <f t="shared" si="226"/>
        <v>971</v>
      </c>
      <c r="BB1207" s="115" t="s">
        <v>6983</v>
      </c>
      <c r="BC1207" s="105">
        <f t="shared" si="216"/>
        <v>2400</v>
      </c>
      <c r="BD1207" s="116">
        <f t="shared" si="217"/>
        <v>44652</v>
      </c>
      <c r="BE1207" s="141" t="s">
        <v>8477</v>
      </c>
      <c r="BF1207">
        <f>MATCH(BE1207,'Cat-4'!$A:$A,0)</f>
        <v>722</v>
      </c>
      <c r="BG1207">
        <f>MATCH(BD1207,'Cat-4'!$1:$1,0)</f>
        <v>124</v>
      </c>
      <c r="BH1207">
        <f>INDEX('Cat-4'!$1:$1048576,'NSS + ACT'!BF1207,'NSS + ACT'!BG1207)</f>
        <v>124.3</v>
      </c>
      <c r="BI1207">
        <f>MATCH($BI$1,'Cat-4'!$1:$1,0)</f>
        <v>153</v>
      </c>
      <c r="BJ1207">
        <f>INDEX('Cat-4'!$1:$1048576,'NSS + ACT'!BF1207,'NSS + ACT'!BI1207)</f>
        <v>130.80000000000001</v>
      </c>
      <c r="BK1207" s="126">
        <f t="shared" si="218"/>
        <v>1.0522928399034595</v>
      </c>
      <c r="BL1207">
        <f t="shared" si="219"/>
        <v>988</v>
      </c>
      <c r="BM1207" s="126">
        <f t="shared" si="220"/>
        <v>32.93333333333333</v>
      </c>
      <c r="BN1207" s="126" t="s">
        <v>8785</v>
      </c>
      <c r="BO1207" s="126">
        <f>MATCH(BB1207,Sheet3!$D$4:$D$8,0)</f>
        <v>2</v>
      </c>
      <c r="BP1207" s="126">
        <f>MATCH(BN1207,Sheet3!$E$4:$H$4,0)</f>
        <v>4</v>
      </c>
      <c r="BQ1207" s="132">
        <f>INDEX(Sheet3!$D$4:$H$8,'NSS + ACT'!BO1207,'NSS + ACT'!BP1207)</f>
        <v>0.1</v>
      </c>
      <c r="BR1207" s="105">
        <f t="shared" si="221"/>
        <v>7576.5084473049083</v>
      </c>
      <c r="BS1207" s="162">
        <f t="shared" si="222"/>
        <v>0.1</v>
      </c>
      <c r="BT1207" s="105">
        <f t="shared" si="223"/>
        <v>6818.8576025744178</v>
      </c>
    </row>
    <row r="1208" spans="1:72">
      <c r="A1208" s="18">
        <f t="shared" si="225"/>
        <v>1205</v>
      </c>
      <c r="B1208" s="61">
        <v>171602006796</v>
      </c>
      <c r="C1208" s="39">
        <v>42605</v>
      </c>
      <c r="D1208" s="22" t="s">
        <v>257</v>
      </c>
      <c r="E1208" s="22" t="s">
        <v>2871</v>
      </c>
      <c r="F1208" s="110">
        <v>2</v>
      </c>
      <c r="G1208" s="23" t="s">
        <v>119</v>
      </c>
      <c r="H1208" s="52">
        <v>3595.2449999999949</v>
      </c>
      <c r="I1208" s="30"/>
      <c r="J1208" s="109">
        <v>7190.4899999999898</v>
      </c>
      <c r="K1208" s="23">
        <v>85444299</v>
      </c>
      <c r="L1208" s="26">
        <v>0.1</v>
      </c>
      <c r="M1208" s="40" t="s">
        <v>2868</v>
      </c>
      <c r="N1208" s="62">
        <v>0</v>
      </c>
      <c r="O1208" s="52">
        <v>0</v>
      </c>
      <c r="P1208" s="26">
        <v>0.1</v>
      </c>
      <c r="Q1208" s="52">
        <v>0</v>
      </c>
      <c r="R1208" s="63">
        <v>0.18</v>
      </c>
      <c r="S1208" s="23" t="s">
        <v>966</v>
      </c>
      <c r="T1208" s="52">
        <v>719.04899999999907</v>
      </c>
      <c r="U1208" s="52">
        <v>0</v>
      </c>
      <c r="V1208" s="52">
        <v>71.904899999999913</v>
      </c>
      <c r="W1208" s="52">
        <v>1436.6599019999978</v>
      </c>
      <c r="X1208" s="52">
        <v>2227.6138019999967</v>
      </c>
      <c r="Y1208" s="23" t="s">
        <v>2778</v>
      </c>
      <c r="Z1208" s="23" t="s">
        <v>2872</v>
      </c>
      <c r="AA1208" s="23" t="s">
        <v>2873</v>
      </c>
      <c r="AB1208" s="33" t="e">
        <v>#N/A</v>
      </c>
      <c r="AC1208" s="33" t="e">
        <v>#N/A</v>
      </c>
      <c r="AD1208" s="48" t="e">
        <v>#N/A</v>
      </c>
      <c r="AE1208" s="39">
        <v>42585</v>
      </c>
      <c r="AF1208" s="53">
        <v>171602006796</v>
      </c>
      <c r="AG1208" s="53" t="s">
        <v>2701</v>
      </c>
      <c r="AH1208" s="39">
        <v>42605</v>
      </c>
      <c r="AI1208" s="23" t="s">
        <v>385</v>
      </c>
      <c r="AJ1208" s="54"/>
      <c r="AK1208" s="55"/>
      <c r="AL1208" s="56"/>
      <c r="AM1208" s="57"/>
      <c r="AN1208" s="33"/>
      <c r="AO1208" s="48"/>
      <c r="AP1208" s="23">
        <v>2000</v>
      </c>
      <c r="AQ1208" s="23" t="s">
        <v>64</v>
      </c>
      <c r="AR1208" s="23" t="s">
        <v>2873</v>
      </c>
      <c r="AS1208" s="38" t="s">
        <v>53</v>
      </c>
      <c r="AT1208" s="23" t="s">
        <v>522</v>
      </c>
      <c r="AU1208" s="64">
        <v>2016600102</v>
      </c>
      <c r="AV1208" s="99">
        <v>2</v>
      </c>
      <c r="AW1208" s="102">
        <v>7190.4899999999898</v>
      </c>
      <c r="AX1208" s="29" t="s">
        <v>701</v>
      </c>
      <c r="AY1208" s="29"/>
      <c r="AZ1208" s="25">
        <v>1</v>
      </c>
      <c r="BA1208">
        <f t="shared" si="226"/>
        <v>3053</v>
      </c>
      <c r="BB1208" s="115" t="s">
        <v>6987</v>
      </c>
      <c r="BC1208" s="105">
        <f t="shared" si="216"/>
        <v>3595.2449999999949</v>
      </c>
      <c r="BD1208" s="116">
        <f t="shared" si="217"/>
        <v>42583</v>
      </c>
      <c r="BE1208" s="141" t="s">
        <v>8366</v>
      </c>
      <c r="BF1208">
        <f>MATCH(BE1208,'Cat-4'!$A:$A,0)</f>
        <v>666</v>
      </c>
      <c r="BG1208">
        <f>MATCH(BD1208,'Cat-4'!$1:$1,0)</f>
        <v>56</v>
      </c>
      <c r="BH1208">
        <f>INDEX('Cat-4'!$1:$1048576,'NSS + ACT'!BF1208,'NSS + ACT'!BG1208)</f>
        <v>108</v>
      </c>
      <c r="BI1208">
        <f>MATCH($BI$1,'Cat-4'!$1:$1,0)</f>
        <v>153</v>
      </c>
      <c r="BJ1208">
        <f>INDEX('Cat-4'!$1:$1048576,'NSS + ACT'!BF1208,'NSS + ACT'!BI1208)</f>
        <v>133.4</v>
      </c>
      <c r="BK1208" s="126">
        <f t="shared" si="218"/>
        <v>1.2351851851851852</v>
      </c>
      <c r="BL1208">
        <f t="shared" si="219"/>
        <v>3057</v>
      </c>
      <c r="BM1208" s="126">
        <f t="shared" si="220"/>
        <v>101.9</v>
      </c>
      <c r="BN1208" s="126" t="s">
        <v>8785</v>
      </c>
      <c r="BO1208" s="126">
        <f>MATCH(BB1208,Sheet3!$D$4:$D$8,0)</f>
        <v>4</v>
      </c>
      <c r="BP1208" s="126">
        <f>MATCH(BN1208,Sheet3!$E$4:$H$4,0)</f>
        <v>4</v>
      </c>
      <c r="BQ1208" s="132">
        <f>INDEX(Sheet3!$D$4:$H$8,'NSS + ACT'!BO1208,'NSS + ACT'!BP1208)</f>
        <v>0.2</v>
      </c>
      <c r="BR1208" s="105">
        <f t="shared" si="221"/>
        <v>8881.5867222222096</v>
      </c>
      <c r="BS1208" s="162">
        <f t="shared" si="222"/>
        <v>0.2</v>
      </c>
      <c r="BT1208" s="105">
        <f t="shared" si="223"/>
        <v>7105.2693777777677</v>
      </c>
    </row>
    <row r="1209" spans="1:72">
      <c r="A1209" s="18">
        <f t="shared" si="225"/>
        <v>1206</v>
      </c>
      <c r="B1209" s="61">
        <v>291810265073</v>
      </c>
      <c r="C1209" s="39">
        <v>43427</v>
      </c>
      <c r="D1209" s="22" t="s">
        <v>220</v>
      </c>
      <c r="E1209" s="22" t="s">
        <v>2410</v>
      </c>
      <c r="F1209" s="110">
        <v>2</v>
      </c>
      <c r="G1209" s="23" t="s">
        <v>119</v>
      </c>
      <c r="H1209" s="52">
        <v>3584.5</v>
      </c>
      <c r="I1209" s="30"/>
      <c r="J1209" s="109">
        <v>7169</v>
      </c>
      <c r="K1209" s="23">
        <v>84819090</v>
      </c>
      <c r="L1209" s="26">
        <v>7.4999999999999997E-2</v>
      </c>
      <c r="M1209" s="40">
        <v>0</v>
      </c>
      <c r="N1209" s="62">
        <v>0</v>
      </c>
      <c r="O1209" s="52"/>
      <c r="P1209" s="26">
        <v>0.1</v>
      </c>
      <c r="Q1209" s="52">
        <v>0</v>
      </c>
      <c r="R1209" s="63">
        <v>0.18</v>
      </c>
      <c r="S1209" s="23" t="s">
        <v>849</v>
      </c>
      <c r="T1209" s="52">
        <v>537.67499999999995</v>
      </c>
      <c r="U1209" s="52">
        <v>0</v>
      </c>
      <c r="V1209" s="52">
        <v>53.767499999999998</v>
      </c>
      <c r="W1209" s="52">
        <v>1396.8796499999999</v>
      </c>
      <c r="X1209" s="52">
        <v>1988.32215</v>
      </c>
      <c r="Y1209" s="23" t="s">
        <v>2273</v>
      </c>
      <c r="Z1209" s="23" t="s">
        <v>2411</v>
      </c>
      <c r="AA1209" s="23" t="s">
        <v>2412</v>
      </c>
      <c r="AB1209" s="33">
        <v>291810265073</v>
      </c>
      <c r="AC1209" s="33" t="s">
        <v>857</v>
      </c>
      <c r="AD1209" s="48">
        <v>43427</v>
      </c>
      <c r="AE1209" s="39">
        <v>43369</v>
      </c>
      <c r="AF1209" s="53" t="e">
        <v>#N/A</v>
      </c>
      <c r="AG1209" s="53" t="e">
        <v>#N/A</v>
      </c>
      <c r="AH1209" s="39" t="e">
        <v>#N/A</v>
      </c>
      <c r="AI1209" s="23" t="s">
        <v>51</v>
      </c>
      <c r="AJ1209" s="54"/>
      <c r="AK1209" s="55"/>
      <c r="AL1209" s="56"/>
      <c r="AM1209" s="57"/>
      <c r="AN1209" s="33"/>
      <c r="AO1209" s="48"/>
      <c r="AP1209" s="23">
        <v>2000</v>
      </c>
      <c r="AQ1209" s="23" t="s">
        <v>52</v>
      </c>
      <c r="AR1209" s="23" t="s">
        <v>2412</v>
      </c>
      <c r="AS1209" s="38" t="s">
        <v>53</v>
      </c>
      <c r="AT1209" s="23" t="s">
        <v>519</v>
      </c>
      <c r="AU1209" s="64">
        <v>9318632194</v>
      </c>
      <c r="AV1209" s="99">
        <v>2</v>
      </c>
      <c r="AW1209" s="102">
        <v>7169</v>
      </c>
      <c r="AX1209" s="29" t="s">
        <v>701</v>
      </c>
      <c r="AY1209" s="29"/>
      <c r="AZ1209" s="25" t="s">
        <v>853</v>
      </c>
      <c r="BA1209">
        <f t="shared" si="226"/>
        <v>2269</v>
      </c>
      <c r="BB1209" s="115" t="s">
        <v>6983</v>
      </c>
      <c r="BC1209" s="105">
        <f t="shared" si="216"/>
        <v>3584.5</v>
      </c>
      <c r="BD1209" s="116">
        <f t="shared" si="217"/>
        <v>43344</v>
      </c>
      <c r="BE1209" s="141" t="s">
        <v>8477</v>
      </c>
      <c r="BF1209">
        <f>MATCH(BE1209,'Cat-4'!$A:$A,0)</f>
        <v>722</v>
      </c>
      <c r="BG1209">
        <f>MATCH(BD1209,'Cat-4'!$1:$1,0)</f>
        <v>81</v>
      </c>
      <c r="BH1209">
        <f>INDEX('Cat-4'!$1:$1048576,'NSS + ACT'!BF1209,'NSS + ACT'!BG1209)</f>
        <v>111.6</v>
      </c>
      <c r="BI1209">
        <f>MATCH($BI$1,'Cat-4'!$1:$1,0)</f>
        <v>153</v>
      </c>
      <c r="BJ1209">
        <f>INDEX('Cat-4'!$1:$1048576,'NSS + ACT'!BF1209,'NSS + ACT'!BI1209)</f>
        <v>130.80000000000001</v>
      </c>
      <c r="BK1209" s="126">
        <f t="shared" si="218"/>
        <v>1.1720430107526882</v>
      </c>
      <c r="BL1209">
        <f t="shared" si="219"/>
        <v>2296</v>
      </c>
      <c r="BM1209" s="126">
        <f t="shared" si="220"/>
        <v>76.533333333333331</v>
      </c>
      <c r="BN1209" s="126" t="s">
        <v>8785</v>
      </c>
      <c r="BO1209" s="126">
        <f>MATCH(BB1209,Sheet3!$D$4:$D$8,0)</f>
        <v>2</v>
      </c>
      <c r="BP1209" s="126">
        <f>MATCH(BN1209,Sheet3!$E$4:$H$4,0)</f>
        <v>4</v>
      </c>
      <c r="BQ1209" s="132">
        <f>INDEX(Sheet3!$D$4:$H$8,'NSS + ACT'!BO1209,'NSS + ACT'!BP1209)</f>
        <v>0.1</v>
      </c>
      <c r="BR1209" s="105">
        <f t="shared" si="221"/>
        <v>8402.3763440860221</v>
      </c>
      <c r="BS1209" s="162">
        <f t="shared" si="222"/>
        <v>0.1</v>
      </c>
      <c r="BT1209" s="105">
        <f t="shared" si="223"/>
        <v>7562.1387096774197</v>
      </c>
    </row>
    <row r="1210" spans="1:72">
      <c r="A1210" s="18">
        <f t="shared" si="225"/>
        <v>1207</v>
      </c>
      <c r="B1210" s="33">
        <v>292007432242</v>
      </c>
      <c r="C1210" s="39">
        <v>44099</v>
      </c>
      <c r="D1210" s="22" t="s">
        <v>309</v>
      </c>
      <c r="E1210" s="22" t="s">
        <v>6132</v>
      </c>
      <c r="F1210" s="107">
        <v>134</v>
      </c>
      <c r="G1210" s="23" t="s">
        <v>119</v>
      </c>
      <c r="H1210" s="52">
        <v>53.458283582089479</v>
      </c>
      <c r="I1210" s="30"/>
      <c r="J1210" s="109">
        <v>7163.4099999999899</v>
      </c>
      <c r="K1210" s="33">
        <v>73182990</v>
      </c>
      <c r="L1210" s="26">
        <v>0.15</v>
      </c>
      <c r="M1210" s="26" t="s">
        <v>695</v>
      </c>
      <c r="N1210" s="26">
        <v>0</v>
      </c>
      <c r="O1210" s="60"/>
      <c r="P1210" s="26">
        <v>0.1</v>
      </c>
      <c r="Q1210" s="84"/>
      <c r="R1210" s="26">
        <v>0.18</v>
      </c>
      <c r="S1210" s="23" t="s">
        <v>942</v>
      </c>
      <c r="T1210" s="52">
        <v>1074.5114999999985</v>
      </c>
      <c r="U1210" s="52">
        <v>0</v>
      </c>
      <c r="V1210" s="52">
        <v>107.45114999999986</v>
      </c>
      <c r="W1210" s="52">
        <v>1502.1670769999976</v>
      </c>
      <c r="X1210" s="52">
        <v>2684.1297269999959</v>
      </c>
      <c r="Y1210" s="23" t="s">
        <v>5950</v>
      </c>
      <c r="Z1210" s="23" t="s">
        <v>6133</v>
      </c>
      <c r="AA1210" s="23" t="s">
        <v>6134</v>
      </c>
      <c r="AB1210" s="33">
        <v>292007432242</v>
      </c>
      <c r="AC1210" s="33" t="s">
        <v>6114</v>
      </c>
      <c r="AD1210" s="39">
        <v>44099</v>
      </c>
      <c r="AE1210" s="39">
        <v>44099</v>
      </c>
      <c r="AF1210" s="53" t="e">
        <v>#N/A</v>
      </c>
      <c r="AG1210" s="53" t="e">
        <v>#N/A</v>
      </c>
      <c r="AH1210" s="39" t="e">
        <v>#N/A</v>
      </c>
      <c r="AI1210" s="23" t="s">
        <v>51</v>
      </c>
      <c r="AJ1210" s="59"/>
      <c r="AK1210" s="59"/>
      <c r="AL1210" s="48"/>
      <c r="AM1210" s="60"/>
      <c r="AN1210" s="33"/>
      <c r="AO1210" s="48"/>
      <c r="AP1210" s="23">
        <v>2000</v>
      </c>
      <c r="AQ1210" s="23" t="s">
        <v>52</v>
      </c>
      <c r="AR1210" s="23" t="s">
        <v>6134</v>
      </c>
      <c r="AS1210" s="38" t="s">
        <v>518</v>
      </c>
      <c r="AT1210" s="23"/>
      <c r="AU1210" s="23">
        <v>8</v>
      </c>
      <c r="AV1210" s="99">
        <v>134</v>
      </c>
      <c r="AW1210" s="101">
        <v>7163.4099999999899</v>
      </c>
      <c r="AX1210" s="29" t="s">
        <v>5711</v>
      </c>
      <c r="AY1210" s="29"/>
      <c r="AZ1210" s="21"/>
      <c r="BA1210">
        <f t="shared" si="226"/>
        <v>1539</v>
      </c>
      <c r="BB1210" s="115" t="s">
        <v>6983</v>
      </c>
      <c r="BC1210" s="105">
        <f t="shared" si="216"/>
        <v>53.458283582089479</v>
      </c>
      <c r="BD1210" s="116">
        <f t="shared" si="217"/>
        <v>44075</v>
      </c>
      <c r="BE1210" s="141" t="s">
        <v>8477</v>
      </c>
      <c r="BF1210">
        <f>MATCH(BE1210,'Cat-4'!$A:$A,0)</f>
        <v>722</v>
      </c>
      <c r="BG1210">
        <f>MATCH(BD1210,'Cat-4'!$1:$1,0)</f>
        <v>105</v>
      </c>
      <c r="BH1210">
        <f>INDEX('Cat-4'!$1:$1048576,'NSS + ACT'!BF1210,'NSS + ACT'!BG1210)</f>
        <v>113.7</v>
      </c>
      <c r="BI1210">
        <f>MATCH($BI$1,'Cat-4'!$1:$1,0)</f>
        <v>153</v>
      </c>
      <c r="BJ1210">
        <f>INDEX('Cat-4'!$1:$1048576,'NSS + ACT'!BF1210,'NSS + ACT'!BI1210)</f>
        <v>130.80000000000001</v>
      </c>
      <c r="BK1210" s="126">
        <f t="shared" si="218"/>
        <v>1.1503957783641161</v>
      </c>
      <c r="BL1210">
        <f t="shared" si="219"/>
        <v>1565</v>
      </c>
      <c r="BM1210" s="126">
        <f t="shared" si="220"/>
        <v>52.166666666666664</v>
      </c>
      <c r="BN1210" s="126" t="s">
        <v>8785</v>
      </c>
      <c r="BO1210" s="126">
        <f>MATCH(BB1210,Sheet3!$D$4:$D$8,0)</f>
        <v>2</v>
      </c>
      <c r="BP1210" s="126">
        <f>MATCH(BN1210,Sheet3!$E$4:$H$4,0)</f>
        <v>4</v>
      </c>
      <c r="BQ1210" s="132">
        <f>INDEX(Sheet3!$D$4:$H$8,'NSS + ACT'!BO1210,'NSS + ACT'!BP1210)</f>
        <v>0.1</v>
      </c>
      <c r="BR1210" s="105">
        <f t="shared" si="221"/>
        <v>8240.7566226912804</v>
      </c>
      <c r="BS1210" s="162">
        <f t="shared" si="222"/>
        <v>0.1</v>
      </c>
      <c r="BT1210" s="105">
        <f t="shared" si="223"/>
        <v>7416.6809604221526</v>
      </c>
    </row>
    <row r="1211" spans="1:72">
      <c r="A1211" s="18">
        <f t="shared" si="225"/>
        <v>1208</v>
      </c>
      <c r="B1211" s="33">
        <v>292200882654</v>
      </c>
      <c r="C1211" s="39">
        <v>44588</v>
      </c>
      <c r="D1211" s="22" t="s">
        <v>586</v>
      </c>
      <c r="E1211" s="22" t="s">
        <v>5306</v>
      </c>
      <c r="F1211" s="110">
        <v>40</v>
      </c>
      <c r="G1211" s="23" t="s">
        <v>60</v>
      </c>
      <c r="H1211" s="58">
        <v>178.2</v>
      </c>
      <c r="I1211" s="30"/>
      <c r="J1211" s="101">
        <v>7128</v>
      </c>
      <c r="K1211" s="33">
        <v>73181500</v>
      </c>
      <c r="L1211" s="26">
        <v>0.15</v>
      </c>
      <c r="M1211" s="40" t="s">
        <v>695</v>
      </c>
      <c r="N1211" s="40">
        <v>0</v>
      </c>
      <c r="O1211" s="35">
        <v>0</v>
      </c>
      <c r="P1211" s="63">
        <v>0.1</v>
      </c>
      <c r="Q1211" s="52">
        <v>0</v>
      </c>
      <c r="R1211" s="63">
        <v>0.18</v>
      </c>
      <c r="S1211" s="23" t="s">
        <v>942</v>
      </c>
      <c r="T1211" s="52">
        <v>1069.2</v>
      </c>
      <c r="U1211" s="52">
        <v>0</v>
      </c>
      <c r="V1211" s="52">
        <v>106.92000000000002</v>
      </c>
      <c r="W1211" s="52">
        <v>1494.7416000000001</v>
      </c>
      <c r="X1211" s="52">
        <v>2670.8616000000002</v>
      </c>
      <c r="Y1211" s="23" t="s">
        <v>5221</v>
      </c>
      <c r="Z1211" s="23" t="s">
        <v>5307</v>
      </c>
      <c r="AA1211" s="23" t="s">
        <v>5308</v>
      </c>
      <c r="AB1211" s="33">
        <v>292200882654</v>
      </c>
      <c r="AC1211" s="33" t="s">
        <v>5309</v>
      </c>
      <c r="AD1211" s="39">
        <v>44588</v>
      </c>
      <c r="AE1211" s="39">
        <v>44586</v>
      </c>
      <c r="AF1211" s="53" t="e">
        <v>#N/A</v>
      </c>
      <c r="AG1211" s="53" t="e">
        <v>#N/A</v>
      </c>
      <c r="AH1211" s="39" t="e">
        <v>#N/A</v>
      </c>
      <c r="AI1211" s="23" t="s">
        <v>51</v>
      </c>
      <c r="AJ1211" s="59"/>
      <c r="AK1211" s="59"/>
      <c r="AL1211" s="48"/>
      <c r="AM1211" s="60"/>
      <c r="AN1211" s="33"/>
      <c r="AO1211" s="48"/>
      <c r="AP1211" s="23">
        <v>2000</v>
      </c>
      <c r="AQ1211" s="23" t="s">
        <v>52</v>
      </c>
      <c r="AR1211" s="23" t="s">
        <v>5308</v>
      </c>
      <c r="AS1211" s="38" t="s">
        <v>53</v>
      </c>
      <c r="AT1211" s="23"/>
      <c r="AU1211" s="23">
        <v>21002259</v>
      </c>
      <c r="AV1211" s="99">
        <v>40</v>
      </c>
      <c r="AW1211" s="101">
        <v>7128</v>
      </c>
      <c r="AX1211" s="29" t="s">
        <v>4770</v>
      </c>
      <c r="AY1211" s="29"/>
      <c r="AZ1211" s="30"/>
      <c r="BA1211">
        <f t="shared" si="226"/>
        <v>1052</v>
      </c>
      <c r="BB1211" s="115" t="s">
        <v>6983</v>
      </c>
      <c r="BC1211" s="105">
        <f t="shared" si="216"/>
        <v>178.2</v>
      </c>
      <c r="BD1211" s="116">
        <f t="shared" si="217"/>
        <v>44562</v>
      </c>
      <c r="BE1211" s="141" t="s">
        <v>8477</v>
      </c>
      <c r="BF1211">
        <f>MATCH(BE1211,'Cat-4'!$A:$A,0)</f>
        <v>722</v>
      </c>
      <c r="BG1211">
        <f>MATCH(BD1211,'Cat-4'!$1:$1,0)</f>
        <v>121</v>
      </c>
      <c r="BH1211">
        <f>INDEX('Cat-4'!$1:$1048576,'NSS + ACT'!BF1211,'NSS + ACT'!BG1211)</f>
        <v>121.6</v>
      </c>
      <c r="BI1211">
        <f>MATCH($BI$1,'Cat-4'!$1:$1,0)</f>
        <v>153</v>
      </c>
      <c r="BJ1211">
        <f>INDEX('Cat-4'!$1:$1048576,'NSS + ACT'!BF1211,'NSS + ACT'!BI1211)</f>
        <v>130.80000000000001</v>
      </c>
      <c r="BK1211" s="126">
        <f t="shared" si="218"/>
        <v>1.0756578947368423</v>
      </c>
      <c r="BL1211">
        <f t="shared" si="219"/>
        <v>1078</v>
      </c>
      <c r="BM1211" s="126">
        <f t="shared" si="220"/>
        <v>35.93333333333333</v>
      </c>
      <c r="BN1211" s="126" t="s">
        <v>8785</v>
      </c>
      <c r="BO1211" s="126">
        <f>MATCH(BB1211,Sheet3!$D$4:$D$8,0)</f>
        <v>2</v>
      </c>
      <c r="BP1211" s="126">
        <f>MATCH(BN1211,Sheet3!$E$4:$H$4,0)</f>
        <v>4</v>
      </c>
      <c r="BQ1211" s="132">
        <f>INDEX(Sheet3!$D$4:$H$8,'NSS + ACT'!BO1211,'NSS + ACT'!BP1211)</f>
        <v>0.1</v>
      </c>
      <c r="BR1211" s="105">
        <f t="shared" si="221"/>
        <v>7667.2894736842118</v>
      </c>
      <c r="BS1211" s="162">
        <f t="shared" si="222"/>
        <v>0.1</v>
      </c>
      <c r="BT1211" s="105">
        <f t="shared" si="223"/>
        <v>6900.5605263157904</v>
      </c>
    </row>
    <row r="1212" spans="1:72">
      <c r="A1212" s="18">
        <f t="shared" si="225"/>
        <v>1209</v>
      </c>
      <c r="B1212" s="33">
        <v>292007644972</v>
      </c>
      <c r="C1212" s="39">
        <v>44107</v>
      </c>
      <c r="D1212" s="22" t="s">
        <v>6086</v>
      </c>
      <c r="E1212" s="22" t="s">
        <v>6087</v>
      </c>
      <c r="F1212" s="110">
        <v>50</v>
      </c>
      <c r="G1212" s="23" t="s">
        <v>120</v>
      </c>
      <c r="H1212" s="52">
        <v>142.5</v>
      </c>
      <c r="I1212" s="30"/>
      <c r="J1212" s="109">
        <v>7125</v>
      </c>
      <c r="K1212" s="33" t="s">
        <v>6088</v>
      </c>
      <c r="L1212" s="26">
        <v>7.4999999999999997E-2</v>
      </c>
      <c r="M1212" s="26"/>
      <c r="N1212" s="26">
        <v>0</v>
      </c>
      <c r="O1212" s="60"/>
      <c r="P1212" s="26">
        <v>0.1</v>
      </c>
      <c r="Q1212" s="84"/>
      <c r="R1212" s="26">
        <v>0.18</v>
      </c>
      <c r="S1212" s="23" t="s">
        <v>6089</v>
      </c>
      <c r="T1212" s="52">
        <v>534.375</v>
      </c>
      <c r="U1212" s="52">
        <v>0</v>
      </c>
      <c r="V1212" s="52">
        <v>53.4375</v>
      </c>
      <c r="W1212" s="52">
        <v>1388.3062499999999</v>
      </c>
      <c r="X1212" s="52">
        <v>1976.1187499999999</v>
      </c>
      <c r="Y1212" s="23" t="s">
        <v>5950</v>
      </c>
      <c r="Z1212" s="23" t="s">
        <v>6090</v>
      </c>
      <c r="AA1212" s="23" t="s">
        <v>6091</v>
      </c>
      <c r="AB1212" s="33">
        <v>292007644972</v>
      </c>
      <c r="AC1212" s="33" t="s">
        <v>6092</v>
      </c>
      <c r="AD1212" s="39">
        <v>44107</v>
      </c>
      <c r="AE1212" s="39">
        <v>44102</v>
      </c>
      <c r="AF1212" s="53" t="e">
        <v>#N/A</v>
      </c>
      <c r="AG1212" s="53" t="e">
        <v>#N/A</v>
      </c>
      <c r="AH1212" s="39" t="e">
        <v>#N/A</v>
      </c>
      <c r="AI1212" s="23" t="s">
        <v>51</v>
      </c>
      <c r="AJ1212" s="59"/>
      <c r="AK1212" s="59"/>
      <c r="AL1212" s="48"/>
      <c r="AM1212" s="60"/>
      <c r="AN1212" s="33"/>
      <c r="AO1212" s="48"/>
      <c r="AP1212" s="23">
        <v>2000</v>
      </c>
      <c r="AQ1212" s="23" t="s">
        <v>584</v>
      </c>
      <c r="AR1212" s="23" t="s">
        <v>6091</v>
      </c>
      <c r="AS1212" s="38" t="s">
        <v>53</v>
      </c>
      <c r="AT1212" s="23"/>
      <c r="AU1212" s="23">
        <v>31145</v>
      </c>
      <c r="AV1212" s="99">
        <v>50</v>
      </c>
      <c r="AW1212" s="101">
        <v>7125</v>
      </c>
      <c r="AX1212" s="29" t="s">
        <v>5711</v>
      </c>
      <c r="AY1212" s="29"/>
      <c r="AZ1212" s="21"/>
      <c r="BA1212">
        <f t="shared" si="226"/>
        <v>1536</v>
      </c>
      <c r="BB1212" s="115" t="s">
        <v>6986</v>
      </c>
      <c r="BC1212" s="105">
        <f t="shared" si="216"/>
        <v>142.5</v>
      </c>
      <c r="BD1212" s="116">
        <f t="shared" si="217"/>
        <v>44075</v>
      </c>
      <c r="BE1212" s="141" t="s">
        <v>7762</v>
      </c>
      <c r="BF1212">
        <f>MATCH(BE1212,'Cat-4'!$A:$A,0)</f>
        <v>364</v>
      </c>
      <c r="BG1212">
        <f>MATCH(BD1212,'Cat-4'!$1:$1,0)</f>
        <v>105</v>
      </c>
      <c r="BH1212">
        <f>INDEX('Cat-4'!$1:$1048576,'NSS + ACT'!BF1212,'NSS + ACT'!BG1212)</f>
        <v>116</v>
      </c>
      <c r="BI1212">
        <f>MATCH($BI$1,'Cat-4'!$1:$1,0)</f>
        <v>153</v>
      </c>
      <c r="BJ1212">
        <f>INDEX('Cat-4'!$1:$1048576,'NSS + ACT'!BF1212,'NSS + ACT'!BI1212)</f>
        <v>136.4</v>
      </c>
      <c r="BK1212" s="126">
        <f t="shared" si="218"/>
        <v>1.1758620689655173</v>
      </c>
      <c r="BL1212">
        <f t="shared" si="219"/>
        <v>1565</v>
      </c>
      <c r="BM1212" s="126">
        <f t="shared" si="220"/>
        <v>52.166666666666664</v>
      </c>
      <c r="BN1212" s="126" t="s">
        <v>8785</v>
      </c>
      <c r="BO1212" s="126">
        <f>MATCH(BB1212,Sheet3!$D$4:$D$8,0)</f>
        <v>3</v>
      </c>
      <c r="BP1212" s="126">
        <f>MATCH(BN1212,Sheet3!$E$4:$H$4,0)</f>
        <v>4</v>
      </c>
      <c r="BQ1212" s="132">
        <f>INDEX(Sheet3!$D$4:$H$8,'NSS + ACT'!BO1212,'NSS + ACT'!BP1212)</f>
        <v>0.5</v>
      </c>
      <c r="BR1212" s="105">
        <f t="shared" si="221"/>
        <v>8378.0172413793098</v>
      </c>
      <c r="BS1212" s="162">
        <f t="shared" si="222"/>
        <v>0.5</v>
      </c>
      <c r="BT1212" s="105">
        <f t="shared" si="223"/>
        <v>4189.0086206896549</v>
      </c>
    </row>
    <row r="1213" spans="1:72">
      <c r="A1213" s="18">
        <f t="shared" si="225"/>
        <v>1210</v>
      </c>
      <c r="B1213" s="61">
        <v>292203577260</v>
      </c>
      <c r="C1213" s="39">
        <v>44659</v>
      </c>
      <c r="D1213" s="22" t="s">
        <v>91</v>
      </c>
      <c r="E1213" s="22" t="s">
        <v>2251</v>
      </c>
      <c r="F1213" s="110">
        <v>3</v>
      </c>
      <c r="G1213" s="23" t="s">
        <v>49</v>
      </c>
      <c r="H1213" s="52">
        <v>2364</v>
      </c>
      <c r="I1213" s="30"/>
      <c r="J1213" s="109">
        <v>7092</v>
      </c>
      <c r="K1213" s="23">
        <v>84819090</v>
      </c>
      <c r="L1213" s="26">
        <v>7.4999999999999997E-2</v>
      </c>
      <c r="M1213" s="40">
        <v>0</v>
      </c>
      <c r="N1213" s="62">
        <v>0</v>
      </c>
      <c r="O1213" s="52">
        <v>0</v>
      </c>
      <c r="P1213" s="26">
        <v>0.1</v>
      </c>
      <c r="Q1213" s="52">
        <v>0</v>
      </c>
      <c r="R1213" s="63">
        <v>0.18</v>
      </c>
      <c r="S1213" s="23" t="s">
        <v>849</v>
      </c>
      <c r="T1213" s="52">
        <v>531.9</v>
      </c>
      <c r="U1213" s="52">
        <v>0</v>
      </c>
      <c r="V1213" s="52">
        <v>53.19</v>
      </c>
      <c r="W1213" s="52">
        <v>1381.8761999999997</v>
      </c>
      <c r="X1213" s="52">
        <v>1966.9661999999996</v>
      </c>
      <c r="Y1213" s="23" t="s">
        <v>1945</v>
      </c>
      <c r="Z1213" s="23" t="s">
        <v>2252</v>
      </c>
      <c r="AA1213" s="23" t="s">
        <v>2253</v>
      </c>
      <c r="AB1213" s="33">
        <v>292203577260</v>
      </c>
      <c r="AC1213" s="33" t="s">
        <v>2249</v>
      </c>
      <c r="AD1213" s="48">
        <v>44659</v>
      </c>
      <c r="AE1213" s="39">
        <v>44651</v>
      </c>
      <c r="AF1213" s="53" t="e">
        <v>#N/A</v>
      </c>
      <c r="AG1213" s="53" t="e">
        <v>#N/A</v>
      </c>
      <c r="AH1213" s="39" t="e">
        <v>#N/A</v>
      </c>
      <c r="AI1213" s="23" t="s">
        <v>51</v>
      </c>
      <c r="AJ1213" s="54"/>
      <c r="AK1213" s="55"/>
      <c r="AL1213" s="56"/>
      <c r="AM1213" s="57"/>
      <c r="AN1213" s="33"/>
      <c r="AO1213" s="48"/>
      <c r="AP1213" s="23">
        <v>2000</v>
      </c>
      <c r="AQ1213" s="23" t="s">
        <v>52</v>
      </c>
      <c r="AR1213" s="23" t="s">
        <v>2253</v>
      </c>
      <c r="AS1213" s="38" t="s">
        <v>53</v>
      </c>
      <c r="AT1213" s="23"/>
      <c r="AU1213" s="64" t="s">
        <v>2250</v>
      </c>
      <c r="AV1213" s="99">
        <v>3</v>
      </c>
      <c r="AW1213" s="102">
        <v>7092</v>
      </c>
      <c r="AX1213" s="29" t="s">
        <v>701</v>
      </c>
      <c r="AY1213" s="29"/>
      <c r="AZ1213" s="25" t="s">
        <v>702</v>
      </c>
      <c r="BA1213">
        <f t="shared" si="226"/>
        <v>987</v>
      </c>
      <c r="BB1213" t="s">
        <v>6983</v>
      </c>
      <c r="BC1213" s="105">
        <f t="shared" si="216"/>
        <v>2364</v>
      </c>
      <c r="BD1213" s="116">
        <f t="shared" si="217"/>
        <v>44621</v>
      </c>
      <c r="BE1213" s="141" t="s">
        <v>8477</v>
      </c>
      <c r="BF1213">
        <f>MATCH(BE1213,'Cat-4'!$A:$A,0)</f>
        <v>722</v>
      </c>
      <c r="BG1213">
        <f>MATCH(BD1213,'Cat-4'!$1:$1,0)</f>
        <v>123</v>
      </c>
      <c r="BH1213">
        <f>INDEX('Cat-4'!$1:$1048576,'NSS + ACT'!BF1213,'NSS + ACT'!BG1213)</f>
        <v>122.7</v>
      </c>
      <c r="BI1213">
        <f>MATCH($BI$1,'Cat-4'!$1:$1,0)</f>
        <v>153</v>
      </c>
      <c r="BJ1213">
        <f>INDEX('Cat-4'!$1:$1048576,'NSS + ACT'!BF1213,'NSS + ACT'!BI1213)</f>
        <v>130.80000000000001</v>
      </c>
      <c r="BK1213" s="126">
        <f t="shared" si="218"/>
        <v>1.0660146699266504</v>
      </c>
      <c r="BL1213">
        <f t="shared" si="219"/>
        <v>1019</v>
      </c>
      <c r="BM1213" s="126">
        <f t="shared" si="220"/>
        <v>33.966666666666669</v>
      </c>
      <c r="BN1213" s="126" t="s">
        <v>8785</v>
      </c>
      <c r="BO1213" s="126">
        <f>MATCH(BB1213,Sheet3!$D$4:$D$8,0)</f>
        <v>2</v>
      </c>
      <c r="BP1213" s="126">
        <f>MATCH(BN1213,Sheet3!$E$4:$H$4,0)</f>
        <v>4</v>
      </c>
      <c r="BQ1213" s="132">
        <f>INDEX(Sheet3!$D$4:$H$8,'NSS + ACT'!BO1213,'NSS + ACT'!BP1213)</f>
        <v>0.1</v>
      </c>
      <c r="BR1213" s="105">
        <f t="shared" si="221"/>
        <v>7560.176039119805</v>
      </c>
      <c r="BS1213" s="162">
        <f t="shared" si="222"/>
        <v>0.1</v>
      </c>
      <c r="BT1213" s="105">
        <f t="shared" si="223"/>
        <v>6804.1584352078244</v>
      </c>
    </row>
    <row r="1214" spans="1:72">
      <c r="A1214" s="18">
        <f t="shared" si="225"/>
        <v>1211</v>
      </c>
      <c r="B1214" s="61">
        <v>291803566935</v>
      </c>
      <c r="C1214" s="39">
        <v>43222</v>
      </c>
      <c r="D1214" s="22" t="s">
        <v>351</v>
      </c>
      <c r="E1214" s="22" t="s">
        <v>4412</v>
      </c>
      <c r="F1214" s="110">
        <v>79</v>
      </c>
      <c r="G1214" s="23" t="s">
        <v>119</v>
      </c>
      <c r="H1214" s="52">
        <v>88.196835443037983</v>
      </c>
      <c r="I1214" s="30"/>
      <c r="J1214" s="109">
        <v>6967.55</v>
      </c>
      <c r="K1214" s="23">
        <v>84841010</v>
      </c>
      <c r="L1214" s="26">
        <v>7.4999999999999997E-2</v>
      </c>
      <c r="M1214" s="40">
        <v>0</v>
      </c>
      <c r="N1214" s="62">
        <v>0</v>
      </c>
      <c r="O1214" s="52">
        <v>0</v>
      </c>
      <c r="P1214" s="26">
        <v>0.1</v>
      </c>
      <c r="Q1214" s="52">
        <v>0</v>
      </c>
      <c r="R1214" s="63">
        <v>0.18</v>
      </c>
      <c r="S1214" s="23" t="s">
        <v>4095</v>
      </c>
      <c r="T1214" s="52">
        <v>522.56624999999997</v>
      </c>
      <c r="U1214" s="52">
        <v>0</v>
      </c>
      <c r="V1214" s="52">
        <v>52.256625</v>
      </c>
      <c r="W1214" s="52">
        <v>1357.6271174999999</v>
      </c>
      <c r="X1214" s="52">
        <v>1932.4499925</v>
      </c>
      <c r="Y1214" s="23" t="s">
        <v>4133</v>
      </c>
      <c r="Z1214" s="23" t="s">
        <v>4413</v>
      </c>
      <c r="AA1214" s="23" t="s">
        <v>4414</v>
      </c>
      <c r="AB1214" s="33">
        <v>291803566935</v>
      </c>
      <c r="AC1214" s="33" t="s">
        <v>4411</v>
      </c>
      <c r="AD1214" s="39">
        <v>43222</v>
      </c>
      <c r="AE1214" s="39">
        <v>43042</v>
      </c>
      <c r="AF1214" s="53" t="e">
        <v>#N/A</v>
      </c>
      <c r="AG1214" s="53" t="e">
        <v>#N/A</v>
      </c>
      <c r="AH1214" s="39" t="e">
        <v>#N/A</v>
      </c>
      <c r="AI1214" s="23" t="s">
        <v>51</v>
      </c>
      <c r="AJ1214" s="59"/>
      <c r="AK1214" s="59"/>
      <c r="AL1214" s="48"/>
      <c r="AM1214" s="60"/>
      <c r="AN1214" s="33"/>
      <c r="AO1214" s="48"/>
      <c r="AP1214" s="23">
        <v>2000</v>
      </c>
      <c r="AQ1214" s="23" t="s">
        <v>64</v>
      </c>
      <c r="AR1214" s="23" t="s">
        <v>4414</v>
      </c>
      <c r="AS1214" s="38" t="s">
        <v>53</v>
      </c>
      <c r="AT1214" s="23"/>
      <c r="AU1214" s="64" t="s">
        <v>353</v>
      </c>
      <c r="AV1214" s="99">
        <v>79</v>
      </c>
      <c r="AW1214" s="102">
        <v>6967.55</v>
      </c>
      <c r="AX1214" s="29" t="s">
        <v>701</v>
      </c>
      <c r="AY1214" s="29"/>
      <c r="AZ1214" s="25"/>
      <c r="BA1214">
        <f t="shared" si="226"/>
        <v>2596</v>
      </c>
      <c r="BB1214" s="115" t="s">
        <v>6983</v>
      </c>
      <c r="BC1214" s="105">
        <f t="shared" si="216"/>
        <v>88.196835443037983</v>
      </c>
      <c r="BD1214" s="116">
        <f t="shared" si="217"/>
        <v>43040</v>
      </c>
      <c r="BE1214" s="141" t="s">
        <v>8477</v>
      </c>
      <c r="BF1214">
        <f>MATCH(BE1214,'Cat-4'!$A:$A,0)</f>
        <v>722</v>
      </c>
      <c r="BG1214">
        <f>MATCH(BD1214,'Cat-4'!$1:$1,0)</f>
        <v>71</v>
      </c>
      <c r="BH1214">
        <f>INDEX('Cat-4'!$1:$1048576,'NSS + ACT'!BF1214,'NSS + ACT'!BG1214)</f>
        <v>109.3</v>
      </c>
      <c r="BI1214">
        <f>MATCH($BI$1,'Cat-4'!$1:$1,0)</f>
        <v>153</v>
      </c>
      <c r="BJ1214">
        <f>INDEX('Cat-4'!$1:$1048576,'NSS + ACT'!BF1214,'NSS + ACT'!BI1214)</f>
        <v>130.80000000000001</v>
      </c>
      <c r="BK1214" s="126">
        <f t="shared" si="218"/>
        <v>1.1967063129002746</v>
      </c>
      <c r="BL1214">
        <f t="shared" si="219"/>
        <v>2600</v>
      </c>
      <c r="BM1214" s="126">
        <f t="shared" si="220"/>
        <v>86.666666666666671</v>
      </c>
      <c r="BN1214" s="126" t="s">
        <v>8785</v>
      </c>
      <c r="BO1214" s="126">
        <f>MATCH(BB1214,Sheet3!$D$4:$D$8,0)</f>
        <v>2</v>
      </c>
      <c r="BP1214" s="126">
        <f>MATCH(BN1214,Sheet3!$E$4:$H$4,0)</f>
        <v>4</v>
      </c>
      <c r="BQ1214" s="132">
        <f>INDEX(Sheet3!$D$4:$H$8,'NSS + ACT'!BO1214,'NSS + ACT'!BP1214)</f>
        <v>0.1</v>
      </c>
      <c r="BR1214" s="105">
        <f t="shared" si="221"/>
        <v>8338.111070448309</v>
      </c>
      <c r="BS1214" s="162">
        <f t="shared" si="222"/>
        <v>0.1</v>
      </c>
      <c r="BT1214" s="105">
        <f t="shared" si="223"/>
        <v>7504.2999634034786</v>
      </c>
    </row>
    <row r="1215" spans="1:72">
      <c r="A1215" s="18">
        <f t="shared" si="225"/>
        <v>1212</v>
      </c>
      <c r="B1215" s="33">
        <v>292104563446</v>
      </c>
      <c r="C1215" s="39">
        <v>44330</v>
      </c>
      <c r="D1215" s="22" t="s">
        <v>365</v>
      </c>
      <c r="E1215" s="22" t="s">
        <v>6282</v>
      </c>
      <c r="F1215" s="110">
        <v>18</v>
      </c>
      <c r="G1215" s="23" t="s">
        <v>49</v>
      </c>
      <c r="H1215" s="52">
        <v>386</v>
      </c>
      <c r="I1215" s="30"/>
      <c r="J1215" s="109">
        <v>6948</v>
      </c>
      <c r="K1215" s="33">
        <v>73072200</v>
      </c>
      <c r="L1215" s="26">
        <v>0.1</v>
      </c>
      <c r="M1215" s="26" t="s">
        <v>742</v>
      </c>
      <c r="N1215" s="26">
        <v>0</v>
      </c>
      <c r="O1215" s="60"/>
      <c r="P1215" s="26">
        <v>0.1</v>
      </c>
      <c r="Q1215" s="84"/>
      <c r="R1215" s="26">
        <v>0.18</v>
      </c>
      <c r="S1215" s="23" t="s">
        <v>1260</v>
      </c>
      <c r="T1215" s="52">
        <v>694.80000000000007</v>
      </c>
      <c r="U1215" s="52">
        <v>0</v>
      </c>
      <c r="V1215" s="52">
        <v>69.48</v>
      </c>
      <c r="W1215" s="52">
        <v>1388.2103999999999</v>
      </c>
      <c r="X1215" s="52">
        <v>2152.4904000000001</v>
      </c>
      <c r="Y1215" s="23" t="s">
        <v>6223</v>
      </c>
      <c r="Z1215" s="23" t="s">
        <v>6283</v>
      </c>
      <c r="AA1215" s="23" t="s">
        <v>6284</v>
      </c>
      <c r="AB1215" s="33">
        <v>292104563446</v>
      </c>
      <c r="AC1215" s="33" t="s">
        <v>6168</v>
      </c>
      <c r="AD1215" s="39">
        <v>44330</v>
      </c>
      <c r="AE1215" s="39">
        <v>44303</v>
      </c>
      <c r="AF1215" s="53" t="e">
        <v>#N/A</v>
      </c>
      <c r="AG1215" s="53" t="e">
        <v>#N/A</v>
      </c>
      <c r="AH1215" s="39" t="e">
        <v>#N/A</v>
      </c>
      <c r="AI1215" s="23" t="s">
        <v>51</v>
      </c>
      <c r="AJ1215" s="59"/>
      <c r="AK1215" s="59"/>
      <c r="AL1215" s="48"/>
      <c r="AM1215" s="60"/>
      <c r="AN1215" s="33"/>
      <c r="AO1215" s="48"/>
      <c r="AP1215" s="23">
        <v>2000</v>
      </c>
      <c r="AQ1215" s="23" t="s">
        <v>52</v>
      </c>
      <c r="AR1215" s="23" t="s">
        <v>6284</v>
      </c>
      <c r="AS1215" s="38" t="s">
        <v>53</v>
      </c>
      <c r="AT1215" s="23"/>
      <c r="AU1215" s="23" t="s">
        <v>6169</v>
      </c>
      <c r="AV1215" s="99">
        <v>18</v>
      </c>
      <c r="AW1215" s="101">
        <v>6948</v>
      </c>
      <c r="AX1215" s="29" t="s">
        <v>5711</v>
      </c>
      <c r="AY1215" s="29"/>
      <c r="AZ1215" s="21"/>
      <c r="BA1215">
        <f t="shared" si="226"/>
        <v>1335</v>
      </c>
      <c r="BB1215" s="115" t="s">
        <v>6983</v>
      </c>
      <c r="BC1215" s="105">
        <f t="shared" si="216"/>
        <v>386</v>
      </c>
      <c r="BD1215" s="116">
        <f t="shared" si="217"/>
        <v>44287</v>
      </c>
      <c r="BE1215" s="141" t="s">
        <v>8477</v>
      </c>
      <c r="BF1215">
        <f>MATCH(BE1215,'Cat-4'!$A:$A,0)</f>
        <v>722</v>
      </c>
      <c r="BG1215">
        <f>MATCH(BD1215,'Cat-4'!$1:$1,0)</f>
        <v>112</v>
      </c>
      <c r="BH1215">
        <f>INDEX('Cat-4'!$1:$1048576,'NSS + ACT'!BF1215,'NSS + ACT'!BG1215)</f>
        <v>116.7</v>
      </c>
      <c r="BI1215">
        <f>MATCH($BI$1,'Cat-4'!$1:$1,0)</f>
        <v>153</v>
      </c>
      <c r="BJ1215">
        <f>INDEX('Cat-4'!$1:$1048576,'NSS + ACT'!BF1215,'NSS + ACT'!BI1215)</f>
        <v>130.80000000000001</v>
      </c>
      <c r="BK1215" s="126">
        <f t="shared" si="218"/>
        <v>1.1208226221079691</v>
      </c>
      <c r="BL1215">
        <f t="shared" si="219"/>
        <v>1353</v>
      </c>
      <c r="BM1215" s="126">
        <f t="shared" si="220"/>
        <v>45.1</v>
      </c>
      <c r="BN1215" s="126" t="s">
        <v>8785</v>
      </c>
      <c r="BO1215" s="126">
        <f>MATCH(BB1215,Sheet3!$D$4:$D$8,0)</f>
        <v>2</v>
      </c>
      <c r="BP1215" s="126">
        <f>MATCH(BN1215,Sheet3!$E$4:$H$4,0)</f>
        <v>4</v>
      </c>
      <c r="BQ1215" s="132">
        <f>INDEX(Sheet3!$D$4:$H$8,'NSS + ACT'!BO1215,'NSS + ACT'!BP1215)</f>
        <v>0.1</v>
      </c>
      <c r="BR1215" s="105">
        <f t="shared" si="221"/>
        <v>7787.4755784061699</v>
      </c>
      <c r="BS1215" s="162">
        <f t="shared" si="222"/>
        <v>0.1</v>
      </c>
      <c r="BT1215" s="105">
        <f t="shared" si="223"/>
        <v>7008.7280205655534</v>
      </c>
    </row>
    <row r="1216" spans="1:72">
      <c r="A1216" s="18">
        <f t="shared" si="225"/>
        <v>1213</v>
      </c>
      <c r="B1216" s="33">
        <v>292003964210</v>
      </c>
      <c r="C1216" s="39">
        <v>43987</v>
      </c>
      <c r="D1216" s="22" t="s">
        <v>6252</v>
      </c>
      <c r="E1216" s="22" t="s">
        <v>6253</v>
      </c>
      <c r="F1216" s="110">
        <v>33</v>
      </c>
      <c r="G1216" s="23" t="s">
        <v>49</v>
      </c>
      <c r="H1216" s="52">
        <v>210</v>
      </c>
      <c r="I1216" s="30"/>
      <c r="J1216" s="109">
        <v>6930</v>
      </c>
      <c r="K1216" s="33">
        <v>73071900</v>
      </c>
      <c r="L1216" s="26">
        <v>0.1</v>
      </c>
      <c r="M1216" s="26" t="s">
        <v>742</v>
      </c>
      <c r="N1216" s="26">
        <v>0</v>
      </c>
      <c r="O1216" s="60"/>
      <c r="P1216" s="26">
        <v>0.1</v>
      </c>
      <c r="Q1216" s="84"/>
      <c r="R1216" s="26">
        <v>0.18</v>
      </c>
      <c r="S1216" s="23" t="s">
        <v>1260</v>
      </c>
      <c r="T1216" s="52">
        <v>693</v>
      </c>
      <c r="U1216" s="52">
        <v>0</v>
      </c>
      <c r="V1216" s="52">
        <v>69.3</v>
      </c>
      <c r="W1216" s="52">
        <v>1384.614</v>
      </c>
      <c r="X1216" s="52">
        <v>2146.9139999999998</v>
      </c>
      <c r="Y1216" s="23" t="s">
        <v>6223</v>
      </c>
      <c r="Z1216" s="23" t="s">
        <v>6254</v>
      </c>
      <c r="AA1216" s="23" t="s">
        <v>6255</v>
      </c>
      <c r="AB1216" s="33">
        <v>292003964210</v>
      </c>
      <c r="AC1216" s="33" t="s">
        <v>6256</v>
      </c>
      <c r="AD1216" s="39">
        <v>43987</v>
      </c>
      <c r="AE1216" s="39">
        <v>43981</v>
      </c>
      <c r="AF1216" s="53" t="e">
        <v>#N/A</v>
      </c>
      <c r="AG1216" s="53" t="e">
        <v>#N/A</v>
      </c>
      <c r="AH1216" s="39" t="e">
        <v>#N/A</v>
      </c>
      <c r="AI1216" s="23" t="s">
        <v>51</v>
      </c>
      <c r="AJ1216" s="59"/>
      <c r="AK1216" s="59"/>
      <c r="AL1216" s="48"/>
      <c r="AM1216" s="60"/>
      <c r="AN1216" s="33"/>
      <c r="AO1216" s="48"/>
      <c r="AP1216" s="23">
        <v>2000</v>
      </c>
      <c r="AQ1216" s="23" t="s">
        <v>52</v>
      </c>
      <c r="AR1216" s="23" t="s">
        <v>6255</v>
      </c>
      <c r="AS1216" s="38" t="s">
        <v>53</v>
      </c>
      <c r="AT1216" s="23"/>
      <c r="AU1216" s="23" t="s">
        <v>6257</v>
      </c>
      <c r="AV1216" s="99">
        <v>33</v>
      </c>
      <c r="AW1216" s="101">
        <v>6930</v>
      </c>
      <c r="AX1216" s="29" t="s">
        <v>5711</v>
      </c>
      <c r="AY1216" s="29"/>
      <c r="AZ1216" s="21"/>
      <c r="BA1216">
        <f t="shared" si="226"/>
        <v>1657</v>
      </c>
      <c r="BB1216" s="115" t="s">
        <v>6983</v>
      </c>
      <c r="BC1216" s="105">
        <f t="shared" si="216"/>
        <v>210</v>
      </c>
      <c r="BD1216" s="116">
        <f t="shared" si="217"/>
        <v>43952</v>
      </c>
      <c r="BE1216" s="141" t="s">
        <v>8477</v>
      </c>
      <c r="BF1216">
        <f>MATCH(BE1216,'Cat-4'!$A:$A,0)</f>
        <v>722</v>
      </c>
      <c r="BG1216">
        <f>MATCH(BD1216,'Cat-4'!$1:$1,0)</f>
        <v>101</v>
      </c>
      <c r="BH1216">
        <f>INDEX('Cat-4'!$1:$1048576,'NSS + ACT'!BF1216,'NSS + ACT'!BG1216)</f>
        <v>112.9</v>
      </c>
      <c r="BI1216">
        <f>MATCH($BI$1,'Cat-4'!$1:$1,0)</f>
        <v>153</v>
      </c>
      <c r="BJ1216">
        <f>INDEX('Cat-4'!$1:$1048576,'NSS + ACT'!BF1216,'NSS + ACT'!BI1216)</f>
        <v>130.80000000000001</v>
      </c>
      <c r="BK1216" s="126">
        <f t="shared" si="218"/>
        <v>1.1585473870682019</v>
      </c>
      <c r="BL1216">
        <f t="shared" si="219"/>
        <v>1688</v>
      </c>
      <c r="BM1216" s="126">
        <f t="shared" si="220"/>
        <v>56.266666666666666</v>
      </c>
      <c r="BN1216" s="126" t="s">
        <v>8785</v>
      </c>
      <c r="BO1216" s="126">
        <f>MATCH(BB1216,Sheet3!$D$4:$D$8,0)</f>
        <v>2</v>
      </c>
      <c r="BP1216" s="126">
        <f>MATCH(BN1216,Sheet3!$E$4:$H$4,0)</f>
        <v>4</v>
      </c>
      <c r="BQ1216" s="132">
        <f>INDEX(Sheet3!$D$4:$H$8,'NSS + ACT'!BO1216,'NSS + ACT'!BP1216)</f>
        <v>0.1</v>
      </c>
      <c r="BR1216" s="105">
        <f t="shared" si="221"/>
        <v>8028.7333923826391</v>
      </c>
      <c r="BS1216" s="162">
        <f t="shared" si="222"/>
        <v>0.1</v>
      </c>
      <c r="BT1216" s="105">
        <f t="shared" si="223"/>
        <v>7225.8600531443753</v>
      </c>
    </row>
    <row r="1217" spans="1:72">
      <c r="A1217" s="18">
        <f t="shared" si="225"/>
        <v>1214</v>
      </c>
      <c r="B1217" s="33">
        <v>292306451931</v>
      </c>
      <c r="C1217" s="39">
        <v>45098</v>
      </c>
      <c r="D1217" s="22" t="s">
        <v>351</v>
      </c>
      <c r="E1217" s="22" t="s">
        <v>5427</v>
      </c>
      <c r="F1217" s="110">
        <v>10</v>
      </c>
      <c r="G1217" s="23" t="s">
        <v>49</v>
      </c>
      <c r="H1217" s="58">
        <v>691</v>
      </c>
      <c r="I1217" s="30"/>
      <c r="J1217" s="101">
        <v>6910</v>
      </c>
      <c r="K1217" s="33">
        <v>84819090</v>
      </c>
      <c r="L1217" s="26">
        <v>7.4999999999999997E-2</v>
      </c>
      <c r="M1217" s="40">
        <v>0</v>
      </c>
      <c r="N1217" s="40">
        <v>0</v>
      </c>
      <c r="O1217" s="35">
        <v>0</v>
      </c>
      <c r="P1217" s="63">
        <v>0.1</v>
      </c>
      <c r="Q1217" s="52">
        <v>0</v>
      </c>
      <c r="R1217" s="63">
        <v>0.18</v>
      </c>
      <c r="S1217" s="23" t="s">
        <v>849</v>
      </c>
      <c r="T1217" s="52">
        <v>518.25</v>
      </c>
      <c r="U1217" s="52">
        <v>0</v>
      </c>
      <c r="V1217" s="52">
        <v>51.825000000000003</v>
      </c>
      <c r="W1217" s="52">
        <v>1346.4134999999999</v>
      </c>
      <c r="X1217" s="52">
        <v>1916.4884999999999</v>
      </c>
      <c r="Y1217" s="23" t="s">
        <v>5221</v>
      </c>
      <c r="Z1217" s="23" t="s">
        <v>5428</v>
      </c>
      <c r="AA1217" s="23" t="s">
        <v>5429</v>
      </c>
      <c r="AB1217" s="33">
        <v>292306451931</v>
      </c>
      <c r="AC1217" s="33" t="s">
        <v>5414</v>
      </c>
      <c r="AD1217" s="39">
        <v>45098</v>
      </c>
      <c r="AE1217" s="39">
        <v>45089</v>
      </c>
      <c r="AF1217" s="53" t="e">
        <v>#N/A</v>
      </c>
      <c r="AG1217" s="53" t="e">
        <v>#N/A</v>
      </c>
      <c r="AH1217" s="39" t="e">
        <v>#N/A</v>
      </c>
      <c r="AI1217" s="23" t="s">
        <v>51</v>
      </c>
      <c r="AJ1217" s="59"/>
      <c r="AK1217" s="59"/>
      <c r="AL1217" s="48"/>
      <c r="AM1217" s="60"/>
      <c r="AN1217" s="33"/>
      <c r="AO1217" s="48"/>
      <c r="AP1217" s="23">
        <v>2000</v>
      </c>
      <c r="AQ1217" s="23" t="s">
        <v>52</v>
      </c>
      <c r="AR1217" s="23" t="s">
        <v>5429</v>
      </c>
      <c r="AS1217" s="38" t="s">
        <v>518</v>
      </c>
      <c r="AT1217" s="23"/>
      <c r="AU1217" s="23" t="s">
        <v>5415</v>
      </c>
      <c r="AV1217" s="99">
        <v>10</v>
      </c>
      <c r="AW1217" s="101">
        <v>6910</v>
      </c>
      <c r="AX1217" s="29" t="s">
        <v>4770</v>
      </c>
      <c r="AY1217" s="29"/>
      <c r="AZ1217" s="30"/>
      <c r="BA1217">
        <f t="shared" si="226"/>
        <v>549</v>
      </c>
      <c r="BB1217" s="115" t="s">
        <v>6983</v>
      </c>
      <c r="BC1217" s="105">
        <f t="shared" si="216"/>
        <v>691</v>
      </c>
      <c r="BD1217" s="116">
        <f t="shared" si="217"/>
        <v>45078</v>
      </c>
      <c r="BE1217" s="141" t="s">
        <v>8477</v>
      </c>
      <c r="BF1217">
        <f>MATCH(BE1217,'Cat-4'!$A:$A,0)</f>
        <v>722</v>
      </c>
      <c r="BG1217">
        <f>MATCH(BD1217,'Cat-4'!$1:$1,0)</f>
        <v>138</v>
      </c>
      <c r="BH1217">
        <f>INDEX('Cat-4'!$1:$1048576,'NSS + ACT'!BF1217,'NSS + ACT'!BG1217)</f>
        <v>128</v>
      </c>
      <c r="BI1217">
        <f>MATCH($BI$1,'Cat-4'!$1:$1,0)</f>
        <v>153</v>
      </c>
      <c r="BJ1217">
        <f>INDEX('Cat-4'!$1:$1048576,'NSS + ACT'!BF1217,'NSS + ACT'!BI1217)</f>
        <v>130.80000000000001</v>
      </c>
      <c r="BK1217" s="126">
        <f t="shared" si="218"/>
        <v>1.0218750000000001</v>
      </c>
      <c r="BL1217">
        <f t="shared" si="219"/>
        <v>562</v>
      </c>
      <c r="BM1217" s="126">
        <f t="shared" si="220"/>
        <v>18.733333333333334</v>
      </c>
      <c r="BN1217" s="126" t="s">
        <v>8784</v>
      </c>
      <c r="BO1217" s="126">
        <f>MATCH(BB1217,Sheet3!$D$4:$D$8,0)</f>
        <v>2</v>
      </c>
      <c r="BP1217" s="126">
        <f>MATCH(BN1217,Sheet3!$E$4:$H$4,0)</f>
        <v>3</v>
      </c>
      <c r="BQ1217" s="132">
        <f>INDEX(Sheet3!$D$4:$H$8,'NSS + ACT'!BO1217,'NSS + ACT'!BP1217)</f>
        <v>0.05</v>
      </c>
      <c r="BR1217" s="105">
        <f t="shared" si="221"/>
        <v>7061.1562500000009</v>
      </c>
      <c r="BS1217" s="162">
        <f t="shared" si="222"/>
        <v>0.05</v>
      </c>
      <c r="BT1217" s="105">
        <f t="shared" si="223"/>
        <v>6708.0984375000007</v>
      </c>
    </row>
    <row r="1218" spans="1:72">
      <c r="A1218" s="18">
        <f t="shared" si="225"/>
        <v>1215</v>
      </c>
      <c r="B1218" s="61">
        <v>291801906896</v>
      </c>
      <c r="C1218" s="39">
        <v>43166</v>
      </c>
      <c r="D1218" s="22" t="s">
        <v>177</v>
      </c>
      <c r="E1218" s="22" t="s">
        <v>4540</v>
      </c>
      <c r="F1218" s="110">
        <v>3</v>
      </c>
      <c r="G1218" s="23" t="s">
        <v>119</v>
      </c>
      <c r="H1218" s="52">
        <v>2295</v>
      </c>
      <c r="I1218" s="30"/>
      <c r="J1218" s="109">
        <v>6885</v>
      </c>
      <c r="K1218" s="23">
        <v>84821040</v>
      </c>
      <c r="L1218" s="26">
        <v>7.4999999999999997E-2</v>
      </c>
      <c r="M1218" s="40">
        <v>0</v>
      </c>
      <c r="N1218" s="62">
        <v>0</v>
      </c>
      <c r="O1218" s="52">
        <v>0</v>
      </c>
      <c r="P1218" s="26">
        <v>0.1</v>
      </c>
      <c r="Q1218" s="52">
        <v>0</v>
      </c>
      <c r="R1218" s="63">
        <v>0.18</v>
      </c>
      <c r="S1218" s="23" t="s">
        <v>4537</v>
      </c>
      <c r="T1218" s="52">
        <v>516.375</v>
      </c>
      <c r="U1218" s="52">
        <v>0</v>
      </c>
      <c r="V1218" s="52">
        <v>51.637500000000003</v>
      </c>
      <c r="W1218" s="52">
        <v>1341.54225</v>
      </c>
      <c r="X1218" s="52">
        <v>1909.55475</v>
      </c>
      <c r="Y1218" s="23" t="s">
        <v>4433</v>
      </c>
      <c r="Z1218" s="23" t="s">
        <v>4541</v>
      </c>
      <c r="AA1218" s="23" t="s">
        <v>4542</v>
      </c>
      <c r="AB1218" s="33">
        <v>291801906896</v>
      </c>
      <c r="AC1218" s="33" t="s">
        <v>4543</v>
      </c>
      <c r="AD1218" s="39">
        <v>43166</v>
      </c>
      <c r="AE1218" s="39">
        <v>43165</v>
      </c>
      <c r="AF1218" s="53" t="e">
        <v>#N/A</v>
      </c>
      <c r="AG1218" s="53" t="e">
        <v>#N/A</v>
      </c>
      <c r="AH1218" s="39" t="e">
        <v>#N/A</v>
      </c>
      <c r="AI1218" s="23" t="s">
        <v>51</v>
      </c>
      <c r="AJ1218" s="59"/>
      <c r="AK1218" s="59"/>
      <c r="AL1218" s="48"/>
      <c r="AM1218" s="60"/>
      <c r="AN1218" s="33"/>
      <c r="AO1218" s="48"/>
      <c r="AP1218" s="23">
        <v>2000</v>
      </c>
      <c r="AQ1218" s="23" t="s">
        <v>52</v>
      </c>
      <c r="AR1218" s="23" t="s">
        <v>4542</v>
      </c>
      <c r="AS1218" s="38" t="s">
        <v>53</v>
      </c>
      <c r="AT1218" s="23"/>
      <c r="AU1218" s="64" t="s">
        <v>4544</v>
      </c>
      <c r="AV1218" s="99">
        <v>3</v>
      </c>
      <c r="AW1218" s="102">
        <v>6885</v>
      </c>
      <c r="AX1218" s="29" t="s">
        <v>701</v>
      </c>
      <c r="AY1218" s="29"/>
      <c r="AZ1218" s="25" t="s">
        <v>3564</v>
      </c>
      <c r="BA1218">
        <f t="shared" si="226"/>
        <v>2473</v>
      </c>
      <c r="BB1218" s="115" t="s">
        <v>6983</v>
      </c>
      <c r="BC1218" s="105">
        <f t="shared" si="216"/>
        <v>2295</v>
      </c>
      <c r="BD1218" s="116">
        <f t="shared" si="217"/>
        <v>43160</v>
      </c>
      <c r="BE1218" s="141" t="s">
        <v>8477</v>
      </c>
      <c r="BF1218">
        <f>MATCH(BE1218,'Cat-4'!$A:$A,0)</f>
        <v>722</v>
      </c>
      <c r="BG1218">
        <f>MATCH(BD1218,'Cat-4'!$1:$1,0)</f>
        <v>75</v>
      </c>
      <c r="BH1218">
        <f>INDEX('Cat-4'!$1:$1048576,'NSS + ACT'!BF1218,'NSS + ACT'!BG1218)</f>
        <v>109.9</v>
      </c>
      <c r="BI1218">
        <f>MATCH($BI$1,'Cat-4'!$1:$1,0)</f>
        <v>153</v>
      </c>
      <c r="BJ1218">
        <f>INDEX('Cat-4'!$1:$1048576,'NSS + ACT'!BF1218,'NSS + ACT'!BI1218)</f>
        <v>130.80000000000001</v>
      </c>
      <c r="BK1218" s="126">
        <f t="shared" si="218"/>
        <v>1.1901728844404005</v>
      </c>
      <c r="BL1218">
        <f t="shared" si="219"/>
        <v>2480</v>
      </c>
      <c r="BM1218" s="126">
        <f t="shared" si="220"/>
        <v>82.666666666666671</v>
      </c>
      <c r="BN1218" s="126" t="s">
        <v>8785</v>
      </c>
      <c r="BO1218" s="126">
        <f>MATCH(BB1218,Sheet3!$D$4:$D$8,0)</f>
        <v>2</v>
      </c>
      <c r="BP1218" s="126">
        <f>MATCH(BN1218,Sheet3!$E$4:$H$4,0)</f>
        <v>4</v>
      </c>
      <c r="BQ1218" s="132">
        <f>INDEX(Sheet3!$D$4:$H$8,'NSS + ACT'!BO1218,'NSS + ACT'!BP1218)</f>
        <v>0.1</v>
      </c>
      <c r="BR1218" s="105">
        <f t="shared" si="221"/>
        <v>8194.3403093721572</v>
      </c>
      <c r="BS1218" s="162">
        <f t="shared" si="222"/>
        <v>0.1</v>
      </c>
      <c r="BT1218" s="105">
        <f t="shared" si="223"/>
        <v>7374.9062784349417</v>
      </c>
    </row>
    <row r="1219" spans="1:72">
      <c r="A1219" s="18">
        <f t="shared" si="225"/>
        <v>1216</v>
      </c>
      <c r="B1219" s="33">
        <v>292306363414</v>
      </c>
      <c r="C1219" s="39">
        <v>45096</v>
      </c>
      <c r="D1219" s="22" t="s">
        <v>528</v>
      </c>
      <c r="E1219" s="22" t="s">
        <v>5580</v>
      </c>
      <c r="F1219" s="107">
        <v>90</v>
      </c>
      <c r="G1219" s="23" t="s">
        <v>119</v>
      </c>
      <c r="H1219" s="58">
        <v>76</v>
      </c>
      <c r="I1219" s="30"/>
      <c r="J1219" s="101">
        <v>6840</v>
      </c>
      <c r="K1219" s="33">
        <v>85361020</v>
      </c>
      <c r="L1219" s="26">
        <v>0.1</v>
      </c>
      <c r="M1219" s="40"/>
      <c r="N1219" s="40">
        <v>0</v>
      </c>
      <c r="O1219" s="35">
        <v>0</v>
      </c>
      <c r="P1219" s="63">
        <v>0.1</v>
      </c>
      <c r="Q1219" s="52">
        <v>0</v>
      </c>
      <c r="R1219" s="63">
        <v>0.18</v>
      </c>
      <c r="S1219" s="23" t="s">
        <v>1322</v>
      </c>
      <c r="T1219" s="52">
        <v>684</v>
      </c>
      <c r="U1219" s="52">
        <v>0</v>
      </c>
      <c r="V1219" s="52">
        <v>68.400000000000006</v>
      </c>
      <c r="W1219" s="52">
        <v>1366.6319999999998</v>
      </c>
      <c r="X1219" s="52">
        <v>2119.0319999999997</v>
      </c>
      <c r="Y1219" s="23" t="s">
        <v>5450</v>
      </c>
      <c r="Z1219" s="23" t="s">
        <v>5581</v>
      </c>
      <c r="AA1219" s="23" t="s">
        <v>5582</v>
      </c>
      <c r="AB1219" s="33">
        <v>292306363414</v>
      </c>
      <c r="AC1219" s="33" t="s">
        <v>5583</v>
      </c>
      <c r="AD1219" s="39">
        <v>45096</v>
      </c>
      <c r="AE1219" s="39">
        <v>45085</v>
      </c>
      <c r="AF1219" s="53" t="e">
        <v>#N/A</v>
      </c>
      <c r="AG1219" s="53" t="e">
        <v>#N/A</v>
      </c>
      <c r="AH1219" s="39" t="e">
        <v>#N/A</v>
      </c>
      <c r="AI1219" s="23" t="s">
        <v>51</v>
      </c>
      <c r="AJ1219" s="59"/>
      <c r="AK1219" s="59"/>
      <c r="AL1219" s="48"/>
      <c r="AM1219" s="60"/>
      <c r="AN1219" s="33"/>
      <c r="AO1219" s="48"/>
      <c r="AP1219" s="23">
        <v>2000</v>
      </c>
      <c r="AQ1219" s="23" t="s">
        <v>52</v>
      </c>
      <c r="AR1219" s="23" t="s">
        <v>5582</v>
      </c>
      <c r="AS1219" s="38" t="s">
        <v>518</v>
      </c>
      <c r="AT1219" s="23"/>
      <c r="AU1219" s="23" t="s">
        <v>5584</v>
      </c>
      <c r="AV1219" s="99">
        <v>90</v>
      </c>
      <c r="AW1219" s="101">
        <v>6840</v>
      </c>
      <c r="AX1219" s="29" t="s">
        <v>4770</v>
      </c>
      <c r="AY1219" s="29"/>
      <c r="AZ1219" s="30" t="s">
        <v>853</v>
      </c>
      <c r="BA1219">
        <f t="shared" si="226"/>
        <v>553</v>
      </c>
      <c r="BB1219" s="115" t="s">
        <v>6987</v>
      </c>
      <c r="BC1219" s="105">
        <f t="shared" si="216"/>
        <v>76</v>
      </c>
      <c r="BD1219" s="116">
        <f t="shared" si="217"/>
        <v>45078</v>
      </c>
      <c r="BE1219" s="141" t="s">
        <v>8366</v>
      </c>
      <c r="BF1219">
        <f>MATCH(BE1219,'Cat-4'!$A:$A,0)</f>
        <v>666</v>
      </c>
      <c r="BG1219">
        <f>MATCH(BD1219,'Cat-4'!$1:$1,0)</f>
        <v>138</v>
      </c>
      <c r="BH1219">
        <f>INDEX('Cat-4'!$1:$1048576,'NSS + ACT'!BF1219,'NSS + ACT'!BG1219)</f>
        <v>130.5</v>
      </c>
      <c r="BI1219">
        <f>MATCH($BI$1,'Cat-4'!$1:$1,0)</f>
        <v>153</v>
      </c>
      <c r="BJ1219">
        <f>INDEX('Cat-4'!$1:$1048576,'NSS + ACT'!BF1219,'NSS + ACT'!BI1219)</f>
        <v>133.4</v>
      </c>
      <c r="BK1219" s="126">
        <f t="shared" si="218"/>
        <v>1.0222222222222224</v>
      </c>
      <c r="BL1219">
        <f t="shared" si="219"/>
        <v>562</v>
      </c>
      <c r="BM1219" s="126">
        <f t="shared" si="220"/>
        <v>18.733333333333334</v>
      </c>
      <c r="BN1219" s="126" t="s">
        <v>8784</v>
      </c>
      <c r="BO1219" s="126">
        <f>MATCH(BB1219,Sheet3!$D$4:$D$8,0)</f>
        <v>4</v>
      </c>
      <c r="BP1219" s="126">
        <f>MATCH(BN1219,Sheet3!$E$4:$H$4,0)</f>
        <v>3</v>
      </c>
      <c r="BQ1219" s="132">
        <f>INDEX(Sheet3!$D$4:$H$8,'NSS + ACT'!BO1219,'NSS + ACT'!BP1219)</f>
        <v>0.1</v>
      </c>
      <c r="BR1219" s="105">
        <f t="shared" si="221"/>
        <v>6992.0000000000009</v>
      </c>
      <c r="BS1219" s="162">
        <f t="shared" si="222"/>
        <v>0.1</v>
      </c>
      <c r="BT1219" s="105">
        <f t="shared" si="223"/>
        <v>6292.8000000000011</v>
      </c>
    </row>
    <row r="1220" spans="1:72">
      <c r="A1220" s="18">
        <f t="shared" si="225"/>
        <v>1217</v>
      </c>
      <c r="B1220" s="61">
        <v>291706381385</v>
      </c>
      <c r="C1220" s="39">
        <v>43043</v>
      </c>
      <c r="D1220" s="22" t="s">
        <v>202</v>
      </c>
      <c r="E1220" s="22" t="s">
        <v>1750</v>
      </c>
      <c r="F1220" s="110">
        <v>2</v>
      </c>
      <c r="G1220" s="23" t="s">
        <v>119</v>
      </c>
      <c r="H1220" s="52">
        <v>3400</v>
      </c>
      <c r="I1220" s="30"/>
      <c r="J1220" s="109">
        <v>6800</v>
      </c>
      <c r="K1220" s="23">
        <v>84149040</v>
      </c>
      <c r="L1220" s="26">
        <v>7.4999999999999997E-2</v>
      </c>
      <c r="M1220" s="40">
        <v>0</v>
      </c>
      <c r="N1220" s="62">
        <v>0</v>
      </c>
      <c r="O1220" s="52">
        <v>0</v>
      </c>
      <c r="P1220" s="26">
        <v>0.1</v>
      </c>
      <c r="Q1220" s="52">
        <v>0</v>
      </c>
      <c r="R1220" s="63">
        <v>0.18</v>
      </c>
      <c r="S1220" s="23" t="s">
        <v>717</v>
      </c>
      <c r="T1220" s="52">
        <v>510</v>
      </c>
      <c r="U1220" s="52">
        <v>0</v>
      </c>
      <c r="V1220" s="52">
        <v>51</v>
      </c>
      <c r="W1220" s="52">
        <v>1324.98</v>
      </c>
      <c r="X1220" s="52">
        <v>1885.98</v>
      </c>
      <c r="Y1220" s="23" t="s">
        <v>1628</v>
      </c>
      <c r="Z1220" s="23" t="s">
        <v>1751</v>
      </c>
      <c r="AA1220" s="23" t="s">
        <v>1752</v>
      </c>
      <c r="AB1220" s="33">
        <v>291706381385</v>
      </c>
      <c r="AC1220" s="33" t="s">
        <v>1705</v>
      </c>
      <c r="AD1220" s="48">
        <v>43043</v>
      </c>
      <c r="AE1220" s="39">
        <v>43024</v>
      </c>
      <c r="AF1220" s="53" t="e">
        <v>#N/A</v>
      </c>
      <c r="AG1220" s="53" t="e">
        <v>#N/A</v>
      </c>
      <c r="AH1220" s="39" t="e">
        <v>#N/A</v>
      </c>
      <c r="AI1220" s="23" t="s">
        <v>51</v>
      </c>
      <c r="AJ1220" s="54"/>
      <c r="AK1220" s="55"/>
      <c r="AL1220" s="56"/>
      <c r="AM1220" s="57"/>
      <c r="AN1220" s="33"/>
      <c r="AO1220" s="48"/>
      <c r="AP1220" s="23">
        <v>2000</v>
      </c>
      <c r="AQ1220" s="23" t="s">
        <v>52</v>
      </c>
      <c r="AR1220" s="23" t="s">
        <v>1752</v>
      </c>
      <c r="AS1220" s="38" t="s">
        <v>53</v>
      </c>
      <c r="AT1220" s="23"/>
      <c r="AU1220" s="64" t="s">
        <v>1706</v>
      </c>
      <c r="AV1220" s="99">
        <v>2</v>
      </c>
      <c r="AW1220" s="102">
        <v>6800</v>
      </c>
      <c r="AX1220" s="29" t="s">
        <v>701</v>
      </c>
      <c r="AY1220" s="29"/>
      <c r="AZ1220" s="25" t="s">
        <v>1633</v>
      </c>
      <c r="BA1220">
        <f t="shared" si="226"/>
        <v>2614</v>
      </c>
      <c r="BB1220" s="115" t="s">
        <v>6983</v>
      </c>
      <c r="BC1220" s="105">
        <f t="shared" si="216"/>
        <v>3400</v>
      </c>
      <c r="BD1220" s="116">
        <f t="shared" si="217"/>
        <v>43009</v>
      </c>
      <c r="BE1220" s="141" t="s">
        <v>8477</v>
      </c>
      <c r="BF1220">
        <f>MATCH(BE1220,'Cat-4'!$A:$A,0)</f>
        <v>722</v>
      </c>
      <c r="BG1220">
        <f>MATCH(BD1220,'Cat-4'!$1:$1,0)</f>
        <v>70</v>
      </c>
      <c r="BH1220">
        <f>INDEX('Cat-4'!$1:$1048576,'NSS + ACT'!BF1220,'NSS + ACT'!BG1220)</f>
        <v>109</v>
      </c>
      <c r="BI1220">
        <f>MATCH($BI$1,'Cat-4'!$1:$1,0)</f>
        <v>153</v>
      </c>
      <c r="BJ1220">
        <f>INDEX('Cat-4'!$1:$1048576,'NSS + ACT'!BF1220,'NSS + ACT'!BI1220)</f>
        <v>130.80000000000001</v>
      </c>
      <c r="BK1220" s="126">
        <f t="shared" si="218"/>
        <v>1.2000000000000002</v>
      </c>
      <c r="BL1220">
        <f t="shared" si="219"/>
        <v>2631</v>
      </c>
      <c r="BM1220" s="126">
        <f t="shared" si="220"/>
        <v>87.7</v>
      </c>
      <c r="BN1220" s="126" t="s">
        <v>8785</v>
      </c>
      <c r="BO1220" s="126">
        <f>MATCH(BB1220,Sheet3!$D$4:$D$8,0)</f>
        <v>2</v>
      </c>
      <c r="BP1220" s="126">
        <f>MATCH(BN1220,Sheet3!$E$4:$H$4,0)</f>
        <v>4</v>
      </c>
      <c r="BQ1220" s="132">
        <f>INDEX(Sheet3!$D$4:$H$8,'NSS + ACT'!BO1220,'NSS + ACT'!BP1220)</f>
        <v>0.1</v>
      </c>
      <c r="BR1220" s="105">
        <f t="shared" si="221"/>
        <v>8160.0000000000009</v>
      </c>
      <c r="BS1220" s="162">
        <f t="shared" si="222"/>
        <v>0.1</v>
      </c>
      <c r="BT1220" s="105">
        <f t="shared" si="223"/>
        <v>7344.0000000000009</v>
      </c>
    </row>
    <row r="1221" spans="1:72">
      <c r="A1221" s="18">
        <f t="shared" si="225"/>
        <v>1218</v>
      </c>
      <c r="B1221" s="33">
        <v>291805490480</v>
      </c>
      <c r="C1221" s="39">
        <v>43283</v>
      </c>
      <c r="D1221" s="22" t="s">
        <v>338</v>
      </c>
      <c r="E1221" s="22" t="s">
        <v>6416</v>
      </c>
      <c r="F1221" s="110">
        <v>10</v>
      </c>
      <c r="G1221" s="23" t="s">
        <v>49</v>
      </c>
      <c r="H1221" s="52">
        <v>680</v>
      </c>
      <c r="I1221" s="30"/>
      <c r="J1221" s="109">
        <v>6800</v>
      </c>
      <c r="K1221" s="36">
        <v>34039900</v>
      </c>
      <c r="L1221" s="26">
        <v>7.4999999999999997E-2</v>
      </c>
      <c r="M1221" s="26"/>
      <c r="N1221" s="26">
        <v>0</v>
      </c>
      <c r="O1221" s="60"/>
      <c r="P1221" s="26">
        <v>0.1</v>
      </c>
      <c r="Q1221" s="84"/>
      <c r="R1221" s="26">
        <v>0.18</v>
      </c>
      <c r="S1221" s="23" t="s">
        <v>6412</v>
      </c>
      <c r="T1221" s="52">
        <v>510</v>
      </c>
      <c r="U1221" s="52">
        <v>0</v>
      </c>
      <c r="V1221" s="52">
        <v>51</v>
      </c>
      <c r="W1221" s="52">
        <v>1324.98</v>
      </c>
      <c r="X1221" s="52">
        <v>1885.98</v>
      </c>
      <c r="Y1221" s="23" t="s">
        <v>6223</v>
      </c>
      <c r="Z1221" s="23" t="s">
        <v>6417</v>
      </c>
      <c r="AA1221" s="23" t="s">
        <v>6418</v>
      </c>
      <c r="AB1221" s="33">
        <v>291805490480</v>
      </c>
      <c r="AC1221" s="33" t="s">
        <v>6419</v>
      </c>
      <c r="AD1221" s="39">
        <v>43283</v>
      </c>
      <c r="AE1221" s="39">
        <v>43283</v>
      </c>
      <c r="AF1221" s="53" t="e">
        <v>#N/A</v>
      </c>
      <c r="AG1221" s="53" t="e">
        <v>#N/A</v>
      </c>
      <c r="AH1221" s="39" t="e">
        <v>#N/A</v>
      </c>
      <c r="AI1221" s="23" t="s">
        <v>51</v>
      </c>
      <c r="AJ1221" s="59"/>
      <c r="AK1221" s="59"/>
      <c r="AL1221" s="48"/>
      <c r="AM1221" s="60"/>
      <c r="AN1221" s="33"/>
      <c r="AO1221" s="48"/>
      <c r="AP1221" s="23">
        <v>2000</v>
      </c>
      <c r="AQ1221" s="23" t="s">
        <v>52</v>
      </c>
      <c r="AR1221" s="23" t="s">
        <v>6418</v>
      </c>
      <c r="AS1221" s="38" t="s">
        <v>53</v>
      </c>
      <c r="AT1221" s="23"/>
      <c r="AU1221" s="23" t="s">
        <v>6420</v>
      </c>
      <c r="AV1221" s="99">
        <v>10</v>
      </c>
      <c r="AW1221" s="101">
        <v>6800</v>
      </c>
      <c r="AX1221" s="29" t="s">
        <v>5711</v>
      </c>
      <c r="AY1221" s="29"/>
      <c r="AZ1221" s="21"/>
      <c r="BA1221">
        <f t="shared" si="226"/>
        <v>2355</v>
      </c>
      <c r="BB1221" s="115" t="s">
        <v>6986</v>
      </c>
      <c r="BC1221" s="105">
        <f t="shared" ref="BC1221:BC1284" si="227">AW1221/AV1221</f>
        <v>680</v>
      </c>
      <c r="BD1221" s="116">
        <f t="shared" ref="BD1221:BD1284" si="228">DATE(YEAR(AE1221),MONTH(AE1221),1)</f>
        <v>43282</v>
      </c>
      <c r="BE1221" s="141" t="s">
        <v>7762</v>
      </c>
      <c r="BF1221">
        <f>MATCH(BE1221,'Cat-4'!$A:$A,0)</f>
        <v>364</v>
      </c>
      <c r="BG1221">
        <f>MATCH(BD1221,'Cat-4'!$1:$1,0)</f>
        <v>79</v>
      </c>
      <c r="BH1221">
        <f>INDEX('Cat-4'!$1:$1048576,'NSS + ACT'!BF1221,'NSS + ACT'!BG1221)</f>
        <v>118.3</v>
      </c>
      <c r="BI1221">
        <f>MATCH($BI$1,'Cat-4'!$1:$1,0)</f>
        <v>153</v>
      </c>
      <c r="BJ1221">
        <f>INDEX('Cat-4'!$1:$1048576,'NSS + ACT'!BF1221,'NSS + ACT'!BI1221)</f>
        <v>136.4</v>
      </c>
      <c r="BK1221" s="126">
        <f t="shared" ref="BK1221:BK1284" si="229">BJ1221/BH1221</f>
        <v>1.1530008453085376</v>
      </c>
      <c r="BL1221">
        <f t="shared" ref="BL1221:BL1284" si="230">$BL$1-BD1221</f>
        <v>2358</v>
      </c>
      <c r="BM1221" s="126">
        <f t="shared" ref="BM1221:BM1284" si="231">BL1221/30</f>
        <v>78.599999999999994</v>
      </c>
      <c r="BN1221" s="126" t="s">
        <v>8785</v>
      </c>
      <c r="BO1221" s="126">
        <f>MATCH(BB1221,Sheet3!$D$4:$D$8,0)</f>
        <v>3</v>
      </c>
      <c r="BP1221" s="126">
        <f>MATCH(BN1221,Sheet3!$E$4:$H$4,0)</f>
        <v>4</v>
      </c>
      <c r="BQ1221" s="132">
        <f>INDEX(Sheet3!$D$4:$H$8,'NSS + ACT'!BO1221,'NSS + ACT'!BP1221)</f>
        <v>0.5</v>
      </c>
      <c r="BR1221" s="105">
        <f t="shared" ref="BR1221:BR1284" si="232">BK1221*AW1221</f>
        <v>7840.4057480980555</v>
      </c>
      <c r="BS1221" s="162">
        <f t="shared" ref="BS1221:BS1284" si="233">BQ1221</f>
        <v>0.5</v>
      </c>
      <c r="BT1221" s="105">
        <f t="shared" ref="BT1221:BT1284" si="234">BR1221*(1-BS1221)</f>
        <v>3920.2028740490277</v>
      </c>
    </row>
    <row r="1222" spans="1:72">
      <c r="A1222" s="18">
        <f t="shared" si="225"/>
        <v>1219</v>
      </c>
      <c r="B1222" s="33"/>
      <c r="C1222" s="39"/>
      <c r="D1222" s="22" t="s">
        <v>162</v>
      </c>
      <c r="E1222" s="22" t="s">
        <v>6924</v>
      </c>
      <c r="F1222" s="113">
        <v>23</v>
      </c>
      <c r="G1222" s="23" t="s">
        <v>119</v>
      </c>
      <c r="H1222" s="24">
        <v>295</v>
      </c>
      <c r="I1222" s="30"/>
      <c r="J1222" s="101">
        <v>6785</v>
      </c>
      <c r="K1222" s="23">
        <v>85369090</v>
      </c>
      <c r="L1222" s="26">
        <v>0.1</v>
      </c>
      <c r="M1222" s="23"/>
      <c r="N1222" s="49"/>
      <c r="O1222" s="38"/>
      <c r="P1222" s="26">
        <v>0.1</v>
      </c>
      <c r="Q1222" s="38"/>
      <c r="R1222" s="26">
        <v>0.18</v>
      </c>
      <c r="S1222" s="23" t="s">
        <v>1322</v>
      </c>
      <c r="T1222" s="94">
        <v>678.5</v>
      </c>
      <c r="U1222" s="94">
        <v>0</v>
      </c>
      <c r="V1222" s="94">
        <v>67.850000000000009</v>
      </c>
      <c r="W1222" s="94">
        <v>1355.643</v>
      </c>
      <c r="X1222" s="52">
        <v>2101.9929999999999</v>
      </c>
      <c r="Y1222" s="23" t="s">
        <v>6835</v>
      </c>
      <c r="Z1222" s="23" t="s">
        <v>6925</v>
      </c>
      <c r="AA1222" s="23" t="s">
        <v>6925</v>
      </c>
      <c r="AB1222" s="33">
        <v>291605234550</v>
      </c>
      <c r="AC1222" s="23" t="s">
        <v>6926</v>
      </c>
      <c r="AD1222" s="48">
        <v>42679</v>
      </c>
      <c r="AE1222" s="39">
        <v>42670</v>
      </c>
      <c r="AF1222" s="33" t="e">
        <v>#N/A</v>
      </c>
      <c r="AG1222" s="23" t="e">
        <v>#N/A</v>
      </c>
      <c r="AH1222" s="39" t="e">
        <v>#N/A</v>
      </c>
      <c r="AI1222" s="23" t="s">
        <v>51</v>
      </c>
      <c r="AJ1222" s="65"/>
      <c r="AK1222" s="57"/>
      <c r="AL1222" s="56"/>
      <c r="AM1222" s="52"/>
      <c r="AN1222" s="23"/>
      <c r="AO1222" s="38"/>
      <c r="AP1222" s="23">
        <v>2000</v>
      </c>
      <c r="AQ1222" s="23" t="s">
        <v>64</v>
      </c>
      <c r="AR1222" s="23" t="s">
        <v>6927</v>
      </c>
      <c r="AS1222" s="95" t="s">
        <v>53</v>
      </c>
      <c r="AT1222" s="23" t="s">
        <v>522</v>
      </c>
      <c r="AU1222" s="23" t="s">
        <v>6928</v>
      </c>
      <c r="AV1222" s="99">
        <v>23</v>
      </c>
      <c r="AW1222" s="101">
        <v>6785</v>
      </c>
      <c r="AX1222" s="29" t="s">
        <v>6494</v>
      </c>
      <c r="AY1222" s="29"/>
      <c r="AZ1222" s="21"/>
      <c r="BA1222">
        <f t="shared" si="226"/>
        <v>2968</v>
      </c>
      <c r="BB1222" s="115" t="s">
        <v>6987</v>
      </c>
      <c r="BC1222" s="105">
        <f t="shared" si="227"/>
        <v>295</v>
      </c>
      <c r="BD1222" s="116">
        <f t="shared" si="228"/>
        <v>42644</v>
      </c>
      <c r="BE1222" s="141" t="s">
        <v>8366</v>
      </c>
      <c r="BF1222">
        <f>MATCH(BE1222,'Cat-4'!$A:$A,0)</f>
        <v>666</v>
      </c>
      <c r="BG1222">
        <f>MATCH(BD1222,'Cat-4'!$1:$1,0)</f>
        <v>58</v>
      </c>
      <c r="BH1222">
        <f>INDEX('Cat-4'!$1:$1048576,'NSS + ACT'!BF1222,'NSS + ACT'!BG1222)</f>
        <v>107.9</v>
      </c>
      <c r="BI1222">
        <f>MATCH($BI$1,'Cat-4'!$1:$1,0)</f>
        <v>153</v>
      </c>
      <c r="BJ1222">
        <f>INDEX('Cat-4'!$1:$1048576,'NSS + ACT'!BF1222,'NSS + ACT'!BI1222)</f>
        <v>133.4</v>
      </c>
      <c r="BK1222" s="126">
        <f t="shared" si="229"/>
        <v>1.2363299351251158</v>
      </c>
      <c r="BL1222">
        <f t="shared" si="230"/>
        <v>2996</v>
      </c>
      <c r="BM1222" s="126">
        <f t="shared" si="231"/>
        <v>99.86666666666666</v>
      </c>
      <c r="BN1222" s="126" t="s">
        <v>8785</v>
      </c>
      <c r="BO1222" s="126">
        <f>MATCH(BB1222,Sheet3!$D$4:$D$8,0)</f>
        <v>4</v>
      </c>
      <c r="BP1222" s="126">
        <f>MATCH(BN1222,Sheet3!$E$4:$H$4,0)</f>
        <v>4</v>
      </c>
      <c r="BQ1222" s="132">
        <f>INDEX(Sheet3!$D$4:$H$8,'NSS + ACT'!BO1222,'NSS + ACT'!BP1222)</f>
        <v>0.2</v>
      </c>
      <c r="BR1222" s="105">
        <f t="shared" si="232"/>
        <v>8388.4986098239115</v>
      </c>
      <c r="BS1222" s="162">
        <f t="shared" si="233"/>
        <v>0.2</v>
      </c>
      <c r="BT1222" s="105">
        <f t="shared" si="234"/>
        <v>6710.7988878591295</v>
      </c>
    </row>
    <row r="1223" spans="1:72">
      <c r="A1223" s="18">
        <f t="shared" si="225"/>
        <v>1220</v>
      </c>
      <c r="B1223" s="61">
        <v>291805977606</v>
      </c>
      <c r="C1223" s="39">
        <v>43298</v>
      </c>
      <c r="D1223" s="22" t="s">
        <v>203</v>
      </c>
      <c r="E1223" s="22" t="s">
        <v>1603</v>
      </c>
      <c r="F1223" s="110">
        <v>5</v>
      </c>
      <c r="G1223" s="23" t="s">
        <v>79</v>
      </c>
      <c r="H1223" s="52">
        <v>245.2</v>
      </c>
      <c r="I1223" s="30"/>
      <c r="J1223" s="109">
        <v>1226</v>
      </c>
      <c r="K1223" s="23">
        <v>84842000</v>
      </c>
      <c r="L1223" s="26">
        <v>7.4999999999999997E-2</v>
      </c>
      <c r="M1223" s="40">
        <v>0</v>
      </c>
      <c r="N1223" s="62">
        <v>0</v>
      </c>
      <c r="O1223" s="52">
        <v>0</v>
      </c>
      <c r="P1223" s="26">
        <v>0.1</v>
      </c>
      <c r="Q1223" s="52">
        <v>0</v>
      </c>
      <c r="R1223" s="63">
        <v>0.18</v>
      </c>
      <c r="S1223" s="23" t="s">
        <v>777</v>
      </c>
      <c r="T1223" s="52">
        <v>91.95</v>
      </c>
      <c r="U1223" s="52">
        <v>0</v>
      </c>
      <c r="V1223" s="52">
        <v>9.1950000000000003</v>
      </c>
      <c r="W1223" s="52">
        <v>238.8861</v>
      </c>
      <c r="X1223" s="52">
        <v>340.03110000000004</v>
      </c>
      <c r="Y1223" s="23" t="s">
        <v>1473</v>
      </c>
      <c r="Z1223" s="23" t="s">
        <v>1604</v>
      </c>
      <c r="AA1223" s="23" t="s">
        <v>1605</v>
      </c>
      <c r="AB1223" s="33">
        <v>291805977606</v>
      </c>
      <c r="AC1223" s="33" t="s">
        <v>1595</v>
      </c>
      <c r="AD1223" s="48">
        <v>43298</v>
      </c>
      <c r="AE1223" s="39">
        <v>43295</v>
      </c>
      <c r="AF1223" s="53" t="e">
        <v>#N/A</v>
      </c>
      <c r="AG1223" s="53" t="e">
        <v>#N/A</v>
      </c>
      <c r="AH1223" s="39" t="e">
        <v>#N/A</v>
      </c>
      <c r="AI1223" s="23" t="s">
        <v>51</v>
      </c>
      <c r="AJ1223" s="54"/>
      <c r="AK1223" s="55"/>
      <c r="AL1223" s="56"/>
      <c r="AM1223" s="57"/>
      <c r="AN1223" s="33"/>
      <c r="AO1223" s="48"/>
      <c r="AP1223" s="23">
        <v>2000</v>
      </c>
      <c r="AQ1223" s="23" t="s">
        <v>52</v>
      </c>
      <c r="AR1223" s="23" t="s">
        <v>1605</v>
      </c>
      <c r="AS1223" s="38" t="s">
        <v>53</v>
      </c>
      <c r="AT1223" s="23" t="s">
        <v>519</v>
      </c>
      <c r="AU1223" s="64" t="s">
        <v>1596</v>
      </c>
      <c r="AV1223" s="99">
        <v>5</v>
      </c>
      <c r="AW1223" s="102">
        <v>6779.76</v>
      </c>
      <c r="AX1223" s="29" t="s">
        <v>701</v>
      </c>
      <c r="AY1223" s="29"/>
      <c r="AZ1223" s="25"/>
      <c r="BA1223">
        <f t="shared" si="226"/>
        <v>2343</v>
      </c>
      <c r="BB1223" s="115" t="s">
        <v>6983</v>
      </c>
      <c r="BC1223" s="105">
        <f t="shared" si="227"/>
        <v>1355.952</v>
      </c>
      <c r="BD1223" s="116">
        <f t="shared" si="228"/>
        <v>43282</v>
      </c>
      <c r="BE1223" s="141" t="s">
        <v>8477</v>
      </c>
      <c r="BF1223">
        <f>MATCH(BE1223,'Cat-4'!$A:$A,0)</f>
        <v>722</v>
      </c>
      <c r="BG1223">
        <f>MATCH(BD1223,'Cat-4'!$1:$1,0)</f>
        <v>79</v>
      </c>
      <c r="BH1223">
        <f>INDEX('Cat-4'!$1:$1048576,'NSS + ACT'!BF1223,'NSS + ACT'!BG1223)</f>
        <v>110.9</v>
      </c>
      <c r="BI1223">
        <f>MATCH($BI$1,'Cat-4'!$1:$1,0)</f>
        <v>153</v>
      </c>
      <c r="BJ1223">
        <f>INDEX('Cat-4'!$1:$1048576,'NSS + ACT'!BF1223,'NSS + ACT'!BI1223)</f>
        <v>130.80000000000001</v>
      </c>
      <c r="BK1223" s="126">
        <f t="shared" si="229"/>
        <v>1.1794409377817854</v>
      </c>
      <c r="BL1223">
        <f t="shared" si="230"/>
        <v>2358</v>
      </c>
      <c r="BM1223" s="126">
        <f t="shared" si="231"/>
        <v>78.599999999999994</v>
      </c>
      <c r="BN1223" s="126" t="s">
        <v>8785</v>
      </c>
      <c r="BO1223" s="126">
        <f>MATCH(BB1223,Sheet3!$D$4:$D$8,0)</f>
        <v>2</v>
      </c>
      <c r="BP1223" s="126">
        <f>MATCH(BN1223,Sheet3!$E$4:$H$4,0)</f>
        <v>4</v>
      </c>
      <c r="BQ1223" s="132">
        <f>INDEX(Sheet3!$D$4:$H$8,'NSS + ACT'!BO1223,'NSS + ACT'!BP1223)</f>
        <v>0.1</v>
      </c>
      <c r="BR1223" s="105">
        <f t="shared" si="232"/>
        <v>7996.3264923354373</v>
      </c>
      <c r="BS1223" s="162">
        <f t="shared" si="233"/>
        <v>0.1</v>
      </c>
      <c r="BT1223" s="105">
        <f t="shared" si="234"/>
        <v>7196.6938431018934</v>
      </c>
    </row>
    <row r="1224" spans="1:72">
      <c r="A1224" s="18">
        <f t="shared" si="225"/>
        <v>1221</v>
      </c>
      <c r="B1224" s="61">
        <v>291706636863</v>
      </c>
      <c r="C1224" s="39">
        <v>43052</v>
      </c>
      <c r="D1224" s="22" t="s">
        <v>152</v>
      </c>
      <c r="E1224" s="22" t="s">
        <v>1313</v>
      </c>
      <c r="F1224" s="110">
        <v>19</v>
      </c>
      <c r="G1224" s="23" t="s">
        <v>49</v>
      </c>
      <c r="H1224" s="52">
        <v>353.56210526315789</v>
      </c>
      <c r="I1224" s="30"/>
      <c r="J1224" s="109">
        <v>6717.68</v>
      </c>
      <c r="K1224" s="23">
        <v>39174000</v>
      </c>
      <c r="L1224" s="26">
        <v>0.1</v>
      </c>
      <c r="M1224" s="40">
        <v>0</v>
      </c>
      <c r="N1224" s="62">
        <v>0</v>
      </c>
      <c r="O1224" s="52">
        <v>0</v>
      </c>
      <c r="P1224" s="26">
        <v>0.1</v>
      </c>
      <c r="Q1224" s="52">
        <v>0</v>
      </c>
      <c r="R1224" s="63">
        <v>0.18</v>
      </c>
      <c r="S1224" s="23" t="s">
        <v>1307</v>
      </c>
      <c r="T1224" s="52">
        <v>671.76800000000003</v>
      </c>
      <c r="U1224" s="52">
        <v>0</v>
      </c>
      <c r="V1224" s="52">
        <v>67.1768</v>
      </c>
      <c r="W1224" s="52">
        <v>1342.192464</v>
      </c>
      <c r="X1224" s="52">
        <v>2081.137264</v>
      </c>
      <c r="Y1224" s="23" t="s">
        <v>1248</v>
      </c>
      <c r="Z1224" s="23" t="s">
        <v>1314</v>
      </c>
      <c r="AA1224" s="23" t="s">
        <v>1315</v>
      </c>
      <c r="AB1224" s="33">
        <v>291706636863</v>
      </c>
      <c r="AC1224" s="33" t="s">
        <v>793</v>
      </c>
      <c r="AD1224" s="48">
        <v>43052</v>
      </c>
      <c r="AE1224" s="39">
        <v>43048</v>
      </c>
      <c r="AF1224" s="53" t="e">
        <v>#N/A</v>
      </c>
      <c r="AG1224" s="53" t="e">
        <v>#N/A</v>
      </c>
      <c r="AH1224" s="39" t="e">
        <v>#N/A</v>
      </c>
      <c r="AI1224" s="23" t="s">
        <v>51</v>
      </c>
      <c r="AJ1224" s="54"/>
      <c r="AK1224" s="55"/>
      <c r="AL1224" s="56"/>
      <c r="AM1224" s="57"/>
      <c r="AN1224" s="33"/>
      <c r="AO1224" s="48"/>
      <c r="AP1224" s="23">
        <v>2000</v>
      </c>
      <c r="AQ1224" s="23" t="s">
        <v>52</v>
      </c>
      <c r="AR1224" s="23" t="s">
        <v>1315</v>
      </c>
      <c r="AS1224" s="38" t="s">
        <v>155</v>
      </c>
      <c r="AT1224" s="23" t="s">
        <v>519</v>
      </c>
      <c r="AU1224" s="64" t="s">
        <v>156</v>
      </c>
      <c r="AV1224" s="99">
        <v>19</v>
      </c>
      <c r="AW1224" s="102">
        <v>6717.68</v>
      </c>
      <c r="AX1224" s="29" t="s">
        <v>701</v>
      </c>
      <c r="AY1224" s="29"/>
      <c r="AZ1224" s="25"/>
      <c r="BA1224">
        <f t="shared" si="226"/>
        <v>2590</v>
      </c>
      <c r="BB1224" s="115" t="s">
        <v>6983</v>
      </c>
      <c r="BC1224" s="105">
        <f t="shared" si="227"/>
        <v>353.56210526315789</v>
      </c>
      <c r="BD1224" s="116">
        <f t="shared" si="228"/>
        <v>43040</v>
      </c>
      <c r="BE1224" s="141" t="s">
        <v>8477</v>
      </c>
      <c r="BF1224">
        <f>MATCH(BE1224,'Cat-4'!$A:$A,0)</f>
        <v>722</v>
      </c>
      <c r="BG1224">
        <f>MATCH(BD1224,'Cat-4'!$1:$1,0)</f>
        <v>71</v>
      </c>
      <c r="BH1224">
        <f>INDEX('Cat-4'!$1:$1048576,'NSS + ACT'!BF1224,'NSS + ACT'!BG1224)</f>
        <v>109.3</v>
      </c>
      <c r="BI1224">
        <f>MATCH($BI$1,'Cat-4'!$1:$1,0)</f>
        <v>153</v>
      </c>
      <c r="BJ1224">
        <f>INDEX('Cat-4'!$1:$1048576,'NSS + ACT'!BF1224,'NSS + ACT'!BI1224)</f>
        <v>130.80000000000001</v>
      </c>
      <c r="BK1224" s="126">
        <f t="shared" si="229"/>
        <v>1.1967063129002746</v>
      </c>
      <c r="BL1224">
        <f t="shared" si="230"/>
        <v>2600</v>
      </c>
      <c r="BM1224" s="126">
        <f t="shared" si="231"/>
        <v>86.666666666666671</v>
      </c>
      <c r="BN1224" s="126" t="s">
        <v>8785</v>
      </c>
      <c r="BO1224" s="126">
        <f>MATCH(BB1224,Sheet3!$D$4:$D$8,0)</f>
        <v>2</v>
      </c>
      <c r="BP1224" s="126">
        <f>MATCH(BN1224,Sheet3!$E$4:$H$4,0)</f>
        <v>4</v>
      </c>
      <c r="BQ1224" s="132">
        <f>INDEX(Sheet3!$D$4:$H$8,'NSS + ACT'!BO1224,'NSS + ACT'!BP1224)</f>
        <v>0.1</v>
      </c>
      <c r="BR1224" s="105">
        <f t="shared" si="232"/>
        <v>8039.0900640439168</v>
      </c>
      <c r="BS1224" s="162">
        <f t="shared" si="233"/>
        <v>0.1</v>
      </c>
      <c r="BT1224" s="105">
        <f t="shared" si="234"/>
        <v>7235.1810576395255</v>
      </c>
    </row>
    <row r="1225" spans="1:72">
      <c r="A1225" s="18">
        <f t="shared" si="225"/>
        <v>1222</v>
      </c>
      <c r="B1225" s="61">
        <v>292300110093</v>
      </c>
      <c r="C1225" s="39">
        <v>44930</v>
      </c>
      <c r="D1225" s="22" t="s">
        <v>61</v>
      </c>
      <c r="E1225" s="22" t="s">
        <v>1779</v>
      </c>
      <c r="F1225" s="110">
        <v>5</v>
      </c>
      <c r="G1225" s="23" t="s">
        <v>119</v>
      </c>
      <c r="H1225" s="52">
        <v>1343.2339999999999</v>
      </c>
      <c r="I1225" s="30"/>
      <c r="J1225" s="109">
        <v>6716.17</v>
      </c>
      <c r="K1225" s="23">
        <v>84149011</v>
      </c>
      <c r="L1225" s="26">
        <v>7.4999999999999997E-2</v>
      </c>
      <c r="M1225" s="40">
        <v>0</v>
      </c>
      <c r="N1225" s="62">
        <v>0</v>
      </c>
      <c r="O1225" s="52">
        <v>0</v>
      </c>
      <c r="P1225" s="26">
        <v>0.1</v>
      </c>
      <c r="Q1225" s="52">
        <v>0</v>
      </c>
      <c r="R1225" s="63">
        <v>0.18</v>
      </c>
      <c r="S1225" s="23" t="s">
        <v>717</v>
      </c>
      <c r="T1225" s="52">
        <v>503.71274999999997</v>
      </c>
      <c r="U1225" s="52">
        <v>0</v>
      </c>
      <c r="V1225" s="52">
        <v>50.371274999999997</v>
      </c>
      <c r="W1225" s="52">
        <v>1308.6457244999999</v>
      </c>
      <c r="X1225" s="52">
        <v>1862.7297494999998</v>
      </c>
      <c r="Y1225" s="23" t="s">
        <v>1628</v>
      </c>
      <c r="Z1225" s="23" t="s">
        <v>1780</v>
      </c>
      <c r="AA1225" s="23" t="s">
        <v>1781</v>
      </c>
      <c r="AB1225" s="33">
        <v>292300110093</v>
      </c>
      <c r="AC1225" s="33" t="s">
        <v>1782</v>
      </c>
      <c r="AD1225" s="48">
        <v>44930</v>
      </c>
      <c r="AE1225" s="39">
        <v>44872</v>
      </c>
      <c r="AF1225" s="53" t="e">
        <v>#N/A</v>
      </c>
      <c r="AG1225" s="53" t="e">
        <v>#N/A</v>
      </c>
      <c r="AH1225" s="39" t="e">
        <v>#N/A</v>
      </c>
      <c r="AI1225" s="23" t="s">
        <v>51</v>
      </c>
      <c r="AJ1225" s="54"/>
      <c r="AK1225" s="55"/>
      <c r="AL1225" s="56"/>
      <c r="AM1225" s="57"/>
      <c r="AN1225" s="33"/>
      <c r="AO1225" s="48"/>
      <c r="AP1225" s="23">
        <v>2000</v>
      </c>
      <c r="AQ1225" s="23" t="s">
        <v>52</v>
      </c>
      <c r="AR1225" s="23" t="s">
        <v>1781</v>
      </c>
      <c r="AS1225" s="38" t="s">
        <v>53</v>
      </c>
      <c r="AT1225" s="23"/>
      <c r="AU1225" s="64" t="s">
        <v>1783</v>
      </c>
      <c r="AV1225" s="99">
        <v>5</v>
      </c>
      <c r="AW1225" s="102">
        <v>6716.17</v>
      </c>
      <c r="AX1225" s="29" t="s">
        <v>701</v>
      </c>
      <c r="AY1225" s="29"/>
      <c r="AZ1225" s="25" t="s">
        <v>1633</v>
      </c>
      <c r="BA1225">
        <f t="shared" si="226"/>
        <v>766</v>
      </c>
      <c r="BB1225" s="115" t="s">
        <v>6985</v>
      </c>
      <c r="BC1225" s="105">
        <f t="shared" si="227"/>
        <v>1343.2339999999999</v>
      </c>
      <c r="BD1225" s="116">
        <f t="shared" si="228"/>
        <v>44866</v>
      </c>
      <c r="BE1225" s="141" t="s">
        <v>8312</v>
      </c>
      <c r="BF1225">
        <f>MATCH(BE1225,'Cat-4'!$A:$A,0)</f>
        <v>639</v>
      </c>
      <c r="BG1225">
        <f>MATCH(BD1225,'Cat-4'!$1:$1,0)</f>
        <v>131</v>
      </c>
      <c r="BH1225">
        <f>INDEX('Cat-4'!$1:$1048576,'NSS + ACT'!BF1225,'NSS + ACT'!BG1225)</f>
        <v>116.5</v>
      </c>
      <c r="BI1225">
        <f>MATCH($BI$1,'Cat-4'!$1:$1,0)</f>
        <v>153</v>
      </c>
      <c r="BJ1225">
        <f>INDEX('Cat-4'!$1:$1048576,'NSS + ACT'!BF1225,'NSS + ACT'!BI1225)</f>
        <v>121.7</v>
      </c>
      <c r="BK1225" s="126">
        <f t="shared" si="229"/>
        <v>1.0446351931330473</v>
      </c>
      <c r="BL1225">
        <f t="shared" si="230"/>
        <v>774</v>
      </c>
      <c r="BM1225" s="126">
        <f t="shared" si="231"/>
        <v>25.8</v>
      </c>
      <c r="BN1225" s="126" t="s">
        <v>8785</v>
      </c>
      <c r="BO1225" s="126">
        <f>MATCH(BB1225,Sheet3!$D$4:$D$8,0)</f>
        <v>5</v>
      </c>
      <c r="BP1225" s="126">
        <f>MATCH(BN1225,Sheet3!$E$4:$H$4,0)</f>
        <v>4</v>
      </c>
      <c r="BQ1225" s="132">
        <f>INDEX(Sheet3!$D$4:$H$8,'NSS + ACT'!BO1225,'NSS + ACT'!BP1225)</f>
        <v>0.4</v>
      </c>
      <c r="BR1225" s="105">
        <f t="shared" si="232"/>
        <v>7015.9475450643786</v>
      </c>
      <c r="BS1225" s="162">
        <f t="shared" si="233"/>
        <v>0.4</v>
      </c>
      <c r="BT1225" s="105">
        <f t="shared" si="234"/>
        <v>4209.5685270386266</v>
      </c>
    </row>
    <row r="1226" spans="1:72">
      <c r="A1226" s="18">
        <f t="shared" si="225"/>
        <v>1223</v>
      </c>
      <c r="B1226" s="61">
        <v>292103626603</v>
      </c>
      <c r="C1226" s="39">
        <v>44299</v>
      </c>
      <c r="D1226" s="22" t="s">
        <v>168</v>
      </c>
      <c r="E1226" s="22" t="s">
        <v>4100</v>
      </c>
      <c r="F1226" s="110">
        <v>11</v>
      </c>
      <c r="G1226" s="23" t="s">
        <v>4101</v>
      </c>
      <c r="H1226" s="52">
        <v>604.9427272727263</v>
      </c>
      <c r="I1226" s="30"/>
      <c r="J1226" s="109">
        <v>6654.3699999999899</v>
      </c>
      <c r="K1226" s="23">
        <v>84841010</v>
      </c>
      <c r="L1226" s="26">
        <v>7.4999999999999997E-2</v>
      </c>
      <c r="M1226" s="40">
        <v>0</v>
      </c>
      <c r="N1226" s="40">
        <v>0</v>
      </c>
      <c r="O1226" s="52">
        <v>0</v>
      </c>
      <c r="P1226" s="26">
        <v>0.1</v>
      </c>
      <c r="Q1226" s="52">
        <v>0</v>
      </c>
      <c r="R1226" s="63">
        <v>0.18</v>
      </c>
      <c r="S1226" s="23" t="s">
        <v>4095</v>
      </c>
      <c r="T1226" s="52">
        <v>499.07774999999924</v>
      </c>
      <c r="U1226" s="52">
        <v>0</v>
      </c>
      <c r="V1226" s="52">
        <v>49.90777499999993</v>
      </c>
      <c r="W1226" s="52">
        <v>1296.603994499998</v>
      </c>
      <c r="X1226" s="68">
        <v>1845.5895194999971</v>
      </c>
      <c r="Y1226" s="23" t="s">
        <v>3855</v>
      </c>
      <c r="Z1226" s="23" t="s">
        <v>4102</v>
      </c>
      <c r="AA1226" s="23" t="s">
        <v>4103</v>
      </c>
      <c r="AB1226" s="33">
        <v>292103626603</v>
      </c>
      <c r="AC1226" s="33" t="s">
        <v>4104</v>
      </c>
      <c r="AD1226" s="39">
        <v>44299</v>
      </c>
      <c r="AE1226" s="39">
        <v>44282</v>
      </c>
      <c r="AF1226" s="53" t="e">
        <v>#N/A</v>
      </c>
      <c r="AG1226" s="53" t="e">
        <v>#N/A</v>
      </c>
      <c r="AH1226" s="39" t="e">
        <v>#N/A</v>
      </c>
      <c r="AI1226" s="23" t="s">
        <v>51</v>
      </c>
      <c r="AJ1226" s="59"/>
      <c r="AK1226" s="59"/>
      <c r="AL1226" s="48"/>
      <c r="AM1226" s="60"/>
      <c r="AN1226" s="33"/>
      <c r="AO1226" s="48"/>
      <c r="AP1226" s="23">
        <v>2000</v>
      </c>
      <c r="AQ1226" s="23" t="s">
        <v>52</v>
      </c>
      <c r="AR1226" s="23" t="s">
        <v>4103</v>
      </c>
      <c r="AS1226" s="38" t="s">
        <v>53</v>
      </c>
      <c r="AT1226" s="23"/>
      <c r="AU1226" s="64" t="s">
        <v>4105</v>
      </c>
      <c r="AV1226" s="99">
        <v>11</v>
      </c>
      <c r="AW1226" s="102">
        <v>6654.3699999999899</v>
      </c>
      <c r="AX1226" s="29" t="s">
        <v>701</v>
      </c>
      <c r="AY1226" s="29"/>
      <c r="AZ1226" s="25"/>
      <c r="BA1226">
        <f t="shared" si="226"/>
        <v>1356</v>
      </c>
      <c r="BB1226" s="115" t="s">
        <v>6983</v>
      </c>
      <c r="BC1226" s="105">
        <f t="shared" si="227"/>
        <v>604.9427272727263</v>
      </c>
      <c r="BD1226" s="116">
        <f t="shared" si="228"/>
        <v>44256</v>
      </c>
      <c r="BE1226" s="141" t="s">
        <v>8477</v>
      </c>
      <c r="BF1226">
        <f>MATCH(BE1226,'Cat-4'!$A:$A,0)</f>
        <v>722</v>
      </c>
      <c r="BG1226">
        <f>MATCH(BD1226,'Cat-4'!$1:$1,0)</f>
        <v>111</v>
      </c>
      <c r="BH1226">
        <f>INDEX('Cat-4'!$1:$1048576,'NSS + ACT'!BF1226,'NSS + ACT'!BG1226)</f>
        <v>116.1</v>
      </c>
      <c r="BI1226">
        <f>MATCH($BI$1,'Cat-4'!$1:$1,0)</f>
        <v>153</v>
      </c>
      <c r="BJ1226">
        <f>INDEX('Cat-4'!$1:$1048576,'NSS + ACT'!BF1226,'NSS + ACT'!BI1226)</f>
        <v>130.80000000000001</v>
      </c>
      <c r="BK1226" s="126">
        <f t="shared" si="229"/>
        <v>1.1266149870801034</v>
      </c>
      <c r="BL1226">
        <f t="shared" si="230"/>
        <v>1384</v>
      </c>
      <c r="BM1226" s="126">
        <f t="shared" si="231"/>
        <v>46.133333333333333</v>
      </c>
      <c r="BN1226" s="126" t="s">
        <v>8785</v>
      </c>
      <c r="BO1226" s="126">
        <f>MATCH(BB1226,Sheet3!$D$4:$D$8,0)</f>
        <v>2</v>
      </c>
      <c r="BP1226" s="126">
        <f>MATCH(BN1226,Sheet3!$E$4:$H$4,0)</f>
        <v>4</v>
      </c>
      <c r="BQ1226" s="132">
        <f>INDEX(Sheet3!$D$4:$H$8,'NSS + ACT'!BO1226,'NSS + ACT'!BP1226)</f>
        <v>0.1</v>
      </c>
      <c r="BR1226" s="105">
        <f t="shared" si="232"/>
        <v>7496.9129715762165</v>
      </c>
      <c r="BS1226" s="162">
        <f t="shared" si="233"/>
        <v>0.1</v>
      </c>
      <c r="BT1226" s="105">
        <f t="shared" si="234"/>
        <v>6747.2216744185953</v>
      </c>
    </row>
    <row r="1227" spans="1:72">
      <c r="A1227" s="18">
        <f t="shared" si="225"/>
        <v>1224</v>
      </c>
      <c r="B1227" s="33">
        <v>292310405800</v>
      </c>
      <c r="C1227" s="39">
        <v>45196</v>
      </c>
      <c r="D1227" s="22" t="s">
        <v>91</v>
      </c>
      <c r="E1227" s="22" t="s">
        <v>5081</v>
      </c>
      <c r="F1227" s="110">
        <v>2</v>
      </c>
      <c r="G1227" s="23" t="s">
        <v>49</v>
      </c>
      <c r="H1227" s="58">
        <v>3322</v>
      </c>
      <c r="I1227" s="30"/>
      <c r="J1227" s="101">
        <v>6644</v>
      </c>
      <c r="K1227" s="33">
        <v>84819090</v>
      </c>
      <c r="L1227" s="26">
        <v>7.4999999999999997E-2</v>
      </c>
      <c r="M1227" s="40">
        <v>0</v>
      </c>
      <c r="N1227" s="40">
        <v>0</v>
      </c>
      <c r="O1227" s="35"/>
      <c r="P1227" s="63">
        <v>0.1</v>
      </c>
      <c r="Q1227" s="52">
        <v>0</v>
      </c>
      <c r="R1227" s="63">
        <v>0.18</v>
      </c>
      <c r="S1227" s="23" t="s">
        <v>849</v>
      </c>
      <c r="T1227" s="52">
        <v>498.29999999999995</v>
      </c>
      <c r="U1227" s="52">
        <v>0</v>
      </c>
      <c r="V1227" s="52">
        <v>49.83</v>
      </c>
      <c r="W1227" s="52">
        <v>1294.5834</v>
      </c>
      <c r="X1227" s="52">
        <v>1842.7134000000001</v>
      </c>
      <c r="Y1227" s="23" t="s">
        <v>5072</v>
      </c>
      <c r="Z1227" s="23" t="s">
        <v>5082</v>
      </c>
      <c r="AA1227" s="23" t="s">
        <v>5083</v>
      </c>
      <c r="AB1227" s="33">
        <v>292310405800</v>
      </c>
      <c r="AC1227" s="33" t="s">
        <v>5062</v>
      </c>
      <c r="AD1227" s="48">
        <v>45196</v>
      </c>
      <c r="AE1227" s="39">
        <v>45189</v>
      </c>
      <c r="AF1227" s="53" t="e">
        <v>#N/A</v>
      </c>
      <c r="AG1227" s="53" t="e">
        <v>#N/A</v>
      </c>
      <c r="AH1227" s="39" t="e">
        <v>#N/A</v>
      </c>
      <c r="AI1227" s="23" t="s">
        <v>51</v>
      </c>
      <c r="AJ1227" s="54"/>
      <c r="AK1227" s="55"/>
      <c r="AL1227" s="56"/>
      <c r="AM1227" s="57"/>
      <c r="AN1227" s="33"/>
      <c r="AO1227" s="48"/>
      <c r="AP1227" s="23">
        <v>2000</v>
      </c>
      <c r="AQ1227" s="23" t="s">
        <v>52</v>
      </c>
      <c r="AR1227" s="23" t="s">
        <v>5083</v>
      </c>
      <c r="AS1227" s="38" t="s">
        <v>518</v>
      </c>
      <c r="AT1227" s="23"/>
      <c r="AU1227" s="23" t="s">
        <v>5063</v>
      </c>
      <c r="AV1227" s="99">
        <v>2</v>
      </c>
      <c r="AW1227" s="101">
        <v>6644</v>
      </c>
      <c r="AX1227" s="29" t="s">
        <v>4770</v>
      </c>
      <c r="AY1227" s="29"/>
      <c r="AZ1227" s="32" t="s">
        <v>5077</v>
      </c>
      <c r="BA1227">
        <f t="shared" si="226"/>
        <v>449</v>
      </c>
      <c r="BB1227" s="115" t="s">
        <v>6983</v>
      </c>
      <c r="BC1227" s="105">
        <f t="shared" si="227"/>
        <v>3322</v>
      </c>
      <c r="BD1227" s="116">
        <f t="shared" si="228"/>
        <v>45170</v>
      </c>
      <c r="BE1227" s="141" t="s">
        <v>8477</v>
      </c>
      <c r="BF1227">
        <f>MATCH(BE1227,'Cat-4'!$A:$A,0)</f>
        <v>722</v>
      </c>
      <c r="BG1227">
        <f>MATCH(BD1227,'Cat-4'!$1:$1,0)</f>
        <v>141</v>
      </c>
      <c r="BH1227">
        <f>INDEX('Cat-4'!$1:$1048576,'NSS + ACT'!BF1227,'NSS + ACT'!BG1227)</f>
        <v>129.19999999999999</v>
      </c>
      <c r="BI1227">
        <f>MATCH($BI$1,'Cat-4'!$1:$1,0)</f>
        <v>153</v>
      </c>
      <c r="BJ1227">
        <f>INDEX('Cat-4'!$1:$1048576,'NSS + ACT'!BF1227,'NSS + ACT'!BI1227)</f>
        <v>130.80000000000001</v>
      </c>
      <c r="BK1227" s="126">
        <f t="shared" si="229"/>
        <v>1.0123839009287927</v>
      </c>
      <c r="BL1227">
        <f t="shared" si="230"/>
        <v>470</v>
      </c>
      <c r="BM1227" s="126">
        <f t="shared" si="231"/>
        <v>15.666666666666666</v>
      </c>
      <c r="BN1227" s="126" t="s">
        <v>8784</v>
      </c>
      <c r="BO1227" s="126">
        <f>MATCH(BB1227,Sheet3!$D$4:$D$8,0)</f>
        <v>2</v>
      </c>
      <c r="BP1227" s="126">
        <f>MATCH(BN1227,Sheet3!$E$4:$H$4,0)</f>
        <v>3</v>
      </c>
      <c r="BQ1227" s="132">
        <f>INDEX(Sheet3!$D$4:$H$8,'NSS + ACT'!BO1227,'NSS + ACT'!BP1227)</f>
        <v>0.05</v>
      </c>
      <c r="BR1227" s="105">
        <f t="shared" si="232"/>
        <v>6726.278637770899</v>
      </c>
      <c r="BS1227" s="162">
        <f t="shared" si="233"/>
        <v>0.05</v>
      </c>
      <c r="BT1227" s="105">
        <f t="shared" si="234"/>
        <v>6389.9647058823539</v>
      </c>
    </row>
    <row r="1228" spans="1:72">
      <c r="A1228" s="18">
        <f t="shared" si="225"/>
        <v>1225</v>
      </c>
      <c r="B1228" s="33"/>
      <c r="C1228" s="39"/>
      <c r="D1228" s="22" t="s">
        <v>106</v>
      </c>
      <c r="E1228" s="22" t="s">
        <v>6902</v>
      </c>
      <c r="F1228" s="113">
        <v>6</v>
      </c>
      <c r="G1228" s="23" t="s">
        <v>119</v>
      </c>
      <c r="H1228" s="24">
        <v>1102.5</v>
      </c>
      <c r="I1228" s="30"/>
      <c r="J1228" s="101">
        <v>6615</v>
      </c>
      <c r="K1228" s="23">
        <v>85364900</v>
      </c>
      <c r="L1228" s="26">
        <v>0.1</v>
      </c>
      <c r="M1228" s="23" t="s">
        <v>3460</v>
      </c>
      <c r="N1228" s="49"/>
      <c r="O1228" s="38"/>
      <c r="P1228" s="26">
        <v>0.1</v>
      </c>
      <c r="Q1228" s="38"/>
      <c r="R1228" s="26">
        <v>0.18</v>
      </c>
      <c r="S1228" s="23" t="s">
        <v>1322</v>
      </c>
      <c r="T1228" s="94">
        <v>661.5</v>
      </c>
      <c r="U1228" s="94">
        <v>0</v>
      </c>
      <c r="V1228" s="94">
        <v>66.150000000000006</v>
      </c>
      <c r="W1228" s="94">
        <v>1321.6769999999999</v>
      </c>
      <c r="X1228" s="52">
        <v>2049.3269999999998</v>
      </c>
      <c r="Y1228" s="23" t="s">
        <v>6835</v>
      </c>
      <c r="Z1228" s="23" t="s">
        <v>6903</v>
      </c>
      <c r="AA1228" s="23" t="s">
        <v>6903</v>
      </c>
      <c r="AB1228" s="33">
        <v>291702559293</v>
      </c>
      <c r="AC1228" s="23" t="s">
        <v>3463</v>
      </c>
      <c r="AD1228" s="48">
        <v>42889</v>
      </c>
      <c r="AE1228" s="39">
        <v>42863</v>
      </c>
      <c r="AF1228" s="33" t="e">
        <v>#N/A</v>
      </c>
      <c r="AG1228" s="23" t="e">
        <v>#N/A</v>
      </c>
      <c r="AH1228" s="39" t="e">
        <v>#N/A</v>
      </c>
      <c r="AI1228" s="23" t="s">
        <v>51</v>
      </c>
      <c r="AJ1228" s="65"/>
      <c r="AK1228" s="57"/>
      <c r="AL1228" s="56"/>
      <c r="AM1228" s="52"/>
      <c r="AN1228" s="23"/>
      <c r="AO1228" s="38"/>
      <c r="AP1228" s="23">
        <v>2000</v>
      </c>
      <c r="AQ1228" s="23" t="s">
        <v>64</v>
      </c>
      <c r="AR1228" s="23" t="s">
        <v>6904</v>
      </c>
      <c r="AS1228" s="95" t="s">
        <v>53</v>
      </c>
      <c r="AT1228" s="23" t="s">
        <v>522</v>
      </c>
      <c r="AU1228" s="23" t="s">
        <v>303</v>
      </c>
      <c r="AV1228" s="99">
        <v>6</v>
      </c>
      <c r="AW1228" s="101">
        <v>6615</v>
      </c>
      <c r="AX1228" s="29" t="s">
        <v>6494</v>
      </c>
      <c r="AY1228" s="29"/>
      <c r="AZ1228" s="21"/>
      <c r="BA1228">
        <f t="shared" si="226"/>
        <v>2775</v>
      </c>
      <c r="BB1228" s="115" t="s">
        <v>6983</v>
      </c>
      <c r="BC1228" s="105">
        <f t="shared" si="227"/>
        <v>1102.5</v>
      </c>
      <c r="BD1228" s="116">
        <f t="shared" si="228"/>
        <v>42856</v>
      </c>
      <c r="BE1228" s="141" t="s">
        <v>8477</v>
      </c>
      <c r="BF1228">
        <f>MATCH(BE1228,'Cat-4'!$A:$A,0)</f>
        <v>722</v>
      </c>
      <c r="BG1228">
        <f>MATCH(BD1228,'Cat-4'!$1:$1,0)</f>
        <v>65</v>
      </c>
      <c r="BH1228">
        <f>INDEX('Cat-4'!$1:$1048576,'NSS + ACT'!BF1228,'NSS + ACT'!BG1228)</f>
        <v>108.1</v>
      </c>
      <c r="BI1228">
        <f>MATCH($BI$1,'Cat-4'!$1:$1,0)</f>
        <v>153</v>
      </c>
      <c r="BJ1228">
        <f>INDEX('Cat-4'!$1:$1048576,'NSS + ACT'!BF1228,'NSS + ACT'!BI1228)</f>
        <v>130.80000000000001</v>
      </c>
      <c r="BK1228" s="126">
        <f t="shared" si="229"/>
        <v>1.2099907493061981</v>
      </c>
      <c r="BL1228">
        <f t="shared" si="230"/>
        <v>2784</v>
      </c>
      <c r="BM1228" s="126">
        <f t="shared" si="231"/>
        <v>92.8</v>
      </c>
      <c r="BN1228" s="126" t="s">
        <v>8785</v>
      </c>
      <c r="BO1228" s="126">
        <f>MATCH(BB1228,Sheet3!$D$4:$D$8,0)</f>
        <v>2</v>
      </c>
      <c r="BP1228" s="126">
        <f>MATCH(BN1228,Sheet3!$E$4:$H$4,0)</f>
        <v>4</v>
      </c>
      <c r="BQ1228" s="132">
        <f>INDEX(Sheet3!$D$4:$H$8,'NSS + ACT'!BO1228,'NSS + ACT'!BP1228)</f>
        <v>0.1</v>
      </c>
      <c r="BR1228" s="105">
        <f t="shared" si="232"/>
        <v>8004.0888066605003</v>
      </c>
      <c r="BS1228" s="162">
        <f t="shared" si="233"/>
        <v>0.1</v>
      </c>
      <c r="BT1228" s="105">
        <f t="shared" si="234"/>
        <v>7203.6799259944501</v>
      </c>
    </row>
    <row r="1229" spans="1:72">
      <c r="A1229" s="18">
        <f t="shared" si="225"/>
        <v>1226</v>
      </c>
      <c r="B1229" s="33">
        <v>292203928354</v>
      </c>
      <c r="C1229" s="39">
        <v>44669</v>
      </c>
      <c r="D1229" s="22" t="s">
        <v>147</v>
      </c>
      <c r="E1229" s="22" t="s">
        <v>5385</v>
      </c>
      <c r="F1229" s="110">
        <v>34</v>
      </c>
      <c r="G1229" s="23" t="s">
        <v>49</v>
      </c>
      <c r="H1229" s="58">
        <v>194.1335294117647</v>
      </c>
      <c r="I1229" s="30"/>
      <c r="J1229" s="101">
        <v>6600.54</v>
      </c>
      <c r="K1229" s="33">
        <v>73072300</v>
      </c>
      <c r="L1229" s="26">
        <v>0.1</v>
      </c>
      <c r="M1229" s="40" t="s">
        <v>742</v>
      </c>
      <c r="N1229" s="40">
        <v>0</v>
      </c>
      <c r="O1229" s="35">
        <v>0</v>
      </c>
      <c r="P1229" s="63">
        <v>0.1</v>
      </c>
      <c r="Q1229" s="52">
        <v>0</v>
      </c>
      <c r="R1229" s="63">
        <v>0.18</v>
      </c>
      <c r="S1229" s="23" t="s">
        <v>1260</v>
      </c>
      <c r="T1229" s="52">
        <v>660.05400000000009</v>
      </c>
      <c r="U1229" s="52">
        <v>0</v>
      </c>
      <c r="V1229" s="52">
        <v>66.005400000000009</v>
      </c>
      <c r="W1229" s="52">
        <v>1318.7878920000001</v>
      </c>
      <c r="X1229" s="52">
        <v>2044.8472920000002</v>
      </c>
      <c r="Y1229" s="23" t="s">
        <v>5221</v>
      </c>
      <c r="Z1229" s="23" t="s">
        <v>5386</v>
      </c>
      <c r="AA1229" s="23" t="s">
        <v>5387</v>
      </c>
      <c r="AB1229" s="33">
        <v>292203928354</v>
      </c>
      <c r="AC1229" s="33" t="s">
        <v>5360</v>
      </c>
      <c r="AD1229" s="39">
        <v>44669</v>
      </c>
      <c r="AE1229" s="39">
        <v>44663</v>
      </c>
      <c r="AF1229" s="53" t="e">
        <v>#N/A</v>
      </c>
      <c r="AG1229" s="53" t="e">
        <v>#N/A</v>
      </c>
      <c r="AH1229" s="39" t="e">
        <v>#N/A</v>
      </c>
      <c r="AI1229" s="23" t="s">
        <v>51</v>
      </c>
      <c r="AJ1229" s="59"/>
      <c r="AK1229" s="59"/>
      <c r="AL1229" s="48"/>
      <c r="AM1229" s="60"/>
      <c r="AN1229" s="33"/>
      <c r="AO1229" s="48"/>
      <c r="AP1229" s="23">
        <v>2000</v>
      </c>
      <c r="AQ1229" s="23" t="s">
        <v>52</v>
      </c>
      <c r="AR1229" s="23" t="s">
        <v>5387</v>
      </c>
      <c r="AS1229" s="38" t="s">
        <v>53</v>
      </c>
      <c r="AT1229" s="23"/>
      <c r="AU1229" s="23" t="s">
        <v>5361</v>
      </c>
      <c r="AV1229" s="99">
        <v>34</v>
      </c>
      <c r="AW1229" s="101">
        <v>6600.54</v>
      </c>
      <c r="AX1229" s="29" t="s">
        <v>4770</v>
      </c>
      <c r="AY1229" s="29"/>
      <c r="AZ1229" s="30"/>
      <c r="BA1229">
        <f t="shared" si="226"/>
        <v>975</v>
      </c>
      <c r="BB1229" s="115" t="s">
        <v>6983</v>
      </c>
      <c r="BC1229" s="105">
        <f t="shared" si="227"/>
        <v>194.1335294117647</v>
      </c>
      <c r="BD1229" s="116">
        <f t="shared" si="228"/>
        <v>44652</v>
      </c>
      <c r="BE1229" s="141" t="s">
        <v>8477</v>
      </c>
      <c r="BF1229">
        <f>MATCH(BE1229,'Cat-4'!$A:$A,0)</f>
        <v>722</v>
      </c>
      <c r="BG1229">
        <f>MATCH(BD1229,'Cat-4'!$1:$1,0)</f>
        <v>124</v>
      </c>
      <c r="BH1229">
        <f>INDEX('Cat-4'!$1:$1048576,'NSS + ACT'!BF1229,'NSS + ACT'!BG1229)</f>
        <v>124.3</v>
      </c>
      <c r="BI1229">
        <f>MATCH($BI$1,'Cat-4'!$1:$1,0)</f>
        <v>153</v>
      </c>
      <c r="BJ1229">
        <f>INDEX('Cat-4'!$1:$1048576,'NSS + ACT'!BF1229,'NSS + ACT'!BI1229)</f>
        <v>130.80000000000001</v>
      </c>
      <c r="BK1229" s="126">
        <f t="shared" si="229"/>
        <v>1.0522928399034595</v>
      </c>
      <c r="BL1229">
        <f t="shared" si="230"/>
        <v>988</v>
      </c>
      <c r="BM1229" s="126">
        <f t="shared" si="231"/>
        <v>32.93333333333333</v>
      </c>
      <c r="BN1229" s="126" t="s">
        <v>8785</v>
      </c>
      <c r="BO1229" s="126">
        <f>MATCH(BB1229,Sheet3!$D$4:$D$8,0)</f>
        <v>2</v>
      </c>
      <c r="BP1229" s="126">
        <f>MATCH(BN1229,Sheet3!$E$4:$H$4,0)</f>
        <v>4</v>
      </c>
      <c r="BQ1229" s="132">
        <f>INDEX(Sheet3!$D$4:$H$8,'NSS + ACT'!BO1229,'NSS + ACT'!BP1229)</f>
        <v>0.1</v>
      </c>
      <c r="BR1229" s="105">
        <f t="shared" si="232"/>
        <v>6945.7009814963803</v>
      </c>
      <c r="BS1229" s="162">
        <f t="shared" si="233"/>
        <v>0.1</v>
      </c>
      <c r="BT1229" s="105">
        <f t="shared" si="234"/>
        <v>6251.1308833467428</v>
      </c>
    </row>
    <row r="1230" spans="1:72">
      <c r="A1230" s="18">
        <f t="shared" si="225"/>
        <v>1227</v>
      </c>
      <c r="B1230" s="33">
        <v>292400924023</v>
      </c>
      <c r="C1230" s="39">
        <v>45316</v>
      </c>
      <c r="D1230" s="22" t="s">
        <v>91</v>
      </c>
      <c r="E1230" s="22" t="s">
        <v>5084</v>
      </c>
      <c r="F1230" s="107">
        <v>7</v>
      </c>
      <c r="G1230" s="23" t="s">
        <v>49</v>
      </c>
      <c r="H1230" s="58">
        <v>942</v>
      </c>
      <c r="I1230" s="30"/>
      <c r="J1230" s="101">
        <v>6594</v>
      </c>
      <c r="K1230" s="33">
        <v>84819090</v>
      </c>
      <c r="L1230" s="26">
        <v>7.4999999999999997E-2</v>
      </c>
      <c r="M1230" s="40">
        <v>0</v>
      </c>
      <c r="N1230" s="40">
        <v>0</v>
      </c>
      <c r="O1230" s="35"/>
      <c r="P1230" s="63">
        <v>0.1</v>
      </c>
      <c r="Q1230" s="52">
        <v>0</v>
      </c>
      <c r="R1230" s="63">
        <v>0.18</v>
      </c>
      <c r="S1230" s="23" t="s">
        <v>849</v>
      </c>
      <c r="T1230" s="52">
        <v>494.54999999999995</v>
      </c>
      <c r="U1230" s="52">
        <v>0</v>
      </c>
      <c r="V1230" s="52">
        <v>49.454999999999998</v>
      </c>
      <c r="W1230" s="52">
        <v>1284.8408999999999</v>
      </c>
      <c r="X1230" s="52">
        <v>1828.8458999999998</v>
      </c>
      <c r="Y1230" s="23" t="s">
        <v>5072</v>
      </c>
      <c r="Z1230" s="23" t="s">
        <v>5085</v>
      </c>
      <c r="AA1230" s="23" t="s">
        <v>5086</v>
      </c>
      <c r="AB1230" s="33">
        <v>292400924023</v>
      </c>
      <c r="AC1230" s="33" t="s">
        <v>5087</v>
      </c>
      <c r="AD1230" s="48">
        <v>45316</v>
      </c>
      <c r="AE1230" s="39">
        <v>45303</v>
      </c>
      <c r="AF1230" s="53" t="e">
        <v>#N/A</v>
      </c>
      <c r="AG1230" s="53" t="e">
        <v>#N/A</v>
      </c>
      <c r="AH1230" s="39" t="e">
        <v>#N/A</v>
      </c>
      <c r="AI1230" s="23" t="s">
        <v>51</v>
      </c>
      <c r="AJ1230" s="54"/>
      <c r="AK1230" s="55"/>
      <c r="AL1230" s="56"/>
      <c r="AM1230" s="57"/>
      <c r="AN1230" s="33"/>
      <c r="AO1230" s="48"/>
      <c r="AP1230" s="23">
        <v>2000</v>
      </c>
      <c r="AQ1230" s="23" t="s">
        <v>52</v>
      </c>
      <c r="AR1230" s="23" t="s">
        <v>5086</v>
      </c>
      <c r="AS1230" s="38" t="s">
        <v>518</v>
      </c>
      <c r="AT1230" s="23"/>
      <c r="AU1230" s="23" t="s">
        <v>5088</v>
      </c>
      <c r="AV1230" s="99">
        <v>7</v>
      </c>
      <c r="AW1230" s="101">
        <v>6594</v>
      </c>
      <c r="AX1230" s="29" t="s">
        <v>4770</v>
      </c>
      <c r="AY1230" s="29"/>
      <c r="AZ1230" s="32" t="s">
        <v>5077</v>
      </c>
      <c r="BA1230">
        <f t="shared" si="226"/>
        <v>335</v>
      </c>
      <c r="BB1230" s="115" t="s">
        <v>6983</v>
      </c>
      <c r="BC1230" s="105">
        <f t="shared" si="227"/>
        <v>942</v>
      </c>
      <c r="BD1230" s="116">
        <f t="shared" si="228"/>
        <v>45292</v>
      </c>
      <c r="BE1230" s="141" t="s">
        <v>8477</v>
      </c>
      <c r="BF1230">
        <f>MATCH(BE1230,'Cat-4'!$A:$A,0)</f>
        <v>722</v>
      </c>
      <c r="BG1230">
        <f>MATCH(BD1230,'Cat-4'!$1:$1,0)</f>
        <v>145</v>
      </c>
      <c r="BH1230">
        <f>INDEX('Cat-4'!$1:$1048576,'NSS + ACT'!BF1230,'NSS + ACT'!BG1230)</f>
        <v>129.80000000000001</v>
      </c>
      <c r="BI1230">
        <f>MATCH($BI$1,'Cat-4'!$1:$1,0)</f>
        <v>153</v>
      </c>
      <c r="BJ1230">
        <f>INDEX('Cat-4'!$1:$1048576,'NSS + ACT'!BF1230,'NSS + ACT'!BI1230)</f>
        <v>130.80000000000001</v>
      </c>
      <c r="BK1230" s="126">
        <f t="shared" si="229"/>
        <v>1.0077041602465331</v>
      </c>
      <c r="BL1230">
        <f t="shared" si="230"/>
        <v>348</v>
      </c>
      <c r="BM1230" s="126">
        <f t="shared" si="231"/>
        <v>11.6</v>
      </c>
      <c r="BN1230" s="126" t="s">
        <v>8783</v>
      </c>
      <c r="BO1230" s="126">
        <f>MATCH(BB1230,Sheet3!$D$4:$D$8,0)</f>
        <v>2</v>
      </c>
      <c r="BP1230" s="126">
        <f>MATCH(BN1230,Sheet3!$E$4:$H$4,0)</f>
        <v>2</v>
      </c>
      <c r="BQ1230" s="132">
        <f>INDEX(Sheet3!$D$4:$H$8,'NSS + ACT'!BO1230,'NSS + ACT'!BP1230)</f>
        <v>0.05</v>
      </c>
      <c r="BR1230" s="105">
        <f t="shared" si="232"/>
        <v>6644.801232665639</v>
      </c>
      <c r="BS1230" s="162">
        <f t="shared" si="233"/>
        <v>0.05</v>
      </c>
      <c r="BT1230" s="105">
        <f t="shared" si="234"/>
        <v>6312.5611710323565</v>
      </c>
    </row>
    <row r="1231" spans="1:72">
      <c r="A1231" s="18">
        <f t="shared" si="225"/>
        <v>1228</v>
      </c>
      <c r="B1231" s="61">
        <v>291911030073</v>
      </c>
      <c r="C1231" s="39">
        <v>43788</v>
      </c>
      <c r="D1231" s="22" t="s">
        <v>143</v>
      </c>
      <c r="E1231" s="22" t="s">
        <v>1272</v>
      </c>
      <c r="F1231" s="110">
        <v>4</v>
      </c>
      <c r="G1231" s="23" t="s">
        <v>49</v>
      </c>
      <c r="H1231" s="52">
        <v>1627.1199999999974</v>
      </c>
      <c r="I1231" s="30"/>
      <c r="J1231" s="109">
        <v>6508.4799999999896</v>
      </c>
      <c r="K1231" s="23">
        <v>73072900</v>
      </c>
      <c r="L1231" s="26">
        <v>0.1</v>
      </c>
      <c r="M1231" s="40" t="s">
        <v>1254</v>
      </c>
      <c r="N1231" s="62">
        <v>0</v>
      </c>
      <c r="O1231" s="52">
        <v>0</v>
      </c>
      <c r="P1231" s="26">
        <v>0.1</v>
      </c>
      <c r="Q1231" s="52">
        <v>0</v>
      </c>
      <c r="R1231" s="63">
        <v>0.18</v>
      </c>
      <c r="S1231" s="23" t="s">
        <v>1260</v>
      </c>
      <c r="T1231" s="52">
        <v>650.84799999999905</v>
      </c>
      <c r="U1231" s="52">
        <v>0</v>
      </c>
      <c r="V1231" s="52">
        <v>65.084799999999902</v>
      </c>
      <c r="W1231" s="52">
        <v>1300.3943039999979</v>
      </c>
      <c r="X1231" s="52">
        <v>2016.3271039999968</v>
      </c>
      <c r="Y1231" s="23" t="s">
        <v>1248</v>
      </c>
      <c r="Z1231" s="23" t="s">
        <v>1273</v>
      </c>
      <c r="AA1231" s="23" t="s">
        <v>1274</v>
      </c>
      <c r="AB1231" s="33">
        <v>291911030073</v>
      </c>
      <c r="AC1231" s="33" t="s">
        <v>1263</v>
      </c>
      <c r="AD1231" s="48">
        <v>43788</v>
      </c>
      <c r="AE1231" s="39">
        <v>43781</v>
      </c>
      <c r="AF1231" s="53" t="e">
        <v>#N/A</v>
      </c>
      <c r="AG1231" s="53" t="e">
        <v>#N/A</v>
      </c>
      <c r="AH1231" s="39" t="e">
        <v>#N/A</v>
      </c>
      <c r="AI1231" s="23" t="s">
        <v>51</v>
      </c>
      <c r="AJ1231" s="54"/>
      <c r="AK1231" s="55"/>
      <c r="AL1231" s="56"/>
      <c r="AM1231" s="57"/>
      <c r="AN1231" s="33"/>
      <c r="AO1231" s="48"/>
      <c r="AP1231" s="23">
        <v>2000</v>
      </c>
      <c r="AQ1231" s="23" t="s">
        <v>52</v>
      </c>
      <c r="AR1231" s="23" t="s">
        <v>1274</v>
      </c>
      <c r="AS1231" s="38" t="s">
        <v>53</v>
      </c>
      <c r="AT1231" s="23"/>
      <c r="AU1231" s="64">
        <v>947051</v>
      </c>
      <c r="AV1231" s="99">
        <v>4</v>
      </c>
      <c r="AW1231" s="102">
        <v>6508.4799999999896</v>
      </c>
      <c r="AX1231" s="29" t="s">
        <v>701</v>
      </c>
      <c r="AY1231" s="29"/>
      <c r="AZ1231" s="25"/>
      <c r="BA1231">
        <f t="shared" si="226"/>
        <v>1857</v>
      </c>
      <c r="BB1231" s="115" t="s">
        <v>6983</v>
      </c>
      <c r="BC1231" s="105">
        <f t="shared" si="227"/>
        <v>1627.1199999999974</v>
      </c>
      <c r="BD1231" s="116">
        <f t="shared" si="228"/>
        <v>43770</v>
      </c>
      <c r="BE1231" s="141" t="s">
        <v>8477</v>
      </c>
      <c r="BF1231">
        <f>MATCH(BE1231,'Cat-4'!$A:$A,0)</f>
        <v>722</v>
      </c>
      <c r="BG1231">
        <f>MATCH(BD1231,'Cat-4'!$1:$1,0)</f>
        <v>95</v>
      </c>
      <c r="BH1231">
        <f>INDEX('Cat-4'!$1:$1048576,'NSS + ACT'!BF1231,'NSS + ACT'!BG1231)</f>
        <v>112.8</v>
      </c>
      <c r="BI1231">
        <f>MATCH($BI$1,'Cat-4'!$1:$1,0)</f>
        <v>153</v>
      </c>
      <c r="BJ1231">
        <f>INDEX('Cat-4'!$1:$1048576,'NSS + ACT'!BF1231,'NSS + ACT'!BI1231)</f>
        <v>130.80000000000001</v>
      </c>
      <c r="BK1231" s="126">
        <f t="shared" si="229"/>
        <v>1.1595744680851066</v>
      </c>
      <c r="BL1231">
        <f t="shared" si="230"/>
        <v>1870</v>
      </c>
      <c r="BM1231" s="126">
        <f t="shared" si="231"/>
        <v>62.333333333333336</v>
      </c>
      <c r="BN1231" s="126" t="s">
        <v>8785</v>
      </c>
      <c r="BO1231" s="126">
        <f>MATCH(BB1231,Sheet3!$D$4:$D$8,0)</f>
        <v>2</v>
      </c>
      <c r="BP1231" s="126">
        <f>MATCH(BN1231,Sheet3!$E$4:$H$4,0)</f>
        <v>4</v>
      </c>
      <c r="BQ1231" s="132">
        <f>INDEX(Sheet3!$D$4:$H$8,'NSS + ACT'!BO1231,'NSS + ACT'!BP1231)</f>
        <v>0.1</v>
      </c>
      <c r="BR1231" s="105">
        <f t="shared" si="232"/>
        <v>7547.0672340425426</v>
      </c>
      <c r="BS1231" s="162">
        <f t="shared" si="233"/>
        <v>0.1</v>
      </c>
      <c r="BT1231" s="105">
        <f t="shared" si="234"/>
        <v>6792.3605106382884</v>
      </c>
    </row>
    <row r="1232" spans="1:72">
      <c r="A1232" s="18">
        <f t="shared" si="225"/>
        <v>1229</v>
      </c>
      <c r="B1232" s="33">
        <v>292309833314</v>
      </c>
      <c r="C1232" s="39">
        <v>45182</v>
      </c>
      <c r="D1232" s="22" t="s">
        <v>176</v>
      </c>
      <c r="E1232" s="22" t="s">
        <v>5493</v>
      </c>
      <c r="F1232" s="110">
        <v>2</v>
      </c>
      <c r="G1232" s="23" t="s">
        <v>119</v>
      </c>
      <c r="H1232" s="58">
        <v>3246.789999999995</v>
      </c>
      <c r="I1232" s="30"/>
      <c r="J1232" s="101">
        <v>6493.5799999999899</v>
      </c>
      <c r="K1232" s="33">
        <v>84821011</v>
      </c>
      <c r="L1232" s="26">
        <v>7.4999999999999997E-2</v>
      </c>
      <c r="M1232" s="40">
        <v>0</v>
      </c>
      <c r="N1232" s="40">
        <v>0</v>
      </c>
      <c r="O1232" s="35">
        <v>0</v>
      </c>
      <c r="P1232" s="63">
        <v>0.1</v>
      </c>
      <c r="Q1232" s="52">
        <v>0</v>
      </c>
      <c r="R1232" s="63">
        <v>0.18</v>
      </c>
      <c r="S1232" s="23" t="s">
        <v>4999</v>
      </c>
      <c r="T1232" s="52">
        <v>487.01849999999922</v>
      </c>
      <c r="U1232" s="52">
        <v>0</v>
      </c>
      <c r="V1232" s="52">
        <v>48.701849999999922</v>
      </c>
      <c r="W1232" s="52">
        <v>1265.2740629999978</v>
      </c>
      <c r="X1232" s="52">
        <v>1800.9944129999969</v>
      </c>
      <c r="Y1232" s="23" t="s">
        <v>5450</v>
      </c>
      <c r="Z1232" s="23" t="s">
        <v>5494</v>
      </c>
      <c r="AA1232" s="23" t="s">
        <v>5495</v>
      </c>
      <c r="AB1232" s="33">
        <v>292309833314</v>
      </c>
      <c r="AC1232" s="33" t="s">
        <v>1561</v>
      </c>
      <c r="AD1232" s="39">
        <v>45182</v>
      </c>
      <c r="AE1232" s="39">
        <v>45181</v>
      </c>
      <c r="AF1232" s="53" t="e">
        <v>#N/A</v>
      </c>
      <c r="AG1232" s="53" t="e">
        <v>#N/A</v>
      </c>
      <c r="AH1232" s="39" t="e">
        <v>#N/A</v>
      </c>
      <c r="AI1232" s="23" t="s">
        <v>51</v>
      </c>
      <c r="AJ1232" s="59"/>
      <c r="AK1232" s="59"/>
      <c r="AL1232" s="48"/>
      <c r="AM1232" s="60"/>
      <c r="AN1232" s="33"/>
      <c r="AO1232" s="48"/>
      <c r="AP1232" s="23">
        <v>2000</v>
      </c>
      <c r="AQ1232" s="23" t="s">
        <v>52</v>
      </c>
      <c r="AR1232" s="23" t="s">
        <v>5495</v>
      </c>
      <c r="AS1232" s="38" t="s">
        <v>518</v>
      </c>
      <c r="AT1232" s="23"/>
      <c r="AU1232" s="23" t="s">
        <v>5010</v>
      </c>
      <c r="AV1232" s="99">
        <v>2</v>
      </c>
      <c r="AW1232" s="101">
        <v>6493.5799999999899</v>
      </c>
      <c r="AX1232" s="29" t="s">
        <v>4770</v>
      </c>
      <c r="AY1232" s="29"/>
      <c r="AZ1232" s="30" t="s">
        <v>853</v>
      </c>
      <c r="BA1232">
        <f t="shared" si="226"/>
        <v>457</v>
      </c>
      <c r="BB1232" s="115" t="s">
        <v>6983</v>
      </c>
      <c r="BC1232" s="105">
        <f t="shared" si="227"/>
        <v>3246.789999999995</v>
      </c>
      <c r="BD1232" s="116">
        <f t="shared" si="228"/>
        <v>45170</v>
      </c>
      <c r="BE1232" s="141" t="s">
        <v>8477</v>
      </c>
      <c r="BF1232">
        <f>MATCH(BE1232,'Cat-4'!$A:$A,0)</f>
        <v>722</v>
      </c>
      <c r="BG1232">
        <f>MATCH(BD1232,'Cat-4'!$1:$1,0)</f>
        <v>141</v>
      </c>
      <c r="BH1232">
        <f>INDEX('Cat-4'!$1:$1048576,'NSS + ACT'!BF1232,'NSS + ACT'!BG1232)</f>
        <v>129.19999999999999</v>
      </c>
      <c r="BI1232">
        <f>MATCH($BI$1,'Cat-4'!$1:$1,0)</f>
        <v>153</v>
      </c>
      <c r="BJ1232">
        <f>INDEX('Cat-4'!$1:$1048576,'NSS + ACT'!BF1232,'NSS + ACT'!BI1232)</f>
        <v>130.80000000000001</v>
      </c>
      <c r="BK1232" s="126">
        <f t="shared" si="229"/>
        <v>1.0123839009287927</v>
      </c>
      <c r="BL1232">
        <f t="shared" si="230"/>
        <v>470</v>
      </c>
      <c r="BM1232" s="126">
        <f t="shared" si="231"/>
        <v>15.666666666666666</v>
      </c>
      <c r="BN1232" s="126" t="s">
        <v>8784</v>
      </c>
      <c r="BO1232" s="126">
        <f>MATCH(BB1232,Sheet3!$D$4:$D$8,0)</f>
        <v>2</v>
      </c>
      <c r="BP1232" s="126">
        <f>MATCH(BN1232,Sheet3!$E$4:$H$4,0)</f>
        <v>3</v>
      </c>
      <c r="BQ1232" s="132">
        <f>INDEX(Sheet3!$D$4:$H$8,'NSS + ACT'!BO1232,'NSS + ACT'!BP1232)</f>
        <v>0.05</v>
      </c>
      <c r="BR1232" s="105">
        <f t="shared" si="232"/>
        <v>6573.9958513931797</v>
      </c>
      <c r="BS1232" s="162">
        <f t="shared" si="233"/>
        <v>0.05</v>
      </c>
      <c r="BT1232" s="105">
        <f t="shared" si="234"/>
        <v>6245.2960588235201</v>
      </c>
    </row>
    <row r="1233" spans="1:72" ht="30">
      <c r="A1233" s="18">
        <f t="shared" si="225"/>
        <v>1230</v>
      </c>
      <c r="B1233" s="61">
        <v>292003709955</v>
      </c>
      <c r="C1233" s="39">
        <v>43977</v>
      </c>
      <c r="D1233" s="22" t="s">
        <v>260</v>
      </c>
      <c r="E1233" s="22" t="s">
        <v>3418</v>
      </c>
      <c r="F1233" s="110">
        <v>17</v>
      </c>
      <c r="G1233" s="23" t="s">
        <v>119</v>
      </c>
      <c r="H1233" s="52">
        <v>381.0999999999994</v>
      </c>
      <c r="I1233" s="30"/>
      <c r="J1233" s="109">
        <v>6478.6999999999898</v>
      </c>
      <c r="K1233" s="23">
        <v>84139110</v>
      </c>
      <c r="L1233" s="26">
        <v>7.4999999999999997E-2</v>
      </c>
      <c r="M1233" s="40">
        <v>0</v>
      </c>
      <c r="N1233" s="62">
        <v>0</v>
      </c>
      <c r="O1233" s="52">
        <v>0</v>
      </c>
      <c r="P1233" s="26">
        <v>0.1</v>
      </c>
      <c r="Q1233" s="52">
        <v>0</v>
      </c>
      <c r="R1233" s="63">
        <v>0.18</v>
      </c>
      <c r="S1233" s="23" t="s">
        <v>1797</v>
      </c>
      <c r="T1233" s="52">
        <v>485.90249999999924</v>
      </c>
      <c r="U1233" s="52">
        <v>0</v>
      </c>
      <c r="V1233" s="52">
        <v>48.590249999999926</v>
      </c>
      <c r="W1233" s="52">
        <v>1262.3746949999979</v>
      </c>
      <c r="X1233" s="52">
        <v>1796.8674449999971</v>
      </c>
      <c r="Y1233" s="23" t="s">
        <v>3182</v>
      </c>
      <c r="Z1233" s="23" t="s">
        <v>3419</v>
      </c>
      <c r="AA1233" s="23" t="s">
        <v>3420</v>
      </c>
      <c r="AB1233" s="33">
        <v>292003709955</v>
      </c>
      <c r="AC1233" s="33" t="s">
        <v>3380</v>
      </c>
      <c r="AD1233" s="48">
        <v>43977</v>
      </c>
      <c r="AE1233" s="39">
        <v>43889</v>
      </c>
      <c r="AF1233" s="53" t="e">
        <v>#N/A</v>
      </c>
      <c r="AG1233" s="53" t="e">
        <v>#N/A</v>
      </c>
      <c r="AH1233" s="39" t="e">
        <v>#N/A</v>
      </c>
      <c r="AI1233" s="23" t="s">
        <v>51</v>
      </c>
      <c r="AJ1233" s="54"/>
      <c r="AK1233" s="55"/>
      <c r="AL1233" s="56"/>
      <c r="AM1233" s="57"/>
      <c r="AN1233" s="33"/>
      <c r="AO1233" s="48"/>
      <c r="AP1233" s="23">
        <v>2000</v>
      </c>
      <c r="AQ1233" s="23" t="s">
        <v>52</v>
      </c>
      <c r="AR1233" s="23" t="s">
        <v>3420</v>
      </c>
      <c r="AS1233" s="38" t="s">
        <v>53</v>
      </c>
      <c r="AT1233" s="23"/>
      <c r="AU1233" s="64" t="s">
        <v>3381</v>
      </c>
      <c r="AV1233" s="99">
        <v>17</v>
      </c>
      <c r="AW1233" s="102">
        <v>6478.6999999999898</v>
      </c>
      <c r="AX1233" s="29" t="s">
        <v>701</v>
      </c>
      <c r="AY1233" s="29"/>
      <c r="AZ1233" s="25">
        <v>1</v>
      </c>
      <c r="BA1233">
        <f t="shared" si="226"/>
        <v>1749</v>
      </c>
      <c r="BB1233" s="115" t="s">
        <v>6983</v>
      </c>
      <c r="BC1233" s="105">
        <f t="shared" si="227"/>
        <v>381.0999999999994</v>
      </c>
      <c r="BD1233" s="116">
        <f t="shared" si="228"/>
        <v>43862</v>
      </c>
      <c r="BE1233" s="141" t="s">
        <v>8477</v>
      </c>
      <c r="BF1233">
        <f>MATCH(BE1233,'Cat-4'!$A:$A,0)</f>
        <v>722</v>
      </c>
      <c r="BG1233">
        <f>MATCH(BD1233,'Cat-4'!$1:$1,0)</f>
        <v>98</v>
      </c>
      <c r="BH1233">
        <f>INDEX('Cat-4'!$1:$1048576,'NSS + ACT'!BF1233,'NSS + ACT'!BG1233)</f>
        <v>113.2</v>
      </c>
      <c r="BI1233">
        <f>MATCH($BI$1,'Cat-4'!$1:$1,0)</f>
        <v>153</v>
      </c>
      <c r="BJ1233">
        <f>INDEX('Cat-4'!$1:$1048576,'NSS + ACT'!BF1233,'NSS + ACT'!BI1233)</f>
        <v>130.80000000000001</v>
      </c>
      <c r="BK1233" s="126">
        <f t="shared" si="229"/>
        <v>1.1554770318021201</v>
      </c>
      <c r="BL1233">
        <f t="shared" si="230"/>
        <v>1778</v>
      </c>
      <c r="BM1233" s="126">
        <f t="shared" si="231"/>
        <v>59.266666666666666</v>
      </c>
      <c r="BN1233" s="126" t="s">
        <v>8785</v>
      </c>
      <c r="BO1233" s="126">
        <f>MATCH(BB1233,Sheet3!$D$4:$D$8,0)</f>
        <v>2</v>
      </c>
      <c r="BP1233" s="126">
        <f>MATCH(BN1233,Sheet3!$E$4:$H$4,0)</f>
        <v>4</v>
      </c>
      <c r="BQ1233" s="132">
        <f>INDEX(Sheet3!$D$4:$H$8,'NSS + ACT'!BO1233,'NSS + ACT'!BP1233)</f>
        <v>0.1</v>
      </c>
      <c r="BR1233" s="105">
        <f t="shared" si="232"/>
        <v>7485.9890459363842</v>
      </c>
      <c r="BS1233" s="162">
        <f t="shared" si="233"/>
        <v>0.1</v>
      </c>
      <c r="BT1233" s="105">
        <f t="shared" si="234"/>
        <v>6737.3901413427457</v>
      </c>
    </row>
    <row r="1234" spans="1:72">
      <c r="A1234" s="18">
        <f t="shared" si="225"/>
        <v>1231</v>
      </c>
      <c r="B1234" s="33">
        <v>292004238514</v>
      </c>
      <c r="C1234" s="39">
        <v>43998</v>
      </c>
      <c r="D1234" s="22" t="s">
        <v>309</v>
      </c>
      <c r="E1234" s="22" t="s">
        <v>6119</v>
      </c>
      <c r="F1234" s="110">
        <v>50</v>
      </c>
      <c r="G1234" s="23" t="s">
        <v>119</v>
      </c>
      <c r="H1234" s="52">
        <v>56.8</v>
      </c>
      <c r="I1234" s="30"/>
      <c r="J1234" s="109">
        <v>2840</v>
      </c>
      <c r="K1234" s="33">
        <v>73181190</v>
      </c>
      <c r="L1234" s="26">
        <v>0.1</v>
      </c>
      <c r="M1234" s="26" t="s">
        <v>742</v>
      </c>
      <c r="N1234" s="26">
        <v>0</v>
      </c>
      <c r="O1234" s="60"/>
      <c r="P1234" s="26">
        <v>0.1</v>
      </c>
      <c r="Q1234" s="84"/>
      <c r="R1234" s="26">
        <v>0.18</v>
      </c>
      <c r="S1234" s="23" t="s">
        <v>942</v>
      </c>
      <c r="T1234" s="52">
        <v>284</v>
      </c>
      <c r="U1234" s="52">
        <v>0</v>
      </c>
      <c r="V1234" s="52">
        <v>28.400000000000002</v>
      </c>
      <c r="W1234" s="52">
        <v>567.43200000000002</v>
      </c>
      <c r="X1234" s="52">
        <v>879.83199999999999</v>
      </c>
      <c r="Y1234" s="23" t="s">
        <v>5950</v>
      </c>
      <c r="Z1234" s="23" t="s">
        <v>6120</v>
      </c>
      <c r="AA1234" s="23" t="s">
        <v>6121</v>
      </c>
      <c r="AB1234" s="33">
        <v>292004238514</v>
      </c>
      <c r="AC1234" s="33" t="s">
        <v>6122</v>
      </c>
      <c r="AD1234" s="39">
        <v>43998</v>
      </c>
      <c r="AE1234" s="39">
        <v>43997</v>
      </c>
      <c r="AF1234" s="53" t="e">
        <v>#N/A</v>
      </c>
      <c r="AG1234" s="53" t="e">
        <v>#N/A</v>
      </c>
      <c r="AH1234" s="39" t="e">
        <v>#N/A</v>
      </c>
      <c r="AI1234" s="23" t="s">
        <v>51</v>
      </c>
      <c r="AJ1234" s="59"/>
      <c r="AK1234" s="59"/>
      <c r="AL1234" s="48"/>
      <c r="AM1234" s="60"/>
      <c r="AN1234" s="33"/>
      <c r="AO1234" s="48"/>
      <c r="AP1234" s="23">
        <v>2000</v>
      </c>
      <c r="AQ1234" s="23" t="s">
        <v>52</v>
      </c>
      <c r="AR1234" s="23" t="s">
        <v>6121</v>
      </c>
      <c r="AS1234" s="38" t="s">
        <v>518</v>
      </c>
      <c r="AT1234" s="23"/>
      <c r="AU1234" s="23">
        <v>5</v>
      </c>
      <c r="AV1234" s="99">
        <v>50</v>
      </c>
      <c r="AW1234" s="101">
        <v>6462</v>
      </c>
      <c r="AX1234" s="29" t="s">
        <v>5711</v>
      </c>
      <c r="AY1234" s="29"/>
      <c r="AZ1234" s="21"/>
      <c r="BA1234">
        <f t="shared" si="226"/>
        <v>1641</v>
      </c>
      <c r="BB1234" s="115" t="s">
        <v>6983</v>
      </c>
      <c r="BC1234" s="105">
        <f t="shared" si="227"/>
        <v>129.24</v>
      </c>
      <c r="BD1234" s="116">
        <f t="shared" si="228"/>
        <v>43983</v>
      </c>
      <c r="BE1234" s="141" t="s">
        <v>8477</v>
      </c>
      <c r="BF1234">
        <f>MATCH(BE1234,'Cat-4'!$A:$A,0)</f>
        <v>722</v>
      </c>
      <c r="BG1234">
        <f>MATCH(BD1234,'Cat-4'!$1:$1,0)</f>
        <v>102</v>
      </c>
      <c r="BH1234">
        <f>INDEX('Cat-4'!$1:$1048576,'NSS + ACT'!BF1234,'NSS + ACT'!BG1234)</f>
        <v>112.7</v>
      </c>
      <c r="BI1234">
        <f>MATCH($BI$1,'Cat-4'!$1:$1,0)</f>
        <v>153</v>
      </c>
      <c r="BJ1234">
        <f>INDEX('Cat-4'!$1:$1048576,'NSS + ACT'!BF1234,'NSS + ACT'!BI1234)</f>
        <v>130.80000000000001</v>
      </c>
      <c r="BK1234" s="126">
        <f t="shared" si="229"/>
        <v>1.160603371783496</v>
      </c>
      <c r="BL1234">
        <f t="shared" si="230"/>
        <v>1657</v>
      </c>
      <c r="BM1234" s="126">
        <f t="shared" si="231"/>
        <v>55.233333333333334</v>
      </c>
      <c r="BN1234" s="126" t="s">
        <v>8785</v>
      </c>
      <c r="BO1234" s="126">
        <f>MATCH(BB1234,Sheet3!$D$4:$D$8,0)</f>
        <v>2</v>
      </c>
      <c r="BP1234" s="126">
        <f>MATCH(BN1234,Sheet3!$E$4:$H$4,0)</f>
        <v>4</v>
      </c>
      <c r="BQ1234" s="132">
        <f>INDEX(Sheet3!$D$4:$H$8,'NSS + ACT'!BO1234,'NSS + ACT'!BP1234)</f>
        <v>0.1</v>
      </c>
      <c r="BR1234" s="105">
        <f t="shared" si="232"/>
        <v>7499.818988464951</v>
      </c>
      <c r="BS1234" s="162">
        <f t="shared" si="233"/>
        <v>0.1</v>
      </c>
      <c r="BT1234" s="105">
        <f t="shared" si="234"/>
        <v>6749.837089618456</v>
      </c>
    </row>
    <row r="1235" spans="1:72">
      <c r="A1235" s="18">
        <f t="shared" si="225"/>
        <v>1232</v>
      </c>
      <c r="B1235" s="33"/>
      <c r="C1235" s="39"/>
      <c r="D1235" s="22" t="s">
        <v>264</v>
      </c>
      <c r="E1235" s="22" t="s">
        <v>6872</v>
      </c>
      <c r="F1235" s="113">
        <v>5</v>
      </c>
      <c r="G1235" s="23" t="s">
        <v>79</v>
      </c>
      <c r="H1235" s="24">
        <v>1291.979999999998</v>
      </c>
      <c r="I1235" s="30"/>
      <c r="J1235" s="101">
        <v>6459.89</v>
      </c>
      <c r="K1235" s="23">
        <v>84139120</v>
      </c>
      <c r="L1235" s="26">
        <v>7.4999999999999997E-2</v>
      </c>
      <c r="M1235" s="23"/>
      <c r="N1235" s="49"/>
      <c r="O1235" s="38"/>
      <c r="P1235" s="26">
        <v>0.1</v>
      </c>
      <c r="Q1235" s="38"/>
      <c r="R1235" s="26">
        <v>0.18</v>
      </c>
      <c r="S1235" s="23" t="s">
        <v>2931</v>
      </c>
      <c r="T1235" s="94">
        <v>484.49175000000002</v>
      </c>
      <c r="U1235" s="94">
        <v>0</v>
      </c>
      <c r="V1235" s="94">
        <v>48.449175000000004</v>
      </c>
      <c r="W1235" s="94">
        <v>1258.7095664999999</v>
      </c>
      <c r="X1235" s="52">
        <v>1791.6504915</v>
      </c>
      <c r="Y1235" s="23" t="s">
        <v>6835</v>
      </c>
      <c r="Z1235" s="23" t="s">
        <v>6873</v>
      </c>
      <c r="AA1235" s="23" t="s">
        <v>6873</v>
      </c>
      <c r="AB1235" s="33">
        <v>291703264554</v>
      </c>
      <c r="AC1235" s="23" t="s">
        <v>3014</v>
      </c>
      <c r="AD1235" s="48">
        <v>42903</v>
      </c>
      <c r="AE1235" s="39">
        <v>42847</v>
      </c>
      <c r="AF1235" s="33" t="e">
        <v>#N/A</v>
      </c>
      <c r="AG1235" s="23" t="e">
        <v>#N/A</v>
      </c>
      <c r="AH1235" s="39" t="e">
        <v>#N/A</v>
      </c>
      <c r="AI1235" s="23" t="s">
        <v>51</v>
      </c>
      <c r="AJ1235" s="65"/>
      <c r="AK1235" s="57"/>
      <c r="AL1235" s="56"/>
      <c r="AM1235" s="52"/>
      <c r="AN1235" s="23"/>
      <c r="AO1235" s="38"/>
      <c r="AP1235" s="23">
        <v>2000</v>
      </c>
      <c r="AQ1235" s="23" t="s">
        <v>64</v>
      </c>
      <c r="AR1235" s="23" t="s">
        <v>6874</v>
      </c>
      <c r="AS1235" s="95" t="s">
        <v>53</v>
      </c>
      <c r="AT1235" s="23" t="s">
        <v>522</v>
      </c>
      <c r="AU1235" s="23" t="s">
        <v>6830</v>
      </c>
      <c r="AV1235" s="99">
        <v>5</v>
      </c>
      <c r="AW1235" s="101">
        <v>6459.8999999999896</v>
      </c>
      <c r="AX1235" s="29" t="s">
        <v>6494</v>
      </c>
      <c r="AY1235" s="29"/>
      <c r="AZ1235" s="21"/>
      <c r="BA1235">
        <f t="shared" si="226"/>
        <v>2791</v>
      </c>
      <c r="BB1235" s="115" t="s">
        <v>6983</v>
      </c>
      <c r="BC1235" s="105">
        <f t="shared" si="227"/>
        <v>1291.979999999998</v>
      </c>
      <c r="BD1235" s="116">
        <f t="shared" si="228"/>
        <v>42826</v>
      </c>
      <c r="BE1235" s="141" t="s">
        <v>8477</v>
      </c>
      <c r="BF1235">
        <f>MATCH(BE1235,'Cat-4'!$A:$A,0)</f>
        <v>722</v>
      </c>
      <c r="BG1235">
        <f>MATCH(BD1235,'Cat-4'!$1:$1,0)</f>
        <v>64</v>
      </c>
      <c r="BH1235">
        <f>INDEX('Cat-4'!$1:$1048576,'NSS + ACT'!BF1235,'NSS + ACT'!BG1235)</f>
        <v>108.3</v>
      </c>
      <c r="BI1235">
        <f>MATCH($BI$1,'Cat-4'!$1:$1,0)</f>
        <v>153</v>
      </c>
      <c r="BJ1235">
        <f>INDEX('Cat-4'!$1:$1048576,'NSS + ACT'!BF1235,'NSS + ACT'!BI1235)</f>
        <v>130.80000000000001</v>
      </c>
      <c r="BK1235" s="126">
        <f t="shared" si="229"/>
        <v>1.2077562326869808</v>
      </c>
      <c r="BL1235">
        <f t="shared" si="230"/>
        <v>2814</v>
      </c>
      <c r="BM1235" s="126">
        <f t="shared" si="231"/>
        <v>93.8</v>
      </c>
      <c r="BN1235" s="126" t="s">
        <v>8785</v>
      </c>
      <c r="BO1235" s="126">
        <f>MATCH(BB1235,Sheet3!$D$4:$D$8,0)</f>
        <v>2</v>
      </c>
      <c r="BP1235" s="126">
        <f>MATCH(BN1235,Sheet3!$E$4:$H$4,0)</f>
        <v>4</v>
      </c>
      <c r="BQ1235" s="132">
        <f>INDEX(Sheet3!$D$4:$H$8,'NSS + ACT'!BO1235,'NSS + ACT'!BP1235)</f>
        <v>0.1</v>
      </c>
      <c r="BR1235" s="105">
        <f t="shared" si="232"/>
        <v>7801.9844875346153</v>
      </c>
      <c r="BS1235" s="162">
        <f t="shared" si="233"/>
        <v>0.1</v>
      </c>
      <c r="BT1235" s="105">
        <f t="shared" si="234"/>
        <v>7021.7860387811543</v>
      </c>
    </row>
    <row r="1236" spans="1:72">
      <c r="A1236" s="18">
        <f t="shared" si="225"/>
        <v>1233</v>
      </c>
      <c r="B1236" s="33">
        <v>292310405800</v>
      </c>
      <c r="C1236" s="39">
        <v>45196</v>
      </c>
      <c r="D1236" s="22" t="s">
        <v>91</v>
      </c>
      <c r="E1236" s="22" t="s">
        <v>5059</v>
      </c>
      <c r="F1236" s="110">
        <v>3</v>
      </c>
      <c r="G1236" s="23" t="s">
        <v>119</v>
      </c>
      <c r="H1236" s="58">
        <v>2147</v>
      </c>
      <c r="I1236" s="30"/>
      <c r="J1236" s="101">
        <v>6441</v>
      </c>
      <c r="K1236" s="33">
        <v>84819090</v>
      </c>
      <c r="L1236" s="26">
        <v>7.4999999999999997E-2</v>
      </c>
      <c r="M1236" s="40">
        <v>0</v>
      </c>
      <c r="N1236" s="40">
        <v>0</v>
      </c>
      <c r="O1236" s="35">
        <v>0</v>
      </c>
      <c r="P1236" s="63">
        <v>0.1</v>
      </c>
      <c r="Q1236" s="52">
        <v>0</v>
      </c>
      <c r="R1236" s="63">
        <v>0.18</v>
      </c>
      <c r="S1236" s="23" t="s">
        <v>849</v>
      </c>
      <c r="T1236" s="52">
        <v>483.07499999999999</v>
      </c>
      <c r="U1236" s="52">
        <v>0</v>
      </c>
      <c r="V1236" s="52">
        <v>48.307500000000005</v>
      </c>
      <c r="W1236" s="52">
        <v>1255.0288499999999</v>
      </c>
      <c r="X1236" s="52">
        <v>1786.4113499999999</v>
      </c>
      <c r="Y1236" s="23" t="s">
        <v>5033</v>
      </c>
      <c r="Z1236" s="23" t="s">
        <v>5060</v>
      </c>
      <c r="AA1236" s="23" t="s">
        <v>5061</v>
      </c>
      <c r="AB1236" s="33">
        <v>292310405800</v>
      </c>
      <c r="AC1236" s="33" t="s">
        <v>5062</v>
      </c>
      <c r="AD1236" s="48">
        <v>45196</v>
      </c>
      <c r="AE1236" s="39">
        <v>45189</v>
      </c>
      <c r="AF1236" s="53" t="e">
        <v>#N/A</v>
      </c>
      <c r="AG1236" s="53" t="e">
        <v>#N/A</v>
      </c>
      <c r="AH1236" s="39" t="e">
        <v>#N/A</v>
      </c>
      <c r="AI1236" s="23" t="s">
        <v>51</v>
      </c>
      <c r="AJ1236" s="54"/>
      <c r="AK1236" s="55"/>
      <c r="AL1236" s="56"/>
      <c r="AM1236" s="57"/>
      <c r="AN1236" s="33"/>
      <c r="AO1236" s="48"/>
      <c r="AP1236" s="23">
        <v>2000</v>
      </c>
      <c r="AQ1236" s="23" t="s">
        <v>52</v>
      </c>
      <c r="AR1236" s="23" t="s">
        <v>5061</v>
      </c>
      <c r="AS1236" s="38" t="s">
        <v>518</v>
      </c>
      <c r="AT1236" s="23"/>
      <c r="AU1236" s="23" t="s">
        <v>5063</v>
      </c>
      <c r="AV1236" s="99">
        <v>3</v>
      </c>
      <c r="AW1236" s="101">
        <v>6441</v>
      </c>
      <c r="AX1236" s="29" t="s">
        <v>4770</v>
      </c>
      <c r="AY1236" s="29"/>
      <c r="AZ1236" s="30"/>
      <c r="BA1236">
        <f t="shared" si="226"/>
        <v>449</v>
      </c>
      <c r="BB1236" t="s">
        <v>6983</v>
      </c>
      <c r="BC1236" s="105">
        <f t="shared" si="227"/>
        <v>2147</v>
      </c>
      <c r="BD1236" s="116">
        <f t="shared" si="228"/>
        <v>45170</v>
      </c>
      <c r="BE1236" s="141" t="s">
        <v>8477</v>
      </c>
      <c r="BF1236">
        <f>MATCH(BE1236,'Cat-4'!$A:$A,0)</f>
        <v>722</v>
      </c>
      <c r="BG1236">
        <f>MATCH(BD1236,'Cat-4'!$1:$1,0)</f>
        <v>141</v>
      </c>
      <c r="BH1236">
        <f>INDEX('Cat-4'!$1:$1048576,'NSS + ACT'!BF1236,'NSS + ACT'!BG1236)</f>
        <v>129.19999999999999</v>
      </c>
      <c r="BI1236">
        <f>MATCH($BI$1,'Cat-4'!$1:$1,0)</f>
        <v>153</v>
      </c>
      <c r="BJ1236">
        <f>INDEX('Cat-4'!$1:$1048576,'NSS + ACT'!BF1236,'NSS + ACT'!BI1236)</f>
        <v>130.80000000000001</v>
      </c>
      <c r="BK1236" s="126">
        <f t="shared" si="229"/>
        <v>1.0123839009287927</v>
      </c>
      <c r="BL1236">
        <f t="shared" si="230"/>
        <v>470</v>
      </c>
      <c r="BM1236" s="126">
        <f t="shared" si="231"/>
        <v>15.666666666666666</v>
      </c>
      <c r="BN1236" s="126" t="s">
        <v>8784</v>
      </c>
      <c r="BO1236" s="126">
        <f>MATCH(BB1236,Sheet3!$D$4:$D$8,0)</f>
        <v>2</v>
      </c>
      <c r="BP1236" s="126">
        <f>MATCH(BN1236,Sheet3!$E$4:$H$4,0)</f>
        <v>3</v>
      </c>
      <c r="BQ1236" s="132">
        <f>INDEX(Sheet3!$D$4:$H$8,'NSS + ACT'!BO1236,'NSS + ACT'!BP1236)</f>
        <v>0.05</v>
      </c>
      <c r="BR1236" s="105">
        <f t="shared" si="232"/>
        <v>6520.7647058823541</v>
      </c>
      <c r="BS1236" s="162">
        <f t="shared" si="233"/>
        <v>0.05</v>
      </c>
      <c r="BT1236" s="105">
        <f t="shared" si="234"/>
        <v>6194.7264705882362</v>
      </c>
    </row>
    <row r="1237" spans="1:72">
      <c r="A1237" s="18">
        <f t="shared" si="225"/>
        <v>1234</v>
      </c>
      <c r="B1237" s="33">
        <v>292005174230</v>
      </c>
      <c r="C1237" s="39">
        <v>44029</v>
      </c>
      <c r="D1237" s="22" t="s">
        <v>309</v>
      </c>
      <c r="E1237" s="22" t="s">
        <v>6115</v>
      </c>
      <c r="F1237" s="110">
        <v>74</v>
      </c>
      <c r="G1237" s="23" t="s">
        <v>119</v>
      </c>
      <c r="H1237" s="52">
        <v>20.432432432432432</v>
      </c>
      <c r="I1237" s="30"/>
      <c r="J1237" s="109">
        <v>1512</v>
      </c>
      <c r="K1237" s="33">
        <v>73071190</v>
      </c>
      <c r="L1237" s="26">
        <v>0.1</v>
      </c>
      <c r="M1237" s="26" t="s">
        <v>742</v>
      </c>
      <c r="N1237" s="26">
        <v>0</v>
      </c>
      <c r="O1237" s="60"/>
      <c r="P1237" s="26">
        <v>0.1</v>
      </c>
      <c r="Q1237" s="84"/>
      <c r="R1237" s="26">
        <v>0.18</v>
      </c>
      <c r="S1237" s="23" t="s">
        <v>1260</v>
      </c>
      <c r="T1237" s="52">
        <v>151.20000000000002</v>
      </c>
      <c r="U1237" s="52">
        <v>0</v>
      </c>
      <c r="V1237" s="52">
        <v>15.120000000000003</v>
      </c>
      <c r="W1237" s="52">
        <v>302.0976</v>
      </c>
      <c r="X1237" s="52">
        <v>468.41759999999999</v>
      </c>
      <c r="Y1237" s="23" t="s">
        <v>5950</v>
      </c>
      <c r="Z1237" s="23" t="s">
        <v>6116</v>
      </c>
      <c r="AA1237" s="23" t="s">
        <v>6117</v>
      </c>
      <c r="AB1237" s="33">
        <v>292005174230</v>
      </c>
      <c r="AC1237" s="33" t="s">
        <v>6118</v>
      </c>
      <c r="AD1237" s="39">
        <v>44029</v>
      </c>
      <c r="AE1237" s="39">
        <v>44028</v>
      </c>
      <c r="AF1237" s="53" t="e">
        <v>#N/A</v>
      </c>
      <c r="AG1237" s="53" t="e">
        <v>#N/A</v>
      </c>
      <c r="AH1237" s="39" t="e">
        <v>#N/A</v>
      </c>
      <c r="AI1237" s="23" t="s">
        <v>51</v>
      </c>
      <c r="AJ1237" s="59"/>
      <c r="AK1237" s="59"/>
      <c r="AL1237" s="48"/>
      <c r="AM1237" s="60"/>
      <c r="AN1237" s="33"/>
      <c r="AO1237" s="48"/>
      <c r="AP1237" s="23">
        <v>2000</v>
      </c>
      <c r="AQ1237" s="23" t="s">
        <v>52</v>
      </c>
      <c r="AR1237" s="23" t="s">
        <v>6117</v>
      </c>
      <c r="AS1237" s="38" t="s">
        <v>518</v>
      </c>
      <c r="AT1237" s="23"/>
      <c r="AU1237" s="23">
        <v>6</v>
      </c>
      <c r="AV1237" s="99">
        <v>74</v>
      </c>
      <c r="AW1237" s="101">
        <v>6438</v>
      </c>
      <c r="AX1237" s="29" t="s">
        <v>5711</v>
      </c>
      <c r="AY1237" s="29"/>
      <c r="AZ1237" s="21"/>
      <c r="BA1237">
        <f t="shared" si="226"/>
        <v>1610</v>
      </c>
      <c r="BB1237" s="115" t="s">
        <v>6983</v>
      </c>
      <c r="BC1237" s="105">
        <f t="shared" si="227"/>
        <v>87</v>
      </c>
      <c r="BD1237" s="116">
        <f t="shared" si="228"/>
        <v>44013</v>
      </c>
      <c r="BE1237" s="141" t="s">
        <v>8477</v>
      </c>
      <c r="BF1237">
        <f>MATCH(BE1237,'Cat-4'!$A:$A,0)</f>
        <v>722</v>
      </c>
      <c r="BG1237">
        <f>MATCH(BD1237,'Cat-4'!$1:$1,0)</f>
        <v>103</v>
      </c>
      <c r="BH1237">
        <f>INDEX('Cat-4'!$1:$1048576,'NSS + ACT'!BF1237,'NSS + ACT'!BG1237)</f>
        <v>112.9</v>
      </c>
      <c r="BI1237">
        <f>MATCH($BI$1,'Cat-4'!$1:$1,0)</f>
        <v>153</v>
      </c>
      <c r="BJ1237">
        <f>INDEX('Cat-4'!$1:$1048576,'NSS + ACT'!BF1237,'NSS + ACT'!BI1237)</f>
        <v>130.80000000000001</v>
      </c>
      <c r="BK1237" s="126">
        <f t="shared" si="229"/>
        <v>1.1585473870682019</v>
      </c>
      <c r="BL1237">
        <f t="shared" si="230"/>
        <v>1627</v>
      </c>
      <c r="BM1237" s="126">
        <f t="shared" si="231"/>
        <v>54.233333333333334</v>
      </c>
      <c r="BN1237" s="126" t="s">
        <v>8785</v>
      </c>
      <c r="BO1237" s="126">
        <f>MATCH(BB1237,Sheet3!$D$4:$D$8,0)</f>
        <v>2</v>
      </c>
      <c r="BP1237" s="126">
        <f>MATCH(BN1237,Sheet3!$E$4:$H$4,0)</f>
        <v>4</v>
      </c>
      <c r="BQ1237" s="132">
        <f>INDEX(Sheet3!$D$4:$H$8,'NSS + ACT'!BO1237,'NSS + ACT'!BP1237)</f>
        <v>0.1</v>
      </c>
      <c r="BR1237" s="105">
        <f t="shared" si="232"/>
        <v>7458.7280779450839</v>
      </c>
      <c r="BS1237" s="162">
        <f t="shared" si="233"/>
        <v>0.1</v>
      </c>
      <c r="BT1237" s="105">
        <f t="shared" si="234"/>
        <v>6712.855270150576</v>
      </c>
    </row>
    <row r="1238" spans="1:72">
      <c r="A1238" s="18">
        <f t="shared" si="225"/>
        <v>1235</v>
      </c>
      <c r="B1238" s="61">
        <v>292102088331</v>
      </c>
      <c r="C1238" s="39">
        <v>44257</v>
      </c>
      <c r="D1238" s="22" t="s">
        <v>91</v>
      </c>
      <c r="E1238" s="22" t="s">
        <v>3724</v>
      </c>
      <c r="F1238" s="110">
        <v>3</v>
      </c>
      <c r="G1238" s="23" t="s">
        <v>49</v>
      </c>
      <c r="H1238" s="52">
        <v>2133</v>
      </c>
      <c r="I1238" s="30"/>
      <c r="J1238" s="109">
        <v>6399</v>
      </c>
      <c r="K1238" s="23">
        <v>84819090</v>
      </c>
      <c r="L1238" s="26">
        <v>7.4999999999999997E-2</v>
      </c>
      <c r="M1238" s="40">
        <v>0</v>
      </c>
      <c r="N1238" s="62">
        <v>0</v>
      </c>
      <c r="O1238" s="52">
        <v>0</v>
      </c>
      <c r="P1238" s="26">
        <v>0.1</v>
      </c>
      <c r="Q1238" s="52">
        <v>0</v>
      </c>
      <c r="R1238" s="63">
        <v>0.18</v>
      </c>
      <c r="S1238" s="23" t="s">
        <v>849</v>
      </c>
      <c r="T1238" s="52">
        <v>479.92499999999995</v>
      </c>
      <c r="U1238" s="52">
        <v>0</v>
      </c>
      <c r="V1238" s="52">
        <v>47.9925</v>
      </c>
      <c r="W1238" s="52">
        <v>1246.8451500000001</v>
      </c>
      <c r="X1238" s="52">
        <v>1774.7626500000001</v>
      </c>
      <c r="Y1238" s="23" t="s">
        <v>3695</v>
      </c>
      <c r="Z1238" s="23" t="s">
        <v>3725</v>
      </c>
      <c r="AA1238" s="23" t="s">
        <v>3726</v>
      </c>
      <c r="AB1238" s="33">
        <v>292102088331</v>
      </c>
      <c r="AC1238" s="33" t="s">
        <v>2476</v>
      </c>
      <c r="AD1238" s="39">
        <v>44257</v>
      </c>
      <c r="AE1238" s="39">
        <v>44250</v>
      </c>
      <c r="AF1238" s="53" t="e">
        <v>#N/A</v>
      </c>
      <c r="AG1238" s="53" t="e">
        <v>#N/A</v>
      </c>
      <c r="AH1238" s="39" t="e">
        <v>#N/A</v>
      </c>
      <c r="AI1238" s="23" t="s">
        <v>51</v>
      </c>
      <c r="AJ1238" s="59"/>
      <c r="AK1238" s="59"/>
      <c r="AL1238" s="48"/>
      <c r="AM1238" s="60"/>
      <c r="AN1238" s="33"/>
      <c r="AO1238" s="48"/>
      <c r="AP1238" s="23">
        <v>2000</v>
      </c>
      <c r="AQ1238" s="23" t="s">
        <v>52</v>
      </c>
      <c r="AR1238" s="23" t="s">
        <v>3726</v>
      </c>
      <c r="AS1238" s="38" t="s">
        <v>53</v>
      </c>
      <c r="AT1238" s="23"/>
      <c r="AU1238" s="64">
        <v>9320633409</v>
      </c>
      <c r="AV1238" s="99">
        <v>3</v>
      </c>
      <c r="AW1238" s="102">
        <v>6399</v>
      </c>
      <c r="AX1238" s="29" t="s">
        <v>701</v>
      </c>
      <c r="AY1238" s="29"/>
      <c r="AZ1238" s="25"/>
      <c r="BA1238">
        <f t="shared" si="226"/>
        <v>1388</v>
      </c>
      <c r="BB1238" s="115" t="s">
        <v>6983</v>
      </c>
      <c r="BC1238" s="105">
        <f t="shared" si="227"/>
        <v>2133</v>
      </c>
      <c r="BD1238" s="116">
        <f t="shared" si="228"/>
        <v>44228</v>
      </c>
      <c r="BE1238" s="141" t="s">
        <v>8477</v>
      </c>
      <c r="BF1238">
        <f>MATCH(BE1238,'Cat-4'!$A:$A,0)</f>
        <v>722</v>
      </c>
      <c r="BG1238">
        <f>MATCH(BD1238,'Cat-4'!$1:$1,0)</f>
        <v>110</v>
      </c>
      <c r="BH1238">
        <f>INDEX('Cat-4'!$1:$1048576,'NSS + ACT'!BF1238,'NSS + ACT'!BG1238)</f>
        <v>115.4</v>
      </c>
      <c r="BI1238">
        <f>MATCH($BI$1,'Cat-4'!$1:$1,0)</f>
        <v>153</v>
      </c>
      <c r="BJ1238">
        <f>INDEX('Cat-4'!$1:$1048576,'NSS + ACT'!BF1238,'NSS + ACT'!BI1238)</f>
        <v>130.80000000000001</v>
      </c>
      <c r="BK1238" s="126">
        <f t="shared" si="229"/>
        <v>1.1334488734835355</v>
      </c>
      <c r="BL1238">
        <f t="shared" si="230"/>
        <v>1412</v>
      </c>
      <c r="BM1238" s="126">
        <f t="shared" si="231"/>
        <v>47.06666666666667</v>
      </c>
      <c r="BN1238" s="126" t="s">
        <v>8785</v>
      </c>
      <c r="BO1238" s="126">
        <f>MATCH(BB1238,Sheet3!$D$4:$D$8,0)</f>
        <v>2</v>
      </c>
      <c r="BP1238" s="126">
        <f>MATCH(BN1238,Sheet3!$E$4:$H$4,0)</f>
        <v>4</v>
      </c>
      <c r="BQ1238" s="132">
        <f>INDEX(Sheet3!$D$4:$H$8,'NSS + ACT'!BO1238,'NSS + ACT'!BP1238)</f>
        <v>0.1</v>
      </c>
      <c r="BR1238" s="105">
        <f t="shared" si="232"/>
        <v>7252.9393414211436</v>
      </c>
      <c r="BS1238" s="162">
        <f t="shared" si="233"/>
        <v>0.1</v>
      </c>
      <c r="BT1238" s="105">
        <f t="shared" si="234"/>
        <v>6527.6454072790293</v>
      </c>
    </row>
    <row r="1239" spans="1:72">
      <c r="A1239" s="18">
        <f t="shared" si="225"/>
        <v>1236</v>
      </c>
      <c r="B1239" s="33">
        <v>292104563446</v>
      </c>
      <c r="C1239" s="39">
        <v>44330</v>
      </c>
      <c r="D1239" s="22" t="s">
        <v>365</v>
      </c>
      <c r="E1239" s="22" t="s">
        <v>6170</v>
      </c>
      <c r="F1239" s="110">
        <v>18</v>
      </c>
      <c r="G1239" s="23" t="s">
        <v>119</v>
      </c>
      <c r="H1239" s="52">
        <v>39.333333333333336</v>
      </c>
      <c r="I1239" s="30"/>
      <c r="J1239" s="109">
        <v>708</v>
      </c>
      <c r="K1239" s="33">
        <v>73072200</v>
      </c>
      <c r="L1239" s="26">
        <v>0.1</v>
      </c>
      <c r="M1239" s="26" t="s">
        <v>742</v>
      </c>
      <c r="N1239" s="26">
        <v>0</v>
      </c>
      <c r="O1239" s="60"/>
      <c r="P1239" s="26">
        <v>0.1</v>
      </c>
      <c r="Q1239" s="84"/>
      <c r="R1239" s="26">
        <v>0.18</v>
      </c>
      <c r="S1239" s="23" t="s">
        <v>1260</v>
      </c>
      <c r="T1239" s="52">
        <v>70.8</v>
      </c>
      <c r="U1239" s="52">
        <v>0</v>
      </c>
      <c r="V1239" s="52">
        <v>7.08</v>
      </c>
      <c r="W1239" s="52">
        <v>141.45839999999998</v>
      </c>
      <c r="X1239" s="52">
        <v>219.33839999999998</v>
      </c>
      <c r="Y1239" s="23" t="s">
        <v>5950</v>
      </c>
      <c r="Z1239" s="23" t="s">
        <v>6171</v>
      </c>
      <c r="AA1239" s="23" t="s">
        <v>6172</v>
      </c>
      <c r="AB1239" s="33">
        <v>292104563446</v>
      </c>
      <c r="AC1239" s="33" t="s">
        <v>6168</v>
      </c>
      <c r="AD1239" s="39">
        <v>44330</v>
      </c>
      <c r="AE1239" s="39">
        <v>44303</v>
      </c>
      <c r="AF1239" s="53" t="e">
        <v>#N/A</v>
      </c>
      <c r="AG1239" s="53" t="e">
        <v>#N/A</v>
      </c>
      <c r="AH1239" s="39" t="e">
        <v>#N/A</v>
      </c>
      <c r="AI1239" s="23" t="s">
        <v>51</v>
      </c>
      <c r="AJ1239" s="59"/>
      <c r="AK1239" s="59"/>
      <c r="AL1239" s="48"/>
      <c r="AM1239" s="60"/>
      <c r="AN1239" s="33"/>
      <c r="AO1239" s="48"/>
      <c r="AP1239" s="23">
        <v>2000</v>
      </c>
      <c r="AQ1239" s="23" t="s">
        <v>52</v>
      </c>
      <c r="AR1239" s="23" t="s">
        <v>6172</v>
      </c>
      <c r="AS1239" s="38" t="s">
        <v>53</v>
      </c>
      <c r="AT1239" s="23"/>
      <c r="AU1239" s="23" t="s">
        <v>6169</v>
      </c>
      <c r="AV1239" s="99">
        <v>18</v>
      </c>
      <c r="AW1239" s="101">
        <v>6372</v>
      </c>
      <c r="AX1239" s="29" t="s">
        <v>5711</v>
      </c>
      <c r="AY1239" s="29"/>
      <c r="AZ1239" s="21"/>
      <c r="BA1239">
        <f t="shared" si="226"/>
        <v>1335</v>
      </c>
      <c r="BB1239" s="115" t="s">
        <v>6983</v>
      </c>
      <c r="BC1239" s="105">
        <f t="shared" si="227"/>
        <v>354</v>
      </c>
      <c r="BD1239" s="116">
        <f t="shared" si="228"/>
        <v>44287</v>
      </c>
      <c r="BE1239" s="141" t="s">
        <v>8477</v>
      </c>
      <c r="BF1239">
        <f>MATCH(BE1239,'Cat-4'!$A:$A,0)</f>
        <v>722</v>
      </c>
      <c r="BG1239">
        <f>MATCH(BD1239,'Cat-4'!$1:$1,0)</f>
        <v>112</v>
      </c>
      <c r="BH1239">
        <f>INDEX('Cat-4'!$1:$1048576,'NSS + ACT'!BF1239,'NSS + ACT'!BG1239)</f>
        <v>116.7</v>
      </c>
      <c r="BI1239">
        <f>MATCH($BI$1,'Cat-4'!$1:$1,0)</f>
        <v>153</v>
      </c>
      <c r="BJ1239">
        <f>INDEX('Cat-4'!$1:$1048576,'NSS + ACT'!BF1239,'NSS + ACT'!BI1239)</f>
        <v>130.80000000000001</v>
      </c>
      <c r="BK1239" s="126">
        <f t="shared" si="229"/>
        <v>1.1208226221079691</v>
      </c>
      <c r="BL1239">
        <f t="shared" si="230"/>
        <v>1353</v>
      </c>
      <c r="BM1239" s="126">
        <f t="shared" si="231"/>
        <v>45.1</v>
      </c>
      <c r="BN1239" s="126" t="s">
        <v>8785</v>
      </c>
      <c r="BO1239" s="126">
        <f>MATCH(BB1239,Sheet3!$D$4:$D$8,0)</f>
        <v>2</v>
      </c>
      <c r="BP1239" s="126">
        <f>MATCH(BN1239,Sheet3!$E$4:$H$4,0)</f>
        <v>4</v>
      </c>
      <c r="BQ1239" s="132">
        <f>INDEX(Sheet3!$D$4:$H$8,'NSS + ACT'!BO1239,'NSS + ACT'!BP1239)</f>
        <v>0.1</v>
      </c>
      <c r="BR1239" s="105">
        <f t="shared" si="232"/>
        <v>7141.881748071979</v>
      </c>
      <c r="BS1239" s="162">
        <f t="shared" si="233"/>
        <v>0.1</v>
      </c>
      <c r="BT1239" s="105">
        <f t="shared" si="234"/>
        <v>6427.6935732647817</v>
      </c>
    </row>
    <row r="1240" spans="1:72">
      <c r="A1240" s="18">
        <f t="shared" si="225"/>
        <v>1237</v>
      </c>
      <c r="B1240" s="61">
        <v>172200117806</v>
      </c>
      <c r="C1240" s="39">
        <v>44574</v>
      </c>
      <c r="D1240" s="22" t="s">
        <v>635</v>
      </c>
      <c r="E1240" s="22" t="s">
        <v>910</v>
      </c>
      <c r="F1240" s="110">
        <v>1</v>
      </c>
      <c r="G1240" s="23" t="s">
        <v>49</v>
      </c>
      <c r="H1240" s="52">
        <v>6356.59</v>
      </c>
      <c r="I1240" s="30"/>
      <c r="J1240" s="109">
        <v>6356.59</v>
      </c>
      <c r="K1240" s="23">
        <v>84149011</v>
      </c>
      <c r="L1240" s="26">
        <v>7.4999999999999997E-2</v>
      </c>
      <c r="M1240" s="40">
        <v>0</v>
      </c>
      <c r="N1240" s="62">
        <v>0</v>
      </c>
      <c r="O1240" s="52">
        <v>0</v>
      </c>
      <c r="P1240" s="26">
        <v>0.1</v>
      </c>
      <c r="Q1240" s="52">
        <v>0</v>
      </c>
      <c r="R1240" s="63">
        <v>0.18</v>
      </c>
      <c r="S1240" s="23" t="s">
        <v>717</v>
      </c>
      <c r="T1240" s="52">
        <v>476.74424999999997</v>
      </c>
      <c r="U1240" s="52">
        <v>0</v>
      </c>
      <c r="V1240" s="52">
        <v>47.674424999999999</v>
      </c>
      <c r="W1240" s="52">
        <v>1238.5815614999999</v>
      </c>
      <c r="X1240" s="52">
        <v>1763.0002365</v>
      </c>
      <c r="Y1240" s="23" t="s">
        <v>850</v>
      </c>
      <c r="Z1240" s="23" t="s">
        <v>911</v>
      </c>
      <c r="AA1240" s="23" t="s">
        <v>912</v>
      </c>
      <c r="AB1240" s="33" t="e">
        <v>#N/A</v>
      </c>
      <c r="AC1240" s="33" t="e">
        <v>#N/A</v>
      </c>
      <c r="AD1240" s="48" t="e">
        <v>#N/A</v>
      </c>
      <c r="AE1240" s="39">
        <v>44503</v>
      </c>
      <c r="AF1240" s="53">
        <v>172200117806</v>
      </c>
      <c r="AG1240" s="53" t="s">
        <v>913</v>
      </c>
      <c r="AH1240" s="39">
        <v>44574</v>
      </c>
      <c r="AI1240" s="23" t="s">
        <v>385</v>
      </c>
      <c r="AJ1240" s="54"/>
      <c r="AK1240" s="55"/>
      <c r="AL1240" s="56"/>
      <c r="AM1240" s="57"/>
      <c r="AN1240" s="33"/>
      <c r="AO1240" s="48"/>
      <c r="AP1240" s="23">
        <v>2000</v>
      </c>
      <c r="AQ1240" s="23" t="s">
        <v>52</v>
      </c>
      <c r="AR1240" s="23" t="s">
        <v>912</v>
      </c>
      <c r="AS1240" s="38" t="s">
        <v>53</v>
      </c>
      <c r="AT1240" s="23" t="s">
        <v>522</v>
      </c>
      <c r="AU1240" s="64" t="s">
        <v>914</v>
      </c>
      <c r="AV1240" s="99">
        <v>1</v>
      </c>
      <c r="AW1240" s="102">
        <v>6356.59</v>
      </c>
      <c r="AX1240" s="29" t="s">
        <v>701</v>
      </c>
      <c r="AY1240" s="29"/>
      <c r="AZ1240" s="25" t="s">
        <v>915</v>
      </c>
      <c r="BA1240">
        <f t="shared" si="226"/>
        <v>1135</v>
      </c>
      <c r="BB1240" s="115" t="s">
        <v>6983</v>
      </c>
      <c r="BC1240" s="105">
        <f t="shared" si="227"/>
        <v>6356.59</v>
      </c>
      <c r="BD1240" s="116">
        <f t="shared" si="228"/>
        <v>44501</v>
      </c>
      <c r="BE1240" s="141" t="s">
        <v>8477</v>
      </c>
      <c r="BF1240">
        <f>MATCH(BE1240,'Cat-4'!$A:$A,0)</f>
        <v>722</v>
      </c>
      <c r="BG1240">
        <f>MATCH(BD1240,'Cat-4'!$1:$1,0)</f>
        <v>119</v>
      </c>
      <c r="BH1240">
        <f>INDEX('Cat-4'!$1:$1048576,'NSS + ACT'!BF1240,'NSS + ACT'!BG1240)</f>
        <v>120.8</v>
      </c>
      <c r="BI1240">
        <f>MATCH($BI$1,'Cat-4'!$1:$1,0)</f>
        <v>153</v>
      </c>
      <c r="BJ1240">
        <f>INDEX('Cat-4'!$1:$1048576,'NSS + ACT'!BF1240,'NSS + ACT'!BI1240)</f>
        <v>130.80000000000001</v>
      </c>
      <c r="BK1240" s="126">
        <f t="shared" si="229"/>
        <v>1.0827814569536425</v>
      </c>
      <c r="BL1240">
        <f t="shared" si="230"/>
        <v>1139</v>
      </c>
      <c r="BM1240" s="126">
        <f t="shared" si="231"/>
        <v>37.966666666666669</v>
      </c>
      <c r="BN1240" s="126" t="s">
        <v>8785</v>
      </c>
      <c r="BO1240" s="126">
        <f>MATCH(BB1240,Sheet3!$D$4:$D$8,0)</f>
        <v>2</v>
      </c>
      <c r="BP1240" s="126">
        <f>MATCH(BN1240,Sheet3!$E$4:$H$4,0)</f>
        <v>4</v>
      </c>
      <c r="BQ1240" s="132">
        <f>INDEX(Sheet3!$D$4:$H$8,'NSS + ACT'!BO1240,'NSS + ACT'!BP1240)</f>
        <v>0.1</v>
      </c>
      <c r="BR1240" s="105">
        <f t="shared" si="232"/>
        <v>6882.797781456954</v>
      </c>
      <c r="BS1240" s="162">
        <f t="shared" si="233"/>
        <v>0.1</v>
      </c>
      <c r="BT1240" s="105">
        <f t="shared" si="234"/>
        <v>6194.5180033112583</v>
      </c>
    </row>
    <row r="1241" spans="1:72">
      <c r="A1241" s="18">
        <f t="shared" si="225"/>
        <v>1238</v>
      </c>
      <c r="B1241" s="33"/>
      <c r="C1241" s="39"/>
      <c r="D1241" s="22" t="s">
        <v>636</v>
      </c>
      <c r="E1241" s="22" t="s">
        <v>679</v>
      </c>
      <c r="F1241" s="109">
        <v>1</v>
      </c>
      <c r="G1241" s="23" t="s">
        <v>49</v>
      </c>
      <c r="H1241" s="52">
        <v>6352.55</v>
      </c>
      <c r="I1241" s="52"/>
      <c r="J1241" s="101">
        <f>+H1241</f>
        <v>6352.55</v>
      </c>
      <c r="K1241" s="23">
        <v>85049000</v>
      </c>
      <c r="L1241" s="26">
        <v>7.4999999999999997E-2</v>
      </c>
      <c r="M1241" s="38"/>
      <c r="N1241" s="38"/>
      <c r="O1241" s="38"/>
      <c r="P1241" s="26">
        <v>0.1</v>
      </c>
      <c r="Q1241" s="38"/>
      <c r="R1241" s="26">
        <v>0.18</v>
      </c>
      <c r="S1241" s="23" t="s">
        <v>680</v>
      </c>
      <c r="T1241" s="25">
        <f>J1241*L1241</f>
        <v>476.44124999999997</v>
      </c>
      <c r="U1241" s="52"/>
      <c r="V1241" s="25">
        <f>T1241*P1241</f>
        <v>47.644125000000003</v>
      </c>
      <c r="W1241" s="25">
        <f>(J1241+T1241+V1241)*R1241</f>
        <v>1237.7943674999999</v>
      </c>
      <c r="X1241" s="25">
        <f>T1241+V1241+W1241</f>
        <v>1761.8797424999998</v>
      </c>
      <c r="Y1241" s="23" t="s">
        <v>609</v>
      </c>
      <c r="Z1241" s="23" t="s">
        <v>681</v>
      </c>
      <c r="AA1241" s="23" t="s">
        <v>682</v>
      </c>
      <c r="AB1241" s="33" t="e">
        <v>#N/A</v>
      </c>
      <c r="AC1241" s="33" t="e">
        <v>#N/A</v>
      </c>
      <c r="AD1241" s="39" t="e">
        <v>#N/A</v>
      </c>
      <c r="AE1241" s="39" t="e">
        <v>#N/A</v>
      </c>
      <c r="AF1241" s="53" t="e">
        <v>#N/A</v>
      </c>
      <c r="AG1241" s="53" t="e">
        <v>#N/A</v>
      </c>
      <c r="AH1241" s="39" t="e">
        <v>#N/A</v>
      </c>
      <c r="AI1241" s="23" t="s">
        <v>385</v>
      </c>
      <c r="AJ1241" s="59"/>
      <c r="AK1241" s="59"/>
      <c r="AL1241" s="48"/>
      <c r="AM1241" s="60"/>
      <c r="AN1241" s="33"/>
      <c r="AO1241" s="48"/>
      <c r="AP1241" s="23">
        <v>2000</v>
      </c>
      <c r="AQ1241" s="23" t="s">
        <v>64</v>
      </c>
      <c r="AR1241" s="23" t="s">
        <v>682</v>
      </c>
      <c r="AS1241" s="38" t="s">
        <v>53</v>
      </c>
      <c r="AT1241" s="23" t="s">
        <v>522</v>
      </c>
      <c r="AU1241" s="23">
        <v>317001864</v>
      </c>
      <c r="AV1241" s="99">
        <v>1</v>
      </c>
      <c r="AW1241" s="101">
        <v>6352.55</v>
      </c>
      <c r="AX1241" s="29" t="s">
        <v>606</v>
      </c>
      <c r="AY1241" s="29" t="s">
        <v>691</v>
      </c>
      <c r="AZ1241" s="21"/>
      <c r="BB1241" s="115" t="s">
        <v>6985</v>
      </c>
      <c r="BC1241" s="105">
        <f t="shared" si="227"/>
        <v>6352.55</v>
      </c>
      <c r="BD1241" s="116">
        <v>43709</v>
      </c>
      <c r="BE1241" s="141" t="s">
        <v>8312</v>
      </c>
      <c r="BF1241">
        <f>MATCH(BE1241,'Cat-4'!$A:$A,0)</f>
        <v>639</v>
      </c>
      <c r="BG1241">
        <f>MATCH(BD1241,'Cat-4'!$1:$1,0)</f>
        <v>93</v>
      </c>
      <c r="BH1241">
        <f>INDEX('Cat-4'!$1:$1048576,'NSS + ACT'!BF1241,'NSS + ACT'!BG1241)</f>
        <v>110.1</v>
      </c>
      <c r="BI1241">
        <f>MATCH($BI$1,'Cat-4'!$1:$1,0)</f>
        <v>153</v>
      </c>
      <c r="BJ1241">
        <f>INDEX('Cat-4'!$1:$1048576,'NSS + ACT'!BF1241,'NSS + ACT'!BI1241)</f>
        <v>121.7</v>
      </c>
      <c r="BK1241" s="126">
        <f t="shared" si="229"/>
        <v>1.1053587647593097</v>
      </c>
      <c r="BL1241">
        <f t="shared" si="230"/>
        <v>1931</v>
      </c>
      <c r="BM1241" s="126">
        <f t="shared" si="231"/>
        <v>64.36666666666666</v>
      </c>
      <c r="BN1241" s="126" t="s">
        <v>8785</v>
      </c>
      <c r="BO1241" s="126">
        <f>MATCH(BB1241,Sheet3!$D$4:$D$8,0)</f>
        <v>5</v>
      </c>
      <c r="BP1241" s="126">
        <f>MATCH(BN1241,Sheet3!$E$4:$H$4,0)</f>
        <v>4</v>
      </c>
      <c r="BQ1241" s="132">
        <f>INDEX(Sheet3!$D$4:$H$8,'NSS + ACT'!BO1241,'NSS + ACT'!BP1241)</f>
        <v>0.4</v>
      </c>
      <c r="BR1241" s="105">
        <f t="shared" si="232"/>
        <v>7021.8468210717529</v>
      </c>
      <c r="BS1241" s="162">
        <f t="shared" si="233"/>
        <v>0.4</v>
      </c>
      <c r="BT1241" s="105">
        <f t="shared" si="234"/>
        <v>4213.1080926430514</v>
      </c>
    </row>
    <row r="1242" spans="1:72">
      <c r="A1242" s="18">
        <f t="shared" si="225"/>
        <v>1239</v>
      </c>
      <c r="B1242" s="61">
        <v>291800801375</v>
      </c>
      <c r="C1242" s="39">
        <v>43129</v>
      </c>
      <c r="D1242" s="22" t="s">
        <v>175</v>
      </c>
      <c r="E1242" s="22" t="s">
        <v>4536</v>
      </c>
      <c r="F1242" s="110">
        <v>2</v>
      </c>
      <c r="G1242" s="23" t="s">
        <v>119</v>
      </c>
      <c r="H1242" s="52">
        <v>3168</v>
      </c>
      <c r="I1242" s="30"/>
      <c r="J1242" s="109">
        <v>6336</v>
      </c>
      <c r="K1242" s="23">
        <v>84821020</v>
      </c>
      <c r="L1242" s="26">
        <v>7.4999999999999997E-2</v>
      </c>
      <c r="M1242" s="40">
        <v>0</v>
      </c>
      <c r="N1242" s="62">
        <v>0</v>
      </c>
      <c r="O1242" s="52">
        <v>0</v>
      </c>
      <c r="P1242" s="26">
        <v>0.1</v>
      </c>
      <c r="Q1242" s="52">
        <v>0</v>
      </c>
      <c r="R1242" s="63">
        <v>0.18</v>
      </c>
      <c r="S1242" s="23" t="s">
        <v>4537</v>
      </c>
      <c r="T1242" s="52">
        <v>475.2</v>
      </c>
      <c r="U1242" s="52">
        <v>0</v>
      </c>
      <c r="V1242" s="52">
        <v>47.52</v>
      </c>
      <c r="W1242" s="52">
        <v>1234.5696</v>
      </c>
      <c r="X1242" s="52">
        <v>1757.2896000000001</v>
      </c>
      <c r="Y1242" s="23" t="s">
        <v>4433</v>
      </c>
      <c r="Z1242" s="23" t="s">
        <v>4538</v>
      </c>
      <c r="AA1242" s="23" t="s">
        <v>4539</v>
      </c>
      <c r="AB1242" s="33">
        <v>291800801375</v>
      </c>
      <c r="AC1242" s="33" t="s">
        <v>1390</v>
      </c>
      <c r="AD1242" s="39">
        <v>43129</v>
      </c>
      <c r="AE1242" s="39">
        <v>43120</v>
      </c>
      <c r="AF1242" s="53" t="e">
        <v>#N/A</v>
      </c>
      <c r="AG1242" s="53" t="e">
        <v>#N/A</v>
      </c>
      <c r="AH1242" s="39" t="e">
        <v>#N/A</v>
      </c>
      <c r="AI1242" s="23" t="s">
        <v>51</v>
      </c>
      <c r="AJ1242" s="59"/>
      <c r="AK1242" s="59"/>
      <c r="AL1242" s="48"/>
      <c r="AM1242" s="60"/>
      <c r="AN1242" s="33"/>
      <c r="AO1242" s="48"/>
      <c r="AP1242" s="23">
        <v>2000</v>
      </c>
      <c r="AQ1242" s="23" t="s">
        <v>64</v>
      </c>
      <c r="AR1242" s="23" t="s">
        <v>4539</v>
      </c>
      <c r="AS1242" s="38" t="s">
        <v>53</v>
      </c>
      <c r="AT1242" s="23" t="s">
        <v>522</v>
      </c>
      <c r="AU1242" s="64" t="s">
        <v>1391</v>
      </c>
      <c r="AV1242" s="99">
        <v>2</v>
      </c>
      <c r="AW1242" s="102">
        <v>6336</v>
      </c>
      <c r="AX1242" s="29" t="s">
        <v>701</v>
      </c>
      <c r="AY1242" s="29"/>
      <c r="AZ1242" s="25" t="s">
        <v>3564</v>
      </c>
      <c r="BA1242">
        <f t="shared" ref="BA1242:BA1273" si="235">$BA$2-AE1242</f>
        <v>2518</v>
      </c>
      <c r="BB1242" s="115" t="s">
        <v>6983</v>
      </c>
      <c r="BC1242" s="105">
        <f t="shared" si="227"/>
        <v>3168</v>
      </c>
      <c r="BD1242" s="116">
        <f t="shared" si="228"/>
        <v>43101</v>
      </c>
      <c r="BE1242" s="141" t="s">
        <v>8477</v>
      </c>
      <c r="BF1242">
        <f>MATCH(BE1242,'Cat-4'!$A:$A,0)</f>
        <v>722</v>
      </c>
      <c r="BG1242">
        <f>MATCH(BD1242,'Cat-4'!$1:$1,0)</f>
        <v>73</v>
      </c>
      <c r="BH1242">
        <f>INDEX('Cat-4'!$1:$1048576,'NSS + ACT'!BF1242,'NSS + ACT'!BG1242)</f>
        <v>110</v>
      </c>
      <c r="BI1242">
        <f>MATCH($BI$1,'Cat-4'!$1:$1,0)</f>
        <v>153</v>
      </c>
      <c r="BJ1242">
        <f>INDEX('Cat-4'!$1:$1048576,'NSS + ACT'!BF1242,'NSS + ACT'!BI1242)</f>
        <v>130.80000000000001</v>
      </c>
      <c r="BK1242" s="126">
        <f t="shared" si="229"/>
        <v>1.1890909090909092</v>
      </c>
      <c r="BL1242">
        <f t="shared" si="230"/>
        <v>2539</v>
      </c>
      <c r="BM1242" s="126">
        <f t="shared" si="231"/>
        <v>84.63333333333334</v>
      </c>
      <c r="BN1242" s="126" t="s">
        <v>8785</v>
      </c>
      <c r="BO1242" s="126">
        <f>MATCH(BB1242,Sheet3!$D$4:$D$8,0)</f>
        <v>2</v>
      </c>
      <c r="BP1242" s="126">
        <f>MATCH(BN1242,Sheet3!$E$4:$H$4,0)</f>
        <v>4</v>
      </c>
      <c r="BQ1242" s="132">
        <f>INDEX(Sheet3!$D$4:$H$8,'NSS + ACT'!BO1242,'NSS + ACT'!BP1242)</f>
        <v>0.1</v>
      </c>
      <c r="BR1242" s="105">
        <f t="shared" si="232"/>
        <v>7534.0800000000008</v>
      </c>
      <c r="BS1242" s="162">
        <f t="shared" si="233"/>
        <v>0.1</v>
      </c>
      <c r="BT1242" s="105">
        <f t="shared" si="234"/>
        <v>6780.6720000000005</v>
      </c>
    </row>
    <row r="1243" spans="1:72">
      <c r="A1243" s="18">
        <f t="shared" si="225"/>
        <v>1240</v>
      </c>
      <c r="B1243" s="33">
        <v>292302542954</v>
      </c>
      <c r="C1243" s="39">
        <v>44995</v>
      </c>
      <c r="D1243" s="22" t="s">
        <v>525</v>
      </c>
      <c r="E1243" s="22" t="s">
        <v>5435</v>
      </c>
      <c r="F1243" s="110">
        <v>115</v>
      </c>
      <c r="G1243" s="23" t="s">
        <v>49</v>
      </c>
      <c r="H1243" s="58">
        <v>55</v>
      </c>
      <c r="I1243" s="30"/>
      <c r="J1243" s="101">
        <v>6325</v>
      </c>
      <c r="K1243" s="33">
        <v>84841010</v>
      </c>
      <c r="L1243" s="26">
        <v>7.4999999999999997E-2</v>
      </c>
      <c r="M1243" s="40">
        <v>0</v>
      </c>
      <c r="N1243" s="40">
        <v>0</v>
      </c>
      <c r="O1243" s="35">
        <v>0</v>
      </c>
      <c r="P1243" s="63">
        <v>0.1</v>
      </c>
      <c r="Q1243" s="52">
        <v>0</v>
      </c>
      <c r="R1243" s="63">
        <v>0.18</v>
      </c>
      <c r="S1243" s="23" t="s">
        <v>777</v>
      </c>
      <c r="T1243" s="52">
        <v>474.375</v>
      </c>
      <c r="U1243" s="52">
        <v>0</v>
      </c>
      <c r="V1243" s="52">
        <v>47.4375</v>
      </c>
      <c r="W1243" s="52">
        <v>1232.42625</v>
      </c>
      <c r="X1243" s="52">
        <v>1754.23875</v>
      </c>
      <c r="Y1243" s="23" t="s">
        <v>5221</v>
      </c>
      <c r="Z1243" s="23" t="s">
        <v>5436</v>
      </c>
      <c r="AA1243" s="23" t="s">
        <v>5437</v>
      </c>
      <c r="AB1243" s="33">
        <v>292302542954</v>
      </c>
      <c r="AC1243" s="33" t="s">
        <v>5438</v>
      </c>
      <c r="AD1243" s="39">
        <v>44995</v>
      </c>
      <c r="AE1243" s="39">
        <v>44973</v>
      </c>
      <c r="AF1243" s="53" t="e">
        <v>#N/A</v>
      </c>
      <c r="AG1243" s="53" t="e">
        <v>#N/A</v>
      </c>
      <c r="AH1243" s="39" t="e">
        <v>#N/A</v>
      </c>
      <c r="AI1243" s="23" t="s">
        <v>51</v>
      </c>
      <c r="AJ1243" s="59"/>
      <c r="AK1243" s="59"/>
      <c r="AL1243" s="48"/>
      <c r="AM1243" s="60"/>
      <c r="AN1243" s="33"/>
      <c r="AO1243" s="48"/>
      <c r="AP1243" s="23">
        <v>2000</v>
      </c>
      <c r="AQ1243" s="23" t="s">
        <v>52</v>
      </c>
      <c r="AR1243" s="23" t="s">
        <v>5437</v>
      </c>
      <c r="AS1243" s="38" t="s">
        <v>518</v>
      </c>
      <c r="AT1243" s="23"/>
      <c r="AU1243" s="23" t="s">
        <v>5439</v>
      </c>
      <c r="AV1243" s="99">
        <v>115</v>
      </c>
      <c r="AW1243" s="101">
        <v>6325</v>
      </c>
      <c r="AX1243" s="29" t="s">
        <v>4770</v>
      </c>
      <c r="AY1243" s="29"/>
      <c r="AZ1243" s="30"/>
      <c r="BA1243">
        <f t="shared" si="235"/>
        <v>665</v>
      </c>
      <c r="BB1243" s="115" t="s">
        <v>6983</v>
      </c>
      <c r="BC1243" s="105">
        <f t="shared" si="227"/>
        <v>55</v>
      </c>
      <c r="BD1243" s="116">
        <f t="shared" si="228"/>
        <v>44958</v>
      </c>
      <c r="BE1243" s="141" t="s">
        <v>8477</v>
      </c>
      <c r="BF1243">
        <f>MATCH(BE1243,'Cat-4'!$A:$A,0)</f>
        <v>722</v>
      </c>
      <c r="BG1243">
        <f>MATCH(BD1243,'Cat-4'!$1:$1,0)</f>
        <v>134</v>
      </c>
      <c r="BH1243">
        <f>INDEX('Cat-4'!$1:$1048576,'NSS + ACT'!BF1243,'NSS + ACT'!BG1243)</f>
        <v>127.7</v>
      </c>
      <c r="BI1243">
        <f>MATCH($BI$1,'Cat-4'!$1:$1,0)</f>
        <v>153</v>
      </c>
      <c r="BJ1243">
        <f>INDEX('Cat-4'!$1:$1048576,'NSS + ACT'!BF1243,'NSS + ACT'!BI1243)</f>
        <v>130.80000000000001</v>
      </c>
      <c r="BK1243" s="126">
        <f t="shared" si="229"/>
        <v>1.024275646045419</v>
      </c>
      <c r="BL1243">
        <f t="shared" si="230"/>
        <v>682</v>
      </c>
      <c r="BM1243" s="126">
        <f t="shared" si="231"/>
        <v>22.733333333333334</v>
      </c>
      <c r="BN1243" s="126" t="s">
        <v>8784</v>
      </c>
      <c r="BO1243" s="126">
        <f>MATCH(BB1243,Sheet3!$D$4:$D$8,0)</f>
        <v>2</v>
      </c>
      <c r="BP1243" s="126">
        <f>MATCH(BN1243,Sheet3!$E$4:$H$4,0)</f>
        <v>3</v>
      </c>
      <c r="BQ1243" s="132">
        <f>INDEX(Sheet3!$D$4:$H$8,'NSS + ACT'!BO1243,'NSS + ACT'!BP1243)</f>
        <v>0.05</v>
      </c>
      <c r="BR1243" s="105">
        <f t="shared" si="232"/>
        <v>6478.5434612372746</v>
      </c>
      <c r="BS1243" s="162">
        <f t="shared" si="233"/>
        <v>0.05</v>
      </c>
      <c r="BT1243" s="105">
        <f t="shared" si="234"/>
        <v>6154.6162881754108</v>
      </c>
    </row>
    <row r="1244" spans="1:72" ht="30">
      <c r="A1244" s="18">
        <f t="shared" si="225"/>
        <v>1241</v>
      </c>
      <c r="B1244" s="61">
        <v>291602689884</v>
      </c>
      <c r="C1244" s="39">
        <v>42545</v>
      </c>
      <c r="D1244" s="22" t="s">
        <v>4576</v>
      </c>
      <c r="E1244" s="22" t="s">
        <v>4577</v>
      </c>
      <c r="F1244" s="110">
        <v>8</v>
      </c>
      <c r="G1244" s="23" t="s">
        <v>75</v>
      </c>
      <c r="H1244" s="52">
        <v>787.375</v>
      </c>
      <c r="I1244" s="30"/>
      <c r="J1244" s="109">
        <v>6299</v>
      </c>
      <c r="K1244" s="23" t="s">
        <v>4578</v>
      </c>
      <c r="L1244" s="26">
        <v>7.4999999999999997E-2</v>
      </c>
      <c r="M1244" s="40">
        <v>0</v>
      </c>
      <c r="N1244" s="62">
        <v>0</v>
      </c>
      <c r="O1244" s="52">
        <v>0</v>
      </c>
      <c r="P1244" s="26">
        <v>0.1</v>
      </c>
      <c r="Q1244" s="52">
        <v>0</v>
      </c>
      <c r="R1244" s="63">
        <v>0.18</v>
      </c>
      <c r="S1244" s="23" t="s">
        <v>4537</v>
      </c>
      <c r="T1244" s="52">
        <v>472.42499999999995</v>
      </c>
      <c r="U1244" s="52">
        <v>0</v>
      </c>
      <c r="V1244" s="52">
        <v>47.2425</v>
      </c>
      <c r="W1244" s="52">
        <v>1227.36015</v>
      </c>
      <c r="X1244" s="52">
        <v>1747.02765</v>
      </c>
      <c r="Y1244" s="23" t="s">
        <v>4433</v>
      </c>
      <c r="Z1244" s="23" t="s">
        <v>4579</v>
      </c>
      <c r="AA1244" s="23" t="s">
        <v>4580</v>
      </c>
      <c r="AB1244" s="33">
        <v>291602689884</v>
      </c>
      <c r="AC1244" s="33" t="s">
        <v>4581</v>
      </c>
      <c r="AD1244" s="39">
        <v>42545</v>
      </c>
      <c r="AE1244" s="39">
        <v>42523</v>
      </c>
      <c r="AF1244" s="53" t="e">
        <v>#N/A</v>
      </c>
      <c r="AG1244" s="53" t="e">
        <v>#N/A</v>
      </c>
      <c r="AH1244" s="39" t="e">
        <v>#N/A</v>
      </c>
      <c r="AI1244" s="23" t="s">
        <v>51</v>
      </c>
      <c r="AJ1244" s="59"/>
      <c r="AK1244" s="59"/>
      <c r="AL1244" s="48"/>
      <c r="AM1244" s="60"/>
      <c r="AN1244" s="33"/>
      <c r="AO1244" s="48"/>
      <c r="AP1244" s="23">
        <v>2000</v>
      </c>
      <c r="AQ1244" s="23" t="s">
        <v>52</v>
      </c>
      <c r="AR1244" s="23" t="s">
        <v>4580</v>
      </c>
      <c r="AS1244" s="38" t="s">
        <v>53</v>
      </c>
      <c r="AT1244" s="23" t="s">
        <v>522</v>
      </c>
      <c r="AU1244" s="64" t="s">
        <v>4582</v>
      </c>
      <c r="AV1244" s="99">
        <v>8</v>
      </c>
      <c r="AW1244" s="102">
        <v>6299</v>
      </c>
      <c r="AX1244" s="29" t="s">
        <v>701</v>
      </c>
      <c r="AY1244" s="29"/>
      <c r="AZ1244" s="25" t="s">
        <v>3564</v>
      </c>
      <c r="BA1244">
        <f t="shared" si="235"/>
        <v>3115</v>
      </c>
      <c r="BB1244" s="115" t="s">
        <v>6983</v>
      </c>
      <c r="BC1244" s="105">
        <f t="shared" si="227"/>
        <v>787.375</v>
      </c>
      <c r="BD1244" s="116">
        <f t="shared" si="228"/>
        <v>42522</v>
      </c>
      <c r="BE1244" s="141" t="s">
        <v>8477</v>
      </c>
      <c r="BF1244">
        <f>MATCH(BE1244,'Cat-4'!$A:$A,0)</f>
        <v>722</v>
      </c>
      <c r="BG1244">
        <f>MATCH(BD1244,'Cat-4'!$1:$1,0)</f>
        <v>54</v>
      </c>
      <c r="BH1244">
        <f>INDEX('Cat-4'!$1:$1048576,'NSS + ACT'!BF1244,'NSS + ACT'!BG1244)</f>
        <v>108</v>
      </c>
      <c r="BI1244">
        <f>MATCH($BI$1,'Cat-4'!$1:$1,0)</f>
        <v>153</v>
      </c>
      <c r="BJ1244">
        <f>INDEX('Cat-4'!$1:$1048576,'NSS + ACT'!BF1244,'NSS + ACT'!BI1244)</f>
        <v>130.80000000000001</v>
      </c>
      <c r="BK1244" s="126">
        <f t="shared" si="229"/>
        <v>1.2111111111111112</v>
      </c>
      <c r="BL1244">
        <f t="shared" si="230"/>
        <v>3118</v>
      </c>
      <c r="BM1244" s="126">
        <f t="shared" si="231"/>
        <v>103.93333333333334</v>
      </c>
      <c r="BN1244" s="126" t="s">
        <v>8785</v>
      </c>
      <c r="BO1244" s="126">
        <f>MATCH(BB1244,Sheet3!$D$4:$D$8,0)</f>
        <v>2</v>
      </c>
      <c r="BP1244" s="126">
        <f>MATCH(BN1244,Sheet3!$E$4:$H$4,0)</f>
        <v>4</v>
      </c>
      <c r="BQ1244" s="132">
        <f>INDEX(Sheet3!$D$4:$H$8,'NSS + ACT'!BO1244,'NSS + ACT'!BP1244)</f>
        <v>0.1</v>
      </c>
      <c r="BR1244" s="105">
        <f t="shared" si="232"/>
        <v>7628.7888888888901</v>
      </c>
      <c r="BS1244" s="162">
        <f t="shared" si="233"/>
        <v>0.1</v>
      </c>
      <c r="BT1244" s="105">
        <f t="shared" si="234"/>
        <v>6865.9100000000017</v>
      </c>
    </row>
    <row r="1245" spans="1:72">
      <c r="A1245" s="18">
        <f t="shared" si="225"/>
        <v>1242</v>
      </c>
      <c r="B1245" s="33">
        <v>292102899653</v>
      </c>
      <c r="C1245" s="39">
        <v>44278</v>
      </c>
      <c r="D1245" s="22" t="s">
        <v>82</v>
      </c>
      <c r="E1245" s="22" t="s">
        <v>4845</v>
      </c>
      <c r="F1245" s="110">
        <v>2</v>
      </c>
      <c r="G1245" s="23" t="s">
        <v>75</v>
      </c>
      <c r="H1245" s="58">
        <v>1878.625</v>
      </c>
      <c r="I1245" s="30"/>
      <c r="J1245" s="101">
        <v>3757.25</v>
      </c>
      <c r="K1245" s="33">
        <v>84149011</v>
      </c>
      <c r="L1245" s="26">
        <v>7.4999999999999997E-2</v>
      </c>
      <c r="M1245" s="40">
        <v>0</v>
      </c>
      <c r="N1245" s="40">
        <v>0</v>
      </c>
      <c r="O1245" s="35"/>
      <c r="P1245" s="63">
        <v>0.1</v>
      </c>
      <c r="Q1245" s="52">
        <v>0</v>
      </c>
      <c r="R1245" s="63">
        <v>0.18</v>
      </c>
      <c r="S1245" s="23" t="s">
        <v>717</v>
      </c>
      <c r="T1245" s="52">
        <v>281.79374999999999</v>
      </c>
      <c r="U1245" s="52">
        <v>0</v>
      </c>
      <c r="V1245" s="52">
        <v>28.179375</v>
      </c>
      <c r="W1245" s="52">
        <v>732.10016250000001</v>
      </c>
      <c r="X1245" s="52">
        <v>1042.0732874999999</v>
      </c>
      <c r="Y1245" s="23" t="s">
        <v>4841</v>
      </c>
      <c r="Z1245" s="23" t="s">
        <v>4846</v>
      </c>
      <c r="AA1245" s="23" t="s">
        <v>4847</v>
      </c>
      <c r="AB1245" s="33">
        <v>292102899653</v>
      </c>
      <c r="AC1245" s="33" t="s">
        <v>4848</v>
      </c>
      <c r="AD1245" s="48">
        <v>44278</v>
      </c>
      <c r="AE1245" s="39">
        <v>44277</v>
      </c>
      <c r="AF1245" s="53" t="e">
        <v>#N/A</v>
      </c>
      <c r="AG1245" s="53" t="e">
        <v>#N/A</v>
      </c>
      <c r="AH1245" s="39" t="e">
        <v>#N/A</v>
      </c>
      <c r="AI1245" s="23" t="s">
        <v>51</v>
      </c>
      <c r="AJ1245" s="54"/>
      <c r="AK1245" s="55"/>
      <c r="AL1245" s="56"/>
      <c r="AM1245" s="57"/>
      <c r="AN1245" s="33"/>
      <c r="AO1245" s="48"/>
      <c r="AP1245" s="23">
        <v>2000</v>
      </c>
      <c r="AQ1245" s="23" t="s">
        <v>52</v>
      </c>
      <c r="AR1245" s="23" t="s">
        <v>4847</v>
      </c>
      <c r="AS1245" s="38" t="s">
        <v>53</v>
      </c>
      <c r="AT1245" s="23"/>
      <c r="AU1245" s="23">
        <v>200022010665</v>
      </c>
      <c r="AV1245" s="99">
        <v>2</v>
      </c>
      <c r="AW1245" s="101">
        <v>6295.6199999999899</v>
      </c>
      <c r="AX1245" s="29" t="s">
        <v>4770</v>
      </c>
      <c r="AY1245" s="29"/>
      <c r="AZ1245" s="30" t="s">
        <v>702</v>
      </c>
      <c r="BA1245">
        <f t="shared" si="235"/>
        <v>1361</v>
      </c>
      <c r="BB1245" s="115" t="s">
        <v>6983</v>
      </c>
      <c r="BC1245" s="105">
        <f t="shared" si="227"/>
        <v>3147.8099999999949</v>
      </c>
      <c r="BD1245" s="116">
        <f t="shared" si="228"/>
        <v>44256</v>
      </c>
      <c r="BE1245" s="141" t="s">
        <v>8477</v>
      </c>
      <c r="BF1245">
        <f>MATCH(BE1245,'Cat-4'!$A:$A,0)</f>
        <v>722</v>
      </c>
      <c r="BG1245">
        <f>MATCH(BD1245,'Cat-4'!$1:$1,0)</f>
        <v>111</v>
      </c>
      <c r="BH1245">
        <f>INDEX('Cat-4'!$1:$1048576,'NSS + ACT'!BF1245,'NSS + ACT'!BG1245)</f>
        <v>116.1</v>
      </c>
      <c r="BI1245">
        <f>MATCH($BI$1,'Cat-4'!$1:$1,0)</f>
        <v>153</v>
      </c>
      <c r="BJ1245">
        <f>INDEX('Cat-4'!$1:$1048576,'NSS + ACT'!BF1245,'NSS + ACT'!BI1245)</f>
        <v>130.80000000000001</v>
      </c>
      <c r="BK1245" s="126">
        <f t="shared" si="229"/>
        <v>1.1266149870801034</v>
      </c>
      <c r="BL1245">
        <f t="shared" si="230"/>
        <v>1384</v>
      </c>
      <c r="BM1245" s="126">
        <f t="shared" si="231"/>
        <v>46.133333333333333</v>
      </c>
      <c r="BN1245" s="126" t="s">
        <v>8785</v>
      </c>
      <c r="BO1245" s="126">
        <f>MATCH(BB1245,Sheet3!$D$4:$D$8,0)</f>
        <v>2</v>
      </c>
      <c r="BP1245" s="126">
        <f>MATCH(BN1245,Sheet3!$E$4:$H$4,0)</f>
        <v>4</v>
      </c>
      <c r="BQ1245" s="132">
        <f>INDEX(Sheet3!$D$4:$H$8,'NSS + ACT'!BO1245,'NSS + ACT'!BP1245)</f>
        <v>0.1</v>
      </c>
      <c r="BR1245" s="105">
        <f t="shared" si="232"/>
        <v>7092.7398449612292</v>
      </c>
      <c r="BS1245" s="162">
        <f t="shared" si="233"/>
        <v>0.1</v>
      </c>
      <c r="BT1245" s="105">
        <f t="shared" si="234"/>
        <v>6383.4658604651067</v>
      </c>
    </row>
    <row r="1246" spans="1:72">
      <c r="A1246" s="18">
        <f t="shared" si="225"/>
        <v>1243</v>
      </c>
      <c r="B1246" s="61">
        <v>292102087885</v>
      </c>
      <c r="C1246" s="39">
        <v>44257</v>
      </c>
      <c r="D1246" s="22" t="s">
        <v>248</v>
      </c>
      <c r="E1246" s="22" t="s">
        <v>2600</v>
      </c>
      <c r="F1246" s="110">
        <v>2</v>
      </c>
      <c r="G1246" s="23" t="s">
        <v>119</v>
      </c>
      <c r="H1246" s="52">
        <v>3110.5999999999949</v>
      </c>
      <c r="I1246" s="30"/>
      <c r="J1246" s="109">
        <v>6221.1999999999898</v>
      </c>
      <c r="K1246" s="23">
        <v>84819090</v>
      </c>
      <c r="L1246" s="26">
        <v>7.4999999999999997E-2</v>
      </c>
      <c r="M1246" s="40">
        <v>0</v>
      </c>
      <c r="N1246" s="62">
        <v>0</v>
      </c>
      <c r="O1246" s="52">
        <v>0</v>
      </c>
      <c r="P1246" s="26">
        <v>0.1</v>
      </c>
      <c r="Q1246" s="52">
        <v>0</v>
      </c>
      <c r="R1246" s="63">
        <v>0.18</v>
      </c>
      <c r="S1246" s="23" t="s">
        <v>849</v>
      </c>
      <c r="T1246" s="52">
        <v>466.58999999999924</v>
      </c>
      <c r="U1246" s="52">
        <v>0</v>
      </c>
      <c r="V1246" s="52">
        <v>46.658999999999928</v>
      </c>
      <c r="W1246" s="52">
        <v>1212.200819999998</v>
      </c>
      <c r="X1246" s="52">
        <v>1725.4498199999971</v>
      </c>
      <c r="Y1246" s="23" t="s">
        <v>2574</v>
      </c>
      <c r="Z1246" s="23" t="s">
        <v>2601</v>
      </c>
      <c r="AA1246" s="23" t="s">
        <v>2602</v>
      </c>
      <c r="AB1246" s="33">
        <v>292102087885</v>
      </c>
      <c r="AC1246" s="33" t="s">
        <v>2584</v>
      </c>
      <c r="AD1246" s="48">
        <v>44257</v>
      </c>
      <c r="AE1246" s="39">
        <v>44250</v>
      </c>
      <c r="AF1246" s="53" t="e">
        <v>#N/A</v>
      </c>
      <c r="AG1246" s="53" t="e">
        <v>#N/A</v>
      </c>
      <c r="AH1246" s="39" t="e">
        <v>#N/A</v>
      </c>
      <c r="AI1246" s="23" t="s">
        <v>51</v>
      </c>
      <c r="AJ1246" s="54"/>
      <c r="AK1246" s="55"/>
      <c r="AL1246" s="56"/>
      <c r="AM1246" s="57"/>
      <c r="AN1246" s="33"/>
      <c r="AO1246" s="48"/>
      <c r="AP1246" s="23">
        <v>2000</v>
      </c>
      <c r="AQ1246" s="23" t="s">
        <v>52</v>
      </c>
      <c r="AR1246" s="23" t="s">
        <v>2602</v>
      </c>
      <c r="AS1246" s="38" t="s">
        <v>53</v>
      </c>
      <c r="AT1246" s="23"/>
      <c r="AU1246" s="64">
        <v>9320633413</v>
      </c>
      <c r="AV1246" s="99">
        <v>2</v>
      </c>
      <c r="AW1246" s="102">
        <v>6221.1999999999898</v>
      </c>
      <c r="AX1246" s="29" t="s">
        <v>701</v>
      </c>
      <c r="AY1246" s="29"/>
      <c r="AZ1246" s="25" t="s">
        <v>2577</v>
      </c>
      <c r="BA1246">
        <f t="shared" si="235"/>
        <v>1388</v>
      </c>
      <c r="BB1246" t="s">
        <v>6983</v>
      </c>
      <c r="BC1246" s="105">
        <f t="shared" si="227"/>
        <v>3110.5999999999949</v>
      </c>
      <c r="BD1246" s="116">
        <f t="shared" si="228"/>
        <v>44228</v>
      </c>
      <c r="BE1246" s="141" t="s">
        <v>8477</v>
      </c>
      <c r="BF1246">
        <f>MATCH(BE1246,'Cat-4'!$A:$A,0)</f>
        <v>722</v>
      </c>
      <c r="BG1246">
        <f>MATCH(BD1246,'Cat-4'!$1:$1,0)</f>
        <v>110</v>
      </c>
      <c r="BH1246">
        <f>INDEX('Cat-4'!$1:$1048576,'NSS + ACT'!BF1246,'NSS + ACT'!BG1246)</f>
        <v>115.4</v>
      </c>
      <c r="BI1246">
        <f>MATCH($BI$1,'Cat-4'!$1:$1,0)</f>
        <v>153</v>
      </c>
      <c r="BJ1246">
        <f>INDEX('Cat-4'!$1:$1048576,'NSS + ACT'!BF1246,'NSS + ACT'!BI1246)</f>
        <v>130.80000000000001</v>
      </c>
      <c r="BK1246" s="126">
        <f t="shared" si="229"/>
        <v>1.1334488734835355</v>
      </c>
      <c r="BL1246">
        <f t="shared" si="230"/>
        <v>1412</v>
      </c>
      <c r="BM1246" s="126">
        <f t="shared" si="231"/>
        <v>47.06666666666667</v>
      </c>
      <c r="BN1246" s="126" t="s">
        <v>8785</v>
      </c>
      <c r="BO1246" s="126">
        <f>MATCH(BB1246,Sheet3!$D$4:$D$8,0)</f>
        <v>2</v>
      </c>
      <c r="BP1246" s="126">
        <f>MATCH(BN1246,Sheet3!$E$4:$H$4,0)</f>
        <v>4</v>
      </c>
      <c r="BQ1246" s="132">
        <f>INDEX(Sheet3!$D$4:$H$8,'NSS + ACT'!BO1246,'NSS + ACT'!BP1246)</f>
        <v>0.1</v>
      </c>
      <c r="BR1246" s="105">
        <f t="shared" si="232"/>
        <v>7051.4121317157596</v>
      </c>
      <c r="BS1246" s="162">
        <f t="shared" si="233"/>
        <v>0.1</v>
      </c>
      <c r="BT1246" s="105">
        <f t="shared" si="234"/>
        <v>6346.2709185441836</v>
      </c>
    </row>
    <row r="1247" spans="1:72">
      <c r="A1247" s="18">
        <f t="shared" si="225"/>
        <v>1244</v>
      </c>
      <c r="B1247" s="70">
        <v>171900089082</v>
      </c>
      <c r="C1247" s="76">
        <v>43475</v>
      </c>
      <c r="D1247" s="72" t="s">
        <v>605</v>
      </c>
      <c r="E1247" s="72" t="s">
        <v>4870</v>
      </c>
      <c r="F1247" s="111">
        <v>2</v>
      </c>
      <c r="G1247" s="69" t="s">
        <v>75</v>
      </c>
      <c r="H1247" s="58">
        <v>3411.9</v>
      </c>
      <c r="I1247" s="30"/>
      <c r="J1247" s="103">
        <v>6823.8</v>
      </c>
      <c r="K1247" s="70">
        <v>59111000</v>
      </c>
      <c r="L1247" s="74">
        <v>0.1</v>
      </c>
      <c r="M1247" s="73"/>
      <c r="N1247" s="40">
        <v>0</v>
      </c>
      <c r="O1247" s="35"/>
      <c r="P1247" s="75">
        <v>0.1</v>
      </c>
      <c r="Q1247" s="52">
        <v>0</v>
      </c>
      <c r="R1247" s="75">
        <v>0.12</v>
      </c>
      <c r="S1247" s="69"/>
      <c r="T1247" s="52">
        <v>682.38000000000011</v>
      </c>
      <c r="U1247" s="52">
        <v>0</v>
      </c>
      <c r="V1247" s="52">
        <v>68.238000000000014</v>
      </c>
      <c r="W1247" s="52">
        <v>908.93016</v>
      </c>
      <c r="X1247" s="52">
        <v>1659.5481600000003</v>
      </c>
      <c r="Y1247" s="23" t="s">
        <v>4841</v>
      </c>
      <c r="Z1247" s="69" t="s">
        <v>4871</v>
      </c>
      <c r="AA1247" s="69" t="s">
        <v>4872</v>
      </c>
      <c r="AB1247" s="70" t="e">
        <v>#N/A</v>
      </c>
      <c r="AC1247" s="70" t="e">
        <v>#N/A</v>
      </c>
      <c r="AD1247" s="71" t="e">
        <v>#N/A</v>
      </c>
      <c r="AE1247" s="76">
        <v>43410</v>
      </c>
      <c r="AF1247" s="70">
        <v>171900089082</v>
      </c>
      <c r="AG1247" s="77">
        <v>1000171</v>
      </c>
      <c r="AH1247" s="76">
        <v>43476</v>
      </c>
      <c r="AI1247" s="69" t="s">
        <v>385</v>
      </c>
      <c r="AJ1247" s="78"/>
      <c r="AK1247" s="79"/>
      <c r="AL1247" s="80"/>
      <c r="AM1247" s="81"/>
      <c r="AN1247" s="70"/>
      <c r="AO1247" s="71"/>
      <c r="AP1247" s="69">
        <v>2000</v>
      </c>
      <c r="AQ1247" s="69" t="s">
        <v>52</v>
      </c>
      <c r="AR1247" s="69" t="s">
        <v>4872</v>
      </c>
      <c r="AS1247" s="82" t="s">
        <v>53</v>
      </c>
      <c r="AT1247" s="69"/>
      <c r="AU1247" s="69" t="s">
        <v>832</v>
      </c>
      <c r="AV1247" s="99">
        <v>2</v>
      </c>
      <c r="AW1247" s="103">
        <v>6218.81</v>
      </c>
      <c r="AX1247" s="29" t="s">
        <v>4770</v>
      </c>
      <c r="AY1247" s="29"/>
      <c r="AZ1247" s="30" t="s">
        <v>702</v>
      </c>
      <c r="BA1247">
        <f t="shared" si="235"/>
        <v>2228</v>
      </c>
      <c r="BB1247" s="115" t="s">
        <v>6983</v>
      </c>
      <c r="BC1247" s="105">
        <f t="shared" si="227"/>
        <v>3109.4050000000002</v>
      </c>
      <c r="BD1247" s="116">
        <f t="shared" si="228"/>
        <v>43405</v>
      </c>
      <c r="BE1247" s="141" t="s">
        <v>8477</v>
      </c>
      <c r="BF1247">
        <f>MATCH(BE1247,'Cat-4'!$A:$A,0)</f>
        <v>722</v>
      </c>
      <c r="BG1247">
        <f>MATCH(BD1247,'Cat-4'!$1:$1,0)</f>
        <v>83</v>
      </c>
      <c r="BH1247">
        <f>INDEX('Cat-4'!$1:$1048576,'NSS + ACT'!BF1247,'NSS + ACT'!BG1247)</f>
        <v>111.9</v>
      </c>
      <c r="BI1247">
        <f>MATCH($BI$1,'Cat-4'!$1:$1,0)</f>
        <v>153</v>
      </c>
      <c r="BJ1247">
        <f>INDEX('Cat-4'!$1:$1048576,'NSS + ACT'!BF1247,'NSS + ACT'!BI1247)</f>
        <v>130.80000000000001</v>
      </c>
      <c r="BK1247" s="126">
        <f t="shared" si="229"/>
        <v>1.1689008042895443</v>
      </c>
      <c r="BL1247">
        <f t="shared" si="230"/>
        <v>2235</v>
      </c>
      <c r="BM1247" s="126">
        <f t="shared" si="231"/>
        <v>74.5</v>
      </c>
      <c r="BN1247" s="126" t="s">
        <v>8785</v>
      </c>
      <c r="BO1247" s="126">
        <f>MATCH(BB1247,Sheet3!$D$4:$D$8,0)</f>
        <v>2</v>
      </c>
      <c r="BP1247" s="126">
        <f>MATCH(BN1247,Sheet3!$E$4:$H$4,0)</f>
        <v>4</v>
      </c>
      <c r="BQ1247" s="132">
        <f>INDEX(Sheet3!$D$4:$H$8,'NSS + ACT'!BO1247,'NSS + ACT'!BP1247)</f>
        <v>0.1</v>
      </c>
      <c r="BR1247" s="105">
        <f t="shared" si="232"/>
        <v>7269.1720107238616</v>
      </c>
      <c r="BS1247" s="162">
        <f t="shared" si="233"/>
        <v>0.1</v>
      </c>
      <c r="BT1247" s="105">
        <f t="shared" si="234"/>
        <v>6542.2548096514756</v>
      </c>
    </row>
    <row r="1248" spans="1:72">
      <c r="A1248" s="18">
        <f t="shared" si="225"/>
        <v>1245</v>
      </c>
      <c r="B1248" s="61">
        <v>291706381385</v>
      </c>
      <c r="C1248" s="39">
        <v>43043</v>
      </c>
      <c r="D1248" s="22" t="s">
        <v>202</v>
      </c>
      <c r="E1248" s="22" t="s">
        <v>1747</v>
      </c>
      <c r="F1248" s="110">
        <v>1</v>
      </c>
      <c r="G1248" s="23" t="s">
        <v>119</v>
      </c>
      <c r="H1248" s="52">
        <v>6200</v>
      </c>
      <c r="I1248" s="30"/>
      <c r="J1248" s="109">
        <v>6200</v>
      </c>
      <c r="K1248" s="23">
        <v>84149040</v>
      </c>
      <c r="L1248" s="26">
        <v>7.4999999999999997E-2</v>
      </c>
      <c r="M1248" s="40">
        <v>0</v>
      </c>
      <c r="N1248" s="62">
        <v>0</v>
      </c>
      <c r="O1248" s="52">
        <v>0</v>
      </c>
      <c r="P1248" s="26">
        <v>0.1</v>
      </c>
      <c r="Q1248" s="52">
        <v>0</v>
      </c>
      <c r="R1248" s="63">
        <v>0.18</v>
      </c>
      <c r="S1248" s="23" t="s">
        <v>717</v>
      </c>
      <c r="T1248" s="52">
        <v>465</v>
      </c>
      <c r="U1248" s="52">
        <v>0</v>
      </c>
      <c r="V1248" s="52">
        <v>46.5</v>
      </c>
      <c r="W1248" s="52">
        <v>1208.07</v>
      </c>
      <c r="X1248" s="52">
        <v>1719.57</v>
      </c>
      <c r="Y1248" s="23" t="s">
        <v>1628</v>
      </c>
      <c r="Z1248" s="23" t="s">
        <v>1748</v>
      </c>
      <c r="AA1248" s="23" t="s">
        <v>1749</v>
      </c>
      <c r="AB1248" s="33">
        <v>291706381385</v>
      </c>
      <c r="AC1248" s="33" t="s">
        <v>1705</v>
      </c>
      <c r="AD1248" s="48">
        <v>43043</v>
      </c>
      <c r="AE1248" s="39">
        <v>43024</v>
      </c>
      <c r="AF1248" s="53" t="e">
        <v>#N/A</v>
      </c>
      <c r="AG1248" s="53" t="e">
        <v>#N/A</v>
      </c>
      <c r="AH1248" s="39" t="e">
        <v>#N/A</v>
      </c>
      <c r="AI1248" s="23" t="s">
        <v>51</v>
      </c>
      <c r="AJ1248" s="54"/>
      <c r="AK1248" s="55"/>
      <c r="AL1248" s="56"/>
      <c r="AM1248" s="57"/>
      <c r="AN1248" s="33"/>
      <c r="AO1248" s="48"/>
      <c r="AP1248" s="23">
        <v>2000</v>
      </c>
      <c r="AQ1248" s="23" t="s">
        <v>52</v>
      </c>
      <c r="AR1248" s="23" t="s">
        <v>1749</v>
      </c>
      <c r="AS1248" s="38" t="s">
        <v>53</v>
      </c>
      <c r="AT1248" s="23"/>
      <c r="AU1248" s="64" t="s">
        <v>1706</v>
      </c>
      <c r="AV1248" s="99">
        <v>1</v>
      </c>
      <c r="AW1248" s="102">
        <v>6200</v>
      </c>
      <c r="AX1248" s="29" t="s">
        <v>701</v>
      </c>
      <c r="AY1248" s="29"/>
      <c r="AZ1248" s="25" t="s">
        <v>1633</v>
      </c>
      <c r="BA1248">
        <f t="shared" si="235"/>
        <v>2614</v>
      </c>
      <c r="BB1248" s="115" t="s">
        <v>6983</v>
      </c>
      <c r="BC1248" s="105">
        <f t="shared" si="227"/>
        <v>6200</v>
      </c>
      <c r="BD1248" s="116">
        <f t="shared" si="228"/>
        <v>43009</v>
      </c>
      <c r="BE1248" s="141" t="s">
        <v>8477</v>
      </c>
      <c r="BF1248">
        <f>MATCH(BE1248,'Cat-4'!$A:$A,0)</f>
        <v>722</v>
      </c>
      <c r="BG1248">
        <f>MATCH(BD1248,'Cat-4'!$1:$1,0)</f>
        <v>70</v>
      </c>
      <c r="BH1248">
        <f>INDEX('Cat-4'!$1:$1048576,'NSS + ACT'!BF1248,'NSS + ACT'!BG1248)</f>
        <v>109</v>
      </c>
      <c r="BI1248">
        <f>MATCH($BI$1,'Cat-4'!$1:$1,0)</f>
        <v>153</v>
      </c>
      <c r="BJ1248">
        <f>INDEX('Cat-4'!$1:$1048576,'NSS + ACT'!BF1248,'NSS + ACT'!BI1248)</f>
        <v>130.80000000000001</v>
      </c>
      <c r="BK1248" s="126">
        <f t="shared" si="229"/>
        <v>1.2000000000000002</v>
      </c>
      <c r="BL1248">
        <f t="shared" si="230"/>
        <v>2631</v>
      </c>
      <c r="BM1248" s="126">
        <f t="shared" si="231"/>
        <v>87.7</v>
      </c>
      <c r="BN1248" s="126" t="s">
        <v>8785</v>
      </c>
      <c r="BO1248" s="126">
        <f>MATCH(BB1248,Sheet3!$D$4:$D$8,0)</f>
        <v>2</v>
      </c>
      <c r="BP1248" s="126">
        <f>MATCH(BN1248,Sheet3!$E$4:$H$4,0)</f>
        <v>4</v>
      </c>
      <c r="BQ1248" s="132">
        <f>INDEX(Sheet3!$D$4:$H$8,'NSS + ACT'!BO1248,'NSS + ACT'!BP1248)</f>
        <v>0.1</v>
      </c>
      <c r="BR1248" s="105">
        <f t="shared" si="232"/>
        <v>7440.0000000000009</v>
      </c>
      <c r="BS1248" s="162">
        <f t="shared" si="233"/>
        <v>0.1</v>
      </c>
      <c r="BT1248" s="105">
        <f t="shared" si="234"/>
        <v>6696.0000000000009</v>
      </c>
    </row>
    <row r="1249" spans="1:72">
      <c r="A1249" s="18">
        <f t="shared" si="225"/>
        <v>1246</v>
      </c>
      <c r="B1249" s="61">
        <v>291805800650</v>
      </c>
      <c r="C1249" s="39">
        <v>43292</v>
      </c>
      <c r="D1249" s="22" t="s">
        <v>74</v>
      </c>
      <c r="E1249" s="22" t="s">
        <v>905</v>
      </c>
      <c r="F1249" s="110">
        <v>6</v>
      </c>
      <c r="G1249" s="23" t="s">
        <v>49</v>
      </c>
      <c r="H1249" s="52">
        <v>1031.9566666666649</v>
      </c>
      <c r="I1249" s="30"/>
      <c r="J1249" s="109">
        <v>6191.7399999999898</v>
      </c>
      <c r="K1249" s="23">
        <v>40169990</v>
      </c>
      <c r="L1249" s="26">
        <v>0.2</v>
      </c>
      <c r="M1249" s="40">
        <v>0</v>
      </c>
      <c r="N1249" s="62">
        <v>0</v>
      </c>
      <c r="O1249" s="52">
        <v>0</v>
      </c>
      <c r="P1249" s="26">
        <v>0.1</v>
      </c>
      <c r="Q1249" s="52">
        <v>0</v>
      </c>
      <c r="R1249" s="63">
        <v>0.18</v>
      </c>
      <c r="S1249" s="23" t="s">
        <v>906</v>
      </c>
      <c r="T1249" s="52">
        <v>1238.3479999999981</v>
      </c>
      <c r="U1249" s="52">
        <v>0</v>
      </c>
      <c r="V1249" s="52">
        <v>123.83479999999982</v>
      </c>
      <c r="W1249" s="52">
        <v>1359.7061039999976</v>
      </c>
      <c r="X1249" s="52">
        <v>2721.8889039999958</v>
      </c>
      <c r="Y1249" s="23" t="s">
        <v>850</v>
      </c>
      <c r="Z1249" s="23" t="s">
        <v>907</v>
      </c>
      <c r="AA1249" s="23" t="s">
        <v>908</v>
      </c>
      <c r="AB1249" s="33">
        <v>291805800650</v>
      </c>
      <c r="AC1249" s="33" t="s">
        <v>909</v>
      </c>
      <c r="AD1249" s="48">
        <v>43292</v>
      </c>
      <c r="AE1249" s="39">
        <v>43236</v>
      </c>
      <c r="AF1249" s="53" t="e">
        <v>#N/A</v>
      </c>
      <c r="AG1249" s="53" t="e">
        <v>#N/A</v>
      </c>
      <c r="AH1249" s="39" t="e">
        <v>#N/A</v>
      </c>
      <c r="AI1249" s="23" t="s">
        <v>51</v>
      </c>
      <c r="AJ1249" s="54"/>
      <c r="AK1249" s="55"/>
      <c r="AL1249" s="56"/>
      <c r="AM1249" s="57"/>
      <c r="AN1249" s="33"/>
      <c r="AO1249" s="48"/>
      <c r="AP1249" s="23">
        <v>2000</v>
      </c>
      <c r="AQ1249" s="23" t="s">
        <v>52</v>
      </c>
      <c r="AR1249" s="23" t="s">
        <v>908</v>
      </c>
      <c r="AS1249" s="38" t="s">
        <v>53</v>
      </c>
      <c r="AT1249" s="23"/>
      <c r="AU1249" s="64">
        <v>21900095</v>
      </c>
      <c r="AV1249" s="99">
        <v>6</v>
      </c>
      <c r="AW1249" s="102">
        <v>6191.7399999999898</v>
      </c>
      <c r="AX1249" s="29" t="s">
        <v>701</v>
      </c>
      <c r="AY1249" s="29"/>
      <c r="AZ1249" s="25" t="s">
        <v>863</v>
      </c>
      <c r="BA1249">
        <f t="shared" si="235"/>
        <v>2402</v>
      </c>
      <c r="BB1249" s="115" t="s">
        <v>6983</v>
      </c>
      <c r="BC1249" s="105">
        <f t="shared" si="227"/>
        <v>1031.9566666666649</v>
      </c>
      <c r="BD1249" s="116">
        <f t="shared" si="228"/>
        <v>43221</v>
      </c>
      <c r="BE1249" s="141" t="s">
        <v>8477</v>
      </c>
      <c r="BF1249">
        <f>MATCH(BE1249,'Cat-4'!$A:$A,0)</f>
        <v>722</v>
      </c>
      <c r="BG1249">
        <f>MATCH(BD1249,'Cat-4'!$1:$1,0)</f>
        <v>77</v>
      </c>
      <c r="BH1249">
        <f>INDEX('Cat-4'!$1:$1048576,'NSS + ACT'!BF1249,'NSS + ACT'!BG1249)</f>
        <v>109.9</v>
      </c>
      <c r="BI1249">
        <f>MATCH($BI$1,'Cat-4'!$1:$1,0)</f>
        <v>153</v>
      </c>
      <c r="BJ1249">
        <f>INDEX('Cat-4'!$1:$1048576,'NSS + ACT'!BF1249,'NSS + ACT'!BI1249)</f>
        <v>130.80000000000001</v>
      </c>
      <c r="BK1249" s="126">
        <f t="shared" si="229"/>
        <v>1.1901728844404005</v>
      </c>
      <c r="BL1249">
        <f t="shared" si="230"/>
        <v>2419</v>
      </c>
      <c r="BM1249" s="126">
        <f t="shared" si="231"/>
        <v>80.63333333333334</v>
      </c>
      <c r="BN1249" s="126" t="s">
        <v>8785</v>
      </c>
      <c r="BO1249" s="126">
        <f>MATCH(BB1249,Sheet3!$D$4:$D$8,0)</f>
        <v>2</v>
      </c>
      <c r="BP1249" s="126">
        <f>MATCH(BN1249,Sheet3!$E$4:$H$4,0)</f>
        <v>4</v>
      </c>
      <c r="BQ1249" s="132">
        <f>INDEX(Sheet3!$D$4:$H$8,'NSS + ACT'!BO1249,'NSS + ACT'!BP1249)</f>
        <v>0.1</v>
      </c>
      <c r="BR1249" s="105">
        <f t="shared" si="232"/>
        <v>7369.2410555049928</v>
      </c>
      <c r="BS1249" s="162">
        <f t="shared" si="233"/>
        <v>0.1</v>
      </c>
      <c r="BT1249" s="105">
        <f t="shared" si="234"/>
        <v>6632.3169499544938</v>
      </c>
    </row>
    <row r="1250" spans="1:72">
      <c r="A1250" s="18">
        <f t="shared" si="225"/>
        <v>1247</v>
      </c>
      <c r="B1250" s="33">
        <v>292001385351</v>
      </c>
      <c r="C1250" s="39">
        <v>43868</v>
      </c>
      <c r="D1250" s="22" t="s">
        <v>140</v>
      </c>
      <c r="E1250" s="22" t="s">
        <v>5837</v>
      </c>
      <c r="F1250" s="110">
        <v>10</v>
      </c>
      <c r="G1250" s="23" t="s">
        <v>119</v>
      </c>
      <c r="H1250" s="52">
        <v>613.08900000000006</v>
      </c>
      <c r="I1250" s="30"/>
      <c r="J1250" s="109">
        <v>6130.89</v>
      </c>
      <c r="K1250" s="36">
        <v>84529099</v>
      </c>
      <c r="L1250" s="26">
        <v>7.4999999999999997E-2</v>
      </c>
      <c r="M1250" s="26"/>
      <c r="N1250" s="26">
        <v>0</v>
      </c>
      <c r="O1250" s="60"/>
      <c r="P1250" s="26">
        <v>0.1</v>
      </c>
      <c r="Q1250" s="84"/>
      <c r="R1250" s="26">
        <v>0.12</v>
      </c>
      <c r="S1250" s="23" t="s">
        <v>5826</v>
      </c>
      <c r="T1250" s="52">
        <v>459.81675000000001</v>
      </c>
      <c r="U1250" s="52">
        <v>0</v>
      </c>
      <c r="V1250" s="52">
        <v>45.981675000000003</v>
      </c>
      <c r="W1250" s="52">
        <v>796.40261099999998</v>
      </c>
      <c r="X1250" s="52">
        <v>1302.2010359999999</v>
      </c>
      <c r="Y1250" s="23" t="s">
        <v>5800</v>
      </c>
      <c r="Z1250" s="23" t="s">
        <v>5838</v>
      </c>
      <c r="AA1250" s="23" t="s">
        <v>5839</v>
      </c>
      <c r="AB1250" s="33">
        <v>292001385351</v>
      </c>
      <c r="AC1250" s="33" t="s">
        <v>1670</v>
      </c>
      <c r="AD1250" s="48">
        <v>43868</v>
      </c>
      <c r="AE1250" s="39">
        <v>43857</v>
      </c>
      <c r="AF1250" s="53" t="e">
        <v>#N/A</v>
      </c>
      <c r="AG1250" s="53" t="e">
        <v>#N/A</v>
      </c>
      <c r="AH1250" s="39" t="e">
        <v>#N/A</v>
      </c>
      <c r="AI1250" s="23" t="s">
        <v>51</v>
      </c>
      <c r="AJ1250" s="54"/>
      <c r="AK1250" s="55"/>
      <c r="AL1250" s="56"/>
      <c r="AM1250" s="57"/>
      <c r="AN1250" s="33"/>
      <c r="AO1250" s="48"/>
      <c r="AP1250" s="23">
        <v>2000</v>
      </c>
      <c r="AQ1250" s="23" t="s">
        <v>52</v>
      </c>
      <c r="AR1250" s="23" t="s">
        <v>5839</v>
      </c>
      <c r="AS1250" s="38" t="s">
        <v>53</v>
      </c>
      <c r="AT1250" s="23" t="s">
        <v>519</v>
      </c>
      <c r="AU1250" s="23" t="s">
        <v>199</v>
      </c>
      <c r="AV1250" s="99">
        <v>10</v>
      </c>
      <c r="AW1250" s="101">
        <v>6130.8999999999896</v>
      </c>
      <c r="AX1250" s="29" t="s">
        <v>5711</v>
      </c>
      <c r="AY1250" s="29"/>
      <c r="AZ1250" s="21"/>
      <c r="BA1250">
        <f t="shared" si="235"/>
        <v>1781</v>
      </c>
      <c r="BB1250" s="115" t="s">
        <v>6983</v>
      </c>
      <c r="BC1250" s="105">
        <f t="shared" si="227"/>
        <v>613.08999999999901</v>
      </c>
      <c r="BD1250" s="116">
        <f t="shared" si="228"/>
        <v>43831</v>
      </c>
      <c r="BE1250" s="141" t="s">
        <v>8477</v>
      </c>
      <c r="BF1250">
        <f>MATCH(BE1250,'Cat-4'!$A:$A,0)</f>
        <v>722</v>
      </c>
      <c r="BG1250">
        <f>MATCH(BD1250,'Cat-4'!$1:$1,0)</f>
        <v>97</v>
      </c>
      <c r="BH1250">
        <f>INDEX('Cat-4'!$1:$1048576,'NSS + ACT'!BF1250,'NSS + ACT'!BG1250)</f>
        <v>113.2</v>
      </c>
      <c r="BI1250">
        <f>MATCH($BI$1,'Cat-4'!$1:$1,0)</f>
        <v>153</v>
      </c>
      <c r="BJ1250">
        <f>INDEX('Cat-4'!$1:$1048576,'NSS + ACT'!BF1250,'NSS + ACT'!BI1250)</f>
        <v>130.80000000000001</v>
      </c>
      <c r="BK1250" s="126">
        <f t="shared" si="229"/>
        <v>1.1554770318021201</v>
      </c>
      <c r="BL1250">
        <f t="shared" si="230"/>
        <v>1809</v>
      </c>
      <c r="BM1250" s="126">
        <f t="shared" si="231"/>
        <v>60.3</v>
      </c>
      <c r="BN1250" s="126" t="s">
        <v>8785</v>
      </c>
      <c r="BO1250" s="126">
        <f>MATCH(BB1250,Sheet3!$D$4:$D$8,0)</f>
        <v>2</v>
      </c>
      <c r="BP1250" s="126">
        <f>MATCH(BN1250,Sheet3!$E$4:$H$4,0)</f>
        <v>4</v>
      </c>
      <c r="BQ1250" s="132">
        <f>INDEX(Sheet3!$D$4:$H$8,'NSS + ACT'!BO1250,'NSS + ACT'!BP1250)</f>
        <v>0.1</v>
      </c>
      <c r="BR1250" s="105">
        <f t="shared" si="232"/>
        <v>7084.1141342756064</v>
      </c>
      <c r="BS1250" s="162">
        <f t="shared" si="233"/>
        <v>0.1</v>
      </c>
      <c r="BT1250" s="105">
        <f t="shared" si="234"/>
        <v>6375.7027208480458</v>
      </c>
    </row>
    <row r="1251" spans="1:72">
      <c r="A1251" s="18">
        <f t="shared" si="225"/>
        <v>1248</v>
      </c>
      <c r="B1251" s="61">
        <v>292207569474</v>
      </c>
      <c r="C1251" s="39">
        <v>44764</v>
      </c>
      <c r="D1251" s="22" t="s">
        <v>91</v>
      </c>
      <c r="E1251" s="22" t="s">
        <v>2505</v>
      </c>
      <c r="F1251" s="110">
        <v>5</v>
      </c>
      <c r="G1251" s="23" t="s">
        <v>119</v>
      </c>
      <c r="H1251" s="52">
        <v>1214</v>
      </c>
      <c r="I1251" s="30"/>
      <c r="J1251" s="109">
        <v>6070</v>
      </c>
      <c r="K1251" s="23">
        <v>84819090</v>
      </c>
      <c r="L1251" s="26">
        <v>7.4999999999999997E-2</v>
      </c>
      <c r="M1251" s="40">
        <v>0</v>
      </c>
      <c r="N1251" s="62">
        <v>0</v>
      </c>
      <c r="O1251" s="52"/>
      <c r="P1251" s="26">
        <v>0.1</v>
      </c>
      <c r="Q1251" s="52">
        <v>0</v>
      </c>
      <c r="R1251" s="63">
        <v>0.18</v>
      </c>
      <c r="S1251" s="23" t="s">
        <v>849</v>
      </c>
      <c r="T1251" s="52">
        <v>455.25</v>
      </c>
      <c r="U1251" s="52">
        <v>0</v>
      </c>
      <c r="V1251" s="52">
        <v>45.525000000000006</v>
      </c>
      <c r="W1251" s="52">
        <v>1182.7394999999999</v>
      </c>
      <c r="X1251" s="52">
        <v>1683.5144999999998</v>
      </c>
      <c r="Y1251" s="23" t="s">
        <v>2273</v>
      </c>
      <c r="Z1251" s="23" t="s">
        <v>2506</v>
      </c>
      <c r="AA1251" s="23" t="s">
        <v>2507</v>
      </c>
      <c r="AB1251" s="33">
        <v>292207569474</v>
      </c>
      <c r="AC1251" s="33" t="s">
        <v>2223</v>
      </c>
      <c r="AD1251" s="48">
        <v>44764</v>
      </c>
      <c r="AE1251" s="39">
        <v>44742</v>
      </c>
      <c r="AF1251" s="53" t="e">
        <v>#N/A</v>
      </c>
      <c r="AG1251" s="53" t="e">
        <v>#N/A</v>
      </c>
      <c r="AH1251" s="39" t="e">
        <v>#N/A</v>
      </c>
      <c r="AI1251" s="23" t="s">
        <v>51</v>
      </c>
      <c r="AJ1251" s="54"/>
      <c r="AK1251" s="55"/>
      <c r="AL1251" s="56"/>
      <c r="AM1251" s="57"/>
      <c r="AN1251" s="33"/>
      <c r="AO1251" s="48"/>
      <c r="AP1251" s="23">
        <v>2000</v>
      </c>
      <c r="AQ1251" s="23" t="s">
        <v>52</v>
      </c>
      <c r="AR1251" s="23" t="s">
        <v>2507</v>
      </c>
      <c r="AS1251" s="38" t="s">
        <v>53</v>
      </c>
      <c r="AT1251" s="23"/>
      <c r="AU1251" s="64" t="s">
        <v>2224</v>
      </c>
      <c r="AV1251" s="99">
        <v>5</v>
      </c>
      <c r="AW1251" s="102">
        <v>6070</v>
      </c>
      <c r="AX1251" s="29" t="s">
        <v>701</v>
      </c>
      <c r="AY1251" s="29"/>
      <c r="AZ1251" s="25" t="s">
        <v>853</v>
      </c>
      <c r="BA1251">
        <f t="shared" si="235"/>
        <v>896</v>
      </c>
      <c r="BB1251" t="s">
        <v>6983</v>
      </c>
      <c r="BC1251" s="105">
        <f t="shared" si="227"/>
        <v>1214</v>
      </c>
      <c r="BD1251" s="116">
        <f t="shared" si="228"/>
        <v>44713</v>
      </c>
      <c r="BE1251" s="141" t="s">
        <v>8477</v>
      </c>
      <c r="BF1251">
        <f>MATCH(BE1251,'Cat-4'!$A:$A,0)</f>
        <v>722</v>
      </c>
      <c r="BG1251">
        <f>MATCH(BD1251,'Cat-4'!$1:$1,0)</f>
        <v>126</v>
      </c>
      <c r="BH1251">
        <f>INDEX('Cat-4'!$1:$1048576,'NSS + ACT'!BF1251,'NSS + ACT'!BG1251)</f>
        <v>125.1</v>
      </c>
      <c r="BI1251">
        <f>MATCH($BI$1,'Cat-4'!$1:$1,0)</f>
        <v>153</v>
      </c>
      <c r="BJ1251">
        <f>INDEX('Cat-4'!$1:$1048576,'NSS + ACT'!BF1251,'NSS + ACT'!BI1251)</f>
        <v>130.80000000000001</v>
      </c>
      <c r="BK1251" s="126">
        <f t="shared" si="229"/>
        <v>1.0455635491606716</v>
      </c>
      <c r="BL1251">
        <f t="shared" si="230"/>
        <v>927</v>
      </c>
      <c r="BM1251" s="126">
        <f t="shared" si="231"/>
        <v>30.9</v>
      </c>
      <c r="BN1251" s="126" t="s">
        <v>8785</v>
      </c>
      <c r="BO1251" s="126">
        <f>MATCH(BB1251,Sheet3!$D$4:$D$8,0)</f>
        <v>2</v>
      </c>
      <c r="BP1251" s="126">
        <f>MATCH(BN1251,Sheet3!$E$4:$H$4,0)</f>
        <v>4</v>
      </c>
      <c r="BQ1251" s="132">
        <f>INDEX(Sheet3!$D$4:$H$8,'NSS + ACT'!BO1251,'NSS + ACT'!BP1251)</f>
        <v>0.1</v>
      </c>
      <c r="BR1251" s="105">
        <f t="shared" si="232"/>
        <v>6346.5707434052765</v>
      </c>
      <c r="BS1251" s="162">
        <f t="shared" si="233"/>
        <v>0.1</v>
      </c>
      <c r="BT1251" s="105">
        <f t="shared" si="234"/>
        <v>5711.9136690647492</v>
      </c>
    </row>
    <row r="1252" spans="1:72">
      <c r="A1252" s="18">
        <f t="shared" si="225"/>
        <v>1249</v>
      </c>
      <c r="B1252" s="61">
        <v>291702559293</v>
      </c>
      <c r="C1252" s="39">
        <v>42889</v>
      </c>
      <c r="D1252" s="22" t="s">
        <v>106</v>
      </c>
      <c r="E1252" s="22" t="s">
        <v>3469</v>
      </c>
      <c r="F1252" s="110">
        <v>1</v>
      </c>
      <c r="G1252" s="23" t="s">
        <v>49</v>
      </c>
      <c r="H1252" s="52">
        <v>6066.67</v>
      </c>
      <c r="I1252" s="30"/>
      <c r="J1252" s="109">
        <v>6066.67</v>
      </c>
      <c r="K1252" s="23">
        <v>85364900</v>
      </c>
      <c r="L1252" s="26">
        <v>0.1</v>
      </c>
      <c r="M1252" s="40" t="s">
        <v>3460</v>
      </c>
      <c r="N1252" s="62">
        <v>0</v>
      </c>
      <c r="O1252" s="52">
        <v>0</v>
      </c>
      <c r="P1252" s="26">
        <v>0.1</v>
      </c>
      <c r="Q1252" s="52">
        <v>0</v>
      </c>
      <c r="R1252" s="63">
        <v>0.18</v>
      </c>
      <c r="S1252" s="23" t="s">
        <v>1322</v>
      </c>
      <c r="T1252" s="52">
        <v>606.66700000000003</v>
      </c>
      <c r="U1252" s="52">
        <v>0</v>
      </c>
      <c r="V1252" s="52">
        <v>60.666700000000006</v>
      </c>
      <c r="W1252" s="52">
        <v>1212.120666</v>
      </c>
      <c r="X1252" s="52">
        <v>1879.4543659999999</v>
      </c>
      <c r="Y1252" s="23" t="s">
        <v>3431</v>
      </c>
      <c r="Z1252" s="23" t="s">
        <v>3470</v>
      </c>
      <c r="AA1252" s="23" t="s">
        <v>3471</v>
      </c>
      <c r="AB1252" s="33">
        <v>291702559293</v>
      </c>
      <c r="AC1252" s="33" t="s">
        <v>3463</v>
      </c>
      <c r="AD1252" s="39">
        <v>42889</v>
      </c>
      <c r="AE1252" s="39">
        <v>42863</v>
      </c>
      <c r="AF1252" s="53" t="e">
        <v>#N/A</v>
      </c>
      <c r="AG1252" s="53" t="e">
        <v>#N/A</v>
      </c>
      <c r="AH1252" s="39" t="e">
        <v>#N/A</v>
      </c>
      <c r="AI1252" s="23" t="s">
        <v>51</v>
      </c>
      <c r="AJ1252" s="59"/>
      <c r="AK1252" s="59"/>
      <c r="AL1252" s="48"/>
      <c r="AM1252" s="60"/>
      <c r="AN1252" s="33"/>
      <c r="AO1252" s="48"/>
      <c r="AP1252" s="23">
        <v>2000</v>
      </c>
      <c r="AQ1252" s="23" t="s">
        <v>64</v>
      </c>
      <c r="AR1252" s="23" t="s">
        <v>3471</v>
      </c>
      <c r="AS1252" s="38" t="s">
        <v>53</v>
      </c>
      <c r="AT1252" s="23" t="s">
        <v>522</v>
      </c>
      <c r="AU1252" s="64" t="s">
        <v>303</v>
      </c>
      <c r="AV1252" s="99">
        <v>1</v>
      </c>
      <c r="AW1252" s="102">
        <v>6066.67</v>
      </c>
      <c r="AX1252" s="29" t="s">
        <v>701</v>
      </c>
      <c r="AY1252" s="29"/>
      <c r="AZ1252" s="25" t="s">
        <v>3464</v>
      </c>
      <c r="BA1252">
        <f t="shared" si="235"/>
        <v>2775</v>
      </c>
      <c r="BB1252" s="115" t="s">
        <v>6987</v>
      </c>
      <c r="BC1252" s="105">
        <f t="shared" si="227"/>
        <v>6066.67</v>
      </c>
      <c r="BD1252" s="116">
        <f t="shared" si="228"/>
        <v>42856</v>
      </c>
      <c r="BE1252" s="141" t="s">
        <v>8366</v>
      </c>
      <c r="BF1252">
        <f>MATCH(BE1252,'Cat-4'!$A:$A,0)</f>
        <v>666</v>
      </c>
      <c r="BG1252">
        <f>MATCH(BD1252,'Cat-4'!$1:$1,0)</f>
        <v>65</v>
      </c>
      <c r="BH1252">
        <f>INDEX('Cat-4'!$1:$1048576,'NSS + ACT'!BF1252,'NSS + ACT'!BG1252)</f>
        <v>108.5</v>
      </c>
      <c r="BI1252">
        <f>MATCH($BI$1,'Cat-4'!$1:$1,0)</f>
        <v>153</v>
      </c>
      <c r="BJ1252">
        <f>INDEX('Cat-4'!$1:$1048576,'NSS + ACT'!BF1252,'NSS + ACT'!BI1252)</f>
        <v>133.4</v>
      </c>
      <c r="BK1252" s="126">
        <f t="shared" si="229"/>
        <v>1.2294930875576038</v>
      </c>
      <c r="BL1252">
        <f t="shared" si="230"/>
        <v>2784</v>
      </c>
      <c r="BM1252" s="126">
        <f t="shared" si="231"/>
        <v>92.8</v>
      </c>
      <c r="BN1252" s="126" t="s">
        <v>8785</v>
      </c>
      <c r="BO1252" s="126">
        <f>MATCH(BB1252,Sheet3!$D$4:$D$8,0)</f>
        <v>4</v>
      </c>
      <c r="BP1252" s="126">
        <f>MATCH(BN1252,Sheet3!$E$4:$H$4,0)</f>
        <v>4</v>
      </c>
      <c r="BQ1252" s="132">
        <f>INDEX(Sheet3!$D$4:$H$8,'NSS + ACT'!BO1252,'NSS + ACT'!BP1252)</f>
        <v>0.2</v>
      </c>
      <c r="BR1252" s="105">
        <f t="shared" si="232"/>
        <v>7458.9288294930884</v>
      </c>
      <c r="BS1252" s="162">
        <f t="shared" si="233"/>
        <v>0.2</v>
      </c>
      <c r="BT1252" s="105">
        <f t="shared" si="234"/>
        <v>5967.1430635944707</v>
      </c>
    </row>
    <row r="1253" spans="1:72">
      <c r="A1253" s="18">
        <f t="shared" si="225"/>
        <v>1250</v>
      </c>
      <c r="B1253" s="61">
        <v>292213011112</v>
      </c>
      <c r="C1253" s="39">
        <v>44909</v>
      </c>
      <c r="D1253" s="22" t="s">
        <v>347</v>
      </c>
      <c r="E1253" s="22" t="s">
        <v>4142</v>
      </c>
      <c r="F1253" s="110">
        <v>59</v>
      </c>
      <c r="G1253" s="23" t="s">
        <v>119</v>
      </c>
      <c r="H1253" s="52">
        <v>102.7562711864405</v>
      </c>
      <c r="I1253" s="30"/>
      <c r="J1253" s="109">
        <v>6062.6199999999899</v>
      </c>
      <c r="K1253" s="23">
        <v>84841010</v>
      </c>
      <c r="L1253" s="26">
        <v>7.4999999999999997E-2</v>
      </c>
      <c r="M1253" s="40">
        <v>0</v>
      </c>
      <c r="N1253" s="62">
        <v>0</v>
      </c>
      <c r="O1253" s="52">
        <v>0</v>
      </c>
      <c r="P1253" s="26">
        <v>0.1</v>
      </c>
      <c r="Q1253" s="52">
        <v>0</v>
      </c>
      <c r="R1253" s="63">
        <v>0.18</v>
      </c>
      <c r="S1253" s="23" t="s">
        <v>4095</v>
      </c>
      <c r="T1253" s="52">
        <v>454.69649999999922</v>
      </c>
      <c r="U1253" s="52">
        <v>0</v>
      </c>
      <c r="V1253" s="52">
        <v>45.469649999999923</v>
      </c>
      <c r="W1253" s="52">
        <v>1181.3015069999981</v>
      </c>
      <c r="X1253" s="52">
        <v>1681.4676569999972</v>
      </c>
      <c r="Y1253" s="23" t="s">
        <v>4133</v>
      </c>
      <c r="Z1253" s="23" t="s">
        <v>4143</v>
      </c>
      <c r="AA1253" s="23" t="s">
        <v>4144</v>
      </c>
      <c r="AB1253" s="33">
        <v>292213011112</v>
      </c>
      <c r="AC1253" s="33" t="s">
        <v>4116</v>
      </c>
      <c r="AD1253" s="39">
        <v>44909</v>
      </c>
      <c r="AE1253" s="39">
        <v>44897</v>
      </c>
      <c r="AF1253" s="53" t="e">
        <v>#N/A</v>
      </c>
      <c r="AG1253" s="53" t="e">
        <v>#N/A</v>
      </c>
      <c r="AH1253" s="39" t="e">
        <v>#N/A</v>
      </c>
      <c r="AI1253" s="23" t="s">
        <v>51</v>
      </c>
      <c r="AJ1253" s="59"/>
      <c r="AK1253" s="59"/>
      <c r="AL1253" s="48"/>
      <c r="AM1253" s="60"/>
      <c r="AN1253" s="33"/>
      <c r="AO1253" s="48"/>
      <c r="AP1253" s="23">
        <v>2000</v>
      </c>
      <c r="AQ1253" s="23" t="s">
        <v>52</v>
      </c>
      <c r="AR1253" s="23" t="s">
        <v>4144</v>
      </c>
      <c r="AS1253" s="38" t="s">
        <v>53</v>
      </c>
      <c r="AT1253" s="23"/>
      <c r="AU1253" s="64" t="s">
        <v>4117</v>
      </c>
      <c r="AV1253" s="99">
        <v>59</v>
      </c>
      <c r="AW1253" s="102">
        <v>6062.6199999999899</v>
      </c>
      <c r="AX1253" s="29" t="s">
        <v>701</v>
      </c>
      <c r="AY1253" s="29"/>
      <c r="AZ1253" s="25"/>
      <c r="BA1253">
        <f t="shared" si="235"/>
        <v>741</v>
      </c>
      <c r="BB1253" s="115" t="s">
        <v>6983</v>
      </c>
      <c r="BC1253" s="105">
        <f t="shared" si="227"/>
        <v>102.7562711864405</v>
      </c>
      <c r="BD1253" s="116">
        <f t="shared" si="228"/>
        <v>44896</v>
      </c>
      <c r="BE1253" s="141" t="s">
        <v>8477</v>
      </c>
      <c r="BF1253">
        <f>MATCH(BE1253,'Cat-4'!$A:$A,0)</f>
        <v>722</v>
      </c>
      <c r="BG1253">
        <f>MATCH(BD1253,'Cat-4'!$1:$1,0)</f>
        <v>132</v>
      </c>
      <c r="BH1253">
        <f>INDEX('Cat-4'!$1:$1048576,'NSS + ACT'!BF1253,'NSS + ACT'!BG1253)</f>
        <v>126.3</v>
      </c>
      <c r="BI1253">
        <f>MATCH($BI$1,'Cat-4'!$1:$1,0)</f>
        <v>153</v>
      </c>
      <c r="BJ1253">
        <f>INDEX('Cat-4'!$1:$1048576,'NSS + ACT'!BF1253,'NSS + ACT'!BI1253)</f>
        <v>130.80000000000001</v>
      </c>
      <c r="BK1253" s="126">
        <f t="shared" si="229"/>
        <v>1.0356294536817103</v>
      </c>
      <c r="BL1253">
        <f t="shared" si="230"/>
        <v>744</v>
      </c>
      <c r="BM1253" s="126">
        <f t="shared" si="231"/>
        <v>24.8</v>
      </c>
      <c r="BN1253" s="126" t="s">
        <v>8785</v>
      </c>
      <c r="BO1253" s="126">
        <f>MATCH(BB1253,Sheet3!$D$4:$D$8,0)</f>
        <v>2</v>
      </c>
      <c r="BP1253" s="126">
        <f>MATCH(BN1253,Sheet3!$E$4:$H$4,0)</f>
        <v>4</v>
      </c>
      <c r="BQ1253" s="132">
        <f>INDEX(Sheet3!$D$4:$H$8,'NSS + ACT'!BO1253,'NSS + ACT'!BP1253)</f>
        <v>0.1</v>
      </c>
      <c r="BR1253" s="105">
        <f t="shared" si="232"/>
        <v>6278.6278384798006</v>
      </c>
      <c r="BS1253" s="162">
        <f t="shared" si="233"/>
        <v>0.1</v>
      </c>
      <c r="BT1253" s="105">
        <f t="shared" si="234"/>
        <v>5650.7650546318209</v>
      </c>
    </row>
    <row r="1254" spans="1:72">
      <c r="A1254" s="18">
        <f t="shared" si="225"/>
        <v>1251</v>
      </c>
      <c r="B1254" s="61">
        <v>172100808751</v>
      </c>
      <c r="C1254" s="39">
        <v>44285</v>
      </c>
      <c r="D1254" s="22" t="s">
        <v>2892</v>
      </c>
      <c r="E1254" s="22" t="s">
        <v>3355</v>
      </c>
      <c r="F1254" s="110">
        <v>3</v>
      </c>
      <c r="G1254" s="23" t="s">
        <v>75</v>
      </c>
      <c r="H1254" s="52">
        <v>1959.74</v>
      </c>
      <c r="I1254" s="30"/>
      <c r="J1254" s="109">
        <v>5879.22</v>
      </c>
      <c r="K1254" s="23" t="s">
        <v>3356</v>
      </c>
      <c r="L1254" s="26">
        <v>7.4999999999999997E-2</v>
      </c>
      <c r="M1254" s="40">
        <v>0</v>
      </c>
      <c r="N1254" s="62">
        <v>0</v>
      </c>
      <c r="O1254" s="52">
        <v>0</v>
      </c>
      <c r="P1254" s="26">
        <v>0.1</v>
      </c>
      <c r="Q1254" s="52">
        <v>0</v>
      </c>
      <c r="R1254" s="63">
        <v>0.18</v>
      </c>
      <c r="S1254" s="23" t="s">
        <v>3079</v>
      </c>
      <c r="T1254" s="52">
        <v>440.94150000000002</v>
      </c>
      <c r="U1254" s="52">
        <v>0</v>
      </c>
      <c r="V1254" s="52">
        <v>44.094150000000006</v>
      </c>
      <c r="W1254" s="52">
        <v>1145.5660169999999</v>
      </c>
      <c r="X1254" s="52">
        <v>1630.6016669999999</v>
      </c>
      <c r="Y1254" s="23" t="s">
        <v>3182</v>
      </c>
      <c r="Z1254" s="23" t="s">
        <v>3357</v>
      </c>
      <c r="AA1254" s="23" t="s">
        <v>3358</v>
      </c>
      <c r="AB1254" s="33" t="e">
        <v>#N/A</v>
      </c>
      <c r="AC1254" s="33" t="e">
        <v>#N/A</v>
      </c>
      <c r="AD1254" s="48" t="e">
        <v>#N/A</v>
      </c>
      <c r="AE1254" s="39">
        <v>44266</v>
      </c>
      <c r="AF1254" s="53">
        <v>172100808751</v>
      </c>
      <c r="AG1254" s="53" t="s">
        <v>2897</v>
      </c>
      <c r="AH1254" s="39">
        <v>44285</v>
      </c>
      <c r="AI1254" s="23" t="s">
        <v>385</v>
      </c>
      <c r="AJ1254" s="54"/>
      <c r="AK1254" s="55"/>
      <c r="AL1254" s="56"/>
      <c r="AM1254" s="57"/>
      <c r="AN1254" s="33"/>
      <c r="AO1254" s="48"/>
      <c r="AP1254" s="23">
        <v>2000</v>
      </c>
      <c r="AQ1254" s="23" t="s">
        <v>52</v>
      </c>
      <c r="AR1254" s="23" t="s">
        <v>3358</v>
      </c>
      <c r="AS1254" s="38" t="s">
        <v>53</v>
      </c>
      <c r="AT1254" s="23" t="s">
        <v>522</v>
      </c>
      <c r="AU1254" s="64">
        <v>1201416</v>
      </c>
      <c r="AV1254" s="99">
        <v>3</v>
      </c>
      <c r="AW1254" s="102">
        <v>6044.8599999999897</v>
      </c>
      <c r="AX1254" s="29" t="s">
        <v>701</v>
      </c>
      <c r="AY1254" s="29"/>
      <c r="AZ1254" s="25" t="s">
        <v>2577</v>
      </c>
      <c r="BA1254">
        <f t="shared" si="235"/>
        <v>1372</v>
      </c>
      <c r="BB1254" s="115" t="s">
        <v>6983</v>
      </c>
      <c r="BC1254" s="105">
        <f t="shared" si="227"/>
        <v>2014.95333333333</v>
      </c>
      <c r="BD1254" s="116">
        <f t="shared" si="228"/>
        <v>44256</v>
      </c>
      <c r="BE1254" s="141" t="s">
        <v>8477</v>
      </c>
      <c r="BF1254">
        <f>MATCH(BE1254,'Cat-4'!$A:$A,0)</f>
        <v>722</v>
      </c>
      <c r="BG1254">
        <f>MATCH(BD1254,'Cat-4'!$1:$1,0)</f>
        <v>111</v>
      </c>
      <c r="BH1254">
        <f>INDEX('Cat-4'!$1:$1048576,'NSS + ACT'!BF1254,'NSS + ACT'!BG1254)</f>
        <v>116.1</v>
      </c>
      <c r="BI1254">
        <f>MATCH($BI$1,'Cat-4'!$1:$1,0)</f>
        <v>153</v>
      </c>
      <c r="BJ1254">
        <f>INDEX('Cat-4'!$1:$1048576,'NSS + ACT'!BF1254,'NSS + ACT'!BI1254)</f>
        <v>130.80000000000001</v>
      </c>
      <c r="BK1254" s="126">
        <f t="shared" si="229"/>
        <v>1.1266149870801034</v>
      </c>
      <c r="BL1254">
        <f t="shared" si="230"/>
        <v>1384</v>
      </c>
      <c r="BM1254" s="126">
        <f t="shared" si="231"/>
        <v>46.133333333333333</v>
      </c>
      <c r="BN1254" s="126" t="s">
        <v>8785</v>
      </c>
      <c r="BO1254" s="126">
        <f>MATCH(BB1254,Sheet3!$D$4:$D$8,0)</f>
        <v>2</v>
      </c>
      <c r="BP1254" s="126">
        <f>MATCH(BN1254,Sheet3!$E$4:$H$4,0)</f>
        <v>4</v>
      </c>
      <c r="BQ1254" s="132">
        <f>INDEX(Sheet3!$D$4:$H$8,'NSS + ACT'!BO1254,'NSS + ACT'!BP1254)</f>
        <v>0.1</v>
      </c>
      <c r="BR1254" s="105">
        <f t="shared" si="232"/>
        <v>6810.2298708010221</v>
      </c>
      <c r="BS1254" s="162">
        <f t="shared" si="233"/>
        <v>0.1</v>
      </c>
      <c r="BT1254" s="105">
        <f t="shared" si="234"/>
        <v>6129.2068837209199</v>
      </c>
    </row>
    <row r="1255" spans="1:72">
      <c r="A1255" s="18">
        <f t="shared" si="225"/>
        <v>1252</v>
      </c>
      <c r="B1255" s="61">
        <v>171800717303</v>
      </c>
      <c r="C1255" s="39">
        <v>43179</v>
      </c>
      <c r="D1255" s="22" t="s">
        <v>752</v>
      </c>
      <c r="E1255" s="22" t="s">
        <v>761</v>
      </c>
      <c r="F1255" s="110">
        <v>3</v>
      </c>
      <c r="G1255" s="23" t="s">
        <v>49</v>
      </c>
      <c r="H1255" s="52">
        <v>1999.70333333333</v>
      </c>
      <c r="I1255" s="30"/>
      <c r="J1255" s="109">
        <v>5999.1099999999897</v>
      </c>
      <c r="K1255" s="23">
        <v>84219100</v>
      </c>
      <c r="L1255" s="26">
        <v>7.4999999999999997E-2</v>
      </c>
      <c r="M1255" s="40">
        <v>0</v>
      </c>
      <c r="N1255" s="62">
        <v>0</v>
      </c>
      <c r="O1255" s="52">
        <v>0</v>
      </c>
      <c r="P1255" s="26">
        <v>0.1</v>
      </c>
      <c r="Q1255" s="52">
        <v>0</v>
      </c>
      <c r="R1255" s="63">
        <v>0.18</v>
      </c>
      <c r="S1255" s="23" t="s">
        <v>754</v>
      </c>
      <c r="T1255" s="52">
        <v>449.93324999999919</v>
      </c>
      <c r="U1255" s="52">
        <v>0</v>
      </c>
      <c r="V1255" s="52">
        <v>44.993324999999921</v>
      </c>
      <c r="W1255" s="52">
        <v>1168.9265834999981</v>
      </c>
      <c r="X1255" s="52">
        <v>1663.8531584999971</v>
      </c>
      <c r="Y1255" s="23" t="s">
        <v>697</v>
      </c>
      <c r="Z1255" s="23" t="s">
        <v>762</v>
      </c>
      <c r="AA1255" s="23" t="s">
        <v>763</v>
      </c>
      <c r="AB1255" s="33" t="e">
        <v>#N/A</v>
      </c>
      <c r="AC1255" s="33" t="e">
        <v>#N/A</v>
      </c>
      <c r="AD1255" s="48" t="e">
        <v>#N/A</v>
      </c>
      <c r="AE1255" s="39">
        <v>43080</v>
      </c>
      <c r="AF1255" s="53">
        <v>171800717303</v>
      </c>
      <c r="AG1255" s="53" t="s">
        <v>757</v>
      </c>
      <c r="AH1255" s="39">
        <v>43179</v>
      </c>
      <c r="AI1255" s="23" t="s">
        <v>385</v>
      </c>
      <c r="AJ1255" s="54"/>
      <c r="AK1255" s="55"/>
      <c r="AL1255" s="56"/>
      <c r="AM1255" s="57"/>
      <c r="AN1255" s="33"/>
      <c r="AO1255" s="48"/>
      <c r="AP1255" s="23">
        <v>2000</v>
      </c>
      <c r="AQ1255" s="23" t="s">
        <v>52</v>
      </c>
      <c r="AR1255" s="23" t="s">
        <v>763</v>
      </c>
      <c r="AS1255" s="38" t="s">
        <v>53</v>
      </c>
      <c r="AT1255" s="23" t="s">
        <v>519</v>
      </c>
      <c r="AU1255" s="64">
        <v>30120317</v>
      </c>
      <c r="AV1255" s="99">
        <v>3</v>
      </c>
      <c r="AW1255" s="102">
        <v>5999.1099999999897</v>
      </c>
      <c r="AX1255" s="29" t="s">
        <v>701</v>
      </c>
      <c r="AY1255" s="29"/>
      <c r="AZ1255" s="25" t="s">
        <v>702</v>
      </c>
      <c r="BA1255">
        <f t="shared" si="235"/>
        <v>2558</v>
      </c>
      <c r="BB1255" s="115" t="s">
        <v>6983</v>
      </c>
      <c r="BC1255" s="105">
        <f t="shared" si="227"/>
        <v>1999.70333333333</v>
      </c>
      <c r="BD1255" s="116">
        <f t="shared" si="228"/>
        <v>43070</v>
      </c>
      <c r="BE1255" s="141" t="s">
        <v>8477</v>
      </c>
      <c r="BF1255">
        <f>MATCH(BE1255,'Cat-4'!$A:$A,0)</f>
        <v>722</v>
      </c>
      <c r="BG1255">
        <f>MATCH(BD1255,'Cat-4'!$1:$1,0)</f>
        <v>72</v>
      </c>
      <c r="BH1255">
        <f>INDEX('Cat-4'!$1:$1048576,'NSS + ACT'!BF1255,'NSS + ACT'!BG1255)</f>
        <v>108.9</v>
      </c>
      <c r="BI1255">
        <f>MATCH($BI$1,'Cat-4'!$1:$1,0)</f>
        <v>153</v>
      </c>
      <c r="BJ1255">
        <f>INDEX('Cat-4'!$1:$1048576,'NSS + ACT'!BF1255,'NSS + ACT'!BI1255)</f>
        <v>130.80000000000001</v>
      </c>
      <c r="BK1255" s="126">
        <f t="shared" si="229"/>
        <v>1.2011019283746558</v>
      </c>
      <c r="BL1255">
        <f t="shared" si="230"/>
        <v>2570</v>
      </c>
      <c r="BM1255" s="126">
        <f t="shared" si="231"/>
        <v>85.666666666666671</v>
      </c>
      <c r="BN1255" s="126" t="s">
        <v>8785</v>
      </c>
      <c r="BO1255" s="126">
        <f>MATCH(BB1255,Sheet3!$D$4:$D$8,0)</f>
        <v>2</v>
      </c>
      <c r="BP1255" s="126">
        <f>MATCH(BN1255,Sheet3!$E$4:$H$4,0)</f>
        <v>4</v>
      </c>
      <c r="BQ1255" s="132">
        <f>INDEX(Sheet3!$D$4:$H$8,'NSS + ACT'!BO1255,'NSS + ACT'!BP1255)</f>
        <v>0.1</v>
      </c>
      <c r="BR1255" s="105">
        <f t="shared" si="232"/>
        <v>7205.5425895316685</v>
      </c>
      <c r="BS1255" s="162">
        <f t="shared" si="233"/>
        <v>0.1</v>
      </c>
      <c r="BT1255" s="105">
        <f t="shared" si="234"/>
        <v>6484.9883305785015</v>
      </c>
    </row>
    <row r="1256" spans="1:72">
      <c r="A1256" s="18">
        <f t="shared" si="225"/>
        <v>1253</v>
      </c>
      <c r="B1256" s="33">
        <v>291802593320</v>
      </c>
      <c r="C1256" s="39">
        <v>43187</v>
      </c>
      <c r="D1256" s="22" t="s">
        <v>360</v>
      </c>
      <c r="E1256" s="22" t="s">
        <v>6458</v>
      </c>
      <c r="F1256" s="110">
        <v>3</v>
      </c>
      <c r="G1256" s="23" t="s">
        <v>49</v>
      </c>
      <c r="H1256" s="52">
        <v>1996.6000000000001</v>
      </c>
      <c r="I1256" s="30"/>
      <c r="J1256" s="109">
        <v>5989.8</v>
      </c>
      <c r="K1256" s="36">
        <v>82041110</v>
      </c>
      <c r="L1256" s="26">
        <v>0.1</v>
      </c>
      <c r="M1256" s="26"/>
      <c r="N1256" s="26">
        <v>0</v>
      </c>
      <c r="O1256" s="60"/>
      <c r="P1256" s="26">
        <v>0.1</v>
      </c>
      <c r="Q1256" s="84"/>
      <c r="R1256" s="26">
        <v>0.18</v>
      </c>
      <c r="S1256" s="23" t="s">
        <v>6446</v>
      </c>
      <c r="T1256" s="52">
        <v>598.98</v>
      </c>
      <c r="U1256" s="52">
        <v>0</v>
      </c>
      <c r="V1256" s="52">
        <v>59.898000000000003</v>
      </c>
      <c r="W1256" s="52">
        <v>1196.7620400000001</v>
      </c>
      <c r="X1256" s="52">
        <v>1855.6400400000002</v>
      </c>
      <c r="Y1256" s="23" t="s">
        <v>6223</v>
      </c>
      <c r="Z1256" s="23" t="s">
        <v>6459</v>
      </c>
      <c r="AA1256" s="23" t="s">
        <v>373</v>
      </c>
      <c r="AB1256" s="33">
        <v>291802593320</v>
      </c>
      <c r="AC1256" s="33" t="s">
        <v>6448</v>
      </c>
      <c r="AD1256" s="39">
        <v>43187</v>
      </c>
      <c r="AE1256" s="39">
        <v>43186</v>
      </c>
      <c r="AF1256" s="53" t="e">
        <v>#N/A</v>
      </c>
      <c r="AG1256" s="53" t="e">
        <v>#N/A</v>
      </c>
      <c r="AH1256" s="39" t="e">
        <v>#N/A</v>
      </c>
      <c r="AI1256" s="23" t="s">
        <v>51</v>
      </c>
      <c r="AJ1256" s="59"/>
      <c r="AK1256" s="59"/>
      <c r="AL1256" s="48"/>
      <c r="AM1256" s="60"/>
      <c r="AN1256" s="33"/>
      <c r="AO1256" s="48"/>
      <c r="AP1256" s="23">
        <v>2000</v>
      </c>
      <c r="AQ1256" s="23" t="s">
        <v>52</v>
      </c>
      <c r="AR1256" s="23" t="s">
        <v>373</v>
      </c>
      <c r="AS1256" s="38" t="s">
        <v>53</v>
      </c>
      <c r="AT1256" s="23" t="s">
        <v>522</v>
      </c>
      <c r="AU1256" s="23" t="s">
        <v>6449</v>
      </c>
      <c r="AV1256" s="99">
        <v>3</v>
      </c>
      <c r="AW1256" s="101">
        <v>5989.8</v>
      </c>
      <c r="AX1256" s="29" t="s">
        <v>5711</v>
      </c>
      <c r="AY1256" s="29"/>
      <c r="AZ1256" s="21"/>
      <c r="BA1256">
        <f t="shared" si="235"/>
        <v>2452</v>
      </c>
      <c r="BB1256" s="115" t="s">
        <v>6983</v>
      </c>
      <c r="BC1256" s="105">
        <f t="shared" si="227"/>
        <v>1996.6000000000001</v>
      </c>
      <c r="BD1256" s="116">
        <f t="shared" si="228"/>
        <v>43160</v>
      </c>
      <c r="BE1256" s="141" t="s">
        <v>8477</v>
      </c>
      <c r="BF1256">
        <f>MATCH(BE1256,'Cat-4'!$A:$A,0)</f>
        <v>722</v>
      </c>
      <c r="BG1256">
        <f>MATCH(BD1256,'Cat-4'!$1:$1,0)</f>
        <v>75</v>
      </c>
      <c r="BH1256">
        <f>INDEX('Cat-4'!$1:$1048576,'NSS + ACT'!BF1256,'NSS + ACT'!BG1256)</f>
        <v>109.9</v>
      </c>
      <c r="BI1256">
        <f>MATCH($BI$1,'Cat-4'!$1:$1,0)</f>
        <v>153</v>
      </c>
      <c r="BJ1256">
        <f>INDEX('Cat-4'!$1:$1048576,'NSS + ACT'!BF1256,'NSS + ACT'!BI1256)</f>
        <v>130.80000000000001</v>
      </c>
      <c r="BK1256" s="126">
        <f t="shared" si="229"/>
        <v>1.1901728844404005</v>
      </c>
      <c r="BL1256">
        <f t="shared" si="230"/>
        <v>2480</v>
      </c>
      <c r="BM1256" s="126">
        <f t="shared" si="231"/>
        <v>82.666666666666671</v>
      </c>
      <c r="BN1256" s="126" t="s">
        <v>8785</v>
      </c>
      <c r="BO1256" s="126">
        <f>MATCH(BB1256,Sheet3!$D$4:$D$8,0)</f>
        <v>2</v>
      </c>
      <c r="BP1256" s="126">
        <f>MATCH(BN1256,Sheet3!$E$4:$H$4,0)</f>
        <v>4</v>
      </c>
      <c r="BQ1256" s="132">
        <f>INDEX(Sheet3!$D$4:$H$8,'NSS + ACT'!BO1256,'NSS + ACT'!BP1256)</f>
        <v>0.1</v>
      </c>
      <c r="BR1256" s="105">
        <f t="shared" si="232"/>
        <v>7128.8975432211109</v>
      </c>
      <c r="BS1256" s="162">
        <f t="shared" si="233"/>
        <v>0.1</v>
      </c>
      <c r="BT1256" s="105">
        <f t="shared" si="234"/>
        <v>6416.0077888989999</v>
      </c>
    </row>
    <row r="1257" spans="1:72">
      <c r="A1257" s="18">
        <f t="shared" si="225"/>
        <v>1254</v>
      </c>
      <c r="B1257" s="33"/>
      <c r="C1257" s="39"/>
      <c r="D1257" s="22" t="s">
        <v>6644</v>
      </c>
      <c r="E1257" s="22" t="s">
        <v>6645</v>
      </c>
      <c r="F1257" s="113">
        <v>4</v>
      </c>
      <c r="G1257" s="23" t="s">
        <v>49</v>
      </c>
      <c r="H1257" s="24">
        <v>1490</v>
      </c>
      <c r="I1257" s="30"/>
      <c r="J1257" s="101">
        <v>5960</v>
      </c>
      <c r="K1257" s="23">
        <v>84314990</v>
      </c>
      <c r="L1257" s="26">
        <v>7.4999999999999997E-2</v>
      </c>
      <c r="M1257" s="23"/>
      <c r="N1257" s="49"/>
      <c r="O1257" s="38"/>
      <c r="P1257" s="26">
        <v>0.1</v>
      </c>
      <c r="Q1257" s="38"/>
      <c r="R1257" s="26">
        <v>0.18</v>
      </c>
      <c r="S1257" s="23" t="s">
        <v>2712</v>
      </c>
      <c r="T1257" s="94">
        <v>447</v>
      </c>
      <c r="U1257" s="94">
        <v>0</v>
      </c>
      <c r="V1257" s="94">
        <v>44.7</v>
      </c>
      <c r="W1257" s="94">
        <v>1161.3059999999998</v>
      </c>
      <c r="X1257" s="52">
        <v>1653.0059999999999</v>
      </c>
      <c r="Y1257" s="23" t="s">
        <v>6636</v>
      </c>
      <c r="Z1257" s="23" t="s">
        <v>6646</v>
      </c>
      <c r="AA1257" s="23" t="s">
        <v>6646</v>
      </c>
      <c r="AB1257" s="33">
        <v>291503604302</v>
      </c>
      <c r="AC1257" s="23">
        <v>13441</v>
      </c>
      <c r="AD1257" s="48">
        <v>42285</v>
      </c>
      <c r="AE1257" s="39">
        <v>42241</v>
      </c>
      <c r="AF1257" s="33" t="e">
        <v>#N/A</v>
      </c>
      <c r="AG1257" s="23" t="e">
        <v>#N/A</v>
      </c>
      <c r="AH1257" s="39" t="e">
        <v>#N/A</v>
      </c>
      <c r="AI1257" s="23" t="s">
        <v>51</v>
      </c>
      <c r="AJ1257" s="65"/>
      <c r="AK1257" s="57"/>
      <c r="AL1257" s="56"/>
      <c r="AM1257" s="52"/>
      <c r="AN1257" s="23"/>
      <c r="AO1257" s="38"/>
      <c r="AP1257" s="23">
        <v>2000</v>
      </c>
      <c r="AQ1257" s="23" t="s">
        <v>64</v>
      </c>
      <c r="AR1257" s="23" t="s">
        <v>6647</v>
      </c>
      <c r="AS1257" s="95" t="s">
        <v>53</v>
      </c>
      <c r="AT1257" s="23"/>
      <c r="AU1257" s="23" t="s">
        <v>6648</v>
      </c>
      <c r="AV1257" s="99">
        <v>4</v>
      </c>
      <c r="AW1257" s="101">
        <v>5960</v>
      </c>
      <c r="AX1257" s="29" t="s">
        <v>6494</v>
      </c>
      <c r="AY1257" s="29"/>
      <c r="AZ1257" s="21"/>
      <c r="BA1257">
        <f t="shared" si="235"/>
        <v>3397</v>
      </c>
      <c r="BB1257" s="115" t="s">
        <v>6983</v>
      </c>
      <c r="BC1257" s="105">
        <f t="shared" si="227"/>
        <v>1490</v>
      </c>
      <c r="BD1257" s="116">
        <f t="shared" si="228"/>
        <v>42217</v>
      </c>
      <c r="BE1257" s="141" t="s">
        <v>8477</v>
      </c>
      <c r="BF1257">
        <f>MATCH(BE1257,'Cat-4'!$A:$A,0)</f>
        <v>722</v>
      </c>
      <c r="BG1257">
        <f>MATCH(BD1257,'Cat-4'!$1:$1,0)</f>
        <v>44</v>
      </c>
      <c r="BH1257">
        <f>INDEX('Cat-4'!$1:$1048576,'NSS + ACT'!BF1257,'NSS + ACT'!BG1257)</f>
        <v>109.6</v>
      </c>
      <c r="BI1257">
        <f>MATCH($BI$1,'Cat-4'!$1:$1,0)</f>
        <v>153</v>
      </c>
      <c r="BJ1257">
        <f>INDEX('Cat-4'!$1:$1048576,'NSS + ACT'!BF1257,'NSS + ACT'!BI1257)</f>
        <v>130.80000000000001</v>
      </c>
      <c r="BK1257" s="126">
        <f t="shared" si="229"/>
        <v>1.1934306569343067</v>
      </c>
      <c r="BL1257">
        <f t="shared" si="230"/>
        <v>3423</v>
      </c>
      <c r="BM1257" s="126">
        <f t="shared" si="231"/>
        <v>114.1</v>
      </c>
      <c r="BN1257" s="126" t="s">
        <v>8785</v>
      </c>
      <c r="BO1257" s="126">
        <f>MATCH(BB1257,Sheet3!$D$4:$D$8,0)</f>
        <v>2</v>
      </c>
      <c r="BP1257" s="126">
        <f>MATCH(BN1257,Sheet3!$E$4:$H$4,0)</f>
        <v>4</v>
      </c>
      <c r="BQ1257" s="132">
        <f>INDEX(Sheet3!$D$4:$H$8,'NSS + ACT'!BO1257,'NSS + ACT'!BP1257)</f>
        <v>0.1</v>
      </c>
      <c r="BR1257" s="105">
        <f t="shared" si="232"/>
        <v>7112.8467153284682</v>
      </c>
      <c r="BS1257" s="162">
        <f t="shared" si="233"/>
        <v>0.1</v>
      </c>
      <c r="BT1257" s="105">
        <f t="shared" si="234"/>
        <v>6401.5620437956213</v>
      </c>
    </row>
    <row r="1258" spans="1:72">
      <c r="A1258" s="18">
        <f t="shared" ref="A1258:A1321" si="236">A1257+1</f>
        <v>1255</v>
      </c>
      <c r="B1258" s="61">
        <v>291600368242</v>
      </c>
      <c r="C1258" s="39">
        <v>42399</v>
      </c>
      <c r="D1258" s="22" t="s">
        <v>121</v>
      </c>
      <c r="E1258" s="22" t="s">
        <v>4674</v>
      </c>
      <c r="F1258" s="110">
        <v>4</v>
      </c>
      <c r="G1258" s="23" t="s">
        <v>49</v>
      </c>
      <c r="H1258" s="52">
        <v>1489</v>
      </c>
      <c r="I1258" s="30"/>
      <c r="J1258" s="109">
        <v>5956</v>
      </c>
      <c r="K1258" s="23">
        <v>85381090</v>
      </c>
      <c r="L1258" s="26">
        <v>7.4999999999999997E-2</v>
      </c>
      <c r="M1258" s="40">
        <v>0</v>
      </c>
      <c r="N1258" s="62">
        <v>0</v>
      </c>
      <c r="O1258" s="52"/>
      <c r="P1258" s="26">
        <v>0.1</v>
      </c>
      <c r="Q1258" s="52">
        <v>0</v>
      </c>
      <c r="R1258" s="63">
        <v>0.18</v>
      </c>
      <c r="S1258" s="23" t="s">
        <v>4675</v>
      </c>
      <c r="T1258" s="52">
        <v>446.7</v>
      </c>
      <c r="U1258" s="52">
        <v>0</v>
      </c>
      <c r="V1258" s="52">
        <v>44.67</v>
      </c>
      <c r="W1258" s="52">
        <v>1160.5265999999999</v>
      </c>
      <c r="X1258" s="52">
        <v>1651.8966</v>
      </c>
      <c r="Y1258" s="23" t="s">
        <v>4646</v>
      </c>
      <c r="Z1258" s="23" t="s">
        <v>4676</v>
      </c>
      <c r="AA1258" s="23" t="s">
        <v>4677</v>
      </c>
      <c r="AB1258" s="33">
        <v>291600368242</v>
      </c>
      <c r="AC1258" s="33">
        <v>3948</v>
      </c>
      <c r="AD1258" s="39">
        <v>42399</v>
      </c>
      <c r="AE1258" s="39">
        <v>42389</v>
      </c>
      <c r="AF1258" s="53" t="e">
        <v>#N/A</v>
      </c>
      <c r="AG1258" s="53" t="e">
        <v>#N/A</v>
      </c>
      <c r="AH1258" s="39" t="e">
        <v>#N/A</v>
      </c>
      <c r="AI1258" s="23" t="s">
        <v>51</v>
      </c>
      <c r="AJ1258" s="59"/>
      <c r="AK1258" s="59"/>
      <c r="AL1258" s="48"/>
      <c r="AM1258" s="60"/>
      <c r="AN1258" s="33"/>
      <c r="AO1258" s="48"/>
      <c r="AP1258" s="23">
        <v>2000</v>
      </c>
      <c r="AQ1258" s="23" t="s">
        <v>52</v>
      </c>
      <c r="AR1258" s="23" t="s">
        <v>4677</v>
      </c>
      <c r="AS1258" s="38" t="s">
        <v>53</v>
      </c>
      <c r="AT1258" s="23"/>
      <c r="AU1258" s="64" t="s">
        <v>4678</v>
      </c>
      <c r="AV1258" s="99">
        <v>4</v>
      </c>
      <c r="AW1258" s="102">
        <v>5956</v>
      </c>
      <c r="AX1258" s="29" t="s">
        <v>701</v>
      </c>
      <c r="AY1258" s="29"/>
      <c r="AZ1258" s="25">
        <v>1</v>
      </c>
      <c r="BA1258">
        <f t="shared" si="235"/>
        <v>3249</v>
      </c>
      <c r="BB1258" s="115" t="s">
        <v>6983</v>
      </c>
      <c r="BC1258" s="105">
        <f t="shared" si="227"/>
        <v>1489</v>
      </c>
      <c r="BD1258" s="116">
        <f t="shared" si="228"/>
        <v>42370</v>
      </c>
      <c r="BE1258" s="141" t="s">
        <v>8477</v>
      </c>
      <c r="BF1258">
        <f>MATCH(BE1258,'Cat-4'!$A:$A,0)</f>
        <v>722</v>
      </c>
      <c r="BG1258">
        <f>MATCH(BD1258,'Cat-4'!$1:$1,0)</f>
        <v>49</v>
      </c>
      <c r="BH1258">
        <f>INDEX('Cat-4'!$1:$1048576,'NSS + ACT'!BF1258,'NSS + ACT'!BG1258)</f>
        <v>108.2</v>
      </c>
      <c r="BI1258">
        <f>MATCH($BI$1,'Cat-4'!$1:$1,0)</f>
        <v>153</v>
      </c>
      <c r="BJ1258">
        <f>INDEX('Cat-4'!$1:$1048576,'NSS + ACT'!BF1258,'NSS + ACT'!BI1258)</f>
        <v>130.80000000000001</v>
      </c>
      <c r="BK1258" s="126">
        <f t="shared" si="229"/>
        <v>1.2088724584103512</v>
      </c>
      <c r="BL1258">
        <f t="shared" si="230"/>
        <v>3270</v>
      </c>
      <c r="BM1258" s="126">
        <f t="shared" si="231"/>
        <v>109</v>
      </c>
      <c r="BN1258" s="126" t="s">
        <v>8785</v>
      </c>
      <c r="BO1258" s="126">
        <f>MATCH(BB1258,Sheet3!$D$4:$D$8,0)</f>
        <v>2</v>
      </c>
      <c r="BP1258" s="126">
        <f>MATCH(BN1258,Sheet3!$E$4:$H$4,0)</f>
        <v>4</v>
      </c>
      <c r="BQ1258" s="132">
        <f>INDEX(Sheet3!$D$4:$H$8,'NSS + ACT'!BO1258,'NSS + ACT'!BP1258)</f>
        <v>0.1</v>
      </c>
      <c r="BR1258" s="105">
        <f t="shared" si="232"/>
        <v>7200.044362292052</v>
      </c>
      <c r="BS1258" s="162">
        <f t="shared" si="233"/>
        <v>0.1</v>
      </c>
      <c r="BT1258" s="105">
        <f t="shared" si="234"/>
        <v>6480.0399260628474</v>
      </c>
    </row>
    <row r="1259" spans="1:72">
      <c r="A1259" s="18">
        <f t="shared" si="236"/>
        <v>1256</v>
      </c>
      <c r="B1259" s="33">
        <v>291811384756</v>
      </c>
      <c r="C1259" s="39">
        <v>43460</v>
      </c>
      <c r="D1259" s="22" t="s">
        <v>101</v>
      </c>
      <c r="E1259" s="22" t="s">
        <v>5949</v>
      </c>
      <c r="F1259" s="110">
        <v>7</v>
      </c>
      <c r="G1259" s="23" t="s">
        <v>119</v>
      </c>
      <c r="H1259" s="52">
        <v>212.16</v>
      </c>
      <c r="I1259" s="30"/>
      <c r="J1259" s="109">
        <v>1485.12</v>
      </c>
      <c r="K1259" s="36">
        <v>85030090</v>
      </c>
      <c r="L1259" s="26">
        <v>7.4999999999999997E-2</v>
      </c>
      <c r="M1259" s="26"/>
      <c r="N1259" s="26">
        <v>0</v>
      </c>
      <c r="O1259" s="60"/>
      <c r="P1259" s="26">
        <v>0.1</v>
      </c>
      <c r="Q1259" s="84"/>
      <c r="R1259" s="26">
        <v>0.18</v>
      </c>
      <c r="S1259" s="23" t="s">
        <v>1170</v>
      </c>
      <c r="T1259" s="52">
        <v>111.38399999999999</v>
      </c>
      <c r="U1259" s="52">
        <v>0</v>
      </c>
      <c r="V1259" s="52">
        <v>11.138399999999999</v>
      </c>
      <c r="W1259" s="52">
        <v>289.375632</v>
      </c>
      <c r="X1259" s="52">
        <v>411.898032</v>
      </c>
      <c r="Y1259" s="23" t="s">
        <v>5950</v>
      </c>
      <c r="Z1259" s="23" t="s">
        <v>5951</v>
      </c>
      <c r="AA1259" s="23" t="s">
        <v>5952</v>
      </c>
      <c r="AB1259" s="33">
        <v>291811384756</v>
      </c>
      <c r="AC1259" s="33" t="s">
        <v>5869</v>
      </c>
      <c r="AD1259" s="39">
        <v>43460</v>
      </c>
      <c r="AE1259" s="39">
        <v>43430</v>
      </c>
      <c r="AF1259" s="53" t="e">
        <v>#N/A</v>
      </c>
      <c r="AG1259" s="53" t="e">
        <v>#N/A</v>
      </c>
      <c r="AH1259" s="39" t="e">
        <v>#N/A</v>
      </c>
      <c r="AI1259" s="23" t="s">
        <v>51</v>
      </c>
      <c r="AJ1259" s="59"/>
      <c r="AK1259" s="59"/>
      <c r="AL1259" s="48"/>
      <c r="AM1259" s="60"/>
      <c r="AN1259" s="33"/>
      <c r="AO1259" s="48"/>
      <c r="AP1259" s="23">
        <v>2000</v>
      </c>
      <c r="AQ1259" s="23" t="s">
        <v>52</v>
      </c>
      <c r="AR1259" s="23" t="s">
        <v>5952</v>
      </c>
      <c r="AS1259" s="38" t="s">
        <v>53</v>
      </c>
      <c r="AT1259" s="23"/>
      <c r="AU1259" s="23" t="s">
        <v>5870</v>
      </c>
      <c r="AV1259" s="99">
        <v>7</v>
      </c>
      <c r="AW1259" s="101">
        <v>5941.1</v>
      </c>
      <c r="AX1259" s="29" t="s">
        <v>5711</v>
      </c>
      <c r="AY1259" s="29"/>
      <c r="AZ1259" s="21"/>
      <c r="BA1259">
        <f t="shared" si="235"/>
        <v>2208</v>
      </c>
      <c r="BB1259" s="115" t="s">
        <v>6983</v>
      </c>
      <c r="BC1259" s="105">
        <f t="shared" si="227"/>
        <v>848.72857142857151</v>
      </c>
      <c r="BD1259" s="116">
        <f t="shared" si="228"/>
        <v>43405</v>
      </c>
      <c r="BE1259" s="141" t="s">
        <v>8477</v>
      </c>
      <c r="BF1259">
        <f>MATCH(BE1259,'Cat-4'!$A:$A,0)</f>
        <v>722</v>
      </c>
      <c r="BG1259">
        <f>MATCH(BD1259,'Cat-4'!$1:$1,0)</f>
        <v>83</v>
      </c>
      <c r="BH1259">
        <f>INDEX('Cat-4'!$1:$1048576,'NSS + ACT'!BF1259,'NSS + ACT'!BG1259)</f>
        <v>111.9</v>
      </c>
      <c r="BI1259">
        <f>MATCH($BI$1,'Cat-4'!$1:$1,0)</f>
        <v>153</v>
      </c>
      <c r="BJ1259">
        <f>INDEX('Cat-4'!$1:$1048576,'NSS + ACT'!BF1259,'NSS + ACT'!BI1259)</f>
        <v>130.80000000000001</v>
      </c>
      <c r="BK1259" s="126">
        <f t="shared" si="229"/>
        <v>1.1689008042895443</v>
      </c>
      <c r="BL1259">
        <f t="shared" si="230"/>
        <v>2235</v>
      </c>
      <c r="BM1259" s="126">
        <f t="shared" si="231"/>
        <v>74.5</v>
      </c>
      <c r="BN1259" s="126" t="s">
        <v>8785</v>
      </c>
      <c r="BO1259" s="126">
        <f>MATCH(BB1259,Sheet3!$D$4:$D$8,0)</f>
        <v>2</v>
      </c>
      <c r="BP1259" s="126">
        <f>MATCH(BN1259,Sheet3!$E$4:$H$4,0)</f>
        <v>4</v>
      </c>
      <c r="BQ1259" s="132">
        <f>INDEX(Sheet3!$D$4:$H$8,'NSS + ACT'!BO1259,'NSS + ACT'!BP1259)</f>
        <v>0.1</v>
      </c>
      <c r="BR1259" s="105">
        <f t="shared" si="232"/>
        <v>6944.5565683646128</v>
      </c>
      <c r="BS1259" s="162">
        <f t="shared" si="233"/>
        <v>0.1</v>
      </c>
      <c r="BT1259" s="105">
        <f t="shared" si="234"/>
        <v>6250.1009115281513</v>
      </c>
    </row>
    <row r="1260" spans="1:72">
      <c r="A1260" s="18">
        <f t="shared" si="236"/>
        <v>1257</v>
      </c>
      <c r="B1260" s="33">
        <v>292001385351</v>
      </c>
      <c r="C1260" s="39">
        <v>43868</v>
      </c>
      <c r="D1260" s="22" t="s">
        <v>140</v>
      </c>
      <c r="E1260" s="22" t="s">
        <v>5831</v>
      </c>
      <c r="F1260" s="110">
        <v>10</v>
      </c>
      <c r="G1260" s="23" t="s">
        <v>119</v>
      </c>
      <c r="H1260" s="52">
        <v>588.41000000000008</v>
      </c>
      <c r="I1260" s="30"/>
      <c r="J1260" s="109">
        <v>5884.1</v>
      </c>
      <c r="K1260" s="36">
        <v>84529099</v>
      </c>
      <c r="L1260" s="26">
        <v>7.4999999999999997E-2</v>
      </c>
      <c r="M1260" s="26"/>
      <c r="N1260" s="26">
        <v>0</v>
      </c>
      <c r="O1260" s="60"/>
      <c r="P1260" s="26">
        <v>0.1</v>
      </c>
      <c r="Q1260" s="84"/>
      <c r="R1260" s="26">
        <v>0.12</v>
      </c>
      <c r="S1260" s="23" t="s">
        <v>5826</v>
      </c>
      <c r="T1260" s="52">
        <v>441.3075</v>
      </c>
      <c r="U1260" s="52">
        <v>0</v>
      </c>
      <c r="V1260" s="52">
        <v>44.130750000000006</v>
      </c>
      <c r="W1260" s="52">
        <v>764.34459000000004</v>
      </c>
      <c r="X1260" s="52">
        <v>1249.7828400000001</v>
      </c>
      <c r="Y1260" s="23" t="s">
        <v>5800</v>
      </c>
      <c r="Z1260" s="23" t="s">
        <v>5832</v>
      </c>
      <c r="AA1260" s="23" t="s">
        <v>5833</v>
      </c>
      <c r="AB1260" s="33">
        <v>292001385351</v>
      </c>
      <c r="AC1260" s="33" t="s">
        <v>1670</v>
      </c>
      <c r="AD1260" s="48">
        <v>43868</v>
      </c>
      <c r="AE1260" s="39">
        <v>43857</v>
      </c>
      <c r="AF1260" s="53" t="e">
        <v>#N/A</v>
      </c>
      <c r="AG1260" s="53" t="e">
        <v>#N/A</v>
      </c>
      <c r="AH1260" s="39" t="e">
        <v>#N/A</v>
      </c>
      <c r="AI1260" s="23" t="s">
        <v>51</v>
      </c>
      <c r="AJ1260" s="54"/>
      <c r="AK1260" s="55"/>
      <c r="AL1260" s="56"/>
      <c r="AM1260" s="57"/>
      <c r="AN1260" s="33"/>
      <c r="AO1260" s="48"/>
      <c r="AP1260" s="23">
        <v>2000</v>
      </c>
      <c r="AQ1260" s="23" t="s">
        <v>52</v>
      </c>
      <c r="AR1260" s="23" t="s">
        <v>5833</v>
      </c>
      <c r="AS1260" s="38" t="s">
        <v>53</v>
      </c>
      <c r="AT1260" s="23" t="s">
        <v>519</v>
      </c>
      <c r="AU1260" s="23" t="s">
        <v>199</v>
      </c>
      <c r="AV1260" s="99">
        <v>10</v>
      </c>
      <c r="AW1260" s="101">
        <v>5884.1</v>
      </c>
      <c r="AX1260" s="29" t="s">
        <v>5711</v>
      </c>
      <c r="AY1260" s="29"/>
      <c r="AZ1260" s="21"/>
      <c r="BA1260">
        <f t="shared" si="235"/>
        <v>1781</v>
      </c>
      <c r="BB1260" s="115" t="s">
        <v>6983</v>
      </c>
      <c r="BC1260" s="105">
        <f t="shared" si="227"/>
        <v>588.41000000000008</v>
      </c>
      <c r="BD1260" s="116">
        <f t="shared" si="228"/>
        <v>43831</v>
      </c>
      <c r="BE1260" s="141" t="s">
        <v>8477</v>
      </c>
      <c r="BF1260">
        <f>MATCH(BE1260,'Cat-4'!$A:$A,0)</f>
        <v>722</v>
      </c>
      <c r="BG1260">
        <f>MATCH(BD1260,'Cat-4'!$1:$1,0)</f>
        <v>97</v>
      </c>
      <c r="BH1260">
        <f>INDEX('Cat-4'!$1:$1048576,'NSS + ACT'!BF1260,'NSS + ACT'!BG1260)</f>
        <v>113.2</v>
      </c>
      <c r="BI1260">
        <f>MATCH($BI$1,'Cat-4'!$1:$1,0)</f>
        <v>153</v>
      </c>
      <c r="BJ1260">
        <f>INDEX('Cat-4'!$1:$1048576,'NSS + ACT'!BF1260,'NSS + ACT'!BI1260)</f>
        <v>130.80000000000001</v>
      </c>
      <c r="BK1260" s="126">
        <f t="shared" si="229"/>
        <v>1.1554770318021201</v>
      </c>
      <c r="BL1260">
        <f t="shared" si="230"/>
        <v>1809</v>
      </c>
      <c r="BM1260" s="126">
        <f t="shared" si="231"/>
        <v>60.3</v>
      </c>
      <c r="BN1260" s="126" t="s">
        <v>8785</v>
      </c>
      <c r="BO1260" s="126">
        <f>MATCH(BB1260,Sheet3!$D$4:$D$8,0)</f>
        <v>2</v>
      </c>
      <c r="BP1260" s="126">
        <f>MATCH(BN1260,Sheet3!$E$4:$H$4,0)</f>
        <v>4</v>
      </c>
      <c r="BQ1260" s="132">
        <f>INDEX(Sheet3!$D$4:$H$8,'NSS + ACT'!BO1260,'NSS + ACT'!BP1260)</f>
        <v>0.1</v>
      </c>
      <c r="BR1260" s="105">
        <f t="shared" si="232"/>
        <v>6798.9424028268559</v>
      </c>
      <c r="BS1260" s="162">
        <f t="shared" si="233"/>
        <v>0.1</v>
      </c>
      <c r="BT1260" s="105">
        <f t="shared" si="234"/>
        <v>6119.0481625441707</v>
      </c>
    </row>
    <row r="1261" spans="1:72">
      <c r="A1261" s="18">
        <f t="shared" si="236"/>
        <v>1258</v>
      </c>
      <c r="B1261" s="33">
        <v>292104563446</v>
      </c>
      <c r="C1261" s="39">
        <v>44330</v>
      </c>
      <c r="D1261" s="22" t="s">
        <v>365</v>
      </c>
      <c r="E1261" s="22" t="s">
        <v>6273</v>
      </c>
      <c r="F1261" s="110">
        <v>19</v>
      </c>
      <c r="G1261" s="23" t="s">
        <v>49</v>
      </c>
      <c r="H1261" s="52">
        <v>307</v>
      </c>
      <c r="I1261" s="30"/>
      <c r="J1261" s="109">
        <v>5833</v>
      </c>
      <c r="K1261" s="33">
        <v>73072200</v>
      </c>
      <c r="L1261" s="26">
        <v>0.1</v>
      </c>
      <c r="M1261" s="26" t="s">
        <v>742</v>
      </c>
      <c r="N1261" s="26">
        <v>0</v>
      </c>
      <c r="O1261" s="60"/>
      <c r="P1261" s="26">
        <v>0.1</v>
      </c>
      <c r="Q1261" s="84"/>
      <c r="R1261" s="26">
        <v>0.18</v>
      </c>
      <c r="S1261" s="23" t="s">
        <v>1260</v>
      </c>
      <c r="T1261" s="52">
        <v>583.30000000000007</v>
      </c>
      <c r="U1261" s="52">
        <v>0</v>
      </c>
      <c r="V1261" s="52">
        <v>58.330000000000013</v>
      </c>
      <c r="W1261" s="52">
        <v>1165.4333999999999</v>
      </c>
      <c r="X1261" s="52">
        <v>1807.0634</v>
      </c>
      <c r="Y1261" s="23" t="s">
        <v>6223</v>
      </c>
      <c r="Z1261" s="23" t="s">
        <v>6274</v>
      </c>
      <c r="AA1261" s="23" t="s">
        <v>6275</v>
      </c>
      <c r="AB1261" s="33">
        <v>292104563446</v>
      </c>
      <c r="AC1261" s="33" t="s">
        <v>6168</v>
      </c>
      <c r="AD1261" s="39">
        <v>44330</v>
      </c>
      <c r="AE1261" s="39">
        <v>44303</v>
      </c>
      <c r="AF1261" s="53" t="e">
        <v>#N/A</v>
      </c>
      <c r="AG1261" s="53" t="e">
        <v>#N/A</v>
      </c>
      <c r="AH1261" s="39" t="e">
        <v>#N/A</v>
      </c>
      <c r="AI1261" s="23" t="s">
        <v>51</v>
      </c>
      <c r="AJ1261" s="59"/>
      <c r="AK1261" s="59"/>
      <c r="AL1261" s="48"/>
      <c r="AM1261" s="60"/>
      <c r="AN1261" s="33"/>
      <c r="AO1261" s="48"/>
      <c r="AP1261" s="23">
        <v>2000</v>
      </c>
      <c r="AQ1261" s="23" t="s">
        <v>52</v>
      </c>
      <c r="AR1261" s="23" t="s">
        <v>6275</v>
      </c>
      <c r="AS1261" s="38" t="s">
        <v>53</v>
      </c>
      <c r="AT1261" s="23"/>
      <c r="AU1261" s="23" t="s">
        <v>6169</v>
      </c>
      <c r="AV1261" s="99">
        <v>19</v>
      </c>
      <c r="AW1261" s="101">
        <v>5833</v>
      </c>
      <c r="AX1261" s="29" t="s">
        <v>5711</v>
      </c>
      <c r="AY1261" s="29"/>
      <c r="AZ1261" s="21"/>
      <c r="BA1261">
        <f t="shared" si="235"/>
        <v>1335</v>
      </c>
      <c r="BB1261" s="115" t="s">
        <v>6983</v>
      </c>
      <c r="BC1261" s="105">
        <f t="shared" si="227"/>
        <v>307</v>
      </c>
      <c r="BD1261" s="116">
        <f t="shared" si="228"/>
        <v>44287</v>
      </c>
      <c r="BE1261" s="141" t="s">
        <v>8477</v>
      </c>
      <c r="BF1261">
        <f>MATCH(BE1261,'Cat-4'!$A:$A,0)</f>
        <v>722</v>
      </c>
      <c r="BG1261">
        <f>MATCH(BD1261,'Cat-4'!$1:$1,0)</f>
        <v>112</v>
      </c>
      <c r="BH1261">
        <f>INDEX('Cat-4'!$1:$1048576,'NSS + ACT'!BF1261,'NSS + ACT'!BG1261)</f>
        <v>116.7</v>
      </c>
      <c r="BI1261">
        <f>MATCH($BI$1,'Cat-4'!$1:$1,0)</f>
        <v>153</v>
      </c>
      <c r="BJ1261">
        <f>INDEX('Cat-4'!$1:$1048576,'NSS + ACT'!BF1261,'NSS + ACT'!BI1261)</f>
        <v>130.80000000000001</v>
      </c>
      <c r="BK1261" s="126">
        <f t="shared" si="229"/>
        <v>1.1208226221079691</v>
      </c>
      <c r="BL1261">
        <f t="shared" si="230"/>
        <v>1353</v>
      </c>
      <c r="BM1261" s="126">
        <f t="shared" si="231"/>
        <v>45.1</v>
      </c>
      <c r="BN1261" s="126" t="s">
        <v>8785</v>
      </c>
      <c r="BO1261" s="126">
        <f>MATCH(BB1261,Sheet3!$D$4:$D$8,0)</f>
        <v>2</v>
      </c>
      <c r="BP1261" s="126">
        <f>MATCH(BN1261,Sheet3!$E$4:$H$4,0)</f>
        <v>4</v>
      </c>
      <c r="BQ1261" s="132">
        <f>INDEX(Sheet3!$D$4:$H$8,'NSS + ACT'!BO1261,'NSS + ACT'!BP1261)</f>
        <v>0.1</v>
      </c>
      <c r="BR1261" s="105">
        <f t="shared" si="232"/>
        <v>6537.7583547557842</v>
      </c>
      <c r="BS1261" s="162">
        <f t="shared" si="233"/>
        <v>0.1</v>
      </c>
      <c r="BT1261" s="105">
        <f t="shared" si="234"/>
        <v>5883.9825192802064</v>
      </c>
    </row>
    <row r="1262" spans="1:72">
      <c r="A1262" s="18">
        <f t="shared" si="236"/>
        <v>1259</v>
      </c>
      <c r="B1262" s="61">
        <v>291810265073</v>
      </c>
      <c r="C1262" s="39">
        <v>43427</v>
      </c>
      <c r="D1262" s="22" t="s">
        <v>220</v>
      </c>
      <c r="E1262" s="22" t="s">
        <v>2055</v>
      </c>
      <c r="F1262" s="110">
        <v>6</v>
      </c>
      <c r="G1262" s="23" t="s">
        <v>49</v>
      </c>
      <c r="H1262" s="52">
        <v>969.66666666666663</v>
      </c>
      <c r="I1262" s="30"/>
      <c r="J1262" s="109">
        <v>5818</v>
      </c>
      <c r="K1262" s="23">
        <v>84819090</v>
      </c>
      <c r="L1262" s="26">
        <v>7.4999999999999997E-2</v>
      </c>
      <c r="M1262" s="40">
        <v>0</v>
      </c>
      <c r="N1262" s="62">
        <v>0</v>
      </c>
      <c r="O1262" s="52">
        <v>0</v>
      </c>
      <c r="P1262" s="26">
        <v>0.1</v>
      </c>
      <c r="Q1262" s="52">
        <v>0</v>
      </c>
      <c r="R1262" s="63">
        <v>0.18</v>
      </c>
      <c r="S1262" s="23" t="s">
        <v>849</v>
      </c>
      <c r="T1262" s="52">
        <v>436.34999999999997</v>
      </c>
      <c r="U1262" s="52">
        <v>0</v>
      </c>
      <c r="V1262" s="52">
        <v>43.634999999999998</v>
      </c>
      <c r="W1262" s="52">
        <v>1133.6373000000001</v>
      </c>
      <c r="X1262" s="52">
        <v>1613.6223</v>
      </c>
      <c r="Y1262" s="23" t="s">
        <v>1945</v>
      </c>
      <c r="Z1262" s="23" t="s">
        <v>2056</v>
      </c>
      <c r="AA1262" s="23" t="s">
        <v>2057</v>
      </c>
      <c r="AB1262" s="33">
        <v>291810265073</v>
      </c>
      <c r="AC1262" s="33" t="s">
        <v>857</v>
      </c>
      <c r="AD1262" s="48">
        <v>43427</v>
      </c>
      <c r="AE1262" s="39">
        <v>43369</v>
      </c>
      <c r="AF1262" s="53" t="e">
        <v>#N/A</v>
      </c>
      <c r="AG1262" s="53" t="e">
        <v>#N/A</v>
      </c>
      <c r="AH1262" s="39" t="e">
        <v>#N/A</v>
      </c>
      <c r="AI1262" s="23" t="s">
        <v>51</v>
      </c>
      <c r="AJ1262" s="54"/>
      <c r="AK1262" s="55"/>
      <c r="AL1262" s="56"/>
      <c r="AM1262" s="57"/>
      <c r="AN1262" s="33"/>
      <c r="AO1262" s="48"/>
      <c r="AP1262" s="23">
        <v>2000</v>
      </c>
      <c r="AQ1262" s="23" t="s">
        <v>52</v>
      </c>
      <c r="AR1262" s="23" t="s">
        <v>2057</v>
      </c>
      <c r="AS1262" s="38" t="s">
        <v>53</v>
      </c>
      <c r="AT1262" s="23" t="s">
        <v>519</v>
      </c>
      <c r="AU1262" s="64">
        <v>9318632194</v>
      </c>
      <c r="AV1262" s="99">
        <v>6</v>
      </c>
      <c r="AW1262" s="102">
        <v>5818</v>
      </c>
      <c r="AX1262" s="29" t="s">
        <v>701</v>
      </c>
      <c r="AY1262" s="29"/>
      <c r="AZ1262" s="25" t="s">
        <v>702</v>
      </c>
      <c r="BA1262">
        <f t="shared" si="235"/>
        <v>2269</v>
      </c>
      <c r="BB1262" t="s">
        <v>6983</v>
      </c>
      <c r="BC1262" s="105">
        <f t="shared" si="227"/>
        <v>969.66666666666663</v>
      </c>
      <c r="BD1262" s="116">
        <f t="shared" si="228"/>
        <v>43344</v>
      </c>
      <c r="BE1262" s="141" t="s">
        <v>8477</v>
      </c>
      <c r="BF1262">
        <f>MATCH(BE1262,'Cat-4'!$A:$A,0)</f>
        <v>722</v>
      </c>
      <c r="BG1262">
        <f>MATCH(BD1262,'Cat-4'!$1:$1,0)</f>
        <v>81</v>
      </c>
      <c r="BH1262">
        <f>INDEX('Cat-4'!$1:$1048576,'NSS + ACT'!BF1262,'NSS + ACT'!BG1262)</f>
        <v>111.6</v>
      </c>
      <c r="BI1262">
        <f>MATCH($BI$1,'Cat-4'!$1:$1,0)</f>
        <v>153</v>
      </c>
      <c r="BJ1262">
        <f>INDEX('Cat-4'!$1:$1048576,'NSS + ACT'!BF1262,'NSS + ACT'!BI1262)</f>
        <v>130.80000000000001</v>
      </c>
      <c r="BK1262" s="126">
        <f t="shared" si="229"/>
        <v>1.1720430107526882</v>
      </c>
      <c r="BL1262">
        <f t="shared" si="230"/>
        <v>2296</v>
      </c>
      <c r="BM1262" s="126">
        <f t="shared" si="231"/>
        <v>76.533333333333331</v>
      </c>
      <c r="BN1262" s="126" t="s">
        <v>8785</v>
      </c>
      <c r="BO1262" s="126">
        <f>MATCH(BB1262,Sheet3!$D$4:$D$8,0)</f>
        <v>2</v>
      </c>
      <c r="BP1262" s="126">
        <f>MATCH(BN1262,Sheet3!$E$4:$H$4,0)</f>
        <v>4</v>
      </c>
      <c r="BQ1262" s="132">
        <f>INDEX(Sheet3!$D$4:$H$8,'NSS + ACT'!BO1262,'NSS + ACT'!BP1262)</f>
        <v>0.1</v>
      </c>
      <c r="BR1262" s="105">
        <f t="shared" si="232"/>
        <v>6818.9462365591398</v>
      </c>
      <c r="BS1262" s="162">
        <f t="shared" si="233"/>
        <v>0.1</v>
      </c>
      <c r="BT1262" s="105">
        <f t="shared" si="234"/>
        <v>6137.0516129032258</v>
      </c>
    </row>
    <row r="1263" spans="1:72">
      <c r="A1263" s="18">
        <f t="shared" si="236"/>
        <v>1260</v>
      </c>
      <c r="B1263" s="33">
        <v>292310405800</v>
      </c>
      <c r="C1263" s="39">
        <v>45196</v>
      </c>
      <c r="D1263" s="22" t="s">
        <v>91</v>
      </c>
      <c r="E1263" s="22" t="s">
        <v>5109</v>
      </c>
      <c r="F1263" s="110">
        <v>3</v>
      </c>
      <c r="G1263" s="23" t="s">
        <v>49</v>
      </c>
      <c r="H1263" s="58">
        <v>1930.1266666666668</v>
      </c>
      <c r="I1263" s="30"/>
      <c r="J1263" s="101">
        <v>5790.38</v>
      </c>
      <c r="K1263" s="33">
        <v>84819090</v>
      </c>
      <c r="L1263" s="26">
        <v>7.4999999999999997E-2</v>
      </c>
      <c r="M1263" s="40">
        <v>0</v>
      </c>
      <c r="N1263" s="40">
        <v>0</v>
      </c>
      <c r="O1263" s="35"/>
      <c r="P1263" s="63">
        <v>0.1</v>
      </c>
      <c r="Q1263" s="52">
        <v>0</v>
      </c>
      <c r="R1263" s="63">
        <v>0.18</v>
      </c>
      <c r="S1263" s="23" t="s">
        <v>849</v>
      </c>
      <c r="T1263" s="52">
        <v>434.27850000000001</v>
      </c>
      <c r="U1263" s="52">
        <v>0</v>
      </c>
      <c r="V1263" s="52">
        <v>43.427850000000007</v>
      </c>
      <c r="W1263" s="52">
        <v>1128.255543</v>
      </c>
      <c r="X1263" s="52">
        <v>1605.9618930000001</v>
      </c>
      <c r="Y1263" s="23" t="s">
        <v>5072</v>
      </c>
      <c r="Z1263" s="23" t="s">
        <v>5110</v>
      </c>
      <c r="AA1263" s="23" t="s">
        <v>5111</v>
      </c>
      <c r="AB1263" s="33">
        <v>292310405800</v>
      </c>
      <c r="AC1263" s="33" t="s">
        <v>5062</v>
      </c>
      <c r="AD1263" s="48">
        <v>45196</v>
      </c>
      <c r="AE1263" s="39">
        <v>45189</v>
      </c>
      <c r="AF1263" s="53" t="e">
        <v>#N/A</v>
      </c>
      <c r="AG1263" s="53" t="e">
        <v>#N/A</v>
      </c>
      <c r="AH1263" s="39" t="e">
        <v>#N/A</v>
      </c>
      <c r="AI1263" s="23" t="s">
        <v>51</v>
      </c>
      <c r="AJ1263" s="54"/>
      <c r="AK1263" s="55"/>
      <c r="AL1263" s="56"/>
      <c r="AM1263" s="57"/>
      <c r="AN1263" s="33"/>
      <c r="AO1263" s="48"/>
      <c r="AP1263" s="23">
        <v>2000</v>
      </c>
      <c r="AQ1263" s="23" t="s">
        <v>52</v>
      </c>
      <c r="AR1263" s="23" t="s">
        <v>5111</v>
      </c>
      <c r="AS1263" s="38" t="s">
        <v>518</v>
      </c>
      <c r="AT1263" s="23"/>
      <c r="AU1263" s="23" t="s">
        <v>5063</v>
      </c>
      <c r="AV1263" s="99">
        <v>3</v>
      </c>
      <c r="AW1263" s="101">
        <v>5790.38</v>
      </c>
      <c r="AX1263" s="29" t="s">
        <v>4770</v>
      </c>
      <c r="AY1263" s="29"/>
      <c r="AZ1263" s="32" t="s">
        <v>5077</v>
      </c>
      <c r="BA1263">
        <f t="shared" si="235"/>
        <v>449</v>
      </c>
      <c r="BB1263" s="115" t="s">
        <v>6983</v>
      </c>
      <c r="BC1263" s="105">
        <f t="shared" si="227"/>
        <v>1930.1266666666668</v>
      </c>
      <c r="BD1263" s="116">
        <f t="shared" si="228"/>
        <v>45170</v>
      </c>
      <c r="BE1263" s="141" t="s">
        <v>8477</v>
      </c>
      <c r="BF1263">
        <f>MATCH(BE1263,'Cat-4'!$A:$A,0)</f>
        <v>722</v>
      </c>
      <c r="BG1263">
        <f>MATCH(BD1263,'Cat-4'!$1:$1,0)</f>
        <v>141</v>
      </c>
      <c r="BH1263">
        <f>INDEX('Cat-4'!$1:$1048576,'NSS + ACT'!BF1263,'NSS + ACT'!BG1263)</f>
        <v>129.19999999999999</v>
      </c>
      <c r="BI1263">
        <f>MATCH($BI$1,'Cat-4'!$1:$1,0)</f>
        <v>153</v>
      </c>
      <c r="BJ1263">
        <f>INDEX('Cat-4'!$1:$1048576,'NSS + ACT'!BF1263,'NSS + ACT'!BI1263)</f>
        <v>130.80000000000001</v>
      </c>
      <c r="BK1263" s="126">
        <f t="shared" si="229"/>
        <v>1.0123839009287927</v>
      </c>
      <c r="BL1263">
        <f t="shared" si="230"/>
        <v>470</v>
      </c>
      <c r="BM1263" s="126">
        <f t="shared" si="231"/>
        <v>15.666666666666666</v>
      </c>
      <c r="BN1263" s="126" t="s">
        <v>8784</v>
      </c>
      <c r="BO1263" s="126">
        <f>MATCH(BB1263,Sheet3!$D$4:$D$8,0)</f>
        <v>2</v>
      </c>
      <c r="BP1263" s="126">
        <f>MATCH(BN1263,Sheet3!$E$4:$H$4,0)</f>
        <v>3</v>
      </c>
      <c r="BQ1263" s="132">
        <f>INDEX(Sheet3!$D$4:$H$8,'NSS + ACT'!BO1263,'NSS + ACT'!BP1263)</f>
        <v>0.05</v>
      </c>
      <c r="BR1263" s="105">
        <f t="shared" si="232"/>
        <v>5862.0874922600633</v>
      </c>
      <c r="BS1263" s="162">
        <f t="shared" si="233"/>
        <v>0.05</v>
      </c>
      <c r="BT1263" s="105">
        <f t="shared" si="234"/>
        <v>5568.9831176470598</v>
      </c>
    </row>
    <row r="1264" spans="1:72">
      <c r="A1264" s="18">
        <f t="shared" si="236"/>
        <v>1261</v>
      </c>
      <c r="B1264" s="61">
        <v>291911156843</v>
      </c>
      <c r="C1264" s="39">
        <v>43790</v>
      </c>
      <c r="D1264" s="22" t="s">
        <v>347</v>
      </c>
      <c r="E1264" s="22" t="s">
        <v>4245</v>
      </c>
      <c r="F1264" s="110">
        <v>9</v>
      </c>
      <c r="G1264" s="23" t="s">
        <v>119</v>
      </c>
      <c r="H1264" s="52">
        <v>640.1155555555556</v>
      </c>
      <c r="I1264" s="30"/>
      <c r="J1264" s="109">
        <v>5761.04</v>
      </c>
      <c r="K1264" s="23">
        <v>84841010</v>
      </c>
      <c r="L1264" s="26">
        <v>7.4999999999999997E-2</v>
      </c>
      <c r="M1264" s="40">
        <v>0</v>
      </c>
      <c r="N1264" s="62">
        <v>0</v>
      </c>
      <c r="O1264" s="52">
        <v>0</v>
      </c>
      <c r="P1264" s="26">
        <v>0.1</v>
      </c>
      <c r="Q1264" s="52">
        <v>0</v>
      </c>
      <c r="R1264" s="63">
        <v>0.18</v>
      </c>
      <c r="S1264" s="23" t="s">
        <v>4095</v>
      </c>
      <c r="T1264" s="52">
        <v>432.07799999999997</v>
      </c>
      <c r="U1264" s="52">
        <v>0</v>
      </c>
      <c r="V1264" s="52">
        <v>43.207799999999999</v>
      </c>
      <c r="W1264" s="52">
        <v>1122.538644</v>
      </c>
      <c r="X1264" s="52">
        <v>1597.8244439999999</v>
      </c>
      <c r="Y1264" s="23" t="s">
        <v>4133</v>
      </c>
      <c r="Z1264" s="23" t="s">
        <v>4248</v>
      </c>
      <c r="AA1264" s="23" t="s">
        <v>4247</v>
      </c>
      <c r="AB1264" s="33">
        <v>291911156843</v>
      </c>
      <c r="AC1264" s="33" t="s">
        <v>4243</v>
      </c>
      <c r="AD1264" s="39">
        <v>43790</v>
      </c>
      <c r="AE1264" s="39">
        <v>43771</v>
      </c>
      <c r="AF1264" s="53" t="e">
        <v>#N/A</v>
      </c>
      <c r="AG1264" s="53" t="e">
        <v>#N/A</v>
      </c>
      <c r="AH1264" s="39" t="e">
        <v>#N/A</v>
      </c>
      <c r="AI1264" s="23" t="s">
        <v>51</v>
      </c>
      <c r="AJ1264" s="59"/>
      <c r="AK1264" s="59"/>
      <c r="AL1264" s="48"/>
      <c r="AM1264" s="60"/>
      <c r="AN1264" s="33"/>
      <c r="AO1264" s="48"/>
      <c r="AP1264" s="23">
        <v>2000</v>
      </c>
      <c r="AQ1264" s="23" t="s">
        <v>64</v>
      </c>
      <c r="AR1264" s="23" t="s">
        <v>4247</v>
      </c>
      <c r="AS1264" s="38" t="s">
        <v>53</v>
      </c>
      <c r="AT1264" s="23"/>
      <c r="AU1264" s="64" t="s">
        <v>4244</v>
      </c>
      <c r="AV1264" s="99">
        <v>9</v>
      </c>
      <c r="AW1264" s="102">
        <v>5761.04</v>
      </c>
      <c r="AX1264" s="29" t="s">
        <v>701</v>
      </c>
      <c r="AY1264" s="29"/>
      <c r="AZ1264" s="25"/>
      <c r="BA1264">
        <f t="shared" si="235"/>
        <v>1867</v>
      </c>
      <c r="BB1264" s="115" t="s">
        <v>6983</v>
      </c>
      <c r="BC1264" s="105">
        <f t="shared" si="227"/>
        <v>640.1155555555556</v>
      </c>
      <c r="BD1264" s="116">
        <f t="shared" si="228"/>
        <v>43770</v>
      </c>
      <c r="BE1264" s="141" t="s">
        <v>8477</v>
      </c>
      <c r="BF1264">
        <f>MATCH(BE1264,'Cat-4'!$A:$A,0)</f>
        <v>722</v>
      </c>
      <c r="BG1264">
        <f>MATCH(BD1264,'Cat-4'!$1:$1,0)</f>
        <v>95</v>
      </c>
      <c r="BH1264">
        <f>INDEX('Cat-4'!$1:$1048576,'NSS + ACT'!BF1264,'NSS + ACT'!BG1264)</f>
        <v>112.8</v>
      </c>
      <c r="BI1264">
        <f>MATCH($BI$1,'Cat-4'!$1:$1,0)</f>
        <v>153</v>
      </c>
      <c r="BJ1264">
        <f>INDEX('Cat-4'!$1:$1048576,'NSS + ACT'!BF1264,'NSS + ACT'!BI1264)</f>
        <v>130.80000000000001</v>
      </c>
      <c r="BK1264" s="126">
        <f t="shared" si="229"/>
        <v>1.1595744680851066</v>
      </c>
      <c r="BL1264">
        <f t="shared" si="230"/>
        <v>1870</v>
      </c>
      <c r="BM1264" s="126">
        <f t="shared" si="231"/>
        <v>62.333333333333336</v>
      </c>
      <c r="BN1264" s="126" t="s">
        <v>8785</v>
      </c>
      <c r="BO1264" s="126">
        <f>MATCH(BB1264,Sheet3!$D$4:$D$8,0)</f>
        <v>2</v>
      </c>
      <c r="BP1264" s="126">
        <f>MATCH(BN1264,Sheet3!$E$4:$H$4,0)</f>
        <v>4</v>
      </c>
      <c r="BQ1264" s="132">
        <f>INDEX(Sheet3!$D$4:$H$8,'NSS + ACT'!BO1264,'NSS + ACT'!BP1264)</f>
        <v>0.1</v>
      </c>
      <c r="BR1264" s="105">
        <f t="shared" si="232"/>
        <v>6680.3548936170218</v>
      </c>
      <c r="BS1264" s="162">
        <f t="shared" si="233"/>
        <v>0.1</v>
      </c>
      <c r="BT1264" s="105">
        <f t="shared" si="234"/>
        <v>6012.3194042553196</v>
      </c>
    </row>
    <row r="1265" spans="1:72">
      <c r="A1265" s="18">
        <f t="shared" si="236"/>
        <v>1262</v>
      </c>
      <c r="B1265" s="61">
        <v>291911156843</v>
      </c>
      <c r="C1265" s="39">
        <v>43790</v>
      </c>
      <c r="D1265" s="22" t="s">
        <v>347</v>
      </c>
      <c r="E1265" s="22" t="s">
        <v>4245</v>
      </c>
      <c r="F1265" s="110">
        <v>9</v>
      </c>
      <c r="G1265" s="23" t="s">
        <v>119</v>
      </c>
      <c r="H1265" s="52">
        <v>640.11444444444328</v>
      </c>
      <c r="I1265" s="30"/>
      <c r="J1265" s="109">
        <v>5761.0299999999897</v>
      </c>
      <c r="K1265" s="23">
        <v>84841010</v>
      </c>
      <c r="L1265" s="26">
        <v>7.4999999999999997E-2</v>
      </c>
      <c r="M1265" s="40">
        <v>0</v>
      </c>
      <c r="N1265" s="62">
        <v>0</v>
      </c>
      <c r="O1265" s="52">
        <v>0</v>
      </c>
      <c r="P1265" s="26">
        <v>0.1</v>
      </c>
      <c r="Q1265" s="52">
        <v>0</v>
      </c>
      <c r="R1265" s="63">
        <v>0.18</v>
      </c>
      <c r="S1265" s="23" t="s">
        <v>4095</v>
      </c>
      <c r="T1265" s="52">
        <v>432.0772499999992</v>
      </c>
      <c r="U1265" s="52">
        <v>0</v>
      </c>
      <c r="V1265" s="52">
        <v>43.207724999999925</v>
      </c>
      <c r="W1265" s="52">
        <v>1122.5366954999981</v>
      </c>
      <c r="X1265" s="52">
        <v>1597.8216704999973</v>
      </c>
      <c r="Y1265" s="23" t="s">
        <v>4133</v>
      </c>
      <c r="Z1265" s="23" t="s">
        <v>4246</v>
      </c>
      <c r="AA1265" s="23" t="s">
        <v>4247</v>
      </c>
      <c r="AB1265" s="33">
        <v>291911156843</v>
      </c>
      <c r="AC1265" s="33" t="s">
        <v>4243</v>
      </c>
      <c r="AD1265" s="39">
        <v>43790</v>
      </c>
      <c r="AE1265" s="39">
        <v>43771</v>
      </c>
      <c r="AF1265" s="53" t="e">
        <v>#N/A</v>
      </c>
      <c r="AG1265" s="53" t="e">
        <v>#N/A</v>
      </c>
      <c r="AH1265" s="39" t="e">
        <v>#N/A</v>
      </c>
      <c r="AI1265" s="23" t="s">
        <v>51</v>
      </c>
      <c r="AJ1265" s="59"/>
      <c r="AK1265" s="59"/>
      <c r="AL1265" s="48"/>
      <c r="AM1265" s="60"/>
      <c r="AN1265" s="33"/>
      <c r="AO1265" s="48"/>
      <c r="AP1265" s="23">
        <v>2000</v>
      </c>
      <c r="AQ1265" s="23" t="s">
        <v>52</v>
      </c>
      <c r="AR1265" s="23" t="s">
        <v>4247</v>
      </c>
      <c r="AS1265" s="38" t="s">
        <v>53</v>
      </c>
      <c r="AT1265" s="23"/>
      <c r="AU1265" s="64" t="s">
        <v>4244</v>
      </c>
      <c r="AV1265" s="99">
        <v>9</v>
      </c>
      <c r="AW1265" s="102">
        <v>5761.0299999999897</v>
      </c>
      <c r="AX1265" s="29" t="s">
        <v>701</v>
      </c>
      <c r="AY1265" s="29"/>
      <c r="AZ1265" s="25"/>
      <c r="BA1265">
        <f t="shared" si="235"/>
        <v>1867</v>
      </c>
      <c r="BB1265" s="115" t="s">
        <v>6983</v>
      </c>
      <c r="BC1265" s="105">
        <f t="shared" si="227"/>
        <v>640.11444444444328</v>
      </c>
      <c r="BD1265" s="116">
        <f t="shared" si="228"/>
        <v>43770</v>
      </c>
      <c r="BE1265" s="141" t="s">
        <v>8477</v>
      </c>
      <c r="BF1265">
        <f>MATCH(BE1265,'Cat-4'!$A:$A,0)</f>
        <v>722</v>
      </c>
      <c r="BG1265">
        <f>MATCH(BD1265,'Cat-4'!$1:$1,0)</f>
        <v>95</v>
      </c>
      <c r="BH1265">
        <f>INDEX('Cat-4'!$1:$1048576,'NSS + ACT'!BF1265,'NSS + ACT'!BG1265)</f>
        <v>112.8</v>
      </c>
      <c r="BI1265">
        <f>MATCH($BI$1,'Cat-4'!$1:$1,0)</f>
        <v>153</v>
      </c>
      <c r="BJ1265">
        <f>INDEX('Cat-4'!$1:$1048576,'NSS + ACT'!BF1265,'NSS + ACT'!BI1265)</f>
        <v>130.80000000000001</v>
      </c>
      <c r="BK1265" s="126">
        <f t="shared" si="229"/>
        <v>1.1595744680851066</v>
      </c>
      <c r="BL1265">
        <f t="shared" si="230"/>
        <v>1870</v>
      </c>
      <c r="BM1265" s="126">
        <f t="shared" si="231"/>
        <v>62.333333333333336</v>
      </c>
      <c r="BN1265" s="126" t="s">
        <v>8785</v>
      </c>
      <c r="BO1265" s="126">
        <f>MATCH(BB1265,Sheet3!$D$4:$D$8,0)</f>
        <v>2</v>
      </c>
      <c r="BP1265" s="126">
        <f>MATCH(BN1265,Sheet3!$E$4:$H$4,0)</f>
        <v>4</v>
      </c>
      <c r="BQ1265" s="132">
        <f>INDEX(Sheet3!$D$4:$H$8,'NSS + ACT'!BO1265,'NSS + ACT'!BP1265)</f>
        <v>0.1</v>
      </c>
      <c r="BR1265" s="105">
        <f t="shared" si="232"/>
        <v>6680.3432978723295</v>
      </c>
      <c r="BS1265" s="162">
        <f t="shared" si="233"/>
        <v>0.1</v>
      </c>
      <c r="BT1265" s="105">
        <f t="shared" si="234"/>
        <v>6012.3089680850962</v>
      </c>
    </row>
    <row r="1266" spans="1:72">
      <c r="A1266" s="18">
        <f t="shared" si="236"/>
        <v>1263</v>
      </c>
      <c r="B1266" s="33">
        <v>292104357171</v>
      </c>
      <c r="C1266" s="39">
        <v>44323</v>
      </c>
      <c r="D1266" s="22" t="s">
        <v>114</v>
      </c>
      <c r="E1266" s="22" t="s">
        <v>6053</v>
      </c>
      <c r="F1266" s="110">
        <v>2</v>
      </c>
      <c r="G1266" s="23" t="s">
        <v>119</v>
      </c>
      <c r="H1266" s="52">
        <v>1440</v>
      </c>
      <c r="I1266" s="30"/>
      <c r="J1266" s="109">
        <v>2880</v>
      </c>
      <c r="K1266" s="33">
        <v>84819090</v>
      </c>
      <c r="L1266" s="26">
        <v>7.4999999999999997E-2</v>
      </c>
      <c r="M1266" s="26"/>
      <c r="N1266" s="26">
        <v>0</v>
      </c>
      <c r="O1266" s="60"/>
      <c r="P1266" s="26">
        <v>0.1</v>
      </c>
      <c r="Q1266" s="84"/>
      <c r="R1266" s="26">
        <v>0.18</v>
      </c>
      <c r="S1266" s="23" t="s">
        <v>849</v>
      </c>
      <c r="T1266" s="52">
        <v>216</v>
      </c>
      <c r="U1266" s="52">
        <v>0</v>
      </c>
      <c r="V1266" s="52">
        <v>21.6</v>
      </c>
      <c r="W1266" s="52">
        <v>561.16800000000001</v>
      </c>
      <c r="X1266" s="52">
        <v>798.76800000000003</v>
      </c>
      <c r="Y1266" s="23" t="s">
        <v>5950</v>
      </c>
      <c r="Z1266" s="23" t="s">
        <v>6054</v>
      </c>
      <c r="AA1266" s="23" t="s">
        <v>6055</v>
      </c>
      <c r="AB1266" s="33">
        <v>292104357171</v>
      </c>
      <c r="AC1266" s="33" t="s">
        <v>5988</v>
      </c>
      <c r="AD1266" s="39">
        <v>44323</v>
      </c>
      <c r="AE1266" s="39">
        <v>44274</v>
      </c>
      <c r="AF1266" s="53" t="e">
        <v>#N/A</v>
      </c>
      <c r="AG1266" s="53" t="e">
        <v>#N/A</v>
      </c>
      <c r="AH1266" s="39" t="e">
        <v>#N/A</v>
      </c>
      <c r="AI1266" s="23" t="s">
        <v>51</v>
      </c>
      <c r="AJ1266" s="59"/>
      <c r="AK1266" s="59"/>
      <c r="AL1266" s="48"/>
      <c r="AM1266" s="60"/>
      <c r="AN1266" s="33"/>
      <c r="AO1266" s="48"/>
      <c r="AP1266" s="23">
        <v>2000</v>
      </c>
      <c r="AQ1266" s="23" t="s">
        <v>52</v>
      </c>
      <c r="AR1266" s="23" t="s">
        <v>6055</v>
      </c>
      <c r="AS1266" s="38" t="s">
        <v>53</v>
      </c>
      <c r="AT1266" s="23" t="s">
        <v>519</v>
      </c>
      <c r="AU1266" s="23">
        <v>7620000778</v>
      </c>
      <c r="AV1266" s="99">
        <v>2</v>
      </c>
      <c r="AW1266" s="101">
        <v>5760</v>
      </c>
      <c r="AX1266" s="29" t="s">
        <v>5711</v>
      </c>
      <c r="AY1266" s="29"/>
      <c r="AZ1266" s="21"/>
      <c r="BA1266">
        <f t="shared" si="235"/>
        <v>1364</v>
      </c>
      <c r="BB1266" s="115" t="s">
        <v>6987</v>
      </c>
      <c r="BC1266" s="105">
        <f t="shared" si="227"/>
        <v>2880</v>
      </c>
      <c r="BD1266" s="116">
        <f t="shared" si="228"/>
        <v>44256</v>
      </c>
      <c r="BE1266" s="141" t="s">
        <v>8366</v>
      </c>
      <c r="BF1266">
        <f>MATCH(BE1266,'Cat-4'!$A:$A,0)</f>
        <v>666</v>
      </c>
      <c r="BG1266">
        <f>MATCH(BD1266,'Cat-4'!$1:$1,0)</f>
        <v>111</v>
      </c>
      <c r="BH1266">
        <f>INDEX('Cat-4'!$1:$1048576,'NSS + ACT'!BF1266,'NSS + ACT'!BG1266)</f>
        <v>118.9</v>
      </c>
      <c r="BI1266">
        <f>MATCH($BI$1,'Cat-4'!$1:$1,0)</f>
        <v>153</v>
      </c>
      <c r="BJ1266">
        <f>INDEX('Cat-4'!$1:$1048576,'NSS + ACT'!BF1266,'NSS + ACT'!BI1266)</f>
        <v>133.4</v>
      </c>
      <c r="BK1266" s="126">
        <f t="shared" si="229"/>
        <v>1.121951219512195</v>
      </c>
      <c r="BL1266">
        <f t="shared" si="230"/>
        <v>1384</v>
      </c>
      <c r="BM1266" s="126">
        <f t="shared" si="231"/>
        <v>46.133333333333333</v>
      </c>
      <c r="BN1266" s="126" t="s">
        <v>8785</v>
      </c>
      <c r="BO1266" s="126">
        <f>MATCH(BB1266,Sheet3!$D$4:$D$8,0)</f>
        <v>4</v>
      </c>
      <c r="BP1266" s="126">
        <f>MATCH(BN1266,Sheet3!$E$4:$H$4,0)</f>
        <v>4</v>
      </c>
      <c r="BQ1266" s="132">
        <f>INDEX(Sheet3!$D$4:$H$8,'NSS + ACT'!BO1266,'NSS + ACT'!BP1266)</f>
        <v>0.2</v>
      </c>
      <c r="BR1266" s="105">
        <f t="shared" si="232"/>
        <v>6462.4390243902435</v>
      </c>
      <c r="BS1266" s="162">
        <f t="shared" si="233"/>
        <v>0.2</v>
      </c>
      <c r="BT1266" s="105">
        <f t="shared" si="234"/>
        <v>5169.9512195121952</v>
      </c>
    </row>
    <row r="1267" spans="1:72">
      <c r="A1267" s="18">
        <f t="shared" si="236"/>
        <v>1264</v>
      </c>
      <c r="B1267" s="61">
        <v>292213011112</v>
      </c>
      <c r="C1267" s="39">
        <v>44909</v>
      </c>
      <c r="D1267" s="22" t="s">
        <v>347</v>
      </c>
      <c r="E1267" s="22" t="s">
        <v>4218</v>
      </c>
      <c r="F1267" s="110">
        <v>44</v>
      </c>
      <c r="G1267" s="23" t="s">
        <v>119</v>
      </c>
      <c r="H1267" s="52">
        <v>130.74477272727273</v>
      </c>
      <c r="I1267" s="30"/>
      <c r="J1267" s="109">
        <v>5752.77</v>
      </c>
      <c r="K1267" s="23">
        <v>84841010</v>
      </c>
      <c r="L1267" s="26">
        <v>7.4999999999999997E-2</v>
      </c>
      <c r="M1267" s="40">
        <v>0</v>
      </c>
      <c r="N1267" s="62">
        <v>0</v>
      </c>
      <c r="O1267" s="52">
        <v>0</v>
      </c>
      <c r="P1267" s="26">
        <v>0.1</v>
      </c>
      <c r="Q1267" s="52">
        <v>0</v>
      </c>
      <c r="R1267" s="63">
        <v>0.18</v>
      </c>
      <c r="S1267" s="23" t="s">
        <v>4095</v>
      </c>
      <c r="T1267" s="52">
        <v>431.45775000000003</v>
      </c>
      <c r="U1267" s="52">
        <v>0</v>
      </c>
      <c r="V1267" s="52">
        <v>43.145775000000008</v>
      </c>
      <c r="W1267" s="52">
        <v>1120.9272344999999</v>
      </c>
      <c r="X1267" s="52">
        <v>1595.5307594999999</v>
      </c>
      <c r="Y1267" s="23" t="s">
        <v>4133</v>
      </c>
      <c r="Z1267" s="23" t="s">
        <v>4219</v>
      </c>
      <c r="AA1267" s="23" t="s">
        <v>4220</v>
      </c>
      <c r="AB1267" s="33">
        <v>292213011112</v>
      </c>
      <c r="AC1267" s="33" t="s">
        <v>4116</v>
      </c>
      <c r="AD1267" s="39">
        <v>44909</v>
      </c>
      <c r="AE1267" s="39">
        <v>44897</v>
      </c>
      <c r="AF1267" s="53" t="e">
        <v>#N/A</v>
      </c>
      <c r="AG1267" s="53" t="e">
        <v>#N/A</v>
      </c>
      <c r="AH1267" s="39" t="e">
        <v>#N/A</v>
      </c>
      <c r="AI1267" s="23" t="s">
        <v>51</v>
      </c>
      <c r="AJ1267" s="59"/>
      <c r="AK1267" s="59"/>
      <c r="AL1267" s="48"/>
      <c r="AM1267" s="60"/>
      <c r="AN1267" s="33"/>
      <c r="AO1267" s="48"/>
      <c r="AP1267" s="23">
        <v>2000</v>
      </c>
      <c r="AQ1267" s="23" t="s">
        <v>52</v>
      </c>
      <c r="AR1267" s="23" t="s">
        <v>4220</v>
      </c>
      <c r="AS1267" s="38" t="s">
        <v>53</v>
      </c>
      <c r="AT1267" s="23"/>
      <c r="AU1267" s="64" t="s">
        <v>4117</v>
      </c>
      <c r="AV1267" s="99">
        <v>44</v>
      </c>
      <c r="AW1267" s="102">
        <v>5752.77</v>
      </c>
      <c r="AX1267" s="29" t="s">
        <v>701</v>
      </c>
      <c r="AY1267" s="29"/>
      <c r="AZ1267" s="25"/>
      <c r="BA1267">
        <f t="shared" si="235"/>
        <v>741</v>
      </c>
      <c r="BB1267" s="115" t="s">
        <v>6983</v>
      </c>
      <c r="BC1267" s="105">
        <f t="shared" si="227"/>
        <v>130.74477272727273</v>
      </c>
      <c r="BD1267" s="116">
        <f t="shared" si="228"/>
        <v>44896</v>
      </c>
      <c r="BE1267" s="141" t="s">
        <v>8477</v>
      </c>
      <c r="BF1267">
        <f>MATCH(BE1267,'Cat-4'!$A:$A,0)</f>
        <v>722</v>
      </c>
      <c r="BG1267">
        <f>MATCH(BD1267,'Cat-4'!$1:$1,0)</f>
        <v>132</v>
      </c>
      <c r="BH1267">
        <f>INDEX('Cat-4'!$1:$1048576,'NSS + ACT'!BF1267,'NSS + ACT'!BG1267)</f>
        <v>126.3</v>
      </c>
      <c r="BI1267">
        <f>MATCH($BI$1,'Cat-4'!$1:$1,0)</f>
        <v>153</v>
      </c>
      <c r="BJ1267">
        <f>INDEX('Cat-4'!$1:$1048576,'NSS + ACT'!BF1267,'NSS + ACT'!BI1267)</f>
        <v>130.80000000000001</v>
      </c>
      <c r="BK1267" s="126">
        <f t="shared" si="229"/>
        <v>1.0356294536817103</v>
      </c>
      <c r="BL1267">
        <f t="shared" si="230"/>
        <v>744</v>
      </c>
      <c r="BM1267" s="126">
        <f t="shared" si="231"/>
        <v>24.8</v>
      </c>
      <c r="BN1267" s="126" t="s">
        <v>8785</v>
      </c>
      <c r="BO1267" s="126">
        <f>MATCH(BB1267,Sheet3!$D$4:$D$8,0)</f>
        <v>2</v>
      </c>
      <c r="BP1267" s="126">
        <f>MATCH(BN1267,Sheet3!$E$4:$H$4,0)</f>
        <v>4</v>
      </c>
      <c r="BQ1267" s="132">
        <f>INDEX(Sheet3!$D$4:$H$8,'NSS + ACT'!BO1267,'NSS + ACT'!BP1267)</f>
        <v>0.1</v>
      </c>
      <c r="BR1267" s="105">
        <f t="shared" si="232"/>
        <v>5957.7380522565336</v>
      </c>
      <c r="BS1267" s="162">
        <f t="shared" si="233"/>
        <v>0.1</v>
      </c>
      <c r="BT1267" s="105">
        <f t="shared" si="234"/>
        <v>5361.96424703088</v>
      </c>
    </row>
    <row r="1268" spans="1:72">
      <c r="A1268" s="18">
        <f t="shared" si="236"/>
        <v>1265</v>
      </c>
      <c r="B1268" s="33">
        <v>292104563446</v>
      </c>
      <c r="C1268" s="39">
        <v>44330</v>
      </c>
      <c r="D1268" s="22" t="s">
        <v>365</v>
      </c>
      <c r="E1268" s="22" t="s">
        <v>6258</v>
      </c>
      <c r="F1268" s="110">
        <v>9</v>
      </c>
      <c r="G1268" s="23" t="s">
        <v>49</v>
      </c>
      <c r="H1268" s="52">
        <v>639</v>
      </c>
      <c r="I1268" s="30"/>
      <c r="J1268" s="109">
        <v>5751</v>
      </c>
      <c r="K1268" s="33">
        <v>73072200</v>
      </c>
      <c r="L1268" s="26">
        <v>0.1</v>
      </c>
      <c r="M1268" s="26" t="s">
        <v>742</v>
      </c>
      <c r="N1268" s="26">
        <v>0</v>
      </c>
      <c r="O1268" s="60"/>
      <c r="P1268" s="26">
        <v>0.1</v>
      </c>
      <c r="Q1268" s="84"/>
      <c r="R1268" s="26">
        <v>0.18</v>
      </c>
      <c r="S1268" s="23" t="s">
        <v>1260</v>
      </c>
      <c r="T1268" s="52">
        <v>575.1</v>
      </c>
      <c r="U1268" s="52">
        <v>0</v>
      </c>
      <c r="V1268" s="52">
        <v>57.510000000000005</v>
      </c>
      <c r="W1268" s="52">
        <v>1149.0498</v>
      </c>
      <c r="X1268" s="52">
        <v>1781.6597999999999</v>
      </c>
      <c r="Y1268" s="23" t="s">
        <v>6223</v>
      </c>
      <c r="Z1268" s="23" t="s">
        <v>6259</v>
      </c>
      <c r="AA1268" s="23" t="s">
        <v>6260</v>
      </c>
      <c r="AB1268" s="33">
        <v>292104563446</v>
      </c>
      <c r="AC1268" s="33" t="s">
        <v>6168</v>
      </c>
      <c r="AD1268" s="39">
        <v>44330</v>
      </c>
      <c r="AE1268" s="39">
        <v>44303</v>
      </c>
      <c r="AF1268" s="53" t="e">
        <v>#N/A</v>
      </c>
      <c r="AG1268" s="53" t="e">
        <v>#N/A</v>
      </c>
      <c r="AH1268" s="39" t="e">
        <v>#N/A</v>
      </c>
      <c r="AI1268" s="23" t="s">
        <v>51</v>
      </c>
      <c r="AJ1268" s="59"/>
      <c r="AK1268" s="59"/>
      <c r="AL1268" s="48"/>
      <c r="AM1268" s="60"/>
      <c r="AN1268" s="33"/>
      <c r="AO1268" s="48"/>
      <c r="AP1268" s="23">
        <v>2000</v>
      </c>
      <c r="AQ1268" s="23" t="s">
        <v>52</v>
      </c>
      <c r="AR1268" s="23" t="s">
        <v>6260</v>
      </c>
      <c r="AS1268" s="38" t="s">
        <v>53</v>
      </c>
      <c r="AT1268" s="23"/>
      <c r="AU1268" s="23" t="s">
        <v>6169</v>
      </c>
      <c r="AV1268" s="99">
        <v>9</v>
      </c>
      <c r="AW1268" s="101">
        <v>5751</v>
      </c>
      <c r="AX1268" s="29" t="s">
        <v>5711</v>
      </c>
      <c r="AY1268" s="29"/>
      <c r="AZ1268" s="21"/>
      <c r="BA1268">
        <f t="shared" si="235"/>
        <v>1335</v>
      </c>
      <c r="BB1268" s="115" t="s">
        <v>6983</v>
      </c>
      <c r="BC1268" s="105">
        <f t="shared" si="227"/>
        <v>639</v>
      </c>
      <c r="BD1268" s="116">
        <f t="shared" si="228"/>
        <v>44287</v>
      </c>
      <c r="BE1268" s="141" t="s">
        <v>8477</v>
      </c>
      <c r="BF1268">
        <f>MATCH(BE1268,'Cat-4'!$A:$A,0)</f>
        <v>722</v>
      </c>
      <c r="BG1268">
        <f>MATCH(BD1268,'Cat-4'!$1:$1,0)</f>
        <v>112</v>
      </c>
      <c r="BH1268">
        <f>INDEX('Cat-4'!$1:$1048576,'NSS + ACT'!BF1268,'NSS + ACT'!BG1268)</f>
        <v>116.7</v>
      </c>
      <c r="BI1268">
        <f>MATCH($BI$1,'Cat-4'!$1:$1,0)</f>
        <v>153</v>
      </c>
      <c r="BJ1268">
        <f>INDEX('Cat-4'!$1:$1048576,'NSS + ACT'!BF1268,'NSS + ACT'!BI1268)</f>
        <v>130.80000000000001</v>
      </c>
      <c r="BK1268" s="126">
        <f t="shared" si="229"/>
        <v>1.1208226221079691</v>
      </c>
      <c r="BL1268">
        <f t="shared" si="230"/>
        <v>1353</v>
      </c>
      <c r="BM1268" s="126">
        <f t="shared" si="231"/>
        <v>45.1</v>
      </c>
      <c r="BN1268" s="126" t="s">
        <v>8785</v>
      </c>
      <c r="BO1268" s="126">
        <f>MATCH(BB1268,Sheet3!$D$4:$D$8,0)</f>
        <v>2</v>
      </c>
      <c r="BP1268" s="126">
        <f>MATCH(BN1268,Sheet3!$E$4:$H$4,0)</f>
        <v>4</v>
      </c>
      <c r="BQ1268" s="132">
        <f>INDEX(Sheet3!$D$4:$H$8,'NSS + ACT'!BO1268,'NSS + ACT'!BP1268)</f>
        <v>0.1</v>
      </c>
      <c r="BR1268" s="105">
        <f t="shared" si="232"/>
        <v>6445.8508997429308</v>
      </c>
      <c r="BS1268" s="162">
        <f t="shared" si="233"/>
        <v>0.1</v>
      </c>
      <c r="BT1268" s="105">
        <f t="shared" si="234"/>
        <v>5801.2658097686381</v>
      </c>
    </row>
    <row r="1269" spans="1:72">
      <c r="A1269" s="18">
        <f t="shared" si="236"/>
        <v>1266</v>
      </c>
      <c r="B1269" s="61">
        <v>292000684931</v>
      </c>
      <c r="C1269" s="39">
        <v>43851</v>
      </c>
      <c r="D1269" s="22" t="s">
        <v>297</v>
      </c>
      <c r="E1269" s="22" t="s">
        <v>3366</v>
      </c>
      <c r="F1269" s="110">
        <v>5</v>
      </c>
      <c r="G1269" s="23" t="s">
        <v>119</v>
      </c>
      <c r="H1269" s="52">
        <v>1150</v>
      </c>
      <c r="I1269" s="30"/>
      <c r="J1269" s="109">
        <v>5750</v>
      </c>
      <c r="K1269" s="23">
        <v>84139190</v>
      </c>
      <c r="L1269" s="26">
        <v>7.4999999999999997E-2</v>
      </c>
      <c r="M1269" s="40">
        <v>0</v>
      </c>
      <c r="N1269" s="62">
        <v>0</v>
      </c>
      <c r="O1269" s="52">
        <v>0</v>
      </c>
      <c r="P1269" s="26">
        <v>0.1</v>
      </c>
      <c r="Q1269" s="52">
        <v>0</v>
      </c>
      <c r="R1269" s="63">
        <v>0.18</v>
      </c>
      <c r="S1269" s="23" t="s">
        <v>1797</v>
      </c>
      <c r="T1269" s="52">
        <v>431.25</v>
      </c>
      <c r="U1269" s="52">
        <v>0</v>
      </c>
      <c r="V1269" s="52">
        <v>43.125</v>
      </c>
      <c r="W1269" s="52">
        <v>1120.3875</v>
      </c>
      <c r="X1269" s="52">
        <v>1594.7625</v>
      </c>
      <c r="Y1269" s="23" t="s">
        <v>3182</v>
      </c>
      <c r="Z1269" s="23" t="s">
        <v>3367</v>
      </c>
      <c r="AA1269" s="23" t="s">
        <v>3368</v>
      </c>
      <c r="AB1269" s="33">
        <v>292000684931</v>
      </c>
      <c r="AC1269" s="33" t="s">
        <v>3339</v>
      </c>
      <c r="AD1269" s="48">
        <v>43851</v>
      </c>
      <c r="AE1269" s="39">
        <v>43844</v>
      </c>
      <c r="AF1269" s="53" t="e">
        <v>#N/A</v>
      </c>
      <c r="AG1269" s="53" t="e">
        <v>#N/A</v>
      </c>
      <c r="AH1269" s="39" t="e">
        <v>#N/A</v>
      </c>
      <c r="AI1269" s="23" t="s">
        <v>51</v>
      </c>
      <c r="AJ1269" s="54"/>
      <c r="AK1269" s="55"/>
      <c r="AL1269" s="56"/>
      <c r="AM1269" s="57"/>
      <c r="AN1269" s="33"/>
      <c r="AO1269" s="48"/>
      <c r="AP1269" s="23">
        <v>2000</v>
      </c>
      <c r="AQ1269" s="23" t="s">
        <v>52</v>
      </c>
      <c r="AR1269" s="23" t="s">
        <v>3368</v>
      </c>
      <c r="AS1269" s="38" t="s">
        <v>53</v>
      </c>
      <c r="AT1269" s="23"/>
      <c r="AU1269" s="64" t="s">
        <v>3340</v>
      </c>
      <c r="AV1269" s="99">
        <v>5</v>
      </c>
      <c r="AW1269" s="102">
        <v>5750</v>
      </c>
      <c r="AX1269" s="29" t="s">
        <v>701</v>
      </c>
      <c r="AY1269" s="29"/>
      <c r="AZ1269" s="25">
        <v>1</v>
      </c>
      <c r="BA1269">
        <f t="shared" si="235"/>
        <v>1794</v>
      </c>
      <c r="BB1269" s="115" t="s">
        <v>6983</v>
      </c>
      <c r="BC1269" s="105">
        <f t="shared" si="227"/>
        <v>1150</v>
      </c>
      <c r="BD1269" s="116">
        <f t="shared" si="228"/>
        <v>43831</v>
      </c>
      <c r="BE1269" s="141" t="s">
        <v>8477</v>
      </c>
      <c r="BF1269">
        <f>MATCH(BE1269,'Cat-4'!$A:$A,0)</f>
        <v>722</v>
      </c>
      <c r="BG1269">
        <f>MATCH(BD1269,'Cat-4'!$1:$1,0)</f>
        <v>97</v>
      </c>
      <c r="BH1269">
        <f>INDEX('Cat-4'!$1:$1048576,'NSS + ACT'!BF1269,'NSS + ACT'!BG1269)</f>
        <v>113.2</v>
      </c>
      <c r="BI1269">
        <f>MATCH($BI$1,'Cat-4'!$1:$1,0)</f>
        <v>153</v>
      </c>
      <c r="BJ1269">
        <f>INDEX('Cat-4'!$1:$1048576,'NSS + ACT'!BF1269,'NSS + ACT'!BI1269)</f>
        <v>130.80000000000001</v>
      </c>
      <c r="BK1269" s="126">
        <f t="shared" si="229"/>
        <v>1.1554770318021201</v>
      </c>
      <c r="BL1269">
        <f t="shared" si="230"/>
        <v>1809</v>
      </c>
      <c r="BM1269" s="126">
        <f t="shared" si="231"/>
        <v>60.3</v>
      </c>
      <c r="BN1269" s="126" t="s">
        <v>8785</v>
      </c>
      <c r="BO1269" s="126">
        <f>MATCH(BB1269,Sheet3!$D$4:$D$8,0)</f>
        <v>2</v>
      </c>
      <c r="BP1269" s="126">
        <f>MATCH(BN1269,Sheet3!$E$4:$H$4,0)</f>
        <v>4</v>
      </c>
      <c r="BQ1269" s="132">
        <f>INDEX(Sheet3!$D$4:$H$8,'NSS + ACT'!BO1269,'NSS + ACT'!BP1269)</f>
        <v>0.1</v>
      </c>
      <c r="BR1269" s="105">
        <f t="shared" si="232"/>
        <v>6643.9929328621911</v>
      </c>
      <c r="BS1269" s="162">
        <f t="shared" si="233"/>
        <v>0.1</v>
      </c>
      <c r="BT1269" s="105">
        <f t="shared" si="234"/>
        <v>5979.5936395759718</v>
      </c>
    </row>
    <row r="1270" spans="1:72">
      <c r="A1270" s="18">
        <f t="shared" si="236"/>
        <v>1267</v>
      </c>
      <c r="B1270" s="61">
        <v>292001382234</v>
      </c>
      <c r="C1270" s="39">
        <v>43868</v>
      </c>
      <c r="D1270" s="22" t="s">
        <v>521</v>
      </c>
      <c r="E1270" s="22" t="s">
        <v>593</v>
      </c>
      <c r="F1270" s="110">
        <v>85</v>
      </c>
      <c r="G1270" s="23" t="s">
        <v>49</v>
      </c>
      <c r="H1270" s="52">
        <v>67.597058823529409</v>
      </c>
      <c r="I1270" s="30"/>
      <c r="J1270" s="109">
        <v>5745.75</v>
      </c>
      <c r="K1270" s="23">
        <v>84841090</v>
      </c>
      <c r="L1270" s="26">
        <v>7.4999999999999997E-2</v>
      </c>
      <c r="M1270" s="40">
        <v>0</v>
      </c>
      <c r="N1270" s="40">
        <v>0</v>
      </c>
      <c r="O1270" s="52">
        <v>0</v>
      </c>
      <c r="P1270" s="26">
        <v>0.1</v>
      </c>
      <c r="Q1270" s="52">
        <v>0</v>
      </c>
      <c r="R1270" s="63">
        <v>0.18</v>
      </c>
      <c r="S1270" s="23" t="s">
        <v>4095</v>
      </c>
      <c r="T1270" s="52">
        <v>430.93124999999998</v>
      </c>
      <c r="U1270" s="52">
        <v>0</v>
      </c>
      <c r="V1270" s="52">
        <v>43.093125000000001</v>
      </c>
      <c r="W1270" s="52">
        <v>1119.5593875</v>
      </c>
      <c r="X1270" s="68">
        <v>1593.5837624999999</v>
      </c>
      <c r="Y1270" s="23" t="s">
        <v>3855</v>
      </c>
      <c r="Z1270" s="23" t="s">
        <v>4130</v>
      </c>
      <c r="AA1270" s="23" t="s">
        <v>594</v>
      </c>
      <c r="AB1270" s="33">
        <v>292001382234</v>
      </c>
      <c r="AC1270" s="33" t="s">
        <v>4131</v>
      </c>
      <c r="AD1270" s="39">
        <v>43868</v>
      </c>
      <c r="AE1270" s="39">
        <v>43860</v>
      </c>
      <c r="AF1270" s="53" t="e">
        <v>#N/A</v>
      </c>
      <c r="AG1270" s="53" t="e">
        <v>#N/A</v>
      </c>
      <c r="AH1270" s="39" t="e">
        <v>#N/A</v>
      </c>
      <c r="AI1270" s="23" t="s">
        <v>51</v>
      </c>
      <c r="AJ1270" s="59"/>
      <c r="AK1270" s="59"/>
      <c r="AL1270" s="48"/>
      <c r="AM1270" s="60"/>
      <c r="AN1270" s="33"/>
      <c r="AO1270" s="48"/>
      <c r="AP1270" s="23">
        <v>2000</v>
      </c>
      <c r="AQ1270" s="23" t="s">
        <v>52</v>
      </c>
      <c r="AR1270" s="23" t="s">
        <v>594</v>
      </c>
      <c r="AS1270" s="38" t="s">
        <v>53</v>
      </c>
      <c r="AT1270" s="23"/>
      <c r="AU1270" s="64">
        <v>19223147</v>
      </c>
      <c r="AV1270" s="99">
        <v>85</v>
      </c>
      <c r="AW1270" s="102">
        <v>5745.75</v>
      </c>
      <c r="AX1270" s="29" t="s">
        <v>701</v>
      </c>
      <c r="AY1270" s="29"/>
      <c r="AZ1270" s="25"/>
      <c r="BA1270">
        <f t="shared" si="235"/>
        <v>1778</v>
      </c>
      <c r="BB1270" s="115" t="s">
        <v>6983</v>
      </c>
      <c r="BC1270" s="105">
        <f t="shared" si="227"/>
        <v>67.597058823529409</v>
      </c>
      <c r="BD1270" s="116">
        <f t="shared" si="228"/>
        <v>43831</v>
      </c>
      <c r="BE1270" s="141" t="s">
        <v>8477</v>
      </c>
      <c r="BF1270">
        <f>MATCH(BE1270,'Cat-4'!$A:$A,0)</f>
        <v>722</v>
      </c>
      <c r="BG1270">
        <f>MATCH(BD1270,'Cat-4'!$1:$1,0)</f>
        <v>97</v>
      </c>
      <c r="BH1270">
        <f>INDEX('Cat-4'!$1:$1048576,'NSS + ACT'!BF1270,'NSS + ACT'!BG1270)</f>
        <v>113.2</v>
      </c>
      <c r="BI1270">
        <f>MATCH($BI$1,'Cat-4'!$1:$1,0)</f>
        <v>153</v>
      </c>
      <c r="BJ1270">
        <f>INDEX('Cat-4'!$1:$1048576,'NSS + ACT'!BF1270,'NSS + ACT'!BI1270)</f>
        <v>130.80000000000001</v>
      </c>
      <c r="BK1270" s="126">
        <f t="shared" si="229"/>
        <v>1.1554770318021201</v>
      </c>
      <c r="BL1270">
        <f t="shared" si="230"/>
        <v>1809</v>
      </c>
      <c r="BM1270" s="126">
        <f t="shared" si="231"/>
        <v>60.3</v>
      </c>
      <c r="BN1270" s="126" t="s">
        <v>8785</v>
      </c>
      <c r="BO1270" s="126">
        <f>MATCH(BB1270,Sheet3!$D$4:$D$8,0)</f>
        <v>2</v>
      </c>
      <c r="BP1270" s="126">
        <f>MATCH(BN1270,Sheet3!$E$4:$H$4,0)</f>
        <v>4</v>
      </c>
      <c r="BQ1270" s="132">
        <f>INDEX(Sheet3!$D$4:$H$8,'NSS + ACT'!BO1270,'NSS + ACT'!BP1270)</f>
        <v>0.1</v>
      </c>
      <c r="BR1270" s="105">
        <f t="shared" si="232"/>
        <v>6639.0821554770318</v>
      </c>
      <c r="BS1270" s="162">
        <f t="shared" si="233"/>
        <v>0.1</v>
      </c>
      <c r="BT1270" s="105">
        <f t="shared" si="234"/>
        <v>5975.1739399293292</v>
      </c>
    </row>
    <row r="1271" spans="1:72">
      <c r="A1271" s="18">
        <f t="shared" si="236"/>
        <v>1268</v>
      </c>
      <c r="B1271" s="61">
        <v>292208055521</v>
      </c>
      <c r="C1271" s="39">
        <v>44776</v>
      </c>
      <c r="D1271" s="22" t="s">
        <v>203</v>
      </c>
      <c r="E1271" s="22" t="s">
        <v>1766</v>
      </c>
      <c r="F1271" s="110">
        <v>2</v>
      </c>
      <c r="G1271" s="23" t="s">
        <v>119</v>
      </c>
      <c r="H1271" s="52">
        <v>2872.7849999999949</v>
      </c>
      <c r="I1271" s="30"/>
      <c r="J1271" s="109">
        <v>5745.5699999999897</v>
      </c>
      <c r="K1271" s="23">
        <v>84842000</v>
      </c>
      <c r="L1271" s="26">
        <v>7.4999999999999997E-2</v>
      </c>
      <c r="M1271" s="40">
        <v>0</v>
      </c>
      <c r="N1271" s="62">
        <v>0</v>
      </c>
      <c r="O1271" s="52">
        <v>0</v>
      </c>
      <c r="P1271" s="26">
        <v>0.1</v>
      </c>
      <c r="Q1271" s="52">
        <v>0</v>
      </c>
      <c r="R1271" s="63">
        <v>0.18</v>
      </c>
      <c r="S1271" s="23" t="s">
        <v>777</v>
      </c>
      <c r="T1271" s="52">
        <v>430.91774999999922</v>
      </c>
      <c r="U1271" s="52">
        <v>0</v>
      </c>
      <c r="V1271" s="52">
        <v>43.091774999999927</v>
      </c>
      <c r="W1271" s="52">
        <v>1119.5243144999979</v>
      </c>
      <c r="X1271" s="52">
        <v>1593.5338394999972</v>
      </c>
      <c r="Y1271" s="23" t="s">
        <v>1628</v>
      </c>
      <c r="Z1271" s="23" t="s">
        <v>1767</v>
      </c>
      <c r="AA1271" s="23" t="s">
        <v>1768</v>
      </c>
      <c r="AB1271" s="33">
        <v>292208055521</v>
      </c>
      <c r="AC1271" s="33" t="s">
        <v>1736</v>
      </c>
      <c r="AD1271" s="48">
        <v>44776</v>
      </c>
      <c r="AE1271" s="39">
        <v>44775</v>
      </c>
      <c r="AF1271" s="53" t="e">
        <v>#N/A</v>
      </c>
      <c r="AG1271" s="53" t="e">
        <v>#N/A</v>
      </c>
      <c r="AH1271" s="39" t="e">
        <v>#N/A</v>
      </c>
      <c r="AI1271" s="23" t="s">
        <v>51</v>
      </c>
      <c r="AJ1271" s="54"/>
      <c r="AK1271" s="55"/>
      <c r="AL1271" s="56"/>
      <c r="AM1271" s="57"/>
      <c r="AN1271" s="33"/>
      <c r="AO1271" s="48"/>
      <c r="AP1271" s="23">
        <v>2000</v>
      </c>
      <c r="AQ1271" s="23" t="s">
        <v>52</v>
      </c>
      <c r="AR1271" s="23" t="s">
        <v>1768</v>
      </c>
      <c r="AS1271" s="38" t="s">
        <v>53</v>
      </c>
      <c r="AT1271" s="23"/>
      <c r="AU1271" s="64" t="s">
        <v>1737</v>
      </c>
      <c r="AV1271" s="99">
        <v>2</v>
      </c>
      <c r="AW1271" s="102">
        <v>5745.5699999999897</v>
      </c>
      <c r="AX1271" s="29" t="s">
        <v>701</v>
      </c>
      <c r="AY1271" s="29"/>
      <c r="AZ1271" s="25" t="s">
        <v>1633</v>
      </c>
      <c r="BA1271">
        <f t="shared" si="235"/>
        <v>863</v>
      </c>
      <c r="BB1271" s="115" t="s">
        <v>6983</v>
      </c>
      <c r="BC1271" s="105">
        <f t="shared" si="227"/>
        <v>2872.7849999999949</v>
      </c>
      <c r="BD1271" s="116">
        <f t="shared" si="228"/>
        <v>44774</v>
      </c>
      <c r="BE1271" s="141" t="s">
        <v>8477</v>
      </c>
      <c r="BF1271">
        <f>MATCH(BE1271,'Cat-4'!$A:$A,0)</f>
        <v>722</v>
      </c>
      <c r="BG1271">
        <f>MATCH(BD1271,'Cat-4'!$1:$1,0)</f>
        <v>128</v>
      </c>
      <c r="BH1271">
        <f>INDEX('Cat-4'!$1:$1048576,'NSS + ACT'!BF1271,'NSS + ACT'!BG1271)</f>
        <v>126.1</v>
      </c>
      <c r="BI1271">
        <f>MATCH($BI$1,'Cat-4'!$1:$1,0)</f>
        <v>153</v>
      </c>
      <c r="BJ1271">
        <f>INDEX('Cat-4'!$1:$1048576,'NSS + ACT'!BF1271,'NSS + ACT'!BI1271)</f>
        <v>130.80000000000001</v>
      </c>
      <c r="BK1271" s="126">
        <f t="shared" si="229"/>
        <v>1.0372720063441714</v>
      </c>
      <c r="BL1271">
        <f t="shared" si="230"/>
        <v>866</v>
      </c>
      <c r="BM1271" s="126">
        <f t="shared" si="231"/>
        <v>28.866666666666667</v>
      </c>
      <c r="BN1271" s="126" t="s">
        <v>8785</v>
      </c>
      <c r="BO1271" s="126">
        <f>MATCH(BB1271,Sheet3!$D$4:$D$8,0)</f>
        <v>2</v>
      </c>
      <c r="BP1271" s="126">
        <f>MATCH(BN1271,Sheet3!$E$4:$H$4,0)</f>
        <v>4</v>
      </c>
      <c r="BQ1271" s="132">
        <f>INDEX(Sheet3!$D$4:$H$8,'NSS + ACT'!BO1271,'NSS + ACT'!BP1271)</f>
        <v>0.1</v>
      </c>
      <c r="BR1271" s="105">
        <f t="shared" si="232"/>
        <v>5959.7189214908703</v>
      </c>
      <c r="BS1271" s="162">
        <f t="shared" si="233"/>
        <v>0.1</v>
      </c>
      <c r="BT1271" s="105">
        <f t="shared" si="234"/>
        <v>5363.7470293417837</v>
      </c>
    </row>
    <row r="1272" spans="1:72">
      <c r="A1272" s="18">
        <f t="shared" si="236"/>
        <v>1269</v>
      </c>
      <c r="B1272" s="61">
        <v>292007963855</v>
      </c>
      <c r="C1272" s="39">
        <v>44116</v>
      </c>
      <c r="D1272" s="22" t="s">
        <v>168</v>
      </c>
      <c r="E1272" s="22" t="s">
        <v>4373</v>
      </c>
      <c r="F1272" s="110">
        <v>2</v>
      </c>
      <c r="G1272" s="23" t="s">
        <v>119</v>
      </c>
      <c r="H1272" s="52">
        <v>2870.4</v>
      </c>
      <c r="I1272" s="30"/>
      <c r="J1272" s="109">
        <v>5740.8</v>
      </c>
      <c r="K1272" s="23">
        <v>84841010</v>
      </c>
      <c r="L1272" s="26">
        <v>7.4999999999999997E-2</v>
      </c>
      <c r="M1272" s="40">
        <v>0</v>
      </c>
      <c r="N1272" s="62">
        <v>0</v>
      </c>
      <c r="O1272" s="52">
        <v>0</v>
      </c>
      <c r="P1272" s="26">
        <v>0.1</v>
      </c>
      <c r="Q1272" s="52">
        <v>0</v>
      </c>
      <c r="R1272" s="63">
        <v>0.18</v>
      </c>
      <c r="S1272" s="23" t="s">
        <v>4095</v>
      </c>
      <c r="T1272" s="52">
        <v>430.56</v>
      </c>
      <c r="U1272" s="52">
        <v>0</v>
      </c>
      <c r="V1272" s="52">
        <v>43.056000000000004</v>
      </c>
      <c r="W1272" s="52">
        <v>1118.5948799999999</v>
      </c>
      <c r="X1272" s="52">
        <v>1592.2108799999999</v>
      </c>
      <c r="Y1272" s="23" t="s">
        <v>4133</v>
      </c>
      <c r="Z1272" s="23" t="s">
        <v>4374</v>
      </c>
      <c r="AA1272" s="23" t="s">
        <v>4375</v>
      </c>
      <c r="AB1272" s="33">
        <v>292007963855</v>
      </c>
      <c r="AC1272" s="33" t="s">
        <v>1348</v>
      </c>
      <c r="AD1272" s="39">
        <v>44116</v>
      </c>
      <c r="AE1272" s="39">
        <v>44109</v>
      </c>
      <c r="AF1272" s="53" t="e">
        <v>#N/A</v>
      </c>
      <c r="AG1272" s="53" t="e">
        <v>#N/A</v>
      </c>
      <c r="AH1272" s="39" t="e">
        <v>#N/A</v>
      </c>
      <c r="AI1272" s="23" t="s">
        <v>51</v>
      </c>
      <c r="AJ1272" s="59"/>
      <c r="AK1272" s="59"/>
      <c r="AL1272" s="48"/>
      <c r="AM1272" s="60"/>
      <c r="AN1272" s="33"/>
      <c r="AO1272" s="48"/>
      <c r="AP1272" s="23">
        <v>2000</v>
      </c>
      <c r="AQ1272" s="23" t="s">
        <v>52</v>
      </c>
      <c r="AR1272" s="23" t="s">
        <v>4375</v>
      </c>
      <c r="AS1272" s="38" t="s">
        <v>53</v>
      </c>
      <c r="AT1272" s="23" t="s">
        <v>519</v>
      </c>
      <c r="AU1272" s="64" t="s">
        <v>1349</v>
      </c>
      <c r="AV1272" s="99">
        <v>2</v>
      </c>
      <c r="AW1272" s="102">
        <v>5740.8</v>
      </c>
      <c r="AX1272" s="29" t="s">
        <v>701</v>
      </c>
      <c r="AY1272" s="29"/>
      <c r="AZ1272" s="25"/>
      <c r="BA1272">
        <f t="shared" si="235"/>
        <v>1529</v>
      </c>
      <c r="BB1272" s="115" t="s">
        <v>6983</v>
      </c>
      <c r="BC1272" s="105">
        <f t="shared" si="227"/>
        <v>2870.4</v>
      </c>
      <c r="BD1272" s="116">
        <f t="shared" si="228"/>
        <v>44105</v>
      </c>
      <c r="BE1272" s="141" t="s">
        <v>8477</v>
      </c>
      <c r="BF1272">
        <f>MATCH(BE1272,'Cat-4'!$A:$A,0)</f>
        <v>722</v>
      </c>
      <c r="BG1272">
        <f>MATCH(BD1272,'Cat-4'!$1:$1,0)</f>
        <v>106</v>
      </c>
      <c r="BH1272">
        <f>INDEX('Cat-4'!$1:$1048576,'NSS + ACT'!BF1272,'NSS + ACT'!BG1272)</f>
        <v>114.2</v>
      </c>
      <c r="BI1272">
        <f>MATCH($BI$1,'Cat-4'!$1:$1,0)</f>
        <v>153</v>
      </c>
      <c r="BJ1272">
        <f>INDEX('Cat-4'!$1:$1048576,'NSS + ACT'!BF1272,'NSS + ACT'!BI1272)</f>
        <v>130.80000000000001</v>
      </c>
      <c r="BK1272" s="126">
        <f t="shared" si="229"/>
        <v>1.1453590192644485</v>
      </c>
      <c r="BL1272">
        <f t="shared" si="230"/>
        <v>1535</v>
      </c>
      <c r="BM1272" s="126">
        <f t="shared" si="231"/>
        <v>51.166666666666664</v>
      </c>
      <c r="BN1272" s="126" t="s">
        <v>8785</v>
      </c>
      <c r="BO1272" s="126">
        <f>MATCH(BB1272,Sheet3!$D$4:$D$8,0)</f>
        <v>2</v>
      </c>
      <c r="BP1272" s="126">
        <f>MATCH(BN1272,Sheet3!$E$4:$H$4,0)</f>
        <v>4</v>
      </c>
      <c r="BQ1272" s="132">
        <f>INDEX(Sheet3!$D$4:$H$8,'NSS + ACT'!BO1272,'NSS + ACT'!BP1272)</f>
        <v>0.1</v>
      </c>
      <c r="BR1272" s="105">
        <f t="shared" si="232"/>
        <v>6575.2770577933461</v>
      </c>
      <c r="BS1272" s="162">
        <f t="shared" si="233"/>
        <v>0.1</v>
      </c>
      <c r="BT1272" s="105">
        <f t="shared" si="234"/>
        <v>5917.7493520140115</v>
      </c>
    </row>
    <row r="1273" spans="1:72">
      <c r="A1273" s="18">
        <f t="shared" si="236"/>
        <v>1270</v>
      </c>
      <c r="B1273" s="61">
        <v>291810265073</v>
      </c>
      <c r="C1273" s="39">
        <v>43427</v>
      </c>
      <c r="D1273" s="22" t="s">
        <v>220</v>
      </c>
      <c r="E1273" s="22" t="s">
        <v>2052</v>
      </c>
      <c r="F1273" s="110">
        <v>2</v>
      </c>
      <c r="G1273" s="23" t="s">
        <v>49</v>
      </c>
      <c r="H1273" s="52">
        <v>2865.5</v>
      </c>
      <c r="I1273" s="30"/>
      <c r="J1273" s="109">
        <v>5731</v>
      </c>
      <c r="K1273" s="23">
        <v>84819090</v>
      </c>
      <c r="L1273" s="26">
        <v>7.4999999999999997E-2</v>
      </c>
      <c r="M1273" s="40">
        <v>0</v>
      </c>
      <c r="N1273" s="62">
        <v>0</v>
      </c>
      <c r="O1273" s="52">
        <v>0</v>
      </c>
      <c r="P1273" s="26">
        <v>0.1</v>
      </c>
      <c r="Q1273" s="52">
        <v>0</v>
      </c>
      <c r="R1273" s="63">
        <v>0.18</v>
      </c>
      <c r="S1273" s="23" t="s">
        <v>849</v>
      </c>
      <c r="T1273" s="52">
        <v>429.82499999999999</v>
      </c>
      <c r="U1273" s="52">
        <v>0</v>
      </c>
      <c r="V1273" s="52">
        <v>42.982500000000002</v>
      </c>
      <c r="W1273" s="52">
        <v>1116.68535</v>
      </c>
      <c r="X1273" s="52">
        <v>1589.4928500000001</v>
      </c>
      <c r="Y1273" s="23" t="s">
        <v>1945</v>
      </c>
      <c r="Z1273" s="23" t="s">
        <v>2053</v>
      </c>
      <c r="AA1273" s="23" t="s">
        <v>2054</v>
      </c>
      <c r="AB1273" s="33">
        <v>291810265073</v>
      </c>
      <c r="AC1273" s="33" t="s">
        <v>857</v>
      </c>
      <c r="AD1273" s="48">
        <v>43427</v>
      </c>
      <c r="AE1273" s="39">
        <v>43369</v>
      </c>
      <c r="AF1273" s="53" t="e">
        <v>#N/A</v>
      </c>
      <c r="AG1273" s="53" t="e">
        <v>#N/A</v>
      </c>
      <c r="AH1273" s="39" t="e">
        <v>#N/A</v>
      </c>
      <c r="AI1273" s="23" t="s">
        <v>51</v>
      </c>
      <c r="AJ1273" s="54"/>
      <c r="AK1273" s="55"/>
      <c r="AL1273" s="56"/>
      <c r="AM1273" s="57"/>
      <c r="AN1273" s="33"/>
      <c r="AO1273" s="48"/>
      <c r="AP1273" s="23">
        <v>2000</v>
      </c>
      <c r="AQ1273" s="23" t="s">
        <v>52</v>
      </c>
      <c r="AR1273" s="23" t="s">
        <v>2054</v>
      </c>
      <c r="AS1273" s="38" t="s">
        <v>53</v>
      </c>
      <c r="AT1273" s="23" t="s">
        <v>519</v>
      </c>
      <c r="AU1273" s="64">
        <v>9318632194</v>
      </c>
      <c r="AV1273" s="99">
        <v>2</v>
      </c>
      <c r="AW1273" s="102">
        <v>5731</v>
      </c>
      <c r="AX1273" s="29" t="s">
        <v>701</v>
      </c>
      <c r="AY1273" s="29"/>
      <c r="AZ1273" s="25" t="s">
        <v>702</v>
      </c>
      <c r="BA1273">
        <f t="shared" si="235"/>
        <v>2269</v>
      </c>
      <c r="BB1273" s="115" t="s">
        <v>6983</v>
      </c>
      <c r="BC1273" s="105">
        <f t="shared" si="227"/>
        <v>2865.5</v>
      </c>
      <c r="BD1273" s="116">
        <f t="shared" si="228"/>
        <v>43344</v>
      </c>
      <c r="BE1273" s="141" t="s">
        <v>8477</v>
      </c>
      <c r="BF1273">
        <f>MATCH(BE1273,'Cat-4'!$A:$A,0)</f>
        <v>722</v>
      </c>
      <c r="BG1273">
        <f>MATCH(BD1273,'Cat-4'!$1:$1,0)</f>
        <v>81</v>
      </c>
      <c r="BH1273">
        <f>INDEX('Cat-4'!$1:$1048576,'NSS + ACT'!BF1273,'NSS + ACT'!BG1273)</f>
        <v>111.6</v>
      </c>
      <c r="BI1273">
        <f>MATCH($BI$1,'Cat-4'!$1:$1,0)</f>
        <v>153</v>
      </c>
      <c r="BJ1273">
        <f>INDEX('Cat-4'!$1:$1048576,'NSS + ACT'!BF1273,'NSS + ACT'!BI1273)</f>
        <v>130.80000000000001</v>
      </c>
      <c r="BK1273" s="126">
        <f t="shared" si="229"/>
        <v>1.1720430107526882</v>
      </c>
      <c r="BL1273">
        <f t="shared" si="230"/>
        <v>2296</v>
      </c>
      <c r="BM1273" s="126">
        <f t="shared" si="231"/>
        <v>76.533333333333331</v>
      </c>
      <c r="BN1273" s="126" t="s">
        <v>8785</v>
      </c>
      <c r="BO1273" s="126">
        <f>MATCH(BB1273,Sheet3!$D$4:$D$8,0)</f>
        <v>2</v>
      </c>
      <c r="BP1273" s="126">
        <f>MATCH(BN1273,Sheet3!$E$4:$H$4,0)</f>
        <v>4</v>
      </c>
      <c r="BQ1273" s="132">
        <f>INDEX(Sheet3!$D$4:$H$8,'NSS + ACT'!BO1273,'NSS + ACT'!BP1273)</f>
        <v>0.1</v>
      </c>
      <c r="BR1273" s="105">
        <f t="shared" si="232"/>
        <v>6716.9784946236559</v>
      </c>
      <c r="BS1273" s="162">
        <f t="shared" si="233"/>
        <v>0.1</v>
      </c>
      <c r="BT1273" s="105">
        <f t="shared" si="234"/>
        <v>6045.2806451612905</v>
      </c>
    </row>
    <row r="1274" spans="1:72">
      <c r="A1274" s="18">
        <f t="shared" si="236"/>
        <v>1271</v>
      </c>
      <c r="B1274" s="61">
        <v>291706336401</v>
      </c>
      <c r="C1274" s="39">
        <v>43043</v>
      </c>
      <c r="D1274" s="22" t="s">
        <v>260</v>
      </c>
      <c r="E1274" s="22" t="s">
        <v>3396</v>
      </c>
      <c r="F1274" s="110">
        <v>1</v>
      </c>
      <c r="G1274" s="23" t="s">
        <v>119</v>
      </c>
      <c r="H1274" s="52">
        <v>5718.13</v>
      </c>
      <c r="I1274" s="30"/>
      <c r="J1274" s="109">
        <v>5718.13</v>
      </c>
      <c r="K1274" s="23">
        <v>84139110</v>
      </c>
      <c r="L1274" s="26">
        <v>7.4999999999999997E-2</v>
      </c>
      <c r="M1274" s="40">
        <v>0</v>
      </c>
      <c r="N1274" s="62">
        <v>0</v>
      </c>
      <c r="O1274" s="52">
        <v>0</v>
      </c>
      <c r="P1274" s="26">
        <v>0.1</v>
      </c>
      <c r="Q1274" s="52">
        <v>0</v>
      </c>
      <c r="R1274" s="63">
        <v>0.18</v>
      </c>
      <c r="S1274" s="23" t="s">
        <v>1797</v>
      </c>
      <c r="T1274" s="52">
        <v>428.85975000000002</v>
      </c>
      <c r="U1274" s="52">
        <v>0</v>
      </c>
      <c r="V1274" s="52">
        <v>42.885975000000002</v>
      </c>
      <c r="W1274" s="52">
        <v>1114.1776304999999</v>
      </c>
      <c r="X1274" s="52">
        <v>1585.9233554999998</v>
      </c>
      <c r="Y1274" s="23" t="s">
        <v>3182</v>
      </c>
      <c r="Z1274" s="23" t="s">
        <v>3397</v>
      </c>
      <c r="AA1274" s="23" t="s">
        <v>3398</v>
      </c>
      <c r="AB1274" s="33">
        <v>291706336401</v>
      </c>
      <c r="AC1274" s="33" t="s">
        <v>3392</v>
      </c>
      <c r="AD1274" s="48">
        <v>43043</v>
      </c>
      <c r="AE1274" s="39">
        <v>43012</v>
      </c>
      <c r="AF1274" s="53" t="e">
        <v>#N/A</v>
      </c>
      <c r="AG1274" s="53" t="e">
        <v>#N/A</v>
      </c>
      <c r="AH1274" s="39" t="e">
        <v>#N/A</v>
      </c>
      <c r="AI1274" s="23" t="s">
        <v>51</v>
      </c>
      <c r="AJ1274" s="54"/>
      <c r="AK1274" s="55"/>
      <c r="AL1274" s="56"/>
      <c r="AM1274" s="57"/>
      <c r="AN1274" s="33"/>
      <c r="AO1274" s="48"/>
      <c r="AP1274" s="23">
        <v>2000</v>
      </c>
      <c r="AQ1274" s="23" t="s">
        <v>64</v>
      </c>
      <c r="AR1274" s="23" t="s">
        <v>3398</v>
      </c>
      <c r="AS1274" s="38" t="s">
        <v>53</v>
      </c>
      <c r="AT1274" s="23"/>
      <c r="AU1274" s="64">
        <v>470</v>
      </c>
      <c r="AV1274" s="99">
        <v>1</v>
      </c>
      <c r="AW1274" s="102">
        <v>5718.13</v>
      </c>
      <c r="AX1274" s="29" t="s">
        <v>701</v>
      </c>
      <c r="AY1274" s="29"/>
      <c r="AZ1274" s="25">
        <v>1</v>
      </c>
      <c r="BA1274">
        <f t="shared" ref="BA1274:BA1291" si="237">$BA$2-AE1274</f>
        <v>2626</v>
      </c>
      <c r="BB1274" s="115" t="s">
        <v>6983</v>
      </c>
      <c r="BC1274" s="105">
        <f t="shared" si="227"/>
        <v>5718.13</v>
      </c>
      <c r="BD1274" s="116">
        <f t="shared" si="228"/>
        <v>43009</v>
      </c>
      <c r="BE1274" s="141" t="s">
        <v>8477</v>
      </c>
      <c r="BF1274">
        <f>MATCH(BE1274,'Cat-4'!$A:$A,0)</f>
        <v>722</v>
      </c>
      <c r="BG1274">
        <f>MATCH(BD1274,'Cat-4'!$1:$1,0)</f>
        <v>70</v>
      </c>
      <c r="BH1274">
        <f>INDEX('Cat-4'!$1:$1048576,'NSS + ACT'!BF1274,'NSS + ACT'!BG1274)</f>
        <v>109</v>
      </c>
      <c r="BI1274">
        <f>MATCH($BI$1,'Cat-4'!$1:$1,0)</f>
        <v>153</v>
      </c>
      <c r="BJ1274">
        <f>INDEX('Cat-4'!$1:$1048576,'NSS + ACT'!BF1274,'NSS + ACT'!BI1274)</f>
        <v>130.80000000000001</v>
      </c>
      <c r="BK1274" s="126">
        <f t="shared" si="229"/>
        <v>1.2000000000000002</v>
      </c>
      <c r="BL1274">
        <f t="shared" si="230"/>
        <v>2631</v>
      </c>
      <c r="BM1274" s="126">
        <f t="shared" si="231"/>
        <v>87.7</v>
      </c>
      <c r="BN1274" s="126" t="s">
        <v>8785</v>
      </c>
      <c r="BO1274" s="126">
        <f>MATCH(BB1274,Sheet3!$D$4:$D$8,0)</f>
        <v>2</v>
      </c>
      <c r="BP1274" s="126">
        <f>MATCH(BN1274,Sheet3!$E$4:$H$4,0)</f>
        <v>4</v>
      </c>
      <c r="BQ1274" s="132">
        <f>INDEX(Sheet3!$D$4:$H$8,'NSS + ACT'!BO1274,'NSS + ACT'!BP1274)</f>
        <v>0.1</v>
      </c>
      <c r="BR1274" s="105">
        <f t="shared" si="232"/>
        <v>6861.7560000000012</v>
      </c>
      <c r="BS1274" s="162">
        <f t="shared" si="233"/>
        <v>0.1</v>
      </c>
      <c r="BT1274" s="105">
        <f t="shared" si="234"/>
        <v>6175.5804000000016</v>
      </c>
    </row>
    <row r="1275" spans="1:72">
      <c r="A1275" s="18">
        <f t="shared" si="236"/>
        <v>1272</v>
      </c>
      <c r="B1275" s="61">
        <v>292108393452</v>
      </c>
      <c r="C1275" s="39">
        <v>44433</v>
      </c>
      <c r="D1275" s="22" t="s">
        <v>183</v>
      </c>
      <c r="E1275" s="22" t="s">
        <v>3878</v>
      </c>
      <c r="F1275" s="107">
        <v>15</v>
      </c>
      <c r="G1275" s="23" t="s">
        <v>49</v>
      </c>
      <c r="H1275" s="52">
        <v>378.41466666666668</v>
      </c>
      <c r="I1275" s="30"/>
      <c r="J1275" s="109">
        <v>5676.22</v>
      </c>
      <c r="K1275" s="23">
        <v>35061000</v>
      </c>
      <c r="L1275" s="26">
        <v>0.1</v>
      </c>
      <c r="M1275" s="40">
        <v>0</v>
      </c>
      <c r="N1275" s="40">
        <v>0</v>
      </c>
      <c r="O1275" s="52">
        <v>0</v>
      </c>
      <c r="P1275" s="26">
        <v>0.1</v>
      </c>
      <c r="Q1275" s="52">
        <v>0</v>
      </c>
      <c r="R1275" s="63">
        <v>0.18</v>
      </c>
      <c r="S1275" s="23" t="s">
        <v>790</v>
      </c>
      <c r="T1275" s="52">
        <v>567.62200000000007</v>
      </c>
      <c r="U1275" s="52">
        <v>0</v>
      </c>
      <c r="V1275" s="52">
        <v>56.762200000000007</v>
      </c>
      <c r="W1275" s="52">
        <v>1134.1087560000001</v>
      </c>
      <c r="X1275" s="68">
        <v>1758.492956</v>
      </c>
      <c r="Y1275" s="23" t="s">
        <v>3855</v>
      </c>
      <c r="Z1275" s="23" t="s">
        <v>3879</v>
      </c>
      <c r="AA1275" s="23" t="s">
        <v>3880</v>
      </c>
      <c r="AB1275" s="33">
        <v>292108393452</v>
      </c>
      <c r="AC1275" s="33" t="s">
        <v>3881</v>
      </c>
      <c r="AD1275" s="39">
        <v>44433</v>
      </c>
      <c r="AE1275" s="39">
        <v>44431</v>
      </c>
      <c r="AF1275" s="53" t="e">
        <v>#N/A</v>
      </c>
      <c r="AG1275" s="53" t="e">
        <v>#N/A</v>
      </c>
      <c r="AH1275" s="39" t="e">
        <v>#N/A</v>
      </c>
      <c r="AI1275" s="23" t="s">
        <v>51</v>
      </c>
      <c r="AJ1275" s="59"/>
      <c r="AK1275" s="59"/>
      <c r="AL1275" s="48"/>
      <c r="AM1275" s="60"/>
      <c r="AN1275" s="33"/>
      <c r="AO1275" s="48"/>
      <c r="AP1275" s="23">
        <v>2000</v>
      </c>
      <c r="AQ1275" s="23" t="s">
        <v>52</v>
      </c>
      <c r="AR1275" s="23" t="s">
        <v>3880</v>
      </c>
      <c r="AS1275" s="38" t="s">
        <v>53</v>
      </c>
      <c r="AT1275" s="23"/>
      <c r="AU1275" s="64">
        <v>2212042</v>
      </c>
      <c r="AV1275" s="99">
        <v>15</v>
      </c>
      <c r="AW1275" s="102">
        <v>5676.22</v>
      </c>
      <c r="AX1275" s="29" t="s">
        <v>701</v>
      </c>
      <c r="AY1275" s="29"/>
      <c r="AZ1275" s="25"/>
      <c r="BA1275">
        <f t="shared" si="237"/>
        <v>1207</v>
      </c>
      <c r="BB1275" s="115" t="s">
        <v>6983</v>
      </c>
      <c r="BC1275" s="105">
        <f t="shared" si="227"/>
        <v>378.41466666666668</v>
      </c>
      <c r="BD1275" s="116">
        <f t="shared" si="228"/>
        <v>44409</v>
      </c>
      <c r="BE1275" s="141" t="s">
        <v>8477</v>
      </c>
      <c r="BF1275">
        <f>MATCH(BE1275,'Cat-4'!$A:$A,0)</f>
        <v>722</v>
      </c>
      <c r="BG1275">
        <f>MATCH(BD1275,'Cat-4'!$1:$1,0)</f>
        <v>116</v>
      </c>
      <c r="BH1275">
        <f>INDEX('Cat-4'!$1:$1048576,'NSS + ACT'!BF1275,'NSS + ACT'!BG1275)</f>
        <v>119.4</v>
      </c>
      <c r="BI1275">
        <f>MATCH($BI$1,'Cat-4'!$1:$1,0)</f>
        <v>153</v>
      </c>
      <c r="BJ1275">
        <f>INDEX('Cat-4'!$1:$1048576,'NSS + ACT'!BF1275,'NSS + ACT'!BI1275)</f>
        <v>130.80000000000001</v>
      </c>
      <c r="BK1275" s="126">
        <f t="shared" si="229"/>
        <v>1.0954773869346734</v>
      </c>
      <c r="BL1275">
        <f t="shared" si="230"/>
        <v>1231</v>
      </c>
      <c r="BM1275" s="126">
        <f t="shared" si="231"/>
        <v>41.033333333333331</v>
      </c>
      <c r="BN1275" s="126" t="s">
        <v>8785</v>
      </c>
      <c r="BO1275" s="126">
        <f>MATCH(BB1275,Sheet3!$D$4:$D$8,0)</f>
        <v>2</v>
      </c>
      <c r="BP1275" s="126">
        <f>MATCH(BN1275,Sheet3!$E$4:$H$4,0)</f>
        <v>4</v>
      </c>
      <c r="BQ1275" s="132">
        <f>INDEX(Sheet3!$D$4:$H$8,'NSS + ACT'!BO1275,'NSS + ACT'!BP1275)</f>
        <v>0.1</v>
      </c>
      <c r="BR1275" s="105">
        <f t="shared" si="232"/>
        <v>6218.170653266332</v>
      </c>
      <c r="BS1275" s="162">
        <f t="shared" si="233"/>
        <v>0.1</v>
      </c>
      <c r="BT1275" s="105">
        <f t="shared" si="234"/>
        <v>5596.3535879396986</v>
      </c>
    </row>
    <row r="1276" spans="1:72">
      <c r="A1276" s="18">
        <f t="shared" si="236"/>
        <v>1273</v>
      </c>
      <c r="B1276" s="61">
        <v>292213011112</v>
      </c>
      <c r="C1276" s="39">
        <v>44909</v>
      </c>
      <c r="D1276" s="22" t="s">
        <v>347</v>
      </c>
      <c r="E1276" s="22" t="s">
        <v>4113</v>
      </c>
      <c r="F1276" s="110">
        <v>141</v>
      </c>
      <c r="G1276" s="23" t="s">
        <v>49</v>
      </c>
      <c r="H1276" s="52">
        <v>40.083333333333336</v>
      </c>
      <c r="I1276" s="30"/>
      <c r="J1276" s="109">
        <v>5651.75</v>
      </c>
      <c r="K1276" s="23">
        <v>84841090</v>
      </c>
      <c r="L1276" s="26">
        <v>7.4999999999999997E-2</v>
      </c>
      <c r="M1276" s="40">
        <v>0</v>
      </c>
      <c r="N1276" s="40">
        <v>0</v>
      </c>
      <c r="O1276" s="52">
        <v>0</v>
      </c>
      <c r="P1276" s="26">
        <v>0.1</v>
      </c>
      <c r="Q1276" s="52">
        <v>0</v>
      </c>
      <c r="R1276" s="63">
        <v>0.18</v>
      </c>
      <c r="S1276" s="23" t="s">
        <v>4095</v>
      </c>
      <c r="T1276" s="52">
        <v>423.88124999999997</v>
      </c>
      <c r="U1276" s="52">
        <v>0</v>
      </c>
      <c r="V1276" s="52">
        <v>42.388125000000002</v>
      </c>
      <c r="W1276" s="52">
        <v>1101.2434875000001</v>
      </c>
      <c r="X1276" s="68">
        <v>1567.5128625000002</v>
      </c>
      <c r="Y1276" s="23" t="s">
        <v>3855</v>
      </c>
      <c r="Z1276" s="23" t="s">
        <v>4114</v>
      </c>
      <c r="AA1276" s="23" t="s">
        <v>4115</v>
      </c>
      <c r="AB1276" s="33">
        <v>292213011112</v>
      </c>
      <c r="AC1276" s="33" t="s">
        <v>4116</v>
      </c>
      <c r="AD1276" s="39">
        <v>44909</v>
      </c>
      <c r="AE1276" s="39">
        <v>44897</v>
      </c>
      <c r="AF1276" s="53" t="e">
        <v>#N/A</v>
      </c>
      <c r="AG1276" s="53" t="e">
        <v>#N/A</v>
      </c>
      <c r="AH1276" s="39" t="e">
        <v>#N/A</v>
      </c>
      <c r="AI1276" s="23" t="s">
        <v>51</v>
      </c>
      <c r="AJ1276" s="59"/>
      <c r="AK1276" s="59"/>
      <c r="AL1276" s="48"/>
      <c r="AM1276" s="60"/>
      <c r="AN1276" s="33"/>
      <c r="AO1276" s="48"/>
      <c r="AP1276" s="23">
        <v>2000</v>
      </c>
      <c r="AQ1276" s="23" t="s">
        <v>52</v>
      </c>
      <c r="AR1276" s="23" t="s">
        <v>4115</v>
      </c>
      <c r="AS1276" s="38" t="s">
        <v>53</v>
      </c>
      <c r="AT1276" s="23"/>
      <c r="AU1276" s="64" t="s">
        <v>4117</v>
      </c>
      <c r="AV1276" s="99">
        <v>141</v>
      </c>
      <c r="AW1276" s="102">
        <v>5651.75</v>
      </c>
      <c r="AX1276" s="29" t="s">
        <v>701</v>
      </c>
      <c r="AY1276" s="29"/>
      <c r="AZ1276" s="25"/>
      <c r="BA1276">
        <f t="shared" si="237"/>
        <v>741</v>
      </c>
      <c r="BB1276" s="115" t="s">
        <v>6983</v>
      </c>
      <c r="BC1276" s="105">
        <f t="shared" si="227"/>
        <v>40.083333333333336</v>
      </c>
      <c r="BD1276" s="116">
        <f t="shared" si="228"/>
        <v>44896</v>
      </c>
      <c r="BE1276" s="141" t="s">
        <v>8477</v>
      </c>
      <c r="BF1276">
        <f>MATCH(BE1276,'Cat-4'!$A:$A,0)</f>
        <v>722</v>
      </c>
      <c r="BG1276">
        <f>MATCH(BD1276,'Cat-4'!$1:$1,0)</f>
        <v>132</v>
      </c>
      <c r="BH1276">
        <f>INDEX('Cat-4'!$1:$1048576,'NSS + ACT'!BF1276,'NSS + ACT'!BG1276)</f>
        <v>126.3</v>
      </c>
      <c r="BI1276">
        <f>MATCH($BI$1,'Cat-4'!$1:$1,0)</f>
        <v>153</v>
      </c>
      <c r="BJ1276">
        <f>INDEX('Cat-4'!$1:$1048576,'NSS + ACT'!BF1276,'NSS + ACT'!BI1276)</f>
        <v>130.80000000000001</v>
      </c>
      <c r="BK1276" s="126">
        <f t="shared" si="229"/>
        <v>1.0356294536817103</v>
      </c>
      <c r="BL1276">
        <f t="shared" si="230"/>
        <v>744</v>
      </c>
      <c r="BM1276" s="126">
        <f t="shared" si="231"/>
        <v>24.8</v>
      </c>
      <c r="BN1276" s="126" t="s">
        <v>8785</v>
      </c>
      <c r="BO1276" s="126">
        <f>MATCH(BB1276,Sheet3!$D$4:$D$8,0)</f>
        <v>2</v>
      </c>
      <c r="BP1276" s="126">
        <f>MATCH(BN1276,Sheet3!$E$4:$H$4,0)</f>
        <v>4</v>
      </c>
      <c r="BQ1276" s="132">
        <f>INDEX(Sheet3!$D$4:$H$8,'NSS + ACT'!BO1276,'NSS + ACT'!BP1276)</f>
        <v>0.1</v>
      </c>
      <c r="BR1276" s="105">
        <f t="shared" si="232"/>
        <v>5853.1187648456062</v>
      </c>
      <c r="BS1276" s="162">
        <f t="shared" si="233"/>
        <v>0.1</v>
      </c>
      <c r="BT1276" s="105">
        <f t="shared" si="234"/>
        <v>5267.8068883610458</v>
      </c>
    </row>
    <row r="1277" spans="1:72">
      <c r="A1277" s="18">
        <f t="shared" si="236"/>
        <v>1274</v>
      </c>
      <c r="B1277" s="61">
        <v>291805977606</v>
      </c>
      <c r="C1277" s="39">
        <v>43298</v>
      </c>
      <c r="D1277" s="22" t="s">
        <v>203</v>
      </c>
      <c r="E1277" s="22" t="s">
        <v>1592</v>
      </c>
      <c r="F1277" s="110">
        <v>2</v>
      </c>
      <c r="G1277" s="23" t="s">
        <v>79</v>
      </c>
      <c r="H1277" s="52">
        <v>1226</v>
      </c>
      <c r="I1277" s="30"/>
      <c r="J1277" s="109">
        <v>2452</v>
      </c>
      <c r="K1277" s="23">
        <v>84842000</v>
      </c>
      <c r="L1277" s="26">
        <v>7.4999999999999997E-2</v>
      </c>
      <c r="M1277" s="40">
        <v>0</v>
      </c>
      <c r="N1277" s="62">
        <v>0</v>
      </c>
      <c r="O1277" s="52">
        <v>0</v>
      </c>
      <c r="P1277" s="26">
        <v>0.1</v>
      </c>
      <c r="Q1277" s="52">
        <v>0</v>
      </c>
      <c r="R1277" s="63">
        <v>0.18</v>
      </c>
      <c r="S1277" s="23" t="s">
        <v>777</v>
      </c>
      <c r="T1277" s="52">
        <v>183.9</v>
      </c>
      <c r="U1277" s="52">
        <v>0</v>
      </c>
      <c r="V1277" s="52">
        <v>18.39</v>
      </c>
      <c r="W1277" s="52">
        <v>477.7722</v>
      </c>
      <c r="X1277" s="52">
        <v>680.06220000000008</v>
      </c>
      <c r="Y1277" s="23" t="s">
        <v>1473</v>
      </c>
      <c r="Z1277" s="23" t="s">
        <v>1593</v>
      </c>
      <c r="AA1277" s="23" t="s">
        <v>1594</v>
      </c>
      <c r="AB1277" s="33">
        <v>291805977606</v>
      </c>
      <c r="AC1277" s="33" t="s">
        <v>1595</v>
      </c>
      <c r="AD1277" s="48">
        <v>43298</v>
      </c>
      <c r="AE1277" s="39">
        <v>43295</v>
      </c>
      <c r="AF1277" s="53" t="e">
        <v>#N/A</v>
      </c>
      <c r="AG1277" s="53" t="e">
        <v>#N/A</v>
      </c>
      <c r="AH1277" s="39" t="e">
        <v>#N/A</v>
      </c>
      <c r="AI1277" s="23" t="s">
        <v>51</v>
      </c>
      <c r="AJ1277" s="54"/>
      <c r="AK1277" s="55"/>
      <c r="AL1277" s="56"/>
      <c r="AM1277" s="57"/>
      <c r="AN1277" s="33"/>
      <c r="AO1277" s="48"/>
      <c r="AP1277" s="23">
        <v>2000</v>
      </c>
      <c r="AQ1277" s="23" t="s">
        <v>52</v>
      </c>
      <c r="AR1277" s="23" t="s">
        <v>1594</v>
      </c>
      <c r="AS1277" s="38" t="s">
        <v>53</v>
      </c>
      <c r="AT1277" s="23"/>
      <c r="AU1277" s="64" t="s">
        <v>1596</v>
      </c>
      <c r="AV1277" s="99">
        <v>2</v>
      </c>
      <c r="AW1277" s="102">
        <v>5595.13</v>
      </c>
      <c r="AX1277" s="29" t="s">
        <v>701</v>
      </c>
      <c r="AY1277" s="29"/>
      <c r="AZ1277" s="25"/>
      <c r="BA1277">
        <f t="shared" si="237"/>
        <v>2343</v>
      </c>
      <c r="BB1277" s="115" t="s">
        <v>6983</v>
      </c>
      <c r="BC1277" s="105">
        <f t="shared" si="227"/>
        <v>2797.5650000000001</v>
      </c>
      <c r="BD1277" s="116">
        <f t="shared" si="228"/>
        <v>43282</v>
      </c>
      <c r="BE1277" s="141" t="s">
        <v>8477</v>
      </c>
      <c r="BF1277">
        <f>MATCH(BE1277,'Cat-4'!$A:$A,0)</f>
        <v>722</v>
      </c>
      <c r="BG1277">
        <f>MATCH(BD1277,'Cat-4'!$1:$1,0)</f>
        <v>79</v>
      </c>
      <c r="BH1277">
        <f>INDEX('Cat-4'!$1:$1048576,'NSS + ACT'!BF1277,'NSS + ACT'!BG1277)</f>
        <v>110.9</v>
      </c>
      <c r="BI1277">
        <f>MATCH($BI$1,'Cat-4'!$1:$1,0)</f>
        <v>153</v>
      </c>
      <c r="BJ1277">
        <f>INDEX('Cat-4'!$1:$1048576,'NSS + ACT'!BF1277,'NSS + ACT'!BI1277)</f>
        <v>130.80000000000001</v>
      </c>
      <c r="BK1277" s="126">
        <f t="shared" si="229"/>
        <v>1.1794409377817854</v>
      </c>
      <c r="BL1277">
        <f t="shared" si="230"/>
        <v>2358</v>
      </c>
      <c r="BM1277" s="126">
        <f t="shared" si="231"/>
        <v>78.599999999999994</v>
      </c>
      <c r="BN1277" s="126" t="s">
        <v>8785</v>
      </c>
      <c r="BO1277" s="126">
        <f>MATCH(BB1277,Sheet3!$D$4:$D$8,0)</f>
        <v>2</v>
      </c>
      <c r="BP1277" s="126">
        <f>MATCH(BN1277,Sheet3!$E$4:$H$4,0)</f>
        <v>4</v>
      </c>
      <c r="BQ1277" s="132">
        <f>INDEX(Sheet3!$D$4:$H$8,'NSS + ACT'!BO1277,'NSS + ACT'!BP1277)</f>
        <v>0.1</v>
      </c>
      <c r="BR1277" s="105">
        <f t="shared" si="232"/>
        <v>6599.1253742110011</v>
      </c>
      <c r="BS1277" s="162">
        <f t="shared" si="233"/>
        <v>0.1</v>
      </c>
      <c r="BT1277" s="105">
        <f t="shared" si="234"/>
        <v>5939.2128367899013</v>
      </c>
    </row>
    <row r="1278" spans="1:72">
      <c r="A1278" s="18">
        <f t="shared" si="236"/>
        <v>1275</v>
      </c>
      <c r="B1278" s="33">
        <v>291802593320</v>
      </c>
      <c r="C1278" s="39">
        <v>43187</v>
      </c>
      <c r="D1278" s="22" t="s">
        <v>360</v>
      </c>
      <c r="E1278" s="22" t="s">
        <v>6450</v>
      </c>
      <c r="F1278" s="110">
        <v>5</v>
      </c>
      <c r="G1278" s="23" t="s">
        <v>49</v>
      </c>
      <c r="H1278" s="52">
        <v>1116</v>
      </c>
      <c r="I1278" s="30"/>
      <c r="J1278" s="109">
        <v>5580</v>
      </c>
      <c r="K1278" s="36">
        <v>82041110</v>
      </c>
      <c r="L1278" s="26">
        <v>0.1</v>
      </c>
      <c r="M1278" s="26"/>
      <c r="N1278" s="26">
        <v>0</v>
      </c>
      <c r="O1278" s="60"/>
      <c r="P1278" s="26">
        <v>0.1</v>
      </c>
      <c r="Q1278" s="84"/>
      <c r="R1278" s="26">
        <v>0.18</v>
      </c>
      <c r="S1278" s="23" t="s">
        <v>6446</v>
      </c>
      <c r="T1278" s="52">
        <v>558</v>
      </c>
      <c r="U1278" s="52">
        <v>0</v>
      </c>
      <c r="V1278" s="52">
        <v>55.800000000000004</v>
      </c>
      <c r="W1278" s="52">
        <v>1114.884</v>
      </c>
      <c r="X1278" s="52">
        <v>1728.684</v>
      </c>
      <c r="Y1278" s="23" t="s">
        <v>6223</v>
      </c>
      <c r="Z1278" s="23" t="s">
        <v>6451</v>
      </c>
      <c r="AA1278" s="23" t="s">
        <v>369</v>
      </c>
      <c r="AB1278" s="33">
        <v>291802593320</v>
      </c>
      <c r="AC1278" s="33" t="s">
        <v>6448</v>
      </c>
      <c r="AD1278" s="39">
        <v>43187</v>
      </c>
      <c r="AE1278" s="39">
        <v>43186</v>
      </c>
      <c r="AF1278" s="53" t="e">
        <v>#N/A</v>
      </c>
      <c r="AG1278" s="53" t="e">
        <v>#N/A</v>
      </c>
      <c r="AH1278" s="39" t="e">
        <v>#N/A</v>
      </c>
      <c r="AI1278" s="23" t="s">
        <v>51</v>
      </c>
      <c r="AJ1278" s="59"/>
      <c r="AK1278" s="59"/>
      <c r="AL1278" s="48"/>
      <c r="AM1278" s="60"/>
      <c r="AN1278" s="33"/>
      <c r="AO1278" s="48"/>
      <c r="AP1278" s="23">
        <v>2000</v>
      </c>
      <c r="AQ1278" s="23" t="s">
        <v>52</v>
      </c>
      <c r="AR1278" s="23" t="s">
        <v>369</v>
      </c>
      <c r="AS1278" s="38" t="s">
        <v>53</v>
      </c>
      <c r="AT1278" s="23" t="s">
        <v>522</v>
      </c>
      <c r="AU1278" s="23" t="s">
        <v>6449</v>
      </c>
      <c r="AV1278" s="99">
        <v>5</v>
      </c>
      <c r="AW1278" s="101">
        <v>5580</v>
      </c>
      <c r="AX1278" s="29" t="s">
        <v>5711</v>
      </c>
      <c r="AY1278" s="29"/>
      <c r="AZ1278" s="21"/>
      <c r="BA1278">
        <f t="shared" si="237"/>
        <v>2452</v>
      </c>
      <c r="BB1278" s="115" t="s">
        <v>6983</v>
      </c>
      <c r="BC1278" s="105">
        <f t="shared" si="227"/>
        <v>1116</v>
      </c>
      <c r="BD1278" s="116">
        <f t="shared" si="228"/>
        <v>43160</v>
      </c>
      <c r="BE1278" s="141" t="s">
        <v>8477</v>
      </c>
      <c r="BF1278">
        <f>MATCH(BE1278,'Cat-4'!$A:$A,0)</f>
        <v>722</v>
      </c>
      <c r="BG1278">
        <f>MATCH(BD1278,'Cat-4'!$1:$1,0)</f>
        <v>75</v>
      </c>
      <c r="BH1278">
        <f>INDEX('Cat-4'!$1:$1048576,'NSS + ACT'!BF1278,'NSS + ACT'!BG1278)</f>
        <v>109.9</v>
      </c>
      <c r="BI1278">
        <f>MATCH($BI$1,'Cat-4'!$1:$1,0)</f>
        <v>153</v>
      </c>
      <c r="BJ1278">
        <f>INDEX('Cat-4'!$1:$1048576,'NSS + ACT'!BF1278,'NSS + ACT'!BI1278)</f>
        <v>130.80000000000001</v>
      </c>
      <c r="BK1278" s="126">
        <f t="shared" si="229"/>
        <v>1.1901728844404005</v>
      </c>
      <c r="BL1278">
        <f t="shared" si="230"/>
        <v>2480</v>
      </c>
      <c r="BM1278" s="126">
        <f t="shared" si="231"/>
        <v>82.666666666666671</v>
      </c>
      <c r="BN1278" s="126" t="s">
        <v>8785</v>
      </c>
      <c r="BO1278" s="126">
        <f>MATCH(BB1278,Sheet3!$D$4:$D$8,0)</f>
        <v>2</v>
      </c>
      <c r="BP1278" s="126">
        <f>MATCH(BN1278,Sheet3!$E$4:$H$4,0)</f>
        <v>4</v>
      </c>
      <c r="BQ1278" s="132">
        <f>INDEX(Sheet3!$D$4:$H$8,'NSS + ACT'!BO1278,'NSS + ACT'!BP1278)</f>
        <v>0.1</v>
      </c>
      <c r="BR1278" s="105">
        <f t="shared" si="232"/>
        <v>6641.1646951774346</v>
      </c>
      <c r="BS1278" s="162">
        <f t="shared" si="233"/>
        <v>0.1</v>
      </c>
      <c r="BT1278" s="105">
        <f t="shared" si="234"/>
        <v>5977.0482256596915</v>
      </c>
    </row>
    <row r="1279" spans="1:72">
      <c r="A1279" s="18">
        <f t="shared" si="236"/>
        <v>1276</v>
      </c>
      <c r="B1279" s="33">
        <v>292111348815</v>
      </c>
      <c r="C1279" s="39">
        <v>44518</v>
      </c>
      <c r="D1279" s="22" t="s">
        <v>144</v>
      </c>
      <c r="E1279" s="22" t="s">
        <v>6211</v>
      </c>
      <c r="F1279" s="110">
        <v>55</v>
      </c>
      <c r="G1279" s="23" t="s">
        <v>119</v>
      </c>
      <c r="H1279" s="52">
        <v>43.636363636363633</v>
      </c>
      <c r="I1279" s="30"/>
      <c r="J1279" s="109">
        <v>2400</v>
      </c>
      <c r="K1279" s="33">
        <v>73071190</v>
      </c>
      <c r="L1279" s="26">
        <v>0.1</v>
      </c>
      <c r="M1279" s="26" t="s">
        <v>742</v>
      </c>
      <c r="N1279" s="26">
        <v>0</v>
      </c>
      <c r="O1279" s="60"/>
      <c r="P1279" s="26">
        <v>0.1</v>
      </c>
      <c r="Q1279" s="84"/>
      <c r="R1279" s="26">
        <v>0.18</v>
      </c>
      <c r="S1279" s="23" t="s">
        <v>1260</v>
      </c>
      <c r="T1279" s="52">
        <v>240</v>
      </c>
      <c r="U1279" s="52">
        <v>0</v>
      </c>
      <c r="V1279" s="52">
        <v>24</v>
      </c>
      <c r="W1279" s="52">
        <v>479.52</v>
      </c>
      <c r="X1279" s="52">
        <v>743.52</v>
      </c>
      <c r="Y1279" s="23" t="s">
        <v>5950</v>
      </c>
      <c r="Z1279" s="23" t="s">
        <v>6212</v>
      </c>
      <c r="AA1279" s="23" t="s">
        <v>6213</v>
      </c>
      <c r="AB1279" s="33">
        <v>292111348815</v>
      </c>
      <c r="AC1279" s="33" t="s">
        <v>6214</v>
      </c>
      <c r="AD1279" s="39">
        <v>44518</v>
      </c>
      <c r="AE1279" s="39">
        <v>44501</v>
      </c>
      <c r="AF1279" s="53" t="e">
        <v>#N/A</v>
      </c>
      <c r="AG1279" s="53" t="e">
        <v>#N/A</v>
      </c>
      <c r="AH1279" s="39" t="e">
        <v>#N/A</v>
      </c>
      <c r="AI1279" s="23" t="s">
        <v>51</v>
      </c>
      <c r="AJ1279" s="59"/>
      <c r="AK1279" s="59"/>
      <c r="AL1279" s="48"/>
      <c r="AM1279" s="60"/>
      <c r="AN1279" s="33"/>
      <c r="AO1279" s="48"/>
      <c r="AP1279" s="23">
        <v>2000</v>
      </c>
      <c r="AQ1279" s="23" t="s">
        <v>52</v>
      </c>
      <c r="AR1279" s="23" t="s">
        <v>6213</v>
      </c>
      <c r="AS1279" s="38" t="s">
        <v>53</v>
      </c>
      <c r="AT1279" s="23"/>
      <c r="AU1279" s="23" t="s">
        <v>6215</v>
      </c>
      <c r="AV1279" s="99">
        <v>55</v>
      </c>
      <c r="AW1279" s="101">
        <v>5520</v>
      </c>
      <c r="AX1279" s="29" t="s">
        <v>5711</v>
      </c>
      <c r="AY1279" s="29"/>
      <c r="AZ1279" s="21"/>
      <c r="BA1279">
        <f t="shared" si="237"/>
        <v>1137</v>
      </c>
      <c r="BB1279" s="115" t="s">
        <v>6983</v>
      </c>
      <c r="BC1279" s="105">
        <f t="shared" si="227"/>
        <v>100.36363636363636</v>
      </c>
      <c r="BD1279" s="116">
        <f t="shared" si="228"/>
        <v>44501</v>
      </c>
      <c r="BE1279" s="141" t="s">
        <v>8477</v>
      </c>
      <c r="BF1279">
        <f>MATCH(BE1279,'Cat-4'!$A:$A,0)</f>
        <v>722</v>
      </c>
      <c r="BG1279">
        <f>MATCH(BD1279,'Cat-4'!$1:$1,0)</f>
        <v>119</v>
      </c>
      <c r="BH1279">
        <f>INDEX('Cat-4'!$1:$1048576,'NSS + ACT'!BF1279,'NSS + ACT'!BG1279)</f>
        <v>120.8</v>
      </c>
      <c r="BI1279">
        <f>MATCH($BI$1,'Cat-4'!$1:$1,0)</f>
        <v>153</v>
      </c>
      <c r="BJ1279">
        <f>INDEX('Cat-4'!$1:$1048576,'NSS + ACT'!BF1279,'NSS + ACT'!BI1279)</f>
        <v>130.80000000000001</v>
      </c>
      <c r="BK1279" s="126">
        <f t="shared" si="229"/>
        <v>1.0827814569536425</v>
      </c>
      <c r="BL1279">
        <f t="shared" si="230"/>
        <v>1139</v>
      </c>
      <c r="BM1279" s="126">
        <f t="shared" si="231"/>
        <v>37.966666666666669</v>
      </c>
      <c r="BN1279" s="126" t="s">
        <v>8785</v>
      </c>
      <c r="BO1279" s="126">
        <f>MATCH(BB1279,Sheet3!$D$4:$D$8,0)</f>
        <v>2</v>
      </c>
      <c r="BP1279" s="126">
        <f>MATCH(BN1279,Sheet3!$E$4:$H$4,0)</f>
        <v>4</v>
      </c>
      <c r="BQ1279" s="132">
        <f>INDEX(Sheet3!$D$4:$H$8,'NSS + ACT'!BO1279,'NSS + ACT'!BP1279)</f>
        <v>0.1</v>
      </c>
      <c r="BR1279" s="105">
        <f t="shared" si="232"/>
        <v>5976.9536423841064</v>
      </c>
      <c r="BS1279" s="162">
        <f t="shared" si="233"/>
        <v>0.1</v>
      </c>
      <c r="BT1279" s="105">
        <f t="shared" si="234"/>
        <v>5379.2582781456958</v>
      </c>
    </row>
    <row r="1280" spans="1:72">
      <c r="A1280" s="18">
        <f t="shared" si="236"/>
        <v>1277</v>
      </c>
      <c r="B1280" s="33">
        <v>292105617941</v>
      </c>
      <c r="C1280" s="39">
        <v>44363</v>
      </c>
      <c r="D1280" s="22" t="s">
        <v>365</v>
      </c>
      <c r="E1280" s="22" t="s">
        <v>6279</v>
      </c>
      <c r="F1280" s="110">
        <v>22</v>
      </c>
      <c r="G1280" s="23" t="s">
        <v>49</v>
      </c>
      <c r="H1280" s="52">
        <v>250</v>
      </c>
      <c r="I1280" s="30"/>
      <c r="J1280" s="109">
        <v>5500</v>
      </c>
      <c r="K1280" s="33">
        <v>73072200</v>
      </c>
      <c r="L1280" s="26">
        <v>0.1</v>
      </c>
      <c r="M1280" s="26" t="s">
        <v>742</v>
      </c>
      <c r="N1280" s="26">
        <v>0</v>
      </c>
      <c r="O1280" s="60"/>
      <c r="P1280" s="26">
        <v>0.1</v>
      </c>
      <c r="Q1280" s="84"/>
      <c r="R1280" s="26">
        <v>0.18</v>
      </c>
      <c r="S1280" s="23" t="s">
        <v>1260</v>
      </c>
      <c r="T1280" s="52">
        <v>550</v>
      </c>
      <c r="U1280" s="52">
        <v>0</v>
      </c>
      <c r="V1280" s="52">
        <v>55</v>
      </c>
      <c r="W1280" s="52">
        <v>1098.8999999999999</v>
      </c>
      <c r="X1280" s="52">
        <v>1703.8999999999999</v>
      </c>
      <c r="Y1280" s="23" t="s">
        <v>6223</v>
      </c>
      <c r="Z1280" s="23" t="s">
        <v>6280</v>
      </c>
      <c r="AA1280" s="23" t="s">
        <v>6281</v>
      </c>
      <c r="AB1280" s="33">
        <v>292105617941</v>
      </c>
      <c r="AC1280" s="33" t="s">
        <v>6226</v>
      </c>
      <c r="AD1280" s="39">
        <v>44363</v>
      </c>
      <c r="AE1280" s="39">
        <v>44355</v>
      </c>
      <c r="AF1280" s="53" t="e">
        <v>#N/A</v>
      </c>
      <c r="AG1280" s="53" t="e">
        <v>#N/A</v>
      </c>
      <c r="AH1280" s="39" t="e">
        <v>#N/A</v>
      </c>
      <c r="AI1280" s="23" t="s">
        <v>51</v>
      </c>
      <c r="AJ1280" s="59"/>
      <c r="AK1280" s="59"/>
      <c r="AL1280" s="48"/>
      <c r="AM1280" s="60"/>
      <c r="AN1280" s="33"/>
      <c r="AO1280" s="48"/>
      <c r="AP1280" s="23">
        <v>2000</v>
      </c>
      <c r="AQ1280" s="23" t="s">
        <v>52</v>
      </c>
      <c r="AR1280" s="23" t="s">
        <v>6281</v>
      </c>
      <c r="AS1280" s="38" t="s">
        <v>53</v>
      </c>
      <c r="AT1280" s="23"/>
      <c r="AU1280" s="23" t="s">
        <v>6227</v>
      </c>
      <c r="AV1280" s="99">
        <v>22</v>
      </c>
      <c r="AW1280" s="101">
        <v>5500</v>
      </c>
      <c r="AX1280" s="29" t="s">
        <v>5711</v>
      </c>
      <c r="AY1280" s="29"/>
      <c r="AZ1280" s="21"/>
      <c r="BA1280">
        <f t="shared" si="237"/>
        <v>1283</v>
      </c>
      <c r="BB1280" s="115" t="s">
        <v>6983</v>
      </c>
      <c r="BC1280" s="105">
        <f t="shared" si="227"/>
        <v>250</v>
      </c>
      <c r="BD1280" s="116">
        <f t="shared" si="228"/>
        <v>44348</v>
      </c>
      <c r="BE1280" s="141" t="s">
        <v>8477</v>
      </c>
      <c r="BF1280">
        <f>MATCH(BE1280,'Cat-4'!$A:$A,0)</f>
        <v>722</v>
      </c>
      <c r="BG1280">
        <f>MATCH(BD1280,'Cat-4'!$1:$1,0)</f>
        <v>114</v>
      </c>
      <c r="BH1280">
        <f>INDEX('Cat-4'!$1:$1048576,'NSS + ACT'!BF1280,'NSS + ACT'!BG1280)</f>
        <v>118.1</v>
      </c>
      <c r="BI1280">
        <f>MATCH($BI$1,'Cat-4'!$1:$1,0)</f>
        <v>153</v>
      </c>
      <c r="BJ1280">
        <f>INDEX('Cat-4'!$1:$1048576,'NSS + ACT'!BF1280,'NSS + ACT'!BI1280)</f>
        <v>130.80000000000001</v>
      </c>
      <c r="BK1280" s="126">
        <f t="shared" si="229"/>
        <v>1.1075359864521592</v>
      </c>
      <c r="BL1280">
        <f t="shared" si="230"/>
        <v>1292</v>
      </c>
      <c r="BM1280" s="126">
        <f t="shared" si="231"/>
        <v>43.06666666666667</v>
      </c>
      <c r="BN1280" s="126" t="s">
        <v>8785</v>
      </c>
      <c r="BO1280" s="126">
        <f>MATCH(BB1280,Sheet3!$D$4:$D$8,0)</f>
        <v>2</v>
      </c>
      <c r="BP1280" s="126">
        <f>MATCH(BN1280,Sheet3!$E$4:$H$4,0)</f>
        <v>4</v>
      </c>
      <c r="BQ1280" s="132">
        <f>INDEX(Sheet3!$D$4:$H$8,'NSS + ACT'!BO1280,'NSS + ACT'!BP1280)</f>
        <v>0.1</v>
      </c>
      <c r="BR1280" s="105">
        <f t="shared" si="232"/>
        <v>6091.4479254868756</v>
      </c>
      <c r="BS1280" s="162">
        <f t="shared" si="233"/>
        <v>0.1</v>
      </c>
      <c r="BT1280" s="105">
        <f t="shared" si="234"/>
        <v>5482.3031329381884</v>
      </c>
    </row>
    <row r="1281" spans="1:72">
      <c r="A1281" s="18">
        <f t="shared" si="236"/>
        <v>1278</v>
      </c>
      <c r="B1281" s="33"/>
      <c r="C1281" s="39"/>
      <c r="D1281" s="22" t="s">
        <v>6585</v>
      </c>
      <c r="E1281" s="22" t="s">
        <v>6586</v>
      </c>
      <c r="F1281" s="113">
        <v>1</v>
      </c>
      <c r="G1281" s="23" t="s">
        <v>119</v>
      </c>
      <c r="H1281" s="24">
        <v>5479.0799999999899</v>
      </c>
      <c r="I1281" s="30"/>
      <c r="J1281" s="101">
        <v>5479.0799999999899</v>
      </c>
      <c r="K1281" s="23">
        <v>84799090</v>
      </c>
      <c r="L1281" s="26">
        <v>7.4999999999999997E-2</v>
      </c>
      <c r="M1281" s="23"/>
      <c r="N1281" s="49"/>
      <c r="O1281" s="38"/>
      <c r="P1281" s="26">
        <v>0.1</v>
      </c>
      <c r="Q1281" s="38"/>
      <c r="R1281" s="26">
        <v>0.18</v>
      </c>
      <c r="S1281" s="23" t="s">
        <v>2342</v>
      </c>
      <c r="T1281" s="94">
        <v>410.93099999999924</v>
      </c>
      <c r="U1281" s="94">
        <v>0</v>
      </c>
      <c r="V1281" s="94">
        <v>41.093099999999929</v>
      </c>
      <c r="W1281" s="94">
        <v>1067.5987379999981</v>
      </c>
      <c r="X1281" s="52">
        <v>1519.6228379999973</v>
      </c>
      <c r="Y1281" s="23" t="s">
        <v>6489</v>
      </c>
      <c r="Z1281" s="23" t="s">
        <v>6587</v>
      </c>
      <c r="AA1281" s="23" t="s">
        <v>6587</v>
      </c>
      <c r="AB1281" s="33" t="e">
        <v>#N/A</v>
      </c>
      <c r="AC1281" s="23" t="e">
        <v>#N/A</v>
      </c>
      <c r="AD1281" s="48" t="e">
        <v>#N/A</v>
      </c>
      <c r="AE1281" s="39">
        <v>42992</v>
      </c>
      <c r="AF1281" s="33">
        <v>171702522655</v>
      </c>
      <c r="AG1281" s="23" t="s">
        <v>6588</v>
      </c>
      <c r="AH1281" s="39">
        <v>43032</v>
      </c>
      <c r="AI1281" s="23" t="s">
        <v>385</v>
      </c>
      <c r="AJ1281" s="65"/>
      <c r="AK1281" s="57"/>
      <c r="AL1281" s="56"/>
      <c r="AM1281" s="52"/>
      <c r="AN1281" s="23"/>
      <c r="AO1281" s="38"/>
      <c r="AP1281" s="23">
        <v>2000</v>
      </c>
      <c r="AQ1281" s="23" t="s">
        <v>64</v>
      </c>
      <c r="AR1281" s="23" t="s">
        <v>6589</v>
      </c>
      <c r="AS1281" s="95" t="s">
        <v>53</v>
      </c>
      <c r="AT1281" s="23" t="s">
        <v>522</v>
      </c>
      <c r="AU1281" s="23" t="s">
        <v>6590</v>
      </c>
      <c r="AV1281" s="99">
        <v>1</v>
      </c>
      <c r="AW1281" s="101">
        <v>5479.0799999999899</v>
      </c>
      <c r="AX1281" s="29" t="s">
        <v>6494</v>
      </c>
      <c r="AY1281" s="29"/>
      <c r="AZ1281" s="21"/>
      <c r="BA1281">
        <f t="shared" si="237"/>
        <v>2646</v>
      </c>
      <c r="BB1281" s="115" t="s">
        <v>6983</v>
      </c>
      <c r="BC1281" s="105">
        <f t="shared" si="227"/>
        <v>5479.0799999999899</v>
      </c>
      <c r="BD1281" s="116">
        <f t="shared" si="228"/>
        <v>42979</v>
      </c>
      <c r="BE1281" s="141" t="s">
        <v>8477</v>
      </c>
      <c r="BF1281">
        <f>MATCH(BE1281,'Cat-4'!$A:$A,0)</f>
        <v>722</v>
      </c>
      <c r="BG1281">
        <f>MATCH(BD1281,'Cat-4'!$1:$1,0)</f>
        <v>69</v>
      </c>
      <c r="BH1281">
        <f>INDEX('Cat-4'!$1:$1048576,'NSS + ACT'!BF1281,'NSS + ACT'!BG1281)</f>
        <v>108.5</v>
      </c>
      <c r="BI1281">
        <f>MATCH($BI$1,'Cat-4'!$1:$1,0)</f>
        <v>153</v>
      </c>
      <c r="BJ1281">
        <f>INDEX('Cat-4'!$1:$1048576,'NSS + ACT'!BF1281,'NSS + ACT'!BI1281)</f>
        <v>130.80000000000001</v>
      </c>
      <c r="BK1281" s="126">
        <f t="shared" si="229"/>
        <v>1.2055299539170508</v>
      </c>
      <c r="BL1281">
        <f t="shared" si="230"/>
        <v>2661</v>
      </c>
      <c r="BM1281" s="126">
        <f t="shared" si="231"/>
        <v>88.7</v>
      </c>
      <c r="BN1281" s="126" t="s">
        <v>8785</v>
      </c>
      <c r="BO1281" s="126">
        <f>MATCH(BB1281,Sheet3!$D$4:$D$8,0)</f>
        <v>2</v>
      </c>
      <c r="BP1281" s="126">
        <f>MATCH(BN1281,Sheet3!$E$4:$H$4,0)</f>
        <v>4</v>
      </c>
      <c r="BQ1281" s="132">
        <f>INDEX(Sheet3!$D$4:$H$8,'NSS + ACT'!BO1281,'NSS + ACT'!BP1281)</f>
        <v>0.1</v>
      </c>
      <c r="BR1281" s="105">
        <f t="shared" si="232"/>
        <v>6605.1950599078227</v>
      </c>
      <c r="BS1281" s="162">
        <f t="shared" si="233"/>
        <v>0.1</v>
      </c>
      <c r="BT1281" s="105">
        <f t="shared" si="234"/>
        <v>5944.6755539170408</v>
      </c>
    </row>
    <row r="1282" spans="1:72">
      <c r="A1282" s="18">
        <f t="shared" si="236"/>
        <v>1279</v>
      </c>
      <c r="B1282" s="61">
        <v>291903222052</v>
      </c>
      <c r="C1282" s="39">
        <v>43557</v>
      </c>
      <c r="D1282" s="22" t="s">
        <v>63</v>
      </c>
      <c r="E1282" s="22" t="s">
        <v>1536</v>
      </c>
      <c r="F1282" s="110">
        <v>3</v>
      </c>
      <c r="G1282" s="23" t="s">
        <v>119</v>
      </c>
      <c r="H1282" s="52">
        <v>1817.2</v>
      </c>
      <c r="I1282" s="30"/>
      <c r="J1282" s="109">
        <v>5451.6</v>
      </c>
      <c r="K1282" s="23">
        <v>84842000</v>
      </c>
      <c r="L1282" s="26">
        <v>7.4999999999999997E-2</v>
      </c>
      <c r="M1282" s="40">
        <v>0</v>
      </c>
      <c r="N1282" s="62">
        <v>0</v>
      </c>
      <c r="O1282" s="52">
        <v>0</v>
      </c>
      <c r="P1282" s="26">
        <v>0.1</v>
      </c>
      <c r="Q1282" s="52">
        <v>0</v>
      </c>
      <c r="R1282" s="63">
        <v>0.18</v>
      </c>
      <c r="S1282" s="23" t="s">
        <v>777</v>
      </c>
      <c r="T1282" s="52">
        <v>408.87</v>
      </c>
      <c r="U1282" s="52">
        <v>0</v>
      </c>
      <c r="V1282" s="52">
        <v>40.887</v>
      </c>
      <c r="W1282" s="52">
        <v>1062.2442599999999</v>
      </c>
      <c r="X1282" s="52">
        <v>1512.00126</v>
      </c>
      <c r="Y1282" s="23" t="s">
        <v>1473</v>
      </c>
      <c r="Z1282" s="23" t="s">
        <v>1537</v>
      </c>
      <c r="AA1282" s="23" t="s">
        <v>1538</v>
      </c>
      <c r="AB1282" s="33">
        <v>291903222052</v>
      </c>
      <c r="AC1282" s="33" t="s">
        <v>1528</v>
      </c>
      <c r="AD1282" s="48">
        <v>43557</v>
      </c>
      <c r="AE1282" s="39">
        <v>43553</v>
      </c>
      <c r="AF1282" s="53" t="e">
        <v>#N/A</v>
      </c>
      <c r="AG1282" s="53" t="e">
        <v>#N/A</v>
      </c>
      <c r="AH1282" s="39" t="e">
        <v>#N/A</v>
      </c>
      <c r="AI1282" s="23" t="s">
        <v>51</v>
      </c>
      <c r="AJ1282" s="54"/>
      <c r="AK1282" s="55"/>
      <c r="AL1282" s="56"/>
      <c r="AM1282" s="57"/>
      <c r="AN1282" s="33"/>
      <c r="AO1282" s="48"/>
      <c r="AP1282" s="23">
        <v>2000</v>
      </c>
      <c r="AQ1282" s="23" t="s">
        <v>52</v>
      </c>
      <c r="AR1282" s="23" t="s">
        <v>1538</v>
      </c>
      <c r="AS1282" s="38" t="s">
        <v>53</v>
      </c>
      <c r="AT1282" s="23" t="s">
        <v>522</v>
      </c>
      <c r="AU1282" s="64" t="s">
        <v>1529</v>
      </c>
      <c r="AV1282" s="99">
        <v>3</v>
      </c>
      <c r="AW1282" s="102">
        <v>5451.6</v>
      </c>
      <c r="AX1282" s="29" t="s">
        <v>701</v>
      </c>
      <c r="AY1282" s="29"/>
      <c r="AZ1282" s="25"/>
      <c r="BA1282">
        <f t="shared" si="237"/>
        <v>2085</v>
      </c>
      <c r="BB1282" s="115" t="s">
        <v>6983</v>
      </c>
      <c r="BC1282" s="105">
        <f t="shared" si="227"/>
        <v>1817.2</v>
      </c>
      <c r="BD1282" s="116">
        <f t="shared" si="228"/>
        <v>43525</v>
      </c>
      <c r="BE1282" s="141" t="s">
        <v>8477</v>
      </c>
      <c r="BF1282">
        <f>MATCH(BE1282,'Cat-4'!$A:$A,0)</f>
        <v>722</v>
      </c>
      <c r="BG1282">
        <f>MATCH(BD1282,'Cat-4'!$1:$1,0)</f>
        <v>87</v>
      </c>
      <c r="BH1282">
        <f>INDEX('Cat-4'!$1:$1048576,'NSS + ACT'!BF1282,'NSS + ACT'!BG1282)</f>
        <v>112.3</v>
      </c>
      <c r="BI1282">
        <f>MATCH($BI$1,'Cat-4'!$1:$1,0)</f>
        <v>153</v>
      </c>
      <c r="BJ1282">
        <f>INDEX('Cat-4'!$1:$1048576,'NSS + ACT'!BF1282,'NSS + ACT'!BI1282)</f>
        <v>130.80000000000001</v>
      </c>
      <c r="BK1282" s="126">
        <f t="shared" si="229"/>
        <v>1.1647373107747108</v>
      </c>
      <c r="BL1282">
        <f t="shared" si="230"/>
        <v>2115</v>
      </c>
      <c r="BM1282" s="126">
        <f t="shared" si="231"/>
        <v>70.5</v>
      </c>
      <c r="BN1282" s="126" t="s">
        <v>8785</v>
      </c>
      <c r="BO1282" s="126">
        <f>MATCH(BB1282,Sheet3!$D$4:$D$8,0)</f>
        <v>2</v>
      </c>
      <c r="BP1282" s="126">
        <f>MATCH(BN1282,Sheet3!$E$4:$H$4,0)</f>
        <v>4</v>
      </c>
      <c r="BQ1282" s="132">
        <f>INDEX(Sheet3!$D$4:$H$8,'NSS + ACT'!BO1282,'NSS + ACT'!BP1282)</f>
        <v>0.1</v>
      </c>
      <c r="BR1282" s="105">
        <f t="shared" si="232"/>
        <v>6349.6819234194136</v>
      </c>
      <c r="BS1282" s="162">
        <f t="shared" si="233"/>
        <v>0.1</v>
      </c>
      <c r="BT1282" s="105">
        <f t="shared" si="234"/>
        <v>5714.7137310774724</v>
      </c>
    </row>
    <row r="1283" spans="1:72">
      <c r="A1283" s="18">
        <f t="shared" si="236"/>
        <v>1280</v>
      </c>
      <c r="B1283" s="61">
        <v>292006600966</v>
      </c>
      <c r="C1283" s="39">
        <v>44076</v>
      </c>
      <c r="D1283" s="22" t="s">
        <v>260</v>
      </c>
      <c r="E1283" s="22" t="s">
        <v>3385</v>
      </c>
      <c r="F1283" s="110">
        <v>2</v>
      </c>
      <c r="G1283" s="23" t="s">
        <v>79</v>
      </c>
      <c r="H1283" s="52">
        <v>2700</v>
      </c>
      <c r="I1283" s="30"/>
      <c r="J1283" s="109">
        <v>5400</v>
      </c>
      <c r="K1283" s="23">
        <v>84139110</v>
      </c>
      <c r="L1283" s="26">
        <v>7.4999999999999997E-2</v>
      </c>
      <c r="M1283" s="40">
        <v>0</v>
      </c>
      <c r="N1283" s="62">
        <v>0</v>
      </c>
      <c r="O1283" s="52">
        <v>0</v>
      </c>
      <c r="P1283" s="26">
        <v>0.1</v>
      </c>
      <c r="Q1283" s="52">
        <v>0</v>
      </c>
      <c r="R1283" s="63">
        <v>0.18</v>
      </c>
      <c r="S1283" s="23" t="s">
        <v>1797</v>
      </c>
      <c r="T1283" s="52">
        <v>405</v>
      </c>
      <c r="U1283" s="52">
        <v>0</v>
      </c>
      <c r="V1283" s="52">
        <v>40.5</v>
      </c>
      <c r="W1283" s="52">
        <v>1052.19</v>
      </c>
      <c r="X1283" s="52">
        <v>1497.69</v>
      </c>
      <c r="Y1283" s="23" t="s">
        <v>3182</v>
      </c>
      <c r="Z1283" s="23" t="s">
        <v>3386</v>
      </c>
      <c r="AA1283" s="23" t="s">
        <v>3387</v>
      </c>
      <c r="AB1283" s="33">
        <v>292006600966</v>
      </c>
      <c r="AC1283" s="33" t="s">
        <v>3388</v>
      </c>
      <c r="AD1283" s="48">
        <v>44076</v>
      </c>
      <c r="AE1283" s="39">
        <v>44027</v>
      </c>
      <c r="AF1283" s="53" t="e">
        <v>#N/A</v>
      </c>
      <c r="AG1283" s="53" t="e">
        <v>#N/A</v>
      </c>
      <c r="AH1283" s="39" t="e">
        <v>#N/A</v>
      </c>
      <c r="AI1283" s="23" t="s">
        <v>51</v>
      </c>
      <c r="AJ1283" s="54"/>
      <c r="AK1283" s="55"/>
      <c r="AL1283" s="56"/>
      <c r="AM1283" s="57"/>
      <c r="AN1283" s="33"/>
      <c r="AO1283" s="48"/>
      <c r="AP1283" s="23">
        <v>2000</v>
      </c>
      <c r="AQ1283" s="23" t="s">
        <v>52</v>
      </c>
      <c r="AR1283" s="23" t="s">
        <v>3387</v>
      </c>
      <c r="AS1283" s="38" t="s">
        <v>53</v>
      </c>
      <c r="AT1283" s="23"/>
      <c r="AU1283" s="64" t="s">
        <v>262</v>
      </c>
      <c r="AV1283" s="99">
        <v>2</v>
      </c>
      <c r="AW1283" s="102">
        <v>5399.9899999999898</v>
      </c>
      <c r="AX1283" s="29" t="s">
        <v>701</v>
      </c>
      <c r="AY1283" s="29"/>
      <c r="AZ1283" s="25" t="s">
        <v>2577</v>
      </c>
      <c r="BA1283">
        <f t="shared" si="237"/>
        <v>1611</v>
      </c>
      <c r="BB1283" s="115" t="s">
        <v>6983</v>
      </c>
      <c r="BC1283" s="105">
        <f t="shared" si="227"/>
        <v>2699.9949999999949</v>
      </c>
      <c r="BD1283" s="116">
        <f t="shared" si="228"/>
        <v>44013</v>
      </c>
      <c r="BE1283" s="141" t="s">
        <v>8477</v>
      </c>
      <c r="BF1283">
        <f>MATCH(BE1283,'Cat-4'!$A:$A,0)</f>
        <v>722</v>
      </c>
      <c r="BG1283">
        <f>MATCH(BD1283,'Cat-4'!$1:$1,0)</f>
        <v>103</v>
      </c>
      <c r="BH1283">
        <f>INDEX('Cat-4'!$1:$1048576,'NSS + ACT'!BF1283,'NSS + ACT'!BG1283)</f>
        <v>112.9</v>
      </c>
      <c r="BI1283">
        <f>MATCH($BI$1,'Cat-4'!$1:$1,0)</f>
        <v>153</v>
      </c>
      <c r="BJ1283">
        <f>INDEX('Cat-4'!$1:$1048576,'NSS + ACT'!BF1283,'NSS + ACT'!BI1283)</f>
        <v>130.80000000000001</v>
      </c>
      <c r="BK1283" s="126">
        <f t="shared" si="229"/>
        <v>1.1585473870682019</v>
      </c>
      <c r="BL1283">
        <f t="shared" si="230"/>
        <v>1627</v>
      </c>
      <c r="BM1283" s="126">
        <f t="shared" si="231"/>
        <v>54.233333333333334</v>
      </c>
      <c r="BN1283" s="126" t="s">
        <v>8785</v>
      </c>
      <c r="BO1283" s="126">
        <f>MATCH(BB1283,Sheet3!$D$4:$D$8,0)</f>
        <v>2</v>
      </c>
      <c r="BP1283" s="126">
        <f>MATCH(BN1283,Sheet3!$E$4:$H$4,0)</f>
        <v>4</v>
      </c>
      <c r="BQ1283" s="132">
        <f>INDEX(Sheet3!$D$4:$H$8,'NSS + ACT'!BO1283,'NSS + ACT'!BP1283)</f>
        <v>0.1</v>
      </c>
      <c r="BR1283" s="105">
        <f t="shared" si="232"/>
        <v>6256.1443046944078</v>
      </c>
      <c r="BS1283" s="162">
        <f t="shared" si="233"/>
        <v>0.1</v>
      </c>
      <c r="BT1283" s="105">
        <f t="shared" si="234"/>
        <v>5630.529874224967</v>
      </c>
    </row>
    <row r="1284" spans="1:72">
      <c r="A1284" s="18">
        <f t="shared" si="236"/>
        <v>1281</v>
      </c>
      <c r="B1284" s="61">
        <v>292100465075</v>
      </c>
      <c r="C1284" s="39">
        <v>44212</v>
      </c>
      <c r="D1284" s="22" t="s">
        <v>347</v>
      </c>
      <c r="E1284" s="22" t="s">
        <v>4192</v>
      </c>
      <c r="F1284" s="110">
        <v>32</v>
      </c>
      <c r="G1284" s="23" t="s">
        <v>119</v>
      </c>
      <c r="H1284" s="52">
        <v>167.921875</v>
      </c>
      <c r="I1284" s="30"/>
      <c r="J1284" s="109">
        <v>5373.5</v>
      </c>
      <c r="K1284" s="23">
        <v>84841010</v>
      </c>
      <c r="L1284" s="26">
        <v>7.4999999999999997E-2</v>
      </c>
      <c r="M1284" s="40">
        <v>0</v>
      </c>
      <c r="N1284" s="62">
        <v>0</v>
      </c>
      <c r="O1284" s="52">
        <v>0</v>
      </c>
      <c r="P1284" s="26">
        <v>0.1</v>
      </c>
      <c r="Q1284" s="52">
        <v>0</v>
      </c>
      <c r="R1284" s="63">
        <v>0.18</v>
      </c>
      <c r="S1284" s="23" t="s">
        <v>4095</v>
      </c>
      <c r="T1284" s="52">
        <v>403.01249999999999</v>
      </c>
      <c r="U1284" s="52">
        <v>0</v>
      </c>
      <c r="V1284" s="52">
        <v>40.301250000000003</v>
      </c>
      <c r="W1284" s="52">
        <v>1047.0264750000001</v>
      </c>
      <c r="X1284" s="52">
        <v>1490.3402250000001</v>
      </c>
      <c r="Y1284" s="23" t="s">
        <v>4133</v>
      </c>
      <c r="Z1284" s="23" t="s">
        <v>4193</v>
      </c>
      <c r="AA1284" s="23" t="s">
        <v>4194</v>
      </c>
      <c r="AB1284" s="33">
        <v>292100465075</v>
      </c>
      <c r="AC1284" s="33" t="s">
        <v>4195</v>
      </c>
      <c r="AD1284" s="39">
        <v>44212</v>
      </c>
      <c r="AE1284" s="39">
        <v>44201</v>
      </c>
      <c r="AF1284" s="53" t="e">
        <v>#N/A</v>
      </c>
      <c r="AG1284" s="53" t="e">
        <v>#N/A</v>
      </c>
      <c r="AH1284" s="39" t="e">
        <v>#N/A</v>
      </c>
      <c r="AI1284" s="23" t="s">
        <v>51</v>
      </c>
      <c r="AJ1284" s="59"/>
      <c r="AK1284" s="59"/>
      <c r="AL1284" s="48"/>
      <c r="AM1284" s="60"/>
      <c r="AN1284" s="33"/>
      <c r="AO1284" s="48"/>
      <c r="AP1284" s="23">
        <v>2000</v>
      </c>
      <c r="AQ1284" s="23" t="s">
        <v>52</v>
      </c>
      <c r="AR1284" s="23" t="s">
        <v>4194</v>
      </c>
      <c r="AS1284" s="38" t="s">
        <v>53</v>
      </c>
      <c r="AT1284" s="23"/>
      <c r="AU1284" s="64" t="s">
        <v>4196</v>
      </c>
      <c r="AV1284" s="99">
        <v>32</v>
      </c>
      <c r="AW1284" s="102">
        <v>5373.5</v>
      </c>
      <c r="AX1284" s="29" t="s">
        <v>701</v>
      </c>
      <c r="AY1284" s="29"/>
      <c r="AZ1284" s="25"/>
      <c r="BA1284">
        <f t="shared" si="237"/>
        <v>1437</v>
      </c>
      <c r="BB1284" s="115" t="s">
        <v>6983</v>
      </c>
      <c r="BC1284" s="105">
        <f t="shared" si="227"/>
        <v>167.921875</v>
      </c>
      <c r="BD1284" s="116">
        <f t="shared" si="228"/>
        <v>44197</v>
      </c>
      <c r="BE1284" s="141" t="s">
        <v>8477</v>
      </c>
      <c r="BF1284">
        <f>MATCH(BE1284,'Cat-4'!$A:$A,0)</f>
        <v>722</v>
      </c>
      <c r="BG1284">
        <f>MATCH(BD1284,'Cat-4'!$1:$1,0)</f>
        <v>109</v>
      </c>
      <c r="BH1284">
        <f>INDEX('Cat-4'!$1:$1048576,'NSS + ACT'!BF1284,'NSS + ACT'!BG1284)</f>
        <v>115.3</v>
      </c>
      <c r="BI1284">
        <f>MATCH($BI$1,'Cat-4'!$1:$1,0)</f>
        <v>153</v>
      </c>
      <c r="BJ1284">
        <f>INDEX('Cat-4'!$1:$1048576,'NSS + ACT'!BF1284,'NSS + ACT'!BI1284)</f>
        <v>130.80000000000001</v>
      </c>
      <c r="BK1284" s="126">
        <f t="shared" si="229"/>
        <v>1.1344319167389421</v>
      </c>
      <c r="BL1284">
        <f t="shared" si="230"/>
        <v>1443</v>
      </c>
      <c r="BM1284" s="126">
        <f t="shared" si="231"/>
        <v>48.1</v>
      </c>
      <c r="BN1284" s="126" t="s">
        <v>8785</v>
      </c>
      <c r="BO1284" s="126">
        <f>MATCH(BB1284,Sheet3!$D$4:$D$8,0)</f>
        <v>2</v>
      </c>
      <c r="BP1284" s="126">
        <f>MATCH(BN1284,Sheet3!$E$4:$H$4,0)</f>
        <v>4</v>
      </c>
      <c r="BQ1284" s="132">
        <f>INDEX(Sheet3!$D$4:$H$8,'NSS + ACT'!BO1284,'NSS + ACT'!BP1284)</f>
        <v>0.1</v>
      </c>
      <c r="BR1284" s="105">
        <f t="shared" si="232"/>
        <v>6095.8699045967051</v>
      </c>
      <c r="BS1284" s="162">
        <f t="shared" si="233"/>
        <v>0.1</v>
      </c>
      <c r="BT1284" s="105">
        <f t="shared" si="234"/>
        <v>5486.2829141370348</v>
      </c>
    </row>
    <row r="1285" spans="1:72">
      <c r="A1285" s="18">
        <f t="shared" si="236"/>
        <v>1282</v>
      </c>
      <c r="B1285" s="61">
        <v>291906366754</v>
      </c>
      <c r="C1285" s="39">
        <v>43649</v>
      </c>
      <c r="D1285" s="22" t="s">
        <v>57</v>
      </c>
      <c r="E1285" s="22" t="s">
        <v>1589</v>
      </c>
      <c r="F1285" s="107">
        <v>3</v>
      </c>
      <c r="G1285" s="23" t="s">
        <v>119</v>
      </c>
      <c r="H1285" s="52">
        <v>560</v>
      </c>
      <c r="I1285" s="30"/>
      <c r="J1285" s="109">
        <v>1680</v>
      </c>
      <c r="K1285" s="23">
        <v>40169320</v>
      </c>
      <c r="L1285" s="26">
        <v>0.1</v>
      </c>
      <c r="M1285" s="40">
        <v>0</v>
      </c>
      <c r="N1285" s="62">
        <v>0</v>
      </c>
      <c r="O1285" s="52">
        <v>0</v>
      </c>
      <c r="P1285" s="26">
        <v>0.1</v>
      </c>
      <c r="Q1285" s="52">
        <v>0</v>
      </c>
      <c r="R1285" s="63">
        <v>0.18</v>
      </c>
      <c r="S1285" s="23" t="s">
        <v>906</v>
      </c>
      <c r="T1285" s="52">
        <v>168</v>
      </c>
      <c r="U1285" s="52">
        <v>0</v>
      </c>
      <c r="V1285" s="52">
        <v>16.8</v>
      </c>
      <c r="W1285" s="52">
        <v>335.66399999999999</v>
      </c>
      <c r="X1285" s="52">
        <v>520.46399999999994</v>
      </c>
      <c r="Y1285" s="23" t="s">
        <v>1473</v>
      </c>
      <c r="Z1285" s="23" t="s">
        <v>1590</v>
      </c>
      <c r="AA1285" s="23" t="s">
        <v>1591</v>
      </c>
      <c r="AB1285" s="33">
        <v>291906366754</v>
      </c>
      <c r="AC1285" s="33" t="s">
        <v>1585</v>
      </c>
      <c r="AD1285" s="48">
        <v>43649</v>
      </c>
      <c r="AE1285" s="39">
        <v>43636</v>
      </c>
      <c r="AF1285" s="53" t="e">
        <v>#N/A</v>
      </c>
      <c r="AG1285" s="53" t="e">
        <v>#N/A</v>
      </c>
      <c r="AH1285" s="39" t="e">
        <v>#N/A</v>
      </c>
      <c r="AI1285" s="23" t="s">
        <v>51</v>
      </c>
      <c r="AJ1285" s="54"/>
      <c r="AK1285" s="55"/>
      <c r="AL1285" s="56"/>
      <c r="AM1285" s="57"/>
      <c r="AN1285" s="33"/>
      <c r="AO1285" s="48"/>
      <c r="AP1285" s="23">
        <v>2000</v>
      </c>
      <c r="AQ1285" s="23" t="s">
        <v>52</v>
      </c>
      <c r="AR1285" s="23" t="s">
        <v>1591</v>
      </c>
      <c r="AS1285" s="38" t="s">
        <v>53</v>
      </c>
      <c r="AT1285" s="23"/>
      <c r="AU1285" s="64">
        <v>9611014635</v>
      </c>
      <c r="AV1285" s="99">
        <v>3</v>
      </c>
      <c r="AW1285" s="102">
        <v>5363.8199999999897</v>
      </c>
      <c r="AX1285" s="29" t="s">
        <v>701</v>
      </c>
      <c r="AY1285" s="29"/>
      <c r="AZ1285" s="25"/>
      <c r="BA1285">
        <f t="shared" si="237"/>
        <v>2002</v>
      </c>
      <c r="BB1285" s="115" t="s">
        <v>6983</v>
      </c>
      <c r="BC1285" s="105">
        <f t="shared" ref="BC1285:BC1348" si="238">AW1285/AV1285</f>
        <v>1787.9399999999966</v>
      </c>
      <c r="BD1285" s="116">
        <f t="shared" ref="BD1285:BD1348" si="239">DATE(YEAR(AE1285),MONTH(AE1285),1)</f>
        <v>43617</v>
      </c>
      <c r="BE1285" s="141" t="s">
        <v>8477</v>
      </c>
      <c r="BF1285">
        <f>MATCH(BE1285,'Cat-4'!$A:$A,0)</f>
        <v>722</v>
      </c>
      <c r="BG1285">
        <f>MATCH(BD1285,'Cat-4'!$1:$1,0)</f>
        <v>90</v>
      </c>
      <c r="BH1285">
        <f>INDEX('Cat-4'!$1:$1048576,'NSS + ACT'!BF1285,'NSS + ACT'!BG1285)</f>
        <v>113.1</v>
      </c>
      <c r="BI1285">
        <f>MATCH($BI$1,'Cat-4'!$1:$1,0)</f>
        <v>153</v>
      </c>
      <c r="BJ1285">
        <f>INDEX('Cat-4'!$1:$1048576,'NSS + ACT'!BF1285,'NSS + ACT'!BI1285)</f>
        <v>130.80000000000001</v>
      </c>
      <c r="BK1285" s="126">
        <f t="shared" ref="BK1285:BK1348" si="240">BJ1285/BH1285</f>
        <v>1.1564986737400531</v>
      </c>
      <c r="BL1285">
        <f t="shared" ref="BL1285:BL1348" si="241">$BL$1-BD1285</f>
        <v>2023</v>
      </c>
      <c r="BM1285" s="126">
        <f t="shared" ref="BM1285:BM1348" si="242">BL1285/30</f>
        <v>67.433333333333337</v>
      </c>
      <c r="BN1285" s="126" t="s">
        <v>8785</v>
      </c>
      <c r="BO1285" s="126">
        <f>MATCH(BB1285,Sheet3!$D$4:$D$8,0)</f>
        <v>2</v>
      </c>
      <c r="BP1285" s="126">
        <f>MATCH(BN1285,Sheet3!$E$4:$H$4,0)</f>
        <v>4</v>
      </c>
      <c r="BQ1285" s="132">
        <f>INDEX(Sheet3!$D$4:$H$8,'NSS + ACT'!BO1285,'NSS + ACT'!BP1285)</f>
        <v>0.1</v>
      </c>
      <c r="BR1285" s="105">
        <f t="shared" ref="BR1285:BR1348" si="243">BK1285*AW1285</f>
        <v>6203.2507161803596</v>
      </c>
      <c r="BS1285" s="162">
        <f t="shared" ref="BS1285:BS1348" si="244">BQ1285</f>
        <v>0.1</v>
      </c>
      <c r="BT1285" s="105">
        <f t="shared" ref="BT1285:BT1348" si="245">BR1285*(1-BS1285)</f>
        <v>5582.9256445623241</v>
      </c>
    </row>
    <row r="1286" spans="1:72">
      <c r="A1286" s="18">
        <f t="shared" si="236"/>
        <v>1283</v>
      </c>
      <c r="B1286" s="33">
        <v>291907717905</v>
      </c>
      <c r="C1286" s="39">
        <v>43685</v>
      </c>
      <c r="D1286" s="22" t="s">
        <v>144</v>
      </c>
      <c r="E1286" s="22" t="s">
        <v>6197</v>
      </c>
      <c r="F1286" s="110">
        <v>38</v>
      </c>
      <c r="G1286" s="23" t="s">
        <v>119</v>
      </c>
      <c r="H1286" s="52">
        <v>65.78947368421052</v>
      </c>
      <c r="I1286" s="30"/>
      <c r="J1286" s="109">
        <v>2500</v>
      </c>
      <c r="K1286" s="36">
        <v>73079990</v>
      </c>
      <c r="L1286" s="26">
        <v>0.1</v>
      </c>
      <c r="M1286" s="26" t="s">
        <v>1254</v>
      </c>
      <c r="N1286" s="26">
        <v>0</v>
      </c>
      <c r="O1286" s="60"/>
      <c r="P1286" s="26">
        <v>0.1</v>
      </c>
      <c r="Q1286" s="84"/>
      <c r="R1286" s="26">
        <v>0.18</v>
      </c>
      <c r="S1286" s="23" t="s">
        <v>1260</v>
      </c>
      <c r="T1286" s="52">
        <v>250</v>
      </c>
      <c r="U1286" s="52">
        <v>0</v>
      </c>
      <c r="V1286" s="52">
        <v>25</v>
      </c>
      <c r="W1286" s="52">
        <v>499.5</v>
      </c>
      <c r="X1286" s="52">
        <v>774.5</v>
      </c>
      <c r="Y1286" s="23" t="s">
        <v>5950</v>
      </c>
      <c r="Z1286" s="23" t="s">
        <v>6198</v>
      </c>
      <c r="AA1286" s="23" t="s">
        <v>6199</v>
      </c>
      <c r="AB1286" s="33">
        <v>291907717905</v>
      </c>
      <c r="AC1286" s="33" t="s">
        <v>5795</v>
      </c>
      <c r="AD1286" s="39">
        <v>43685</v>
      </c>
      <c r="AE1286" s="39">
        <v>43684</v>
      </c>
      <c r="AF1286" s="53" t="e">
        <v>#N/A</v>
      </c>
      <c r="AG1286" s="53" t="e">
        <v>#N/A</v>
      </c>
      <c r="AH1286" s="39" t="e">
        <v>#N/A</v>
      </c>
      <c r="AI1286" s="23" t="s">
        <v>51</v>
      </c>
      <c r="AJ1286" s="59"/>
      <c r="AK1286" s="59"/>
      <c r="AL1286" s="48"/>
      <c r="AM1286" s="60"/>
      <c r="AN1286" s="33"/>
      <c r="AO1286" s="48"/>
      <c r="AP1286" s="23">
        <v>2000</v>
      </c>
      <c r="AQ1286" s="23" t="s">
        <v>52</v>
      </c>
      <c r="AR1286" s="23" t="s">
        <v>6199</v>
      </c>
      <c r="AS1286" s="38" t="s">
        <v>53</v>
      </c>
      <c r="AT1286" s="23"/>
      <c r="AU1286" s="23" t="s">
        <v>335</v>
      </c>
      <c r="AV1286" s="99">
        <v>38</v>
      </c>
      <c r="AW1286" s="101">
        <v>5296.93</v>
      </c>
      <c r="AX1286" s="29" t="s">
        <v>5711</v>
      </c>
      <c r="AY1286" s="29"/>
      <c r="AZ1286" s="21"/>
      <c r="BA1286">
        <f t="shared" si="237"/>
        <v>1954</v>
      </c>
      <c r="BB1286" s="115" t="s">
        <v>6983</v>
      </c>
      <c r="BC1286" s="105">
        <f t="shared" si="238"/>
        <v>139.39289473684212</v>
      </c>
      <c r="BD1286" s="116">
        <f t="shared" si="239"/>
        <v>43678</v>
      </c>
      <c r="BE1286" s="141" t="s">
        <v>8477</v>
      </c>
      <c r="BF1286">
        <f>MATCH(BE1286,'Cat-4'!$A:$A,0)</f>
        <v>722</v>
      </c>
      <c r="BG1286">
        <f>MATCH(BD1286,'Cat-4'!$1:$1,0)</f>
        <v>92</v>
      </c>
      <c r="BH1286">
        <f>INDEX('Cat-4'!$1:$1048576,'NSS + ACT'!BF1286,'NSS + ACT'!BG1286)</f>
        <v>113.6</v>
      </c>
      <c r="BI1286">
        <f>MATCH($BI$1,'Cat-4'!$1:$1,0)</f>
        <v>153</v>
      </c>
      <c r="BJ1286">
        <f>INDEX('Cat-4'!$1:$1048576,'NSS + ACT'!BF1286,'NSS + ACT'!BI1286)</f>
        <v>130.80000000000001</v>
      </c>
      <c r="BK1286" s="126">
        <f t="shared" si="240"/>
        <v>1.1514084507042255</v>
      </c>
      <c r="BL1286">
        <f t="shared" si="241"/>
        <v>1962</v>
      </c>
      <c r="BM1286" s="126">
        <f t="shared" si="242"/>
        <v>65.400000000000006</v>
      </c>
      <c r="BN1286" s="126" t="s">
        <v>8785</v>
      </c>
      <c r="BO1286" s="126">
        <f>MATCH(BB1286,Sheet3!$D$4:$D$8,0)</f>
        <v>2</v>
      </c>
      <c r="BP1286" s="126">
        <f>MATCH(BN1286,Sheet3!$E$4:$H$4,0)</f>
        <v>4</v>
      </c>
      <c r="BQ1286" s="132">
        <f>INDEX(Sheet3!$D$4:$H$8,'NSS + ACT'!BO1286,'NSS + ACT'!BP1286)</f>
        <v>0.1</v>
      </c>
      <c r="BR1286" s="105">
        <f t="shared" si="243"/>
        <v>6098.9299647887337</v>
      </c>
      <c r="BS1286" s="162">
        <f t="shared" si="244"/>
        <v>0.1</v>
      </c>
      <c r="BT1286" s="105">
        <f t="shared" si="245"/>
        <v>5489.0369683098606</v>
      </c>
    </row>
    <row r="1287" spans="1:72">
      <c r="A1287" s="18">
        <f t="shared" si="236"/>
        <v>1284</v>
      </c>
      <c r="B1287" s="61">
        <v>292008338160</v>
      </c>
      <c r="C1287" s="39">
        <v>44126</v>
      </c>
      <c r="D1287" s="22" t="s">
        <v>182</v>
      </c>
      <c r="E1287" s="22" t="s">
        <v>3218</v>
      </c>
      <c r="F1287" s="110">
        <v>4</v>
      </c>
      <c r="G1287" s="23" t="s">
        <v>119</v>
      </c>
      <c r="H1287" s="52">
        <v>1323</v>
      </c>
      <c r="I1287" s="30"/>
      <c r="J1287" s="109">
        <v>5292</v>
      </c>
      <c r="K1287" s="23">
        <v>40169320</v>
      </c>
      <c r="L1287" s="26">
        <v>0.1</v>
      </c>
      <c r="M1287" s="40">
        <v>0</v>
      </c>
      <c r="N1287" s="62">
        <v>0</v>
      </c>
      <c r="O1287" s="52">
        <v>0</v>
      </c>
      <c r="P1287" s="26">
        <v>0.1</v>
      </c>
      <c r="Q1287" s="52">
        <v>0</v>
      </c>
      <c r="R1287" s="63">
        <v>0.18</v>
      </c>
      <c r="S1287" s="23" t="s">
        <v>906</v>
      </c>
      <c r="T1287" s="52">
        <v>529.20000000000005</v>
      </c>
      <c r="U1287" s="52">
        <v>0</v>
      </c>
      <c r="V1287" s="52">
        <v>52.920000000000009</v>
      </c>
      <c r="W1287" s="52">
        <v>1057.3416</v>
      </c>
      <c r="X1287" s="52">
        <v>1639.4616000000001</v>
      </c>
      <c r="Y1287" s="23" t="s">
        <v>3182</v>
      </c>
      <c r="Z1287" s="23" t="s">
        <v>3219</v>
      </c>
      <c r="AA1287" s="23" t="s">
        <v>3220</v>
      </c>
      <c r="AB1287" s="33">
        <v>292008338160</v>
      </c>
      <c r="AC1287" s="33" t="s">
        <v>3061</v>
      </c>
      <c r="AD1287" s="48">
        <v>44126</v>
      </c>
      <c r="AE1287" s="39">
        <v>44068</v>
      </c>
      <c r="AF1287" s="53" t="e">
        <v>#N/A</v>
      </c>
      <c r="AG1287" s="53" t="e">
        <v>#N/A</v>
      </c>
      <c r="AH1287" s="39" t="e">
        <v>#N/A</v>
      </c>
      <c r="AI1287" s="23" t="s">
        <v>51</v>
      </c>
      <c r="AJ1287" s="54"/>
      <c r="AK1287" s="55"/>
      <c r="AL1287" s="56"/>
      <c r="AM1287" s="57"/>
      <c r="AN1287" s="33"/>
      <c r="AO1287" s="48"/>
      <c r="AP1287" s="23">
        <v>2000</v>
      </c>
      <c r="AQ1287" s="23" t="s">
        <v>52</v>
      </c>
      <c r="AR1287" s="23" t="s">
        <v>3220</v>
      </c>
      <c r="AS1287" s="38" t="s">
        <v>53</v>
      </c>
      <c r="AT1287" s="23"/>
      <c r="AU1287" s="64">
        <v>6100437572</v>
      </c>
      <c r="AV1287" s="99">
        <v>4</v>
      </c>
      <c r="AW1287" s="102">
        <v>5292</v>
      </c>
      <c r="AX1287" s="29" t="s">
        <v>701</v>
      </c>
      <c r="AY1287" s="29"/>
      <c r="AZ1287" s="25">
        <v>1</v>
      </c>
      <c r="BA1287">
        <f t="shared" si="237"/>
        <v>1570</v>
      </c>
      <c r="BB1287" s="115" t="s">
        <v>6983</v>
      </c>
      <c r="BC1287" s="105">
        <f t="shared" si="238"/>
        <v>1323</v>
      </c>
      <c r="BD1287" s="116">
        <f t="shared" si="239"/>
        <v>44044</v>
      </c>
      <c r="BE1287" s="141" t="s">
        <v>8477</v>
      </c>
      <c r="BF1287">
        <f>MATCH(BE1287,'Cat-4'!$A:$A,0)</f>
        <v>722</v>
      </c>
      <c r="BG1287">
        <f>MATCH(BD1287,'Cat-4'!$1:$1,0)</f>
        <v>104</v>
      </c>
      <c r="BH1287">
        <f>INDEX('Cat-4'!$1:$1048576,'NSS + ACT'!BF1287,'NSS + ACT'!BG1287)</f>
        <v>113.6</v>
      </c>
      <c r="BI1287">
        <f>MATCH($BI$1,'Cat-4'!$1:$1,0)</f>
        <v>153</v>
      </c>
      <c r="BJ1287">
        <f>INDEX('Cat-4'!$1:$1048576,'NSS + ACT'!BF1287,'NSS + ACT'!BI1287)</f>
        <v>130.80000000000001</v>
      </c>
      <c r="BK1287" s="126">
        <f t="shared" si="240"/>
        <v>1.1514084507042255</v>
      </c>
      <c r="BL1287">
        <f t="shared" si="241"/>
        <v>1596</v>
      </c>
      <c r="BM1287" s="126">
        <f t="shared" si="242"/>
        <v>53.2</v>
      </c>
      <c r="BN1287" s="126" t="s">
        <v>8785</v>
      </c>
      <c r="BO1287" s="126">
        <f>MATCH(BB1287,Sheet3!$D$4:$D$8,0)</f>
        <v>2</v>
      </c>
      <c r="BP1287" s="126">
        <f>MATCH(BN1287,Sheet3!$E$4:$H$4,0)</f>
        <v>4</v>
      </c>
      <c r="BQ1287" s="132">
        <f>INDEX(Sheet3!$D$4:$H$8,'NSS + ACT'!BO1287,'NSS + ACT'!BP1287)</f>
        <v>0.1</v>
      </c>
      <c r="BR1287" s="105">
        <f t="shared" si="243"/>
        <v>6093.2535211267614</v>
      </c>
      <c r="BS1287" s="162">
        <f t="shared" si="244"/>
        <v>0.1</v>
      </c>
      <c r="BT1287" s="105">
        <f t="shared" si="245"/>
        <v>5483.9281690140851</v>
      </c>
    </row>
    <row r="1288" spans="1:72">
      <c r="A1288" s="18">
        <f t="shared" si="236"/>
        <v>1285</v>
      </c>
      <c r="B1288" s="33">
        <v>172103028031</v>
      </c>
      <c r="C1288" s="39">
        <v>44513</v>
      </c>
      <c r="D1288" s="22" t="s">
        <v>379</v>
      </c>
      <c r="E1288" s="22" t="s">
        <v>4802</v>
      </c>
      <c r="F1288" s="110">
        <v>4</v>
      </c>
      <c r="G1288" s="23" t="s">
        <v>49</v>
      </c>
      <c r="H1288" s="58">
        <v>1319.74</v>
      </c>
      <c r="I1288" s="30"/>
      <c r="J1288" s="101">
        <v>5278.96</v>
      </c>
      <c r="K1288" s="33">
        <v>84779000</v>
      </c>
      <c r="L1288" s="26">
        <v>7.4999999999999997E-2</v>
      </c>
      <c r="M1288" s="40">
        <v>0</v>
      </c>
      <c r="N1288" s="40">
        <v>0</v>
      </c>
      <c r="O1288" s="35">
        <v>0</v>
      </c>
      <c r="P1288" s="63">
        <v>0.1</v>
      </c>
      <c r="Q1288" s="52">
        <v>0</v>
      </c>
      <c r="R1288" s="63">
        <v>0.18</v>
      </c>
      <c r="S1288" s="23" t="s">
        <v>722</v>
      </c>
      <c r="T1288" s="52">
        <v>395.92199999999997</v>
      </c>
      <c r="U1288" s="52">
        <v>0</v>
      </c>
      <c r="V1288" s="52">
        <v>39.592199999999998</v>
      </c>
      <c r="W1288" s="52">
        <v>1028.6053559999998</v>
      </c>
      <c r="X1288" s="52">
        <v>1464.1195559999996</v>
      </c>
      <c r="Y1288" s="23" t="s">
        <v>4766</v>
      </c>
      <c r="Z1288" s="23" t="s">
        <v>4803</v>
      </c>
      <c r="AA1288" s="23" t="s">
        <v>4804</v>
      </c>
      <c r="AB1288" s="33" t="e">
        <v>#N/A</v>
      </c>
      <c r="AC1288" s="33" t="e">
        <v>#N/A</v>
      </c>
      <c r="AD1288" s="48" t="e">
        <v>#N/A</v>
      </c>
      <c r="AE1288" s="39">
        <v>44483</v>
      </c>
      <c r="AF1288" s="53">
        <v>172103028031</v>
      </c>
      <c r="AG1288" s="53" t="s">
        <v>384</v>
      </c>
      <c r="AH1288" s="39">
        <v>44513</v>
      </c>
      <c r="AI1288" s="23" t="s">
        <v>385</v>
      </c>
      <c r="AJ1288" s="54"/>
      <c r="AK1288" s="55"/>
      <c r="AL1288" s="56"/>
      <c r="AM1288" s="57"/>
      <c r="AN1288" s="33"/>
      <c r="AO1288" s="48"/>
      <c r="AP1288" s="23">
        <v>2000</v>
      </c>
      <c r="AQ1288" s="23" t="s">
        <v>52</v>
      </c>
      <c r="AR1288" s="23" t="s">
        <v>4804</v>
      </c>
      <c r="AS1288" s="38" t="s">
        <v>53</v>
      </c>
      <c r="AT1288" s="23"/>
      <c r="AU1288" s="23" t="s">
        <v>730</v>
      </c>
      <c r="AV1288" s="99">
        <v>4</v>
      </c>
      <c r="AW1288" s="101">
        <v>5278.96</v>
      </c>
      <c r="AX1288" s="29" t="s">
        <v>4770</v>
      </c>
      <c r="AY1288" s="29"/>
      <c r="AZ1288" s="30"/>
      <c r="BA1288">
        <f t="shared" si="237"/>
        <v>1155</v>
      </c>
      <c r="BB1288" s="115" t="s">
        <v>6983</v>
      </c>
      <c r="BC1288" s="105">
        <f t="shared" si="238"/>
        <v>1319.74</v>
      </c>
      <c r="BD1288" s="116">
        <f t="shared" si="239"/>
        <v>44470</v>
      </c>
      <c r="BE1288" s="141" t="s">
        <v>8477</v>
      </c>
      <c r="BF1288">
        <f>MATCH(BE1288,'Cat-4'!$A:$A,0)</f>
        <v>722</v>
      </c>
      <c r="BG1288">
        <f>MATCH(BD1288,'Cat-4'!$1:$1,0)</f>
        <v>118</v>
      </c>
      <c r="BH1288">
        <f>INDEX('Cat-4'!$1:$1048576,'NSS + ACT'!BF1288,'NSS + ACT'!BG1288)</f>
        <v>120.4</v>
      </c>
      <c r="BI1288">
        <f>MATCH($BI$1,'Cat-4'!$1:$1,0)</f>
        <v>153</v>
      </c>
      <c r="BJ1288">
        <f>INDEX('Cat-4'!$1:$1048576,'NSS + ACT'!BF1288,'NSS + ACT'!BI1288)</f>
        <v>130.80000000000001</v>
      </c>
      <c r="BK1288" s="126">
        <f t="shared" si="240"/>
        <v>1.0863787375415284</v>
      </c>
      <c r="BL1288">
        <f t="shared" si="241"/>
        <v>1170</v>
      </c>
      <c r="BM1288" s="126">
        <f t="shared" si="242"/>
        <v>39</v>
      </c>
      <c r="BN1288" s="126" t="s">
        <v>8785</v>
      </c>
      <c r="BO1288" s="126">
        <f>MATCH(BB1288,Sheet3!$D$4:$D$8,0)</f>
        <v>2</v>
      </c>
      <c r="BP1288" s="126">
        <f>MATCH(BN1288,Sheet3!$E$4:$H$4,0)</f>
        <v>4</v>
      </c>
      <c r="BQ1288" s="132">
        <f>INDEX(Sheet3!$D$4:$H$8,'NSS + ACT'!BO1288,'NSS + ACT'!BP1288)</f>
        <v>0.1</v>
      </c>
      <c r="BR1288" s="105">
        <f t="shared" si="243"/>
        <v>5734.9499003322262</v>
      </c>
      <c r="BS1288" s="162">
        <f t="shared" si="244"/>
        <v>0.1</v>
      </c>
      <c r="BT1288" s="105">
        <f t="shared" si="245"/>
        <v>5161.454910299004</v>
      </c>
    </row>
    <row r="1289" spans="1:72">
      <c r="A1289" s="18">
        <f t="shared" si="236"/>
        <v>1286</v>
      </c>
      <c r="B1289" s="33">
        <v>172103028031</v>
      </c>
      <c r="C1289" s="39">
        <v>44513</v>
      </c>
      <c r="D1289" s="22" t="s">
        <v>379</v>
      </c>
      <c r="E1289" s="22" t="s">
        <v>4805</v>
      </c>
      <c r="F1289" s="110">
        <v>4</v>
      </c>
      <c r="G1289" s="23" t="s">
        <v>49</v>
      </c>
      <c r="H1289" s="58">
        <v>1319.74</v>
      </c>
      <c r="I1289" s="30"/>
      <c r="J1289" s="101">
        <v>5278.96</v>
      </c>
      <c r="K1289" s="33">
        <v>84779000</v>
      </c>
      <c r="L1289" s="26">
        <v>7.4999999999999997E-2</v>
      </c>
      <c r="M1289" s="40">
        <v>0</v>
      </c>
      <c r="N1289" s="40">
        <v>0</v>
      </c>
      <c r="O1289" s="35">
        <v>0</v>
      </c>
      <c r="P1289" s="63">
        <v>0.1</v>
      </c>
      <c r="Q1289" s="52">
        <v>0</v>
      </c>
      <c r="R1289" s="63">
        <v>0.18</v>
      </c>
      <c r="S1289" s="23" t="s">
        <v>722</v>
      </c>
      <c r="T1289" s="52">
        <v>395.92199999999997</v>
      </c>
      <c r="U1289" s="52">
        <v>0</v>
      </c>
      <c r="V1289" s="52">
        <v>39.592199999999998</v>
      </c>
      <c r="W1289" s="52">
        <v>1028.6053559999998</v>
      </c>
      <c r="X1289" s="52">
        <v>1464.1195559999996</v>
      </c>
      <c r="Y1289" s="23" t="s">
        <v>4766</v>
      </c>
      <c r="Z1289" s="23" t="s">
        <v>4806</v>
      </c>
      <c r="AA1289" s="23" t="s">
        <v>4807</v>
      </c>
      <c r="AB1289" s="33" t="e">
        <v>#N/A</v>
      </c>
      <c r="AC1289" s="33" t="e">
        <v>#N/A</v>
      </c>
      <c r="AD1289" s="48" t="e">
        <v>#N/A</v>
      </c>
      <c r="AE1289" s="39">
        <v>44483</v>
      </c>
      <c r="AF1289" s="53">
        <v>172103028031</v>
      </c>
      <c r="AG1289" s="53" t="s">
        <v>384</v>
      </c>
      <c r="AH1289" s="39">
        <v>44513</v>
      </c>
      <c r="AI1289" s="23" t="s">
        <v>385</v>
      </c>
      <c r="AJ1289" s="54"/>
      <c r="AK1289" s="55"/>
      <c r="AL1289" s="56"/>
      <c r="AM1289" s="57"/>
      <c r="AN1289" s="33"/>
      <c r="AO1289" s="48"/>
      <c r="AP1289" s="23">
        <v>2000</v>
      </c>
      <c r="AQ1289" s="23" t="s">
        <v>52</v>
      </c>
      <c r="AR1289" s="23" t="s">
        <v>4807</v>
      </c>
      <c r="AS1289" s="38" t="s">
        <v>53</v>
      </c>
      <c r="AT1289" s="23"/>
      <c r="AU1289" s="23" t="s">
        <v>730</v>
      </c>
      <c r="AV1289" s="99">
        <v>4</v>
      </c>
      <c r="AW1289" s="101">
        <v>5278.96</v>
      </c>
      <c r="AX1289" s="29" t="s">
        <v>4770</v>
      </c>
      <c r="AY1289" s="29"/>
      <c r="AZ1289" s="30"/>
      <c r="BA1289">
        <f t="shared" si="237"/>
        <v>1155</v>
      </c>
      <c r="BB1289" s="115" t="s">
        <v>6983</v>
      </c>
      <c r="BC1289" s="105">
        <f t="shared" si="238"/>
        <v>1319.74</v>
      </c>
      <c r="BD1289" s="116">
        <f t="shared" si="239"/>
        <v>44470</v>
      </c>
      <c r="BE1289" s="141" t="s">
        <v>8477</v>
      </c>
      <c r="BF1289">
        <f>MATCH(BE1289,'Cat-4'!$A:$A,0)</f>
        <v>722</v>
      </c>
      <c r="BG1289">
        <f>MATCH(BD1289,'Cat-4'!$1:$1,0)</f>
        <v>118</v>
      </c>
      <c r="BH1289">
        <f>INDEX('Cat-4'!$1:$1048576,'NSS + ACT'!BF1289,'NSS + ACT'!BG1289)</f>
        <v>120.4</v>
      </c>
      <c r="BI1289">
        <f>MATCH($BI$1,'Cat-4'!$1:$1,0)</f>
        <v>153</v>
      </c>
      <c r="BJ1289">
        <f>INDEX('Cat-4'!$1:$1048576,'NSS + ACT'!BF1289,'NSS + ACT'!BI1289)</f>
        <v>130.80000000000001</v>
      </c>
      <c r="BK1289" s="126">
        <f t="shared" si="240"/>
        <v>1.0863787375415284</v>
      </c>
      <c r="BL1289">
        <f t="shared" si="241"/>
        <v>1170</v>
      </c>
      <c r="BM1289" s="126">
        <f t="shared" si="242"/>
        <v>39</v>
      </c>
      <c r="BN1289" s="126" t="s">
        <v>8785</v>
      </c>
      <c r="BO1289" s="126">
        <f>MATCH(BB1289,Sheet3!$D$4:$D$8,0)</f>
        <v>2</v>
      </c>
      <c r="BP1289" s="126">
        <f>MATCH(BN1289,Sheet3!$E$4:$H$4,0)</f>
        <v>4</v>
      </c>
      <c r="BQ1289" s="132">
        <f>INDEX(Sheet3!$D$4:$H$8,'NSS + ACT'!BO1289,'NSS + ACT'!BP1289)</f>
        <v>0.1</v>
      </c>
      <c r="BR1289" s="105">
        <f t="shared" si="243"/>
        <v>5734.9499003322262</v>
      </c>
      <c r="BS1289" s="162">
        <f t="shared" si="244"/>
        <v>0.1</v>
      </c>
      <c r="BT1289" s="105">
        <f t="shared" si="245"/>
        <v>5161.454910299004</v>
      </c>
    </row>
    <row r="1290" spans="1:72">
      <c r="A1290" s="18">
        <f t="shared" si="236"/>
        <v>1287</v>
      </c>
      <c r="B1290" s="33">
        <v>292308394416</v>
      </c>
      <c r="C1290" s="39">
        <v>45147</v>
      </c>
      <c r="D1290" s="22" t="s">
        <v>236</v>
      </c>
      <c r="E1290" s="22" t="s">
        <v>5212</v>
      </c>
      <c r="F1290" s="110">
        <v>7</v>
      </c>
      <c r="G1290" s="23" t="s">
        <v>49</v>
      </c>
      <c r="H1290" s="58">
        <v>1522.7714285714285</v>
      </c>
      <c r="I1290" s="30"/>
      <c r="J1290" s="101">
        <v>10659.4</v>
      </c>
      <c r="K1290" s="33">
        <v>84819090</v>
      </c>
      <c r="L1290" s="26">
        <v>7.4999999999999997E-2</v>
      </c>
      <c r="M1290" s="40">
        <v>0</v>
      </c>
      <c r="N1290" s="40">
        <v>0</v>
      </c>
      <c r="O1290" s="35">
        <v>0</v>
      </c>
      <c r="P1290" s="63">
        <v>0.1</v>
      </c>
      <c r="Q1290" s="52">
        <v>0</v>
      </c>
      <c r="R1290" s="63">
        <v>0.18</v>
      </c>
      <c r="S1290" s="23" t="s">
        <v>849</v>
      </c>
      <c r="T1290" s="52">
        <v>799.45499999999993</v>
      </c>
      <c r="U1290" s="52">
        <v>0</v>
      </c>
      <c r="V1290" s="52">
        <v>79.945499999999996</v>
      </c>
      <c r="W1290" s="52">
        <v>2076.9840899999999</v>
      </c>
      <c r="X1290" s="52">
        <v>2956.3845899999997</v>
      </c>
      <c r="Y1290" s="23" t="s">
        <v>5155</v>
      </c>
      <c r="Z1290" s="23" t="s">
        <v>5213</v>
      </c>
      <c r="AA1290" s="23" t="s">
        <v>5214</v>
      </c>
      <c r="AB1290" s="33">
        <v>292308394416</v>
      </c>
      <c r="AC1290" s="33" t="s">
        <v>5215</v>
      </c>
      <c r="AD1290" s="39">
        <v>45147</v>
      </c>
      <c r="AE1290" s="39">
        <v>45122</v>
      </c>
      <c r="AF1290" s="53" t="e">
        <v>#N/A</v>
      </c>
      <c r="AG1290" s="53" t="e">
        <v>#N/A</v>
      </c>
      <c r="AH1290" s="39" t="e">
        <v>#N/A</v>
      </c>
      <c r="AI1290" s="23" t="s">
        <v>51</v>
      </c>
      <c r="AJ1290" s="59"/>
      <c r="AK1290" s="59"/>
      <c r="AL1290" s="48"/>
      <c r="AM1290" s="60"/>
      <c r="AN1290" s="33"/>
      <c r="AO1290" s="48"/>
      <c r="AP1290" s="23">
        <v>2000</v>
      </c>
      <c r="AQ1290" s="23" t="s">
        <v>52</v>
      </c>
      <c r="AR1290" s="23" t="s">
        <v>5214</v>
      </c>
      <c r="AS1290" s="38" t="s">
        <v>518</v>
      </c>
      <c r="AT1290" s="23"/>
      <c r="AU1290" s="23" t="s">
        <v>5216</v>
      </c>
      <c r="AV1290" s="99">
        <v>7</v>
      </c>
      <c r="AW1290" s="101">
        <v>5250</v>
      </c>
      <c r="AX1290" s="29" t="s">
        <v>4770</v>
      </c>
      <c r="AY1290" s="29"/>
      <c r="AZ1290" s="30" t="s">
        <v>702</v>
      </c>
      <c r="BA1290">
        <f t="shared" si="237"/>
        <v>516</v>
      </c>
      <c r="BB1290" s="115" t="s">
        <v>6983</v>
      </c>
      <c r="BC1290" s="105">
        <f t="shared" si="238"/>
        <v>750</v>
      </c>
      <c r="BD1290" s="116">
        <f t="shared" si="239"/>
        <v>45108</v>
      </c>
      <c r="BE1290" s="141" t="s">
        <v>8477</v>
      </c>
      <c r="BF1290">
        <f>MATCH(BE1290,'Cat-4'!$A:$A,0)</f>
        <v>722</v>
      </c>
      <c r="BG1290">
        <f>MATCH(BD1290,'Cat-4'!$1:$1,0)</f>
        <v>139</v>
      </c>
      <c r="BH1290">
        <f>INDEX('Cat-4'!$1:$1048576,'NSS + ACT'!BF1290,'NSS + ACT'!BG1290)</f>
        <v>128.6</v>
      </c>
      <c r="BI1290">
        <f>MATCH($BI$1,'Cat-4'!$1:$1,0)</f>
        <v>153</v>
      </c>
      <c r="BJ1290">
        <f>INDEX('Cat-4'!$1:$1048576,'NSS + ACT'!BF1290,'NSS + ACT'!BI1290)</f>
        <v>130.80000000000001</v>
      </c>
      <c r="BK1290" s="126">
        <f t="shared" si="240"/>
        <v>1.0171073094867809</v>
      </c>
      <c r="BL1290">
        <f t="shared" si="241"/>
        <v>532</v>
      </c>
      <c r="BM1290" s="126">
        <f t="shared" si="242"/>
        <v>17.733333333333334</v>
      </c>
      <c r="BN1290" s="126" t="s">
        <v>8784</v>
      </c>
      <c r="BO1290" s="126">
        <f>MATCH(BB1290,Sheet3!$D$4:$D$8,0)</f>
        <v>2</v>
      </c>
      <c r="BP1290" s="126">
        <f>MATCH(BN1290,Sheet3!$E$4:$H$4,0)</f>
        <v>3</v>
      </c>
      <c r="BQ1290" s="132">
        <f>INDEX(Sheet3!$D$4:$H$8,'NSS + ACT'!BO1290,'NSS + ACT'!BP1290)</f>
        <v>0.05</v>
      </c>
      <c r="BR1290" s="105">
        <f t="shared" si="243"/>
        <v>5339.8133748055998</v>
      </c>
      <c r="BS1290" s="162">
        <f t="shared" si="244"/>
        <v>0.05</v>
      </c>
      <c r="BT1290" s="105">
        <f t="shared" si="245"/>
        <v>5072.8227060653198</v>
      </c>
    </row>
    <row r="1291" spans="1:72">
      <c r="A1291" s="18">
        <f t="shared" si="236"/>
        <v>1288</v>
      </c>
      <c r="B1291" s="61">
        <v>291903222052</v>
      </c>
      <c r="C1291" s="39">
        <v>43557</v>
      </c>
      <c r="D1291" s="22" t="s">
        <v>63</v>
      </c>
      <c r="E1291" s="22" t="s">
        <v>1533</v>
      </c>
      <c r="F1291" s="110">
        <v>3</v>
      </c>
      <c r="G1291" s="23" t="s">
        <v>119</v>
      </c>
      <c r="H1291" s="52">
        <v>1740.2</v>
      </c>
      <c r="I1291" s="30"/>
      <c r="J1291" s="109">
        <v>5220.6000000000004</v>
      </c>
      <c r="K1291" s="23">
        <v>84842000</v>
      </c>
      <c r="L1291" s="26">
        <v>7.4999999999999997E-2</v>
      </c>
      <c r="M1291" s="40">
        <v>0</v>
      </c>
      <c r="N1291" s="62">
        <v>0</v>
      </c>
      <c r="O1291" s="52">
        <v>0</v>
      </c>
      <c r="P1291" s="26">
        <v>0.1</v>
      </c>
      <c r="Q1291" s="52">
        <v>0</v>
      </c>
      <c r="R1291" s="63">
        <v>0.18</v>
      </c>
      <c r="S1291" s="23" t="s">
        <v>777</v>
      </c>
      <c r="T1291" s="52">
        <v>391.54500000000002</v>
      </c>
      <c r="U1291" s="52">
        <v>0</v>
      </c>
      <c r="V1291" s="52">
        <v>39.154500000000006</v>
      </c>
      <c r="W1291" s="52">
        <v>1017.2339099999999</v>
      </c>
      <c r="X1291" s="52">
        <v>1447.9334099999999</v>
      </c>
      <c r="Y1291" s="23" t="s">
        <v>1473</v>
      </c>
      <c r="Z1291" s="23" t="s">
        <v>1534</v>
      </c>
      <c r="AA1291" s="23" t="s">
        <v>1535</v>
      </c>
      <c r="AB1291" s="33">
        <v>291903222052</v>
      </c>
      <c r="AC1291" s="33" t="s">
        <v>1528</v>
      </c>
      <c r="AD1291" s="48">
        <v>43557</v>
      </c>
      <c r="AE1291" s="39">
        <v>43553</v>
      </c>
      <c r="AF1291" s="53" t="e">
        <v>#N/A</v>
      </c>
      <c r="AG1291" s="53" t="e">
        <v>#N/A</v>
      </c>
      <c r="AH1291" s="39" t="e">
        <v>#N/A</v>
      </c>
      <c r="AI1291" s="23" t="s">
        <v>51</v>
      </c>
      <c r="AJ1291" s="54"/>
      <c r="AK1291" s="55"/>
      <c r="AL1291" s="56"/>
      <c r="AM1291" s="57"/>
      <c r="AN1291" s="33"/>
      <c r="AO1291" s="48"/>
      <c r="AP1291" s="23">
        <v>2000</v>
      </c>
      <c r="AQ1291" s="23" t="s">
        <v>52</v>
      </c>
      <c r="AR1291" s="23" t="s">
        <v>1535</v>
      </c>
      <c r="AS1291" s="38" t="s">
        <v>53</v>
      </c>
      <c r="AT1291" s="23" t="s">
        <v>522</v>
      </c>
      <c r="AU1291" s="64" t="s">
        <v>1529</v>
      </c>
      <c r="AV1291" s="99">
        <v>3</v>
      </c>
      <c r="AW1291" s="102">
        <v>5220.6000000000004</v>
      </c>
      <c r="AX1291" s="29" t="s">
        <v>701</v>
      </c>
      <c r="AY1291" s="29"/>
      <c r="AZ1291" s="25"/>
      <c r="BA1291">
        <f t="shared" si="237"/>
        <v>2085</v>
      </c>
      <c r="BB1291" s="115" t="s">
        <v>6983</v>
      </c>
      <c r="BC1291" s="105">
        <f t="shared" si="238"/>
        <v>1740.2</v>
      </c>
      <c r="BD1291" s="116">
        <f t="shared" si="239"/>
        <v>43525</v>
      </c>
      <c r="BE1291" s="141" t="s">
        <v>8477</v>
      </c>
      <c r="BF1291">
        <f>MATCH(BE1291,'Cat-4'!$A:$A,0)</f>
        <v>722</v>
      </c>
      <c r="BG1291">
        <f>MATCH(BD1291,'Cat-4'!$1:$1,0)</f>
        <v>87</v>
      </c>
      <c r="BH1291">
        <f>INDEX('Cat-4'!$1:$1048576,'NSS + ACT'!BF1291,'NSS + ACT'!BG1291)</f>
        <v>112.3</v>
      </c>
      <c r="BI1291">
        <f>MATCH($BI$1,'Cat-4'!$1:$1,0)</f>
        <v>153</v>
      </c>
      <c r="BJ1291">
        <f>INDEX('Cat-4'!$1:$1048576,'NSS + ACT'!BF1291,'NSS + ACT'!BI1291)</f>
        <v>130.80000000000001</v>
      </c>
      <c r="BK1291" s="126">
        <f t="shared" si="240"/>
        <v>1.1647373107747108</v>
      </c>
      <c r="BL1291">
        <f t="shared" si="241"/>
        <v>2115</v>
      </c>
      <c r="BM1291" s="126">
        <f t="shared" si="242"/>
        <v>70.5</v>
      </c>
      <c r="BN1291" s="126" t="s">
        <v>8785</v>
      </c>
      <c r="BO1291" s="126">
        <f>MATCH(BB1291,Sheet3!$D$4:$D$8,0)</f>
        <v>2</v>
      </c>
      <c r="BP1291" s="126">
        <f>MATCH(BN1291,Sheet3!$E$4:$H$4,0)</f>
        <v>4</v>
      </c>
      <c r="BQ1291" s="132">
        <f>INDEX(Sheet3!$D$4:$H$8,'NSS + ACT'!BO1291,'NSS + ACT'!BP1291)</f>
        <v>0.1</v>
      </c>
      <c r="BR1291" s="105">
        <f t="shared" si="243"/>
        <v>6080.6276046304556</v>
      </c>
      <c r="BS1291" s="162">
        <f t="shared" si="244"/>
        <v>0.1</v>
      </c>
      <c r="BT1291" s="105">
        <f t="shared" si="245"/>
        <v>5472.5648441674102</v>
      </c>
    </row>
    <row r="1292" spans="1:72">
      <c r="A1292" s="18">
        <f t="shared" si="236"/>
        <v>1289</v>
      </c>
      <c r="B1292" s="61">
        <v>171801082633</v>
      </c>
      <c r="C1292" s="39">
        <v>43217</v>
      </c>
      <c r="D1292" s="22" t="s">
        <v>636</v>
      </c>
      <c r="E1292" s="22" t="s">
        <v>3472</v>
      </c>
      <c r="F1292" s="110">
        <v>2</v>
      </c>
      <c r="G1292" s="23" t="s">
        <v>49</v>
      </c>
      <c r="H1292" s="52">
        <v>2607.6199999999949</v>
      </c>
      <c r="I1292" s="30"/>
      <c r="J1292" s="109">
        <v>5215.2399999999898</v>
      </c>
      <c r="K1292" s="23">
        <v>85364900</v>
      </c>
      <c r="L1292" s="26">
        <v>0.1</v>
      </c>
      <c r="M1292" s="40" t="s">
        <v>3460</v>
      </c>
      <c r="N1292" s="62">
        <v>0</v>
      </c>
      <c r="O1292" s="52">
        <v>0</v>
      </c>
      <c r="P1292" s="26">
        <v>0.1</v>
      </c>
      <c r="Q1292" s="52">
        <v>0</v>
      </c>
      <c r="R1292" s="63">
        <v>0.18</v>
      </c>
      <c r="S1292" s="23" t="s">
        <v>1322</v>
      </c>
      <c r="T1292" s="52">
        <v>521.52399999999898</v>
      </c>
      <c r="U1292" s="52">
        <v>0</v>
      </c>
      <c r="V1292" s="52">
        <v>52.152399999999901</v>
      </c>
      <c r="W1292" s="52">
        <v>1042.004951999998</v>
      </c>
      <c r="X1292" s="52">
        <v>1615.6813519999969</v>
      </c>
      <c r="Y1292" s="23" t="s">
        <v>3431</v>
      </c>
      <c r="Z1292" s="23" t="s">
        <v>3473</v>
      </c>
      <c r="AA1292" s="23" t="s">
        <v>3474</v>
      </c>
      <c r="AB1292" s="33" t="e">
        <v>#N/A</v>
      </c>
      <c r="AC1292" s="33" t="e">
        <v>#N/A</v>
      </c>
      <c r="AD1292" s="39" t="e">
        <v>#N/A</v>
      </c>
      <c r="AE1292" s="39" t="e">
        <v>#N/A</v>
      </c>
      <c r="AF1292" s="53">
        <v>171801082633</v>
      </c>
      <c r="AG1292" s="53" t="s">
        <v>990</v>
      </c>
      <c r="AH1292" s="39">
        <v>43217</v>
      </c>
      <c r="AI1292" s="23" t="s">
        <v>385</v>
      </c>
      <c r="AJ1292" s="59"/>
      <c r="AK1292" s="59"/>
      <c r="AL1292" s="48"/>
      <c r="AM1292" s="60"/>
      <c r="AN1292" s="33"/>
      <c r="AO1292" s="48"/>
      <c r="AP1292" s="23">
        <v>2000</v>
      </c>
      <c r="AQ1292" s="23" t="s">
        <v>52</v>
      </c>
      <c r="AR1292" s="23" t="s">
        <v>3474</v>
      </c>
      <c r="AS1292" s="38" t="s">
        <v>53</v>
      </c>
      <c r="AT1292" s="23" t="s">
        <v>522</v>
      </c>
      <c r="AU1292" s="64">
        <v>7068019</v>
      </c>
      <c r="AV1292" s="99">
        <v>2</v>
      </c>
      <c r="AW1292" s="102">
        <v>5215.2399999999898</v>
      </c>
      <c r="AX1292" s="29" t="s">
        <v>701</v>
      </c>
      <c r="AY1292" s="29"/>
      <c r="AZ1292" s="25">
        <v>1</v>
      </c>
      <c r="BB1292" s="115" t="s">
        <v>6987</v>
      </c>
      <c r="BC1292" s="105">
        <f t="shared" si="238"/>
        <v>2607.6199999999949</v>
      </c>
      <c r="BD1292" s="116">
        <v>43709</v>
      </c>
      <c r="BE1292" s="141" t="s">
        <v>8366</v>
      </c>
      <c r="BF1292">
        <f>MATCH(BE1292,'Cat-4'!$A:$A,0)</f>
        <v>666</v>
      </c>
      <c r="BG1292">
        <f>MATCH(BD1292,'Cat-4'!$1:$1,0)</f>
        <v>93</v>
      </c>
      <c r="BH1292">
        <f>INDEX('Cat-4'!$1:$1048576,'NSS + ACT'!BF1292,'NSS + ACT'!BG1292)</f>
        <v>110.5</v>
      </c>
      <c r="BI1292">
        <f>MATCH($BI$1,'Cat-4'!$1:$1,0)</f>
        <v>153</v>
      </c>
      <c r="BJ1292">
        <f>INDEX('Cat-4'!$1:$1048576,'NSS + ACT'!BF1292,'NSS + ACT'!BI1292)</f>
        <v>133.4</v>
      </c>
      <c r="BK1292" s="126">
        <f t="shared" si="240"/>
        <v>1.207239819004525</v>
      </c>
      <c r="BL1292">
        <f t="shared" si="241"/>
        <v>1931</v>
      </c>
      <c r="BM1292" s="126">
        <f t="shared" si="242"/>
        <v>64.36666666666666</v>
      </c>
      <c r="BN1292" s="126" t="s">
        <v>8785</v>
      </c>
      <c r="BO1292" s="126">
        <f>MATCH(BB1292,Sheet3!$D$4:$D$8,0)</f>
        <v>4</v>
      </c>
      <c r="BP1292" s="126">
        <f>MATCH(BN1292,Sheet3!$E$4:$H$4,0)</f>
        <v>4</v>
      </c>
      <c r="BQ1292" s="132">
        <f>INDEX(Sheet3!$D$4:$H$8,'NSS + ACT'!BO1292,'NSS + ACT'!BP1292)</f>
        <v>0.2</v>
      </c>
      <c r="BR1292" s="105">
        <f t="shared" si="243"/>
        <v>6296.0453936651465</v>
      </c>
      <c r="BS1292" s="162">
        <f t="shared" si="244"/>
        <v>0.2</v>
      </c>
      <c r="BT1292" s="105">
        <f t="shared" si="245"/>
        <v>5036.8363149321176</v>
      </c>
    </row>
    <row r="1293" spans="1:72">
      <c r="A1293" s="18">
        <f t="shared" si="236"/>
        <v>1290</v>
      </c>
      <c r="B1293" s="61">
        <v>291802099875</v>
      </c>
      <c r="C1293" s="39">
        <v>43172</v>
      </c>
      <c r="D1293" s="22" t="s">
        <v>94</v>
      </c>
      <c r="E1293" s="22" t="s">
        <v>3490</v>
      </c>
      <c r="F1293" s="110">
        <v>3</v>
      </c>
      <c r="G1293" s="23" t="s">
        <v>49</v>
      </c>
      <c r="H1293" s="52">
        <v>1734.2666666666667</v>
      </c>
      <c r="I1293" s="30"/>
      <c r="J1293" s="109">
        <v>5202.8</v>
      </c>
      <c r="K1293" s="23">
        <v>85389000</v>
      </c>
      <c r="L1293" s="26">
        <v>7.4999999999999997E-2</v>
      </c>
      <c r="M1293" s="40">
        <v>0</v>
      </c>
      <c r="N1293" s="62">
        <v>0</v>
      </c>
      <c r="O1293" s="52">
        <v>0</v>
      </c>
      <c r="P1293" s="26">
        <v>0.1</v>
      </c>
      <c r="Q1293" s="52">
        <v>0</v>
      </c>
      <c r="R1293" s="63">
        <v>0.18</v>
      </c>
      <c r="S1293" s="23" t="s">
        <v>947</v>
      </c>
      <c r="T1293" s="52">
        <v>390.21</v>
      </c>
      <c r="U1293" s="52">
        <v>0</v>
      </c>
      <c r="V1293" s="52">
        <v>39.021000000000001</v>
      </c>
      <c r="W1293" s="52">
        <v>1013.76558</v>
      </c>
      <c r="X1293" s="52">
        <v>1442.99658</v>
      </c>
      <c r="Y1293" s="23" t="s">
        <v>3431</v>
      </c>
      <c r="Z1293" s="23" t="s">
        <v>3491</v>
      </c>
      <c r="AA1293" s="23" t="s">
        <v>3492</v>
      </c>
      <c r="AB1293" s="33">
        <v>291802099875</v>
      </c>
      <c r="AC1293" s="33" t="s">
        <v>3493</v>
      </c>
      <c r="AD1293" s="39">
        <v>43172</v>
      </c>
      <c r="AE1293" s="39">
        <v>43159</v>
      </c>
      <c r="AF1293" s="53" t="e">
        <v>#N/A</v>
      </c>
      <c r="AG1293" s="53" t="e">
        <v>#N/A</v>
      </c>
      <c r="AH1293" s="39" t="e">
        <v>#N/A</v>
      </c>
      <c r="AI1293" s="23" t="s">
        <v>51</v>
      </c>
      <c r="AJ1293" s="59"/>
      <c r="AK1293" s="59"/>
      <c r="AL1293" s="48"/>
      <c r="AM1293" s="60"/>
      <c r="AN1293" s="33"/>
      <c r="AO1293" s="48"/>
      <c r="AP1293" s="23">
        <v>2000</v>
      </c>
      <c r="AQ1293" s="23" t="s">
        <v>64</v>
      </c>
      <c r="AR1293" s="23" t="s">
        <v>3492</v>
      </c>
      <c r="AS1293" s="38" t="s">
        <v>53</v>
      </c>
      <c r="AT1293" s="23" t="s">
        <v>522</v>
      </c>
      <c r="AU1293" s="64">
        <v>1248000017</v>
      </c>
      <c r="AV1293" s="99">
        <v>3</v>
      </c>
      <c r="AW1293" s="102">
        <v>5202.8</v>
      </c>
      <c r="AX1293" s="29" t="s">
        <v>701</v>
      </c>
      <c r="AY1293" s="29"/>
      <c r="AZ1293" s="25">
        <v>1</v>
      </c>
      <c r="BA1293">
        <f t="shared" ref="BA1293:BA1325" si="246">$BA$2-AE1293</f>
        <v>2479</v>
      </c>
      <c r="BB1293" s="115" t="s">
        <v>6983</v>
      </c>
      <c r="BC1293" s="105">
        <f t="shared" si="238"/>
        <v>1734.2666666666667</v>
      </c>
      <c r="BD1293" s="116">
        <f t="shared" si="239"/>
        <v>43132</v>
      </c>
      <c r="BE1293" s="141" t="s">
        <v>8477</v>
      </c>
      <c r="BF1293">
        <f>MATCH(BE1293,'Cat-4'!$A:$A,0)</f>
        <v>722</v>
      </c>
      <c r="BG1293">
        <f>MATCH(BD1293,'Cat-4'!$1:$1,0)</f>
        <v>74</v>
      </c>
      <c r="BH1293">
        <f>INDEX('Cat-4'!$1:$1048576,'NSS + ACT'!BF1293,'NSS + ACT'!BG1293)</f>
        <v>109.7</v>
      </c>
      <c r="BI1293">
        <f>MATCH($BI$1,'Cat-4'!$1:$1,0)</f>
        <v>153</v>
      </c>
      <c r="BJ1293">
        <f>INDEX('Cat-4'!$1:$1048576,'NSS + ACT'!BF1293,'NSS + ACT'!BI1293)</f>
        <v>130.80000000000001</v>
      </c>
      <c r="BK1293" s="126">
        <f t="shared" si="240"/>
        <v>1.1923427529626254</v>
      </c>
      <c r="BL1293">
        <f t="shared" si="241"/>
        <v>2508</v>
      </c>
      <c r="BM1293" s="126">
        <f t="shared" si="242"/>
        <v>83.6</v>
      </c>
      <c r="BN1293" s="126" t="s">
        <v>8785</v>
      </c>
      <c r="BO1293" s="126">
        <f>MATCH(BB1293,Sheet3!$D$4:$D$8,0)</f>
        <v>2</v>
      </c>
      <c r="BP1293" s="126">
        <f>MATCH(BN1293,Sheet3!$E$4:$H$4,0)</f>
        <v>4</v>
      </c>
      <c r="BQ1293" s="132">
        <f>INDEX(Sheet3!$D$4:$H$8,'NSS + ACT'!BO1293,'NSS + ACT'!BP1293)</f>
        <v>0.1</v>
      </c>
      <c r="BR1293" s="105">
        <f t="shared" si="243"/>
        <v>6203.5208751139471</v>
      </c>
      <c r="BS1293" s="162">
        <f t="shared" si="244"/>
        <v>0.1</v>
      </c>
      <c r="BT1293" s="105">
        <f t="shared" si="245"/>
        <v>5583.1687876025526</v>
      </c>
    </row>
    <row r="1294" spans="1:72">
      <c r="A1294" s="18">
        <f t="shared" si="236"/>
        <v>1291</v>
      </c>
      <c r="B1294" s="61">
        <v>291908879220</v>
      </c>
      <c r="C1294" s="39">
        <v>43720</v>
      </c>
      <c r="D1294" s="22" t="s">
        <v>347</v>
      </c>
      <c r="E1294" s="22" t="s">
        <v>4314</v>
      </c>
      <c r="F1294" s="110">
        <v>200</v>
      </c>
      <c r="G1294" s="23" t="s">
        <v>119</v>
      </c>
      <c r="H1294" s="52">
        <v>26</v>
      </c>
      <c r="I1294" s="30"/>
      <c r="J1294" s="109">
        <v>5200</v>
      </c>
      <c r="K1294" s="23">
        <v>84841010</v>
      </c>
      <c r="L1294" s="26">
        <v>7.4999999999999997E-2</v>
      </c>
      <c r="M1294" s="40">
        <v>0</v>
      </c>
      <c r="N1294" s="62">
        <v>0</v>
      </c>
      <c r="O1294" s="52">
        <v>0</v>
      </c>
      <c r="P1294" s="26">
        <v>0.1</v>
      </c>
      <c r="Q1294" s="52">
        <v>0</v>
      </c>
      <c r="R1294" s="63">
        <v>0.18</v>
      </c>
      <c r="S1294" s="23" t="s">
        <v>4095</v>
      </c>
      <c r="T1294" s="52">
        <v>390</v>
      </c>
      <c r="U1294" s="52">
        <v>0</v>
      </c>
      <c r="V1294" s="52">
        <v>39</v>
      </c>
      <c r="W1294" s="52">
        <v>1013.2199999999999</v>
      </c>
      <c r="X1294" s="52">
        <v>1442.2199999999998</v>
      </c>
      <c r="Y1294" s="23" t="s">
        <v>4133</v>
      </c>
      <c r="Z1294" s="23" t="s">
        <v>4315</v>
      </c>
      <c r="AA1294" s="23" t="s">
        <v>4316</v>
      </c>
      <c r="AB1294" s="33">
        <v>291908879220</v>
      </c>
      <c r="AC1294" s="33" t="s">
        <v>4317</v>
      </c>
      <c r="AD1294" s="39">
        <v>43720</v>
      </c>
      <c r="AE1294" s="39">
        <v>43713</v>
      </c>
      <c r="AF1294" s="53" t="e">
        <v>#N/A</v>
      </c>
      <c r="AG1294" s="53" t="e">
        <v>#N/A</v>
      </c>
      <c r="AH1294" s="39" t="e">
        <v>#N/A</v>
      </c>
      <c r="AI1294" s="23" t="s">
        <v>51</v>
      </c>
      <c r="AJ1294" s="59"/>
      <c r="AK1294" s="59"/>
      <c r="AL1294" s="48"/>
      <c r="AM1294" s="60"/>
      <c r="AN1294" s="33"/>
      <c r="AO1294" s="48"/>
      <c r="AP1294" s="23">
        <v>2000</v>
      </c>
      <c r="AQ1294" s="23" t="s">
        <v>52</v>
      </c>
      <c r="AR1294" s="23" t="s">
        <v>4316</v>
      </c>
      <c r="AS1294" s="38" t="s">
        <v>53</v>
      </c>
      <c r="AT1294" s="23"/>
      <c r="AU1294" s="64" t="s">
        <v>4318</v>
      </c>
      <c r="AV1294" s="99">
        <v>200</v>
      </c>
      <c r="AW1294" s="102">
        <v>5200</v>
      </c>
      <c r="AX1294" s="29" t="s">
        <v>701</v>
      </c>
      <c r="AY1294" s="29"/>
      <c r="AZ1294" s="25"/>
      <c r="BA1294">
        <f t="shared" si="246"/>
        <v>1925</v>
      </c>
      <c r="BB1294" s="115" t="s">
        <v>6983</v>
      </c>
      <c r="BC1294" s="105">
        <f t="shared" si="238"/>
        <v>26</v>
      </c>
      <c r="BD1294" s="116">
        <f t="shared" si="239"/>
        <v>43709</v>
      </c>
      <c r="BE1294" s="141" t="s">
        <v>8477</v>
      </c>
      <c r="BF1294">
        <f>MATCH(BE1294,'Cat-4'!$A:$A,0)</f>
        <v>722</v>
      </c>
      <c r="BG1294">
        <f>MATCH(BD1294,'Cat-4'!$1:$1,0)</f>
        <v>93</v>
      </c>
      <c r="BH1294">
        <f>INDEX('Cat-4'!$1:$1048576,'NSS + ACT'!BF1294,'NSS + ACT'!BG1294)</f>
        <v>113.9</v>
      </c>
      <c r="BI1294">
        <f>MATCH($BI$1,'Cat-4'!$1:$1,0)</f>
        <v>153</v>
      </c>
      <c r="BJ1294">
        <f>INDEX('Cat-4'!$1:$1048576,'NSS + ACT'!BF1294,'NSS + ACT'!BI1294)</f>
        <v>130.80000000000001</v>
      </c>
      <c r="BK1294" s="126">
        <f t="shared" si="240"/>
        <v>1.1483757682177349</v>
      </c>
      <c r="BL1294">
        <f t="shared" si="241"/>
        <v>1931</v>
      </c>
      <c r="BM1294" s="126">
        <f t="shared" si="242"/>
        <v>64.36666666666666</v>
      </c>
      <c r="BN1294" s="126" t="s">
        <v>8785</v>
      </c>
      <c r="BO1294" s="126">
        <f>MATCH(BB1294,Sheet3!$D$4:$D$8,0)</f>
        <v>2</v>
      </c>
      <c r="BP1294" s="126">
        <f>MATCH(BN1294,Sheet3!$E$4:$H$4,0)</f>
        <v>4</v>
      </c>
      <c r="BQ1294" s="132">
        <f>INDEX(Sheet3!$D$4:$H$8,'NSS + ACT'!BO1294,'NSS + ACT'!BP1294)</f>
        <v>0.1</v>
      </c>
      <c r="BR1294" s="105">
        <f t="shared" si="243"/>
        <v>5971.5539947322213</v>
      </c>
      <c r="BS1294" s="162">
        <f t="shared" si="244"/>
        <v>0.1</v>
      </c>
      <c r="BT1294" s="105">
        <f t="shared" si="245"/>
        <v>5374.3985952589992</v>
      </c>
    </row>
    <row r="1295" spans="1:72">
      <c r="A1295" s="18">
        <f t="shared" si="236"/>
        <v>1292</v>
      </c>
      <c r="B1295" s="33">
        <v>292103613852</v>
      </c>
      <c r="C1295" s="39">
        <v>44298</v>
      </c>
      <c r="D1295" s="22" t="s">
        <v>6022</v>
      </c>
      <c r="E1295" s="22" t="s">
        <v>6023</v>
      </c>
      <c r="F1295" s="110">
        <v>1</v>
      </c>
      <c r="G1295" s="23" t="s">
        <v>119</v>
      </c>
      <c r="H1295" s="52">
        <v>4746</v>
      </c>
      <c r="I1295" s="30"/>
      <c r="J1295" s="109">
        <v>4746</v>
      </c>
      <c r="K1295" s="33">
        <v>84819090</v>
      </c>
      <c r="L1295" s="26">
        <v>7.4999999999999997E-2</v>
      </c>
      <c r="M1295" s="26"/>
      <c r="N1295" s="26">
        <v>0</v>
      </c>
      <c r="O1295" s="60"/>
      <c r="P1295" s="26">
        <v>0.1</v>
      </c>
      <c r="Q1295" s="84"/>
      <c r="R1295" s="26">
        <v>0.18</v>
      </c>
      <c r="S1295" s="23" t="s">
        <v>849</v>
      </c>
      <c r="T1295" s="52">
        <v>355.95</v>
      </c>
      <c r="U1295" s="52">
        <v>0</v>
      </c>
      <c r="V1295" s="52">
        <v>35.594999999999999</v>
      </c>
      <c r="W1295" s="52">
        <v>924.75810000000001</v>
      </c>
      <c r="X1295" s="52">
        <v>1316.3031000000001</v>
      </c>
      <c r="Y1295" s="23" t="s">
        <v>5950</v>
      </c>
      <c r="Z1295" s="23" t="s">
        <v>6024</v>
      </c>
      <c r="AA1295" s="23" t="s">
        <v>6025</v>
      </c>
      <c r="AB1295" s="33">
        <v>292103613852</v>
      </c>
      <c r="AC1295" s="33" t="s">
        <v>6026</v>
      </c>
      <c r="AD1295" s="39">
        <v>44298</v>
      </c>
      <c r="AE1295" s="39">
        <v>44258</v>
      </c>
      <c r="AF1295" s="53" t="e">
        <v>#N/A</v>
      </c>
      <c r="AG1295" s="53" t="e">
        <v>#N/A</v>
      </c>
      <c r="AH1295" s="39" t="e">
        <v>#N/A</v>
      </c>
      <c r="AI1295" s="23" t="s">
        <v>51</v>
      </c>
      <c r="AJ1295" s="59"/>
      <c r="AK1295" s="59"/>
      <c r="AL1295" s="48"/>
      <c r="AM1295" s="60"/>
      <c r="AN1295" s="33"/>
      <c r="AO1295" s="48"/>
      <c r="AP1295" s="23">
        <v>2000</v>
      </c>
      <c r="AQ1295" s="23" t="s">
        <v>52</v>
      </c>
      <c r="AR1295" s="23" t="s">
        <v>6025</v>
      </c>
      <c r="AS1295" s="38" t="s">
        <v>53</v>
      </c>
      <c r="AT1295" s="23" t="s">
        <v>522</v>
      </c>
      <c r="AU1295" s="23" t="s">
        <v>6027</v>
      </c>
      <c r="AV1295" s="99">
        <v>1</v>
      </c>
      <c r="AW1295" s="101">
        <v>5179.68</v>
      </c>
      <c r="AX1295" s="29" t="s">
        <v>5711</v>
      </c>
      <c r="AY1295" s="29"/>
      <c r="AZ1295" s="21"/>
      <c r="BA1295">
        <f t="shared" si="246"/>
        <v>1380</v>
      </c>
      <c r="BB1295" s="115" t="s">
        <v>6983</v>
      </c>
      <c r="BC1295" s="105">
        <f t="shared" si="238"/>
        <v>5179.68</v>
      </c>
      <c r="BD1295" s="116">
        <f t="shared" si="239"/>
        <v>44256</v>
      </c>
      <c r="BE1295" s="141" t="s">
        <v>8477</v>
      </c>
      <c r="BF1295">
        <f>MATCH(BE1295,'Cat-4'!$A:$A,0)</f>
        <v>722</v>
      </c>
      <c r="BG1295">
        <f>MATCH(BD1295,'Cat-4'!$1:$1,0)</f>
        <v>111</v>
      </c>
      <c r="BH1295">
        <f>INDEX('Cat-4'!$1:$1048576,'NSS + ACT'!BF1295,'NSS + ACT'!BG1295)</f>
        <v>116.1</v>
      </c>
      <c r="BI1295">
        <f>MATCH($BI$1,'Cat-4'!$1:$1,0)</f>
        <v>153</v>
      </c>
      <c r="BJ1295">
        <f>INDEX('Cat-4'!$1:$1048576,'NSS + ACT'!BF1295,'NSS + ACT'!BI1295)</f>
        <v>130.80000000000001</v>
      </c>
      <c r="BK1295" s="126">
        <f t="shared" si="240"/>
        <v>1.1266149870801034</v>
      </c>
      <c r="BL1295">
        <f t="shared" si="241"/>
        <v>1384</v>
      </c>
      <c r="BM1295" s="126">
        <f t="shared" si="242"/>
        <v>46.133333333333333</v>
      </c>
      <c r="BN1295" s="126" t="s">
        <v>8785</v>
      </c>
      <c r="BO1295" s="126">
        <f>MATCH(BB1295,Sheet3!$D$4:$D$8,0)</f>
        <v>2</v>
      </c>
      <c r="BP1295" s="126">
        <f>MATCH(BN1295,Sheet3!$E$4:$H$4,0)</f>
        <v>4</v>
      </c>
      <c r="BQ1295" s="132">
        <f>INDEX(Sheet3!$D$4:$H$8,'NSS + ACT'!BO1295,'NSS + ACT'!BP1295)</f>
        <v>0.1</v>
      </c>
      <c r="BR1295" s="105">
        <f t="shared" si="243"/>
        <v>5835.5051162790705</v>
      </c>
      <c r="BS1295" s="162">
        <f t="shared" si="244"/>
        <v>0.1</v>
      </c>
      <c r="BT1295" s="105">
        <f t="shared" si="245"/>
        <v>5251.9546046511632</v>
      </c>
    </row>
    <row r="1296" spans="1:72">
      <c r="A1296" s="18">
        <f t="shared" si="236"/>
        <v>1293</v>
      </c>
      <c r="B1296" s="33">
        <v>292104357171</v>
      </c>
      <c r="C1296" s="39">
        <v>44323</v>
      </c>
      <c r="D1296" s="22" t="s">
        <v>114</v>
      </c>
      <c r="E1296" s="22" t="s">
        <v>5985</v>
      </c>
      <c r="F1296" s="110">
        <v>3</v>
      </c>
      <c r="G1296" s="23" t="s">
        <v>119</v>
      </c>
      <c r="H1296" s="52">
        <v>1140</v>
      </c>
      <c r="I1296" s="30"/>
      <c r="J1296" s="109">
        <v>3420</v>
      </c>
      <c r="K1296" s="33">
        <v>84819090</v>
      </c>
      <c r="L1296" s="26">
        <v>7.4999999999999997E-2</v>
      </c>
      <c r="M1296" s="26"/>
      <c r="N1296" s="26">
        <v>0</v>
      </c>
      <c r="O1296" s="60"/>
      <c r="P1296" s="26">
        <v>0.1</v>
      </c>
      <c r="Q1296" s="84"/>
      <c r="R1296" s="26">
        <v>0.18</v>
      </c>
      <c r="S1296" s="23" t="s">
        <v>849</v>
      </c>
      <c r="T1296" s="52">
        <v>256.5</v>
      </c>
      <c r="U1296" s="52">
        <v>0</v>
      </c>
      <c r="V1296" s="52">
        <v>25.650000000000002</v>
      </c>
      <c r="W1296" s="52">
        <v>666.38699999999994</v>
      </c>
      <c r="X1296" s="52">
        <v>948.53699999999992</v>
      </c>
      <c r="Y1296" s="23" t="s">
        <v>5950</v>
      </c>
      <c r="Z1296" s="23" t="s">
        <v>5986</v>
      </c>
      <c r="AA1296" s="23" t="s">
        <v>5987</v>
      </c>
      <c r="AB1296" s="33">
        <v>292104357171</v>
      </c>
      <c r="AC1296" s="33" t="s">
        <v>5988</v>
      </c>
      <c r="AD1296" s="39">
        <v>44323</v>
      </c>
      <c r="AE1296" s="39">
        <v>44274</v>
      </c>
      <c r="AF1296" s="53" t="e">
        <v>#N/A</v>
      </c>
      <c r="AG1296" s="53" t="e">
        <v>#N/A</v>
      </c>
      <c r="AH1296" s="39" t="e">
        <v>#N/A</v>
      </c>
      <c r="AI1296" s="23" t="s">
        <v>51</v>
      </c>
      <c r="AJ1296" s="59"/>
      <c r="AK1296" s="59"/>
      <c r="AL1296" s="48"/>
      <c r="AM1296" s="60"/>
      <c r="AN1296" s="33"/>
      <c r="AO1296" s="48"/>
      <c r="AP1296" s="23">
        <v>2000</v>
      </c>
      <c r="AQ1296" s="23" t="s">
        <v>52</v>
      </c>
      <c r="AR1296" s="23" t="s">
        <v>5987</v>
      </c>
      <c r="AS1296" s="38" t="s">
        <v>53</v>
      </c>
      <c r="AT1296" s="23" t="s">
        <v>519</v>
      </c>
      <c r="AU1296" s="23">
        <v>7620000778</v>
      </c>
      <c r="AV1296" s="99">
        <v>3</v>
      </c>
      <c r="AW1296" s="101">
        <v>5130</v>
      </c>
      <c r="AX1296" s="29" t="s">
        <v>5711</v>
      </c>
      <c r="AY1296" s="29"/>
      <c r="AZ1296" s="21"/>
      <c r="BA1296">
        <f t="shared" si="246"/>
        <v>1364</v>
      </c>
      <c r="BB1296" s="115" t="s">
        <v>6987</v>
      </c>
      <c r="BC1296" s="105">
        <f t="shared" si="238"/>
        <v>1710</v>
      </c>
      <c r="BD1296" s="116">
        <f t="shared" si="239"/>
        <v>44256</v>
      </c>
      <c r="BE1296" s="141" t="s">
        <v>8366</v>
      </c>
      <c r="BF1296">
        <f>MATCH(BE1296,'Cat-4'!$A:$A,0)</f>
        <v>666</v>
      </c>
      <c r="BG1296">
        <f>MATCH(BD1296,'Cat-4'!$1:$1,0)</f>
        <v>111</v>
      </c>
      <c r="BH1296">
        <f>INDEX('Cat-4'!$1:$1048576,'NSS + ACT'!BF1296,'NSS + ACT'!BG1296)</f>
        <v>118.9</v>
      </c>
      <c r="BI1296">
        <f>MATCH($BI$1,'Cat-4'!$1:$1,0)</f>
        <v>153</v>
      </c>
      <c r="BJ1296">
        <f>INDEX('Cat-4'!$1:$1048576,'NSS + ACT'!BF1296,'NSS + ACT'!BI1296)</f>
        <v>133.4</v>
      </c>
      <c r="BK1296" s="126">
        <f t="shared" si="240"/>
        <v>1.121951219512195</v>
      </c>
      <c r="BL1296">
        <f t="shared" si="241"/>
        <v>1384</v>
      </c>
      <c r="BM1296" s="126">
        <f t="shared" si="242"/>
        <v>46.133333333333333</v>
      </c>
      <c r="BN1296" s="126" t="s">
        <v>8785</v>
      </c>
      <c r="BO1296" s="126">
        <f>MATCH(BB1296,Sheet3!$D$4:$D$8,0)</f>
        <v>4</v>
      </c>
      <c r="BP1296" s="126">
        <f>MATCH(BN1296,Sheet3!$E$4:$H$4,0)</f>
        <v>4</v>
      </c>
      <c r="BQ1296" s="132">
        <f>INDEX(Sheet3!$D$4:$H$8,'NSS + ACT'!BO1296,'NSS + ACT'!BP1296)</f>
        <v>0.2</v>
      </c>
      <c r="BR1296" s="105">
        <f t="shared" si="243"/>
        <v>5755.6097560975604</v>
      </c>
      <c r="BS1296" s="162">
        <f t="shared" si="244"/>
        <v>0.2</v>
      </c>
      <c r="BT1296" s="105">
        <f t="shared" si="245"/>
        <v>4604.4878048780483</v>
      </c>
    </row>
    <row r="1297" spans="1:72">
      <c r="A1297" s="18">
        <f t="shared" si="236"/>
        <v>1294</v>
      </c>
      <c r="B1297" s="61">
        <v>292005143065</v>
      </c>
      <c r="C1297" s="39">
        <v>44028</v>
      </c>
      <c r="D1297" s="22" t="s">
        <v>152</v>
      </c>
      <c r="E1297" s="22" t="s">
        <v>1316</v>
      </c>
      <c r="F1297" s="110">
        <v>3</v>
      </c>
      <c r="G1297" s="23" t="s">
        <v>49</v>
      </c>
      <c r="H1297" s="52">
        <v>1696.8400000000001</v>
      </c>
      <c r="I1297" s="30"/>
      <c r="J1297" s="109">
        <v>5090.5200000000004</v>
      </c>
      <c r="K1297" s="23">
        <v>39174000</v>
      </c>
      <c r="L1297" s="26">
        <v>0.1</v>
      </c>
      <c r="M1297" s="40">
        <v>0</v>
      </c>
      <c r="N1297" s="62">
        <v>0</v>
      </c>
      <c r="O1297" s="52">
        <v>0</v>
      </c>
      <c r="P1297" s="26">
        <v>0.1</v>
      </c>
      <c r="Q1297" s="52">
        <v>0</v>
      </c>
      <c r="R1297" s="63">
        <v>0.18</v>
      </c>
      <c r="S1297" s="23" t="s">
        <v>1307</v>
      </c>
      <c r="T1297" s="52">
        <v>509.05200000000008</v>
      </c>
      <c r="U1297" s="52">
        <v>0</v>
      </c>
      <c r="V1297" s="52">
        <v>50.905200000000008</v>
      </c>
      <c r="W1297" s="52">
        <v>1017.085896</v>
      </c>
      <c r="X1297" s="52">
        <v>1577.0430960000001</v>
      </c>
      <c r="Y1297" s="23" t="s">
        <v>1248</v>
      </c>
      <c r="Z1297" s="23" t="s">
        <v>1317</v>
      </c>
      <c r="AA1297" s="23" t="s">
        <v>1318</v>
      </c>
      <c r="AB1297" s="33">
        <v>292005143065</v>
      </c>
      <c r="AC1297" s="33" t="s">
        <v>1319</v>
      </c>
      <c r="AD1297" s="48">
        <v>44028</v>
      </c>
      <c r="AE1297" s="39">
        <v>44026</v>
      </c>
      <c r="AF1297" s="53" t="e">
        <v>#N/A</v>
      </c>
      <c r="AG1297" s="53" t="e">
        <v>#N/A</v>
      </c>
      <c r="AH1297" s="39" t="e">
        <v>#N/A</v>
      </c>
      <c r="AI1297" s="23" t="s">
        <v>51</v>
      </c>
      <c r="AJ1297" s="54"/>
      <c r="AK1297" s="55"/>
      <c r="AL1297" s="56"/>
      <c r="AM1297" s="57"/>
      <c r="AN1297" s="33"/>
      <c r="AO1297" s="48"/>
      <c r="AP1297" s="23">
        <v>2000</v>
      </c>
      <c r="AQ1297" s="23" t="s">
        <v>52</v>
      </c>
      <c r="AR1297" s="23" t="s">
        <v>1318</v>
      </c>
      <c r="AS1297" s="38" t="s">
        <v>53</v>
      </c>
      <c r="AT1297" s="23" t="s">
        <v>519</v>
      </c>
      <c r="AU1297" s="64" t="s">
        <v>1320</v>
      </c>
      <c r="AV1297" s="99">
        <v>3</v>
      </c>
      <c r="AW1297" s="102">
        <v>5090.5200000000004</v>
      </c>
      <c r="AX1297" s="29" t="s">
        <v>701</v>
      </c>
      <c r="AY1297" s="29"/>
      <c r="AZ1297" s="25"/>
      <c r="BA1297">
        <f t="shared" si="246"/>
        <v>1612</v>
      </c>
      <c r="BB1297" s="115" t="s">
        <v>6983</v>
      </c>
      <c r="BC1297" s="105">
        <f t="shared" si="238"/>
        <v>1696.8400000000001</v>
      </c>
      <c r="BD1297" s="116">
        <f t="shared" si="239"/>
        <v>44013</v>
      </c>
      <c r="BE1297" s="141" t="s">
        <v>8477</v>
      </c>
      <c r="BF1297">
        <f>MATCH(BE1297,'Cat-4'!$A:$A,0)</f>
        <v>722</v>
      </c>
      <c r="BG1297">
        <f>MATCH(BD1297,'Cat-4'!$1:$1,0)</f>
        <v>103</v>
      </c>
      <c r="BH1297">
        <f>INDEX('Cat-4'!$1:$1048576,'NSS + ACT'!BF1297,'NSS + ACT'!BG1297)</f>
        <v>112.9</v>
      </c>
      <c r="BI1297">
        <f>MATCH($BI$1,'Cat-4'!$1:$1,0)</f>
        <v>153</v>
      </c>
      <c r="BJ1297">
        <f>INDEX('Cat-4'!$1:$1048576,'NSS + ACT'!BF1297,'NSS + ACT'!BI1297)</f>
        <v>130.80000000000001</v>
      </c>
      <c r="BK1297" s="126">
        <f t="shared" si="240"/>
        <v>1.1585473870682019</v>
      </c>
      <c r="BL1297">
        <f t="shared" si="241"/>
        <v>1627</v>
      </c>
      <c r="BM1297" s="126">
        <f t="shared" si="242"/>
        <v>54.233333333333334</v>
      </c>
      <c r="BN1297" s="126" t="s">
        <v>8785</v>
      </c>
      <c r="BO1297" s="126">
        <f>MATCH(BB1297,Sheet3!$D$4:$D$8,0)</f>
        <v>2</v>
      </c>
      <c r="BP1297" s="126">
        <f>MATCH(BN1297,Sheet3!$E$4:$H$4,0)</f>
        <v>4</v>
      </c>
      <c r="BQ1297" s="132">
        <f>INDEX(Sheet3!$D$4:$H$8,'NSS + ACT'!BO1297,'NSS + ACT'!BP1297)</f>
        <v>0.1</v>
      </c>
      <c r="BR1297" s="105">
        <f t="shared" si="243"/>
        <v>5897.6086448184242</v>
      </c>
      <c r="BS1297" s="162">
        <f t="shared" si="244"/>
        <v>0.1</v>
      </c>
      <c r="BT1297" s="105">
        <f t="shared" si="245"/>
        <v>5307.8477803365822</v>
      </c>
    </row>
    <row r="1298" spans="1:72">
      <c r="A1298" s="18">
        <f t="shared" si="236"/>
        <v>1295</v>
      </c>
      <c r="B1298" s="61">
        <v>292000388120</v>
      </c>
      <c r="C1298" s="39">
        <v>43841</v>
      </c>
      <c r="D1298" s="22" t="s">
        <v>347</v>
      </c>
      <c r="E1298" s="22" t="s">
        <v>4415</v>
      </c>
      <c r="F1298" s="110">
        <v>110</v>
      </c>
      <c r="G1298" s="23" t="s">
        <v>119</v>
      </c>
      <c r="H1298" s="52">
        <v>46.139999999999908</v>
      </c>
      <c r="I1298" s="30"/>
      <c r="J1298" s="109">
        <v>5075.3999999999896</v>
      </c>
      <c r="K1298" s="23">
        <v>84841010</v>
      </c>
      <c r="L1298" s="26">
        <v>7.4999999999999997E-2</v>
      </c>
      <c r="M1298" s="40">
        <v>0</v>
      </c>
      <c r="N1298" s="62">
        <v>0</v>
      </c>
      <c r="O1298" s="52">
        <v>0</v>
      </c>
      <c r="P1298" s="26">
        <v>0.1</v>
      </c>
      <c r="Q1298" s="52">
        <v>0</v>
      </c>
      <c r="R1298" s="63">
        <v>0.18</v>
      </c>
      <c r="S1298" s="23" t="s">
        <v>4095</v>
      </c>
      <c r="T1298" s="52">
        <v>380.65499999999923</v>
      </c>
      <c r="U1298" s="52">
        <v>0</v>
      </c>
      <c r="V1298" s="52">
        <v>38.065499999999922</v>
      </c>
      <c r="W1298" s="52">
        <v>988.94168999999783</v>
      </c>
      <c r="X1298" s="52">
        <v>1407.6621899999971</v>
      </c>
      <c r="Y1298" s="23" t="s">
        <v>4133</v>
      </c>
      <c r="Z1298" s="23" t="s">
        <v>4416</v>
      </c>
      <c r="AA1298" s="23" t="s">
        <v>4417</v>
      </c>
      <c r="AB1298" s="33">
        <v>292000388120</v>
      </c>
      <c r="AC1298" s="33" t="s">
        <v>4397</v>
      </c>
      <c r="AD1298" s="39">
        <v>43841</v>
      </c>
      <c r="AE1298" s="39">
        <v>43829</v>
      </c>
      <c r="AF1298" s="53" t="e">
        <v>#N/A</v>
      </c>
      <c r="AG1298" s="53" t="e">
        <v>#N/A</v>
      </c>
      <c r="AH1298" s="39" t="e">
        <v>#N/A</v>
      </c>
      <c r="AI1298" s="23" t="s">
        <v>51</v>
      </c>
      <c r="AJ1298" s="59"/>
      <c r="AK1298" s="59"/>
      <c r="AL1298" s="48"/>
      <c r="AM1298" s="60"/>
      <c r="AN1298" s="33"/>
      <c r="AO1298" s="48"/>
      <c r="AP1298" s="23">
        <v>2000</v>
      </c>
      <c r="AQ1298" s="23" t="s">
        <v>52</v>
      </c>
      <c r="AR1298" s="23" t="s">
        <v>4417</v>
      </c>
      <c r="AS1298" s="38" t="s">
        <v>53</v>
      </c>
      <c r="AT1298" s="23"/>
      <c r="AU1298" s="64" t="s">
        <v>4398</v>
      </c>
      <c r="AV1298" s="99">
        <v>110</v>
      </c>
      <c r="AW1298" s="102">
        <v>5075.3999999999896</v>
      </c>
      <c r="AX1298" s="29" t="s">
        <v>701</v>
      </c>
      <c r="AY1298" s="29"/>
      <c r="AZ1298" s="25"/>
      <c r="BA1298">
        <f t="shared" si="246"/>
        <v>1809</v>
      </c>
      <c r="BB1298" s="115" t="s">
        <v>6983</v>
      </c>
      <c r="BC1298" s="105">
        <f t="shared" si="238"/>
        <v>46.139999999999908</v>
      </c>
      <c r="BD1298" s="116">
        <f t="shared" si="239"/>
        <v>43800</v>
      </c>
      <c r="BE1298" s="141" t="s">
        <v>8477</v>
      </c>
      <c r="BF1298">
        <f>MATCH(BE1298,'Cat-4'!$A:$A,0)</f>
        <v>722</v>
      </c>
      <c r="BG1298">
        <f>MATCH(BD1298,'Cat-4'!$1:$1,0)</f>
        <v>96</v>
      </c>
      <c r="BH1298">
        <f>INDEX('Cat-4'!$1:$1048576,'NSS + ACT'!BF1298,'NSS + ACT'!BG1298)</f>
        <v>113</v>
      </c>
      <c r="BI1298">
        <f>MATCH($BI$1,'Cat-4'!$1:$1,0)</f>
        <v>153</v>
      </c>
      <c r="BJ1298">
        <f>INDEX('Cat-4'!$1:$1048576,'NSS + ACT'!BF1298,'NSS + ACT'!BI1298)</f>
        <v>130.80000000000001</v>
      </c>
      <c r="BK1298" s="126">
        <f t="shared" si="240"/>
        <v>1.1575221238938054</v>
      </c>
      <c r="BL1298">
        <f t="shared" si="241"/>
        <v>1840</v>
      </c>
      <c r="BM1298" s="126">
        <f t="shared" si="242"/>
        <v>61.333333333333336</v>
      </c>
      <c r="BN1298" s="126" t="s">
        <v>8785</v>
      </c>
      <c r="BO1298" s="126">
        <f>MATCH(BB1298,Sheet3!$D$4:$D$8,0)</f>
        <v>2</v>
      </c>
      <c r="BP1298" s="126">
        <f>MATCH(BN1298,Sheet3!$E$4:$H$4,0)</f>
        <v>4</v>
      </c>
      <c r="BQ1298" s="132">
        <f>INDEX(Sheet3!$D$4:$H$8,'NSS + ACT'!BO1298,'NSS + ACT'!BP1298)</f>
        <v>0.1</v>
      </c>
      <c r="BR1298" s="105">
        <f t="shared" si="243"/>
        <v>5874.887787610608</v>
      </c>
      <c r="BS1298" s="162">
        <f t="shared" si="244"/>
        <v>0.1</v>
      </c>
      <c r="BT1298" s="105">
        <f t="shared" si="245"/>
        <v>5287.3990088495475</v>
      </c>
    </row>
    <row r="1299" spans="1:72">
      <c r="A1299" s="18">
        <f t="shared" si="236"/>
        <v>1296</v>
      </c>
      <c r="B1299" s="61">
        <v>292102148391</v>
      </c>
      <c r="C1299" s="39">
        <v>44258</v>
      </c>
      <c r="D1299" s="22" t="s">
        <v>264</v>
      </c>
      <c r="E1299" s="22" t="s">
        <v>2972</v>
      </c>
      <c r="F1299" s="110">
        <v>1</v>
      </c>
      <c r="G1299" s="23" t="s">
        <v>119</v>
      </c>
      <c r="H1299" s="52">
        <v>5055.47</v>
      </c>
      <c r="I1299" s="30"/>
      <c r="J1299" s="109">
        <v>5055.47</v>
      </c>
      <c r="K1299" s="23">
        <v>84139120</v>
      </c>
      <c r="L1299" s="26">
        <v>7.4999999999999997E-2</v>
      </c>
      <c r="M1299" s="40">
        <v>0</v>
      </c>
      <c r="N1299" s="62">
        <v>0</v>
      </c>
      <c r="O1299" s="52">
        <v>0</v>
      </c>
      <c r="P1299" s="26">
        <v>0.1</v>
      </c>
      <c r="Q1299" s="52">
        <v>0</v>
      </c>
      <c r="R1299" s="63">
        <v>0.18</v>
      </c>
      <c r="S1299" s="23" t="s">
        <v>2931</v>
      </c>
      <c r="T1299" s="52">
        <v>379.16025000000002</v>
      </c>
      <c r="U1299" s="52">
        <v>0</v>
      </c>
      <c r="V1299" s="52">
        <v>37.916025000000005</v>
      </c>
      <c r="W1299" s="52">
        <v>985.05832950000013</v>
      </c>
      <c r="X1299" s="52">
        <v>1402.1346045</v>
      </c>
      <c r="Y1299" s="23" t="s">
        <v>2778</v>
      </c>
      <c r="Z1299" s="23" t="s">
        <v>2973</v>
      </c>
      <c r="AA1299" s="23" t="s">
        <v>2974</v>
      </c>
      <c r="AB1299" s="33">
        <v>292102148391</v>
      </c>
      <c r="AC1299" s="33" t="s">
        <v>2975</v>
      </c>
      <c r="AD1299" s="48">
        <v>44258</v>
      </c>
      <c r="AE1299" s="39">
        <v>44233</v>
      </c>
      <c r="AF1299" s="53" t="e">
        <v>#N/A</v>
      </c>
      <c r="AG1299" s="53" t="e">
        <v>#N/A</v>
      </c>
      <c r="AH1299" s="39" t="e">
        <v>#N/A</v>
      </c>
      <c r="AI1299" s="23" t="s">
        <v>51</v>
      </c>
      <c r="AJ1299" s="54"/>
      <c r="AK1299" s="55"/>
      <c r="AL1299" s="56"/>
      <c r="AM1299" s="57"/>
      <c r="AN1299" s="33"/>
      <c r="AO1299" s="48"/>
      <c r="AP1299" s="23">
        <v>2000</v>
      </c>
      <c r="AQ1299" s="23" t="s">
        <v>64</v>
      </c>
      <c r="AR1299" s="23" t="s">
        <v>2974</v>
      </c>
      <c r="AS1299" s="38" t="s">
        <v>53</v>
      </c>
      <c r="AT1299" s="23" t="s">
        <v>522</v>
      </c>
      <c r="AU1299" s="64" t="s">
        <v>2976</v>
      </c>
      <c r="AV1299" s="99">
        <v>1</v>
      </c>
      <c r="AW1299" s="102">
        <v>5055.47</v>
      </c>
      <c r="AX1299" s="29" t="s">
        <v>701</v>
      </c>
      <c r="AY1299" s="29"/>
      <c r="AZ1299" s="25" t="s">
        <v>1866</v>
      </c>
      <c r="BA1299">
        <f t="shared" si="246"/>
        <v>1405</v>
      </c>
      <c r="BB1299" s="115" t="s">
        <v>6983</v>
      </c>
      <c r="BC1299" s="105">
        <f t="shared" si="238"/>
        <v>5055.47</v>
      </c>
      <c r="BD1299" s="116">
        <f t="shared" si="239"/>
        <v>44228</v>
      </c>
      <c r="BE1299" s="141" t="s">
        <v>8477</v>
      </c>
      <c r="BF1299">
        <f>MATCH(BE1299,'Cat-4'!$A:$A,0)</f>
        <v>722</v>
      </c>
      <c r="BG1299">
        <f>MATCH(BD1299,'Cat-4'!$1:$1,0)</f>
        <v>110</v>
      </c>
      <c r="BH1299">
        <f>INDEX('Cat-4'!$1:$1048576,'NSS + ACT'!BF1299,'NSS + ACT'!BG1299)</f>
        <v>115.4</v>
      </c>
      <c r="BI1299">
        <f>MATCH($BI$1,'Cat-4'!$1:$1,0)</f>
        <v>153</v>
      </c>
      <c r="BJ1299">
        <f>INDEX('Cat-4'!$1:$1048576,'NSS + ACT'!BF1299,'NSS + ACT'!BI1299)</f>
        <v>130.80000000000001</v>
      </c>
      <c r="BK1299" s="126">
        <f t="shared" si="240"/>
        <v>1.1334488734835355</v>
      </c>
      <c r="BL1299">
        <f t="shared" si="241"/>
        <v>1412</v>
      </c>
      <c r="BM1299" s="126">
        <f t="shared" si="242"/>
        <v>47.06666666666667</v>
      </c>
      <c r="BN1299" s="126" t="s">
        <v>8785</v>
      </c>
      <c r="BO1299" s="126">
        <f>MATCH(BB1299,Sheet3!$D$4:$D$8,0)</f>
        <v>2</v>
      </c>
      <c r="BP1299" s="126">
        <f>MATCH(BN1299,Sheet3!$E$4:$H$4,0)</f>
        <v>4</v>
      </c>
      <c r="BQ1299" s="132">
        <f>INDEX(Sheet3!$D$4:$H$8,'NSS + ACT'!BO1299,'NSS + ACT'!BP1299)</f>
        <v>0.1</v>
      </c>
      <c r="BR1299" s="105">
        <f t="shared" si="243"/>
        <v>5730.1167764298098</v>
      </c>
      <c r="BS1299" s="162">
        <f t="shared" si="244"/>
        <v>0.1</v>
      </c>
      <c r="BT1299" s="105">
        <f t="shared" si="245"/>
        <v>5157.1050987868293</v>
      </c>
    </row>
    <row r="1300" spans="1:72">
      <c r="A1300" s="18">
        <f t="shared" si="236"/>
        <v>1297</v>
      </c>
      <c r="B1300" s="61">
        <v>292109705963</v>
      </c>
      <c r="C1300" s="39">
        <v>44469</v>
      </c>
      <c r="D1300" s="22" t="s">
        <v>63</v>
      </c>
      <c r="E1300" s="22" t="s">
        <v>1565</v>
      </c>
      <c r="F1300" s="110">
        <v>2</v>
      </c>
      <c r="G1300" s="23" t="s">
        <v>119</v>
      </c>
      <c r="H1300" s="52">
        <v>1288.8</v>
      </c>
      <c r="I1300" s="30"/>
      <c r="J1300" s="109">
        <v>2577.6</v>
      </c>
      <c r="K1300" s="23">
        <v>84842000</v>
      </c>
      <c r="L1300" s="26">
        <v>7.4999999999999997E-2</v>
      </c>
      <c r="M1300" s="40">
        <v>0</v>
      </c>
      <c r="N1300" s="62">
        <v>0</v>
      </c>
      <c r="O1300" s="52">
        <v>0</v>
      </c>
      <c r="P1300" s="26">
        <v>0.1</v>
      </c>
      <c r="Q1300" s="52">
        <v>0</v>
      </c>
      <c r="R1300" s="63">
        <v>0.18</v>
      </c>
      <c r="S1300" s="23" t="s">
        <v>777</v>
      </c>
      <c r="T1300" s="52">
        <v>193.32</v>
      </c>
      <c r="U1300" s="52">
        <v>0</v>
      </c>
      <c r="V1300" s="52">
        <v>19.332000000000001</v>
      </c>
      <c r="W1300" s="52">
        <v>502.24535999999995</v>
      </c>
      <c r="X1300" s="52">
        <v>714.89735999999994</v>
      </c>
      <c r="Y1300" s="23" t="s">
        <v>1473</v>
      </c>
      <c r="Z1300" s="23" t="s">
        <v>1566</v>
      </c>
      <c r="AA1300" s="23" t="s">
        <v>1567</v>
      </c>
      <c r="AB1300" s="33">
        <v>292109705963</v>
      </c>
      <c r="AC1300" s="33" t="s">
        <v>1568</v>
      </c>
      <c r="AD1300" s="48">
        <v>44469</v>
      </c>
      <c r="AE1300" s="39">
        <v>44462</v>
      </c>
      <c r="AF1300" s="53" t="e">
        <v>#N/A</v>
      </c>
      <c r="AG1300" s="53" t="e">
        <v>#N/A</v>
      </c>
      <c r="AH1300" s="39" t="e">
        <v>#N/A</v>
      </c>
      <c r="AI1300" s="23" t="s">
        <v>51</v>
      </c>
      <c r="AJ1300" s="54"/>
      <c r="AK1300" s="55"/>
      <c r="AL1300" s="56"/>
      <c r="AM1300" s="57"/>
      <c r="AN1300" s="33"/>
      <c r="AO1300" s="48"/>
      <c r="AP1300" s="23">
        <v>2000</v>
      </c>
      <c r="AQ1300" s="23" t="s">
        <v>52</v>
      </c>
      <c r="AR1300" s="23" t="s">
        <v>1567</v>
      </c>
      <c r="AS1300" s="38" t="s">
        <v>53</v>
      </c>
      <c r="AT1300" s="23"/>
      <c r="AU1300" s="64">
        <v>27104010</v>
      </c>
      <c r="AV1300" s="99">
        <v>2</v>
      </c>
      <c r="AW1300" s="102">
        <v>5012.1000000000004</v>
      </c>
      <c r="AX1300" s="29" t="s">
        <v>701</v>
      </c>
      <c r="AY1300" s="29"/>
      <c r="AZ1300" s="25"/>
      <c r="BA1300">
        <f t="shared" si="246"/>
        <v>1176</v>
      </c>
      <c r="BB1300" s="115" t="s">
        <v>6983</v>
      </c>
      <c r="BC1300" s="105">
        <f t="shared" si="238"/>
        <v>2506.0500000000002</v>
      </c>
      <c r="BD1300" s="116">
        <f t="shared" si="239"/>
        <v>44440</v>
      </c>
      <c r="BE1300" s="141" t="s">
        <v>8477</v>
      </c>
      <c r="BF1300">
        <f>MATCH(BE1300,'Cat-4'!$A:$A,0)</f>
        <v>722</v>
      </c>
      <c r="BG1300">
        <f>MATCH(BD1300,'Cat-4'!$1:$1,0)</f>
        <v>117</v>
      </c>
      <c r="BH1300">
        <f>INDEX('Cat-4'!$1:$1048576,'NSS + ACT'!BF1300,'NSS + ACT'!BG1300)</f>
        <v>120.7</v>
      </c>
      <c r="BI1300">
        <f>MATCH($BI$1,'Cat-4'!$1:$1,0)</f>
        <v>153</v>
      </c>
      <c r="BJ1300">
        <f>INDEX('Cat-4'!$1:$1048576,'NSS + ACT'!BF1300,'NSS + ACT'!BI1300)</f>
        <v>130.80000000000001</v>
      </c>
      <c r="BK1300" s="126">
        <f t="shared" si="240"/>
        <v>1.0836785418392709</v>
      </c>
      <c r="BL1300">
        <f t="shared" si="241"/>
        <v>1200</v>
      </c>
      <c r="BM1300" s="126">
        <f t="shared" si="242"/>
        <v>40</v>
      </c>
      <c r="BN1300" s="126" t="s">
        <v>8785</v>
      </c>
      <c r="BO1300" s="126">
        <f>MATCH(BB1300,Sheet3!$D$4:$D$8,0)</f>
        <v>2</v>
      </c>
      <c r="BP1300" s="126">
        <f>MATCH(BN1300,Sheet3!$E$4:$H$4,0)</f>
        <v>4</v>
      </c>
      <c r="BQ1300" s="132">
        <f>INDEX(Sheet3!$D$4:$H$8,'NSS + ACT'!BO1300,'NSS + ACT'!BP1300)</f>
        <v>0.1</v>
      </c>
      <c r="BR1300" s="105">
        <f t="shared" si="243"/>
        <v>5431.5052195526105</v>
      </c>
      <c r="BS1300" s="162">
        <f t="shared" si="244"/>
        <v>0.1</v>
      </c>
      <c r="BT1300" s="105">
        <f t="shared" si="245"/>
        <v>4888.3546975973495</v>
      </c>
    </row>
    <row r="1301" spans="1:72">
      <c r="A1301" s="18">
        <f t="shared" si="236"/>
        <v>1298</v>
      </c>
      <c r="B1301" s="33">
        <v>292111348815</v>
      </c>
      <c r="C1301" s="39">
        <v>44518</v>
      </c>
      <c r="D1301" s="22" t="s">
        <v>144</v>
      </c>
      <c r="E1301" s="22" t="s">
        <v>6216</v>
      </c>
      <c r="F1301" s="110">
        <v>28</v>
      </c>
      <c r="G1301" s="23" t="s">
        <v>119</v>
      </c>
      <c r="H1301" s="52">
        <v>121.42857142857143</v>
      </c>
      <c r="I1301" s="30"/>
      <c r="J1301" s="109">
        <v>3400</v>
      </c>
      <c r="K1301" s="33">
        <v>73071190</v>
      </c>
      <c r="L1301" s="26">
        <v>0.1</v>
      </c>
      <c r="M1301" s="26" t="s">
        <v>742</v>
      </c>
      <c r="N1301" s="26">
        <v>0</v>
      </c>
      <c r="O1301" s="60"/>
      <c r="P1301" s="26">
        <v>0.1</v>
      </c>
      <c r="Q1301" s="84"/>
      <c r="R1301" s="26">
        <v>0.18</v>
      </c>
      <c r="S1301" s="23" t="s">
        <v>1260</v>
      </c>
      <c r="T1301" s="52">
        <v>340</v>
      </c>
      <c r="U1301" s="52">
        <v>0</v>
      </c>
      <c r="V1301" s="52">
        <v>34</v>
      </c>
      <c r="W1301" s="52">
        <v>679.31999999999994</v>
      </c>
      <c r="X1301" s="52">
        <v>1053.32</v>
      </c>
      <c r="Y1301" s="23" t="s">
        <v>5950</v>
      </c>
      <c r="Z1301" s="23" t="s">
        <v>6217</v>
      </c>
      <c r="AA1301" s="23" t="s">
        <v>6218</v>
      </c>
      <c r="AB1301" s="33">
        <v>292111348815</v>
      </c>
      <c r="AC1301" s="33" t="s">
        <v>6214</v>
      </c>
      <c r="AD1301" s="39">
        <v>44518</v>
      </c>
      <c r="AE1301" s="39">
        <v>44501</v>
      </c>
      <c r="AF1301" s="53" t="e">
        <v>#N/A</v>
      </c>
      <c r="AG1301" s="53" t="e">
        <v>#N/A</v>
      </c>
      <c r="AH1301" s="39" t="e">
        <v>#N/A</v>
      </c>
      <c r="AI1301" s="23" t="s">
        <v>51</v>
      </c>
      <c r="AJ1301" s="59"/>
      <c r="AK1301" s="59"/>
      <c r="AL1301" s="48"/>
      <c r="AM1301" s="60"/>
      <c r="AN1301" s="33"/>
      <c r="AO1301" s="48"/>
      <c r="AP1301" s="23">
        <v>2000</v>
      </c>
      <c r="AQ1301" s="23" t="s">
        <v>52</v>
      </c>
      <c r="AR1301" s="23" t="s">
        <v>6218</v>
      </c>
      <c r="AS1301" s="38" t="s">
        <v>53</v>
      </c>
      <c r="AT1301" s="23"/>
      <c r="AU1301" s="23" t="s">
        <v>6215</v>
      </c>
      <c r="AV1301" s="99">
        <v>28</v>
      </c>
      <c r="AW1301" s="101">
        <v>5000.8</v>
      </c>
      <c r="AX1301" s="29" t="s">
        <v>5711</v>
      </c>
      <c r="AY1301" s="29"/>
      <c r="AZ1301" s="21"/>
      <c r="BA1301">
        <f t="shared" si="246"/>
        <v>1137</v>
      </c>
      <c r="BB1301" s="115" t="s">
        <v>6983</v>
      </c>
      <c r="BC1301" s="105">
        <f t="shared" si="238"/>
        <v>178.6</v>
      </c>
      <c r="BD1301" s="116">
        <f t="shared" si="239"/>
        <v>44501</v>
      </c>
      <c r="BE1301" s="141" t="s">
        <v>8477</v>
      </c>
      <c r="BF1301">
        <f>MATCH(BE1301,'Cat-4'!$A:$A,0)</f>
        <v>722</v>
      </c>
      <c r="BG1301">
        <f>MATCH(BD1301,'Cat-4'!$1:$1,0)</f>
        <v>119</v>
      </c>
      <c r="BH1301">
        <f>INDEX('Cat-4'!$1:$1048576,'NSS + ACT'!BF1301,'NSS + ACT'!BG1301)</f>
        <v>120.8</v>
      </c>
      <c r="BI1301">
        <f>MATCH($BI$1,'Cat-4'!$1:$1,0)</f>
        <v>153</v>
      </c>
      <c r="BJ1301">
        <f>INDEX('Cat-4'!$1:$1048576,'NSS + ACT'!BF1301,'NSS + ACT'!BI1301)</f>
        <v>130.80000000000001</v>
      </c>
      <c r="BK1301" s="126">
        <f t="shared" si="240"/>
        <v>1.0827814569536425</v>
      </c>
      <c r="BL1301">
        <f t="shared" si="241"/>
        <v>1139</v>
      </c>
      <c r="BM1301" s="126">
        <f t="shared" si="242"/>
        <v>37.966666666666669</v>
      </c>
      <c r="BN1301" s="126" t="s">
        <v>8785</v>
      </c>
      <c r="BO1301" s="126">
        <f>MATCH(BB1301,Sheet3!$D$4:$D$8,0)</f>
        <v>2</v>
      </c>
      <c r="BP1301" s="126">
        <f>MATCH(BN1301,Sheet3!$E$4:$H$4,0)</f>
        <v>4</v>
      </c>
      <c r="BQ1301" s="132">
        <f>INDEX(Sheet3!$D$4:$H$8,'NSS + ACT'!BO1301,'NSS + ACT'!BP1301)</f>
        <v>0.1</v>
      </c>
      <c r="BR1301" s="105">
        <f t="shared" si="243"/>
        <v>5414.7735099337751</v>
      </c>
      <c r="BS1301" s="162">
        <f t="shared" si="244"/>
        <v>0.1</v>
      </c>
      <c r="BT1301" s="105">
        <f t="shared" si="245"/>
        <v>4873.2961589403976</v>
      </c>
    </row>
    <row r="1302" spans="1:72" ht="30">
      <c r="A1302" s="18">
        <f t="shared" si="236"/>
        <v>1299</v>
      </c>
      <c r="B1302" s="61">
        <v>292003709955</v>
      </c>
      <c r="C1302" s="39">
        <v>43977</v>
      </c>
      <c r="D1302" s="22" t="s">
        <v>260</v>
      </c>
      <c r="E1302" s="22" t="s">
        <v>3415</v>
      </c>
      <c r="F1302" s="110">
        <v>13</v>
      </c>
      <c r="G1302" s="23" t="s">
        <v>119</v>
      </c>
      <c r="H1302" s="52">
        <v>381.1</v>
      </c>
      <c r="I1302" s="30"/>
      <c r="J1302" s="109">
        <v>4954.3</v>
      </c>
      <c r="K1302" s="23">
        <v>84139110</v>
      </c>
      <c r="L1302" s="26">
        <v>7.4999999999999997E-2</v>
      </c>
      <c r="M1302" s="40">
        <v>0</v>
      </c>
      <c r="N1302" s="62">
        <v>0</v>
      </c>
      <c r="O1302" s="52">
        <v>0</v>
      </c>
      <c r="P1302" s="26">
        <v>0.1</v>
      </c>
      <c r="Q1302" s="52">
        <v>0</v>
      </c>
      <c r="R1302" s="63">
        <v>0.18</v>
      </c>
      <c r="S1302" s="23" t="s">
        <v>1797</v>
      </c>
      <c r="T1302" s="52">
        <v>371.57249999999999</v>
      </c>
      <c r="U1302" s="52">
        <v>0</v>
      </c>
      <c r="V1302" s="52">
        <v>37.157249999999998</v>
      </c>
      <c r="W1302" s="52">
        <v>965.34535500000004</v>
      </c>
      <c r="X1302" s="52">
        <v>1374.0751049999999</v>
      </c>
      <c r="Y1302" s="23" t="s">
        <v>3182</v>
      </c>
      <c r="Z1302" s="23" t="s">
        <v>3416</v>
      </c>
      <c r="AA1302" s="23" t="s">
        <v>3417</v>
      </c>
      <c r="AB1302" s="33">
        <v>292003709955</v>
      </c>
      <c r="AC1302" s="33" t="s">
        <v>3380</v>
      </c>
      <c r="AD1302" s="48">
        <v>43977</v>
      </c>
      <c r="AE1302" s="39">
        <v>43889</v>
      </c>
      <c r="AF1302" s="53" t="e">
        <v>#N/A</v>
      </c>
      <c r="AG1302" s="53" t="e">
        <v>#N/A</v>
      </c>
      <c r="AH1302" s="39" t="e">
        <v>#N/A</v>
      </c>
      <c r="AI1302" s="23" t="s">
        <v>51</v>
      </c>
      <c r="AJ1302" s="54"/>
      <c r="AK1302" s="55"/>
      <c r="AL1302" s="56"/>
      <c r="AM1302" s="57"/>
      <c r="AN1302" s="33"/>
      <c r="AO1302" s="48"/>
      <c r="AP1302" s="23">
        <v>2000</v>
      </c>
      <c r="AQ1302" s="23" t="s">
        <v>52</v>
      </c>
      <c r="AR1302" s="23" t="s">
        <v>3417</v>
      </c>
      <c r="AS1302" s="38" t="s">
        <v>53</v>
      </c>
      <c r="AT1302" s="23"/>
      <c r="AU1302" s="64" t="s">
        <v>3381</v>
      </c>
      <c r="AV1302" s="99">
        <v>13</v>
      </c>
      <c r="AW1302" s="102">
        <v>4954.3</v>
      </c>
      <c r="AX1302" s="29" t="s">
        <v>701</v>
      </c>
      <c r="AY1302" s="29"/>
      <c r="AZ1302" s="25">
        <v>1</v>
      </c>
      <c r="BA1302">
        <f t="shared" si="246"/>
        <v>1749</v>
      </c>
      <c r="BB1302" s="115" t="s">
        <v>6983</v>
      </c>
      <c r="BC1302" s="105">
        <f t="shared" si="238"/>
        <v>381.1</v>
      </c>
      <c r="BD1302" s="116">
        <f t="shared" si="239"/>
        <v>43862</v>
      </c>
      <c r="BE1302" s="141" t="s">
        <v>8477</v>
      </c>
      <c r="BF1302">
        <f>MATCH(BE1302,'Cat-4'!$A:$A,0)</f>
        <v>722</v>
      </c>
      <c r="BG1302">
        <f>MATCH(BD1302,'Cat-4'!$1:$1,0)</f>
        <v>98</v>
      </c>
      <c r="BH1302">
        <f>INDEX('Cat-4'!$1:$1048576,'NSS + ACT'!BF1302,'NSS + ACT'!BG1302)</f>
        <v>113.2</v>
      </c>
      <c r="BI1302">
        <f>MATCH($BI$1,'Cat-4'!$1:$1,0)</f>
        <v>153</v>
      </c>
      <c r="BJ1302">
        <f>INDEX('Cat-4'!$1:$1048576,'NSS + ACT'!BF1302,'NSS + ACT'!BI1302)</f>
        <v>130.80000000000001</v>
      </c>
      <c r="BK1302" s="126">
        <f t="shared" si="240"/>
        <v>1.1554770318021201</v>
      </c>
      <c r="BL1302">
        <f t="shared" si="241"/>
        <v>1778</v>
      </c>
      <c r="BM1302" s="126">
        <f t="shared" si="242"/>
        <v>59.266666666666666</v>
      </c>
      <c r="BN1302" s="126" t="s">
        <v>8785</v>
      </c>
      <c r="BO1302" s="126">
        <f>MATCH(BB1302,Sheet3!$D$4:$D$8,0)</f>
        <v>2</v>
      </c>
      <c r="BP1302" s="126">
        <f>MATCH(BN1302,Sheet3!$E$4:$H$4,0)</f>
        <v>4</v>
      </c>
      <c r="BQ1302" s="132">
        <f>INDEX(Sheet3!$D$4:$H$8,'NSS + ACT'!BO1302,'NSS + ACT'!BP1302)</f>
        <v>0.1</v>
      </c>
      <c r="BR1302" s="105">
        <f t="shared" si="243"/>
        <v>5724.5798586572437</v>
      </c>
      <c r="BS1302" s="162">
        <f t="shared" si="244"/>
        <v>0.1</v>
      </c>
      <c r="BT1302" s="105">
        <f t="shared" si="245"/>
        <v>5152.1218727915193</v>
      </c>
    </row>
    <row r="1303" spans="1:72">
      <c r="A1303" s="18">
        <f t="shared" si="236"/>
        <v>1300</v>
      </c>
      <c r="B1303" s="33">
        <v>292105617941</v>
      </c>
      <c r="C1303" s="39">
        <v>44363</v>
      </c>
      <c r="D1303" s="22" t="s">
        <v>365</v>
      </c>
      <c r="E1303" s="22" t="s">
        <v>6276</v>
      </c>
      <c r="F1303" s="110">
        <v>23</v>
      </c>
      <c r="G1303" s="23" t="s">
        <v>49</v>
      </c>
      <c r="H1303" s="52">
        <v>214</v>
      </c>
      <c r="I1303" s="30"/>
      <c r="J1303" s="109">
        <v>4922</v>
      </c>
      <c r="K1303" s="33">
        <v>73072200</v>
      </c>
      <c r="L1303" s="26">
        <v>0.1</v>
      </c>
      <c r="M1303" s="26" t="s">
        <v>742</v>
      </c>
      <c r="N1303" s="26">
        <v>0</v>
      </c>
      <c r="O1303" s="60"/>
      <c r="P1303" s="26">
        <v>0.1</v>
      </c>
      <c r="Q1303" s="84"/>
      <c r="R1303" s="26">
        <v>0.18</v>
      </c>
      <c r="S1303" s="23" t="s">
        <v>1260</v>
      </c>
      <c r="T1303" s="52">
        <v>492.20000000000005</v>
      </c>
      <c r="U1303" s="52">
        <v>0</v>
      </c>
      <c r="V1303" s="52">
        <v>49.220000000000006</v>
      </c>
      <c r="W1303" s="52">
        <v>983.41559999999993</v>
      </c>
      <c r="X1303" s="52">
        <v>1524.8355999999999</v>
      </c>
      <c r="Y1303" s="23" t="s">
        <v>6223</v>
      </c>
      <c r="Z1303" s="23" t="s">
        <v>6277</v>
      </c>
      <c r="AA1303" s="23" t="s">
        <v>6278</v>
      </c>
      <c r="AB1303" s="33">
        <v>292105617941</v>
      </c>
      <c r="AC1303" s="33" t="s">
        <v>6226</v>
      </c>
      <c r="AD1303" s="39">
        <v>44363</v>
      </c>
      <c r="AE1303" s="39">
        <v>44355</v>
      </c>
      <c r="AF1303" s="53" t="e">
        <v>#N/A</v>
      </c>
      <c r="AG1303" s="53" t="e">
        <v>#N/A</v>
      </c>
      <c r="AH1303" s="39" t="e">
        <v>#N/A</v>
      </c>
      <c r="AI1303" s="23" t="s">
        <v>51</v>
      </c>
      <c r="AJ1303" s="59"/>
      <c r="AK1303" s="59"/>
      <c r="AL1303" s="48"/>
      <c r="AM1303" s="60"/>
      <c r="AN1303" s="33"/>
      <c r="AO1303" s="48"/>
      <c r="AP1303" s="23">
        <v>2000</v>
      </c>
      <c r="AQ1303" s="23" t="s">
        <v>52</v>
      </c>
      <c r="AR1303" s="23" t="s">
        <v>6278</v>
      </c>
      <c r="AS1303" s="38" t="s">
        <v>53</v>
      </c>
      <c r="AT1303" s="23"/>
      <c r="AU1303" s="23" t="s">
        <v>6227</v>
      </c>
      <c r="AV1303" s="99">
        <v>23</v>
      </c>
      <c r="AW1303" s="101">
        <v>4922</v>
      </c>
      <c r="AX1303" s="29" t="s">
        <v>5711</v>
      </c>
      <c r="AY1303" s="29"/>
      <c r="AZ1303" s="21"/>
      <c r="BA1303">
        <f t="shared" si="246"/>
        <v>1283</v>
      </c>
      <c r="BB1303" s="115" t="s">
        <v>6983</v>
      </c>
      <c r="BC1303" s="105">
        <f t="shared" si="238"/>
        <v>214</v>
      </c>
      <c r="BD1303" s="116">
        <f t="shared" si="239"/>
        <v>44348</v>
      </c>
      <c r="BE1303" s="141" t="s">
        <v>8477</v>
      </c>
      <c r="BF1303">
        <f>MATCH(BE1303,'Cat-4'!$A:$A,0)</f>
        <v>722</v>
      </c>
      <c r="BG1303">
        <f>MATCH(BD1303,'Cat-4'!$1:$1,0)</f>
        <v>114</v>
      </c>
      <c r="BH1303">
        <f>INDEX('Cat-4'!$1:$1048576,'NSS + ACT'!BF1303,'NSS + ACT'!BG1303)</f>
        <v>118.1</v>
      </c>
      <c r="BI1303">
        <f>MATCH($BI$1,'Cat-4'!$1:$1,0)</f>
        <v>153</v>
      </c>
      <c r="BJ1303">
        <f>INDEX('Cat-4'!$1:$1048576,'NSS + ACT'!BF1303,'NSS + ACT'!BI1303)</f>
        <v>130.80000000000001</v>
      </c>
      <c r="BK1303" s="126">
        <f t="shared" si="240"/>
        <v>1.1075359864521592</v>
      </c>
      <c r="BL1303">
        <f t="shared" si="241"/>
        <v>1292</v>
      </c>
      <c r="BM1303" s="126">
        <f t="shared" si="242"/>
        <v>43.06666666666667</v>
      </c>
      <c r="BN1303" s="126" t="s">
        <v>8785</v>
      </c>
      <c r="BO1303" s="126">
        <f>MATCH(BB1303,Sheet3!$D$4:$D$8,0)</f>
        <v>2</v>
      </c>
      <c r="BP1303" s="126">
        <f>MATCH(BN1303,Sheet3!$E$4:$H$4,0)</f>
        <v>4</v>
      </c>
      <c r="BQ1303" s="132">
        <f>INDEX(Sheet3!$D$4:$H$8,'NSS + ACT'!BO1303,'NSS + ACT'!BP1303)</f>
        <v>0.1</v>
      </c>
      <c r="BR1303" s="105">
        <f t="shared" si="243"/>
        <v>5451.2921253175273</v>
      </c>
      <c r="BS1303" s="162">
        <f t="shared" si="244"/>
        <v>0.1</v>
      </c>
      <c r="BT1303" s="105">
        <f t="shared" si="245"/>
        <v>4906.162912785775</v>
      </c>
    </row>
    <row r="1304" spans="1:72">
      <c r="A1304" s="18">
        <f t="shared" si="236"/>
        <v>1301</v>
      </c>
      <c r="B1304" s="33">
        <v>291907717905</v>
      </c>
      <c r="C1304" s="39">
        <v>43685</v>
      </c>
      <c r="D1304" s="22" t="s">
        <v>144</v>
      </c>
      <c r="E1304" s="22" t="s">
        <v>6200</v>
      </c>
      <c r="F1304" s="110">
        <v>8</v>
      </c>
      <c r="G1304" s="23" t="s">
        <v>119</v>
      </c>
      <c r="H1304" s="52">
        <v>122.5</v>
      </c>
      <c r="I1304" s="30"/>
      <c r="J1304" s="109">
        <v>980</v>
      </c>
      <c r="K1304" s="36">
        <v>73079990</v>
      </c>
      <c r="L1304" s="26">
        <v>0.1</v>
      </c>
      <c r="M1304" s="26" t="s">
        <v>1254</v>
      </c>
      <c r="N1304" s="26">
        <v>0</v>
      </c>
      <c r="O1304" s="60"/>
      <c r="P1304" s="26">
        <v>0.1</v>
      </c>
      <c r="Q1304" s="84"/>
      <c r="R1304" s="26">
        <v>0.18</v>
      </c>
      <c r="S1304" s="23" t="s">
        <v>1260</v>
      </c>
      <c r="T1304" s="52">
        <v>98</v>
      </c>
      <c r="U1304" s="52">
        <v>0</v>
      </c>
      <c r="V1304" s="52">
        <v>9.8000000000000007</v>
      </c>
      <c r="W1304" s="52">
        <v>195.80399999999997</v>
      </c>
      <c r="X1304" s="52">
        <v>303.60399999999998</v>
      </c>
      <c r="Y1304" s="23" t="s">
        <v>5950</v>
      </c>
      <c r="Z1304" s="23" t="s">
        <v>6201</v>
      </c>
      <c r="AA1304" s="23" t="s">
        <v>6202</v>
      </c>
      <c r="AB1304" s="33">
        <v>291907717905</v>
      </c>
      <c r="AC1304" s="33" t="s">
        <v>5795</v>
      </c>
      <c r="AD1304" s="39">
        <v>43685</v>
      </c>
      <c r="AE1304" s="39">
        <v>43684</v>
      </c>
      <c r="AF1304" s="53" t="e">
        <v>#N/A</v>
      </c>
      <c r="AG1304" s="53" t="e">
        <v>#N/A</v>
      </c>
      <c r="AH1304" s="39" t="e">
        <v>#N/A</v>
      </c>
      <c r="AI1304" s="23" t="s">
        <v>51</v>
      </c>
      <c r="AJ1304" s="59"/>
      <c r="AK1304" s="59"/>
      <c r="AL1304" s="48"/>
      <c r="AM1304" s="60"/>
      <c r="AN1304" s="33"/>
      <c r="AO1304" s="48"/>
      <c r="AP1304" s="23">
        <v>2000</v>
      </c>
      <c r="AQ1304" s="23" t="s">
        <v>52</v>
      </c>
      <c r="AR1304" s="23" t="s">
        <v>6202</v>
      </c>
      <c r="AS1304" s="38" t="s">
        <v>53</v>
      </c>
      <c r="AT1304" s="23"/>
      <c r="AU1304" s="23" t="s">
        <v>335</v>
      </c>
      <c r="AV1304" s="99">
        <v>8</v>
      </c>
      <c r="AW1304" s="101">
        <v>4896.0799999999899</v>
      </c>
      <c r="AX1304" s="29" t="s">
        <v>5711</v>
      </c>
      <c r="AY1304" s="29"/>
      <c r="AZ1304" s="21"/>
      <c r="BA1304">
        <f t="shared" si="246"/>
        <v>1954</v>
      </c>
      <c r="BB1304" s="115" t="s">
        <v>6983</v>
      </c>
      <c r="BC1304" s="105">
        <f t="shared" si="238"/>
        <v>612.00999999999874</v>
      </c>
      <c r="BD1304" s="116">
        <f t="shared" si="239"/>
        <v>43678</v>
      </c>
      <c r="BE1304" s="141" t="s">
        <v>8477</v>
      </c>
      <c r="BF1304">
        <f>MATCH(BE1304,'Cat-4'!$A:$A,0)</f>
        <v>722</v>
      </c>
      <c r="BG1304">
        <f>MATCH(BD1304,'Cat-4'!$1:$1,0)</f>
        <v>92</v>
      </c>
      <c r="BH1304">
        <f>INDEX('Cat-4'!$1:$1048576,'NSS + ACT'!BF1304,'NSS + ACT'!BG1304)</f>
        <v>113.6</v>
      </c>
      <c r="BI1304">
        <f>MATCH($BI$1,'Cat-4'!$1:$1,0)</f>
        <v>153</v>
      </c>
      <c r="BJ1304">
        <f>INDEX('Cat-4'!$1:$1048576,'NSS + ACT'!BF1304,'NSS + ACT'!BI1304)</f>
        <v>130.80000000000001</v>
      </c>
      <c r="BK1304" s="126">
        <f t="shared" si="240"/>
        <v>1.1514084507042255</v>
      </c>
      <c r="BL1304">
        <f t="shared" si="241"/>
        <v>1962</v>
      </c>
      <c r="BM1304" s="126">
        <f t="shared" si="242"/>
        <v>65.400000000000006</v>
      </c>
      <c r="BN1304" s="126" t="s">
        <v>8785</v>
      </c>
      <c r="BO1304" s="126">
        <f>MATCH(BB1304,Sheet3!$D$4:$D$8,0)</f>
        <v>2</v>
      </c>
      <c r="BP1304" s="126">
        <f>MATCH(BN1304,Sheet3!$E$4:$H$4,0)</f>
        <v>4</v>
      </c>
      <c r="BQ1304" s="132">
        <f>INDEX(Sheet3!$D$4:$H$8,'NSS + ACT'!BO1304,'NSS + ACT'!BP1304)</f>
        <v>0.1</v>
      </c>
      <c r="BR1304" s="105">
        <f t="shared" si="243"/>
        <v>5637.3878873239328</v>
      </c>
      <c r="BS1304" s="162">
        <f t="shared" si="244"/>
        <v>0.1</v>
      </c>
      <c r="BT1304" s="105">
        <f t="shared" si="245"/>
        <v>5073.6490985915398</v>
      </c>
    </row>
    <row r="1305" spans="1:72">
      <c r="A1305" s="18">
        <f t="shared" si="236"/>
        <v>1302</v>
      </c>
      <c r="B1305" s="61">
        <v>292213011112</v>
      </c>
      <c r="C1305" s="39">
        <v>44909</v>
      </c>
      <c r="D1305" s="22" t="s">
        <v>347</v>
      </c>
      <c r="E1305" s="22" t="s">
        <v>4302</v>
      </c>
      <c r="F1305" s="110">
        <v>7</v>
      </c>
      <c r="G1305" s="23" t="s">
        <v>119</v>
      </c>
      <c r="H1305" s="52">
        <v>698</v>
      </c>
      <c r="I1305" s="30"/>
      <c r="J1305" s="109">
        <v>4886</v>
      </c>
      <c r="K1305" s="23">
        <v>84841010</v>
      </c>
      <c r="L1305" s="26">
        <v>7.4999999999999997E-2</v>
      </c>
      <c r="M1305" s="40">
        <v>0</v>
      </c>
      <c r="N1305" s="62">
        <v>0</v>
      </c>
      <c r="O1305" s="52">
        <v>0</v>
      </c>
      <c r="P1305" s="26">
        <v>0.1</v>
      </c>
      <c r="Q1305" s="52">
        <v>0</v>
      </c>
      <c r="R1305" s="63">
        <v>0.18</v>
      </c>
      <c r="S1305" s="23" t="s">
        <v>4095</v>
      </c>
      <c r="T1305" s="52">
        <v>366.45</v>
      </c>
      <c r="U1305" s="52">
        <v>0</v>
      </c>
      <c r="V1305" s="52">
        <v>36.645000000000003</v>
      </c>
      <c r="W1305" s="52">
        <v>952.03710000000001</v>
      </c>
      <c r="X1305" s="52">
        <v>1355.1321</v>
      </c>
      <c r="Y1305" s="23" t="s">
        <v>4133</v>
      </c>
      <c r="Z1305" s="23" t="s">
        <v>4303</v>
      </c>
      <c r="AA1305" s="23" t="s">
        <v>4304</v>
      </c>
      <c r="AB1305" s="33">
        <v>292213011112</v>
      </c>
      <c r="AC1305" s="33" t="s">
        <v>4116</v>
      </c>
      <c r="AD1305" s="39">
        <v>44909</v>
      </c>
      <c r="AE1305" s="39">
        <v>44897</v>
      </c>
      <c r="AF1305" s="53" t="e">
        <v>#N/A</v>
      </c>
      <c r="AG1305" s="53" t="e">
        <v>#N/A</v>
      </c>
      <c r="AH1305" s="39" t="e">
        <v>#N/A</v>
      </c>
      <c r="AI1305" s="23" t="s">
        <v>51</v>
      </c>
      <c r="AJ1305" s="59"/>
      <c r="AK1305" s="59"/>
      <c r="AL1305" s="48"/>
      <c r="AM1305" s="60"/>
      <c r="AN1305" s="33"/>
      <c r="AO1305" s="48"/>
      <c r="AP1305" s="23">
        <v>2000</v>
      </c>
      <c r="AQ1305" s="23" t="s">
        <v>52</v>
      </c>
      <c r="AR1305" s="23" t="s">
        <v>4304</v>
      </c>
      <c r="AS1305" s="38" t="s">
        <v>53</v>
      </c>
      <c r="AT1305" s="23"/>
      <c r="AU1305" s="64" t="s">
        <v>4117</v>
      </c>
      <c r="AV1305" s="99">
        <v>7</v>
      </c>
      <c r="AW1305" s="102">
        <v>4886</v>
      </c>
      <c r="AX1305" s="29" t="s">
        <v>701</v>
      </c>
      <c r="AY1305" s="29"/>
      <c r="AZ1305" s="25"/>
      <c r="BA1305">
        <f t="shared" si="246"/>
        <v>741</v>
      </c>
      <c r="BB1305" s="115" t="s">
        <v>6983</v>
      </c>
      <c r="BC1305" s="105">
        <f t="shared" si="238"/>
        <v>698</v>
      </c>
      <c r="BD1305" s="116">
        <f t="shared" si="239"/>
        <v>44896</v>
      </c>
      <c r="BE1305" s="141" t="s">
        <v>8477</v>
      </c>
      <c r="BF1305">
        <f>MATCH(BE1305,'Cat-4'!$A:$A,0)</f>
        <v>722</v>
      </c>
      <c r="BG1305">
        <f>MATCH(BD1305,'Cat-4'!$1:$1,0)</f>
        <v>132</v>
      </c>
      <c r="BH1305">
        <f>INDEX('Cat-4'!$1:$1048576,'NSS + ACT'!BF1305,'NSS + ACT'!BG1305)</f>
        <v>126.3</v>
      </c>
      <c r="BI1305">
        <f>MATCH($BI$1,'Cat-4'!$1:$1,0)</f>
        <v>153</v>
      </c>
      <c r="BJ1305">
        <f>INDEX('Cat-4'!$1:$1048576,'NSS + ACT'!BF1305,'NSS + ACT'!BI1305)</f>
        <v>130.80000000000001</v>
      </c>
      <c r="BK1305" s="126">
        <f t="shared" si="240"/>
        <v>1.0356294536817103</v>
      </c>
      <c r="BL1305">
        <f t="shared" si="241"/>
        <v>744</v>
      </c>
      <c r="BM1305" s="126">
        <f t="shared" si="242"/>
        <v>24.8</v>
      </c>
      <c r="BN1305" s="126" t="s">
        <v>8785</v>
      </c>
      <c r="BO1305" s="126">
        <f>MATCH(BB1305,Sheet3!$D$4:$D$8,0)</f>
        <v>2</v>
      </c>
      <c r="BP1305" s="126">
        <f>MATCH(BN1305,Sheet3!$E$4:$H$4,0)</f>
        <v>4</v>
      </c>
      <c r="BQ1305" s="132">
        <f>INDEX(Sheet3!$D$4:$H$8,'NSS + ACT'!BO1305,'NSS + ACT'!BP1305)</f>
        <v>0.1</v>
      </c>
      <c r="BR1305" s="105">
        <f t="shared" si="243"/>
        <v>5060.0855106888366</v>
      </c>
      <c r="BS1305" s="162">
        <f t="shared" si="244"/>
        <v>0.1</v>
      </c>
      <c r="BT1305" s="105">
        <f t="shared" si="245"/>
        <v>4554.0769596199534</v>
      </c>
    </row>
    <row r="1306" spans="1:72">
      <c r="A1306" s="18">
        <f t="shared" si="236"/>
        <v>1303</v>
      </c>
      <c r="B1306" s="61">
        <v>291903222052</v>
      </c>
      <c r="C1306" s="39">
        <v>43557</v>
      </c>
      <c r="D1306" s="22" t="s">
        <v>63</v>
      </c>
      <c r="E1306" s="22" t="s">
        <v>1539</v>
      </c>
      <c r="F1306" s="110">
        <v>3</v>
      </c>
      <c r="G1306" s="23" t="s">
        <v>119</v>
      </c>
      <c r="H1306" s="52">
        <v>1624.7</v>
      </c>
      <c r="I1306" s="30"/>
      <c r="J1306" s="109">
        <v>4874.1000000000004</v>
      </c>
      <c r="K1306" s="23">
        <v>84842000</v>
      </c>
      <c r="L1306" s="26">
        <v>7.4999999999999997E-2</v>
      </c>
      <c r="M1306" s="40">
        <v>0</v>
      </c>
      <c r="N1306" s="62">
        <v>0</v>
      </c>
      <c r="O1306" s="52">
        <v>0</v>
      </c>
      <c r="P1306" s="26">
        <v>0.1</v>
      </c>
      <c r="Q1306" s="52">
        <v>0</v>
      </c>
      <c r="R1306" s="63">
        <v>0.18</v>
      </c>
      <c r="S1306" s="23" t="s">
        <v>777</v>
      </c>
      <c r="T1306" s="52">
        <v>365.5575</v>
      </c>
      <c r="U1306" s="52">
        <v>0</v>
      </c>
      <c r="V1306" s="52">
        <v>36.555750000000003</v>
      </c>
      <c r="W1306" s="52">
        <v>949.71838500000013</v>
      </c>
      <c r="X1306" s="52">
        <v>1351.831635</v>
      </c>
      <c r="Y1306" s="23" t="s">
        <v>1473</v>
      </c>
      <c r="Z1306" s="23" t="s">
        <v>1540</v>
      </c>
      <c r="AA1306" s="23" t="s">
        <v>1541</v>
      </c>
      <c r="AB1306" s="33">
        <v>291903222052</v>
      </c>
      <c r="AC1306" s="33" t="s">
        <v>1528</v>
      </c>
      <c r="AD1306" s="48">
        <v>43557</v>
      </c>
      <c r="AE1306" s="39">
        <v>43553</v>
      </c>
      <c r="AF1306" s="53" t="e">
        <v>#N/A</v>
      </c>
      <c r="AG1306" s="53" t="e">
        <v>#N/A</v>
      </c>
      <c r="AH1306" s="39" t="e">
        <v>#N/A</v>
      </c>
      <c r="AI1306" s="23" t="s">
        <v>51</v>
      </c>
      <c r="AJ1306" s="54"/>
      <c r="AK1306" s="55"/>
      <c r="AL1306" s="56"/>
      <c r="AM1306" s="57"/>
      <c r="AN1306" s="33"/>
      <c r="AO1306" s="48"/>
      <c r="AP1306" s="23">
        <v>2000</v>
      </c>
      <c r="AQ1306" s="23" t="s">
        <v>52</v>
      </c>
      <c r="AR1306" s="23" t="s">
        <v>1541</v>
      </c>
      <c r="AS1306" s="38" t="s">
        <v>53</v>
      </c>
      <c r="AT1306" s="23" t="s">
        <v>522</v>
      </c>
      <c r="AU1306" s="64" t="s">
        <v>1529</v>
      </c>
      <c r="AV1306" s="99">
        <v>3</v>
      </c>
      <c r="AW1306" s="102">
        <v>4874.1000000000004</v>
      </c>
      <c r="AX1306" s="29" t="s">
        <v>701</v>
      </c>
      <c r="AY1306" s="29"/>
      <c r="AZ1306" s="25"/>
      <c r="BA1306">
        <f t="shared" si="246"/>
        <v>2085</v>
      </c>
      <c r="BB1306" s="115" t="s">
        <v>6983</v>
      </c>
      <c r="BC1306" s="105">
        <f t="shared" si="238"/>
        <v>1624.7</v>
      </c>
      <c r="BD1306" s="116">
        <f t="shared" si="239"/>
        <v>43525</v>
      </c>
      <c r="BE1306" s="141" t="s">
        <v>8477</v>
      </c>
      <c r="BF1306">
        <f>MATCH(BE1306,'Cat-4'!$A:$A,0)</f>
        <v>722</v>
      </c>
      <c r="BG1306">
        <f>MATCH(BD1306,'Cat-4'!$1:$1,0)</f>
        <v>87</v>
      </c>
      <c r="BH1306">
        <f>INDEX('Cat-4'!$1:$1048576,'NSS + ACT'!BF1306,'NSS + ACT'!BG1306)</f>
        <v>112.3</v>
      </c>
      <c r="BI1306">
        <f>MATCH($BI$1,'Cat-4'!$1:$1,0)</f>
        <v>153</v>
      </c>
      <c r="BJ1306">
        <f>INDEX('Cat-4'!$1:$1048576,'NSS + ACT'!BF1306,'NSS + ACT'!BI1306)</f>
        <v>130.80000000000001</v>
      </c>
      <c r="BK1306" s="126">
        <f t="shared" si="240"/>
        <v>1.1647373107747108</v>
      </c>
      <c r="BL1306">
        <f t="shared" si="241"/>
        <v>2115</v>
      </c>
      <c r="BM1306" s="126">
        <f t="shared" si="242"/>
        <v>70.5</v>
      </c>
      <c r="BN1306" s="126" t="s">
        <v>8785</v>
      </c>
      <c r="BO1306" s="126">
        <f>MATCH(BB1306,Sheet3!$D$4:$D$8,0)</f>
        <v>2</v>
      </c>
      <c r="BP1306" s="126">
        <f>MATCH(BN1306,Sheet3!$E$4:$H$4,0)</f>
        <v>4</v>
      </c>
      <c r="BQ1306" s="132">
        <f>INDEX(Sheet3!$D$4:$H$8,'NSS + ACT'!BO1306,'NSS + ACT'!BP1306)</f>
        <v>0.1</v>
      </c>
      <c r="BR1306" s="105">
        <f t="shared" si="243"/>
        <v>5677.0461264470177</v>
      </c>
      <c r="BS1306" s="162">
        <f t="shared" si="244"/>
        <v>0.1</v>
      </c>
      <c r="BT1306" s="105">
        <f t="shared" si="245"/>
        <v>5109.3415138023165</v>
      </c>
    </row>
    <row r="1307" spans="1:72">
      <c r="A1307" s="18">
        <f t="shared" si="236"/>
        <v>1304</v>
      </c>
      <c r="B1307" s="61">
        <v>171800868713</v>
      </c>
      <c r="C1307" s="39">
        <v>43195</v>
      </c>
      <c r="D1307" s="22" t="s">
        <v>224</v>
      </c>
      <c r="E1307" s="22" t="s">
        <v>1980</v>
      </c>
      <c r="F1307" s="110">
        <v>1</v>
      </c>
      <c r="G1307" s="23" t="s">
        <v>49</v>
      </c>
      <c r="H1307" s="52">
        <v>4815.8299999999899</v>
      </c>
      <c r="I1307" s="30"/>
      <c r="J1307" s="109">
        <v>4815.8299999999899</v>
      </c>
      <c r="K1307" s="23">
        <v>84819090</v>
      </c>
      <c r="L1307" s="26">
        <v>7.4999999999999997E-2</v>
      </c>
      <c r="M1307" s="40">
        <v>0</v>
      </c>
      <c r="N1307" s="62">
        <v>0</v>
      </c>
      <c r="O1307" s="52">
        <v>0</v>
      </c>
      <c r="P1307" s="26">
        <v>0.1</v>
      </c>
      <c r="Q1307" s="52">
        <v>0</v>
      </c>
      <c r="R1307" s="63">
        <v>0.18</v>
      </c>
      <c r="S1307" s="23" t="s">
        <v>849</v>
      </c>
      <c r="T1307" s="52">
        <v>361.18724999999921</v>
      </c>
      <c r="U1307" s="52">
        <v>0</v>
      </c>
      <c r="V1307" s="52">
        <v>36.11872499999992</v>
      </c>
      <c r="W1307" s="52">
        <v>938.36447549999798</v>
      </c>
      <c r="X1307" s="52">
        <v>1335.6704504999971</v>
      </c>
      <c r="Y1307" s="23" t="s">
        <v>1945</v>
      </c>
      <c r="Z1307" s="23" t="s">
        <v>1981</v>
      </c>
      <c r="AA1307" s="23" t="s">
        <v>1982</v>
      </c>
      <c r="AB1307" s="33">
        <v>291803058455</v>
      </c>
      <c r="AC1307" s="33" t="s">
        <v>1976</v>
      </c>
      <c r="AD1307" s="48">
        <v>43203</v>
      </c>
      <c r="AE1307" s="39">
        <v>43192</v>
      </c>
      <c r="AF1307" s="53">
        <v>171800868713</v>
      </c>
      <c r="AG1307" s="53" t="s">
        <v>1977</v>
      </c>
      <c r="AH1307" s="39">
        <v>43195</v>
      </c>
      <c r="AI1307" s="23" t="s">
        <v>51</v>
      </c>
      <c r="AJ1307" s="54"/>
      <c r="AK1307" s="55"/>
      <c r="AL1307" s="56"/>
      <c r="AM1307" s="57"/>
      <c r="AN1307" s="33"/>
      <c r="AO1307" s="48"/>
      <c r="AP1307" s="23">
        <v>2000</v>
      </c>
      <c r="AQ1307" s="23" t="s">
        <v>64</v>
      </c>
      <c r="AR1307" s="23" t="s">
        <v>1982</v>
      </c>
      <c r="AS1307" s="38" t="s">
        <v>53</v>
      </c>
      <c r="AT1307" s="23"/>
      <c r="AU1307" s="64" t="s">
        <v>1978</v>
      </c>
      <c r="AV1307" s="99">
        <v>1</v>
      </c>
      <c r="AW1307" s="102">
        <v>4815.8299999999899</v>
      </c>
      <c r="AX1307" s="29" t="s">
        <v>701</v>
      </c>
      <c r="AY1307" s="29"/>
      <c r="AZ1307" s="25" t="s">
        <v>1979</v>
      </c>
      <c r="BA1307">
        <f t="shared" si="246"/>
        <v>2446</v>
      </c>
      <c r="BB1307" s="115" t="s">
        <v>6983</v>
      </c>
      <c r="BC1307" s="105">
        <f t="shared" si="238"/>
        <v>4815.8299999999899</v>
      </c>
      <c r="BD1307" s="116">
        <f t="shared" si="239"/>
        <v>43191</v>
      </c>
      <c r="BE1307" s="141" t="s">
        <v>8477</v>
      </c>
      <c r="BF1307">
        <f>MATCH(BE1307,'Cat-4'!$A:$A,0)</f>
        <v>722</v>
      </c>
      <c r="BG1307">
        <f>MATCH(BD1307,'Cat-4'!$1:$1,0)</f>
        <v>76</v>
      </c>
      <c r="BH1307">
        <f>INDEX('Cat-4'!$1:$1048576,'NSS + ACT'!BF1307,'NSS + ACT'!BG1307)</f>
        <v>110.1</v>
      </c>
      <c r="BI1307">
        <f>MATCH($BI$1,'Cat-4'!$1:$1,0)</f>
        <v>153</v>
      </c>
      <c r="BJ1307">
        <f>INDEX('Cat-4'!$1:$1048576,'NSS + ACT'!BF1307,'NSS + ACT'!BI1307)</f>
        <v>130.80000000000001</v>
      </c>
      <c r="BK1307" s="126">
        <f t="shared" si="240"/>
        <v>1.1880108991825615</v>
      </c>
      <c r="BL1307">
        <f t="shared" si="241"/>
        <v>2449</v>
      </c>
      <c r="BM1307" s="126">
        <f t="shared" si="242"/>
        <v>81.63333333333334</v>
      </c>
      <c r="BN1307" s="126" t="s">
        <v>8785</v>
      </c>
      <c r="BO1307" s="126">
        <f>MATCH(BB1307,Sheet3!$D$4:$D$8,0)</f>
        <v>2</v>
      </c>
      <c r="BP1307" s="126">
        <f>MATCH(BN1307,Sheet3!$E$4:$H$4,0)</f>
        <v>4</v>
      </c>
      <c r="BQ1307" s="132">
        <f>INDEX(Sheet3!$D$4:$H$8,'NSS + ACT'!BO1307,'NSS + ACT'!BP1307)</f>
        <v>0.1</v>
      </c>
      <c r="BR1307" s="105">
        <f t="shared" si="243"/>
        <v>5721.2585286103431</v>
      </c>
      <c r="BS1307" s="162">
        <f t="shared" si="244"/>
        <v>0.1</v>
      </c>
      <c r="BT1307" s="105">
        <f t="shared" si="245"/>
        <v>5149.1326757493089</v>
      </c>
    </row>
    <row r="1308" spans="1:72">
      <c r="A1308" s="18">
        <f t="shared" si="236"/>
        <v>1305</v>
      </c>
      <c r="B1308" s="61">
        <v>291803566935</v>
      </c>
      <c r="C1308" s="39">
        <v>43222</v>
      </c>
      <c r="D1308" s="22" t="s">
        <v>351</v>
      </c>
      <c r="E1308" s="22" t="s">
        <v>4408</v>
      </c>
      <c r="F1308" s="110">
        <v>101</v>
      </c>
      <c r="G1308" s="23" t="s">
        <v>119</v>
      </c>
      <c r="H1308" s="52">
        <v>47.678118811881085</v>
      </c>
      <c r="I1308" s="30"/>
      <c r="J1308" s="109">
        <v>4815.4899999999898</v>
      </c>
      <c r="K1308" s="23">
        <v>84841010</v>
      </c>
      <c r="L1308" s="26">
        <v>7.4999999999999997E-2</v>
      </c>
      <c r="M1308" s="40">
        <v>0</v>
      </c>
      <c r="N1308" s="62">
        <v>0</v>
      </c>
      <c r="O1308" s="52">
        <v>0</v>
      </c>
      <c r="P1308" s="26">
        <v>0.1</v>
      </c>
      <c r="Q1308" s="52">
        <v>0</v>
      </c>
      <c r="R1308" s="63">
        <v>0.18</v>
      </c>
      <c r="S1308" s="23" t="s">
        <v>4095</v>
      </c>
      <c r="T1308" s="52">
        <v>361.16174999999924</v>
      </c>
      <c r="U1308" s="52">
        <v>0</v>
      </c>
      <c r="V1308" s="52">
        <v>36.116174999999927</v>
      </c>
      <c r="W1308" s="52">
        <v>938.29822649999801</v>
      </c>
      <c r="X1308" s="52">
        <v>1335.5761514999972</v>
      </c>
      <c r="Y1308" s="23" t="s">
        <v>4133</v>
      </c>
      <c r="Z1308" s="23" t="s">
        <v>4409</v>
      </c>
      <c r="AA1308" s="23" t="s">
        <v>4410</v>
      </c>
      <c r="AB1308" s="33">
        <v>291803566935</v>
      </c>
      <c r="AC1308" s="33" t="s">
        <v>4411</v>
      </c>
      <c r="AD1308" s="39">
        <v>43222</v>
      </c>
      <c r="AE1308" s="39">
        <v>43042</v>
      </c>
      <c r="AF1308" s="53" t="e">
        <v>#N/A</v>
      </c>
      <c r="AG1308" s="53" t="e">
        <v>#N/A</v>
      </c>
      <c r="AH1308" s="39" t="e">
        <v>#N/A</v>
      </c>
      <c r="AI1308" s="23" t="s">
        <v>51</v>
      </c>
      <c r="AJ1308" s="59"/>
      <c r="AK1308" s="59"/>
      <c r="AL1308" s="48"/>
      <c r="AM1308" s="60"/>
      <c r="AN1308" s="33"/>
      <c r="AO1308" s="48"/>
      <c r="AP1308" s="23">
        <v>2000</v>
      </c>
      <c r="AQ1308" s="23" t="s">
        <v>52</v>
      </c>
      <c r="AR1308" s="23" t="s">
        <v>4410</v>
      </c>
      <c r="AS1308" s="38" t="s">
        <v>53</v>
      </c>
      <c r="AT1308" s="23"/>
      <c r="AU1308" s="64" t="s">
        <v>353</v>
      </c>
      <c r="AV1308" s="99">
        <v>101</v>
      </c>
      <c r="AW1308" s="102">
        <v>4815.4899999999898</v>
      </c>
      <c r="AX1308" s="29" t="s">
        <v>701</v>
      </c>
      <c r="AY1308" s="29"/>
      <c r="AZ1308" s="25"/>
      <c r="BA1308">
        <f t="shared" si="246"/>
        <v>2596</v>
      </c>
      <c r="BB1308" s="115" t="s">
        <v>6983</v>
      </c>
      <c r="BC1308" s="105">
        <f t="shared" si="238"/>
        <v>47.678118811881085</v>
      </c>
      <c r="BD1308" s="116">
        <f t="shared" si="239"/>
        <v>43040</v>
      </c>
      <c r="BE1308" s="141" t="s">
        <v>8477</v>
      </c>
      <c r="BF1308">
        <f>MATCH(BE1308,'Cat-4'!$A:$A,0)</f>
        <v>722</v>
      </c>
      <c r="BG1308">
        <f>MATCH(BD1308,'Cat-4'!$1:$1,0)</f>
        <v>71</v>
      </c>
      <c r="BH1308">
        <f>INDEX('Cat-4'!$1:$1048576,'NSS + ACT'!BF1308,'NSS + ACT'!BG1308)</f>
        <v>109.3</v>
      </c>
      <c r="BI1308">
        <f>MATCH($BI$1,'Cat-4'!$1:$1,0)</f>
        <v>153</v>
      </c>
      <c r="BJ1308">
        <f>INDEX('Cat-4'!$1:$1048576,'NSS + ACT'!BF1308,'NSS + ACT'!BI1308)</f>
        <v>130.80000000000001</v>
      </c>
      <c r="BK1308" s="126">
        <f t="shared" si="240"/>
        <v>1.1967063129002746</v>
      </c>
      <c r="BL1308">
        <f t="shared" si="241"/>
        <v>2600</v>
      </c>
      <c r="BM1308" s="126">
        <f t="shared" si="242"/>
        <v>86.666666666666671</v>
      </c>
      <c r="BN1308" s="126" t="s">
        <v>8785</v>
      </c>
      <c r="BO1308" s="126">
        <f>MATCH(BB1308,Sheet3!$D$4:$D$8,0)</f>
        <v>2</v>
      </c>
      <c r="BP1308" s="126">
        <f>MATCH(BN1308,Sheet3!$E$4:$H$4,0)</f>
        <v>4</v>
      </c>
      <c r="BQ1308" s="132">
        <f>INDEX(Sheet3!$D$4:$H$8,'NSS + ACT'!BO1308,'NSS + ACT'!BP1308)</f>
        <v>0.1</v>
      </c>
      <c r="BR1308" s="105">
        <f t="shared" si="243"/>
        <v>5762.7272827081315</v>
      </c>
      <c r="BS1308" s="162">
        <f t="shared" si="244"/>
        <v>0.1</v>
      </c>
      <c r="BT1308" s="105">
        <f t="shared" si="245"/>
        <v>5186.4545544373186</v>
      </c>
    </row>
    <row r="1309" spans="1:72">
      <c r="A1309" s="18">
        <f t="shared" si="236"/>
        <v>1306</v>
      </c>
      <c r="B1309" s="61">
        <v>292008338160</v>
      </c>
      <c r="C1309" s="39">
        <v>44126</v>
      </c>
      <c r="D1309" s="22" t="s">
        <v>182</v>
      </c>
      <c r="E1309" s="22" t="s">
        <v>3058</v>
      </c>
      <c r="F1309" s="110">
        <v>4</v>
      </c>
      <c r="G1309" s="23" t="s">
        <v>119</v>
      </c>
      <c r="H1309" s="52">
        <v>1203</v>
      </c>
      <c r="I1309" s="30"/>
      <c r="J1309" s="109">
        <v>4812</v>
      </c>
      <c r="K1309" s="23">
        <v>40169320</v>
      </c>
      <c r="L1309" s="26">
        <v>0.1</v>
      </c>
      <c r="M1309" s="40">
        <v>0</v>
      </c>
      <c r="N1309" s="62">
        <v>0</v>
      </c>
      <c r="O1309" s="52">
        <v>0</v>
      </c>
      <c r="P1309" s="26">
        <v>0.1</v>
      </c>
      <c r="Q1309" s="52">
        <v>0</v>
      </c>
      <c r="R1309" s="63">
        <v>0.18</v>
      </c>
      <c r="S1309" s="23" t="s">
        <v>906</v>
      </c>
      <c r="T1309" s="52">
        <v>481.20000000000005</v>
      </c>
      <c r="U1309" s="52">
        <v>0</v>
      </c>
      <c r="V1309" s="52">
        <v>48.120000000000005</v>
      </c>
      <c r="W1309" s="52">
        <v>961.43759999999986</v>
      </c>
      <c r="X1309" s="52">
        <v>1490.7575999999999</v>
      </c>
      <c r="Y1309" s="23" t="s">
        <v>2991</v>
      </c>
      <c r="Z1309" s="23" t="s">
        <v>3059</v>
      </c>
      <c r="AA1309" s="23" t="s">
        <v>3060</v>
      </c>
      <c r="AB1309" s="33">
        <v>292008338160</v>
      </c>
      <c r="AC1309" s="33" t="s">
        <v>3061</v>
      </c>
      <c r="AD1309" s="48">
        <v>44126</v>
      </c>
      <c r="AE1309" s="39">
        <v>44068</v>
      </c>
      <c r="AF1309" s="53" t="e">
        <v>#N/A</v>
      </c>
      <c r="AG1309" s="53" t="e">
        <v>#N/A</v>
      </c>
      <c r="AH1309" s="39" t="e">
        <v>#N/A</v>
      </c>
      <c r="AI1309" s="23" t="s">
        <v>51</v>
      </c>
      <c r="AJ1309" s="54"/>
      <c r="AK1309" s="55"/>
      <c r="AL1309" s="56"/>
      <c r="AM1309" s="57"/>
      <c r="AN1309" s="33"/>
      <c r="AO1309" s="48"/>
      <c r="AP1309" s="23">
        <v>2000</v>
      </c>
      <c r="AQ1309" s="23" t="s">
        <v>52</v>
      </c>
      <c r="AR1309" s="23" t="s">
        <v>3060</v>
      </c>
      <c r="AS1309" s="38" t="s">
        <v>53</v>
      </c>
      <c r="AT1309" s="23"/>
      <c r="AU1309" s="64">
        <v>6100437572</v>
      </c>
      <c r="AV1309" s="99">
        <v>4</v>
      </c>
      <c r="AW1309" s="102">
        <v>4812</v>
      </c>
      <c r="AX1309" s="29" t="s">
        <v>701</v>
      </c>
      <c r="AY1309" s="29"/>
      <c r="AZ1309" s="25" t="s">
        <v>2577</v>
      </c>
      <c r="BA1309">
        <f t="shared" si="246"/>
        <v>1570</v>
      </c>
      <c r="BB1309" s="115" t="s">
        <v>6983</v>
      </c>
      <c r="BC1309" s="105">
        <f t="shared" si="238"/>
        <v>1203</v>
      </c>
      <c r="BD1309" s="116">
        <f t="shared" si="239"/>
        <v>44044</v>
      </c>
      <c r="BE1309" s="141" t="s">
        <v>8477</v>
      </c>
      <c r="BF1309">
        <f>MATCH(BE1309,'Cat-4'!$A:$A,0)</f>
        <v>722</v>
      </c>
      <c r="BG1309">
        <f>MATCH(BD1309,'Cat-4'!$1:$1,0)</f>
        <v>104</v>
      </c>
      <c r="BH1309">
        <f>INDEX('Cat-4'!$1:$1048576,'NSS + ACT'!BF1309,'NSS + ACT'!BG1309)</f>
        <v>113.6</v>
      </c>
      <c r="BI1309">
        <f>MATCH($BI$1,'Cat-4'!$1:$1,0)</f>
        <v>153</v>
      </c>
      <c r="BJ1309">
        <f>INDEX('Cat-4'!$1:$1048576,'NSS + ACT'!BF1309,'NSS + ACT'!BI1309)</f>
        <v>130.80000000000001</v>
      </c>
      <c r="BK1309" s="126">
        <f t="shared" si="240"/>
        <v>1.1514084507042255</v>
      </c>
      <c r="BL1309">
        <f t="shared" si="241"/>
        <v>1596</v>
      </c>
      <c r="BM1309" s="126">
        <f t="shared" si="242"/>
        <v>53.2</v>
      </c>
      <c r="BN1309" s="126" t="s">
        <v>8785</v>
      </c>
      <c r="BO1309" s="126">
        <f>MATCH(BB1309,Sheet3!$D$4:$D$8,0)</f>
        <v>2</v>
      </c>
      <c r="BP1309" s="126">
        <f>MATCH(BN1309,Sheet3!$E$4:$H$4,0)</f>
        <v>4</v>
      </c>
      <c r="BQ1309" s="132">
        <f>INDEX(Sheet3!$D$4:$H$8,'NSS + ACT'!BO1309,'NSS + ACT'!BP1309)</f>
        <v>0.1</v>
      </c>
      <c r="BR1309" s="105">
        <f t="shared" si="243"/>
        <v>5540.5774647887329</v>
      </c>
      <c r="BS1309" s="162">
        <f t="shared" si="244"/>
        <v>0.1</v>
      </c>
      <c r="BT1309" s="105">
        <f t="shared" si="245"/>
        <v>4986.5197183098599</v>
      </c>
    </row>
    <row r="1310" spans="1:72">
      <c r="A1310" s="18">
        <f t="shared" si="236"/>
        <v>1307</v>
      </c>
      <c r="B1310" s="61">
        <v>292102088331</v>
      </c>
      <c r="C1310" s="39">
        <v>44257</v>
      </c>
      <c r="D1310" s="22" t="s">
        <v>91</v>
      </c>
      <c r="E1310" s="22" t="s">
        <v>2477</v>
      </c>
      <c r="F1310" s="110">
        <v>3</v>
      </c>
      <c r="G1310" s="23" t="s">
        <v>119</v>
      </c>
      <c r="H1310" s="52">
        <v>1602</v>
      </c>
      <c r="I1310" s="30"/>
      <c r="J1310" s="109">
        <v>4806</v>
      </c>
      <c r="K1310" s="23">
        <v>84819090</v>
      </c>
      <c r="L1310" s="26">
        <v>7.4999999999999997E-2</v>
      </c>
      <c r="M1310" s="40">
        <v>0</v>
      </c>
      <c r="N1310" s="62">
        <v>0</v>
      </c>
      <c r="O1310" s="52"/>
      <c r="P1310" s="26">
        <v>0.1</v>
      </c>
      <c r="Q1310" s="52">
        <v>0</v>
      </c>
      <c r="R1310" s="63">
        <v>0.18</v>
      </c>
      <c r="S1310" s="23" t="s">
        <v>849</v>
      </c>
      <c r="T1310" s="52">
        <v>360.45</v>
      </c>
      <c r="U1310" s="52">
        <v>0</v>
      </c>
      <c r="V1310" s="52">
        <v>36.045000000000002</v>
      </c>
      <c r="W1310" s="52">
        <v>936.44909999999993</v>
      </c>
      <c r="X1310" s="52">
        <v>1332.9440999999999</v>
      </c>
      <c r="Y1310" s="23" t="s">
        <v>2273</v>
      </c>
      <c r="Z1310" s="23" t="s">
        <v>2478</v>
      </c>
      <c r="AA1310" s="23" t="s">
        <v>2479</v>
      </c>
      <c r="AB1310" s="33">
        <v>292102088331</v>
      </c>
      <c r="AC1310" s="33" t="s">
        <v>2476</v>
      </c>
      <c r="AD1310" s="48">
        <v>44257</v>
      </c>
      <c r="AE1310" s="39">
        <v>44250</v>
      </c>
      <c r="AF1310" s="53" t="e">
        <v>#N/A</v>
      </c>
      <c r="AG1310" s="53" t="e">
        <v>#N/A</v>
      </c>
      <c r="AH1310" s="39" t="e">
        <v>#N/A</v>
      </c>
      <c r="AI1310" s="23" t="s">
        <v>51</v>
      </c>
      <c r="AJ1310" s="54"/>
      <c r="AK1310" s="55"/>
      <c r="AL1310" s="56"/>
      <c r="AM1310" s="57"/>
      <c r="AN1310" s="33"/>
      <c r="AO1310" s="48"/>
      <c r="AP1310" s="23">
        <v>2000</v>
      </c>
      <c r="AQ1310" s="23" t="s">
        <v>52</v>
      </c>
      <c r="AR1310" s="23" t="s">
        <v>2479</v>
      </c>
      <c r="AS1310" s="38" t="s">
        <v>53</v>
      </c>
      <c r="AT1310" s="23"/>
      <c r="AU1310" s="64">
        <v>9320633409</v>
      </c>
      <c r="AV1310" s="99">
        <v>3</v>
      </c>
      <c r="AW1310" s="102">
        <v>4806</v>
      </c>
      <c r="AX1310" s="29" t="s">
        <v>701</v>
      </c>
      <c r="AY1310" s="29"/>
      <c r="AZ1310" s="25" t="s">
        <v>853</v>
      </c>
      <c r="BA1310">
        <f t="shared" si="246"/>
        <v>1388</v>
      </c>
      <c r="BB1310" s="115" t="s">
        <v>6983</v>
      </c>
      <c r="BC1310" s="105">
        <f t="shared" si="238"/>
        <v>1602</v>
      </c>
      <c r="BD1310" s="116">
        <f t="shared" si="239"/>
        <v>44228</v>
      </c>
      <c r="BE1310" s="141" t="s">
        <v>8477</v>
      </c>
      <c r="BF1310">
        <f>MATCH(BE1310,'Cat-4'!$A:$A,0)</f>
        <v>722</v>
      </c>
      <c r="BG1310">
        <f>MATCH(BD1310,'Cat-4'!$1:$1,0)</f>
        <v>110</v>
      </c>
      <c r="BH1310">
        <f>INDEX('Cat-4'!$1:$1048576,'NSS + ACT'!BF1310,'NSS + ACT'!BG1310)</f>
        <v>115.4</v>
      </c>
      <c r="BI1310">
        <f>MATCH($BI$1,'Cat-4'!$1:$1,0)</f>
        <v>153</v>
      </c>
      <c r="BJ1310">
        <f>INDEX('Cat-4'!$1:$1048576,'NSS + ACT'!BF1310,'NSS + ACT'!BI1310)</f>
        <v>130.80000000000001</v>
      </c>
      <c r="BK1310" s="126">
        <f t="shared" si="240"/>
        <v>1.1334488734835355</v>
      </c>
      <c r="BL1310">
        <f t="shared" si="241"/>
        <v>1412</v>
      </c>
      <c r="BM1310" s="126">
        <f t="shared" si="242"/>
        <v>47.06666666666667</v>
      </c>
      <c r="BN1310" s="126" t="s">
        <v>8785</v>
      </c>
      <c r="BO1310" s="126">
        <f>MATCH(BB1310,Sheet3!$D$4:$D$8,0)</f>
        <v>2</v>
      </c>
      <c r="BP1310" s="126">
        <f>MATCH(BN1310,Sheet3!$E$4:$H$4,0)</f>
        <v>4</v>
      </c>
      <c r="BQ1310" s="132">
        <f>INDEX(Sheet3!$D$4:$H$8,'NSS + ACT'!BO1310,'NSS + ACT'!BP1310)</f>
        <v>0.1</v>
      </c>
      <c r="BR1310" s="105">
        <f t="shared" si="243"/>
        <v>5447.3552859618712</v>
      </c>
      <c r="BS1310" s="162">
        <f t="shared" si="244"/>
        <v>0.1</v>
      </c>
      <c r="BT1310" s="105">
        <f t="shared" si="245"/>
        <v>4902.6197573656846</v>
      </c>
    </row>
    <row r="1311" spans="1:72">
      <c r="A1311" s="18">
        <f t="shared" si="236"/>
        <v>1308</v>
      </c>
      <c r="B1311" s="33">
        <v>291606214616</v>
      </c>
      <c r="C1311" s="39">
        <v>42735</v>
      </c>
      <c r="D1311" s="22" t="s">
        <v>339</v>
      </c>
      <c r="E1311" s="22" t="s">
        <v>6147</v>
      </c>
      <c r="F1311" s="107">
        <v>16</v>
      </c>
      <c r="G1311" s="23" t="s">
        <v>119</v>
      </c>
      <c r="H1311" s="52">
        <v>300</v>
      </c>
      <c r="I1311" s="30"/>
      <c r="J1311" s="109">
        <v>4800</v>
      </c>
      <c r="K1311" s="36">
        <v>39209999</v>
      </c>
      <c r="L1311" s="26">
        <v>0.15</v>
      </c>
      <c r="M1311" s="26"/>
      <c r="N1311" s="26">
        <v>0</v>
      </c>
      <c r="O1311" s="60"/>
      <c r="P1311" s="26">
        <v>0.1</v>
      </c>
      <c r="Q1311" s="85"/>
      <c r="R1311" s="26">
        <v>0.18</v>
      </c>
      <c r="S1311" s="23" t="s">
        <v>6003</v>
      </c>
      <c r="T1311" s="52">
        <v>720</v>
      </c>
      <c r="U1311" s="52">
        <v>0</v>
      </c>
      <c r="V1311" s="52">
        <v>72</v>
      </c>
      <c r="W1311" s="52">
        <v>1006.56</v>
      </c>
      <c r="X1311" s="52">
        <v>1798.56</v>
      </c>
      <c r="Y1311" s="23" t="s">
        <v>5950</v>
      </c>
      <c r="Z1311" s="23" t="s">
        <v>6148</v>
      </c>
      <c r="AA1311" s="23" t="s">
        <v>6149</v>
      </c>
      <c r="AB1311" s="33">
        <v>291606214616</v>
      </c>
      <c r="AC1311" s="33" t="s">
        <v>6150</v>
      </c>
      <c r="AD1311" s="39">
        <v>42735</v>
      </c>
      <c r="AE1311" s="39">
        <v>42728</v>
      </c>
      <c r="AF1311" s="53" t="e">
        <v>#N/A</v>
      </c>
      <c r="AG1311" s="53" t="e">
        <v>#N/A</v>
      </c>
      <c r="AH1311" s="39" t="e">
        <v>#N/A</v>
      </c>
      <c r="AI1311" s="23" t="s">
        <v>51</v>
      </c>
      <c r="AJ1311" s="59"/>
      <c r="AK1311" s="59"/>
      <c r="AL1311" s="48"/>
      <c r="AM1311" s="60"/>
      <c r="AN1311" s="33"/>
      <c r="AO1311" s="48"/>
      <c r="AP1311" s="23">
        <v>2000</v>
      </c>
      <c r="AQ1311" s="23" t="s">
        <v>52</v>
      </c>
      <c r="AR1311" s="23" t="s">
        <v>6149</v>
      </c>
      <c r="AS1311" s="38" t="s">
        <v>53</v>
      </c>
      <c r="AT1311" s="23"/>
      <c r="AU1311" s="23">
        <v>972</v>
      </c>
      <c r="AV1311" s="99">
        <v>16</v>
      </c>
      <c r="AW1311" s="101">
        <v>4800</v>
      </c>
      <c r="AX1311" s="29" t="s">
        <v>5711</v>
      </c>
      <c r="AY1311" s="29"/>
      <c r="AZ1311" s="21"/>
      <c r="BA1311">
        <f t="shared" si="246"/>
        <v>2910</v>
      </c>
      <c r="BB1311" s="115" t="s">
        <v>6983</v>
      </c>
      <c r="BC1311" s="105">
        <f t="shared" si="238"/>
        <v>300</v>
      </c>
      <c r="BD1311" s="116">
        <f t="shared" si="239"/>
        <v>42705</v>
      </c>
      <c r="BE1311" s="141" t="s">
        <v>8477</v>
      </c>
      <c r="BF1311">
        <f>MATCH(BE1311,'Cat-4'!$A:$A,0)</f>
        <v>722</v>
      </c>
      <c r="BG1311">
        <f>MATCH(BD1311,'Cat-4'!$1:$1,0)</f>
        <v>60</v>
      </c>
      <c r="BH1311">
        <f>INDEX('Cat-4'!$1:$1048576,'NSS + ACT'!BF1311,'NSS + ACT'!BG1311)</f>
        <v>108.3</v>
      </c>
      <c r="BI1311">
        <f>MATCH($BI$1,'Cat-4'!$1:$1,0)</f>
        <v>153</v>
      </c>
      <c r="BJ1311">
        <f>INDEX('Cat-4'!$1:$1048576,'NSS + ACT'!BF1311,'NSS + ACT'!BI1311)</f>
        <v>130.80000000000001</v>
      </c>
      <c r="BK1311" s="126">
        <f t="shared" si="240"/>
        <v>1.2077562326869808</v>
      </c>
      <c r="BL1311">
        <f t="shared" si="241"/>
        <v>2935</v>
      </c>
      <c r="BM1311" s="126">
        <f t="shared" si="242"/>
        <v>97.833333333333329</v>
      </c>
      <c r="BN1311" s="126" t="s">
        <v>8785</v>
      </c>
      <c r="BO1311" s="126">
        <f>MATCH(BB1311,Sheet3!$D$4:$D$8,0)</f>
        <v>2</v>
      </c>
      <c r="BP1311" s="126">
        <f>MATCH(BN1311,Sheet3!$E$4:$H$4,0)</f>
        <v>4</v>
      </c>
      <c r="BQ1311" s="132">
        <f>INDEX(Sheet3!$D$4:$H$8,'NSS + ACT'!BO1311,'NSS + ACT'!BP1311)</f>
        <v>0.1</v>
      </c>
      <c r="BR1311" s="105">
        <f t="shared" si="243"/>
        <v>5797.2299168975078</v>
      </c>
      <c r="BS1311" s="162">
        <f t="shared" si="244"/>
        <v>0.1</v>
      </c>
      <c r="BT1311" s="105">
        <f t="shared" si="245"/>
        <v>5217.5069252077574</v>
      </c>
    </row>
    <row r="1312" spans="1:72">
      <c r="A1312" s="18">
        <f t="shared" si="236"/>
        <v>1309</v>
      </c>
      <c r="B1312" s="33">
        <v>291603877320</v>
      </c>
      <c r="C1312" s="39">
        <v>42602</v>
      </c>
      <c r="D1312" s="22" t="s">
        <v>94</v>
      </c>
      <c r="E1312" s="22" t="s">
        <v>6348</v>
      </c>
      <c r="F1312" s="107">
        <v>15</v>
      </c>
      <c r="G1312" s="23" t="s">
        <v>49</v>
      </c>
      <c r="H1312" s="52">
        <v>319.61533333333261</v>
      </c>
      <c r="I1312" s="30"/>
      <c r="J1312" s="109">
        <v>4794.2299999999896</v>
      </c>
      <c r="K1312" s="36">
        <v>85369090</v>
      </c>
      <c r="L1312" s="26">
        <v>0.1</v>
      </c>
      <c r="M1312" s="26"/>
      <c r="N1312" s="26">
        <v>0</v>
      </c>
      <c r="O1312" s="60"/>
      <c r="P1312" s="26">
        <v>0.1</v>
      </c>
      <c r="Q1312" s="84"/>
      <c r="R1312" s="26">
        <v>0.18</v>
      </c>
      <c r="S1312" s="23" t="s">
        <v>1322</v>
      </c>
      <c r="T1312" s="52">
        <v>479.42299999999898</v>
      </c>
      <c r="U1312" s="52">
        <v>0</v>
      </c>
      <c r="V1312" s="52">
        <v>47.942299999999904</v>
      </c>
      <c r="W1312" s="52">
        <v>957.88715399999785</v>
      </c>
      <c r="X1312" s="52">
        <v>1485.2524539999968</v>
      </c>
      <c r="Y1312" s="23" t="s">
        <v>6223</v>
      </c>
      <c r="Z1312" s="23" t="s">
        <v>6349</v>
      </c>
      <c r="AA1312" s="23" t="s">
        <v>6350</v>
      </c>
      <c r="AB1312" s="33">
        <v>291603877320</v>
      </c>
      <c r="AC1312" s="33" t="s">
        <v>6341</v>
      </c>
      <c r="AD1312" s="39">
        <v>42602</v>
      </c>
      <c r="AE1312" s="39">
        <v>42587</v>
      </c>
      <c r="AF1312" s="53" t="e">
        <v>#N/A</v>
      </c>
      <c r="AG1312" s="53" t="e">
        <v>#N/A</v>
      </c>
      <c r="AH1312" s="39" t="e">
        <v>#N/A</v>
      </c>
      <c r="AI1312" s="23" t="s">
        <v>51</v>
      </c>
      <c r="AJ1312" s="59"/>
      <c r="AK1312" s="59"/>
      <c r="AL1312" s="48"/>
      <c r="AM1312" s="60"/>
      <c r="AN1312" s="33"/>
      <c r="AO1312" s="48"/>
      <c r="AP1312" s="23">
        <v>2000</v>
      </c>
      <c r="AQ1312" s="23" t="s">
        <v>64</v>
      </c>
      <c r="AR1312" s="23" t="s">
        <v>6350</v>
      </c>
      <c r="AS1312" s="38" t="s">
        <v>523</v>
      </c>
      <c r="AT1312" s="23"/>
      <c r="AU1312" s="23">
        <v>1150006013</v>
      </c>
      <c r="AV1312" s="99">
        <v>15</v>
      </c>
      <c r="AW1312" s="101">
        <v>4794.2299999999896</v>
      </c>
      <c r="AX1312" s="29" t="s">
        <v>5711</v>
      </c>
      <c r="AY1312" s="29"/>
      <c r="AZ1312" s="21"/>
      <c r="BA1312">
        <f t="shared" si="246"/>
        <v>3051</v>
      </c>
      <c r="BB1312" s="115" t="s">
        <v>6987</v>
      </c>
      <c r="BC1312" s="105">
        <f t="shared" si="238"/>
        <v>319.61533333333261</v>
      </c>
      <c r="BD1312" s="116">
        <f t="shared" si="239"/>
        <v>42583</v>
      </c>
      <c r="BE1312" s="141" t="s">
        <v>8366</v>
      </c>
      <c r="BF1312">
        <f>MATCH(BE1312,'Cat-4'!$A:$A,0)</f>
        <v>666</v>
      </c>
      <c r="BG1312">
        <f>MATCH(BD1312,'Cat-4'!$1:$1,0)</f>
        <v>56</v>
      </c>
      <c r="BH1312">
        <f>INDEX('Cat-4'!$1:$1048576,'NSS + ACT'!BF1312,'NSS + ACT'!BG1312)</f>
        <v>108</v>
      </c>
      <c r="BI1312">
        <f>MATCH($BI$1,'Cat-4'!$1:$1,0)</f>
        <v>153</v>
      </c>
      <c r="BJ1312">
        <f>INDEX('Cat-4'!$1:$1048576,'NSS + ACT'!BF1312,'NSS + ACT'!BI1312)</f>
        <v>133.4</v>
      </c>
      <c r="BK1312" s="126">
        <f t="shared" si="240"/>
        <v>1.2351851851851852</v>
      </c>
      <c r="BL1312">
        <f t="shared" si="241"/>
        <v>3057</v>
      </c>
      <c r="BM1312" s="126">
        <f t="shared" si="242"/>
        <v>101.9</v>
      </c>
      <c r="BN1312" s="126" t="s">
        <v>8785</v>
      </c>
      <c r="BO1312" s="126">
        <f>MATCH(BB1312,Sheet3!$D$4:$D$8,0)</f>
        <v>4</v>
      </c>
      <c r="BP1312" s="126">
        <f>MATCH(BN1312,Sheet3!$E$4:$H$4,0)</f>
        <v>4</v>
      </c>
      <c r="BQ1312" s="132">
        <f>INDEX(Sheet3!$D$4:$H$8,'NSS + ACT'!BO1312,'NSS + ACT'!BP1312)</f>
        <v>0.2</v>
      </c>
      <c r="BR1312" s="105">
        <f t="shared" si="243"/>
        <v>5921.7618703703574</v>
      </c>
      <c r="BS1312" s="162">
        <f t="shared" si="244"/>
        <v>0.2</v>
      </c>
      <c r="BT1312" s="105">
        <f t="shared" si="245"/>
        <v>4737.4094962962863</v>
      </c>
    </row>
    <row r="1313" spans="1:72">
      <c r="A1313" s="18">
        <f t="shared" si="236"/>
        <v>1310</v>
      </c>
      <c r="B1313" s="33">
        <v>291605318690</v>
      </c>
      <c r="C1313" s="39">
        <v>42685</v>
      </c>
      <c r="D1313" s="22" t="s">
        <v>314</v>
      </c>
      <c r="E1313" s="22" t="s">
        <v>5967</v>
      </c>
      <c r="F1313" s="110">
        <v>4</v>
      </c>
      <c r="G1313" s="23" t="s">
        <v>119</v>
      </c>
      <c r="H1313" s="52">
        <v>341.25</v>
      </c>
      <c r="I1313" s="30"/>
      <c r="J1313" s="109">
        <v>1365</v>
      </c>
      <c r="K1313" s="36">
        <v>84819090</v>
      </c>
      <c r="L1313" s="26">
        <v>7.4999999999999997E-2</v>
      </c>
      <c r="M1313" s="26"/>
      <c r="N1313" s="26">
        <v>0</v>
      </c>
      <c r="O1313" s="60"/>
      <c r="P1313" s="26">
        <v>0.1</v>
      </c>
      <c r="Q1313" s="84"/>
      <c r="R1313" s="26">
        <v>0.18</v>
      </c>
      <c r="S1313" s="23" t="s">
        <v>849</v>
      </c>
      <c r="T1313" s="52">
        <v>102.375</v>
      </c>
      <c r="U1313" s="52">
        <v>0</v>
      </c>
      <c r="V1313" s="52">
        <v>10.237500000000001</v>
      </c>
      <c r="W1313" s="52">
        <v>265.97024999999996</v>
      </c>
      <c r="X1313" s="52">
        <v>378.58274999999998</v>
      </c>
      <c r="Y1313" s="23" t="s">
        <v>5950</v>
      </c>
      <c r="Z1313" s="23" t="s">
        <v>5968</v>
      </c>
      <c r="AA1313" s="23" t="s">
        <v>5969</v>
      </c>
      <c r="AB1313" s="33">
        <v>291605318690</v>
      </c>
      <c r="AC1313" s="33" t="s">
        <v>3659</v>
      </c>
      <c r="AD1313" s="39">
        <v>42685</v>
      </c>
      <c r="AE1313" s="39">
        <v>42678</v>
      </c>
      <c r="AF1313" s="53" t="e">
        <v>#N/A</v>
      </c>
      <c r="AG1313" s="53" t="e">
        <v>#N/A</v>
      </c>
      <c r="AH1313" s="39" t="e">
        <v>#N/A</v>
      </c>
      <c r="AI1313" s="23" t="s">
        <v>51</v>
      </c>
      <c r="AJ1313" s="59"/>
      <c r="AK1313" s="59"/>
      <c r="AL1313" s="48"/>
      <c r="AM1313" s="60"/>
      <c r="AN1313" s="33"/>
      <c r="AO1313" s="48"/>
      <c r="AP1313" s="23">
        <v>2000</v>
      </c>
      <c r="AQ1313" s="23" t="s">
        <v>52</v>
      </c>
      <c r="AR1313" s="23" t="s">
        <v>5969</v>
      </c>
      <c r="AS1313" s="38" t="s">
        <v>53</v>
      </c>
      <c r="AT1313" s="23" t="s">
        <v>522</v>
      </c>
      <c r="AU1313" s="23" t="s">
        <v>5970</v>
      </c>
      <c r="AV1313" s="99">
        <v>4</v>
      </c>
      <c r="AW1313" s="101">
        <v>4768.7399999999898</v>
      </c>
      <c r="AX1313" s="29" t="s">
        <v>5711</v>
      </c>
      <c r="AY1313" s="29"/>
      <c r="AZ1313" s="21"/>
      <c r="BA1313">
        <f t="shared" si="246"/>
        <v>2960</v>
      </c>
      <c r="BB1313" s="115" t="s">
        <v>6983</v>
      </c>
      <c r="BC1313" s="105">
        <f t="shared" si="238"/>
        <v>1192.1849999999974</v>
      </c>
      <c r="BD1313" s="116">
        <f t="shared" si="239"/>
        <v>42675</v>
      </c>
      <c r="BE1313" s="141" t="s">
        <v>8477</v>
      </c>
      <c r="BF1313">
        <f>MATCH(BE1313,'Cat-4'!$A:$A,0)</f>
        <v>722</v>
      </c>
      <c r="BG1313">
        <f>MATCH(BD1313,'Cat-4'!$1:$1,0)</f>
        <v>59</v>
      </c>
      <c r="BH1313">
        <f>INDEX('Cat-4'!$1:$1048576,'NSS + ACT'!BF1313,'NSS + ACT'!BG1313)</f>
        <v>107.5</v>
      </c>
      <c r="BI1313">
        <f>MATCH($BI$1,'Cat-4'!$1:$1,0)</f>
        <v>153</v>
      </c>
      <c r="BJ1313">
        <f>INDEX('Cat-4'!$1:$1048576,'NSS + ACT'!BF1313,'NSS + ACT'!BI1313)</f>
        <v>130.80000000000001</v>
      </c>
      <c r="BK1313" s="126">
        <f t="shared" si="240"/>
        <v>1.2167441860465118</v>
      </c>
      <c r="BL1313">
        <f t="shared" si="241"/>
        <v>2965</v>
      </c>
      <c r="BM1313" s="126">
        <f t="shared" si="242"/>
        <v>98.833333333333329</v>
      </c>
      <c r="BN1313" s="126" t="s">
        <v>8785</v>
      </c>
      <c r="BO1313" s="126">
        <f>MATCH(BB1313,Sheet3!$D$4:$D$8,0)</f>
        <v>2</v>
      </c>
      <c r="BP1313" s="126">
        <f>MATCH(BN1313,Sheet3!$E$4:$H$4,0)</f>
        <v>4</v>
      </c>
      <c r="BQ1313" s="132">
        <f>INDEX(Sheet3!$D$4:$H$8,'NSS + ACT'!BO1313,'NSS + ACT'!BP1313)</f>
        <v>0.1</v>
      </c>
      <c r="BR1313" s="105">
        <f t="shared" si="243"/>
        <v>5802.3366697674301</v>
      </c>
      <c r="BS1313" s="162">
        <f t="shared" si="244"/>
        <v>0.1</v>
      </c>
      <c r="BT1313" s="105">
        <f t="shared" si="245"/>
        <v>5222.1030027906872</v>
      </c>
    </row>
    <row r="1314" spans="1:72">
      <c r="A1314" s="18">
        <f t="shared" si="236"/>
        <v>1311</v>
      </c>
      <c r="B1314" s="61">
        <v>291605234793</v>
      </c>
      <c r="C1314" s="39">
        <v>42679</v>
      </c>
      <c r="D1314" s="22" t="s">
        <v>183</v>
      </c>
      <c r="E1314" s="22" t="s">
        <v>3863</v>
      </c>
      <c r="F1314" s="110">
        <v>27</v>
      </c>
      <c r="G1314" s="23" t="s">
        <v>49</v>
      </c>
      <c r="H1314" s="52">
        <v>175.25703703703664</v>
      </c>
      <c r="I1314" s="30"/>
      <c r="J1314" s="109">
        <v>4731.9399999999896</v>
      </c>
      <c r="K1314" s="23">
        <v>34054000</v>
      </c>
      <c r="L1314" s="26">
        <v>0.1</v>
      </c>
      <c r="M1314" s="40">
        <v>0</v>
      </c>
      <c r="N1314" s="40">
        <v>0</v>
      </c>
      <c r="O1314" s="52">
        <v>0</v>
      </c>
      <c r="P1314" s="26">
        <v>0.1</v>
      </c>
      <c r="Q1314" s="52">
        <v>0</v>
      </c>
      <c r="R1314" s="63">
        <v>0.18</v>
      </c>
      <c r="S1314" s="23" t="s">
        <v>3864</v>
      </c>
      <c r="T1314" s="52">
        <v>473.19399999999899</v>
      </c>
      <c r="U1314" s="52">
        <v>0</v>
      </c>
      <c r="V1314" s="52">
        <v>47.319399999999902</v>
      </c>
      <c r="W1314" s="52">
        <v>945.44161199999792</v>
      </c>
      <c r="X1314" s="68">
        <v>1465.9550119999967</v>
      </c>
      <c r="Y1314" s="23" t="s">
        <v>3855</v>
      </c>
      <c r="Z1314" s="23" t="s">
        <v>3865</v>
      </c>
      <c r="AA1314" s="23" t="s">
        <v>3866</v>
      </c>
      <c r="AB1314" s="33">
        <v>291605234793</v>
      </c>
      <c r="AC1314" s="33" t="s">
        <v>3867</v>
      </c>
      <c r="AD1314" s="39">
        <v>42679</v>
      </c>
      <c r="AE1314" s="39">
        <v>42663</v>
      </c>
      <c r="AF1314" s="53" t="e">
        <v>#N/A</v>
      </c>
      <c r="AG1314" s="53" t="e">
        <v>#N/A</v>
      </c>
      <c r="AH1314" s="39" t="e">
        <v>#N/A</v>
      </c>
      <c r="AI1314" s="23" t="s">
        <v>51</v>
      </c>
      <c r="AJ1314" s="59"/>
      <c r="AK1314" s="59"/>
      <c r="AL1314" s="48"/>
      <c r="AM1314" s="60"/>
      <c r="AN1314" s="33"/>
      <c r="AO1314" s="48"/>
      <c r="AP1314" s="23">
        <v>2000</v>
      </c>
      <c r="AQ1314" s="23" t="s">
        <v>52</v>
      </c>
      <c r="AR1314" s="23" t="s">
        <v>3866</v>
      </c>
      <c r="AS1314" s="38" t="s">
        <v>53</v>
      </c>
      <c r="AT1314" s="23"/>
      <c r="AU1314" s="64">
        <v>1715287</v>
      </c>
      <c r="AV1314" s="99">
        <v>27</v>
      </c>
      <c r="AW1314" s="102">
        <v>4731.9399999999896</v>
      </c>
      <c r="AX1314" s="29" t="s">
        <v>701</v>
      </c>
      <c r="AY1314" s="29"/>
      <c r="AZ1314" s="25"/>
      <c r="BA1314">
        <f t="shared" si="246"/>
        <v>2975</v>
      </c>
      <c r="BB1314" s="115" t="s">
        <v>6983</v>
      </c>
      <c r="BC1314" s="105">
        <f t="shared" si="238"/>
        <v>175.25703703703664</v>
      </c>
      <c r="BD1314" s="116">
        <f t="shared" si="239"/>
        <v>42644</v>
      </c>
      <c r="BE1314" s="141" t="s">
        <v>8477</v>
      </c>
      <c r="BF1314">
        <f>MATCH(BE1314,'Cat-4'!$A:$A,0)</f>
        <v>722</v>
      </c>
      <c r="BG1314">
        <f>MATCH(BD1314,'Cat-4'!$1:$1,0)</f>
        <v>58</v>
      </c>
      <c r="BH1314">
        <f>INDEX('Cat-4'!$1:$1048576,'NSS + ACT'!BF1314,'NSS + ACT'!BG1314)</f>
        <v>107.9</v>
      </c>
      <c r="BI1314">
        <f>MATCH($BI$1,'Cat-4'!$1:$1,0)</f>
        <v>153</v>
      </c>
      <c r="BJ1314">
        <f>INDEX('Cat-4'!$1:$1048576,'NSS + ACT'!BF1314,'NSS + ACT'!BI1314)</f>
        <v>130.80000000000001</v>
      </c>
      <c r="BK1314" s="126">
        <f t="shared" si="240"/>
        <v>1.2122335495829473</v>
      </c>
      <c r="BL1314">
        <f t="shared" si="241"/>
        <v>2996</v>
      </c>
      <c r="BM1314" s="126">
        <f t="shared" si="242"/>
        <v>99.86666666666666</v>
      </c>
      <c r="BN1314" s="126" t="s">
        <v>8785</v>
      </c>
      <c r="BO1314" s="126">
        <f>MATCH(BB1314,Sheet3!$D$4:$D$8,0)</f>
        <v>2</v>
      </c>
      <c r="BP1314" s="126">
        <f>MATCH(BN1314,Sheet3!$E$4:$H$4,0)</f>
        <v>4</v>
      </c>
      <c r="BQ1314" s="132">
        <f>INDEX(Sheet3!$D$4:$H$8,'NSS + ACT'!BO1314,'NSS + ACT'!BP1314)</f>
        <v>0.1</v>
      </c>
      <c r="BR1314" s="105">
        <f t="shared" si="243"/>
        <v>5736.2164226135192</v>
      </c>
      <c r="BS1314" s="162">
        <f t="shared" si="244"/>
        <v>0.1</v>
      </c>
      <c r="BT1314" s="105">
        <f t="shared" si="245"/>
        <v>5162.5947803521676</v>
      </c>
    </row>
    <row r="1315" spans="1:72">
      <c r="A1315" s="18">
        <f t="shared" si="236"/>
        <v>1312</v>
      </c>
      <c r="B1315" s="61">
        <v>291706381385</v>
      </c>
      <c r="C1315" s="39">
        <v>43043</v>
      </c>
      <c r="D1315" s="22" t="s">
        <v>202</v>
      </c>
      <c r="E1315" s="22" t="s">
        <v>1702</v>
      </c>
      <c r="F1315" s="110">
        <v>1</v>
      </c>
      <c r="G1315" s="23" t="s">
        <v>79</v>
      </c>
      <c r="H1315" s="52">
        <v>4720</v>
      </c>
      <c r="I1315" s="30"/>
      <c r="J1315" s="109">
        <v>4720</v>
      </c>
      <c r="K1315" s="23">
        <v>84149040</v>
      </c>
      <c r="L1315" s="26">
        <v>7.4999999999999997E-2</v>
      </c>
      <c r="M1315" s="40">
        <v>0</v>
      </c>
      <c r="N1315" s="62">
        <v>0</v>
      </c>
      <c r="O1315" s="52">
        <v>0</v>
      </c>
      <c r="P1315" s="26">
        <v>0.1</v>
      </c>
      <c r="Q1315" s="52">
        <v>0</v>
      </c>
      <c r="R1315" s="63">
        <v>0.18</v>
      </c>
      <c r="S1315" s="23" t="s">
        <v>717</v>
      </c>
      <c r="T1315" s="52">
        <v>354</v>
      </c>
      <c r="U1315" s="52">
        <v>0</v>
      </c>
      <c r="V1315" s="52">
        <v>35.4</v>
      </c>
      <c r="W1315" s="52">
        <v>919.69199999999989</v>
      </c>
      <c r="X1315" s="52">
        <v>1309.0919999999999</v>
      </c>
      <c r="Y1315" s="23" t="s">
        <v>1628</v>
      </c>
      <c r="Z1315" s="23" t="s">
        <v>1703</v>
      </c>
      <c r="AA1315" s="23" t="s">
        <v>1704</v>
      </c>
      <c r="AB1315" s="33">
        <v>291706381385</v>
      </c>
      <c r="AC1315" s="33" t="s">
        <v>1705</v>
      </c>
      <c r="AD1315" s="48">
        <v>43043</v>
      </c>
      <c r="AE1315" s="39">
        <v>43024</v>
      </c>
      <c r="AF1315" s="53" t="e">
        <v>#N/A</v>
      </c>
      <c r="AG1315" s="53" t="e">
        <v>#N/A</v>
      </c>
      <c r="AH1315" s="39" t="e">
        <v>#N/A</v>
      </c>
      <c r="AI1315" s="23" t="s">
        <v>51</v>
      </c>
      <c r="AJ1315" s="54"/>
      <c r="AK1315" s="55"/>
      <c r="AL1315" s="56"/>
      <c r="AM1315" s="57"/>
      <c r="AN1315" s="33"/>
      <c r="AO1315" s="48"/>
      <c r="AP1315" s="23">
        <v>2000</v>
      </c>
      <c r="AQ1315" s="23" t="s">
        <v>64</v>
      </c>
      <c r="AR1315" s="23" t="s">
        <v>1704</v>
      </c>
      <c r="AS1315" s="38" t="s">
        <v>53</v>
      </c>
      <c r="AT1315" s="23" t="s">
        <v>522</v>
      </c>
      <c r="AU1315" s="64" t="s">
        <v>1706</v>
      </c>
      <c r="AV1315" s="99">
        <v>1</v>
      </c>
      <c r="AW1315" s="102">
        <v>4720</v>
      </c>
      <c r="AX1315" s="29" t="s">
        <v>701</v>
      </c>
      <c r="AY1315" s="29"/>
      <c r="AZ1315" s="25" t="s">
        <v>1633</v>
      </c>
      <c r="BA1315">
        <f t="shared" si="246"/>
        <v>2614</v>
      </c>
      <c r="BB1315" s="115" t="s">
        <v>6983</v>
      </c>
      <c r="BC1315" s="105">
        <f t="shared" si="238"/>
        <v>4720</v>
      </c>
      <c r="BD1315" s="116">
        <f t="shared" si="239"/>
        <v>43009</v>
      </c>
      <c r="BE1315" s="141" t="s">
        <v>8477</v>
      </c>
      <c r="BF1315">
        <f>MATCH(BE1315,'Cat-4'!$A:$A,0)</f>
        <v>722</v>
      </c>
      <c r="BG1315">
        <f>MATCH(BD1315,'Cat-4'!$1:$1,0)</f>
        <v>70</v>
      </c>
      <c r="BH1315">
        <f>INDEX('Cat-4'!$1:$1048576,'NSS + ACT'!BF1315,'NSS + ACT'!BG1315)</f>
        <v>109</v>
      </c>
      <c r="BI1315">
        <f>MATCH($BI$1,'Cat-4'!$1:$1,0)</f>
        <v>153</v>
      </c>
      <c r="BJ1315">
        <f>INDEX('Cat-4'!$1:$1048576,'NSS + ACT'!BF1315,'NSS + ACT'!BI1315)</f>
        <v>130.80000000000001</v>
      </c>
      <c r="BK1315" s="126">
        <f t="shared" si="240"/>
        <v>1.2000000000000002</v>
      </c>
      <c r="BL1315">
        <f t="shared" si="241"/>
        <v>2631</v>
      </c>
      <c r="BM1315" s="126">
        <f t="shared" si="242"/>
        <v>87.7</v>
      </c>
      <c r="BN1315" s="126" t="s">
        <v>8785</v>
      </c>
      <c r="BO1315" s="126">
        <f>MATCH(BB1315,Sheet3!$D$4:$D$8,0)</f>
        <v>2</v>
      </c>
      <c r="BP1315" s="126">
        <f>MATCH(BN1315,Sheet3!$E$4:$H$4,0)</f>
        <v>4</v>
      </c>
      <c r="BQ1315" s="132">
        <f>INDEX(Sheet3!$D$4:$H$8,'NSS + ACT'!BO1315,'NSS + ACT'!BP1315)</f>
        <v>0.1</v>
      </c>
      <c r="BR1315" s="105">
        <f t="shared" si="243"/>
        <v>5664.0000000000009</v>
      </c>
      <c r="BS1315" s="162">
        <f t="shared" si="244"/>
        <v>0.1</v>
      </c>
      <c r="BT1315" s="105">
        <f t="shared" si="245"/>
        <v>5097.6000000000013</v>
      </c>
    </row>
    <row r="1316" spans="1:72">
      <c r="A1316" s="18">
        <f t="shared" si="236"/>
        <v>1313</v>
      </c>
      <c r="B1316" s="33"/>
      <c r="C1316" s="39"/>
      <c r="D1316" s="22" t="s">
        <v>162</v>
      </c>
      <c r="E1316" s="22" t="s">
        <v>6929</v>
      </c>
      <c r="F1316" s="113">
        <v>16</v>
      </c>
      <c r="G1316" s="23" t="s">
        <v>119</v>
      </c>
      <c r="H1316" s="24">
        <v>295</v>
      </c>
      <c r="I1316" s="30"/>
      <c r="J1316" s="101">
        <v>4720</v>
      </c>
      <c r="K1316" s="23">
        <v>85369090</v>
      </c>
      <c r="L1316" s="26">
        <v>0.1</v>
      </c>
      <c r="M1316" s="23"/>
      <c r="N1316" s="49"/>
      <c r="O1316" s="38"/>
      <c r="P1316" s="26">
        <v>0.1</v>
      </c>
      <c r="Q1316" s="38"/>
      <c r="R1316" s="26">
        <v>0.18</v>
      </c>
      <c r="S1316" s="23" t="s">
        <v>1322</v>
      </c>
      <c r="T1316" s="94">
        <v>472</v>
      </c>
      <c r="U1316" s="94">
        <v>0</v>
      </c>
      <c r="V1316" s="94">
        <v>47.2</v>
      </c>
      <c r="W1316" s="94">
        <v>943.05599999999993</v>
      </c>
      <c r="X1316" s="52">
        <v>1462.2559999999999</v>
      </c>
      <c r="Y1316" s="23" t="s">
        <v>6835</v>
      </c>
      <c r="Z1316" s="23" t="s">
        <v>6930</v>
      </c>
      <c r="AA1316" s="23" t="s">
        <v>6930</v>
      </c>
      <c r="AB1316" s="33">
        <v>291605234550</v>
      </c>
      <c r="AC1316" s="23" t="s">
        <v>6926</v>
      </c>
      <c r="AD1316" s="48">
        <v>42679</v>
      </c>
      <c r="AE1316" s="39">
        <v>42670</v>
      </c>
      <c r="AF1316" s="33" t="e">
        <v>#N/A</v>
      </c>
      <c r="AG1316" s="23" t="e">
        <v>#N/A</v>
      </c>
      <c r="AH1316" s="39" t="e">
        <v>#N/A</v>
      </c>
      <c r="AI1316" s="23" t="s">
        <v>51</v>
      </c>
      <c r="AJ1316" s="65"/>
      <c r="AK1316" s="57"/>
      <c r="AL1316" s="56"/>
      <c r="AM1316" s="52"/>
      <c r="AN1316" s="23"/>
      <c r="AO1316" s="38"/>
      <c r="AP1316" s="23">
        <v>2000</v>
      </c>
      <c r="AQ1316" s="23" t="s">
        <v>64</v>
      </c>
      <c r="AR1316" s="23" t="s">
        <v>6931</v>
      </c>
      <c r="AS1316" s="95" t="s">
        <v>53</v>
      </c>
      <c r="AT1316" s="23" t="s">
        <v>522</v>
      </c>
      <c r="AU1316" s="23" t="s">
        <v>6928</v>
      </c>
      <c r="AV1316" s="99">
        <v>16</v>
      </c>
      <c r="AW1316" s="101">
        <v>4720</v>
      </c>
      <c r="AX1316" s="29" t="s">
        <v>6494</v>
      </c>
      <c r="AY1316" s="29"/>
      <c r="AZ1316" s="21"/>
      <c r="BA1316">
        <f t="shared" si="246"/>
        <v>2968</v>
      </c>
      <c r="BB1316" s="115" t="s">
        <v>6987</v>
      </c>
      <c r="BC1316" s="105">
        <f t="shared" si="238"/>
        <v>295</v>
      </c>
      <c r="BD1316" s="116">
        <f t="shared" si="239"/>
        <v>42644</v>
      </c>
      <c r="BE1316" s="141" t="s">
        <v>8366</v>
      </c>
      <c r="BF1316">
        <f>MATCH(BE1316,'Cat-4'!$A:$A,0)</f>
        <v>666</v>
      </c>
      <c r="BG1316">
        <f>MATCH(BD1316,'Cat-4'!$1:$1,0)</f>
        <v>58</v>
      </c>
      <c r="BH1316">
        <f>INDEX('Cat-4'!$1:$1048576,'NSS + ACT'!BF1316,'NSS + ACT'!BG1316)</f>
        <v>107.9</v>
      </c>
      <c r="BI1316">
        <f>MATCH($BI$1,'Cat-4'!$1:$1,0)</f>
        <v>153</v>
      </c>
      <c r="BJ1316">
        <f>INDEX('Cat-4'!$1:$1048576,'NSS + ACT'!BF1316,'NSS + ACT'!BI1316)</f>
        <v>133.4</v>
      </c>
      <c r="BK1316" s="126">
        <f t="shared" si="240"/>
        <v>1.2363299351251158</v>
      </c>
      <c r="BL1316">
        <f t="shared" si="241"/>
        <v>2996</v>
      </c>
      <c r="BM1316" s="126">
        <f t="shared" si="242"/>
        <v>99.86666666666666</v>
      </c>
      <c r="BN1316" s="126" t="s">
        <v>8785</v>
      </c>
      <c r="BO1316" s="126">
        <f>MATCH(BB1316,Sheet3!$D$4:$D$8,0)</f>
        <v>4</v>
      </c>
      <c r="BP1316" s="126">
        <f>MATCH(BN1316,Sheet3!$E$4:$H$4,0)</f>
        <v>4</v>
      </c>
      <c r="BQ1316" s="132">
        <f>INDEX(Sheet3!$D$4:$H$8,'NSS + ACT'!BO1316,'NSS + ACT'!BP1316)</f>
        <v>0.2</v>
      </c>
      <c r="BR1316" s="105">
        <f t="shared" si="243"/>
        <v>5835.4772937905464</v>
      </c>
      <c r="BS1316" s="162">
        <f t="shared" si="244"/>
        <v>0.2</v>
      </c>
      <c r="BT1316" s="105">
        <f t="shared" si="245"/>
        <v>4668.3818350324373</v>
      </c>
    </row>
    <row r="1317" spans="1:72">
      <c r="A1317" s="18">
        <f t="shared" si="236"/>
        <v>1314</v>
      </c>
      <c r="B1317" s="33">
        <v>292104563446</v>
      </c>
      <c r="C1317" s="39">
        <v>44330</v>
      </c>
      <c r="D1317" s="22" t="s">
        <v>365</v>
      </c>
      <c r="E1317" s="22" t="s">
        <v>6179</v>
      </c>
      <c r="F1317" s="107">
        <v>21</v>
      </c>
      <c r="G1317" s="23" t="s">
        <v>119</v>
      </c>
      <c r="H1317" s="52">
        <v>21.333333333333332</v>
      </c>
      <c r="I1317" s="30"/>
      <c r="J1317" s="109">
        <v>448</v>
      </c>
      <c r="K1317" s="33">
        <v>73072200</v>
      </c>
      <c r="L1317" s="26">
        <v>0.1</v>
      </c>
      <c r="M1317" s="26" t="s">
        <v>742</v>
      </c>
      <c r="N1317" s="26">
        <v>0</v>
      </c>
      <c r="O1317" s="60"/>
      <c r="P1317" s="26">
        <v>0.1</v>
      </c>
      <c r="Q1317" s="84"/>
      <c r="R1317" s="26">
        <v>0.18</v>
      </c>
      <c r="S1317" s="23" t="s">
        <v>1260</v>
      </c>
      <c r="T1317" s="52">
        <v>44.800000000000004</v>
      </c>
      <c r="U1317" s="52">
        <v>0</v>
      </c>
      <c r="V1317" s="52">
        <v>4.4800000000000004</v>
      </c>
      <c r="W1317" s="52">
        <v>89.510400000000004</v>
      </c>
      <c r="X1317" s="52">
        <v>138.79040000000001</v>
      </c>
      <c r="Y1317" s="23" t="s">
        <v>5950</v>
      </c>
      <c r="Z1317" s="23" t="s">
        <v>6180</v>
      </c>
      <c r="AA1317" s="23" t="s">
        <v>6181</v>
      </c>
      <c r="AB1317" s="33">
        <v>292104563446</v>
      </c>
      <c r="AC1317" s="33" t="s">
        <v>6168</v>
      </c>
      <c r="AD1317" s="39">
        <v>44330</v>
      </c>
      <c r="AE1317" s="39">
        <v>44303</v>
      </c>
      <c r="AF1317" s="53" t="e">
        <v>#N/A</v>
      </c>
      <c r="AG1317" s="53" t="e">
        <v>#N/A</v>
      </c>
      <c r="AH1317" s="39" t="e">
        <v>#N/A</v>
      </c>
      <c r="AI1317" s="23" t="s">
        <v>51</v>
      </c>
      <c r="AJ1317" s="59"/>
      <c r="AK1317" s="59"/>
      <c r="AL1317" s="48"/>
      <c r="AM1317" s="60"/>
      <c r="AN1317" s="33"/>
      <c r="AO1317" s="48"/>
      <c r="AP1317" s="23">
        <v>2000</v>
      </c>
      <c r="AQ1317" s="23" t="s">
        <v>52</v>
      </c>
      <c r="AR1317" s="23" t="s">
        <v>6181</v>
      </c>
      <c r="AS1317" s="38" t="s">
        <v>53</v>
      </c>
      <c r="AT1317" s="23"/>
      <c r="AU1317" s="23" t="s">
        <v>6169</v>
      </c>
      <c r="AV1317" s="99">
        <v>21</v>
      </c>
      <c r="AW1317" s="101">
        <v>4704</v>
      </c>
      <c r="AX1317" s="29" t="s">
        <v>5711</v>
      </c>
      <c r="AY1317" s="29"/>
      <c r="AZ1317" s="21"/>
      <c r="BA1317">
        <f t="shared" si="246"/>
        <v>1335</v>
      </c>
      <c r="BB1317" s="115" t="s">
        <v>6983</v>
      </c>
      <c r="BC1317" s="105">
        <f t="shared" si="238"/>
        <v>224</v>
      </c>
      <c r="BD1317" s="116">
        <f t="shared" si="239"/>
        <v>44287</v>
      </c>
      <c r="BE1317" s="141" t="s">
        <v>8477</v>
      </c>
      <c r="BF1317">
        <f>MATCH(BE1317,'Cat-4'!$A:$A,0)</f>
        <v>722</v>
      </c>
      <c r="BG1317">
        <f>MATCH(BD1317,'Cat-4'!$1:$1,0)</f>
        <v>112</v>
      </c>
      <c r="BH1317">
        <f>INDEX('Cat-4'!$1:$1048576,'NSS + ACT'!BF1317,'NSS + ACT'!BG1317)</f>
        <v>116.7</v>
      </c>
      <c r="BI1317">
        <f>MATCH($BI$1,'Cat-4'!$1:$1,0)</f>
        <v>153</v>
      </c>
      <c r="BJ1317">
        <f>INDEX('Cat-4'!$1:$1048576,'NSS + ACT'!BF1317,'NSS + ACT'!BI1317)</f>
        <v>130.80000000000001</v>
      </c>
      <c r="BK1317" s="126">
        <f t="shared" si="240"/>
        <v>1.1208226221079691</v>
      </c>
      <c r="BL1317">
        <f t="shared" si="241"/>
        <v>1353</v>
      </c>
      <c r="BM1317" s="126">
        <f t="shared" si="242"/>
        <v>45.1</v>
      </c>
      <c r="BN1317" s="126" t="s">
        <v>8785</v>
      </c>
      <c r="BO1317" s="126">
        <f>MATCH(BB1317,Sheet3!$D$4:$D$8,0)</f>
        <v>2</v>
      </c>
      <c r="BP1317" s="126">
        <f>MATCH(BN1317,Sheet3!$E$4:$H$4,0)</f>
        <v>4</v>
      </c>
      <c r="BQ1317" s="132">
        <f>INDEX(Sheet3!$D$4:$H$8,'NSS + ACT'!BO1317,'NSS + ACT'!BP1317)</f>
        <v>0.1</v>
      </c>
      <c r="BR1317" s="105">
        <f t="shared" si="243"/>
        <v>5272.3496143958864</v>
      </c>
      <c r="BS1317" s="162">
        <f t="shared" si="244"/>
        <v>0.1</v>
      </c>
      <c r="BT1317" s="105">
        <f t="shared" si="245"/>
        <v>4745.1146529562975</v>
      </c>
    </row>
    <row r="1318" spans="1:72">
      <c r="A1318" s="18">
        <f t="shared" si="236"/>
        <v>1315</v>
      </c>
      <c r="B1318" s="61">
        <v>291802424620</v>
      </c>
      <c r="C1318" s="39">
        <v>43182</v>
      </c>
      <c r="D1318" s="22" t="s">
        <v>94</v>
      </c>
      <c r="E1318" s="22" t="s">
        <v>3497</v>
      </c>
      <c r="F1318" s="110">
        <v>13</v>
      </c>
      <c r="G1318" s="23" t="s">
        <v>49</v>
      </c>
      <c r="H1318" s="52">
        <v>361</v>
      </c>
      <c r="I1318" s="30"/>
      <c r="J1318" s="109">
        <v>4693</v>
      </c>
      <c r="K1318" s="23">
        <v>85389000</v>
      </c>
      <c r="L1318" s="26">
        <v>0.15</v>
      </c>
      <c r="M1318" s="40">
        <v>0</v>
      </c>
      <c r="N1318" s="62">
        <v>0</v>
      </c>
      <c r="O1318" s="52">
        <v>0</v>
      </c>
      <c r="P1318" s="26">
        <v>0.1</v>
      </c>
      <c r="Q1318" s="52">
        <v>0</v>
      </c>
      <c r="R1318" s="63">
        <v>0.18</v>
      </c>
      <c r="S1318" s="23" t="s">
        <v>947</v>
      </c>
      <c r="T1318" s="52">
        <v>703.94999999999993</v>
      </c>
      <c r="U1318" s="52">
        <v>0</v>
      </c>
      <c r="V1318" s="52">
        <v>70.394999999999996</v>
      </c>
      <c r="W1318" s="52">
        <v>984.12210000000005</v>
      </c>
      <c r="X1318" s="52">
        <v>1758.4670999999998</v>
      </c>
      <c r="Y1318" s="23" t="s">
        <v>3431</v>
      </c>
      <c r="Z1318" s="23" t="s">
        <v>3498</v>
      </c>
      <c r="AA1318" s="23" t="s">
        <v>3499</v>
      </c>
      <c r="AB1318" s="33">
        <v>291802424620</v>
      </c>
      <c r="AC1318" s="33" t="s">
        <v>3454</v>
      </c>
      <c r="AD1318" s="39">
        <v>43182</v>
      </c>
      <c r="AE1318" s="39">
        <v>43173</v>
      </c>
      <c r="AF1318" s="53" t="e">
        <v>#N/A</v>
      </c>
      <c r="AG1318" s="53" t="e">
        <v>#N/A</v>
      </c>
      <c r="AH1318" s="39" t="e">
        <v>#N/A</v>
      </c>
      <c r="AI1318" s="23" t="s">
        <v>51</v>
      </c>
      <c r="AJ1318" s="59"/>
      <c r="AK1318" s="59"/>
      <c r="AL1318" s="48"/>
      <c r="AM1318" s="60"/>
      <c r="AN1318" s="33"/>
      <c r="AO1318" s="48"/>
      <c r="AP1318" s="23">
        <v>2000</v>
      </c>
      <c r="AQ1318" s="23" t="s">
        <v>52</v>
      </c>
      <c r="AR1318" s="23" t="s">
        <v>3499</v>
      </c>
      <c r="AS1318" s="38" t="s">
        <v>53</v>
      </c>
      <c r="AT1318" s="23"/>
      <c r="AU1318" s="64">
        <v>1247000138</v>
      </c>
      <c r="AV1318" s="99">
        <v>13</v>
      </c>
      <c r="AW1318" s="102">
        <v>4693</v>
      </c>
      <c r="AX1318" s="29" t="s">
        <v>701</v>
      </c>
      <c r="AY1318" s="29"/>
      <c r="AZ1318" s="25">
        <v>1</v>
      </c>
      <c r="BA1318">
        <f t="shared" si="246"/>
        <v>2465</v>
      </c>
      <c r="BB1318" s="115" t="s">
        <v>6983</v>
      </c>
      <c r="BC1318" s="105">
        <f t="shared" si="238"/>
        <v>361</v>
      </c>
      <c r="BD1318" s="116">
        <f t="shared" si="239"/>
        <v>43160</v>
      </c>
      <c r="BE1318" s="141" t="s">
        <v>8477</v>
      </c>
      <c r="BF1318">
        <f>MATCH(BE1318,'Cat-4'!$A:$A,0)</f>
        <v>722</v>
      </c>
      <c r="BG1318">
        <f>MATCH(BD1318,'Cat-4'!$1:$1,0)</f>
        <v>75</v>
      </c>
      <c r="BH1318">
        <f>INDEX('Cat-4'!$1:$1048576,'NSS + ACT'!BF1318,'NSS + ACT'!BG1318)</f>
        <v>109.9</v>
      </c>
      <c r="BI1318">
        <f>MATCH($BI$1,'Cat-4'!$1:$1,0)</f>
        <v>153</v>
      </c>
      <c r="BJ1318">
        <f>INDEX('Cat-4'!$1:$1048576,'NSS + ACT'!BF1318,'NSS + ACT'!BI1318)</f>
        <v>130.80000000000001</v>
      </c>
      <c r="BK1318" s="126">
        <f t="shared" si="240"/>
        <v>1.1901728844404005</v>
      </c>
      <c r="BL1318">
        <f t="shared" si="241"/>
        <v>2480</v>
      </c>
      <c r="BM1318" s="126">
        <f t="shared" si="242"/>
        <v>82.666666666666671</v>
      </c>
      <c r="BN1318" s="126" t="s">
        <v>8785</v>
      </c>
      <c r="BO1318" s="126">
        <f>MATCH(BB1318,Sheet3!$D$4:$D$8,0)</f>
        <v>2</v>
      </c>
      <c r="BP1318" s="126">
        <f>MATCH(BN1318,Sheet3!$E$4:$H$4,0)</f>
        <v>4</v>
      </c>
      <c r="BQ1318" s="132">
        <f>INDEX(Sheet3!$D$4:$H$8,'NSS + ACT'!BO1318,'NSS + ACT'!BP1318)</f>
        <v>0.1</v>
      </c>
      <c r="BR1318" s="105">
        <f t="shared" si="243"/>
        <v>5585.4813466787991</v>
      </c>
      <c r="BS1318" s="162">
        <f t="shared" si="244"/>
        <v>0.1</v>
      </c>
      <c r="BT1318" s="105">
        <f t="shared" si="245"/>
        <v>5026.9332120109193</v>
      </c>
    </row>
    <row r="1319" spans="1:72">
      <c r="A1319" s="18">
        <f t="shared" si="236"/>
        <v>1316</v>
      </c>
      <c r="B1319" s="61">
        <v>291604729091</v>
      </c>
      <c r="C1319" s="39">
        <v>42653</v>
      </c>
      <c r="D1319" s="22" t="s">
        <v>91</v>
      </c>
      <c r="E1319" s="22" t="s">
        <v>2205</v>
      </c>
      <c r="F1319" s="110">
        <v>2</v>
      </c>
      <c r="G1319" s="23" t="s">
        <v>49</v>
      </c>
      <c r="H1319" s="52">
        <v>2343.5</v>
      </c>
      <c r="I1319" s="30"/>
      <c r="J1319" s="109">
        <v>4687</v>
      </c>
      <c r="K1319" s="23">
        <v>84819090</v>
      </c>
      <c r="L1319" s="26">
        <v>7.4999999999999997E-2</v>
      </c>
      <c r="M1319" s="40">
        <v>0</v>
      </c>
      <c r="N1319" s="62">
        <v>0</v>
      </c>
      <c r="O1319" s="52">
        <v>0</v>
      </c>
      <c r="P1319" s="26">
        <v>0.1</v>
      </c>
      <c r="Q1319" s="52">
        <v>0</v>
      </c>
      <c r="R1319" s="63">
        <v>0.18</v>
      </c>
      <c r="S1319" s="23" t="s">
        <v>849</v>
      </c>
      <c r="T1319" s="52">
        <v>351.52499999999998</v>
      </c>
      <c r="U1319" s="52">
        <v>0</v>
      </c>
      <c r="V1319" s="52">
        <v>35.152499999999996</v>
      </c>
      <c r="W1319" s="52">
        <v>913.26194999999996</v>
      </c>
      <c r="X1319" s="52">
        <v>1299.9394499999999</v>
      </c>
      <c r="Y1319" s="23" t="s">
        <v>1945</v>
      </c>
      <c r="Z1319" s="23" t="s">
        <v>2206</v>
      </c>
      <c r="AA1319" s="23" t="s">
        <v>2207</v>
      </c>
      <c r="AB1319" s="33">
        <v>291604729091</v>
      </c>
      <c r="AC1319" s="33" t="s">
        <v>2172</v>
      </c>
      <c r="AD1319" s="48">
        <v>42653</v>
      </c>
      <c r="AE1319" s="39">
        <v>42629</v>
      </c>
      <c r="AF1319" s="53" t="e">
        <v>#N/A</v>
      </c>
      <c r="AG1319" s="53" t="e">
        <v>#N/A</v>
      </c>
      <c r="AH1319" s="39" t="e">
        <v>#N/A</v>
      </c>
      <c r="AI1319" s="23" t="s">
        <v>51</v>
      </c>
      <c r="AJ1319" s="54"/>
      <c r="AK1319" s="55"/>
      <c r="AL1319" s="56"/>
      <c r="AM1319" s="57"/>
      <c r="AN1319" s="33"/>
      <c r="AO1319" s="48"/>
      <c r="AP1319" s="23">
        <v>2000</v>
      </c>
      <c r="AQ1319" s="23" t="s">
        <v>52</v>
      </c>
      <c r="AR1319" s="23" t="s">
        <v>2207</v>
      </c>
      <c r="AS1319" s="38" t="s">
        <v>53</v>
      </c>
      <c r="AT1319" s="23"/>
      <c r="AU1319" s="64">
        <v>6316001234</v>
      </c>
      <c r="AV1319" s="99">
        <v>2</v>
      </c>
      <c r="AW1319" s="102">
        <v>4687</v>
      </c>
      <c r="AX1319" s="29" t="s">
        <v>701</v>
      </c>
      <c r="AY1319" s="29"/>
      <c r="AZ1319" s="25" t="s">
        <v>702</v>
      </c>
      <c r="BA1319">
        <f t="shared" si="246"/>
        <v>3009</v>
      </c>
      <c r="BB1319" t="s">
        <v>6983</v>
      </c>
      <c r="BC1319" s="105">
        <f t="shared" si="238"/>
        <v>2343.5</v>
      </c>
      <c r="BD1319" s="116">
        <f t="shared" si="239"/>
        <v>42614</v>
      </c>
      <c r="BE1319" s="141" t="s">
        <v>8477</v>
      </c>
      <c r="BF1319">
        <f>MATCH(BE1319,'Cat-4'!$A:$A,0)</f>
        <v>722</v>
      </c>
      <c r="BG1319">
        <f>MATCH(BD1319,'Cat-4'!$1:$1,0)</f>
        <v>57</v>
      </c>
      <c r="BH1319">
        <f>INDEX('Cat-4'!$1:$1048576,'NSS + ACT'!BF1319,'NSS + ACT'!BG1319)</f>
        <v>107.4</v>
      </c>
      <c r="BI1319">
        <f>MATCH($BI$1,'Cat-4'!$1:$1,0)</f>
        <v>153</v>
      </c>
      <c r="BJ1319">
        <f>INDEX('Cat-4'!$1:$1048576,'NSS + ACT'!BF1319,'NSS + ACT'!BI1319)</f>
        <v>130.80000000000001</v>
      </c>
      <c r="BK1319" s="126">
        <f t="shared" si="240"/>
        <v>1.217877094972067</v>
      </c>
      <c r="BL1319">
        <f t="shared" si="241"/>
        <v>3026</v>
      </c>
      <c r="BM1319" s="126">
        <f t="shared" si="242"/>
        <v>100.86666666666666</v>
      </c>
      <c r="BN1319" s="126" t="s">
        <v>8785</v>
      </c>
      <c r="BO1319" s="126">
        <f>MATCH(BB1319,Sheet3!$D$4:$D$8,0)</f>
        <v>2</v>
      </c>
      <c r="BP1319" s="126">
        <f>MATCH(BN1319,Sheet3!$E$4:$H$4,0)</f>
        <v>4</v>
      </c>
      <c r="BQ1319" s="132">
        <f>INDEX(Sheet3!$D$4:$H$8,'NSS + ACT'!BO1319,'NSS + ACT'!BP1319)</f>
        <v>0.1</v>
      </c>
      <c r="BR1319" s="105">
        <f t="shared" si="243"/>
        <v>5708.1899441340784</v>
      </c>
      <c r="BS1319" s="162">
        <f t="shared" si="244"/>
        <v>0.1</v>
      </c>
      <c r="BT1319" s="105">
        <f t="shared" si="245"/>
        <v>5137.370949720671</v>
      </c>
    </row>
    <row r="1320" spans="1:72">
      <c r="A1320" s="18">
        <f t="shared" si="236"/>
        <v>1317</v>
      </c>
      <c r="B1320" s="61">
        <v>291911156843</v>
      </c>
      <c r="C1320" s="39">
        <v>43790</v>
      </c>
      <c r="D1320" s="22" t="s">
        <v>347</v>
      </c>
      <c r="E1320" s="22" t="s">
        <v>4240</v>
      </c>
      <c r="F1320" s="110">
        <v>11</v>
      </c>
      <c r="G1320" s="23" t="s">
        <v>119</v>
      </c>
      <c r="H1320" s="52">
        <v>424.52909090908997</v>
      </c>
      <c r="I1320" s="30"/>
      <c r="J1320" s="109">
        <v>4669.8199999999897</v>
      </c>
      <c r="K1320" s="23">
        <v>84841010</v>
      </c>
      <c r="L1320" s="26">
        <v>7.4999999999999997E-2</v>
      </c>
      <c r="M1320" s="40">
        <v>0</v>
      </c>
      <c r="N1320" s="62">
        <v>0</v>
      </c>
      <c r="O1320" s="52">
        <v>0</v>
      </c>
      <c r="P1320" s="26">
        <v>0.1</v>
      </c>
      <c r="Q1320" s="52">
        <v>0</v>
      </c>
      <c r="R1320" s="63">
        <v>0.18</v>
      </c>
      <c r="S1320" s="23" t="s">
        <v>4095</v>
      </c>
      <c r="T1320" s="52">
        <v>350.23649999999924</v>
      </c>
      <c r="U1320" s="52">
        <v>0</v>
      </c>
      <c r="V1320" s="52">
        <v>35.023649999999925</v>
      </c>
      <c r="W1320" s="52">
        <v>909.914426999998</v>
      </c>
      <c r="X1320" s="52">
        <v>1295.174576999997</v>
      </c>
      <c r="Y1320" s="23" t="s">
        <v>4133</v>
      </c>
      <c r="Z1320" s="23" t="s">
        <v>4241</v>
      </c>
      <c r="AA1320" s="23" t="s">
        <v>4242</v>
      </c>
      <c r="AB1320" s="33">
        <v>291911156843</v>
      </c>
      <c r="AC1320" s="33" t="s">
        <v>4243</v>
      </c>
      <c r="AD1320" s="39">
        <v>43790</v>
      </c>
      <c r="AE1320" s="39">
        <v>43771</v>
      </c>
      <c r="AF1320" s="53" t="e">
        <v>#N/A</v>
      </c>
      <c r="AG1320" s="53" t="e">
        <v>#N/A</v>
      </c>
      <c r="AH1320" s="39" t="e">
        <v>#N/A</v>
      </c>
      <c r="AI1320" s="23" t="s">
        <v>51</v>
      </c>
      <c r="AJ1320" s="59"/>
      <c r="AK1320" s="59"/>
      <c r="AL1320" s="48"/>
      <c r="AM1320" s="60"/>
      <c r="AN1320" s="33"/>
      <c r="AO1320" s="48"/>
      <c r="AP1320" s="23">
        <v>2000</v>
      </c>
      <c r="AQ1320" s="23" t="s">
        <v>52</v>
      </c>
      <c r="AR1320" s="23" t="s">
        <v>4242</v>
      </c>
      <c r="AS1320" s="38" t="s">
        <v>53</v>
      </c>
      <c r="AT1320" s="23" t="s">
        <v>519</v>
      </c>
      <c r="AU1320" s="64" t="s">
        <v>4244</v>
      </c>
      <c r="AV1320" s="99">
        <v>11</v>
      </c>
      <c r="AW1320" s="102">
        <v>4669.8199999999897</v>
      </c>
      <c r="AX1320" s="29" t="s">
        <v>701</v>
      </c>
      <c r="AY1320" s="29"/>
      <c r="AZ1320" s="25"/>
      <c r="BA1320">
        <f t="shared" si="246"/>
        <v>1867</v>
      </c>
      <c r="BB1320" s="115" t="s">
        <v>6983</v>
      </c>
      <c r="BC1320" s="105">
        <f t="shared" si="238"/>
        <v>424.52909090908997</v>
      </c>
      <c r="BD1320" s="116">
        <f t="shared" si="239"/>
        <v>43770</v>
      </c>
      <c r="BE1320" s="141" t="s">
        <v>8477</v>
      </c>
      <c r="BF1320">
        <f>MATCH(BE1320,'Cat-4'!$A:$A,0)</f>
        <v>722</v>
      </c>
      <c r="BG1320">
        <f>MATCH(BD1320,'Cat-4'!$1:$1,0)</f>
        <v>95</v>
      </c>
      <c r="BH1320">
        <f>INDEX('Cat-4'!$1:$1048576,'NSS + ACT'!BF1320,'NSS + ACT'!BG1320)</f>
        <v>112.8</v>
      </c>
      <c r="BI1320">
        <f>MATCH($BI$1,'Cat-4'!$1:$1,0)</f>
        <v>153</v>
      </c>
      <c r="BJ1320">
        <f>INDEX('Cat-4'!$1:$1048576,'NSS + ACT'!BF1320,'NSS + ACT'!BI1320)</f>
        <v>130.80000000000001</v>
      </c>
      <c r="BK1320" s="126">
        <f t="shared" si="240"/>
        <v>1.1595744680851066</v>
      </c>
      <c r="BL1320">
        <f t="shared" si="241"/>
        <v>1870</v>
      </c>
      <c r="BM1320" s="126">
        <f t="shared" si="242"/>
        <v>62.333333333333336</v>
      </c>
      <c r="BN1320" s="126" t="s">
        <v>8785</v>
      </c>
      <c r="BO1320" s="126">
        <f>MATCH(BB1320,Sheet3!$D$4:$D$8,0)</f>
        <v>2</v>
      </c>
      <c r="BP1320" s="126">
        <f>MATCH(BN1320,Sheet3!$E$4:$H$4,0)</f>
        <v>4</v>
      </c>
      <c r="BQ1320" s="132">
        <f>INDEX(Sheet3!$D$4:$H$8,'NSS + ACT'!BO1320,'NSS + ACT'!BP1320)</f>
        <v>0.1</v>
      </c>
      <c r="BR1320" s="105">
        <f t="shared" si="243"/>
        <v>5415.0040425531806</v>
      </c>
      <c r="BS1320" s="162">
        <f t="shared" si="244"/>
        <v>0.1</v>
      </c>
      <c r="BT1320" s="105">
        <f t="shared" si="245"/>
        <v>4873.5036382978624</v>
      </c>
    </row>
    <row r="1321" spans="1:72">
      <c r="A1321" s="18">
        <f t="shared" si="236"/>
        <v>1318</v>
      </c>
      <c r="B1321" s="61">
        <v>291803563586</v>
      </c>
      <c r="C1321" s="39">
        <v>43221</v>
      </c>
      <c r="D1321" s="22" t="s">
        <v>254</v>
      </c>
      <c r="E1321" s="22" t="s">
        <v>2777</v>
      </c>
      <c r="F1321" s="110">
        <v>1</v>
      </c>
      <c r="G1321" s="23" t="s">
        <v>119</v>
      </c>
      <c r="H1321" s="52">
        <v>4620.7799999999897</v>
      </c>
      <c r="I1321" s="30"/>
      <c r="J1321" s="109">
        <v>4620.7799999999897</v>
      </c>
      <c r="K1321" s="23">
        <v>85365090</v>
      </c>
      <c r="L1321" s="26">
        <v>0.1</v>
      </c>
      <c r="M1321" s="40">
        <v>0</v>
      </c>
      <c r="N1321" s="62">
        <v>0</v>
      </c>
      <c r="O1321" s="52">
        <v>0</v>
      </c>
      <c r="P1321" s="26">
        <v>0.1</v>
      </c>
      <c r="Q1321" s="52">
        <v>0</v>
      </c>
      <c r="R1321" s="63">
        <v>0.18</v>
      </c>
      <c r="S1321" s="23" t="s">
        <v>1322</v>
      </c>
      <c r="T1321" s="52">
        <v>462.07799999999901</v>
      </c>
      <c r="U1321" s="52">
        <v>0</v>
      </c>
      <c r="V1321" s="52">
        <v>46.207799999999907</v>
      </c>
      <c r="W1321" s="52">
        <v>923.23184399999786</v>
      </c>
      <c r="X1321" s="52">
        <v>1431.5176439999968</v>
      </c>
      <c r="Y1321" s="23" t="s">
        <v>2778</v>
      </c>
      <c r="Z1321" s="23" t="s">
        <v>2783</v>
      </c>
      <c r="AA1321" s="23" t="s">
        <v>2780</v>
      </c>
      <c r="AB1321" s="33">
        <v>291803563586</v>
      </c>
      <c r="AC1321" s="33" t="s">
        <v>2781</v>
      </c>
      <c r="AD1321" s="48">
        <v>43221</v>
      </c>
      <c r="AE1321" s="39">
        <v>43220</v>
      </c>
      <c r="AF1321" s="53" t="e">
        <v>#N/A</v>
      </c>
      <c r="AG1321" s="53" t="e">
        <v>#N/A</v>
      </c>
      <c r="AH1321" s="39" t="e">
        <v>#N/A</v>
      </c>
      <c r="AI1321" s="23" t="s">
        <v>51</v>
      </c>
      <c r="AJ1321" s="54"/>
      <c r="AK1321" s="55"/>
      <c r="AL1321" s="56"/>
      <c r="AM1321" s="57"/>
      <c r="AN1321" s="33"/>
      <c r="AO1321" s="48"/>
      <c r="AP1321" s="23">
        <v>2000</v>
      </c>
      <c r="AQ1321" s="23" t="s">
        <v>64</v>
      </c>
      <c r="AR1321" s="23" t="s">
        <v>2780</v>
      </c>
      <c r="AS1321" s="38" t="s">
        <v>53</v>
      </c>
      <c r="AT1321" s="23"/>
      <c r="AU1321" s="64" t="s">
        <v>258</v>
      </c>
      <c r="AV1321" s="99">
        <v>1</v>
      </c>
      <c r="AW1321" s="102">
        <v>4620.7799999999897</v>
      </c>
      <c r="AX1321" s="29" t="s">
        <v>701</v>
      </c>
      <c r="AY1321" s="29"/>
      <c r="AZ1321" s="25" t="s">
        <v>1866</v>
      </c>
      <c r="BA1321">
        <f t="shared" si="246"/>
        <v>2418</v>
      </c>
      <c r="BB1321" s="115" t="s">
        <v>6987</v>
      </c>
      <c r="BC1321" s="105">
        <f t="shared" si="238"/>
        <v>4620.7799999999897</v>
      </c>
      <c r="BD1321" s="116">
        <f t="shared" si="239"/>
        <v>43191</v>
      </c>
      <c r="BE1321" s="141" t="s">
        <v>8366</v>
      </c>
      <c r="BF1321">
        <f>MATCH(BE1321,'Cat-4'!$A:$A,0)</f>
        <v>666</v>
      </c>
      <c r="BG1321">
        <f>MATCH(BD1321,'Cat-4'!$1:$1,0)</f>
        <v>76</v>
      </c>
      <c r="BH1321">
        <f>INDEX('Cat-4'!$1:$1048576,'NSS + ACT'!BF1321,'NSS + ACT'!BG1321)</f>
        <v>110.9</v>
      </c>
      <c r="BI1321">
        <f>MATCH($BI$1,'Cat-4'!$1:$1,0)</f>
        <v>153</v>
      </c>
      <c r="BJ1321">
        <f>INDEX('Cat-4'!$1:$1048576,'NSS + ACT'!BF1321,'NSS + ACT'!BI1321)</f>
        <v>133.4</v>
      </c>
      <c r="BK1321" s="126">
        <f t="shared" si="240"/>
        <v>1.2028854824165915</v>
      </c>
      <c r="BL1321">
        <f t="shared" si="241"/>
        <v>2449</v>
      </c>
      <c r="BM1321" s="126">
        <f t="shared" si="242"/>
        <v>81.63333333333334</v>
      </c>
      <c r="BN1321" s="126" t="s">
        <v>8785</v>
      </c>
      <c r="BO1321" s="126">
        <f>MATCH(BB1321,Sheet3!$D$4:$D$8,0)</f>
        <v>4</v>
      </c>
      <c r="BP1321" s="126">
        <f>MATCH(BN1321,Sheet3!$E$4:$H$4,0)</f>
        <v>4</v>
      </c>
      <c r="BQ1321" s="132">
        <f>INDEX(Sheet3!$D$4:$H$8,'NSS + ACT'!BO1321,'NSS + ACT'!BP1321)</f>
        <v>0.2</v>
      </c>
      <c r="BR1321" s="105">
        <f t="shared" si="243"/>
        <v>5558.2691794409257</v>
      </c>
      <c r="BS1321" s="162">
        <f t="shared" si="244"/>
        <v>0.2</v>
      </c>
      <c r="BT1321" s="105">
        <f t="shared" si="245"/>
        <v>4446.6153435527403</v>
      </c>
    </row>
    <row r="1322" spans="1:72">
      <c r="A1322" s="18">
        <f t="shared" ref="A1322:A1385" si="247">A1321+1</f>
        <v>1319</v>
      </c>
      <c r="B1322" s="33">
        <v>291805222553</v>
      </c>
      <c r="C1322" s="39">
        <v>43274</v>
      </c>
      <c r="D1322" s="22" t="s">
        <v>359</v>
      </c>
      <c r="E1322" s="22" t="s">
        <v>6382</v>
      </c>
      <c r="F1322" s="110">
        <v>34.909999999999997</v>
      </c>
      <c r="G1322" s="23" t="s">
        <v>96</v>
      </c>
      <c r="H1322" s="52">
        <v>131.62904611859068</v>
      </c>
      <c r="I1322" s="30"/>
      <c r="J1322" s="109">
        <v>4595.17</v>
      </c>
      <c r="K1322" s="36">
        <v>72209090</v>
      </c>
      <c r="L1322" s="26">
        <v>7.4999999999999997E-2</v>
      </c>
      <c r="M1322" s="26" t="s">
        <v>6383</v>
      </c>
      <c r="N1322" s="26">
        <v>0</v>
      </c>
      <c r="O1322" s="60"/>
      <c r="P1322" s="26">
        <v>0.1</v>
      </c>
      <c r="Q1322" s="84"/>
      <c r="R1322" s="26">
        <v>0.18</v>
      </c>
      <c r="S1322" s="23" t="s">
        <v>6384</v>
      </c>
      <c r="T1322" s="52">
        <v>344.63774999999998</v>
      </c>
      <c r="U1322" s="52">
        <v>0</v>
      </c>
      <c r="V1322" s="52">
        <v>34.463774999999998</v>
      </c>
      <c r="W1322" s="52">
        <v>895.36887449999995</v>
      </c>
      <c r="X1322" s="52">
        <v>1274.4703995</v>
      </c>
      <c r="Y1322" s="23" t="s">
        <v>6223</v>
      </c>
      <c r="Z1322" s="23" t="s">
        <v>6385</v>
      </c>
      <c r="AA1322" s="23" t="s">
        <v>6386</v>
      </c>
      <c r="AB1322" s="33">
        <v>291805222553</v>
      </c>
      <c r="AC1322" s="33" t="s">
        <v>6387</v>
      </c>
      <c r="AD1322" s="39">
        <v>43274</v>
      </c>
      <c r="AE1322" s="39">
        <v>43273</v>
      </c>
      <c r="AF1322" s="53" t="e">
        <v>#N/A</v>
      </c>
      <c r="AG1322" s="53" t="e">
        <v>#N/A</v>
      </c>
      <c r="AH1322" s="39" t="e">
        <v>#N/A</v>
      </c>
      <c r="AI1322" s="23" t="s">
        <v>51</v>
      </c>
      <c r="AJ1322" s="59"/>
      <c r="AK1322" s="59"/>
      <c r="AL1322" s="48"/>
      <c r="AM1322" s="60"/>
      <c r="AN1322" s="33"/>
      <c r="AO1322" s="48"/>
      <c r="AP1322" s="23">
        <v>2000</v>
      </c>
      <c r="AQ1322" s="23" t="s">
        <v>52</v>
      </c>
      <c r="AR1322" s="23" t="s">
        <v>6386</v>
      </c>
      <c r="AS1322" s="38" t="s">
        <v>53</v>
      </c>
      <c r="AT1322" s="23"/>
      <c r="AU1322" s="23" t="s">
        <v>6388</v>
      </c>
      <c r="AV1322" s="99">
        <v>34.909999999999897</v>
      </c>
      <c r="AW1322" s="101">
        <v>4595.17</v>
      </c>
      <c r="AX1322" s="29" t="s">
        <v>5711</v>
      </c>
      <c r="AY1322" s="29"/>
      <c r="AZ1322" s="21"/>
      <c r="BA1322">
        <f t="shared" si="246"/>
        <v>2365</v>
      </c>
      <c r="BB1322" s="115" t="s">
        <v>6983</v>
      </c>
      <c r="BC1322" s="105">
        <f t="shared" si="238"/>
        <v>131.62904611859105</v>
      </c>
      <c r="BD1322" s="116">
        <f t="shared" si="239"/>
        <v>43252</v>
      </c>
      <c r="BE1322" s="141" t="s">
        <v>8477</v>
      </c>
      <c r="BF1322">
        <f>MATCH(BE1322,'Cat-4'!$A:$A,0)</f>
        <v>722</v>
      </c>
      <c r="BG1322">
        <f>MATCH(BD1322,'Cat-4'!$1:$1,0)</f>
        <v>78</v>
      </c>
      <c r="BH1322">
        <f>INDEX('Cat-4'!$1:$1048576,'NSS + ACT'!BF1322,'NSS + ACT'!BG1322)</f>
        <v>110.5</v>
      </c>
      <c r="BI1322">
        <f>MATCH($BI$1,'Cat-4'!$1:$1,0)</f>
        <v>153</v>
      </c>
      <c r="BJ1322">
        <f>INDEX('Cat-4'!$1:$1048576,'NSS + ACT'!BF1322,'NSS + ACT'!BI1322)</f>
        <v>130.80000000000001</v>
      </c>
      <c r="BK1322" s="126">
        <f t="shared" si="240"/>
        <v>1.183710407239819</v>
      </c>
      <c r="BL1322">
        <f t="shared" si="241"/>
        <v>2388</v>
      </c>
      <c r="BM1322" s="126">
        <f t="shared" si="242"/>
        <v>79.599999999999994</v>
      </c>
      <c r="BN1322" s="126" t="s">
        <v>8785</v>
      </c>
      <c r="BO1322" s="126">
        <f>MATCH(BB1322,Sheet3!$D$4:$D$8,0)</f>
        <v>2</v>
      </c>
      <c r="BP1322" s="126">
        <f>MATCH(BN1322,Sheet3!$E$4:$H$4,0)</f>
        <v>4</v>
      </c>
      <c r="BQ1322" s="132">
        <f>INDEX(Sheet3!$D$4:$H$8,'NSS + ACT'!BO1322,'NSS + ACT'!BP1322)</f>
        <v>0.1</v>
      </c>
      <c r="BR1322" s="105">
        <f t="shared" si="243"/>
        <v>5439.3505520361996</v>
      </c>
      <c r="BS1322" s="162">
        <f t="shared" si="244"/>
        <v>0.1</v>
      </c>
      <c r="BT1322" s="105">
        <f t="shared" si="245"/>
        <v>4895.4154968325802</v>
      </c>
    </row>
    <row r="1323" spans="1:72">
      <c r="A1323" s="18">
        <f t="shared" si="247"/>
        <v>1320</v>
      </c>
      <c r="B1323" s="61">
        <v>292006758831</v>
      </c>
      <c r="C1323" s="39">
        <v>44081</v>
      </c>
      <c r="D1323" s="22" t="s">
        <v>165</v>
      </c>
      <c r="E1323" s="22" t="s">
        <v>2711</v>
      </c>
      <c r="F1323" s="110">
        <v>1</v>
      </c>
      <c r="G1323" s="23" t="s">
        <v>119</v>
      </c>
      <c r="H1323" s="52">
        <v>4571.88</v>
      </c>
      <c r="I1323" s="30"/>
      <c r="J1323" s="109">
        <v>4571.88</v>
      </c>
      <c r="K1323" s="23">
        <v>84311010</v>
      </c>
      <c r="L1323" s="26">
        <v>7.4999999999999997E-2</v>
      </c>
      <c r="M1323" s="40">
        <v>0</v>
      </c>
      <c r="N1323" s="62">
        <v>0</v>
      </c>
      <c r="O1323" s="52">
        <v>0</v>
      </c>
      <c r="P1323" s="26">
        <v>0.1</v>
      </c>
      <c r="Q1323" s="52">
        <v>0</v>
      </c>
      <c r="R1323" s="63">
        <v>0.18</v>
      </c>
      <c r="S1323" s="23" t="s">
        <v>2712</v>
      </c>
      <c r="T1323" s="52">
        <v>342.89100000000002</v>
      </c>
      <c r="U1323" s="52">
        <v>0</v>
      </c>
      <c r="V1323" s="52">
        <v>34.289100000000005</v>
      </c>
      <c r="W1323" s="52">
        <v>890.83081799999991</v>
      </c>
      <c r="X1323" s="52">
        <v>1268.0109179999999</v>
      </c>
      <c r="Y1323" s="23" t="s">
        <v>2574</v>
      </c>
      <c r="Z1323" s="23" t="s">
        <v>2713</v>
      </c>
      <c r="AA1323" s="23" t="s">
        <v>2714</v>
      </c>
      <c r="AB1323" s="33">
        <v>292006758831</v>
      </c>
      <c r="AC1323" s="33" t="s">
        <v>2715</v>
      </c>
      <c r="AD1323" s="48">
        <v>44081</v>
      </c>
      <c r="AE1323" s="39">
        <v>44033</v>
      </c>
      <c r="AF1323" s="53" t="e">
        <v>#N/A</v>
      </c>
      <c r="AG1323" s="53" t="e">
        <v>#N/A</v>
      </c>
      <c r="AH1323" s="39" t="e">
        <v>#N/A</v>
      </c>
      <c r="AI1323" s="23" t="s">
        <v>51</v>
      </c>
      <c r="AJ1323" s="54"/>
      <c r="AK1323" s="55"/>
      <c r="AL1323" s="56"/>
      <c r="AM1323" s="57"/>
      <c r="AN1323" s="33"/>
      <c r="AO1323" s="48"/>
      <c r="AP1323" s="23">
        <v>2000</v>
      </c>
      <c r="AQ1323" s="23" t="s">
        <v>52</v>
      </c>
      <c r="AR1323" s="23" t="s">
        <v>2714</v>
      </c>
      <c r="AS1323" s="38" t="s">
        <v>53</v>
      </c>
      <c r="AT1323" s="23" t="s">
        <v>522</v>
      </c>
      <c r="AU1323" s="64" t="s">
        <v>2716</v>
      </c>
      <c r="AV1323" s="99">
        <v>1</v>
      </c>
      <c r="AW1323" s="102">
        <v>4571.88</v>
      </c>
      <c r="AX1323" s="29" t="s">
        <v>701</v>
      </c>
      <c r="AY1323" s="29"/>
      <c r="AZ1323" s="25" t="s">
        <v>2717</v>
      </c>
      <c r="BA1323">
        <f t="shared" si="246"/>
        <v>1605</v>
      </c>
      <c r="BB1323" s="115" t="s">
        <v>6983</v>
      </c>
      <c r="BC1323" s="105">
        <f t="shared" si="238"/>
        <v>4571.88</v>
      </c>
      <c r="BD1323" s="116">
        <f t="shared" si="239"/>
        <v>44013</v>
      </c>
      <c r="BE1323" s="141" t="s">
        <v>8477</v>
      </c>
      <c r="BF1323">
        <f>MATCH(BE1323,'Cat-4'!$A:$A,0)</f>
        <v>722</v>
      </c>
      <c r="BG1323">
        <f>MATCH(BD1323,'Cat-4'!$1:$1,0)</f>
        <v>103</v>
      </c>
      <c r="BH1323">
        <f>INDEX('Cat-4'!$1:$1048576,'NSS + ACT'!BF1323,'NSS + ACT'!BG1323)</f>
        <v>112.9</v>
      </c>
      <c r="BI1323">
        <f>MATCH($BI$1,'Cat-4'!$1:$1,0)</f>
        <v>153</v>
      </c>
      <c r="BJ1323">
        <f>INDEX('Cat-4'!$1:$1048576,'NSS + ACT'!BF1323,'NSS + ACT'!BI1323)</f>
        <v>130.80000000000001</v>
      </c>
      <c r="BK1323" s="126">
        <f t="shared" si="240"/>
        <v>1.1585473870682019</v>
      </c>
      <c r="BL1323">
        <f t="shared" si="241"/>
        <v>1627</v>
      </c>
      <c r="BM1323" s="126">
        <f t="shared" si="242"/>
        <v>54.233333333333334</v>
      </c>
      <c r="BN1323" s="126" t="s">
        <v>8785</v>
      </c>
      <c r="BO1323" s="126">
        <f>MATCH(BB1323,Sheet3!$D$4:$D$8,0)</f>
        <v>2</v>
      </c>
      <c r="BP1323" s="126">
        <f>MATCH(BN1323,Sheet3!$E$4:$H$4,0)</f>
        <v>4</v>
      </c>
      <c r="BQ1323" s="132">
        <f>INDEX(Sheet3!$D$4:$H$8,'NSS + ACT'!BO1323,'NSS + ACT'!BP1323)</f>
        <v>0.1</v>
      </c>
      <c r="BR1323" s="105">
        <f t="shared" si="243"/>
        <v>5296.739627989371</v>
      </c>
      <c r="BS1323" s="162">
        <f t="shared" si="244"/>
        <v>0.1</v>
      </c>
      <c r="BT1323" s="105">
        <f t="shared" si="245"/>
        <v>4767.0656651904337</v>
      </c>
    </row>
    <row r="1324" spans="1:72">
      <c r="A1324" s="18">
        <f t="shared" si="247"/>
        <v>1321</v>
      </c>
      <c r="B1324" s="61">
        <v>292006758831</v>
      </c>
      <c r="C1324" s="39">
        <v>44081</v>
      </c>
      <c r="D1324" s="22" t="s">
        <v>165</v>
      </c>
      <c r="E1324" s="22" t="s">
        <v>2721</v>
      </c>
      <c r="F1324" s="110">
        <v>1</v>
      </c>
      <c r="G1324" s="23" t="s">
        <v>119</v>
      </c>
      <c r="H1324" s="52">
        <v>4571.88</v>
      </c>
      <c r="I1324" s="30"/>
      <c r="J1324" s="109">
        <v>4571.88</v>
      </c>
      <c r="K1324" s="23">
        <v>84311010</v>
      </c>
      <c r="L1324" s="26">
        <v>7.4999999999999997E-2</v>
      </c>
      <c r="M1324" s="40">
        <v>0</v>
      </c>
      <c r="N1324" s="62">
        <v>0</v>
      </c>
      <c r="O1324" s="52">
        <v>0</v>
      </c>
      <c r="P1324" s="26">
        <v>0.1</v>
      </c>
      <c r="Q1324" s="52">
        <v>0</v>
      </c>
      <c r="R1324" s="63">
        <v>0.18</v>
      </c>
      <c r="S1324" s="23" t="s">
        <v>2712</v>
      </c>
      <c r="T1324" s="52">
        <v>342.89100000000002</v>
      </c>
      <c r="U1324" s="52">
        <v>0</v>
      </c>
      <c r="V1324" s="52">
        <v>34.289100000000005</v>
      </c>
      <c r="W1324" s="52">
        <v>890.83081799999991</v>
      </c>
      <c r="X1324" s="52">
        <v>1268.0109179999999</v>
      </c>
      <c r="Y1324" s="23" t="s">
        <v>2574</v>
      </c>
      <c r="Z1324" s="23" t="s">
        <v>2722</v>
      </c>
      <c r="AA1324" s="23" t="s">
        <v>2723</v>
      </c>
      <c r="AB1324" s="33">
        <v>292006758831</v>
      </c>
      <c r="AC1324" s="33" t="s">
        <v>2715</v>
      </c>
      <c r="AD1324" s="48">
        <v>44081</v>
      </c>
      <c r="AE1324" s="39">
        <v>44033</v>
      </c>
      <c r="AF1324" s="53" t="e">
        <v>#N/A</v>
      </c>
      <c r="AG1324" s="53" t="e">
        <v>#N/A</v>
      </c>
      <c r="AH1324" s="39" t="e">
        <v>#N/A</v>
      </c>
      <c r="AI1324" s="23" t="s">
        <v>51</v>
      </c>
      <c r="AJ1324" s="54"/>
      <c r="AK1324" s="55"/>
      <c r="AL1324" s="56"/>
      <c r="AM1324" s="57"/>
      <c r="AN1324" s="33"/>
      <c r="AO1324" s="48"/>
      <c r="AP1324" s="23">
        <v>2000</v>
      </c>
      <c r="AQ1324" s="23" t="s">
        <v>52</v>
      </c>
      <c r="AR1324" s="23" t="s">
        <v>2723</v>
      </c>
      <c r="AS1324" s="38" t="s">
        <v>53</v>
      </c>
      <c r="AT1324" s="23" t="s">
        <v>522</v>
      </c>
      <c r="AU1324" s="64" t="s">
        <v>2716</v>
      </c>
      <c r="AV1324" s="99">
        <v>1</v>
      </c>
      <c r="AW1324" s="102">
        <v>4571.88</v>
      </c>
      <c r="AX1324" s="29" t="s">
        <v>701</v>
      </c>
      <c r="AY1324" s="29"/>
      <c r="AZ1324" s="25" t="s">
        <v>2717</v>
      </c>
      <c r="BA1324">
        <f t="shared" si="246"/>
        <v>1605</v>
      </c>
      <c r="BB1324" s="115" t="s">
        <v>6983</v>
      </c>
      <c r="BC1324" s="105">
        <f t="shared" si="238"/>
        <v>4571.88</v>
      </c>
      <c r="BD1324" s="116">
        <f t="shared" si="239"/>
        <v>44013</v>
      </c>
      <c r="BE1324" s="141" t="s">
        <v>8477</v>
      </c>
      <c r="BF1324">
        <f>MATCH(BE1324,'Cat-4'!$A:$A,0)</f>
        <v>722</v>
      </c>
      <c r="BG1324">
        <f>MATCH(BD1324,'Cat-4'!$1:$1,0)</f>
        <v>103</v>
      </c>
      <c r="BH1324">
        <f>INDEX('Cat-4'!$1:$1048576,'NSS + ACT'!BF1324,'NSS + ACT'!BG1324)</f>
        <v>112.9</v>
      </c>
      <c r="BI1324">
        <f>MATCH($BI$1,'Cat-4'!$1:$1,0)</f>
        <v>153</v>
      </c>
      <c r="BJ1324">
        <f>INDEX('Cat-4'!$1:$1048576,'NSS + ACT'!BF1324,'NSS + ACT'!BI1324)</f>
        <v>130.80000000000001</v>
      </c>
      <c r="BK1324" s="126">
        <f t="shared" si="240"/>
        <v>1.1585473870682019</v>
      </c>
      <c r="BL1324">
        <f t="shared" si="241"/>
        <v>1627</v>
      </c>
      <c r="BM1324" s="126">
        <f t="shared" si="242"/>
        <v>54.233333333333334</v>
      </c>
      <c r="BN1324" s="126" t="s">
        <v>8785</v>
      </c>
      <c r="BO1324" s="126">
        <f>MATCH(BB1324,Sheet3!$D$4:$D$8,0)</f>
        <v>2</v>
      </c>
      <c r="BP1324" s="126">
        <f>MATCH(BN1324,Sheet3!$E$4:$H$4,0)</f>
        <v>4</v>
      </c>
      <c r="BQ1324" s="132">
        <f>INDEX(Sheet3!$D$4:$H$8,'NSS + ACT'!BO1324,'NSS + ACT'!BP1324)</f>
        <v>0.1</v>
      </c>
      <c r="BR1324" s="105">
        <f t="shared" si="243"/>
        <v>5296.739627989371</v>
      </c>
      <c r="BS1324" s="162">
        <f t="shared" si="244"/>
        <v>0.1</v>
      </c>
      <c r="BT1324" s="105">
        <f t="shared" si="245"/>
        <v>4767.0656651904337</v>
      </c>
    </row>
    <row r="1325" spans="1:72">
      <c r="A1325" s="18">
        <f t="shared" si="247"/>
        <v>1322</v>
      </c>
      <c r="B1325" s="61">
        <v>291810265073</v>
      </c>
      <c r="C1325" s="39">
        <v>43427</v>
      </c>
      <c r="D1325" s="22" t="s">
        <v>220</v>
      </c>
      <c r="E1325" s="22" t="s">
        <v>2404</v>
      </c>
      <c r="F1325" s="110">
        <v>2</v>
      </c>
      <c r="G1325" s="23" t="s">
        <v>119</v>
      </c>
      <c r="H1325" s="52">
        <v>2277</v>
      </c>
      <c r="I1325" s="30"/>
      <c r="J1325" s="109">
        <v>4554</v>
      </c>
      <c r="K1325" s="23">
        <v>84819090</v>
      </c>
      <c r="L1325" s="26">
        <v>7.4999999999999997E-2</v>
      </c>
      <c r="M1325" s="40">
        <v>0</v>
      </c>
      <c r="N1325" s="62">
        <v>0</v>
      </c>
      <c r="O1325" s="52"/>
      <c r="P1325" s="26">
        <v>0.1</v>
      </c>
      <c r="Q1325" s="52">
        <v>0</v>
      </c>
      <c r="R1325" s="63">
        <v>0.18</v>
      </c>
      <c r="S1325" s="23" t="s">
        <v>849</v>
      </c>
      <c r="T1325" s="52">
        <v>341.55</v>
      </c>
      <c r="U1325" s="52">
        <v>0</v>
      </c>
      <c r="V1325" s="52">
        <v>34.155000000000001</v>
      </c>
      <c r="W1325" s="52">
        <v>887.34690000000001</v>
      </c>
      <c r="X1325" s="52">
        <v>1263.0518999999999</v>
      </c>
      <c r="Y1325" s="23" t="s">
        <v>2273</v>
      </c>
      <c r="Z1325" s="23" t="s">
        <v>2405</v>
      </c>
      <c r="AA1325" s="23" t="s">
        <v>2406</v>
      </c>
      <c r="AB1325" s="33">
        <v>291810265073</v>
      </c>
      <c r="AC1325" s="33" t="s">
        <v>857</v>
      </c>
      <c r="AD1325" s="48">
        <v>43427</v>
      </c>
      <c r="AE1325" s="39">
        <v>43369</v>
      </c>
      <c r="AF1325" s="53" t="e">
        <v>#N/A</v>
      </c>
      <c r="AG1325" s="53" t="e">
        <v>#N/A</v>
      </c>
      <c r="AH1325" s="39" t="e">
        <v>#N/A</v>
      </c>
      <c r="AI1325" s="23" t="s">
        <v>51</v>
      </c>
      <c r="AJ1325" s="54"/>
      <c r="AK1325" s="55"/>
      <c r="AL1325" s="56"/>
      <c r="AM1325" s="57"/>
      <c r="AN1325" s="33"/>
      <c r="AO1325" s="48"/>
      <c r="AP1325" s="23">
        <v>2000</v>
      </c>
      <c r="AQ1325" s="23" t="s">
        <v>52</v>
      </c>
      <c r="AR1325" s="23" t="s">
        <v>2406</v>
      </c>
      <c r="AS1325" s="38" t="s">
        <v>53</v>
      </c>
      <c r="AT1325" s="23" t="s">
        <v>519</v>
      </c>
      <c r="AU1325" s="64">
        <v>9318632194</v>
      </c>
      <c r="AV1325" s="99">
        <v>2</v>
      </c>
      <c r="AW1325" s="102">
        <v>4554</v>
      </c>
      <c r="AX1325" s="29" t="s">
        <v>701</v>
      </c>
      <c r="AY1325" s="29"/>
      <c r="AZ1325" s="25" t="s">
        <v>853</v>
      </c>
      <c r="BA1325">
        <f t="shared" si="246"/>
        <v>2269</v>
      </c>
      <c r="BB1325" t="s">
        <v>6983</v>
      </c>
      <c r="BC1325" s="105">
        <f t="shared" si="238"/>
        <v>2277</v>
      </c>
      <c r="BD1325" s="116">
        <f t="shared" si="239"/>
        <v>43344</v>
      </c>
      <c r="BE1325" s="141" t="s">
        <v>8477</v>
      </c>
      <c r="BF1325">
        <f>MATCH(BE1325,'Cat-4'!$A:$A,0)</f>
        <v>722</v>
      </c>
      <c r="BG1325">
        <f>MATCH(BD1325,'Cat-4'!$1:$1,0)</f>
        <v>81</v>
      </c>
      <c r="BH1325">
        <f>INDEX('Cat-4'!$1:$1048576,'NSS + ACT'!BF1325,'NSS + ACT'!BG1325)</f>
        <v>111.6</v>
      </c>
      <c r="BI1325">
        <f>MATCH($BI$1,'Cat-4'!$1:$1,0)</f>
        <v>153</v>
      </c>
      <c r="BJ1325">
        <f>INDEX('Cat-4'!$1:$1048576,'NSS + ACT'!BF1325,'NSS + ACT'!BI1325)</f>
        <v>130.80000000000001</v>
      </c>
      <c r="BK1325" s="126">
        <f t="shared" si="240"/>
        <v>1.1720430107526882</v>
      </c>
      <c r="BL1325">
        <f t="shared" si="241"/>
        <v>2296</v>
      </c>
      <c r="BM1325" s="126">
        <f t="shared" si="242"/>
        <v>76.533333333333331</v>
      </c>
      <c r="BN1325" s="126" t="s">
        <v>8785</v>
      </c>
      <c r="BO1325" s="126">
        <f>MATCH(BB1325,Sheet3!$D$4:$D$8,0)</f>
        <v>2</v>
      </c>
      <c r="BP1325" s="126">
        <f>MATCH(BN1325,Sheet3!$E$4:$H$4,0)</f>
        <v>4</v>
      </c>
      <c r="BQ1325" s="132">
        <f>INDEX(Sheet3!$D$4:$H$8,'NSS + ACT'!BO1325,'NSS + ACT'!BP1325)</f>
        <v>0.1</v>
      </c>
      <c r="BR1325" s="105">
        <f t="shared" si="243"/>
        <v>5337.4838709677424</v>
      </c>
      <c r="BS1325" s="162">
        <f t="shared" si="244"/>
        <v>0.1</v>
      </c>
      <c r="BT1325" s="105">
        <f t="shared" si="245"/>
        <v>4803.735483870968</v>
      </c>
    </row>
    <row r="1326" spans="1:72">
      <c r="A1326" s="18">
        <f t="shared" si="247"/>
        <v>1323</v>
      </c>
      <c r="B1326" s="33"/>
      <c r="C1326" s="39"/>
      <c r="D1326" s="22" t="s">
        <v>620</v>
      </c>
      <c r="E1326" s="22" t="s">
        <v>7004</v>
      </c>
      <c r="F1326" s="108">
        <v>4</v>
      </c>
      <c r="G1326" s="23" t="s">
        <v>49</v>
      </c>
      <c r="H1326" s="24">
        <v>4553.9499999999898</v>
      </c>
      <c r="I1326" s="24"/>
      <c r="J1326" s="101">
        <f>+H1326</f>
        <v>4553.9499999999898</v>
      </c>
      <c r="K1326" s="23">
        <v>84749000</v>
      </c>
      <c r="L1326" s="26">
        <v>7.4999999999999997E-2</v>
      </c>
      <c r="M1326" s="38"/>
      <c r="N1326" s="49"/>
      <c r="O1326" s="38"/>
      <c r="P1326" s="26">
        <v>0.1</v>
      </c>
      <c r="Q1326" s="38"/>
      <c r="R1326" s="26">
        <v>0.18</v>
      </c>
      <c r="S1326" s="23" t="s">
        <v>625</v>
      </c>
      <c r="T1326" s="25">
        <f>J1326*L1326</f>
        <v>341.54624999999925</v>
      </c>
      <c r="U1326" s="52"/>
      <c r="V1326" s="25">
        <f>T1326*P1326</f>
        <v>34.154624999999925</v>
      </c>
      <c r="W1326" s="25">
        <f>(J1326+T1326+V1326)*R1326</f>
        <v>887.33715749999806</v>
      </c>
      <c r="X1326" s="25">
        <f>T1326+V1326+W1326</f>
        <v>1263.0380324999974</v>
      </c>
      <c r="Y1326" s="23" t="s">
        <v>609</v>
      </c>
      <c r="Z1326" s="23" t="s">
        <v>626</v>
      </c>
      <c r="AA1326" s="23" t="s">
        <v>627</v>
      </c>
      <c r="AB1326" s="33" t="e">
        <v>#N/A</v>
      </c>
      <c r="AC1326" s="33" t="e">
        <v>#N/A</v>
      </c>
      <c r="AD1326" s="48" t="e">
        <v>#N/A</v>
      </c>
      <c r="AE1326" s="39" t="e">
        <v>#N/A</v>
      </c>
      <c r="AF1326" s="53" t="e">
        <v>#N/A</v>
      </c>
      <c r="AG1326" s="53" t="e">
        <v>#N/A</v>
      </c>
      <c r="AH1326" s="39" t="e">
        <v>#N/A</v>
      </c>
      <c r="AI1326" s="23" t="s">
        <v>385</v>
      </c>
      <c r="AJ1326" s="54"/>
      <c r="AK1326" s="55"/>
      <c r="AL1326" s="56"/>
      <c r="AM1326" s="57"/>
      <c r="AN1326" s="33"/>
      <c r="AO1326" s="48"/>
      <c r="AP1326" s="23">
        <v>2000</v>
      </c>
      <c r="AQ1326" s="23" t="s">
        <v>52</v>
      </c>
      <c r="AR1326" s="23" t="s">
        <v>627</v>
      </c>
      <c r="AS1326" s="38" t="s">
        <v>53</v>
      </c>
      <c r="AT1326" s="23" t="s">
        <v>519</v>
      </c>
      <c r="AU1326" s="23" t="s">
        <v>624</v>
      </c>
      <c r="AV1326" s="99">
        <v>4</v>
      </c>
      <c r="AW1326" s="101">
        <v>4553.9499999999898</v>
      </c>
      <c r="AX1326" s="29" t="s">
        <v>606</v>
      </c>
      <c r="AY1326" s="29" t="s">
        <v>691</v>
      </c>
      <c r="AZ1326" s="21"/>
      <c r="BB1326" s="115" t="s">
        <v>6983</v>
      </c>
      <c r="BC1326" s="105">
        <f t="shared" si="238"/>
        <v>1138.4874999999975</v>
      </c>
      <c r="BD1326" s="116">
        <v>43709</v>
      </c>
      <c r="BE1326" s="141" t="s">
        <v>8477</v>
      </c>
      <c r="BF1326">
        <f>MATCH(BE1326,'Cat-4'!$A:$A,0)</f>
        <v>722</v>
      </c>
      <c r="BG1326">
        <f>MATCH(BD1326,'Cat-4'!$1:$1,0)</f>
        <v>93</v>
      </c>
      <c r="BH1326">
        <f>INDEX('Cat-4'!$1:$1048576,'NSS + ACT'!BF1326,'NSS + ACT'!BG1326)</f>
        <v>113.9</v>
      </c>
      <c r="BI1326">
        <f>MATCH($BI$1,'Cat-4'!$1:$1,0)</f>
        <v>153</v>
      </c>
      <c r="BJ1326">
        <f>INDEX('Cat-4'!$1:$1048576,'NSS + ACT'!BF1326,'NSS + ACT'!BI1326)</f>
        <v>130.80000000000001</v>
      </c>
      <c r="BK1326" s="126">
        <f t="shared" si="240"/>
        <v>1.1483757682177349</v>
      </c>
      <c r="BL1326">
        <f t="shared" si="241"/>
        <v>1931</v>
      </c>
      <c r="BM1326" s="126">
        <f t="shared" si="242"/>
        <v>64.36666666666666</v>
      </c>
      <c r="BN1326" s="126" t="s">
        <v>8785</v>
      </c>
      <c r="BO1326" s="126">
        <f>MATCH(BB1326,Sheet3!$D$4:$D$8,0)</f>
        <v>2</v>
      </c>
      <c r="BP1326" s="126">
        <f>MATCH(BN1326,Sheet3!$E$4:$H$4,0)</f>
        <v>4</v>
      </c>
      <c r="BQ1326" s="132">
        <f>INDEX(Sheet3!$D$4:$H$8,'NSS + ACT'!BO1326,'NSS + ACT'!BP1326)</f>
        <v>0.1</v>
      </c>
      <c r="BR1326" s="105">
        <f t="shared" si="243"/>
        <v>5229.6458296751425</v>
      </c>
      <c r="BS1326" s="162">
        <f t="shared" si="244"/>
        <v>0.1</v>
      </c>
      <c r="BT1326" s="105">
        <f t="shared" si="245"/>
        <v>4706.6812467076288</v>
      </c>
    </row>
    <row r="1327" spans="1:72">
      <c r="A1327" s="18">
        <f t="shared" si="247"/>
        <v>1324</v>
      </c>
      <c r="B1327" s="61">
        <v>291700727721</v>
      </c>
      <c r="C1327" s="39">
        <v>42793</v>
      </c>
      <c r="D1327" s="22" t="s">
        <v>200</v>
      </c>
      <c r="E1327" s="22" t="s">
        <v>3156</v>
      </c>
      <c r="F1327" s="110">
        <v>1</v>
      </c>
      <c r="G1327" s="23" t="s">
        <v>119</v>
      </c>
      <c r="H1327" s="52">
        <v>4514.96</v>
      </c>
      <c r="I1327" s="30"/>
      <c r="J1327" s="109">
        <v>4514.96</v>
      </c>
      <c r="K1327" s="23">
        <v>40169320</v>
      </c>
      <c r="L1327" s="26">
        <v>0.1</v>
      </c>
      <c r="M1327" s="40">
        <v>0</v>
      </c>
      <c r="N1327" s="62">
        <v>0</v>
      </c>
      <c r="O1327" s="52">
        <v>0</v>
      </c>
      <c r="P1327" s="26">
        <v>0.1</v>
      </c>
      <c r="Q1327" s="52">
        <v>0</v>
      </c>
      <c r="R1327" s="63">
        <v>0.18</v>
      </c>
      <c r="S1327" s="23" t="s">
        <v>906</v>
      </c>
      <c r="T1327" s="52">
        <v>451.49600000000004</v>
      </c>
      <c r="U1327" s="52">
        <v>0</v>
      </c>
      <c r="V1327" s="52">
        <v>45.149600000000007</v>
      </c>
      <c r="W1327" s="52">
        <v>902.08900799999992</v>
      </c>
      <c r="X1327" s="52">
        <v>1398.734608</v>
      </c>
      <c r="Y1327" s="23" t="s">
        <v>2991</v>
      </c>
      <c r="Z1327" s="23" t="s">
        <v>3157</v>
      </c>
      <c r="AA1327" s="23" t="s">
        <v>3158</v>
      </c>
      <c r="AB1327" s="33">
        <v>291700727721</v>
      </c>
      <c r="AC1327" s="33" t="s">
        <v>2994</v>
      </c>
      <c r="AD1327" s="48">
        <v>42793</v>
      </c>
      <c r="AE1327" s="39">
        <v>42635</v>
      </c>
      <c r="AF1327" s="53" t="e">
        <v>#N/A</v>
      </c>
      <c r="AG1327" s="53" t="e">
        <v>#N/A</v>
      </c>
      <c r="AH1327" s="39" t="e">
        <v>#N/A</v>
      </c>
      <c r="AI1327" s="23" t="s">
        <v>51</v>
      </c>
      <c r="AJ1327" s="54"/>
      <c r="AK1327" s="55"/>
      <c r="AL1327" s="56"/>
      <c r="AM1327" s="57"/>
      <c r="AN1327" s="33"/>
      <c r="AO1327" s="48"/>
      <c r="AP1327" s="23">
        <v>2000</v>
      </c>
      <c r="AQ1327" s="23" t="s">
        <v>64</v>
      </c>
      <c r="AR1327" s="23" t="s">
        <v>3158</v>
      </c>
      <c r="AS1327" s="38" t="s">
        <v>53</v>
      </c>
      <c r="AT1327" s="23"/>
      <c r="AU1327" s="64">
        <v>6100402764</v>
      </c>
      <c r="AV1327" s="99">
        <v>1</v>
      </c>
      <c r="AW1327" s="102">
        <v>4514.96</v>
      </c>
      <c r="AX1327" s="29" t="s">
        <v>701</v>
      </c>
      <c r="AY1327" s="29"/>
      <c r="AZ1327" s="25" t="s">
        <v>2995</v>
      </c>
      <c r="BA1327">
        <f t="shared" ref="BA1327:BA1358" si="248">$BA$2-AE1327</f>
        <v>3003</v>
      </c>
      <c r="BB1327" s="115" t="s">
        <v>6983</v>
      </c>
      <c r="BC1327" s="105">
        <f t="shared" si="238"/>
        <v>4514.96</v>
      </c>
      <c r="BD1327" s="116">
        <f t="shared" si="239"/>
        <v>42614</v>
      </c>
      <c r="BE1327" s="141" t="s">
        <v>8477</v>
      </c>
      <c r="BF1327">
        <f>MATCH(BE1327,'Cat-4'!$A:$A,0)</f>
        <v>722</v>
      </c>
      <c r="BG1327">
        <f>MATCH(BD1327,'Cat-4'!$1:$1,0)</f>
        <v>57</v>
      </c>
      <c r="BH1327">
        <f>INDEX('Cat-4'!$1:$1048576,'NSS + ACT'!BF1327,'NSS + ACT'!BG1327)</f>
        <v>107.4</v>
      </c>
      <c r="BI1327">
        <f>MATCH($BI$1,'Cat-4'!$1:$1,0)</f>
        <v>153</v>
      </c>
      <c r="BJ1327">
        <f>INDEX('Cat-4'!$1:$1048576,'NSS + ACT'!BF1327,'NSS + ACT'!BI1327)</f>
        <v>130.80000000000001</v>
      </c>
      <c r="BK1327" s="126">
        <f t="shared" si="240"/>
        <v>1.217877094972067</v>
      </c>
      <c r="BL1327">
        <f t="shared" si="241"/>
        <v>3026</v>
      </c>
      <c r="BM1327" s="126">
        <f t="shared" si="242"/>
        <v>100.86666666666666</v>
      </c>
      <c r="BN1327" s="126" t="s">
        <v>8785</v>
      </c>
      <c r="BO1327" s="126">
        <f>MATCH(BB1327,Sheet3!$D$4:$D$8,0)</f>
        <v>2</v>
      </c>
      <c r="BP1327" s="126">
        <f>MATCH(BN1327,Sheet3!$E$4:$H$4,0)</f>
        <v>4</v>
      </c>
      <c r="BQ1327" s="132">
        <f>INDEX(Sheet3!$D$4:$H$8,'NSS + ACT'!BO1327,'NSS + ACT'!BP1327)</f>
        <v>0.1</v>
      </c>
      <c r="BR1327" s="105">
        <f t="shared" si="243"/>
        <v>5498.666368715084</v>
      </c>
      <c r="BS1327" s="162">
        <f t="shared" si="244"/>
        <v>0.1</v>
      </c>
      <c r="BT1327" s="105">
        <f t="shared" si="245"/>
        <v>4948.7997318435755</v>
      </c>
    </row>
    <row r="1328" spans="1:72">
      <c r="A1328" s="18">
        <f t="shared" si="247"/>
        <v>1325</v>
      </c>
      <c r="B1328" s="19">
        <v>171802669975</v>
      </c>
      <c r="C1328" s="31"/>
      <c r="D1328" s="21" t="s">
        <v>440</v>
      </c>
      <c r="E1328" s="22" t="s">
        <v>479</v>
      </c>
      <c r="F1328" s="107">
        <v>2</v>
      </c>
      <c r="G1328" s="23" t="s">
        <v>49</v>
      </c>
      <c r="H1328" s="24">
        <v>2861.08</v>
      </c>
      <c r="I1328" s="24"/>
      <c r="J1328" s="100">
        <v>5722.16</v>
      </c>
      <c r="K1328" s="23">
        <v>84834000</v>
      </c>
      <c r="L1328" s="26">
        <v>7.4999999999999997E-2</v>
      </c>
      <c r="M1328" s="21"/>
      <c r="N1328" s="27"/>
      <c r="O1328" s="21"/>
      <c r="P1328" s="28">
        <v>0.1</v>
      </c>
      <c r="Q1328" s="21"/>
      <c r="R1328" s="26">
        <v>0.18</v>
      </c>
      <c r="S1328" s="29" t="s">
        <v>50</v>
      </c>
      <c r="T1328" s="30">
        <v>429.16199999999998</v>
      </c>
      <c r="U1328" s="30"/>
      <c r="V1328" s="30">
        <v>42.916200000000003</v>
      </c>
      <c r="W1328" s="30">
        <v>1114.9628759999998</v>
      </c>
      <c r="X1328" s="30">
        <v>1587.0410759999997</v>
      </c>
      <c r="Y1328" s="29" t="s">
        <v>441</v>
      </c>
      <c r="Z1328" s="29" t="s">
        <v>480</v>
      </c>
      <c r="AA1328" s="29" t="s">
        <v>481</v>
      </c>
      <c r="AB1328" s="19" t="e">
        <v>#N/A</v>
      </c>
      <c r="AC1328" s="29" t="e">
        <v>#N/A</v>
      </c>
      <c r="AD1328" s="31" t="e">
        <v>#N/A</v>
      </c>
      <c r="AE1328" s="31">
        <v>43374</v>
      </c>
      <c r="AF1328" s="19">
        <v>171802669975</v>
      </c>
      <c r="AG1328" s="29" t="s">
        <v>444</v>
      </c>
      <c r="AH1328" s="31">
        <v>43385</v>
      </c>
      <c r="AI1328" s="29" t="s">
        <v>385</v>
      </c>
      <c r="AJ1328" s="46"/>
      <c r="AK1328" s="30"/>
      <c r="AL1328" s="47"/>
      <c r="AM1328" s="46"/>
      <c r="AN1328" s="29"/>
      <c r="AO1328" s="31"/>
      <c r="AP1328" s="19">
        <v>2000</v>
      </c>
      <c r="AQ1328" s="29" t="s">
        <v>52</v>
      </c>
      <c r="AR1328" s="29" t="s">
        <v>481</v>
      </c>
      <c r="AS1328" s="29" t="s">
        <v>53</v>
      </c>
      <c r="AT1328" s="29" t="s">
        <v>54</v>
      </c>
      <c r="AU1328" s="29">
        <v>30175312</v>
      </c>
      <c r="AV1328" s="99">
        <v>2</v>
      </c>
      <c r="AW1328" s="99">
        <v>4499.6999999999898</v>
      </c>
      <c r="AX1328" s="29" t="s">
        <v>387</v>
      </c>
      <c r="AY1328" s="29" t="s">
        <v>691</v>
      </c>
      <c r="AZ1328" s="21"/>
      <c r="BA1328">
        <f t="shared" si="248"/>
        <v>2264</v>
      </c>
      <c r="BB1328" s="115" t="s">
        <v>6983</v>
      </c>
      <c r="BC1328" s="105">
        <f t="shared" si="238"/>
        <v>2249.8499999999949</v>
      </c>
      <c r="BD1328" s="116">
        <f t="shared" si="239"/>
        <v>43374</v>
      </c>
      <c r="BE1328" s="141" t="s">
        <v>8477</v>
      </c>
      <c r="BF1328">
        <f>MATCH(BE1328,'Cat-4'!$A:$A,0)</f>
        <v>722</v>
      </c>
      <c r="BG1328">
        <f>MATCH(BD1328,'Cat-4'!$1:$1,0)</f>
        <v>82</v>
      </c>
      <c r="BH1328">
        <f>INDEX('Cat-4'!$1:$1048576,'NSS + ACT'!BF1328,'NSS + ACT'!BG1328)</f>
        <v>111.5</v>
      </c>
      <c r="BI1328">
        <f>MATCH($BI$1,'Cat-4'!$1:$1,0)</f>
        <v>153</v>
      </c>
      <c r="BJ1328">
        <f>INDEX('Cat-4'!$1:$1048576,'NSS + ACT'!BF1328,'NSS + ACT'!BI1328)</f>
        <v>130.80000000000001</v>
      </c>
      <c r="BK1328" s="126">
        <f t="shared" si="240"/>
        <v>1.1730941704035875</v>
      </c>
      <c r="BL1328">
        <f t="shared" si="241"/>
        <v>2266</v>
      </c>
      <c r="BM1328" s="126">
        <f t="shared" si="242"/>
        <v>75.533333333333331</v>
      </c>
      <c r="BN1328" s="126" t="s">
        <v>8785</v>
      </c>
      <c r="BO1328" s="126">
        <f>MATCH(BB1328,Sheet3!$D$4:$D$8,0)</f>
        <v>2</v>
      </c>
      <c r="BP1328" s="126">
        <f>MATCH(BN1328,Sheet3!$E$4:$H$4,0)</f>
        <v>4</v>
      </c>
      <c r="BQ1328" s="132">
        <f>INDEX(Sheet3!$D$4:$H$8,'NSS + ACT'!BO1328,'NSS + ACT'!BP1328)</f>
        <v>0.1</v>
      </c>
      <c r="BR1328" s="105">
        <f t="shared" si="243"/>
        <v>5278.5718385650107</v>
      </c>
      <c r="BS1328" s="162">
        <f t="shared" si="244"/>
        <v>0.1</v>
      </c>
      <c r="BT1328" s="105">
        <f t="shared" si="245"/>
        <v>4750.7146547085094</v>
      </c>
    </row>
    <row r="1329" spans="1:72">
      <c r="A1329" s="18">
        <f t="shared" si="247"/>
        <v>1326</v>
      </c>
      <c r="B1329" s="33"/>
      <c r="C1329" s="39"/>
      <c r="D1329" s="22" t="s">
        <v>121</v>
      </c>
      <c r="E1329" s="22" t="s">
        <v>6768</v>
      </c>
      <c r="F1329" s="113">
        <v>2</v>
      </c>
      <c r="G1329" s="23" t="s">
        <v>49</v>
      </c>
      <c r="H1329" s="24">
        <v>2248</v>
      </c>
      <c r="I1329" s="30"/>
      <c r="J1329" s="101">
        <v>4496</v>
      </c>
      <c r="K1329" s="23">
        <v>85049010</v>
      </c>
      <c r="L1329" s="26">
        <v>0.1</v>
      </c>
      <c r="M1329" s="23"/>
      <c r="N1329" s="49"/>
      <c r="O1329" s="38"/>
      <c r="P1329" s="26">
        <v>0.1</v>
      </c>
      <c r="Q1329" s="38"/>
      <c r="R1329" s="26">
        <v>0.18</v>
      </c>
      <c r="S1329" s="23" t="s">
        <v>969</v>
      </c>
      <c r="T1329" s="94">
        <v>449.6</v>
      </c>
      <c r="U1329" s="94">
        <v>0</v>
      </c>
      <c r="V1329" s="94">
        <v>44.960000000000008</v>
      </c>
      <c r="W1329" s="94">
        <v>898.30080000000009</v>
      </c>
      <c r="X1329" s="52">
        <v>1392.8608000000002</v>
      </c>
      <c r="Y1329" s="23" t="s">
        <v>6636</v>
      </c>
      <c r="Z1329" s="23" t="s">
        <v>6769</v>
      </c>
      <c r="AA1329" s="23" t="s">
        <v>6769</v>
      </c>
      <c r="AB1329" s="33">
        <v>291810227531</v>
      </c>
      <c r="AC1329" s="23" t="s">
        <v>6770</v>
      </c>
      <c r="AD1329" s="48">
        <v>43426</v>
      </c>
      <c r="AE1329" s="39">
        <v>43424</v>
      </c>
      <c r="AF1329" s="33" t="e">
        <v>#N/A</v>
      </c>
      <c r="AG1329" s="23" t="e">
        <v>#N/A</v>
      </c>
      <c r="AH1329" s="39" t="e">
        <v>#N/A</v>
      </c>
      <c r="AI1329" s="23" t="s">
        <v>51</v>
      </c>
      <c r="AJ1329" s="65"/>
      <c r="AK1329" s="57"/>
      <c r="AL1329" s="56"/>
      <c r="AM1329" s="52"/>
      <c r="AN1329" s="23"/>
      <c r="AO1329" s="38"/>
      <c r="AP1329" s="23">
        <v>2000</v>
      </c>
      <c r="AQ1329" s="23" t="s">
        <v>64</v>
      </c>
      <c r="AR1329" s="23" t="s">
        <v>6771</v>
      </c>
      <c r="AS1329" s="95" t="s">
        <v>53</v>
      </c>
      <c r="AT1329" s="23"/>
      <c r="AU1329" s="23" t="s">
        <v>6772</v>
      </c>
      <c r="AV1329" s="99">
        <v>2</v>
      </c>
      <c r="AW1329" s="101">
        <v>4496</v>
      </c>
      <c r="AX1329" s="29" t="s">
        <v>6494</v>
      </c>
      <c r="AY1329" s="29"/>
      <c r="AZ1329" s="21"/>
      <c r="BA1329">
        <f t="shared" si="248"/>
        <v>2214</v>
      </c>
      <c r="BB1329" s="115" t="s">
        <v>6987</v>
      </c>
      <c r="BC1329" s="105">
        <f t="shared" si="238"/>
        <v>2248</v>
      </c>
      <c r="BD1329" s="116">
        <f t="shared" si="239"/>
        <v>43405</v>
      </c>
      <c r="BE1329" s="141" t="s">
        <v>8366</v>
      </c>
      <c r="BF1329">
        <f>MATCH(BE1329,'Cat-4'!$A:$A,0)</f>
        <v>666</v>
      </c>
      <c r="BG1329">
        <f>MATCH(BD1329,'Cat-4'!$1:$1,0)</f>
        <v>83</v>
      </c>
      <c r="BH1329">
        <f>INDEX('Cat-4'!$1:$1048576,'NSS + ACT'!BF1329,'NSS + ACT'!BG1329)</f>
        <v>112.1</v>
      </c>
      <c r="BI1329">
        <f>MATCH($BI$1,'Cat-4'!$1:$1,0)</f>
        <v>153</v>
      </c>
      <c r="BJ1329">
        <f>INDEX('Cat-4'!$1:$1048576,'NSS + ACT'!BF1329,'NSS + ACT'!BI1329)</f>
        <v>133.4</v>
      </c>
      <c r="BK1329" s="126">
        <f t="shared" si="240"/>
        <v>1.1900089206066014</v>
      </c>
      <c r="BL1329">
        <f t="shared" si="241"/>
        <v>2235</v>
      </c>
      <c r="BM1329" s="126">
        <f t="shared" si="242"/>
        <v>74.5</v>
      </c>
      <c r="BN1329" s="126" t="s">
        <v>8785</v>
      </c>
      <c r="BO1329" s="126">
        <f>MATCH(BB1329,Sheet3!$D$4:$D$8,0)</f>
        <v>4</v>
      </c>
      <c r="BP1329" s="126">
        <f>MATCH(BN1329,Sheet3!$E$4:$H$4,0)</f>
        <v>4</v>
      </c>
      <c r="BQ1329" s="132">
        <f>INDEX(Sheet3!$D$4:$H$8,'NSS + ACT'!BO1329,'NSS + ACT'!BP1329)</f>
        <v>0.2</v>
      </c>
      <c r="BR1329" s="105">
        <f t="shared" si="243"/>
        <v>5350.2801070472797</v>
      </c>
      <c r="BS1329" s="162">
        <f t="shared" si="244"/>
        <v>0.2</v>
      </c>
      <c r="BT1329" s="105">
        <f t="shared" si="245"/>
        <v>4280.2240856378239</v>
      </c>
    </row>
    <row r="1330" spans="1:72">
      <c r="A1330" s="18">
        <f t="shared" si="247"/>
        <v>1327</v>
      </c>
      <c r="B1330" s="61">
        <v>292202193791</v>
      </c>
      <c r="C1330" s="39">
        <v>44622</v>
      </c>
      <c r="D1330" s="22" t="s">
        <v>521</v>
      </c>
      <c r="E1330" s="22" t="s">
        <v>4221</v>
      </c>
      <c r="F1330" s="110">
        <v>20</v>
      </c>
      <c r="G1330" s="23" t="s">
        <v>119</v>
      </c>
      <c r="H1330" s="52">
        <v>224.37649999999948</v>
      </c>
      <c r="I1330" s="30"/>
      <c r="J1330" s="109">
        <v>4487.5299999999897</v>
      </c>
      <c r="K1330" s="23">
        <v>84841010</v>
      </c>
      <c r="L1330" s="26">
        <v>7.4999999999999997E-2</v>
      </c>
      <c r="M1330" s="40">
        <v>0</v>
      </c>
      <c r="N1330" s="62">
        <v>0</v>
      </c>
      <c r="O1330" s="52">
        <v>0</v>
      </c>
      <c r="P1330" s="26">
        <v>0.1</v>
      </c>
      <c r="Q1330" s="52">
        <v>0</v>
      </c>
      <c r="R1330" s="63">
        <v>0.18</v>
      </c>
      <c r="S1330" s="23" t="s">
        <v>4095</v>
      </c>
      <c r="T1330" s="52">
        <v>336.56474999999921</v>
      </c>
      <c r="U1330" s="52">
        <v>0</v>
      </c>
      <c r="V1330" s="52">
        <v>33.656474999999922</v>
      </c>
      <c r="W1330" s="52">
        <v>874.395220499998</v>
      </c>
      <c r="X1330" s="52">
        <v>1244.6164454999971</v>
      </c>
      <c r="Y1330" s="23" t="s">
        <v>4133</v>
      </c>
      <c r="Z1330" s="23" t="s">
        <v>4222</v>
      </c>
      <c r="AA1330" s="23" t="s">
        <v>4223</v>
      </c>
      <c r="AB1330" s="33">
        <v>292202193791</v>
      </c>
      <c r="AC1330" s="33" t="s">
        <v>4224</v>
      </c>
      <c r="AD1330" s="39">
        <v>44622</v>
      </c>
      <c r="AE1330" s="39">
        <v>44620</v>
      </c>
      <c r="AF1330" s="53" t="e">
        <v>#N/A</v>
      </c>
      <c r="AG1330" s="53" t="e">
        <v>#N/A</v>
      </c>
      <c r="AH1330" s="39" t="e">
        <v>#N/A</v>
      </c>
      <c r="AI1330" s="23" t="s">
        <v>51</v>
      </c>
      <c r="AJ1330" s="59"/>
      <c r="AK1330" s="59"/>
      <c r="AL1330" s="48"/>
      <c r="AM1330" s="60"/>
      <c r="AN1330" s="33"/>
      <c r="AO1330" s="48"/>
      <c r="AP1330" s="23">
        <v>2000</v>
      </c>
      <c r="AQ1330" s="23" t="s">
        <v>52</v>
      </c>
      <c r="AR1330" s="23" t="s">
        <v>4223</v>
      </c>
      <c r="AS1330" s="38" t="s">
        <v>53</v>
      </c>
      <c r="AT1330" s="23"/>
      <c r="AU1330" s="64">
        <v>21223785</v>
      </c>
      <c r="AV1330" s="99">
        <v>20</v>
      </c>
      <c r="AW1330" s="102">
        <v>4487.5299999999897</v>
      </c>
      <c r="AX1330" s="29" t="s">
        <v>701</v>
      </c>
      <c r="AY1330" s="29"/>
      <c r="AZ1330" s="25"/>
      <c r="BA1330">
        <f t="shared" si="248"/>
        <v>1018</v>
      </c>
      <c r="BB1330" s="115" t="s">
        <v>6983</v>
      </c>
      <c r="BC1330" s="105">
        <f t="shared" si="238"/>
        <v>224.37649999999948</v>
      </c>
      <c r="BD1330" s="116">
        <f t="shared" si="239"/>
        <v>44593</v>
      </c>
      <c r="BE1330" s="141" t="s">
        <v>8477</v>
      </c>
      <c r="BF1330">
        <f>MATCH(BE1330,'Cat-4'!$A:$A,0)</f>
        <v>722</v>
      </c>
      <c r="BG1330">
        <f>MATCH(BD1330,'Cat-4'!$1:$1,0)</f>
        <v>122</v>
      </c>
      <c r="BH1330">
        <f>INDEX('Cat-4'!$1:$1048576,'NSS + ACT'!BF1330,'NSS + ACT'!BG1330)</f>
        <v>122</v>
      </c>
      <c r="BI1330">
        <f>MATCH($BI$1,'Cat-4'!$1:$1,0)</f>
        <v>153</v>
      </c>
      <c r="BJ1330">
        <f>INDEX('Cat-4'!$1:$1048576,'NSS + ACT'!BF1330,'NSS + ACT'!BI1330)</f>
        <v>130.80000000000001</v>
      </c>
      <c r="BK1330" s="126">
        <f t="shared" si="240"/>
        <v>1.0721311475409836</v>
      </c>
      <c r="BL1330">
        <f t="shared" si="241"/>
        <v>1047</v>
      </c>
      <c r="BM1330" s="126">
        <f t="shared" si="242"/>
        <v>34.9</v>
      </c>
      <c r="BN1330" s="126" t="s">
        <v>8785</v>
      </c>
      <c r="BO1330" s="126">
        <f>MATCH(BB1330,Sheet3!$D$4:$D$8,0)</f>
        <v>2</v>
      </c>
      <c r="BP1330" s="126">
        <f>MATCH(BN1330,Sheet3!$E$4:$H$4,0)</f>
        <v>4</v>
      </c>
      <c r="BQ1330" s="132">
        <f>INDEX(Sheet3!$D$4:$H$8,'NSS + ACT'!BO1330,'NSS + ACT'!BP1330)</f>
        <v>0.1</v>
      </c>
      <c r="BR1330" s="105">
        <f t="shared" si="243"/>
        <v>4811.2206885245787</v>
      </c>
      <c r="BS1330" s="162">
        <f t="shared" si="244"/>
        <v>0.1</v>
      </c>
      <c r="BT1330" s="105">
        <f t="shared" si="245"/>
        <v>4330.0986196721205</v>
      </c>
    </row>
    <row r="1331" spans="1:72">
      <c r="A1331" s="18">
        <f t="shared" si="247"/>
        <v>1328</v>
      </c>
      <c r="B1331" s="61">
        <v>292212267900</v>
      </c>
      <c r="C1331" s="39">
        <v>44890</v>
      </c>
      <c r="D1331" s="22" t="s">
        <v>202</v>
      </c>
      <c r="E1331" s="22" t="s">
        <v>1776</v>
      </c>
      <c r="F1331" s="110">
        <v>3</v>
      </c>
      <c r="G1331" s="23" t="s">
        <v>119</v>
      </c>
      <c r="H1331" s="52">
        <v>1495.5600000000002</v>
      </c>
      <c r="I1331" s="30"/>
      <c r="J1331" s="109">
        <v>4486.68</v>
      </c>
      <c r="K1331" s="23">
        <v>84149040</v>
      </c>
      <c r="L1331" s="26">
        <v>7.4999999999999997E-2</v>
      </c>
      <c r="M1331" s="40">
        <v>0</v>
      </c>
      <c r="N1331" s="62">
        <v>0</v>
      </c>
      <c r="O1331" s="52">
        <v>0</v>
      </c>
      <c r="P1331" s="26">
        <v>0.1</v>
      </c>
      <c r="Q1331" s="52">
        <v>0</v>
      </c>
      <c r="R1331" s="63">
        <v>0.18</v>
      </c>
      <c r="S1331" s="23" t="s">
        <v>717</v>
      </c>
      <c r="T1331" s="52">
        <v>336.50100000000003</v>
      </c>
      <c r="U1331" s="52">
        <v>0</v>
      </c>
      <c r="V1331" s="52">
        <v>33.650100000000002</v>
      </c>
      <c r="W1331" s="52">
        <v>874.22959800000001</v>
      </c>
      <c r="X1331" s="52">
        <v>1244.3806979999999</v>
      </c>
      <c r="Y1331" s="23" t="s">
        <v>1628</v>
      </c>
      <c r="Z1331" s="23" t="s">
        <v>1777</v>
      </c>
      <c r="AA1331" s="23" t="s">
        <v>1778</v>
      </c>
      <c r="AB1331" s="33">
        <v>292212267900</v>
      </c>
      <c r="AC1331" s="33" t="s">
        <v>1720</v>
      </c>
      <c r="AD1331" s="48">
        <v>44890</v>
      </c>
      <c r="AE1331" s="39">
        <v>44883</v>
      </c>
      <c r="AF1331" s="53" t="e">
        <v>#N/A</v>
      </c>
      <c r="AG1331" s="53" t="e">
        <v>#N/A</v>
      </c>
      <c r="AH1331" s="39" t="e">
        <v>#N/A</v>
      </c>
      <c r="AI1331" s="23" t="s">
        <v>51</v>
      </c>
      <c r="AJ1331" s="54"/>
      <c r="AK1331" s="55"/>
      <c r="AL1331" s="56"/>
      <c r="AM1331" s="57"/>
      <c r="AN1331" s="33"/>
      <c r="AO1331" s="48"/>
      <c r="AP1331" s="23">
        <v>2000</v>
      </c>
      <c r="AQ1331" s="23" t="s">
        <v>52</v>
      </c>
      <c r="AR1331" s="23" t="s">
        <v>1778</v>
      </c>
      <c r="AS1331" s="38" t="s">
        <v>53</v>
      </c>
      <c r="AT1331" s="23"/>
      <c r="AU1331" s="64">
        <v>835</v>
      </c>
      <c r="AV1331" s="99">
        <v>3</v>
      </c>
      <c r="AW1331" s="102">
        <v>4486.68</v>
      </c>
      <c r="AX1331" s="29" t="s">
        <v>701</v>
      </c>
      <c r="AY1331" s="29"/>
      <c r="AZ1331" s="25" t="s">
        <v>1633</v>
      </c>
      <c r="BA1331">
        <f t="shared" si="248"/>
        <v>755</v>
      </c>
      <c r="BB1331" s="115" t="s">
        <v>6983</v>
      </c>
      <c r="BC1331" s="105">
        <f t="shared" si="238"/>
        <v>1495.5600000000002</v>
      </c>
      <c r="BD1331" s="116">
        <f t="shared" si="239"/>
        <v>44866</v>
      </c>
      <c r="BE1331" s="141" t="s">
        <v>8477</v>
      </c>
      <c r="BF1331">
        <f>MATCH(BE1331,'Cat-4'!$A:$A,0)</f>
        <v>722</v>
      </c>
      <c r="BG1331">
        <f>MATCH(BD1331,'Cat-4'!$1:$1,0)</f>
        <v>131</v>
      </c>
      <c r="BH1331">
        <f>INDEX('Cat-4'!$1:$1048576,'NSS + ACT'!BF1331,'NSS + ACT'!BG1331)</f>
        <v>126.7</v>
      </c>
      <c r="BI1331">
        <f>MATCH($BI$1,'Cat-4'!$1:$1,0)</f>
        <v>153</v>
      </c>
      <c r="BJ1331">
        <f>INDEX('Cat-4'!$1:$1048576,'NSS + ACT'!BF1331,'NSS + ACT'!BI1331)</f>
        <v>130.80000000000001</v>
      </c>
      <c r="BK1331" s="126">
        <f t="shared" si="240"/>
        <v>1.0323599052880821</v>
      </c>
      <c r="BL1331">
        <f t="shared" si="241"/>
        <v>774</v>
      </c>
      <c r="BM1331" s="126">
        <f t="shared" si="242"/>
        <v>25.8</v>
      </c>
      <c r="BN1331" s="126" t="s">
        <v>8785</v>
      </c>
      <c r="BO1331" s="126">
        <f>MATCH(BB1331,Sheet3!$D$4:$D$8,0)</f>
        <v>2</v>
      </c>
      <c r="BP1331" s="126">
        <f>MATCH(BN1331,Sheet3!$E$4:$H$4,0)</f>
        <v>4</v>
      </c>
      <c r="BQ1331" s="132">
        <f>INDEX(Sheet3!$D$4:$H$8,'NSS + ACT'!BO1331,'NSS + ACT'!BP1331)</f>
        <v>0.1</v>
      </c>
      <c r="BR1331" s="105">
        <f t="shared" si="243"/>
        <v>4631.8685398579328</v>
      </c>
      <c r="BS1331" s="162">
        <f t="shared" si="244"/>
        <v>0.1</v>
      </c>
      <c r="BT1331" s="105">
        <f t="shared" si="245"/>
        <v>4168.6816858721395</v>
      </c>
    </row>
    <row r="1332" spans="1:72">
      <c r="A1332" s="18">
        <f t="shared" si="247"/>
        <v>1329</v>
      </c>
      <c r="B1332" s="61">
        <v>291604728763</v>
      </c>
      <c r="C1332" s="39">
        <v>42653</v>
      </c>
      <c r="D1332" s="22" t="s">
        <v>91</v>
      </c>
      <c r="E1332" s="22" t="s">
        <v>2145</v>
      </c>
      <c r="F1332" s="110">
        <v>24</v>
      </c>
      <c r="G1332" s="23" t="s">
        <v>49</v>
      </c>
      <c r="H1332" s="52">
        <v>184.70749999999956</v>
      </c>
      <c r="I1332" s="30"/>
      <c r="J1332" s="109">
        <v>4432.9799999999896</v>
      </c>
      <c r="K1332" s="23">
        <v>84819090</v>
      </c>
      <c r="L1332" s="26">
        <v>7.4999999999999997E-2</v>
      </c>
      <c r="M1332" s="40">
        <v>0</v>
      </c>
      <c r="N1332" s="62">
        <v>0</v>
      </c>
      <c r="O1332" s="52">
        <v>0</v>
      </c>
      <c r="P1332" s="26">
        <v>0.1</v>
      </c>
      <c r="Q1332" s="52">
        <v>0</v>
      </c>
      <c r="R1332" s="63">
        <v>0.18</v>
      </c>
      <c r="S1332" s="23" t="s">
        <v>849</v>
      </c>
      <c r="T1332" s="52">
        <v>332.47349999999921</v>
      </c>
      <c r="U1332" s="52">
        <v>0</v>
      </c>
      <c r="V1332" s="52">
        <v>33.247349999999919</v>
      </c>
      <c r="W1332" s="52">
        <v>863.76615299999787</v>
      </c>
      <c r="X1332" s="52">
        <v>1229.487002999997</v>
      </c>
      <c r="Y1332" s="23" t="s">
        <v>1945</v>
      </c>
      <c r="Z1332" s="23" t="s">
        <v>2146</v>
      </c>
      <c r="AA1332" s="23" t="s">
        <v>2147</v>
      </c>
      <c r="AB1332" s="33">
        <v>291604728763</v>
      </c>
      <c r="AC1332" s="33" t="s">
        <v>1953</v>
      </c>
      <c r="AD1332" s="48">
        <v>42653</v>
      </c>
      <c r="AE1332" s="39">
        <v>42629</v>
      </c>
      <c r="AF1332" s="53" t="e">
        <v>#N/A</v>
      </c>
      <c r="AG1332" s="53" t="e">
        <v>#N/A</v>
      </c>
      <c r="AH1332" s="39" t="e">
        <v>#N/A</v>
      </c>
      <c r="AI1332" s="23" t="s">
        <v>51</v>
      </c>
      <c r="AJ1332" s="54"/>
      <c r="AK1332" s="55"/>
      <c r="AL1332" s="56"/>
      <c r="AM1332" s="57"/>
      <c r="AN1332" s="33"/>
      <c r="AO1332" s="48"/>
      <c r="AP1332" s="23">
        <v>2000</v>
      </c>
      <c r="AQ1332" s="23" t="s">
        <v>64</v>
      </c>
      <c r="AR1332" s="23" t="s">
        <v>2147</v>
      </c>
      <c r="AS1332" s="38" t="s">
        <v>53</v>
      </c>
      <c r="AT1332" s="23"/>
      <c r="AU1332" s="64">
        <v>6316001236</v>
      </c>
      <c r="AV1332" s="99">
        <v>24</v>
      </c>
      <c r="AW1332" s="102">
        <v>4432.9799999999896</v>
      </c>
      <c r="AX1332" s="29" t="s">
        <v>701</v>
      </c>
      <c r="AY1332" s="29"/>
      <c r="AZ1332" s="25" t="s">
        <v>702</v>
      </c>
      <c r="BA1332">
        <f t="shared" si="248"/>
        <v>3009</v>
      </c>
      <c r="BB1332" s="115" t="s">
        <v>6983</v>
      </c>
      <c r="BC1332" s="105">
        <f t="shared" si="238"/>
        <v>184.70749999999956</v>
      </c>
      <c r="BD1332" s="116">
        <f t="shared" si="239"/>
        <v>42614</v>
      </c>
      <c r="BE1332" s="141" t="s">
        <v>8477</v>
      </c>
      <c r="BF1332">
        <f>MATCH(BE1332,'Cat-4'!$A:$A,0)</f>
        <v>722</v>
      </c>
      <c r="BG1332">
        <f>MATCH(BD1332,'Cat-4'!$1:$1,0)</f>
        <v>57</v>
      </c>
      <c r="BH1332">
        <f>INDEX('Cat-4'!$1:$1048576,'NSS + ACT'!BF1332,'NSS + ACT'!BG1332)</f>
        <v>107.4</v>
      </c>
      <c r="BI1332">
        <f>MATCH($BI$1,'Cat-4'!$1:$1,0)</f>
        <v>153</v>
      </c>
      <c r="BJ1332">
        <f>INDEX('Cat-4'!$1:$1048576,'NSS + ACT'!BF1332,'NSS + ACT'!BI1332)</f>
        <v>130.80000000000001</v>
      </c>
      <c r="BK1332" s="126">
        <f t="shared" si="240"/>
        <v>1.217877094972067</v>
      </c>
      <c r="BL1332">
        <f t="shared" si="241"/>
        <v>3026</v>
      </c>
      <c r="BM1332" s="126">
        <f t="shared" si="242"/>
        <v>100.86666666666666</v>
      </c>
      <c r="BN1332" s="126" t="s">
        <v>8785</v>
      </c>
      <c r="BO1332" s="126">
        <f>MATCH(BB1332,Sheet3!$D$4:$D$8,0)</f>
        <v>2</v>
      </c>
      <c r="BP1332" s="126">
        <f>MATCH(BN1332,Sheet3!$E$4:$H$4,0)</f>
        <v>4</v>
      </c>
      <c r="BQ1332" s="132">
        <f>INDEX(Sheet3!$D$4:$H$8,'NSS + ACT'!BO1332,'NSS + ACT'!BP1332)</f>
        <v>0.1</v>
      </c>
      <c r="BR1332" s="105">
        <f t="shared" si="243"/>
        <v>5398.8248044692609</v>
      </c>
      <c r="BS1332" s="162">
        <f t="shared" si="244"/>
        <v>0.1</v>
      </c>
      <c r="BT1332" s="105">
        <f t="shared" si="245"/>
        <v>4858.942324022335</v>
      </c>
    </row>
    <row r="1333" spans="1:72">
      <c r="A1333" s="18">
        <f t="shared" si="247"/>
        <v>1330</v>
      </c>
      <c r="B1333" s="33">
        <v>291802593320</v>
      </c>
      <c r="C1333" s="39">
        <v>43187</v>
      </c>
      <c r="D1333" s="22" t="s">
        <v>360</v>
      </c>
      <c r="E1333" s="22" t="s">
        <v>6445</v>
      </c>
      <c r="F1333" s="110">
        <v>5</v>
      </c>
      <c r="G1333" s="23" t="s">
        <v>49</v>
      </c>
      <c r="H1333" s="52">
        <v>881.90800000000002</v>
      </c>
      <c r="I1333" s="30"/>
      <c r="J1333" s="109">
        <v>4409.54</v>
      </c>
      <c r="K1333" s="36">
        <v>82041110</v>
      </c>
      <c r="L1333" s="26">
        <v>0.1</v>
      </c>
      <c r="M1333" s="26"/>
      <c r="N1333" s="26">
        <v>0</v>
      </c>
      <c r="O1333" s="60"/>
      <c r="P1333" s="26">
        <v>0.1</v>
      </c>
      <c r="Q1333" s="84"/>
      <c r="R1333" s="26">
        <v>0.18</v>
      </c>
      <c r="S1333" s="23" t="s">
        <v>6446</v>
      </c>
      <c r="T1333" s="52">
        <v>440.95400000000001</v>
      </c>
      <c r="U1333" s="52">
        <v>0</v>
      </c>
      <c r="V1333" s="52">
        <v>44.095400000000005</v>
      </c>
      <c r="W1333" s="52">
        <v>881.02609199999995</v>
      </c>
      <c r="X1333" s="52">
        <v>1366.0754919999999</v>
      </c>
      <c r="Y1333" s="23" t="s">
        <v>6223</v>
      </c>
      <c r="Z1333" s="23" t="s">
        <v>6447</v>
      </c>
      <c r="AA1333" s="23" t="s">
        <v>368</v>
      </c>
      <c r="AB1333" s="33">
        <v>291802593320</v>
      </c>
      <c r="AC1333" s="33" t="s">
        <v>6448</v>
      </c>
      <c r="AD1333" s="39">
        <v>43187</v>
      </c>
      <c r="AE1333" s="39">
        <v>43186</v>
      </c>
      <c r="AF1333" s="53" t="e">
        <v>#N/A</v>
      </c>
      <c r="AG1333" s="53" t="e">
        <v>#N/A</v>
      </c>
      <c r="AH1333" s="39" t="e">
        <v>#N/A</v>
      </c>
      <c r="AI1333" s="23" t="s">
        <v>51</v>
      </c>
      <c r="AJ1333" s="59"/>
      <c r="AK1333" s="59"/>
      <c r="AL1333" s="48"/>
      <c r="AM1333" s="60"/>
      <c r="AN1333" s="33"/>
      <c r="AO1333" s="48"/>
      <c r="AP1333" s="23">
        <v>2000</v>
      </c>
      <c r="AQ1333" s="23" t="s">
        <v>52</v>
      </c>
      <c r="AR1333" s="23" t="s">
        <v>368</v>
      </c>
      <c r="AS1333" s="38" t="s">
        <v>53</v>
      </c>
      <c r="AT1333" s="23" t="s">
        <v>522</v>
      </c>
      <c r="AU1333" s="23" t="s">
        <v>6449</v>
      </c>
      <c r="AV1333" s="99">
        <v>5</v>
      </c>
      <c r="AW1333" s="101">
        <v>4409.54</v>
      </c>
      <c r="AX1333" s="29" t="s">
        <v>5711</v>
      </c>
      <c r="AY1333" s="29"/>
      <c r="AZ1333" s="21"/>
      <c r="BA1333">
        <f t="shared" si="248"/>
        <v>2452</v>
      </c>
      <c r="BB1333" s="115" t="s">
        <v>6983</v>
      </c>
      <c r="BC1333" s="105">
        <f t="shared" si="238"/>
        <v>881.90800000000002</v>
      </c>
      <c r="BD1333" s="116">
        <f t="shared" si="239"/>
        <v>43160</v>
      </c>
      <c r="BE1333" s="141" t="s">
        <v>8477</v>
      </c>
      <c r="BF1333">
        <f>MATCH(BE1333,'Cat-4'!$A:$A,0)</f>
        <v>722</v>
      </c>
      <c r="BG1333">
        <f>MATCH(BD1333,'Cat-4'!$1:$1,0)</f>
        <v>75</v>
      </c>
      <c r="BH1333">
        <f>INDEX('Cat-4'!$1:$1048576,'NSS + ACT'!BF1333,'NSS + ACT'!BG1333)</f>
        <v>109.9</v>
      </c>
      <c r="BI1333">
        <f>MATCH($BI$1,'Cat-4'!$1:$1,0)</f>
        <v>153</v>
      </c>
      <c r="BJ1333">
        <f>INDEX('Cat-4'!$1:$1048576,'NSS + ACT'!BF1333,'NSS + ACT'!BI1333)</f>
        <v>130.80000000000001</v>
      </c>
      <c r="BK1333" s="126">
        <f t="shared" si="240"/>
        <v>1.1901728844404005</v>
      </c>
      <c r="BL1333">
        <f t="shared" si="241"/>
        <v>2480</v>
      </c>
      <c r="BM1333" s="126">
        <f t="shared" si="242"/>
        <v>82.666666666666671</v>
      </c>
      <c r="BN1333" s="126" t="s">
        <v>8785</v>
      </c>
      <c r="BO1333" s="126">
        <f>MATCH(BB1333,Sheet3!$D$4:$D$8,0)</f>
        <v>2</v>
      </c>
      <c r="BP1333" s="126">
        <f>MATCH(BN1333,Sheet3!$E$4:$H$4,0)</f>
        <v>4</v>
      </c>
      <c r="BQ1333" s="132">
        <f>INDEX(Sheet3!$D$4:$H$8,'NSS + ACT'!BO1333,'NSS + ACT'!BP1333)</f>
        <v>0.1</v>
      </c>
      <c r="BR1333" s="105">
        <f t="shared" si="243"/>
        <v>5248.1149408553238</v>
      </c>
      <c r="BS1333" s="162">
        <f t="shared" si="244"/>
        <v>0.1</v>
      </c>
      <c r="BT1333" s="105">
        <f t="shared" si="245"/>
        <v>4723.3034467697917</v>
      </c>
    </row>
    <row r="1334" spans="1:72">
      <c r="A1334" s="18">
        <f t="shared" si="247"/>
        <v>1331</v>
      </c>
      <c r="B1334" s="61">
        <v>291810265073</v>
      </c>
      <c r="C1334" s="39">
        <v>43427</v>
      </c>
      <c r="D1334" s="22" t="s">
        <v>220</v>
      </c>
      <c r="E1334" s="22" t="s">
        <v>2046</v>
      </c>
      <c r="F1334" s="110">
        <v>2</v>
      </c>
      <c r="G1334" s="23" t="s">
        <v>49</v>
      </c>
      <c r="H1334" s="52">
        <v>2204.5</v>
      </c>
      <c r="I1334" s="30"/>
      <c r="J1334" s="109">
        <v>4409</v>
      </c>
      <c r="K1334" s="23">
        <v>84819090</v>
      </c>
      <c r="L1334" s="26">
        <v>7.4999999999999997E-2</v>
      </c>
      <c r="M1334" s="40">
        <v>0</v>
      </c>
      <c r="N1334" s="62">
        <v>0</v>
      </c>
      <c r="O1334" s="52">
        <v>0</v>
      </c>
      <c r="P1334" s="26">
        <v>0.1</v>
      </c>
      <c r="Q1334" s="52">
        <v>0</v>
      </c>
      <c r="R1334" s="63">
        <v>0.18</v>
      </c>
      <c r="S1334" s="23" t="s">
        <v>849</v>
      </c>
      <c r="T1334" s="52">
        <v>330.67500000000001</v>
      </c>
      <c r="U1334" s="52">
        <v>0</v>
      </c>
      <c r="V1334" s="52">
        <v>33.067500000000003</v>
      </c>
      <c r="W1334" s="52">
        <v>859.09365000000003</v>
      </c>
      <c r="X1334" s="52">
        <v>1222.8361500000001</v>
      </c>
      <c r="Y1334" s="23" t="s">
        <v>1945</v>
      </c>
      <c r="Z1334" s="23" t="s">
        <v>2047</v>
      </c>
      <c r="AA1334" s="23" t="s">
        <v>2048</v>
      </c>
      <c r="AB1334" s="33">
        <v>291810265073</v>
      </c>
      <c r="AC1334" s="33" t="s">
        <v>857</v>
      </c>
      <c r="AD1334" s="48">
        <v>43427</v>
      </c>
      <c r="AE1334" s="39">
        <v>43369</v>
      </c>
      <c r="AF1334" s="53" t="e">
        <v>#N/A</v>
      </c>
      <c r="AG1334" s="53" t="e">
        <v>#N/A</v>
      </c>
      <c r="AH1334" s="39" t="e">
        <v>#N/A</v>
      </c>
      <c r="AI1334" s="23" t="s">
        <v>51</v>
      </c>
      <c r="AJ1334" s="54"/>
      <c r="AK1334" s="55"/>
      <c r="AL1334" s="56"/>
      <c r="AM1334" s="57"/>
      <c r="AN1334" s="33"/>
      <c r="AO1334" s="48"/>
      <c r="AP1334" s="23">
        <v>2000</v>
      </c>
      <c r="AQ1334" s="23" t="s">
        <v>52</v>
      </c>
      <c r="AR1334" s="23" t="s">
        <v>2048</v>
      </c>
      <c r="AS1334" s="38" t="s">
        <v>53</v>
      </c>
      <c r="AT1334" s="23" t="s">
        <v>519</v>
      </c>
      <c r="AU1334" s="64">
        <v>9318632194</v>
      </c>
      <c r="AV1334" s="99">
        <v>2</v>
      </c>
      <c r="AW1334" s="102">
        <v>4409</v>
      </c>
      <c r="AX1334" s="29" t="s">
        <v>701</v>
      </c>
      <c r="AY1334" s="29"/>
      <c r="AZ1334" s="25" t="s">
        <v>702</v>
      </c>
      <c r="BA1334">
        <f t="shared" si="248"/>
        <v>2269</v>
      </c>
      <c r="BB1334" s="115" t="s">
        <v>6983</v>
      </c>
      <c r="BC1334" s="105">
        <f t="shared" si="238"/>
        <v>2204.5</v>
      </c>
      <c r="BD1334" s="116">
        <f t="shared" si="239"/>
        <v>43344</v>
      </c>
      <c r="BE1334" s="141" t="s">
        <v>8477</v>
      </c>
      <c r="BF1334">
        <f>MATCH(BE1334,'Cat-4'!$A:$A,0)</f>
        <v>722</v>
      </c>
      <c r="BG1334">
        <f>MATCH(BD1334,'Cat-4'!$1:$1,0)</f>
        <v>81</v>
      </c>
      <c r="BH1334">
        <f>INDEX('Cat-4'!$1:$1048576,'NSS + ACT'!BF1334,'NSS + ACT'!BG1334)</f>
        <v>111.6</v>
      </c>
      <c r="BI1334">
        <f>MATCH($BI$1,'Cat-4'!$1:$1,0)</f>
        <v>153</v>
      </c>
      <c r="BJ1334">
        <f>INDEX('Cat-4'!$1:$1048576,'NSS + ACT'!BF1334,'NSS + ACT'!BI1334)</f>
        <v>130.80000000000001</v>
      </c>
      <c r="BK1334" s="126">
        <f t="shared" si="240"/>
        <v>1.1720430107526882</v>
      </c>
      <c r="BL1334">
        <f t="shared" si="241"/>
        <v>2296</v>
      </c>
      <c r="BM1334" s="126">
        <f t="shared" si="242"/>
        <v>76.533333333333331</v>
      </c>
      <c r="BN1334" s="126" t="s">
        <v>8785</v>
      </c>
      <c r="BO1334" s="126">
        <f>MATCH(BB1334,Sheet3!$D$4:$D$8,0)</f>
        <v>2</v>
      </c>
      <c r="BP1334" s="126">
        <f>MATCH(BN1334,Sheet3!$E$4:$H$4,0)</f>
        <v>4</v>
      </c>
      <c r="BQ1334" s="132">
        <f>INDEX(Sheet3!$D$4:$H$8,'NSS + ACT'!BO1334,'NSS + ACT'!BP1334)</f>
        <v>0.1</v>
      </c>
      <c r="BR1334" s="105">
        <f t="shared" si="243"/>
        <v>5167.5376344086026</v>
      </c>
      <c r="BS1334" s="162">
        <f t="shared" si="244"/>
        <v>0.1</v>
      </c>
      <c r="BT1334" s="105">
        <f t="shared" si="245"/>
        <v>4650.7838709677426</v>
      </c>
    </row>
    <row r="1335" spans="1:72">
      <c r="A1335" s="18">
        <f t="shared" si="247"/>
        <v>1332</v>
      </c>
      <c r="B1335" s="61">
        <v>291703054252</v>
      </c>
      <c r="C1335" s="39">
        <v>42898</v>
      </c>
      <c r="D1335" s="22" t="s">
        <v>213</v>
      </c>
      <c r="E1335" s="22" t="s">
        <v>1909</v>
      </c>
      <c r="F1335" s="110">
        <v>1</v>
      </c>
      <c r="G1335" s="23" t="s">
        <v>119</v>
      </c>
      <c r="H1335" s="52">
        <v>4390.4899999999898</v>
      </c>
      <c r="I1335" s="30"/>
      <c r="J1335" s="109">
        <v>4390.4899999999898</v>
      </c>
      <c r="K1335" s="23">
        <v>84818090</v>
      </c>
      <c r="L1335" s="26">
        <v>7.4999999999999997E-2</v>
      </c>
      <c r="M1335" s="40">
        <v>0</v>
      </c>
      <c r="N1335" s="62">
        <v>0</v>
      </c>
      <c r="O1335" s="52">
        <v>0</v>
      </c>
      <c r="P1335" s="26">
        <v>0.1</v>
      </c>
      <c r="Q1335" s="52">
        <v>0</v>
      </c>
      <c r="R1335" s="63">
        <v>0.18</v>
      </c>
      <c r="S1335" s="23" t="s">
        <v>849</v>
      </c>
      <c r="T1335" s="52">
        <v>329.28674999999924</v>
      </c>
      <c r="U1335" s="52">
        <v>0</v>
      </c>
      <c r="V1335" s="52">
        <v>32.928674999999927</v>
      </c>
      <c r="W1335" s="52">
        <v>855.48697649999804</v>
      </c>
      <c r="X1335" s="52">
        <v>1217.7024014999972</v>
      </c>
      <c r="Y1335" s="23" t="s">
        <v>1807</v>
      </c>
      <c r="Z1335" s="23" t="s">
        <v>1910</v>
      </c>
      <c r="AA1335" s="23" t="s">
        <v>1911</v>
      </c>
      <c r="AB1335" s="33">
        <v>291703054252</v>
      </c>
      <c r="AC1335" s="33" t="s">
        <v>1903</v>
      </c>
      <c r="AD1335" s="48">
        <v>42898</v>
      </c>
      <c r="AE1335" s="39">
        <v>42885</v>
      </c>
      <c r="AF1335" s="53" t="e">
        <v>#N/A</v>
      </c>
      <c r="AG1335" s="53" t="e">
        <v>#N/A</v>
      </c>
      <c r="AH1335" s="39" t="e">
        <v>#N/A</v>
      </c>
      <c r="AI1335" s="23" t="s">
        <v>51</v>
      </c>
      <c r="AJ1335" s="54"/>
      <c r="AK1335" s="55"/>
      <c r="AL1335" s="56"/>
      <c r="AM1335" s="57"/>
      <c r="AN1335" s="33"/>
      <c r="AO1335" s="48"/>
      <c r="AP1335" s="23">
        <v>2000</v>
      </c>
      <c r="AQ1335" s="23" t="s">
        <v>52</v>
      </c>
      <c r="AR1335" s="23" t="s">
        <v>1911</v>
      </c>
      <c r="AS1335" s="38" t="s">
        <v>53</v>
      </c>
      <c r="AT1335" s="23" t="s">
        <v>522</v>
      </c>
      <c r="AU1335" s="64" t="s">
        <v>1904</v>
      </c>
      <c r="AV1335" s="99">
        <v>1</v>
      </c>
      <c r="AW1335" s="102">
        <v>4390.4899999999898</v>
      </c>
      <c r="AX1335" s="29" t="s">
        <v>701</v>
      </c>
      <c r="AY1335" s="29"/>
      <c r="AZ1335" s="25" t="s">
        <v>1866</v>
      </c>
      <c r="BA1335">
        <f t="shared" si="248"/>
        <v>2753</v>
      </c>
      <c r="BB1335" s="115" t="s">
        <v>6983</v>
      </c>
      <c r="BC1335" s="105">
        <f t="shared" si="238"/>
        <v>4390.4899999999898</v>
      </c>
      <c r="BD1335" s="116">
        <f t="shared" si="239"/>
        <v>42856</v>
      </c>
      <c r="BE1335" s="141" t="s">
        <v>8477</v>
      </c>
      <c r="BF1335">
        <f>MATCH(BE1335,'Cat-4'!$A:$A,0)</f>
        <v>722</v>
      </c>
      <c r="BG1335">
        <f>MATCH(BD1335,'Cat-4'!$1:$1,0)</f>
        <v>65</v>
      </c>
      <c r="BH1335">
        <f>INDEX('Cat-4'!$1:$1048576,'NSS + ACT'!BF1335,'NSS + ACT'!BG1335)</f>
        <v>108.1</v>
      </c>
      <c r="BI1335">
        <f>MATCH($BI$1,'Cat-4'!$1:$1,0)</f>
        <v>153</v>
      </c>
      <c r="BJ1335">
        <f>INDEX('Cat-4'!$1:$1048576,'NSS + ACT'!BF1335,'NSS + ACT'!BI1335)</f>
        <v>130.80000000000001</v>
      </c>
      <c r="BK1335" s="126">
        <f t="shared" si="240"/>
        <v>1.2099907493061981</v>
      </c>
      <c r="BL1335">
        <f t="shared" si="241"/>
        <v>2784</v>
      </c>
      <c r="BM1335" s="126">
        <f t="shared" si="242"/>
        <v>92.8</v>
      </c>
      <c r="BN1335" s="126" t="s">
        <v>8785</v>
      </c>
      <c r="BO1335" s="126">
        <f>MATCH(BB1335,Sheet3!$D$4:$D$8,0)</f>
        <v>2</v>
      </c>
      <c r="BP1335" s="126">
        <f>MATCH(BN1335,Sheet3!$E$4:$H$4,0)</f>
        <v>4</v>
      </c>
      <c r="BQ1335" s="132">
        <f>INDEX(Sheet3!$D$4:$H$8,'NSS + ACT'!BO1335,'NSS + ACT'!BP1335)</f>
        <v>0.1</v>
      </c>
      <c r="BR1335" s="105">
        <f t="shared" si="243"/>
        <v>5312.4522849213572</v>
      </c>
      <c r="BS1335" s="162">
        <f t="shared" si="244"/>
        <v>0.1</v>
      </c>
      <c r="BT1335" s="105">
        <f t="shared" si="245"/>
        <v>4781.2070564292217</v>
      </c>
    </row>
    <row r="1336" spans="1:72">
      <c r="A1336" s="18">
        <f t="shared" si="247"/>
        <v>1333</v>
      </c>
      <c r="B1336" s="33">
        <v>292212371850</v>
      </c>
      <c r="C1336" s="39">
        <v>44893</v>
      </c>
      <c r="D1336" s="22" t="s">
        <v>5621</v>
      </c>
      <c r="E1336" s="22" t="s">
        <v>5626</v>
      </c>
      <c r="F1336" s="110">
        <v>600</v>
      </c>
      <c r="G1336" s="23" t="s">
        <v>195</v>
      </c>
      <c r="H1336" s="58">
        <v>7.3001833333333161</v>
      </c>
      <c r="I1336" s="30"/>
      <c r="J1336" s="101">
        <v>4380.1099999999897</v>
      </c>
      <c r="K1336" s="33">
        <v>85446090</v>
      </c>
      <c r="L1336" s="26">
        <v>0.1</v>
      </c>
      <c r="M1336" s="40">
        <v>0</v>
      </c>
      <c r="N1336" s="40">
        <v>0</v>
      </c>
      <c r="O1336" s="35">
        <v>0</v>
      </c>
      <c r="P1336" s="63">
        <v>0.1</v>
      </c>
      <c r="Q1336" s="52">
        <v>0</v>
      </c>
      <c r="R1336" s="63">
        <v>0.18</v>
      </c>
      <c r="S1336" s="23" t="s">
        <v>966</v>
      </c>
      <c r="T1336" s="52">
        <v>438.010999999999</v>
      </c>
      <c r="U1336" s="52">
        <v>0</v>
      </c>
      <c r="V1336" s="52">
        <v>43.801099999999906</v>
      </c>
      <c r="W1336" s="52">
        <v>875.14597799999785</v>
      </c>
      <c r="X1336" s="52">
        <v>1356.9580779999967</v>
      </c>
      <c r="Y1336" s="23" t="s">
        <v>5450</v>
      </c>
      <c r="Z1336" s="23" t="s">
        <v>5627</v>
      </c>
      <c r="AA1336" s="23" t="s">
        <v>5628</v>
      </c>
      <c r="AB1336" s="33">
        <v>292212371850</v>
      </c>
      <c r="AC1336" s="33" t="s">
        <v>5625</v>
      </c>
      <c r="AD1336" s="39">
        <v>44893</v>
      </c>
      <c r="AE1336" s="39">
        <v>44886</v>
      </c>
      <c r="AF1336" s="53" t="e">
        <v>#N/A</v>
      </c>
      <c r="AG1336" s="53" t="e">
        <v>#N/A</v>
      </c>
      <c r="AH1336" s="39" t="e">
        <v>#N/A</v>
      </c>
      <c r="AI1336" s="23" t="s">
        <v>51</v>
      </c>
      <c r="AJ1336" s="59"/>
      <c r="AK1336" s="59"/>
      <c r="AL1336" s="48"/>
      <c r="AM1336" s="60"/>
      <c r="AN1336" s="33"/>
      <c r="AO1336" s="48"/>
      <c r="AP1336" s="23">
        <v>2000</v>
      </c>
      <c r="AQ1336" s="23" t="s">
        <v>52</v>
      </c>
      <c r="AR1336" s="23" t="s">
        <v>5628</v>
      </c>
      <c r="AS1336" s="38" t="s">
        <v>53</v>
      </c>
      <c r="AT1336" s="23"/>
      <c r="AU1336" s="23">
        <v>152</v>
      </c>
      <c r="AV1336" s="99">
        <v>600</v>
      </c>
      <c r="AW1336" s="101">
        <v>4380.1099999999897</v>
      </c>
      <c r="AX1336" s="29" t="s">
        <v>4770</v>
      </c>
      <c r="AY1336" s="29"/>
      <c r="AZ1336" s="30" t="s">
        <v>853</v>
      </c>
      <c r="BA1336">
        <f t="shared" si="248"/>
        <v>752</v>
      </c>
      <c r="BB1336" s="115" t="s">
        <v>6983</v>
      </c>
      <c r="BC1336" s="105">
        <f t="shared" si="238"/>
        <v>7.3001833333333161</v>
      </c>
      <c r="BD1336" s="116">
        <f t="shared" si="239"/>
        <v>44866</v>
      </c>
      <c r="BE1336" s="141" t="s">
        <v>8477</v>
      </c>
      <c r="BF1336">
        <f>MATCH(BE1336,'Cat-4'!$A:$A,0)</f>
        <v>722</v>
      </c>
      <c r="BG1336">
        <f>MATCH(BD1336,'Cat-4'!$1:$1,0)</f>
        <v>131</v>
      </c>
      <c r="BH1336">
        <f>INDEX('Cat-4'!$1:$1048576,'NSS + ACT'!BF1336,'NSS + ACT'!BG1336)</f>
        <v>126.7</v>
      </c>
      <c r="BI1336">
        <f>MATCH($BI$1,'Cat-4'!$1:$1,0)</f>
        <v>153</v>
      </c>
      <c r="BJ1336">
        <f>INDEX('Cat-4'!$1:$1048576,'NSS + ACT'!BF1336,'NSS + ACT'!BI1336)</f>
        <v>130.80000000000001</v>
      </c>
      <c r="BK1336" s="126">
        <f t="shared" si="240"/>
        <v>1.0323599052880821</v>
      </c>
      <c r="BL1336">
        <f t="shared" si="241"/>
        <v>774</v>
      </c>
      <c r="BM1336" s="126">
        <f t="shared" si="242"/>
        <v>25.8</v>
      </c>
      <c r="BN1336" s="126" t="s">
        <v>8785</v>
      </c>
      <c r="BO1336" s="126">
        <f>MATCH(BB1336,Sheet3!$D$4:$D$8,0)</f>
        <v>2</v>
      </c>
      <c r="BP1336" s="126">
        <f>MATCH(BN1336,Sheet3!$E$4:$H$4,0)</f>
        <v>4</v>
      </c>
      <c r="BQ1336" s="132">
        <f>INDEX(Sheet3!$D$4:$H$8,'NSS + ACT'!BO1336,'NSS + ACT'!BP1336)</f>
        <v>0.1</v>
      </c>
      <c r="BR1336" s="105">
        <f t="shared" si="243"/>
        <v>4521.8499447513705</v>
      </c>
      <c r="BS1336" s="162">
        <f t="shared" si="244"/>
        <v>0.1</v>
      </c>
      <c r="BT1336" s="105">
        <f t="shared" si="245"/>
        <v>4069.6649502762334</v>
      </c>
    </row>
    <row r="1337" spans="1:72">
      <c r="A1337" s="18">
        <f t="shared" si="247"/>
        <v>1334</v>
      </c>
      <c r="B1337" s="61">
        <v>171800868713</v>
      </c>
      <c r="C1337" s="39">
        <v>43195</v>
      </c>
      <c r="D1337" s="22" t="s">
        <v>224</v>
      </c>
      <c r="E1337" s="22" t="s">
        <v>1973</v>
      </c>
      <c r="F1337" s="110">
        <v>1</v>
      </c>
      <c r="G1337" s="23" t="s">
        <v>49</v>
      </c>
      <c r="H1337" s="52">
        <v>4371.25</v>
      </c>
      <c r="I1337" s="30"/>
      <c r="J1337" s="109">
        <v>4371.25</v>
      </c>
      <c r="K1337" s="23">
        <v>84819090</v>
      </c>
      <c r="L1337" s="26">
        <v>7.4999999999999997E-2</v>
      </c>
      <c r="M1337" s="40">
        <v>0</v>
      </c>
      <c r="N1337" s="62">
        <v>0</v>
      </c>
      <c r="O1337" s="52">
        <v>0</v>
      </c>
      <c r="P1337" s="26">
        <v>0.1</v>
      </c>
      <c r="Q1337" s="52">
        <v>0</v>
      </c>
      <c r="R1337" s="63">
        <v>0.18</v>
      </c>
      <c r="S1337" s="23" t="s">
        <v>849</v>
      </c>
      <c r="T1337" s="52">
        <v>327.84375</v>
      </c>
      <c r="U1337" s="52">
        <v>0</v>
      </c>
      <c r="V1337" s="52">
        <v>32.784375000000004</v>
      </c>
      <c r="W1337" s="52">
        <v>851.73806249999996</v>
      </c>
      <c r="X1337" s="52">
        <v>1212.3661875</v>
      </c>
      <c r="Y1337" s="23" t="s">
        <v>1945</v>
      </c>
      <c r="Z1337" s="23" t="s">
        <v>1974</v>
      </c>
      <c r="AA1337" s="23" t="s">
        <v>1975</v>
      </c>
      <c r="AB1337" s="33">
        <v>291803058455</v>
      </c>
      <c r="AC1337" s="33" t="s">
        <v>1976</v>
      </c>
      <c r="AD1337" s="48">
        <v>43203</v>
      </c>
      <c r="AE1337" s="39">
        <v>43192</v>
      </c>
      <c r="AF1337" s="53">
        <v>171800868713</v>
      </c>
      <c r="AG1337" s="53" t="s">
        <v>1977</v>
      </c>
      <c r="AH1337" s="39">
        <v>43195</v>
      </c>
      <c r="AI1337" s="23" t="s">
        <v>51</v>
      </c>
      <c r="AJ1337" s="54"/>
      <c r="AK1337" s="55"/>
      <c r="AL1337" s="56"/>
      <c r="AM1337" s="57"/>
      <c r="AN1337" s="33"/>
      <c r="AO1337" s="48"/>
      <c r="AP1337" s="23">
        <v>2000</v>
      </c>
      <c r="AQ1337" s="23" t="s">
        <v>64</v>
      </c>
      <c r="AR1337" s="23" t="s">
        <v>1975</v>
      </c>
      <c r="AS1337" s="38" t="s">
        <v>53</v>
      </c>
      <c r="AT1337" s="23"/>
      <c r="AU1337" s="64" t="s">
        <v>1978</v>
      </c>
      <c r="AV1337" s="99">
        <v>1</v>
      </c>
      <c r="AW1337" s="102">
        <v>4371.25</v>
      </c>
      <c r="AX1337" s="29" t="s">
        <v>701</v>
      </c>
      <c r="AY1337" s="29"/>
      <c r="AZ1337" s="25" t="s">
        <v>1979</v>
      </c>
      <c r="BA1337">
        <f t="shared" si="248"/>
        <v>2446</v>
      </c>
      <c r="BB1337" s="115" t="s">
        <v>6983</v>
      </c>
      <c r="BC1337" s="105">
        <f t="shared" si="238"/>
        <v>4371.25</v>
      </c>
      <c r="BD1337" s="116">
        <f t="shared" si="239"/>
        <v>43191</v>
      </c>
      <c r="BE1337" s="141" t="s">
        <v>8477</v>
      </c>
      <c r="BF1337">
        <f>MATCH(BE1337,'Cat-4'!$A:$A,0)</f>
        <v>722</v>
      </c>
      <c r="BG1337">
        <f>MATCH(BD1337,'Cat-4'!$1:$1,0)</f>
        <v>76</v>
      </c>
      <c r="BH1337">
        <f>INDEX('Cat-4'!$1:$1048576,'NSS + ACT'!BF1337,'NSS + ACT'!BG1337)</f>
        <v>110.1</v>
      </c>
      <c r="BI1337">
        <f>MATCH($BI$1,'Cat-4'!$1:$1,0)</f>
        <v>153</v>
      </c>
      <c r="BJ1337">
        <f>INDEX('Cat-4'!$1:$1048576,'NSS + ACT'!BF1337,'NSS + ACT'!BI1337)</f>
        <v>130.80000000000001</v>
      </c>
      <c r="BK1337" s="126">
        <f t="shared" si="240"/>
        <v>1.1880108991825615</v>
      </c>
      <c r="BL1337">
        <f t="shared" si="241"/>
        <v>2449</v>
      </c>
      <c r="BM1337" s="126">
        <f t="shared" si="242"/>
        <v>81.63333333333334</v>
      </c>
      <c r="BN1337" s="126" t="s">
        <v>8785</v>
      </c>
      <c r="BO1337" s="126">
        <f>MATCH(BB1337,Sheet3!$D$4:$D$8,0)</f>
        <v>2</v>
      </c>
      <c r="BP1337" s="126">
        <f>MATCH(BN1337,Sheet3!$E$4:$H$4,0)</f>
        <v>4</v>
      </c>
      <c r="BQ1337" s="132">
        <f>INDEX(Sheet3!$D$4:$H$8,'NSS + ACT'!BO1337,'NSS + ACT'!BP1337)</f>
        <v>0.1</v>
      </c>
      <c r="BR1337" s="105">
        <f t="shared" si="243"/>
        <v>5193.092643051772</v>
      </c>
      <c r="BS1337" s="162">
        <f t="shared" si="244"/>
        <v>0.1</v>
      </c>
      <c r="BT1337" s="105">
        <f t="shared" si="245"/>
        <v>4673.7833787465952</v>
      </c>
    </row>
    <row r="1338" spans="1:72">
      <c r="A1338" s="18">
        <f t="shared" si="247"/>
        <v>1335</v>
      </c>
      <c r="B1338" s="33">
        <v>292003594805</v>
      </c>
      <c r="C1338" s="39">
        <v>43971</v>
      </c>
      <c r="D1338" s="22" t="s">
        <v>124</v>
      </c>
      <c r="E1338" s="22" t="s">
        <v>6466</v>
      </c>
      <c r="F1338" s="110">
        <v>10</v>
      </c>
      <c r="G1338" s="23" t="s">
        <v>49</v>
      </c>
      <c r="H1338" s="52">
        <v>436.99799999999897</v>
      </c>
      <c r="I1338" s="30"/>
      <c r="J1338" s="109">
        <v>4369.9799999999896</v>
      </c>
      <c r="K1338" s="33">
        <v>90303310</v>
      </c>
      <c r="L1338" s="26">
        <v>7.4999999999999997E-2</v>
      </c>
      <c r="M1338" s="26"/>
      <c r="N1338" s="26">
        <v>0</v>
      </c>
      <c r="O1338" s="60"/>
      <c r="P1338" s="26">
        <v>0.1</v>
      </c>
      <c r="Q1338" s="84"/>
      <c r="R1338" s="26">
        <v>0.18</v>
      </c>
      <c r="S1338" s="23" t="s">
        <v>6467</v>
      </c>
      <c r="T1338" s="52">
        <v>327.74849999999918</v>
      </c>
      <c r="U1338" s="52">
        <v>0</v>
      </c>
      <c r="V1338" s="52">
        <v>32.774849999999923</v>
      </c>
      <c r="W1338" s="52">
        <v>851.4906029999978</v>
      </c>
      <c r="X1338" s="52">
        <v>1212.0139529999969</v>
      </c>
      <c r="Y1338" s="23" t="s">
        <v>6223</v>
      </c>
      <c r="Z1338" s="23" t="s">
        <v>6468</v>
      </c>
      <c r="AA1338" s="23" t="s">
        <v>6469</v>
      </c>
      <c r="AB1338" s="33">
        <v>292003594805</v>
      </c>
      <c r="AC1338" s="33" t="s">
        <v>6470</v>
      </c>
      <c r="AD1338" s="39">
        <v>43971</v>
      </c>
      <c r="AE1338" s="39">
        <v>43908</v>
      </c>
      <c r="AF1338" s="53" t="e">
        <v>#N/A</v>
      </c>
      <c r="AG1338" s="53" t="e">
        <v>#N/A</v>
      </c>
      <c r="AH1338" s="39" t="e">
        <v>#N/A</v>
      </c>
      <c r="AI1338" s="23" t="s">
        <v>51</v>
      </c>
      <c r="AJ1338" s="59"/>
      <c r="AK1338" s="59"/>
      <c r="AL1338" s="48"/>
      <c r="AM1338" s="60"/>
      <c r="AN1338" s="33"/>
      <c r="AO1338" s="48"/>
      <c r="AP1338" s="23">
        <v>2000</v>
      </c>
      <c r="AQ1338" s="23" t="s">
        <v>52</v>
      </c>
      <c r="AR1338" s="23" t="s">
        <v>6469</v>
      </c>
      <c r="AS1338" s="38" t="s">
        <v>53</v>
      </c>
      <c r="AT1338" s="23" t="s">
        <v>519</v>
      </c>
      <c r="AU1338" s="23">
        <v>3281056</v>
      </c>
      <c r="AV1338" s="99">
        <v>10</v>
      </c>
      <c r="AW1338" s="101">
        <v>4369.9799999999896</v>
      </c>
      <c r="AX1338" s="29" t="s">
        <v>5711</v>
      </c>
      <c r="AY1338" s="29"/>
      <c r="AZ1338" s="21"/>
      <c r="BA1338">
        <f t="shared" si="248"/>
        <v>1730</v>
      </c>
      <c r="BB1338" s="115" t="s">
        <v>6987</v>
      </c>
      <c r="BC1338" s="105">
        <f t="shared" si="238"/>
        <v>436.99799999999897</v>
      </c>
      <c r="BD1338" s="116">
        <f t="shared" si="239"/>
        <v>43891</v>
      </c>
      <c r="BE1338" s="141" t="s">
        <v>8366</v>
      </c>
      <c r="BF1338">
        <f>MATCH(BE1338,'Cat-4'!$A:$A,0)</f>
        <v>666</v>
      </c>
      <c r="BG1338">
        <f>MATCH(BD1338,'Cat-4'!$1:$1,0)</f>
        <v>99</v>
      </c>
      <c r="BH1338">
        <f>INDEX('Cat-4'!$1:$1048576,'NSS + ACT'!BF1338,'NSS + ACT'!BG1338)</f>
        <v>111.5</v>
      </c>
      <c r="BI1338">
        <f>MATCH($BI$1,'Cat-4'!$1:$1,0)</f>
        <v>153</v>
      </c>
      <c r="BJ1338">
        <f>INDEX('Cat-4'!$1:$1048576,'NSS + ACT'!BF1338,'NSS + ACT'!BI1338)</f>
        <v>133.4</v>
      </c>
      <c r="BK1338" s="126">
        <f t="shared" si="240"/>
        <v>1.1964125560538117</v>
      </c>
      <c r="BL1338">
        <f t="shared" si="241"/>
        <v>1749</v>
      </c>
      <c r="BM1338" s="126">
        <f t="shared" si="242"/>
        <v>58.3</v>
      </c>
      <c r="BN1338" s="126" t="s">
        <v>8785</v>
      </c>
      <c r="BO1338" s="126">
        <f>MATCH(BB1338,Sheet3!$D$4:$D$8,0)</f>
        <v>4</v>
      </c>
      <c r="BP1338" s="126">
        <f>MATCH(BN1338,Sheet3!$E$4:$H$4,0)</f>
        <v>4</v>
      </c>
      <c r="BQ1338" s="132">
        <f>INDEX(Sheet3!$D$4:$H$8,'NSS + ACT'!BO1338,'NSS + ACT'!BP1338)</f>
        <v>0.2</v>
      </c>
      <c r="BR1338" s="105">
        <f t="shared" si="243"/>
        <v>5228.2989417040235</v>
      </c>
      <c r="BS1338" s="162">
        <f t="shared" si="244"/>
        <v>0.2</v>
      </c>
      <c r="BT1338" s="105">
        <f t="shared" si="245"/>
        <v>4182.6391533632186</v>
      </c>
    </row>
    <row r="1339" spans="1:72">
      <c r="A1339" s="18">
        <f t="shared" si="247"/>
        <v>1336</v>
      </c>
      <c r="B1339" s="33">
        <v>292104563446</v>
      </c>
      <c r="C1339" s="39">
        <v>44330</v>
      </c>
      <c r="D1339" s="22" t="s">
        <v>365</v>
      </c>
      <c r="E1339" s="22" t="s">
        <v>6302</v>
      </c>
      <c r="F1339" s="110">
        <v>9</v>
      </c>
      <c r="G1339" s="23" t="s">
        <v>49</v>
      </c>
      <c r="H1339" s="52">
        <v>484</v>
      </c>
      <c r="I1339" s="30"/>
      <c r="J1339" s="109">
        <v>4356</v>
      </c>
      <c r="K1339" s="33">
        <v>73072200</v>
      </c>
      <c r="L1339" s="26">
        <v>0.1</v>
      </c>
      <c r="M1339" s="26" t="s">
        <v>742</v>
      </c>
      <c r="N1339" s="26">
        <v>0</v>
      </c>
      <c r="O1339" s="60"/>
      <c r="P1339" s="26">
        <v>0.1</v>
      </c>
      <c r="Q1339" s="84"/>
      <c r="R1339" s="26">
        <v>0.18</v>
      </c>
      <c r="S1339" s="23" t="s">
        <v>1260</v>
      </c>
      <c r="T1339" s="52">
        <v>435.6</v>
      </c>
      <c r="U1339" s="52">
        <v>0</v>
      </c>
      <c r="V1339" s="52">
        <v>43.56</v>
      </c>
      <c r="W1339" s="52">
        <v>870.32880000000011</v>
      </c>
      <c r="X1339" s="52">
        <v>1349.4888000000001</v>
      </c>
      <c r="Y1339" s="23" t="s">
        <v>6223</v>
      </c>
      <c r="Z1339" s="23" t="s">
        <v>6303</v>
      </c>
      <c r="AA1339" s="23" t="s">
        <v>6304</v>
      </c>
      <c r="AB1339" s="33">
        <v>292104563446</v>
      </c>
      <c r="AC1339" s="33" t="s">
        <v>6168</v>
      </c>
      <c r="AD1339" s="39">
        <v>44330</v>
      </c>
      <c r="AE1339" s="39">
        <v>44303</v>
      </c>
      <c r="AF1339" s="53" t="e">
        <v>#N/A</v>
      </c>
      <c r="AG1339" s="53" t="e">
        <v>#N/A</v>
      </c>
      <c r="AH1339" s="39" t="e">
        <v>#N/A</v>
      </c>
      <c r="AI1339" s="23" t="s">
        <v>51</v>
      </c>
      <c r="AJ1339" s="59"/>
      <c r="AK1339" s="59"/>
      <c r="AL1339" s="48"/>
      <c r="AM1339" s="60"/>
      <c r="AN1339" s="33"/>
      <c r="AO1339" s="48"/>
      <c r="AP1339" s="23">
        <v>2000</v>
      </c>
      <c r="AQ1339" s="23" t="s">
        <v>52</v>
      </c>
      <c r="AR1339" s="23" t="s">
        <v>6304</v>
      </c>
      <c r="AS1339" s="38" t="s">
        <v>53</v>
      </c>
      <c r="AT1339" s="23"/>
      <c r="AU1339" s="23" t="s">
        <v>6169</v>
      </c>
      <c r="AV1339" s="99">
        <v>9</v>
      </c>
      <c r="AW1339" s="101">
        <v>4356</v>
      </c>
      <c r="AX1339" s="29" t="s">
        <v>5711</v>
      </c>
      <c r="AY1339" s="29"/>
      <c r="AZ1339" s="21"/>
      <c r="BA1339">
        <f t="shared" si="248"/>
        <v>1335</v>
      </c>
      <c r="BB1339" s="115" t="s">
        <v>6983</v>
      </c>
      <c r="BC1339" s="105">
        <f t="shared" si="238"/>
        <v>484</v>
      </c>
      <c r="BD1339" s="116">
        <f t="shared" si="239"/>
        <v>44287</v>
      </c>
      <c r="BE1339" s="141" t="s">
        <v>8477</v>
      </c>
      <c r="BF1339">
        <f>MATCH(BE1339,'Cat-4'!$A:$A,0)</f>
        <v>722</v>
      </c>
      <c r="BG1339">
        <f>MATCH(BD1339,'Cat-4'!$1:$1,0)</f>
        <v>112</v>
      </c>
      <c r="BH1339">
        <f>INDEX('Cat-4'!$1:$1048576,'NSS + ACT'!BF1339,'NSS + ACT'!BG1339)</f>
        <v>116.7</v>
      </c>
      <c r="BI1339">
        <f>MATCH($BI$1,'Cat-4'!$1:$1,0)</f>
        <v>153</v>
      </c>
      <c r="BJ1339">
        <f>INDEX('Cat-4'!$1:$1048576,'NSS + ACT'!BF1339,'NSS + ACT'!BI1339)</f>
        <v>130.80000000000001</v>
      </c>
      <c r="BK1339" s="126">
        <f t="shared" si="240"/>
        <v>1.1208226221079691</v>
      </c>
      <c r="BL1339">
        <f t="shared" si="241"/>
        <v>1353</v>
      </c>
      <c r="BM1339" s="126">
        <f t="shared" si="242"/>
        <v>45.1</v>
      </c>
      <c r="BN1339" s="126" t="s">
        <v>8785</v>
      </c>
      <c r="BO1339" s="126">
        <f>MATCH(BB1339,Sheet3!$D$4:$D$8,0)</f>
        <v>2</v>
      </c>
      <c r="BP1339" s="126">
        <f>MATCH(BN1339,Sheet3!$E$4:$H$4,0)</f>
        <v>4</v>
      </c>
      <c r="BQ1339" s="132">
        <f>INDEX(Sheet3!$D$4:$H$8,'NSS + ACT'!BO1339,'NSS + ACT'!BP1339)</f>
        <v>0.1</v>
      </c>
      <c r="BR1339" s="105">
        <f t="shared" si="243"/>
        <v>4882.3033419023132</v>
      </c>
      <c r="BS1339" s="162">
        <f t="shared" si="244"/>
        <v>0.1</v>
      </c>
      <c r="BT1339" s="105">
        <f t="shared" si="245"/>
        <v>4394.0730077120816</v>
      </c>
    </row>
    <row r="1340" spans="1:72">
      <c r="A1340" s="18">
        <f t="shared" si="247"/>
        <v>1337</v>
      </c>
      <c r="B1340" s="61">
        <v>292006787063</v>
      </c>
      <c r="C1340" s="39">
        <v>44081</v>
      </c>
      <c r="D1340" s="22" t="s">
        <v>180</v>
      </c>
      <c r="E1340" s="22" t="s">
        <v>3330</v>
      </c>
      <c r="F1340" s="110">
        <v>20</v>
      </c>
      <c r="G1340" s="23" t="s">
        <v>75</v>
      </c>
      <c r="H1340" s="52">
        <v>217.43899999999948</v>
      </c>
      <c r="I1340" s="30"/>
      <c r="J1340" s="109">
        <v>4348.7799999999897</v>
      </c>
      <c r="K1340" s="23">
        <v>73181900</v>
      </c>
      <c r="L1340" s="26">
        <v>0.15</v>
      </c>
      <c r="M1340" s="40">
        <v>0</v>
      </c>
      <c r="N1340" s="62">
        <v>0</v>
      </c>
      <c r="O1340" s="52">
        <v>0</v>
      </c>
      <c r="P1340" s="26">
        <v>0.1</v>
      </c>
      <c r="Q1340" s="52">
        <v>0</v>
      </c>
      <c r="R1340" s="63">
        <v>0.18</v>
      </c>
      <c r="S1340" s="23" t="s">
        <v>942</v>
      </c>
      <c r="T1340" s="52">
        <v>652.31699999999842</v>
      </c>
      <c r="U1340" s="52">
        <v>0</v>
      </c>
      <c r="V1340" s="52">
        <v>65.231699999999847</v>
      </c>
      <c r="W1340" s="52">
        <v>911.93916599999784</v>
      </c>
      <c r="X1340" s="52">
        <v>1629.4878659999961</v>
      </c>
      <c r="Y1340" s="23" t="s">
        <v>3182</v>
      </c>
      <c r="Z1340" s="23" t="s">
        <v>3331</v>
      </c>
      <c r="AA1340" s="23" t="s">
        <v>3332</v>
      </c>
      <c r="AB1340" s="33">
        <v>292006787063</v>
      </c>
      <c r="AC1340" s="33" t="s">
        <v>3329</v>
      </c>
      <c r="AD1340" s="48">
        <v>44081</v>
      </c>
      <c r="AE1340" s="39">
        <v>44076</v>
      </c>
      <c r="AF1340" s="53" t="e">
        <v>#N/A</v>
      </c>
      <c r="AG1340" s="53" t="e">
        <v>#N/A</v>
      </c>
      <c r="AH1340" s="39" t="e">
        <v>#N/A</v>
      </c>
      <c r="AI1340" s="23" t="s">
        <v>51</v>
      </c>
      <c r="AJ1340" s="54"/>
      <c r="AK1340" s="55"/>
      <c r="AL1340" s="56"/>
      <c r="AM1340" s="57"/>
      <c r="AN1340" s="33"/>
      <c r="AO1340" s="48"/>
      <c r="AP1340" s="23">
        <v>2000</v>
      </c>
      <c r="AQ1340" s="23" t="s">
        <v>52</v>
      </c>
      <c r="AR1340" s="23" t="s">
        <v>3332</v>
      </c>
      <c r="AS1340" s="38" t="s">
        <v>53</v>
      </c>
      <c r="AT1340" s="23" t="s">
        <v>522</v>
      </c>
      <c r="AU1340" s="64">
        <v>2027000851</v>
      </c>
      <c r="AV1340" s="99">
        <v>20</v>
      </c>
      <c r="AW1340" s="102">
        <v>4348.7799999999897</v>
      </c>
      <c r="AX1340" s="29" t="s">
        <v>701</v>
      </c>
      <c r="AY1340" s="29"/>
      <c r="AZ1340" s="25" t="s">
        <v>2577</v>
      </c>
      <c r="BA1340">
        <f t="shared" si="248"/>
        <v>1562</v>
      </c>
      <c r="BB1340" s="115" t="s">
        <v>6983</v>
      </c>
      <c r="BC1340" s="105">
        <f t="shared" si="238"/>
        <v>217.43899999999948</v>
      </c>
      <c r="BD1340" s="116">
        <f t="shared" si="239"/>
        <v>44075</v>
      </c>
      <c r="BE1340" s="141" t="s">
        <v>8477</v>
      </c>
      <c r="BF1340">
        <f>MATCH(BE1340,'Cat-4'!$A:$A,0)</f>
        <v>722</v>
      </c>
      <c r="BG1340">
        <f>MATCH(BD1340,'Cat-4'!$1:$1,0)</f>
        <v>105</v>
      </c>
      <c r="BH1340">
        <f>INDEX('Cat-4'!$1:$1048576,'NSS + ACT'!BF1340,'NSS + ACT'!BG1340)</f>
        <v>113.7</v>
      </c>
      <c r="BI1340">
        <f>MATCH($BI$1,'Cat-4'!$1:$1,0)</f>
        <v>153</v>
      </c>
      <c r="BJ1340">
        <f>INDEX('Cat-4'!$1:$1048576,'NSS + ACT'!BF1340,'NSS + ACT'!BI1340)</f>
        <v>130.80000000000001</v>
      </c>
      <c r="BK1340" s="126">
        <f t="shared" si="240"/>
        <v>1.1503957783641161</v>
      </c>
      <c r="BL1340">
        <f t="shared" si="241"/>
        <v>1565</v>
      </c>
      <c r="BM1340" s="126">
        <f t="shared" si="242"/>
        <v>52.166666666666664</v>
      </c>
      <c r="BN1340" s="126" t="s">
        <v>8785</v>
      </c>
      <c r="BO1340" s="126">
        <f>MATCH(BB1340,Sheet3!$D$4:$D$8,0)</f>
        <v>2</v>
      </c>
      <c r="BP1340" s="126">
        <f>MATCH(BN1340,Sheet3!$E$4:$H$4,0)</f>
        <v>4</v>
      </c>
      <c r="BQ1340" s="132">
        <f>INDEX(Sheet3!$D$4:$H$8,'NSS + ACT'!BO1340,'NSS + ACT'!BP1340)</f>
        <v>0.1</v>
      </c>
      <c r="BR1340" s="105">
        <f t="shared" si="243"/>
        <v>5002.818153034289</v>
      </c>
      <c r="BS1340" s="162">
        <f t="shared" si="244"/>
        <v>0.1</v>
      </c>
      <c r="BT1340" s="105">
        <f t="shared" si="245"/>
        <v>4502.5363377308604</v>
      </c>
    </row>
    <row r="1341" spans="1:72">
      <c r="A1341" s="18">
        <f t="shared" si="247"/>
        <v>1338</v>
      </c>
      <c r="B1341" s="61">
        <v>291903222052</v>
      </c>
      <c r="C1341" s="39">
        <v>43557</v>
      </c>
      <c r="D1341" s="22" t="s">
        <v>63</v>
      </c>
      <c r="E1341" s="22" t="s">
        <v>1525</v>
      </c>
      <c r="F1341" s="110">
        <v>3</v>
      </c>
      <c r="G1341" s="23" t="s">
        <v>119</v>
      </c>
      <c r="H1341" s="52">
        <v>1447.6000000000001</v>
      </c>
      <c r="I1341" s="30"/>
      <c r="J1341" s="109">
        <v>4342.8</v>
      </c>
      <c r="K1341" s="23">
        <v>84842000</v>
      </c>
      <c r="L1341" s="26">
        <v>7.4999999999999997E-2</v>
      </c>
      <c r="M1341" s="40">
        <v>0</v>
      </c>
      <c r="N1341" s="62">
        <v>0</v>
      </c>
      <c r="O1341" s="52">
        <v>0</v>
      </c>
      <c r="P1341" s="26">
        <v>0.1</v>
      </c>
      <c r="Q1341" s="52">
        <v>0</v>
      </c>
      <c r="R1341" s="63">
        <v>0.18</v>
      </c>
      <c r="S1341" s="23" t="s">
        <v>777</v>
      </c>
      <c r="T1341" s="52">
        <v>325.70999999999998</v>
      </c>
      <c r="U1341" s="52">
        <v>0</v>
      </c>
      <c r="V1341" s="52">
        <v>32.570999999999998</v>
      </c>
      <c r="W1341" s="52">
        <v>846.19457999999997</v>
      </c>
      <c r="X1341" s="52">
        <v>1204.4755799999998</v>
      </c>
      <c r="Y1341" s="23" t="s">
        <v>1473</v>
      </c>
      <c r="Z1341" s="23" t="s">
        <v>1526</v>
      </c>
      <c r="AA1341" s="23" t="s">
        <v>1527</v>
      </c>
      <c r="AB1341" s="33">
        <v>291903222052</v>
      </c>
      <c r="AC1341" s="33" t="s">
        <v>1528</v>
      </c>
      <c r="AD1341" s="48">
        <v>43557</v>
      </c>
      <c r="AE1341" s="39">
        <v>43553</v>
      </c>
      <c r="AF1341" s="53" t="e">
        <v>#N/A</v>
      </c>
      <c r="AG1341" s="53" t="e">
        <v>#N/A</v>
      </c>
      <c r="AH1341" s="39" t="e">
        <v>#N/A</v>
      </c>
      <c r="AI1341" s="23" t="s">
        <v>51</v>
      </c>
      <c r="AJ1341" s="54"/>
      <c r="AK1341" s="55"/>
      <c r="AL1341" s="56"/>
      <c r="AM1341" s="57"/>
      <c r="AN1341" s="33"/>
      <c r="AO1341" s="48"/>
      <c r="AP1341" s="23">
        <v>2000</v>
      </c>
      <c r="AQ1341" s="23" t="s">
        <v>52</v>
      </c>
      <c r="AR1341" s="23" t="s">
        <v>1527</v>
      </c>
      <c r="AS1341" s="38" t="s">
        <v>53</v>
      </c>
      <c r="AT1341" s="23" t="s">
        <v>522</v>
      </c>
      <c r="AU1341" s="64" t="s">
        <v>1529</v>
      </c>
      <c r="AV1341" s="99">
        <v>3</v>
      </c>
      <c r="AW1341" s="102">
        <v>4342.8</v>
      </c>
      <c r="AX1341" s="29" t="s">
        <v>701</v>
      </c>
      <c r="AY1341" s="29"/>
      <c r="AZ1341" s="25"/>
      <c r="BA1341">
        <f t="shared" si="248"/>
        <v>2085</v>
      </c>
      <c r="BB1341" s="115" t="s">
        <v>6983</v>
      </c>
      <c r="BC1341" s="105">
        <f t="shared" si="238"/>
        <v>1447.6000000000001</v>
      </c>
      <c r="BD1341" s="116">
        <f t="shared" si="239"/>
        <v>43525</v>
      </c>
      <c r="BE1341" s="141" t="s">
        <v>8477</v>
      </c>
      <c r="BF1341">
        <f>MATCH(BE1341,'Cat-4'!$A:$A,0)</f>
        <v>722</v>
      </c>
      <c r="BG1341">
        <f>MATCH(BD1341,'Cat-4'!$1:$1,0)</f>
        <v>87</v>
      </c>
      <c r="BH1341">
        <f>INDEX('Cat-4'!$1:$1048576,'NSS + ACT'!BF1341,'NSS + ACT'!BG1341)</f>
        <v>112.3</v>
      </c>
      <c r="BI1341">
        <f>MATCH($BI$1,'Cat-4'!$1:$1,0)</f>
        <v>153</v>
      </c>
      <c r="BJ1341">
        <f>INDEX('Cat-4'!$1:$1048576,'NSS + ACT'!BF1341,'NSS + ACT'!BI1341)</f>
        <v>130.80000000000001</v>
      </c>
      <c r="BK1341" s="126">
        <f t="shared" si="240"/>
        <v>1.1647373107747108</v>
      </c>
      <c r="BL1341">
        <f t="shared" si="241"/>
        <v>2115</v>
      </c>
      <c r="BM1341" s="126">
        <f t="shared" si="242"/>
        <v>70.5</v>
      </c>
      <c r="BN1341" s="126" t="s">
        <v>8785</v>
      </c>
      <c r="BO1341" s="126">
        <f>MATCH(BB1341,Sheet3!$D$4:$D$8,0)</f>
        <v>2</v>
      </c>
      <c r="BP1341" s="126">
        <f>MATCH(BN1341,Sheet3!$E$4:$H$4,0)</f>
        <v>4</v>
      </c>
      <c r="BQ1341" s="132">
        <f>INDEX(Sheet3!$D$4:$H$8,'NSS + ACT'!BO1341,'NSS + ACT'!BP1341)</f>
        <v>0.1</v>
      </c>
      <c r="BR1341" s="105">
        <f t="shared" si="243"/>
        <v>5058.2211932324144</v>
      </c>
      <c r="BS1341" s="162">
        <f t="shared" si="244"/>
        <v>0.1</v>
      </c>
      <c r="BT1341" s="105">
        <f t="shared" si="245"/>
        <v>4552.3990739091732</v>
      </c>
    </row>
    <row r="1342" spans="1:72">
      <c r="A1342" s="18">
        <f t="shared" si="247"/>
        <v>1339</v>
      </c>
      <c r="B1342" s="61">
        <v>292000388120</v>
      </c>
      <c r="C1342" s="39">
        <v>43841</v>
      </c>
      <c r="D1342" s="22" t="s">
        <v>347</v>
      </c>
      <c r="E1342" s="22" t="s">
        <v>4399</v>
      </c>
      <c r="F1342" s="110">
        <v>115</v>
      </c>
      <c r="G1342" s="23" t="s">
        <v>119</v>
      </c>
      <c r="H1342" s="52">
        <v>37.590521739130345</v>
      </c>
      <c r="I1342" s="30"/>
      <c r="J1342" s="109">
        <v>4322.9099999999899</v>
      </c>
      <c r="K1342" s="23">
        <v>84841010</v>
      </c>
      <c r="L1342" s="26">
        <v>7.4999999999999997E-2</v>
      </c>
      <c r="M1342" s="40">
        <v>0</v>
      </c>
      <c r="N1342" s="62">
        <v>0</v>
      </c>
      <c r="O1342" s="52">
        <v>0</v>
      </c>
      <c r="P1342" s="26">
        <v>0.1</v>
      </c>
      <c r="Q1342" s="52">
        <v>0</v>
      </c>
      <c r="R1342" s="63">
        <v>0.18</v>
      </c>
      <c r="S1342" s="23" t="s">
        <v>4095</v>
      </c>
      <c r="T1342" s="52">
        <v>324.21824999999922</v>
      </c>
      <c r="U1342" s="52">
        <v>0</v>
      </c>
      <c r="V1342" s="52">
        <v>32.42182499999992</v>
      </c>
      <c r="W1342" s="52">
        <v>842.31901349999805</v>
      </c>
      <c r="X1342" s="52">
        <v>1198.9590884999971</v>
      </c>
      <c r="Y1342" s="23" t="s">
        <v>4133</v>
      </c>
      <c r="Z1342" s="23" t="s">
        <v>4400</v>
      </c>
      <c r="AA1342" s="23" t="s">
        <v>4401</v>
      </c>
      <c r="AB1342" s="33">
        <v>292000388120</v>
      </c>
      <c r="AC1342" s="33" t="s">
        <v>4397</v>
      </c>
      <c r="AD1342" s="39">
        <v>43841</v>
      </c>
      <c r="AE1342" s="39">
        <v>43829</v>
      </c>
      <c r="AF1342" s="53" t="e">
        <v>#N/A</v>
      </c>
      <c r="AG1342" s="53" t="e">
        <v>#N/A</v>
      </c>
      <c r="AH1342" s="39" t="e">
        <v>#N/A</v>
      </c>
      <c r="AI1342" s="23" t="s">
        <v>51</v>
      </c>
      <c r="AJ1342" s="59"/>
      <c r="AK1342" s="59"/>
      <c r="AL1342" s="48"/>
      <c r="AM1342" s="60"/>
      <c r="AN1342" s="33"/>
      <c r="AO1342" s="48"/>
      <c r="AP1342" s="23">
        <v>2000</v>
      </c>
      <c r="AQ1342" s="23" t="s">
        <v>52</v>
      </c>
      <c r="AR1342" s="23" t="s">
        <v>4401</v>
      </c>
      <c r="AS1342" s="38" t="s">
        <v>53</v>
      </c>
      <c r="AT1342" s="23"/>
      <c r="AU1342" s="64" t="s">
        <v>4398</v>
      </c>
      <c r="AV1342" s="99">
        <v>115</v>
      </c>
      <c r="AW1342" s="102">
        <v>4322.9099999999899</v>
      </c>
      <c r="AX1342" s="29" t="s">
        <v>701</v>
      </c>
      <c r="AY1342" s="29"/>
      <c r="AZ1342" s="25"/>
      <c r="BA1342">
        <f t="shared" si="248"/>
        <v>1809</v>
      </c>
      <c r="BB1342" s="115" t="s">
        <v>6983</v>
      </c>
      <c r="BC1342" s="105">
        <f t="shared" si="238"/>
        <v>37.590521739130345</v>
      </c>
      <c r="BD1342" s="116">
        <f t="shared" si="239"/>
        <v>43800</v>
      </c>
      <c r="BE1342" s="141" t="s">
        <v>8477</v>
      </c>
      <c r="BF1342">
        <f>MATCH(BE1342,'Cat-4'!$A:$A,0)</f>
        <v>722</v>
      </c>
      <c r="BG1342">
        <f>MATCH(BD1342,'Cat-4'!$1:$1,0)</f>
        <v>96</v>
      </c>
      <c r="BH1342">
        <f>INDEX('Cat-4'!$1:$1048576,'NSS + ACT'!BF1342,'NSS + ACT'!BG1342)</f>
        <v>113</v>
      </c>
      <c r="BI1342">
        <f>MATCH($BI$1,'Cat-4'!$1:$1,0)</f>
        <v>153</v>
      </c>
      <c r="BJ1342">
        <f>INDEX('Cat-4'!$1:$1048576,'NSS + ACT'!BF1342,'NSS + ACT'!BI1342)</f>
        <v>130.80000000000001</v>
      </c>
      <c r="BK1342" s="126">
        <f t="shared" si="240"/>
        <v>1.1575221238938054</v>
      </c>
      <c r="BL1342">
        <f t="shared" si="241"/>
        <v>1840</v>
      </c>
      <c r="BM1342" s="126">
        <f t="shared" si="242"/>
        <v>61.333333333333336</v>
      </c>
      <c r="BN1342" s="126" t="s">
        <v>8785</v>
      </c>
      <c r="BO1342" s="126">
        <f>MATCH(BB1342,Sheet3!$D$4:$D$8,0)</f>
        <v>2</v>
      </c>
      <c r="BP1342" s="126">
        <f>MATCH(BN1342,Sheet3!$E$4:$H$4,0)</f>
        <v>4</v>
      </c>
      <c r="BQ1342" s="132">
        <f>INDEX(Sheet3!$D$4:$H$8,'NSS + ACT'!BO1342,'NSS + ACT'!BP1342)</f>
        <v>0.1</v>
      </c>
      <c r="BR1342" s="105">
        <f t="shared" si="243"/>
        <v>5003.8639646017582</v>
      </c>
      <c r="BS1342" s="162">
        <f t="shared" si="244"/>
        <v>0.1</v>
      </c>
      <c r="BT1342" s="105">
        <f t="shared" si="245"/>
        <v>4503.4775681415822</v>
      </c>
    </row>
    <row r="1343" spans="1:72">
      <c r="A1343" s="18">
        <f t="shared" si="247"/>
        <v>1340</v>
      </c>
      <c r="B1343" s="61">
        <v>292107414163</v>
      </c>
      <c r="C1343" s="39">
        <v>44410</v>
      </c>
      <c r="D1343" s="22" t="s">
        <v>238</v>
      </c>
      <c r="E1343" s="22" t="s">
        <v>3744</v>
      </c>
      <c r="F1343" s="110">
        <v>2</v>
      </c>
      <c r="G1343" s="23" t="s">
        <v>60</v>
      </c>
      <c r="H1343" s="52">
        <v>2156.3000000000002</v>
      </c>
      <c r="I1343" s="30"/>
      <c r="J1343" s="109">
        <v>4312.6000000000004</v>
      </c>
      <c r="K1343" s="23">
        <v>84849000</v>
      </c>
      <c r="L1343" s="26">
        <v>7.4999999999999997E-2</v>
      </c>
      <c r="M1343" s="40">
        <v>0</v>
      </c>
      <c r="N1343" s="62">
        <v>0</v>
      </c>
      <c r="O1343" s="52">
        <v>0</v>
      </c>
      <c r="P1343" s="26">
        <v>0.1</v>
      </c>
      <c r="Q1343" s="52">
        <v>0</v>
      </c>
      <c r="R1343" s="63">
        <v>0.18</v>
      </c>
      <c r="S1343" s="23" t="s">
        <v>777</v>
      </c>
      <c r="T1343" s="52">
        <v>323.44499999999999</v>
      </c>
      <c r="U1343" s="52">
        <v>0</v>
      </c>
      <c r="V1343" s="52">
        <v>32.344500000000004</v>
      </c>
      <c r="W1343" s="52">
        <v>840.31011000000001</v>
      </c>
      <c r="X1343" s="52">
        <v>1196.09961</v>
      </c>
      <c r="Y1343" s="23" t="s">
        <v>3695</v>
      </c>
      <c r="Z1343" s="23" t="s">
        <v>3745</v>
      </c>
      <c r="AA1343" s="23" t="s">
        <v>3746</v>
      </c>
      <c r="AB1343" s="33">
        <v>292107414163</v>
      </c>
      <c r="AC1343" s="33" t="s">
        <v>3736</v>
      </c>
      <c r="AD1343" s="39">
        <v>44410</v>
      </c>
      <c r="AE1343" s="39">
        <v>44392</v>
      </c>
      <c r="AF1343" s="53" t="e">
        <v>#N/A</v>
      </c>
      <c r="AG1343" s="53" t="e">
        <v>#N/A</v>
      </c>
      <c r="AH1343" s="39" t="e">
        <v>#N/A</v>
      </c>
      <c r="AI1343" s="23" t="s">
        <v>51</v>
      </c>
      <c r="AJ1343" s="59"/>
      <c r="AK1343" s="59"/>
      <c r="AL1343" s="48"/>
      <c r="AM1343" s="60"/>
      <c r="AN1343" s="33"/>
      <c r="AO1343" s="48"/>
      <c r="AP1343" s="23">
        <v>2000</v>
      </c>
      <c r="AQ1343" s="23" t="s">
        <v>52</v>
      </c>
      <c r="AR1343" s="23" t="s">
        <v>3746</v>
      </c>
      <c r="AS1343" s="38" t="s">
        <v>53</v>
      </c>
      <c r="AT1343" s="23" t="s">
        <v>519</v>
      </c>
      <c r="AU1343" s="64" t="s">
        <v>3737</v>
      </c>
      <c r="AV1343" s="99">
        <v>2</v>
      </c>
      <c r="AW1343" s="102">
        <v>4312.6000000000004</v>
      </c>
      <c r="AX1343" s="29" t="s">
        <v>701</v>
      </c>
      <c r="AY1343" s="29"/>
      <c r="AZ1343" s="25"/>
      <c r="BA1343">
        <f t="shared" si="248"/>
        <v>1246</v>
      </c>
      <c r="BB1343" s="115" t="s">
        <v>6983</v>
      </c>
      <c r="BC1343" s="105">
        <f t="shared" si="238"/>
        <v>2156.3000000000002</v>
      </c>
      <c r="BD1343" s="116">
        <f t="shared" si="239"/>
        <v>44378</v>
      </c>
      <c r="BE1343" s="141" t="s">
        <v>8477</v>
      </c>
      <c r="BF1343">
        <f>MATCH(BE1343,'Cat-4'!$A:$A,0)</f>
        <v>722</v>
      </c>
      <c r="BG1343">
        <f>MATCH(BD1343,'Cat-4'!$1:$1,0)</f>
        <v>115</v>
      </c>
      <c r="BH1343">
        <f>INDEX('Cat-4'!$1:$1048576,'NSS + ACT'!BF1343,'NSS + ACT'!BG1343)</f>
        <v>119.2</v>
      </c>
      <c r="BI1343">
        <f>MATCH($BI$1,'Cat-4'!$1:$1,0)</f>
        <v>153</v>
      </c>
      <c r="BJ1343">
        <f>INDEX('Cat-4'!$1:$1048576,'NSS + ACT'!BF1343,'NSS + ACT'!BI1343)</f>
        <v>130.80000000000001</v>
      </c>
      <c r="BK1343" s="126">
        <f t="shared" si="240"/>
        <v>1.0973154362416109</v>
      </c>
      <c r="BL1343">
        <f t="shared" si="241"/>
        <v>1262</v>
      </c>
      <c r="BM1343" s="126">
        <f t="shared" si="242"/>
        <v>42.06666666666667</v>
      </c>
      <c r="BN1343" s="126" t="s">
        <v>8785</v>
      </c>
      <c r="BO1343" s="126">
        <f>MATCH(BB1343,Sheet3!$D$4:$D$8,0)</f>
        <v>2</v>
      </c>
      <c r="BP1343" s="126">
        <f>MATCH(BN1343,Sheet3!$E$4:$H$4,0)</f>
        <v>4</v>
      </c>
      <c r="BQ1343" s="132">
        <f>INDEX(Sheet3!$D$4:$H$8,'NSS + ACT'!BO1343,'NSS + ACT'!BP1343)</f>
        <v>0.1</v>
      </c>
      <c r="BR1343" s="105">
        <f t="shared" si="243"/>
        <v>4732.2825503355716</v>
      </c>
      <c r="BS1343" s="162">
        <f t="shared" si="244"/>
        <v>0.1</v>
      </c>
      <c r="BT1343" s="105">
        <f t="shared" si="245"/>
        <v>4259.0542953020149</v>
      </c>
    </row>
    <row r="1344" spans="1:72">
      <c r="A1344" s="18">
        <f t="shared" si="247"/>
        <v>1341</v>
      </c>
      <c r="B1344" s="61">
        <v>292211347960</v>
      </c>
      <c r="C1344" s="39">
        <v>44867</v>
      </c>
      <c r="D1344" s="22" t="s">
        <v>347</v>
      </c>
      <c r="E1344" s="22" t="s">
        <v>4269</v>
      </c>
      <c r="F1344" s="110">
        <v>18</v>
      </c>
      <c r="G1344" s="23" t="s">
        <v>119</v>
      </c>
      <c r="H1344" s="52">
        <v>239</v>
      </c>
      <c r="I1344" s="30"/>
      <c r="J1344" s="109">
        <v>4302</v>
      </c>
      <c r="K1344" s="23">
        <v>84841010</v>
      </c>
      <c r="L1344" s="26">
        <v>7.4999999999999997E-2</v>
      </c>
      <c r="M1344" s="40">
        <v>0</v>
      </c>
      <c r="N1344" s="62">
        <v>0</v>
      </c>
      <c r="O1344" s="52">
        <v>0</v>
      </c>
      <c r="P1344" s="26">
        <v>0.1</v>
      </c>
      <c r="Q1344" s="52">
        <v>0</v>
      </c>
      <c r="R1344" s="63">
        <v>0.18</v>
      </c>
      <c r="S1344" s="23" t="s">
        <v>4095</v>
      </c>
      <c r="T1344" s="52">
        <v>322.64999999999998</v>
      </c>
      <c r="U1344" s="52">
        <v>0</v>
      </c>
      <c r="V1344" s="52">
        <v>32.265000000000001</v>
      </c>
      <c r="W1344" s="52">
        <v>838.24469999999997</v>
      </c>
      <c r="X1344" s="52">
        <v>1193.1596999999999</v>
      </c>
      <c r="Y1344" s="23" t="s">
        <v>4133</v>
      </c>
      <c r="Z1344" s="23" t="s">
        <v>4270</v>
      </c>
      <c r="AA1344" s="23" t="s">
        <v>4271</v>
      </c>
      <c r="AB1344" s="33">
        <v>292211347960</v>
      </c>
      <c r="AC1344" s="33" t="s">
        <v>4148</v>
      </c>
      <c r="AD1344" s="39">
        <v>44867</v>
      </c>
      <c r="AE1344" s="39">
        <v>44841</v>
      </c>
      <c r="AF1344" s="53" t="e">
        <v>#N/A</v>
      </c>
      <c r="AG1344" s="53" t="e">
        <v>#N/A</v>
      </c>
      <c r="AH1344" s="39" t="e">
        <v>#N/A</v>
      </c>
      <c r="AI1344" s="23" t="s">
        <v>51</v>
      </c>
      <c r="AJ1344" s="59"/>
      <c r="AK1344" s="59"/>
      <c r="AL1344" s="48"/>
      <c r="AM1344" s="60"/>
      <c r="AN1344" s="33"/>
      <c r="AO1344" s="48"/>
      <c r="AP1344" s="23">
        <v>2000</v>
      </c>
      <c r="AQ1344" s="23" t="s">
        <v>52</v>
      </c>
      <c r="AR1344" s="23" t="s">
        <v>4271</v>
      </c>
      <c r="AS1344" s="38" t="s">
        <v>53</v>
      </c>
      <c r="AT1344" s="23"/>
      <c r="AU1344" s="64" t="s">
        <v>4149</v>
      </c>
      <c r="AV1344" s="99">
        <v>18</v>
      </c>
      <c r="AW1344" s="102">
        <v>4302</v>
      </c>
      <c r="AX1344" s="29" t="s">
        <v>701</v>
      </c>
      <c r="AY1344" s="29"/>
      <c r="AZ1344" s="25"/>
      <c r="BA1344">
        <f t="shared" si="248"/>
        <v>797</v>
      </c>
      <c r="BB1344" s="115" t="s">
        <v>6983</v>
      </c>
      <c r="BC1344" s="105">
        <f t="shared" si="238"/>
        <v>239</v>
      </c>
      <c r="BD1344" s="116">
        <f t="shared" si="239"/>
        <v>44835</v>
      </c>
      <c r="BE1344" s="141" t="s">
        <v>8477</v>
      </c>
      <c r="BF1344">
        <f>MATCH(BE1344,'Cat-4'!$A:$A,0)</f>
        <v>722</v>
      </c>
      <c r="BG1344">
        <f>MATCH(BD1344,'Cat-4'!$1:$1,0)</f>
        <v>130</v>
      </c>
      <c r="BH1344">
        <f>INDEX('Cat-4'!$1:$1048576,'NSS + ACT'!BF1344,'NSS + ACT'!BG1344)</f>
        <v>126.5</v>
      </c>
      <c r="BI1344">
        <f>MATCH($BI$1,'Cat-4'!$1:$1,0)</f>
        <v>153</v>
      </c>
      <c r="BJ1344">
        <f>INDEX('Cat-4'!$1:$1048576,'NSS + ACT'!BF1344,'NSS + ACT'!BI1344)</f>
        <v>130.80000000000001</v>
      </c>
      <c r="BK1344" s="126">
        <f t="shared" si="240"/>
        <v>1.0339920948616601</v>
      </c>
      <c r="BL1344">
        <f t="shared" si="241"/>
        <v>805</v>
      </c>
      <c r="BM1344" s="126">
        <f t="shared" si="242"/>
        <v>26.833333333333332</v>
      </c>
      <c r="BN1344" s="126" t="s">
        <v>8785</v>
      </c>
      <c r="BO1344" s="126">
        <f>MATCH(BB1344,Sheet3!$D$4:$D$8,0)</f>
        <v>2</v>
      </c>
      <c r="BP1344" s="126">
        <f>MATCH(BN1344,Sheet3!$E$4:$H$4,0)</f>
        <v>4</v>
      </c>
      <c r="BQ1344" s="132">
        <f>INDEX(Sheet3!$D$4:$H$8,'NSS + ACT'!BO1344,'NSS + ACT'!BP1344)</f>
        <v>0.1</v>
      </c>
      <c r="BR1344" s="105">
        <f t="shared" si="243"/>
        <v>4448.2339920948616</v>
      </c>
      <c r="BS1344" s="162">
        <f t="shared" si="244"/>
        <v>0.1</v>
      </c>
      <c r="BT1344" s="105">
        <f t="shared" si="245"/>
        <v>4003.4105928853755</v>
      </c>
    </row>
    <row r="1345" spans="1:72">
      <c r="A1345" s="18">
        <f t="shared" si="247"/>
        <v>1342</v>
      </c>
      <c r="B1345" s="61">
        <v>291911030073</v>
      </c>
      <c r="C1345" s="39">
        <v>43788</v>
      </c>
      <c r="D1345" s="22" t="s">
        <v>143</v>
      </c>
      <c r="E1345" s="22" t="s">
        <v>1259</v>
      </c>
      <c r="F1345" s="110">
        <v>7</v>
      </c>
      <c r="G1345" s="23" t="s">
        <v>49</v>
      </c>
      <c r="H1345" s="52">
        <v>613.18142857142868</v>
      </c>
      <c r="I1345" s="30"/>
      <c r="J1345" s="109">
        <v>4292.2700000000004</v>
      </c>
      <c r="K1345" s="23">
        <v>73072900</v>
      </c>
      <c r="L1345" s="26">
        <v>0.1</v>
      </c>
      <c r="M1345" s="40" t="s">
        <v>1254</v>
      </c>
      <c r="N1345" s="62">
        <v>0</v>
      </c>
      <c r="O1345" s="52">
        <v>0</v>
      </c>
      <c r="P1345" s="26">
        <v>0.1</v>
      </c>
      <c r="Q1345" s="52">
        <v>0</v>
      </c>
      <c r="R1345" s="63">
        <v>0.18</v>
      </c>
      <c r="S1345" s="23" t="s">
        <v>1260</v>
      </c>
      <c r="T1345" s="52">
        <v>429.22700000000009</v>
      </c>
      <c r="U1345" s="52">
        <v>0</v>
      </c>
      <c r="V1345" s="52">
        <v>42.922700000000013</v>
      </c>
      <c r="W1345" s="52">
        <v>857.59554600000001</v>
      </c>
      <c r="X1345" s="52">
        <v>1329.7452460000002</v>
      </c>
      <c r="Y1345" s="23" t="s">
        <v>1248</v>
      </c>
      <c r="Z1345" s="23" t="s">
        <v>1261</v>
      </c>
      <c r="AA1345" s="23" t="s">
        <v>1262</v>
      </c>
      <c r="AB1345" s="33">
        <v>291911030073</v>
      </c>
      <c r="AC1345" s="33" t="s">
        <v>1263</v>
      </c>
      <c r="AD1345" s="48">
        <v>43788</v>
      </c>
      <c r="AE1345" s="39">
        <v>43781</v>
      </c>
      <c r="AF1345" s="53" t="e">
        <v>#N/A</v>
      </c>
      <c r="AG1345" s="53" t="e">
        <v>#N/A</v>
      </c>
      <c r="AH1345" s="39" t="e">
        <v>#N/A</v>
      </c>
      <c r="AI1345" s="23" t="s">
        <v>51</v>
      </c>
      <c r="AJ1345" s="54"/>
      <c r="AK1345" s="55"/>
      <c r="AL1345" s="56"/>
      <c r="AM1345" s="57"/>
      <c r="AN1345" s="33"/>
      <c r="AO1345" s="48"/>
      <c r="AP1345" s="23">
        <v>2000</v>
      </c>
      <c r="AQ1345" s="23" t="s">
        <v>52</v>
      </c>
      <c r="AR1345" s="23" t="s">
        <v>1262</v>
      </c>
      <c r="AS1345" s="38" t="s">
        <v>53</v>
      </c>
      <c r="AT1345" s="23"/>
      <c r="AU1345" s="64">
        <v>947051</v>
      </c>
      <c r="AV1345" s="99">
        <v>7</v>
      </c>
      <c r="AW1345" s="102">
        <v>4292.2700000000004</v>
      </c>
      <c r="AX1345" s="29" t="s">
        <v>701</v>
      </c>
      <c r="AY1345" s="29"/>
      <c r="AZ1345" s="25"/>
      <c r="BA1345">
        <f t="shared" si="248"/>
        <v>1857</v>
      </c>
      <c r="BB1345" s="115" t="s">
        <v>6983</v>
      </c>
      <c r="BC1345" s="105">
        <f t="shared" si="238"/>
        <v>613.18142857142868</v>
      </c>
      <c r="BD1345" s="116">
        <f t="shared" si="239"/>
        <v>43770</v>
      </c>
      <c r="BE1345" s="141" t="s">
        <v>8477</v>
      </c>
      <c r="BF1345">
        <f>MATCH(BE1345,'Cat-4'!$A:$A,0)</f>
        <v>722</v>
      </c>
      <c r="BG1345">
        <f>MATCH(BD1345,'Cat-4'!$1:$1,0)</f>
        <v>95</v>
      </c>
      <c r="BH1345">
        <f>INDEX('Cat-4'!$1:$1048576,'NSS + ACT'!BF1345,'NSS + ACT'!BG1345)</f>
        <v>112.8</v>
      </c>
      <c r="BI1345">
        <f>MATCH($BI$1,'Cat-4'!$1:$1,0)</f>
        <v>153</v>
      </c>
      <c r="BJ1345">
        <f>INDEX('Cat-4'!$1:$1048576,'NSS + ACT'!BF1345,'NSS + ACT'!BI1345)</f>
        <v>130.80000000000001</v>
      </c>
      <c r="BK1345" s="126">
        <f t="shared" si="240"/>
        <v>1.1595744680851066</v>
      </c>
      <c r="BL1345">
        <f t="shared" si="241"/>
        <v>1870</v>
      </c>
      <c r="BM1345" s="126">
        <f t="shared" si="242"/>
        <v>62.333333333333336</v>
      </c>
      <c r="BN1345" s="126" t="s">
        <v>8785</v>
      </c>
      <c r="BO1345" s="126">
        <f>MATCH(BB1345,Sheet3!$D$4:$D$8,0)</f>
        <v>2</v>
      </c>
      <c r="BP1345" s="126">
        <f>MATCH(BN1345,Sheet3!$E$4:$H$4,0)</f>
        <v>4</v>
      </c>
      <c r="BQ1345" s="132">
        <f>INDEX(Sheet3!$D$4:$H$8,'NSS + ACT'!BO1345,'NSS + ACT'!BP1345)</f>
        <v>0.1</v>
      </c>
      <c r="BR1345" s="105">
        <f t="shared" si="243"/>
        <v>4977.2067021276607</v>
      </c>
      <c r="BS1345" s="162">
        <f t="shared" si="244"/>
        <v>0.1</v>
      </c>
      <c r="BT1345" s="105">
        <f t="shared" si="245"/>
        <v>4479.4860319148947</v>
      </c>
    </row>
    <row r="1346" spans="1:72">
      <c r="A1346" s="18">
        <f t="shared" si="247"/>
        <v>1343</v>
      </c>
      <c r="B1346" s="61">
        <v>292000388120</v>
      </c>
      <c r="C1346" s="39">
        <v>43841</v>
      </c>
      <c r="D1346" s="22" t="s">
        <v>347</v>
      </c>
      <c r="E1346" s="22" t="s">
        <v>4402</v>
      </c>
      <c r="F1346" s="110">
        <v>95</v>
      </c>
      <c r="G1346" s="23" t="s">
        <v>119</v>
      </c>
      <c r="H1346" s="52">
        <v>44.90999999999989</v>
      </c>
      <c r="I1346" s="30"/>
      <c r="J1346" s="109">
        <v>4266.4499999999898</v>
      </c>
      <c r="K1346" s="23">
        <v>84841010</v>
      </c>
      <c r="L1346" s="26">
        <v>7.4999999999999997E-2</v>
      </c>
      <c r="M1346" s="40">
        <v>0</v>
      </c>
      <c r="N1346" s="62">
        <v>0</v>
      </c>
      <c r="O1346" s="52">
        <v>0</v>
      </c>
      <c r="P1346" s="26">
        <v>0.1</v>
      </c>
      <c r="Q1346" s="52">
        <v>0</v>
      </c>
      <c r="R1346" s="63">
        <v>0.18</v>
      </c>
      <c r="S1346" s="23" t="s">
        <v>4095</v>
      </c>
      <c r="T1346" s="52">
        <v>319.98374999999925</v>
      </c>
      <c r="U1346" s="52">
        <v>0</v>
      </c>
      <c r="V1346" s="52">
        <v>31.998374999999925</v>
      </c>
      <c r="W1346" s="52">
        <v>831.31778249999809</v>
      </c>
      <c r="X1346" s="52">
        <v>1183.2999074999973</v>
      </c>
      <c r="Y1346" s="23" t="s">
        <v>4133</v>
      </c>
      <c r="Z1346" s="23" t="s">
        <v>4403</v>
      </c>
      <c r="AA1346" s="23" t="s">
        <v>4404</v>
      </c>
      <c r="AB1346" s="33">
        <v>292000388120</v>
      </c>
      <c r="AC1346" s="33" t="s">
        <v>4397</v>
      </c>
      <c r="AD1346" s="39">
        <v>43841</v>
      </c>
      <c r="AE1346" s="39">
        <v>43829</v>
      </c>
      <c r="AF1346" s="53" t="e">
        <v>#N/A</v>
      </c>
      <c r="AG1346" s="53" t="e">
        <v>#N/A</v>
      </c>
      <c r="AH1346" s="39" t="e">
        <v>#N/A</v>
      </c>
      <c r="AI1346" s="23" t="s">
        <v>51</v>
      </c>
      <c r="AJ1346" s="59"/>
      <c r="AK1346" s="59"/>
      <c r="AL1346" s="48"/>
      <c r="AM1346" s="60"/>
      <c r="AN1346" s="33"/>
      <c r="AO1346" s="48"/>
      <c r="AP1346" s="23">
        <v>2000</v>
      </c>
      <c r="AQ1346" s="23" t="s">
        <v>52</v>
      </c>
      <c r="AR1346" s="23" t="s">
        <v>4404</v>
      </c>
      <c r="AS1346" s="38" t="s">
        <v>53</v>
      </c>
      <c r="AT1346" s="23"/>
      <c r="AU1346" s="64" t="s">
        <v>4398</v>
      </c>
      <c r="AV1346" s="99">
        <v>95</v>
      </c>
      <c r="AW1346" s="102">
        <v>4266.4499999999898</v>
      </c>
      <c r="AX1346" s="29" t="s">
        <v>701</v>
      </c>
      <c r="AY1346" s="29"/>
      <c r="AZ1346" s="25"/>
      <c r="BA1346">
        <f t="shared" si="248"/>
        <v>1809</v>
      </c>
      <c r="BB1346" s="115" t="s">
        <v>6983</v>
      </c>
      <c r="BC1346" s="105">
        <f t="shared" si="238"/>
        <v>44.90999999999989</v>
      </c>
      <c r="BD1346" s="116">
        <f t="shared" si="239"/>
        <v>43800</v>
      </c>
      <c r="BE1346" s="141" t="s">
        <v>8477</v>
      </c>
      <c r="BF1346">
        <f>MATCH(BE1346,'Cat-4'!$A:$A,0)</f>
        <v>722</v>
      </c>
      <c r="BG1346">
        <f>MATCH(BD1346,'Cat-4'!$1:$1,0)</f>
        <v>96</v>
      </c>
      <c r="BH1346">
        <f>INDEX('Cat-4'!$1:$1048576,'NSS + ACT'!BF1346,'NSS + ACT'!BG1346)</f>
        <v>113</v>
      </c>
      <c r="BI1346">
        <f>MATCH($BI$1,'Cat-4'!$1:$1,0)</f>
        <v>153</v>
      </c>
      <c r="BJ1346">
        <f>INDEX('Cat-4'!$1:$1048576,'NSS + ACT'!BF1346,'NSS + ACT'!BI1346)</f>
        <v>130.80000000000001</v>
      </c>
      <c r="BK1346" s="126">
        <f t="shared" si="240"/>
        <v>1.1575221238938054</v>
      </c>
      <c r="BL1346">
        <f t="shared" si="241"/>
        <v>1840</v>
      </c>
      <c r="BM1346" s="126">
        <f t="shared" si="242"/>
        <v>61.333333333333336</v>
      </c>
      <c r="BN1346" s="126" t="s">
        <v>8785</v>
      </c>
      <c r="BO1346" s="126">
        <f>MATCH(BB1346,Sheet3!$D$4:$D$8,0)</f>
        <v>2</v>
      </c>
      <c r="BP1346" s="126">
        <f>MATCH(BN1346,Sheet3!$E$4:$H$4,0)</f>
        <v>4</v>
      </c>
      <c r="BQ1346" s="132">
        <f>INDEX(Sheet3!$D$4:$H$8,'NSS + ACT'!BO1346,'NSS + ACT'!BP1346)</f>
        <v>0.1</v>
      </c>
      <c r="BR1346" s="105">
        <f t="shared" si="243"/>
        <v>4938.5102654867142</v>
      </c>
      <c r="BS1346" s="162">
        <f t="shared" si="244"/>
        <v>0.1</v>
      </c>
      <c r="BT1346" s="105">
        <f t="shared" si="245"/>
        <v>4444.659238938043</v>
      </c>
    </row>
    <row r="1347" spans="1:72">
      <c r="A1347" s="18">
        <f t="shared" si="247"/>
        <v>1344</v>
      </c>
      <c r="B1347" s="33">
        <v>292312675115</v>
      </c>
      <c r="C1347" s="39">
        <v>45259</v>
      </c>
      <c r="D1347" s="22" t="s">
        <v>178</v>
      </c>
      <c r="E1347" s="22" t="s">
        <v>5463</v>
      </c>
      <c r="F1347" s="107">
        <v>3</v>
      </c>
      <c r="G1347" s="23" t="s">
        <v>119</v>
      </c>
      <c r="H1347" s="58">
        <v>1421</v>
      </c>
      <c r="I1347" s="30"/>
      <c r="J1347" s="101">
        <v>4263</v>
      </c>
      <c r="K1347" s="33">
        <v>84824000</v>
      </c>
      <c r="L1347" s="26">
        <v>7.4999999999999997E-2</v>
      </c>
      <c r="M1347" s="40"/>
      <c r="N1347" s="40">
        <v>0</v>
      </c>
      <c r="O1347" s="35">
        <v>0</v>
      </c>
      <c r="P1347" s="63">
        <v>0.1</v>
      </c>
      <c r="Q1347" s="52">
        <v>0</v>
      </c>
      <c r="R1347" s="63">
        <v>0.18</v>
      </c>
      <c r="S1347" s="23" t="s">
        <v>893</v>
      </c>
      <c r="T1347" s="52">
        <v>319.72499999999997</v>
      </c>
      <c r="U1347" s="52">
        <v>0</v>
      </c>
      <c r="V1347" s="52">
        <v>31.972499999999997</v>
      </c>
      <c r="W1347" s="52">
        <v>830.64554999999996</v>
      </c>
      <c r="X1347" s="52">
        <v>1182.3430499999999</v>
      </c>
      <c r="Y1347" s="23" t="s">
        <v>5450</v>
      </c>
      <c r="Z1347" s="23" t="s">
        <v>5464</v>
      </c>
      <c r="AA1347" s="23" t="s">
        <v>5465</v>
      </c>
      <c r="AB1347" s="33">
        <v>292312675115</v>
      </c>
      <c r="AC1347" s="33" t="s">
        <v>5466</v>
      </c>
      <c r="AD1347" s="39">
        <v>45259</v>
      </c>
      <c r="AE1347" s="39">
        <v>45251</v>
      </c>
      <c r="AF1347" s="53" t="e">
        <v>#N/A</v>
      </c>
      <c r="AG1347" s="53" t="e">
        <v>#N/A</v>
      </c>
      <c r="AH1347" s="39" t="e">
        <v>#N/A</v>
      </c>
      <c r="AI1347" s="23" t="s">
        <v>51</v>
      </c>
      <c r="AJ1347" s="59"/>
      <c r="AK1347" s="59"/>
      <c r="AL1347" s="48"/>
      <c r="AM1347" s="60"/>
      <c r="AN1347" s="33"/>
      <c r="AO1347" s="48"/>
      <c r="AP1347" s="23">
        <v>2000</v>
      </c>
      <c r="AQ1347" s="23" t="s">
        <v>52</v>
      </c>
      <c r="AR1347" s="23" t="s">
        <v>5465</v>
      </c>
      <c r="AS1347" s="38" t="s">
        <v>518</v>
      </c>
      <c r="AT1347" s="23"/>
      <c r="AU1347" s="23" t="s">
        <v>5467</v>
      </c>
      <c r="AV1347" s="99">
        <v>3</v>
      </c>
      <c r="AW1347" s="101">
        <v>4263</v>
      </c>
      <c r="AX1347" s="29" t="s">
        <v>4770</v>
      </c>
      <c r="AY1347" s="29"/>
      <c r="AZ1347" s="30" t="s">
        <v>853</v>
      </c>
      <c r="BA1347">
        <f t="shared" si="248"/>
        <v>387</v>
      </c>
      <c r="BB1347" s="115" t="s">
        <v>6983</v>
      </c>
      <c r="BC1347" s="105">
        <f t="shared" si="238"/>
        <v>1421</v>
      </c>
      <c r="BD1347" s="116">
        <f t="shared" si="239"/>
        <v>45231</v>
      </c>
      <c r="BE1347" s="141" t="s">
        <v>8477</v>
      </c>
      <c r="BF1347">
        <f>MATCH(BE1347,'Cat-4'!$A:$A,0)</f>
        <v>722</v>
      </c>
      <c r="BG1347">
        <f>MATCH(BD1347,'Cat-4'!$1:$1,0)</f>
        <v>143</v>
      </c>
      <c r="BH1347">
        <f>INDEX('Cat-4'!$1:$1048576,'NSS + ACT'!BF1347,'NSS + ACT'!BG1347)</f>
        <v>129.19999999999999</v>
      </c>
      <c r="BI1347">
        <f>MATCH($BI$1,'Cat-4'!$1:$1,0)</f>
        <v>153</v>
      </c>
      <c r="BJ1347">
        <f>INDEX('Cat-4'!$1:$1048576,'NSS + ACT'!BF1347,'NSS + ACT'!BI1347)</f>
        <v>130.80000000000001</v>
      </c>
      <c r="BK1347" s="126">
        <f t="shared" si="240"/>
        <v>1.0123839009287927</v>
      </c>
      <c r="BL1347">
        <f t="shared" si="241"/>
        <v>409</v>
      </c>
      <c r="BM1347" s="126">
        <f t="shared" si="242"/>
        <v>13.633333333333333</v>
      </c>
      <c r="BN1347" s="126" t="s">
        <v>8784</v>
      </c>
      <c r="BO1347" s="126">
        <f>MATCH(BB1347,Sheet3!$D$4:$D$8,0)</f>
        <v>2</v>
      </c>
      <c r="BP1347" s="126">
        <f>MATCH(BN1347,Sheet3!$E$4:$H$4,0)</f>
        <v>3</v>
      </c>
      <c r="BQ1347" s="132">
        <f>INDEX(Sheet3!$D$4:$H$8,'NSS + ACT'!BO1347,'NSS + ACT'!BP1347)</f>
        <v>0.05</v>
      </c>
      <c r="BR1347" s="105">
        <f t="shared" si="243"/>
        <v>4315.792569659443</v>
      </c>
      <c r="BS1347" s="162">
        <f t="shared" si="244"/>
        <v>0.05</v>
      </c>
      <c r="BT1347" s="105">
        <f t="shared" si="245"/>
        <v>4100.0029411764708</v>
      </c>
    </row>
    <row r="1348" spans="1:72">
      <c r="A1348" s="18">
        <f t="shared" si="247"/>
        <v>1345</v>
      </c>
      <c r="B1348" s="33">
        <v>292310405800</v>
      </c>
      <c r="C1348" s="39">
        <v>45196</v>
      </c>
      <c r="D1348" s="22" t="s">
        <v>91</v>
      </c>
      <c r="E1348" s="22" t="s">
        <v>5103</v>
      </c>
      <c r="F1348" s="110">
        <v>6</v>
      </c>
      <c r="G1348" s="23" t="s">
        <v>49</v>
      </c>
      <c r="H1348" s="58">
        <v>707</v>
      </c>
      <c r="I1348" s="30"/>
      <c r="J1348" s="101">
        <v>4242</v>
      </c>
      <c r="K1348" s="33">
        <v>84819090</v>
      </c>
      <c r="L1348" s="26">
        <v>7.4999999999999997E-2</v>
      </c>
      <c r="M1348" s="40">
        <v>0</v>
      </c>
      <c r="N1348" s="40">
        <v>0</v>
      </c>
      <c r="O1348" s="35"/>
      <c r="P1348" s="63">
        <v>0.1</v>
      </c>
      <c r="Q1348" s="52">
        <v>0</v>
      </c>
      <c r="R1348" s="63">
        <v>0.18</v>
      </c>
      <c r="S1348" s="23" t="s">
        <v>849</v>
      </c>
      <c r="T1348" s="52">
        <v>318.14999999999998</v>
      </c>
      <c r="U1348" s="52">
        <v>0</v>
      </c>
      <c r="V1348" s="52">
        <v>31.814999999999998</v>
      </c>
      <c r="W1348" s="52">
        <v>826.55369999999982</v>
      </c>
      <c r="X1348" s="52">
        <v>1176.5186999999999</v>
      </c>
      <c r="Y1348" s="23" t="s">
        <v>5072</v>
      </c>
      <c r="Z1348" s="23" t="s">
        <v>5104</v>
      </c>
      <c r="AA1348" s="23" t="s">
        <v>5105</v>
      </c>
      <c r="AB1348" s="33">
        <v>292310405800</v>
      </c>
      <c r="AC1348" s="33" t="s">
        <v>5062</v>
      </c>
      <c r="AD1348" s="48">
        <v>45196</v>
      </c>
      <c r="AE1348" s="39">
        <v>45189</v>
      </c>
      <c r="AF1348" s="53" t="e">
        <v>#N/A</v>
      </c>
      <c r="AG1348" s="53" t="e">
        <v>#N/A</v>
      </c>
      <c r="AH1348" s="39" t="e">
        <v>#N/A</v>
      </c>
      <c r="AI1348" s="23" t="s">
        <v>51</v>
      </c>
      <c r="AJ1348" s="54"/>
      <c r="AK1348" s="55"/>
      <c r="AL1348" s="56"/>
      <c r="AM1348" s="57"/>
      <c r="AN1348" s="33"/>
      <c r="AO1348" s="48"/>
      <c r="AP1348" s="23">
        <v>2000</v>
      </c>
      <c r="AQ1348" s="23" t="s">
        <v>52</v>
      </c>
      <c r="AR1348" s="23" t="s">
        <v>5105</v>
      </c>
      <c r="AS1348" s="38" t="s">
        <v>518</v>
      </c>
      <c r="AT1348" s="23"/>
      <c r="AU1348" s="23" t="s">
        <v>5063</v>
      </c>
      <c r="AV1348" s="99">
        <v>6</v>
      </c>
      <c r="AW1348" s="101">
        <v>4242</v>
      </c>
      <c r="AX1348" s="29" t="s">
        <v>4770</v>
      </c>
      <c r="AY1348" s="29"/>
      <c r="AZ1348" s="32" t="s">
        <v>5077</v>
      </c>
      <c r="BA1348">
        <f t="shared" si="248"/>
        <v>449</v>
      </c>
      <c r="BB1348" s="115" t="s">
        <v>6983</v>
      </c>
      <c r="BC1348" s="105">
        <f t="shared" si="238"/>
        <v>707</v>
      </c>
      <c r="BD1348" s="116">
        <f t="shared" si="239"/>
        <v>45170</v>
      </c>
      <c r="BE1348" s="141" t="s">
        <v>8477</v>
      </c>
      <c r="BF1348">
        <f>MATCH(BE1348,'Cat-4'!$A:$A,0)</f>
        <v>722</v>
      </c>
      <c r="BG1348">
        <f>MATCH(BD1348,'Cat-4'!$1:$1,0)</f>
        <v>141</v>
      </c>
      <c r="BH1348">
        <f>INDEX('Cat-4'!$1:$1048576,'NSS + ACT'!BF1348,'NSS + ACT'!BG1348)</f>
        <v>129.19999999999999</v>
      </c>
      <c r="BI1348">
        <f>MATCH($BI$1,'Cat-4'!$1:$1,0)</f>
        <v>153</v>
      </c>
      <c r="BJ1348">
        <f>INDEX('Cat-4'!$1:$1048576,'NSS + ACT'!BF1348,'NSS + ACT'!BI1348)</f>
        <v>130.80000000000001</v>
      </c>
      <c r="BK1348" s="126">
        <f t="shared" si="240"/>
        <v>1.0123839009287927</v>
      </c>
      <c r="BL1348">
        <f t="shared" si="241"/>
        <v>470</v>
      </c>
      <c r="BM1348" s="126">
        <f t="shared" si="242"/>
        <v>15.666666666666666</v>
      </c>
      <c r="BN1348" s="126" t="s">
        <v>8784</v>
      </c>
      <c r="BO1348" s="126">
        <f>MATCH(BB1348,Sheet3!$D$4:$D$8,0)</f>
        <v>2</v>
      </c>
      <c r="BP1348" s="126">
        <f>MATCH(BN1348,Sheet3!$E$4:$H$4,0)</f>
        <v>3</v>
      </c>
      <c r="BQ1348" s="132">
        <f>INDEX(Sheet3!$D$4:$H$8,'NSS + ACT'!BO1348,'NSS + ACT'!BP1348)</f>
        <v>0.05</v>
      </c>
      <c r="BR1348" s="105">
        <f t="shared" si="243"/>
        <v>4294.5325077399384</v>
      </c>
      <c r="BS1348" s="162">
        <f t="shared" si="244"/>
        <v>0.05</v>
      </c>
      <c r="BT1348" s="105">
        <f t="shared" si="245"/>
        <v>4079.8058823529414</v>
      </c>
    </row>
    <row r="1349" spans="1:72">
      <c r="A1349" s="18">
        <f t="shared" si="247"/>
        <v>1346</v>
      </c>
      <c r="B1349" s="61">
        <v>291810265073</v>
      </c>
      <c r="C1349" s="39">
        <v>43427</v>
      </c>
      <c r="D1349" s="22" t="s">
        <v>220</v>
      </c>
      <c r="E1349" s="22" t="s">
        <v>2049</v>
      </c>
      <c r="F1349" s="110">
        <v>2</v>
      </c>
      <c r="G1349" s="23" t="s">
        <v>49</v>
      </c>
      <c r="H1349" s="52">
        <v>2117.5</v>
      </c>
      <c r="I1349" s="30"/>
      <c r="J1349" s="109">
        <v>4235</v>
      </c>
      <c r="K1349" s="23">
        <v>84819090</v>
      </c>
      <c r="L1349" s="26">
        <v>7.4999999999999997E-2</v>
      </c>
      <c r="M1349" s="40">
        <v>0</v>
      </c>
      <c r="N1349" s="62">
        <v>0</v>
      </c>
      <c r="O1349" s="52">
        <v>0</v>
      </c>
      <c r="P1349" s="26">
        <v>0.1</v>
      </c>
      <c r="Q1349" s="52">
        <v>0</v>
      </c>
      <c r="R1349" s="63">
        <v>0.18</v>
      </c>
      <c r="S1349" s="23" t="s">
        <v>849</v>
      </c>
      <c r="T1349" s="52">
        <v>317.625</v>
      </c>
      <c r="U1349" s="52">
        <v>0</v>
      </c>
      <c r="V1349" s="52">
        <v>31.762500000000003</v>
      </c>
      <c r="W1349" s="52">
        <v>825.18974999999989</v>
      </c>
      <c r="X1349" s="52">
        <v>1174.5772499999998</v>
      </c>
      <c r="Y1349" s="23" t="s">
        <v>1945</v>
      </c>
      <c r="Z1349" s="23" t="s">
        <v>2050</v>
      </c>
      <c r="AA1349" s="23" t="s">
        <v>2051</v>
      </c>
      <c r="AB1349" s="33">
        <v>291810265073</v>
      </c>
      <c r="AC1349" s="33" t="s">
        <v>857</v>
      </c>
      <c r="AD1349" s="48">
        <v>43427</v>
      </c>
      <c r="AE1349" s="39">
        <v>43369</v>
      </c>
      <c r="AF1349" s="53" t="e">
        <v>#N/A</v>
      </c>
      <c r="AG1349" s="53" t="e">
        <v>#N/A</v>
      </c>
      <c r="AH1349" s="39" t="e">
        <v>#N/A</v>
      </c>
      <c r="AI1349" s="23" t="s">
        <v>51</v>
      </c>
      <c r="AJ1349" s="54"/>
      <c r="AK1349" s="55"/>
      <c r="AL1349" s="56"/>
      <c r="AM1349" s="57"/>
      <c r="AN1349" s="33"/>
      <c r="AO1349" s="48"/>
      <c r="AP1349" s="23">
        <v>2000</v>
      </c>
      <c r="AQ1349" s="23" t="s">
        <v>52</v>
      </c>
      <c r="AR1349" s="23" t="s">
        <v>2051</v>
      </c>
      <c r="AS1349" s="38" t="s">
        <v>53</v>
      </c>
      <c r="AT1349" s="23" t="s">
        <v>519</v>
      </c>
      <c r="AU1349" s="64">
        <v>9318632194</v>
      </c>
      <c r="AV1349" s="99">
        <v>2</v>
      </c>
      <c r="AW1349" s="102">
        <v>4235</v>
      </c>
      <c r="AX1349" s="29" t="s">
        <v>701</v>
      </c>
      <c r="AY1349" s="29"/>
      <c r="AZ1349" s="25" t="s">
        <v>702</v>
      </c>
      <c r="BA1349">
        <f t="shared" si="248"/>
        <v>2269</v>
      </c>
      <c r="BB1349" t="s">
        <v>6983</v>
      </c>
      <c r="BC1349" s="105">
        <f t="shared" ref="BC1349:BC1412" si="249">AW1349/AV1349</f>
        <v>2117.5</v>
      </c>
      <c r="BD1349" s="116">
        <f t="shared" ref="BD1349:BD1412" si="250">DATE(YEAR(AE1349),MONTH(AE1349),1)</f>
        <v>43344</v>
      </c>
      <c r="BE1349" s="141" t="s">
        <v>8477</v>
      </c>
      <c r="BF1349">
        <f>MATCH(BE1349,'Cat-4'!$A:$A,0)</f>
        <v>722</v>
      </c>
      <c r="BG1349">
        <f>MATCH(BD1349,'Cat-4'!$1:$1,0)</f>
        <v>81</v>
      </c>
      <c r="BH1349">
        <f>INDEX('Cat-4'!$1:$1048576,'NSS + ACT'!BF1349,'NSS + ACT'!BG1349)</f>
        <v>111.6</v>
      </c>
      <c r="BI1349">
        <f>MATCH($BI$1,'Cat-4'!$1:$1,0)</f>
        <v>153</v>
      </c>
      <c r="BJ1349">
        <f>INDEX('Cat-4'!$1:$1048576,'NSS + ACT'!BF1349,'NSS + ACT'!BI1349)</f>
        <v>130.80000000000001</v>
      </c>
      <c r="BK1349" s="126">
        <f t="shared" ref="BK1349:BK1412" si="251">BJ1349/BH1349</f>
        <v>1.1720430107526882</v>
      </c>
      <c r="BL1349">
        <f t="shared" ref="BL1349:BL1412" si="252">$BL$1-BD1349</f>
        <v>2296</v>
      </c>
      <c r="BM1349" s="126">
        <f t="shared" ref="BM1349:BM1412" si="253">BL1349/30</f>
        <v>76.533333333333331</v>
      </c>
      <c r="BN1349" s="126" t="s">
        <v>8785</v>
      </c>
      <c r="BO1349" s="126">
        <f>MATCH(BB1349,Sheet3!$D$4:$D$8,0)</f>
        <v>2</v>
      </c>
      <c r="BP1349" s="126">
        <f>MATCH(BN1349,Sheet3!$E$4:$H$4,0)</f>
        <v>4</v>
      </c>
      <c r="BQ1349" s="132">
        <f>INDEX(Sheet3!$D$4:$H$8,'NSS + ACT'!BO1349,'NSS + ACT'!BP1349)</f>
        <v>0.1</v>
      </c>
      <c r="BR1349" s="105">
        <f t="shared" ref="BR1349:BR1412" si="254">BK1349*AW1349</f>
        <v>4963.6021505376348</v>
      </c>
      <c r="BS1349" s="162">
        <f t="shared" ref="BS1349:BS1412" si="255">BQ1349</f>
        <v>0.1</v>
      </c>
      <c r="BT1349" s="105">
        <f t="shared" ref="BT1349:BT1412" si="256">BR1349*(1-BS1349)</f>
        <v>4467.2419354838712</v>
      </c>
    </row>
    <row r="1350" spans="1:72">
      <c r="A1350" s="18">
        <f t="shared" si="247"/>
        <v>1347</v>
      </c>
      <c r="B1350" s="33">
        <v>291603877320</v>
      </c>
      <c r="C1350" s="39">
        <v>42602</v>
      </c>
      <c r="D1350" s="22" t="s">
        <v>94</v>
      </c>
      <c r="E1350" s="22" t="s">
        <v>6338</v>
      </c>
      <c r="F1350" s="110">
        <v>20</v>
      </c>
      <c r="G1350" s="23" t="s">
        <v>49</v>
      </c>
      <c r="H1350" s="52">
        <v>186</v>
      </c>
      <c r="I1350" s="30"/>
      <c r="J1350" s="109">
        <v>3720</v>
      </c>
      <c r="K1350" s="36">
        <v>85361040</v>
      </c>
      <c r="L1350" s="26">
        <v>0.1</v>
      </c>
      <c r="M1350" s="26"/>
      <c r="N1350" s="26">
        <v>0</v>
      </c>
      <c r="O1350" s="60"/>
      <c r="P1350" s="26">
        <v>0.1</v>
      </c>
      <c r="Q1350" s="84"/>
      <c r="R1350" s="26">
        <v>0.18</v>
      </c>
      <c r="S1350" s="23" t="s">
        <v>1322</v>
      </c>
      <c r="T1350" s="52">
        <v>372</v>
      </c>
      <c r="U1350" s="52">
        <v>0</v>
      </c>
      <c r="V1350" s="52">
        <v>37.200000000000003</v>
      </c>
      <c r="W1350" s="52">
        <v>743.25599999999997</v>
      </c>
      <c r="X1350" s="52">
        <v>1152.4559999999999</v>
      </c>
      <c r="Y1350" s="23" t="s">
        <v>6223</v>
      </c>
      <c r="Z1350" s="23" t="s">
        <v>6339</v>
      </c>
      <c r="AA1350" s="23" t="s">
        <v>6340</v>
      </c>
      <c r="AB1350" s="33">
        <v>291603877320</v>
      </c>
      <c r="AC1350" s="33" t="s">
        <v>6341</v>
      </c>
      <c r="AD1350" s="39">
        <v>42602</v>
      </c>
      <c r="AE1350" s="39">
        <v>42587</v>
      </c>
      <c r="AF1350" s="53" t="e">
        <v>#N/A</v>
      </c>
      <c r="AG1350" s="53" t="e">
        <v>#N/A</v>
      </c>
      <c r="AH1350" s="39" t="e">
        <v>#N/A</v>
      </c>
      <c r="AI1350" s="23" t="s">
        <v>51</v>
      </c>
      <c r="AJ1350" s="59"/>
      <c r="AK1350" s="59"/>
      <c r="AL1350" s="48"/>
      <c r="AM1350" s="60"/>
      <c r="AN1350" s="33"/>
      <c r="AO1350" s="48"/>
      <c r="AP1350" s="23">
        <v>2000</v>
      </c>
      <c r="AQ1350" s="23" t="s">
        <v>64</v>
      </c>
      <c r="AR1350" s="23" t="s">
        <v>6340</v>
      </c>
      <c r="AS1350" s="38" t="s">
        <v>53</v>
      </c>
      <c r="AT1350" s="23"/>
      <c r="AU1350" s="23">
        <v>1150006013</v>
      </c>
      <c r="AV1350" s="99">
        <v>20</v>
      </c>
      <c r="AW1350" s="101">
        <v>4203.3299999999899</v>
      </c>
      <c r="AX1350" s="29" t="s">
        <v>5711</v>
      </c>
      <c r="AY1350" s="29"/>
      <c r="AZ1350" s="21"/>
      <c r="BA1350">
        <f t="shared" si="248"/>
        <v>3051</v>
      </c>
      <c r="BB1350" s="115" t="s">
        <v>6987</v>
      </c>
      <c r="BC1350" s="105">
        <f t="shared" si="249"/>
        <v>210.1664999999995</v>
      </c>
      <c r="BD1350" s="116">
        <f t="shared" si="250"/>
        <v>42583</v>
      </c>
      <c r="BE1350" s="141" t="s">
        <v>8366</v>
      </c>
      <c r="BF1350">
        <f>MATCH(BE1350,'Cat-4'!$A:$A,0)</f>
        <v>666</v>
      </c>
      <c r="BG1350">
        <f>MATCH(BD1350,'Cat-4'!$1:$1,0)</f>
        <v>56</v>
      </c>
      <c r="BH1350">
        <f>INDEX('Cat-4'!$1:$1048576,'NSS + ACT'!BF1350,'NSS + ACT'!BG1350)</f>
        <v>108</v>
      </c>
      <c r="BI1350">
        <f>MATCH($BI$1,'Cat-4'!$1:$1,0)</f>
        <v>153</v>
      </c>
      <c r="BJ1350">
        <f>INDEX('Cat-4'!$1:$1048576,'NSS + ACT'!BF1350,'NSS + ACT'!BI1350)</f>
        <v>133.4</v>
      </c>
      <c r="BK1350" s="126">
        <f t="shared" si="251"/>
        <v>1.2351851851851852</v>
      </c>
      <c r="BL1350">
        <f t="shared" si="252"/>
        <v>3057</v>
      </c>
      <c r="BM1350" s="126">
        <f t="shared" si="253"/>
        <v>101.9</v>
      </c>
      <c r="BN1350" s="126" t="s">
        <v>8785</v>
      </c>
      <c r="BO1350" s="126">
        <f>MATCH(BB1350,Sheet3!$D$4:$D$8,0)</f>
        <v>4</v>
      </c>
      <c r="BP1350" s="126">
        <f>MATCH(BN1350,Sheet3!$E$4:$H$4,0)</f>
        <v>4</v>
      </c>
      <c r="BQ1350" s="132">
        <f>INDEX(Sheet3!$D$4:$H$8,'NSS + ACT'!BO1350,'NSS + ACT'!BP1350)</f>
        <v>0.2</v>
      </c>
      <c r="BR1350" s="105">
        <f t="shared" si="254"/>
        <v>5191.8909444444316</v>
      </c>
      <c r="BS1350" s="162">
        <f t="shared" si="255"/>
        <v>0.2</v>
      </c>
      <c r="BT1350" s="105">
        <f t="shared" si="256"/>
        <v>4153.5127555555455</v>
      </c>
    </row>
    <row r="1351" spans="1:72">
      <c r="A1351" s="18">
        <f t="shared" si="247"/>
        <v>1348</v>
      </c>
      <c r="B1351" s="33">
        <v>292203555490</v>
      </c>
      <c r="C1351" s="39">
        <v>44658</v>
      </c>
      <c r="D1351" s="22" t="s">
        <v>147</v>
      </c>
      <c r="E1351" s="22" t="s">
        <v>5365</v>
      </c>
      <c r="F1351" s="110">
        <v>36</v>
      </c>
      <c r="G1351" s="23" t="s">
        <v>49</v>
      </c>
      <c r="H1351" s="58">
        <v>115.73333333333305</v>
      </c>
      <c r="I1351" s="30"/>
      <c r="J1351" s="101">
        <v>4166.3999999999896</v>
      </c>
      <c r="K1351" s="33">
        <v>73079390</v>
      </c>
      <c r="L1351" s="26">
        <v>0.1</v>
      </c>
      <c r="M1351" s="40" t="s">
        <v>742</v>
      </c>
      <c r="N1351" s="40">
        <v>0</v>
      </c>
      <c r="O1351" s="35">
        <v>0</v>
      </c>
      <c r="P1351" s="63">
        <v>0.1</v>
      </c>
      <c r="Q1351" s="52">
        <v>0</v>
      </c>
      <c r="R1351" s="63">
        <v>0.18</v>
      </c>
      <c r="S1351" s="23" t="s">
        <v>1260</v>
      </c>
      <c r="T1351" s="52">
        <v>416.63999999999896</v>
      </c>
      <c r="U1351" s="52">
        <v>0</v>
      </c>
      <c r="V1351" s="52">
        <v>41.663999999999902</v>
      </c>
      <c r="W1351" s="52">
        <v>832.44671999999775</v>
      </c>
      <c r="X1351" s="52">
        <v>1290.7507199999966</v>
      </c>
      <c r="Y1351" s="23" t="s">
        <v>5221</v>
      </c>
      <c r="Z1351" s="23" t="s">
        <v>5366</v>
      </c>
      <c r="AA1351" s="23" t="s">
        <v>5367</v>
      </c>
      <c r="AB1351" s="33">
        <v>292203555490</v>
      </c>
      <c r="AC1351" s="33" t="s">
        <v>5368</v>
      </c>
      <c r="AD1351" s="39">
        <v>44658</v>
      </c>
      <c r="AE1351" s="39">
        <v>44656</v>
      </c>
      <c r="AF1351" s="53" t="e">
        <v>#N/A</v>
      </c>
      <c r="AG1351" s="53" t="e">
        <v>#N/A</v>
      </c>
      <c r="AH1351" s="39" t="e">
        <v>#N/A</v>
      </c>
      <c r="AI1351" s="23" t="s">
        <v>51</v>
      </c>
      <c r="AJ1351" s="59"/>
      <c r="AK1351" s="59"/>
      <c r="AL1351" s="48"/>
      <c r="AM1351" s="60"/>
      <c r="AN1351" s="33"/>
      <c r="AO1351" s="48"/>
      <c r="AP1351" s="23">
        <v>2000</v>
      </c>
      <c r="AQ1351" s="23" t="s">
        <v>52</v>
      </c>
      <c r="AR1351" s="23" t="s">
        <v>5367</v>
      </c>
      <c r="AS1351" s="38" t="s">
        <v>53</v>
      </c>
      <c r="AT1351" s="23" t="s">
        <v>519</v>
      </c>
      <c r="AU1351" s="23" t="s">
        <v>5369</v>
      </c>
      <c r="AV1351" s="99">
        <v>36</v>
      </c>
      <c r="AW1351" s="101">
        <v>4166.3999999999896</v>
      </c>
      <c r="AX1351" s="29" t="s">
        <v>4770</v>
      </c>
      <c r="AY1351" s="29"/>
      <c r="AZ1351" s="30"/>
      <c r="BA1351">
        <f t="shared" si="248"/>
        <v>982</v>
      </c>
      <c r="BB1351" s="115" t="s">
        <v>6983</v>
      </c>
      <c r="BC1351" s="105">
        <f t="shared" si="249"/>
        <v>115.73333333333305</v>
      </c>
      <c r="BD1351" s="116">
        <f t="shared" si="250"/>
        <v>44652</v>
      </c>
      <c r="BE1351" s="141" t="s">
        <v>8477</v>
      </c>
      <c r="BF1351">
        <f>MATCH(BE1351,'Cat-4'!$A:$A,0)</f>
        <v>722</v>
      </c>
      <c r="BG1351">
        <f>MATCH(BD1351,'Cat-4'!$1:$1,0)</f>
        <v>124</v>
      </c>
      <c r="BH1351">
        <f>INDEX('Cat-4'!$1:$1048576,'NSS + ACT'!BF1351,'NSS + ACT'!BG1351)</f>
        <v>124.3</v>
      </c>
      <c r="BI1351">
        <f>MATCH($BI$1,'Cat-4'!$1:$1,0)</f>
        <v>153</v>
      </c>
      <c r="BJ1351">
        <f>INDEX('Cat-4'!$1:$1048576,'NSS + ACT'!BF1351,'NSS + ACT'!BI1351)</f>
        <v>130.80000000000001</v>
      </c>
      <c r="BK1351" s="126">
        <f t="shared" si="251"/>
        <v>1.0522928399034595</v>
      </c>
      <c r="BL1351">
        <f t="shared" si="252"/>
        <v>988</v>
      </c>
      <c r="BM1351" s="126">
        <f t="shared" si="253"/>
        <v>32.93333333333333</v>
      </c>
      <c r="BN1351" s="126" t="s">
        <v>8785</v>
      </c>
      <c r="BO1351" s="126">
        <f>MATCH(BB1351,Sheet3!$D$4:$D$8,0)</f>
        <v>2</v>
      </c>
      <c r="BP1351" s="126">
        <f>MATCH(BN1351,Sheet3!$E$4:$H$4,0)</f>
        <v>4</v>
      </c>
      <c r="BQ1351" s="132">
        <f>INDEX(Sheet3!$D$4:$H$8,'NSS + ACT'!BO1351,'NSS + ACT'!BP1351)</f>
        <v>0.1</v>
      </c>
      <c r="BR1351" s="105">
        <f t="shared" si="254"/>
        <v>4384.2728881737621</v>
      </c>
      <c r="BS1351" s="162">
        <f t="shared" si="255"/>
        <v>0.1</v>
      </c>
      <c r="BT1351" s="105">
        <f t="shared" si="256"/>
        <v>3945.8455993563862</v>
      </c>
    </row>
    <row r="1352" spans="1:72">
      <c r="A1352" s="18">
        <f t="shared" si="247"/>
        <v>1349</v>
      </c>
      <c r="B1352" s="61">
        <v>291808008671</v>
      </c>
      <c r="C1352" s="39">
        <v>43360</v>
      </c>
      <c r="D1352" s="22" t="s">
        <v>347</v>
      </c>
      <c r="E1352" s="22" t="s">
        <v>4197</v>
      </c>
      <c r="F1352" s="110">
        <v>19</v>
      </c>
      <c r="G1352" s="23" t="s">
        <v>119</v>
      </c>
      <c r="H1352" s="52">
        <v>219.18684210526317</v>
      </c>
      <c r="I1352" s="30"/>
      <c r="J1352" s="109">
        <v>4164.55</v>
      </c>
      <c r="K1352" s="23">
        <v>84841010</v>
      </c>
      <c r="L1352" s="26">
        <v>7.4999999999999997E-2</v>
      </c>
      <c r="M1352" s="40">
        <v>0</v>
      </c>
      <c r="N1352" s="62">
        <v>0</v>
      </c>
      <c r="O1352" s="52">
        <v>0</v>
      </c>
      <c r="P1352" s="26">
        <v>0.1</v>
      </c>
      <c r="Q1352" s="52">
        <v>0</v>
      </c>
      <c r="R1352" s="63">
        <v>0.18</v>
      </c>
      <c r="S1352" s="23" t="s">
        <v>4095</v>
      </c>
      <c r="T1352" s="52">
        <v>312.34125</v>
      </c>
      <c r="U1352" s="52">
        <v>0</v>
      </c>
      <c r="V1352" s="52">
        <v>31.234125000000002</v>
      </c>
      <c r="W1352" s="52">
        <v>811.46256750000009</v>
      </c>
      <c r="X1352" s="52">
        <v>1155.0379425000001</v>
      </c>
      <c r="Y1352" s="23" t="s">
        <v>4133</v>
      </c>
      <c r="Z1352" s="23" t="s">
        <v>4198</v>
      </c>
      <c r="AA1352" s="23" t="s">
        <v>4199</v>
      </c>
      <c r="AB1352" s="33">
        <v>291808008671</v>
      </c>
      <c r="AC1352" s="33" t="s">
        <v>4200</v>
      </c>
      <c r="AD1352" s="39">
        <v>43360</v>
      </c>
      <c r="AE1352" s="39">
        <v>43342</v>
      </c>
      <c r="AF1352" s="53" t="e">
        <v>#N/A</v>
      </c>
      <c r="AG1352" s="53" t="e">
        <v>#N/A</v>
      </c>
      <c r="AH1352" s="39" t="e">
        <v>#N/A</v>
      </c>
      <c r="AI1352" s="23" t="s">
        <v>51</v>
      </c>
      <c r="AJ1352" s="59"/>
      <c r="AK1352" s="59"/>
      <c r="AL1352" s="48"/>
      <c r="AM1352" s="60"/>
      <c r="AN1352" s="33"/>
      <c r="AO1352" s="48"/>
      <c r="AP1352" s="23">
        <v>2000</v>
      </c>
      <c r="AQ1352" s="23" t="s">
        <v>64</v>
      </c>
      <c r="AR1352" s="23" t="s">
        <v>4199</v>
      </c>
      <c r="AS1352" s="38" t="s">
        <v>53</v>
      </c>
      <c r="AT1352" s="23"/>
      <c r="AU1352" s="64" t="s">
        <v>350</v>
      </c>
      <c r="AV1352" s="99">
        <v>19</v>
      </c>
      <c r="AW1352" s="102">
        <v>4164.55</v>
      </c>
      <c r="AX1352" s="29" t="s">
        <v>701</v>
      </c>
      <c r="AY1352" s="29"/>
      <c r="AZ1352" s="25"/>
      <c r="BA1352">
        <f t="shared" si="248"/>
        <v>2296</v>
      </c>
      <c r="BB1352" s="115" t="s">
        <v>6983</v>
      </c>
      <c r="BC1352" s="105">
        <f t="shared" si="249"/>
        <v>219.18684210526317</v>
      </c>
      <c r="BD1352" s="116">
        <f t="shared" si="250"/>
        <v>43313</v>
      </c>
      <c r="BE1352" s="141" t="s">
        <v>8477</v>
      </c>
      <c r="BF1352">
        <f>MATCH(BE1352,'Cat-4'!$A:$A,0)</f>
        <v>722</v>
      </c>
      <c r="BG1352">
        <f>MATCH(BD1352,'Cat-4'!$1:$1,0)</f>
        <v>80</v>
      </c>
      <c r="BH1352">
        <f>INDEX('Cat-4'!$1:$1048576,'NSS + ACT'!BF1352,'NSS + ACT'!BG1352)</f>
        <v>111.2</v>
      </c>
      <c r="BI1352">
        <f>MATCH($BI$1,'Cat-4'!$1:$1,0)</f>
        <v>153</v>
      </c>
      <c r="BJ1352">
        <f>INDEX('Cat-4'!$1:$1048576,'NSS + ACT'!BF1352,'NSS + ACT'!BI1352)</f>
        <v>130.80000000000001</v>
      </c>
      <c r="BK1352" s="126">
        <f t="shared" si="251"/>
        <v>1.1762589928057554</v>
      </c>
      <c r="BL1352">
        <f t="shared" si="252"/>
        <v>2327</v>
      </c>
      <c r="BM1352" s="126">
        <f t="shared" si="253"/>
        <v>77.566666666666663</v>
      </c>
      <c r="BN1352" s="126" t="s">
        <v>8785</v>
      </c>
      <c r="BO1352" s="126">
        <f>MATCH(BB1352,Sheet3!$D$4:$D$8,0)</f>
        <v>2</v>
      </c>
      <c r="BP1352" s="126">
        <f>MATCH(BN1352,Sheet3!$E$4:$H$4,0)</f>
        <v>4</v>
      </c>
      <c r="BQ1352" s="132">
        <f>INDEX(Sheet3!$D$4:$H$8,'NSS + ACT'!BO1352,'NSS + ACT'!BP1352)</f>
        <v>0.1</v>
      </c>
      <c r="BR1352" s="105">
        <f t="shared" si="254"/>
        <v>4898.5893884892093</v>
      </c>
      <c r="BS1352" s="162">
        <f t="shared" si="255"/>
        <v>0.1</v>
      </c>
      <c r="BT1352" s="105">
        <f t="shared" si="256"/>
        <v>4408.7304496402885</v>
      </c>
    </row>
    <row r="1353" spans="1:72">
      <c r="A1353" s="18">
        <f t="shared" si="247"/>
        <v>1350</v>
      </c>
      <c r="B1353" s="33">
        <v>291909577094</v>
      </c>
      <c r="C1353" s="39">
        <v>43741</v>
      </c>
      <c r="D1353" s="22" t="s">
        <v>333</v>
      </c>
      <c r="E1353" s="22" t="s">
        <v>6206</v>
      </c>
      <c r="F1353" s="110">
        <v>35</v>
      </c>
      <c r="G1353" s="23" t="s">
        <v>119</v>
      </c>
      <c r="H1353" s="52">
        <v>57.142857142857146</v>
      </c>
      <c r="I1353" s="30"/>
      <c r="J1353" s="109">
        <v>2000</v>
      </c>
      <c r="K1353" s="36">
        <v>73079990</v>
      </c>
      <c r="L1353" s="26">
        <v>0.1</v>
      </c>
      <c r="M1353" s="26" t="s">
        <v>1254</v>
      </c>
      <c r="N1353" s="26">
        <v>0</v>
      </c>
      <c r="O1353" s="60"/>
      <c r="P1353" s="26">
        <v>0.1</v>
      </c>
      <c r="Q1353" s="84"/>
      <c r="R1353" s="26">
        <v>0.18</v>
      </c>
      <c r="S1353" s="23" t="s">
        <v>1260</v>
      </c>
      <c r="T1353" s="52">
        <v>200</v>
      </c>
      <c r="U1353" s="52">
        <v>0</v>
      </c>
      <c r="V1353" s="52">
        <v>20</v>
      </c>
      <c r="W1353" s="52">
        <v>399.59999999999997</v>
      </c>
      <c r="X1353" s="52">
        <v>619.59999999999991</v>
      </c>
      <c r="Y1353" s="23" t="s">
        <v>5950</v>
      </c>
      <c r="Z1353" s="23" t="s">
        <v>6207</v>
      </c>
      <c r="AA1353" s="23" t="s">
        <v>6208</v>
      </c>
      <c r="AB1353" s="33">
        <v>291909577094</v>
      </c>
      <c r="AC1353" s="33" t="s">
        <v>6209</v>
      </c>
      <c r="AD1353" s="39">
        <v>43741</v>
      </c>
      <c r="AE1353" s="39">
        <v>43733</v>
      </c>
      <c r="AF1353" s="53" t="e">
        <v>#N/A</v>
      </c>
      <c r="AG1353" s="53" t="e">
        <v>#N/A</v>
      </c>
      <c r="AH1353" s="39" t="e">
        <v>#N/A</v>
      </c>
      <c r="AI1353" s="23" t="s">
        <v>51</v>
      </c>
      <c r="AJ1353" s="59"/>
      <c r="AK1353" s="59"/>
      <c r="AL1353" s="48"/>
      <c r="AM1353" s="60"/>
      <c r="AN1353" s="33"/>
      <c r="AO1353" s="48"/>
      <c r="AP1353" s="23">
        <v>2000</v>
      </c>
      <c r="AQ1353" s="23" t="s">
        <v>52</v>
      </c>
      <c r="AR1353" s="23" t="s">
        <v>6208</v>
      </c>
      <c r="AS1353" s="38" t="s">
        <v>53</v>
      </c>
      <c r="AT1353" s="23"/>
      <c r="AU1353" s="23" t="s">
        <v>6210</v>
      </c>
      <c r="AV1353" s="99">
        <v>35</v>
      </c>
      <c r="AW1353" s="101">
        <v>4126.1099999999897</v>
      </c>
      <c r="AX1353" s="29" t="s">
        <v>5711</v>
      </c>
      <c r="AY1353" s="29"/>
      <c r="AZ1353" s="21"/>
      <c r="BA1353">
        <f t="shared" si="248"/>
        <v>1905</v>
      </c>
      <c r="BB1353" s="115" t="s">
        <v>6983</v>
      </c>
      <c r="BC1353" s="105">
        <f t="shared" si="249"/>
        <v>117.88885714285685</v>
      </c>
      <c r="BD1353" s="116">
        <f t="shared" si="250"/>
        <v>43709</v>
      </c>
      <c r="BE1353" s="141" t="s">
        <v>8477</v>
      </c>
      <c r="BF1353">
        <f>MATCH(BE1353,'Cat-4'!$A:$A,0)</f>
        <v>722</v>
      </c>
      <c r="BG1353">
        <f>MATCH(BD1353,'Cat-4'!$1:$1,0)</f>
        <v>93</v>
      </c>
      <c r="BH1353">
        <f>INDEX('Cat-4'!$1:$1048576,'NSS + ACT'!BF1353,'NSS + ACT'!BG1353)</f>
        <v>113.9</v>
      </c>
      <c r="BI1353">
        <f>MATCH($BI$1,'Cat-4'!$1:$1,0)</f>
        <v>153</v>
      </c>
      <c r="BJ1353">
        <f>INDEX('Cat-4'!$1:$1048576,'NSS + ACT'!BF1353,'NSS + ACT'!BI1353)</f>
        <v>130.80000000000001</v>
      </c>
      <c r="BK1353" s="126">
        <f t="shared" si="251"/>
        <v>1.1483757682177349</v>
      </c>
      <c r="BL1353">
        <f t="shared" si="252"/>
        <v>1931</v>
      </c>
      <c r="BM1353" s="126">
        <f t="shared" si="253"/>
        <v>64.36666666666666</v>
      </c>
      <c r="BN1353" s="126" t="s">
        <v>8785</v>
      </c>
      <c r="BO1353" s="126">
        <f>MATCH(BB1353,Sheet3!$D$4:$D$8,0)</f>
        <v>2</v>
      </c>
      <c r="BP1353" s="126">
        <f>MATCH(BN1353,Sheet3!$E$4:$H$4,0)</f>
        <v>4</v>
      </c>
      <c r="BQ1353" s="132">
        <f>INDEX(Sheet3!$D$4:$H$8,'NSS + ACT'!BO1353,'NSS + ACT'!BP1353)</f>
        <v>0.1</v>
      </c>
      <c r="BR1353" s="105">
        <f t="shared" si="254"/>
        <v>4738.3247410008662</v>
      </c>
      <c r="BS1353" s="162">
        <f t="shared" si="255"/>
        <v>0.1</v>
      </c>
      <c r="BT1353" s="105">
        <f t="shared" si="256"/>
        <v>4264.4922669007801</v>
      </c>
    </row>
    <row r="1354" spans="1:72">
      <c r="A1354" s="18">
        <f t="shared" si="247"/>
        <v>1351</v>
      </c>
      <c r="B1354" s="33"/>
      <c r="C1354" s="39"/>
      <c r="D1354" s="22" t="s">
        <v>264</v>
      </c>
      <c r="E1354" s="22" t="s">
        <v>6875</v>
      </c>
      <c r="F1354" s="113">
        <v>14</v>
      </c>
      <c r="G1354" s="23" t="s">
        <v>119</v>
      </c>
      <c r="H1354" s="24">
        <v>293.25</v>
      </c>
      <c r="I1354" s="30"/>
      <c r="J1354" s="101">
        <v>4105.5</v>
      </c>
      <c r="K1354" s="23">
        <v>73182910</v>
      </c>
      <c r="L1354" s="26">
        <v>0.15</v>
      </c>
      <c r="M1354" s="23"/>
      <c r="N1354" s="49"/>
      <c r="O1354" s="38"/>
      <c r="P1354" s="26">
        <v>0.1</v>
      </c>
      <c r="Q1354" s="38"/>
      <c r="R1354" s="26">
        <v>0.18</v>
      </c>
      <c r="S1354" s="23" t="s">
        <v>942</v>
      </c>
      <c r="T1354" s="94">
        <v>615.82499999999993</v>
      </c>
      <c r="U1354" s="94">
        <v>0</v>
      </c>
      <c r="V1354" s="94">
        <v>61.582499999999996</v>
      </c>
      <c r="W1354" s="94">
        <v>860.92335000000003</v>
      </c>
      <c r="X1354" s="52">
        <v>1538.3308499999998</v>
      </c>
      <c r="Y1354" s="23" t="s">
        <v>6835</v>
      </c>
      <c r="Z1354" s="23" t="s">
        <v>6876</v>
      </c>
      <c r="AA1354" s="23" t="s">
        <v>6876</v>
      </c>
      <c r="AB1354" s="33">
        <v>291703264554</v>
      </c>
      <c r="AC1354" s="23" t="s">
        <v>3014</v>
      </c>
      <c r="AD1354" s="48">
        <v>42903</v>
      </c>
      <c r="AE1354" s="39">
        <v>42847</v>
      </c>
      <c r="AF1354" s="33" t="e">
        <v>#N/A</v>
      </c>
      <c r="AG1354" s="23" t="e">
        <v>#N/A</v>
      </c>
      <c r="AH1354" s="39" t="e">
        <v>#N/A</v>
      </c>
      <c r="AI1354" s="23" t="s">
        <v>51</v>
      </c>
      <c r="AJ1354" s="65"/>
      <c r="AK1354" s="57"/>
      <c r="AL1354" s="56"/>
      <c r="AM1354" s="52"/>
      <c r="AN1354" s="23"/>
      <c r="AO1354" s="38"/>
      <c r="AP1354" s="23">
        <v>2000</v>
      </c>
      <c r="AQ1354" s="23" t="s">
        <v>64</v>
      </c>
      <c r="AR1354" s="23" t="s">
        <v>6877</v>
      </c>
      <c r="AS1354" s="95" t="s">
        <v>53</v>
      </c>
      <c r="AT1354" s="23" t="s">
        <v>522</v>
      </c>
      <c r="AU1354" s="23" t="s">
        <v>6830</v>
      </c>
      <c r="AV1354" s="99">
        <v>14</v>
      </c>
      <c r="AW1354" s="101">
        <v>4105.5</v>
      </c>
      <c r="AX1354" s="29" t="s">
        <v>6494</v>
      </c>
      <c r="AY1354" s="29"/>
      <c r="AZ1354" s="21"/>
      <c r="BA1354">
        <f t="shared" si="248"/>
        <v>2791</v>
      </c>
      <c r="BB1354" s="115" t="s">
        <v>6983</v>
      </c>
      <c r="BC1354" s="105">
        <f t="shared" si="249"/>
        <v>293.25</v>
      </c>
      <c r="BD1354" s="116">
        <f t="shared" si="250"/>
        <v>42826</v>
      </c>
      <c r="BE1354" s="141" t="s">
        <v>8477</v>
      </c>
      <c r="BF1354">
        <f>MATCH(BE1354,'Cat-4'!$A:$A,0)</f>
        <v>722</v>
      </c>
      <c r="BG1354">
        <f>MATCH(BD1354,'Cat-4'!$1:$1,0)</f>
        <v>64</v>
      </c>
      <c r="BH1354">
        <f>INDEX('Cat-4'!$1:$1048576,'NSS + ACT'!BF1354,'NSS + ACT'!BG1354)</f>
        <v>108.3</v>
      </c>
      <c r="BI1354">
        <f>MATCH($BI$1,'Cat-4'!$1:$1,0)</f>
        <v>153</v>
      </c>
      <c r="BJ1354">
        <f>INDEX('Cat-4'!$1:$1048576,'NSS + ACT'!BF1354,'NSS + ACT'!BI1354)</f>
        <v>130.80000000000001</v>
      </c>
      <c r="BK1354" s="126">
        <f t="shared" si="251"/>
        <v>1.2077562326869808</v>
      </c>
      <c r="BL1354">
        <f t="shared" si="252"/>
        <v>2814</v>
      </c>
      <c r="BM1354" s="126">
        <f t="shared" si="253"/>
        <v>93.8</v>
      </c>
      <c r="BN1354" s="126" t="s">
        <v>8785</v>
      </c>
      <c r="BO1354" s="126">
        <f>MATCH(BB1354,Sheet3!$D$4:$D$8,0)</f>
        <v>2</v>
      </c>
      <c r="BP1354" s="126">
        <f>MATCH(BN1354,Sheet3!$E$4:$H$4,0)</f>
        <v>4</v>
      </c>
      <c r="BQ1354" s="132">
        <f>INDEX(Sheet3!$D$4:$H$8,'NSS + ACT'!BO1354,'NSS + ACT'!BP1354)</f>
        <v>0.1</v>
      </c>
      <c r="BR1354" s="105">
        <f t="shared" si="254"/>
        <v>4958.4432132964002</v>
      </c>
      <c r="BS1354" s="162">
        <f t="shared" si="255"/>
        <v>0.1</v>
      </c>
      <c r="BT1354" s="105">
        <f t="shared" si="256"/>
        <v>4462.5988919667607</v>
      </c>
    </row>
    <row r="1355" spans="1:72">
      <c r="A1355" s="18">
        <f t="shared" si="247"/>
        <v>1352</v>
      </c>
      <c r="B1355" s="61">
        <v>291806020940</v>
      </c>
      <c r="C1355" s="39">
        <v>43299</v>
      </c>
      <c r="D1355" s="22" t="s">
        <v>183</v>
      </c>
      <c r="E1355" s="22" t="s">
        <v>3868</v>
      </c>
      <c r="F1355" s="110">
        <v>5</v>
      </c>
      <c r="G1355" s="23" t="s">
        <v>579</v>
      </c>
      <c r="H1355" s="52">
        <v>804</v>
      </c>
      <c r="I1355" s="30"/>
      <c r="J1355" s="109">
        <v>4020</v>
      </c>
      <c r="K1355" s="23">
        <v>35069999</v>
      </c>
      <c r="L1355" s="26">
        <v>0.1</v>
      </c>
      <c r="M1355" s="40">
        <v>0</v>
      </c>
      <c r="N1355" s="40">
        <v>0</v>
      </c>
      <c r="O1355" s="52">
        <v>0</v>
      </c>
      <c r="P1355" s="26">
        <v>0.1</v>
      </c>
      <c r="Q1355" s="52">
        <v>0</v>
      </c>
      <c r="R1355" s="63">
        <v>0.18</v>
      </c>
      <c r="S1355" s="23" t="s">
        <v>790</v>
      </c>
      <c r="T1355" s="52">
        <v>402</v>
      </c>
      <c r="U1355" s="52">
        <v>0</v>
      </c>
      <c r="V1355" s="52">
        <v>40.200000000000003</v>
      </c>
      <c r="W1355" s="52">
        <v>803.19599999999991</v>
      </c>
      <c r="X1355" s="68">
        <v>1245.396</v>
      </c>
      <c r="Y1355" s="23" t="s">
        <v>3855</v>
      </c>
      <c r="Z1355" s="23" t="s">
        <v>3869</v>
      </c>
      <c r="AA1355" s="23" t="s">
        <v>3870</v>
      </c>
      <c r="AB1355" s="33">
        <v>291806020940</v>
      </c>
      <c r="AC1355" s="33" t="s">
        <v>3871</v>
      </c>
      <c r="AD1355" s="39">
        <v>43299</v>
      </c>
      <c r="AE1355" s="39">
        <v>43298</v>
      </c>
      <c r="AF1355" s="53" t="e">
        <v>#N/A</v>
      </c>
      <c r="AG1355" s="53" t="e">
        <v>#N/A</v>
      </c>
      <c r="AH1355" s="39" t="e">
        <v>#N/A</v>
      </c>
      <c r="AI1355" s="23" t="s">
        <v>51</v>
      </c>
      <c r="AJ1355" s="59"/>
      <c r="AK1355" s="59"/>
      <c r="AL1355" s="48"/>
      <c r="AM1355" s="60"/>
      <c r="AN1355" s="33"/>
      <c r="AO1355" s="48"/>
      <c r="AP1355" s="23">
        <v>2000</v>
      </c>
      <c r="AQ1355" s="23" t="s">
        <v>52</v>
      </c>
      <c r="AR1355" s="23" t="s">
        <v>3870</v>
      </c>
      <c r="AS1355" s="38" t="s">
        <v>53</v>
      </c>
      <c r="AT1355" s="23"/>
      <c r="AU1355" s="64" t="s">
        <v>3872</v>
      </c>
      <c r="AV1355" s="99">
        <v>5</v>
      </c>
      <c r="AW1355" s="102">
        <v>4020</v>
      </c>
      <c r="AX1355" s="29" t="s">
        <v>701</v>
      </c>
      <c r="AY1355" s="29"/>
      <c r="AZ1355" s="25"/>
      <c r="BA1355">
        <f t="shared" si="248"/>
        <v>2340</v>
      </c>
      <c r="BB1355" s="115" t="s">
        <v>6986</v>
      </c>
      <c r="BC1355" s="105">
        <f t="shared" si="249"/>
        <v>804</v>
      </c>
      <c r="BD1355" s="116">
        <f t="shared" si="250"/>
        <v>43282</v>
      </c>
      <c r="BE1355" s="141" t="s">
        <v>7762</v>
      </c>
      <c r="BF1355">
        <f>MATCH(BE1355,'Cat-4'!$A:$A,0)</f>
        <v>364</v>
      </c>
      <c r="BG1355">
        <f>MATCH(BD1355,'Cat-4'!$1:$1,0)</f>
        <v>79</v>
      </c>
      <c r="BH1355">
        <f>INDEX('Cat-4'!$1:$1048576,'NSS + ACT'!BF1355,'NSS + ACT'!BG1355)</f>
        <v>118.3</v>
      </c>
      <c r="BI1355">
        <f>MATCH($BI$1,'Cat-4'!$1:$1,0)</f>
        <v>153</v>
      </c>
      <c r="BJ1355">
        <f>INDEX('Cat-4'!$1:$1048576,'NSS + ACT'!BF1355,'NSS + ACT'!BI1355)</f>
        <v>136.4</v>
      </c>
      <c r="BK1355" s="126">
        <f t="shared" si="251"/>
        <v>1.1530008453085376</v>
      </c>
      <c r="BL1355">
        <f t="shared" si="252"/>
        <v>2358</v>
      </c>
      <c r="BM1355" s="126">
        <f t="shared" si="253"/>
        <v>78.599999999999994</v>
      </c>
      <c r="BN1355" s="126" t="s">
        <v>8785</v>
      </c>
      <c r="BO1355" s="126">
        <f>MATCH(BB1355,Sheet3!$D$4:$D$8,0)</f>
        <v>3</v>
      </c>
      <c r="BP1355" s="126">
        <f>MATCH(BN1355,Sheet3!$E$4:$H$4,0)</f>
        <v>4</v>
      </c>
      <c r="BQ1355" s="132">
        <f>INDEX(Sheet3!$D$4:$H$8,'NSS + ACT'!BO1355,'NSS + ACT'!BP1355)</f>
        <v>0.5</v>
      </c>
      <c r="BR1355" s="105">
        <f t="shared" si="254"/>
        <v>4635.0633981403216</v>
      </c>
      <c r="BS1355" s="162">
        <f t="shared" si="255"/>
        <v>0.5</v>
      </c>
      <c r="BT1355" s="105">
        <f t="shared" si="256"/>
        <v>2317.5316990701608</v>
      </c>
    </row>
    <row r="1356" spans="1:72">
      <c r="A1356" s="18">
        <f t="shared" si="247"/>
        <v>1353</v>
      </c>
      <c r="B1356" s="33">
        <v>292104563446</v>
      </c>
      <c r="C1356" s="39">
        <v>44330</v>
      </c>
      <c r="D1356" s="22" t="s">
        <v>365</v>
      </c>
      <c r="E1356" s="22" t="s">
        <v>6188</v>
      </c>
      <c r="F1356" s="107">
        <v>26</v>
      </c>
      <c r="G1356" s="23" t="s">
        <v>119</v>
      </c>
      <c r="H1356" s="52">
        <v>29.615384615384617</v>
      </c>
      <c r="I1356" s="30"/>
      <c r="J1356" s="109">
        <v>770</v>
      </c>
      <c r="K1356" s="33">
        <v>73072200</v>
      </c>
      <c r="L1356" s="26">
        <v>0.1</v>
      </c>
      <c r="M1356" s="26" t="s">
        <v>742</v>
      </c>
      <c r="N1356" s="26">
        <v>0</v>
      </c>
      <c r="O1356" s="60"/>
      <c r="P1356" s="26">
        <v>0.1</v>
      </c>
      <c r="Q1356" s="84"/>
      <c r="R1356" s="26">
        <v>0.18</v>
      </c>
      <c r="S1356" s="23" t="s">
        <v>1260</v>
      </c>
      <c r="T1356" s="52">
        <v>77</v>
      </c>
      <c r="U1356" s="52">
        <v>0</v>
      </c>
      <c r="V1356" s="52">
        <v>7.7</v>
      </c>
      <c r="W1356" s="52">
        <v>153.846</v>
      </c>
      <c r="X1356" s="52">
        <v>238.54599999999999</v>
      </c>
      <c r="Y1356" s="23" t="s">
        <v>5950</v>
      </c>
      <c r="Z1356" s="23" t="s">
        <v>6189</v>
      </c>
      <c r="AA1356" s="23" t="s">
        <v>6190</v>
      </c>
      <c r="AB1356" s="33">
        <v>292104563446</v>
      </c>
      <c r="AC1356" s="33" t="s">
        <v>6168</v>
      </c>
      <c r="AD1356" s="39">
        <v>44330</v>
      </c>
      <c r="AE1356" s="39">
        <v>44303</v>
      </c>
      <c r="AF1356" s="53" t="e">
        <v>#N/A</v>
      </c>
      <c r="AG1356" s="53" t="e">
        <v>#N/A</v>
      </c>
      <c r="AH1356" s="39" t="e">
        <v>#N/A</v>
      </c>
      <c r="AI1356" s="23" t="s">
        <v>51</v>
      </c>
      <c r="AJ1356" s="59"/>
      <c r="AK1356" s="59"/>
      <c r="AL1356" s="48"/>
      <c r="AM1356" s="60"/>
      <c r="AN1356" s="33"/>
      <c r="AO1356" s="48"/>
      <c r="AP1356" s="23">
        <v>2000</v>
      </c>
      <c r="AQ1356" s="23" t="s">
        <v>52</v>
      </c>
      <c r="AR1356" s="23" t="s">
        <v>6190</v>
      </c>
      <c r="AS1356" s="38" t="s">
        <v>53</v>
      </c>
      <c r="AT1356" s="23"/>
      <c r="AU1356" s="23" t="s">
        <v>6169</v>
      </c>
      <c r="AV1356" s="99">
        <v>26</v>
      </c>
      <c r="AW1356" s="101">
        <v>4004</v>
      </c>
      <c r="AX1356" s="29" t="s">
        <v>5711</v>
      </c>
      <c r="AY1356" s="29"/>
      <c r="AZ1356" s="21"/>
      <c r="BA1356">
        <f t="shared" si="248"/>
        <v>1335</v>
      </c>
      <c r="BB1356" s="115" t="s">
        <v>6983</v>
      </c>
      <c r="BC1356" s="105">
        <f t="shared" si="249"/>
        <v>154</v>
      </c>
      <c r="BD1356" s="116">
        <f t="shared" si="250"/>
        <v>44287</v>
      </c>
      <c r="BE1356" s="141" t="s">
        <v>8477</v>
      </c>
      <c r="BF1356">
        <f>MATCH(BE1356,'Cat-4'!$A:$A,0)</f>
        <v>722</v>
      </c>
      <c r="BG1356">
        <f>MATCH(BD1356,'Cat-4'!$1:$1,0)</f>
        <v>112</v>
      </c>
      <c r="BH1356">
        <f>INDEX('Cat-4'!$1:$1048576,'NSS + ACT'!BF1356,'NSS + ACT'!BG1356)</f>
        <v>116.7</v>
      </c>
      <c r="BI1356">
        <f>MATCH($BI$1,'Cat-4'!$1:$1,0)</f>
        <v>153</v>
      </c>
      <c r="BJ1356">
        <f>INDEX('Cat-4'!$1:$1048576,'NSS + ACT'!BF1356,'NSS + ACT'!BI1356)</f>
        <v>130.80000000000001</v>
      </c>
      <c r="BK1356" s="126">
        <f t="shared" si="251"/>
        <v>1.1208226221079691</v>
      </c>
      <c r="BL1356">
        <f t="shared" si="252"/>
        <v>1353</v>
      </c>
      <c r="BM1356" s="126">
        <f t="shared" si="253"/>
        <v>45.1</v>
      </c>
      <c r="BN1356" s="126" t="s">
        <v>8785</v>
      </c>
      <c r="BO1356" s="126">
        <f>MATCH(BB1356,Sheet3!$D$4:$D$8,0)</f>
        <v>2</v>
      </c>
      <c r="BP1356" s="126">
        <f>MATCH(BN1356,Sheet3!$E$4:$H$4,0)</f>
        <v>4</v>
      </c>
      <c r="BQ1356" s="132">
        <f>INDEX(Sheet3!$D$4:$H$8,'NSS + ACT'!BO1356,'NSS + ACT'!BP1356)</f>
        <v>0.1</v>
      </c>
      <c r="BR1356" s="105">
        <f t="shared" si="254"/>
        <v>4487.7737789203084</v>
      </c>
      <c r="BS1356" s="162">
        <f t="shared" si="255"/>
        <v>0.1</v>
      </c>
      <c r="BT1356" s="105">
        <f t="shared" si="256"/>
        <v>4038.9964010282774</v>
      </c>
    </row>
    <row r="1357" spans="1:72">
      <c r="A1357" s="18">
        <f t="shared" si="247"/>
        <v>1354</v>
      </c>
      <c r="B1357" s="61">
        <v>291701470410</v>
      </c>
      <c r="C1357" s="39">
        <v>42835</v>
      </c>
      <c r="D1357" s="22" t="s">
        <v>106</v>
      </c>
      <c r="E1357" s="22" t="s">
        <v>2825</v>
      </c>
      <c r="F1357" s="110">
        <v>1</v>
      </c>
      <c r="G1357" s="23" t="s">
        <v>119</v>
      </c>
      <c r="H1357" s="52">
        <v>3969</v>
      </c>
      <c r="I1357" s="30"/>
      <c r="J1357" s="109">
        <v>3969</v>
      </c>
      <c r="K1357" s="23">
        <v>85352121</v>
      </c>
      <c r="L1357" s="26">
        <v>0.1</v>
      </c>
      <c r="M1357" s="40">
        <v>0</v>
      </c>
      <c r="N1357" s="62">
        <v>0</v>
      </c>
      <c r="O1357" s="52">
        <v>0</v>
      </c>
      <c r="P1357" s="26">
        <v>0.1</v>
      </c>
      <c r="Q1357" s="52">
        <v>0</v>
      </c>
      <c r="R1357" s="63">
        <v>0.18</v>
      </c>
      <c r="S1357" s="23" t="s">
        <v>1327</v>
      </c>
      <c r="T1357" s="52">
        <v>396.90000000000003</v>
      </c>
      <c r="U1357" s="52">
        <v>0</v>
      </c>
      <c r="V1357" s="52">
        <v>39.690000000000005</v>
      </c>
      <c r="W1357" s="52">
        <v>793.00619999999981</v>
      </c>
      <c r="X1357" s="52">
        <v>1229.5962</v>
      </c>
      <c r="Y1357" s="23" t="s">
        <v>2778</v>
      </c>
      <c r="Z1357" s="23" t="s">
        <v>2826</v>
      </c>
      <c r="AA1357" s="23" t="s">
        <v>2827</v>
      </c>
      <c r="AB1357" s="33">
        <v>291701470410</v>
      </c>
      <c r="AC1357" s="33" t="s">
        <v>2828</v>
      </c>
      <c r="AD1357" s="48">
        <v>42835</v>
      </c>
      <c r="AE1357" s="39">
        <v>42808</v>
      </c>
      <c r="AF1357" s="53" t="e">
        <v>#N/A</v>
      </c>
      <c r="AG1357" s="53" t="e">
        <v>#N/A</v>
      </c>
      <c r="AH1357" s="39" t="e">
        <v>#N/A</v>
      </c>
      <c r="AI1357" s="23" t="s">
        <v>51</v>
      </c>
      <c r="AJ1357" s="54"/>
      <c r="AK1357" s="55"/>
      <c r="AL1357" s="56"/>
      <c r="AM1357" s="57"/>
      <c r="AN1357" s="33"/>
      <c r="AO1357" s="48"/>
      <c r="AP1357" s="23">
        <v>2000</v>
      </c>
      <c r="AQ1357" s="23" t="s">
        <v>52</v>
      </c>
      <c r="AR1357" s="23" t="s">
        <v>2827</v>
      </c>
      <c r="AS1357" s="38" t="s">
        <v>53</v>
      </c>
      <c r="AT1357" s="23" t="s">
        <v>522</v>
      </c>
      <c r="AU1357" s="64" t="s">
        <v>2829</v>
      </c>
      <c r="AV1357" s="99">
        <v>1</v>
      </c>
      <c r="AW1357" s="102">
        <v>3969</v>
      </c>
      <c r="AX1357" s="29" t="s">
        <v>701</v>
      </c>
      <c r="AY1357" s="29"/>
      <c r="AZ1357" s="25">
        <v>1</v>
      </c>
      <c r="BA1357">
        <f t="shared" si="248"/>
        <v>2830</v>
      </c>
      <c r="BB1357" s="115" t="s">
        <v>6983</v>
      </c>
      <c r="BC1357" s="105">
        <f t="shared" si="249"/>
        <v>3969</v>
      </c>
      <c r="BD1357" s="116">
        <f t="shared" si="250"/>
        <v>42795</v>
      </c>
      <c r="BE1357" s="141" t="s">
        <v>8477</v>
      </c>
      <c r="BF1357">
        <f>MATCH(BE1357,'Cat-4'!$A:$A,0)</f>
        <v>722</v>
      </c>
      <c r="BG1357">
        <f>MATCH(BD1357,'Cat-4'!$1:$1,0)</f>
        <v>63</v>
      </c>
      <c r="BH1357">
        <f>INDEX('Cat-4'!$1:$1048576,'NSS + ACT'!BF1357,'NSS + ACT'!BG1357)</f>
        <v>108.3</v>
      </c>
      <c r="BI1357">
        <f>MATCH($BI$1,'Cat-4'!$1:$1,0)</f>
        <v>153</v>
      </c>
      <c r="BJ1357">
        <f>INDEX('Cat-4'!$1:$1048576,'NSS + ACT'!BF1357,'NSS + ACT'!BI1357)</f>
        <v>130.80000000000001</v>
      </c>
      <c r="BK1357" s="126">
        <f t="shared" si="251"/>
        <v>1.2077562326869808</v>
      </c>
      <c r="BL1357">
        <f t="shared" si="252"/>
        <v>2845</v>
      </c>
      <c r="BM1357" s="126">
        <f t="shared" si="253"/>
        <v>94.833333333333329</v>
      </c>
      <c r="BN1357" s="126" t="s">
        <v>8785</v>
      </c>
      <c r="BO1357" s="126">
        <f>MATCH(BB1357,Sheet3!$D$4:$D$8,0)</f>
        <v>2</v>
      </c>
      <c r="BP1357" s="126">
        <f>MATCH(BN1357,Sheet3!$E$4:$H$4,0)</f>
        <v>4</v>
      </c>
      <c r="BQ1357" s="132">
        <f>INDEX(Sheet3!$D$4:$H$8,'NSS + ACT'!BO1357,'NSS + ACT'!BP1357)</f>
        <v>0.1</v>
      </c>
      <c r="BR1357" s="105">
        <f t="shared" si="254"/>
        <v>4793.5844875346265</v>
      </c>
      <c r="BS1357" s="162">
        <f t="shared" si="255"/>
        <v>0.1</v>
      </c>
      <c r="BT1357" s="105">
        <f t="shared" si="256"/>
        <v>4314.2260387811639</v>
      </c>
    </row>
    <row r="1358" spans="1:72">
      <c r="A1358" s="18">
        <f t="shared" si="247"/>
        <v>1355</v>
      </c>
      <c r="B1358" s="61">
        <v>292009081652</v>
      </c>
      <c r="C1358" s="39">
        <v>44148</v>
      </c>
      <c r="D1358" s="22" t="s">
        <v>309</v>
      </c>
      <c r="E1358" s="22" t="s">
        <v>3969</v>
      </c>
      <c r="F1358" s="110">
        <v>90</v>
      </c>
      <c r="G1358" s="23" t="s">
        <v>49</v>
      </c>
      <c r="H1358" s="52">
        <v>43.758555555555553</v>
      </c>
      <c r="I1358" s="30"/>
      <c r="J1358" s="109">
        <v>3938.27</v>
      </c>
      <c r="K1358" s="23" t="s">
        <v>3951</v>
      </c>
      <c r="L1358" s="26">
        <v>0.15</v>
      </c>
      <c r="M1358" s="40">
        <v>0</v>
      </c>
      <c r="N1358" s="40">
        <v>0</v>
      </c>
      <c r="O1358" s="52">
        <v>0</v>
      </c>
      <c r="P1358" s="26">
        <v>0.1</v>
      </c>
      <c r="Q1358" s="52">
        <v>0</v>
      </c>
      <c r="R1358" s="63">
        <v>0.18</v>
      </c>
      <c r="S1358" s="23" t="s">
        <v>696</v>
      </c>
      <c r="T1358" s="52">
        <v>590.7405</v>
      </c>
      <c r="U1358" s="52">
        <v>0</v>
      </c>
      <c r="V1358" s="52">
        <v>59.07405</v>
      </c>
      <c r="W1358" s="52">
        <v>825.85521900000003</v>
      </c>
      <c r="X1358" s="68">
        <v>1475.6697690000001</v>
      </c>
      <c r="Y1358" s="23" t="s">
        <v>3855</v>
      </c>
      <c r="Z1358" s="23" t="s">
        <v>3970</v>
      </c>
      <c r="AA1358" s="23" t="s">
        <v>3971</v>
      </c>
      <c r="AB1358" s="33">
        <v>292009081652</v>
      </c>
      <c r="AC1358" s="33" t="s">
        <v>3972</v>
      </c>
      <c r="AD1358" s="39">
        <v>44148</v>
      </c>
      <c r="AE1358" s="39">
        <v>44147</v>
      </c>
      <c r="AF1358" s="53" t="e">
        <v>#N/A</v>
      </c>
      <c r="AG1358" s="53" t="e">
        <v>#N/A</v>
      </c>
      <c r="AH1358" s="39" t="e">
        <v>#N/A</v>
      </c>
      <c r="AI1358" s="23" t="s">
        <v>51</v>
      </c>
      <c r="AJ1358" s="59"/>
      <c r="AK1358" s="59"/>
      <c r="AL1358" s="48"/>
      <c r="AM1358" s="60"/>
      <c r="AN1358" s="33"/>
      <c r="AO1358" s="48"/>
      <c r="AP1358" s="23">
        <v>2000</v>
      </c>
      <c r="AQ1358" s="23" t="s">
        <v>52</v>
      </c>
      <c r="AR1358" s="23" t="s">
        <v>3971</v>
      </c>
      <c r="AS1358" s="38" t="s">
        <v>53</v>
      </c>
      <c r="AT1358" s="23"/>
      <c r="AU1358" s="64">
        <v>11</v>
      </c>
      <c r="AV1358" s="99">
        <v>90</v>
      </c>
      <c r="AW1358" s="102">
        <v>3938.27</v>
      </c>
      <c r="AX1358" s="29" t="s">
        <v>701</v>
      </c>
      <c r="AY1358" s="29"/>
      <c r="AZ1358" s="25"/>
      <c r="BA1358">
        <f t="shared" si="248"/>
        <v>1491</v>
      </c>
      <c r="BB1358" s="115" t="s">
        <v>6983</v>
      </c>
      <c r="BC1358" s="105">
        <f t="shared" si="249"/>
        <v>43.758555555555553</v>
      </c>
      <c r="BD1358" s="116">
        <f t="shared" si="250"/>
        <v>44136</v>
      </c>
      <c r="BE1358" s="141" t="s">
        <v>8477</v>
      </c>
      <c r="BF1358">
        <f>MATCH(BE1358,'Cat-4'!$A:$A,0)</f>
        <v>722</v>
      </c>
      <c r="BG1358">
        <f>MATCH(BD1358,'Cat-4'!$1:$1,0)</f>
        <v>107</v>
      </c>
      <c r="BH1358">
        <f>INDEX('Cat-4'!$1:$1048576,'NSS + ACT'!BF1358,'NSS + ACT'!BG1358)</f>
        <v>113.7</v>
      </c>
      <c r="BI1358">
        <f>MATCH($BI$1,'Cat-4'!$1:$1,0)</f>
        <v>153</v>
      </c>
      <c r="BJ1358">
        <f>INDEX('Cat-4'!$1:$1048576,'NSS + ACT'!BF1358,'NSS + ACT'!BI1358)</f>
        <v>130.80000000000001</v>
      </c>
      <c r="BK1358" s="126">
        <f t="shared" si="251"/>
        <v>1.1503957783641161</v>
      </c>
      <c r="BL1358">
        <f t="shared" si="252"/>
        <v>1504</v>
      </c>
      <c r="BM1358" s="126">
        <f t="shared" si="253"/>
        <v>50.133333333333333</v>
      </c>
      <c r="BN1358" s="126" t="s">
        <v>8785</v>
      </c>
      <c r="BO1358" s="126">
        <f>MATCH(BB1358,Sheet3!$D$4:$D$8,0)</f>
        <v>2</v>
      </c>
      <c r="BP1358" s="126">
        <f>MATCH(BN1358,Sheet3!$E$4:$H$4,0)</f>
        <v>4</v>
      </c>
      <c r="BQ1358" s="132">
        <f>INDEX(Sheet3!$D$4:$H$8,'NSS + ACT'!BO1358,'NSS + ACT'!BP1358)</f>
        <v>0.1</v>
      </c>
      <c r="BR1358" s="105">
        <f t="shared" si="254"/>
        <v>4530.5691820580478</v>
      </c>
      <c r="BS1358" s="162">
        <f t="shared" si="255"/>
        <v>0.1</v>
      </c>
      <c r="BT1358" s="105">
        <f t="shared" si="256"/>
        <v>4077.512263852243</v>
      </c>
    </row>
    <row r="1359" spans="1:72">
      <c r="A1359" s="18">
        <f t="shared" si="247"/>
        <v>1356</v>
      </c>
      <c r="B1359" s="33">
        <v>291904003731</v>
      </c>
      <c r="C1359" s="39">
        <v>43580</v>
      </c>
      <c r="D1359" s="22" t="s">
        <v>196</v>
      </c>
      <c r="E1359" s="22" t="s">
        <v>5818</v>
      </c>
      <c r="F1359" s="110">
        <v>14</v>
      </c>
      <c r="G1359" s="23" t="s">
        <v>119</v>
      </c>
      <c r="H1359" s="52">
        <v>281</v>
      </c>
      <c r="I1359" s="30"/>
      <c r="J1359" s="109">
        <v>3934</v>
      </c>
      <c r="K1359" s="36">
        <v>39172110</v>
      </c>
      <c r="L1359" s="26">
        <v>0.1</v>
      </c>
      <c r="M1359" s="26"/>
      <c r="N1359" s="26">
        <v>0</v>
      </c>
      <c r="O1359" s="60"/>
      <c r="P1359" s="26">
        <v>0.1</v>
      </c>
      <c r="Q1359" s="84"/>
      <c r="R1359" s="26">
        <v>0.18</v>
      </c>
      <c r="S1359" s="23" t="s">
        <v>1307</v>
      </c>
      <c r="T1359" s="52">
        <v>393.40000000000003</v>
      </c>
      <c r="U1359" s="52">
        <v>0</v>
      </c>
      <c r="V1359" s="52">
        <v>39.340000000000003</v>
      </c>
      <c r="W1359" s="52">
        <v>786.01319999999998</v>
      </c>
      <c r="X1359" s="52">
        <v>1218.7532000000001</v>
      </c>
      <c r="Y1359" s="23" t="s">
        <v>5800</v>
      </c>
      <c r="Z1359" s="23" t="s">
        <v>5819</v>
      </c>
      <c r="AA1359" s="23" t="s">
        <v>5820</v>
      </c>
      <c r="AB1359" s="33">
        <v>291904003731</v>
      </c>
      <c r="AC1359" s="33" t="s">
        <v>5821</v>
      </c>
      <c r="AD1359" s="48">
        <v>43580</v>
      </c>
      <c r="AE1359" s="39">
        <v>43580</v>
      </c>
      <c r="AF1359" s="53" t="e">
        <v>#N/A</v>
      </c>
      <c r="AG1359" s="53" t="e">
        <v>#N/A</v>
      </c>
      <c r="AH1359" s="39" t="e">
        <v>#N/A</v>
      </c>
      <c r="AI1359" s="23" t="s">
        <v>51</v>
      </c>
      <c r="AJ1359" s="54"/>
      <c r="AK1359" s="55"/>
      <c r="AL1359" s="56"/>
      <c r="AM1359" s="57"/>
      <c r="AN1359" s="33"/>
      <c r="AO1359" s="48"/>
      <c r="AP1359" s="23">
        <v>2000</v>
      </c>
      <c r="AQ1359" s="23" t="s">
        <v>52</v>
      </c>
      <c r="AR1359" s="23" t="s">
        <v>5820</v>
      </c>
      <c r="AS1359" s="38" t="s">
        <v>53</v>
      </c>
      <c r="AT1359" s="23"/>
      <c r="AU1359" s="23" t="s">
        <v>197</v>
      </c>
      <c r="AV1359" s="99">
        <v>14</v>
      </c>
      <c r="AW1359" s="101">
        <v>3934</v>
      </c>
      <c r="AX1359" s="29" t="s">
        <v>5711</v>
      </c>
      <c r="AY1359" s="29"/>
      <c r="AZ1359" s="21"/>
      <c r="BA1359">
        <f t="shared" ref="BA1359:BA1385" si="257">$BA$2-AE1359</f>
        <v>2058</v>
      </c>
      <c r="BB1359" s="115" t="s">
        <v>6983</v>
      </c>
      <c r="BC1359" s="105">
        <f t="shared" si="249"/>
        <v>281</v>
      </c>
      <c r="BD1359" s="116">
        <f t="shared" si="250"/>
        <v>43556</v>
      </c>
      <c r="BE1359" s="141" t="s">
        <v>8477</v>
      </c>
      <c r="BF1359">
        <f>MATCH(BE1359,'Cat-4'!$A:$A,0)</f>
        <v>722</v>
      </c>
      <c r="BG1359">
        <f>MATCH(BD1359,'Cat-4'!$1:$1,0)</f>
        <v>88</v>
      </c>
      <c r="BH1359">
        <f>INDEX('Cat-4'!$1:$1048576,'NSS + ACT'!BF1359,'NSS + ACT'!BG1359)</f>
        <v>112.5</v>
      </c>
      <c r="BI1359">
        <f>MATCH($BI$1,'Cat-4'!$1:$1,0)</f>
        <v>153</v>
      </c>
      <c r="BJ1359">
        <f>INDEX('Cat-4'!$1:$1048576,'NSS + ACT'!BF1359,'NSS + ACT'!BI1359)</f>
        <v>130.80000000000001</v>
      </c>
      <c r="BK1359" s="126">
        <f t="shared" si="251"/>
        <v>1.1626666666666667</v>
      </c>
      <c r="BL1359">
        <f t="shared" si="252"/>
        <v>2084</v>
      </c>
      <c r="BM1359" s="126">
        <f t="shared" si="253"/>
        <v>69.466666666666669</v>
      </c>
      <c r="BN1359" s="126" t="s">
        <v>8785</v>
      </c>
      <c r="BO1359" s="126">
        <f>MATCH(BB1359,Sheet3!$D$4:$D$8,0)</f>
        <v>2</v>
      </c>
      <c r="BP1359" s="126">
        <f>MATCH(BN1359,Sheet3!$E$4:$H$4,0)</f>
        <v>4</v>
      </c>
      <c r="BQ1359" s="132">
        <f>INDEX(Sheet3!$D$4:$H$8,'NSS + ACT'!BO1359,'NSS + ACT'!BP1359)</f>
        <v>0.1</v>
      </c>
      <c r="BR1359" s="105">
        <f t="shared" si="254"/>
        <v>4573.9306666666671</v>
      </c>
      <c r="BS1359" s="162">
        <f t="shared" si="255"/>
        <v>0.1</v>
      </c>
      <c r="BT1359" s="105">
        <f t="shared" si="256"/>
        <v>4116.5376000000006</v>
      </c>
    </row>
    <row r="1360" spans="1:72">
      <c r="A1360" s="18">
        <f t="shared" si="247"/>
        <v>1357</v>
      </c>
      <c r="B1360" s="33">
        <v>291802593320</v>
      </c>
      <c r="C1360" s="39">
        <v>43187</v>
      </c>
      <c r="D1360" s="22" t="s">
        <v>360</v>
      </c>
      <c r="E1360" s="22" t="s">
        <v>6454</v>
      </c>
      <c r="F1360" s="110">
        <v>5</v>
      </c>
      <c r="G1360" s="23" t="s">
        <v>49</v>
      </c>
      <c r="H1360" s="52">
        <v>784.54399999999794</v>
      </c>
      <c r="I1360" s="30"/>
      <c r="J1360" s="109">
        <v>3922.7199999999898</v>
      </c>
      <c r="K1360" s="36">
        <v>82041110</v>
      </c>
      <c r="L1360" s="26">
        <v>0.1</v>
      </c>
      <c r="M1360" s="26"/>
      <c r="N1360" s="26">
        <v>0</v>
      </c>
      <c r="O1360" s="60"/>
      <c r="P1360" s="26">
        <v>0.1</v>
      </c>
      <c r="Q1360" s="84"/>
      <c r="R1360" s="26">
        <v>0.18</v>
      </c>
      <c r="S1360" s="23" t="s">
        <v>6446</v>
      </c>
      <c r="T1360" s="52">
        <v>392.27199999999903</v>
      </c>
      <c r="U1360" s="52">
        <v>0</v>
      </c>
      <c r="V1360" s="52">
        <v>39.227199999999904</v>
      </c>
      <c r="W1360" s="52">
        <v>783.75945599999807</v>
      </c>
      <c r="X1360" s="52">
        <v>1215.258655999997</v>
      </c>
      <c r="Y1360" s="23" t="s">
        <v>6223</v>
      </c>
      <c r="Z1360" s="23" t="s">
        <v>6455</v>
      </c>
      <c r="AA1360" s="23" t="s">
        <v>371</v>
      </c>
      <c r="AB1360" s="33">
        <v>291802593320</v>
      </c>
      <c r="AC1360" s="33" t="s">
        <v>6448</v>
      </c>
      <c r="AD1360" s="39">
        <v>43187</v>
      </c>
      <c r="AE1360" s="39">
        <v>43186</v>
      </c>
      <c r="AF1360" s="53" t="e">
        <v>#N/A</v>
      </c>
      <c r="AG1360" s="53" t="e">
        <v>#N/A</v>
      </c>
      <c r="AH1360" s="39" t="e">
        <v>#N/A</v>
      </c>
      <c r="AI1360" s="23" t="s">
        <v>51</v>
      </c>
      <c r="AJ1360" s="59"/>
      <c r="AK1360" s="59"/>
      <c r="AL1360" s="48"/>
      <c r="AM1360" s="60"/>
      <c r="AN1360" s="33"/>
      <c r="AO1360" s="48"/>
      <c r="AP1360" s="23">
        <v>2000</v>
      </c>
      <c r="AQ1360" s="23" t="s">
        <v>52</v>
      </c>
      <c r="AR1360" s="23" t="s">
        <v>371</v>
      </c>
      <c r="AS1360" s="38" t="s">
        <v>53</v>
      </c>
      <c r="AT1360" s="23" t="s">
        <v>522</v>
      </c>
      <c r="AU1360" s="23" t="s">
        <v>6449</v>
      </c>
      <c r="AV1360" s="99">
        <v>5</v>
      </c>
      <c r="AW1360" s="101">
        <v>3922.7199999999898</v>
      </c>
      <c r="AX1360" s="29" t="s">
        <v>5711</v>
      </c>
      <c r="AY1360" s="29"/>
      <c r="AZ1360" s="21"/>
      <c r="BA1360">
        <f t="shared" si="257"/>
        <v>2452</v>
      </c>
      <c r="BB1360" s="115" t="s">
        <v>6983</v>
      </c>
      <c r="BC1360" s="105">
        <f t="shared" si="249"/>
        <v>784.54399999999794</v>
      </c>
      <c r="BD1360" s="116">
        <f t="shared" si="250"/>
        <v>43160</v>
      </c>
      <c r="BE1360" s="141" t="s">
        <v>8477</v>
      </c>
      <c r="BF1360">
        <f>MATCH(BE1360,'Cat-4'!$A:$A,0)</f>
        <v>722</v>
      </c>
      <c r="BG1360">
        <f>MATCH(BD1360,'Cat-4'!$1:$1,0)</f>
        <v>75</v>
      </c>
      <c r="BH1360">
        <f>INDEX('Cat-4'!$1:$1048576,'NSS + ACT'!BF1360,'NSS + ACT'!BG1360)</f>
        <v>109.9</v>
      </c>
      <c r="BI1360">
        <f>MATCH($BI$1,'Cat-4'!$1:$1,0)</f>
        <v>153</v>
      </c>
      <c r="BJ1360">
        <f>INDEX('Cat-4'!$1:$1048576,'NSS + ACT'!BF1360,'NSS + ACT'!BI1360)</f>
        <v>130.80000000000001</v>
      </c>
      <c r="BK1360" s="126">
        <f t="shared" si="251"/>
        <v>1.1901728844404005</v>
      </c>
      <c r="BL1360">
        <f t="shared" si="252"/>
        <v>2480</v>
      </c>
      <c r="BM1360" s="126">
        <f t="shared" si="253"/>
        <v>82.666666666666671</v>
      </c>
      <c r="BN1360" s="126" t="s">
        <v>8785</v>
      </c>
      <c r="BO1360" s="126">
        <f>MATCH(BB1360,Sheet3!$D$4:$D$8,0)</f>
        <v>2</v>
      </c>
      <c r="BP1360" s="126">
        <f>MATCH(BN1360,Sheet3!$E$4:$H$4,0)</f>
        <v>4</v>
      </c>
      <c r="BQ1360" s="132">
        <f>INDEX(Sheet3!$D$4:$H$8,'NSS + ACT'!BO1360,'NSS + ACT'!BP1360)</f>
        <v>0.1</v>
      </c>
      <c r="BR1360" s="105">
        <f t="shared" si="254"/>
        <v>4668.7149772520361</v>
      </c>
      <c r="BS1360" s="162">
        <f t="shared" si="255"/>
        <v>0.1</v>
      </c>
      <c r="BT1360" s="105">
        <f t="shared" si="256"/>
        <v>4201.8434795268322</v>
      </c>
    </row>
    <row r="1361" spans="1:72">
      <c r="A1361" s="18">
        <f t="shared" si="247"/>
        <v>1358</v>
      </c>
      <c r="B1361" s="33">
        <v>292112167546</v>
      </c>
      <c r="C1361" s="39">
        <v>44539</v>
      </c>
      <c r="D1361" s="22" t="s">
        <v>235</v>
      </c>
      <c r="E1361" s="22" t="s">
        <v>5067</v>
      </c>
      <c r="F1361" s="110">
        <v>6</v>
      </c>
      <c r="G1361" s="23" t="s">
        <v>119</v>
      </c>
      <c r="H1361" s="58">
        <v>650.44999999999834</v>
      </c>
      <c r="I1361" s="30"/>
      <c r="J1361" s="101">
        <v>3902.6999999999898</v>
      </c>
      <c r="K1361" s="33">
        <v>85030090</v>
      </c>
      <c r="L1361" s="26">
        <v>7.4999999999999997E-2</v>
      </c>
      <c r="M1361" s="40">
        <v>0</v>
      </c>
      <c r="N1361" s="40">
        <v>0</v>
      </c>
      <c r="O1361" s="35">
        <v>0</v>
      </c>
      <c r="P1361" s="63">
        <v>0.1</v>
      </c>
      <c r="Q1361" s="52">
        <v>0</v>
      </c>
      <c r="R1361" s="63">
        <v>0.18</v>
      </c>
      <c r="S1361" s="23" t="s">
        <v>1170</v>
      </c>
      <c r="T1361" s="52">
        <v>292.70249999999925</v>
      </c>
      <c r="U1361" s="52">
        <v>0</v>
      </c>
      <c r="V1361" s="52">
        <v>29.270249999999926</v>
      </c>
      <c r="W1361" s="52">
        <v>760.44109499999797</v>
      </c>
      <c r="X1361" s="52">
        <v>1082.4138449999971</v>
      </c>
      <c r="Y1361" s="23" t="s">
        <v>5033</v>
      </c>
      <c r="Z1361" s="23" t="s">
        <v>5068</v>
      </c>
      <c r="AA1361" s="23" t="s">
        <v>5069</v>
      </c>
      <c r="AB1361" s="33">
        <v>292112167546</v>
      </c>
      <c r="AC1361" s="33" t="s">
        <v>5070</v>
      </c>
      <c r="AD1361" s="48">
        <v>44539</v>
      </c>
      <c r="AE1361" s="39">
        <v>44524</v>
      </c>
      <c r="AF1361" s="53" t="e">
        <v>#N/A</v>
      </c>
      <c r="AG1361" s="53" t="e">
        <v>#N/A</v>
      </c>
      <c r="AH1361" s="39" t="e">
        <v>#N/A</v>
      </c>
      <c r="AI1361" s="23" t="s">
        <v>51</v>
      </c>
      <c r="AJ1361" s="54"/>
      <c r="AK1361" s="55"/>
      <c r="AL1361" s="56"/>
      <c r="AM1361" s="57"/>
      <c r="AN1361" s="33"/>
      <c r="AO1361" s="48"/>
      <c r="AP1361" s="23">
        <v>2000</v>
      </c>
      <c r="AQ1361" s="23" t="s">
        <v>52</v>
      </c>
      <c r="AR1361" s="23" t="s">
        <v>5069</v>
      </c>
      <c r="AS1361" s="38" t="s">
        <v>53</v>
      </c>
      <c r="AT1361" s="23"/>
      <c r="AU1361" s="23" t="s">
        <v>319</v>
      </c>
      <c r="AV1361" s="99">
        <v>6</v>
      </c>
      <c r="AW1361" s="101">
        <v>3902.6999999999898</v>
      </c>
      <c r="AX1361" s="29" t="s">
        <v>4770</v>
      </c>
      <c r="AY1361" s="29"/>
      <c r="AZ1361" s="30"/>
      <c r="BA1361">
        <f t="shared" si="257"/>
        <v>1114</v>
      </c>
      <c r="BB1361" s="115" t="s">
        <v>6983</v>
      </c>
      <c r="BC1361" s="105">
        <f t="shared" si="249"/>
        <v>650.44999999999834</v>
      </c>
      <c r="BD1361" s="116">
        <f t="shared" si="250"/>
        <v>44501</v>
      </c>
      <c r="BE1361" s="141" t="s">
        <v>8477</v>
      </c>
      <c r="BF1361">
        <f>MATCH(BE1361,'Cat-4'!$A:$A,0)</f>
        <v>722</v>
      </c>
      <c r="BG1361">
        <f>MATCH(BD1361,'Cat-4'!$1:$1,0)</f>
        <v>119</v>
      </c>
      <c r="BH1361">
        <f>INDEX('Cat-4'!$1:$1048576,'NSS + ACT'!BF1361,'NSS + ACT'!BG1361)</f>
        <v>120.8</v>
      </c>
      <c r="BI1361">
        <f>MATCH($BI$1,'Cat-4'!$1:$1,0)</f>
        <v>153</v>
      </c>
      <c r="BJ1361">
        <f>INDEX('Cat-4'!$1:$1048576,'NSS + ACT'!BF1361,'NSS + ACT'!BI1361)</f>
        <v>130.80000000000001</v>
      </c>
      <c r="BK1361" s="126">
        <f t="shared" si="251"/>
        <v>1.0827814569536425</v>
      </c>
      <c r="BL1361">
        <f t="shared" si="252"/>
        <v>1139</v>
      </c>
      <c r="BM1361" s="126">
        <f t="shared" si="253"/>
        <v>37.966666666666669</v>
      </c>
      <c r="BN1361" s="126" t="s">
        <v>8785</v>
      </c>
      <c r="BO1361" s="126">
        <f>MATCH(BB1361,Sheet3!$D$4:$D$8,0)</f>
        <v>2</v>
      </c>
      <c r="BP1361" s="126">
        <f>MATCH(BN1361,Sheet3!$E$4:$H$4,0)</f>
        <v>4</v>
      </c>
      <c r="BQ1361" s="132">
        <f>INDEX(Sheet3!$D$4:$H$8,'NSS + ACT'!BO1361,'NSS + ACT'!BP1361)</f>
        <v>0.1</v>
      </c>
      <c r="BR1361" s="105">
        <f t="shared" si="254"/>
        <v>4225.7711920529691</v>
      </c>
      <c r="BS1361" s="162">
        <f t="shared" si="255"/>
        <v>0.1</v>
      </c>
      <c r="BT1361" s="105">
        <f t="shared" si="256"/>
        <v>3803.1940728476725</v>
      </c>
    </row>
    <row r="1362" spans="1:72">
      <c r="A1362" s="18">
        <f t="shared" si="247"/>
        <v>1359</v>
      </c>
      <c r="B1362" s="61">
        <v>291602690116</v>
      </c>
      <c r="C1362" s="39">
        <v>42545</v>
      </c>
      <c r="D1362" s="22" t="s">
        <v>183</v>
      </c>
      <c r="E1362" s="22" t="s">
        <v>3915</v>
      </c>
      <c r="F1362" s="110">
        <v>80</v>
      </c>
      <c r="G1362" s="23" t="s">
        <v>49</v>
      </c>
      <c r="H1362" s="52">
        <v>48.407999999999873</v>
      </c>
      <c r="I1362" s="30"/>
      <c r="J1362" s="109">
        <v>3872.6399999999899</v>
      </c>
      <c r="K1362" s="23">
        <v>68052010</v>
      </c>
      <c r="L1362" s="26">
        <v>0.1</v>
      </c>
      <c r="M1362" s="40">
        <v>0</v>
      </c>
      <c r="N1362" s="40">
        <v>0</v>
      </c>
      <c r="O1362" s="52">
        <v>0</v>
      </c>
      <c r="P1362" s="26">
        <v>0.1</v>
      </c>
      <c r="Q1362" s="52">
        <v>0</v>
      </c>
      <c r="R1362" s="63">
        <v>0.18</v>
      </c>
      <c r="S1362" s="23" t="s">
        <v>3893</v>
      </c>
      <c r="T1362" s="52">
        <v>387.26399999999899</v>
      </c>
      <c r="U1362" s="52">
        <v>0</v>
      </c>
      <c r="V1362" s="52">
        <v>38.726399999999899</v>
      </c>
      <c r="W1362" s="52">
        <v>773.75347199999783</v>
      </c>
      <c r="X1362" s="68">
        <v>1199.7438719999968</v>
      </c>
      <c r="Y1362" s="23" t="s">
        <v>3855</v>
      </c>
      <c r="Z1362" s="23" t="s">
        <v>3916</v>
      </c>
      <c r="AA1362" s="23" t="s">
        <v>3917</v>
      </c>
      <c r="AB1362" s="33">
        <v>291602690116</v>
      </c>
      <c r="AC1362" s="33" t="s">
        <v>3918</v>
      </c>
      <c r="AD1362" s="39">
        <v>42545</v>
      </c>
      <c r="AE1362" s="39">
        <v>42528</v>
      </c>
      <c r="AF1362" s="53" t="e">
        <v>#N/A</v>
      </c>
      <c r="AG1362" s="53" t="e">
        <v>#N/A</v>
      </c>
      <c r="AH1362" s="39" t="e">
        <v>#N/A</v>
      </c>
      <c r="AI1362" s="23" t="s">
        <v>51</v>
      </c>
      <c r="AJ1362" s="59"/>
      <c r="AK1362" s="59"/>
      <c r="AL1362" s="48"/>
      <c r="AM1362" s="60"/>
      <c r="AN1362" s="33"/>
      <c r="AO1362" s="48"/>
      <c r="AP1362" s="23">
        <v>2000</v>
      </c>
      <c r="AQ1362" s="23" t="s">
        <v>52</v>
      </c>
      <c r="AR1362" s="23" t="s">
        <v>3917</v>
      </c>
      <c r="AS1362" s="38" t="s">
        <v>53</v>
      </c>
      <c r="AT1362" s="23"/>
      <c r="AU1362" s="64">
        <v>1713759</v>
      </c>
      <c r="AV1362" s="99">
        <v>80</v>
      </c>
      <c r="AW1362" s="102">
        <v>3872.6399999999899</v>
      </c>
      <c r="AX1362" s="29" t="s">
        <v>701</v>
      </c>
      <c r="AY1362" s="29"/>
      <c r="AZ1362" s="25"/>
      <c r="BA1362">
        <f t="shared" si="257"/>
        <v>3110</v>
      </c>
      <c r="BB1362" s="115" t="s">
        <v>6983</v>
      </c>
      <c r="BC1362" s="105">
        <f t="shared" si="249"/>
        <v>48.407999999999873</v>
      </c>
      <c r="BD1362" s="116">
        <f t="shared" si="250"/>
        <v>42522</v>
      </c>
      <c r="BE1362" s="141" t="s">
        <v>8477</v>
      </c>
      <c r="BF1362">
        <f>MATCH(BE1362,'Cat-4'!$A:$A,0)</f>
        <v>722</v>
      </c>
      <c r="BG1362">
        <f>MATCH(BD1362,'Cat-4'!$1:$1,0)</f>
        <v>54</v>
      </c>
      <c r="BH1362">
        <f>INDEX('Cat-4'!$1:$1048576,'NSS + ACT'!BF1362,'NSS + ACT'!BG1362)</f>
        <v>108</v>
      </c>
      <c r="BI1362">
        <f>MATCH($BI$1,'Cat-4'!$1:$1,0)</f>
        <v>153</v>
      </c>
      <c r="BJ1362">
        <f>INDEX('Cat-4'!$1:$1048576,'NSS + ACT'!BF1362,'NSS + ACT'!BI1362)</f>
        <v>130.80000000000001</v>
      </c>
      <c r="BK1362" s="126">
        <f t="shared" si="251"/>
        <v>1.2111111111111112</v>
      </c>
      <c r="BL1362">
        <f t="shared" si="252"/>
        <v>3118</v>
      </c>
      <c r="BM1362" s="126">
        <f t="shared" si="253"/>
        <v>103.93333333333334</v>
      </c>
      <c r="BN1362" s="126" t="s">
        <v>8785</v>
      </c>
      <c r="BO1362" s="126">
        <f>MATCH(BB1362,Sheet3!$D$4:$D$8,0)</f>
        <v>2</v>
      </c>
      <c r="BP1362" s="126">
        <f>MATCH(BN1362,Sheet3!$E$4:$H$4,0)</f>
        <v>4</v>
      </c>
      <c r="BQ1362" s="132">
        <f>INDEX(Sheet3!$D$4:$H$8,'NSS + ACT'!BO1362,'NSS + ACT'!BP1362)</f>
        <v>0.1</v>
      </c>
      <c r="BR1362" s="105">
        <f t="shared" si="254"/>
        <v>4690.1973333333217</v>
      </c>
      <c r="BS1362" s="162">
        <f t="shared" si="255"/>
        <v>0.1</v>
      </c>
      <c r="BT1362" s="105">
        <f t="shared" si="256"/>
        <v>4221.17759999999</v>
      </c>
    </row>
    <row r="1363" spans="1:72">
      <c r="A1363" s="18">
        <f t="shared" si="247"/>
        <v>1360</v>
      </c>
      <c r="B1363" s="61">
        <v>291701984114</v>
      </c>
      <c r="C1363" s="39">
        <v>42846</v>
      </c>
      <c r="D1363" s="22" t="s">
        <v>212</v>
      </c>
      <c r="E1363" s="22" t="s">
        <v>530</v>
      </c>
      <c r="F1363" s="110">
        <v>2</v>
      </c>
      <c r="G1363" s="23" t="s">
        <v>119</v>
      </c>
      <c r="H1363" s="52">
        <v>1925</v>
      </c>
      <c r="I1363" s="30"/>
      <c r="J1363" s="109">
        <v>3850</v>
      </c>
      <c r="K1363" s="23">
        <v>84818090</v>
      </c>
      <c r="L1363" s="26">
        <v>7.4999999999999997E-2</v>
      </c>
      <c r="M1363" s="40">
        <v>0</v>
      </c>
      <c r="N1363" s="62">
        <v>0</v>
      </c>
      <c r="O1363" s="52">
        <v>0</v>
      </c>
      <c r="P1363" s="26">
        <v>0.1</v>
      </c>
      <c r="Q1363" s="52">
        <v>0</v>
      </c>
      <c r="R1363" s="63">
        <v>0.18</v>
      </c>
      <c r="S1363" s="23" t="s">
        <v>849</v>
      </c>
      <c r="T1363" s="52">
        <v>288.75</v>
      </c>
      <c r="U1363" s="52">
        <v>0</v>
      </c>
      <c r="V1363" s="52">
        <v>28.875</v>
      </c>
      <c r="W1363" s="52">
        <v>750.17250000000001</v>
      </c>
      <c r="X1363" s="52">
        <v>1067.7975000000001</v>
      </c>
      <c r="Y1363" s="23" t="s">
        <v>1807</v>
      </c>
      <c r="Z1363" s="23" t="s">
        <v>1848</v>
      </c>
      <c r="AA1363" s="23" t="s">
        <v>531</v>
      </c>
      <c r="AB1363" s="33">
        <v>291701984114</v>
      </c>
      <c r="AC1363" s="33" t="s">
        <v>1849</v>
      </c>
      <c r="AD1363" s="48">
        <v>42846</v>
      </c>
      <c r="AE1363" s="39">
        <v>42824</v>
      </c>
      <c r="AF1363" s="53" t="e">
        <v>#N/A</v>
      </c>
      <c r="AG1363" s="53" t="e">
        <v>#N/A</v>
      </c>
      <c r="AH1363" s="39" t="e">
        <v>#N/A</v>
      </c>
      <c r="AI1363" s="23" t="s">
        <v>51</v>
      </c>
      <c r="AJ1363" s="54"/>
      <c r="AK1363" s="55"/>
      <c r="AL1363" s="56"/>
      <c r="AM1363" s="57"/>
      <c r="AN1363" s="33"/>
      <c r="AO1363" s="48"/>
      <c r="AP1363" s="23">
        <v>2000</v>
      </c>
      <c r="AQ1363" s="23" t="s">
        <v>64</v>
      </c>
      <c r="AR1363" s="23" t="s">
        <v>531</v>
      </c>
      <c r="AS1363" s="38" t="s">
        <v>53</v>
      </c>
      <c r="AT1363" s="23"/>
      <c r="AU1363" s="64">
        <v>749</v>
      </c>
      <c r="AV1363" s="99">
        <v>2</v>
      </c>
      <c r="AW1363" s="102">
        <v>3850</v>
      </c>
      <c r="AX1363" s="29" t="s">
        <v>701</v>
      </c>
      <c r="AY1363" s="29"/>
      <c r="AZ1363" s="25" t="s">
        <v>1811</v>
      </c>
      <c r="BA1363">
        <f t="shared" si="257"/>
        <v>2814</v>
      </c>
      <c r="BB1363" s="115" t="s">
        <v>6983</v>
      </c>
      <c r="BC1363" s="105">
        <f t="shared" si="249"/>
        <v>1925</v>
      </c>
      <c r="BD1363" s="116">
        <f t="shared" si="250"/>
        <v>42795</v>
      </c>
      <c r="BE1363" s="141" t="s">
        <v>8477</v>
      </c>
      <c r="BF1363">
        <f>MATCH(BE1363,'Cat-4'!$A:$A,0)</f>
        <v>722</v>
      </c>
      <c r="BG1363">
        <f>MATCH(BD1363,'Cat-4'!$1:$1,0)</f>
        <v>63</v>
      </c>
      <c r="BH1363">
        <f>INDEX('Cat-4'!$1:$1048576,'NSS + ACT'!BF1363,'NSS + ACT'!BG1363)</f>
        <v>108.3</v>
      </c>
      <c r="BI1363">
        <f>MATCH($BI$1,'Cat-4'!$1:$1,0)</f>
        <v>153</v>
      </c>
      <c r="BJ1363">
        <f>INDEX('Cat-4'!$1:$1048576,'NSS + ACT'!BF1363,'NSS + ACT'!BI1363)</f>
        <v>130.80000000000001</v>
      </c>
      <c r="BK1363" s="126">
        <f t="shared" si="251"/>
        <v>1.2077562326869808</v>
      </c>
      <c r="BL1363">
        <f t="shared" si="252"/>
        <v>2845</v>
      </c>
      <c r="BM1363" s="126">
        <f t="shared" si="253"/>
        <v>94.833333333333329</v>
      </c>
      <c r="BN1363" s="126" t="s">
        <v>8785</v>
      </c>
      <c r="BO1363" s="126">
        <f>MATCH(BB1363,Sheet3!$D$4:$D$8,0)</f>
        <v>2</v>
      </c>
      <c r="BP1363" s="126">
        <f>MATCH(BN1363,Sheet3!$E$4:$H$4,0)</f>
        <v>4</v>
      </c>
      <c r="BQ1363" s="132">
        <f>INDEX(Sheet3!$D$4:$H$8,'NSS + ACT'!BO1363,'NSS + ACT'!BP1363)</f>
        <v>0.1</v>
      </c>
      <c r="BR1363" s="105">
        <f t="shared" si="254"/>
        <v>4649.8614958448761</v>
      </c>
      <c r="BS1363" s="162">
        <f t="shared" si="255"/>
        <v>0.1</v>
      </c>
      <c r="BT1363" s="105">
        <f t="shared" si="256"/>
        <v>4184.8753462603891</v>
      </c>
    </row>
    <row r="1364" spans="1:72">
      <c r="A1364" s="18">
        <f t="shared" si="247"/>
        <v>1361</v>
      </c>
      <c r="B1364" s="61">
        <v>292213011112</v>
      </c>
      <c r="C1364" s="39">
        <v>44909</v>
      </c>
      <c r="D1364" s="22" t="s">
        <v>347</v>
      </c>
      <c r="E1364" s="22" t="s">
        <v>4161</v>
      </c>
      <c r="F1364" s="110">
        <v>93</v>
      </c>
      <c r="G1364" s="23" t="s">
        <v>119</v>
      </c>
      <c r="H1364" s="52">
        <v>41.310860215053651</v>
      </c>
      <c r="I1364" s="30"/>
      <c r="J1364" s="109">
        <v>3841.9099999999899</v>
      </c>
      <c r="K1364" s="23">
        <v>84841010</v>
      </c>
      <c r="L1364" s="26">
        <v>7.4999999999999997E-2</v>
      </c>
      <c r="M1364" s="40">
        <v>0</v>
      </c>
      <c r="N1364" s="62">
        <v>0</v>
      </c>
      <c r="O1364" s="52">
        <v>0</v>
      </c>
      <c r="P1364" s="26">
        <v>0.1</v>
      </c>
      <c r="Q1364" s="52">
        <v>0</v>
      </c>
      <c r="R1364" s="63">
        <v>0.18</v>
      </c>
      <c r="S1364" s="23" t="s">
        <v>4095</v>
      </c>
      <c r="T1364" s="52">
        <v>288.14324999999923</v>
      </c>
      <c r="U1364" s="52">
        <v>0</v>
      </c>
      <c r="V1364" s="52">
        <v>28.814324999999926</v>
      </c>
      <c r="W1364" s="52">
        <v>748.59616349999806</v>
      </c>
      <c r="X1364" s="52">
        <v>1065.5537384999973</v>
      </c>
      <c r="Y1364" s="23" t="s">
        <v>4133</v>
      </c>
      <c r="Z1364" s="23" t="s">
        <v>4162</v>
      </c>
      <c r="AA1364" s="23" t="s">
        <v>4163</v>
      </c>
      <c r="AB1364" s="33">
        <v>292213011112</v>
      </c>
      <c r="AC1364" s="33" t="s">
        <v>4116</v>
      </c>
      <c r="AD1364" s="39">
        <v>44909</v>
      </c>
      <c r="AE1364" s="39">
        <v>44897</v>
      </c>
      <c r="AF1364" s="53" t="e">
        <v>#N/A</v>
      </c>
      <c r="AG1364" s="53" t="e">
        <v>#N/A</v>
      </c>
      <c r="AH1364" s="39" t="e">
        <v>#N/A</v>
      </c>
      <c r="AI1364" s="23" t="s">
        <v>51</v>
      </c>
      <c r="AJ1364" s="59"/>
      <c r="AK1364" s="59"/>
      <c r="AL1364" s="48"/>
      <c r="AM1364" s="60"/>
      <c r="AN1364" s="33"/>
      <c r="AO1364" s="48"/>
      <c r="AP1364" s="23">
        <v>2000</v>
      </c>
      <c r="AQ1364" s="23" t="s">
        <v>52</v>
      </c>
      <c r="AR1364" s="23" t="s">
        <v>4163</v>
      </c>
      <c r="AS1364" s="38" t="s">
        <v>53</v>
      </c>
      <c r="AT1364" s="23"/>
      <c r="AU1364" s="64" t="s">
        <v>4117</v>
      </c>
      <c r="AV1364" s="99">
        <v>93</v>
      </c>
      <c r="AW1364" s="102">
        <v>3841.9099999999899</v>
      </c>
      <c r="AX1364" s="29" t="s">
        <v>701</v>
      </c>
      <c r="AY1364" s="29"/>
      <c r="AZ1364" s="25"/>
      <c r="BA1364">
        <f t="shared" si="257"/>
        <v>741</v>
      </c>
      <c r="BB1364" s="115" t="s">
        <v>6983</v>
      </c>
      <c r="BC1364" s="105">
        <f t="shared" si="249"/>
        <v>41.310860215053651</v>
      </c>
      <c r="BD1364" s="116">
        <f t="shared" si="250"/>
        <v>44896</v>
      </c>
      <c r="BE1364" s="141" t="s">
        <v>8477</v>
      </c>
      <c r="BF1364">
        <f>MATCH(BE1364,'Cat-4'!$A:$A,0)</f>
        <v>722</v>
      </c>
      <c r="BG1364">
        <f>MATCH(BD1364,'Cat-4'!$1:$1,0)</f>
        <v>132</v>
      </c>
      <c r="BH1364">
        <f>INDEX('Cat-4'!$1:$1048576,'NSS + ACT'!BF1364,'NSS + ACT'!BG1364)</f>
        <v>126.3</v>
      </c>
      <c r="BI1364">
        <f>MATCH($BI$1,'Cat-4'!$1:$1,0)</f>
        <v>153</v>
      </c>
      <c r="BJ1364">
        <f>INDEX('Cat-4'!$1:$1048576,'NSS + ACT'!BF1364,'NSS + ACT'!BI1364)</f>
        <v>130.80000000000001</v>
      </c>
      <c r="BK1364" s="126">
        <f t="shared" si="251"/>
        <v>1.0356294536817103</v>
      </c>
      <c r="BL1364">
        <f t="shared" si="252"/>
        <v>744</v>
      </c>
      <c r="BM1364" s="126">
        <f t="shared" si="253"/>
        <v>24.8</v>
      </c>
      <c r="BN1364" s="126" t="s">
        <v>8785</v>
      </c>
      <c r="BO1364" s="126">
        <f>MATCH(BB1364,Sheet3!$D$4:$D$8,0)</f>
        <v>2</v>
      </c>
      <c r="BP1364" s="126">
        <f>MATCH(BN1364,Sheet3!$E$4:$H$4,0)</f>
        <v>4</v>
      </c>
      <c r="BQ1364" s="132">
        <f>INDEX(Sheet3!$D$4:$H$8,'NSS + ACT'!BO1364,'NSS + ACT'!BP1364)</f>
        <v>0.1</v>
      </c>
      <c r="BR1364" s="105">
        <f t="shared" si="254"/>
        <v>3978.7951543942891</v>
      </c>
      <c r="BS1364" s="162">
        <f t="shared" si="255"/>
        <v>0.1</v>
      </c>
      <c r="BT1364" s="105">
        <f t="shared" si="256"/>
        <v>3580.9156389548602</v>
      </c>
    </row>
    <row r="1365" spans="1:72">
      <c r="A1365" s="18">
        <f t="shared" si="247"/>
        <v>1362</v>
      </c>
      <c r="B1365" s="61">
        <v>291600233702</v>
      </c>
      <c r="C1365" s="39">
        <v>42389</v>
      </c>
      <c r="D1365" s="22" t="s">
        <v>220</v>
      </c>
      <c r="E1365" s="22" t="s">
        <v>2151</v>
      </c>
      <c r="F1365" s="110">
        <v>9</v>
      </c>
      <c r="G1365" s="23" t="s">
        <v>49</v>
      </c>
      <c r="H1365" s="52">
        <v>425.63666666666666</v>
      </c>
      <c r="I1365" s="30"/>
      <c r="J1365" s="109">
        <v>3830.73</v>
      </c>
      <c r="K1365" s="23">
        <v>84819090</v>
      </c>
      <c r="L1365" s="26">
        <v>7.4999999999999997E-2</v>
      </c>
      <c r="M1365" s="40">
        <v>0</v>
      </c>
      <c r="N1365" s="62">
        <v>0</v>
      </c>
      <c r="O1365" s="52">
        <v>0</v>
      </c>
      <c r="P1365" s="26">
        <v>0.1</v>
      </c>
      <c r="Q1365" s="52">
        <v>0</v>
      </c>
      <c r="R1365" s="63">
        <v>0.18</v>
      </c>
      <c r="S1365" s="23" t="s">
        <v>849</v>
      </c>
      <c r="T1365" s="52">
        <v>287.30475000000001</v>
      </c>
      <c r="U1365" s="52">
        <v>0</v>
      </c>
      <c r="V1365" s="52">
        <v>28.730475000000002</v>
      </c>
      <c r="W1365" s="52">
        <v>746.41774050000004</v>
      </c>
      <c r="X1365" s="52">
        <v>1062.4529655000001</v>
      </c>
      <c r="Y1365" s="23" t="s">
        <v>1945</v>
      </c>
      <c r="Z1365" s="23" t="s">
        <v>2152</v>
      </c>
      <c r="AA1365" s="23" t="s">
        <v>2153</v>
      </c>
      <c r="AB1365" s="33">
        <v>291600233702</v>
      </c>
      <c r="AC1365" s="33">
        <v>2722</v>
      </c>
      <c r="AD1365" s="48">
        <v>42389</v>
      </c>
      <c r="AE1365" s="39">
        <v>42368</v>
      </c>
      <c r="AF1365" s="53" t="e">
        <v>#N/A</v>
      </c>
      <c r="AG1365" s="53" t="e">
        <v>#N/A</v>
      </c>
      <c r="AH1365" s="39" t="e">
        <v>#N/A</v>
      </c>
      <c r="AI1365" s="23" t="s">
        <v>51</v>
      </c>
      <c r="AJ1365" s="54"/>
      <c r="AK1365" s="55"/>
      <c r="AL1365" s="56"/>
      <c r="AM1365" s="57"/>
      <c r="AN1365" s="33"/>
      <c r="AO1365" s="48"/>
      <c r="AP1365" s="23">
        <v>2000</v>
      </c>
      <c r="AQ1365" s="23" t="s">
        <v>64</v>
      </c>
      <c r="AR1365" s="23" t="s">
        <v>2153</v>
      </c>
      <c r="AS1365" s="38" t="s">
        <v>53</v>
      </c>
      <c r="AT1365" s="23"/>
      <c r="AU1365" s="64">
        <v>6315002660</v>
      </c>
      <c r="AV1365" s="99">
        <v>9</v>
      </c>
      <c r="AW1365" s="102">
        <v>3830.73</v>
      </c>
      <c r="AX1365" s="29" t="s">
        <v>701</v>
      </c>
      <c r="AY1365" s="29"/>
      <c r="AZ1365" s="25" t="s">
        <v>1954</v>
      </c>
      <c r="BA1365">
        <f t="shared" si="257"/>
        <v>3270</v>
      </c>
      <c r="BB1365" t="s">
        <v>6983</v>
      </c>
      <c r="BC1365" s="105">
        <f t="shared" si="249"/>
        <v>425.63666666666666</v>
      </c>
      <c r="BD1365" s="116">
        <f t="shared" si="250"/>
        <v>42339</v>
      </c>
      <c r="BE1365" s="141" t="s">
        <v>8477</v>
      </c>
      <c r="BF1365">
        <f>MATCH(BE1365,'Cat-4'!$A:$A,0)</f>
        <v>722</v>
      </c>
      <c r="BG1365">
        <f>MATCH(BD1365,'Cat-4'!$1:$1,0)</f>
        <v>48</v>
      </c>
      <c r="BH1365">
        <f>INDEX('Cat-4'!$1:$1048576,'NSS + ACT'!BF1365,'NSS + ACT'!BG1365)</f>
        <v>109</v>
      </c>
      <c r="BI1365">
        <f>MATCH($BI$1,'Cat-4'!$1:$1,0)</f>
        <v>153</v>
      </c>
      <c r="BJ1365">
        <f>INDEX('Cat-4'!$1:$1048576,'NSS + ACT'!BF1365,'NSS + ACT'!BI1365)</f>
        <v>130.80000000000001</v>
      </c>
      <c r="BK1365" s="126">
        <f t="shared" si="251"/>
        <v>1.2000000000000002</v>
      </c>
      <c r="BL1365">
        <f t="shared" si="252"/>
        <v>3301</v>
      </c>
      <c r="BM1365" s="126">
        <f t="shared" si="253"/>
        <v>110.03333333333333</v>
      </c>
      <c r="BN1365" s="126" t="s">
        <v>8785</v>
      </c>
      <c r="BO1365" s="126">
        <f>MATCH(BB1365,Sheet3!$D$4:$D$8,0)</f>
        <v>2</v>
      </c>
      <c r="BP1365" s="126">
        <f>MATCH(BN1365,Sheet3!$E$4:$H$4,0)</f>
        <v>4</v>
      </c>
      <c r="BQ1365" s="132">
        <f>INDEX(Sheet3!$D$4:$H$8,'NSS + ACT'!BO1365,'NSS + ACT'!BP1365)</f>
        <v>0.1</v>
      </c>
      <c r="BR1365" s="105">
        <f t="shared" si="254"/>
        <v>4596.8760000000011</v>
      </c>
      <c r="BS1365" s="162">
        <f t="shared" si="255"/>
        <v>0.1</v>
      </c>
      <c r="BT1365" s="105">
        <f t="shared" si="256"/>
        <v>4137.1884000000009</v>
      </c>
    </row>
    <row r="1366" spans="1:72">
      <c r="A1366" s="18">
        <f t="shared" si="247"/>
        <v>1363</v>
      </c>
      <c r="B1366" s="61">
        <v>292212913941</v>
      </c>
      <c r="C1366" s="39">
        <v>44907</v>
      </c>
      <c r="D1366" s="22" t="s">
        <v>351</v>
      </c>
      <c r="E1366" s="22" t="s">
        <v>4184</v>
      </c>
      <c r="F1366" s="107">
        <v>10</v>
      </c>
      <c r="G1366" s="23" t="s">
        <v>119</v>
      </c>
      <c r="H1366" s="52">
        <v>382</v>
      </c>
      <c r="I1366" s="30"/>
      <c r="J1366" s="109">
        <v>3820</v>
      </c>
      <c r="K1366" s="23">
        <v>84841010</v>
      </c>
      <c r="L1366" s="26">
        <v>7.4999999999999997E-2</v>
      </c>
      <c r="M1366" s="40">
        <v>0</v>
      </c>
      <c r="N1366" s="62">
        <v>0</v>
      </c>
      <c r="O1366" s="52">
        <v>0</v>
      </c>
      <c r="P1366" s="26">
        <v>0.1</v>
      </c>
      <c r="Q1366" s="52">
        <v>0</v>
      </c>
      <c r="R1366" s="63">
        <v>0.18</v>
      </c>
      <c r="S1366" s="23" t="s">
        <v>4095</v>
      </c>
      <c r="T1366" s="52">
        <v>286.5</v>
      </c>
      <c r="U1366" s="52">
        <v>0</v>
      </c>
      <c r="V1366" s="52">
        <v>28.650000000000002</v>
      </c>
      <c r="W1366" s="52">
        <v>744.32699999999988</v>
      </c>
      <c r="X1366" s="52">
        <v>1059.4769999999999</v>
      </c>
      <c r="Y1366" s="23" t="s">
        <v>4133</v>
      </c>
      <c r="Z1366" s="23" t="s">
        <v>4185</v>
      </c>
      <c r="AA1366" s="23" t="s">
        <v>4186</v>
      </c>
      <c r="AB1366" s="33">
        <v>292212913941</v>
      </c>
      <c r="AC1366" s="33" t="s">
        <v>4187</v>
      </c>
      <c r="AD1366" s="39">
        <v>44907</v>
      </c>
      <c r="AE1366" s="39">
        <v>44904</v>
      </c>
      <c r="AF1366" s="53" t="e">
        <v>#N/A</v>
      </c>
      <c r="AG1366" s="53" t="e">
        <v>#N/A</v>
      </c>
      <c r="AH1366" s="39" t="e">
        <v>#N/A</v>
      </c>
      <c r="AI1366" s="23" t="s">
        <v>51</v>
      </c>
      <c r="AJ1366" s="59"/>
      <c r="AK1366" s="59"/>
      <c r="AL1366" s="48"/>
      <c r="AM1366" s="60"/>
      <c r="AN1366" s="33"/>
      <c r="AO1366" s="48"/>
      <c r="AP1366" s="23">
        <v>2000</v>
      </c>
      <c r="AQ1366" s="23" t="s">
        <v>52</v>
      </c>
      <c r="AR1366" s="23" t="s">
        <v>4186</v>
      </c>
      <c r="AS1366" s="38" t="s">
        <v>53</v>
      </c>
      <c r="AT1366" s="23"/>
      <c r="AU1366" s="64" t="s">
        <v>4188</v>
      </c>
      <c r="AV1366" s="99">
        <v>10</v>
      </c>
      <c r="AW1366" s="102">
        <v>3820</v>
      </c>
      <c r="AX1366" s="29" t="s">
        <v>701</v>
      </c>
      <c r="AY1366" s="29"/>
      <c r="AZ1366" s="25"/>
      <c r="BA1366">
        <f t="shared" si="257"/>
        <v>734</v>
      </c>
      <c r="BB1366" s="115" t="s">
        <v>6983</v>
      </c>
      <c r="BC1366" s="105">
        <f t="shared" si="249"/>
        <v>382</v>
      </c>
      <c r="BD1366" s="116">
        <f t="shared" si="250"/>
        <v>44896</v>
      </c>
      <c r="BE1366" s="141" t="s">
        <v>8477</v>
      </c>
      <c r="BF1366">
        <f>MATCH(BE1366,'Cat-4'!$A:$A,0)</f>
        <v>722</v>
      </c>
      <c r="BG1366">
        <f>MATCH(BD1366,'Cat-4'!$1:$1,0)</f>
        <v>132</v>
      </c>
      <c r="BH1366">
        <f>INDEX('Cat-4'!$1:$1048576,'NSS + ACT'!BF1366,'NSS + ACT'!BG1366)</f>
        <v>126.3</v>
      </c>
      <c r="BI1366">
        <f>MATCH($BI$1,'Cat-4'!$1:$1,0)</f>
        <v>153</v>
      </c>
      <c r="BJ1366">
        <f>INDEX('Cat-4'!$1:$1048576,'NSS + ACT'!BF1366,'NSS + ACT'!BI1366)</f>
        <v>130.80000000000001</v>
      </c>
      <c r="BK1366" s="126">
        <f t="shared" si="251"/>
        <v>1.0356294536817103</v>
      </c>
      <c r="BL1366">
        <f t="shared" si="252"/>
        <v>744</v>
      </c>
      <c r="BM1366" s="126">
        <f t="shared" si="253"/>
        <v>24.8</v>
      </c>
      <c r="BN1366" s="126" t="s">
        <v>8785</v>
      </c>
      <c r="BO1366" s="126">
        <f>MATCH(BB1366,Sheet3!$D$4:$D$8,0)</f>
        <v>2</v>
      </c>
      <c r="BP1366" s="126">
        <f>MATCH(BN1366,Sheet3!$E$4:$H$4,0)</f>
        <v>4</v>
      </c>
      <c r="BQ1366" s="132">
        <f>INDEX(Sheet3!$D$4:$H$8,'NSS + ACT'!BO1366,'NSS + ACT'!BP1366)</f>
        <v>0.1</v>
      </c>
      <c r="BR1366" s="105">
        <f t="shared" si="254"/>
        <v>3956.1045130641332</v>
      </c>
      <c r="BS1366" s="162">
        <f t="shared" si="255"/>
        <v>0.1</v>
      </c>
      <c r="BT1366" s="105">
        <f t="shared" si="256"/>
        <v>3560.4940617577199</v>
      </c>
    </row>
    <row r="1367" spans="1:72">
      <c r="A1367" s="18">
        <f t="shared" si="247"/>
        <v>1364</v>
      </c>
      <c r="B1367" s="61">
        <v>292109705963</v>
      </c>
      <c r="C1367" s="39">
        <v>44469</v>
      </c>
      <c r="D1367" s="22" t="s">
        <v>63</v>
      </c>
      <c r="E1367" s="22" t="s">
        <v>1572</v>
      </c>
      <c r="F1367" s="110">
        <v>2</v>
      </c>
      <c r="G1367" s="23" t="s">
        <v>119</v>
      </c>
      <c r="H1367" s="52">
        <v>977.94</v>
      </c>
      <c r="I1367" s="30"/>
      <c r="J1367" s="109">
        <v>1955.88</v>
      </c>
      <c r="K1367" s="23">
        <v>84842000</v>
      </c>
      <c r="L1367" s="26">
        <v>7.4999999999999997E-2</v>
      </c>
      <c r="M1367" s="40">
        <v>0</v>
      </c>
      <c r="N1367" s="62">
        <v>0</v>
      </c>
      <c r="O1367" s="52">
        <v>0</v>
      </c>
      <c r="P1367" s="26">
        <v>0.1</v>
      </c>
      <c r="Q1367" s="52">
        <v>0</v>
      </c>
      <c r="R1367" s="63">
        <v>0.18</v>
      </c>
      <c r="S1367" s="23" t="s">
        <v>777</v>
      </c>
      <c r="T1367" s="52">
        <v>146.691</v>
      </c>
      <c r="U1367" s="52">
        <v>0</v>
      </c>
      <c r="V1367" s="52">
        <v>14.6691</v>
      </c>
      <c r="W1367" s="52">
        <v>381.10321799999997</v>
      </c>
      <c r="X1367" s="52">
        <v>542.46331799999996</v>
      </c>
      <c r="Y1367" s="23" t="s">
        <v>1473</v>
      </c>
      <c r="Z1367" s="23" t="s">
        <v>1573</v>
      </c>
      <c r="AA1367" s="23" t="s">
        <v>1574</v>
      </c>
      <c r="AB1367" s="33">
        <v>292109705963</v>
      </c>
      <c r="AC1367" s="33" t="s">
        <v>1568</v>
      </c>
      <c r="AD1367" s="48">
        <v>44469</v>
      </c>
      <c r="AE1367" s="39">
        <v>44462</v>
      </c>
      <c r="AF1367" s="53" t="e">
        <v>#N/A</v>
      </c>
      <c r="AG1367" s="53" t="e">
        <v>#N/A</v>
      </c>
      <c r="AH1367" s="39" t="e">
        <v>#N/A</v>
      </c>
      <c r="AI1367" s="23" t="s">
        <v>51</v>
      </c>
      <c r="AJ1367" s="54"/>
      <c r="AK1367" s="55"/>
      <c r="AL1367" s="56"/>
      <c r="AM1367" s="57"/>
      <c r="AN1367" s="33"/>
      <c r="AO1367" s="48"/>
      <c r="AP1367" s="23">
        <v>2000</v>
      </c>
      <c r="AQ1367" s="23" t="s">
        <v>52</v>
      </c>
      <c r="AR1367" s="23" t="s">
        <v>1574</v>
      </c>
      <c r="AS1367" s="38" t="s">
        <v>53</v>
      </c>
      <c r="AT1367" s="23"/>
      <c r="AU1367" s="64">
        <v>27104010</v>
      </c>
      <c r="AV1367" s="99">
        <v>2</v>
      </c>
      <c r="AW1367" s="102">
        <v>3801.36</v>
      </c>
      <c r="AX1367" s="29" t="s">
        <v>701</v>
      </c>
      <c r="AY1367" s="29"/>
      <c r="AZ1367" s="25"/>
      <c r="BA1367">
        <f t="shared" si="257"/>
        <v>1176</v>
      </c>
      <c r="BB1367" s="115" t="s">
        <v>6983</v>
      </c>
      <c r="BC1367" s="105">
        <f t="shared" si="249"/>
        <v>1900.68</v>
      </c>
      <c r="BD1367" s="116">
        <f t="shared" si="250"/>
        <v>44440</v>
      </c>
      <c r="BE1367" s="141" t="s">
        <v>8477</v>
      </c>
      <c r="BF1367">
        <f>MATCH(BE1367,'Cat-4'!$A:$A,0)</f>
        <v>722</v>
      </c>
      <c r="BG1367">
        <f>MATCH(BD1367,'Cat-4'!$1:$1,0)</f>
        <v>117</v>
      </c>
      <c r="BH1367">
        <f>INDEX('Cat-4'!$1:$1048576,'NSS + ACT'!BF1367,'NSS + ACT'!BG1367)</f>
        <v>120.7</v>
      </c>
      <c r="BI1367">
        <f>MATCH($BI$1,'Cat-4'!$1:$1,0)</f>
        <v>153</v>
      </c>
      <c r="BJ1367">
        <f>INDEX('Cat-4'!$1:$1048576,'NSS + ACT'!BF1367,'NSS + ACT'!BI1367)</f>
        <v>130.80000000000001</v>
      </c>
      <c r="BK1367" s="126">
        <f t="shared" si="251"/>
        <v>1.0836785418392709</v>
      </c>
      <c r="BL1367">
        <f t="shared" si="252"/>
        <v>1200</v>
      </c>
      <c r="BM1367" s="126">
        <f t="shared" si="253"/>
        <v>40</v>
      </c>
      <c r="BN1367" s="126" t="s">
        <v>8785</v>
      </c>
      <c r="BO1367" s="126">
        <f>MATCH(BB1367,Sheet3!$D$4:$D$8,0)</f>
        <v>2</v>
      </c>
      <c r="BP1367" s="126">
        <f>MATCH(BN1367,Sheet3!$E$4:$H$4,0)</f>
        <v>4</v>
      </c>
      <c r="BQ1367" s="132">
        <f>INDEX(Sheet3!$D$4:$H$8,'NSS + ACT'!BO1367,'NSS + ACT'!BP1367)</f>
        <v>0.1</v>
      </c>
      <c r="BR1367" s="105">
        <f t="shared" si="254"/>
        <v>4119.452261806131</v>
      </c>
      <c r="BS1367" s="162">
        <f t="shared" si="255"/>
        <v>0.1</v>
      </c>
      <c r="BT1367" s="105">
        <f t="shared" si="256"/>
        <v>3707.5070356255178</v>
      </c>
    </row>
    <row r="1368" spans="1:72">
      <c r="A1368" s="18">
        <f t="shared" si="247"/>
        <v>1365</v>
      </c>
      <c r="B1368" s="61">
        <v>291802424620</v>
      </c>
      <c r="C1368" s="39">
        <v>43182</v>
      </c>
      <c r="D1368" s="22" t="s">
        <v>94</v>
      </c>
      <c r="E1368" s="22" t="s">
        <v>3451</v>
      </c>
      <c r="F1368" s="110">
        <v>18</v>
      </c>
      <c r="G1368" s="23" t="s">
        <v>49</v>
      </c>
      <c r="H1368" s="52">
        <v>210.89999999999944</v>
      </c>
      <c r="I1368" s="30"/>
      <c r="J1368" s="109">
        <v>3796.1999999999898</v>
      </c>
      <c r="K1368" s="23">
        <v>85389000</v>
      </c>
      <c r="L1368" s="26">
        <v>0.15</v>
      </c>
      <c r="M1368" s="40">
        <v>0</v>
      </c>
      <c r="N1368" s="62">
        <v>0</v>
      </c>
      <c r="O1368" s="52">
        <v>0</v>
      </c>
      <c r="P1368" s="26">
        <v>0.1</v>
      </c>
      <c r="Q1368" s="52">
        <v>0</v>
      </c>
      <c r="R1368" s="63">
        <v>0.18</v>
      </c>
      <c r="S1368" s="23" t="s">
        <v>947</v>
      </c>
      <c r="T1368" s="52">
        <v>569.42999999999847</v>
      </c>
      <c r="U1368" s="52">
        <v>0</v>
      </c>
      <c r="V1368" s="52">
        <v>56.942999999999849</v>
      </c>
      <c r="W1368" s="52">
        <v>796.06313999999793</v>
      </c>
      <c r="X1368" s="52">
        <v>1422.4361399999962</v>
      </c>
      <c r="Y1368" s="23" t="s">
        <v>3431</v>
      </c>
      <c r="Z1368" s="23" t="s">
        <v>3452</v>
      </c>
      <c r="AA1368" s="23" t="s">
        <v>3453</v>
      </c>
      <c r="AB1368" s="33">
        <v>291802424620</v>
      </c>
      <c r="AC1368" s="33" t="s">
        <v>3454</v>
      </c>
      <c r="AD1368" s="39">
        <v>43182</v>
      </c>
      <c r="AE1368" s="39">
        <v>43173</v>
      </c>
      <c r="AF1368" s="53" t="e">
        <v>#N/A</v>
      </c>
      <c r="AG1368" s="53" t="e">
        <v>#N/A</v>
      </c>
      <c r="AH1368" s="39" t="e">
        <v>#N/A</v>
      </c>
      <c r="AI1368" s="23" t="s">
        <v>51</v>
      </c>
      <c r="AJ1368" s="59"/>
      <c r="AK1368" s="59"/>
      <c r="AL1368" s="48"/>
      <c r="AM1368" s="60"/>
      <c r="AN1368" s="33"/>
      <c r="AO1368" s="48"/>
      <c r="AP1368" s="23">
        <v>2000</v>
      </c>
      <c r="AQ1368" s="23" t="s">
        <v>52</v>
      </c>
      <c r="AR1368" s="23" t="s">
        <v>3453</v>
      </c>
      <c r="AS1368" s="38" t="s">
        <v>53</v>
      </c>
      <c r="AT1368" s="23"/>
      <c r="AU1368" s="64">
        <v>1247000138</v>
      </c>
      <c r="AV1368" s="99">
        <v>18</v>
      </c>
      <c r="AW1368" s="102">
        <v>3796.1999999999898</v>
      </c>
      <c r="AX1368" s="29" t="s">
        <v>701</v>
      </c>
      <c r="AY1368" s="29"/>
      <c r="AZ1368" s="25">
        <v>1</v>
      </c>
      <c r="BA1368">
        <f t="shared" si="257"/>
        <v>2465</v>
      </c>
      <c r="BB1368" s="115" t="s">
        <v>6987</v>
      </c>
      <c r="BC1368" s="105">
        <f t="shared" si="249"/>
        <v>210.89999999999944</v>
      </c>
      <c r="BD1368" s="116">
        <f t="shared" si="250"/>
        <v>43160</v>
      </c>
      <c r="BE1368" s="141" t="s">
        <v>8366</v>
      </c>
      <c r="BF1368">
        <f>MATCH(BE1368,'Cat-4'!$A:$A,0)</f>
        <v>666</v>
      </c>
      <c r="BG1368">
        <f>MATCH(BD1368,'Cat-4'!$1:$1,0)</f>
        <v>75</v>
      </c>
      <c r="BH1368">
        <f>INDEX('Cat-4'!$1:$1048576,'NSS + ACT'!BF1368,'NSS + ACT'!BG1368)</f>
        <v>110.1</v>
      </c>
      <c r="BI1368">
        <f>MATCH($BI$1,'Cat-4'!$1:$1,0)</f>
        <v>153</v>
      </c>
      <c r="BJ1368">
        <f>INDEX('Cat-4'!$1:$1048576,'NSS + ACT'!BF1368,'NSS + ACT'!BI1368)</f>
        <v>133.4</v>
      </c>
      <c r="BK1368" s="126">
        <f t="shared" si="251"/>
        <v>1.2116257947320619</v>
      </c>
      <c r="BL1368">
        <f t="shared" si="252"/>
        <v>2480</v>
      </c>
      <c r="BM1368" s="126">
        <f t="shared" si="253"/>
        <v>82.666666666666671</v>
      </c>
      <c r="BN1368" s="126" t="s">
        <v>8785</v>
      </c>
      <c r="BO1368" s="126">
        <f>MATCH(BB1368,Sheet3!$D$4:$D$8,0)</f>
        <v>4</v>
      </c>
      <c r="BP1368" s="126">
        <f>MATCH(BN1368,Sheet3!$E$4:$H$4,0)</f>
        <v>4</v>
      </c>
      <c r="BQ1368" s="132">
        <f>INDEX(Sheet3!$D$4:$H$8,'NSS + ACT'!BO1368,'NSS + ACT'!BP1368)</f>
        <v>0.2</v>
      </c>
      <c r="BR1368" s="105">
        <f t="shared" si="254"/>
        <v>4599.573841961841</v>
      </c>
      <c r="BS1368" s="162">
        <f t="shared" si="255"/>
        <v>0.2</v>
      </c>
      <c r="BT1368" s="105">
        <f t="shared" si="256"/>
        <v>3679.6590735694731</v>
      </c>
    </row>
    <row r="1369" spans="1:72">
      <c r="A1369" s="18">
        <f t="shared" si="247"/>
        <v>1366</v>
      </c>
      <c r="B1369" s="33">
        <v>292203555490</v>
      </c>
      <c r="C1369" s="39">
        <v>44658</v>
      </c>
      <c r="D1369" s="22" t="s">
        <v>147</v>
      </c>
      <c r="E1369" s="22" t="s">
        <v>5370</v>
      </c>
      <c r="F1369" s="110">
        <v>37</v>
      </c>
      <c r="G1369" s="23" t="s">
        <v>49</v>
      </c>
      <c r="H1369" s="58">
        <v>102.06486486486487</v>
      </c>
      <c r="I1369" s="30"/>
      <c r="J1369" s="101">
        <v>3776.4</v>
      </c>
      <c r="K1369" s="33">
        <v>73079390</v>
      </c>
      <c r="L1369" s="26">
        <v>0.1</v>
      </c>
      <c r="M1369" s="40" t="s">
        <v>742</v>
      </c>
      <c r="N1369" s="40">
        <v>0</v>
      </c>
      <c r="O1369" s="35">
        <v>0</v>
      </c>
      <c r="P1369" s="63">
        <v>0.1</v>
      </c>
      <c r="Q1369" s="52">
        <v>0</v>
      </c>
      <c r="R1369" s="63">
        <v>0.18</v>
      </c>
      <c r="S1369" s="23" t="s">
        <v>1260</v>
      </c>
      <c r="T1369" s="52">
        <v>377.64000000000004</v>
      </c>
      <c r="U1369" s="52">
        <v>0</v>
      </c>
      <c r="V1369" s="52">
        <v>37.764000000000003</v>
      </c>
      <c r="W1369" s="52">
        <v>754.52472</v>
      </c>
      <c r="X1369" s="52">
        <v>1169.9287200000001</v>
      </c>
      <c r="Y1369" s="23" t="s">
        <v>5221</v>
      </c>
      <c r="Z1369" s="23" t="s">
        <v>5371</v>
      </c>
      <c r="AA1369" s="23" t="s">
        <v>5372</v>
      </c>
      <c r="AB1369" s="33">
        <v>292203555490</v>
      </c>
      <c r="AC1369" s="33" t="s">
        <v>5368</v>
      </c>
      <c r="AD1369" s="39">
        <v>44658</v>
      </c>
      <c r="AE1369" s="39">
        <v>44656</v>
      </c>
      <c r="AF1369" s="53" t="e">
        <v>#N/A</v>
      </c>
      <c r="AG1369" s="53" t="e">
        <v>#N/A</v>
      </c>
      <c r="AH1369" s="39" t="e">
        <v>#N/A</v>
      </c>
      <c r="AI1369" s="23" t="s">
        <v>51</v>
      </c>
      <c r="AJ1369" s="59"/>
      <c r="AK1369" s="59"/>
      <c r="AL1369" s="48"/>
      <c r="AM1369" s="60"/>
      <c r="AN1369" s="33"/>
      <c r="AO1369" s="48"/>
      <c r="AP1369" s="23">
        <v>2000</v>
      </c>
      <c r="AQ1369" s="23" t="s">
        <v>52</v>
      </c>
      <c r="AR1369" s="23" t="s">
        <v>5372</v>
      </c>
      <c r="AS1369" s="38" t="s">
        <v>53</v>
      </c>
      <c r="AT1369" s="23" t="s">
        <v>519</v>
      </c>
      <c r="AU1369" s="23" t="s">
        <v>5369</v>
      </c>
      <c r="AV1369" s="99">
        <v>37</v>
      </c>
      <c r="AW1369" s="101">
        <v>3776.4</v>
      </c>
      <c r="AX1369" s="29" t="s">
        <v>4770</v>
      </c>
      <c r="AY1369" s="29"/>
      <c r="AZ1369" s="30"/>
      <c r="BA1369">
        <f t="shared" si="257"/>
        <v>982</v>
      </c>
      <c r="BB1369" s="115" t="s">
        <v>6983</v>
      </c>
      <c r="BC1369" s="105">
        <f t="shared" si="249"/>
        <v>102.06486486486487</v>
      </c>
      <c r="BD1369" s="116">
        <f t="shared" si="250"/>
        <v>44652</v>
      </c>
      <c r="BE1369" s="141" t="s">
        <v>8477</v>
      </c>
      <c r="BF1369">
        <f>MATCH(BE1369,'Cat-4'!$A:$A,0)</f>
        <v>722</v>
      </c>
      <c r="BG1369">
        <f>MATCH(BD1369,'Cat-4'!$1:$1,0)</f>
        <v>124</v>
      </c>
      <c r="BH1369">
        <f>INDEX('Cat-4'!$1:$1048576,'NSS + ACT'!BF1369,'NSS + ACT'!BG1369)</f>
        <v>124.3</v>
      </c>
      <c r="BI1369">
        <f>MATCH($BI$1,'Cat-4'!$1:$1,0)</f>
        <v>153</v>
      </c>
      <c r="BJ1369">
        <f>INDEX('Cat-4'!$1:$1048576,'NSS + ACT'!BF1369,'NSS + ACT'!BI1369)</f>
        <v>130.80000000000001</v>
      </c>
      <c r="BK1369" s="126">
        <f t="shared" si="251"/>
        <v>1.0522928399034595</v>
      </c>
      <c r="BL1369">
        <f t="shared" si="252"/>
        <v>988</v>
      </c>
      <c r="BM1369" s="126">
        <f t="shared" si="253"/>
        <v>32.93333333333333</v>
      </c>
      <c r="BN1369" s="126" t="s">
        <v>8785</v>
      </c>
      <c r="BO1369" s="126">
        <f>MATCH(BB1369,Sheet3!$D$4:$D$8,0)</f>
        <v>2</v>
      </c>
      <c r="BP1369" s="126">
        <f>MATCH(BN1369,Sheet3!$E$4:$H$4,0)</f>
        <v>4</v>
      </c>
      <c r="BQ1369" s="132">
        <f>INDEX(Sheet3!$D$4:$H$8,'NSS + ACT'!BO1369,'NSS + ACT'!BP1369)</f>
        <v>0.1</v>
      </c>
      <c r="BR1369" s="105">
        <f t="shared" si="254"/>
        <v>3973.8786806114244</v>
      </c>
      <c r="BS1369" s="162">
        <f t="shared" si="255"/>
        <v>0.1</v>
      </c>
      <c r="BT1369" s="105">
        <f t="shared" si="256"/>
        <v>3576.490812550282</v>
      </c>
    </row>
    <row r="1370" spans="1:72">
      <c r="A1370" s="18">
        <f t="shared" si="247"/>
        <v>1367</v>
      </c>
      <c r="B1370" s="61">
        <v>292212267900</v>
      </c>
      <c r="C1370" s="39">
        <v>44890</v>
      </c>
      <c r="D1370" s="22" t="s">
        <v>202</v>
      </c>
      <c r="E1370" s="22" t="s">
        <v>1773</v>
      </c>
      <c r="F1370" s="110">
        <v>4</v>
      </c>
      <c r="G1370" s="23" t="s">
        <v>119</v>
      </c>
      <c r="H1370" s="52">
        <v>940</v>
      </c>
      <c r="I1370" s="30"/>
      <c r="J1370" s="109">
        <v>3760</v>
      </c>
      <c r="K1370" s="23">
        <v>84149040</v>
      </c>
      <c r="L1370" s="26">
        <v>7.4999999999999997E-2</v>
      </c>
      <c r="M1370" s="40">
        <v>0</v>
      </c>
      <c r="N1370" s="62">
        <v>0</v>
      </c>
      <c r="O1370" s="52">
        <v>0</v>
      </c>
      <c r="P1370" s="26">
        <v>0.1</v>
      </c>
      <c r="Q1370" s="52">
        <v>0</v>
      </c>
      <c r="R1370" s="63">
        <v>0.18</v>
      </c>
      <c r="S1370" s="23" t="s">
        <v>717</v>
      </c>
      <c r="T1370" s="52">
        <v>282</v>
      </c>
      <c r="U1370" s="52">
        <v>0</v>
      </c>
      <c r="V1370" s="52">
        <v>28.200000000000003</v>
      </c>
      <c r="W1370" s="52">
        <v>732.63599999999997</v>
      </c>
      <c r="X1370" s="52">
        <v>1042.836</v>
      </c>
      <c r="Y1370" s="23" t="s">
        <v>1628</v>
      </c>
      <c r="Z1370" s="23" t="s">
        <v>1774</v>
      </c>
      <c r="AA1370" s="23" t="s">
        <v>1775</v>
      </c>
      <c r="AB1370" s="33">
        <v>292212267900</v>
      </c>
      <c r="AC1370" s="33" t="s">
        <v>1720</v>
      </c>
      <c r="AD1370" s="48">
        <v>44890</v>
      </c>
      <c r="AE1370" s="39">
        <v>44883</v>
      </c>
      <c r="AF1370" s="53" t="e">
        <v>#N/A</v>
      </c>
      <c r="AG1370" s="53" t="e">
        <v>#N/A</v>
      </c>
      <c r="AH1370" s="39" t="e">
        <v>#N/A</v>
      </c>
      <c r="AI1370" s="23" t="s">
        <v>51</v>
      </c>
      <c r="AJ1370" s="54"/>
      <c r="AK1370" s="55"/>
      <c r="AL1370" s="56"/>
      <c r="AM1370" s="57"/>
      <c r="AN1370" s="33"/>
      <c r="AO1370" s="48"/>
      <c r="AP1370" s="23">
        <v>2000</v>
      </c>
      <c r="AQ1370" s="23" t="s">
        <v>52</v>
      </c>
      <c r="AR1370" s="23" t="s">
        <v>1775</v>
      </c>
      <c r="AS1370" s="38" t="s">
        <v>53</v>
      </c>
      <c r="AT1370" s="23"/>
      <c r="AU1370" s="64">
        <v>835</v>
      </c>
      <c r="AV1370" s="99">
        <v>4</v>
      </c>
      <c r="AW1370" s="102">
        <v>3760</v>
      </c>
      <c r="AX1370" s="29" t="s">
        <v>701</v>
      </c>
      <c r="AY1370" s="29"/>
      <c r="AZ1370" s="25" t="s">
        <v>1633</v>
      </c>
      <c r="BA1370">
        <f t="shared" si="257"/>
        <v>755</v>
      </c>
      <c r="BB1370" s="115" t="s">
        <v>6983</v>
      </c>
      <c r="BC1370" s="105">
        <f t="shared" si="249"/>
        <v>940</v>
      </c>
      <c r="BD1370" s="116">
        <f t="shared" si="250"/>
        <v>44866</v>
      </c>
      <c r="BE1370" s="141" t="s">
        <v>8477</v>
      </c>
      <c r="BF1370">
        <f>MATCH(BE1370,'Cat-4'!$A:$A,0)</f>
        <v>722</v>
      </c>
      <c r="BG1370">
        <f>MATCH(BD1370,'Cat-4'!$1:$1,0)</f>
        <v>131</v>
      </c>
      <c r="BH1370">
        <f>INDEX('Cat-4'!$1:$1048576,'NSS + ACT'!BF1370,'NSS + ACT'!BG1370)</f>
        <v>126.7</v>
      </c>
      <c r="BI1370">
        <f>MATCH($BI$1,'Cat-4'!$1:$1,0)</f>
        <v>153</v>
      </c>
      <c r="BJ1370">
        <f>INDEX('Cat-4'!$1:$1048576,'NSS + ACT'!BF1370,'NSS + ACT'!BI1370)</f>
        <v>130.80000000000001</v>
      </c>
      <c r="BK1370" s="126">
        <f t="shared" si="251"/>
        <v>1.0323599052880821</v>
      </c>
      <c r="BL1370">
        <f t="shared" si="252"/>
        <v>774</v>
      </c>
      <c r="BM1370" s="126">
        <f t="shared" si="253"/>
        <v>25.8</v>
      </c>
      <c r="BN1370" s="126" t="s">
        <v>8785</v>
      </c>
      <c r="BO1370" s="126">
        <f>MATCH(BB1370,Sheet3!$D$4:$D$8,0)</f>
        <v>2</v>
      </c>
      <c r="BP1370" s="126">
        <f>MATCH(BN1370,Sheet3!$E$4:$H$4,0)</f>
        <v>4</v>
      </c>
      <c r="BQ1370" s="132">
        <f>INDEX(Sheet3!$D$4:$H$8,'NSS + ACT'!BO1370,'NSS + ACT'!BP1370)</f>
        <v>0.1</v>
      </c>
      <c r="BR1370" s="105">
        <f t="shared" si="254"/>
        <v>3881.6732438831887</v>
      </c>
      <c r="BS1370" s="162">
        <f t="shared" si="255"/>
        <v>0.1</v>
      </c>
      <c r="BT1370" s="105">
        <f t="shared" si="256"/>
        <v>3493.5059194948699</v>
      </c>
    </row>
    <row r="1371" spans="1:72">
      <c r="A1371" s="18">
        <f t="shared" si="247"/>
        <v>1368</v>
      </c>
      <c r="B1371" s="33">
        <v>291703560960</v>
      </c>
      <c r="C1371" s="39">
        <v>42928</v>
      </c>
      <c r="D1371" s="22" t="s">
        <v>375</v>
      </c>
      <c r="E1371" s="22" t="s">
        <v>6462</v>
      </c>
      <c r="F1371" s="110">
        <v>6</v>
      </c>
      <c r="G1371" s="23" t="s">
        <v>49</v>
      </c>
      <c r="H1371" s="52">
        <v>624.71500000000003</v>
      </c>
      <c r="I1371" s="30"/>
      <c r="J1371" s="109">
        <v>3748.29</v>
      </c>
      <c r="K1371" s="36">
        <v>82041110</v>
      </c>
      <c r="L1371" s="26">
        <v>0.1</v>
      </c>
      <c r="M1371" s="26"/>
      <c r="N1371" s="26">
        <v>0</v>
      </c>
      <c r="O1371" s="60"/>
      <c r="P1371" s="26">
        <v>0.1</v>
      </c>
      <c r="Q1371" s="84"/>
      <c r="R1371" s="26">
        <v>0.18</v>
      </c>
      <c r="S1371" s="23" t="s">
        <v>6446</v>
      </c>
      <c r="T1371" s="52">
        <v>374.82900000000001</v>
      </c>
      <c r="U1371" s="52">
        <v>0</v>
      </c>
      <c r="V1371" s="52">
        <v>37.482900000000001</v>
      </c>
      <c r="W1371" s="52">
        <v>748.90834199999995</v>
      </c>
      <c r="X1371" s="52">
        <v>1161.2202419999999</v>
      </c>
      <c r="Y1371" s="23" t="s">
        <v>6223</v>
      </c>
      <c r="Z1371" s="23" t="s">
        <v>6463</v>
      </c>
      <c r="AA1371" s="23" t="s">
        <v>6464</v>
      </c>
      <c r="AB1371" s="33">
        <v>291703560960</v>
      </c>
      <c r="AC1371" s="33" t="s">
        <v>6465</v>
      </c>
      <c r="AD1371" s="39">
        <v>42928</v>
      </c>
      <c r="AE1371" s="39">
        <v>40355</v>
      </c>
      <c r="AF1371" s="53" t="e">
        <v>#N/A</v>
      </c>
      <c r="AG1371" s="53" t="e">
        <v>#N/A</v>
      </c>
      <c r="AH1371" s="39" t="e">
        <v>#N/A</v>
      </c>
      <c r="AI1371" s="23" t="s">
        <v>51</v>
      </c>
      <c r="AJ1371" s="59"/>
      <c r="AK1371" s="59"/>
      <c r="AL1371" s="48"/>
      <c r="AM1371" s="60"/>
      <c r="AN1371" s="33"/>
      <c r="AO1371" s="48"/>
      <c r="AP1371" s="23">
        <v>2000</v>
      </c>
      <c r="AQ1371" s="23" t="s">
        <v>52</v>
      </c>
      <c r="AR1371" s="23" t="s">
        <v>6464</v>
      </c>
      <c r="AS1371" s="38" t="s">
        <v>53</v>
      </c>
      <c r="AT1371" s="23"/>
      <c r="AU1371" s="23">
        <v>1409</v>
      </c>
      <c r="AV1371" s="99">
        <v>6</v>
      </c>
      <c r="AW1371" s="101">
        <v>3748.29</v>
      </c>
      <c r="AX1371" s="29" t="s">
        <v>5711</v>
      </c>
      <c r="AY1371" s="29"/>
      <c r="AZ1371" s="21"/>
      <c r="BA1371">
        <f t="shared" si="257"/>
        <v>5283</v>
      </c>
      <c r="BB1371" s="115" t="s">
        <v>6983</v>
      </c>
      <c r="BC1371" s="105">
        <f t="shared" si="249"/>
        <v>624.71500000000003</v>
      </c>
      <c r="BD1371" s="116">
        <v>41000</v>
      </c>
      <c r="BE1371" s="141" t="s">
        <v>8477</v>
      </c>
      <c r="BF1371">
        <f>MATCH(BE1371,'Cat-4'!$A:$A,0)</f>
        <v>722</v>
      </c>
      <c r="BG1371">
        <f>MATCH(BD1371,'Cat-4'!$1:$1,0)</f>
        <v>4</v>
      </c>
      <c r="BH1371">
        <f>INDEX('Cat-4'!$1:$1048576,'NSS + ACT'!BF1371,'NSS + ACT'!BG1371)</f>
        <v>102.2</v>
      </c>
      <c r="BI1371">
        <f>MATCH($BI$1,'Cat-4'!$1:$1,0)</f>
        <v>153</v>
      </c>
      <c r="BJ1371">
        <f>INDEX('Cat-4'!$1:$1048576,'NSS + ACT'!BF1371,'NSS + ACT'!BI1371)</f>
        <v>130.80000000000001</v>
      </c>
      <c r="BK1371" s="126">
        <f t="shared" si="251"/>
        <v>1.2798434442270059</v>
      </c>
      <c r="BL1371">
        <f t="shared" si="252"/>
        <v>4640</v>
      </c>
      <c r="BM1371" s="126">
        <f t="shared" si="253"/>
        <v>154.66666666666666</v>
      </c>
      <c r="BN1371" s="126" t="s">
        <v>8785</v>
      </c>
      <c r="BO1371" s="126">
        <f>MATCH(BB1371,Sheet3!$D$4:$D$8,0)</f>
        <v>2</v>
      </c>
      <c r="BP1371" s="126">
        <f>MATCH(BN1371,Sheet3!$E$4:$H$4,0)</f>
        <v>4</v>
      </c>
      <c r="BQ1371" s="132">
        <f>INDEX(Sheet3!$D$4:$H$8,'NSS + ACT'!BO1371,'NSS + ACT'!BP1371)</f>
        <v>0.1</v>
      </c>
      <c r="BR1371" s="105">
        <f t="shared" si="254"/>
        <v>4797.2243835616437</v>
      </c>
      <c r="BS1371" s="162">
        <f t="shared" si="255"/>
        <v>0.1</v>
      </c>
      <c r="BT1371" s="105">
        <f t="shared" si="256"/>
        <v>4317.5019452054794</v>
      </c>
    </row>
    <row r="1372" spans="1:72">
      <c r="A1372" s="18">
        <f t="shared" si="247"/>
        <v>1369</v>
      </c>
      <c r="B1372" s="61">
        <v>292106939493</v>
      </c>
      <c r="C1372" s="39">
        <v>44396</v>
      </c>
      <c r="D1372" s="22" t="s">
        <v>264</v>
      </c>
      <c r="E1372" s="22" t="s">
        <v>3174</v>
      </c>
      <c r="F1372" s="110">
        <v>2</v>
      </c>
      <c r="G1372" s="23" t="s">
        <v>119</v>
      </c>
      <c r="H1372" s="52">
        <v>1867.595</v>
      </c>
      <c r="I1372" s="30"/>
      <c r="J1372" s="109">
        <v>3735.19</v>
      </c>
      <c r="K1372" s="23">
        <v>84139120</v>
      </c>
      <c r="L1372" s="26">
        <v>7.4999999999999997E-2</v>
      </c>
      <c r="M1372" s="40">
        <v>0</v>
      </c>
      <c r="N1372" s="62">
        <v>0</v>
      </c>
      <c r="O1372" s="52">
        <v>0</v>
      </c>
      <c r="P1372" s="26">
        <v>0.1</v>
      </c>
      <c r="Q1372" s="52">
        <v>0</v>
      </c>
      <c r="R1372" s="63">
        <v>0.18</v>
      </c>
      <c r="S1372" s="23" t="s">
        <v>2931</v>
      </c>
      <c r="T1372" s="52">
        <v>280.13925</v>
      </c>
      <c r="U1372" s="52">
        <v>0</v>
      </c>
      <c r="V1372" s="52">
        <v>28.013925</v>
      </c>
      <c r="W1372" s="52">
        <v>727.80177150000009</v>
      </c>
      <c r="X1372" s="52">
        <v>1035.9549465</v>
      </c>
      <c r="Y1372" s="23" t="s">
        <v>2991</v>
      </c>
      <c r="Z1372" s="23" t="s">
        <v>3175</v>
      </c>
      <c r="AA1372" s="23" t="s">
        <v>3176</v>
      </c>
      <c r="AB1372" s="33">
        <v>292106939493</v>
      </c>
      <c r="AC1372" s="33" t="s">
        <v>3177</v>
      </c>
      <c r="AD1372" s="48">
        <v>44396</v>
      </c>
      <c r="AE1372" s="39">
        <v>44387</v>
      </c>
      <c r="AF1372" s="53" t="e">
        <v>#N/A</v>
      </c>
      <c r="AG1372" s="53" t="e">
        <v>#N/A</v>
      </c>
      <c r="AH1372" s="39" t="e">
        <v>#N/A</v>
      </c>
      <c r="AI1372" s="23" t="s">
        <v>51</v>
      </c>
      <c r="AJ1372" s="54"/>
      <c r="AK1372" s="55"/>
      <c r="AL1372" s="56"/>
      <c r="AM1372" s="57"/>
      <c r="AN1372" s="33"/>
      <c r="AO1372" s="48"/>
      <c r="AP1372" s="23">
        <v>2000</v>
      </c>
      <c r="AQ1372" s="23" t="s">
        <v>52</v>
      </c>
      <c r="AR1372" s="23" t="s">
        <v>3176</v>
      </c>
      <c r="AS1372" s="38" t="s">
        <v>53</v>
      </c>
      <c r="AT1372" s="23"/>
      <c r="AU1372" s="64" t="s">
        <v>3178</v>
      </c>
      <c r="AV1372" s="99">
        <v>2</v>
      </c>
      <c r="AW1372" s="102">
        <v>3735.19</v>
      </c>
      <c r="AX1372" s="29" t="s">
        <v>701</v>
      </c>
      <c r="AY1372" s="29"/>
      <c r="AZ1372" s="25" t="s">
        <v>2577</v>
      </c>
      <c r="BA1372">
        <f t="shared" si="257"/>
        <v>1251</v>
      </c>
      <c r="BB1372" s="115" t="s">
        <v>6983</v>
      </c>
      <c r="BC1372" s="105">
        <f t="shared" si="249"/>
        <v>1867.595</v>
      </c>
      <c r="BD1372" s="116">
        <f t="shared" si="250"/>
        <v>44378</v>
      </c>
      <c r="BE1372" s="141" t="s">
        <v>8477</v>
      </c>
      <c r="BF1372">
        <f>MATCH(BE1372,'Cat-4'!$A:$A,0)</f>
        <v>722</v>
      </c>
      <c r="BG1372">
        <f>MATCH(BD1372,'Cat-4'!$1:$1,0)</f>
        <v>115</v>
      </c>
      <c r="BH1372">
        <f>INDEX('Cat-4'!$1:$1048576,'NSS + ACT'!BF1372,'NSS + ACT'!BG1372)</f>
        <v>119.2</v>
      </c>
      <c r="BI1372">
        <f>MATCH($BI$1,'Cat-4'!$1:$1,0)</f>
        <v>153</v>
      </c>
      <c r="BJ1372">
        <f>INDEX('Cat-4'!$1:$1048576,'NSS + ACT'!BF1372,'NSS + ACT'!BI1372)</f>
        <v>130.80000000000001</v>
      </c>
      <c r="BK1372" s="126">
        <f t="shared" si="251"/>
        <v>1.0973154362416109</v>
      </c>
      <c r="BL1372">
        <f t="shared" si="252"/>
        <v>1262</v>
      </c>
      <c r="BM1372" s="126">
        <f t="shared" si="253"/>
        <v>42.06666666666667</v>
      </c>
      <c r="BN1372" s="126" t="s">
        <v>8785</v>
      </c>
      <c r="BO1372" s="126">
        <f>MATCH(BB1372,Sheet3!$D$4:$D$8,0)</f>
        <v>2</v>
      </c>
      <c r="BP1372" s="126">
        <f>MATCH(BN1372,Sheet3!$E$4:$H$4,0)</f>
        <v>4</v>
      </c>
      <c r="BQ1372" s="132">
        <f>INDEX(Sheet3!$D$4:$H$8,'NSS + ACT'!BO1372,'NSS + ACT'!BP1372)</f>
        <v>0.1</v>
      </c>
      <c r="BR1372" s="105">
        <f t="shared" si="254"/>
        <v>4098.6816442953022</v>
      </c>
      <c r="BS1372" s="162">
        <f t="shared" si="255"/>
        <v>0.1</v>
      </c>
      <c r="BT1372" s="105">
        <f t="shared" si="256"/>
        <v>3688.813479865772</v>
      </c>
    </row>
    <row r="1373" spans="1:72">
      <c r="A1373" s="18">
        <f t="shared" si="247"/>
        <v>1370</v>
      </c>
      <c r="B1373" s="61">
        <v>292106939493</v>
      </c>
      <c r="C1373" s="39">
        <v>44396</v>
      </c>
      <c r="D1373" s="22" t="s">
        <v>264</v>
      </c>
      <c r="E1373" s="22" t="s">
        <v>3174</v>
      </c>
      <c r="F1373" s="110">
        <v>2</v>
      </c>
      <c r="G1373" s="23" t="s">
        <v>119</v>
      </c>
      <c r="H1373" s="52">
        <v>1867.595</v>
      </c>
      <c r="I1373" s="30"/>
      <c r="J1373" s="109">
        <v>3735.19</v>
      </c>
      <c r="K1373" s="23">
        <v>84139120</v>
      </c>
      <c r="L1373" s="26">
        <v>7.4999999999999997E-2</v>
      </c>
      <c r="M1373" s="40">
        <v>0</v>
      </c>
      <c r="N1373" s="62">
        <v>0</v>
      </c>
      <c r="O1373" s="52">
        <v>0</v>
      </c>
      <c r="P1373" s="26">
        <v>0.1</v>
      </c>
      <c r="Q1373" s="52">
        <v>0</v>
      </c>
      <c r="R1373" s="63">
        <v>0.18</v>
      </c>
      <c r="S1373" s="23" t="s">
        <v>2931</v>
      </c>
      <c r="T1373" s="52">
        <v>280.13925</v>
      </c>
      <c r="U1373" s="52">
        <v>0</v>
      </c>
      <c r="V1373" s="52">
        <v>28.013925</v>
      </c>
      <c r="W1373" s="52">
        <v>727.80177150000009</v>
      </c>
      <c r="X1373" s="52">
        <v>1035.9549465</v>
      </c>
      <c r="Y1373" s="23" t="s">
        <v>2991</v>
      </c>
      <c r="Z1373" s="23" t="s">
        <v>3179</v>
      </c>
      <c r="AA1373" s="23" t="s">
        <v>3176</v>
      </c>
      <c r="AB1373" s="33">
        <v>292106939493</v>
      </c>
      <c r="AC1373" s="33" t="s">
        <v>3177</v>
      </c>
      <c r="AD1373" s="48">
        <v>44396</v>
      </c>
      <c r="AE1373" s="39">
        <v>44387</v>
      </c>
      <c r="AF1373" s="53" t="e">
        <v>#N/A</v>
      </c>
      <c r="AG1373" s="53" t="e">
        <v>#N/A</v>
      </c>
      <c r="AH1373" s="39" t="e">
        <v>#N/A</v>
      </c>
      <c r="AI1373" s="23" t="s">
        <v>51</v>
      </c>
      <c r="AJ1373" s="54"/>
      <c r="AK1373" s="55"/>
      <c r="AL1373" s="56"/>
      <c r="AM1373" s="57"/>
      <c r="AN1373" s="33"/>
      <c r="AO1373" s="48"/>
      <c r="AP1373" s="23">
        <v>2000</v>
      </c>
      <c r="AQ1373" s="23" t="s">
        <v>64</v>
      </c>
      <c r="AR1373" s="23" t="s">
        <v>3176</v>
      </c>
      <c r="AS1373" s="38" t="s">
        <v>53</v>
      </c>
      <c r="AT1373" s="23"/>
      <c r="AU1373" s="64" t="s">
        <v>3178</v>
      </c>
      <c r="AV1373" s="99">
        <v>2</v>
      </c>
      <c r="AW1373" s="102">
        <v>3735.19</v>
      </c>
      <c r="AX1373" s="29" t="s">
        <v>701</v>
      </c>
      <c r="AY1373" s="29"/>
      <c r="AZ1373" s="25" t="s">
        <v>2577</v>
      </c>
      <c r="BA1373">
        <f t="shared" si="257"/>
        <v>1251</v>
      </c>
      <c r="BB1373" s="115" t="s">
        <v>6983</v>
      </c>
      <c r="BC1373" s="105">
        <f t="shared" si="249"/>
        <v>1867.595</v>
      </c>
      <c r="BD1373" s="116">
        <f t="shared" si="250"/>
        <v>44378</v>
      </c>
      <c r="BE1373" s="141" t="s">
        <v>8477</v>
      </c>
      <c r="BF1373">
        <f>MATCH(BE1373,'Cat-4'!$A:$A,0)</f>
        <v>722</v>
      </c>
      <c r="BG1373">
        <f>MATCH(BD1373,'Cat-4'!$1:$1,0)</f>
        <v>115</v>
      </c>
      <c r="BH1373">
        <f>INDEX('Cat-4'!$1:$1048576,'NSS + ACT'!BF1373,'NSS + ACT'!BG1373)</f>
        <v>119.2</v>
      </c>
      <c r="BI1373">
        <f>MATCH($BI$1,'Cat-4'!$1:$1,0)</f>
        <v>153</v>
      </c>
      <c r="BJ1373">
        <f>INDEX('Cat-4'!$1:$1048576,'NSS + ACT'!BF1373,'NSS + ACT'!BI1373)</f>
        <v>130.80000000000001</v>
      </c>
      <c r="BK1373" s="126">
        <f t="shared" si="251"/>
        <v>1.0973154362416109</v>
      </c>
      <c r="BL1373">
        <f t="shared" si="252"/>
        <v>1262</v>
      </c>
      <c r="BM1373" s="126">
        <f t="shared" si="253"/>
        <v>42.06666666666667</v>
      </c>
      <c r="BN1373" s="126" t="s">
        <v>8785</v>
      </c>
      <c r="BO1373" s="126">
        <f>MATCH(BB1373,Sheet3!$D$4:$D$8,0)</f>
        <v>2</v>
      </c>
      <c r="BP1373" s="126">
        <f>MATCH(BN1373,Sheet3!$E$4:$H$4,0)</f>
        <v>4</v>
      </c>
      <c r="BQ1373" s="132">
        <f>INDEX(Sheet3!$D$4:$H$8,'NSS + ACT'!BO1373,'NSS + ACT'!BP1373)</f>
        <v>0.1</v>
      </c>
      <c r="BR1373" s="105">
        <f t="shared" si="254"/>
        <v>4098.6816442953022</v>
      </c>
      <c r="BS1373" s="162">
        <f t="shared" si="255"/>
        <v>0.1</v>
      </c>
      <c r="BT1373" s="105">
        <f t="shared" si="256"/>
        <v>3688.813479865772</v>
      </c>
    </row>
    <row r="1374" spans="1:72">
      <c r="A1374" s="18">
        <f t="shared" si="247"/>
        <v>1371</v>
      </c>
      <c r="B1374" s="61">
        <v>291702559293</v>
      </c>
      <c r="C1374" s="39">
        <v>42889</v>
      </c>
      <c r="D1374" s="22" t="s">
        <v>106</v>
      </c>
      <c r="E1374" s="22" t="s">
        <v>3459</v>
      </c>
      <c r="F1374" s="110">
        <v>2</v>
      </c>
      <c r="G1374" s="23" t="s">
        <v>49</v>
      </c>
      <c r="H1374" s="52">
        <v>1867</v>
      </c>
      <c r="I1374" s="30"/>
      <c r="J1374" s="109">
        <v>3734</v>
      </c>
      <c r="K1374" s="23">
        <v>85364900</v>
      </c>
      <c r="L1374" s="26">
        <v>0.1</v>
      </c>
      <c r="M1374" s="40" t="s">
        <v>3460</v>
      </c>
      <c r="N1374" s="62">
        <v>0</v>
      </c>
      <c r="O1374" s="52">
        <v>0</v>
      </c>
      <c r="P1374" s="26">
        <v>0.1</v>
      </c>
      <c r="Q1374" s="52">
        <v>0</v>
      </c>
      <c r="R1374" s="63">
        <v>0.18</v>
      </c>
      <c r="S1374" s="23" t="s">
        <v>1322</v>
      </c>
      <c r="T1374" s="52">
        <v>373.40000000000003</v>
      </c>
      <c r="U1374" s="52">
        <v>0</v>
      </c>
      <c r="V1374" s="52">
        <v>37.340000000000003</v>
      </c>
      <c r="W1374" s="52">
        <v>746.05319999999995</v>
      </c>
      <c r="X1374" s="52">
        <v>1156.7932000000001</v>
      </c>
      <c r="Y1374" s="23" t="s">
        <v>3431</v>
      </c>
      <c r="Z1374" s="23" t="s">
        <v>3461</v>
      </c>
      <c r="AA1374" s="23" t="s">
        <v>3462</v>
      </c>
      <c r="AB1374" s="33">
        <v>291702559293</v>
      </c>
      <c r="AC1374" s="33" t="s">
        <v>3463</v>
      </c>
      <c r="AD1374" s="39">
        <v>42889</v>
      </c>
      <c r="AE1374" s="39">
        <v>42863</v>
      </c>
      <c r="AF1374" s="53" t="e">
        <v>#N/A</v>
      </c>
      <c r="AG1374" s="53" t="e">
        <v>#N/A</v>
      </c>
      <c r="AH1374" s="39" t="e">
        <v>#N/A</v>
      </c>
      <c r="AI1374" s="23" t="s">
        <v>51</v>
      </c>
      <c r="AJ1374" s="59"/>
      <c r="AK1374" s="59"/>
      <c r="AL1374" s="48"/>
      <c r="AM1374" s="60"/>
      <c r="AN1374" s="33"/>
      <c r="AO1374" s="48"/>
      <c r="AP1374" s="23">
        <v>2000</v>
      </c>
      <c r="AQ1374" s="23" t="s">
        <v>64</v>
      </c>
      <c r="AR1374" s="23" t="s">
        <v>3462</v>
      </c>
      <c r="AS1374" s="38" t="s">
        <v>53</v>
      </c>
      <c r="AT1374" s="23" t="s">
        <v>522</v>
      </c>
      <c r="AU1374" s="64" t="s">
        <v>303</v>
      </c>
      <c r="AV1374" s="99">
        <v>2</v>
      </c>
      <c r="AW1374" s="102">
        <v>3734</v>
      </c>
      <c r="AX1374" s="29" t="s">
        <v>701</v>
      </c>
      <c r="AY1374" s="29"/>
      <c r="AZ1374" s="25" t="s">
        <v>3464</v>
      </c>
      <c r="BA1374">
        <f t="shared" si="257"/>
        <v>2775</v>
      </c>
      <c r="BB1374" s="115" t="s">
        <v>6983</v>
      </c>
      <c r="BC1374" s="105">
        <f t="shared" si="249"/>
        <v>1867</v>
      </c>
      <c r="BD1374" s="116">
        <f t="shared" si="250"/>
        <v>42856</v>
      </c>
      <c r="BE1374" s="141" t="s">
        <v>8477</v>
      </c>
      <c r="BF1374">
        <f>MATCH(BE1374,'Cat-4'!$A:$A,0)</f>
        <v>722</v>
      </c>
      <c r="BG1374">
        <f>MATCH(BD1374,'Cat-4'!$1:$1,0)</f>
        <v>65</v>
      </c>
      <c r="BH1374">
        <f>INDEX('Cat-4'!$1:$1048576,'NSS + ACT'!BF1374,'NSS + ACT'!BG1374)</f>
        <v>108.1</v>
      </c>
      <c r="BI1374">
        <f>MATCH($BI$1,'Cat-4'!$1:$1,0)</f>
        <v>153</v>
      </c>
      <c r="BJ1374">
        <f>INDEX('Cat-4'!$1:$1048576,'NSS + ACT'!BF1374,'NSS + ACT'!BI1374)</f>
        <v>130.80000000000001</v>
      </c>
      <c r="BK1374" s="126">
        <f t="shared" si="251"/>
        <v>1.2099907493061981</v>
      </c>
      <c r="BL1374">
        <f t="shared" si="252"/>
        <v>2784</v>
      </c>
      <c r="BM1374" s="126">
        <f t="shared" si="253"/>
        <v>92.8</v>
      </c>
      <c r="BN1374" s="126" t="s">
        <v>8785</v>
      </c>
      <c r="BO1374" s="126">
        <f>MATCH(BB1374,Sheet3!$D$4:$D$8,0)</f>
        <v>2</v>
      </c>
      <c r="BP1374" s="126">
        <f>MATCH(BN1374,Sheet3!$E$4:$H$4,0)</f>
        <v>4</v>
      </c>
      <c r="BQ1374" s="132">
        <f>INDEX(Sheet3!$D$4:$H$8,'NSS + ACT'!BO1374,'NSS + ACT'!BP1374)</f>
        <v>0.1</v>
      </c>
      <c r="BR1374" s="105">
        <f t="shared" si="254"/>
        <v>4518.1054579093434</v>
      </c>
      <c r="BS1374" s="162">
        <f t="shared" si="255"/>
        <v>0.1</v>
      </c>
      <c r="BT1374" s="105">
        <f t="shared" si="256"/>
        <v>4066.2949121184092</v>
      </c>
    </row>
    <row r="1375" spans="1:72">
      <c r="A1375" s="18">
        <f t="shared" si="247"/>
        <v>1372</v>
      </c>
      <c r="B1375" s="61">
        <v>291905068114</v>
      </c>
      <c r="C1375" s="39">
        <v>43612</v>
      </c>
      <c r="D1375" s="22" t="s">
        <v>166</v>
      </c>
      <c r="E1375" s="22" t="s">
        <v>2434</v>
      </c>
      <c r="F1375" s="110">
        <v>1</v>
      </c>
      <c r="G1375" s="23" t="s">
        <v>119</v>
      </c>
      <c r="H1375" s="52">
        <v>3726.1199999999899</v>
      </c>
      <c r="I1375" s="30"/>
      <c r="J1375" s="109">
        <v>3726.1199999999899</v>
      </c>
      <c r="K1375" s="23">
        <v>84819090</v>
      </c>
      <c r="L1375" s="26">
        <v>7.4999999999999997E-2</v>
      </c>
      <c r="M1375" s="40">
        <v>0</v>
      </c>
      <c r="N1375" s="62">
        <v>0</v>
      </c>
      <c r="O1375" s="52"/>
      <c r="P1375" s="26">
        <v>0.1</v>
      </c>
      <c r="Q1375" s="52">
        <v>0</v>
      </c>
      <c r="R1375" s="63">
        <v>0.18</v>
      </c>
      <c r="S1375" s="23" t="s">
        <v>849</v>
      </c>
      <c r="T1375" s="52">
        <v>279.45899999999921</v>
      </c>
      <c r="U1375" s="52">
        <v>0</v>
      </c>
      <c r="V1375" s="52">
        <v>27.945899999999924</v>
      </c>
      <c r="W1375" s="52">
        <v>726.03448199999798</v>
      </c>
      <c r="X1375" s="52">
        <v>1033.4393819999971</v>
      </c>
      <c r="Y1375" s="23" t="s">
        <v>2273</v>
      </c>
      <c r="Z1375" s="23" t="s">
        <v>2435</v>
      </c>
      <c r="AA1375" s="23" t="s">
        <v>2436</v>
      </c>
      <c r="AB1375" s="33">
        <v>291905068114</v>
      </c>
      <c r="AC1375" s="33" t="s">
        <v>2431</v>
      </c>
      <c r="AD1375" s="48">
        <v>43612</v>
      </c>
      <c r="AE1375" s="39">
        <v>43601</v>
      </c>
      <c r="AF1375" s="53" t="e">
        <v>#N/A</v>
      </c>
      <c r="AG1375" s="53" t="e">
        <v>#N/A</v>
      </c>
      <c r="AH1375" s="39" t="e">
        <v>#N/A</v>
      </c>
      <c r="AI1375" s="23" t="s">
        <v>51</v>
      </c>
      <c r="AJ1375" s="54"/>
      <c r="AK1375" s="55"/>
      <c r="AL1375" s="56"/>
      <c r="AM1375" s="57"/>
      <c r="AN1375" s="33"/>
      <c r="AO1375" s="48"/>
      <c r="AP1375" s="23">
        <v>2000</v>
      </c>
      <c r="AQ1375" s="23" t="s">
        <v>52</v>
      </c>
      <c r="AR1375" s="23" t="s">
        <v>2436</v>
      </c>
      <c r="AS1375" s="38" t="s">
        <v>53</v>
      </c>
      <c r="AT1375" s="23"/>
      <c r="AU1375" s="64" t="s">
        <v>2432</v>
      </c>
      <c r="AV1375" s="99">
        <v>1</v>
      </c>
      <c r="AW1375" s="102">
        <v>3726.1199999999899</v>
      </c>
      <c r="AX1375" s="29" t="s">
        <v>701</v>
      </c>
      <c r="AY1375" s="29"/>
      <c r="AZ1375" s="25" t="s">
        <v>2433</v>
      </c>
      <c r="BA1375">
        <f t="shared" si="257"/>
        <v>2037</v>
      </c>
      <c r="BB1375" s="115" t="s">
        <v>6983</v>
      </c>
      <c r="BC1375" s="105">
        <f t="shared" si="249"/>
        <v>3726.1199999999899</v>
      </c>
      <c r="BD1375" s="116">
        <f t="shared" si="250"/>
        <v>43586</v>
      </c>
      <c r="BE1375" s="141" t="s">
        <v>8477</v>
      </c>
      <c r="BF1375">
        <f>MATCH(BE1375,'Cat-4'!$A:$A,0)</f>
        <v>722</v>
      </c>
      <c r="BG1375">
        <f>MATCH(BD1375,'Cat-4'!$1:$1,0)</f>
        <v>89</v>
      </c>
      <c r="BH1375">
        <f>INDEX('Cat-4'!$1:$1048576,'NSS + ACT'!BF1375,'NSS + ACT'!BG1375)</f>
        <v>112.7</v>
      </c>
      <c r="BI1375">
        <f>MATCH($BI$1,'Cat-4'!$1:$1,0)</f>
        <v>153</v>
      </c>
      <c r="BJ1375">
        <f>INDEX('Cat-4'!$1:$1048576,'NSS + ACT'!BF1375,'NSS + ACT'!BI1375)</f>
        <v>130.80000000000001</v>
      </c>
      <c r="BK1375" s="126">
        <f t="shared" si="251"/>
        <v>1.160603371783496</v>
      </c>
      <c r="BL1375">
        <f t="shared" si="252"/>
        <v>2054</v>
      </c>
      <c r="BM1375" s="126">
        <f t="shared" si="253"/>
        <v>68.466666666666669</v>
      </c>
      <c r="BN1375" s="126" t="s">
        <v>8785</v>
      </c>
      <c r="BO1375" s="126">
        <f>MATCH(BB1375,Sheet3!$D$4:$D$8,0)</f>
        <v>2</v>
      </c>
      <c r="BP1375" s="126">
        <f>MATCH(BN1375,Sheet3!$E$4:$H$4,0)</f>
        <v>4</v>
      </c>
      <c r="BQ1375" s="132">
        <f>INDEX(Sheet3!$D$4:$H$8,'NSS + ACT'!BO1375,'NSS + ACT'!BP1375)</f>
        <v>0.1</v>
      </c>
      <c r="BR1375" s="105">
        <f t="shared" si="254"/>
        <v>4324.5474356699087</v>
      </c>
      <c r="BS1375" s="162">
        <f t="shared" si="255"/>
        <v>0.1</v>
      </c>
      <c r="BT1375" s="105">
        <f t="shared" si="256"/>
        <v>3892.0926921029181</v>
      </c>
    </row>
    <row r="1376" spans="1:72">
      <c r="A1376" s="18">
        <f t="shared" si="247"/>
        <v>1373</v>
      </c>
      <c r="B1376" s="61">
        <v>292210645823</v>
      </c>
      <c r="C1376" s="39">
        <v>44846</v>
      </c>
      <c r="D1376" s="22" t="s">
        <v>189</v>
      </c>
      <c r="E1376" s="22" t="s">
        <v>1637</v>
      </c>
      <c r="F1376" s="110">
        <v>1</v>
      </c>
      <c r="G1376" s="23" t="s">
        <v>119</v>
      </c>
      <c r="H1376" s="52">
        <v>3702</v>
      </c>
      <c r="I1376" s="30"/>
      <c r="J1376" s="109">
        <v>3702</v>
      </c>
      <c r="K1376" s="23">
        <v>84836090</v>
      </c>
      <c r="L1376" s="26">
        <v>7.4999999999999997E-2</v>
      </c>
      <c r="M1376" s="40">
        <v>0</v>
      </c>
      <c r="N1376" s="62">
        <v>0</v>
      </c>
      <c r="O1376" s="52">
        <v>0</v>
      </c>
      <c r="P1376" s="26">
        <v>0.1</v>
      </c>
      <c r="Q1376" s="52">
        <v>0</v>
      </c>
      <c r="R1376" s="63">
        <v>0.18</v>
      </c>
      <c r="S1376" s="23" t="s">
        <v>1002</v>
      </c>
      <c r="T1376" s="52">
        <v>277.64999999999998</v>
      </c>
      <c r="U1376" s="52">
        <v>0</v>
      </c>
      <c r="V1376" s="52">
        <v>27.765000000000001</v>
      </c>
      <c r="W1376" s="52">
        <v>721.3347</v>
      </c>
      <c r="X1376" s="52">
        <v>1026.7496999999998</v>
      </c>
      <c r="Y1376" s="23" t="s">
        <v>1628</v>
      </c>
      <c r="Z1376" s="23" t="s">
        <v>1638</v>
      </c>
      <c r="AA1376" s="23" t="s">
        <v>1639</v>
      </c>
      <c r="AB1376" s="33">
        <v>292210645823</v>
      </c>
      <c r="AC1376" s="33" t="s">
        <v>1631</v>
      </c>
      <c r="AD1376" s="48">
        <v>44846</v>
      </c>
      <c r="AE1376" s="39">
        <v>44845</v>
      </c>
      <c r="AF1376" s="53" t="e">
        <v>#N/A</v>
      </c>
      <c r="AG1376" s="53" t="e">
        <v>#N/A</v>
      </c>
      <c r="AH1376" s="39" t="e">
        <v>#N/A</v>
      </c>
      <c r="AI1376" s="23" t="s">
        <v>51</v>
      </c>
      <c r="AJ1376" s="54"/>
      <c r="AK1376" s="55"/>
      <c r="AL1376" s="56"/>
      <c r="AM1376" s="57"/>
      <c r="AN1376" s="33"/>
      <c r="AO1376" s="48"/>
      <c r="AP1376" s="23">
        <v>2000</v>
      </c>
      <c r="AQ1376" s="23" t="s">
        <v>52</v>
      </c>
      <c r="AR1376" s="23" t="s">
        <v>1639</v>
      </c>
      <c r="AS1376" s="38" t="s">
        <v>53</v>
      </c>
      <c r="AT1376" s="23"/>
      <c r="AU1376" s="64" t="s">
        <v>1632</v>
      </c>
      <c r="AV1376" s="99">
        <v>1</v>
      </c>
      <c r="AW1376" s="102">
        <v>3702</v>
      </c>
      <c r="AX1376" s="29" t="s">
        <v>701</v>
      </c>
      <c r="AY1376" s="29"/>
      <c r="AZ1376" s="25" t="s">
        <v>1633</v>
      </c>
      <c r="BA1376">
        <f t="shared" si="257"/>
        <v>793</v>
      </c>
      <c r="BB1376" s="115" t="s">
        <v>6983</v>
      </c>
      <c r="BC1376" s="105">
        <f t="shared" si="249"/>
        <v>3702</v>
      </c>
      <c r="BD1376" s="116">
        <f t="shared" si="250"/>
        <v>44835</v>
      </c>
      <c r="BE1376" s="141" t="s">
        <v>8477</v>
      </c>
      <c r="BF1376">
        <f>MATCH(BE1376,'Cat-4'!$A:$A,0)</f>
        <v>722</v>
      </c>
      <c r="BG1376">
        <f>MATCH(BD1376,'Cat-4'!$1:$1,0)</f>
        <v>130</v>
      </c>
      <c r="BH1376">
        <f>INDEX('Cat-4'!$1:$1048576,'NSS + ACT'!BF1376,'NSS + ACT'!BG1376)</f>
        <v>126.5</v>
      </c>
      <c r="BI1376">
        <f>MATCH($BI$1,'Cat-4'!$1:$1,0)</f>
        <v>153</v>
      </c>
      <c r="BJ1376">
        <f>INDEX('Cat-4'!$1:$1048576,'NSS + ACT'!BF1376,'NSS + ACT'!BI1376)</f>
        <v>130.80000000000001</v>
      </c>
      <c r="BK1376" s="126">
        <f t="shared" si="251"/>
        <v>1.0339920948616601</v>
      </c>
      <c r="BL1376">
        <f t="shared" si="252"/>
        <v>805</v>
      </c>
      <c r="BM1376" s="126">
        <f t="shared" si="253"/>
        <v>26.833333333333332</v>
      </c>
      <c r="BN1376" s="126" t="s">
        <v>8785</v>
      </c>
      <c r="BO1376" s="126">
        <f>MATCH(BB1376,Sheet3!$D$4:$D$8,0)</f>
        <v>2</v>
      </c>
      <c r="BP1376" s="126">
        <f>MATCH(BN1376,Sheet3!$E$4:$H$4,0)</f>
        <v>4</v>
      </c>
      <c r="BQ1376" s="132">
        <f>INDEX(Sheet3!$D$4:$H$8,'NSS + ACT'!BO1376,'NSS + ACT'!BP1376)</f>
        <v>0.1</v>
      </c>
      <c r="BR1376" s="105">
        <f t="shared" si="254"/>
        <v>3827.8387351778656</v>
      </c>
      <c r="BS1376" s="162">
        <f t="shared" si="255"/>
        <v>0.1</v>
      </c>
      <c r="BT1376" s="105">
        <f t="shared" si="256"/>
        <v>3445.054861660079</v>
      </c>
    </row>
    <row r="1377" spans="1:72">
      <c r="A1377" s="18">
        <f t="shared" si="247"/>
        <v>1374</v>
      </c>
      <c r="B1377" s="61">
        <v>291606045986</v>
      </c>
      <c r="C1377" s="39">
        <v>42731</v>
      </c>
      <c r="D1377" s="22" t="s">
        <v>271</v>
      </c>
      <c r="E1377" s="22" t="s">
        <v>3100</v>
      </c>
      <c r="F1377" s="110">
        <v>2</v>
      </c>
      <c r="G1377" s="23" t="s">
        <v>119</v>
      </c>
      <c r="H1377" s="52">
        <v>1842.7149999999949</v>
      </c>
      <c r="I1377" s="30"/>
      <c r="J1377" s="109">
        <v>3685.4299999999898</v>
      </c>
      <c r="K1377" s="23">
        <v>84841090</v>
      </c>
      <c r="L1377" s="26">
        <v>7.4999999999999997E-2</v>
      </c>
      <c r="M1377" s="40">
        <v>0</v>
      </c>
      <c r="N1377" s="62">
        <v>0</v>
      </c>
      <c r="O1377" s="52">
        <v>0</v>
      </c>
      <c r="P1377" s="26">
        <v>0.1</v>
      </c>
      <c r="Q1377" s="52">
        <v>0</v>
      </c>
      <c r="R1377" s="63">
        <v>0.18</v>
      </c>
      <c r="S1377" s="23" t="s">
        <v>777</v>
      </c>
      <c r="T1377" s="52">
        <v>276.40724999999924</v>
      </c>
      <c r="U1377" s="52">
        <v>0</v>
      </c>
      <c r="V1377" s="52">
        <v>27.640724999999925</v>
      </c>
      <c r="W1377" s="52">
        <v>718.10603549999792</v>
      </c>
      <c r="X1377" s="52">
        <v>1022.1540104999971</v>
      </c>
      <c r="Y1377" s="23" t="s">
        <v>2991</v>
      </c>
      <c r="Z1377" s="23" t="s">
        <v>3101</v>
      </c>
      <c r="AA1377" s="23" t="s">
        <v>3102</v>
      </c>
      <c r="AB1377" s="33">
        <v>291606045986</v>
      </c>
      <c r="AC1377" s="33" t="s">
        <v>3093</v>
      </c>
      <c r="AD1377" s="48">
        <v>42731</v>
      </c>
      <c r="AE1377" s="39">
        <v>42643</v>
      </c>
      <c r="AF1377" s="53" t="e">
        <v>#N/A</v>
      </c>
      <c r="AG1377" s="53" t="e">
        <v>#N/A</v>
      </c>
      <c r="AH1377" s="39" t="e">
        <v>#N/A</v>
      </c>
      <c r="AI1377" s="23" t="s">
        <v>51</v>
      </c>
      <c r="AJ1377" s="54"/>
      <c r="AK1377" s="55"/>
      <c r="AL1377" s="56"/>
      <c r="AM1377" s="57"/>
      <c r="AN1377" s="33"/>
      <c r="AO1377" s="48"/>
      <c r="AP1377" s="23">
        <v>2000</v>
      </c>
      <c r="AQ1377" s="23" t="s">
        <v>52</v>
      </c>
      <c r="AR1377" s="23" t="s">
        <v>3102</v>
      </c>
      <c r="AS1377" s="38" t="s">
        <v>53</v>
      </c>
      <c r="AT1377" s="23"/>
      <c r="AU1377" s="64">
        <v>201610693</v>
      </c>
      <c r="AV1377" s="99">
        <v>2</v>
      </c>
      <c r="AW1377" s="102">
        <v>3685.4299999999898</v>
      </c>
      <c r="AX1377" s="29" t="s">
        <v>701</v>
      </c>
      <c r="AY1377" s="29"/>
      <c r="AZ1377" s="25" t="s">
        <v>2577</v>
      </c>
      <c r="BA1377">
        <f t="shared" si="257"/>
        <v>2995</v>
      </c>
      <c r="BB1377" s="115" t="s">
        <v>6983</v>
      </c>
      <c r="BC1377" s="105">
        <f t="shared" si="249"/>
        <v>1842.7149999999949</v>
      </c>
      <c r="BD1377" s="116">
        <f t="shared" si="250"/>
        <v>42614</v>
      </c>
      <c r="BE1377" s="141" t="s">
        <v>8477</v>
      </c>
      <c r="BF1377">
        <f>MATCH(BE1377,'Cat-4'!$A:$A,0)</f>
        <v>722</v>
      </c>
      <c r="BG1377">
        <f>MATCH(BD1377,'Cat-4'!$1:$1,0)</f>
        <v>57</v>
      </c>
      <c r="BH1377">
        <f>INDEX('Cat-4'!$1:$1048576,'NSS + ACT'!BF1377,'NSS + ACT'!BG1377)</f>
        <v>107.4</v>
      </c>
      <c r="BI1377">
        <f>MATCH($BI$1,'Cat-4'!$1:$1,0)</f>
        <v>153</v>
      </c>
      <c r="BJ1377">
        <f>INDEX('Cat-4'!$1:$1048576,'NSS + ACT'!BF1377,'NSS + ACT'!BI1377)</f>
        <v>130.80000000000001</v>
      </c>
      <c r="BK1377" s="126">
        <f t="shared" si="251"/>
        <v>1.217877094972067</v>
      </c>
      <c r="BL1377">
        <f t="shared" si="252"/>
        <v>3026</v>
      </c>
      <c r="BM1377" s="126">
        <f t="shared" si="253"/>
        <v>100.86666666666666</v>
      </c>
      <c r="BN1377" s="126" t="s">
        <v>8785</v>
      </c>
      <c r="BO1377" s="126">
        <f>MATCH(BB1377,Sheet3!$D$4:$D$8,0)</f>
        <v>2</v>
      </c>
      <c r="BP1377" s="126">
        <f>MATCH(BN1377,Sheet3!$E$4:$H$4,0)</f>
        <v>4</v>
      </c>
      <c r="BQ1377" s="132">
        <f>INDEX(Sheet3!$D$4:$H$8,'NSS + ACT'!BO1377,'NSS + ACT'!BP1377)</f>
        <v>0.1</v>
      </c>
      <c r="BR1377" s="105">
        <f t="shared" si="254"/>
        <v>4488.4007821228925</v>
      </c>
      <c r="BS1377" s="162">
        <f t="shared" si="255"/>
        <v>0.1</v>
      </c>
      <c r="BT1377" s="105">
        <f t="shared" si="256"/>
        <v>4039.5607039106035</v>
      </c>
    </row>
    <row r="1378" spans="1:72">
      <c r="A1378" s="18">
        <f t="shared" si="247"/>
        <v>1375</v>
      </c>
      <c r="B1378" s="61">
        <v>291807278663</v>
      </c>
      <c r="C1378" s="39">
        <v>43337</v>
      </c>
      <c r="D1378" s="22" t="s">
        <v>309</v>
      </c>
      <c r="E1378" s="22" t="s">
        <v>3973</v>
      </c>
      <c r="F1378" s="110">
        <v>34</v>
      </c>
      <c r="G1378" s="23" t="s">
        <v>49</v>
      </c>
      <c r="H1378" s="52">
        <v>108.27058823529381</v>
      </c>
      <c r="I1378" s="30"/>
      <c r="J1378" s="109">
        <v>3681.1999999999898</v>
      </c>
      <c r="K1378" s="23" t="s">
        <v>3951</v>
      </c>
      <c r="L1378" s="26">
        <v>0.15</v>
      </c>
      <c r="M1378" s="40">
        <v>0</v>
      </c>
      <c r="N1378" s="40">
        <v>0</v>
      </c>
      <c r="O1378" s="52">
        <v>0</v>
      </c>
      <c r="P1378" s="26">
        <v>0.1</v>
      </c>
      <c r="Q1378" s="52">
        <v>0</v>
      </c>
      <c r="R1378" s="63">
        <v>0.18</v>
      </c>
      <c r="S1378" s="23" t="s">
        <v>696</v>
      </c>
      <c r="T1378" s="52">
        <v>552.17999999999847</v>
      </c>
      <c r="U1378" s="52">
        <v>0</v>
      </c>
      <c r="V1378" s="52">
        <v>55.217999999999847</v>
      </c>
      <c r="W1378" s="52">
        <v>771.94763999999782</v>
      </c>
      <c r="X1378" s="68">
        <v>1379.3456399999961</v>
      </c>
      <c r="Y1378" s="23" t="s">
        <v>3855</v>
      </c>
      <c r="Z1378" s="23" t="s">
        <v>3974</v>
      </c>
      <c r="AA1378" s="23" t="s">
        <v>3975</v>
      </c>
      <c r="AB1378" s="33">
        <v>291807278663</v>
      </c>
      <c r="AC1378" s="33" t="s">
        <v>3976</v>
      </c>
      <c r="AD1378" s="39">
        <v>43337</v>
      </c>
      <c r="AE1378" s="39">
        <v>43336</v>
      </c>
      <c r="AF1378" s="53" t="e">
        <v>#N/A</v>
      </c>
      <c r="AG1378" s="53" t="e">
        <v>#N/A</v>
      </c>
      <c r="AH1378" s="39" t="e">
        <v>#N/A</v>
      </c>
      <c r="AI1378" s="23" t="s">
        <v>51</v>
      </c>
      <c r="AJ1378" s="59"/>
      <c r="AK1378" s="59"/>
      <c r="AL1378" s="48"/>
      <c r="AM1378" s="60"/>
      <c r="AN1378" s="33"/>
      <c r="AO1378" s="48"/>
      <c r="AP1378" s="23">
        <v>2000</v>
      </c>
      <c r="AQ1378" s="23" t="s">
        <v>52</v>
      </c>
      <c r="AR1378" s="23" t="s">
        <v>3975</v>
      </c>
      <c r="AS1378" s="38" t="s">
        <v>53</v>
      </c>
      <c r="AT1378" s="23"/>
      <c r="AU1378" s="64">
        <v>10</v>
      </c>
      <c r="AV1378" s="99">
        <v>34</v>
      </c>
      <c r="AW1378" s="102">
        <v>3681.1999999999898</v>
      </c>
      <c r="AX1378" s="29" t="s">
        <v>701</v>
      </c>
      <c r="AY1378" s="29"/>
      <c r="AZ1378" s="25"/>
      <c r="BA1378">
        <f t="shared" si="257"/>
        <v>2302</v>
      </c>
      <c r="BB1378" s="115" t="s">
        <v>6983</v>
      </c>
      <c r="BC1378" s="105">
        <f t="shared" si="249"/>
        <v>108.27058823529381</v>
      </c>
      <c r="BD1378" s="116">
        <f t="shared" si="250"/>
        <v>43313</v>
      </c>
      <c r="BE1378" s="141" t="s">
        <v>8477</v>
      </c>
      <c r="BF1378">
        <f>MATCH(BE1378,'Cat-4'!$A:$A,0)</f>
        <v>722</v>
      </c>
      <c r="BG1378">
        <f>MATCH(BD1378,'Cat-4'!$1:$1,0)</f>
        <v>80</v>
      </c>
      <c r="BH1378">
        <f>INDEX('Cat-4'!$1:$1048576,'NSS + ACT'!BF1378,'NSS + ACT'!BG1378)</f>
        <v>111.2</v>
      </c>
      <c r="BI1378">
        <f>MATCH($BI$1,'Cat-4'!$1:$1,0)</f>
        <v>153</v>
      </c>
      <c r="BJ1378">
        <f>INDEX('Cat-4'!$1:$1048576,'NSS + ACT'!BF1378,'NSS + ACT'!BI1378)</f>
        <v>130.80000000000001</v>
      </c>
      <c r="BK1378" s="126">
        <f t="shared" si="251"/>
        <v>1.1762589928057554</v>
      </c>
      <c r="BL1378">
        <f t="shared" si="252"/>
        <v>2327</v>
      </c>
      <c r="BM1378" s="126">
        <f t="shared" si="253"/>
        <v>77.566666666666663</v>
      </c>
      <c r="BN1378" s="126" t="s">
        <v>8785</v>
      </c>
      <c r="BO1378" s="126">
        <f>MATCH(BB1378,Sheet3!$D$4:$D$8,0)</f>
        <v>2</v>
      </c>
      <c r="BP1378" s="126">
        <f>MATCH(BN1378,Sheet3!$E$4:$H$4,0)</f>
        <v>4</v>
      </c>
      <c r="BQ1378" s="132">
        <f>INDEX(Sheet3!$D$4:$H$8,'NSS + ACT'!BO1378,'NSS + ACT'!BP1378)</f>
        <v>0.1</v>
      </c>
      <c r="BR1378" s="105">
        <f t="shared" si="254"/>
        <v>4330.0446043165348</v>
      </c>
      <c r="BS1378" s="162">
        <f t="shared" si="255"/>
        <v>0.1</v>
      </c>
      <c r="BT1378" s="105">
        <f t="shared" si="256"/>
        <v>3897.0401438848812</v>
      </c>
    </row>
    <row r="1379" spans="1:72">
      <c r="A1379" s="18">
        <f t="shared" si="247"/>
        <v>1376</v>
      </c>
      <c r="B1379" s="61">
        <v>292000388120</v>
      </c>
      <c r="C1379" s="39">
        <v>43841</v>
      </c>
      <c r="D1379" s="22" t="s">
        <v>347</v>
      </c>
      <c r="E1379" s="22" t="s">
        <v>4405</v>
      </c>
      <c r="F1379" s="110">
        <v>35</v>
      </c>
      <c r="G1379" s="23" t="s">
        <v>119</v>
      </c>
      <c r="H1379" s="52">
        <v>105.16514285714287</v>
      </c>
      <c r="I1379" s="30"/>
      <c r="J1379" s="109">
        <v>3680.78</v>
      </c>
      <c r="K1379" s="23">
        <v>84841010</v>
      </c>
      <c r="L1379" s="26">
        <v>7.4999999999999997E-2</v>
      </c>
      <c r="M1379" s="40">
        <v>0</v>
      </c>
      <c r="N1379" s="62">
        <v>0</v>
      </c>
      <c r="O1379" s="52">
        <v>0</v>
      </c>
      <c r="P1379" s="26">
        <v>0.1</v>
      </c>
      <c r="Q1379" s="52">
        <v>0</v>
      </c>
      <c r="R1379" s="63">
        <v>0.18</v>
      </c>
      <c r="S1379" s="23" t="s">
        <v>4095</v>
      </c>
      <c r="T1379" s="52">
        <v>276.05849999999998</v>
      </c>
      <c r="U1379" s="52">
        <v>0</v>
      </c>
      <c r="V1379" s="52">
        <v>27.60585</v>
      </c>
      <c r="W1379" s="52">
        <v>717.19998299999997</v>
      </c>
      <c r="X1379" s="52">
        <v>1020.864333</v>
      </c>
      <c r="Y1379" s="23" t="s">
        <v>4133</v>
      </c>
      <c r="Z1379" s="23" t="s">
        <v>4406</v>
      </c>
      <c r="AA1379" s="23" t="s">
        <v>4407</v>
      </c>
      <c r="AB1379" s="33">
        <v>292000388120</v>
      </c>
      <c r="AC1379" s="33" t="s">
        <v>4397</v>
      </c>
      <c r="AD1379" s="39">
        <v>43841</v>
      </c>
      <c r="AE1379" s="39">
        <v>43829</v>
      </c>
      <c r="AF1379" s="53" t="e">
        <v>#N/A</v>
      </c>
      <c r="AG1379" s="53" t="e">
        <v>#N/A</v>
      </c>
      <c r="AH1379" s="39" t="e">
        <v>#N/A</v>
      </c>
      <c r="AI1379" s="23" t="s">
        <v>51</v>
      </c>
      <c r="AJ1379" s="59"/>
      <c r="AK1379" s="59"/>
      <c r="AL1379" s="48"/>
      <c r="AM1379" s="60"/>
      <c r="AN1379" s="33"/>
      <c r="AO1379" s="48"/>
      <c r="AP1379" s="23">
        <v>2000</v>
      </c>
      <c r="AQ1379" s="23" t="s">
        <v>52</v>
      </c>
      <c r="AR1379" s="23" t="s">
        <v>4407</v>
      </c>
      <c r="AS1379" s="38" t="s">
        <v>53</v>
      </c>
      <c r="AT1379" s="23"/>
      <c r="AU1379" s="64" t="s">
        <v>4398</v>
      </c>
      <c r="AV1379" s="99">
        <v>35</v>
      </c>
      <c r="AW1379" s="102">
        <v>3680.78</v>
      </c>
      <c r="AX1379" s="29" t="s">
        <v>701</v>
      </c>
      <c r="AY1379" s="29"/>
      <c r="AZ1379" s="25"/>
      <c r="BA1379">
        <f t="shared" si="257"/>
        <v>1809</v>
      </c>
      <c r="BB1379" s="115" t="s">
        <v>6983</v>
      </c>
      <c r="BC1379" s="105">
        <f t="shared" si="249"/>
        <v>105.16514285714287</v>
      </c>
      <c r="BD1379" s="116">
        <f t="shared" si="250"/>
        <v>43800</v>
      </c>
      <c r="BE1379" s="141" t="s">
        <v>8477</v>
      </c>
      <c r="BF1379">
        <f>MATCH(BE1379,'Cat-4'!$A:$A,0)</f>
        <v>722</v>
      </c>
      <c r="BG1379">
        <f>MATCH(BD1379,'Cat-4'!$1:$1,0)</f>
        <v>96</v>
      </c>
      <c r="BH1379">
        <f>INDEX('Cat-4'!$1:$1048576,'NSS + ACT'!BF1379,'NSS + ACT'!BG1379)</f>
        <v>113</v>
      </c>
      <c r="BI1379">
        <f>MATCH($BI$1,'Cat-4'!$1:$1,0)</f>
        <v>153</v>
      </c>
      <c r="BJ1379">
        <f>INDEX('Cat-4'!$1:$1048576,'NSS + ACT'!BF1379,'NSS + ACT'!BI1379)</f>
        <v>130.80000000000001</v>
      </c>
      <c r="BK1379" s="126">
        <f t="shared" si="251"/>
        <v>1.1575221238938054</v>
      </c>
      <c r="BL1379">
        <f t="shared" si="252"/>
        <v>1840</v>
      </c>
      <c r="BM1379" s="126">
        <f t="shared" si="253"/>
        <v>61.333333333333336</v>
      </c>
      <c r="BN1379" s="126" t="s">
        <v>8785</v>
      </c>
      <c r="BO1379" s="126">
        <f>MATCH(BB1379,Sheet3!$D$4:$D$8,0)</f>
        <v>2</v>
      </c>
      <c r="BP1379" s="126">
        <f>MATCH(BN1379,Sheet3!$E$4:$H$4,0)</f>
        <v>4</v>
      </c>
      <c r="BQ1379" s="132">
        <f>INDEX(Sheet3!$D$4:$H$8,'NSS + ACT'!BO1379,'NSS + ACT'!BP1379)</f>
        <v>0.1</v>
      </c>
      <c r="BR1379" s="105">
        <f t="shared" si="254"/>
        <v>4260.5842831858408</v>
      </c>
      <c r="BS1379" s="162">
        <f t="shared" si="255"/>
        <v>0.1</v>
      </c>
      <c r="BT1379" s="105">
        <f t="shared" si="256"/>
        <v>3834.5258548672568</v>
      </c>
    </row>
    <row r="1380" spans="1:72">
      <c r="A1380" s="18">
        <f t="shared" si="247"/>
        <v>1377</v>
      </c>
      <c r="B1380" s="61">
        <v>292103626603</v>
      </c>
      <c r="C1380" s="39">
        <v>44299</v>
      </c>
      <c r="D1380" s="22" t="s">
        <v>168</v>
      </c>
      <c r="E1380" s="22" t="s">
        <v>4388</v>
      </c>
      <c r="F1380" s="110">
        <v>4</v>
      </c>
      <c r="G1380" s="23" t="s">
        <v>119</v>
      </c>
      <c r="H1380" s="52">
        <v>919</v>
      </c>
      <c r="I1380" s="30"/>
      <c r="J1380" s="109">
        <v>3676</v>
      </c>
      <c r="K1380" s="23">
        <v>84841010</v>
      </c>
      <c r="L1380" s="26">
        <v>7.4999999999999997E-2</v>
      </c>
      <c r="M1380" s="40">
        <v>0</v>
      </c>
      <c r="N1380" s="62">
        <v>0</v>
      </c>
      <c r="O1380" s="52">
        <v>0</v>
      </c>
      <c r="P1380" s="26">
        <v>0.1</v>
      </c>
      <c r="Q1380" s="52">
        <v>0</v>
      </c>
      <c r="R1380" s="63">
        <v>0.18</v>
      </c>
      <c r="S1380" s="23" t="s">
        <v>4095</v>
      </c>
      <c r="T1380" s="52">
        <v>275.7</v>
      </c>
      <c r="U1380" s="52">
        <v>0</v>
      </c>
      <c r="V1380" s="52">
        <v>27.57</v>
      </c>
      <c r="W1380" s="52">
        <v>716.26859999999999</v>
      </c>
      <c r="X1380" s="52">
        <v>1019.5386</v>
      </c>
      <c r="Y1380" s="23" t="s">
        <v>4133</v>
      </c>
      <c r="Z1380" s="23" t="s">
        <v>4389</v>
      </c>
      <c r="AA1380" s="23" t="s">
        <v>4390</v>
      </c>
      <c r="AB1380" s="33">
        <v>292103626603</v>
      </c>
      <c r="AC1380" s="33" t="s">
        <v>4104</v>
      </c>
      <c r="AD1380" s="39">
        <v>44299</v>
      </c>
      <c r="AE1380" s="39">
        <v>44282</v>
      </c>
      <c r="AF1380" s="53" t="e">
        <v>#N/A</v>
      </c>
      <c r="AG1380" s="53" t="e">
        <v>#N/A</v>
      </c>
      <c r="AH1380" s="39" t="e">
        <v>#N/A</v>
      </c>
      <c r="AI1380" s="23" t="s">
        <v>51</v>
      </c>
      <c r="AJ1380" s="59"/>
      <c r="AK1380" s="59"/>
      <c r="AL1380" s="48"/>
      <c r="AM1380" s="60"/>
      <c r="AN1380" s="33"/>
      <c r="AO1380" s="48"/>
      <c r="AP1380" s="23">
        <v>2000</v>
      </c>
      <c r="AQ1380" s="23" t="s">
        <v>52</v>
      </c>
      <c r="AR1380" s="23" t="s">
        <v>4390</v>
      </c>
      <c r="AS1380" s="38" t="s">
        <v>53</v>
      </c>
      <c r="AT1380" s="23" t="s">
        <v>519</v>
      </c>
      <c r="AU1380" s="64" t="s">
        <v>4105</v>
      </c>
      <c r="AV1380" s="99">
        <v>4</v>
      </c>
      <c r="AW1380" s="102">
        <v>3676</v>
      </c>
      <c r="AX1380" s="29" t="s">
        <v>701</v>
      </c>
      <c r="AY1380" s="29"/>
      <c r="AZ1380" s="25"/>
      <c r="BA1380">
        <f t="shared" si="257"/>
        <v>1356</v>
      </c>
      <c r="BB1380" s="115" t="s">
        <v>6983</v>
      </c>
      <c r="BC1380" s="105">
        <f t="shared" si="249"/>
        <v>919</v>
      </c>
      <c r="BD1380" s="116">
        <f t="shared" si="250"/>
        <v>44256</v>
      </c>
      <c r="BE1380" s="141" t="s">
        <v>8477</v>
      </c>
      <c r="BF1380">
        <f>MATCH(BE1380,'Cat-4'!$A:$A,0)</f>
        <v>722</v>
      </c>
      <c r="BG1380">
        <f>MATCH(BD1380,'Cat-4'!$1:$1,0)</f>
        <v>111</v>
      </c>
      <c r="BH1380">
        <f>INDEX('Cat-4'!$1:$1048576,'NSS + ACT'!BF1380,'NSS + ACT'!BG1380)</f>
        <v>116.1</v>
      </c>
      <c r="BI1380">
        <f>MATCH($BI$1,'Cat-4'!$1:$1,0)</f>
        <v>153</v>
      </c>
      <c r="BJ1380">
        <f>INDEX('Cat-4'!$1:$1048576,'NSS + ACT'!BF1380,'NSS + ACT'!BI1380)</f>
        <v>130.80000000000001</v>
      </c>
      <c r="BK1380" s="126">
        <f t="shared" si="251"/>
        <v>1.1266149870801034</v>
      </c>
      <c r="BL1380">
        <f t="shared" si="252"/>
        <v>1384</v>
      </c>
      <c r="BM1380" s="126">
        <f t="shared" si="253"/>
        <v>46.133333333333333</v>
      </c>
      <c r="BN1380" s="126" t="s">
        <v>8785</v>
      </c>
      <c r="BO1380" s="126">
        <f>MATCH(BB1380,Sheet3!$D$4:$D$8,0)</f>
        <v>2</v>
      </c>
      <c r="BP1380" s="126">
        <f>MATCH(BN1380,Sheet3!$E$4:$H$4,0)</f>
        <v>4</v>
      </c>
      <c r="BQ1380" s="132">
        <f>INDEX(Sheet3!$D$4:$H$8,'NSS + ACT'!BO1380,'NSS + ACT'!BP1380)</f>
        <v>0.1</v>
      </c>
      <c r="BR1380" s="105">
        <f t="shared" si="254"/>
        <v>4141.4366925064605</v>
      </c>
      <c r="BS1380" s="162">
        <f t="shared" si="255"/>
        <v>0.1</v>
      </c>
      <c r="BT1380" s="105">
        <f t="shared" si="256"/>
        <v>3727.2930232558147</v>
      </c>
    </row>
    <row r="1381" spans="1:72">
      <c r="A1381" s="18">
        <f t="shared" si="247"/>
        <v>1378</v>
      </c>
      <c r="B1381" s="61">
        <v>292103626603</v>
      </c>
      <c r="C1381" s="39">
        <v>44299</v>
      </c>
      <c r="D1381" s="22" t="s">
        <v>168</v>
      </c>
      <c r="E1381" s="22" t="s">
        <v>4391</v>
      </c>
      <c r="F1381" s="110">
        <v>4</v>
      </c>
      <c r="G1381" s="23" t="s">
        <v>119</v>
      </c>
      <c r="H1381" s="52">
        <v>919</v>
      </c>
      <c r="I1381" s="30"/>
      <c r="J1381" s="109">
        <v>3676</v>
      </c>
      <c r="K1381" s="23">
        <v>84841010</v>
      </c>
      <c r="L1381" s="26">
        <v>7.4999999999999997E-2</v>
      </c>
      <c r="M1381" s="40">
        <v>0</v>
      </c>
      <c r="N1381" s="62">
        <v>0</v>
      </c>
      <c r="O1381" s="52">
        <v>0</v>
      </c>
      <c r="P1381" s="26">
        <v>0.1</v>
      </c>
      <c r="Q1381" s="52">
        <v>0</v>
      </c>
      <c r="R1381" s="63">
        <v>0.18</v>
      </c>
      <c r="S1381" s="23" t="s">
        <v>4095</v>
      </c>
      <c r="T1381" s="52">
        <v>275.7</v>
      </c>
      <c r="U1381" s="52">
        <v>0</v>
      </c>
      <c r="V1381" s="52">
        <v>27.57</v>
      </c>
      <c r="W1381" s="52">
        <v>716.26859999999999</v>
      </c>
      <c r="X1381" s="52">
        <v>1019.5386</v>
      </c>
      <c r="Y1381" s="23" t="s">
        <v>4133</v>
      </c>
      <c r="Z1381" s="23" t="s">
        <v>4392</v>
      </c>
      <c r="AA1381" s="23" t="s">
        <v>4393</v>
      </c>
      <c r="AB1381" s="33">
        <v>292103626603</v>
      </c>
      <c r="AC1381" s="33" t="s">
        <v>4104</v>
      </c>
      <c r="AD1381" s="39">
        <v>44299</v>
      </c>
      <c r="AE1381" s="39">
        <v>44282</v>
      </c>
      <c r="AF1381" s="53" t="e">
        <v>#N/A</v>
      </c>
      <c r="AG1381" s="53" t="e">
        <v>#N/A</v>
      </c>
      <c r="AH1381" s="39" t="e">
        <v>#N/A</v>
      </c>
      <c r="AI1381" s="23" t="s">
        <v>51</v>
      </c>
      <c r="AJ1381" s="59"/>
      <c r="AK1381" s="59"/>
      <c r="AL1381" s="48"/>
      <c r="AM1381" s="60"/>
      <c r="AN1381" s="33"/>
      <c r="AO1381" s="48"/>
      <c r="AP1381" s="23">
        <v>2000</v>
      </c>
      <c r="AQ1381" s="23" t="s">
        <v>52</v>
      </c>
      <c r="AR1381" s="23" t="s">
        <v>4393</v>
      </c>
      <c r="AS1381" s="38" t="s">
        <v>53</v>
      </c>
      <c r="AT1381" s="23" t="s">
        <v>519</v>
      </c>
      <c r="AU1381" s="64" t="s">
        <v>4105</v>
      </c>
      <c r="AV1381" s="99">
        <v>4</v>
      </c>
      <c r="AW1381" s="102">
        <v>3676</v>
      </c>
      <c r="AX1381" s="29" t="s">
        <v>701</v>
      </c>
      <c r="AY1381" s="29"/>
      <c r="AZ1381" s="25"/>
      <c r="BA1381">
        <f t="shared" si="257"/>
        <v>1356</v>
      </c>
      <c r="BB1381" s="115" t="s">
        <v>6983</v>
      </c>
      <c r="BC1381" s="105">
        <f t="shared" si="249"/>
        <v>919</v>
      </c>
      <c r="BD1381" s="116">
        <f t="shared" si="250"/>
        <v>44256</v>
      </c>
      <c r="BE1381" s="141" t="s">
        <v>8477</v>
      </c>
      <c r="BF1381">
        <f>MATCH(BE1381,'Cat-4'!$A:$A,0)</f>
        <v>722</v>
      </c>
      <c r="BG1381">
        <f>MATCH(BD1381,'Cat-4'!$1:$1,0)</f>
        <v>111</v>
      </c>
      <c r="BH1381">
        <f>INDEX('Cat-4'!$1:$1048576,'NSS + ACT'!BF1381,'NSS + ACT'!BG1381)</f>
        <v>116.1</v>
      </c>
      <c r="BI1381">
        <f>MATCH($BI$1,'Cat-4'!$1:$1,0)</f>
        <v>153</v>
      </c>
      <c r="BJ1381">
        <f>INDEX('Cat-4'!$1:$1048576,'NSS + ACT'!BF1381,'NSS + ACT'!BI1381)</f>
        <v>130.80000000000001</v>
      </c>
      <c r="BK1381" s="126">
        <f t="shared" si="251"/>
        <v>1.1266149870801034</v>
      </c>
      <c r="BL1381">
        <f t="shared" si="252"/>
        <v>1384</v>
      </c>
      <c r="BM1381" s="126">
        <f t="shared" si="253"/>
        <v>46.133333333333333</v>
      </c>
      <c r="BN1381" s="126" t="s">
        <v>8785</v>
      </c>
      <c r="BO1381" s="126">
        <f>MATCH(BB1381,Sheet3!$D$4:$D$8,0)</f>
        <v>2</v>
      </c>
      <c r="BP1381" s="126">
        <f>MATCH(BN1381,Sheet3!$E$4:$H$4,0)</f>
        <v>4</v>
      </c>
      <c r="BQ1381" s="132">
        <f>INDEX(Sheet3!$D$4:$H$8,'NSS + ACT'!BO1381,'NSS + ACT'!BP1381)</f>
        <v>0.1</v>
      </c>
      <c r="BR1381" s="105">
        <f t="shared" si="254"/>
        <v>4141.4366925064605</v>
      </c>
      <c r="BS1381" s="162">
        <f t="shared" si="255"/>
        <v>0.1</v>
      </c>
      <c r="BT1381" s="105">
        <f t="shared" si="256"/>
        <v>3727.2930232558147</v>
      </c>
    </row>
    <row r="1382" spans="1:72">
      <c r="A1382" s="18">
        <f t="shared" si="247"/>
        <v>1379</v>
      </c>
      <c r="B1382" s="33">
        <v>292212371850</v>
      </c>
      <c r="C1382" s="39">
        <v>44893</v>
      </c>
      <c r="D1382" s="22" t="s">
        <v>5621</v>
      </c>
      <c r="E1382" s="22" t="s">
        <v>5622</v>
      </c>
      <c r="F1382" s="107">
        <v>500</v>
      </c>
      <c r="G1382" s="23" t="s">
        <v>195</v>
      </c>
      <c r="H1382" s="58">
        <v>7.3</v>
      </c>
      <c r="I1382" s="30"/>
      <c r="J1382" s="101">
        <v>3650</v>
      </c>
      <c r="K1382" s="33">
        <v>85446090</v>
      </c>
      <c r="L1382" s="26">
        <v>0.1</v>
      </c>
      <c r="M1382" s="40">
        <v>0</v>
      </c>
      <c r="N1382" s="40">
        <v>0</v>
      </c>
      <c r="O1382" s="35">
        <v>0</v>
      </c>
      <c r="P1382" s="63">
        <v>0.1</v>
      </c>
      <c r="Q1382" s="52">
        <v>0</v>
      </c>
      <c r="R1382" s="63">
        <v>0.18</v>
      </c>
      <c r="S1382" s="23" t="s">
        <v>966</v>
      </c>
      <c r="T1382" s="52">
        <v>365</v>
      </c>
      <c r="U1382" s="52">
        <v>0</v>
      </c>
      <c r="V1382" s="52">
        <v>36.5</v>
      </c>
      <c r="W1382" s="52">
        <v>729.27</v>
      </c>
      <c r="X1382" s="52">
        <v>1130.77</v>
      </c>
      <c r="Y1382" s="23" t="s">
        <v>5450</v>
      </c>
      <c r="Z1382" s="23" t="s">
        <v>5623</v>
      </c>
      <c r="AA1382" s="23" t="s">
        <v>5624</v>
      </c>
      <c r="AB1382" s="33">
        <v>292212371850</v>
      </c>
      <c r="AC1382" s="33" t="s">
        <v>5625</v>
      </c>
      <c r="AD1382" s="39">
        <v>44893</v>
      </c>
      <c r="AE1382" s="39">
        <v>44886</v>
      </c>
      <c r="AF1382" s="53" t="e">
        <v>#N/A</v>
      </c>
      <c r="AG1382" s="53" t="e">
        <v>#N/A</v>
      </c>
      <c r="AH1382" s="39" t="e">
        <v>#N/A</v>
      </c>
      <c r="AI1382" s="23" t="s">
        <v>51</v>
      </c>
      <c r="AJ1382" s="59"/>
      <c r="AK1382" s="59"/>
      <c r="AL1382" s="48"/>
      <c r="AM1382" s="60"/>
      <c r="AN1382" s="33"/>
      <c r="AO1382" s="48"/>
      <c r="AP1382" s="23">
        <v>2000</v>
      </c>
      <c r="AQ1382" s="23" t="s">
        <v>52</v>
      </c>
      <c r="AR1382" s="23" t="s">
        <v>5624</v>
      </c>
      <c r="AS1382" s="38" t="s">
        <v>53</v>
      </c>
      <c r="AT1382" s="23"/>
      <c r="AU1382" s="23">
        <v>152</v>
      </c>
      <c r="AV1382" s="99">
        <v>500</v>
      </c>
      <c r="AW1382" s="101">
        <v>3650</v>
      </c>
      <c r="AX1382" s="29" t="s">
        <v>4770</v>
      </c>
      <c r="AY1382" s="29"/>
      <c r="AZ1382" s="30" t="s">
        <v>853</v>
      </c>
      <c r="BA1382">
        <f t="shared" si="257"/>
        <v>752</v>
      </c>
      <c r="BB1382" s="115" t="s">
        <v>6983</v>
      </c>
      <c r="BC1382" s="105">
        <f t="shared" si="249"/>
        <v>7.3</v>
      </c>
      <c r="BD1382" s="116">
        <f t="shared" si="250"/>
        <v>44866</v>
      </c>
      <c r="BE1382" s="141" t="s">
        <v>8477</v>
      </c>
      <c r="BF1382">
        <f>MATCH(BE1382,'Cat-4'!$A:$A,0)</f>
        <v>722</v>
      </c>
      <c r="BG1382">
        <f>MATCH(BD1382,'Cat-4'!$1:$1,0)</f>
        <v>131</v>
      </c>
      <c r="BH1382">
        <f>INDEX('Cat-4'!$1:$1048576,'NSS + ACT'!BF1382,'NSS + ACT'!BG1382)</f>
        <v>126.7</v>
      </c>
      <c r="BI1382">
        <f>MATCH($BI$1,'Cat-4'!$1:$1,0)</f>
        <v>153</v>
      </c>
      <c r="BJ1382">
        <f>INDEX('Cat-4'!$1:$1048576,'NSS + ACT'!BF1382,'NSS + ACT'!BI1382)</f>
        <v>130.80000000000001</v>
      </c>
      <c r="BK1382" s="126">
        <f t="shared" si="251"/>
        <v>1.0323599052880821</v>
      </c>
      <c r="BL1382">
        <f t="shared" si="252"/>
        <v>774</v>
      </c>
      <c r="BM1382" s="126">
        <f t="shared" si="253"/>
        <v>25.8</v>
      </c>
      <c r="BN1382" s="126" t="s">
        <v>8785</v>
      </c>
      <c r="BO1382" s="126">
        <f>MATCH(BB1382,Sheet3!$D$4:$D$8,0)</f>
        <v>2</v>
      </c>
      <c r="BP1382" s="126">
        <f>MATCH(BN1382,Sheet3!$E$4:$H$4,0)</f>
        <v>4</v>
      </c>
      <c r="BQ1382" s="132">
        <f>INDEX(Sheet3!$D$4:$H$8,'NSS + ACT'!BO1382,'NSS + ACT'!BP1382)</f>
        <v>0.1</v>
      </c>
      <c r="BR1382" s="105">
        <f t="shared" si="254"/>
        <v>3768.1136543014995</v>
      </c>
      <c r="BS1382" s="162">
        <f t="shared" si="255"/>
        <v>0.1</v>
      </c>
      <c r="BT1382" s="105">
        <f t="shared" si="256"/>
        <v>3391.3022888713494</v>
      </c>
    </row>
    <row r="1383" spans="1:72">
      <c r="A1383" s="18">
        <f t="shared" si="247"/>
        <v>1380</v>
      </c>
      <c r="B1383" s="33"/>
      <c r="C1383" s="39"/>
      <c r="D1383" s="22" t="s">
        <v>190</v>
      </c>
      <c r="E1383" s="22" t="s">
        <v>6611</v>
      </c>
      <c r="F1383" s="113">
        <v>1</v>
      </c>
      <c r="G1383" s="23" t="s">
        <v>119</v>
      </c>
      <c r="H1383" s="24">
        <v>3649.6799999999898</v>
      </c>
      <c r="I1383" s="30"/>
      <c r="J1383" s="101">
        <v>3649.6799999999898</v>
      </c>
      <c r="K1383" s="23">
        <v>73262090</v>
      </c>
      <c r="L1383" s="26">
        <v>0.1</v>
      </c>
      <c r="M1383" s="23" t="s">
        <v>742</v>
      </c>
      <c r="N1383" s="49"/>
      <c r="O1383" s="38"/>
      <c r="P1383" s="26">
        <v>0.1</v>
      </c>
      <c r="Q1383" s="38"/>
      <c r="R1383" s="26">
        <v>0.18</v>
      </c>
      <c r="S1383" s="23" t="s">
        <v>1255</v>
      </c>
      <c r="T1383" s="94">
        <v>364.96799999999899</v>
      </c>
      <c r="U1383" s="94">
        <v>0</v>
      </c>
      <c r="V1383" s="94">
        <v>36.496799999999901</v>
      </c>
      <c r="W1383" s="94">
        <v>729.20606399999792</v>
      </c>
      <c r="X1383" s="52">
        <v>1130.6708639999968</v>
      </c>
      <c r="Y1383" s="23" t="s">
        <v>6489</v>
      </c>
      <c r="Z1383" s="23" t="s">
        <v>6612</v>
      </c>
      <c r="AA1383" s="23" t="s">
        <v>6612</v>
      </c>
      <c r="AB1383" s="33">
        <v>291703090033</v>
      </c>
      <c r="AC1383" s="23" t="s">
        <v>6609</v>
      </c>
      <c r="AD1383" s="48">
        <v>42898</v>
      </c>
      <c r="AE1383" s="39">
        <v>42886</v>
      </c>
      <c r="AF1383" s="33" t="e">
        <v>#N/A</v>
      </c>
      <c r="AG1383" s="23" t="e">
        <v>#N/A</v>
      </c>
      <c r="AH1383" s="39" t="e">
        <v>#N/A</v>
      </c>
      <c r="AI1383" s="23" t="s">
        <v>51</v>
      </c>
      <c r="AJ1383" s="65"/>
      <c r="AK1383" s="57"/>
      <c r="AL1383" s="56"/>
      <c r="AM1383" s="52"/>
      <c r="AN1383" s="23"/>
      <c r="AO1383" s="38"/>
      <c r="AP1383" s="23">
        <v>2000</v>
      </c>
      <c r="AQ1383" s="23" t="s">
        <v>64</v>
      </c>
      <c r="AR1383" s="23" t="s">
        <v>6613</v>
      </c>
      <c r="AS1383" s="95" t="s">
        <v>53</v>
      </c>
      <c r="AT1383" s="23"/>
      <c r="AU1383" s="23" t="s">
        <v>192</v>
      </c>
      <c r="AV1383" s="99">
        <v>1</v>
      </c>
      <c r="AW1383" s="101">
        <v>3649.6799999999898</v>
      </c>
      <c r="AX1383" s="29" t="s">
        <v>6494</v>
      </c>
      <c r="AY1383" s="29"/>
      <c r="AZ1383" s="21"/>
      <c r="BA1383">
        <f t="shared" si="257"/>
        <v>2752</v>
      </c>
      <c r="BB1383" s="115" t="s">
        <v>6983</v>
      </c>
      <c r="BC1383" s="105">
        <f t="shared" si="249"/>
        <v>3649.6799999999898</v>
      </c>
      <c r="BD1383" s="116">
        <f t="shared" si="250"/>
        <v>42856</v>
      </c>
      <c r="BE1383" s="141" t="s">
        <v>8477</v>
      </c>
      <c r="BF1383">
        <f>MATCH(BE1383,'Cat-4'!$A:$A,0)</f>
        <v>722</v>
      </c>
      <c r="BG1383">
        <f>MATCH(BD1383,'Cat-4'!$1:$1,0)</f>
        <v>65</v>
      </c>
      <c r="BH1383">
        <f>INDEX('Cat-4'!$1:$1048576,'NSS + ACT'!BF1383,'NSS + ACT'!BG1383)</f>
        <v>108.1</v>
      </c>
      <c r="BI1383">
        <f>MATCH($BI$1,'Cat-4'!$1:$1,0)</f>
        <v>153</v>
      </c>
      <c r="BJ1383">
        <f>INDEX('Cat-4'!$1:$1048576,'NSS + ACT'!BF1383,'NSS + ACT'!BI1383)</f>
        <v>130.80000000000001</v>
      </c>
      <c r="BK1383" s="126">
        <f t="shared" si="251"/>
        <v>1.2099907493061981</v>
      </c>
      <c r="BL1383">
        <f t="shared" si="252"/>
        <v>2784</v>
      </c>
      <c r="BM1383" s="126">
        <f t="shared" si="253"/>
        <v>92.8</v>
      </c>
      <c r="BN1383" s="126" t="s">
        <v>8785</v>
      </c>
      <c r="BO1383" s="126">
        <f>MATCH(BB1383,Sheet3!$D$4:$D$8,0)</f>
        <v>2</v>
      </c>
      <c r="BP1383" s="126">
        <f>MATCH(BN1383,Sheet3!$E$4:$H$4,0)</f>
        <v>4</v>
      </c>
      <c r="BQ1383" s="132">
        <f>INDEX(Sheet3!$D$4:$H$8,'NSS + ACT'!BO1383,'NSS + ACT'!BP1383)</f>
        <v>0.1</v>
      </c>
      <c r="BR1383" s="105">
        <f t="shared" si="254"/>
        <v>4416.0790379278324</v>
      </c>
      <c r="BS1383" s="162">
        <f t="shared" si="255"/>
        <v>0.1</v>
      </c>
      <c r="BT1383" s="105">
        <f t="shared" si="256"/>
        <v>3974.4711341350494</v>
      </c>
    </row>
    <row r="1384" spans="1:72">
      <c r="A1384" s="18">
        <f t="shared" si="247"/>
        <v>1381</v>
      </c>
      <c r="B1384" s="33"/>
      <c r="C1384" s="39"/>
      <c r="D1384" s="22" t="s">
        <v>3565</v>
      </c>
      <c r="E1384" s="22" t="s">
        <v>6957</v>
      </c>
      <c r="F1384" s="113">
        <v>5</v>
      </c>
      <c r="G1384" s="23" t="s">
        <v>119</v>
      </c>
      <c r="H1384" s="24">
        <v>727.5</v>
      </c>
      <c r="I1384" s="30"/>
      <c r="J1384" s="101">
        <v>3637.5</v>
      </c>
      <c r="K1384" s="23">
        <v>85332929</v>
      </c>
      <c r="L1384" s="26">
        <v>0</v>
      </c>
      <c r="M1384" s="23"/>
      <c r="N1384" s="49"/>
      <c r="O1384" s="38"/>
      <c r="P1384" s="26">
        <v>0</v>
      </c>
      <c r="Q1384" s="38"/>
      <c r="R1384" s="26">
        <v>0.18</v>
      </c>
      <c r="S1384" s="23" t="s">
        <v>962</v>
      </c>
      <c r="T1384" s="94">
        <v>0</v>
      </c>
      <c r="U1384" s="94">
        <v>0</v>
      </c>
      <c r="V1384" s="94">
        <v>0</v>
      </c>
      <c r="W1384" s="94">
        <v>654.75</v>
      </c>
      <c r="X1384" s="52">
        <v>654.75</v>
      </c>
      <c r="Y1384" s="23" t="s">
        <v>6835</v>
      </c>
      <c r="Z1384" s="23" t="s">
        <v>6958</v>
      </c>
      <c r="AA1384" s="23" t="s">
        <v>6958</v>
      </c>
      <c r="AB1384" s="33">
        <v>291701866875</v>
      </c>
      <c r="AC1384" s="23" t="s">
        <v>3569</v>
      </c>
      <c r="AD1384" s="48">
        <v>42861</v>
      </c>
      <c r="AE1384" s="39">
        <v>42825</v>
      </c>
      <c r="AF1384" s="33" t="e">
        <v>#N/A</v>
      </c>
      <c r="AG1384" s="23" t="e">
        <v>#N/A</v>
      </c>
      <c r="AH1384" s="39" t="e">
        <v>#N/A</v>
      </c>
      <c r="AI1384" s="23" t="s">
        <v>51</v>
      </c>
      <c r="AJ1384" s="65"/>
      <c r="AK1384" s="57"/>
      <c r="AL1384" s="56"/>
      <c r="AM1384" s="52"/>
      <c r="AN1384" s="23"/>
      <c r="AO1384" s="38"/>
      <c r="AP1384" s="23">
        <v>2000</v>
      </c>
      <c r="AQ1384" s="23" t="s">
        <v>64</v>
      </c>
      <c r="AR1384" s="23" t="s">
        <v>6959</v>
      </c>
      <c r="AS1384" s="95" t="s">
        <v>53</v>
      </c>
      <c r="AT1384" s="23" t="s">
        <v>522</v>
      </c>
      <c r="AU1384" s="23" t="s">
        <v>3570</v>
      </c>
      <c r="AV1384" s="99">
        <v>5</v>
      </c>
      <c r="AW1384" s="101">
        <v>3637.5</v>
      </c>
      <c r="AX1384" s="29" t="s">
        <v>6494</v>
      </c>
      <c r="AY1384" s="29"/>
      <c r="AZ1384" s="21"/>
      <c r="BA1384">
        <f t="shared" si="257"/>
        <v>2813</v>
      </c>
      <c r="BB1384" s="115" t="s">
        <v>6987</v>
      </c>
      <c r="BC1384" s="105">
        <f t="shared" si="249"/>
        <v>727.5</v>
      </c>
      <c r="BD1384" s="116">
        <f t="shared" si="250"/>
        <v>42795</v>
      </c>
      <c r="BE1384" s="141" t="s">
        <v>8366</v>
      </c>
      <c r="BF1384">
        <f>MATCH(BE1384,'Cat-4'!$A:$A,0)</f>
        <v>666</v>
      </c>
      <c r="BG1384">
        <f>MATCH(BD1384,'Cat-4'!$1:$1,0)</f>
        <v>63</v>
      </c>
      <c r="BH1384">
        <f>INDEX('Cat-4'!$1:$1048576,'NSS + ACT'!BF1384,'NSS + ACT'!BG1384)</f>
        <v>108</v>
      </c>
      <c r="BI1384">
        <f>MATCH($BI$1,'Cat-4'!$1:$1,0)</f>
        <v>153</v>
      </c>
      <c r="BJ1384">
        <f>INDEX('Cat-4'!$1:$1048576,'NSS + ACT'!BF1384,'NSS + ACT'!BI1384)</f>
        <v>133.4</v>
      </c>
      <c r="BK1384" s="126">
        <f t="shared" si="251"/>
        <v>1.2351851851851852</v>
      </c>
      <c r="BL1384">
        <f t="shared" si="252"/>
        <v>2845</v>
      </c>
      <c r="BM1384" s="126">
        <f t="shared" si="253"/>
        <v>94.833333333333329</v>
      </c>
      <c r="BN1384" s="126" t="s">
        <v>8785</v>
      </c>
      <c r="BO1384" s="126">
        <f>MATCH(BB1384,Sheet3!$D$4:$D$8,0)</f>
        <v>4</v>
      </c>
      <c r="BP1384" s="126">
        <f>MATCH(BN1384,Sheet3!$E$4:$H$4,0)</f>
        <v>4</v>
      </c>
      <c r="BQ1384" s="132">
        <f>INDEX(Sheet3!$D$4:$H$8,'NSS + ACT'!BO1384,'NSS + ACT'!BP1384)</f>
        <v>0.2</v>
      </c>
      <c r="BR1384" s="105">
        <f t="shared" si="254"/>
        <v>4492.9861111111113</v>
      </c>
      <c r="BS1384" s="162">
        <f t="shared" si="255"/>
        <v>0.2</v>
      </c>
      <c r="BT1384" s="105">
        <f t="shared" si="256"/>
        <v>3594.3888888888891</v>
      </c>
    </row>
    <row r="1385" spans="1:72">
      <c r="A1385" s="18">
        <f t="shared" si="247"/>
        <v>1382</v>
      </c>
      <c r="B1385" s="61">
        <v>292104722641</v>
      </c>
      <c r="C1385" s="39">
        <v>44336</v>
      </c>
      <c r="D1385" s="22" t="s">
        <v>163</v>
      </c>
      <c r="E1385" s="22" t="s">
        <v>3527</v>
      </c>
      <c r="F1385" s="110">
        <v>5</v>
      </c>
      <c r="G1385" s="23" t="s">
        <v>49</v>
      </c>
      <c r="H1385" s="52">
        <v>725.4</v>
      </c>
      <c r="I1385" s="30"/>
      <c r="J1385" s="109">
        <v>3627</v>
      </c>
      <c r="K1385" s="23">
        <v>85389000</v>
      </c>
      <c r="L1385" s="26">
        <v>0.15</v>
      </c>
      <c r="M1385" s="40">
        <v>0</v>
      </c>
      <c r="N1385" s="62">
        <v>0</v>
      </c>
      <c r="O1385" s="52">
        <v>0</v>
      </c>
      <c r="P1385" s="26">
        <v>0.1</v>
      </c>
      <c r="Q1385" s="52">
        <v>0</v>
      </c>
      <c r="R1385" s="63">
        <v>0.18</v>
      </c>
      <c r="S1385" s="23" t="s">
        <v>947</v>
      </c>
      <c r="T1385" s="52">
        <v>544.04999999999995</v>
      </c>
      <c r="U1385" s="52">
        <v>0</v>
      </c>
      <c r="V1385" s="52">
        <v>54.405000000000001</v>
      </c>
      <c r="W1385" s="52">
        <v>760.58189999999991</v>
      </c>
      <c r="X1385" s="52">
        <v>1359.0368999999998</v>
      </c>
      <c r="Y1385" s="23" t="s">
        <v>3431</v>
      </c>
      <c r="Z1385" s="23" t="s">
        <v>3528</v>
      </c>
      <c r="AA1385" s="23" t="s">
        <v>3529</v>
      </c>
      <c r="AB1385" s="33">
        <v>292104722641</v>
      </c>
      <c r="AC1385" s="33" t="s">
        <v>3530</v>
      </c>
      <c r="AD1385" s="39">
        <v>44336</v>
      </c>
      <c r="AE1385" s="39">
        <v>44331</v>
      </c>
      <c r="AF1385" s="53" t="e">
        <v>#N/A</v>
      </c>
      <c r="AG1385" s="53" t="e">
        <v>#N/A</v>
      </c>
      <c r="AH1385" s="39" t="e">
        <v>#N/A</v>
      </c>
      <c r="AI1385" s="23" t="s">
        <v>51</v>
      </c>
      <c r="AJ1385" s="59"/>
      <c r="AK1385" s="59"/>
      <c r="AL1385" s="48"/>
      <c r="AM1385" s="60"/>
      <c r="AN1385" s="33"/>
      <c r="AO1385" s="48"/>
      <c r="AP1385" s="23">
        <v>2000</v>
      </c>
      <c r="AQ1385" s="23" t="s">
        <v>52</v>
      </c>
      <c r="AR1385" s="23" t="s">
        <v>3529</v>
      </c>
      <c r="AS1385" s="38" t="s">
        <v>53</v>
      </c>
      <c r="AT1385" s="23"/>
      <c r="AU1385" s="64">
        <v>1248000160</v>
      </c>
      <c r="AV1385" s="99">
        <v>5</v>
      </c>
      <c r="AW1385" s="102">
        <v>3627</v>
      </c>
      <c r="AX1385" s="29" t="s">
        <v>701</v>
      </c>
      <c r="AY1385" s="29"/>
      <c r="AZ1385" s="25">
        <v>1</v>
      </c>
      <c r="BA1385">
        <f t="shared" si="257"/>
        <v>1307</v>
      </c>
      <c r="BB1385" s="115" t="s">
        <v>6987</v>
      </c>
      <c r="BC1385" s="105">
        <f t="shared" si="249"/>
        <v>725.4</v>
      </c>
      <c r="BD1385" s="116">
        <f t="shared" si="250"/>
        <v>44317</v>
      </c>
      <c r="BE1385" s="141" t="s">
        <v>8366</v>
      </c>
      <c r="BF1385">
        <f>MATCH(BE1385,'Cat-4'!$A:$A,0)</f>
        <v>666</v>
      </c>
      <c r="BG1385">
        <f>MATCH(BD1385,'Cat-4'!$1:$1,0)</f>
        <v>113</v>
      </c>
      <c r="BH1385">
        <f>INDEX('Cat-4'!$1:$1048576,'NSS + ACT'!BF1385,'NSS + ACT'!BG1385)</f>
        <v>118.8</v>
      </c>
      <c r="BI1385">
        <f>MATCH($BI$1,'Cat-4'!$1:$1,0)</f>
        <v>153</v>
      </c>
      <c r="BJ1385">
        <f>INDEX('Cat-4'!$1:$1048576,'NSS + ACT'!BF1385,'NSS + ACT'!BI1385)</f>
        <v>133.4</v>
      </c>
      <c r="BK1385" s="126">
        <f t="shared" si="251"/>
        <v>1.1228956228956231</v>
      </c>
      <c r="BL1385">
        <f t="shared" si="252"/>
        <v>1323</v>
      </c>
      <c r="BM1385" s="126">
        <f t="shared" si="253"/>
        <v>44.1</v>
      </c>
      <c r="BN1385" s="126" t="s">
        <v>8785</v>
      </c>
      <c r="BO1385" s="126">
        <f>MATCH(BB1385,Sheet3!$D$4:$D$8,0)</f>
        <v>4</v>
      </c>
      <c r="BP1385" s="126">
        <f>MATCH(BN1385,Sheet3!$E$4:$H$4,0)</f>
        <v>4</v>
      </c>
      <c r="BQ1385" s="132">
        <f>INDEX(Sheet3!$D$4:$H$8,'NSS + ACT'!BO1385,'NSS + ACT'!BP1385)</f>
        <v>0.2</v>
      </c>
      <c r="BR1385" s="105">
        <f t="shared" si="254"/>
        <v>4072.7424242424249</v>
      </c>
      <c r="BS1385" s="162">
        <f t="shared" si="255"/>
        <v>0.2</v>
      </c>
      <c r="BT1385" s="105">
        <f t="shared" si="256"/>
        <v>3258.1939393939401</v>
      </c>
    </row>
    <row r="1386" spans="1:72">
      <c r="A1386" s="18">
        <f t="shared" ref="A1386:A1449" si="258">A1385+1</f>
        <v>1383</v>
      </c>
      <c r="B1386" s="61">
        <v>291900310450</v>
      </c>
      <c r="C1386" s="39">
        <v>43474</v>
      </c>
      <c r="D1386" s="22" t="s">
        <v>63</v>
      </c>
      <c r="E1386" s="22" t="s">
        <v>1575</v>
      </c>
      <c r="F1386" s="110">
        <v>11</v>
      </c>
      <c r="G1386" s="23" t="s">
        <v>119</v>
      </c>
      <c r="H1386" s="52">
        <v>25.2</v>
      </c>
      <c r="I1386" s="30"/>
      <c r="J1386" s="109">
        <v>277.2</v>
      </c>
      <c r="K1386" s="23">
        <v>84842000</v>
      </c>
      <c r="L1386" s="26">
        <v>7.4999999999999997E-2</v>
      </c>
      <c r="M1386" s="40">
        <v>0</v>
      </c>
      <c r="N1386" s="62">
        <v>0</v>
      </c>
      <c r="O1386" s="52">
        <v>0</v>
      </c>
      <c r="P1386" s="26">
        <v>0.1</v>
      </c>
      <c r="Q1386" s="52">
        <v>0</v>
      </c>
      <c r="R1386" s="63">
        <v>0.18</v>
      </c>
      <c r="S1386" s="23" t="s">
        <v>777</v>
      </c>
      <c r="T1386" s="52">
        <v>20.79</v>
      </c>
      <c r="U1386" s="52">
        <v>0</v>
      </c>
      <c r="V1386" s="52">
        <v>2.0790000000000002</v>
      </c>
      <c r="W1386" s="52">
        <v>54.012419999999999</v>
      </c>
      <c r="X1386" s="52">
        <v>76.881419999999991</v>
      </c>
      <c r="Y1386" s="23" t="s">
        <v>1473</v>
      </c>
      <c r="Z1386" s="23" t="s">
        <v>1576</v>
      </c>
      <c r="AA1386" s="23" t="s">
        <v>1577</v>
      </c>
      <c r="AB1386" s="33">
        <v>291900310450</v>
      </c>
      <c r="AC1386" s="33" t="s">
        <v>1578</v>
      </c>
      <c r="AD1386" s="48">
        <v>43474</v>
      </c>
      <c r="AE1386" s="39" t="e">
        <v>#N/A</v>
      </c>
      <c r="AF1386" s="53" t="e">
        <v>#N/A</v>
      </c>
      <c r="AG1386" s="53" t="e">
        <v>#N/A</v>
      </c>
      <c r="AH1386" s="39" t="e">
        <v>#N/A</v>
      </c>
      <c r="AI1386" s="23" t="s">
        <v>51</v>
      </c>
      <c r="AJ1386" s="54"/>
      <c r="AK1386" s="55"/>
      <c r="AL1386" s="56"/>
      <c r="AM1386" s="57"/>
      <c r="AN1386" s="33"/>
      <c r="AO1386" s="48"/>
      <c r="AP1386" s="23">
        <v>2000</v>
      </c>
      <c r="AQ1386" s="23" t="s">
        <v>52</v>
      </c>
      <c r="AR1386" s="23" t="s">
        <v>1577</v>
      </c>
      <c r="AS1386" s="38" t="s">
        <v>53</v>
      </c>
      <c r="AT1386" s="23"/>
      <c r="AU1386" s="64">
        <v>27106408</v>
      </c>
      <c r="AV1386" s="99">
        <v>11</v>
      </c>
      <c r="AW1386" s="102">
        <v>3618.9099999999899</v>
      </c>
      <c r="AX1386" s="29" t="s">
        <v>701</v>
      </c>
      <c r="AY1386" s="29"/>
      <c r="AZ1386" s="25"/>
      <c r="BB1386" s="115" t="s">
        <v>6983</v>
      </c>
      <c r="BC1386" s="105">
        <f t="shared" si="249"/>
        <v>328.99181818181728</v>
      </c>
      <c r="BD1386" s="116">
        <v>43709</v>
      </c>
      <c r="BE1386" s="141" t="s">
        <v>8477</v>
      </c>
      <c r="BF1386">
        <f>MATCH(BE1386,'Cat-4'!$A:$A,0)</f>
        <v>722</v>
      </c>
      <c r="BG1386">
        <f>MATCH(BD1386,'Cat-4'!$1:$1,0)</f>
        <v>93</v>
      </c>
      <c r="BH1386">
        <f>INDEX('Cat-4'!$1:$1048576,'NSS + ACT'!BF1386,'NSS + ACT'!BG1386)</f>
        <v>113.9</v>
      </c>
      <c r="BI1386">
        <f>MATCH($BI$1,'Cat-4'!$1:$1,0)</f>
        <v>153</v>
      </c>
      <c r="BJ1386">
        <f>INDEX('Cat-4'!$1:$1048576,'NSS + ACT'!BF1386,'NSS + ACT'!BI1386)</f>
        <v>130.80000000000001</v>
      </c>
      <c r="BK1386" s="126">
        <f t="shared" si="251"/>
        <v>1.1483757682177349</v>
      </c>
      <c r="BL1386">
        <f t="shared" si="252"/>
        <v>1931</v>
      </c>
      <c r="BM1386" s="126">
        <f t="shared" si="253"/>
        <v>64.36666666666666</v>
      </c>
      <c r="BN1386" s="126" t="s">
        <v>8785</v>
      </c>
      <c r="BO1386" s="126">
        <f>MATCH(BB1386,Sheet3!$D$4:$D$8,0)</f>
        <v>2</v>
      </c>
      <c r="BP1386" s="126">
        <f>MATCH(BN1386,Sheet3!$E$4:$H$4,0)</f>
        <v>4</v>
      </c>
      <c r="BQ1386" s="132">
        <f>INDEX(Sheet3!$D$4:$H$8,'NSS + ACT'!BO1386,'NSS + ACT'!BP1386)</f>
        <v>0.1</v>
      </c>
      <c r="BR1386" s="105">
        <f t="shared" si="254"/>
        <v>4155.8685513608316</v>
      </c>
      <c r="BS1386" s="162">
        <f t="shared" si="255"/>
        <v>0.1</v>
      </c>
      <c r="BT1386" s="105">
        <f t="shared" si="256"/>
        <v>3740.2816962247484</v>
      </c>
    </row>
    <row r="1387" spans="1:72">
      <c r="A1387" s="18">
        <f t="shared" si="258"/>
        <v>1384</v>
      </c>
      <c r="B1387" s="33">
        <v>291902931541</v>
      </c>
      <c r="C1387" s="39">
        <v>43550</v>
      </c>
      <c r="D1387" s="22" t="s">
        <v>223</v>
      </c>
      <c r="E1387" s="22" t="s">
        <v>5886</v>
      </c>
      <c r="F1387" s="110">
        <v>14</v>
      </c>
      <c r="G1387" s="23" t="s">
        <v>119</v>
      </c>
      <c r="H1387" s="52">
        <v>257.76642857142855</v>
      </c>
      <c r="I1387" s="30"/>
      <c r="J1387" s="109">
        <v>3608.73</v>
      </c>
      <c r="K1387" s="36">
        <v>84849090</v>
      </c>
      <c r="L1387" s="26">
        <v>7.4999999999999997E-2</v>
      </c>
      <c r="M1387" s="26"/>
      <c r="N1387" s="26">
        <v>0</v>
      </c>
      <c r="O1387" s="60"/>
      <c r="P1387" s="26">
        <v>0.1</v>
      </c>
      <c r="Q1387" s="84"/>
      <c r="R1387" s="26">
        <v>0.18</v>
      </c>
      <c r="S1387" s="23" t="s">
        <v>777</v>
      </c>
      <c r="T1387" s="52">
        <v>270.65474999999998</v>
      </c>
      <c r="U1387" s="52">
        <v>0</v>
      </c>
      <c r="V1387" s="52">
        <v>27.065474999999999</v>
      </c>
      <c r="W1387" s="52">
        <v>703.16104050000001</v>
      </c>
      <c r="X1387" s="52">
        <v>1000.8812654999999</v>
      </c>
      <c r="Y1387" s="23" t="s">
        <v>5800</v>
      </c>
      <c r="Z1387" s="23" t="s">
        <v>5887</v>
      </c>
      <c r="AA1387" s="23" t="s">
        <v>5888</v>
      </c>
      <c r="AB1387" s="33">
        <v>291902931541</v>
      </c>
      <c r="AC1387" s="33" t="s">
        <v>5889</v>
      </c>
      <c r="AD1387" s="48">
        <v>43550</v>
      </c>
      <c r="AE1387" s="39">
        <v>43537</v>
      </c>
      <c r="AF1387" s="53" t="e">
        <v>#N/A</v>
      </c>
      <c r="AG1387" s="53" t="e">
        <v>#N/A</v>
      </c>
      <c r="AH1387" s="39" t="e">
        <v>#N/A</v>
      </c>
      <c r="AI1387" s="23" t="s">
        <v>51</v>
      </c>
      <c r="AJ1387" s="54"/>
      <c r="AK1387" s="55"/>
      <c r="AL1387" s="56"/>
      <c r="AM1387" s="57"/>
      <c r="AN1387" s="33"/>
      <c r="AO1387" s="48"/>
      <c r="AP1387" s="23">
        <v>2000</v>
      </c>
      <c r="AQ1387" s="23" t="s">
        <v>52</v>
      </c>
      <c r="AR1387" s="23" t="s">
        <v>5888</v>
      </c>
      <c r="AS1387" s="38" t="s">
        <v>53</v>
      </c>
      <c r="AT1387" s="23" t="s">
        <v>519</v>
      </c>
      <c r="AU1387" s="23" t="s">
        <v>5890</v>
      </c>
      <c r="AV1387" s="99">
        <v>14</v>
      </c>
      <c r="AW1387" s="101">
        <v>3608.73</v>
      </c>
      <c r="AX1387" s="29" t="s">
        <v>5711</v>
      </c>
      <c r="AY1387" s="29"/>
      <c r="AZ1387" s="21"/>
      <c r="BA1387">
        <f t="shared" ref="BA1387:BA1418" si="259">$BA$2-AE1387</f>
        <v>2101</v>
      </c>
      <c r="BB1387" s="115" t="s">
        <v>6983</v>
      </c>
      <c r="BC1387" s="105">
        <f t="shared" si="249"/>
        <v>257.76642857142855</v>
      </c>
      <c r="BD1387" s="116">
        <f t="shared" si="250"/>
        <v>43525</v>
      </c>
      <c r="BE1387" s="141" t="s">
        <v>8477</v>
      </c>
      <c r="BF1387">
        <f>MATCH(BE1387,'Cat-4'!$A:$A,0)</f>
        <v>722</v>
      </c>
      <c r="BG1387">
        <f>MATCH(BD1387,'Cat-4'!$1:$1,0)</f>
        <v>87</v>
      </c>
      <c r="BH1387">
        <f>INDEX('Cat-4'!$1:$1048576,'NSS + ACT'!BF1387,'NSS + ACT'!BG1387)</f>
        <v>112.3</v>
      </c>
      <c r="BI1387">
        <f>MATCH($BI$1,'Cat-4'!$1:$1,0)</f>
        <v>153</v>
      </c>
      <c r="BJ1387">
        <f>INDEX('Cat-4'!$1:$1048576,'NSS + ACT'!BF1387,'NSS + ACT'!BI1387)</f>
        <v>130.80000000000001</v>
      </c>
      <c r="BK1387" s="126">
        <f t="shared" si="251"/>
        <v>1.1647373107747108</v>
      </c>
      <c r="BL1387">
        <f t="shared" si="252"/>
        <v>2115</v>
      </c>
      <c r="BM1387" s="126">
        <f t="shared" si="253"/>
        <v>70.5</v>
      </c>
      <c r="BN1387" s="126" t="s">
        <v>8785</v>
      </c>
      <c r="BO1387" s="126">
        <f>MATCH(BB1387,Sheet3!$D$4:$D$8,0)</f>
        <v>2</v>
      </c>
      <c r="BP1387" s="126">
        <f>MATCH(BN1387,Sheet3!$E$4:$H$4,0)</f>
        <v>4</v>
      </c>
      <c r="BQ1387" s="132">
        <f>INDEX(Sheet3!$D$4:$H$8,'NSS + ACT'!BO1387,'NSS + ACT'!BP1387)</f>
        <v>0.1</v>
      </c>
      <c r="BR1387" s="105">
        <f t="shared" si="254"/>
        <v>4203.2224755120224</v>
      </c>
      <c r="BS1387" s="162">
        <f t="shared" si="255"/>
        <v>0.1</v>
      </c>
      <c r="BT1387" s="105">
        <f t="shared" si="256"/>
        <v>3782.9002279608203</v>
      </c>
    </row>
    <row r="1388" spans="1:72">
      <c r="A1388" s="18">
        <f t="shared" si="258"/>
        <v>1385</v>
      </c>
      <c r="B1388" s="61">
        <v>291810265073</v>
      </c>
      <c r="C1388" s="39">
        <v>43427</v>
      </c>
      <c r="D1388" s="22" t="s">
        <v>220</v>
      </c>
      <c r="E1388" s="22" t="s">
        <v>2401</v>
      </c>
      <c r="F1388" s="110">
        <v>2</v>
      </c>
      <c r="G1388" s="23" t="s">
        <v>119</v>
      </c>
      <c r="H1388" s="52">
        <v>1801</v>
      </c>
      <c r="I1388" s="30"/>
      <c r="J1388" s="109">
        <v>3602</v>
      </c>
      <c r="K1388" s="23">
        <v>84819090</v>
      </c>
      <c r="L1388" s="26">
        <v>7.4999999999999997E-2</v>
      </c>
      <c r="M1388" s="40">
        <v>0</v>
      </c>
      <c r="N1388" s="62">
        <v>0</v>
      </c>
      <c r="O1388" s="52"/>
      <c r="P1388" s="26">
        <v>0.1</v>
      </c>
      <c r="Q1388" s="52">
        <v>0</v>
      </c>
      <c r="R1388" s="63">
        <v>0.18</v>
      </c>
      <c r="S1388" s="23" t="s">
        <v>849</v>
      </c>
      <c r="T1388" s="52">
        <v>270.14999999999998</v>
      </c>
      <c r="U1388" s="52">
        <v>0</v>
      </c>
      <c r="V1388" s="52">
        <v>27.015000000000001</v>
      </c>
      <c r="W1388" s="52">
        <v>701.84969999999998</v>
      </c>
      <c r="X1388" s="52">
        <v>999.01469999999995</v>
      </c>
      <c r="Y1388" s="23" t="s">
        <v>2273</v>
      </c>
      <c r="Z1388" s="23" t="s">
        <v>2402</v>
      </c>
      <c r="AA1388" s="23" t="s">
        <v>2403</v>
      </c>
      <c r="AB1388" s="33">
        <v>291810265073</v>
      </c>
      <c r="AC1388" s="33" t="s">
        <v>857</v>
      </c>
      <c r="AD1388" s="48">
        <v>43427</v>
      </c>
      <c r="AE1388" s="39">
        <v>43369</v>
      </c>
      <c r="AF1388" s="53" t="e">
        <v>#N/A</v>
      </c>
      <c r="AG1388" s="53" t="e">
        <v>#N/A</v>
      </c>
      <c r="AH1388" s="39" t="e">
        <v>#N/A</v>
      </c>
      <c r="AI1388" s="23" t="s">
        <v>51</v>
      </c>
      <c r="AJ1388" s="54"/>
      <c r="AK1388" s="55"/>
      <c r="AL1388" s="56"/>
      <c r="AM1388" s="57"/>
      <c r="AN1388" s="33"/>
      <c r="AO1388" s="48"/>
      <c r="AP1388" s="23">
        <v>2000</v>
      </c>
      <c r="AQ1388" s="23" t="s">
        <v>52</v>
      </c>
      <c r="AR1388" s="23" t="s">
        <v>2403</v>
      </c>
      <c r="AS1388" s="38" t="s">
        <v>53</v>
      </c>
      <c r="AT1388" s="23" t="s">
        <v>519</v>
      </c>
      <c r="AU1388" s="64">
        <v>9318632194</v>
      </c>
      <c r="AV1388" s="99">
        <v>2</v>
      </c>
      <c r="AW1388" s="102">
        <v>3602</v>
      </c>
      <c r="AX1388" s="29" t="s">
        <v>701</v>
      </c>
      <c r="AY1388" s="29"/>
      <c r="AZ1388" s="25" t="s">
        <v>853</v>
      </c>
      <c r="BA1388">
        <f t="shared" si="259"/>
        <v>2269</v>
      </c>
      <c r="BB1388" s="115" t="s">
        <v>6983</v>
      </c>
      <c r="BC1388" s="105">
        <f t="shared" si="249"/>
        <v>1801</v>
      </c>
      <c r="BD1388" s="116">
        <f t="shared" si="250"/>
        <v>43344</v>
      </c>
      <c r="BE1388" s="141" t="s">
        <v>8477</v>
      </c>
      <c r="BF1388">
        <f>MATCH(BE1388,'Cat-4'!$A:$A,0)</f>
        <v>722</v>
      </c>
      <c r="BG1388">
        <f>MATCH(BD1388,'Cat-4'!$1:$1,0)</f>
        <v>81</v>
      </c>
      <c r="BH1388">
        <f>INDEX('Cat-4'!$1:$1048576,'NSS + ACT'!BF1388,'NSS + ACT'!BG1388)</f>
        <v>111.6</v>
      </c>
      <c r="BI1388">
        <f>MATCH($BI$1,'Cat-4'!$1:$1,0)</f>
        <v>153</v>
      </c>
      <c r="BJ1388">
        <f>INDEX('Cat-4'!$1:$1048576,'NSS + ACT'!BF1388,'NSS + ACT'!BI1388)</f>
        <v>130.80000000000001</v>
      </c>
      <c r="BK1388" s="126">
        <f t="shared" si="251"/>
        <v>1.1720430107526882</v>
      </c>
      <c r="BL1388">
        <f t="shared" si="252"/>
        <v>2296</v>
      </c>
      <c r="BM1388" s="126">
        <f t="shared" si="253"/>
        <v>76.533333333333331</v>
      </c>
      <c r="BN1388" s="126" t="s">
        <v>8785</v>
      </c>
      <c r="BO1388" s="126">
        <f>MATCH(BB1388,Sheet3!$D$4:$D$8,0)</f>
        <v>2</v>
      </c>
      <c r="BP1388" s="126">
        <f>MATCH(BN1388,Sheet3!$E$4:$H$4,0)</f>
        <v>4</v>
      </c>
      <c r="BQ1388" s="132">
        <f>INDEX(Sheet3!$D$4:$H$8,'NSS + ACT'!BO1388,'NSS + ACT'!BP1388)</f>
        <v>0.1</v>
      </c>
      <c r="BR1388" s="105">
        <f t="shared" si="254"/>
        <v>4221.6989247311831</v>
      </c>
      <c r="BS1388" s="162">
        <f t="shared" si="255"/>
        <v>0.1</v>
      </c>
      <c r="BT1388" s="105">
        <f t="shared" si="256"/>
        <v>3799.5290322580649</v>
      </c>
    </row>
    <row r="1389" spans="1:72">
      <c r="A1389" s="18">
        <f t="shared" si="258"/>
        <v>1386</v>
      </c>
      <c r="B1389" s="61">
        <v>292009081652</v>
      </c>
      <c r="C1389" s="39">
        <v>44148</v>
      </c>
      <c r="D1389" s="22" t="s">
        <v>309</v>
      </c>
      <c r="E1389" s="22" t="s">
        <v>4005</v>
      </c>
      <c r="F1389" s="110">
        <v>50</v>
      </c>
      <c r="G1389" s="23" t="s">
        <v>49</v>
      </c>
      <c r="H1389" s="52">
        <v>71.674999999999997</v>
      </c>
      <c r="I1389" s="30"/>
      <c r="J1389" s="109">
        <v>3583.75</v>
      </c>
      <c r="K1389" s="23" t="s">
        <v>3951</v>
      </c>
      <c r="L1389" s="26">
        <v>0.15</v>
      </c>
      <c r="M1389" s="40">
        <v>0</v>
      </c>
      <c r="N1389" s="40">
        <v>0</v>
      </c>
      <c r="O1389" s="52">
        <v>0</v>
      </c>
      <c r="P1389" s="26">
        <v>0.1</v>
      </c>
      <c r="Q1389" s="52">
        <v>0</v>
      </c>
      <c r="R1389" s="63">
        <v>0.18</v>
      </c>
      <c r="S1389" s="23" t="s">
        <v>696</v>
      </c>
      <c r="T1389" s="52">
        <v>537.5625</v>
      </c>
      <c r="U1389" s="52">
        <v>0</v>
      </c>
      <c r="V1389" s="52">
        <v>53.756250000000001</v>
      </c>
      <c r="W1389" s="52">
        <v>751.51237500000002</v>
      </c>
      <c r="X1389" s="68">
        <v>1342.8311250000002</v>
      </c>
      <c r="Y1389" s="23" t="s">
        <v>3855</v>
      </c>
      <c r="Z1389" s="23" t="s">
        <v>4006</v>
      </c>
      <c r="AA1389" s="23" t="s">
        <v>4007</v>
      </c>
      <c r="AB1389" s="33">
        <v>292009081652</v>
      </c>
      <c r="AC1389" s="33" t="s">
        <v>3972</v>
      </c>
      <c r="AD1389" s="39">
        <v>44148</v>
      </c>
      <c r="AE1389" s="39">
        <v>44147</v>
      </c>
      <c r="AF1389" s="53" t="e">
        <v>#N/A</v>
      </c>
      <c r="AG1389" s="53" t="e">
        <v>#N/A</v>
      </c>
      <c r="AH1389" s="39" t="e">
        <v>#N/A</v>
      </c>
      <c r="AI1389" s="23" t="s">
        <v>51</v>
      </c>
      <c r="AJ1389" s="59"/>
      <c r="AK1389" s="59"/>
      <c r="AL1389" s="48"/>
      <c r="AM1389" s="60"/>
      <c r="AN1389" s="33"/>
      <c r="AO1389" s="48"/>
      <c r="AP1389" s="23">
        <v>2000</v>
      </c>
      <c r="AQ1389" s="23" t="s">
        <v>52</v>
      </c>
      <c r="AR1389" s="23" t="s">
        <v>4007</v>
      </c>
      <c r="AS1389" s="38" t="s">
        <v>53</v>
      </c>
      <c r="AT1389" s="23"/>
      <c r="AU1389" s="64">
        <v>11</v>
      </c>
      <c r="AV1389" s="99">
        <v>50</v>
      </c>
      <c r="AW1389" s="102">
        <v>3583.75</v>
      </c>
      <c r="AX1389" s="29" t="s">
        <v>701</v>
      </c>
      <c r="AY1389" s="29"/>
      <c r="AZ1389" s="25"/>
      <c r="BA1389">
        <f t="shared" si="259"/>
        <v>1491</v>
      </c>
      <c r="BB1389" s="115" t="s">
        <v>6983</v>
      </c>
      <c r="BC1389" s="105">
        <f t="shared" si="249"/>
        <v>71.674999999999997</v>
      </c>
      <c r="BD1389" s="116">
        <f t="shared" si="250"/>
        <v>44136</v>
      </c>
      <c r="BE1389" s="141" t="s">
        <v>8477</v>
      </c>
      <c r="BF1389">
        <f>MATCH(BE1389,'Cat-4'!$A:$A,0)</f>
        <v>722</v>
      </c>
      <c r="BG1389">
        <f>MATCH(BD1389,'Cat-4'!$1:$1,0)</f>
        <v>107</v>
      </c>
      <c r="BH1389">
        <f>INDEX('Cat-4'!$1:$1048576,'NSS + ACT'!BF1389,'NSS + ACT'!BG1389)</f>
        <v>113.7</v>
      </c>
      <c r="BI1389">
        <f>MATCH($BI$1,'Cat-4'!$1:$1,0)</f>
        <v>153</v>
      </c>
      <c r="BJ1389">
        <f>INDEX('Cat-4'!$1:$1048576,'NSS + ACT'!BF1389,'NSS + ACT'!BI1389)</f>
        <v>130.80000000000001</v>
      </c>
      <c r="BK1389" s="126">
        <f t="shared" si="251"/>
        <v>1.1503957783641161</v>
      </c>
      <c r="BL1389">
        <f t="shared" si="252"/>
        <v>1504</v>
      </c>
      <c r="BM1389" s="126">
        <f t="shared" si="253"/>
        <v>50.133333333333333</v>
      </c>
      <c r="BN1389" s="126" t="s">
        <v>8785</v>
      </c>
      <c r="BO1389" s="126">
        <f>MATCH(BB1389,Sheet3!$D$4:$D$8,0)</f>
        <v>2</v>
      </c>
      <c r="BP1389" s="126">
        <f>MATCH(BN1389,Sheet3!$E$4:$H$4,0)</f>
        <v>4</v>
      </c>
      <c r="BQ1389" s="132">
        <f>INDEX(Sheet3!$D$4:$H$8,'NSS + ACT'!BO1389,'NSS + ACT'!BP1389)</f>
        <v>0.1</v>
      </c>
      <c r="BR1389" s="105">
        <f t="shared" si="254"/>
        <v>4122.7308707124012</v>
      </c>
      <c r="BS1389" s="162">
        <f t="shared" si="255"/>
        <v>0.1</v>
      </c>
      <c r="BT1389" s="105">
        <f t="shared" si="256"/>
        <v>3710.4577836411613</v>
      </c>
    </row>
    <row r="1390" spans="1:72">
      <c r="A1390" s="18">
        <f t="shared" si="258"/>
        <v>1387</v>
      </c>
      <c r="B1390" s="61">
        <v>292207781294</v>
      </c>
      <c r="C1390" s="39">
        <v>44769</v>
      </c>
      <c r="D1390" s="22" t="s">
        <v>351</v>
      </c>
      <c r="E1390" s="22" t="s">
        <v>4280</v>
      </c>
      <c r="F1390" s="110">
        <v>102</v>
      </c>
      <c r="G1390" s="23" t="s">
        <v>119</v>
      </c>
      <c r="H1390" s="52">
        <v>35</v>
      </c>
      <c r="I1390" s="30"/>
      <c r="J1390" s="109">
        <v>3570</v>
      </c>
      <c r="K1390" s="23">
        <v>84841010</v>
      </c>
      <c r="L1390" s="26">
        <v>7.4999999999999997E-2</v>
      </c>
      <c r="M1390" s="40">
        <v>0</v>
      </c>
      <c r="N1390" s="62">
        <v>0</v>
      </c>
      <c r="O1390" s="52">
        <v>0</v>
      </c>
      <c r="P1390" s="26">
        <v>0.1</v>
      </c>
      <c r="Q1390" s="52">
        <v>0</v>
      </c>
      <c r="R1390" s="63">
        <v>0.18</v>
      </c>
      <c r="S1390" s="23" t="s">
        <v>4095</v>
      </c>
      <c r="T1390" s="52">
        <v>267.75</v>
      </c>
      <c r="U1390" s="52">
        <v>0</v>
      </c>
      <c r="V1390" s="52">
        <v>26.775000000000002</v>
      </c>
      <c r="W1390" s="52">
        <v>695.61450000000002</v>
      </c>
      <c r="X1390" s="52">
        <v>990.1395</v>
      </c>
      <c r="Y1390" s="23" t="s">
        <v>4133</v>
      </c>
      <c r="Z1390" s="23" t="s">
        <v>4281</v>
      </c>
      <c r="AA1390" s="23" t="s">
        <v>4282</v>
      </c>
      <c r="AB1390" s="33">
        <v>292207781294</v>
      </c>
      <c r="AC1390" s="33" t="s">
        <v>4126</v>
      </c>
      <c r="AD1390" s="39">
        <v>44769</v>
      </c>
      <c r="AE1390" s="39">
        <v>44755</v>
      </c>
      <c r="AF1390" s="53" t="e">
        <v>#N/A</v>
      </c>
      <c r="AG1390" s="53" t="e">
        <v>#N/A</v>
      </c>
      <c r="AH1390" s="39" t="e">
        <v>#N/A</v>
      </c>
      <c r="AI1390" s="23" t="s">
        <v>51</v>
      </c>
      <c r="AJ1390" s="59"/>
      <c r="AK1390" s="59"/>
      <c r="AL1390" s="48"/>
      <c r="AM1390" s="60"/>
      <c r="AN1390" s="33"/>
      <c r="AO1390" s="48"/>
      <c r="AP1390" s="23">
        <v>2000</v>
      </c>
      <c r="AQ1390" s="23" t="s">
        <v>52</v>
      </c>
      <c r="AR1390" s="23" t="s">
        <v>4282</v>
      </c>
      <c r="AS1390" s="38" t="s">
        <v>53</v>
      </c>
      <c r="AT1390" s="23"/>
      <c r="AU1390" s="64" t="s">
        <v>4127</v>
      </c>
      <c r="AV1390" s="99">
        <v>102</v>
      </c>
      <c r="AW1390" s="102">
        <v>3570</v>
      </c>
      <c r="AX1390" s="29" t="s">
        <v>701</v>
      </c>
      <c r="AY1390" s="29"/>
      <c r="AZ1390" s="25"/>
      <c r="BA1390">
        <f t="shared" si="259"/>
        <v>883</v>
      </c>
      <c r="BB1390" s="115" t="s">
        <v>6983</v>
      </c>
      <c r="BC1390" s="105">
        <f t="shared" si="249"/>
        <v>35</v>
      </c>
      <c r="BD1390" s="116">
        <f t="shared" si="250"/>
        <v>44743</v>
      </c>
      <c r="BE1390" s="141" t="s">
        <v>8477</v>
      </c>
      <c r="BF1390">
        <f>MATCH(BE1390,'Cat-4'!$A:$A,0)</f>
        <v>722</v>
      </c>
      <c r="BG1390">
        <f>MATCH(BD1390,'Cat-4'!$1:$1,0)</f>
        <v>127</v>
      </c>
      <c r="BH1390">
        <f>INDEX('Cat-4'!$1:$1048576,'NSS + ACT'!BF1390,'NSS + ACT'!BG1390)</f>
        <v>125.8</v>
      </c>
      <c r="BI1390">
        <f>MATCH($BI$1,'Cat-4'!$1:$1,0)</f>
        <v>153</v>
      </c>
      <c r="BJ1390">
        <f>INDEX('Cat-4'!$1:$1048576,'NSS + ACT'!BF1390,'NSS + ACT'!BI1390)</f>
        <v>130.80000000000001</v>
      </c>
      <c r="BK1390" s="126">
        <f t="shared" si="251"/>
        <v>1.0397456279809223</v>
      </c>
      <c r="BL1390">
        <f t="shared" si="252"/>
        <v>897</v>
      </c>
      <c r="BM1390" s="126">
        <f t="shared" si="253"/>
        <v>29.9</v>
      </c>
      <c r="BN1390" s="126" t="s">
        <v>8785</v>
      </c>
      <c r="BO1390" s="126">
        <f>MATCH(BB1390,Sheet3!$D$4:$D$8,0)</f>
        <v>2</v>
      </c>
      <c r="BP1390" s="126">
        <f>MATCH(BN1390,Sheet3!$E$4:$H$4,0)</f>
        <v>4</v>
      </c>
      <c r="BQ1390" s="132">
        <f>INDEX(Sheet3!$D$4:$H$8,'NSS + ACT'!BO1390,'NSS + ACT'!BP1390)</f>
        <v>0.1</v>
      </c>
      <c r="BR1390" s="105">
        <f t="shared" si="254"/>
        <v>3711.8918918918926</v>
      </c>
      <c r="BS1390" s="162">
        <f t="shared" si="255"/>
        <v>0.1</v>
      </c>
      <c r="BT1390" s="105">
        <f t="shared" si="256"/>
        <v>3340.7027027027034</v>
      </c>
    </row>
    <row r="1391" spans="1:72">
      <c r="A1391" s="18">
        <f t="shared" si="258"/>
        <v>1388</v>
      </c>
      <c r="B1391" s="61">
        <v>291703264554</v>
      </c>
      <c r="C1391" s="39">
        <v>42903</v>
      </c>
      <c r="D1391" s="22" t="s">
        <v>264</v>
      </c>
      <c r="E1391" s="22" t="s">
        <v>3011</v>
      </c>
      <c r="F1391" s="110">
        <v>9</v>
      </c>
      <c r="G1391" s="23" t="s">
        <v>119</v>
      </c>
      <c r="H1391" s="52">
        <v>396.57</v>
      </c>
      <c r="I1391" s="30"/>
      <c r="J1391" s="109">
        <v>3569.13</v>
      </c>
      <c r="K1391" s="23">
        <v>84139120</v>
      </c>
      <c r="L1391" s="26">
        <v>7.4999999999999997E-2</v>
      </c>
      <c r="M1391" s="40">
        <v>0</v>
      </c>
      <c r="N1391" s="62">
        <v>0</v>
      </c>
      <c r="O1391" s="52">
        <v>0</v>
      </c>
      <c r="P1391" s="26">
        <v>0.1</v>
      </c>
      <c r="Q1391" s="52">
        <v>0</v>
      </c>
      <c r="R1391" s="63">
        <v>0.18</v>
      </c>
      <c r="S1391" s="23" t="s">
        <v>2931</v>
      </c>
      <c r="T1391" s="52">
        <v>267.68475000000001</v>
      </c>
      <c r="U1391" s="52">
        <v>0</v>
      </c>
      <c r="V1391" s="52">
        <v>26.768475000000002</v>
      </c>
      <c r="W1391" s="52">
        <v>695.44498049999993</v>
      </c>
      <c r="X1391" s="52">
        <v>989.8982054999999</v>
      </c>
      <c r="Y1391" s="23" t="s">
        <v>2991</v>
      </c>
      <c r="Z1391" s="23" t="s">
        <v>3012</v>
      </c>
      <c r="AA1391" s="23" t="s">
        <v>3013</v>
      </c>
      <c r="AB1391" s="33">
        <v>291703264554</v>
      </c>
      <c r="AC1391" s="33" t="s">
        <v>3014</v>
      </c>
      <c r="AD1391" s="48">
        <v>42903</v>
      </c>
      <c r="AE1391" s="39">
        <v>42847</v>
      </c>
      <c r="AF1391" s="53" t="e">
        <v>#N/A</v>
      </c>
      <c r="AG1391" s="53" t="e">
        <v>#N/A</v>
      </c>
      <c r="AH1391" s="39" t="e">
        <v>#N/A</v>
      </c>
      <c r="AI1391" s="23" t="s">
        <v>51</v>
      </c>
      <c r="AJ1391" s="54"/>
      <c r="AK1391" s="55"/>
      <c r="AL1391" s="56"/>
      <c r="AM1391" s="57"/>
      <c r="AN1391" s="33"/>
      <c r="AO1391" s="48"/>
      <c r="AP1391" s="23">
        <v>2000</v>
      </c>
      <c r="AQ1391" s="23" t="s">
        <v>64</v>
      </c>
      <c r="AR1391" s="23" t="s">
        <v>3013</v>
      </c>
      <c r="AS1391" s="38" t="s">
        <v>53</v>
      </c>
      <c r="AT1391" s="23"/>
      <c r="AU1391" s="64">
        <v>17018</v>
      </c>
      <c r="AV1391" s="99">
        <v>9</v>
      </c>
      <c r="AW1391" s="102">
        <v>3569.13</v>
      </c>
      <c r="AX1391" s="29" t="s">
        <v>701</v>
      </c>
      <c r="AY1391" s="29"/>
      <c r="AZ1391" s="25" t="s">
        <v>2577</v>
      </c>
      <c r="BA1391">
        <f t="shared" si="259"/>
        <v>2791</v>
      </c>
      <c r="BB1391" s="115" t="s">
        <v>6983</v>
      </c>
      <c r="BC1391" s="105">
        <f t="shared" si="249"/>
        <v>396.57</v>
      </c>
      <c r="BD1391" s="116">
        <f t="shared" si="250"/>
        <v>42826</v>
      </c>
      <c r="BE1391" s="141" t="s">
        <v>8477</v>
      </c>
      <c r="BF1391">
        <f>MATCH(BE1391,'Cat-4'!$A:$A,0)</f>
        <v>722</v>
      </c>
      <c r="BG1391">
        <f>MATCH(BD1391,'Cat-4'!$1:$1,0)</f>
        <v>64</v>
      </c>
      <c r="BH1391">
        <f>INDEX('Cat-4'!$1:$1048576,'NSS + ACT'!BF1391,'NSS + ACT'!BG1391)</f>
        <v>108.3</v>
      </c>
      <c r="BI1391">
        <f>MATCH($BI$1,'Cat-4'!$1:$1,0)</f>
        <v>153</v>
      </c>
      <c r="BJ1391">
        <f>INDEX('Cat-4'!$1:$1048576,'NSS + ACT'!BF1391,'NSS + ACT'!BI1391)</f>
        <v>130.80000000000001</v>
      </c>
      <c r="BK1391" s="126">
        <f t="shared" si="251"/>
        <v>1.2077562326869808</v>
      </c>
      <c r="BL1391">
        <f t="shared" si="252"/>
        <v>2814</v>
      </c>
      <c r="BM1391" s="126">
        <f t="shared" si="253"/>
        <v>93.8</v>
      </c>
      <c r="BN1391" s="126" t="s">
        <v>8785</v>
      </c>
      <c r="BO1391" s="126">
        <f>MATCH(BB1391,Sheet3!$D$4:$D$8,0)</f>
        <v>2</v>
      </c>
      <c r="BP1391" s="126">
        <f>MATCH(BN1391,Sheet3!$E$4:$H$4,0)</f>
        <v>4</v>
      </c>
      <c r="BQ1391" s="132">
        <f>INDEX(Sheet3!$D$4:$H$8,'NSS + ACT'!BO1391,'NSS + ACT'!BP1391)</f>
        <v>0.1</v>
      </c>
      <c r="BR1391" s="105">
        <f t="shared" si="254"/>
        <v>4310.6390027700845</v>
      </c>
      <c r="BS1391" s="162">
        <f t="shared" si="255"/>
        <v>0.1</v>
      </c>
      <c r="BT1391" s="105">
        <f t="shared" si="256"/>
        <v>3879.575102493076</v>
      </c>
    </row>
    <row r="1392" spans="1:72">
      <c r="A1392" s="18">
        <f t="shared" si="258"/>
        <v>1389</v>
      </c>
      <c r="B1392" s="61">
        <v>291703264554</v>
      </c>
      <c r="C1392" s="39">
        <v>42903</v>
      </c>
      <c r="D1392" s="22" t="s">
        <v>264</v>
      </c>
      <c r="E1392" s="22" t="s">
        <v>3285</v>
      </c>
      <c r="F1392" s="110">
        <v>12</v>
      </c>
      <c r="G1392" s="23" t="s">
        <v>119</v>
      </c>
      <c r="H1392" s="52">
        <v>97.75</v>
      </c>
      <c r="I1392" s="30"/>
      <c r="J1392" s="109">
        <v>1173</v>
      </c>
      <c r="K1392" s="23">
        <v>84139120</v>
      </c>
      <c r="L1392" s="26">
        <v>7.4999999999999997E-2</v>
      </c>
      <c r="M1392" s="40">
        <v>0</v>
      </c>
      <c r="N1392" s="62">
        <v>0</v>
      </c>
      <c r="O1392" s="52">
        <v>0</v>
      </c>
      <c r="P1392" s="26">
        <v>0.1</v>
      </c>
      <c r="Q1392" s="52">
        <v>0</v>
      </c>
      <c r="R1392" s="63">
        <v>0.18</v>
      </c>
      <c r="S1392" s="23" t="s">
        <v>2931</v>
      </c>
      <c r="T1392" s="52">
        <v>87.974999999999994</v>
      </c>
      <c r="U1392" s="52">
        <v>0</v>
      </c>
      <c r="V1392" s="52">
        <v>8.7974999999999994</v>
      </c>
      <c r="W1392" s="52">
        <v>228.55904999999996</v>
      </c>
      <c r="X1392" s="52">
        <v>325.33154999999994</v>
      </c>
      <c r="Y1392" s="23" t="s">
        <v>3182</v>
      </c>
      <c r="Z1392" s="23" t="s">
        <v>3286</v>
      </c>
      <c r="AA1392" s="23" t="s">
        <v>3287</v>
      </c>
      <c r="AB1392" s="33">
        <v>291703264554</v>
      </c>
      <c r="AC1392" s="33" t="s">
        <v>3014</v>
      </c>
      <c r="AD1392" s="48">
        <v>42903</v>
      </c>
      <c r="AE1392" s="39">
        <v>42847</v>
      </c>
      <c r="AF1392" s="53" t="e">
        <v>#N/A</v>
      </c>
      <c r="AG1392" s="53" t="e">
        <v>#N/A</v>
      </c>
      <c r="AH1392" s="39" t="e">
        <v>#N/A</v>
      </c>
      <c r="AI1392" s="23" t="s">
        <v>51</v>
      </c>
      <c r="AJ1392" s="54"/>
      <c r="AK1392" s="55"/>
      <c r="AL1392" s="56"/>
      <c r="AM1392" s="57"/>
      <c r="AN1392" s="33"/>
      <c r="AO1392" s="48"/>
      <c r="AP1392" s="23">
        <v>2000</v>
      </c>
      <c r="AQ1392" s="23" t="s">
        <v>64</v>
      </c>
      <c r="AR1392" s="23" t="s">
        <v>3287</v>
      </c>
      <c r="AS1392" s="38" t="s">
        <v>53</v>
      </c>
      <c r="AT1392" s="23" t="s">
        <v>522</v>
      </c>
      <c r="AU1392" s="64">
        <v>17018</v>
      </c>
      <c r="AV1392" s="99">
        <v>12</v>
      </c>
      <c r="AW1392" s="102">
        <v>3519</v>
      </c>
      <c r="AX1392" s="29" t="s">
        <v>701</v>
      </c>
      <c r="AY1392" s="29"/>
      <c r="AZ1392" s="25" t="s">
        <v>2577</v>
      </c>
      <c r="BA1392">
        <f t="shared" si="259"/>
        <v>2791</v>
      </c>
      <c r="BB1392" s="115" t="s">
        <v>6983</v>
      </c>
      <c r="BC1392" s="105">
        <f t="shared" si="249"/>
        <v>293.25</v>
      </c>
      <c r="BD1392" s="116">
        <f t="shared" si="250"/>
        <v>42826</v>
      </c>
      <c r="BE1392" s="141" t="s">
        <v>8477</v>
      </c>
      <c r="BF1392">
        <f>MATCH(BE1392,'Cat-4'!$A:$A,0)</f>
        <v>722</v>
      </c>
      <c r="BG1392">
        <f>MATCH(BD1392,'Cat-4'!$1:$1,0)</f>
        <v>64</v>
      </c>
      <c r="BH1392">
        <f>INDEX('Cat-4'!$1:$1048576,'NSS + ACT'!BF1392,'NSS + ACT'!BG1392)</f>
        <v>108.3</v>
      </c>
      <c r="BI1392">
        <f>MATCH($BI$1,'Cat-4'!$1:$1,0)</f>
        <v>153</v>
      </c>
      <c r="BJ1392">
        <f>INDEX('Cat-4'!$1:$1048576,'NSS + ACT'!BF1392,'NSS + ACT'!BI1392)</f>
        <v>130.80000000000001</v>
      </c>
      <c r="BK1392" s="126">
        <f t="shared" si="251"/>
        <v>1.2077562326869808</v>
      </c>
      <c r="BL1392">
        <f t="shared" si="252"/>
        <v>2814</v>
      </c>
      <c r="BM1392" s="126">
        <f t="shared" si="253"/>
        <v>93.8</v>
      </c>
      <c r="BN1392" s="126" t="s">
        <v>8785</v>
      </c>
      <c r="BO1392" s="126">
        <f>MATCH(BB1392,Sheet3!$D$4:$D$8,0)</f>
        <v>2</v>
      </c>
      <c r="BP1392" s="126">
        <f>MATCH(BN1392,Sheet3!$E$4:$H$4,0)</f>
        <v>4</v>
      </c>
      <c r="BQ1392" s="132">
        <f>INDEX(Sheet3!$D$4:$H$8,'NSS + ACT'!BO1392,'NSS + ACT'!BP1392)</f>
        <v>0.1</v>
      </c>
      <c r="BR1392" s="105">
        <f t="shared" si="254"/>
        <v>4250.0941828254854</v>
      </c>
      <c r="BS1392" s="162">
        <f t="shared" si="255"/>
        <v>0.1</v>
      </c>
      <c r="BT1392" s="105">
        <f t="shared" si="256"/>
        <v>3825.0847645429371</v>
      </c>
    </row>
    <row r="1393" spans="1:72">
      <c r="A1393" s="18">
        <f t="shared" si="258"/>
        <v>1390</v>
      </c>
      <c r="B1393" s="61">
        <v>291700727721</v>
      </c>
      <c r="C1393" s="39">
        <v>42793</v>
      </c>
      <c r="D1393" s="22" t="s">
        <v>200</v>
      </c>
      <c r="E1393" s="22" t="s">
        <v>3146</v>
      </c>
      <c r="F1393" s="110">
        <v>2</v>
      </c>
      <c r="G1393" s="23" t="s">
        <v>119</v>
      </c>
      <c r="H1393" s="52">
        <v>1753</v>
      </c>
      <c r="I1393" s="30"/>
      <c r="J1393" s="109">
        <v>3506</v>
      </c>
      <c r="K1393" s="23" t="s">
        <v>2997</v>
      </c>
      <c r="L1393" s="26">
        <v>7.4999999999999997E-2</v>
      </c>
      <c r="M1393" s="40">
        <v>0</v>
      </c>
      <c r="N1393" s="62">
        <v>0</v>
      </c>
      <c r="O1393" s="52">
        <v>0</v>
      </c>
      <c r="P1393" s="26">
        <v>0.1</v>
      </c>
      <c r="Q1393" s="52">
        <v>0</v>
      </c>
      <c r="R1393" s="63">
        <v>0.18</v>
      </c>
      <c r="S1393" s="23" t="s">
        <v>777</v>
      </c>
      <c r="T1393" s="52">
        <v>262.95</v>
      </c>
      <c r="U1393" s="52">
        <v>0</v>
      </c>
      <c r="V1393" s="52">
        <v>26.295000000000002</v>
      </c>
      <c r="W1393" s="52">
        <v>683.14409999999998</v>
      </c>
      <c r="X1393" s="52">
        <v>972.38909999999998</v>
      </c>
      <c r="Y1393" s="23" t="s">
        <v>2991</v>
      </c>
      <c r="Z1393" s="23" t="s">
        <v>3147</v>
      </c>
      <c r="AA1393" s="23" t="s">
        <v>3148</v>
      </c>
      <c r="AB1393" s="33">
        <v>291700727721</v>
      </c>
      <c r="AC1393" s="33" t="s">
        <v>2994</v>
      </c>
      <c r="AD1393" s="48">
        <v>42793</v>
      </c>
      <c r="AE1393" s="39">
        <v>42635</v>
      </c>
      <c r="AF1393" s="53" t="e">
        <v>#N/A</v>
      </c>
      <c r="AG1393" s="53" t="e">
        <v>#N/A</v>
      </c>
      <c r="AH1393" s="39" t="e">
        <v>#N/A</v>
      </c>
      <c r="AI1393" s="23" t="s">
        <v>51</v>
      </c>
      <c r="AJ1393" s="54"/>
      <c r="AK1393" s="55"/>
      <c r="AL1393" s="56"/>
      <c r="AM1393" s="57"/>
      <c r="AN1393" s="33"/>
      <c r="AO1393" s="48"/>
      <c r="AP1393" s="23">
        <v>2000</v>
      </c>
      <c r="AQ1393" s="23" t="s">
        <v>52</v>
      </c>
      <c r="AR1393" s="23" t="s">
        <v>3148</v>
      </c>
      <c r="AS1393" s="38" t="s">
        <v>53</v>
      </c>
      <c r="AT1393" s="23"/>
      <c r="AU1393" s="64">
        <v>6100402764</v>
      </c>
      <c r="AV1393" s="99">
        <v>2</v>
      </c>
      <c r="AW1393" s="102">
        <v>3506</v>
      </c>
      <c r="AX1393" s="29" t="s">
        <v>701</v>
      </c>
      <c r="AY1393" s="29"/>
      <c r="AZ1393" s="25" t="s">
        <v>2995</v>
      </c>
      <c r="BA1393">
        <f t="shared" si="259"/>
        <v>3003</v>
      </c>
      <c r="BB1393" s="115" t="s">
        <v>6983</v>
      </c>
      <c r="BC1393" s="105">
        <f t="shared" si="249"/>
        <v>1753</v>
      </c>
      <c r="BD1393" s="116">
        <f t="shared" si="250"/>
        <v>42614</v>
      </c>
      <c r="BE1393" s="141" t="s">
        <v>8477</v>
      </c>
      <c r="BF1393">
        <f>MATCH(BE1393,'Cat-4'!$A:$A,0)</f>
        <v>722</v>
      </c>
      <c r="BG1393">
        <f>MATCH(BD1393,'Cat-4'!$1:$1,0)</f>
        <v>57</v>
      </c>
      <c r="BH1393">
        <f>INDEX('Cat-4'!$1:$1048576,'NSS + ACT'!BF1393,'NSS + ACT'!BG1393)</f>
        <v>107.4</v>
      </c>
      <c r="BI1393">
        <f>MATCH($BI$1,'Cat-4'!$1:$1,0)</f>
        <v>153</v>
      </c>
      <c r="BJ1393">
        <f>INDEX('Cat-4'!$1:$1048576,'NSS + ACT'!BF1393,'NSS + ACT'!BI1393)</f>
        <v>130.80000000000001</v>
      </c>
      <c r="BK1393" s="126">
        <f t="shared" si="251"/>
        <v>1.217877094972067</v>
      </c>
      <c r="BL1393">
        <f t="shared" si="252"/>
        <v>3026</v>
      </c>
      <c r="BM1393" s="126">
        <f t="shared" si="253"/>
        <v>100.86666666666666</v>
      </c>
      <c r="BN1393" s="126" t="s">
        <v>8785</v>
      </c>
      <c r="BO1393" s="126">
        <f>MATCH(BB1393,Sheet3!$D$4:$D$8,0)</f>
        <v>2</v>
      </c>
      <c r="BP1393" s="126">
        <f>MATCH(BN1393,Sheet3!$E$4:$H$4,0)</f>
        <v>4</v>
      </c>
      <c r="BQ1393" s="132">
        <f>INDEX(Sheet3!$D$4:$H$8,'NSS + ACT'!BO1393,'NSS + ACT'!BP1393)</f>
        <v>0.1</v>
      </c>
      <c r="BR1393" s="105">
        <f t="shared" si="254"/>
        <v>4269.8770949720665</v>
      </c>
      <c r="BS1393" s="162">
        <f t="shared" si="255"/>
        <v>0.1</v>
      </c>
      <c r="BT1393" s="105">
        <f t="shared" si="256"/>
        <v>3842.8893854748599</v>
      </c>
    </row>
    <row r="1394" spans="1:72">
      <c r="A1394" s="18">
        <f t="shared" si="258"/>
        <v>1391</v>
      </c>
      <c r="B1394" s="33"/>
      <c r="C1394" s="39"/>
      <c r="D1394" s="22" t="s">
        <v>73</v>
      </c>
      <c r="E1394" s="22" t="s">
        <v>6504</v>
      </c>
      <c r="F1394" s="113">
        <v>8</v>
      </c>
      <c r="G1394" s="23" t="s">
        <v>119</v>
      </c>
      <c r="H1394" s="24">
        <v>437.05500000000001</v>
      </c>
      <c r="I1394" s="30"/>
      <c r="J1394" s="101">
        <v>3496.44</v>
      </c>
      <c r="K1394" s="23">
        <v>84849000</v>
      </c>
      <c r="L1394" s="26">
        <v>7.4999999999999997E-2</v>
      </c>
      <c r="M1394" s="26"/>
      <c r="N1394" s="49"/>
      <c r="O1394" s="50"/>
      <c r="P1394" s="26">
        <v>0.1</v>
      </c>
      <c r="Q1394" s="51"/>
      <c r="R1394" s="26">
        <v>0.18</v>
      </c>
      <c r="S1394" s="23" t="s">
        <v>777</v>
      </c>
      <c r="T1394" s="94">
        <v>262.233</v>
      </c>
      <c r="U1394" s="94">
        <v>0</v>
      </c>
      <c r="V1394" s="94">
        <v>26.223300000000002</v>
      </c>
      <c r="W1394" s="94">
        <v>681.28133400000002</v>
      </c>
      <c r="X1394" s="52">
        <v>969.73763400000007</v>
      </c>
      <c r="Y1394" s="23" t="s">
        <v>6489</v>
      </c>
      <c r="Z1394" s="23" t="s">
        <v>6505</v>
      </c>
      <c r="AA1394" s="23" t="s">
        <v>6505</v>
      </c>
      <c r="AB1394" s="33">
        <v>291502972773</v>
      </c>
      <c r="AC1394" s="23">
        <v>3954</v>
      </c>
      <c r="AD1394" s="48">
        <v>42219</v>
      </c>
      <c r="AE1394" s="39">
        <v>42178</v>
      </c>
      <c r="AF1394" s="33" t="e">
        <v>#N/A</v>
      </c>
      <c r="AG1394" s="23" t="e">
        <v>#N/A</v>
      </c>
      <c r="AH1394" s="39" t="e">
        <v>#N/A</v>
      </c>
      <c r="AI1394" s="23" t="s">
        <v>51</v>
      </c>
      <c r="AJ1394" s="65"/>
      <c r="AK1394" s="57"/>
      <c r="AL1394" s="56"/>
      <c r="AM1394" s="52"/>
      <c r="AN1394" s="23"/>
      <c r="AO1394" s="38"/>
      <c r="AP1394" s="23">
        <v>2000</v>
      </c>
      <c r="AQ1394" s="23" t="s">
        <v>64</v>
      </c>
      <c r="AR1394" s="23" t="s">
        <v>6506</v>
      </c>
      <c r="AS1394" s="95" t="s">
        <v>53</v>
      </c>
      <c r="AT1394" s="23" t="s">
        <v>519</v>
      </c>
      <c r="AU1394" s="23">
        <v>25</v>
      </c>
      <c r="AV1394" s="99">
        <v>8</v>
      </c>
      <c r="AW1394" s="101">
        <v>3496.44</v>
      </c>
      <c r="AX1394" s="29" t="s">
        <v>6494</v>
      </c>
      <c r="AY1394" s="29"/>
      <c r="AZ1394" s="21"/>
      <c r="BA1394">
        <f t="shared" si="259"/>
        <v>3460</v>
      </c>
      <c r="BB1394" s="115" t="s">
        <v>6983</v>
      </c>
      <c r="BC1394" s="105">
        <f t="shared" si="249"/>
        <v>437.05500000000001</v>
      </c>
      <c r="BD1394" s="116">
        <f t="shared" si="250"/>
        <v>42156</v>
      </c>
      <c r="BE1394" s="141" t="s">
        <v>8477</v>
      </c>
      <c r="BF1394">
        <f>MATCH(BE1394,'Cat-4'!$A:$A,0)</f>
        <v>722</v>
      </c>
      <c r="BG1394">
        <f>MATCH(BD1394,'Cat-4'!$1:$1,0)</f>
        <v>42</v>
      </c>
      <c r="BH1394">
        <f>INDEX('Cat-4'!$1:$1048576,'NSS + ACT'!BF1394,'NSS + ACT'!BG1394)</f>
        <v>111.1</v>
      </c>
      <c r="BI1394">
        <f>MATCH($BI$1,'Cat-4'!$1:$1,0)</f>
        <v>153</v>
      </c>
      <c r="BJ1394">
        <f>INDEX('Cat-4'!$1:$1048576,'NSS + ACT'!BF1394,'NSS + ACT'!BI1394)</f>
        <v>130.80000000000001</v>
      </c>
      <c r="BK1394" s="126">
        <f t="shared" si="251"/>
        <v>1.1773177317731776</v>
      </c>
      <c r="BL1394">
        <f t="shared" si="252"/>
        <v>3484</v>
      </c>
      <c r="BM1394" s="126">
        <f t="shared" si="253"/>
        <v>116.13333333333334</v>
      </c>
      <c r="BN1394" s="126" t="s">
        <v>8785</v>
      </c>
      <c r="BO1394" s="126">
        <f>MATCH(BB1394,Sheet3!$D$4:$D$8,0)</f>
        <v>2</v>
      </c>
      <c r="BP1394" s="126">
        <f>MATCH(BN1394,Sheet3!$E$4:$H$4,0)</f>
        <v>4</v>
      </c>
      <c r="BQ1394" s="132">
        <f>INDEX(Sheet3!$D$4:$H$8,'NSS + ACT'!BO1394,'NSS + ACT'!BP1394)</f>
        <v>0.1</v>
      </c>
      <c r="BR1394" s="105">
        <f t="shared" si="254"/>
        <v>4116.4208100810092</v>
      </c>
      <c r="BS1394" s="162">
        <f t="shared" si="255"/>
        <v>0.1</v>
      </c>
      <c r="BT1394" s="105">
        <f t="shared" si="256"/>
        <v>3704.7787290729084</v>
      </c>
    </row>
    <row r="1395" spans="1:72">
      <c r="A1395" s="18">
        <f t="shared" si="258"/>
        <v>1392</v>
      </c>
      <c r="B1395" s="33">
        <v>292311954572</v>
      </c>
      <c r="C1395" s="39">
        <v>45237</v>
      </c>
      <c r="D1395" s="22" t="s">
        <v>5262</v>
      </c>
      <c r="E1395" s="22" t="s">
        <v>5269</v>
      </c>
      <c r="F1395" s="107">
        <v>7</v>
      </c>
      <c r="G1395" s="23" t="s">
        <v>49</v>
      </c>
      <c r="H1395" s="58">
        <v>499.8</v>
      </c>
      <c r="I1395" s="30"/>
      <c r="J1395" s="101">
        <v>3498.6</v>
      </c>
      <c r="K1395" s="33">
        <v>38140010</v>
      </c>
      <c r="L1395" s="26">
        <v>0.1</v>
      </c>
      <c r="M1395" s="40">
        <v>0</v>
      </c>
      <c r="N1395" s="40">
        <v>0</v>
      </c>
      <c r="O1395" s="35">
        <v>0</v>
      </c>
      <c r="P1395" s="63">
        <v>0.1</v>
      </c>
      <c r="Q1395" s="52">
        <v>0</v>
      </c>
      <c r="R1395" s="63">
        <v>0.18</v>
      </c>
      <c r="S1395" s="23" t="s">
        <v>5270</v>
      </c>
      <c r="T1395" s="52">
        <v>349.86</v>
      </c>
      <c r="U1395" s="52">
        <v>0</v>
      </c>
      <c r="V1395" s="52">
        <v>34.986000000000004</v>
      </c>
      <c r="W1395" s="52">
        <v>699.02027999999996</v>
      </c>
      <c r="X1395" s="52">
        <v>1083.86628</v>
      </c>
      <c r="Y1395" s="23" t="s">
        <v>5221</v>
      </c>
      <c r="Z1395" s="23" t="s">
        <v>5271</v>
      </c>
      <c r="AA1395" s="23" t="s">
        <v>5272</v>
      </c>
      <c r="AB1395" s="33">
        <v>292311954572</v>
      </c>
      <c r="AC1395" s="33" t="s">
        <v>5273</v>
      </c>
      <c r="AD1395" s="39">
        <v>45237</v>
      </c>
      <c r="AE1395" s="39">
        <v>45236</v>
      </c>
      <c r="AF1395" s="53" t="e">
        <v>#N/A</v>
      </c>
      <c r="AG1395" s="53" t="e">
        <v>#N/A</v>
      </c>
      <c r="AH1395" s="39" t="e">
        <v>#N/A</v>
      </c>
      <c r="AI1395" s="23" t="s">
        <v>51</v>
      </c>
      <c r="AJ1395" s="59"/>
      <c r="AK1395" s="59"/>
      <c r="AL1395" s="48"/>
      <c r="AM1395" s="60"/>
      <c r="AN1395" s="33"/>
      <c r="AO1395" s="48"/>
      <c r="AP1395" s="23">
        <v>2000</v>
      </c>
      <c r="AQ1395" s="23" t="s">
        <v>52</v>
      </c>
      <c r="AR1395" s="23" t="s">
        <v>5272</v>
      </c>
      <c r="AS1395" s="38" t="s">
        <v>523</v>
      </c>
      <c r="AT1395" s="23"/>
      <c r="AU1395" s="23" t="s">
        <v>5274</v>
      </c>
      <c r="AV1395" s="99">
        <v>7</v>
      </c>
      <c r="AW1395" s="101">
        <v>3488.34</v>
      </c>
      <c r="AX1395" s="29" t="s">
        <v>4770</v>
      </c>
      <c r="AY1395" s="29"/>
      <c r="AZ1395" s="30"/>
      <c r="BA1395">
        <f t="shared" si="259"/>
        <v>402</v>
      </c>
      <c r="BB1395" s="115" t="s">
        <v>6986</v>
      </c>
      <c r="BC1395" s="105">
        <f t="shared" si="249"/>
        <v>498.33428571428573</v>
      </c>
      <c r="BD1395" s="116">
        <f t="shared" si="250"/>
        <v>45231</v>
      </c>
      <c r="BE1395" s="141" t="s">
        <v>7762</v>
      </c>
      <c r="BF1395">
        <f>MATCH(BE1395,'Cat-4'!$A:$A,0)</f>
        <v>364</v>
      </c>
      <c r="BG1395">
        <f>MATCH(BD1395,'Cat-4'!$1:$1,0)</f>
        <v>143</v>
      </c>
      <c r="BH1395">
        <f>INDEX('Cat-4'!$1:$1048576,'NSS + ACT'!BF1395,'NSS + ACT'!BG1395)</f>
        <v>136</v>
      </c>
      <c r="BI1395">
        <f>MATCH($BI$1,'Cat-4'!$1:$1,0)</f>
        <v>153</v>
      </c>
      <c r="BJ1395">
        <f>INDEX('Cat-4'!$1:$1048576,'NSS + ACT'!BF1395,'NSS + ACT'!BI1395)</f>
        <v>136.4</v>
      </c>
      <c r="BK1395" s="126">
        <f t="shared" si="251"/>
        <v>1.0029411764705882</v>
      </c>
      <c r="BL1395">
        <f t="shared" si="252"/>
        <v>409</v>
      </c>
      <c r="BM1395" s="126">
        <f t="shared" si="253"/>
        <v>13.633333333333333</v>
      </c>
      <c r="BN1395" s="126" t="s">
        <v>8784</v>
      </c>
      <c r="BO1395" s="126">
        <f>MATCH(BB1395,Sheet3!$D$4:$D$8,0)</f>
        <v>3</v>
      </c>
      <c r="BP1395" s="126">
        <f>MATCH(BN1395,Sheet3!$E$4:$H$4,0)</f>
        <v>3</v>
      </c>
      <c r="BQ1395" s="132">
        <f>INDEX(Sheet3!$D$4:$H$8,'NSS + ACT'!BO1395,'NSS + ACT'!BP1395)</f>
        <v>0.1</v>
      </c>
      <c r="BR1395" s="105">
        <f t="shared" si="254"/>
        <v>3498.5998235294119</v>
      </c>
      <c r="BS1395" s="162">
        <f t="shared" si="255"/>
        <v>0.1</v>
      </c>
      <c r="BT1395" s="105">
        <f t="shared" si="256"/>
        <v>3148.7398411764707</v>
      </c>
    </row>
    <row r="1396" spans="1:72">
      <c r="A1396" s="18">
        <f t="shared" si="258"/>
        <v>1393</v>
      </c>
      <c r="B1396" s="33">
        <v>291907717905</v>
      </c>
      <c r="C1396" s="39">
        <v>43685</v>
      </c>
      <c r="D1396" s="22" t="s">
        <v>144</v>
      </c>
      <c r="E1396" s="22" t="s">
        <v>5792</v>
      </c>
      <c r="F1396" s="107">
        <v>27</v>
      </c>
      <c r="G1396" s="23" t="s">
        <v>49</v>
      </c>
      <c r="H1396" s="52">
        <v>128.80481481481482</v>
      </c>
      <c r="I1396" s="30"/>
      <c r="J1396" s="109">
        <v>3477.73</v>
      </c>
      <c r="K1396" s="36">
        <v>73079990</v>
      </c>
      <c r="L1396" s="26">
        <v>0.1</v>
      </c>
      <c r="M1396" s="26" t="s">
        <v>1254</v>
      </c>
      <c r="N1396" s="26">
        <v>0</v>
      </c>
      <c r="O1396" s="60"/>
      <c r="P1396" s="26">
        <v>0.1</v>
      </c>
      <c r="Q1396" s="84"/>
      <c r="R1396" s="26">
        <v>0.18</v>
      </c>
      <c r="S1396" s="23" t="s">
        <v>1260</v>
      </c>
      <c r="T1396" s="52">
        <v>347.77300000000002</v>
      </c>
      <c r="U1396" s="52">
        <v>0</v>
      </c>
      <c r="V1396" s="52">
        <v>34.777300000000004</v>
      </c>
      <c r="W1396" s="52">
        <v>694.85045400000001</v>
      </c>
      <c r="X1396" s="52">
        <v>1077.400754</v>
      </c>
      <c r="Y1396" s="23" t="s">
        <v>5706</v>
      </c>
      <c r="Z1396" s="23" t="s">
        <v>5793</v>
      </c>
      <c r="AA1396" s="23" t="s">
        <v>5794</v>
      </c>
      <c r="AB1396" s="33">
        <v>291907717905</v>
      </c>
      <c r="AC1396" s="33" t="s">
        <v>5795</v>
      </c>
      <c r="AD1396" s="48">
        <v>43685</v>
      </c>
      <c r="AE1396" s="39">
        <v>43684</v>
      </c>
      <c r="AF1396" s="53" t="e">
        <v>#N/A</v>
      </c>
      <c r="AG1396" s="53" t="e">
        <v>#N/A</v>
      </c>
      <c r="AH1396" s="39" t="e">
        <v>#N/A</v>
      </c>
      <c r="AI1396" s="23" t="s">
        <v>51</v>
      </c>
      <c r="AJ1396" s="54"/>
      <c r="AK1396" s="55"/>
      <c r="AL1396" s="56"/>
      <c r="AM1396" s="57"/>
      <c r="AN1396" s="33"/>
      <c r="AO1396" s="48"/>
      <c r="AP1396" s="23">
        <v>2000</v>
      </c>
      <c r="AQ1396" s="23" t="s">
        <v>52</v>
      </c>
      <c r="AR1396" s="23" t="s">
        <v>5794</v>
      </c>
      <c r="AS1396" s="38" t="s">
        <v>53</v>
      </c>
      <c r="AT1396" s="23"/>
      <c r="AU1396" s="23" t="s">
        <v>335</v>
      </c>
      <c r="AV1396" s="99">
        <v>27</v>
      </c>
      <c r="AW1396" s="101">
        <v>3477.73</v>
      </c>
      <c r="AX1396" s="29" t="s">
        <v>5711</v>
      </c>
      <c r="AY1396" s="29"/>
      <c r="AZ1396" s="21"/>
      <c r="BA1396">
        <f t="shared" si="259"/>
        <v>1954</v>
      </c>
      <c r="BB1396" s="115" t="s">
        <v>6983</v>
      </c>
      <c r="BC1396" s="105">
        <f t="shared" si="249"/>
        <v>128.80481481481482</v>
      </c>
      <c r="BD1396" s="116">
        <f t="shared" si="250"/>
        <v>43678</v>
      </c>
      <c r="BE1396" s="141" t="s">
        <v>8477</v>
      </c>
      <c r="BF1396">
        <f>MATCH(BE1396,'Cat-4'!$A:$A,0)</f>
        <v>722</v>
      </c>
      <c r="BG1396">
        <f>MATCH(BD1396,'Cat-4'!$1:$1,0)</f>
        <v>92</v>
      </c>
      <c r="BH1396">
        <f>INDEX('Cat-4'!$1:$1048576,'NSS + ACT'!BF1396,'NSS + ACT'!BG1396)</f>
        <v>113.6</v>
      </c>
      <c r="BI1396">
        <f>MATCH($BI$1,'Cat-4'!$1:$1,0)</f>
        <v>153</v>
      </c>
      <c r="BJ1396">
        <f>INDEX('Cat-4'!$1:$1048576,'NSS + ACT'!BF1396,'NSS + ACT'!BI1396)</f>
        <v>130.80000000000001</v>
      </c>
      <c r="BK1396" s="126">
        <f t="shared" si="251"/>
        <v>1.1514084507042255</v>
      </c>
      <c r="BL1396">
        <f t="shared" si="252"/>
        <v>1962</v>
      </c>
      <c r="BM1396" s="126">
        <f t="shared" si="253"/>
        <v>65.400000000000006</v>
      </c>
      <c r="BN1396" s="126" t="s">
        <v>8785</v>
      </c>
      <c r="BO1396" s="126">
        <f>MATCH(BB1396,Sheet3!$D$4:$D$8,0)</f>
        <v>2</v>
      </c>
      <c r="BP1396" s="126">
        <f>MATCH(BN1396,Sheet3!$E$4:$H$4,0)</f>
        <v>4</v>
      </c>
      <c r="BQ1396" s="132">
        <f>INDEX(Sheet3!$D$4:$H$8,'NSS + ACT'!BO1396,'NSS + ACT'!BP1396)</f>
        <v>0.1</v>
      </c>
      <c r="BR1396" s="105">
        <f t="shared" si="254"/>
        <v>4004.287711267606</v>
      </c>
      <c r="BS1396" s="162">
        <f t="shared" si="255"/>
        <v>0.1</v>
      </c>
      <c r="BT1396" s="105">
        <f t="shared" si="256"/>
        <v>3603.8589401408453</v>
      </c>
    </row>
    <row r="1397" spans="1:72">
      <c r="A1397" s="18">
        <f t="shared" si="258"/>
        <v>1394</v>
      </c>
      <c r="B1397" s="61">
        <v>292212913941</v>
      </c>
      <c r="C1397" s="39">
        <v>44907</v>
      </c>
      <c r="D1397" s="22" t="s">
        <v>351</v>
      </c>
      <c r="E1397" s="22" t="s">
        <v>4189</v>
      </c>
      <c r="F1397" s="107">
        <v>12</v>
      </c>
      <c r="G1397" s="23" t="s">
        <v>119</v>
      </c>
      <c r="H1397" s="52">
        <v>288</v>
      </c>
      <c r="I1397" s="30"/>
      <c r="J1397" s="109">
        <v>3456</v>
      </c>
      <c r="K1397" s="23">
        <v>84841010</v>
      </c>
      <c r="L1397" s="26">
        <v>7.4999999999999997E-2</v>
      </c>
      <c r="M1397" s="40">
        <v>0</v>
      </c>
      <c r="N1397" s="62">
        <v>0</v>
      </c>
      <c r="O1397" s="52">
        <v>0</v>
      </c>
      <c r="P1397" s="26">
        <v>0.1</v>
      </c>
      <c r="Q1397" s="52">
        <v>0</v>
      </c>
      <c r="R1397" s="63">
        <v>0.18</v>
      </c>
      <c r="S1397" s="23" t="s">
        <v>4095</v>
      </c>
      <c r="T1397" s="52">
        <v>259.2</v>
      </c>
      <c r="U1397" s="52">
        <v>0</v>
      </c>
      <c r="V1397" s="52">
        <v>25.92</v>
      </c>
      <c r="W1397" s="52">
        <v>673.40159999999992</v>
      </c>
      <c r="X1397" s="52">
        <v>958.52159999999992</v>
      </c>
      <c r="Y1397" s="23" t="s">
        <v>4133</v>
      </c>
      <c r="Z1397" s="23" t="s">
        <v>4190</v>
      </c>
      <c r="AA1397" s="23" t="s">
        <v>4191</v>
      </c>
      <c r="AB1397" s="33">
        <v>292212913941</v>
      </c>
      <c r="AC1397" s="33" t="s">
        <v>4187</v>
      </c>
      <c r="AD1397" s="39">
        <v>44907</v>
      </c>
      <c r="AE1397" s="39">
        <v>44904</v>
      </c>
      <c r="AF1397" s="53" t="e">
        <v>#N/A</v>
      </c>
      <c r="AG1397" s="53" t="e">
        <v>#N/A</v>
      </c>
      <c r="AH1397" s="39" t="e">
        <v>#N/A</v>
      </c>
      <c r="AI1397" s="23" t="s">
        <v>51</v>
      </c>
      <c r="AJ1397" s="59"/>
      <c r="AK1397" s="59"/>
      <c r="AL1397" s="48"/>
      <c r="AM1397" s="60"/>
      <c r="AN1397" s="33"/>
      <c r="AO1397" s="48"/>
      <c r="AP1397" s="23">
        <v>2000</v>
      </c>
      <c r="AQ1397" s="23" t="s">
        <v>52</v>
      </c>
      <c r="AR1397" s="23" t="s">
        <v>4191</v>
      </c>
      <c r="AS1397" s="38" t="s">
        <v>53</v>
      </c>
      <c r="AT1397" s="23"/>
      <c r="AU1397" s="64" t="s">
        <v>4188</v>
      </c>
      <c r="AV1397" s="99">
        <v>12</v>
      </c>
      <c r="AW1397" s="102">
        <v>3456</v>
      </c>
      <c r="AX1397" s="29" t="s">
        <v>701</v>
      </c>
      <c r="AY1397" s="29"/>
      <c r="AZ1397" s="25"/>
      <c r="BA1397">
        <f t="shared" si="259"/>
        <v>734</v>
      </c>
      <c r="BB1397" s="115" t="s">
        <v>6983</v>
      </c>
      <c r="BC1397" s="105">
        <f t="shared" si="249"/>
        <v>288</v>
      </c>
      <c r="BD1397" s="116">
        <f t="shared" si="250"/>
        <v>44896</v>
      </c>
      <c r="BE1397" s="141" t="s">
        <v>8477</v>
      </c>
      <c r="BF1397">
        <f>MATCH(BE1397,'Cat-4'!$A:$A,0)</f>
        <v>722</v>
      </c>
      <c r="BG1397">
        <f>MATCH(BD1397,'Cat-4'!$1:$1,0)</f>
        <v>132</v>
      </c>
      <c r="BH1397">
        <f>INDEX('Cat-4'!$1:$1048576,'NSS + ACT'!BF1397,'NSS + ACT'!BG1397)</f>
        <v>126.3</v>
      </c>
      <c r="BI1397">
        <f>MATCH($BI$1,'Cat-4'!$1:$1,0)</f>
        <v>153</v>
      </c>
      <c r="BJ1397">
        <f>INDEX('Cat-4'!$1:$1048576,'NSS + ACT'!BF1397,'NSS + ACT'!BI1397)</f>
        <v>130.80000000000001</v>
      </c>
      <c r="BK1397" s="126">
        <f t="shared" si="251"/>
        <v>1.0356294536817103</v>
      </c>
      <c r="BL1397">
        <f t="shared" si="252"/>
        <v>744</v>
      </c>
      <c r="BM1397" s="126">
        <f t="shared" si="253"/>
        <v>24.8</v>
      </c>
      <c r="BN1397" s="126" t="s">
        <v>8785</v>
      </c>
      <c r="BO1397" s="126">
        <f>MATCH(BB1397,Sheet3!$D$4:$D$8,0)</f>
        <v>2</v>
      </c>
      <c r="BP1397" s="126">
        <f>MATCH(BN1397,Sheet3!$E$4:$H$4,0)</f>
        <v>4</v>
      </c>
      <c r="BQ1397" s="132">
        <f>INDEX(Sheet3!$D$4:$H$8,'NSS + ACT'!BO1397,'NSS + ACT'!BP1397)</f>
        <v>0.1</v>
      </c>
      <c r="BR1397" s="105">
        <f t="shared" si="254"/>
        <v>3579.1353919239909</v>
      </c>
      <c r="BS1397" s="162">
        <f t="shared" si="255"/>
        <v>0.1</v>
      </c>
      <c r="BT1397" s="105">
        <f t="shared" si="256"/>
        <v>3221.2218527315918</v>
      </c>
    </row>
    <row r="1398" spans="1:72">
      <c r="A1398" s="18">
        <f t="shared" si="258"/>
        <v>1395</v>
      </c>
      <c r="B1398" s="33">
        <v>292105617941</v>
      </c>
      <c r="C1398" s="39">
        <v>44363</v>
      </c>
      <c r="D1398" s="22" t="s">
        <v>365</v>
      </c>
      <c r="E1398" s="22" t="s">
        <v>6222</v>
      </c>
      <c r="F1398" s="107">
        <v>25</v>
      </c>
      <c r="G1398" s="23" t="s">
        <v>49</v>
      </c>
      <c r="H1398" s="52">
        <v>137</v>
      </c>
      <c r="I1398" s="30"/>
      <c r="J1398" s="109">
        <v>3425</v>
      </c>
      <c r="K1398" s="33">
        <v>73072200</v>
      </c>
      <c r="L1398" s="26">
        <v>0.1</v>
      </c>
      <c r="M1398" s="26" t="s">
        <v>742</v>
      </c>
      <c r="N1398" s="26">
        <v>0</v>
      </c>
      <c r="O1398" s="60"/>
      <c r="P1398" s="26">
        <v>0.1</v>
      </c>
      <c r="Q1398" s="84"/>
      <c r="R1398" s="26">
        <v>0.18</v>
      </c>
      <c r="S1398" s="23" t="s">
        <v>1260</v>
      </c>
      <c r="T1398" s="52">
        <v>342.5</v>
      </c>
      <c r="U1398" s="52">
        <v>0</v>
      </c>
      <c r="V1398" s="52">
        <v>34.25</v>
      </c>
      <c r="W1398" s="52">
        <v>684.31499999999994</v>
      </c>
      <c r="X1398" s="52">
        <v>1061.0650000000001</v>
      </c>
      <c r="Y1398" s="23" t="s">
        <v>6223</v>
      </c>
      <c r="Z1398" s="23" t="s">
        <v>6224</v>
      </c>
      <c r="AA1398" s="23" t="s">
        <v>6225</v>
      </c>
      <c r="AB1398" s="33">
        <v>292105617941</v>
      </c>
      <c r="AC1398" s="33" t="s">
        <v>6226</v>
      </c>
      <c r="AD1398" s="39">
        <v>44363</v>
      </c>
      <c r="AE1398" s="39">
        <v>44355</v>
      </c>
      <c r="AF1398" s="53" t="e">
        <v>#N/A</v>
      </c>
      <c r="AG1398" s="53" t="e">
        <v>#N/A</v>
      </c>
      <c r="AH1398" s="39" t="e">
        <v>#N/A</v>
      </c>
      <c r="AI1398" s="23" t="s">
        <v>51</v>
      </c>
      <c r="AJ1398" s="59"/>
      <c r="AK1398" s="59"/>
      <c r="AL1398" s="48"/>
      <c r="AM1398" s="60"/>
      <c r="AN1398" s="33"/>
      <c r="AO1398" s="48"/>
      <c r="AP1398" s="23">
        <v>2000</v>
      </c>
      <c r="AQ1398" s="23" t="s">
        <v>52</v>
      </c>
      <c r="AR1398" s="23" t="s">
        <v>6225</v>
      </c>
      <c r="AS1398" s="38" t="s">
        <v>53</v>
      </c>
      <c r="AT1398" s="23"/>
      <c r="AU1398" s="23" t="s">
        <v>6227</v>
      </c>
      <c r="AV1398" s="99">
        <v>25</v>
      </c>
      <c r="AW1398" s="101">
        <v>3425</v>
      </c>
      <c r="AX1398" s="29" t="s">
        <v>5711</v>
      </c>
      <c r="AY1398" s="29"/>
      <c r="AZ1398" s="21"/>
      <c r="BA1398">
        <f t="shared" si="259"/>
        <v>1283</v>
      </c>
      <c r="BB1398" s="115" t="s">
        <v>6983</v>
      </c>
      <c r="BC1398" s="105">
        <f t="shared" si="249"/>
        <v>137</v>
      </c>
      <c r="BD1398" s="116">
        <f t="shared" si="250"/>
        <v>44348</v>
      </c>
      <c r="BE1398" s="141" t="s">
        <v>8477</v>
      </c>
      <c r="BF1398">
        <f>MATCH(BE1398,'Cat-4'!$A:$A,0)</f>
        <v>722</v>
      </c>
      <c r="BG1398">
        <f>MATCH(BD1398,'Cat-4'!$1:$1,0)</f>
        <v>114</v>
      </c>
      <c r="BH1398">
        <f>INDEX('Cat-4'!$1:$1048576,'NSS + ACT'!BF1398,'NSS + ACT'!BG1398)</f>
        <v>118.1</v>
      </c>
      <c r="BI1398">
        <f>MATCH($BI$1,'Cat-4'!$1:$1,0)</f>
        <v>153</v>
      </c>
      <c r="BJ1398">
        <f>INDEX('Cat-4'!$1:$1048576,'NSS + ACT'!BF1398,'NSS + ACT'!BI1398)</f>
        <v>130.80000000000001</v>
      </c>
      <c r="BK1398" s="126">
        <f t="shared" si="251"/>
        <v>1.1075359864521592</v>
      </c>
      <c r="BL1398">
        <f t="shared" si="252"/>
        <v>1292</v>
      </c>
      <c r="BM1398" s="126">
        <f t="shared" si="253"/>
        <v>43.06666666666667</v>
      </c>
      <c r="BN1398" s="126" t="s">
        <v>8785</v>
      </c>
      <c r="BO1398" s="126">
        <f>MATCH(BB1398,Sheet3!$D$4:$D$8,0)</f>
        <v>2</v>
      </c>
      <c r="BP1398" s="126">
        <f>MATCH(BN1398,Sheet3!$E$4:$H$4,0)</f>
        <v>4</v>
      </c>
      <c r="BQ1398" s="132">
        <f>INDEX(Sheet3!$D$4:$H$8,'NSS + ACT'!BO1398,'NSS + ACT'!BP1398)</f>
        <v>0.1</v>
      </c>
      <c r="BR1398" s="105">
        <f t="shared" si="254"/>
        <v>3793.3107535986455</v>
      </c>
      <c r="BS1398" s="162">
        <f t="shared" si="255"/>
        <v>0.1</v>
      </c>
      <c r="BT1398" s="105">
        <f t="shared" si="256"/>
        <v>3413.9796782387812</v>
      </c>
    </row>
    <row r="1399" spans="1:72">
      <c r="A1399" s="18">
        <f t="shared" si="258"/>
        <v>1396</v>
      </c>
      <c r="B1399" s="61">
        <v>292106939493</v>
      </c>
      <c r="C1399" s="39">
        <v>44396</v>
      </c>
      <c r="D1399" s="22" t="s">
        <v>264</v>
      </c>
      <c r="E1399" s="22" t="s">
        <v>3282</v>
      </c>
      <c r="F1399" s="110">
        <v>3</v>
      </c>
      <c r="G1399" s="23" t="s">
        <v>79</v>
      </c>
      <c r="H1399" s="52">
        <v>1139.1866666666633</v>
      </c>
      <c r="I1399" s="30"/>
      <c r="J1399" s="109">
        <v>3417.5599999999899</v>
      </c>
      <c r="K1399" s="23">
        <v>84139120</v>
      </c>
      <c r="L1399" s="26">
        <v>7.4999999999999997E-2</v>
      </c>
      <c r="M1399" s="40">
        <v>0</v>
      </c>
      <c r="N1399" s="62">
        <v>0</v>
      </c>
      <c r="O1399" s="52">
        <v>0</v>
      </c>
      <c r="P1399" s="26">
        <v>0.1</v>
      </c>
      <c r="Q1399" s="52">
        <v>0</v>
      </c>
      <c r="R1399" s="63">
        <v>0.18</v>
      </c>
      <c r="S1399" s="23" t="s">
        <v>2931</v>
      </c>
      <c r="T1399" s="52">
        <v>256.31699999999921</v>
      </c>
      <c r="U1399" s="52">
        <v>0</v>
      </c>
      <c r="V1399" s="52">
        <v>25.631699999999924</v>
      </c>
      <c r="W1399" s="52">
        <v>665.91156599999795</v>
      </c>
      <c r="X1399" s="52">
        <v>947.86026599999707</v>
      </c>
      <c r="Y1399" s="23" t="s">
        <v>3182</v>
      </c>
      <c r="Z1399" s="23" t="s">
        <v>3283</v>
      </c>
      <c r="AA1399" s="23" t="s">
        <v>3284</v>
      </c>
      <c r="AB1399" s="33">
        <v>292106939493</v>
      </c>
      <c r="AC1399" s="33" t="s">
        <v>3177</v>
      </c>
      <c r="AD1399" s="48">
        <v>44396</v>
      </c>
      <c r="AE1399" s="39">
        <v>44387</v>
      </c>
      <c r="AF1399" s="53" t="e">
        <v>#N/A</v>
      </c>
      <c r="AG1399" s="53" t="e">
        <v>#N/A</v>
      </c>
      <c r="AH1399" s="39" t="e">
        <v>#N/A</v>
      </c>
      <c r="AI1399" s="23" t="s">
        <v>51</v>
      </c>
      <c r="AJ1399" s="54"/>
      <c r="AK1399" s="55"/>
      <c r="AL1399" s="56"/>
      <c r="AM1399" s="57"/>
      <c r="AN1399" s="33"/>
      <c r="AO1399" s="48"/>
      <c r="AP1399" s="23">
        <v>2000</v>
      </c>
      <c r="AQ1399" s="23" t="s">
        <v>64</v>
      </c>
      <c r="AR1399" s="23" t="s">
        <v>3284</v>
      </c>
      <c r="AS1399" s="38" t="s">
        <v>53</v>
      </c>
      <c r="AT1399" s="23"/>
      <c r="AU1399" s="64" t="s">
        <v>3178</v>
      </c>
      <c r="AV1399" s="99">
        <v>3</v>
      </c>
      <c r="AW1399" s="102">
        <v>3417.5599999999899</v>
      </c>
      <c r="AX1399" s="29" t="s">
        <v>701</v>
      </c>
      <c r="AY1399" s="29"/>
      <c r="AZ1399" s="25">
        <v>1</v>
      </c>
      <c r="BA1399">
        <f t="shared" si="259"/>
        <v>1251</v>
      </c>
      <c r="BB1399" s="115" t="s">
        <v>6983</v>
      </c>
      <c r="BC1399" s="105">
        <f t="shared" si="249"/>
        <v>1139.1866666666633</v>
      </c>
      <c r="BD1399" s="116">
        <f t="shared" si="250"/>
        <v>44378</v>
      </c>
      <c r="BE1399" s="141" t="s">
        <v>8477</v>
      </c>
      <c r="BF1399">
        <f>MATCH(BE1399,'Cat-4'!$A:$A,0)</f>
        <v>722</v>
      </c>
      <c r="BG1399">
        <f>MATCH(BD1399,'Cat-4'!$1:$1,0)</f>
        <v>115</v>
      </c>
      <c r="BH1399">
        <f>INDEX('Cat-4'!$1:$1048576,'NSS + ACT'!BF1399,'NSS + ACT'!BG1399)</f>
        <v>119.2</v>
      </c>
      <c r="BI1399">
        <f>MATCH($BI$1,'Cat-4'!$1:$1,0)</f>
        <v>153</v>
      </c>
      <c r="BJ1399">
        <f>INDEX('Cat-4'!$1:$1048576,'NSS + ACT'!BF1399,'NSS + ACT'!BI1399)</f>
        <v>130.80000000000001</v>
      </c>
      <c r="BK1399" s="126">
        <f t="shared" si="251"/>
        <v>1.0973154362416109</v>
      </c>
      <c r="BL1399">
        <f t="shared" si="252"/>
        <v>1262</v>
      </c>
      <c r="BM1399" s="126">
        <f t="shared" si="253"/>
        <v>42.06666666666667</v>
      </c>
      <c r="BN1399" s="126" t="s">
        <v>8785</v>
      </c>
      <c r="BO1399" s="126">
        <f>MATCH(BB1399,Sheet3!$D$4:$D$8,0)</f>
        <v>2</v>
      </c>
      <c r="BP1399" s="126">
        <f>MATCH(BN1399,Sheet3!$E$4:$H$4,0)</f>
        <v>4</v>
      </c>
      <c r="BQ1399" s="132">
        <f>INDEX(Sheet3!$D$4:$H$8,'NSS + ACT'!BO1399,'NSS + ACT'!BP1399)</f>
        <v>0.1</v>
      </c>
      <c r="BR1399" s="105">
        <f t="shared" si="254"/>
        <v>3750.1413422818687</v>
      </c>
      <c r="BS1399" s="162">
        <f t="shared" si="255"/>
        <v>0.1</v>
      </c>
      <c r="BT1399" s="105">
        <f t="shared" si="256"/>
        <v>3375.1272080536819</v>
      </c>
    </row>
    <row r="1400" spans="1:72">
      <c r="A1400" s="18">
        <f t="shared" si="258"/>
        <v>1397</v>
      </c>
      <c r="B1400" s="61">
        <v>292009885650</v>
      </c>
      <c r="C1400" s="39">
        <v>44174</v>
      </c>
      <c r="D1400" s="22" t="s">
        <v>200</v>
      </c>
      <c r="E1400" s="22" t="s">
        <v>3258</v>
      </c>
      <c r="F1400" s="107">
        <v>8</v>
      </c>
      <c r="G1400" s="23" t="s">
        <v>119</v>
      </c>
      <c r="H1400" s="52">
        <v>426.37875000000003</v>
      </c>
      <c r="I1400" s="30"/>
      <c r="J1400" s="109">
        <v>3411.03</v>
      </c>
      <c r="K1400" s="23" t="s">
        <v>3259</v>
      </c>
      <c r="L1400" s="26">
        <v>7.4999999999999997E-2</v>
      </c>
      <c r="M1400" s="40">
        <v>0</v>
      </c>
      <c r="N1400" s="62">
        <v>0</v>
      </c>
      <c r="O1400" s="52">
        <v>0</v>
      </c>
      <c r="P1400" s="26">
        <v>0.1</v>
      </c>
      <c r="Q1400" s="52">
        <v>0</v>
      </c>
      <c r="R1400" s="63">
        <v>0.18</v>
      </c>
      <c r="S1400" s="23" t="s">
        <v>2342</v>
      </c>
      <c r="T1400" s="52">
        <v>255.82724999999999</v>
      </c>
      <c r="U1400" s="52">
        <v>0</v>
      </c>
      <c r="V1400" s="52">
        <v>25.582725</v>
      </c>
      <c r="W1400" s="52">
        <v>664.63919550000003</v>
      </c>
      <c r="X1400" s="52">
        <v>946.04917049999995</v>
      </c>
      <c r="Y1400" s="23" t="s">
        <v>3182</v>
      </c>
      <c r="Z1400" s="23" t="s">
        <v>3260</v>
      </c>
      <c r="AA1400" s="23" t="s">
        <v>3261</v>
      </c>
      <c r="AB1400" s="33">
        <v>292009885650</v>
      </c>
      <c r="AC1400" s="33" t="s">
        <v>1554</v>
      </c>
      <c r="AD1400" s="48">
        <v>44174</v>
      </c>
      <c r="AE1400" s="39">
        <v>44125</v>
      </c>
      <c r="AF1400" s="53" t="e">
        <v>#N/A</v>
      </c>
      <c r="AG1400" s="53" t="e">
        <v>#N/A</v>
      </c>
      <c r="AH1400" s="39" t="e">
        <v>#N/A</v>
      </c>
      <c r="AI1400" s="23" t="s">
        <v>51</v>
      </c>
      <c r="AJ1400" s="54"/>
      <c r="AK1400" s="55"/>
      <c r="AL1400" s="56"/>
      <c r="AM1400" s="57"/>
      <c r="AN1400" s="33"/>
      <c r="AO1400" s="48"/>
      <c r="AP1400" s="23">
        <v>2000</v>
      </c>
      <c r="AQ1400" s="23" t="s">
        <v>64</v>
      </c>
      <c r="AR1400" s="23" t="s">
        <v>3261</v>
      </c>
      <c r="AS1400" s="38" t="s">
        <v>523</v>
      </c>
      <c r="AT1400" s="23"/>
      <c r="AU1400" s="64">
        <v>6100439328</v>
      </c>
      <c r="AV1400" s="99">
        <v>8</v>
      </c>
      <c r="AW1400" s="102">
        <v>3411.03</v>
      </c>
      <c r="AX1400" s="29" t="s">
        <v>701</v>
      </c>
      <c r="AY1400" s="29"/>
      <c r="AZ1400" s="25">
        <v>1</v>
      </c>
      <c r="BA1400">
        <f t="shared" si="259"/>
        <v>1513</v>
      </c>
      <c r="BB1400" s="115" t="s">
        <v>6983</v>
      </c>
      <c r="BC1400" s="105">
        <f t="shared" si="249"/>
        <v>426.37875000000003</v>
      </c>
      <c r="BD1400" s="116">
        <f t="shared" si="250"/>
        <v>44105</v>
      </c>
      <c r="BE1400" s="141" t="s">
        <v>8477</v>
      </c>
      <c r="BF1400">
        <f>MATCH(BE1400,'Cat-4'!$A:$A,0)</f>
        <v>722</v>
      </c>
      <c r="BG1400">
        <f>MATCH(BD1400,'Cat-4'!$1:$1,0)</f>
        <v>106</v>
      </c>
      <c r="BH1400">
        <f>INDEX('Cat-4'!$1:$1048576,'NSS + ACT'!BF1400,'NSS + ACT'!BG1400)</f>
        <v>114.2</v>
      </c>
      <c r="BI1400">
        <f>MATCH($BI$1,'Cat-4'!$1:$1,0)</f>
        <v>153</v>
      </c>
      <c r="BJ1400">
        <f>INDEX('Cat-4'!$1:$1048576,'NSS + ACT'!BF1400,'NSS + ACT'!BI1400)</f>
        <v>130.80000000000001</v>
      </c>
      <c r="BK1400" s="126">
        <f t="shared" si="251"/>
        <v>1.1453590192644485</v>
      </c>
      <c r="BL1400">
        <f t="shared" si="252"/>
        <v>1535</v>
      </c>
      <c r="BM1400" s="126">
        <f t="shared" si="253"/>
        <v>51.166666666666664</v>
      </c>
      <c r="BN1400" s="126" t="s">
        <v>8785</v>
      </c>
      <c r="BO1400" s="126">
        <f>MATCH(BB1400,Sheet3!$D$4:$D$8,0)</f>
        <v>2</v>
      </c>
      <c r="BP1400" s="126">
        <f>MATCH(BN1400,Sheet3!$E$4:$H$4,0)</f>
        <v>4</v>
      </c>
      <c r="BQ1400" s="132">
        <f>INDEX(Sheet3!$D$4:$H$8,'NSS + ACT'!BO1400,'NSS + ACT'!BP1400)</f>
        <v>0.1</v>
      </c>
      <c r="BR1400" s="105">
        <f t="shared" si="254"/>
        <v>3906.853975481612</v>
      </c>
      <c r="BS1400" s="162">
        <f t="shared" si="255"/>
        <v>0.1</v>
      </c>
      <c r="BT1400" s="105">
        <f t="shared" si="256"/>
        <v>3516.1685779334507</v>
      </c>
    </row>
    <row r="1401" spans="1:72">
      <c r="A1401" s="18">
        <f t="shared" si="258"/>
        <v>1398</v>
      </c>
      <c r="B1401" s="61">
        <v>291706381385</v>
      </c>
      <c r="C1401" s="39">
        <v>43043</v>
      </c>
      <c r="D1401" s="22" t="s">
        <v>202</v>
      </c>
      <c r="E1401" s="22" t="s">
        <v>1756</v>
      </c>
      <c r="F1401" s="110">
        <v>1</v>
      </c>
      <c r="G1401" s="23" t="s">
        <v>119</v>
      </c>
      <c r="H1401" s="52">
        <v>3400</v>
      </c>
      <c r="I1401" s="30"/>
      <c r="J1401" s="109">
        <v>3400</v>
      </c>
      <c r="K1401" s="23">
        <v>84149040</v>
      </c>
      <c r="L1401" s="26">
        <v>7.4999999999999997E-2</v>
      </c>
      <c r="M1401" s="40">
        <v>0</v>
      </c>
      <c r="N1401" s="62">
        <v>0</v>
      </c>
      <c r="O1401" s="52">
        <v>0</v>
      </c>
      <c r="P1401" s="26">
        <v>0.1</v>
      </c>
      <c r="Q1401" s="52">
        <v>0</v>
      </c>
      <c r="R1401" s="63">
        <v>0.18</v>
      </c>
      <c r="S1401" s="23" t="s">
        <v>717</v>
      </c>
      <c r="T1401" s="52">
        <v>255</v>
      </c>
      <c r="U1401" s="52">
        <v>0</v>
      </c>
      <c r="V1401" s="52">
        <v>25.5</v>
      </c>
      <c r="W1401" s="52">
        <v>662.49</v>
      </c>
      <c r="X1401" s="52">
        <v>942.99</v>
      </c>
      <c r="Y1401" s="23" t="s">
        <v>1628</v>
      </c>
      <c r="Z1401" s="23" t="s">
        <v>1757</v>
      </c>
      <c r="AA1401" s="23" t="s">
        <v>1758</v>
      </c>
      <c r="AB1401" s="33">
        <v>291706381385</v>
      </c>
      <c r="AC1401" s="33" t="s">
        <v>1705</v>
      </c>
      <c r="AD1401" s="48">
        <v>43043</v>
      </c>
      <c r="AE1401" s="39">
        <v>43024</v>
      </c>
      <c r="AF1401" s="53" t="e">
        <v>#N/A</v>
      </c>
      <c r="AG1401" s="53" t="e">
        <v>#N/A</v>
      </c>
      <c r="AH1401" s="39" t="e">
        <v>#N/A</v>
      </c>
      <c r="AI1401" s="23" t="s">
        <v>51</v>
      </c>
      <c r="AJ1401" s="54"/>
      <c r="AK1401" s="55"/>
      <c r="AL1401" s="56"/>
      <c r="AM1401" s="57"/>
      <c r="AN1401" s="33"/>
      <c r="AO1401" s="48"/>
      <c r="AP1401" s="23">
        <v>2000</v>
      </c>
      <c r="AQ1401" s="23" t="s">
        <v>52</v>
      </c>
      <c r="AR1401" s="23" t="s">
        <v>1758</v>
      </c>
      <c r="AS1401" s="38" t="s">
        <v>53</v>
      </c>
      <c r="AT1401" s="23"/>
      <c r="AU1401" s="64" t="s">
        <v>1706</v>
      </c>
      <c r="AV1401" s="99">
        <v>1</v>
      </c>
      <c r="AW1401" s="102">
        <v>3400</v>
      </c>
      <c r="AX1401" s="29" t="s">
        <v>701</v>
      </c>
      <c r="AY1401" s="29"/>
      <c r="AZ1401" s="25" t="s">
        <v>1633</v>
      </c>
      <c r="BA1401">
        <f t="shared" si="259"/>
        <v>2614</v>
      </c>
      <c r="BB1401" s="115" t="s">
        <v>6983</v>
      </c>
      <c r="BC1401" s="105">
        <f t="shared" si="249"/>
        <v>3400</v>
      </c>
      <c r="BD1401" s="116">
        <f t="shared" si="250"/>
        <v>43009</v>
      </c>
      <c r="BE1401" s="141" t="s">
        <v>8477</v>
      </c>
      <c r="BF1401">
        <f>MATCH(BE1401,'Cat-4'!$A:$A,0)</f>
        <v>722</v>
      </c>
      <c r="BG1401">
        <f>MATCH(BD1401,'Cat-4'!$1:$1,0)</f>
        <v>70</v>
      </c>
      <c r="BH1401">
        <f>INDEX('Cat-4'!$1:$1048576,'NSS + ACT'!BF1401,'NSS + ACT'!BG1401)</f>
        <v>109</v>
      </c>
      <c r="BI1401">
        <f>MATCH($BI$1,'Cat-4'!$1:$1,0)</f>
        <v>153</v>
      </c>
      <c r="BJ1401">
        <f>INDEX('Cat-4'!$1:$1048576,'NSS + ACT'!BF1401,'NSS + ACT'!BI1401)</f>
        <v>130.80000000000001</v>
      </c>
      <c r="BK1401" s="126">
        <f t="shared" si="251"/>
        <v>1.2000000000000002</v>
      </c>
      <c r="BL1401">
        <f t="shared" si="252"/>
        <v>2631</v>
      </c>
      <c r="BM1401" s="126">
        <f t="shared" si="253"/>
        <v>87.7</v>
      </c>
      <c r="BN1401" s="126" t="s">
        <v>8785</v>
      </c>
      <c r="BO1401" s="126">
        <f>MATCH(BB1401,Sheet3!$D$4:$D$8,0)</f>
        <v>2</v>
      </c>
      <c r="BP1401" s="126">
        <f>MATCH(BN1401,Sheet3!$E$4:$H$4,0)</f>
        <v>4</v>
      </c>
      <c r="BQ1401" s="132">
        <f>INDEX(Sheet3!$D$4:$H$8,'NSS + ACT'!BO1401,'NSS + ACT'!BP1401)</f>
        <v>0.1</v>
      </c>
      <c r="BR1401" s="105">
        <f t="shared" si="254"/>
        <v>4080.0000000000005</v>
      </c>
      <c r="BS1401" s="162">
        <f t="shared" si="255"/>
        <v>0.1</v>
      </c>
      <c r="BT1401" s="105">
        <f t="shared" si="256"/>
        <v>3672.0000000000005</v>
      </c>
    </row>
    <row r="1402" spans="1:72">
      <c r="A1402" s="18">
        <f t="shared" si="258"/>
        <v>1399</v>
      </c>
      <c r="B1402" s="33">
        <v>292104563446</v>
      </c>
      <c r="C1402" s="39">
        <v>44330</v>
      </c>
      <c r="D1402" s="22" t="s">
        <v>365</v>
      </c>
      <c r="E1402" s="22" t="s">
        <v>6234</v>
      </c>
      <c r="F1402" s="107">
        <v>43</v>
      </c>
      <c r="G1402" s="23" t="s">
        <v>49</v>
      </c>
      <c r="H1402" s="52">
        <v>78</v>
      </c>
      <c r="I1402" s="30"/>
      <c r="J1402" s="109">
        <v>3354</v>
      </c>
      <c r="K1402" s="33">
        <v>73072200</v>
      </c>
      <c r="L1402" s="26">
        <v>0.1</v>
      </c>
      <c r="M1402" s="26" t="s">
        <v>742</v>
      </c>
      <c r="N1402" s="26">
        <v>0</v>
      </c>
      <c r="O1402" s="60"/>
      <c r="P1402" s="26">
        <v>0.1</v>
      </c>
      <c r="Q1402" s="84"/>
      <c r="R1402" s="26">
        <v>0.18</v>
      </c>
      <c r="S1402" s="23" t="s">
        <v>1260</v>
      </c>
      <c r="T1402" s="52">
        <v>335.40000000000003</v>
      </c>
      <c r="U1402" s="52">
        <v>0</v>
      </c>
      <c r="V1402" s="52">
        <v>33.540000000000006</v>
      </c>
      <c r="W1402" s="52">
        <v>670.12919999999997</v>
      </c>
      <c r="X1402" s="52">
        <v>1039.0691999999999</v>
      </c>
      <c r="Y1402" s="23" t="s">
        <v>6223</v>
      </c>
      <c r="Z1402" s="23" t="s">
        <v>6235</v>
      </c>
      <c r="AA1402" s="23" t="s">
        <v>6236</v>
      </c>
      <c r="AB1402" s="33">
        <v>292104563446</v>
      </c>
      <c r="AC1402" s="33" t="s">
        <v>6168</v>
      </c>
      <c r="AD1402" s="39">
        <v>44330</v>
      </c>
      <c r="AE1402" s="39">
        <v>44303</v>
      </c>
      <c r="AF1402" s="53" t="e">
        <v>#N/A</v>
      </c>
      <c r="AG1402" s="53" t="e">
        <v>#N/A</v>
      </c>
      <c r="AH1402" s="39" t="e">
        <v>#N/A</v>
      </c>
      <c r="AI1402" s="23" t="s">
        <v>51</v>
      </c>
      <c r="AJ1402" s="59"/>
      <c r="AK1402" s="59"/>
      <c r="AL1402" s="48"/>
      <c r="AM1402" s="60"/>
      <c r="AN1402" s="33"/>
      <c r="AO1402" s="48"/>
      <c r="AP1402" s="23">
        <v>2000</v>
      </c>
      <c r="AQ1402" s="23" t="s">
        <v>52</v>
      </c>
      <c r="AR1402" s="23" t="s">
        <v>6236</v>
      </c>
      <c r="AS1402" s="38" t="s">
        <v>53</v>
      </c>
      <c r="AT1402" s="23"/>
      <c r="AU1402" s="23" t="s">
        <v>6169</v>
      </c>
      <c r="AV1402" s="99">
        <v>43</v>
      </c>
      <c r="AW1402" s="101">
        <v>3354</v>
      </c>
      <c r="AX1402" s="29" t="s">
        <v>5711</v>
      </c>
      <c r="AY1402" s="29"/>
      <c r="AZ1402" s="21"/>
      <c r="BA1402">
        <f t="shared" si="259"/>
        <v>1335</v>
      </c>
      <c r="BB1402" s="115" t="s">
        <v>6983</v>
      </c>
      <c r="BC1402" s="105">
        <f t="shared" si="249"/>
        <v>78</v>
      </c>
      <c r="BD1402" s="116">
        <f t="shared" si="250"/>
        <v>44287</v>
      </c>
      <c r="BE1402" s="141" t="s">
        <v>8477</v>
      </c>
      <c r="BF1402">
        <f>MATCH(BE1402,'Cat-4'!$A:$A,0)</f>
        <v>722</v>
      </c>
      <c r="BG1402">
        <f>MATCH(BD1402,'Cat-4'!$1:$1,0)</f>
        <v>112</v>
      </c>
      <c r="BH1402">
        <f>INDEX('Cat-4'!$1:$1048576,'NSS + ACT'!BF1402,'NSS + ACT'!BG1402)</f>
        <v>116.7</v>
      </c>
      <c r="BI1402">
        <f>MATCH($BI$1,'Cat-4'!$1:$1,0)</f>
        <v>153</v>
      </c>
      <c r="BJ1402">
        <f>INDEX('Cat-4'!$1:$1048576,'NSS + ACT'!BF1402,'NSS + ACT'!BI1402)</f>
        <v>130.80000000000001</v>
      </c>
      <c r="BK1402" s="126">
        <f t="shared" si="251"/>
        <v>1.1208226221079691</v>
      </c>
      <c r="BL1402">
        <f t="shared" si="252"/>
        <v>1353</v>
      </c>
      <c r="BM1402" s="126">
        <f t="shared" si="253"/>
        <v>45.1</v>
      </c>
      <c r="BN1402" s="126" t="s">
        <v>8785</v>
      </c>
      <c r="BO1402" s="126">
        <f>MATCH(BB1402,Sheet3!$D$4:$D$8,0)</f>
        <v>2</v>
      </c>
      <c r="BP1402" s="126">
        <f>MATCH(BN1402,Sheet3!$E$4:$H$4,0)</f>
        <v>4</v>
      </c>
      <c r="BQ1402" s="132">
        <f>INDEX(Sheet3!$D$4:$H$8,'NSS + ACT'!BO1402,'NSS + ACT'!BP1402)</f>
        <v>0.1</v>
      </c>
      <c r="BR1402" s="105">
        <f t="shared" si="254"/>
        <v>3759.2390745501284</v>
      </c>
      <c r="BS1402" s="162">
        <f t="shared" si="255"/>
        <v>0.1</v>
      </c>
      <c r="BT1402" s="105">
        <f t="shared" si="256"/>
        <v>3383.3151670951156</v>
      </c>
    </row>
    <row r="1403" spans="1:72">
      <c r="A1403" s="18">
        <f t="shared" si="258"/>
        <v>1400</v>
      </c>
      <c r="B1403" s="61">
        <v>292005436575</v>
      </c>
      <c r="C1403" s="39">
        <v>44037</v>
      </c>
      <c r="D1403" s="22" t="s">
        <v>226</v>
      </c>
      <c r="E1403" s="22" t="s">
        <v>2640</v>
      </c>
      <c r="F1403" s="110">
        <v>1</v>
      </c>
      <c r="G1403" s="23" t="s">
        <v>119</v>
      </c>
      <c r="H1403" s="52">
        <v>3350.51</v>
      </c>
      <c r="I1403" s="30"/>
      <c r="J1403" s="109">
        <v>3350.51</v>
      </c>
      <c r="K1403" s="23">
        <v>84819090</v>
      </c>
      <c r="L1403" s="26">
        <v>7.4999999999999997E-2</v>
      </c>
      <c r="M1403" s="40">
        <v>0</v>
      </c>
      <c r="N1403" s="62">
        <v>0</v>
      </c>
      <c r="O1403" s="52">
        <v>0</v>
      </c>
      <c r="P1403" s="26">
        <v>0.1</v>
      </c>
      <c r="Q1403" s="52">
        <v>0</v>
      </c>
      <c r="R1403" s="63">
        <v>0.18</v>
      </c>
      <c r="S1403" s="23" t="s">
        <v>849</v>
      </c>
      <c r="T1403" s="52">
        <v>251.28825000000001</v>
      </c>
      <c r="U1403" s="52">
        <v>0</v>
      </c>
      <c r="V1403" s="52">
        <v>25.128825000000003</v>
      </c>
      <c r="W1403" s="52">
        <v>652.84687350000002</v>
      </c>
      <c r="X1403" s="52">
        <v>929.26394849999997</v>
      </c>
      <c r="Y1403" s="23" t="s">
        <v>2574</v>
      </c>
      <c r="Z1403" s="23" t="s">
        <v>2641</v>
      </c>
      <c r="AA1403" s="23" t="s">
        <v>2642</v>
      </c>
      <c r="AB1403" s="33">
        <v>292005436575</v>
      </c>
      <c r="AC1403" s="33" t="s">
        <v>2643</v>
      </c>
      <c r="AD1403" s="48">
        <v>44037</v>
      </c>
      <c r="AE1403" s="39">
        <v>43981</v>
      </c>
      <c r="AF1403" s="53" t="e">
        <v>#N/A</v>
      </c>
      <c r="AG1403" s="53" t="e">
        <v>#N/A</v>
      </c>
      <c r="AH1403" s="39" t="e">
        <v>#N/A</v>
      </c>
      <c r="AI1403" s="23" t="s">
        <v>51</v>
      </c>
      <c r="AJ1403" s="54"/>
      <c r="AK1403" s="55"/>
      <c r="AL1403" s="56"/>
      <c r="AM1403" s="57"/>
      <c r="AN1403" s="33"/>
      <c r="AO1403" s="48"/>
      <c r="AP1403" s="23">
        <v>2000</v>
      </c>
      <c r="AQ1403" s="23" t="s">
        <v>52</v>
      </c>
      <c r="AR1403" s="23" t="s">
        <v>2642</v>
      </c>
      <c r="AS1403" s="38" t="s">
        <v>53</v>
      </c>
      <c r="AT1403" s="23"/>
      <c r="AU1403" s="64">
        <v>2000188</v>
      </c>
      <c r="AV1403" s="99">
        <v>1</v>
      </c>
      <c r="AW1403" s="102">
        <v>3350.51</v>
      </c>
      <c r="AX1403" s="29" t="s">
        <v>701</v>
      </c>
      <c r="AY1403" s="29"/>
      <c r="AZ1403" s="25" t="s">
        <v>997</v>
      </c>
      <c r="BA1403">
        <f t="shared" si="259"/>
        <v>1657</v>
      </c>
      <c r="BB1403" s="115" t="s">
        <v>6987</v>
      </c>
      <c r="BC1403" s="105">
        <f t="shared" si="249"/>
        <v>3350.51</v>
      </c>
      <c r="BD1403" s="116">
        <f t="shared" si="250"/>
        <v>43952</v>
      </c>
      <c r="BE1403" s="141" t="s">
        <v>8366</v>
      </c>
      <c r="BF1403">
        <f>MATCH(BE1403,'Cat-4'!$A:$A,0)</f>
        <v>666</v>
      </c>
      <c r="BG1403">
        <f>MATCH(BD1403,'Cat-4'!$1:$1,0)</f>
        <v>101</v>
      </c>
      <c r="BH1403">
        <f>INDEX('Cat-4'!$1:$1048576,'NSS + ACT'!BF1403,'NSS + ACT'!BG1403)</f>
        <v>111.1</v>
      </c>
      <c r="BI1403">
        <f>MATCH($BI$1,'Cat-4'!$1:$1,0)</f>
        <v>153</v>
      </c>
      <c r="BJ1403">
        <f>INDEX('Cat-4'!$1:$1048576,'NSS + ACT'!BF1403,'NSS + ACT'!BI1403)</f>
        <v>133.4</v>
      </c>
      <c r="BK1403" s="126">
        <f t="shared" si="251"/>
        <v>1.2007200720072009</v>
      </c>
      <c r="BL1403">
        <f t="shared" si="252"/>
        <v>1688</v>
      </c>
      <c r="BM1403" s="126">
        <f t="shared" si="253"/>
        <v>56.266666666666666</v>
      </c>
      <c r="BN1403" s="126" t="s">
        <v>8785</v>
      </c>
      <c r="BO1403" s="126">
        <f>MATCH(BB1403,Sheet3!$D$4:$D$8,0)</f>
        <v>4</v>
      </c>
      <c r="BP1403" s="126">
        <f>MATCH(BN1403,Sheet3!$E$4:$H$4,0)</f>
        <v>4</v>
      </c>
      <c r="BQ1403" s="132">
        <f>INDEX(Sheet3!$D$4:$H$8,'NSS + ACT'!BO1403,'NSS + ACT'!BP1403)</f>
        <v>0.2</v>
      </c>
      <c r="BR1403" s="105">
        <f t="shared" si="254"/>
        <v>4023.024608460847</v>
      </c>
      <c r="BS1403" s="162">
        <f t="shared" si="255"/>
        <v>0.2</v>
      </c>
      <c r="BT1403" s="105">
        <f t="shared" si="256"/>
        <v>3218.4196867686778</v>
      </c>
    </row>
    <row r="1404" spans="1:72">
      <c r="A1404" s="18">
        <f t="shared" si="258"/>
        <v>1401</v>
      </c>
      <c r="B1404" s="61">
        <v>292207565031</v>
      </c>
      <c r="C1404" s="39">
        <v>44764</v>
      </c>
      <c r="D1404" s="22" t="s">
        <v>91</v>
      </c>
      <c r="E1404" s="22" t="s">
        <v>2237</v>
      </c>
      <c r="F1404" s="110">
        <v>2</v>
      </c>
      <c r="G1404" s="23" t="s">
        <v>49</v>
      </c>
      <c r="H1404" s="52">
        <v>1673</v>
      </c>
      <c r="I1404" s="30"/>
      <c r="J1404" s="109">
        <v>3346</v>
      </c>
      <c r="K1404" s="23">
        <v>84819090</v>
      </c>
      <c r="L1404" s="26">
        <v>7.4999999999999997E-2</v>
      </c>
      <c r="M1404" s="40">
        <v>0</v>
      </c>
      <c r="N1404" s="62">
        <v>0</v>
      </c>
      <c r="O1404" s="52">
        <v>0</v>
      </c>
      <c r="P1404" s="26">
        <v>0.1</v>
      </c>
      <c r="Q1404" s="52">
        <v>0</v>
      </c>
      <c r="R1404" s="63">
        <v>0.18</v>
      </c>
      <c r="S1404" s="23" t="s">
        <v>849</v>
      </c>
      <c r="T1404" s="52">
        <v>250.95</v>
      </c>
      <c r="U1404" s="52">
        <v>0</v>
      </c>
      <c r="V1404" s="52">
        <v>25.094999999999999</v>
      </c>
      <c r="W1404" s="52">
        <v>651.96809999999994</v>
      </c>
      <c r="X1404" s="52">
        <v>928.01309999999989</v>
      </c>
      <c r="Y1404" s="23" t="s">
        <v>1945</v>
      </c>
      <c r="Z1404" s="23" t="s">
        <v>2238</v>
      </c>
      <c r="AA1404" s="23" t="s">
        <v>2239</v>
      </c>
      <c r="AB1404" s="33">
        <v>292207565031</v>
      </c>
      <c r="AC1404" s="33" t="s">
        <v>2231</v>
      </c>
      <c r="AD1404" s="48">
        <v>44764</v>
      </c>
      <c r="AE1404" s="39">
        <v>44742</v>
      </c>
      <c r="AF1404" s="53" t="e">
        <v>#N/A</v>
      </c>
      <c r="AG1404" s="53" t="e">
        <v>#N/A</v>
      </c>
      <c r="AH1404" s="39" t="e">
        <v>#N/A</v>
      </c>
      <c r="AI1404" s="23" t="s">
        <v>51</v>
      </c>
      <c r="AJ1404" s="54"/>
      <c r="AK1404" s="55"/>
      <c r="AL1404" s="56"/>
      <c r="AM1404" s="57"/>
      <c r="AN1404" s="33"/>
      <c r="AO1404" s="48"/>
      <c r="AP1404" s="23">
        <v>2000</v>
      </c>
      <c r="AQ1404" s="23" t="s">
        <v>52</v>
      </c>
      <c r="AR1404" s="23" t="s">
        <v>2239</v>
      </c>
      <c r="AS1404" s="38" t="s">
        <v>53</v>
      </c>
      <c r="AT1404" s="23" t="s">
        <v>519</v>
      </c>
      <c r="AU1404" s="64" t="s">
        <v>2232</v>
      </c>
      <c r="AV1404" s="99">
        <v>2</v>
      </c>
      <c r="AW1404" s="102">
        <v>3346</v>
      </c>
      <c r="AX1404" s="29" t="s">
        <v>701</v>
      </c>
      <c r="AY1404" s="29"/>
      <c r="AZ1404" s="25" t="s">
        <v>702</v>
      </c>
      <c r="BA1404">
        <f t="shared" si="259"/>
        <v>896</v>
      </c>
      <c r="BB1404" s="115" t="s">
        <v>6983</v>
      </c>
      <c r="BC1404" s="105">
        <f t="shared" si="249"/>
        <v>1673</v>
      </c>
      <c r="BD1404" s="116">
        <f t="shared" si="250"/>
        <v>44713</v>
      </c>
      <c r="BE1404" s="141" t="s">
        <v>8477</v>
      </c>
      <c r="BF1404">
        <f>MATCH(BE1404,'Cat-4'!$A:$A,0)</f>
        <v>722</v>
      </c>
      <c r="BG1404">
        <f>MATCH(BD1404,'Cat-4'!$1:$1,0)</f>
        <v>126</v>
      </c>
      <c r="BH1404">
        <f>INDEX('Cat-4'!$1:$1048576,'NSS + ACT'!BF1404,'NSS + ACT'!BG1404)</f>
        <v>125.1</v>
      </c>
      <c r="BI1404">
        <f>MATCH($BI$1,'Cat-4'!$1:$1,0)</f>
        <v>153</v>
      </c>
      <c r="BJ1404">
        <f>INDEX('Cat-4'!$1:$1048576,'NSS + ACT'!BF1404,'NSS + ACT'!BI1404)</f>
        <v>130.80000000000001</v>
      </c>
      <c r="BK1404" s="126">
        <f t="shared" si="251"/>
        <v>1.0455635491606716</v>
      </c>
      <c r="BL1404">
        <f t="shared" si="252"/>
        <v>927</v>
      </c>
      <c r="BM1404" s="126">
        <f t="shared" si="253"/>
        <v>30.9</v>
      </c>
      <c r="BN1404" s="126" t="s">
        <v>8785</v>
      </c>
      <c r="BO1404" s="126">
        <f>MATCH(BB1404,Sheet3!$D$4:$D$8,0)</f>
        <v>2</v>
      </c>
      <c r="BP1404" s="126">
        <f>MATCH(BN1404,Sheet3!$E$4:$H$4,0)</f>
        <v>4</v>
      </c>
      <c r="BQ1404" s="132">
        <f>INDEX(Sheet3!$D$4:$H$8,'NSS + ACT'!BO1404,'NSS + ACT'!BP1404)</f>
        <v>0.1</v>
      </c>
      <c r="BR1404" s="105">
        <f t="shared" si="254"/>
        <v>3498.4556354916072</v>
      </c>
      <c r="BS1404" s="162">
        <f t="shared" si="255"/>
        <v>0.1</v>
      </c>
      <c r="BT1404" s="105">
        <f t="shared" si="256"/>
        <v>3148.6100719424467</v>
      </c>
    </row>
    <row r="1405" spans="1:72">
      <c r="A1405" s="18">
        <f t="shared" si="258"/>
        <v>1402</v>
      </c>
      <c r="B1405" s="61">
        <v>291703264554</v>
      </c>
      <c r="C1405" s="39">
        <v>42903</v>
      </c>
      <c r="D1405" s="22" t="s">
        <v>264</v>
      </c>
      <c r="E1405" s="22" t="s">
        <v>3171</v>
      </c>
      <c r="F1405" s="110">
        <v>4</v>
      </c>
      <c r="G1405" s="23" t="s">
        <v>79</v>
      </c>
      <c r="H1405" s="52">
        <v>826.52999999999747</v>
      </c>
      <c r="I1405" s="30"/>
      <c r="J1405" s="109">
        <v>3306.1199999999899</v>
      </c>
      <c r="K1405" s="23">
        <v>84139120</v>
      </c>
      <c r="L1405" s="26">
        <v>7.4999999999999997E-2</v>
      </c>
      <c r="M1405" s="40">
        <v>0</v>
      </c>
      <c r="N1405" s="62">
        <v>0</v>
      </c>
      <c r="O1405" s="52">
        <v>0</v>
      </c>
      <c r="P1405" s="26">
        <v>0.1</v>
      </c>
      <c r="Q1405" s="52">
        <v>0</v>
      </c>
      <c r="R1405" s="63">
        <v>0.18</v>
      </c>
      <c r="S1405" s="23" t="s">
        <v>2931</v>
      </c>
      <c r="T1405" s="52">
        <v>247.95899999999924</v>
      </c>
      <c r="U1405" s="52">
        <v>0</v>
      </c>
      <c r="V1405" s="52">
        <v>24.795899999999925</v>
      </c>
      <c r="W1405" s="52">
        <v>644.1974819999981</v>
      </c>
      <c r="X1405" s="52">
        <v>916.95238199999721</v>
      </c>
      <c r="Y1405" s="23" t="s">
        <v>2991</v>
      </c>
      <c r="Z1405" s="23" t="s">
        <v>3172</v>
      </c>
      <c r="AA1405" s="23" t="s">
        <v>3173</v>
      </c>
      <c r="AB1405" s="33">
        <v>291703264554</v>
      </c>
      <c r="AC1405" s="33" t="s">
        <v>3014</v>
      </c>
      <c r="AD1405" s="48">
        <v>42903</v>
      </c>
      <c r="AE1405" s="39">
        <v>42847</v>
      </c>
      <c r="AF1405" s="53" t="e">
        <v>#N/A</v>
      </c>
      <c r="AG1405" s="53" t="e">
        <v>#N/A</v>
      </c>
      <c r="AH1405" s="39" t="e">
        <v>#N/A</v>
      </c>
      <c r="AI1405" s="23" t="s">
        <v>51</v>
      </c>
      <c r="AJ1405" s="54"/>
      <c r="AK1405" s="55"/>
      <c r="AL1405" s="56"/>
      <c r="AM1405" s="57"/>
      <c r="AN1405" s="33"/>
      <c r="AO1405" s="48"/>
      <c r="AP1405" s="23">
        <v>2000</v>
      </c>
      <c r="AQ1405" s="23" t="s">
        <v>64</v>
      </c>
      <c r="AR1405" s="23" t="s">
        <v>3173</v>
      </c>
      <c r="AS1405" s="38" t="s">
        <v>53</v>
      </c>
      <c r="AT1405" s="23"/>
      <c r="AU1405" s="64">
        <v>17018</v>
      </c>
      <c r="AV1405" s="99">
        <v>4</v>
      </c>
      <c r="AW1405" s="102">
        <v>3306.1199999999899</v>
      </c>
      <c r="AX1405" s="29" t="s">
        <v>701</v>
      </c>
      <c r="AY1405" s="29"/>
      <c r="AZ1405" s="25" t="s">
        <v>2577</v>
      </c>
      <c r="BA1405">
        <f t="shared" si="259"/>
        <v>2791</v>
      </c>
      <c r="BB1405" s="115" t="s">
        <v>6983</v>
      </c>
      <c r="BC1405" s="105">
        <f t="shared" si="249"/>
        <v>826.52999999999747</v>
      </c>
      <c r="BD1405" s="116">
        <f t="shared" si="250"/>
        <v>42826</v>
      </c>
      <c r="BE1405" s="141" t="s">
        <v>8477</v>
      </c>
      <c r="BF1405">
        <f>MATCH(BE1405,'Cat-4'!$A:$A,0)</f>
        <v>722</v>
      </c>
      <c r="BG1405">
        <f>MATCH(BD1405,'Cat-4'!$1:$1,0)</f>
        <v>64</v>
      </c>
      <c r="BH1405">
        <f>INDEX('Cat-4'!$1:$1048576,'NSS + ACT'!BF1405,'NSS + ACT'!BG1405)</f>
        <v>108.3</v>
      </c>
      <c r="BI1405">
        <f>MATCH($BI$1,'Cat-4'!$1:$1,0)</f>
        <v>153</v>
      </c>
      <c r="BJ1405">
        <f>INDEX('Cat-4'!$1:$1048576,'NSS + ACT'!BF1405,'NSS + ACT'!BI1405)</f>
        <v>130.80000000000001</v>
      </c>
      <c r="BK1405" s="126">
        <f t="shared" si="251"/>
        <v>1.2077562326869808</v>
      </c>
      <c r="BL1405">
        <f t="shared" si="252"/>
        <v>2814</v>
      </c>
      <c r="BM1405" s="126">
        <f t="shared" si="253"/>
        <v>93.8</v>
      </c>
      <c r="BN1405" s="126" t="s">
        <v>8785</v>
      </c>
      <c r="BO1405" s="126">
        <f>MATCH(BB1405,Sheet3!$D$4:$D$8,0)</f>
        <v>2</v>
      </c>
      <c r="BP1405" s="126">
        <f>MATCH(BN1405,Sheet3!$E$4:$H$4,0)</f>
        <v>4</v>
      </c>
      <c r="BQ1405" s="132">
        <f>INDEX(Sheet3!$D$4:$H$8,'NSS + ACT'!BO1405,'NSS + ACT'!BP1405)</f>
        <v>0.1</v>
      </c>
      <c r="BR1405" s="105">
        <f t="shared" si="254"/>
        <v>3992.987036011069</v>
      </c>
      <c r="BS1405" s="162">
        <f t="shared" si="255"/>
        <v>0.1</v>
      </c>
      <c r="BT1405" s="105">
        <f t="shared" si="256"/>
        <v>3593.6883324099622</v>
      </c>
    </row>
    <row r="1406" spans="1:72">
      <c r="A1406" s="18">
        <f t="shared" si="258"/>
        <v>1403</v>
      </c>
      <c r="B1406" s="61">
        <v>292004116843</v>
      </c>
      <c r="C1406" s="39">
        <v>43993</v>
      </c>
      <c r="D1406" s="22" t="s">
        <v>280</v>
      </c>
      <c r="E1406" s="22" t="s">
        <v>3268</v>
      </c>
      <c r="F1406" s="110">
        <v>12</v>
      </c>
      <c r="G1406" s="23" t="s">
        <v>119</v>
      </c>
      <c r="H1406" s="52">
        <v>275.40000000000003</v>
      </c>
      <c r="I1406" s="30"/>
      <c r="J1406" s="109">
        <v>3304.8</v>
      </c>
      <c r="K1406" s="23">
        <v>73194090</v>
      </c>
      <c r="L1406" s="26">
        <v>0.1</v>
      </c>
      <c r="M1406" s="40" t="s">
        <v>3269</v>
      </c>
      <c r="N1406" s="62">
        <v>0</v>
      </c>
      <c r="O1406" s="52">
        <v>0</v>
      </c>
      <c r="P1406" s="26">
        <v>0.1</v>
      </c>
      <c r="Q1406" s="52">
        <v>0</v>
      </c>
      <c r="R1406" s="63">
        <v>0.18</v>
      </c>
      <c r="S1406" s="23" t="s">
        <v>3270</v>
      </c>
      <c r="T1406" s="52">
        <v>330.48</v>
      </c>
      <c r="U1406" s="52">
        <v>0</v>
      </c>
      <c r="V1406" s="52">
        <v>33.048000000000002</v>
      </c>
      <c r="W1406" s="52">
        <v>660.2990400000001</v>
      </c>
      <c r="X1406" s="52">
        <v>1023.8270400000001</v>
      </c>
      <c r="Y1406" s="23" t="s">
        <v>3182</v>
      </c>
      <c r="Z1406" s="23" t="s">
        <v>3271</v>
      </c>
      <c r="AA1406" s="23" t="s">
        <v>3272</v>
      </c>
      <c r="AB1406" s="33">
        <v>292004116843</v>
      </c>
      <c r="AC1406" s="33" t="s">
        <v>3006</v>
      </c>
      <c r="AD1406" s="48">
        <v>43993</v>
      </c>
      <c r="AE1406" s="39">
        <v>43980</v>
      </c>
      <c r="AF1406" s="53" t="e">
        <v>#N/A</v>
      </c>
      <c r="AG1406" s="53" t="e">
        <v>#N/A</v>
      </c>
      <c r="AH1406" s="39" t="e">
        <v>#N/A</v>
      </c>
      <c r="AI1406" s="23" t="s">
        <v>51</v>
      </c>
      <c r="AJ1406" s="54"/>
      <c r="AK1406" s="55"/>
      <c r="AL1406" s="56"/>
      <c r="AM1406" s="57"/>
      <c r="AN1406" s="33"/>
      <c r="AO1406" s="48"/>
      <c r="AP1406" s="23">
        <v>2000</v>
      </c>
      <c r="AQ1406" s="23" t="s">
        <v>52</v>
      </c>
      <c r="AR1406" s="23" t="s">
        <v>3272</v>
      </c>
      <c r="AS1406" s="38" t="s">
        <v>53</v>
      </c>
      <c r="AT1406" s="23"/>
      <c r="AU1406" s="64">
        <v>6100434478</v>
      </c>
      <c r="AV1406" s="99">
        <v>12</v>
      </c>
      <c r="AW1406" s="102">
        <v>3304.8</v>
      </c>
      <c r="AX1406" s="29" t="s">
        <v>701</v>
      </c>
      <c r="AY1406" s="29"/>
      <c r="AZ1406" s="25">
        <v>1</v>
      </c>
      <c r="BA1406">
        <f t="shared" si="259"/>
        <v>1658</v>
      </c>
      <c r="BB1406" s="115" t="s">
        <v>6983</v>
      </c>
      <c r="BC1406" s="105">
        <f t="shared" si="249"/>
        <v>275.40000000000003</v>
      </c>
      <c r="BD1406" s="116">
        <f t="shared" si="250"/>
        <v>43952</v>
      </c>
      <c r="BE1406" s="141" t="s">
        <v>8477</v>
      </c>
      <c r="BF1406">
        <f>MATCH(BE1406,'Cat-4'!$A:$A,0)</f>
        <v>722</v>
      </c>
      <c r="BG1406">
        <f>MATCH(BD1406,'Cat-4'!$1:$1,0)</f>
        <v>101</v>
      </c>
      <c r="BH1406">
        <f>INDEX('Cat-4'!$1:$1048576,'NSS + ACT'!BF1406,'NSS + ACT'!BG1406)</f>
        <v>112.9</v>
      </c>
      <c r="BI1406">
        <f>MATCH($BI$1,'Cat-4'!$1:$1,0)</f>
        <v>153</v>
      </c>
      <c r="BJ1406">
        <f>INDEX('Cat-4'!$1:$1048576,'NSS + ACT'!BF1406,'NSS + ACT'!BI1406)</f>
        <v>130.80000000000001</v>
      </c>
      <c r="BK1406" s="126">
        <f t="shared" si="251"/>
        <v>1.1585473870682019</v>
      </c>
      <c r="BL1406">
        <f t="shared" si="252"/>
        <v>1688</v>
      </c>
      <c r="BM1406" s="126">
        <f t="shared" si="253"/>
        <v>56.266666666666666</v>
      </c>
      <c r="BN1406" s="126" t="s">
        <v>8785</v>
      </c>
      <c r="BO1406" s="126">
        <f>MATCH(BB1406,Sheet3!$D$4:$D$8,0)</f>
        <v>2</v>
      </c>
      <c r="BP1406" s="126">
        <f>MATCH(BN1406,Sheet3!$E$4:$H$4,0)</f>
        <v>4</v>
      </c>
      <c r="BQ1406" s="132">
        <f>INDEX(Sheet3!$D$4:$H$8,'NSS + ACT'!BO1406,'NSS + ACT'!BP1406)</f>
        <v>0.1</v>
      </c>
      <c r="BR1406" s="105">
        <f t="shared" si="254"/>
        <v>3828.7674047829942</v>
      </c>
      <c r="BS1406" s="162">
        <f t="shared" si="255"/>
        <v>0.1</v>
      </c>
      <c r="BT1406" s="105">
        <f t="shared" si="256"/>
        <v>3445.8906643046948</v>
      </c>
    </row>
    <row r="1407" spans="1:72">
      <c r="A1407" s="18">
        <f t="shared" si="258"/>
        <v>1404</v>
      </c>
      <c r="B1407" s="61">
        <v>291908621104</v>
      </c>
      <c r="C1407" s="39">
        <v>43715</v>
      </c>
      <c r="D1407" s="22" t="s">
        <v>223</v>
      </c>
      <c r="E1407" s="22" t="s">
        <v>2446</v>
      </c>
      <c r="F1407" s="110">
        <v>2</v>
      </c>
      <c r="G1407" s="23" t="s">
        <v>119</v>
      </c>
      <c r="H1407" s="52">
        <v>1631.5999999999949</v>
      </c>
      <c r="I1407" s="30"/>
      <c r="J1407" s="109">
        <v>3263.1999999999898</v>
      </c>
      <c r="K1407" s="23">
        <v>40169320</v>
      </c>
      <c r="L1407" s="26">
        <v>0.1</v>
      </c>
      <c r="M1407" s="40">
        <v>0</v>
      </c>
      <c r="N1407" s="62">
        <v>0</v>
      </c>
      <c r="O1407" s="52"/>
      <c r="P1407" s="26">
        <v>0.1</v>
      </c>
      <c r="Q1407" s="52">
        <v>0</v>
      </c>
      <c r="R1407" s="63">
        <v>0.18</v>
      </c>
      <c r="S1407" s="23" t="s">
        <v>906</v>
      </c>
      <c r="T1407" s="52">
        <v>326.31999999999903</v>
      </c>
      <c r="U1407" s="52">
        <v>0</v>
      </c>
      <c r="V1407" s="52">
        <v>32.631999999999906</v>
      </c>
      <c r="W1407" s="52">
        <v>651.98735999999792</v>
      </c>
      <c r="X1407" s="52">
        <v>1010.9393599999969</v>
      </c>
      <c r="Y1407" s="23" t="s">
        <v>2273</v>
      </c>
      <c r="Z1407" s="23" t="s">
        <v>2447</v>
      </c>
      <c r="AA1407" s="23" t="s">
        <v>2448</v>
      </c>
      <c r="AB1407" s="33">
        <v>291908621104</v>
      </c>
      <c r="AC1407" s="33" t="s">
        <v>2074</v>
      </c>
      <c r="AD1407" s="48">
        <v>43715</v>
      </c>
      <c r="AE1407" s="39">
        <v>43700</v>
      </c>
      <c r="AF1407" s="53" t="e">
        <v>#N/A</v>
      </c>
      <c r="AG1407" s="53" t="e">
        <v>#N/A</v>
      </c>
      <c r="AH1407" s="39" t="e">
        <v>#N/A</v>
      </c>
      <c r="AI1407" s="23" t="s">
        <v>51</v>
      </c>
      <c r="AJ1407" s="54"/>
      <c r="AK1407" s="55"/>
      <c r="AL1407" s="56"/>
      <c r="AM1407" s="57"/>
      <c r="AN1407" s="33"/>
      <c r="AO1407" s="48"/>
      <c r="AP1407" s="23">
        <v>2000</v>
      </c>
      <c r="AQ1407" s="23" t="s">
        <v>52</v>
      </c>
      <c r="AR1407" s="23" t="s">
        <v>2448</v>
      </c>
      <c r="AS1407" s="38" t="s">
        <v>53</v>
      </c>
      <c r="AT1407" s="23" t="s">
        <v>519</v>
      </c>
      <c r="AU1407" s="64" t="s">
        <v>2075</v>
      </c>
      <c r="AV1407" s="99">
        <v>2</v>
      </c>
      <c r="AW1407" s="102">
        <v>3263.1999999999898</v>
      </c>
      <c r="AX1407" s="29" t="s">
        <v>701</v>
      </c>
      <c r="AY1407" s="29"/>
      <c r="AZ1407" s="25" t="s">
        <v>853</v>
      </c>
      <c r="BA1407">
        <f t="shared" si="259"/>
        <v>1938</v>
      </c>
      <c r="BB1407" s="115" t="s">
        <v>6983</v>
      </c>
      <c r="BC1407" s="105">
        <f t="shared" si="249"/>
        <v>1631.5999999999949</v>
      </c>
      <c r="BD1407" s="116">
        <f t="shared" si="250"/>
        <v>43678</v>
      </c>
      <c r="BE1407" s="141" t="s">
        <v>8477</v>
      </c>
      <c r="BF1407">
        <f>MATCH(BE1407,'Cat-4'!$A:$A,0)</f>
        <v>722</v>
      </c>
      <c r="BG1407">
        <f>MATCH(BD1407,'Cat-4'!$1:$1,0)</f>
        <v>92</v>
      </c>
      <c r="BH1407">
        <f>INDEX('Cat-4'!$1:$1048576,'NSS + ACT'!BF1407,'NSS + ACT'!BG1407)</f>
        <v>113.6</v>
      </c>
      <c r="BI1407">
        <f>MATCH($BI$1,'Cat-4'!$1:$1,0)</f>
        <v>153</v>
      </c>
      <c r="BJ1407">
        <f>INDEX('Cat-4'!$1:$1048576,'NSS + ACT'!BF1407,'NSS + ACT'!BI1407)</f>
        <v>130.80000000000001</v>
      </c>
      <c r="BK1407" s="126">
        <f t="shared" si="251"/>
        <v>1.1514084507042255</v>
      </c>
      <c r="BL1407">
        <f t="shared" si="252"/>
        <v>1962</v>
      </c>
      <c r="BM1407" s="126">
        <f t="shared" si="253"/>
        <v>65.400000000000006</v>
      </c>
      <c r="BN1407" s="126" t="s">
        <v>8785</v>
      </c>
      <c r="BO1407" s="126">
        <f>MATCH(BB1407,Sheet3!$D$4:$D$8,0)</f>
        <v>2</v>
      </c>
      <c r="BP1407" s="126">
        <f>MATCH(BN1407,Sheet3!$E$4:$H$4,0)</f>
        <v>4</v>
      </c>
      <c r="BQ1407" s="132">
        <f>INDEX(Sheet3!$D$4:$H$8,'NSS + ACT'!BO1407,'NSS + ACT'!BP1407)</f>
        <v>0.1</v>
      </c>
      <c r="BR1407" s="105">
        <f t="shared" si="254"/>
        <v>3757.276056338017</v>
      </c>
      <c r="BS1407" s="162">
        <f t="shared" si="255"/>
        <v>0.1</v>
      </c>
      <c r="BT1407" s="105">
        <f t="shared" si="256"/>
        <v>3381.5484507042156</v>
      </c>
    </row>
    <row r="1408" spans="1:72">
      <c r="A1408" s="18">
        <f t="shared" si="258"/>
        <v>1405</v>
      </c>
      <c r="B1408" s="33">
        <v>292313714313</v>
      </c>
      <c r="C1408" s="39">
        <v>45286</v>
      </c>
      <c r="D1408" s="22" t="s">
        <v>302</v>
      </c>
      <c r="E1408" s="22" t="s">
        <v>5591</v>
      </c>
      <c r="F1408" s="107">
        <v>3</v>
      </c>
      <c r="G1408" s="23" t="s">
        <v>119</v>
      </c>
      <c r="H1408" s="58">
        <v>1075</v>
      </c>
      <c r="I1408" s="30"/>
      <c r="J1408" s="101">
        <v>3225</v>
      </c>
      <c r="K1408" s="33">
        <v>73141990</v>
      </c>
      <c r="L1408" s="26">
        <v>0.1</v>
      </c>
      <c r="M1408" s="40" t="s">
        <v>742</v>
      </c>
      <c r="N1408" s="40">
        <v>0</v>
      </c>
      <c r="O1408" s="35">
        <v>0</v>
      </c>
      <c r="P1408" s="63">
        <v>0.1</v>
      </c>
      <c r="Q1408" s="52">
        <v>0</v>
      </c>
      <c r="R1408" s="63">
        <v>0.18</v>
      </c>
      <c r="S1408" s="23" t="s">
        <v>5592</v>
      </c>
      <c r="T1408" s="52">
        <v>322.5</v>
      </c>
      <c r="U1408" s="52">
        <v>0</v>
      </c>
      <c r="V1408" s="52">
        <v>32.25</v>
      </c>
      <c r="W1408" s="52">
        <v>644.35500000000002</v>
      </c>
      <c r="X1408" s="52">
        <v>999.10500000000002</v>
      </c>
      <c r="Y1408" s="23" t="s">
        <v>5450</v>
      </c>
      <c r="Z1408" s="23" t="s">
        <v>5593</v>
      </c>
      <c r="AA1408" s="23" t="s">
        <v>5594</v>
      </c>
      <c r="AB1408" s="33">
        <v>292313714313</v>
      </c>
      <c r="AC1408" s="33" t="s">
        <v>5595</v>
      </c>
      <c r="AD1408" s="39">
        <v>45286</v>
      </c>
      <c r="AE1408" s="39">
        <v>45276</v>
      </c>
      <c r="AF1408" s="53" t="e">
        <v>#N/A</v>
      </c>
      <c r="AG1408" s="53" t="e">
        <v>#N/A</v>
      </c>
      <c r="AH1408" s="39" t="e">
        <v>#N/A</v>
      </c>
      <c r="AI1408" s="23" t="s">
        <v>51</v>
      </c>
      <c r="AJ1408" s="59"/>
      <c r="AK1408" s="59"/>
      <c r="AL1408" s="48"/>
      <c r="AM1408" s="60"/>
      <c r="AN1408" s="33"/>
      <c r="AO1408" s="48"/>
      <c r="AP1408" s="23">
        <v>2000</v>
      </c>
      <c r="AQ1408" s="23" t="s">
        <v>52</v>
      </c>
      <c r="AR1408" s="23" t="s">
        <v>5594</v>
      </c>
      <c r="AS1408" s="38" t="s">
        <v>523</v>
      </c>
      <c r="AT1408" s="23"/>
      <c r="AU1408" s="23">
        <v>27115</v>
      </c>
      <c r="AV1408" s="99">
        <v>3</v>
      </c>
      <c r="AW1408" s="101">
        <v>3225</v>
      </c>
      <c r="AX1408" s="29" t="s">
        <v>4770</v>
      </c>
      <c r="AY1408" s="29"/>
      <c r="AZ1408" s="30" t="s">
        <v>853</v>
      </c>
      <c r="BA1408">
        <f t="shared" si="259"/>
        <v>362</v>
      </c>
      <c r="BB1408" s="115" t="s">
        <v>6983</v>
      </c>
      <c r="BC1408" s="105">
        <f t="shared" si="249"/>
        <v>1075</v>
      </c>
      <c r="BD1408" s="116">
        <f t="shared" si="250"/>
        <v>45261</v>
      </c>
      <c r="BE1408" s="141" t="s">
        <v>8477</v>
      </c>
      <c r="BF1408">
        <f>MATCH(BE1408,'Cat-4'!$A:$A,0)</f>
        <v>722</v>
      </c>
      <c r="BG1408">
        <f>MATCH(BD1408,'Cat-4'!$1:$1,0)</f>
        <v>144</v>
      </c>
      <c r="BH1408">
        <f>INDEX('Cat-4'!$1:$1048576,'NSS + ACT'!BF1408,'NSS + ACT'!BG1408)</f>
        <v>129.4</v>
      </c>
      <c r="BI1408">
        <f>MATCH($BI$1,'Cat-4'!$1:$1,0)</f>
        <v>153</v>
      </c>
      <c r="BJ1408">
        <f>INDEX('Cat-4'!$1:$1048576,'NSS + ACT'!BF1408,'NSS + ACT'!BI1408)</f>
        <v>130.80000000000001</v>
      </c>
      <c r="BK1408" s="126">
        <f t="shared" si="251"/>
        <v>1.0108191653786709</v>
      </c>
      <c r="BL1408">
        <f t="shared" si="252"/>
        <v>379</v>
      </c>
      <c r="BM1408" s="126">
        <f t="shared" si="253"/>
        <v>12.633333333333333</v>
      </c>
      <c r="BN1408" s="126" t="s">
        <v>8784</v>
      </c>
      <c r="BO1408" s="126">
        <f>MATCH(BB1408,Sheet3!$D$4:$D$8,0)</f>
        <v>2</v>
      </c>
      <c r="BP1408" s="126">
        <f>MATCH(BN1408,Sheet3!$E$4:$H$4,0)</f>
        <v>3</v>
      </c>
      <c r="BQ1408" s="132">
        <f>INDEX(Sheet3!$D$4:$H$8,'NSS + ACT'!BO1408,'NSS + ACT'!BP1408)</f>
        <v>0.05</v>
      </c>
      <c r="BR1408" s="105">
        <f t="shared" si="254"/>
        <v>3259.8918083462136</v>
      </c>
      <c r="BS1408" s="162">
        <f t="shared" si="255"/>
        <v>0.05</v>
      </c>
      <c r="BT1408" s="105">
        <f t="shared" si="256"/>
        <v>3096.8972179289026</v>
      </c>
    </row>
    <row r="1409" spans="1:72">
      <c r="A1409" s="18">
        <f t="shared" si="258"/>
        <v>1406</v>
      </c>
      <c r="B1409" s="61">
        <v>172100808751</v>
      </c>
      <c r="C1409" s="39">
        <v>44285</v>
      </c>
      <c r="D1409" s="22" t="s">
        <v>2892</v>
      </c>
      <c r="E1409" s="22" t="s">
        <v>3359</v>
      </c>
      <c r="F1409" s="110">
        <v>2</v>
      </c>
      <c r="G1409" s="23" t="s">
        <v>75</v>
      </c>
      <c r="H1409" s="52">
        <v>1613.76</v>
      </c>
      <c r="I1409" s="30"/>
      <c r="J1409" s="109">
        <v>3227.52</v>
      </c>
      <c r="K1409" s="23" t="s">
        <v>3360</v>
      </c>
      <c r="L1409" s="26">
        <v>7.4999999999999997E-2</v>
      </c>
      <c r="M1409" s="40">
        <v>0</v>
      </c>
      <c r="N1409" s="62">
        <v>0</v>
      </c>
      <c r="O1409" s="52">
        <v>0</v>
      </c>
      <c r="P1409" s="26">
        <v>0.1</v>
      </c>
      <c r="Q1409" s="52">
        <v>0</v>
      </c>
      <c r="R1409" s="63">
        <v>0.18</v>
      </c>
      <c r="S1409" s="23" t="s">
        <v>1689</v>
      </c>
      <c r="T1409" s="52">
        <v>242.06399999999999</v>
      </c>
      <c r="U1409" s="52">
        <v>0</v>
      </c>
      <c r="V1409" s="52">
        <v>24.206400000000002</v>
      </c>
      <c r="W1409" s="52">
        <v>628.88227199999994</v>
      </c>
      <c r="X1409" s="52">
        <v>895.15267199999994</v>
      </c>
      <c r="Y1409" s="23" t="s">
        <v>3182</v>
      </c>
      <c r="Z1409" s="23" t="s">
        <v>3361</v>
      </c>
      <c r="AA1409" s="23" t="s">
        <v>3362</v>
      </c>
      <c r="AB1409" s="33" t="e">
        <v>#N/A</v>
      </c>
      <c r="AC1409" s="33" t="e">
        <v>#N/A</v>
      </c>
      <c r="AD1409" s="48" t="e">
        <v>#N/A</v>
      </c>
      <c r="AE1409" s="39">
        <v>44266</v>
      </c>
      <c r="AF1409" s="53">
        <v>172100808751</v>
      </c>
      <c r="AG1409" s="53" t="s">
        <v>2897</v>
      </c>
      <c r="AH1409" s="39">
        <v>44285</v>
      </c>
      <c r="AI1409" s="23" t="s">
        <v>385</v>
      </c>
      <c r="AJ1409" s="54"/>
      <c r="AK1409" s="55"/>
      <c r="AL1409" s="56"/>
      <c r="AM1409" s="57"/>
      <c r="AN1409" s="33"/>
      <c r="AO1409" s="48"/>
      <c r="AP1409" s="23">
        <v>2000</v>
      </c>
      <c r="AQ1409" s="23" t="s">
        <v>52</v>
      </c>
      <c r="AR1409" s="23" t="s">
        <v>3362</v>
      </c>
      <c r="AS1409" s="38" t="s">
        <v>53</v>
      </c>
      <c r="AT1409" s="23" t="s">
        <v>522</v>
      </c>
      <c r="AU1409" s="64">
        <v>1201416</v>
      </c>
      <c r="AV1409" s="99">
        <v>2</v>
      </c>
      <c r="AW1409" s="102">
        <v>3222.52</v>
      </c>
      <c r="AX1409" s="29" t="s">
        <v>701</v>
      </c>
      <c r="AY1409" s="29"/>
      <c r="AZ1409" s="25" t="s">
        <v>2577</v>
      </c>
      <c r="BA1409">
        <f t="shared" si="259"/>
        <v>1372</v>
      </c>
      <c r="BB1409" s="115" t="s">
        <v>6983</v>
      </c>
      <c r="BC1409" s="105">
        <f t="shared" si="249"/>
        <v>1611.26</v>
      </c>
      <c r="BD1409" s="116">
        <f t="shared" si="250"/>
        <v>44256</v>
      </c>
      <c r="BE1409" s="141" t="s">
        <v>8477</v>
      </c>
      <c r="BF1409">
        <f>MATCH(BE1409,'Cat-4'!$A:$A,0)</f>
        <v>722</v>
      </c>
      <c r="BG1409">
        <f>MATCH(BD1409,'Cat-4'!$1:$1,0)</f>
        <v>111</v>
      </c>
      <c r="BH1409">
        <f>INDEX('Cat-4'!$1:$1048576,'NSS + ACT'!BF1409,'NSS + ACT'!BG1409)</f>
        <v>116.1</v>
      </c>
      <c r="BI1409">
        <f>MATCH($BI$1,'Cat-4'!$1:$1,0)</f>
        <v>153</v>
      </c>
      <c r="BJ1409">
        <f>INDEX('Cat-4'!$1:$1048576,'NSS + ACT'!BF1409,'NSS + ACT'!BI1409)</f>
        <v>130.80000000000001</v>
      </c>
      <c r="BK1409" s="126">
        <f t="shared" si="251"/>
        <v>1.1266149870801034</v>
      </c>
      <c r="BL1409">
        <f t="shared" si="252"/>
        <v>1384</v>
      </c>
      <c r="BM1409" s="126">
        <f t="shared" si="253"/>
        <v>46.133333333333333</v>
      </c>
      <c r="BN1409" s="126" t="s">
        <v>8785</v>
      </c>
      <c r="BO1409" s="126">
        <f>MATCH(BB1409,Sheet3!$D$4:$D$8,0)</f>
        <v>2</v>
      </c>
      <c r="BP1409" s="126">
        <f>MATCH(BN1409,Sheet3!$E$4:$H$4,0)</f>
        <v>4</v>
      </c>
      <c r="BQ1409" s="132">
        <f>INDEX(Sheet3!$D$4:$H$8,'NSS + ACT'!BO1409,'NSS + ACT'!BP1409)</f>
        <v>0.1</v>
      </c>
      <c r="BR1409" s="105">
        <f t="shared" si="254"/>
        <v>3630.5393281653751</v>
      </c>
      <c r="BS1409" s="162">
        <f t="shared" si="255"/>
        <v>0.1</v>
      </c>
      <c r="BT1409" s="105">
        <f t="shared" si="256"/>
        <v>3267.4853953488378</v>
      </c>
    </row>
    <row r="1410" spans="1:72">
      <c r="A1410" s="18">
        <f t="shared" si="258"/>
        <v>1407</v>
      </c>
      <c r="B1410" s="33">
        <v>291808137983</v>
      </c>
      <c r="C1410" s="39">
        <v>43363</v>
      </c>
      <c r="D1410" s="22" t="s">
        <v>140</v>
      </c>
      <c r="E1410" s="22" t="s">
        <v>5825</v>
      </c>
      <c r="F1410" s="110">
        <v>8</v>
      </c>
      <c r="G1410" s="23" t="s">
        <v>119</v>
      </c>
      <c r="H1410" s="52">
        <v>400.16</v>
      </c>
      <c r="I1410" s="30"/>
      <c r="J1410" s="109">
        <v>3201.28</v>
      </c>
      <c r="K1410" s="36">
        <v>84529099</v>
      </c>
      <c r="L1410" s="26">
        <v>7.4999999999999997E-2</v>
      </c>
      <c r="M1410" s="26"/>
      <c r="N1410" s="26">
        <v>0</v>
      </c>
      <c r="O1410" s="60"/>
      <c r="P1410" s="26">
        <v>0.1</v>
      </c>
      <c r="Q1410" s="84"/>
      <c r="R1410" s="26">
        <v>0.12</v>
      </c>
      <c r="S1410" s="23" t="s">
        <v>5826</v>
      </c>
      <c r="T1410" s="52">
        <v>240.096</v>
      </c>
      <c r="U1410" s="52">
        <v>0</v>
      </c>
      <c r="V1410" s="52">
        <v>24.009600000000002</v>
      </c>
      <c r="W1410" s="52">
        <v>415.846272</v>
      </c>
      <c r="X1410" s="52">
        <v>679.95187199999998</v>
      </c>
      <c r="Y1410" s="23" t="s">
        <v>5800</v>
      </c>
      <c r="Z1410" s="23" t="s">
        <v>5827</v>
      </c>
      <c r="AA1410" s="23" t="s">
        <v>5828</v>
      </c>
      <c r="AB1410" s="33">
        <v>291808137983</v>
      </c>
      <c r="AC1410" s="33" t="s">
        <v>5829</v>
      </c>
      <c r="AD1410" s="48">
        <v>43363</v>
      </c>
      <c r="AE1410" s="39">
        <v>43361</v>
      </c>
      <c r="AF1410" s="53" t="e">
        <v>#N/A</v>
      </c>
      <c r="AG1410" s="53" t="e">
        <v>#N/A</v>
      </c>
      <c r="AH1410" s="39" t="e">
        <v>#N/A</v>
      </c>
      <c r="AI1410" s="23" t="s">
        <v>51</v>
      </c>
      <c r="AJ1410" s="54"/>
      <c r="AK1410" s="55"/>
      <c r="AL1410" s="56"/>
      <c r="AM1410" s="57"/>
      <c r="AN1410" s="33"/>
      <c r="AO1410" s="48"/>
      <c r="AP1410" s="23">
        <v>2000</v>
      </c>
      <c r="AQ1410" s="23" t="s">
        <v>52</v>
      </c>
      <c r="AR1410" s="23" t="s">
        <v>5828</v>
      </c>
      <c r="AS1410" s="38" t="s">
        <v>53</v>
      </c>
      <c r="AT1410" s="23"/>
      <c r="AU1410" s="23" t="s">
        <v>5830</v>
      </c>
      <c r="AV1410" s="99">
        <v>8</v>
      </c>
      <c r="AW1410" s="101">
        <v>3201.28</v>
      </c>
      <c r="AX1410" s="29" t="s">
        <v>5711</v>
      </c>
      <c r="AY1410" s="29"/>
      <c r="AZ1410" s="21"/>
      <c r="BA1410">
        <f t="shared" si="259"/>
        <v>2277</v>
      </c>
      <c r="BB1410" s="115" t="s">
        <v>6983</v>
      </c>
      <c r="BC1410" s="105">
        <f t="shared" si="249"/>
        <v>400.16</v>
      </c>
      <c r="BD1410" s="116">
        <f t="shared" si="250"/>
        <v>43344</v>
      </c>
      <c r="BE1410" s="141" t="s">
        <v>8477</v>
      </c>
      <c r="BF1410">
        <f>MATCH(BE1410,'Cat-4'!$A:$A,0)</f>
        <v>722</v>
      </c>
      <c r="BG1410">
        <f>MATCH(BD1410,'Cat-4'!$1:$1,0)</f>
        <v>81</v>
      </c>
      <c r="BH1410">
        <f>INDEX('Cat-4'!$1:$1048576,'NSS + ACT'!BF1410,'NSS + ACT'!BG1410)</f>
        <v>111.6</v>
      </c>
      <c r="BI1410">
        <f>MATCH($BI$1,'Cat-4'!$1:$1,0)</f>
        <v>153</v>
      </c>
      <c r="BJ1410">
        <f>INDEX('Cat-4'!$1:$1048576,'NSS + ACT'!BF1410,'NSS + ACT'!BI1410)</f>
        <v>130.80000000000001</v>
      </c>
      <c r="BK1410" s="126">
        <f t="shared" si="251"/>
        <v>1.1720430107526882</v>
      </c>
      <c r="BL1410">
        <f t="shared" si="252"/>
        <v>2296</v>
      </c>
      <c r="BM1410" s="126">
        <f t="shared" si="253"/>
        <v>76.533333333333331</v>
      </c>
      <c r="BN1410" s="126" t="s">
        <v>8785</v>
      </c>
      <c r="BO1410" s="126">
        <f>MATCH(BB1410,Sheet3!$D$4:$D$8,0)</f>
        <v>2</v>
      </c>
      <c r="BP1410" s="126">
        <f>MATCH(BN1410,Sheet3!$E$4:$H$4,0)</f>
        <v>4</v>
      </c>
      <c r="BQ1410" s="132">
        <f>INDEX(Sheet3!$D$4:$H$8,'NSS + ACT'!BO1410,'NSS + ACT'!BP1410)</f>
        <v>0.1</v>
      </c>
      <c r="BR1410" s="105">
        <f t="shared" si="254"/>
        <v>3752.037849462366</v>
      </c>
      <c r="BS1410" s="162">
        <f t="shared" si="255"/>
        <v>0.1</v>
      </c>
      <c r="BT1410" s="105">
        <f t="shared" si="256"/>
        <v>3376.8340645161293</v>
      </c>
    </row>
    <row r="1411" spans="1:72">
      <c r="A1411" s="18">
        <f t="shared" si="258"/>
        <v>1408</v>
      </c>
      <c r="B1411" s="33">
        <v>292311208070</v>
      </c>
      <c r="C1411" s="39">
        <v>45217</v>
      </c>
      <c r="D1411" s="22" t="s">
        <v>172</v>
      </c>
      <c r="E1411" s="22" t="s">
        <v>5449</v>
      </c>
      <c r="F1411" s="110">
        <v>100</v>
      </c>
      <c r="G1411" s="23" t="s">
        <v>119</v>
      </c>
      <c r="H1411" s="58">
        <v>32</v>
      </c>
      <c r="I1411" s="30"/>
      <c r="J1411" s="101">
        <v>3200</v>
      </c>
      <c r="K1411" s="33">
        <v>85366190</v>
      </c>
      <c r="L1411" s="26">
        <v>0.1</v>
      </c>
      <c r="M1411" s="40"/>
      <c r="N1411" s="40">
        <v>0</v>
      </c>
      <c r="O1411" s="35">
        <v>0</v>
      </c>
      <c r="P1411" s="63">
        <v>0.1</v>
      </c>
      <c r="Q1411" s="52">
        <v>0</v>
      </c>
      <c r="R1411" s="63">
        <v>0.18</v>
      </c>
      <c r="S1411" s="23" t="s">
        <v>1322</v>
      </c>
      <c r="T1411" s="52">
        <v>320</v>
      </c>
      <c r="U1411" s="52">
        <v>0</v>
      </c>
      <c r="V1411" s="52">
        <v>32</v>
      </c>
      <c r="W1411" s="52">
        <v>639.36</v>
      </c>
      <c r="X1411" s="52">
        <v>991.36</v>
      </c>
      <c r="Y1411" s="23" t="s">
        <v>5450</v>
      </c>
      <c r="Z1411" s="23" t="s">
        <v>5451</v>
      </c>
      <c r="AA1411" s="23" t="s">
        <v>5452</v>
      </c>
      <c r="AB1411" s="33">
        <v>292311208070</v>
      </c>
      <c r="AC1411" s="33" t="s">
        <v>5453</v>
      </c>
      <c r="AD1411" s="39">
        <v>45217</v>
      </c>
      <c r="AE1411" s="39">
        <v>45217</v>
      </c>
      <c r="AF1411" s="53" t="e">
        <v>#N/A</v>
      </c>
      <c r="AG1411" s="53" t="e">
        <v>#N/A</v>
      </c>
      <c r="AH1411" s="39" t="e">
        <v>#N/A</v>
      </c>
      <c r="AI1411" s="23" t="s">
        <v>51</v>
      </c>
      <c r="AJ1411" s="59"/>
      <c r="AK1411" s="59"/>
      <c r="AL1411" s="48"/>
      <c r="AM1411" s="60"/>
      <c r="AN1411" s="33"/>
      <c r="AO1411" s="48"/>
      <c r="AP1411" s="23">
        <v>2000</v>
      </c>
      <c r="AQ1411" s="23" t="s">
        <v>52</v>
      </c>
      <c r="AR1411" s="23" t="s">
        <v>5452</v>
      </c>
      <c r="AS1411" s="38" t="s">
        <v>518</v>
      </c>
      <c r="AT1411" s="23"/>
      <c r="AU1411" s="23" t="s">
        <v>5454</v>
      </c>
      <c r="AV1411" s="99">
        <v>100</v>
      </c>
      <c r="AW1411" s="101">
        <v>3200</v>
      </c>
      <c r="AX1411" s="29" t="s">
        <v>4770</v>
      </c>
      <c r="AY1411" s="29"/>
      <c r="AZ1411" s="30" t="s">
        <v>853</v>
      </c>
      <c r="BA1411">
        <f t="shared" si="259"/>
        <v>421</v>
      </c>
      <c r="BB1411" s="115" t="s">
        <v>6987</v>
      </c>
      <c r="BC1411" s="105">
        <f t="shared" si="249"/>
        <v>32</v>
      </c>
      <c r="BD1411" s="116">
        <f t="shared" si="250"/>
        <v>45200</v>
      </c>
      <c r="BE1411" s="141" t="s">
        <v>8366</v>
      </c>
      <c r="BF1411">
        <f>MATCH(BE1411,'Cat-4'!$A:$A,0)</f>
        <v>666</v>
      </c>
      <c r="BG1411">
        <f>MATCH(BD1411,'Cat-4'!$1:$1,0)</f>
        <v>142</v>
      </c>
      <c r="BH1411">
        <f>INDEX('Cat-4'!$1:$1048576,'NSS + ACT'!BF1411,'NSS + ACT'!BG1411)</f>
        <v>132.19999999999999</v>
      </c>
      <c r="BI1411">
        <f>MATCH($BI$1,'Cat-4'!$1:$1,0)</f>
        <v>153</v>
      </c>
      <c r="BJ1411">
        <f>INDEX('Cat-4'!$1:$1048576,'NSS + ACT'!BF1411,'NSS + ACT'!BI1411)</f>
        <v>133.4</v>
      </c>
      <c r="BK1411" s="126">
        <f t="shared" si="251"/>
        <v>1.0090771558245084</v>
      </c>
      <c r="BL1411">
        <f t="shared" si="252"/>
        <v>440</v>
      </c>
      <c r="BM1411" s="126">
        <f t="shared" si="253"/>
        <v>14.666666666666666</v>
      </c>
      <c r="BN1411" s="126" t="s">
        <v>8784</v>
      </c>
      <c r="BO1411" s="126">
        <f>MATCH(BB1411,Sheet3!$D$4:$D$8,0)</f>
        <v>4</v>
      </c>
      <c r="BP1411" s="126">
        <f>MATCH(BN1411,Sheet3!$E$4:$H$4,0)</f>
        <v>3</v>
      </c>
      <c r="BQ1411" s="132">
        <f>INDEX(Sheet3!$D$4:$H$8,'NSS + ACT'!BO1411,'NSS + ACT'!BP1411)</f>
        <v>0.1</v>
      </c>
      <c r="BR1411" s="105">
        <f t="shared" si="254"/>
        <v>3229.0468986384267</v>
      </c>
      <c r="BS1411" s="162">
        <f t="shared" si="255"/>
        <v>0.1</v>
      </c>
      <c r="BT1411" s="105">
        <f t="shared" si="256"/>
        <v>2906.1422087745841</v>
      </c>
    </row>
    <row r="1412" spans="1:72">
      <c r="A1412" s="18">
        <f t="shared" si="258"/>
        <v>1409</v>
      </c>
      <c r="B1412" s="33">
        <v>292105617941</v>
      </c>
      <c r="C1412" s="39">
        <v>44363</v>
      </c>
      <c r="D1412" s="22" t="s">
        <v>365</v>
      </c>
      <c r="E1412" s="22" t="s">
        <v>6270</v>
      </c>
      <c r="F1412" s="110">
        <v>23</v>
      </c>
      <c r="G1412" s="23" t="s">
        <v>49</v>
      </c>
      <c r="H1412" s="52">
        <v>138</v>
      </c>
      <c r="I1412" s="30"/>
      <c r="J1412" s="109">
        <v>3174</v>
      </c>
      <c r="K1412" s="33">
        <v>73072200</v>
      </c>
      <c r="L1412" s="26">
        <v>0.1</v>
      </c>
      <c r="M1412" s="26" t="s">
        <v>742</v>
      </c>
      <c r="N1412" s="26">
        <v>0</v>
      </c>
      <c r="O1412" s="60"/>
      <c r="P1412" s="26">
        <v>0.1</v>
      </c>
      <c r="Q1412" s="84"/>
      <c r="R1412" s="26">
        <v>0.18</v>
      </c>
      <c r="S1412" s="23" t="s">
        <v>1260</v>
      </c>
      <c r="T1412" s="52">
        <v>317.40000000000003</v>
      </c>
      <c r="U1412" s="52">
        <v>0</v>
      </c>
      <c r="V1412" s="52">
        <v>31.740000000000006</v>
      </c>
      <c r="W1412" s="52">
        <v>634.16519999999991</v>
      </c>
      <c r="X1412" s="52">
        <v>983.30520000000001</v>
      </c>
      <c r="Y1412" s="23" t="s">
        <v>6223</v>
      </c>
      <c r="Z1412" s="23" t="s">
        <v>6271</v>
      </c>
      <c r="AA1412" s="23" t="s">
        <v>6272</v>
      </c>
      <c r="AB1412" s="33">
        <v>292105617941</v>
      </c>
      <c r="AC1412" s="33" t="s">
        <v>6226</v>
      </c>
      <c r="AD1412" s="39">
        <v>44363</v>
      </c>
      <c r="AE1412" s="39">
        <v>44355</v>
      </c>
      <c r="AF1412" s="53" t="e">
        <v>#N/A</v>
      </c>
      <c r="AG1412" s="53" t="e">
        <v>#N/A</v>
      </c>
      <c r="AH1412" s="39" t="e">
        <v>#N/A</v>
      </c>
      <c r="AI1412" s="23" t="s">
        <v>51</v>
      </c>
      <c r="AJ1412" s="59"/>
      <c r="AK1412" s="59"/>
      <c r="AL1412" s="48"/>
      <c r="AM1412" s="60"/>
      <c r="AN1412" s="33"/>
      <c r="AO1412" s="48"/>
      <c r="AP1412" s="23">
        <v>2000</v>
      </c>
      <c r="AQ1412" s="23" t="s">
        <v>52</v>
      </c>
      <c r="AR1412" s="23" t="s">
        <v>6272</v>
      </c>
      <c r="AS1412" s="38" t="s">
        <v>53</v>
      </c>
      <c r="AT1412" s="23"/>
      <c r="AU1412" s="23" t="s">
        <v>6227</v>
      </c>
      <c r="AV1412" s="99">
        <v>23</v>
      </c>
      <c r="AW1412" s="101">
        <v>3174</v>
      </c>
      <c r="AX1412" s="29" t="s">
        <v>5711</v>
      </c>
      <c r="AY1412" s="29"/>
      <c r="AZ1412" s="21"/>
      <c r="BA1412">
        <f t="shared" si="259"/>
        <v>1283</v>
      </c>
      <c r="BB1412" s="115" t="s">
        <v>6983</v>
      </c>
      <c r="BC1412" s="105">
        <f t="shared" si="249"/>
        <v>138</v>
      </c>
      <c r="BD1412" s="116">
        <f t="shared" si="250"/>
        <v>44348</v>
      </c>
      <c r="BE1412" s="141" t="s">
        <v>8477</v>
      </c>
      <c r="BF1412">
        <f>MATCH(BE1412,'Cat-4'!$A:$A,0)</f>
        <v>722</v>
      </c>
      <c r="BG1412">
        <f>MATCH(BD1412,'Cat-4'!$1:$1,0)</f>
        <v>114</v>
      </c>
      <c r="BH1412">
        <f>INDEX('Cat-4'!$1:$1048576,'NSS + ACT'!BF1412,'NSS + ACT'!BG1412)</f>
        <v>118.1</v>
      </c>
      <c r="BI1412">
        <f>MATCH($BI$1,'Cat-4'!$1:$1,0)</f>
        <v>153</v>
      </c>
      <c r="BJ1412">
        <f>INDEX('Cat-4'!$1:$1048576,'NSS + ACT'!BF1412,'NSS + ACT'!BI1412)</f>
        <v>130.80000000000001</v>
      </c>
      <c r="BK1412" s="126">
        <f t="shared" si="251"/>
        <v>1.1075359864521592</v>
      </c>
      <c r="BL1412">
        <f t="shared" si="252"/>
        <v>1292</v>
      </c>
      <c r="BM1412" s="126">
        <f t="shared" si="253"/>
        <v>43.06666666666667</v>
      </c>
      <c r="BN1412" s="126" t="s">
        <v>8785</v>
      </c>
      <c r="BO1412" s="126">
        <f>MATCH(BB1412,Sheet3!$D$4:$D$8,0)</f>
        <v>2</v>
      </c>
      <c r="BP1412" s="126">
        <f>MATCH(BN1412,Sheet3!$E$4:$H$4,0)</f>
        <v>4</v>
      </c>
      <c r="BQ1412" s="132">
        <f>INDEX(Sheet3!$D$4:$H$8,'NSS + ACT'!BO1412,'NSS + ACT'!BP1412)</f>
        <v>0.1</v>
      </c>
      <c r="BR1412" s="105">
        <f t="shared" si="254"/>
        <v>3515.3192209991535</v>
      </c>
      <c r="BS1412" s="162">
        <f t="shared" si="255"/>
        <v>0.1</v>
      </c>
      <c r="BT1412" s="105">
        <f t="shared" si="256"/>
        <v>3163.7872988992381</v>
      </c>
    </row>
    <row r="1413" spans="1:72">
      <c r="A1413" s="18">
        <f t="shared" si="258"/>
        <v>1410</v>
      </c>
      <c r="B1413" s="33">
        <v>292105617941</v>
      </c>
      <c r="C1413" s="39">
        <v>44363</v>
      </c>
      <c r="D1413" s="22" t="s">
        <v>365</v>
      </c>
      <c r="E1413" s="22" t="s">
        <v>6264</v>
      </c>
      <c r="F1413" s="110">
        <v>11</v>
      </c>
      <c r="G1413" s="23" t="s">
        <v>49</v>
      </c>
      <c r="H1413" s="52">
        <v>287</v>
      </c>
      <c r="I1413" s="30"/>
      <c r="J1413" s="109">
        <v>3157</v>
      </c>
      <c r="K1413" s="33">
        <v>73072200</v>
      </c>
      <c r="L1413" s="26">
        <v>0.1</v>
      </c>
      <c r="M1413" s="26" t="s">
        <v>742</v>
      </c>
      <c r="N1413" s="26">
        <v>0</v>
      </c>
      <c r="O1413" s="60"/>
      <c r="P1413" s="26">
        <v>0.1</v>
      </c>
      <c r="Q1413" s="84"/>
      <c r="R1413" s="26">
        <v>0.18</v>
      </c>
      <c r="S1413" s="23" t="s">
        <v>1260</v>
      </c>
      <c r="T1413" s="52">
        <v>315.70000000000005</v>
      </c>
      <c r="U1413" s="52">
        <v>0</v>
      </c>
      <c r="V1413" s="52">
        <v>31.570000000000007</v>
      </c>
      <c r="W1413" s="52">
        <v>630.76859999999999</v>
      </c>
      <c r="X1413" s="52">
        <v>978.03860000000009</v>
      </c>
      <c r="Y1413" s="23" t="s">
        <v>6223</v>
      </c>
      <c r="Z1413" s="23" t="s">
        <v>6265</v>
      </c>
      <c r="AA1413" s="23" t="s">
        <v>6266</v>
      </c>
      <c r="AB1413" s="33">
        <v>292105617941</v>
      </c>
      <c r="AC1413" s="33" t="s">
        <v>6226</v>
      </c>
      <c r="AD1413" s="39">
        <v>44363</v>
      </c>
      <c r="AE1413" s="39">
        <v>44355</v>
      </c>
      <c r="AF1413" s="53" t="e">
        <v>#N/A</v>
      </c>
      <c r="AG1413" s="53" t="e">
        <v>#N/A</v>
      </c>
      <c r="AH1413" s="39" t="e">
        <v>#N/A</v>
      </c>
      <c r="AI1413" s="23" t="s">
        <v>51</v>
      </c>
      <c r="AJ1413" s="59"/>
      <c r="AK1413" s="59"/>
      <c r="AL1413" s="48"/>
      <c r="AM1413" s="60"/>
      <c r="AN1413" s="33"/>
      <c r="AO1413" s="48"/>
      <c r="AP1413" s="23">
        <v>2000</v>
      </c>
      <c r="AQ1413" s="23" t="s">
        <v>52</v>
      </c>
      <c r="AR1413" s="23" t="s">
        <v>6266</v>
      </c>
      <c r="AS1413" s="38" t="s">
        <v>53</v>
      </c>
      <c r="AT1413" s="23"/>
      <c r="AU1413" s="23" t="s">
        <v>6227</v>
      </c>
      <c r="AV1413" s="99">
        <v>11</v>
      </c>
      <c r="AW1413" s="101">
        <v>3157</v>
      </c>
      <c r="AX1413" s="29" t="s">
        <v>5711</v>
      </c>
      <c r="AY1413" s="29"/>
      <c r="AZ1413" s="21"/>
      <c r="BA1413">
        <f t="shared" si="259"/>
        <v>1283</v>
      </c>
      <c r="BB1413" s="115" t="s">
        <v>6983</v>
      </c>
      <c r="BC1413" s="105">
        <f t="shared" ref="BC1413:BC1476" si="260">AW1413/AV1413</f>
        <v>287</v>
      </c>
      <c r="BD1413" s="116">
        <f t="shared" ref="BD1413:BD1476" si="261">DATE(YEAR(AE1413),MONTH(AE1413),1)</f>
        <v>44348</v>
      </c>
      <c r="BE1413" s="141" t="s">
        <v>8477</v>
      </c>
      <c r="BF1413">
        <f>MATCH(BE1413,'Cat-4'!$A:$A,0)</f>
        <v>722</v>
      </c>
      <c r="BG1413">
        <f>MATCH(BD1413,'Cat-4'!$1:$1,0)</f>
        <v>114</v>
      </c>
      <c r="BH1413">
        <f>INDEX('Cat-4'!$1:$1048576,'NSS + ACT'!BF1413,'NSS + ACT'!BG1413)</f>
        <v>118.1</v>
      </c>
      <c r="BI1413">
        <f>MATCH($BI$1,'Cat-4'!$1:$1,0)</f>
        <v>153</v>
      </c>
      <c r="BJ1413">
        <f>INDEX('Cat-4'!$1:$1048576,'NSS + ACT'!BF1413,'NSS + ACT'!BI1413)</f>
        <v>130.80000000000001</v>
      </c>
      <c r="BK1413" s="126">
        <f t="shared" ref="BK1413:BK1476" si="262">BJ1413/BH1413</f>
        <v>1.1075359864521592</v>
      </c>
      <c r="BL1413">
        <f t="shared" ref="BL1413:BL1476" si="263">$BL$1-BD1413</f>
        <v>1292</v>
      </c>
      <c r="BM1413" s="126">
        <f t="shared" ref="BM1413:BM1476" si="264">BL1413/30</f>
        <v>43.06666666666667</v>
      </c>
      <c r="BN1413" s="126" t="s">
        <v>8785</v>
      </c>
      <c r="BO1413" s="126">
        <f>MATCH(BB1413,Sheet3!$D$4:$D$8,0)</f>
        <v>2</v>
      </c>
      <c r="BP1413" s="126">
        <f>MATCH(BN1413,Sheet3!$E$4:$H$4,0)</f>
        <v>4</v>
      </c>
      <c r="BQ1413" s="132">
        <f>INDEX(Sheet3!$D$4:$H$8,'NSS + ACT'!BO1413,'NSS + ACT'!BP1413)</f>
        <v>0.1</v>
      </c>
      <c r="BR1413" s="105">
        <f t="shared" ref="BR1413:BR1476" si="265">BK1413*AW1413</f>
        <v>3496.4911092294665</v>
      </c>
      <c r="BS1413" s="162">
        <f t="shared" ref="BS1413:BS1476" si="266">BQ1413</f>
        <v>0.1</v>
      </c>
      <c r="BT1413" s="105">
        <f t="shared" ref="BT1413:BT1476" si="267">BR1413*(1-BS1413)</f>
        <v>3146.8419983065201</v>
      </c>
    </row>
    <row r="1414" spans="1:72">
      <c r="A1414" s="18">
        <f t="shared" si="258"/>
        <v>1411</v>
      </c>
      <c r="B1414" s="61">
        <v>292207781294</v>
      </c>
      <c r="C1414" s="39">
        <v>44769</v>
      </c>
      <c r="D1414" s="22" t="s">
        <v>351</v>
      </c>
      <c r="E1414" s="22" t="s">
        <v>4446</v>
      </c>
      <c r="F1414" s="110">
        <v>15</v>
      </c>
      <c r="G1414" s="23" t="s">
        <v>119</v>
      </c>
      <c r="H1414" s="52">
        <v>209</v>
      </c>
      <c r="I1414" s="30"/>
      <c r="J1414" s="109">
        <v>3135</v>
      </c>
      <c r="K1414" s="23">
        <v>84841010</v>
      </c>
      <c r="L1414" s="26">
        <v>7.4999999999999997E-2</v>
      </c>
      <c r="M1414" s="40">
        <v>0</v>
      </c>
      <c r="N1414" s="62">
        <v>0</v>
      </c>
      <c r="O1414" s="52">
        <v>0</v>
      </c>
      <c r="P1414" s="26">
        <v>0.1</v>
      </c>
      <c r="Q1414" s="52">
        <v>0</v>
      </c>
      <c r="R1414" s="63">
        <v>0.18</v>
      </c>
      <c r="S1414" s="23" t="s">
        <v>4095</v>
      </c>
      <c r="T1414" s="52">
        <v>235.125</v>
      </c>
      <c r="U1414" s="52">
        <v>0</v>
      </c>
      <c r="V1414" s="52">
        <v>23.512500000000003</v>
      </c>
      <c r="W1414" s="52">
        <v>610.85474999999997</v>
      </c>
      <c r="X1414" s="52">
        <v>869.49225000000001</v>
      </c>
      <c r="Y1414" s="23" t="s">
        <v>4433</v>
      </c>
      <c r="Z1414" s="23" t="s">
        <v>4447</v>
      </c>
      <c r="AA1414" s="23" t="s">
        <v>4448</v>
      </c>
      <c r="AB1414" s="33">
        <v>292207781294</v>
      </c>
      <c r="AC1414" s="33" t="s">
        <v>4126</v>
      </c>
      <c r="AD1414" s="39">
        <v>44769</v>
      </c>
      <c r="AE1414" s="39">
        <v>44755</v>
      </c>
      <c r="AF1414" s="53" t="e">
        <v>#N/A</v>
      </c>
      <c r="AG1414" s="53" t="e">
        <v>#N/A</v>
      </c>
      <c r="AH1414" s="39" t="e">
        <v>#N/A</v>
      </c>
      <c r="AI1414" s="23" t="s">
        <v>51</v>
      </c>
      <c r="AJ1414" s="59"/>
      <c r="AK1414" s="59"/>
      <c r="AL1414" s="48"/>
      <c r="AM1414" s="60"/>
      <c r="AN1414" s="33"/>
      <c r="AO1414" s="48"/>
      <c r="AP1414" s="23">
        <v>2000</v>
      </c>
      <c r="AQ1414" s="23" t="s">
        <v>52</v>
      </c>
      <c r="AR1414" s="23" t="s">
        <v>4448</v>
      </c>
      <c r="AS1414" s="38" t="s">
        <v>53</v>
      </c>
      <c r="AT1414" s="23"/>
      <c r="AU1414" s="64" t="s">
        <v>4127</v>
      </c>
      <c r="AV1414" s="99">
        <v>15</v>
      </c>
      <c r="AW1414" s="102">
        <v>3135</v>
      </c>
      <c r="AX1414" s="29" t="s">
        <v>701</v>
      </c>
      <c r="AY1414" s="29"/>
      <c r="AZ1414" s="25" t="s">
        <v>4436</v>
      </c>
      <c r="BA1414">
        <f t="shared" si="259"/>
        <v>883</v>
      </c>
      <c r="BB1414" s="115" t="s">
        <v>6983</v>
      </c>
      <c r="BC1414" s="105">
        <f t="shared" si="260"/>
        <v>209</v>
      </c>
      <c r="BD1414" s="116">
        <f t="shared" si="261"/>
        <v>44743</v>
      </c>
      <c r="BE1414" s="141" t="s">
        <v>8477</v>
      </c>
      <c r="BF1414">
        <f>MATCH(BE1414,'Cat-4'!$A:$A,0)</f>
        <v>722</v>
      </c>
      <c r="BG1414">
        <f>MATCH(BD1414,'Cat-4'!$1:$1,0)</f>
        <v>127</v>
      </c>
      <c r="BH1414">
        <f>INDEX('Cat-4'!$1:$1048576,'NSS + ACT'!BF1414,'NSS + ACT'!BG1414)</f>
        <v>125.8</v>
      </c>
      <c r="BI1414">
        <f>MATCH($BI$1,'Cat-4'!$1:$1,0)</f>
        <v>153</v>
      </c>
      <c r="BJ1414">
        <f>INDEX('Cat-4'!$1:$1048576,'NSS + ACT'!BF1414,'NSS + ACT'!BI1414)</f>
        <v>130.80000000000001</v>
      </c>
      <c r="BK1414" s="126">
        <f t="shared" si="262"/>
        <v>1.0397456279809223</v>
      </c>
      <c r="BL1414">
        <f t="shared" si="263"/>
        <v>897</v>
      </c>
      <c r="BM1414" s="126">
        <f t="shared" si="264"/>
        <v>29.9</v>
      </c>
      <c r="BN1414" s="126" t="s">
        <v>8785</v>
      </c>
      <c r="BO1414" s="126">
        <f>MATCH(BB1414,Sheet3!$D$4:$D$8,0)</f>
        <v>2</v>
      </c>
      <c r="BP1414" s="126">
        <f>MATCH(BN1414,Sheet3!$E$4:$H$4,0)</f>
        <v>4</v>
      </c>
      <c r="BQ1414" s="132">
        <f>INDEX(Sheet3!$D$4:$H$8,'NSS + ACT'!BO1414,'NSS + ACT'!BP1414)</f>
        <v>0.1</v>
      </c>
      <c r="BR1414" s="105">
        <f t="shared" si="265"/>
        <v>3259.6025437201915</v>
      </c>
      <c r="BS1414" s="162">
        <f t="shared" si="266"/>
        <v>0.1</v>
      </c>
      <c r="BT1414" s="105">
        <f t="shared" si="267"/>
        <v>2933.6422893481727</v>
      </c>
    </row>
    <row r="1415" spans="1:72">
      <c r="A1415" s="18">
        <f t="shared" si="258"/>
        <v>1412</v>
      </c>
      <c r="B1415" s="61">
        <v>291810265073</v>
      </c>
      <c r="C1415" s="39">
        <v>43427</v>
      </c>
      <c r="D1415" s="22" t="s">
        <v>220</v>
      </c>
      <c r="E1415" s="22" t="s">
        <v>2061</v>
      </c>
      <c r="F1415" s="110">
        <v>2</v>
      </c>
      <c r="G1415" s="23" t="s">
        <v>49</v>
      </c>
      <c r="H1415" s="52">
        <v>1564</v>
      </c>
      <c r="I1415" s="30"/>
      <c r="J1415" s="109">
        <v>3128</v>
      </c>
      <c r="K1415" s="23">
        <v>84819090</v>
      </c>
      <c r="L1415" s="26">
        <v>7.4999999999999997E-2</v>
      </c>
      <c r="M1415" s="40">
        <v>0</v>
      </c>
      <c r="N1415" s="62">
        <v>0</v>
      </c>
      <c r="O1415" s="52">
        <v>0</v>
      </c>
      <c r="P1415" s="26">
        <v>0.1</v>
      </c>
      <c r="Q1415" s="52">
        <v>0</v>
      </c>
      <c r="R1415" s="63">
        <v>0.18</v>
      </c>
      <c r="S1415" s="23" t="s">
        <v>849</v>
      </c>
      <c r="T1415" s="52">
        <v>234.6</v>
      </c>
      <c r="U1415" s="52">
        <v>0</v>
      </c>
      <c r="V1415" s="52">
        <v>23.46</v>
      </c>
      <c r="W1415" s="52">
        <v>609.49079999999992</v>
      </c>
      <c r="X1415" s="52">
        <v>867.55079999999998</v>
      </c>
      <c r="Y1415" s="23" t="s">
        <v>1945</v>
      </c>
      <c r="Z1415" s="23" t="s">
        <v>2062</v>
      </c>
      <c r="AA1415" s="23" t="s">
        <v>2063</v>
      </c>
      <c r="AB1415" s="33">
        <v>291810265073</v>
      </c>
      <c r="AC1415" s="33" t="s">
        <v>857</v>
      </c>
      <c r="AD1415" s="48">
        <v>43427</v>
      </c>
      <c r="AE1415" s="39">
        <v>43369</v>
      </c>
      <c r="AF1415" s="53" t="e">
        <v>#N/A</v>
      </c>
      <c r="AG1415" s="53" t="e">
        <v>#N/A</v>
      </c>
      <c r="AH1415" s="39" t="e">
        <v>#N/A</v>
      </c>
      <c r="AI1415" s="23" t="s">
        <v>51</v>
      </c>
      <c r="AJ1415" s="54"/>
      <c r="AK1415" s="55"/>
      <c r="AL1415" s="56"/>
      <c r="AM1415" s="57"/>
      <c r="AN1415" s="33"/>
      <c r="AO1415" s="48"/>
      <c r="AP1415" s="23">
        <v>2000</v>
      </c>
      <c r="AQ1415" s="23" t="s">
        <v>52</v>
      </c>
      <c r="AR1415" s="23" t="s">
        <v>2063</v>
      </c>
      <c r="AS1415" s="38" t="s">
        <v>53</v>
      </c>
      <c r="AT1415" s="23" t="s">
        <v>519</v>
      </c>
      <c r="AU1415" s="64">
        <v>9318632194</v>
      </c>
      <c r="AV1415" s="99">
        <v>2</v>
      </c>
      <c r="AW1415" s="102">
        <v>3128</v>
      </c>
      <c r="AX1415" s="29" t="s">
        <v>701</v>
      </c>
      <c r="AY1415" s="29"/>
      <c r="AZ1415" s="25" t="s">
        <v>702</v>
      </c>
      <c r="BA1415">
        <f t="shared" si="259"/>
        <v>2269</v>
      </c>
      <c r="BB1415" s="115" t="s">
        <v>6983</v>
      </c>
      <c r="BC1415" s="105">
        <f t="shared" si="260"/>
        <v>1564</v>
      </c>
      <c r="BD1415" s="116">
        <f t="shared" si="261"/>
        <v>43344</v>
      </c>
      <c r="BE1415" s="141" t="s">
        <v>8477</v>
      </c>
      <c r="BF1415">
        <f>MATCH(BE1415,'Cat-4'!$A:$A,0)</f>
        <v>722</v>
      </c>
      <c r="BG1415">
        <f>MATCH(BD1415,'Cat-4'!$1:$1,0)</f>
        <v>81</v>
      </c>
      <c r="BH1415">
        <f>INDEX('Cat-4'!$1:$1048576,'NSS + ACT'!BF1415,'NSS + ACT'!BG1415)</f>
        <v>111.6</v>
      </c>
      <c r="BI1415">
        <f>MATCH($BI$1,'Cat-4'!$1:$1,0)</f>
        <v>153</v>
      </c>
      <c r="BJ1415">
        <f>INDEX('Cat-4'!$1:$1048576,'NSS + ACT'!BF1415,'NSS + ACT'!BI1415)</f>
        <v>130.80000000000001</v>
      </c>
      <c r="BK1415" s="126">
        <f t="shared" si="262"/>
        <v>1.1720430107526882</v>
      </c>
      <c r="BL1415">
        <f t="shared" si="263"/>
        <v>2296</v>
      </c>
      <c r="BM1415" s="126">
        <f t="shared" si="264"/>
        <v>76.533333333333331</v>
      </c>
      <c r="BN1415" s="126" t="s">
        <v>8785</v>
      </c>
      <c r="BO1415" s="126">
        <f>MATCH(BB1415,Sheet3!$D$4:$D$8,0)</f>
        <v>2</v>
      </c>
      <c r="BP1415" s="126">
        <f>MATCH(BN1415,Sheet3!$E$4:$H$4,0)</f>
        <v>4</v>
      </c>
      <c r="BQ1415" s="132">
        <f>INDEX(Sheet3!$D$4:$H$8,'NSS + ACT'!BO1415,'NSS + ACT'!BP1415)</f>
        <v>0.1</v>
      </c>
      <c r="BR1415" s="105">
        <f t="shared" si="265"/>
        <v>3666.1505376344089</v>
      </c>
      <c r="BS1415" s="162">
        <f t="shared" si="266"/>
        <v>0.1</v>
      </c>
      <c r="BT1415" s="105">
        <f t="shared" si="267"/>
        <v>3299.5354838709682</v>
      </c>
    </row>
    <row r="1416" spans="1:72">
      <c r="A1416" s="18">
        <f t="shared" si="258"/>
        <v>1413</v>
      </c>
      <c r="B1416" s="33">
        <v>292104563446</v>
      </c>
      <c r="C1416" s="39">
        <v>44330</v>
      </c>
      <c r="D1416" s="22" t="s">
        <v>365</v>
      </c>
      <c r="E1416" s="22" t="s">
        <v>6173</v>
      </c>
      <c r="F1416" s="110">
        <v>15</v>
      </c>
      <c r="G1416" s="23" t="s">
        <v>119</v>
      </c>
      <c r="H1416" s="52">
        <v>27.733333333333334</v>
      </c>
      <c r="I1416" s="30"/>
      <c r="J1416" s="109">
        <v>416</v>
      </c>
      <c r="K1416" s="33">
        <v>73072200</v>
      </c>
      <c r="L1416" s="26">
        <v>0.1</v>
      </c>
      <c r="M1416" s="26" t="s">
        <v>742</v>
      </c>
      <c r="N1416" s="26">
        <v>0</v>
      </c>
      <c r="O1416" s="60"/>
      <c r="P1416" s="26">
        <v>0.1</v>
      </c>
      <c r="Q1416" s="84"/>
      <c r="R1416" s="26">
        <v>0.18</v>
      </c>
      <c r="S1416" s="23" t="s">
        <v>1260</v>
      </c>
      <c r="T1416" s="52">
        <v>41.6</v>
      </c>
      <c r="U1416" s="52">
        <v>0</v>
      </c>
      <c r="V1416" s="52">
        <v>4.16</v>
      </c>
      <c r="W1416" s="52">
        <v>83.116800000000012</v>
      </c>
      <c r="X1416" s="52">
        <v>128.8768</v>
      </c>
      <c r="Y1416" s="23" t="s">
        <v>5950</v>
      </c>
      <c r="Z1416" s="23" t="s">
        <v>6174</v>
      </c>
      <c r="AA1416" s="23" t="s">
        <v>6175</v>
      </c>
      <c r="AB1416" s="33">
        <v>292104563446</v>
      </c>
      <c r="AC1416" s="33" t="s">
        <v>6168</v>
      </c>
      <c r="AD1416" s="39">
        <v>44330</v>
      </c>
      <c r="AE1416" s="39">
        <v>44303</v>
      </c>
      <c r="AF1416" s="53" t="e">
        <v>#N/A</v>
      </c>
      <c r="AG1416" s="53" t="e">
        <v>#N/A</v>
      </c>
      <c r="AH1416" s="39" t="e">
        <v>#N/A</v>
      </c>
      <c r="AI1416" s="23" t="s">
        <v>51</v>
      </c>
      <c r="AJ1416" s="59"/>
      <c r="AK1416" s="59"/>
      <c r="AL1416" s="48"/>
      <c r="AM1416" s="60"/>
      <c r="AN1416" s="33"/>
      <c r="AO1416" s="48"/>
      <c r="AP1416" s="23">
        <v>2000</v>
      </c>
      <c r="AQ1416" s="23" t="s">
        <v>52</v>
      </c>
      <c r="AR1416" s="23" t="s">
        <v>6175</v>
      </c>
      <c r="AS1416" s="38" t="s">
        <v>53</v>
      </c>
      <c r="AT1416" s="23"/>
      <c r="AU1416" s="23" t="s">
        <v>6169</v>
      </c>
      <c r="AV1416" s="99">
        <v>15</v>
      </c>
      <c r="AW1416" s="101">
        <v>3120</v>
      </c>
      <c r="AX1416" s="29" t="s">
        <v>5711</v>
      </c>
      <c r="AY1416" s="29"/>
      <c r="AZ1416" s="21"/>
      <c r="BA1416">
        <f t="shared" si="259"/>
        <v>1335</v>
      </c>
      <c r="BB1416" s="115" t="s">
        <v>6983</v>
      </c>
      <c r="BC1416" s="105">
        <f t="shared" si="260"/>
        <v>208</v>
      </c>
      <c r="BD1416" s="116">
        <f t="shared" si="261"/>
        <v>44287</v>
      </c>
      <c r="BE1416" s="141" t="s">
        <v>8477</v>
      </c>
      <c r="BF1416">
        <f>MATCH(BE1416,'Cat-4'!$A:$A,0)</f>
        <v>722</v>
      </c>
      <c r="BG1416">
        <f>MATCH(BD1416,'Cat-4'!$1:$1,0)</f>
        <v>112</v>
      </c>
      <c r="BH1416">
        <f>INDEX('Cat-4'!$1:$1048576,'NSS + ACT'!BF1416,'NSS + ACT'!BG1416)</f>
        <v>116.7</v>
      </c>
      <c r="BI1416">
        <f>MATCH($BI$1,'Cat-4'!$1:$1,0)</f>
        <v>153</v>
      </c>
      <c r="BJ1416">
        <f>INDEX('Cat-4'!$1:$1048576,'NSS + ACT'!BF1416,'NSS + ACT'!BI1416)</f>
        <v>130.80000000000001</v>
      </c>
      <c r="BK1416" s="126">
        <f t="shared" si="262"/>
        <v>1.1208226221079691</v>
      </c>
      <c r="BL1416">
        <f t="shared" si="263"/>
        <v>1353</v>
      </c>
      <c r="BM1416" s="126">
        <f t="shared" si="264"/>
        <v>45.1</v>
      </c>
      <c r="BN1416" s="126" t="s">
        <v>8785</v>
      </c>
      <c r="BO1416" s="126">
        <f>MATCH(BB1416,Sheet3!$D$4:$D$8,0)</f>
        <v>2</v>
      </c>
      <c r="BP1416" s="126">
        <f>MATCH(BN1416,Sheet3!$E$4:$H$4,0)</f>
        <v>4</v>
      </c>
      <c r="BQ1416" s="132">
        <f>INDEX(Sheet3!$D$4:$H$8,'NSS + ACT'!BO1416,'NSS + ACT'!BP1416)</f>
        <v>0.1</v>
      </c>
      <c r="BR1416" s="105">
        <f t="shared" si="265"/>
        <v>3496.9665809768635</v>
      </c>
      <c r="BS1416" s="162">
        <f t="shared" si="266"/>
        <v>0.1</v>
      </c>
      <c r="BT1416" s="105">
        <f t="shared" si="267"/>
        <v>3147.2699228791771</v>
      </c>
    </row>
    <row r="1417" spans="1:72">
      <c r="A1417" s="18">
        <f t="shared" si="258"/>
        <v>1414</v>
      </c>
      <c r="B1417" s="33"/>
      <c r="C1417" s="39"/>
      <c r="D1417" s="22" t="s">
        <v>73</v>
      </c>
      <c r="E1417" s="22" t="s">
        <v>6524</v>
      </c>
      <c r="F1417" s="113">
        <v>10</v>
      </c>
      <c r="G1417" s="23" t="s">
        <v>119</v>
      </c>
      <c r="H1417" s="24">
        <v>308.846</v>
      </c>
      <c r="I1417" s="30"/>
      <c r="J1417" s="101">
        <v>3088.46</v>
      </c>
      <c r="K1417" s="23">
        <v>84799030</v>
      </c>
      <c r="L1417" s="26">
        <v>7.4999999999999997E-2</v>
      </c>
      <c r="M1417" s="26"/>
      <c r="N1417" s="49"/>
      <c r="O1417" s="96"/>
      <c r="P1417" s="26">
        <v>0.1</v>
      </c>
      <c r="Q1417" s="49"/>
      <c r="R1417" s="26">
        <v>0.18</v>
      </c>
      <c r="S1417" s="23" t="s">
        <v>2342</v>
      </c>
      <c r="T1417" s="94">
        <v>231.6345</v>
      </c>
      <c r="U1417" s="94">
        <v>0</v>
      </c>
      <c r="V1417" s="94">
        <v>23.163450000000001</v>
      </c>
      <c r="W1417" s="94">
        <v>601.78643099999999</v>
      </c>
      <c r="X1417" s="52">
        <v>856.58438100000001</v>
      </c>
      <c r="Y1417" s="23" t="s">
        <v>6489</v>
      </c>
      <c r="Z1417" s="23" t="s">
        <v>6525</v>
      </c>
      <c r="AA1417" s="23" t="s">
        <v>6525</v>
      </c>
      <c r="AB1417" s="33">
        <v>291502972773</v>
      </c>
      <c r="AC1417" s="23">
        <v>3954</v>
      </c>
      <c r="AD1417" s="48">
        <v>42219</v>
      </c>
      <c r="AE1417" s="39">
        <v>42178</v>
      </c>
      <c r="AF1417" s="33" t="e">
        <v>#N/A</v>
      </c>
      <c r="AG1417" s="23" t="e">
        <v>#N/A</v>
      </c>
      <c r="AH1417" s="39" t="e">
        <v>#N/A</v>
      </c>
      <c r="AI1417" s="23" t="s">
        <v>51</v>
      </c>
      <c r="AJ1417" s="60"/>
      <c r="AK1417" s="57"/>
      <c r="AL1417" s="56"/>
      <c r="AM1417" s="52"/>
      <c r="AN1417" s="23"/>
      <c r="AO1417" s="38"/>
      <c r="AP1417" s="23">
        <v>2000</v>
      </c>
      <c r="AQ1417" s="23" t="s">
        <v>64</v>
      </c>
      <c r="AR1417" s="23" t="s">
        <v>6526</v>
      </c>
      <c r="AS1417" s="95" t="s">
        <v>53</v>
      </c>
      <c r="AT1417" s="23"/>
      <c r="AU1417" s="23">
        <v>25</v>
      </c>
      <c r="AV1417" s="99">
        <v>10</v>
      </c>
      <c r="AW1417" s="101">
        <v>3088.46</v>
      </c>
      <c r="AX1417" s="29" t="s">
        <v>6494</v>
      </c>
      <c r="AY1417" s="29"/>
      <c r="AZ1417" s="21"/>
      <c r="BA1417">
        <f t="shared" si="259"/>
        <v>3460</v>
      </c>
      <c r="BB1417" s="115" t="s">
        <v>6983</v>
      </c>
      <c r="BC1417" s="105">
        <f t="shared" si="260"/>
        <v>308.846</v>
      </c>
      <c r="BD1417" s="116">
        <f t="shared" si="261"/>
        <v>42156</v>
      </c>
      <c r="BE1417" s="141" t="s">
        <v>8477</v>
      </c>
      <c r="BF1417">
        <f>MATCH(BE1417,'Cat-4'!$A:$A,0)</f>
        <v>722</v>
      </c>
      <c r="BG1417">
        <f>MATCH(BD1417,'Cat-4'!$1:$1,0)</f>
        <v>42</v>
      </c>
      <c r="BH1417">
        <f>INDEX('Cat-4'!$1:$1048576,'NSS + ACT'!BF1417,'NSS + ACT'!BG1417)</f>
        <v>111.1</v>
      </c>
      <c r="BI1417">
        <f>MATCH($BI$1,'Cat-4'!$1:$1,0)</f>
        <v>153</v>
      </c>
      <c r="BJ1417">
        <f>INDEX('Cat-4'!$1:$1048576,'NSS + ACT'!BF1417,'NSS + ACT'!BI1417)</f>
        <v>130.80000000000001</v>
      </c>
      <c r="BK1417" s="126">
        <f t="shared" si="262"/>
        <v>1.1773177317731776</v>
      </c>
      <c r="BL1417">
        <f t="shared" si="263"/>
        <v>3484</v>
      </c>
      <c r="BM1417" s="126">
        <f t="shared" si="264"/>
        <v>116.13333333333334</v>
      </c>
      <c r="BN1417" s="126" t="s">
        <v>8785</v>
      </c>
      <c r="BO1417" s="126">
        <f>MATCH(BB1417,Sheet3!$D$4:$D$8,0)</f>
        <v>2</v>
      </c>
      <c r="BP1417" s="126">
        <f>MATCH(BN1417,Sheet3!$E$4:$H$4,0)</f>
        <v>4</v>
      </c>
      <c r="BQ1417" s="132">
        <f>INDEX(Sheet3!$D$4:$H$8,'NSS + ACT'!BO1417,'NSS + ACT'!BP1417)</f>
        <v>0.1</v>
      </c>
      <c r="BR1417" s="105">
        <f t="shared" si="265"/>
        <v>3636.098721872188</v>
      </c>
      <c r="BS1417" s="162">
        <f t="shared" si="266"/>
        <v>0.1</v>
      </c>
      <c r="BT1417" s="105">
        <f t="shared" si="267"/>
        <v>3272.4888496849694</v>
      </c>
    </row>
    <row r="1418" spans="1:72">
      <c r="A1418" s="18">
        <f t="shared" si="258"/>
        <v>1415</v>
      </c>
      <c r="B1418" s="33">
        <v>292308394416</v>
      </c>
      <c r="C1418" s="39">
        <v>45147</v>
      </c>
      <c r="D1418" s="22" t="s">
        <v>236</v>
      </c>
      <c r="E1418" s="22" t="s">
        <v>5217</v>
      </c>
      <c r="F1418" s="110">
        <v>7</v>
      </c>
      <c r="G1418" s="23" t="s">
        <v>60</v>
      </c>
      <c r="H1418" s="58">
        <v>847.5428571428572</v>
      </c>
      <c r="I1418" s="30"/>
      <c r="J1418" s="101">
        <v>5932.8</v>
      </c>
      <c r="K1418" s="33">
        <v>84819090</v>
      </c>
      <c r="L1418" s="26">
        <v>7.4999999999999997E-2</v>
      </c>
      <c r="M1418" s="40">
        <v>0</v>
      </c>
      <c r="N1418" s="40">
        <v>0</v>
      </c>
      <c r="O1418" s="35">
        <v>0</v>
      </c>
      <c r="P1418" s="63">
        <v>0.1</v>
      </c>
      <c r="Q1418" s="52">
        <v>0</v>
      </c>
      <c r="R1418" s="63">
        <v>0.18</v>
      </c>
      <c r="S1418" s="23" t="s">
        <v>849</v>
      </c>
      <c r="T1418" s="52">
        <v>444.96</v>
      </c>
      <c r="U1418" s="52">
        <v>0</v>
      </c>
      <c r="V1418" s="52">
        <v>44.496000000000002</v>
      </c>
      <c r="W1418" s="52">
        <v>1156.0060800000001</v>
      </c>
      <c r="X1418" s="52">
        <v>1645.46208</v>
      </c>
      <c r="Y1418" s="23" t="s">
        <v>5155</v>
      </c>
      <c r="Z1418" s="23" t="s">
        <v>5218</v>
      </c>
      <c r="AA1418" s="23" t="s">
        <v>5219</v>
      </c>
      <c r="AB1418" s="33">
        <v>292308394416</v>
      </c>
      <c r="AC1418" s="33" t="s">
        <v>5215</v>
      </c>
      <c r="AD1418" s="39">
        <v>45147</v>
      </c>
      <c r="AE1418" s="39">
        <v>45122</v>
      </c>
      <c r="AF1418" s="53" t="e">
        <v>#N/A</v>
      </c>
      <c r="AG1418" s="53" t="e">
        <v>#N/A</v>
      </c>
      <c r="AH1418" s="39" t="e">
        <v>#N/A</v>
      </c>
      <c r="AI1418" s="23" t="s">
        <v>51</v>
      </c>
      <c r="AJ1418" s="59"/>
      <c r="AK1418" s="59"/>
      <c r="AL1418" s="48"/>
      <c r="AM1418" s="60"/>
      <c r="AN1418" s="33"/>
      <c r="AO1418" s="48"/>
      <c r="AP1418" s="23">
        <v>2000</v>
      </c>
      <c r="AQ1418" s="23" t="s">
        <v>52</v>
      </c>
      <c r="AR1418" s="23" t="s">
        <v>5219</v>
      </c>
      <c r="AS1418" s="38" t="s">
        <v>518</v>
      </c>
      <c r="AT1418" s="23"/>
      <c r="AU1418" s="23" t="s">
        <v>5216</v>
      </c>
      <c r="AV1418" s="99">
        <v>7</v>
      </c>
      <c r="AW1418" s="101">
        <v>3080</v>
      </c>
      <c r="AX1418" s="29" t="s">
        <v>4770</v>
      </c>
      <c r="AY1418" s="29"/>
      <c r="AZ1418" s="30" t="s">
        <v>702</v>
      </c>
      <c r="BA1418">
        <f t="shared" si="259"/>
        <v>516</v>
      </c>
      <c r="BB1418" s="115" t="s">
        <v>6983</v>
      </c>
      <c r="BC1418" s="105">
        <f t="shared" si="260"/>
        <v>440</v>
      </c>
      <c r="BD1418" s="116">
        <f t="shared" si="261"/>
        <v>45108</v>
      </c>
      <c r="BE1418" s="141" t="s">
        <v>8477</v>
      </c>
      <c r="BF1418">
        <f>MATCH(BE1418,'Cat-4'!$A:$A,0)</f>
        <v>722</v>
      </c>
      <c r="BG1418">
        <f>MATCH(BD1418,'Cat-4'!$1:$1,0)</f>
        <v>139</v>
      </c>
      <c r="BH1418">
        <f>INDEX('Cat-4'!$1:$1048576,'NSS + ACT'!BF1418,'NSS + ACT'!BG1418)</f>
        <v>128.6</v>
      </c>
      <c r="BI1418">
        <f>MATCH($BI$1,'Cat-4'!$1:$1,0)</f>
        <v>153</v>
      </c>
      <c r="BJ1418">
        <f>INDEX('Cat-4'!$1:$1048576,'NSS + ACT'!BF1418,'NSS + ACT'!BI1418)</f>
        <v>130.80000000000001</v>
      </c>
      <c r="BK1418" s="126">
        <f t="shared" si="262"/>
        <v>1.0171073094867809</v>
      </c>
      <c r="BL1418">
        <f t="shared" si="263"/>
        <v>532</v>
      </c>
      <c r="BM1418" s="126">
        <f t="shared" si="264"/>
        <v>17.733333333333334</v>
      </c>
      <c r="BN1418" s="126" t="s">
        <v>8784</v>
      </c>
      <c r="BO1418" s="126">
        <f>MATCH(BB1418,Sheet3!$D$4:$D$8,0)</f>
        <v>2</v>
      </c>
      <c r="BP1418" s="126">
        <f>MATCH(BN1418,Sheet3!$E$4:$H$4,0)</f>
        <v>3</v>
      </c>
      <c r="BQ1418" s="132">
        <f>INDEX(Sheet3!$D$4:$H$8,'NSS + ACT'!BO1418,'NSS + ACT'!BP1418)</f>
        <v>0.05</v>
      </c>
      <c r="BR1418" s="105">
        <f t="shared" si="265"/>
        <v>3132.6905132192851</v>
      </c>
      <c r="BS1418" s="162">
        <f t="shared" si="266"/>
        <v>0.05</v>
      </c>
      <c r="BT1418" s="105">
        <f t="shared" si="267"/>
        <v>2976.0559875583208</v>
      </c>
    </row>
    <row r="1419" spans="1:72">
      <c r="A1419" s="18">
        <f t="shared" si="258"/>
        <v>1416</v>
      </c>
      <c r="B1419" s="61">
        <v>291602689980</v>
      </c>
      <c r="C1419" s="39">
        <v>42545</v>
      </c>
      <c r="D1419" s="22" t="s">
        <v>183</v>
      </c>
      <c r="E1419" s="22" t="s">
        <v>3912</v>
      </c>
      <c r="F1419" s="110">
        <v>84</v>
      </c>
      <c r="G1419" s="23" t="s">
        <v>49</v>
      </c>
      <c r="H1419" s="52">
        <v>36.208809523809521</v>
      </c>
      <c r="I1419" s="30"/>
      <c r="J1419" s="109">
        <v>3041.54</v>
      </c>
      <c r="K1419" s="23">
        <v>68052010</v>
      </c>
      <c r="L1419" s="26">
        <v>0.1</v>
      </c>
      <c r="M1419" s="40">
        <v>0</v>
      </c>
      <c r="N1419" s="40">
        <v>0</v>
      </c>
      <c r="O1419" s="52">
        <v>0</v>
      </c>
      <c r="P1419" s="26">
        <v>0.1</v>
      </c>
      <c r="Q1419" s="52">
        <v>0</v>
      </c>
      <c r="R1419" s="63">
        <v>0.18</v>
      </c>
      <c r="S1419" s="23" t="s">
        <v>3893</v>
      </c>
      <c r="T1419" s="52">
        <v>304.154</v>
      </c>
      <c r="U1419" s="52">
        <v>0</v>
      </c>
      <c r="V1419" s="52">
        <v>30.415400000000002</v>
      </c>
      <c r="W1419" s="52">
        <v>607.69969199999991</v>
      </c>
      <c r="X1419" s="68">
        <v>942.26909199999989</v>
      </c>
      <c r="Y1419" s="23" t="s">
        <v>3855</v>
      </c>
      <c r="Z1419" s="23" t="s">
        <v>3913</v>
      </c>
      <c r="AA1419" s="23" t="s">
        <v>3914</v>
      </c>
      <c r="AB1419" s="33">
        <v>291602689980</v>
      </c>
      <c r="AC1419" s="33" t="s">
        <v>3907</v>
      </c>
      <c r="AD1419" s="39">
        <v>42545</v>
      </c>
      <c r="AE1419" s="39">
        <v>42528</v>
      </c>
      <c r="AF1419" s="53" t="e">
        <v>#N/A</v>
      </c>
      <c r="AG1419" s="53" t="e">
        <v>#N/A</v>
      </c>
      <c r="AH1419" s="39" t="e">
        <v>#N/A</v>
      </c>
      <c r="AI1419" s="23" t="s">
        <v>51</v>
      </c>
      <c r="AJ1419" s="59"/>
      <c r="AK1419" s="59"/>
      <c r="AL1419" s="48"/>
      <c r="AM1419" s="60"/>
      <c r="AN1419" s="33"/>
      <c r="AO1419" s="48"/>
      <c r="AP1419" s="23">
        <v>2000</v>
      </c>
      <c r="AQ1419" s="23" t="s">
        <v>52</v>
      </c>
      <c r="AR1419" s="23" t="s">
        <v>3914</v>
      </c>
      <c r="AS1419" s="38" t="s">
        <v>53</v>
      </c>
      <c r="AT1419" s="23"/>
      <c r="AU1419" s="64">
        <v>1713758</v>
      </c>
      <c r="AV1419" s="99">
        <v>84</v>
      </c>
      <c r="AW1419" s="102">
        <v>3041.54</v>
      </c>
      <c r="AX1419" s="29" t="s">
        <v>701</v>
      </c>
      <c r="AY1419" s="29"/>
      <c r="AZ1419" s="25"/>
      <c r="BA1419">
        <f t="shared" ref="BA1419:BA1445" si="268">$BA$2-AE1419</f>
        <v>3110</v>
      </c>
      <c r="BB1419" s="115" t="s">
        <v>6983</v>
      </c>
      <c r="BC1419" s="105">
        <f t="shared" si="260"/>
        <v>36.208809523809521</v>
      </c>
      <c r="BD1419" s="116">
        <f t="shared" si="261"/>
        <v>42522</v>
      </c>
      <c r="BE1419" s="141" t="s">
        <v>8477</v>
      </c>
      <c r="BF1419">
        <f>MATCH(BE1419,'Cat-4'!$A:$A,0)</f>
        <v>722</v>
      </c>
      <c r="BG1419">
        <f>MATCH(BD1419,'Cat-4'!$1:$1,0)</f>
        <v>54</v>
      </c>
      <c r="BH1419">
        <f>INDEX('Cat-4'!$1:$1048576,'NSS + ACT'!BF1419,'NSS + ACT'!BG1419)</f>
        <v>108</v>
      </c>
      <c r="BI1419">
        <f>MATCH($BI$1,'Cat-4'!$1:$1,0)</f>
        <v>153</v>
      </c>
      <c r="BJ1419">
        <f>INDEX('Cat-4'!$1:$1048576,'NSS + ACT'!BF1419,'NSS + ACT'!BI1419)</f>
        <v>130.80000000000001</v>
      </c>
      <c r="BK1419" s="126">
        <f t="shared" si="262"/>
        <v>1.2111111111111112</v>
      </c>
      <c r="BL1419">
        <f t="shared" si="263"/>
        <v>3118</v>
      </c>
      <c r="BM1419" s="126">
        <f t="shared" si="264"/>
        <v>103.93333333333334</v>
      </c>
      <c r="BN1419" s="126" t="s">
        <v>8785</v>
      </c>
      <c r="BO1419" s="126">
        <f>MATCH(BB1419,Sheet3!$D$4:$D$8,0)</f>
        <v>2</v>
      </c>
      <c r="BP1419" s="126">
        <f>MATCH(BN1419,Sheet3!$E$4:$H$4,0)</f>
        <v>4</v>
      </c>
      <c r="BQ1419" s="132">
        <f>INDEX(Sheet3!$D$4:$H$8,'NSS + ACT'!BO1419,'NSS + ACT'!BP1419)</f>
        <v>0.1</v>
      </c>
      <c r="BR1419" s="105">
        <f t="shared" si="265"/>
        <v>3683.642888888889</v>
      </c>
      <c r="BS1419" s="162">
        <f t="shared" si="266"/>
        <v>0.1</v>
      </c>
      <c r="BT1419" s="105">
        <f t="shared" si="267"/>
        <v>3315.2786000000001</v>
      </c>
    </row>
    <row r="1420" spans="1:72">
      <c r="A1420" s="18">
        <f t="shared" si="258"/>
        <v>1417</v>
      </c>
      <c r="B1420" s="33">
        <v>292000961114</v>
      </c>
      <c r="C1420" s="39">
        <v>43858</v>
      </c>
      <c r="D1420" s="22" t="s">
        <v>177</v>
      </c>
      <c r="E1420" s="22" t="s">
        <v>6369</v>
      </c>
      <c r="F1420" s="110">
        <v>4</v>
      </c>
      <c r="G1420" s="23" t="s">
        <v>49</v>
      </c>
      <c r="H1420" s="52">
        <v>760</v>
      </c>
      <c r="I1420" s="30"/>
      <c r="J1420" s="109">
        <v>3040</v>
      </c>
      <c r="K1420" s="36">
        <v>84822012</v>
      </c>
      <c r="L1420" s="26">
        <v>7.4999999999999997E-2</v>
      </c>
      <c r="M1420" s="26"/>
      <c r="N1420" s="26">
        <v>0</v>
      </c>
      <c r="O1420" s="60"/>
      <c r="P1420" s="26">
        <v>0.1</v>
      </c>
      <c r="Q1420" s="84"/>
      <c r="R1420" s="26">
        <v>0.18</v>
      </c>
      <c r="S1420" s="23" t="s">
        <v>4999</v>
      </c>
      <c r="T1420" s="52">
        <v>228</v>
      </c>
      <c r="U1420" s="52">
        <v>0</v>
      </c>
      <c r="V1420" s="52">
        <v>22.8</v>
      </c>
      <c r="W1420" s="52">
        <v>592.34400000000005</v>
      </c>
      <c r="X1420" s="52">
        <v>843.14400000000001</v>
      </c>
      <c r="Y1420" s="23" t="s">
        <v>6223</v>
      </c>
      <c r="Z1420" s="23" t="s">
        <v>6370</v>
      </c>
      <c r="AA1420" s="23" t="s">
        <v>6371</v>
      </c>
      <c r="AB1420" s="33">
        <v>292000961114</v>
      </c>
      <c r="AC1420" s="33" t="s">
        <v>6372</v>
      </c>
      <c r="AD1420" s="39">
        <v>43858</v>
      </c>
      <c r="AE1420" s="39">
        <v>43857</v>
      </c>
      <c r="AF1420" s="53" t="e">
        <v>#N/A</v>
      </c>
      <c r="AG1420" s="53" t="e">
        <v>#N/A</v>
      </c>
      <c r="AH1420" s="39" t="e">
        <v>#N/A</v>
      </c>
      <c r="AI1420" s="23" t="s">
        <v>51</v>
      </c>
      <c r="AJ1420" s="59"/>
      <c r="AK1420" s="59"/>
      <c r="AL1420" s="48"/>
      <c r="AM1420" s="60"/>
      <c r="AN1420" s="33"/>
      <c r="AO1420" s="48"/>
      <c r="AP1420" s="23">
        <v>2000</v>
      </c>
      <c r="AQ1420" s="23" t="s">
        <v>52</v>
      </c>
      <c r="AR1420" s="23" t="s">
        <v>6371</v>
      </c>
      <c r="AS1420" s="38" t="s">
        <v>53</v>
      </c>
      <c r="AT1420" s="23"/>
      <c r="AU1420" s="23" t="s">
        <v>6373</v>
      </c>
      <c r="AV1420" s="99">
        <v>4</v>
      </c>
      <c r="AW1420" s="101">
        <v>3040</v>
      </c>
      <c r="AX1420" s="29" t="s">
        <v>5711</v>
      </c>
      <c r="AY1420" s="29"/>
      <c r="AZ1420" s="21"/>
      <c r="BA1420">
        <f t="shared" si="268"/>
        <v>1781</v>
      </c>
      <c r="BB1420" s="115" t="s">
        <v>6983</v>
      </c>
      <c r="BC1420" s="105">
        <f t="shared" si="260"/>
        <v>760</v>
      </c>
      <c r="BD1420" s="116">
        <f t="shared" si="261"/>
        <v>43831</v>
      </c>
      <c r="BE1420" s="141" t="s">
        <v>8477</v>
      </c>
      <c r="BF1420">
        <f>MATCH(BE1420,'Cat-4'!$A:$A,0)</f>
        <v>722</v>
      </c>
      <c r="BG1420">
        <f>MATCH(BD1420,'Cat-4'!$1:$1,0)</f>
        <v>97</v>
      </c>
      <c r="BH1420">
        <f>INDEX('Cat-4'!$1:$1048576,'NSS + ACT'!BF1420,'NSS + ACT'!BG1420)</f>
        <v>113.2</v>
      </c>
      <c r="BI1420">
        <f>MATCH($BI$1,'Cat-4'!$1:$1,0)</f>
        <v>153</v>
      </c>
      <c r="BJ1420">
        <f>INDEX('Cat-4'!$1:$1048576,'NSS + ACT'!BF1420,'NSS + ACT'!BI1420)</f>
        <v>130.80000000000001</v>
      </c>
      <c r="BK1420" s="126">
        <f t="shared" si="262"/>
        <v>1.1554770318021201</v>
      </c>
      <c r="BL1420">
        <f t="shared" si="263"/>
        <v>1809</v>
      </c>
      <c r="BM1420" s="126">
        <f t="shared" si="264"/>
        <v>60.3</v>
      </c>
      <c r="BN1420" s="126" t="s">
        <v>8785</v>
      </c>
      <c r="BO1420" s="126">
        <f>MATCH(BB1420,Sheet3!$D$4:$D$8,0)</f>
        <v>2</v>
      </c>
      <c r="BP1420" s="126">
        <f>MATCH(BN1420,Sheet3!$E$4:$H$4,0)</f>
        <v>4</v>
      </c>
      <c r="BQ1420" s="132">
        <f>INDEX(Sheet3!$D$4:$H$8,'NSS + ACT'!BO1420,'NSS + ACT'!BP1420)</f>
        <v>0.1</v>
      </c>
      <c r="BR1420" s="105">
        <f t="shared" si="265"/>
        <v>3512.6501766784454</v>
      </c>
      <c r="BS1420" s="162">
        <f t="shared" si="266"/>
        <v>0.1</v>
      </c>
      <c r="BT1420" s="105">
        <f t="shared" si="267"/>
        <v>3161.385159010601</v>
      </c>
    </row>
    <row r="1421" spans="1:72">
      <c r="A1421" s="18">
        <f t="shared" si="258"/>
        <v>1418</v>
      </c>
      <c r="B1421" s="61">
        <v>291703264554</v>
      </c>
      <c r="C1421" s="39">
        <v>42903</v>
      </c>
      <c r="D1421" s="22" t="s">
        <v>264</v>
      </c>
      <c r="E1421" s="22" t="s">
        <v>3294</v>
      </c>
      <c r="F1421" s="110">
        <v>16</v>
      </c>
      <c r="G1421" s="23" t="s">
        <v>119</v>
      </c>
      <c r="H1421" s="52">
        <v>71.227500000000006</v>
      </c>
      <c r="I1421" s="30"/>
      <c r="J1421" s="109">
        <v>1139.6400000000001</v>
      </c>
      <c r="K1421" s="23">
        <v>84139120</v>
      </c>
      <c r="L1421" s="26">
        <v>7.4999999999999997E-2</v>
      </c>
      <c r="M1421" s="40">
        <v>0</v>
      </c>
      <c r="N1421" s="62">
        <v>0</v>
      </c>
      <c r="O1421" s="52">
        <v>0</v>
      </c>
      <c r="P1421" s="26">
        <v>0.1</v>
      </c>
      <c r="Q1421" s="52">
        <v>0</v>
      </c>
      <c r="R1421" s="63">
        <v>0.18</v>
      </c>
      <c r="S1421" s="23" t="s">
        <v>2931</v>
      </c>
      <c r="T1421" s="52">
        <v>85.472999999999999</v>
      </c>
      <c r="U1421" s="52">
        <v>0</v>
      </c>
      <c r="V1421" s="52">
        <v>8.5472999999999999</v>
      </c>
      <c r="W1421" s="52">
        <v>222.058854</v>
      </c>
      <c r="X1421" s="52">
        <v>316.07915400000002</v>
      </c>
      <c r="Y1421" s="23" t="s">
        <v>3182</v>
      </c>
      <c r="Z1421" s="23" t="s">
        <v>3295</v>
      </c>
      <c r="AA1421" s="23" t="s">
        <v>3296</v>
      </c>
      <c r="AB1421" s="33">
        <v>291703264554</v>
      </c>
      <c r="AC1421" s="33" t="s">
        <v>3014</v>
      </c>
      <c r="AD1421" s="48">
        <v>42903</v>
      </c>
      <c r="AE1421" s="39">
        <v>42847</v>
      </c>
      <c r="AF1421" s="53" t="e">
        <v>#N/A</v>
      </c>
      <c r="AG1421" s="53" t="e">
        <v>#N/A</v>
      </c>
      <c r="AH1421" s="39" t="e">
        <v>#N/A</v>
      </c>
      <c r="AI1421" s="23" t="s">
        <v>51</v>
      </c>
      <c r="AJ1421" s="54"/>
      <c r="AK1421" s="55"/>
      <c r="AL1421" s="56"/>
      <c r="AM1421" s="57"/>
      <c r="AN1421" s="33"/>
      <c r="AO1421" s="48"/>
      <c r="AP1421" s="23">
        <v>2000</v>
      </c>
      <c r="AQ1421" s="23" t="s">
        <v>64</v>
      </c>
      <c r="AR1421" s="23" t="s">
        <v>3296</v>
      </c>
      <c r="AS1421" s="38" t="s">
        <v>53</v>
      </c>
      <c r="AT1421" s="23" t="s">
        <v>522</v>
      </c>
      <c r="AU1421" s="64">
        <v>17018</v>
      </c>
      <c r="AV1421" s="99">
        <v>16</v>
      </c>
      <c r="AW1421" s="102">
        <v>3039.04</v>
      </c>
      <c r="AX1421" s="29" t="s">
        <v>701</v>
      </c>
      <c r="AY1421" s="29"/>
      <c r="AZ1421" s="25" t="s">
        <v>2577</v>
      </c>
      <c r="BA1421">
        <f t="shared" si="268"/>
        <v>2791</v>
      </c>
      <c r="BB1421" s="115" t="s">
        <v>6983</v>
      </c>
      <c r="BC1421" s="105">
        <f t="shared" si="260"/>
        <v>189.94</v>
      </c>
      <c r="BD1421" s="116">
        <f t="shared" si="261"/>
        <v>42826</v>
      </c>
      <c r="BE1421" s="141" t="s">
        <v>8477</v>
      </c>
      <c r="BF1421">
        <f>MATCH(BE1421,'Cat-4'!$A:$A,0)</f>
        <v>722</v>
      </c>
      <c r="BG1421">
        <f>MATCH(BD1421,'Cat-4'!$1:$1,0)</f>
        <v>64</v>
      </c>
      <c r="BH1421">
        <f>INDEX('Cat-4'!$1:$1048576,'NSS + ACT'!BF1421,'NSS + ACT'!BG1421)</f>
        <v>108.3</v>
      </c>
      <c r="BI1421">
        <f>MATCH($BI$1,'Cat-4'!$1:$1,0)</f>
        <v>153</v>
      </c>
      <c r="BJ1421">
        <f>INDEX('Cat-4'!$1:$1048576,'NSS + ACT'!BF1421,'NSS + ACT'!BI1421)</f>
        <v>130.80000000000001</v>
      </c>
      <c r="BK1421" s="126">
        <f t="shared" si="262"/>
        <v>1.2077562326869808</v>
      </c>
      <c r="BL1421">
        <f t="shared" si="263"/>
        <v>2814</v>
      </c>
      <c r="BM1421" s="126">
        <f t="shared" si="264"/>
        <v>93.8</v>
      </c>
      <c r="BN1421" s="126" t="s">
        <v>8785</v>
      </c>
      <c r="BO1421" s="126">
        <f>MATCH(BB1421,Sheet3!$D$4:$D$8,0)</f>
        <v>2</v>
      </c>
      <c r="BP1421" s="126">
        <f>MATCH(BN1421,Sheet3!$E$4:$H$4,0)</f>
        <v>4</v>
      </c>
      <c r="BQ1421" s="132">
        <f>INDEX(Sheet3!$D$4:$H$8,'NSS + ACT'!BO1421,'NSS + ACT'!BP1421)</f>
        <v>0.1</v>
      </c>
      <c r="BR1421" s="105">
        <f t="shared" si="265"/>
        <v>3670.4195013850422</v>
      </c>
      <c r="BS1421" s="162">
        <f t="shared" si="266"/>
        <v>0.1</v>
      </c>
      <c r="BT1421" s="105">
        <f t="shared" si="267"/>
        <v>3303.3775512465381</v>
      </c>
    </row>
    <row r="1422" spans="1:72">
      <c r="A1422" s="18">
        <f t="shared" si="258"/>
        <v>1419</v>
      </c>
      <c r="B1422" s="33"/>
      <c r="C1422" s="39"/>
      <c r="D1422" s="22" t="s">
        <v>160</v>
      </c>
      <c r="E1422" s="22" t="s">
        <v>6899</v>
      </c>
      <c r="F1422" s="113">
        <v>3</v>
      </c>
      <c r="G1422" s="23" t="s">
        <v>119</v>
      </c>
      <c r="H1422" s="24">
        <v>1012.8599999999966</v>
      </c>
      <c r="I1422" s="30"/>
      <c r="J1422" s="101">
        <v>3038.57</v>
      </c>
      <c r="K1422" s="23">
        <v>85364900</v>
      </c>
      <c r="L1422" s="26">
        <v>0.1</v>
      </c>
      <c r="M1422" s="23" t="s">
        <v>3460</v>
      </c>
      <c r="N1422" s="49"/>
      <c r="O1422" s="38"/>
      <c r="P1422" s="26">
        <v>0.1</v>
      </c>
      <c r="Q1422" s="38"/>
      <c r="R1422" s="26">
        <v>0.18</v>
      </c>
      <c r="S1422" s="23" t="s">
        <v>1322</v>
      </c>
      <c r="T1422" s="94">
        <v>303.85700000000003</v>
      </c>
      <c r="U1422" s="94">
        <v>0</v>
      </c>
      <c r="V1422" s="94">
        <v>30.385700000000003</v>
      </c>
      <c r="W1422" s="94">
        <v>607.10628599999995</v>
      </c>
      <c r="X1422" s="52">
        <v>941.34898599999997</v>
      </c>
      <c r="Y1422" s="23" t="s">
        <v>6835</v>
      </c>
      <c r="Z1422" s="23" t="s">
        <v>6900</v>
      </c>
      <c r="AA1422" s="23" t="s">
        <v>6900</v>
      </c>
      <c r="AB1422" s="33">
        <v>291600332100</v>
      </c>
      <c r="AC1422" s="23">
        <v>3954</v>
      </c>
      <c r="AD1422" s="48">
        <v>42399</v>
      </c>
      <c r="AE1422" s="39">
        <v>42294</v>
      </c>
      <c r="AF1422" s="33" t="e">
        <v>#N/A</v>
      </c>
      <c r="AG1422" s="23" t="e">
        <v>#N/A</v>
      </c>
      <c r="AH1422" s="39" t="e">
        <v>#N/A</v>
      </c>
      <c r="AI1422" s="23" t="s">
        <v>51</v>
      </c>
      <c r="AJ1422" s="65"/>
      <c r="AK1422" s="57"/>
      <c r="AL1422" s="56"/>
      <c r="AM1422" s="52"/>
      <c r="AN1422" s="23"/>
      <c r="AO1422" s="38"/>
      <c r="AP1422" s="23">
        <v>2000</v>
      </c>
      <c r="AQ1422" s="23" t="s">
        <v>64</v>
      </c>
      <c r="AR1422" s="23" t="s">
        <v>6901</v>
      </c>
      <c r="AS1422" s="95" t="s">
        <v>53</v>
      </c>
      <c r="AT1422" s="23"/>
      <c r="AU1422" s="23" t="s">
        <v>161</v>
      </c>
      <c r="AV1422" s="99">
        <v>3</v>
      </c>
      <c r="AW1422" s="101">
        <v>3038.5799999999899</v>
      </c>
      <c r="AX1422" s="29" t="s">
        <v>6494</v>
      </c>
      <c r="AY1422" s="29"/>
      <c r="AZ1422" s="21"/>
      <c r="BA1422">
        <f t="shared" si="268"/>
        <v>3344</v>
      </c>
      <c r="BB1422" s="115" t="s">
        <v>6987</v>
      </c>
      <c r="BC1422" s="105">
        <f t="shared" si="260"/>
        <v>1012.8599999999966</v>
      </c>
      <c r="BD1422" s="116">
        <f t="shared" si="261"/>
        <v>42278</v>
      </c>
      <c r="BE1422" s="141" t="s">
        <v>8366</v>
      </c>
      <c r="BF1422">
        <f>MATCH(BE1422,'Cat-4'!$A:$A,0)</f>
        <v>666</v>
      </c>
      <c r="BG1422">
        <f>MATCH(BD1422,'Cat-4'!$1:$1,0)</f>
        <v>46</v>
      </c>
      <c r="BH1422">
        <f>INDEX('Cat-4'!$1:$1048576,'NSS + ACT'!BF1422,'NSS + ACT'!BG1422)</f>
        <v>108.4</v>
      </c>
      <c r="BI1422">
        <f>MATCH($BI$1,'Cat-4'!$1:$1,0)</f>
        <v>153</v>
      </c>
      <c r="BJ1422">
        <f>INDEX('Cat-4'!$1:$1048576,'NSS + ACT'!BF1422,'NSS + ACT'!BI1422)</f>
        <v>133.4</v>
      </c>
      <c r="BK1422" s="126">
        <f t="shared" si="262"/>
        <v>1.2306273062730628</v>
      </c>
      <c r="BL1422">
        <f t="shared" si="263"/>
        <v>3362</v>
      </c>
      <c r="BM1422" s="126">
        <f t="shared" si="264"/>
        <v>112.06666666666666</v>
      </c>
      <c r="BN1422" s="126" t="s">
        <v>8785</v>
      </c>
      <c r="BO1422" s="126">
        <f>MATCH(BB1422,Sheet3!$D$4:$D$8,0)</f>
        <v>4</v>
      </c>
      <c r="BP1422" s="126">
        <f>MATCH(BN1422,Sheet3!$E$4:$H$4,0)</f>
        <v>4</v>
      </c>
      <c r="BQ1422" s="132">
        <f>INDEX(Sheet3!$D$4:$H$8,'NSS + ACT'!BO1422,'NSS + ACT'!BP1422)</f>
        <v>0.2</v>
      </c>
      <c r="BR1422" s="105">
        <f t="shared" si="265"/>
        <v>3739.359520295191</v>
      </c>
      <c r="BS1422" s="162">
        <f t="shared" si="266"/>
        <v>0.2</v>
      </c>
      <c r="BT1422" s="105">
        <f t="shared" si="267"/>
        <v>2991.4876162361529</v>
      </c>
    </row>
    <row r="1423" spans="1:72">
      <c r="A1423" s="18">
        <f t="shared" si="258"/>
        <v>1420</v>
      </c>
      <c r="B1423" s="61">
        <v>291700024372</v>
      </c>
      <c r="C1423" s="39">
        <v>42742</v>
      </c>
      <c r="D1423" s="22" t="s">
        <v>63</v>
      </c>
      <c r="E1423" s="22" t="s">
        <v>1464</v>
      </c>
      <c r="F1423" s="110">
        <v>6</v>
      </c>
      <c r="G1423" s="23" t="s">
        <v>49</v>
      </c>
      <c r="H1423" s="52">
        <v>539.5</v>
      </c>
      <c r="I1423" s="30"/>
      <c r="J1423" s="109">
        <v>3237</v>
      </c>
      <c r="K1423" s="23">
        <v>84842000</v>
      </c>
      <c r="L1423" s="26">
        <v>7.4999999999999997E-2</v>
      </c>
      <c r="M1423" s="40">
        <v>0</v>
      </c>
      <c r="N1423" s="62">
        <v>0</v>
      </c>
      <c r="O1423" s="52">
        <v>0</v>
      </c>
      <c r="P1423" s="26">
        <v>0.1</v>
      </c>
      <c r="Q1423" s="52">
        <v>0</v>
      </c>
      <c r="R1423" s="63">
        <v>0.18</v>
      </c>
      <c r="S1423" s="23" t="s">
        <v>777</v>
      </c>
      <c r="T1423" s="52">
        <v>242.77499999999998</v>
      </c>
      <c r="U1423" s="52">
        <v>0</v>
      </c>
      <c r="V1423" s="52">
        <v>24.2775</v>
      </c>
      <c r="W1423" s="52">
        <v>630.72945000000004</v>
      </c>
      <c r="X1423" s="52">
        <v>897.78195000000005</v>
      </c>
      <c r="Y1423" s="23" t="s">
        <v>1335</v>
      </c>
      <c r="Z1423" s="23" t="s">
        <v>1467</v>
      </c>
      <c r="AA1423" s="23" t="s">
        <v>1466</v>
      </c>
      <c r="AB1423" s="33">
        <v>291700024372</v>
      </c>
      <c r="AC1423" s="33" t="s">
        <v>1459</v>
      </c>
      <c r="AD1423" s="48">
        <v>42742</v>
      </c>
      <c r="AE1423" s="39">
        <v>42726</v>
      </c>
      <c r="AF1423" s="53" t="e">
        <v>#N/A</v>
      </c>
      <c r="AG1423" s="53" t="e">
        <v>#N/A</v>
      </c>
      <c r="AH1423" s="39" t="e">
        <v>#N/A</v>
      </c>
      <c r="AI1423" s="23" t="s">
        <v>51</v>
      </c>
      <c r="AJ1423" s="54"/>
      <c r="AK1423" s="55"/>
      <c r="AL1423" s="56"/>
      <c r="AM1423" s="57"/>
      <c r="AN1423" s="33"/>
      <c r="AO1423" s="48"/>
      <c r="AP1423" s="23">
        <v>2000</v>
      </c>
      <c r="AQ1423" s="23" t="s">
        <v>64</v>
      </c>
      <c r="AR1423" s="23" t="s">
        <v>1466</v>
      </c>
      <c r="AS1423" s="38" t="s">
        <v>53</v>
      </c>
      <c r="AT1423" s="23"/>
      <c r="AU1423" s="64">
        <v>5158</v>
      </c>
      <c r="AV1423" s="99">
        <v>6</v>
      </c>
      <c r="AW1423" s="102">
        <v>3032.9699999999898</v>
      </c>
      <c r="AX1423" s="29" t="s">
        <v>701</v>
      </c>
      <c r="AY1423" s="29"/>
      <c r="AZ1423" s="25">
        <v>1</v>
      </c>
      <c r="BA1423">
        <f t="shared" si="268"/>
        <v>2912</v>
      </c>
      <c r="BB1423" s="115" t="s">
        <v>6983</v>
      </c>
      <c r="BC1423" s="105">
        <f t="shared" si="260"/>
        <v>505.4949999999983</v>
      </c>
      <c r="BD1423" s="116">
        <f t="shared" si="261"/>
        <v>42705</v>
      </c>
      <c r="BE1423" s="141" t="s">
        <v>8477</v>
      </c>
      <c r="BF1423">
        <f>MATCH(BE1423,'Cat-4'!$A:$A,0)</f>
        <v>722</v>
      </c>
      <c r="BG1423">
        <f>MATCH(BD1423,'Cat-4'!$1:$1,0)</f>
        <v>60</v>
      </c>
      <c r="BH1423">
        <f>INDEX('Cat-4'!$1:$1048576,'NSS + ACT'!BF1423,'NSS + ACT'!BG1423)</f>
        <v>108.3</v>
      </c>
      <c r="BI1423">
        <f>MATCH($BI$1,'Cat-4'!$1:$1,0)</f>
        <v>153</v>
      </c>
      <c r="BJ1423">
        <f>INDEX('Cat-4'!$1:$1048576,'NSS + ACT'!BF1423,'NSS + ACT'!BI1423)</f>
        <v>130.80000000000001</v>
      </c>
      <c r="BK1423" s="126">
        <f t="shared" si="262"/>
        <v>1.2077562326869808</v>
      </c>
      <c r="BL1423">
        <f t="shared" si="263"/>
        <v>2935</v>
      </c>
      <c r="BM1423" s="126">
        <f t="shared" si="264"/>
        <v>97.833333333333329</v>
      </c>
      <c r="BN1423" s="126" t="s">
        <v>8785</v>
      </c>
      <c r="BO1423" s="126">
        <f>MATCH(BB1423,Sheet3!$D$4:$D$8,0)</f>
        <v>2</v>
      </c>
      <c r="BP1423" s="126">
        <f>MATCH(BN1423,Sheet3!$E$4:$H$4,0)</f>
        <v>4</v>
      </c>
      <c r="BQ1423" s="132">
        <f>INDEX(Sheet3!$D$4:$H$8,'NSS + ACT'!BO1423,'NSS + ACT'!BP1423)</f>
        <v>0.1</v>
      </c>
      <c r="BR1423" s="105">
        <f t="shared" si="265"/>
        <v>3663.0884210526201</v>
      </c>
      <c r="BS1423" s="162">
        <f t="shared" si="266"/>
        <v>0.1</v>
      </c>
      <c r="BT1423" s="105">
        <f t="shared" si="267"/>
        <v>3296.779578947358</v>
      </c>
    </row>
    <row r="1424" spans="1:72">
      <c r="A1424" s="18">
        <f t="shared" si="258"/>
        <v>1421</v>
      </c>
      <c r="B1424" s="61">
        <v>291805207492</v>
      </c>
      <c r="C1424" s="39">
        <v>43273</v>
      </c>
      <c r="D1424" s="22" t="s">
        <v>175</v>
      </c>
      <c r="E1424" s="22" t="s">
        <v>598</v>
      </c>
      <c r="F1424" s="110">
        <v>5</v>
      </c>
      <c r="G1424" s="23" t="s">
        <v>119</v>
      </c>
      <c r="H1424" s="52">
        <v>605</v>
      </c>
      <c r="I1424" s="30"/>
      <c r="J1424" s="109">
        <v>3025</v>
      </c>
      <c r="K1424" s="23">
        <v>84821020</v>
      </c>
      <c r="L1424" s="26">
        <v>7.4999999999999997E-2</v>
      </c>
      <c r="M1424" s="40">
        <v>0</v>
      </c>
      <c r="N1424" s="62">
        <v>0</v>
      </c>
      <c r="O1424" s="52">
        <v>0</v>
      </c>
      <c r="P1424" s="26">
        <v>0.1</v>
      </c>
      <c r="Q1424" s="52">
        <v>0</v>
      </c>
      <c r="R1424" s="63">
        <v>0.18</v>
      </c>
      <c r="S1424" s="23" t="s">
        <v>4537</v>
      </c>
      <c r="T1424" s="52">
        <v>226.875</v>
      </c>
      <c r="U1424" s="52">
        <v>0</v>
      </c>
      <c r="V1424" s="52">
        <v>22.6875</v>
      </c>
      <c r="W1424" s="52">
        <v>589.42124999999999</v>
      </c>
      <c r="X1424" s="52">
        <v>838.98374999999999</v>
      </c>
      <c r="Y1424" s="23" t="s">
        <v>4433</v>
      </c>
      <c r="Z1424" s="23" t="s">
        <v>4550</v>
      </c>
      <c r="AA1424" s="23" t="s">
        <v>599</v>
      </c>
      <c r="AB1424" s="33">
        <v>291805207492</v>
      </c>
      <c r="AC1424" s="33" t="s">
        <v>4551</v>
      </c>
      <c r="AD1424" s="39">
        <v>43273</v>
      </c>
      <c r="AE1424" s="39">
        <v>43266</v>
      </c>
      <c r="AF1424" s="53" t="e">
        <v>#N/A</v>
      </c>
      <c r="AG1424" s="53" t="e">
        <v>#N/A</v>
      </c>
      <c r="AH1424" s="39" t="e">
        <v>#N/A</v>
      </c>
      <c r="AI1424" s="23" t="s">
        <v>51</v>
      </c>
      <c r="AJ1424" s="59"/>
      <c r="AK1424" s="59"/>
      <c r="AL1424" s="48"/>
      <c r="AM1424" s="60"/>
      <c r="AN1424" s="33"/>
      <c r="AO1424" s="48"/>
      <c r="AP1424" s="23">
        <v>2000</v>
      </c>
      <c r="AQ1424" s="23" t="s">
        <v>64</v>
      </c>
      <c r="AR1424" s="23" t="s">
        <v>599</v>
      </c>
      <c r="AS1424" s="38" t="s">
        <v>53</v>
      </c>
      <c r="AT1424" s="23" t="s">
        <v>519</v>
      </c>
      <c r="AU1424" s="64">
        <v>1819102017</v>
      </c>
      <c r="AV1424" s="99">
        <v>5</v>
      </c>
      <c r="AW1424" s="102">
        <v>3025</v>
      </c>
      <c r="AX1424" s="29" t="s">
        <v>701</v>
      </c>
      <c r="AY1424" s="29"/>
      <c r="AZ1424" s="25" t="s">
        <v>3564</v>
      </c>
      <c r="BA1424">
        <f t="shared" si="268"/>
        <v>2372</v>
      </c>
      <c r="BB1424" s="115" t="s">
        <v>6983</v>
      </c>
      <c r="BC1424" s="105">
        <f t="shared" si="260"/>
        <v>605</v>
      </c>
      <c r="BD1424" s="116">
        <f t="shared" si="261"/>
        <v>43252</v>
      </c>
      <c r="BE1424" s="141" t="s">
        <v>8477</v>
      </c>
      <c r="BF1424">
        <f>MATCH(BE1424,'Cat-4'!$A:$A,0)</f>
        <v>722</v>
      </c>
      <c r="BG1424">
        <f>MATCH(BD1424,'Cat-4'!$1:$1,0)</f>
        <v>78</v>
      </c>
      <c r="BH1424">
        <f>INDEX('Cat-4'!$1:$1048576,'NSS + ACT'!BF1424,'NSS + ACT'!BG1424)</f>
        <v>110.5</v>
      </c>
      <c r="BI1424">
        <f>MATCH($BI$1,'Cat-4'!$1:$1,0)</f>
        <v>153</v>
      </c>
      <c r="BJ1424">
        <f>INDEX('Cat-4'!$1:$1048576,'NSS + ACT'!BF1424,'NSS + ACT'!BI1424)</f>
        <v>130.80000000000001</v>
      </c>
      <c r="BK1424" s="126">
        <f t="shared" si="262"/>
        <v>1.183710407239819</v>
      </c>
      <c r="BL1424">
        <f t="shared" si="263"/>
        <v>2388</v>
      </c>
      <c r="BM1424" s="126">
        <f t="shared" si="264"/>
        <v>79.599999999999994</v>
      </c>
      <c r="BN1424" s="126" t="s">
        <v>8785</v>
      </c>
      <c r="BO1424" s="126">
        <f>MATCH(BB1424,Sheet3!$D$4:$D$8,0)</f>
        <v>2</v>
      </c>
      <c r="BP1424" s="126">
        <f>MATCH(BN1424,Sheet3!$E$4:$H$4,0)</f>
        <v>4</v>
      </c>
      <c r="BQ1424" s="132">
        <f>INDEX(Sheet3!$D$4:$H$8,'NSS + ACT'!BO1424,'NSS + ACT'!BP1424)</f>
        <v>0.1</v>
      </c>
      <c r="BR1424" s="105">
        <f t="shared" si="265"/>
        <v>3580.7239819004526</v>
      </c>
      <c r="BS1424" s="162">
        <f t="shared" si="266"/>
        <v>0.1</v>
      </c>
      <c r="BT1424" s="105">
        <f t="shared" si="267"/>
        <v>3222.6515837104075</v>
      </c>
    </row>
    <row r="1425" spans="1:72">
      <c r="A1425" s="18">
        <f t="shared" si="258"/>
        <v>1422</v>
      </c>
      <c r="B1425" s="33">
        <v>292104563446</v>
      </c>
      <c r="C1425" s="39">
        <v>44330</v>
      </c>
      <c r="D1425" s="22" t="s">
        <v>365</v>
      </c>
      <c r="E1425" s="22" t="s">
        <v>6246</v>
      </c>
      <c r="F1425" s="110">
        <v>12</v>
      </c>
      <c r="G1425" s="23" t="s">
        <v>49</v>
      </c>
      <c r="H1425" s="52">
        <v>252</v>
      </c>
      <c r="I1425" s="30"/>
      <c r="J1425" s="109">
        <v>3024</v>
      </c>
      <c r="K1425" s="33">
        <v>73072200</v>
      </c>
      <c r="L1425" s="26">
        <v>0.1</v>
      </c>
      <c r="M1425" s="26" t="s">
        <v>742</v>
      </c>
      <c r="N1425" s="26">
        <v>0</v>
      </c>
      <c r="O1425" s="60"/>
      <c r="P1425" s="26">
        <v>0.1</v>
      </c>
      <c r="Q1425" s="84"/>
      <c r="R1425" s="26">
        <v>0.18</v>
      </c>
      <c r="S1425" s="23" t="s">
        <v>1260</v>
      </c>
      <c r="T1425" s="52">
        <v>302.40000000000003</v>
      </c>
      <c r="U1425" s="52">
        <v>0</v>
      </c>
      <c r="V1425" s="52">
        <v>30.240000000000006</v>
      </c>
      <c r="W1425" s="52">
        <v>604.1952</v>
      </c>
      <c r="X1425" s="52">
        <v>936.83519999999999</v>
      </c>
      <c r="Y1425" s="23" t="s">
        <v>6223</v>
      </c>
      <c r="Z1425" s="23" t="s">
        <v>6247</v>
      </c>
      <c r="AA1425" s="23" t="s">
        <v>6248</v>
      </c>
      <c r="AB1425" s="33">
        <v>292104563446</v>
      </c>
      <c r="AC1425" s="33" t="s">
        <v>6168</v>
      </c>
      <c r="AD1425" s="39">
        <v>44330</v>
      </c>
      <c r="AE1425" s="39">
        <v>44303</v>
      </c>
      <c r="AF1425" s="53" t="e">
        <v>#N/A</v>
      </c>
      <c r="AG1425" s="53" t="e">
        <v>#N/A</v>
      </c>
      <c r="AH1425" s="39" t="e">
        <v>#N/A</v>
      </c>
      <c r="AI1425" s="23" t="s">
        <v>51</v>
      </c>
      <c r="AJ1425" s="59"/>
      <c r="AK1425" s="59"/>
      <c r="AL1425" s="48"/>
      <c r="AM1425" s="60"/>
      <c r="AN1425" s="33"/>
      <c r="AO1425" s="48"/>
      <c r="AP1425" s="23">
        <v>2000</v>
      </c>
      <c r="AQ1425" s="23" t="s">
        <v>52</v>
      </c>
      <c r="AR1425" s="23" t="s">
        <v>6248</v>
      </c>
      <c r="AS1425" s="38" t="s">
        <v>53</v>
      </c>
      <c r="AT1425" s="23"/>
      <c r="AU1425" s="23" t="s">
        <v>6169</v>
      </c>
      <c r="AV1425" s="99">
        <v>12</v>
      </c>
      <c r="AW1425" s="101">
        <v>3024</v>
      </c>
      <c r="AX1425" s="29" t="s">
        <v>5711</v>
      </c>
      <c r="AY1425" s="29"/>
      <c r="AZ1425" s="21"/>
      <c r="BA1425">
        <f t="shared" si="268"/>
        <v>1335</v>
      </c>
      <c r="BB1425" s="115" t="s">
        <v>6983</v>
      </c>
      <c r="BC1425" s="105">
        <f t="shared" si="260"/>
        <v>252</v>
      </c>
      <c r="BD1425" s="116">
        <f t="shared" si="261"/>
        <v>44287</v>
      </c>
      <c r="BE1425" s="141" t="s">
        <v>8477</v>
      </c>
      <c r="BF1425">
        <f>MATCH(BE1425,'Cat-4'!$A:$A,0)</f>
        <v>722</v>
      </c>
      <c r="BG1425">
        <f>MATCH(BD1425,'Cat-4'!$1:$1,0)</f>
        <v>112</v>
      </c>
      <c r="BH1425">
        <f>INDEX('Cat-4'!$1:$1048576,'NSS + ACT'!BF1425,'NSS + ACT'!BG1425)</f>
        <v>116.7</v>
      </c>
      <c r="BI1425">
        <f>MATCH($BI$1,'Cat-4'!$1:$1,0)</f>
        <v>153</v>
      </c>
      <c r="BJ1425">
        <f>INDEX('Cat-4'!$1:$1048576,'NSS + ACT'!BF1425,'NSS + ACT'!BI1425)</f>
        <v>130.80000000000001</v>
      </c>
      <c r="BK1425" s="126">
        <f t="shared" si="262"/>
        <v>1.1208226221079691</v>
      </c>
      <c r="BL1425">
        <f t="shared" si="263"/>
        <v>1353</v>
      </c>
      <c r="BM1425" s="126">
        <f t="shared" si="264"/>
        <v>45.1</v>
      </c>
      <c r="BN1425" s="126" t="s">
        <v>8785</v>
      </c>
      <c r="BO1425" s="126">
        <f>MATCH(BB1425,Sheet3!$D$4:$D$8,0)</f>
        <v>2</v>
      </c>
      <c r="BP1425" s="126">
        <f>MATCH(BN1425,Sheet3!$E$4:$H$4,0)</f>
        <v>4</v>
      </c>
      <c r="BQ1425" s="132">
        <f>INDEX(Sheet3!$D$4:$H$8,'NSS + ACT'!BO1425,'NSS + ACT'!BP1425)</f>
        <v>0.1</v>
      </c>
      <c r="BR1425" s="105">
        <f t="shared" si="265"/>
        <v>3389.3676092544988</v>
      </c>
      <c r="BS1425" s="162">
        <f t="shared" si="266"/>
        <v>0.1</v>
      </c>
      <c r="BT1425" s="105">
        <f t="shared" si="267"/>
        <v>3050.4308483290488</v>
      </c>
    </row>
    <row r="1426" spans="1:72">
      <c r="A1426" s="18">
        <f t="shared" si="258"/>
        <v>1423</v>
      </c>
      <c r="B1426" s="61">
        <v>292213011112</v>
      </c>
      <c r="C1426" s="39">
        <v>44909</v>
      </c>
      <c r="D1426" s="22" t="s">
        <v>347</v>
      </c>
      <c r="E1426" s="22" t="s">
        <v>4212</v>
      </c>
      <c r="F1426" s="110">
        <v>79</v>
      </c>
      <c r="G1426" s="23" t="s">
        <v>119</v>
      </c>
      <c r="H1426" s="52">
        <v>38.11721518987342</v>
      </c>
      <c r="I1426" s="30"/>
      <c r="J1426" s="109">
        <v>3011.26</v>
      </c>
      <c r="K1426" s="23">
        <v>84841010</v>
      </c>
      <c r="L1426" s="26">
        <v>7.4999999999999997E-2</v>
      </c>
      <c r="M1426" s="40">
        <v>0</v>
      </c>
      <c r="N1426" s="62">
        <v>0</v>
      </c>
      <c r="O1426" s="52">
        <v>0</v>
      </c>
      <c r="P1426" s="26">
        <v>0.1</v>
      </c>
      <c r="Q1426" s="52">
        <v>0</v>
      </c>
      <c r="R1426" s="63">
        <v>0.18</v>
      </c>
      <c r="S1426" s="23" t="s">
        <v>4095</v>
      </c>
      <c r="T1426" s="52">
        <v>225.84450000000001</v>
      </c>
      <c r="U1426" s="52">
        <v>0</v>
      </c>
      <c r="V1426" s="52">
        <v>22.584450000000004</v>
      </c>
      <c r="W1426" s="52">
        <v>586.744011</v>
      </c>
      <c r="X1426" s="52">
        <v>835.17296099999999</v>
      </c>
      <c r="Y1426" s="23" t="s">
        <v>4133</v>
      </c>
      <c r="Z1426" s="23" t="s">
        <v>4213</v>
      </c>
      <c r="AA1426" s="23" t="s">
        <v>4214</v>
      </c>
      <c r="AB1426" s="33">
        <v>292213011112</v>
      </c>
      <c r="AC1426" s="33" t="s">
        <v>4116</v>
      </c>
      <c r="AD1426" s="39">
        <v>44909</v>
      </c>
      <c r="AE1426" s="39">
        <v>44897</v>
      </c>
      <c r="AF1426" s="53" t="e">
        <v>#N/A</v>
      </c>
      <c r="AG1426" s="53" t="e">
        <v>#N/A</v>
      </c>
      <c r="AH1426" s="39" t="e">
        <v>#N/A</v>
      </c>
      <c r="AI1426" s="23" t="s">
        <v>51</v>
      </c>
      <c r="AJ1426" s="59"/>
      <c r="AK1426" s="59"/>
      <c r="AL1426" s="48"/>
      <c r="AM1426" s="60"/>
      <c r="AN1426" s="33"/>
      <c r="AO1426" s="48"/>
      <c r="AP1426" s="23">
        <v>2000</v>
      </c>
      <c r="AQ1426" s="23" t="s">
        <v>52</v>
      </c>
      <c r="AR1426" s="23" t="s">
        <v>4214</v>
      </c>
      <c r="AS1426" s="38" t="s">
        <v>53</v>
      </c>
      <c r="AT1426" s="23"/>
      <c r="AU1426" s="64" t="s">
        <v>4117</v>
      </c>
      <c r="AV1426" s="99">
        <v>79</v>
      </c>
      <c r="AW1426" s="102">
        <v>3011.26</v>
      </c>
      <c r="AX1426" s="29" t="s">
        <v>701</v>
      </c>
      <c r="AY1426" s="29"/>
      <c r="AZ1426" s="25"/>
      <c r="BA1426">
        <f t="shared" si="268"/>
        <v>741</v>
      </c>
      <c r="BB1426" s="115" t="s">
        <v>6983</v>
      </c>
      <c r="BC1426" s="105">
        <f t="shared" si="260"/>
        <v>38.11721518987342</v>
      </c>
      <c r="BD1426" s="116">
        <f t="shared" si="261"/>
        <v>44896</v>
      </c>
      <c r="BE1426" s="141" t="s">
        <v>8477</v>
      </c>
      <c r="BF1426">
        <f>MATCH(BE1426,'Cat-4'!$A:$A,0)</f>
        <v>722</v>
      </c>
      <c r="BG1426">
        <f>MATCH(BD1426,'Cat-4'!$1:$1,0)</f>
        <v>132</v>
      </c>
      <c r="BH1426">
        <f>INDEX('Cat-4'!$1:$1048576,'NSS + ACT'!BF1426,'NSS + ACT'!BG1426)</f>
        <v>126.3</v>
      </c>
      <c r="BI1426">
        <f>MATCH($BI$1,'Cat-4'!$1:$1,0)</f>
        <v>153</v>
      </c>
      <c r="BJ1426">
        <f>INDEX('Cat-4'!$1:$1048576,'NSS + ACT'!BF1426,'NSS + ACT'!BI1426)</f>
        <v>130.80000000000001</v>
      </c>
      <c r="BK1426" s="126">
        <f t="shared" si="262"/>
        <v>1.0356294536817103</v>
      </c>
      <c r="BL1426">
        <f t="shared" si="263"/>
        <v>744</v>
      </c>
      <c r="BM1426" s="126">
        <f t="shared" si="264"/>
        <v>24.8</v>
      </c>
      <c r="BN1426" s="126" t="s">
        <v>8785</v>
      </c>
      <c r="BO1426" s="126">
        <f>MATCH(BB1426,Sheet3!$D$4:$D$8,0)</f>
        <v>2</v>
      </c>
      <c r="BP1426" s="126">
        <f>MATCH(BN1426,Sheet3!$E$4:$H$4,0)</f>
        <v>4</v>
      </c>
      <c r="BQ1426" s="132">
        <f>INDEX(Sheet3!$D$4:$H$8,'NSS + ACT'!BO1426,'NSS + ACT'!BP1426)</f>
        <v>0.1</v>
      </c>
      <c r="BR1426" s="105">
        <f t="shared" si="265"/>
        <v>3118.5495486935874</v>
      </c>
      <c r="BS1426" s="162">
        <f t="shared" si="266"/>
        <v>0.1</v>
      </c>
      <c r="BT1426" s="105">
        <f t="shared" si="267"/>
        <v>2806.6945938242288</v>
      </c>
    </row>
    <row r="1427" spans="1:72">
      <c r="A1427" s="18">
        <f t="shared" si="258"/>
        <v>1424</v>
      </c>
      <c r="B1427" s="61">
        <v>291806297521</v>
      </c>
      <c r="C1427" s="39">
        <v>43310</v>
      </c>
      <c r="D1427" s="22" t="s">
        <v>309</v>
      </c>
      <c r="E1427" s="22" t="s">
        <v>4627</v>
      </c>
      <c r="F1427" s="110">
        <v>5.76</v>
      </c>
      <c r="G1427" s="23" t="s">
        <v>195</v>
      </c>
      <c r="H1427" s="52">
        <v>518.91840277777601</v>
      </c>
      <c r="I1427" s="30"/>
      <c r="J1427" s="109">
        <v>2988.9699999999898</v>
      </c>
      <c r="K1427" s="23">
        <v>72155010</v>
      </c>
      <c r="L1427" s="26">
        <v>7.4999999999999997E-2</v>
      </c>
      <c r="M1427" s="40" t="s">
        <v>4607</v>
      </c>
      <c r="N1427" s="62">
        <v>0</v>
      </c>
      <c r="O1427" s="52">
        <v>0</v>
      </c>
      <c r="P1427" s="26">
        <v>0.1</v>
      </c>
      <c r="Q1427" s="52">
        <v>0</v>
      </c>
      <c r="R1427" s="63">
        <v>0.18</v>
      </c>
      <c r="S1427" s="23" t="s">
        <v>4608</v>
      </c>
      <c r="T1427" s="52">
        <v>224.17274999999924</v>
      </c>
      <c r="U1427" s="52">
        <v>0</v>
      </c>
      <c r="V1427" s="52">
        <v>22.417274999999925</v>
      </c>
      <c r="W1427" s="52">
        <v>582.400804499998</v>
      </c>
      <c r="X1427" s="52">
        <v>828.99082949999718</v>
      </c>
      <c r="Y1427" s="23" t="s">
        <v>4433</v>
      </c>
      <c r="Z1427" s="23" t="s">
        <v>4628</v>
      </c>
      <c r="AA1427" s="23" t="s">
        <v>4629</v>
      </c>
      <c r="AB1427" s="33">
        <v>291806297521</v>
      </c>
      <c r="AC1427" s="33" t="s">
        <v>4626</v>
      </c>
      <c r="AD1427" s="39">
        <v>43310</v>
      </c>
      <c r="AE1427" s="39">
        <v>43307</v>
      </c>
      <c r="AF1427" s="53" t="e">
        <v>#N/A</v>
      </c>
      <c r="AG1427" s="53" t="e">
        <v>#N/A</v>
      </c>
      <c r="AH1427" s="39" t="e">
        <v>#N/A</v>
      </c>
      <c r="AI1427" s="23" t="s">
        <v>51</v>
      </c>
      <c r="AJ1427" s="59"/>
      <c r="AK1427" s="59"/>
      <c r="AL1427" s="48"/>
      <c r="AM1427" s="60"/>
      <c r="AN1427" s="33"/>
      <c r="AO1427" s="48"/>
      <c r="AP1427" s="23">
        <v>2000</v>
      </c>
      <c r="AQ1427" s="23" t="s">
        <v>52</v>
      </c>
      <c r="AR1427" s="23" t="s">
        <v>4629</v>
      </c>
      <c r="AS1427" s="38" t="s">
        <v>53</v>
      </c>
      <c r="AT1427" s="23"/>
      <c r="AU1427" s="64">
        <v>7</v>
      </c>
      <c r="AV1427" s="99">
        <v>5.75999999999999</v>
      </c>
      <c r="AW1427" s="102">
        <v>2988.9699999999898</v>
      </c>
      <c r="AX1427" s="29" t="s">
        <v>701</v>
      </c>
      <c r="AY1427" s="29"/>
      <c r="AZ1427" s="25" t="s">
        <v>4436</v>
      </c>
      <c r="BA1427">
        <f t="shared" si="268"/>
        <v>2331</v>
      </c>
      <c r="BB1427" s="115" t="s">
        <v>6983</v>
      </c>
      <c r="BC1427" s="105">
        <f t="shared" si="260"/>
        <v>518.91840277777692</v>
      </c>
      <c r="BD1427" s="116">
        <f t="shared" si="261"/>
        <v>43282</v>
      </c>
      <c r="BE1427" s="141" t="s">
        <v>8477</v>
      </c>
      <c r="BF1427">
        <f>MATCH(BE1427,'Cat-4'!$A:$A,0)</f>
        <v>722</v>
      </c>
      <c r="BG1427">
        <f>MATCH(BD1427,'Cat-4'!$1:$1,0)</f>
        <v>79</v>
      </c>
      <c r="BH1427">
        <f>INDEX('Cat-4'!$1:$1048576,'NSS + ACT'!BF1427,'NSS + ACT'!BG1427)</f>
        <v>110.9</v>
      </c>
      <c r="BI1427">
        <f>MATCH($BI$1,'Cat-4'!$1:$1,0)</f>
        <v>153</v>
      </c>
      <c r="BJ1427">
        <f>INDEX('Cat-4'!$1:$1048576,'NSS + ACT'!BF1427,'NSS + ACT'!BI1427)</f>
        <v>130.80000000000001</v>
      </c>
      <c r="BK1427" s="126">
        <f t="shared" si="262"/>
        <v>1.1794409377817854</v>
      </c>
      <c r="BL1427">
        <f t="shared" si="263"/>
        <v>2358</v>
      </c>
      <c r="BM1427" s="126">
        <f t="shared" si="264"/>
        <v>78.599999999999994</v>
      </c>
      <c r="BN1427" s="126" t="s">
        <v>8785</v>
      </c>
      <c r="BO1427" s="126">
        <f>MATCH(BB1427,Sheet3!$D$4:$D$8,0)</f>
        <v>2</v>
      </c>
      <c r="BP1427" s="126">
        <f>MATCH(BN1427,Sheet3!$E$4:$H$4,0)</f>
        <v>4</v>
      </c>
      <c r="BQ1427" s="132">
        <f>INDEX(Sheet3!$D$4:$H$8,'NSS + ACT'!BO1427,'NSS + ACT'!BP1427)</f>
        <v>0.1</v>
      </c>
      <c r="BR1427" s="105">
        <f t="shared" si="265"/>
        <v>3525.313579801611</v>
      </c>
      <c r="BS1427" s="162">
        <f t="shared" si="266"/>
        <v>0.1</v>
      </c>
      <c r="BT1427" s="105">
        <f t="shared" si="267"/>
        <v>3172.7822218214501</v>
      </c>
    </row>
    <row r="1428" spans="1:72">
      <c r="A1428" s="18">
        <f t="shared" si="258"/>
        <v>1425</v>
      </c>
      <c r="B1428" s="33">
        <v>292310188170</v>
      </c>
      <c r="C1428" s="39">
        <v>45191</v>
      </c>
      <c r="D1428" s="22" t="s">
        <v>91</v>
      </c>
      <c r="E1428" s="22" t="s">
        <v>5095</v>
      </c>
      <c r="F1428" s="110">
        <v>2</v>
      </c>
      <c r="G1428" s="23" t="s">
        <v>49</v>
      </c>
      <c r="H1428" s="58">
        <v>1490</v>
      </c>
      <c r="I1428" s="30"/>
      <c r="J1428" s="101">
        <v>2980</v>
      </c>
      <c r="K1428" s="33">
        <v>84819090</v>
      </c>
      <c r="L1428" s="26">
        <v>7.4999999999999997E-2</v>
      </c>
      <c r="M1428" s="40">
        <v>0</v>
      </c>
      <c r="N1428" s="40">
        <v>0</v>
      </c>
      <c r="O1428" s="35"/>
      <c r="P1428" s="63">
        <v>0.1</v>
      </c>
      <c r="Q1428" s="52">
        <v>0</v>
      </c>
      <c r="R1428" s="63">
        <v>0.18</v>
      </c>
      <c r="S1428" s="23" t="s">
        <v>849</v>
      </c>
      <c r="T1428" s="52">
        <v>223.5</v>
      </c>
      <c r="U1428" s="52">
        <v>0</v>
      </c>
      <c r="V1428" s="52">
        <v>22.35</v>
      </c>
      <c r="W1428" s="52">
        <v>580.65299999999991</v>
      </c>
      <c r="X1428" s="52">
        <v>826.50299999999993</v>
      </c>
      <c r="Y1428" s="23" t="s">
        <v>5072</v>
      </c>
      <c r="Z1428" s="23" t="s">
        <v>5096</v>
      </c>
      <c r="AA1428" s="23" t="s">
        <v>5097</v>
      </c>
      <c r="AB1428" s="33">
        <v>292310188170</v>
      </c>
      <c r="AC1428" s="33" t="s">
        <v>5098</v>
      </c>
      <c r="AD1428" s="48">
        <v>45191</v>
      </c>
      <c r="AE1428" s="39">
        <v>45181</v>
      </c>
      <c r="AF1428" s="53" t="e">
        <v>#N/A</v>
      </c>
      <c r="AG1428" s="53" t="e">
        <v>#N/A</v>
      </c>
      <c r="AH1428" s="39" t="e">
        <v>#N/A</v>
      </c>
      <c r="AI1428" s="23" t="s">
        <v>51</v>
      </c>
      <c r="AJ1428" s="54"/>
      <c r="AK1428" s="55"/>
      <c r="AL1428" s="56"/>
      <c r="AM1428" s="57"/>
      <c r="AN1428" s="33"/>
      <c r="AO1428" s="48"/>
      <c r="AP1428" s="23">
        <v>2000</v>
      </c>
      <c r="AQ1428" s="23" t="s">
        <v>52</v>
      </c>
      <c r="AR1428" s="23" t="s">
        <v>5097</v>
      </c>
      <c r="AS1428" s="38" t="s">
        <v>518</v>
      </c>
      <c r="AT1428" s="23"/>
      <c r="AU1428" s="23" t="s">
        <v>5099</v>
      </c>
      <c r="AV1428" s="99">
        <v>2</v>
      </c>
      <c r="AW1428" s="101">
        <v>2980</v>
      </c>
      <c r="AX1428" s="29" t="s">
        <v>4770</v>
      </c>
      <c r="AY1428" s="29"/>
      <c r="AZ1428" s="32" t="s">
        <v>5077</v>
      </c>
      <c r="BA1428">
        <f t="shared" si="268"/>
        <v>457</v>
      </c>
      <c r="BB1428" s="115" t="s">
        <v>6983</v>
      </c>
      <c r="BC1428" s="105">
        <f t="shared" si="260"/>
        <v>1490</v>
      </c>
      <c r="BD1428" s="116">
        <f t="shared" si="261"/>
        <v>45170</v>
      </c>
      <c r="BE1428" s="141" t="s">
        <v>8477</v>
      </c>
      <c r="BF1428">
        <f>MATCH(BE1428,'Cat-4'!$A:$A,0)</f>
        <v>722</v>
      </c>
      <c r="BG1428">
        <f>MATCH(BD1428,'Cat-4'!$1:$1,0)</f>
        <v>141</v>
      </c>
      <c r="BH1428">
        <f>INDEX('Cat-4'!$1:$1048576,'NSS + ACT'!BF1428,'NSS + ACT'!BG1428)</f>
        <v>129.19999999999999</v>
      </c>
      <c r="BI1428">
        <f>MATCH($BI$1,'Cat-4'!$1:$1,0)</f>
        <v>153</v>
      </c>
      <c r="BJ1428">
        <f>INDEX('Cat-4'!$1:$1048576,'NSS + ACT'!BF1428,'NSS + ACT'!BI1428)</f>
        <v>130.80000000000001</v>
      </c>
      <c r="BK1428" s="126">
        <f t="shared" si="262"/>
        <v>1.0123839009287927</v>
      </c>
      <c r="BL1428">
        <f t="shared" si="263"/>
        <v>470</v>
      </c>
      <c r="BM1428" s="126">
        <f t="shared" si="264"/>
        <v>15.666666666666666</v>
      </c>
      <c r="BN1428" s="126" t="s">
        <v>8784</v>
      </c>
      <c r="BO1428" s="126">
        <f>MATCH(BB1428,Sheet3!$D$4:$D$8,0)</f>
        <v>2</v>
      </c>
      <c r="BP1428" s="126">
        <f>MATCH(BN1428,Sheet3!$E$4:$H$4,0)</f>
        <v>3</v>
      </c>
      <c r="BQ1428" s="132">
        <f>INDEX(Sheet3!$D$4:$H$8,'NSS + ACT'!BO1428,'NSS + ACT'!BP1428)</f>
        <v>0.05</v>
      </c>
      <c r="BR1428" s="105">
        <f t="shared" si="265"/>
        <v>3016.9040247678022</v>
      </c>
      <c r="BS1428" s="162">
        <f t="shared" si="266"/>
        <v>0.05</v>
      </c>
      <c r="BT1428" s="105">
        <f t="shared" si="267"/>
        <v>2866.0588235294122</v>
      </c>
    </row>
    <row r="1429" spans="1:72">
      <c r="A1429" s="18">
        <f t="shared" si="258"/>
        <v>1426</v>
      </c>
      <c r="B1429" s="61">
        <v>292107665592</v>
      </c>
      <c r="C1429" s="39">
        <v>44413</v>
      </c>
      <c r="D1429" s="22" t="s">
        <v>139</v>
      </c>
      <c r="E1429" s="22" t="s">
        <v>3999</v>
      </c>
      <c r="F1429" s="110">
        <v>44</v>
      </c>
      <c r="G1429" s="23" t="s">
        <v>60</v>
      </c>
      <c r="H1429" s="52">
        <v>67.570909090908856</v>
      </c>
      <c r="I1429" s="30"/>
      <c r="J1429" s="109">
        <v>2973.1199999999899</v>
      </c>
      <c r="K1429" s="23">
        <v>73181500</v>
      </c>
      <c r="L1429" s="26">
        <v>0.15</v>
      </c>
      <c r="M1429" s="40">
        <v>0</v>
      </c>
      <c r="N1429" s="40">
        <v>0</v>
      </c>
      <c r="O1429" s="52">
        <v>0</v>
      </c>
      <c r="P1429" s="26">
        <v>0.1</v>
      </c>
      <c r="Q1429" s="52">
        <v>0</v>
      </c>
      <c r="R1429" s="63">
        <v>0.18</v>
      </c>
      <c r="S1429" s="23" t="s">
        <v>696</v>
      </c>
      <c r="T1429" s="52">
        <v>445.96799999999848</v>
      </c>
      <c r="U1429" s="52">
        <v>0</v>
      </c>
      <c r="V1429" s="52">
        <v>44.596799999999853</v>
      </c>
      <c r="W1429" s="52">
        <v>623.46326399999782</v>
      </c>
      <c r="X1429" s="68">
        <v>1114.0280639999962</v>
      </c>
      <c r="Y1429" s="23" t="s">
        <v>3855</v>
      </c>
      <c r="Z1429" s="23" t="s">
        <v>4000</v>
      </c>
      <c r="AA1429" s="23" t="s">
        <v>4001</v>
      </c>
      <c r="AB1429" s="33">
        <v>292107665592</v>
      </c>
      <c r="AC1429" s="33" t="s">
        <v>3987</v>
      </c>
      <c r="AD1429" s="39">
        <v>44413</v>
      </c>
      <c r="AE1429" s="39">
        <v>44407</v>
      </c>
      <c r="AF1429" s="53" t="e">
        <v>#N/A</v>
      </c>
      <c r="AG1429" s="53" t="e">
        <v>#N/A</v>
      </c>
      <c r="AH1429" s="39" t="e">
        <v>#N/A</v>
      </c>
      <c r="AI1429" s="23" t="s">
        <v>51</v>
      </c>
      <c r="AJ1429" s="59"/>
      <c r="AK1429" s="59"/>
      <c r="AL1429" s="48"/>
      <c r="AM1429" s="60"/>
      <c r="AN1429" s="33"/>
      <c r="AO1429" s="48"/>
      <c r="AP1429" s="23">
        <v>2000</v>
      </c>
      <c r="AQ1429" s="23" t="s">
        <v>52</v>
      </c>
      <c r="AR1429" s="23" t="s">
        <v>4001</v>
      </c>
      <c r="AS1429" s="38" t="s">
        <v>53</v>
      </c>
      <c r="AT1429" s="23"/>
      <c r="AU1429" s="64" t="s">
        <v>3988</v>
      </c>
      <c r="AV1429" s="99">
        <v>44</v>
      </c>
      <c r="AW1429" s="102">
        <v>2973.1199999999899</v>
      </c>
      <c r="AX1429" s="29" t="s">
        <v>701</v>
      </c>
      <c r="AY1429" s="29"/>
      <c r="AZ1429" s="25"/>
      <c r="BA1429">
        <f t="shared" si="268"/>
        <v>1231</v>
      </c>
      <c r="BB1429" s="115" t="s">
        <v>6983</v>
      </c>
      <c r="BC1429" s="105">
        <f t="shared" si="260"/>
        <v>67.570909090908856</v>
      </c>
      <c r="BD1429" s="116">
        <f t="shared" si="261"/>
        <v>44378</v>
      </c>
      <c r="BE1429" s="141" t="s">
        <v>8477</v>
      </c>
      <c r="BF1429">
        <f>MATCH(BE1429,'Cat-4'!$A:$A,0)</f>
        <v>722</v>
      </c>
      <c r="BG1429">
        <f>MATCH(BD1429,'Cat-4'!$1:$1,0)</f>
        <v>115</v>
      </c>
      <c r="BH1429">
        <f>INDEX('Cat-4'!$1:$1048576,'NSS + ACT'!BF1429,'NSS + ACT'!BG1429)</f>
        <v>119.2</v>
      </c>
      <c r="BI1429">
        <f>MATCH($BI$1,'Cat-4'!$1:$1,0)</f>
        <v>153</v>
      </c>
      <c r="BJ1429">
        <f>INDEX('Cat-4'!$1:$1048576,'NSS + ACT'!BF1429,'NSS + ACT'!BI1429)</f>
        <v>130.80000000000001</v>
      </c>
      <c r="BK1429" s="126">
        <f t="shared" si="262"/>
        <v>1.0973154362416109</v>
      </c>
      <c r="BL1429">
        <f t="shared" si="263"/>
        <v>1262</v>
      </c>
      <c r="BM1429" s="126">
        <f t="shared" si="264"/>
        <v>42.06666666666667</v>
      </c>
      <c r="BN1429" s="126" t="s">
        <v>8785</v>
      </c>
      <c r="BO1429" s="126">
        <f>MATCH(BB1429,Sheet3!$D$4:$D$8,0)</f>
        <v>2</v>
      </c>
      <c r="BP1429" s="126">
        <f>MATCH(BN1429,Sheet3!$E$4:$H$4,0)</f>
        <v>4</v>
      </c>
      <c r="BQ1429" s="132">
        <f>INDEX(Sheet3!$D$4:$H$8,'NSS + ACT'!BO1429,'NSS + ACT'!BP1429)</f>
        <v>0.1</v>
      </c>
      <c r="BR1429" s="105">
        <f t="shared" si="265"/>
        <v>3262.4504697986472</v>
      </c>
      <c r="BS1429" s="162">
        <f t="shared" si="266"/>
        <v>0.1</v>
      </c>
      <c r="BT1429" s="105">
        <f t="shared" si="267"/>
        <v>2936.2054228187826</v>
      </c>
    </row>
    <row r="1430" spans="1:72">
      <c r="A1430" s="18">
        <f t="shared" si="258"/>
        <v>1427</v>
      </c>
      <c r="B1430" s="33"/>
      <c r="C1430" s="39"/>
      <c r="D1430" s="22" t="s">
        <v>106</v>
      </c>
      <c r="E1430" s="22" t="s">
        <v>6564</v>
      </c>
      <c r="F1430" s="113">
        <v>6</v>
      </c>
      <c r="G1430" s="23" t="s">
        <v>119</v>
      </c>
      <c r="H1430" s="24">
        <v>495</v>
      </c>
      <c r="I1430" s="30"/>
      <c r="J1430" s="101">
        <v>2970</v>
      </c>
      <c r="K1430" s="23">
        <v>86073010</v>
      </c>
      <c r="L1430" s="26">
        <v>0.1</v>
      </c>
      <c r="M1430" s="23"/>
      <c r="N1430" s="49"/>
      <c r="O1430" s="38"/>
      <c r="P1430" s="26">
        <v>0.1</v>
      </c>
      <c r="Q1430" s="38"/>
      <c r="R1430" s="26">
        <v>0.18</v>
      </c>
      <c r="S1430" s="23" t="s">
        <v>6565</v>
      </c>
      <c r="T1430" s="94">
        <v>297</v>
      </c>
      <c r="U1430" s="94">
        <v>0</v>
      </c>
      <c r="V1430" s="94">
        <v>29.700000000000003</v>
      </c>
      <c r="W1430" s="94">
        <v>593.40599999999995</v>
      </c>
      <c r="X1430" s="52">
        <v>920.10599999999999</v>
      </c>
      <c r="Y1430" s="23" t="s">
        <v>6489</v>
      </c>
      <c r="Z1430" s="23" t="s">
        <v>6566</v>
      </c>
      <c r="AA1430" s="23" t="s">
        <v>6566</v>
      </c>
      <c r="AB1430" s="33">
        <v>291601995635</v>
      </c>
      <c r="AC1430" s="23" t="s">
        <v>6567</v>
      </c>
      <c r="AD1430" s="48">
        <v>42493</v>
      </c>
      <c r="AE1430" s="39">
        <v>42486</v>
      </c>
      <c r="AF1430" s="33" t="e">
        <v>#N/A</v>
      </c>
      <c r="AG1430" s="23" t="e">
        <v>#N/A</v>
      </c>
      <c r="AH1430" s="39" t="e">
        <v>#N/A</v>
      </c>
      <c r="AI1430" s="23" t="s">
        <v>51</v>
      </c>
      <c r="AJ1430" s="65"/>
      <c r="AK1430" s="57"/>
      <c r="AL1430" s="56"/>
      <c r="AM1430" s="52"/>
      <c r="AN1430" s="23"/>
      <c r="AO1430" s="38"/>
      <c r="AP1430" s="23">
        <v>2000</v>
      </c>
      <c r="AQ1430" s="23" t="s">
        <v>64</v>
      </c>
      <c r="AR1430" s="23" t="s">
        <v>6568</v>
      </c>
      <c r="AS1430" s="95" t="s">
        <v>53</v>
      </c>
      <c r="AT1430" s="23"/>
      <c r="AU1430" s="23" t="s">
        <v>107</v>
      </c>
      <c r="AV1430" s="99">
        <v>6</v>
      </c>
      <c r="AW1430" s="101">
        <v>2970</v>
      </c>
      <c r="AX1430" s="29" t="s">
        <v>6494</v>
      </c>
      <c r="AY1430" s="29"/>
      <c r="AZ1430" s="21"/>
      <c r="BA1430">
        <f t="shared" si="268"/>
        <v>3152</v>
      </c>
      <c r="BB1430" s="115" t="s">
        <v>6987</v>
      </c>
      <c r="BC1430" s="105">
        <f t="shared" si="260"/>
        <v>495</v>
      </c>
      <c r="BD1430" s="116">
        <f t="shared" si="261"/>
        <v>42461</v>
      </c>
      <c r="BE1430" s="141" t="s">
        <v>8366</v>
      </c>
      <c r="BF1430">
        <f>MATCH(BE1430,'Cat-4'!$A:$A,0)</f>
        <v>666</v>
      </c>
      <c r="BG1430">
        <f>MATCH(BD1430,'Cat-4'!$1:$1,0)</f>
        <v>52</v>
      </c>
      <c r="BH1430">
        <f>INDEX('Cat-4'!$1:$1048576,'NSS + ACT'!BF1430,'NSS + ACT'!BG1430)</f>
        <v>108.6</v>
      </c>
      <c r="BI1430">
        <f>MATCH($BI$1,'Cat-4'!$1:$1,0)</f>
        <v>153</v>
      </c>
      <c r="BJ1430">
        <f>INDEX('Cat-4'!$1:$1048576,'NSS + ACT'!BF1430,'NSS + ACT'!BI1430)</f>
        <v>133.4</v>
      </c>
      <c r="BK1430" s="126">
        <f t="shared" si="262"/>
        <v>1.2283609576427257</v>
      </c>
      <c r="BL1430">
        <f t="shared" si="263"/>
        <v>3179</v>
      </c>
      <c r="BM1430" s="126">
        <f t="shared" si="264"/>
        <v>105.96666666666667</v>
      </c>
      <c r="BN1430" s="126" t="s">
        <v>8785</v>
      </c>
      <c r="BO1430" s="126">
        <f>MATCH(BB1430,Sheet3!$D$4:$D$8,0)</f>
        <v>4</v>
      </c>
      <c r="BP1430" s="126">
        <f>MATCH(BN1430,Sheet3!$E$4:$H$4,0)</f>
        <v>4</v>
      </c>
      <c r="BQ1430" s="132">
        <f>INDEX(Sheet3!$D$4:$H$8,'NSS + ACT'!BO1430,'NSS + ACT'!BP1430)</f>
        <v>0.2</v>
      </c>
      <c r="BR1430" s="105">
        <f t="shared" si="265"/>
        <v>3648.2320441988954</v>
      </c>
      <c r="BS1430" s="162">
        <f t="shared" si="266"/>
        <v>0.2</v>
      </c>
      <c r="BT1430" s="105">
        <f t="shared" si="267"/>
        <v>2918.5856353591166</v>
      </c>
    </row>
    <row r="1431" spans="1:72">
      <c r="A1431" s="18">
        <f t="shared" si="258"/>
        <v>1428</v>
      </c>
      <c r="B1431" s="33"/>
      <c r="C1431" s="39"/>
      <c r="D1431" s="22" t="s">
        <v>264</v>
      </c>
      <c r="E1431" s="22" t="s">
        <v>6826</v>
      </c>
      <c r="F1431" s="113">
        <v>3</v>
      </c>
      <c r="G1431" s="23" t="s">
        <v>49</v>
      </c>
      <c r="H1431" s="24">
        <v>984.9566666666633</v>
      </c>
      <c r="I1431" s="30"/>
      <c r="J1431" s="101">
        <v>2954.8699999999899</v>
      </c>
      <c r="K1431" s="23">
        <v>85069000</v>
      </c>
      <c r="L1431" s="26">
        <v>0.1</v>
      </c>
      <c r="M1431" s="23"/>
      <c r="N1431" s="49"/>
      <c r="O1431" s="38"/>
      <c r="P1431" s="26">
        <v>0.1</v>
      </c>
      <c r="Q1431" s="38"/>
      <c r="R1431" s="26">
        <v>0.18</v>
      </c>
      <c r="S1431" s="23" t="s">
        <v>6827</v>
      </c>
      <c r="T1431" s="94">
        <v>295.486999999999</v>
      </c>
      <c r="U1431" s="94">
        <v>0</v>
      </c>
      <c r="V1431" s="94">
        <v>29.548699999999901</v>
      </c>
      <c r="W1431" s="94">
        <v>590.38302599999793</v>
      </c>
      <c r="X1431" s="52">
        <v>915.41872599999681</v>
      </c>
      <c r="Y1431" s="23" t="s">
        <v>6636</v>
      </c>
      <c r="Z1431" s="23" t="s">
        <v>6828</v>
      </c>
      <c r="AA1431" s="23" t="s">
        <v>6828</v>
      </c>
      <c r="AB1431" s="33">
        <v>291703264554</v>
      </c>
      <c r="AC1431" s="23" t="s">
        <v>3014</v>
      </c>
      <c r="AD1431" s="48">
        <v>42903</v>
      </c>
      <c r="AE1431" s="39">
        <v>42847</v>
      </c>
      <c r="AF1431" s="33" t="e">
        <v>#N/A</v>
      </c>
      <c r="AG1431" s="23" t="e">
        <v>#N/A</v>
      </c>
      <c r="AH1431" s="39" t="e">
        <v>#N/A</v>
      </c>
      <c r="AI1431" s="23" t="s">
        <v>51</v>
      </c>
      <c r="AJ1431" s="65"/>
      <c r="AK1431" s="57"/>
      <c r="AL1431" s="56"/>
      <c r="AM1431" s="52"/>
      <c r="AN1431" s="23"/>
      <c r="AO1431" s="38"/>
      <c r="AP1431" s="23">
        <v>2000</v>
      </c>
      <c r="AQ1431" s="23" t="s">
        <v>64</v>
      </c>
      <c r="AR1431" s="23" t="s">
        <v>6829</v>
      </c>
      <c r="AS1431" s="95" t="s">
        <v>53</v>
      </c>
      <c r="AT1431" s="23"/>
      <c r="AU1431" s="23" t="s">
        <v>6830</v>
      </c>
      <c r="AV1431" s="99">
        <v>3</v>
      </c>
      <c r="AW1431" s="101">
        <v>2954.8699999999899</v>
      </c>
      <c r="AX1431" s="29" t="s">
        <v>6494</v>
      </c>
      <c r="AY1431" s="29"/>
      <c r="AZ1431" s="21"/>
      <c r="BA1431">
        <f t="shared" si="268"/>
        <v>2791</v>
      </c>
      <c r="BB1431" s="115" t="s">
        <v>6983</v>
      </c>
      <c r="BC1431" s="105">
        <f t="shared" si="260"/>
        <v>984.9566666666633</v>
      </c>
      <c r="BD1431" s="116">
        <f t="shared" si="261"/>
        <v>42826</v>
      </c>
      <c r="BE1431" s="141" t="s">
        <v>8477</v>
      </c>
      <c r="BF1431">
        <f>MATCH(BE1431,'Cat-4'!$A:$A,0)</f>
        <v>722</v>
      </c>
      <c r="BG1431">
        <f>MATCH(BD1431,'Cat-4'!$1:$1,0)</f>
        <v>64</v>
      </c>
      <c r="BH1431">
        <f>INDEX('Cat-4'!$1:$1048576,'NSS + ACT'!BF1431,'NSS + ACT'!BG1431)</f>
        <v>108.3</v>
      </c>
      <c r="BI1431">
        <f>MATCH($BI$1,'Cat-4'!$1:$1,0)</f>
        <v>153</v>
      </c>
      <c r="BJ1431">
        <f>INDEX('Cat-4'!$1:$1048576,'NSS + ACT'!BF1431,'NSS + ACT'!BI1431)</f>
        <v>130.80000000000001</v>
      </c>
      <c r="BK1431" s="126">
        <f t="shared" si="262"/>
        <v>1.2077562326869808</v>
      </c>
      <c r="BL1431">
        <f t="shared" si="263"/>
        <v>2814</v>
      </c>
      <c r="BM1431" s="126">
        <f t="shared" si="264"/>
        <v>93.8</v>
      </c>
      <c r="BN1431" s="126" t="s">
        <v>8785</v>
      </c>
      <c r="BO1431" s="126">
        <f>MATCH(BB1431,Sheet3!$D$4:$D$8,0)</f>
        <v>2</v>
      </c>
      <c r="BP1431" s="126">
        <f>MATCH(BN1431,Sheet3!$E$4:$H$4,0)</f>
        <v>4</v>
      </c>
      <c r="BQ1431" s="132">
        <f>INDEX(Sheet3!$D$4:$H$8,'NSS + ACT'!BO1431,'NSS + ACT'!BP1431)</f>
        <v>0.1</v>
      </c>
      <c r="BR1431" s="105">
        <f t="shared" si="265"/>
        <v>3568.7626592797669</v>
      </c>
      <c r="BS1431" s="162">
        <f t="shared" si="266"/>
        <v>0.1</v>
      </c>
      <c r="BT1431" s="105">
        <f t="shared" si="267"/>
        <v>3211.8863933517905</v>
      </c>
    </row>
    <row r="1432" spans="1:72">
      <c r="A1432" s="18">
        <f t="shared" si="258"/>
        <v>1429</v>
      </c>
      <c r="B1432" s="61">
        <v>292207569813</v>
      </c>
      <c r="C1432" s="39">
        <v>44764</v>
      </c>
      <c r="D1432" s="22" t="s">
        <v>91</v>
      </c>
      <c r="E1432" s="22" t="s">
        <v>2487</v>
      </c>
      <c r="F1432" s="110">
        <v>2</v>
      </c>
      <c r="G1432" s="23" t="s">
        <v>119</v>
      </c>
      <c r="H1432" s="52">
        <v>1477</v>
      </c>
      <c r="I1432" s="30"/>
      <c r="J1432" s="109">
        <v>2954</v>
      </c>
      <c r="K1432" s="23">
        <v>84819090</v>
      </c>
      <c r="L1432" s="26">
        <v>7.4999999999999997E-2</v>
      </c>
      <c r="M1432" s="40">
        <v>0</v>
      </c>
      <c r="N1432" s="62">
        <v>0</v>
      </c>
      <c r="O1432" s="52"/>
      <c r="P1432" s="26">
        <v>0.1</v>
      </c>
      <c r="Q1432" s="52">
        <v>0</v>
      </c>
      <c r="R1432" s="63">
        <v>0.18</v>
      </c>
      <c r="S1432" s="23" t="s">
        <v>849</v>
      </c>
      <c r="T1432" s="52">
        <v>221.54999999999998</v>
      </c>
      <c r="U1432" s="52">
        <v>0</v>
      </c>
      <c r="V1432" s="52">
        <v>22.155000000000001</v>
      </c>
      <c r="W1432" s="52">
        <v>575.58690000000001</v>
      </c>
      <c r="X1432" s="52">
        <v>819.29189999999994</v>
      </c>
      <c r="Y1432" s="23" t="s">
        <v>2273</v>
      </c>
      <c r="Z1432" s="23" t="s">
        <v>2488</v>
      </c>
      <c r="AA1432" s="23" t="s">
        <v>2489</v>
      </c>
      <c r="AB1432" s="33">
        <v>292207569813</v>
      </c>
      <c r="AC1432" s="33" t="s">
        <v>1972</v>
      </c>
      <c r="AD1432" s="48">
        <v>44764</v>
      </c>
      <c r="AE1432" s="39">
        <v>44741</v>
      </c>
      <c r="AF1432" s="53" t="e">
        <v>#N/A</v>
      </c>
      <c r="AG1432" s="53" t="e">
        <v>#N/A</v>
      </c>
      <c r="AH1432" s="39" t="e">
        <v>#N/A</v>
      </c>
      <c r="AI1432" s="23" t="s">
        <v>51</v>
      </c>
      <c r="AJ1432" s="54"/>
      <c r="AK1432" s="55"/>
      <c r="AL1432" s="56"/>
      <c r="AM1432" s="57"/>
      <c r="AN1432" s="33"/>
      <c r="AO1432" s="48"/>
      <c r="AP1432" s="23">
        <v>2000</v>
      </c>
      <c r="AQ1432" s="23" t="s">
        <v>52</v>
      </c>
      <c r="AR1432" s="23" t="s">
        <v>2489</v>
      </c>
      <c r="AS1432" s="38" t="s">
        <v>53</v>
      </c>
      <c r="AT1432" s="23"/>
      <c r="AU1432" s="64" t="s">
        <v>225</v>
      </c>
      <c r="AV1432" s="99">
        <v>2</v>
      </c>
      <c r="AW1432" s="102">
        <v>2954</v>
      </c>
      <c r="AX1432" s="29" t="s">
        <v>701</v>
      </c>
      <c r="AY1432" s="29"/>
      <c r="AZ1432" s="25" t="s">
        <v>853</v>
      </c>
      <c r="BA1432">
        <f t="shared" si="268"/>
        <v>897</v>
      </c>
      <c r="BB1432" t="s">
        <v>6983</v>
      </c>
      <c r="BC1432" s="105">
        <f t="shared" si="260"/>
        <v>1477</v>
      </c>
      <c r="BD1432" s="116">
        <f t="shared" si="261"/>
        <v>44713</v>
      </c>
      <c r="BE1432" s="141" t="s">
        <v>8477</v>
      </c>
      <c r="BF1432">
        <f>MATCH(BE1432,'Cat-4'!$A:$A,0)</f>
        <v>722</v>
      </c>
      <c r="BG1432">
        <f>MATCH(BD1432,'Cat-4'!$1:$1,0)</f>
        <v>126</v>
      </c>
      <c r="BH1432">
        <f>INDEX('Cat-4'!$1:$1048576,'NSS + ACT'!BF1432,'NSS + ACT'!BG1432)</f>
        <v>125.1</v>
      </c>
      <c r="BI1432">
        <f>MATCH($BI$1,'Cat-4'!$1:$1,0)</f>
        <v>153</v>
      </c>
      <c r="BJ1432">
        <f>INDEX('Cat-4'!$1:$1048576,'NSS + ACT'!BF1432,'NSS + ACT'!BI1432)</f>
        <v>130.80000000000001</v>
      </c>
      <c r="BK1432" s="126">
        <f t="shared" si="262"/>
        <v>1.0455635491606716</v>
      </c>
      <c r="BL1432">
        <f t="shared" si="263"/>
        <v>927</v>
      </c>
      <c r="BM1432" s="126">
        <f t="shared" si="264"/>
        <v>30.9</v>
      </c>
      <c r="BN1432" s="126" t="s">
        <v>8785</v>
      </c>
      <c r="BO1432" s="126">
        <f>MATCH(BB1432,Sheet3!$D$4:$D$8,0)</f>
        <v>2</v>
      </c>
      <c r="BP1432" s="126">
        <f>MATCH(BN1432,Sheet3!$E$4:$H$4,0)</f>
        <v>4</v>
      </c>
      <c r="BQ1432" s="132">
        <f>INDEX(Sheet3!$D$4:$H$8,'NSS + ACT'!BO1432,'NSS + ACT'!BP1432)</f>
        <v>0.1</v>
      </c>
      <c r="BR1432" s="105">
        <f t="shared" si="265"/>
        <v>3088.5947242206239</v>
      </c>
      <c r="BS1432" s="162">
        <f t="shared" si="266"/>
        <v>0.1</v>
      </c>
      <c r="BT1432" s="105">
        <f t="shared" si="267"/>
        <v>2779.7352517985614</v>
      </c>
    </row>
    <row r="1433" spans="1:72">
      <c r="A1433" s="18">
        <f t="shared" si="258"/>
        <v>1430</v>
      </c>
      <c r="B1433" s="33"/>
      <c r="C1433" s="39"/>
      <c r="D1433" s="22" t="s">
        <v>3565</v>
      </c>
      <c r="E1433" s="22" t="s">
        <v>6935</v>
      </c>
      <c r="F1433" s="113">
        <v>30</v>
      </c>
      <c r="G1433" s="23" t="s">
        <v>119</v>
      </c>
      <c r="H1433" s="24">
        <v>97</v>
      </c>
      <c r="I1433" s="30"/>
      <c r="J1433" s="101">
        <v>2910</v>
      </c>
      <c r="K1433" s="23">
        <v>73182990</v>
      </c>
      <c r="L1433" s="26">
        <v>0.15</v>
      </c>
      <c r="M1433" s="23" t="s">
        <v>695</v>
      </c>
      <c r="N1433" s="49"/>
      <c r="O1433" s="38"/>
      <c r="P1433" s="26">
        <v>0.1</v>
      </c>
      <c r="Q1433" s="38"/>
      <c r="R1433" s="26">
        <v>0.18</v>
      </c>
      <c r="S1433" s="23" t="s">
        <v>942</v>
      </c>
      <c r="T1433" s="94">
        <v>436.5</v>
      </c>
      <c r="U1433" s="94">
        <v>0</v>
      </c>
      <c r="V1433" s="94">
        <v>43.650000000000006</v>
      </c>
      <c r="W1433" s="94">
        <v>610.22699999999998</v>
      </c>
      <c r="X1433" s="52">
        <v>1090.377</v>
      </c>
      <c r="Y1433" s="23" t="s">
        <v>6835</v>
      </c>
      <c r="Z1433" s="23" t="s">
        <v>6936</v>
      </c>
      <c r="AA1433" s="23" t="s">
        <v>6936</v>
      </c>
      <c r="AB1433" s="33">
        <v>291701866875</v>
      </c>
      <c r="AC1433" s="23" t="s">
        <v>3569</v>
      </c>
      <c r="AD1433" s="48">
        <v>42861</v>
      </c>
      <c r="AE1433" s="39">
        <v>42825</v>
      </c>
      <c r="AF1433" s="33" t="e">
        <v>#N/A</v>
      </c>
      <c r="AG1433" s="23" t="e">
        <v>#N/A</v>
      </c>
      <c r="AH1433" s="39" t="e">
        <v>#N/A</v>
      </c>
      <c r="AI1433" s="23" t="s">
        <v>51</v>
      </c>
      <c r="AJ1433" s="65"/>
      <c r="AK1433" s="57"/>
      <c r="AL1433" s="56"/>
      <c r="AM1433" s="52"/>
      <c r="AN1433" s="23"/>
      <c r="AO1433" s="38"/>
      <c r="AP1433" s="23">
        <v>2000</v>
      </c>
      <c r="AQ1433" s="23" t="s">
        <v>64</v>
      </c>
      <c r="AR1433" s="23" t="s">
        <v>6937</v>
      </c>
      <c r="AS1433" s="95" t="s">
        <v>53</v>
      </c>
      <c r="AT1433" s="23" t="s">
        <v>522</v>
      </c>
      <c r="AU1433" s="23" t="s">
        <v>3570</v>
      </c>
      <c r="AV1433" s="99">
        <v>30</v>
      </c>
      <c r="AW1433" s="101">
        <v>2910</v>
      </c>
      <c r="AX1433" s="29" t="s">
        <v>6494</v>
      </c>
      <c r="AY1433" s="29"/>
      <c r="AZ1433" s="21"/>
      <c r="BA1433">
        <f t="shared" si="268"/>
        <v>2813</v>
      </c>
      <c r="BB1433" s="115" t="s">
        <v>6987</v>
      </c>
      <c r="BC1433" s="105">
        <f t="shared" si="260"/>
        <v>97</v>
      </c>
      <c r="BD1433" s="116">
        <f t="shared" si="261"/>
        <v>42795</v>
      </c>
      <c r="BE1433" s="141" t="s">
        <v>8366</v>
      </c>
      <c r="BF1433">
        <f>MATCH(BE1433,'Cat-4'!$A:$A,0)</f>
        <v>666</v>
      </c>
      <c r="BG1433">
        <f>MATCH(BD1433,'Cat-4'!$1:$1,0)</f>
        <v>63</v>
      </c>
      <c r="BH1433">
        <f>INDEX('Cat-4'!$1:$1048576,'NSS + ACT'!BF1433,'NSS + ACT'!BG1433)</f>
        <v>108</v>
      </c>
      <c r="BI1433">
        <f>MATCH($BI$1,'Cat-4'!$1:$1,0)</f>
        <v>153</v>
      </c>
      <c r="BJ1433">
        <f>INDEX('Cat-4'!$1:$1048576,'NSS + ACT'!BF1433,'NSS + ACT'!BI1433)</f>
        <v>133.4</v>
      </c>
      <c r="BK1433" s="126">
        <f t="shared" si="262"/>
        <v>1.2351851851851852</v>
      </c>
      <c r="BL1433">
        <f t="shared" si="263"/>
        <v>2845</v>
      </c>
      <c r="BM1433" s="126">
        <f t="shared" si="264"/>
        <v>94.833333333333329</v>
      </c>
      <c r="BN1433" s="126" t="s">
        <v>8785</v>
      </c>
      <c r="BO1433" s="126">
        <f>MATCH(BB1433,Sheet3!$D$4:$D$8,0)</f>
        <v>4</v>
      </c>
      <c r="BP1433" s="126">
        <f>MATCH(BN1433,Sheet3!$E$4:$H$4,0)</f>
        <v>4</v>
      </c>
      <c r="BQ1433" s="132">
        <f>INDEX(Sheet3!$D$4:$H$8,'NSS + ACT'!BO1433,'NSS + ACT'!BP1433)</f>
        <v>0.2</v>
      </c>
      <c r="BR1433" s="105">
        <f t="shared" si="265"/>
        <v>3594.3888888888887</v>
      </c>
      <c r="BS1433" s="162">
        <f t="shared" si="266"/>
        <v>0.2</v>
      </c>
      <c r="BT1433" s="105">
        <f t="shared" si="267"/>
        <v>2875.5111111111109</v>
      </c>
    </row>
    <row r="1434" spans="1:72">
      <c r="A1434" s="18">
        <f t="shared" si="258"/>
        <v>1431</v>
      </c>
      <c r="B1434" s="61">
        <v>292103493113</v>
      </c>
      <c r="C1434" s="39">
        <v>44294</v>
      </c>
      <c r="D1434" s="22" t="s">
        <v>92</v>
      </c>
      <c r="E1434" s="22" t="s">
        <v>4266</v>
      </c>
      <c r="F1434" s="110">
        <v>16</v>
      </c>
      <c r="G1434" s="23" t="s">
        <v>119</v>
      </c>
      <c r="H1434" s="52">
        <v>181.45500000000001</v>
      </c>
      <c r="I1434" s="30"/>
      <c r="J1434" s="109">
        <v>2903.28</v>
      </c>
      <c r="K1434" s="23">
        <v>84841010</v>
      </c>
      <c r="L1434" s="26">
        <v>7.4999999999999997E-2</v>
      </c>
      <c r="M1434" s="40">
        <v>0</v>
      </c>
      <c r="N1434" s="62">
        <v>0</v>
      </c>
      <c r="O1434" s="52">
        <v>0</v>
      </c>
      <c r="P1434" s="26">
        <v>0.1</v>
      </c>
      <c r="Q1434" s="52">
        <v>0</v>
      </c>
      <c r="R1434" s="63">
        <v>0.18</v>
      </c>
      <c r="S1434" s="23" t="s">
        <v>4095</v>
      </c>
      <c r="T1434" s="52">
        <v>217.74600000000001</v>
      </c>
      <c r="U1434" s="52">
        <v>0</v>
      </c>
      <c r="V1434" s="52">
        <v>21.774600000000003</v>
      </c>
      <c r="W1434" s="52">
        <v>565.70410800000002</v>
      </c>
      <c r="X1434" s="52">
        <v>805.22470799999996</v>
      </c>
      <c r="Y1434" s="23" t="s">
        <v>4133</v>
      </c>
      <c r="Z1434" s="23" t="s">
        <v>4267</v>
      </c>
      <c r="AA1434" s="23" t="s">
        <v>4268</v>
      </c>
      <c r="AB1434" s="33">
        <v>292103493113</v>
      </c>
      <c r="AC1434" s="33" t="s">
        <v>4252</v>
      </c>
      <c r="AD1434" s="39">
        <v>44294</v>
      </c>
      <c r="AE1434" s="39">
        <v>44267</v>
      </c>
      <c r="AF1434" s="53" t="e">
        <v>#N/A</v>
      </c>
      <c r="AG1434" s="53" t="e">
        <v>#N/A</v>
      </c>
      <c r="AH1434" s="39" t="e">
        <v>#N/A</v>
      </c>
      <c r="AI1434" s="23" t="s">
        <v>51</v>
      </c>
      <c r="AJ1434" s="59"/>
      <c r="AK1434" s="59"/>
      <c r="AL1434" s="48"/>
      <c r="AM1434" s="60"/>
      <c r="AN1434" s="33"/>
      <c r="AO1434" s="48"/>
      <c r="AP1434" s="23">
        <v>2000</v>
      </c>
      <c r="AQ1434" s="23" t="s">
        <v>52</v>
      </c>
      <c r="AR1434" s="23" t="s">
        <v>4268</v>
      </c>
      <c r="AS1434" s="38" t="s">
        <v>53</v>
      </c>
      <c r="AT1434" s="23"/>
      <c r="AU1434" s="64" t="s">
        <v>4253</v>
      </c>
      <c r="AV1434" s="99">
        <v>16</v>
      </c>
      <c r="AW1434" s="102">
        <v>2903.28</v>
      </c>
      <c r="AX1434" s="29" t="s">
        <v>701</v>
      </c>
      <c r="AY1434" s="29"/>
      <c r="AZ1434" s="25"/>
      <c r="BA1434">
        <f t="shared" si="268"/>
        <v>1371</v>
      </c>
      <c r="BB1434" s="115" t="s">
        <v>6983</v>
      </c>
      <c r="BC1434" s="105">
        <f t="shared" si="260"/>
        <v>181.45500000000001</v>
      </c>
      <c r="BD1434" s="116">
        <f t="shared" si="261"/>
        <v>44256</v>
      </c>
      <c r="BE1434" s="141" t="s">
        <v>8477</v>
      </c>
      <c r="BF1434">
        <f>MATCH(BE1434,'Cat-4'!$A:$A,0)</f>
        <v>722</v>
      </c>
      <c r="BG1434">
        <f>MATCH(BD1434,'Cat-4'!$1:$1,0)</f>
        <v>111</v>
      </c>
      <c r="BH1434">
        <f>INDEX('Cat-4'!$1:$1048576,'NSS + ACT'!BF1434,'NSS + ACT'!BG1434)</f>
        <v>116.1</v>
      </c>
      <c r="BI1434">
        <f>MATCH($BI$1,'Cat-4'!$1:$1,0)</f>
        <v>153</v>
      </c>
      <c r="BJ1434">
        <f>INDEX('Cat-4'!$1:$1048576,'NSS + ACT'!BF1434,'NSS + ACT'!BI1434)</f>
        <v>130.80000000000001</v>
      </c>
      <c r="BK1434" s="126">
        <f t="shared" si="262"/>
        <v>1.1266149870801034</v>
      </c>
      <c r="BL1434">
        <f t="shared" si="263"/>
        <v>1384</v>
      </c>
      <c r="BM1434" s="126">
        <f t="shared" si="264"/>
        <v>46.133333333333333</v>
      </c>
      <c r="BN1434" s="126" t="s">
        <v>8785</v>
      </c>
      <c r="BO1434" s="126">
        <f>MATCH(BB1434,Sheet3!$D$4:$D$8,0)</f>
        <v>2</v>
      </c>
      <c r="BP1434" s="126">
        <f>MATCH(BN1434,Sheet3!$E$4:$H$4,0)</f>
        <v>4</v>
      </c>
      <c r="BQ1434" s="132">
        <f>INDEX(Sheet3!$D$4:$H$8,'NSS + ACT'!BO1434,'NSS + ACT'!BP1434)</f>
        <v>0.1</v>
      </c>
      <c r="BR1434" s="105">
        <f t="shared" si="265"/>
        <v>3270.8787596899228</v>
      </c>
      <c r="BS1434" s="162">
        <f t="shared" si="266"/>
        <v>0.1</v>
      </c>
      <c r="BT1434" s="105">
        <f t="shared" si="267"/>
        <v>2943.7908837209307</v>
      </c>
    </row>
    <row r="1435" spans="1:72">
      <c r="A1435" s="18">
        <f t="shared" si="258"/>
        <v>1432</v>
      </c>
      <c r="B1435" s="33">
        <v>292001385351</v>
      </c>
      <c r="C1435" s="39">
        <v>43868</v>
      </c>
      <c r="D1435" s="22" t="s">
        <v>140</v>
      </c>
      <c r="E1435" s="22" t="s">
        <v>5834</v>
      </c>
      <c r="F1435" s="110">
        <v>30</v>
      </c>
      <c r="G1435" s="23" t="s">
        <v>119</v>
      </c>
      <c r="H1435" s="52">
        <v>96.7</v>
      </c>
      <c r="I1435" s="30"/>
      <c r="J1435" s="109">
        <v>2901</v>
      </c>
      <c r="K1435" s="36">
        <v>84529099</v>
      </c>
      <c r="L1435" s="26">
        <v>7.4999999999999997E-2</v>
      </c>
      <c r="M1435" s="26"/>
      <c r="N1435" s="26">
        <v>0</v>
      </c>
      <c r="O1435" s="60"/>
      <c r="P1435" s="26">
        <v>0.1</v>
      </c>
      <c r="Q1435" s="84"/>
      <c r="R1435" s="26">
        <v>0.12</v>
      </c>
      <c r="S1435" s="23" t="s">
        <v>5826</v>
      </c>
      <c r="T1435" s="52">
        <v>217.57499999999999</v>
      </c>
      <c r="U1435" s="52">
        <v>0</v>
      </c>
      <c r="V1435" s="52">
        <v>21.7575</v>
      </c>
      <c r="W1435" s="52">
        <v>376.8399</v>
      </c>
      <c r="X1435" s="52">
        <v>616.17239999999993</v>
      </c>
      <c r="Y1435" s="23" t="s">
        <v>5800</v>
      </c>
      <c r="Z1435" s="23" t="s">
        <v>5835</v>
      </c>
      <c r="AA1435" s="23" t="s">
        <v>5836</v>
      </c>
      <c r="AB1435" s="33">
        <v>292001385351</v>
      </c>
      <c r="AC1435" s="33" t="s">
        <v>1670</v>
      </c>
      <c r="AD1435" s="48">
        <v>43868</v>
      </c>
      <c r="AE1435" s="39">
        <v>43857</v>
      </c>
      <c r="AF1435" s="53" t="e">
        <v>#N/A</v>
      </c>
      <c r="AG1435" s="53" t="e">
        <v>#N/A</v>
      </c>
      <c r="AH1435" s="39" t="e">
        <v>#N/A</v>
      </c>
      <c r="AI1435" s="23" t="s">
        <v>51</v>
      </c>
      <c r="AJ1435" s="54"/>
      <c r="AK1435" s="55"/>
      <c r="AL1435" s="56"/>
      <c r="AM1435" s="57"/>
      <c r="AN1435" s="33"/>
      <c r="AO1435" s="48"/>
      <c r="AP1435" s="23">
        <v>2000</v>
      </c>
      <c r="AQ1435" s="23" t="s">
        <v>52</v>
      </c>
      <c r="AR1435" s="23" t="s">
        <v>5836</v>
      </c>
      <c r="AS1435" s="38" t="s">
        <v>53</v>
      </c>
      <c r="AT1435" s="23" t="s">
        <v>519</v>
      </c>
      <c r="AU1435" s="23" t="s">
        <v>199</v>
      </c>
      <c r="AV1435" s="99">
        <v>30</v>
      </c>
      <c r="AW1435" s="101">
        <v>2901</v>
      </c>
      <c r="AX1435" s="29" t="s">
        <v>5711</v>
      </c>
      <c r="AY1435" s="29"/>
      <c r="AZ1435" s="21"/>
      <c r="BA1435">
        <f t="shared" si="268"/>
        <v>1781</v>
      </c>
      <c r="BB1435" s="115" t="s">
        <v>6983</v>
      </c>
      <c r="BC1435" s="105">
        <f t="shared" si="260"/>
        <v>96.7</v>
      </c>
      <c r="BD1435" s="116">
        <f t="shared" si="261"/>
        <v>43831</v>
      </c>
      <c r="BE1435" s="141" t="s">
        <v>8477</v>
      </c>
      <c r="BF1435">
        <f>MATCH(BE1435,'Cat-4'!$A:$A,0)</f>
        <v>722</v>
      </c>
      <c r="BG1435">
        <f>MATCH(BD1435,'Cat-4'!$1:$1,0)</f>
        <v>97</v>
      </c>
      <c r="BH1435">
        <f>INDEX('Cat-4'!$1:$1048576,'NSS + ACT'!BF1435,'NSS + ACT'!BG1435)</f>
        <v>113.2</v>
      </c>
      <c r="BI1435">
        <f>MATCH($BI$1,'Cat-4'!$1:$1,0)</f>
        <v>153</v>
      </c>
      <c r="BJ1435">
        <f>INDEX('Cat-4'!$1:$1048576,'NSS + ACT'!BF1435,'NSS + ACT'!BI1435)</f>
        <v>130.80000000000001</v>
      </c>
      <c r="BK1435" s="126">
        <f t="shared" si="262"/>
        <v>1.1554770318021201</v>
      </c>
      <c r="BL1435">
        <f t="shared" si="263"/>
        <v>1809</v>
      </c>
      <c r="BM1435" s="126">
        <f t="shared" si="264"/>
        <v>60.3</v>
      </c>
      <c r="BN1435" s="126" t="s">
        <v>8785</v>
      </c>
      <c r="BO1435" s="126">
        <f>MATCH(BB1435,Sheet3!$D$4:$D$8,0)</f>
        <v>2</v>
      </c>
      <c r="BP1435" s="126">
        <f>MATCH(BN1435,Sheet3!$E$4:$H$4,0)</f>
        <v>4</v>
      </c>
      <c r="BQ1435" s="132">
        <f>INDEX(Sheet3!$D$4:$H$8,'NSS + ACT'!BO1435,'NSS + ACT'!BP1435)</f>
        <v>0.1</v>
      </c>
      <c r="BR1435" s="105">
        <f t="shared" si="265"/>
        <v>3352.0388692579504</v>
      </c>
      <c r="BS1435" s="162">
        <f t="shared" si="266"/>
        <v>0.1</v>
      </c>
      <c r="BT1435" s="105">
        <f t="shared" si="267"/>
        <v>3016.8349823321555</v>
      </c>
    </row>
    <row r="1436" spans="1:72">
      <c r="A1436" s="18">
        <f t="shared" si="258"/>
        <v>1433</v>
      </c>
      <c r="B1436" s="61">
        <v>292008338160</v>
      </c>
      <c r="C1436" s="39">
        <v>44126</v>
      </c>
      <c r="D1436" s="22" t="s">
        <v>182</v>
      </c>
      <c r="E1436" s="22" t="s">
        <v>3262</v>
      </c>
      <c r="F1436" s="110">
        <v>6</v>
      </c>
      <c r="G1436" s="23" t="s">
        <v>119</v>
      </c>
      <c r="H1436" s="52">
        <v>483</v>
      </c>
      <c r="I1436" s="30"/>
      <c r="J1436" s="109">
        <v>2898</v>
      </c>
      <c r="K1436" s="23">
        <v>73209090</v>
      </c>
      <c r="L1436" s="26">
        <v>0.1</v>
      </c>
      <c r="M1436" s="40" t="s">
        <v>1254</v>
      </c>
      <c r="N1436" s="62">
        <v>0</v>
      </c>
      <c r="O1436" s="52">
        <v>0</v>
      </c>
      <c r="P1436" s="26">
        <v>0.1</v>
      </c>
      <c r="Q1436" s="52">
        <v>0</v>
      </c>
      <c r="R1436" s="63">
        <v>0.18</v>
      </c>
      <c r="S1436" s="23" t="s">
        <v>743</v>
      </c>
      <c r="T1436" s="52">
        <v>289.8</v>
      </c>
      <c r="U1436" s="52">
        <v>0</v>
      </c>
      <c r="V1436" s="52">
        <v>28.980000000000004</v>
      </c>
      <c r="W1436" s="52">
        <v>579.0204</v>
      </c>
      <c r="X1436" s="52">
        <v>897.80040000000008</v>
      </c>
      <c r="Y1436" s="23" t="s">
        <v>3182</v>
      </c>
      <c r="Z1436" s="23" t="s">
        <v>3263</v>
      </c>
      <c r="AA1436" s="23" t="s">
        <v>3264</v>
      </c>
      <c r="AB1436" s="33">
        <v>292008338160</v>
      </c>
      <c r="AC1436" s="33" t="s">
        <v>3061</v>
      </c>
      <c r="AD1436" s="48">
        <v>44126</v>
      </c>
      <c r="AE1436" s="39">
        <v>44068</v>
      </c>
      <c r="AF1436" s="53" t="e">
        <v>#N/A</v>
      </c>
      <c r="AG1436" s="53" t="e">
        <v>#N/A</v>
      </c>
      <c r="AH1436" s="39" t="e">
        <v>#N/A</v>
      </c>
      <c r="AI1436" s="23" t="s">
        <v>51</v>
      </c>
      <c r="AJ1436" s="54"/>
      <c r="AK1436" s="55"/>
      <c r="AL1436" s="56"/>
      <c r="AM1436" s="57"/>
      <c r="AN1436" s="33"/>
      <c r="AO1436" s="48"/>
      <c r="AP1436" s="23">
        <v>2000</v>
      </c>
      <c r="AQ1436" s="23" t="s">
        <v>52</v>
      </c>
      <c r="AR1436" s="23" t="s">
        <v>3264</v>
      </c>
      <c r="AS1436" s="38" t="s">
        <v>53</v>
      </c>
      <c r="AT1436" s="23"/>
      <c r="AU1436" s="64">
        <v>6100437572</v>
      </c>
      <c r="AV1436" s="99">
        <v>6</v>
      </c>
      <c r="AW1436" s="102">
        <v>2898</v>
      </c>
      <c r="AX1436" s="29" t="s">
        <v>701</v>
      </c>
      <c r="AY1436" s="29"/>
      <c r="AZ1436" s="25">
        <v>1</v>
      </c>
      <c r="BA1436">
        <f t="shared" si="268"/>
        <v>1570</v>
      </c>
      <c r="BB1436" s="115" t="s">
        <v>6983</v>
      </c>
      <c r="BC1436" s="105">
        <f t="shared" si="260"/>
        <v>483</v>
      </c>
      <c r="BD1436" s="116">
        <f t="shared" si="261"/>
        <v>44044</v>
      </c>
      <c r="BE1436" s="141" t="s">
        <v>8477</v>
      </c>
      <c r="BF1436">
        <f>MATCH(BE1436,'Cat-4'!$A:$A,0)</f>
        <v>722</v>
      </c>
      <c r="BG1436">
        <f>MATCH(BD1436,'Cat-4'!$1:$1,0)</f>
        <v>104</v>
      </c>
      <c r="BH1436">
        <f>INDEX('Cat-4'!$1:$1048576,'NSS + ACT'!BF1436,'NSS + ACT'!BG1436)</f>
        <v>113.6</v>
      </c>
      <c r="BI1436">
        <f>MATCH($BI$1,'Cat-4'!$1:$1,0)</f>
        <v>153</v>
      </c>
      <c r="BJ1436">
        <f>INDEX('Cat-4'!$1:$1048576,'NSS + ACT'!BF1436,'NSS + ACT'!BI1436)</f>
        <v>130.80000000000001</v>
      </c>
      <c r="BK1436" s="126">
        <f t="shared" si="262"/>
        <v>1.1514084507042255</v>
      </c>
      <c r="BL1436">
        <f t="shared" si="263"/>
        <v>1596</v>
      </c>
      <c r="BM1436" s="126">
        <f t="shared" si="264"/>
        <v>53.2</v>
      </c>
      <c r="BN1436" s="126" t="s">
        <v>8785</v>
      </c>
      <c r="BO1436" s="126">
        <f>MATCH(BB1436,Sheet3!$D$4:$D$8,0)</f>
        <v>2</v>
      </c>
      <c r="BP1436" s="126">
        <f>MATCH(BN1436,Sheet3!$E$4:$H$4,0)</f>
        <v>4</v>
      </c>
      <c r="BQ1436" s="132">
        <f>INDEX(Sheet3!$D$4:$H$8,'NSS + ACT'!BO1436,'NSS + ACT'!BP1436)</f>
        <v>0.1</v>
      </c>
      <c r="BR1436" s="105">
        <f t="shared" si="265"/>
        <v>3336.7816901408455</v>
      </c>
      <c r="BS1436" s="162">
        <f t="shared" si="266"/>
        <v>0.1</v>
      </c>
      <c r="BT1436" s="105">
        <f t="shared" si="267"/>
        <v>3003.1035211267608</v>
      </c>
    </row>
    <row r="1437" spans="1:72">
      <c r="A1437" s="18">
        <f t="shared" si="258"/>
        <v>1434</v>
      </c>
      <c r="B1437" s="33">
        <v>292104357171</v>
      </c>
      <c r="C1437" s="39">
        <v>44323</v>
      </c>
      <c r="D1437" s="22" t="s">
        <v>114</v>
      </c>
      <c r="E1437" s="22" t="s">
        <v>6016</v>
      </c>
      <c r="F1437" s="110">
        <v>32</v>
      </c>
      <c r="G1437" s="23" t="s">
        <v>119</v>
      </c>
      <c r="H1437" s="52">
        <v>53.4375</v>
      </c>
      <c r="I1437" s="30"/>
      <c r="J1437" s="109">
        <v>1710</v>
      </c>
      <c r="K1437" s="33">
        <v>84819090</v>
      </c>
      <c r="L1437" s="26">
        <v>7.4999999999999997E-2</v>
      </c>
      <c r="M1437" s="26"/>
      <c r="N1437" s="26">
        <v>0</v>
      </c>
      <c r="O1437" s="60"/>
      <c r="P1437" s="26">
        <v>0.1</v>
      </c>
      <c r="Q1437" s="84"/>
      <c r="R1437" s="26">
        <v>0.18</v>
      </c>
      <c r="S1437" s="23" t="s">
        <v>849</v>
      </c>
      <c r="T1437" s="52">
        <v>128.25</v>
      </c>
      <c r="U1437" s="52">
        <v>0</v>
      </c>
      <c r="V1437" s="52">
        <v>12.825000000000001</v>
      </c>
      <c r="W1437" s="52">
        <v>333.19349999999997</v>
      </c>
      <c r="X1437" s="52">
        <v>474.26849999999996</v>
      </c>
      <c r="Y1437" s="23" t="s">
        <v>5950</v>
      </c>
      <c r="Z1437" s="23" t="s">
        <v>6017</v>
      </c>
      <c r="AA1437" s="23" t="s">
        <v>6018</v>
      </c>
      <c r="AB1437" s="33">
        <v>292104357171</v>
      </c>
      <c r="AC1437" s="33" t="s">
        <v>5988</v>
      </c>
      <c r="AD1437" s="39">
        <v>44323</v>
      </c>
      <c r="AE1437" s="39">
        <v>44274</v>
      </c>
      <c r="AF1437" s="53" t="e">
        <v>#N/A</v>
      </c>
      <c r="AG1437" s="53" t="e">
        <v>#N/A</v>
      </c>
      <c r="AH1437" s="39" t="e">
        <v>#N/A</v>
      </c>
      <c r="AI1437" s="23" t="s">
        <v>51</v>
      </c>
      <c r="AJ1437" s="59"/>
      <c r="AK1437" s="59"/>
      <c r="AL1437" s="48"/>
      <c r="AM1437" s="60"/>
      <c r="AN1437" s="33"/>
      <c r="AO1437" s="48"/>
      <c r="AP1437" s="23">
        <v>2000</v>
      </c>
      <c r="AQ1437" s="23" t="s">
        <v>52</v>
      </c>
      <c r="AR1437" s="23" t="s">
        <v>6018</v>
      </c>
      <c r="AS1437" s="38" t="s">
        <v>53</v>
      </c>
      <c r="AT1437" s="23"/>
      <c r="AU1437" s="23">
        <v>7620000778</v>
      </c>
      <c r="AV1437" s="99">
        <v>32</v>
      </c>
      <c r="AW1437" s="101">
        <v>2880</v>
      </c>
      <c r="AX1437" s="29" t="s">
        <v>5711</v>
      </c>
      <c r="AY1437" s="29"/>
      <c r="AZ1437" s="21"/>
      <c r="BA1437">
        <f t="shared" si="268"/>
        <v>1364</v>
      </c>
      <c r="BB1437" s="115" t="s">
        <v>6983</v>
      </c>
      <c r="BC1437" s="105">
        <f t="shared" si="260"/>
        <v>90</v>
      </c>
      <c r="BD1437" s="116">
        <f t="shared" si="261"/>
        <v>44256</v>
      </c>
      <c r="BE1437" s="141" t="s">
        <v>8477</v>
      </c>
      <c r="BF1437">
        <f>MATCH(BE1437,'Cat-4'!$A:$A,0)</f>
        <v>722</v>
      </c>
      <c r="BG1437">
        <f>MATCH(BD1437,'Cat-4'!$1:$1,0)</f>
        <v>111</v>
      </c>
      <c r="BH1437">
        <f>INDEX('Cat-4'!$1:$1048576,'NSS + ACT'!BF1437,'NSS + ACT'!BG1437)</f>
        <v>116.1</v>
      </c>
      <c r="BI1437">
        <f>MATCH($BI$1,'Cat-4'!$1:$1,0)</f>
        <v>153</v>
      </c>
      <c r="BJ1437">
        <f>INDEX('Cat-4'!$1:$1048576,'NSS + ACT'!BF1437,'NSS + ACT'!BI1437)</f>
        <v>130.80000000000001</v>
      </c>
      <c r="BK1437" s="126">
        <f t="shared" si="262"/>
        <v>1.1266149870801034</v>
      </c>
      <c r="BL1437">
        <f t="shared" si="263"/>
        <v>1384</v>
      </c>
      <c r="BM1437" s="126">
        <f t="shared" si="264"/>
        <v>46.133333333333333</v>
      </c>
      <c r="BN1437" s="126" t="s">
        <v>8785</v>
      </c>
      <c r="BO1437" s="126">
        <f>MATCH(BB1437,Sheet3!$D$4:$D$8,0)</f>
        <v>2</v>
      </c>
      <c r="BP1437" s="126">
        <f>MATCH(BN1437,Sheet3!$E$4:$H$4,0)</f>
        <v>4</v>
      </c>
      <c r="BQ1437" s="132">
        <f>INDEX(Sheet3!$D$4:$H$8,'NSS + ACT'!BO1437,'NSS + ACT'!BP1437)</f>
        <v>0.1</v>
      </c>
      <c r="BR1437" s="105">
        <f t="shared" si="265"/>
        <v>3244.651162790698</v>
      </c>
      <c r="BS1437" s="162">
        <f t="shared" si="266"/>
        <v>0.1</v>
      </c>
      <c r="BT1437" s="105">
        <f t="shared" si="267"/>
        <v>2920.1860465116283</v>
      </c>
    </row>
    <row r="1438" spans="1:72">
      <c r="A1438" s="18">
        <f t="shared" si="258"/>
        <v>1435</v>
      </c>
      <c r="B1438" s="33">
        <v>292104357171</v>
      </c>
      <c r="C1438" s="39">
        <v>44323</v>
      </c>
      <c r="D1438" s="22" t="s">
        <v>114</v>
      </c>
      <c r="E1438" s="22" t="s">
        <v>6041</v>
      </c>
      <c r="F1438" s="110">
        <v>1</v>
      </c>
      <c r="G1438" s="23" t="s">
        <v>119</v>
      </c>
      <c r="H1438" s="52">
        <v>2880</v>
      </c>
      <c r="I1438" s="30"/>
      <c r="J1438" s="109">
        <v>2880</v>
      </c>
      <c r="K1438" s="33">
        <v>84819090</v>
      </c>
      <c r="L1438" s="26">
        <v>7.4999999999999997E-2</v>
      </c>
      <c r="M1438" s="26"/>
      <c r="N1438" s="26">
        <v>0</v>
      </c>
      <c r="O1438" s="60"/>
      <c r="P1438" s="26">
        <v>0.1</v>
      </c>
      <c r="Q1438" s="84"/>
      <c r="R1438" s="26">
        <v>0.18</v>
      </c>
      <c r="S1438" s="23" t="s">
        <v>849</v>
      </c>
      <c r="T1438" s="52">
        <v>216</v>
      </c>
      <c r="U1438" s="52">
        <v>0</v>
      </c>
      <c r="V1438" s="52">
        <v>21.6</v>
      </c>
      <c r="W1438" s="52">
        <v>561.16800000000001</v>
      </c>
      <c r="X1438" s="52">
        <v>798.76800000000003</v>
      </c>
      <c r="Y1438" s="23" t="s">
        <v>5950</v>
      </c>
      <c r="Z1438" s="23" t="s">
        <v>6042</v>
      </c>
      <c r="AA1438" s="23" t="s">
        <v>6043</v>
      </c>
      <c r="AB1438" s="33">
        <v>292104357171</v>
      </c>
      <c r="AC1438" s="33" t="s">
        <v>5988</v>
      </c>
      <c r="AD1438" s="39">
        <v>44323</v>
      </c>
      <c r="AE1438" s="39">
        <v>44274</v>
      </c>
      <c r="AF1438" s="53" t="e">
        <v>#N/A</v>
      </c>
      <c r="AG1438" s="53" t="e">
        <v>#N/A</v>
      </c>
      <c r="AH1438" s="39" t="e">
        <v>#N/A</v>
      </c>
      <c r="AI1438" s="23" t="s">
        <v>51</v>
      </c>
      <c r="AJ1438" s="59"/>
      <c r="AK1438" s="59"/>
      <c r="AL1438" s="48"/>
      <c r="AM1438" s="60"/>
      <c r="AN1438" s="33"/>
      <c r="AO1438" s="48"/>
      <c r="AP1438" s="23">
        <v>2000</v>
      </c>
      <c r="AQ1438" s="23" t="s">
        <v>52</v>
      </c>
      <c r="AR1438" s="23" t="s">
        <v>6043</v>
      </c>
      <c r="AS1438" s="38" t="s">
        <v>53</v>
      </c>
      <c r="AT1438" s="23" t="s">
        <v>522</v>
      </c>
      <c r="AU1438" s="23">
        <v>7620000778</v>
      </c>
      <c r="AV1438" s="99">
        <v>1</v>
      </c>
      <c r="AW1438" s="101">
        <v>2880</v>
      </c>
      <c r="AX1438" s="29" t="s">
        <v>5711</v>
      </c>
      <c r="AY1438" s="29"/>
      <c r="AZ1438" s="21"/>
      <c r="BA1438">
        <f t="shared" si="268"/>
        <v>1364</v>
      </c>
      <c r="BB1438" s="115" t="s">
        <v>6987</v>
      </c>
      <c r="BC1438" s="105">
        <f t="shared" si="260"/>
        <v>2880</v>
      </c>
      <c r="BD1438" s="116">
        <f t="shared" si="261"/>
        <v>44256</v>
      </c>
      <c r="BE1438" s="141" t="s">
        <v>8366</v>
      </c>
      <c r="BF1438">
        <f>MATCH(BE1438,'Cat-4'!$A:$A,0)</f>
        <v>666</v>
      </c>
      <c r="BG1438">
        <f>MATCH(BD1438,'Cat-4'!$1:$1,0)</f>
        <v>111</v>
      </c>
      <c r="BH1438">
        <f>INDEX('Cat-4'!$1:$1048576,'NSS + ACT'!BF1438,'NSS + ACT'!BG1438)</f>
        <v>118.9</v>
      </c>
      <c r="BI1438">
        <f>MATCH($BI$1,'Cat-4'!$1:$1,0)</f>
        <v>153</v>
      </c>
      <c r="BJ1438">
        <f>INDEX('Cat-4'!$1:$1048576,'NSS + ACT'!BF1438,'NSS + ACT'!BI1438)</f>
        <v>133.4</v>
      </c>
      <c r="BK1438" s="126">
        <f t="shared" si="262"/>
        <v>1.121951219512195</v>
      </c>
      <c r="BL1438">
        <f t="shared" si="263"/>
        <v>1384</v>
      </c>
      <c r="BM1438" s="126">
        <f t="shared" si="264"/>
        <v>46.133333333333333</v>
      </c>
      <c r="BN1438" s="126" t="s">
        <v>8785</v>
      </c>
      <c r="BO1438" s="126">
        <f>MATCH(BB1438,Sheet3!$D$4:$D$8,0)</f>
        <v>4</v>
      </c>
      <c r="BP1438" s="126">
        <f>MATCH(BN1438,Sheet3!$E$4:$H$4,0)</f>
        <v>4</v>
      </c>
      <c r="BQ1438" s="132">
        <f>INDEX(Sheet3!$D$4:$H$8,'NSS + ACT'!BO1438,'NSS + ACT'!BP1438)</f>
        <v>0.2</v>
      </c>
      <c r="BR1438" s="105">
        <f t="shared" si="265"/>
        <v>3231.2195121951218</v>
      </c>
      <c r="BS1438" s="162">
        <f t="shared" si="266"/>
        <v>0.2</v>
      </c>
      <c r="BT1438" s="105">
        <f t="shared" si="267"/>
        <v>2584.9756097560976</v>
      </c>
    </row>
    <row r="1439" spans="1:72">
      <c r="A1439" s="18">
        <f t="shared" si="258"/>
        <v>1436</v>
      </c>
      <c r="B1439" s="61">
        <v>291803566935</v>
      </c>
      <c r="C1439" s="39">
        <v>43222</v>
      </c>
      <c r="D1439" s="22" t="s">
        <v>351</v>
      </c>
      <c r="E1439" s="22" t="s">
        <v>4418</v>
      </c>
      <c r="F1439" s="110">
        <v>100</v>
      </c>
      <c r="G1439" s="23" t="s">
        <v>119</v>
      </c>
      <c r="H1439" s="52">
        <v>28.6965</v>
      </c>
      <c r="I1439" s="30"/>
      <c r="J1439" s="109">
        <v>2869.65</v>
      </c>
      <c r="K1439" s="23">
        <v>84841010</v>
      </c>
      <c r="L1439" s="26">
        <v>7.4999999999999997E-2</v>
      </c>
      <c r="M1439" s="40">
        <v>0</v>
      </c>
      <c r="N1439" s="62">
        <v>0</v>
      </c>
      <c r="O1439" s="52">
        <v>0</v>
      </c>
      <c r="P1439" s="26">
        <v>0.1</v>
      </c>
      <c r="Q1439" s="52">
        <v>0</v>
      </c>
      <c r="R1439" s="63">
        <v>0.18</v>
      </c>
      <c r="S1439" s="23" t="s">
        <v>4095</v>
      </c>
      <c r="T1439" s="52">
        <v>215.22375</v>
      </c>
      <c r="U1439" s="52">
        <v>0</v>
      </c>
      <c r="V1439" s="52">
        <v>21.522375</v>
      </c>
      <c r="W1439" s="52">
        <v>559.15130250000004</v>
      </c>
      <c r="X1439" s="52">
        <v>795.89742750000005</v>
      </c>
      <c r="Y1439" s="23" t="s">
        <v>4133</v>
      </c>
      <c r="Z1439" s="23" t="s">
        <v>4419</v>
      </c>
      <c r="AA1439" s="23" t="s">
        <v>4420</v>
      </c>
      <c r="AB1439" s="33">
        <v>291803566935</v>
      </c>
      <c r="AC1439" s="33" t="s">
        <v>4411</v>
      </c>
      <c r="AD1439" s="39">
        <v>43222</v>
      </c>
      <c r="AE1439" s="39">
        <v>43042</v>
      </c>
      <c r="AF1439" s="53" t="e">
        <v>#N/A</v>
      </c>
      <c r="AG1439" s="53" t="e">
        <v>#N/A</v>
      </c>
      <c r="AH1439" s="39" t="e">
        <v>#N/A</v>
      </c>
      <c r="AI1439" s="23" t="s">
        <v>51</v>
      </c>
      <c r="AJ1439" s="59"/>
      <c r="AK1439" s="59"/>
      <c r="AL1439" s="48"/>
      <c r="AM1439" s="60"/>
      <c r="AN1439" s="33"/>
      <c r="AO1439" s="48"/>
      <c r="AP1439" s="23">
        <v>2000</v>
      </c>
      <c r="AQ1439" s="23" t="s">
        <v>52</v>
      </c>
      <c r="AR1439" s="23" t="s">
        <v>4420</v>
      </c>
      <c r="AS1439" s="38" t="s">
        <v>53</v>
      </c>
      <c r="AT1439" s="23"/>
      <c r="AU1439" s="64" t="s">
        <v>353</v>
      </c>
      <c r="AV1439" s="99">
        <v>100</v>
      </c>
      <c r="AW1439" s="102">
        <v>2869.65</v>
      </c>
      <c r="AX1439" s="29" t="s">
        <v>701</v>
      </c>
      <c r="AY1439" s="29"/>
      <c r="AZ1439" s="25"/>
      <c r="BA1439">
        <f t="shared" si="268"/>
        <v>2596</v>
      </c>
      <c r="BB1439" s="115" t="s">
        <v>6983</v>
      </c>
      <c r="BC1439" s="105">
        <f t="shared" si="260"/>
        <v>28.6965</v>
      </c>
      <c r="BD1439" s="116">
        <f t="shared" si="261"/>
        <v>43040</v>
      </c>
      <c r="BE1439" s="141" t="s">
        <v>8477</v>
      </c>
      <c r="BF1439">
        <f>MATCH(BE1439,'Cat-4'!$A:$A,0)</f>
        <v>722</v>
      </c>
      <c r="BG1439">
        <f>MATCH(BD1439,'Cat-4'!$1:$1,0)</f>
        <v>71</v>
      </c>
      <c r="BH1439">
        <f>INDEX('Cat-4'!$1:$1048576,'NSS + ACT'!BF1439,'NSS + ACT'!BG1439)</f>
        <v>109.3</v>
      </c>
      <c r="BI1439">
        <f>MATCH($BI$1,'Cat-4'!$1:$1,0)</f>
        <v>153</v>
      </c>
      <c r="BJ1439">
        <f>INDEX('Cat-4'!$1:$1048576,'NSS + ACT'!BF1439,'NSS + ACT'!BI1439)</f>
        <v>130.80000000000001</v>
      </c>
      <c r="BK1439" s="126">
        <f t="shared" si="262"/>
        <v>1.1967063129002746</v>
      </c>
      <c r="BL1439">
        <f t="shared" si="263"/>
        <v>2600</v>
      </c>
      <c r="BM1439" s="126">
        <f t="shared" si="264"/>
        <v>86.666666666666671</v>
      </c>
      <c r="BN1439" s="126" t="s">
        <v>8785</v>
      </c>
      <c r="BO1439" s="126">
        <f>MATCH(BB1439,Sheet3!$D$4:$D$8,0)</f>
        <v>2</v>
      </c>
      <c r="BP1439" s="126">
        <f>MATCH(BN1439,Sheet3!$E$4:$H$4,0)</f>
        <v>4</v>
      </c>
      <c r="BQ1439" s="132">
        <f>INDEX(Sheet3!$D$4:$H$8,'NSS + ACT'!BO1439,'NSS + ACT'!BP1439)</f>
        <v>0.1</v>
      </c>
      <c r="BR1439" s="105">
        <f t="shared" si="265"/>
        <v>3434.128270814273</v>
      </c>
      <c r="BS1439" s="162">
        <f t="shared" si="266"/>
        <v>0.1</v>
      </c>
      <c r="BT1439" s="105">
        <f t="shared" si="267"/>
        <v>3090.7154437328459</v>
      </c>
    </row>
    <row r="1440" spans="1:72">
      <c r="A1440" s="18">
        <f t="shared" si="258"/>
        <v>1437</v>
      </c>
      <c r="B1440" s="61">
        <v>292006787063</v>
      </c>
      <c r="C1440" s="39">
        <v>44081</v>
      </c>
      <c r="D1440" s="22" t="s">
        <v>180</v>
      </c>
      <c r="E1440" s="22" t="s">
        <v>3326</v>
      </c>
      <c r="F1440" s="110">
        <v>20</v>
      </c>
      <c r="G1440" s="23" t="s">
        <v>75</v>
      </c>
      <c r="H1440" s="52">
        <v>142.43</v>
      </c>
      <c r="I1440" s="30"/>
      <c r="J1440" s="109">
        <v>2848.6</v>
      </c>
      <c r="K1440" s="23">
        <v>73181900</v>
      </c>
      <c r="L1440" s="26">
        <v>0.15</v>
      </c>
      <c r="M1440" s="40">
        <v>0</v>
      </c>
      <c r="N1440" s="62">
        <v>0</v>
      </c>
      <c r="O1440" s="52">
        <v>0</v>
      </c>
      <c r="P1440" s="26">
        <v>0.1</v>
      </c>
      <c r="Q1440" s="52">
        <v>0</v>
      </c>
      <c r="R1440" s="63">
        <v>0.18</v>
      </c>
      <c r="S1440" s="23" t="s">
        <v>942</v>
      </c>
      <c r="T1440" s="52">
        <v>427.28999999999996</v>
      </c>
      <c r="U1440" s="52">
        <v>0</v>
      </c>
      <c r="V1440" s="52">
        <v>42.728999999999999</v>
      </c>
      <c r="W1440" s="52">
        <v>597.35141999999996</v>
      </c>
      <c r="X1440" s="52">
        <v>1067.37042</v>
      </c>
      <c r="Y1440" s="23" t="s">
        <v>3182</v>
      </c>
      <c r="Z1440" s="23" t="s">
        <v>3327</v>
      </c>
      <c r="AA1440" s="23" t="s">
        <v>3328</v>
      </c>
      <c r="AB1440" s="33">
        <v>292006787063</v>
      </c>
      <c r="AC1440" s="33" t="s">
        <v>3329</v>
      </c>
      <c r="AD1440" s="48">
        <v>44081</v>
      </c>
      <c r="AE1440" s="39">
        <v>44076</v>
      </c>
      <c r="AF1440" s="53" t="e">
        <v>#N/A</v>
      </c>
      <c r="AG1440" s="53" t="e">
        <v>#N/A</v>
      </c>
      <c r="AH1440" s="39" t="e">
        <v>#N/A</v>
      </c>
      <c r="AI1440" s="23" t="s">
        <v>51</v>
      </c>
      <c r="AJ1440" s="54"/>
      <c r="AK1440" s="55"/>
      <c r="AL1440" s="56"/>
      <c r="AM1440" s="57"/>
      <c r="AN1440" s="33"/>
      <c r="AO1440" s="48"/>
      <c r="AP1440" s="23">
        <v>2000</v>
      </c>
      <c r="AQ1440" s="23" t="s">
        <v>52</v>
      </c>
      <c r="AR1440" s="23" t="s">
        <v>3328</v>
      </c>
      <c r="AS1440" s="38" t="s">
        <v>53</v>
      </c>
      <c r="AT1440" s="23" t="s">
        <v>522</v>
      </c>
      <c r="AU1440" s="64">
        <v>2027000851</v>
      </c>
      <c r="AV1440" s="99">
        <v>20</v>
      </c>
      <c r="AW1440" s="102">
        <v>2848.59</v>
      </c>
      <c r="AX1440" s="29" t="s">
        <v>701</v>
      </c>
      <c r="AY1440" s="29"/>
      <c r="AZ1440" s="25" t="s">
        <v>2577</v>
      </c>
      <c r="BA1440">
        <f t="shared" si="268"/>
        <v>1562</v>
      </c>
      <c r="BB1440" s="115" t="s">
        <v>6983</v>
      </c>
      <c r="BC1440" s="105">
        <f t="shared" si="260"/>
        <v>142.42950000000002</v>
      </c>
      <c r="BD1440" s="116">
        <f t="shared" si="261"/>
        <v>44075</v>
      </c>
      <c r="BE1440" s="141" t="s">
        <v>8477</v>
      </c>
      <c r="BF1440">
        <f>MATCH(BE1440,'Cat-4'!$A:$A,0)</f>
        <v>722</v>
      </c>
      <c r="BG1440">
        <f>MATCH(BD1440,'Cat-4'!$1:$1,0)</f>
        <v>105</v>
      </c>
      <c r="BH1440">
        <f>INDEX('Cat-4'!$1:$1048576,'NSS + ACT'!BF1440,'NSS + ACT'!BG1440)</f>
        <v>113.7</v>
      </c>
      <c r="BI1440">
        <f>MATCH($BI$1,'Cat-4'!$1:$1,0)</f>
        <v>153</v>
      </c>
      <c r="BJ1440">
        <f>INDEX('Cat-4'!$1:$1048576,'NSS + ACT'!BF1440,'NSS + ACT'!BI1440)</f>
        <v>130.80000000000001</v>
      </c>
      <c r="BK1440" s="126">
        <f t="shared" si="262"/>
        <v>1.1503957783641161</v>
      </c>
      <c r="BL1440">
        <f t="shared" si="263"/>
        <v>1565</v>
      </c>
      <c r="BM1440" s="126">
        <f t="shared" si="264"/>
        <v>52.166666666666664</v>
      </c>
      <c r="BN1440" s="126" t="s">
        <v>8785</v>
      </c>
      <c r="BO1440" s="126">
        <f>MATCH(BB1440,Sheet3!$D$4:$D$8,0)</f>
        <v>2</v>
      </c>
      <c r="BP1440" s="126">
        <f>MATCH(BN1440,Sheet3!$E$4:$H$4,0)</f>
        <v>4</v>
      </c>
      <c r="BQ1440" s="132">
        <f>INDEX(Sheet3!$D$4:$H$8,'NSS + ACT'!BO1440,'NSS + ACT'!BP1440)</f>
        <v>0.1</v>
      </c>
      <c r="BR1440" s="105">
        <f t="shared" si="265"/>
        <v>3277.0059102902378</v>
      </c>
      <c r="BS1440" s="162">
        <f t="shared" si="266"/>
        <v>0.1</v>
      </c>
      <c r="BT1440" s="105">
        <f t="shared" si="267"/>
        <v>2949.3053192612142</v>
      </c>
    </row>
    <row r="1441" spans="1:72">
      <c r="A1441" s="18">
        <f t="shared" si="258"/>
        <v>1438</v>
      </c>
      <c r="B1441" s="61">
        <v>291604728763</v>
      </c>
      <c r="C1441" s="39">
        <v>42653</v>
      </c>
      <c r="D1441" s="22" t="s">
        <v>91</v>
      </c>
      <c r="E1441" s="22" t="s">
        <v>2503</v>
      </c>
      <c r="F1441" s="110">
        <v>2</v>
      </c>
      <c r="G1441" s="23" t="s">
        <v>119</v>
      </c>
      <c r="H1441" s="52">
        <v>1413.335</v>
      </c>
      <c r="I1441" s="30"/>
      <c r="J1441" s="109">
        <v>2826.67</v>
      </c>
      <c r="K1441" s="23">
        <v>84819090</v>
      </c>
      <c r="L1441" s="26">
        <v>7.4999999999999997E-2</v>
      </c>
      <c r="M1441" s="40">
        <v>0</v>
      </c>
      <c r="N1441" s="62">
        <v>0</v>
      </c>
      <c r="O1441" s="52"/>
      <c r="P1441" s="26">
        <v>0.1</v>
      </c>
      <c r="Q1441" s="52">
        <v>0</v>
      </c>
      <c r="R1441" s="63">
        <v>0.18</v>
      </c>
      <c r="S1441" s="23" t="s">
        <v>849</v>
      </c>
      <c r="T1441" s="52">
        <v>212.00024999999999</v>
      </c>
      <c r="U1441" s="52">
        <v>0</v>
      </c>
      <c r="V1441" s="52">
        <v>21.200025</v>
      </c>
      <c r="W1441" s="52">
        <v>550.77664950000008</v>
      </c>
      <c r="X1441" s="52">
        <v>783.97692450000011</v>
      </c>
      <c r="Y1441" s="23" t="s">
        <v>2273</v>
      </c>
      <c r="Z1441" s="23" t="s">
        <v>2504</v>
      </c>
      <c r="AA1441" s="23" t="s">
        <v>246</v>
      </c>
      <c r="AB1441" s="33">
        <v>291604728763</v>
      </c>
      <c r="AC1441" s="33" t="s">
        <v>1953</v>
      </c>
      <c r="AD1441" s="48">
        <v>42653</v>
      </c>
      <c r="AE1441" s="39">
        <v>42629</v>
      </c>
      <c r="AF1441" s="53" t="e">
        <v>#N/A</v>
      </c>
      <c r="AG1441" s="53" t="e">
        <v>#N/A</v>
      </c>
      <c r="AH1441" s="39" t="e">
        <v>#N/A</v>
      </c>
      <c r="AI1441" s="23" t="s">
        <v>51</v>
      </c>
      <c r="AJ1441" s="54"/>
      <c r="AK1441" s="55"/>
      <c r="AL1441" s="56"/>
      <c r="AM1441" s="57"/>
      <c r="AN1441" s="33"/>
      <c r="AO1441" s="48"/>
      <c r="AP1441" s="23">
        <v>2000</v>
      </c>
      <c r="AQ1441" s="23" t="s">
        <v>52</v>
      </c>
      <c r="AR1441" s="23" t="s">
        <v>246</v>
      </c>
      <c r="AS1441" s="38" t="s">
        <v>53</v>
      </c>
      <c r="AT1441" s="23" t="s">
        <v>519</v>
      </c>
      <c r="AU1441" s="64">
        <v>6316001236</v>
      </c>
      <c r="AV1441" s="99">
        <v>2</v>
      </c>
      <c r="AW1441" s="102">
        <v>2826.67</v>
      </c>
      <c r="AX1441" s="29" t="s">
        <v>701</v>
      </c>
      <c r="AY1441" s="29"/>
      <c r="AZ1441" s="25" t="s">
        <v>853</v>
      </c>
      <c r="BA1441">
        <f t="shared" si="268"/>
        <v>3009</v>
      </c>
      <c r="BB1441" t="s">
        <v>6983</v>
      </c>
      <c r="BC1441" s="105">
        <f t="shared" si="260"/>
        <v>1413.335</v>
      </c>
      <c r="BD1441" s="116">
        <f t="shared" si="261"/>
        <v>42614</v>
      </c>
      <c r="BE1441" s="141" t="s">
        <v>8477</v>
      </c>
      <c r="BF1441">
        <f>MATCH(BE1441,'Cat-4'!$A:$A,0)</f>
        <v>722</v>
      </c>
      <c r="BG1441">
        <f>MATCH(BD1441,'Cat-4'!$1:$1,0)</f>
        <v>57</v>
      </c>
      <c r="BH1441">
        <f>INDEX('Cat-4'!$1:$1048576,'NSS + ACT'!BF1441,'NSS + ACT'!BG1441)</f>
        <v>107.4</v>
      </c>
      <c r="BI1441">
        <f>MATCH($BI$1,'Cat-4'!$1:$1,0)</f>
        <v>153</v>
      </c>
      <c r="BJ1441">
        <f>INDEX('Cat-4'!$1:$1048576,'NSS + ACT'!BF1441,'NSS + ACT'!BI1441)</f>
        <v>130.80000000000001</v>
      </c>
      <c r="BK1441" s="126">
        <f t="shared" si="262"/>
        <v>1.217877094972067</v>
      </c>
      <c r="BL1441">
        <f t="shared" si="263"/>
        <v>3026</v>
      </c>
      <c r="BM1441" s="126">
        <f t="shared" si="264"/>
        <v>100.86666666666666</v>
      </c>
      <c r="BN1441" s="126" t="s">
        <v>8785</v>
      </c>
      <c r="BO1441" s="126">
        <f>MATCH(BB1441,Sheet3!$D$4:$D$8,0)</f>
        <v>2</v>
      </c>
      <c r="BP1441" s="126">
        <f>MATCH(BN1441,Sheet3!$E$4:$H$4,0)</f>
        <v>4</v>
      </c>
      <c r="BQ1441" s="132">
        <f>INDEX(Sheet3!$D$4:$H$8,'NSS + ACT'!BO1441,'NSS + ACT'!BP1441)</f>
        <v>0.1</v>
      </c>
      <c r="BR1441" s="105">
        <f t="shared" si="265"/>
        <v>3442.5366480446928</v>
      </c>
      <c r="BS1441" s="162">
        <f t="shared" si="266"/>
        <v>0.1</v>
      </c>
      <c r="BT1441" s="105">
        <f t="shared" si="267"/>
        <v>3098.2829832402235</v>
      </c>
    </row>
    <row r="1442" spans="1:72">
      <c r="A1442" s="18">
        <f t="shared" si="258"/>
        <v>1439</v>
      </c>
      <c r="B1442" s="61">
        <v>291902031400</v>
      </c>
      <c r="C1442" s="39">
        <v>43525</v>
      </c>
      <c r="D1442" s="22" t="s">
        <v>63</v>
      </c>
      <c r="E1442" s="22" t="s">
        <v>1505</v>
      </c>
      <c r="F1442" s="110">
        <v>13</v>
      </c>
      <c r="G1442" s="23" t="s">
        <v>119</v>
      </c>
      <c r="H1442" s="52">
        <v>163.47692307692307</v>
      </c>
      <c r="I1442" s="30"/>
      <c r="J1442" s="109">
        <v>2125.1999999999998</v>
      </c>
      <c r="K1442" s="23">
        <v>84842000</v>
      </c>
      <c r="L1442" s="26">
        <v>7.4999999999999997E-2</v>
      </c>
      <c r="M1442" s="40">
        <v>0</v>
      </c>
      <c r="N1442" s="62">
        <v>0</v>
      </c>
      <c r="O1442" s="52">
        <v>0</v>
      </c>
      <c r="P1442" s="26">
        <v>0.1</v>
      </c>
      <c r="Q1442" s="52">
        <v>0</v>
      </c>
      <c r="R1442" s="63">
        <v>0.18</v>
      </c>
      <c r="S1442" s="23" t="s">
        <v>777</v>
      </c>
      <c r="T1442" s="52">
        <v>159.38999999999999</v>
      </c>
      <c r="U1442" s="52">
        <v>0</v>
      </c>
      <c r="V1442" s="52">
        <v>15.939</v>
      </c>
      <c r="W1442" s="52">
        <v>414.09521999999993</v>
      </c>
      <c r="X1442" s="52">
        <v>589.42421999999988</v>
      </c>
      <c r="Y1442" s="23" t="s">
        <v>1473</v>
      </c>
      <c r="Z1442" s="23" t="s">
        <v>1506</v>
      </c>
      <c r="AA1442" s="23" t="s">
        <v>1507</v>
      </c>
      <c r="AB1442" s="33">
        <v>291902031400</v>
      </c>
      <c r="AC1442" s="33" t="s">
        <v>1497</v>
      </c>
      <c r="AD1442" s="48">
        <v>43525</v>
      </c>
      <c r="AE1442" s="39">
        <v>43524</v>
      </c>
      <c r="AF1442" s="53" t="e">
        <v>#N/A</v>
      </c>
      <c r="AG1442" s="53" t="e">
        <v>#N/A</v>
      </c>
      <c r="AH1442" s="39" t="e">
        <v>#N/A</v>
      </c>
      <c r="AI1442" s="23" t="s">
        <v>51</v>
      </c>
      <c r="AJ1442" s="54"/>
      <c r="AK1442" s="55"/>
      <c r="AL1442" s="56"/>
      <c r="AM1442" s="57"/>
      <c r="AN1442" s="33"/>
      <c r="AO1442" s="48"/>
      <c r="AP1442" s="23">
        <v>2000</v>
      </c>
      <c r="AQ1442" s="23" t="s">
        <v>52</v>
      </c>
      <c r="AR1442" s="23" t="s">
        <v>1507</v>
      </c>
      <c r="AS1442" s="38" t="s">
        <v>53</v>
      </c>
      <c r="AT1442" s="23" t="s">
        <v>519</v>
      </c>
      <c r="AU1442" s="64">
        <v>27304363</v>
      </c>
      <c r="AV1442" s="99">
        <v>13</v>
      </c>
      <c r="AW1442" s="102">
        <v>2811.94</v>
      </c>
      <c r="AX1442" s="29" t="s">
        <v>701</v>
      </c>
      <c r="AY1442" s="29"/>
      <c r="AZ1442" s="25"/>
      <c r="BA1442">
        <f t="shared" si="268"/>
        <v>2114</v>
      </c>
      <c r="BB1442" s="115" t="s">
        <v>6983</v>
      </c>
      <c r="BC1442" s="105">
        <f t="shared" si="260"/>
        <v>216.30307692307693</v>
      </c>
      <c r="BD1442" s="116">
        <f t="shared" si="261"/>
        <v>43497</v>
      </c>
      <c r="BE1442" s="141" t="s">
        <v>8477</v>
      </c>
      <c r="BF1442">
        <f>MATCH(BE1442,'Cat-4'!$A:$A,0)</f>
        <v>722</v>
      </c>
      <c r="BG1442">
        <f>MATCH(BD1442,'Cat-4'!$1:$1,0)</f>
        <v>86</v>
      </c>
      <c r="BH1442">
        <f>INDEX('Cat-4'!$1:$1048576,'NSS + ACT'!BF1442,'NSS + ACT'!BG1442)</f>
        <v>111.5</v>
      </c>
      <c r="BI1442">
        <f>MATCH($BI$1,'Cat-4'!$1:$1,0)</f>
        <v>153</v>
      </c>
      <c r="BJ1442">
        <f>INDEX('Cat-4'!$1:$1048576,'NSS + ACT'!BF1442,'NSS + ACT'!BI1442)</f>
        <v>130.80000000000001</v>
      </c>
      <c r="BK1442" s="126">
        <f t="shared" si="262"/>
        <v>1.1730941704035875</v>
      </c>
      <c r="BL1442">
        <f t="shared" si="263"/>
        <v>2143</v>
      </c>
      <c r="BM1442" s="126">
        <f t="shared" si="264"/>
        <v>71.433333333333337</v>
      </c>
      <c r="BN1442" s="126" t="s">
        <v>8785</v>
      </c>
      <c r="BO1442" s="126">
        <f>MATCH(BB1442,Sheet3!$D$4:$D$8,0)</f>
        <v>2</v>
      </c>
      <c r="BP1442" s="126">
        <f>MATCH(BN1442,Sheet3!$E$4:$H$4,0)</f>
        <v>4</v>
      </c>
      <c r="BQ1442" s="132">
        <f>INDEX(Sheet3!$D$4:$H$8,'NSS + ACT'!BO1442,'NSS + ACT'!BP1442)</f>
        <v>0.1</v>
      </c>
      <c r="BR1442" s="105">
        <f t="shared" si="265"/>
        <v>3298.6704215246641</v>
      </c>
      <c r="BS1442" s="162">
        <f t="shared" si="266"/>
        <v>0.1</v>
      </c>
      <c r="BT1442" s="105">
        <f t="shared" si="267"/>
        <v>2968.8033793721979</v>
      </c>
    </row>
    <row r="1443" spans="1:72">
      <c r="A1443" s="18">
        <f t="shared" si="258"/>
        <v>1440</v>
      </c>
      <c r="B1443" s="61">
        <v>291604729290</v>
      </c>
      <c r="C1443" s="39">
        <v>42653</v>
      </c>
      <c r="D1443" s="22" t="s">
        <v>91</v>
      </c>
      <c r="E1443" s="22" t="s">
        <v>2154</v>
      </c>
      <c r="F1443" s="110">
        <v>13</v>
      </c>
      <c r="G1443" s="23" t="s">
        <v>49</v>
      </c>
      <c r="H1443" s="52">
        <v>31.384615384615383</v>
      </c>
      <c r="I1443" s="30"/>
      <c r="J1443" s="109">
        <v>408</v>
      </c>
      <c r="K1443" s="23">
        <v>84819090</v>
      </c>
      <c r="L1443" s="26">
        <v>7.4999999999999997E-2</v>
      </c>
      <c r="M1443" s="40">
        <v>0</v>
      </c>
      <c r="N1443" s="62">
        <v>0</v>
      </c>
      <c r="O1443" s="52">
        <v>0</v>
      </c>
      <c r="P1443" s="26">
        <v>0.1</v>
      </c>
      <c r="Q1443" s="52">
        <v>0</v>
      </c>
      <c r="R1443" s="63">
        <v>0.18</v>
      </c>
      <c r="S1443" s="23" t="s">
        <v>849</v>
      </c>
      <c r="T1443" s="52">
        <v>30.599999999999998</v>
      </c>
      <c r="U1443" s="52">
        <v>0</v>
      </c>
      <c r="V1443" s="52">
        <v>3.06</v>
      </c>
      <c r="W1443" s="52">
        <v>79.498800000000003</v>
      </c>
      <c r="X1443" s="52">
        <v>113.1588</v>
      </c>
      <c r="Y1443" s="23" t="s">
        <v>1945</v>
      </c>
      <c r="Z1443" s="23" t="s">
        <v>2155</v>
      </c>
      <c r="AA1443" s="23" t="s">
        <v>2156</v>
      </c>
      <c r="AB1443" s="33">
        <v>291604729290</v>
      </c>
      <c r="AC1443" s="33" t="s">
        <v>1962</v>
      </c>
      <c r="AD1443" s="48">
        <v>42653</v>
      </c>
      <c r="AE1443" s="39">
        <v>42629</v>
      </c>
      <c r="AF1443" s="53" t="e">
        <v>#N/A</v>
      </c>
      <c r="AG1443" s="53" t="e">
        <v>#N/A</v>
      </c>
      <c r="AH1443" s="39" t="e">
        <v>#N/A</v>
      </c>
      <c r="AI1443" s="23" t="s">
        <v>51</v>
      </c>
      <c r="AJ1443" s="54"/>
      <c r="AK1443" s="55"/>
      <c r="AL1443" s="56"/>
      <c r="AM1443" s="57"/>
      <c r="AN1443" s="33"/>
      <c r="AO1443" s="48"/>
      <c r="AP1443" s="23">
        <v>2000</v>
      </c>
      <c r="AQ1443" s="23" t="s">
        <v>64</v>
      </c>
      <c r="AR1443" s="23" t="s">
        <v>2156</v>
      </c>
      <c r="AS1443" s="38" t="s">
        <v>53</v>
      </c>
      <c r="AT1443" s="23"/>
      <c r="AU1443" s="64">
        <v>6316001233</v>
      </c>
      <c r="AV1443" s="99">
        <v>13</v>
      </c>
      <c r="AW1443" s="102">
        <v>2804.0999999999899</v>
      </c>
      <c r="AX1443" s="29" t="s">
        <v>701</v>
      </c>
      <c r="AY1443" s="29"/>
      <c r="AZ1443" s="25" t="s">
        <v>2157</v>
      </c>
      <c r="BA1443">
        <f t="shared" si="268"/>
        <v>3009</v>
      </c>
      <c r="BB1443" s="115" t="s">
        <v>6983</v>
      </c>
      <c r="BC1443" s="105">
        <f t="shared" si="260"/>
        <v>215.69999999999922</v>
      </c>
      <c r="BD1443" s="116">
        <f t="shared" si="261"/>
        <v>42614</v>
      </c>
      <c r="BE1443" s="141" t="s">
        <v>8477</v>
      </c>
      <c r="BF1443">
        <f>MATCH(BE1443,'Cat-4'!$A:$A,0)</f>
        <v>722</v>
      </c>
      <c r="BG1443">
        <f>MATCH(BD1443,'Cat-4'!$1:$1,0)</f>
        <v>57</v>
      </c>
      <c r="BH1443">
        <f>INDEX('Cat-4'!$1:$1048576,'NSS + ACT'!BF1443,'NSS + ACT'!BG1443)</f>
        <v>107.4</v>
      </c>
      <c r="BI1443">
        <f>MATCH($BI$1,'Cat-4'!$1:$1,0)</f>
        <v>153</v>
      </c>
      <c r="BJ1443">
        <f>INDEX('Cat-4'!$1:$1048576,'NSS + ACT'!BF1443,'NSS + ACT'!BI1443)</f>
        <v>130.80000000000001</v>
      </c>
      <c r="BK1443" s="126">
        <f t="shared" si="262"/>
        <v>1.217877094972067</v>
      </c>
      <c r="BL1443">
        <f t="shared" si="263"/>
        <v>3026</v>
      </c>
      <c r="BM1443" s="126">
        <f t="shared" si="264"/>
        <v>100.86666666666666</v>
      </c>
      <c r="BN1443" s="126" t="s">
        <v>8785</v>
      </c>
      <c r="BO1443" s="126">
        <f>MATCH(BB1443,Sheet3!$D$4:$D$8,0)</f>
        <v>2</v>
      </c>
      <c r="BP1443" s="126">
        <f>MATCH(BN1443,Sheet3!$E$4:$H$4,0)</f>
        <v>4</v>
      </c>
      <c r="BQ1443" s="132">
        <f>INDEX(Sheet3!$D$4:$H$8,'NSS + ACT'!BO1443,'NSS + ACT'!BP1443)</f>
        <v>0.1</v>
      </c>
      <c r="BR1443" s="105">
        <f t="shared" si="265"/>
        <v>3415.0491620111607</v>
      </c>
      <c r="BS1443" s="162">
        <f t="shared" si="266"/>
        <v>0.1</v>
      </c>
      <c r="BT1443" s="105">
        <f t="shared" si="267"/>
        <v>3073.5442458100447</v>
      </c>
    </row>
    <row r="1444" spans="1:72">
      <c r="A1444" s="18">
        <f t="shared" si="258"/>
        <v>1441</v>
      </c>
      <c r="B1444" s="33">
        <v>292104563446</v>
      </c>
      <c r="C1444" s="39">
        <v>44330</v>
      </c>
      <c r="D1444" s="22" t="s">
        <v>365</v>
      </c>
      <c r="E1444" s="22" t="s">
        <v>6249</v>
      </c>
      <c r="F1444" s="110">
        <v>13</v>
      </c>
      <c r="G1444" s="23" t="s">
        <v>49</v>
      </c>
      <c r="H1444" s="52">
        <v>215</v>
      </c>
      <c r="I1444" s="30"/>
      <c r="J1444" s="109">
        <v>2795</v>
      </c>
      <c r="K1444" s="33">
        <v>73072200</v>
      </c>
      <c r="L1444" s="26">
        <v>0.1</v>
      </c>
      <c r="M1444" s="26" t="s">
        <v>742</v>
      </c>
      <c r="N1444" s="26">
        <v>0</v>
      </c>
      <c r="O1444" s="60"/>
      <c r="P1444" s="26">
        <v>0.1</v>
      </c>
      <c r="Q1444" s="84"/>
      <c r="R1444" s="26">
        <v>0.18</v>
      </c>
      <c r="S1444" s="23" t="s">
        <v>1260</v>
      </c>
      <c r="T1444" s="52">
        <v>279.5</v>
      </c>
      <c r="U1444" s="52">
        <v>0</v>
      </c>
      <c r="V1444" s="52">
        <v>27.950000000000003</v>
      </c>
      <c r="W1444" s="52">
        <v>558.44099999999992</v>
      </c>
      <c r="X1444" s="52">
        <v>865.89099999999985</v>
      </c>
      <c r="Y1444" s="23" t="s">
        <v>6223</v>
      </c>
      <c r="Z1444" s="23" t="s">
        <v>6250</v>
      </c>
      <c r="AA1444" s="23" t="s">
        <v>6251</v>
      </c>
      <c r="AB1444" s="33">
        <v>292104563446</v>
      </c>
      <c r="AC1444" s="33" t="s">
        <v>6168</v>
      </c>
      <c r="AD1444" s="39">
        <v>44330</v>
      </c>
      <c r="AE1444" s="39">
        <v>44303</v>
      </c>
      <c r="AF1444" s="53" t="e">
        <v>#N/A</v>
      </c>
      <c r="AG1444" s="53" t="e">
        <v>#N/A</v>
      </c>
      <c r="AH1444" s="39" t="e">
        <v>#N/A</v>
      </c>
      <c r="AI1444" s="23" t="s">
        <v>51</v>
      </c>
      <c r="AJ1444" s="59"/>
      <c r="AK1444" s="59"/>
      <c r="AL1444" s="48"/>
      <c r="AM1444" s="60"/>
      <c r="AN1444" s="33"/>
      <c r="AO1444" s="48"/>
      <c r="AP1444" s="23">
        <v>2000</v>
      </c>
      <c r="AQ1444" s="23" t="s">
        <v>52</v>
      </c>
      <c r="AR1444" s="23" t="s">
        <v>6251</v>
      </c>
      <c r="AS1444" s="38" t="s">
        <v>53</v>
      </c>
      <c r="AT1444" s="23"/>
      <c r="AU1444" s="23" t="s">
        <v>6169</v>
      </c>
      <c r="AV1444" s="99">
        <v>13</v>
      </c>
      <c r="AW1444" s="101">
        <v>2795</v>
      </c>
      <c r="AX1444" s="29" t="s">
        <v>5711</v>
      </c>
      <c r="AY1444" s="29"/>
      <c r="AZ1444" s="21"/>
      <c r="BA1444">
        <f t="shared" si="268"/>
        <v>1335</v>
      </c>
      <c r="BB1444" s="115" t="s">
        <v>6983</v>
      </c>
      <c r="BC1444" s="105">
        <f t="shared" si="260"/>
        <v>215</v>
      </c>
      <c r="BD1444" s="116">
        <f t="shared" si="261"/>
        <v>44287</v>
      </c>
      <c r="BE1444" s="141" t="s">
        <v>8477</v>
      </c>
      <c r="BF1444">
        <f>MATCH(BE1444,'Cat-4'!$A:$A,0)</f>
        <v>722</v>
      </c>
      <c r="BG1444">
        <f>MATCH(BD1444,'Cat-4'!$1:$1,0)</f>
        <v>112</v>
      </c>
      <c r="BH1444">
        <f>INDEX('Cat-4'!$1:$1048576,'NSS + ACT'!BF1444,'NSS + ACT'!BG1444)</f>
        <v>116.7</v>
      </c>
      <c r="BI1444">
        <f>MATCH($BI$1,'Cat-4'!$1:$1,0)</f>
        <v>153</v>
      </c>
      <c r="BJ1444">
        <f>INDEX('Cat-4'!$1:$1048576,'NSS + ACT'!BF1444,'NSS + ACT'!BI1444)</f>
        <v>130.80000000000001</v>
      </c>
      <c r="BK1444" s="126">
        <f t="shared" si="262"/>
        <v>1.1208226221079691</v>
      </c>
      <c r="BL1444">
        <f t="shared" si="263"/>
        <v>1353</v>
      </c>
      <c r="BM1444" s="126">
        <f t="shared" si="264"/>
        <v>45.1</v>
      </c>
      <c r="BN1444" s="126" t="s">
        <v>8785</v>
      </c>
      <c r="BO1444" s="126">
        <f>MATCH(BB1444,Sheet3!$D$4:$D$8,0)</f>
        <v>2</v>
      </c>
      <c r="BP1444" s="126">
        <f>MATCH(BN1444,Sheet3!$E$4:$H$4,0)</f>
        <v>4</v>
      </c>
      <c r="BQ1444" s="132">
        <f>INDEX(Sheet3!$D$4:$H$8,'NSS + ACT'!BO1444,'NSS + ACT'!BP1444)</f>
        <v>0.1</v>
      </c>
      <c r="BR1444" s="105">
        <f t="shared" si="265"/>
        <v>3132.6992287917737</v>
      </c>
      <c r="BS1444" s="162">
        <f t="shared" si="266"/>
        <v>0.1</v>
      </c>
      <c r="BT1444" s="105">
        <f t="shared" si="267"/>
        <v>2819.4293059125966</v>
      </c>
    </row>
    <row r="1445" spans="1:72">
      <c r="A1445" s="18">
        <f t="shared" si="258"/>
        <v>1442</v>
      </c>
      <c r="B1445" s="33"/>
      <c r="C1445" s="39"/>
      <c r="D1445" s="22" t="s">
        <v>106</v>
      </c>
      <c r="E1445" s="22" t="s">
        <v>6891</v>
      </c>
      <c r="F1445" s="113">
        <v>3</v>
      </c>
      <c r="G1445" s="23" t="s">
        <v>119</v>
      </c>
      <c r="H1445" s="24">
        <v>931.5</v>
      </c>
      <c r="I1445" s="30"/>
      <c r="J1445" s="101">
        <v>2794.5</v>
      </c>
      <c r="K1445" s="23">
        <v>90328990</v>
      </c>
      <c r="L1445" s="26">
        <v>7.4999999999999997E-2</v>
      </c>
      <c r="M1445" s="23" t="s">
        <v>5930</v>
      </c>
      <c r="N1445" s="49"/>
      <c r="O1445" s="38"/>
      <c r="P1445" s="26">
        <v>0.1</v>
      </c>
      <c r="Q1445" s="38"/>
      <c r="R1445" s="26">
        <v>0.18</v>
      </c>
      <c r="S1445" s="23" t="s">
        <v>5931</v>
      </c>
      <c r="T1445" s="94">
        <v>209.58750000000001</v>
      </c>
      <c r="U1445" s="94">
        <v>0</v>
      </c>
      <c r="V1445" s="94">
        <v>20.958750000000002</v>
      </c>
      <c r="W1445" s="94">
        <v>544.50832500000001</v>
      </c>
      <c r="X1445" s="52">
        <v>775.054575</v>
      </c>
      <c r="Y1445" s="23" t="s">
        <v>6835</v>
      </c>
      <c r="Z1445" s="23" t="s">
        <v>6892</v>
      </c>
      <c r="AA1445" s="23" t="s">
        <v>6892</v>
      </c>
      <c r="AB1445" s="33">
        <v>291601995635</v>
      </c>
      <c r="AC1445" s="23" t="s">
        <v>6567</v>
      </c>
      <c r="AD1445" s="48">
        <v>42493</v>
      </c>
      <c r="AE1445" s="39">
        <v>42486</v>
      </c>
      <c r="AF1445" s="33" t="e">
        <v>#N/A</v>
      </c>
      <c r="AG1445" s="23" t="e">
        <v>#N/A</v>
      </c>
      <c r="AH1445" s="39" t="e">
        <v>#N/A</v>
      </c>
      <c r="AI1445" s="23" t="s">
        <v>51</v>
      </c>
      <c r="AJ1445" s="65"/>
      <c r="AK1445" s="57"/>
      <c r="AL1445" s="56"/>
      <c r="AM1445" s="52"/>
      <c r="AN1445" s="23"/>
      <c r="AO1445" s="38"/>
      <c r="AP1445" s="23">
        <v>2000</v>
      </c>
      <c r="AQ1445" s="23" t="s">
        <v>64</v>
      </c>
      <c r="AR1445" s="23" t="s">
        <v>6893</v>
      </c>
      <c r="AS1445" s="95" t="s">
        <v>53</v>
      </c>
      <c r="AT1445" s="23"/>
      <c r="AU1445" s="23" t="s">
        <v>107</v>
      </c>
      <c r="AV1445" s="99">
        <v>3</v>
      </c>
      <c r="AW1445" s="101">
        <v>2794.5</v>
      </c>
      <c r="AX1445" s="29" t="s">
        <v>6494</v>
      </c>
      <c r="AY1445" s="29"/>
      <c r="AZ1445" s="21"/>
      <c r="BA1445">
        <f t="shared" si="268"/>
        <v>3152</v>
      </c>
      <c r="BB1445" s="115" t="s">
        <v>6987</v>
      </c>
      <c r="BC1445" s="105">
        <f t="shared" si="260"/>
        <v>931.5</v>
      </c>
      <c r="BD1445" s="116">
        <f t="shared" si="261"/>
        <v>42461</v>
      </c>
      <c r="BE1445" s="141" t="s">
        <v>8366</v>
      </c>
      <c r="BF1445">
        <f>MATCH(BE1445,'Cat-4'!$A:$A,0)</f>
        <v>666</v>
      </c>
      <c r="BG1445">
        <f>MATCH(BD1445,'Cat-4'!$1:$1,0)</f>
        <v>52</v>
      </c>
      <c r="BH1445">
        <f>INDEX('Cat-4'!$1:$1048576,'NSS + ACT'!BF1445,'NSS + ACT'!BG1445)</f>
        <v>108.6</v>
      </c>
      <c r="BI1445">
        <f>MATCH($BI$1,'Cat-4'!$1:$1,0)</f>
        <v>153</v>
      </c>
      <c r="BJ1445">
        <f>INDEX('Cat-4'!$1:$1048576,'NSS + ACT'!BF1445,'NSS + ACT'!BI1445)</f>
        <v>133.4</v>
      </c>
      <c r="BK1445" s="126">
        <f t="shared" si="262"/>
        <v>1.2283609576427257</v>
      </c>
      <c r="BL1445">
        <f t="shared" si="263"/>
        <v>3179</v>
      </c>
      <c r="BM1445" s="126">
        <f t="shared" si="264"/>
        <v>105.96666666666667</v>
      </c>
      <c r="BN1445" s="126" t="s">
        <v>8785</v>
      </c>
      <c r="BO1445" s="126">
        <f>MATCH(BB1445,Sheet3!$D$4:$D$8,0)</f>
        <v>4</v>
      </c>
      <c r="BP1445" s="126">
        <f>MATCH(BN1445,Sheet3!$E$4:$H$4,0)</f>
        <v>4</v>
      </c>
      <c r="BQ1445" s="132">
        <f>INDEX(Sheet3!$D$4:$H$8,'NSS + ACT'!BO1445,'NSS + ACT'!BP1445)</f>
        <v>0.2</v>
      </c>
      <c r="BR1445" s="105">
        <f t="shared" si="265"/>
        <v>3432.6546961325971</v>
      </c>
      <c r="BS1445" s="162">
        <f t="shared" si="266"/>
        <v>0.2</v>
      </c>
      <c r="BT1445" s="105">
        <f t="shared" si="267"/>
        <v>2746.1237569060777</v>
      </c>
    </row>
    <row r="1446" spans="1:72" ht="30">
      <c r="A1446" s="18">
        <f t="shared" si="258"/>
        <v>1443</v>
      </c>
      <c r="B1446" s="61">
        <v>351700027836</v>
      </c>
      <c r="C1446" s="39">
        <v>42802</v>
      </c>
      <c r="D1446" s="22" t="s">
        <v>170</v>
      </c>
      <c r="E1446" s="22" t="s">
        <v>3189</v>
      </c>
      <c r="F1446" s="110">
        <v>17</v>
      </c>
      <c r="G1446" s="23" t="s">
        <v>119</v>
      </c>
      <c r="H1446" s="52">
        <v>162.77176470588176</v>
      </c>
      <c r="I1446" s="30"/>
      <c r="J1446" s="109">
        <v>2767.1199999999899</v>
      </c>
      <c r="K1446" s="23" t="s">
        <v>3181</v>
      </c>
      <c r="L1446" s="26">
        <v>0.1</v>
      </c>
      <c r="M1446" s="40">
        <v>0</v>
      </c>
      <c r="N1446" s="62">
        <v>0</v>
      </c>
      <c r="O1446" s="52">
        <v>0</v>
      </c>
      <c r="P1446" s="26">
        <v>0.1</v>
      </c>
      <c r="Q1446" s="52">
        <v>0</v>
      </c>
      <c r="R1446" s="63">
        <v>0.18</v>
      </c>
      <c r="S1446" s="23" t="s">
        <v>3079</v>
      </c>
      <c r="T1446" s="52">
        <v>276.71199999999902</v>
      </c>
      <c r="U1446" s="52">
        <v>0</v>
      </c>
      <c r="V1446" s="52">
        <v>27.671199999999903</v>
      </c>
      <c r="W1446" s="52">
        <v>552.87057599999798</v>
      </c>
      <c r="X1446" s="52">
        <v>857.25377599999683</v>
      </c>
      <c r="Y1446" s="23" t="s">
        <v>3182</v>
      </c>
      <c r="Z1446" s="23" t="s">
        <v>3190</v>
      </c>
      <c r="AA1446" s="23" t="s">
        <v>3191</v>
      </c>
      <c r="AB1446" s="33" t="e">
        <v>#N/A</v>
      </c>
      <c r="AC1446" s="33" t="e">
        <v>#N/A</v>
      </c>
      <c r="AD1446" s="48" t="e">
        <v>#N/A</v>
      </c>
      <c r="AE1446" s="39" t="e">
        <v>#N/A</v>
      </c>
      <c r="AF1446" s="53" t="e">
        <v>#N/A</v>
      </c>
      <c r="AG1446" s="53" t="e">
        <v>#N/A</v>
      </c>
      <c r="AH1446" s="39" t="e">
        <v>#N/A</v>
      </c>
      <c r="AI1446" s="23" t="s">
        <v>385</v>
      </c>
      <c r="AJ1446" s="54">
        <v>351700027836</v>
      </c>
      <c r="AK1446" s="55">
        <v>948</v>
      </c>
      <c r="AL1446" s="56">
        <v>42802</v>
      </c>
      <c r="AM1446" s="57"/>
      <c r="AN1446" s="33"/>
      <c r="AO1446" s="48"/>
      <c r="AP1446" s="23">
        <v>2000</v>
      </c>
      <c r="AQ1446" s="23" t="s">
        <v>52</v>
      </c>
      <c r="AR1446" s="23" t="s">
        <v>3191</v>
      </c>
      <c r="AS1446" s="38" t="s">
        <v>53</v>
      </c>
      <c r="AT1446" s="23"/>
      <c r="AU1446" s="64" t="s">
        <v>3082</v>
      </c>
      <c r="AV1446" s="99">
        <v>17</v>
      </c>
      <c r="AW1446" s="102">
        <v>2767.1199999999899</v>
      </c>
      <c r="AX1446" s="29" t="s">
        <v>701</v>
      </c>
      <c r="AY1446" s="29"/>
      <c r="AZ1446" s="25">
        <v>1</v>
      </c>
      <c r="BB1446" s="115" t="s">
        <v>6983</v>
      </c>
      <c r="BC1446" s="105">
        <f t="shared" si="260"/>
        <v>162.77176470588176</v>
      </c>
      <c r="BD1446" s="116">
        <v>43709</v>
      </c>
      <c r="BE1446" s="141" t="s">
        <v>8477</v>
      </c>
      <c r="BF1446">
        <f>MATCH(BE1446,'Cat-4'!$A:$A,0)</f>
        <v>722</v>
      </c>
      <c r="BG1446">
        <f>MATCH(BD1446,'Cat-4'!$1:$1,0)</f>
        <v>93</v>
      </c>
      <c r="BH1446">
        <f>INDEX('Cat-4'!$1:$1048576,'NSS + ACT'!BF1446,'NSS + ACT'!BG1446)</f>
        <v>113.9</v>
      </c>
      <c r="BI1446">
        <f>MATCH($BI$1,'Cat-4'!$1:$1,0)</f>
        <v>153</v>
      </c>
      <c r="BJ1446">
        <f>INDEX('Cat-4'!$1:$1048576,'NSS + ACT'!BF1446,'NSS + ACT'!BI1446)</f>
        <v>130.80000000000001</v>
      </c>
      <c r="BK1446" s="126">
        <f t="shared" si="262"/>
        <v>1.1483757682177349</v>
      </c>
      <c r="BL1446">
        <f t="shared" si="263"/>
        <v>1931</v>
      </c>
      <c r="BM1446" s="126">
        <f t="shared" si="264"/>
        <v>64.36666666666666</v>
      </c>
      <c r="BN1446" s="126" t="s">
        <v>8785</v>
      </c>
      <c r="BO1446" s="126">
        <f>MATCH(BB1446,Sheet3!$D$4:$D$8,0)</f>
        <v>2</v>
      </c>
      <c r="BP1446" s="126">
        <f>MATCH(BN1446,Sheet3!$E$4:$H$4,0)</f>
        <v>4</v>
      </c>
      <c r="BQ1446" s="132">
        <f>INDEX(Sheet3!$D$4:$H$8,'NSS + ACT'!BO1446,'NSS + ACT'!BP1446)</f>
        <v>0.1</v>
      </c>
      <c r="BR1446" s="105">
        <f t="shared" si="265"/>
        <v>3177.6935557506472</v>
      </c>
      <c r="BS1446" s="162">
        <f t="shared" si="266"/>
        <v>0.1</v>
      </c>
      <c r="BT1446" s="105">
        <f t="shared" si="267"/>
        <v>2859.9242001755824</v>
      </c>
    </row>
    <row r="1447" spans="1:72">
      <c r="A1447" s="18">
        <f t="shared" si="258"/>
        <v>1444</v>
      </c>
      <c r="B1447" s="33">
        <v>292112167546</v>
      </c>
      <c r="C1447" s="39">
        <v>44539</v>
      </c>
      <c r="D1447" s="22" t="s">
        <v>101</v>
      </c>
      <c r="E1447" s="22" t="s">
        <v>5220</v>
      </c>
      <c r="F1447" s="110">
        <v>3</v>
      </c>
      <c r="G1447" s="23" t="s">
        <v>49</v>
      </c>
      <c r="H1447" s="58">
        <v>916.55333333332999</v>
      </c>
      <c r="I1447" s="30"/>
      <c r="J1447" s="101">
        <v>2749.6599999999899</v>
      </c>
      <c r="K1447" s="33">
        <v>85030090</v>
      </c>
      <c r="L1447" s="26">
        <v>7.4999999999999997E-2</v>
      </c>
      <c r="M1447" s="40">
        <v>0</v>
      </c>
      <c r="N1447" s="40">
        <v>0</v>
      </c>
      <c r="O1447" s="35">
        <v>0</v>
      </c>
      <c r="P1447" s="63">
        <v>0.1</v>
      </c>
      <c r="Q1447" s="52">
        <v>0</v>
      </c>
      <c r="R1447" s="63">
        <v>0.18</v>
      </c>
      <c r="S1447" s="23" t="s">
        <v>1170</v>
      </c>
      <c r="T1447" s="52">
        <v>206.22449999999924</v>
      </c>
      <c r="U1447" s="52">
        <v>0</v>
      </c>
      <c r="V1447" s="52">
        <v>20.622449999999926</v>
      </c>
      <c r="W1447" s="52">
        <v>535.77125099999796</v>
      </c>
      <c r="X1447" s="52">
        <v>762.61820099999716</v>
      </c>
      <c r="Y1447" s="23" t="s">
        <v>5221</v>
      </c>
      <c r="Z1447" s="23" t="s">
        <v>5222</v>
      </c>
      <c r="AA1447" s="23" t="s">
        <v>5223</v>
      </c>
      <c r="AB1447" s="33">
        <v>292112167546</v>
      </c>
      <c r="AC1447" s="33" t="s">
        <v>5070</v>
      </c>
      <c r="AD1447" s="39">
        <v>44539</v>
      </c>
      <c r="AE1447" s="39">
        <v>44524</v>
      </c>
      <c r="AF1447" s="53" t="e">
        <v>#N/A</v>
      </c>
      <c r="AG1447" s="53" t="e">
        <v>#N/A</v>
      </c>
      <c r="AH1447" s="39" t="e">
        <v>#N/A</v>
      </c>
      <c r="AI1447" s="23" t="s">
        <v>51</v>
      </c>
      <c r="AJ1447" s="59"/>
      <c r="AK1447" s="59"/>
      <c r="AL1447" s="48"/>
      <c r="AM1447" s="60"/>
      <c r="AN1447" s="33"/>
      <c r="AO1447" s="48"/>
      <c r="AP1447" s="23">
        <v>2000</v>
      </c>
      <c r="AQ1447" s="23" t="s">
        <v>52</v>
      </c>
      <c r="AR1447" s="23" t="s">
        <v>5223</v>
      </c>
      <c r="AS1447" s="38" t="s">
        <v>53</v>
      </c>
      <c r="AT1447" s="23"/>
      <c r="AU1447" s="23" t="s">
        <v>319</v>
      </c>
      <c r="AV1447" s="99">
        <v>3</v>
      </c>
      <c r="AW1447" s="101">
        <v>2749.6599999999899</v>
      </c>
      <c r="AX1447" s="29" t="s">
        <v>4770</v>
      </c>
      <c r="AY1447" s="29"/>
      <c r="AZ1447" s="30"/>
      <c r="BA1447">
        <f t="shared" ref="BA1447:BA1478" si="269">$BA$2-AE1447</f>
        <v>1114</v>
      </c>
      <c r="BB1447" s="115" t="s">
        <v>6983</v>
      </c>
      <c r="BC1447" s="105">
        <f t="shared" si="260"/>
        <v>916.55333333332999</v>
      </c>
      <c r="BD1447" s="116">
        <f t="shared" si="261"/>
        <v>44501</v>
      </c>
      <c r="BE1447" s="141" t="s">
        <v>8477</v>
      </c>
      <c r="BF1447">
        <f>MATCH(BE1447,'Cat-4'!$A:$A,0)</f>
        <v>722</v>
      </c>
      <c r="BG1447">
        <f>MATCH(BD1447,'Cat-4'!$1:$1,0)</f>
        <v>119</v>
      </c>
      <c r="BH1447">
        <f>INDEX('Cat-4'!$1:$1048576,'NSS + ACT'!BF1447,'NSS + ACT'!BG1447)</f>
        <v>120.8</v>
      </c>
      <c r="BI1447">
        <f>MATCH($BI$1,'Cat-4'!$1:$1,0)</f>
        <v>153</v>
      </c>
      <c r="BJ1447">
        <f>INDEX('Cat-4'!$1:$1048576,'NSS + ACT'!BF1447,'NSS + ACT'!BI1447)</f>
        <v>130.80000000000001</v>
      </c>
      <c r="BK1447" s="126">
        <f t="shared" si="262"/>
        <v>1.0827814569536425</v>
      </c>
      <c r="BL1447">
        <f t="shared" si="263"/>
        <v>1139</v>
      </c>
      <c r="BM1447" s="126">
        <f t="shared" si="264"/>
        <v>37.966666666666669</v>
      </c>
      <c r="BN1447" s="126" t="s">
        <v>8785</v>
      </c>
      <c r="BO1447" s="126">
        <f>MATCH(BB1447,Sheet3!$D$4:$D$8,0)</f>
        <v>2</v>
      </c>
      <c r="BP1447" s="126">
        <f>MATCH(BN1447,Sheet3!$E$4:$H$4,0)</f>
        <v>4</v>
      </c>
      <c r="BQ1447" s="132">
        <f>INDEX(Sheet3!$D$4:$H$8,'NSS + ACT'!BO1447,'NSS + ACT'!BP1447)</f>
        <v>0.1</v>
      </c>
      <c r="BR1447" s="105">
        <f t="shared" si="265"/>
        <v>2977.2808609271415</v>
      </c>
      <c r="BS1447" s="162">
        <f t="shared" si="266"/>
        <v>0.1</v>
      </c>
      <c r="BT1447" s="105">
        <f t="shared" si="267"/>
        <v>2679.5527748344275</v>
      </c>
    </row>
    <row r="1448" spans="1:72">
      <c r="A1448" s="18">
        <f t="shared" si="258"/>
        <v>1445</v>
      </c>
      <c r="B1448" s="61">
        <v>292008338160</v>
      </c>
      <c r="C1448" s="39">
        <v>44126</v>
      </c>
      <c r="D1448" s="22" t="s">
        <v>182</v>
      </c>
      <c r="E1448" s="22" t="s">
        <v>3215</v>
      </c>
      <c r="F1448" s="110">
        <v>4</v>
      </c>
      <c r="G1448" s="23" t="s">
        <v>119</v>
      </c>
      <c r="H1448" s="52">
        <v>685</v>
      </c>
      <c r="I1448" s="30"/>
      <c r="J1448" s="109">
        <v>2740</v>
      </c>
      <c r="K1448" s="23">
        <v>84842000</v>
      </c>
      <c r="L1448" s="26">
        <v>7.4999999999999997E-2</v>
      </c>
      <c r="M1448" s="40">
        <v>0</v>
      </c>
      <c r="N1448" s="62">
        <v>0</v>
      </c>
      <c r="O1448" s="52">
        <v>0</v>
      </c>
      <c r="P1448" s="26">
        <v>0.1</v>
      </c>
      <c r="Q1448" s="52">
        <v>0</v>
      </c>
      <c r="R1448" s="63">
        <v>0.18</v>
      </c>
      <c r="S1448" s="23" t="s">
        <v>777</v>
      </c>
      <c r="T1448" s="52">
        <v>205.5</v>
      </c>
      <c r="U1448" s="52">
        <v>0</v>
      </c>
      <c r="V1448" s="52">
        <v>20.55</v>
      </c>
      <c r="W1448" s="52">
        <v>533.88900000000001</v>
      </c>
      <c r="X1448" s="52">
        <v>759.93900000000008</v>
      </c>
      <c r="Y1448" s="23" t="s">
        <v>3182</v>
      </c>
      <c r="Z1448" s="23" t="s">
        <v>3216</v>
      </c>
      <c r="AA1448" s="23" t="s">
        <v>3217</v>
      </c>
      <c r="AB1448" s="33">
        <v>292008338160</v>
      </c>
      <c r="AC1448" s="33" t="s">
        <v>3061</v>
      </c>
      <c r="AD1448" s="48">
        <v>44126</v>
      </c>
      <c r="AE1448" s="39">
        <v>44068</v>
      </c>
      <c r="AF1448" s="53" t="e">
        <v>#N/A</v>
      </c>
      <c r="AG1448" s="53" t="e">
        <v>#N/A</v>
      </c>
      <c r="AH1448" s="39" t="e">
        <v>#N/A</v>
      </c>
      <c r="AI1448" s="23" t="s">
        <v>51</v>
      </c>
      <c r="AJ1448" s="54"/>
      <c r="AK1448" s="55"/>
      <c r="AL1448" s="56"/>
      <c r="AM1448" s="57"/>
      <c r="AN1448" s="33"/>
      <c r="AO1448" s="48"/>
      <c r="AP1448" s="23">
        <v>2000</v>
      </c>
      <c r="AQ1448" s="23" t="s">
        <v>52</v>
      </c>
      <c r="AR1448" s="23" t="s">
        <v>3217</v>
      </c>
      <c r="AS1448" s="38" t="s">
        <v>53</v>
      </c>
      <c r="AT1448" s="23"/>
      <c r="AU1448" s="64">
        <v>6100437572</v>
      </c>
      <c r="AV1448" s="99">
        <v>4</v>
      </c>
      <c r="AW1448" s="102">
        <v>2740</v>
      </c>
      <c r="AX1448" s="29" t="s">
        <v>701</v>
      </c>
      <c r="AY1448" s="29"/>
      <c r="AZ1448" s="25">
        <v>1</v>
      </c>
      <c r="BA1448">
        <f t="shared" si="269"/>
        <v>1570</v>
      </c>
      <c r="BB1448" s="115" t="s">
        <v>6983</v>
      </c>
      <c r="BC1448" s="105">
        <f t="shared" si="260"/>
        <v>685</v>
      </c>
      <c r="BD1448" s="116">
        <f t="shared" si="261"/>
        <v>44044</v>
      </c>
      <c r="BE1448" s="141" t="s">
        <v>8477</v>
      </c>
      <c r="BF1448">
        <f>MATCH(BE1448,'Cat-4'!$A:$A,0)</f>
        <v>722</v>
      </c>
      <c r="BG1448">
        <f>MATCH(BD1448,'Cat-4'!$1:$1,0)</f>
        <v>104</v>
      </c>
      <c r="BH1448">
        <f>INDEX('Cat-4'!$1:$1048576,'NSS + ACT'!BF1448,'NSS + ACT'!BG1448)</f>
        <v>113.6</v>
      </c>
      <c r="BI1448">
        <f>MATCH($BI$1,'Cat-4'!$1:$1,0)</f>
        <v>153</v>
      </c>
      <c r="BJ1448">
        <f>INDEX('Cat-4'!$1:$1048576,'NSS + ACT'!BF1448,'NSS + ACT'!BI1448)</f>
        <v>130.80000000000001</v>
      </c>
      <c r="BK1448" s="126">
        <f t="shared" si="262"/>
        <v>1.1514084507042255</v>
      </c>
      <c r="BL1448">
        <f t="shared" si="263"/>
        <v>1596</v>
      </c>
      <c r="BM1448" s="126">
        <f t="shared" si="264"/>
        <v>53.2</v>
      </c>
      <c r="BN1448" s="126" t="s">
        <v>8785</v>
      </c>
      <c r="BO1448" s="126">
        <f>MATCH(BB1448,Sheet3!$D$4:$D$8,0)</f>
        <v>2</v>
      </c>
      <c r="BP1448" s="126">
        <f>MATCH(BN1448,Sheet3!$E$4:$H$4,0)</f>
        <v>4</v>
      </c>
      <c r="BQ1448" s="132">
        <f>INDEX(Sheet3!$D$4:$H$8,'NSS + ACT'!BO1448,'NSS + ACT'!BP1448)</f>
        <v>0.1</v>
      </c>
      <c r="BR1448" s="105">
        <f t="shared" si="265"/>
        <v>3154.8591549295779</v>
      </c>
      <c r="BS1448" s="162">
        <f t="shared" si="266"/>
        <v>0.1</v>
      </c>
      <c r="BT1448" s="105">
        <f t="shared" si="267"/>
        <v>2839.3732394366202</v>
      </c>
    </row>
    <row r="1449" spans="1:72">
      <c r="A1449" s="18">
        <f t="shared" si="258"/>
        <v>1446</v>
      </c>
      <c r="B1449" s="61">
        <v>291603956744</v>
      </c>
      <c r="C1449" s="39">
        <v>42609</v>
      </c>
      <c r="D1449" s="22" t="s">
        <v>91</v>
      </c>
      <c r="E1449" s="22" t="s">
        <v>2009</v>
      </c>
      <c r="F1449" s="110">
        <v>2</v>
      </c>
      <c r="G1449" s="23" t="s">
        <v>49</v>
      </c>
      <c r="H1449" s="52">
        <v>1348.664999999995</v>
      </c>
      <c r="I1449" s="30"/>
      <c r="J1449" s="109">
        <v>2697.3299999999899</v>
      </c>
      <c r="K1449" s="23">
        <v>84819090</v>
      </c>
      <c r="L1449" s="26">
        <v>7.4999999999999997E-2</v>
      </c>
      <c r="M1449" s="40">
        <v>0</v>
      </c>
      <c r="N1449" s="62">
        <v>0</v>
      </c>
      <c r="O1449" s="52">
        <v>0</v>
      </c>
      <c r="P1449" s="26">
        <v>0.1</v>
      </c>
      <c r="Q1449" s="52">
        <v>0</v>
      </c>
      <c r="R1449" s="63">
        <v>0.18</v>
      </c>
      <c r="S1449" s="23" t="s">
        <v>849</v>
      </c>
      <c r="T1449" s="52">
        <v>202.29974999999925</v>
      </c>
      <c r="U1449" s="52">
        <v>0</v>
      </c>
      <c r="V1449" s="52">
        <v>20.229974999999925</v>
      </c>
      <c r="W1449" s="52">
        <v>525.574750499998</v>
      </c>
      <c r="X1449" s="52">
        <v>748.10447549999719</v>
      </c>
      <c r="Y1449" s="23" t="s">
        <v>1945</v>
      </c>
      <c r="Z1449" s="23" t="s">
        <v>2010</v>
      </c>
      <c r="AA1449" s="23" t="s">
        <v>2011</v>
      </c>
      <c r="AB1449" s="33">
        <v>291603956744</v>
      </c>
      <c r="AC1449" s="33" t="s">
        <v>2012</v>
      </c>
      <c r="AD1449" s="48">
        <v>42609</v>
      </c>
      <c r="AE1449" s="39">
        <v>42594</v>
      </c>
      <c r="AF1449" s="53" t="e">
        <v>#N/A</v>
      </c>
      <c r="AG1449" s="53" t="e">
        <v>#N/A</v>
      </c>
      <c r="AH1449" s="39" t="e">
        <v>#N/A</v>
      </c>
      <c r="AI1449" s="23" t="s">
        <v>51</v>
      </c>
      <c r="AJ1449" s="54"/>
      <c r="AK1449" s="55"/>
      <c r="AL1449" s="56"/>
      <c r="AM1449" s="57"/>
      <c r="AN1449" s="33"/>
      <c r="AO1449" s="48"/>
      <c r="AP1449" s="23">
        <v>2000</v>
      </c>
      <c r="AQ1449" s="23" t="s">
        <v>52</v>
      </c>
      <c r="AR1449" s="23" t="s">
        <v>2011</v>
      </c>
      <c r="AS1449" s="38" t="s">
        <v>53</v>
      </c>
      <c r="AT1449" s="23"/>
      <c r="AU1449" s="64">
        <v>6316000951</v>
      </c>
      <c r="AV1449" s="99">
        <v>2</v>
      </c>
      <c r="AW1449" s="102">
        <v>2697.3299999999899</v>
      </c>
      <c r="AX1449" s="29" t="s">
        <v>701</v>
      </c>
      <c r="AY1449" s="29"/>
      <c r="AZ1449" s="25" t="s">
        <v>702</v>
      </c>
      <c r="BA1449">
        <f t="shared" si="269"/>
        <v>3044</v>
      </c>
      <c r="BB1449" t="s">
        <v>6983</v>
      </c>
      <c r="BC1449" s="105">
        <f t="shared" si="260"/>
        <v>1348.664999999995</v>
      </c>
      <c r="BD1449" s="116">
        <f t="shared" si="261"/>
        <v>42583</v>
      </c>
      <c r="BE1449" s="141" t="s">
        <v>8477</v>
      </c>
      <c r="BF1449">
        <f>MATCH(BE1449,'Cat-4'!$A:$A,0)</f>
        <v>722</v>
      </c>
      <c r="BG1449">
        <f>MATCH(BD1449,'Cat-4'!$1:$1,0)</f>
        <v>56</v>
      </c>
      <c r="BH1449">
        <f>INDEX('Cat-4'!$1:$1048576,'NSS + ACT'!BF1449,'NSS + ACT'!BG1449)</f>
        <v>107.5</v>
      </c>
      <c r="BI1449">
        <f>MATCH($BI$1,'Cat-4'!$1:$1,0)</f>
        <v>153</v>
      </c>
      <c r="BJ1449">
        <f>INDEX('Cat-4'!$1:$1048576,'NSS + ACT'!BF1449,'NSS + ACT'!BI1449)</f>
        <v>130.80000000000001</v>
      </c>
      <c r="BK1449" s="126">
        <f t="shared" si="262"/>
        <v>1.2167441860465118</v>
      </c>
      <c r="BL1449">
        <f t="shared" si="263"/>
        <v>3057</v>
      </c>
      <c r="BM1449" s="126">
        <f t="shared" si="264"/>
        <v>101.9</v>
      </c>
      <c r="BN1449" s="126" t="s">
        <v>8785</v>
      </c>
      <c r="BO1449" s="126">
        <f>MATCH(BB1449,Sheet3!$D$4:$D$8,0)</f>
        <v>2</v>
      </c>
      <c r="BP1449" s="126">
        <f>MATCH(BN1449,Sheet3!$E$4:$H$4,0)</f>
        <v>4</v>
      </c>
      <c r="BQ1449" s="132">
        <f>INDEX(Sheet3!$D$4:$H$8,'NSS + ACT'!BO1449,'NSS + ACT'!BP1449)</f>
        <v>0.1</v>
      </c>
      <c r="BR1449" s="105">
        <f t="shared" si="265"/>
        <v>3281.9605953488253</v>
      </c>
      <c r="BS1449" s="162">
        <f t="shared" si="266"/>
        <v>0.1</v>
      </c>
      <c r="BT1449" s="105">
        <f t="shared" si="267"/>
        <v>2953.764535813943</v>
      </c>
    </row>
    <row r="1450" spans="1:72">
      <c r="A1450" s="18">
        <f t="shared" ref="A1450:A1513" si="270">A1449+1</f>
        <v>1447</v>
      </c>
      <c r="B1450" s="33"/>
      <c r="C1450" s="39"/>
      <c r="D1450" s="22" t="s">
        <v>73</v>
      </c>
      <c r="E1450" s="22" t="s">
        <v>6510</v>
      </c>
      <c r="F1450" s="113">
        <v>6</v>
      </c>
      <c r="G1450" s="23" t="s">
        <v>119</v>
      </c>
      <c r="H1450" s="24">
        <v>448.13666666666671</v>
      </c>
      <c r="I1450" s="30"/>
      <c r="J1450" s="101">
        <v>2688.82</v>
      </c>
      <c r="K1450" s="23">
        <v>84849000</v>
      </c>
      <c r="L1450" s="26">
        <v>7.4999999999999997E-2</v>
      </c>
      <c r="M1450" s="26"/>
      <c r="N1450" s="49"/>
      <c r="O1450" s="50"/>
      <c r="P1450" s="26">
        <v>0.1</v>
      </c>
      <c r="Q1450" s="51"/>
      <c r="R1450" s="26">
        <v>0.18</v>
      </c>
      <c r="S1450" s="23" t="s">
        <v>777</v>
      </c>
      <c r="T1450" s="94">
        <v>201.66150000000002</v>
      </c>
      <c r="U1450" s="94">
        <v>0</v>
      </c>
      <c r="V1450" s="94">
        <v>20.166150000000002</v>
      </c>
      <c r="W1450" s="94">
        <v>523.91657700000007</v>
      </c>
      <c r="X1450" s="52">
        <v>745.74422700000014</v>
      </c>
      <c r="Y1450" s="23" t="s">
        <v>6489</v>
      </c>
      <c r="Z1450" s="23" t="s">
        <v>6511</v>
      </c>
      <c r="AA1450" s="23" t="s">
        <v>6511</v>
      </c>
      <c r="AB1450" s="33">
        <v>291601589720</v>
      </c>
      <c r="AC1450" s="23" t="s">
        <v>821</v>
      </c>
      <c r="AD1450" s="48">
        <v>42467</v>
      </c>
      <c r="AE1450" s="39">
        <v>42425</v>
      </c>
      <c r="AF1450" s="33" t="e">
        <v>#N/A</v>
      </c>
      <c r="AG1450" s="23" t="e">
        <v>#N/A</v>
      </c>
      <c r="AH1450" s="39" t="e">
        <v>#N/A</v>
      </c>
      <c r="AI1450" s="23" t="s">
        <v>51</v>
      </c>
      <c r="AJ1450" s="65"/>
      <c r="AK1450" s="57"/>
      <c r="AL1450" s="56"/>
      <c r="AM1450" s="52"/>
      <c r="AN1450" s="23"/>
      <c r="AO1450" s="38"/>
      <c r="AP1450" s="23">
        <v>2000</v>
      </c>
      <c r="AQ1450" s="23" t="s">
        <v>64</v>
      </c>
      <c r="AR1450" s="23" t="s">
        <v>6512</v>
      </c>
      <c r="AS1450" s="95" t="s">
        <v>53</v>
      </c>
      <c r="AT1450" s="23" t="s">
        <v>519</v>
      </c>
      <c r="AU1450" s="23" t="s">
        <v>77</v>
      </c>
      <c r="AV1450" s="99">
        <v>6</v>
      </c>
      <c r="AW1450" s="101">
        <v>2688.82</v>
      </c>
      <c r="AX1450" s="29" t="s">
        <v>6494</v>
      </c>
      <c r="AY1450" s="29"/>
      <c r="AZ1450" s="21"/>
      <c r="BA1450">
        <f t="shared" si="269"/>
        <v>3213</v>
      </c>
      <c r="BB1450" s="115" t="s">
        <v>6983</v>
      </c>
      <c r="BC1450" s="105">
        <f t="shared" si="260"/>
        <v>448.13666666666671</v>
      </c>
      <c r="BD1450" s="116">
        <f t="shared" si="261"/>
        <v>42401</v>
      </c>
      <c r="BE1450" s="141" t="s">
        <v>8477</v>
      </c>
      <c r="BF1450">
        <f>MATCH(BE1450,'Cat-4'!$A:$A,0)</f>
        <v>722</v>
      </c>
      <c r="BG1450">
        <f>MATCH(BD1450,'Cat-4'!$1:$1,0)</f>
        <v>50</v>
      </c>
      <c r="BH1450">
        <f>INDEX('Cat-4'!$1:$1048576,'NSS + ACT'!BF1450,'NSS + ACT'!BG1450)</f>
        <v>108.1</v>
      </c>
      <c r="BI1450">
        <f>MATCH($BI$1,'Cat-4'!$1:$1,0)</f>
        <v>153</v>
      </c>
      <c r="BJ1450">
        <f>INDEX('Cat-4'!$1:$1048576,'NSS + ACT'!BF1450,'NSS + ACT'!BI1450)</f>
        <v>130.80000000000001</v>
      </c>
      <c r="BK1450" s="126">
        <f t="shared" si="262"/>
        <v>1.2099907493061981</v>
      </c>
      <c r="BL1450">
        <f t="shared" si="263"/>
        <v>3239</v>
      </c>
      <c r="BM1450" s="126">
        <f t="shared" si="264"/>
        <v>107.96666666666667</v>
      </c>
      <c r="BN1450" s="126" t="s">
        <v>8785</v>
      </c>
      <c r="BO1450" s="126">
        <f>MATCH(BB1450,Sheet3!$D$4:$D$8,0)</f>
        <v>2</v>
      </c>
      <c r="BP1450" s="126">
        <f>MATCH(BN1450,Sheet3!$E$4:$H$4,0)</f>
        <v>4</v>
      </c>
      <c r="BQ1450" s="132">
        <f>INDEX(Sheet3!$D$4:$H$8,'NSS + ACT'!BO1450,'NSS + ACT'!BP1450)</f>
        <v>0.1</v>
      </c>
      <c r="BR1450" s="105">
        <f t="shared" si="265"/>
        <v>3253.4473265494917</v>
      </c>
      <c r="BS1450" s="162">
        <f t="shared" si="266"/>
        <v>0.1</v>
      </c>
      <c r="BT1450" s="105">
        <f t="shared" si="267"/>
        <v>2928.1025938945427</v>
      </c>
    </row>
    <row r="1451" spans="1:72">
      <c r="A1451" s="18">
        <f t="shared" si="270"/>
        <v>1448</v>
      </c>
      <c r="B1451" s="61">
        <v>291807440466</v>
      </c>
      <c r="C1451" s="39">
        <v>43342</v>
      </c>
      <c r="D1451" s="22" t="s">
        <v>250</v>
      </c>
      <c r="E1451" s="22" t="s">
        <v>4532</v>
      </c>
      <c r="F1451" s="110">
        <v>19</v>
      </c>
      <c r="G1451" s="23" t="s">
        <v>119</v>
      </c>
      <c r="H1451" s="52">
        <v>140</v>
      </c>
      <c r="I1451" s="30"/>
      <c r="J1451" s="109">
        <v>2660</v>
      </c>
      <c r="K1451" s="23">
        <v>85393110</v>
      </c>
      <c r="L1451" s="26">
        <v>0.1</v>
      </c>
      <c r="M1451" s="40">
        <v>0</v>
      </c>
      <c r="N1451" s="62">
        <v>0</v>
      </c>
      <c r="O1451" s="52">
        <v>0</v>
      </c>
      <c r="P1451" s="26">
        <v>0.1</v>
      </c>
      <c r="Q1451" s="52">
        <v>0</v>
      </c>
      <c r="R1451" s="63">
        <v>0.18</v>
      </c>
      <c r="S1451" s="23" t="s">
        <v>4492</v>
      </c>
      <c r="T1451" s="52">
        <v>266</v>
      </c>
      <c r="U1451" s="52">
        <v>0</v>
      </c>
      <c r="V1451" s="52">
        <v>26.6</v>
      </c>
      <c r="W1451" s="52">
        <v>531.46799999999996</v>
      </c>
      <c r="X1451" s="52">
        <v>824.06799999999998</v>
      </c>
      <c r="Y1451" s="23" t="s">
        <v>4433</v>
      </c>
      <c r="Z1451" s="23" t="s">
        <v>4533</v>
      </c>
      <c r="AA1451" s="23" t="s">
        <v>4534</v>
      </c>
      <c r="AB1451" s="33">
        <v>291807440466</v>
      </c>
      <c r="AC1451" s="33" t="s">
        <v>4535</v>
      </c>
      <c r="AD1451" s="39">
        <v>43342</v>
      </c>
      <c r="AE1451" s="39">
        <v>43340</v>
      </c>
      <c r="AF1451" s="53" t="e">
        <v>#N/A</v>
      </c>
      <c r="AG1451" s="53" t="e">
        <v>#N/A</v>
      </c>
      <c r="AH1451" s="39" t="e">
        <v>#N/A</v>
      </c>
      <c r="AI1451" s="23" t="s">
        <v>51</v>
      </c>
      <c r="AJ1451" s="59"/>
      <c r="AK1451" s="59"/>
      <c r="AL1451" s="48"/>
      <c r="AM1451" s="60"/>
      <c r="AN1451" s="33"/>
      <c r="AO1451" s="48"/>
      <c r="AP1451" s="23">
        <v>2000</v>
      </c>
      <c r="AQ1451" s="23" t="s">
        <v>52</v>
      </c>
      <c r="AR1451" s="23" t="s">
        <v>4534</v>
      </c>
      <c r="AS1451" s="38" t="s">
        <v>53</v>
      </c>
      <c r="AT1451" s="23"/>
      <c r="AU1451" s="64">
        <v>18008</v>
      </c>
      <c r="AV1451" s="99">
        <v>19</v>
      </c>
      <c r="AW1451" s="102">
        <v>2660</v>
      </c>
      <c r="AX1451" s="29" t="s">
        <v>701</v>
      </c>
      <c r="AY1451" s="29"/>
      <c r="AZ1451" s="25" t="s">
        <v>3564</v>
      </c>
      <c r="BA1451">
        <f t="shared" si="269"/>
        <v>2298</v>
      </c>
      <c r="BB1451" s="115" t="s">
        <v>6987</v>
      </c>
      <c r="BC1451" s="105">
        <f t="shared" si="260"/>
        <v>140</v>
      </c>
      <c r="BD1451" s="116">
        <f t="shared" si="261"/>
        <v>43313</v>
      </c>
      <c r="BE1451" s="141" t="s">
        <v>8366</v>
      </c>
      <c r="BF1451">
        <f>MATCH(BE1451,'Cat-4'!$A:$A,0)</f>
        <v>666</v>
      </c>
      <c r="BG1451">
        <f>MATCH(BD1451,'Cat-4'!$1:$1,0)</f>
        <v>80</v>
      </c>
      <c r="BH1451">
        <f>INDEX('Cat-4'!$1:$1048576,'NSS + ACT'!BF1451,'NSS + ACT'!BG1451)</f>
        <v>111.8</v>
      </c>
      <c r="BI1451">
        <f>MATCH($BI$1,'Cat-4'!$1:$1,0)</f>
        <v>153</v>
      </c>
      <c r="BJ1451">
        <f>INDEX('Cat-4'!$1:$1048576,'NSS + ACT'!BF1451,'NSS + ACT'!BI1451)</f>
        <v>133.4</v>
      </c>
      <c r="BK1451" s="126">
        <f t="shared" si="262"/>
        <v>1.1932021466905189</v>
      </c>
      <c r="BL1451">
        <f t="shared" si="263"/>
        <v>2327</v>
      </c>
      <c r="BM1451" s="126">
        <f t="shared" si="264"/>
        <v>77.566666666666663</v>
      </c>
      <c r="BN1451" s="126" t="s">
        <v>8785</v>
      </c>
      <c r="BO1451" s="126">
        <f>MATCH(BB1451,Sheet3!$D$4:$D$8,0)</f>
        <v>4</v>
      </c>
      <c r="BP1451" s="126">
        <f>MATCH(BN1451,Sheet3!$E$4:$H$4,0)</f>
        <v>4</v>
      </c>
      <c r="BQ1451" s="132">
        <f>INDEX(Sheet3!$D$4:$H$8,'NSS + ACT'!BO1451,'NSS + ACT'!BP1451)</f>
        <v>0.2</v>
      </c>
      <c r="BR1451" s="105">
        <f t="shared" si="265"/>
        <v>3173.9177101967803</v>
      </c>
      <c r="BS1451" s="162">
        <f t="shared" si="266"/>
        <v>0.2</v>
      </c>
      <c r="BT1451" s="105">
        <f t="shared" si="267"/>
        <v>2539.1341681574245</v>
      </c>
    </row>
    <row r="1452" spans="1:72">
      <c r="A1452" s="18">
        <f t="shared" si="270"/>
        <v>1449</v>
      </c>
      <c r="B1452" s="61">
        <v>292008717630</v>
      </c>
      <c r="C1452" s="39">
        <v>44138</v>
      </c>
      <c r="D1452" s="22" t="s">
        <v>182</v>
      </c>
      <c r="E1452" s="22" t="s">
        <v>557</v>
      </c>
      <c r="F1452" s="110">
        <v>6</v>
      </c>
      <c r="G1452" s="23" t="s">
        <v>119</v>
      </c>
      <c r="H1452" s="52">
        <v>436.9666666666667</v>
      </c>
      <c r="I1452" s="30"/>
      <c r="J1452" s="109">
        <v>2621.8</v>
      </c>
      <c r="K1452" s="23">
        <v>73181500</v>
      </c>
      <c r="L1452" s="26">
        <v>0.15</v>
      </c>
      <c r="M1452" s="40" t="s">
        <v>695</v>
      </c>
      <c r="N1452" s="62">
        <v>0</v>
      </c>
      <c r="O1452" s="52">
        <v>0</v>
      </c>
      <c r="P1452" s="26">
        <v>0.1</v>
      </c>
      <c r="Q1452" s="52">
        <v>0</v>
      </c>
      <c r="R1452" s="63">
        <v>0.18</v>
      </c>
      <c r="S1452" s="23" t="s">
        <v>942</v>
      </c>
      <c r="T1452" s="52">
        <v>393.27000000000004</v>
      </c>
      <c r="U1452" s="52">
        <v>0</v>
      </c>
      <c r="V1452" s="52">
        <v>39.327000000000005</v>
      </c>
      <c r="W1452" s="52">
        <v>549.79146000000003</v>
      </c>
      <c r="X1452" s="52">
        <v>982.38846000000012</v>
      </c>
      <c r="Y1452" s="23" t="s">
        <v>3182</v>
      </c>
      <c r="Z1452" s="23" t="s">
        <v>3253</v>
      </c>
      <c r="AA1452" s="23" t="s">
        <v>558</v>
      </c>
      <c r="AB1452" s="33">
        <v>292008717630</v>
      </c>
      <c r="AC1452" s="33" t="s">
        <v>3254</v>
      </c>
      <c r="AD1452" s="48">
        <v>44138</v>
      </c>
      <c r="AE1452" s="39">
        <v>44111</v>
      </c>
      <c r="AF1452" s="53" t="e">
        <v>#N/A</v>
      </c>
      <c r="AG1452" s="53" t="e">
        <v>#N/A</v>
      </c>
      <c r="AH1452" s="39" t="e">
        <v>#N/A</v>
      </c>
      <c r="AI1452" s="23" t="s">
        <v>51</v>
      </c>
      <c r="AJ1452" s="54"/>
      <c r="AK1452" s="55"/>
      <c r="AL1452" s="56"/>
      <c r="AM1452" s="57"/>
      <c r="AN1452" s="33"/>
      <c r="AO1452" s="48"/>
      <c r="AP1452" s="23">
        <v>2000</v>
      </c>
      <c r="AQ1452" s="23" t="s">
        <v>52</v>
      </c>
      <c r="AR1452" s="23" t="s">
        <v>558</v>
      </c>
      <c r="AS1452" s="38" t="s">
        <v>53</v>
      </c>
      <c r="AT1452" s="23"/>
      <c r="AU1452" s="64">
        <v>6100438958</v>
      </c>
      <c r="AV1452" s="99">
        <v>6</v>
      </c>
      <c r="AW1452" s="102">
        <v>2621.8</v>
      </c>
      <c r="AX1452" s="29" t="s">
        <v>701</v>
      </c>
      <c r="AY1452" s="29"/>
      <c r="AZ1452" s="25">
        <v>1</v>
      </c>
      <c r="BA1452">
        <f t="shared" si="269"/>
        <v>1527</v>
      </c>
      <c r="BB1452" s="115" t="s">
        <v>6983</v>
      </c>
      <c r="BC1452" s="105">
        <f t="shared" si="260"/>
        <v>436.9666666666667</v>
      </c>
      <c r="BD1452" s="116">
        <f t="shared" si="261"/>
        <v>44105</v>
      </c>
      <c r="BE1452" s="141" t="s">
        <v>8477</v>
      </c>
      <c r="BF1452">
        <f>MATCH(BE1452,'Cat-4'!$A:$A,0)</f>
        <v>722</v>
      </c>
      <c r="BG1452">
        <f>MATCH(BD1452,'Cat-4'!$1:$1,0)</f>
        <v>106</v>
      </c>
      <c r="BH1452">
        <f>INDEX('Cat-4'!$1:$1048576,'NSS + ACT'!BF1452,'NSS + ACT'!BG1452)</f>
        <v>114.2</v>
      </c>
      <c r="BI1452">
        <f>MATCH($BI$1,'Cat-4'!$1:$1,0)</f>
        <v>153</v>
      </c>
      <c r="BJ1452">
        <f>INDEX('Cat-4'!$1:$1048576,'NSS + ACT'!BF1452,'NSS + ACT'!BI1452)</f>
        <v>130.80000000000001</v>
      </c>
      <c r="BK1452" s="126">
        <f t="shared" si="262"/>
        <v>1.1453590192644485</v>
      </c>
      <c r="BL1452">
        <f t="shared" si="263"/>
        <v>1535</v>
      </c>
      <c r="BM1452" s="126">
        <f t="shared" si="264"/>
        <v>51.166666666666664</v>
      </c>
      <c r="BN1452" s="126" t="s">
        <v>8785</v>
      </c>
      <c r="BO1452" s="126">
        <f>MATCH(BB1452,Sheet3!$D$4:$D$8,0)</f>
        <v>2</v>
      </c>
      <c r="BP1452" s="126">
        <f>MATCH(BN1452,Sheet3!$E$4:$H$4,0)</f>
        <v>4</v>
      </c>
      <c r="BQ1452" s="132">
        <f>INDEX(Sheet3!$D$4:$H$8,'NSS + ACT'!BO1452,'NSS + ACT'!BP1452)</f>
        <v>0.1</v>
      </c>
      <c r="BR1452" s="105">
        <f t="shared" si="265"/>
        <v>3002.9022767075312</v>
      </c>
      <c r="BS1452" s="162">
        <f t="shared" si="266"/>
        <v>0.1</v>
      </c>
      <c r="BT1452" s="105">
        <f t="shared" si="267"/>
        <v>2702.612049036778</v>
      </c>
    </row>
    <row r="1453" spans="1:72">
      <c r="A1453" s="18">
        <f t="shared" si="270"/>
        <v>1450</v>
      </c>
      <c r="B1453" s="61">
        <v>292008795923</v>
      </c>
      <c r="C1453" s="39">
        <v>44140</v>
      </c>
      <c r="D1453" s="22" t="s">
        <v>521</v>
      </c>
      <c r="E1453" s="22" t="s">
        <v>4276</v>
      </c>
      <c r="F1453" s="110">
        <v>29</v>
      </c>
      <c r="G1453" s="23" t="s">
        <v>119</v>
      </c>
      <c r="H1453" s="52">
        <v>90.345517241379312</v>
      </c>
      <c r="I1453" s="30"/>
      <c r="J1453" s="109">
        <v>2620.02</v>
      </c>
      <c r="K1453" s="23">
        <v>84841010</v>
      </c>
      <c r="L1453" s="26">
        <v>7.4999999999999997E-2</v>
      </c>
      <c r="M1453" s="40">
        <v>0</v>
      </c>
      <c r="N1453" s="62">
        <v>0</v>
      </c>
      <c r="O1453" s="52">
        <v>0</v>
      </c>
      <c r="P1453" s="26">
        <v>0.1</v>
      </c>
      <c r="Q1453" s="52">
        <v>0</v>
      </c>
      <c r="R1453" s="63">
        <v>0.18</v>
      </c>
      <c r="S1453" s="23" t="s">
        <v>4095</v>
      </c>
      <c r="T1453" s="52">
        <v>196.50149999999999</v>
      </c>
      <c r="U1453" s="52">
        <v>0</v>
      </c>
      <c r="V1453" s="52">
        <v>19.65015</v>
      </c>
      <c r="W1453" s="52">
        <v>510.51089699999994</v>
      </c>
      <c r="X1453" s="52">
        <v>726.6625469999999</v>
      </c>
      <c r="Y1453" s="23" t="s">
        <v>4133</v>
      </c>
      <c r="Z1453" s="23" t="s">
        <v>4277</v>
      </c>
      <c r="AA1453" s="23" t="s">
        <v>4278</v>
      </c>
      <c r="AB1453" s="33">
        <v>292008795923</v>
      </c>
      <c r="AC1453" s="33" t="s">
        <v>4279</v>
      </c>
      <c r="AD1453" s="39">
        <v>44140</v>
      </c>
      <c r="AE1453" s="39">
        <v>44127</v>
      </c>
      <c r="AF1453" s="53" t="e">
        <v>#N/A</v>
      </c>
      <c r="AG1453" s="53" t="e">
        <v>#N/A</v>
      </c>
      <c r="AH1453" s="39" t="e">
        <v>#N/A</v>
      </c>
      <c r="AI1453" s="23" t="s">
        <v>51</v>
      </c>
      <c r="AJ1453" s="59"/>
      <c r="AK1453" s="59"/>
      <c r="AL1453" s="48"/>
      <c r="AM1453" s="60"/>
      <c r="AN1453" s="33"/>
      <c r="AO1453" s="48"/>
      <c r="AP1453" s="23">
        <v>2000</v>
      </c>
      <c r="AQ1453" s="23" t="s">
        <v>52</v>
      </c>
      <c r="AR1453" s="23" t="s">
        <v>4278</v>
      </c>
      <c r="AS1453" s="38" t="s">
        <v>53</v>
      </c>
      <c r="AT1453" s="23"/>
      <c r="AU1453" s="64">
        <v>20221744</v>
      </c>
      <c r="AV1453" s="99">
        <v>29</v>
      </c>
      <c r="AW1453" s="102">
        <v>2620.02</v>
      </c>
      <c r="AX1453" s="29" t="s">
        <v>701</v>
      </c>
      <c r="AY1453" s="29"/>
      <c r="AZ1453" s="25"/>
      <c r="BA1453">
        <f t="shared" si="269"/>
        <v>1511</v>
      </c>
      <c r="BB1453" s="115" t="s">
        <v>6983</v>
      </c>
      <c r="BC1453" s="105">
        <f t="shared" si="260"/>
        <v>90.345517241379312</v>
      </c>
      <c r="BD1453" s="116">
        <f t="shared" si="261"/>
        <v>44105</v>
      </c>
      <c r="BE1453" s="141" t="s">
        <v>8477</v>
      </c>
      <c r="BF1453">
        <f>MATCH(BE1453,'Cat-4'!$A:$A,0)</f>
        <v>722</v>
      </c>
      <c r="BG1453">
        <f>MATCH(BD1453,'Cat-4'!$1:$1,0)</f>
        <v>106</v>
      </c>
      <c r="BH1453">
        <f>INDEX('Cat-4'!$1:$1048576,'NSS + ACT'!BF1453,'NSS + ACT'!BG1453)</f>
        <v>114.2</v>
      </c>
      <c r="BI1453">
        <f>MATCH($BI$1,'Cat-4'!$1:$1,0)</f>
        <v>153</v>
      </c>
      <c r="BJ1453">
        <f>INDEX('Cat-4'!$1:$1048576,'NSS + ACT'!BF1453,'NSS + ACT'!BI1453)</f>
        <v>130.80000000000001</v>
      </c>
      <c r="BK1453" s="126">
        <f t="shared" si="262"/>
        <v>1.1453590192644485</v>
      </c>
      <c r="BL1453">
        <f t="shared" si="263"/>
        <v>1535</v>
      </c>
      <c r="BM1453" s="126">
        <f t="shared" si="264"/>
        <v>51.166666666666664</v>
      </c>
      <c r="BN1453" s="126" t="s">
        <v>8785</v>
      </c>
      <c r="BO1453" s="126">
        <f>MATCH(BB1453,Sheet3!$D$4:$D$8,0)</f>
        <v>2</v>
      </c>
      <c r="BP1453" s="126">
        <f>MATCH(BN1453,Sheet3!$E$4:$H$4,0)</f>
        <v>4</v>
      </c>
      <c r="BQ1453" s="132">
        <f>INDEX(Sheet3!$D$4:$H$8,'NSS + ACT'!BO1453,'NSS + ACT'!BP1453)</f>
        <v>0.1</v>
      </c>
      <c r="BR1453" s="105">
        <f t="shared" si="265"/>
        <v>3000.8635376532402</v>
      </c>
      <c r="BS1453" s="162">
        <f t="shared" si="266"/>
        <v>0.1</v>
      </c>
      <c r="BT1453" s="105">
        <f t="shared" si="267"/>
        <v>2700.7771838879162</v>
      </c>
    </row>
    <row r="1454" spans="1:72">
      <c r="A1454" s="18">
        <f t="shared" si="270"/>
        <v>1451</v>
      </c>
      <c r="B1454" s="33">
        <v>292108526824</v>
      </c>
      <c r="C1454" s="39">
        <v>44436</v>
      </c>
      <c r="D1454" s="22" t="s">
        <v>602</v>
      </c>
      <c r="E1454" s="22" t="s">
        <v>6421</v>
      </c>
      <c r="F1454" s="107">
        <v>1</v>
      </c>
      <c r="G1454" s="23" t="s">
        <v>49</v>
      </c>
      <c r="H1454" s="52">
        <v>2619.9499999999898</v>
      </c>
      <c r="I1454" s="30"/>
      <c r="J1454" s="109">
        <v>2619.9499999999898</v>
      </c>
      <c r="K1454" s="33">
        <v>39209190</v>
      </c>
      <c r="L1454" s="26">
        <v>0.1</v>
      </c>
      <c r="M1454" s="26"/>
      <c r="N1454" s="26">
        <v>0</v>
      </c>
      <c r="O1454" s="33"/>
      <c r="P1454" s="26">
        <v>0.1</v>
      </c>
      <c r="Q1454" s="84"/>
      <c r="R1454" s="26">
        <v>0.18</v>
      </c>
      <c r="S1454" s="23" t="s">
        <v>6003</v>
      </c>
      <c r="T1454" s="52">
        <v>261.99499999999898</v>
      </c>
      <c r="U1454" s="52">
        <v>0</v>
      </c>
      <c r="V1454" s="52">
        <v>26.199499999999901</v>
      </c>
      <c r="W1454" s="52">
        <v>523.46600999999794</v>
      </c>
      <c r="X1454" s="52">
        <v>811.66050999999675</v>
      </c>
      <c r="Y1454" s="23" t="s">
        <v>6223</v>
      </c>
      <c r="Z1454" s="23" t="s">
        <v>6422</v>
      </c>
      <c r="AA1454" s="23" t="s">
        <v>6423</v>
      </c>
      <c r="AB1454" s="33">
        <v>292108526824</v>
      </c>
      <c r="AC1454" s="33" t="s">
        <v>6424</v>
      </c>
      <c r="AD1454" s="39">
        <v>44436</v>
      </c>
      <c r="AE1454" s="39">
        <v>44435</v>
      </c>
      <c r="AF1454" s="53" t="e">
        <v>#N/A</v>
      </c>
      <c r="AG1454" s="53" t="e">
        <v>#N/A</v>
      </c>
      <c r="AH1454" s="39" t="e">
        <v>#N/A</v>
      </c>
      <c r="AI1454" s="23" t="s">
        <v>51</v>
      </c>
      <c r="AJ1454" s="59"/>
      <c r="AK1454" s="59"/>
      <c r="AL1454" s="48"/>
      <c r="AM1454" s="60"/>
      <c r="AN1454" s="33"/>
      <c r="AO1454" s="48"/>
      <c r="AP1454" s="23">
        <v>2000</v>
      </c>
      <c r="AQ1454" s="23" t="s">
        <v>52</v>
      </c>
      <c r="AR1454" s="23" t="s">
        <v>6423</v>
      </c>
      <c r="AS1454" s="38" t="s">
        <v>523</v>
      </c>
      <c r="AT1454" s="23"/>
      <c r="AU1454" s="23" t="s">
        <v>6425</v>
      </c>
      <c r="AV1454" s="99">
        <v>1</v>
      </c>
      <c r="AW1454" s="101">
        <v>2619.9499999999898</v>
      </c>
      <c r="AX1454" s="29" t="s">
        <v>5711</v>
      </c>
      <c r="AY1454" s="29"/>
      <c r="AZ1454" s="21"/>
      <c r="BA1454">
        <f t="shared" si="269"/>
        <v>1203</v>
      </c>
      <c r="BB1454" s="115" t="s">
        <v>6986</v>
      </c>
      <c r="BC1454" s="105">
        <f t="shared" si="260"/>
        <v>2619.9499999999898</v>
      </c>
      <c r="BD1454" s="116">
        <f t="shared" si="261"/>
        <v>44409</v>
      </c>
      <c r="BE1454" s="141" t="s">
        <v>7762</v>
      </c>
      <c r="BF1454">
        <f>MATCH(BE1454,'Cat-4'!$A:$A,0)</f>
        <v>364</v>
      </c>
      <c r="BG1454">
        <f>MATCH(BD1454,'Cat-4'!$1:$1,0)</f>
        <v>116</v>
      </c>
      <c r="BH1454">
        <f>INDEX('Cat-4'!$1:$1048576,'NSS + ACT'!BF1454,'NSS + ACT'!BG1454)</f>
        <v>130.19999999999999</v>
      </c>
      <c r="BI1454">
        <f>MATCH($BI$1,'Cat-4'!$1:$1,0)</f>
        <v>153</v>
      </c>
      <c r="BJ1454">
        <f>INDEX('Cat-4'!$1:$1048576,'NSS + ACT'!BF1454,'NSS + ACT'!BI1454)</f>
        <v>136.4</v>
      </c>
      <c r="BK1454" s="126">
        <f t="shared" si="262"/>
        <v>1.0476190476190477</v>
      </c>
      <c r="BL1454">
        <f t="shared" si="263"/>
        <v>1231</v>
      </c>
      <c r="BM1454" s="126">
        <f t="shared" si="264"/>
        <v>41.033333333333331</v>
      </c>
      <c r="BN1454" s="126" t="s">
        <v>8785</v>
      </c>
      <c r="BO1454" s="126">
        <f>MATCH(BB1454,Sheet3!$D$4:$D$8,0)</f>
        <v>3</v>
      </c>
      <c r="BP1454" s="126">
        <f>MATCH(BN1454,Sheet3!$E$4:$H$4,0)</f>
        <v>4</v>
      </c>
      <c r="BQ1454" s="132">
        <f>INDEX(Sheet3!$D$4:$H$8,'NSS + ACT'!BO1454,'NSS + ACT'!BP1454)</f>
        <v>0.5</v>
      </c>
      <c r="BR1454" s="105">
        <f t="shared" si="265"/>
        <v>2744.7095238095135</v>
      </c>
      <c r="BS1454" s="162">
        <f t="shared" si="266"/>
        <v>0.5</v>
      </c>
      <c r="BT1454" s="105">
        <f t="shared" si="267"/>
        <v>1372.3547619047567</v>
      </c>
    </row>
    <row r="1455" spans="1:72">
      <c r="A1455" s="18">
        <f t="shared" si="270"/>
        <v>1452</v>
      </c>
      <c r="B1455" s="33"/>
      <c r="C1455" s="39"/>
      <c r="D1455" s="22" t="s">
        <v>605</v>
      </c>
      <c r="E1455" s="22" t="s">
        <v>6543</v>
      </c>
      <c r="F1455" s="113">
        <v>9</v>
      </c>
      <c r="G1455" s="23" t="s">
        <v>119</v>
      </c>
      <c r="H1455" s="24">
        <v>288.28444444444335</v>
      </c>
      <c r="I1455" s="30"/>
      <c r="J1455" s="101">
        <v>2594.5599999999899</v>
      </c>
      <c r="K1455" s="23">
        <v>84149090</v>
      </c>
      <c r="L1455" s="26">
        <v>7.4999999999999997E-2</v>
      </c>
      <c r="M1455" s="23"/>
      <c r="N1455" s="49"/>
      <c r="O1455" s="38"/>
      <c r="P1455" s="26">
        <v>0.1</v>
      </c>
      <c r="Q1455" s="38"/>
      <c r="R1455" s="26">
        <v>0.18</v>
      </c>
      <c r="S1455" s="23" t="s">
        <v>717</v>
      </c>
      <c r="T1455" s="94">
        <v>194.59199999999925</v>
      </c>
      <c r="U1455" s="94">
        <v>0</v>
      </c>
      <c r="V1455" s="94">
        <v>19.459199999999925</v>
      </c>
      <c r="W1455" s="94">
        <v>505.55001599999798</v>
      </c>
      <c r="X1455" s="52">
        <v>719.60121599999718</v>
      </c>
      <c r="Y1455" s="23" t="s">
        <v>6489</v>
      </c>
      <c r="Z1455" s="23" t="s">
        <v>6544</v>
      </c>
      <c r="AA1455" s="23" t="s">
        <v>6544</v>
      </c>
      <c r="AB1455" s="33" t="e">
        <v>#N/A</v>
      </c>
      <c r="AC1455" s="23" t="e">
        <v>#N/A</v>
      </c>
      <c r="AD1455" s="48" t="e">
        <v>#N/A</v>
      </c>
      <c r="AE1455" s="39">
        <v>43003</v>
      </c>
      <c r="AF1455" s="33">
        <v>171703360253</v>
      </c>
      <c r="AG1455" s="23" t="s">
        <v>6545</v>
      </c>
      <c r="AH1455" s="39">
        <v>43096</v>
      </c>
      <c r="AI1455" s="23" t="s">
        <v>385</v>
      </c>
      <c r="AJ1455" s="60"/>
      <c r="AK1455" s="57"/>
      <c r="AL1455" s="56"/>
      <c r="AM1455" s="52"/>
      <c r="AN1455" s="23"/>
      <c r="AO1455" s="38"/>
      <c r="AP1455" s="23">
        <v>2000</v>
      </c>
      <c r="AQ1455" s="23" t="s">
        <v>64</v>
      </c>
      <c r="AR1455" s="23" t="s">
        <v>6546</v>
      </c>
      <c r="AS1455" s="95" t="s">
        <v>53</v>
      </c>
      <c r="AT1455" s="23"/>
      <c r="AU1455" s="23" t="s">
        <v>6547</v>
      </c>
      <c r="AV1455" s="99">
        <v>9</v>
      </c>
      <c r="AW1455" s="101">
        <v>2594.5599999999899</v>
      </c>
      <c r="AX1455" s="29" t="s">
        <v>6494</v>
      </c>
      <c r="AY1455" s="29"/>
      <c r="AZ1455" s="21"/>
      <c r="BA1455">
        <f t="shared" si="269"/>
        <v>2635</v>
      </c>
      <c r="BB1455" s="115" t="s">
        <v>6983</v>
      </c>
      <c r="BC1455" s="105">
        <f t="shared" si="260"/>
        <v>288.28444444444335</v>
      </c>
      <c r="BD1455" s="116">
        <f t="shared" si="261"/>
        <v>42979</v>
      </c>
      <c r="BE1455" s="141" t="s">
        <v>8477</v>
      </c>
      <c r="BF1455">
        <f>MATCH(BE1455,'Cat-4'!$A:$A,0)</f>
        <v>722</v>
      </c>
      <c r="BG1455">
        <f>MATCH(BD1455,'Cat-4'!$1:$1,0)</f>
        <v>69</v>
      </c>
      <c r="BH1455">
        <f>INDEX('Cat-4'!$1:$1048576,'NSS + ACT'!BF1455,'NSS + ACT'!BG1455)</f>
        <v>108.5</v>
      </c>
      <c r="BI1455">
        <f>MATCH($BI$1,'Cat-4'!$1:$1,0)</f>
        <v>153</v>
      </c>
      <c r="BJ1455">
        <f>INDEX('Cat-4'!$1:$1048576,'NSS + ACT'!BF1455,'NSS + ACT'!BI1455)</f>
        <v>130.80000000000001</v>
      </c>
      <c r="BK1455" s="126">
        <f t="shared" si="262"/>
        <v>1.2055299539170508</v>
      </c>
      <c r="BL1455">
        <f t="shared" si="263"/>
        <v>2661</v>
      </c>
      <c r="BM1455" s="126">
        <f t="shared" si="264"/>
        <v>88.7</v>
      </c>
      <c r="BN1455" s="126" t="s">
        <v>8785</v>
      </c>
      <c r="BO1455" s="126">
        <f>MATCH(BB1455,Sheet3!$D$4:$D$8,0)</f>
        <v>2</v>
      </c>
      <c r="BP1455" s="126">
        <f>MATCH(BN1455,Sheet3!$E$4:$H$4,0)</f>
        <v>4</v>
      </c>
      <c r="BQ1455" s="132">
        <f>INDEX(Sheet3!$D$4:$H$8,'NSS + ACT'!BO1455,'NSS + ACT'!BP1455)</f>
        <v>0.1</v>
      </c>
      <c r="BR1455" s="105">
        <f t="shared" si="265"/>
        <v>3127.8197972350113</v>
      </c>
      <c r="BS1455" s="162">
        <f t="shared" si="266"/>
        <v>0.1</v>
      </c>
      <c r="BT1455" s="105">
        <f t="shared" si="267"/>
        <v>2815.0378175115102</v>
      </c>
    </row>
    <row r="1456" spans="1:72">
      <c r="A1456" s="18">
        <f t="shared" si="270"/>
        <v>1453</v>
      </c>
      <c r="B1456" s="61">
        <v>292006787063</v>
      </c>
      <c r="C1456" s="39">
        <v>44081</v>
      </c>
      <c r="D1456" s="22" t="s">
        <v>180</v>
      </c>
      <c r="E1456" s="22" t="s">
        <v>3333</v>
      </c>
      <c r="F1456" s="110">
        <v>16</v>
      </c>
      <c r="G1456" s="23" t="s">
        <v>75</v>
      </c>
      <c r="H1456" s="52">
        <v>159.82</v>
      </c>
      <c r="I1456" s="30"/>
      <c r="J1456" s="109">
        <v>2557.12</v>
      </c>
      <c r="K1456" s="23">
        <v>73181900</v>
      </c>
      <c r="L1456" s="26">
        <v>0.15</v>
      </c>
      <c r="M1456" s="40">
        <v>0</v>
      </c>
      <c r="N1456" s="62">
        <v>0</v>
      </c>
      <c r="O1456" s="52">
        <v>0</v>
      </c>
      <c r="P1456" s="26">
        <v>0.1</v>
      </c>
      <c r="Q1456" s="52">
        <v>0</v>
      </c>
      <c r="R1456" s="63">
        <v>0.18</v>
      </c>
      <c r="S1456" s="23" t="s">
        <v>942</v>
      </c>
      <c r="T1456" s="52">
        <v>383.56799999999998</v>
      </c>
      <c r="U1456" s="52">
        <v>0</v>
      </c>
      <c r="V1456" s="52">
        <v>38.3568</v>
      </c>
      <c r="W1456" s="52">
        <v>536.22806400000002</v>
      </c>
      <c r="X1456" s="52">
        <v>958.15286400000002</v>
      </c>
      <c r="Y1456" s="23" t="s">
        <v>3182</v>
      </c>
      <c r="Z1456" s="23" t="s">
        <v>3334</v>
      </c>
      <c r="AA1456" s="23" t="s">
        <v>3335</v>
      </c>
      <c r="AB1456" s="33">
        <v>292006787063</v>
      </c>
      <c r="AC1456" s="33" t="s">
        <v>3329</v>
      </c>
      <c r="AD1456" s="48">
        <v>44081</v>
      </c>
      <c r="AE1456" s="39">
        <v>44076</v>
      </c>
      <c r="AF1456" s="53" t="e">
        <v>#N/A</v>
      </c>
      <c r="AG1456" s="53" t="e">
        <v>#N/A</v>
      </c>
      <c r="AH1456" s="39" t="e">
        <v>#N/A</v>
      </c>
      <c r="AI1456" s="23" t="s">
        <v>51</v>
      </c>
      <c r="AJ1456" s="54"/>
      <c r="AK1456" s="55"/>
      <c r="AL1456" s="56"/>
      <c r="AM1456" s="57"/>
      <c r="AN1456" s="33"/>
      <c r="AO1456" s="48"/>
      <c r="AP1456" s="23">
        <v>2000</v>
      </c>
      <c r="AQ1456" s="23" t="s">
        <v>52</v>
      </c>
      <c r="AR1456" s="23" t="s">
        <v>3335</v>
      </c>
      <c r="AS1456" s="38" t="s">
        <v>53</v>
      </c>
      <c r="AT1456" s="23" t="s">
        <v>522</v>
      </c>
      <c r="AU1456" s="64">
        <v>2027000851</v>
      </c>
      <c r="AV1456" s="99">
        <v>16</v>
      </c>
      <c r="AW1456" s="102">
        <v>2557.1199999999899</v>
      </c>
      <c r="AX1456" s="29" t="s">
        <v>701</v>
      </c>
      <c r="AY1456" s="29"/>
      <c r="AZ1456" s="25" t="s">
        <v>2577</v>
      </c>
      <c r="BA1456">
        <f t="shared" si="269"/>
        <v>1562</v>
      </c>
      <c r="BB1456" s="115" t="s">
        <v>6983</v>
      </c>
      <c r="BC1456" s="105">
        <f t="shared" si="260"/>
        <v>159.81999999999937</v>
      </c>
      <c r="BD1456" s="116">
        <f t="shared" si="261"/>
        <v>44075</v>
      </c>
      <c r="BE1456" s="141" t="s">
        <v>8477</v>
      </c>
      <c r="BF1456">
        <f>MATCH(BE1456,'Cat-4'!$A:$A,0)</f>
        <v>722</v>
      </c>
      <c r="BG1456">
        <f>MATCH(BD1456,'Cat-4'!$1:$1,0)</f>
        <v>105</v>
      </c>
      <c r="BH1456">
        <f>INDEX('Cat-4'!$1:$1048576,'NSS + ACT'!BF1456,'NSS + ACT'!BG1456)</f>
        <v>113.7</v>
      </c>
      <c r="BI1456">
        <f>MATCH($BI$1,'Cat-4'!$1:$1,0)</f>
        <v>153</v>
      </c>
      <c r="BJ1456">
        <f>INDEX('Cat-4'!$1:$1048576,'NSS + ACT'!BF1456,'NSS + ACT'!BI1456)</f>
        <v>130.80000000000001</v>
      </c>
      <c r="BK1456" s="126">
        <f t="shared" si="262"/>
        <v>1.1503957783641161</v>
      </c>
      <c r="BL1456">
        <f t="shared" si="263"/>
        <v>1565</v>
      </c>
      <c r="BM1456" s="126">
        <f t="shared" si="264"/>
        <v>52.166666666666664</v>
      </c>
      <c r="BN1456" s="126" t="s">
        <v>8785</v>
      </c>
      <c r="BO1456" s="126">
        <f>MATCH(BB1456,Sheet3!$D$4:$D$8,0)</f>
        <v>2</v>
      </c>
      <c r="BP1456" s="126">
        <f>MATCH(BN1456,Sheet3!$E$4:$H$4,0)</f>
        <v>4</v>
      </c>
      <c r="BQ1456" s="132">
        <f>INDEX(Sheet3!$D$4:$H$8,'NSS + ACT'!BO1456,'NSS + ACT'!BP1456)</f>
        <v>0.1</v>
      </c>
      <c r="BR1456" s="105">
        <f t="shared" si="265"/>
        <v>2941.7000527704367</v>
      </c>
      <c r="BS1456" s="162">
        <f t="shared" si="266"/>
        <v>0.1</v>
      </c>
      <c r="BT1456" s="105">
        <f t="shared" si="267"/>
        <v>2647.5300474933933</v>
      </c>
    </row>
    <row r="1457" spans="1:72">
      <c r="A1457" s="18">
        <f t="shared" si="270"/>
        <v>1454</v>
      </c>
      <c r="B1457" s="61">
        <v>291810265073</v>
      </c>
      <c r="C1457" s="39">
        <v>43427</v>
      </c>
      <c r="D1457" s="22" t="s">
        <v>220</v>
      </c>
      <c r="E1457" s="22" t="s">
        <v>2040</v>
      </c>
      <c r="F1457" s="110">
        <v>2</v>
      </c>
      <c r="G1457" s="23" t="s">
        <v>49</v>
      </c>
      <c r="H1457" s="52">
        <v>1277</v>
      </c>
      <c r="I1457" s="30"/>
      <c r="J1457" s="109">
        <v>2554</v>
      </c>
      <c r="K1457" s="23">
        <v>84849000</v>
      </c>
      <c r="L1457" s="26">
        <v>7.4999999999999997E-2</v>
      </c>
      <c r="M1457" s="40">
        <v>0</v>
      </c>
      <c r="N1457" s="62">
        <v>0</v>
      </c>
      <c r="O1457" s="52">
        <v>0</v>
      </c>
      <c r="P1457" s="26">
        <v>0.1</v>
      </c>
      <c r="Q1457" s="52">
        <v>0</v>
      </c>
      <c r="R1457" s="63">
        <v>0.18</v>
      </c>
      <c r="S1457" s="23" t="s">
        <v>777</v>
      </c>
      <c r="T1457" s="52">
        <v>191.54999999999998</v>
      </c>
      <c r="U1457" s="52">
        <v>0</v>
      </c>
      <c r="V1457" s="52">
        <v>19.154999999999998</v>
      </c>
      <c r="W1457" s="52">
        <v>497.64690000000007</v>
      </c>
      <c r="X1457" s="52">
        <v>708.35190000000011</v>
      </c>
      <c r="Y1457" s="23" t="s">
        <v>1945</v>
      </c>
      <c r="Z1457" s="23" t="s">
        <v>2041</v>
      </c>
      <c r="AA1457" s="23" t="s">
        <v>2042</v>
      </c>
      <c r="AB1457" s="33">
        <v>291810265073</v>
      </c>
      <c r="AC1457" s="33" t="s">
        <v>857</v>
      </c>
      <c r="AD1457" s="48">
        <v>43427</v>
      </c>
      <c r="AE1457" s="39">
        <v>43369</v>
      </c>
      <c r="AF1457" s="53" t="e">
        <v>#N/A</v>
      </c>
      <c r="AG1457" s="53" t="e">
        <v>#N/A</v>
      </c>
      <c r="AH1457" s="39" t="e">
        <v>#N/A</v>
      </c>
      <c r="AI1457" s="23" t="s">
        <v>51</v>
      </c>
      <c r="AJ1457" s="54"/>
      <c r="AK1457" s="55"/>
      <c r="AL1457" s="56"/>
      <c r="AM1457" s="57"/>
      <c r="AN1457" s="33"/>
      <c r="AO1457" s="48"/>
      <c r="AP1457" s="23">
        <v>2000</v>
      </c>
      <c r="AQ1457" s="23" t="s">
        <v>52</v>
      </c>
      <c r="AR1457" s="23" t="s">
        <v>2042</v>
      </c>
      <c r="AS1457" s="38" t="s">
        <v>53</v>
      </c>
      <c r="AT1457" s="23" t="s">
        <v>519</v>
      </c>
      <c r="AU1457" s="64">
        <v>9318632194</v>
      </c>
      <c r="AV1457" s="99">
        <v>2</v>
      </c>
      <c r="AW1457" s="102">
        <v>2554</v>
      </c>
      <c r="AX1457" s="29" t="s">
        <v>701</v>
      </c>
      <c r="AY1457" s="29"/>
      <c r="AZ1457" s="25" t="s">
        <v>702</v>
      </c>
      <c r="BA1457">
        <f t="shared" si="269"/>
        <v>2269</v>
      </c>
      <c r="BB1457" s="115" t="s">
        <v>6983</v>
      </c>
      <c r="BC1457" s="105">
        <f t="shared" si="260"/>
        <v>1277</v>
      </c>
      <c r="BD1457" s="116">
        <f t="shared" si="261"/>
        <v>43344</v>
      </c>
      <c r="BE1457" s="141" t="s">
        <v>8477</v>
      </c>
      <c r="BF1457">
        <f>MATCH(BE1457,'Cat-4'!$A:$A,0)</f>
        <v>722</v>
      </c>
      <c r="BG1457">
        <f>MATCH(BD1457,'Cat-4'!$1:$1,0)</f>
        <v>81</v>
      </c>
      <c r="BH1457">
        <f>INDEX('Cat-4'!$1:$1048576,'NSS + ACT'!BF1457,'NSS + ACT'!BG1457)</f>
        <v>111.6</v>
      </c>
      <c r="BI1457">
        <f>MATCH($BI$1,'Cat-4'!$1:$1,0)</f>
        <v>153</v>
      </c>
      <c r="BJ1457">
        <f>INDEX('Cat-4'!$1:$1048576,'NSS + ACT'!BF1457,'NSS + ACT'!BI1457)</f>
        <v>130.80000000000001</v>
      </c>
      <c r="BK1457" s="126">
        <f t="shared" si="262"/>
        <v>1.1720430107526882</v>
      </c>
      <c r="BL1457">
        <f t="shared" si="263"/>
        <v>2296</v>
      </c>
      <c r="BM1457" s="126">
        <f t="shared" si="264"/>
        <v>76.533333333333331</v>
      </c>
      <c r="BN1457" s="126" t="s">
        <v>8785</v>
      </c>
      <c r="BO1457" s="126">
        <f>MATCH(BB1457,Sheet3!$D$4:$D$8,0)</f>
        <v>2</v>
      </c>
      <c r="BP1457" s="126">
        <f>MATCH(BN1457,Sheet3!$E$4:$H$4,0)</f>
        <v>4</v>
      </c>
      <c r="BQ1457" s="132">
        <f>INDEX(Sheet3!$D$4:$H$8,'NSS + ACT'!BO1457,'NSS + ACT'!BP1457)</f>
        <v>0.1</v>
      </c>
      <c r="BR1457" s="105">
        <f t="shared" si="265"/>
        <v>2993.3978494623657</v>
      </c>
      <c r="BS1457" s="162">
        <f t="shared" si="266"/>
        <v>0.1</v>
      </c>
      <c r="BT1457" s="105">
        <f t="shared" si="267"/>
        <v>2694.058064516129</v>
      </c>
    </row>
    <row r="1458" spans="1:72">
      <c r="A1458" s="18">
        <f t="shared" si="270"/>
        <v>1455</v>
      </c>
      <c r="B1458" s="70">
        <v>171900089082</v>
      </c>
      <c r="C1458" s="76">
        <v>43475</v>
      </c>
      <c r="D1458" s="72" t="s">
        <v>605</v>
      </c>
      <c r="E1458" s="72" t="s">
        <v>4894</v>
      </c>
      <c r="F1458" s="111">
        <v>6</v>
      </c>
      <c r="G1458" s="69" t="s">
        <v>75</v>
      </c>
      <c r="H1458" s="58">
        <v>468.3</v>
      </c>
      <c r="I1458" s="30"/>
      <c r="J1458" s="103">
        <v>2809.8</v>
      </c>
      <c r="K1458" s="70">
        <v>73182100</v>
      </c>
      <c r="L1458" s="74">
        <v>0.15</v>
      </c>
      <c r="M1458" s="73"/>
      <c r="N1458" s="40">
        <v>0</v>
      </c>
      <c r="O1458" s="35"/>
      <c r="P1458" s="75">
        <v>0.1</v>
      </c>
      <c r="Q1458" s="52">
        <v>0</v>
      </c>
      <c r="R1458" s="75">
        <v>0.18</v>
      </c>
      <c r="S1458" s="69"/>
      <c r="T1458" s="52">
        <v>421.47</v>
      </c>
      <c r="U1458" s="52">
        <v>0</v>
      </c>
      <c r="V1458" s="52">
        <v>42.147000000000006</v>
      </c>
      <c r="W1458" s="52">
        <v>589.21505999999999</v>
      </c>
      <c r="X1458" s="52">
        <v>1052.83206</v>
      </c>
      <c r="Y1458" s="23" t="s">
        <v>4841</v>
      </c>
      <c r="Z1458" s="69" t="s">
        <v>4895</v>
      </c>
      <c r="AA1458" s="69" t="s">
        <v>4896</v>
      </c>
      <c r="AB1458" s="70" t="e">
        <v>#N/A</v>
      </c>
      <c r="AC1458" s="70" t="e">
        <v>#N/A</v>
      </c>
      <c r="AD1458" s="71" t="e">
        <v>#N/A</v>
      </c>
      <c r="AE1458" s="76">
        <v>43410</v>
      </c>
      <c r="AF1458" s="70">
        <v>171900089082</v>
      </c>
      <c r="AG1458" s="77">
        <v>1000171</v>
      </c>
      <c r="AH1458" s="76">
        <v>43476</v>
      </c>
      <c r="AI1458" s="69" t="s">
        <v>385</v>
      </c>
      <c r="AJ1458" s="78"/>
      <c r="AK1458" s="79"/>
      <c r="AL1458" s="80"/>
      <c r="AM1458" s="81"/>
      <c r="AN1458" s="70"/>
      <c r="AO1458" s="71"/>
      <c r="AP1458" s="69">
        <v>2000</v>
      </c>
      <c r="AQ1458" s="69" t="s">
        <v>52</v>
      </c>
      <c r="AR1458" s="69" t="s">
        <v>4896</v>
      </c>
      <c r="AS1458" s="82" t="s">
        <v>53</v>
      </c>
      <c r="AT1458" s="69"/>
      <c r="AU1458" s="69" t="s">
        <v>832</v>
      </c>
      <c r="AV1458" s="99">
        <v>6</v>
      </c>
      <c r="AW1458" s="103">
        <v>2540.9</v>
      </c>
      <c r="AX1458" s="29" t="s">
        <v>4770</v>
      </c>
      <c r="AY1458" s="29"/>
      <c r="AZ1458" s="30">
        <v>1</v>
      </c>
      <c r="BA1458">
        <f t="shared" si="269"/>
        <v>2228</v>
      </c>
      <c r="BB1458" s="115" t="s">
        <v>6983</v>
      </c>
      <c r="BC1458" s="105">
        <f t="shared" si="260"/>
        <v>423.48333333333335</v>
      </c>
      <c r="BD1458" s="116">
        <f t="shared" si="261"/>
        <v>43405</v>
      </c>
      <c r="BE1458" s="141" t="s">
        <v>8477</v>
      </c>
      <c r="BF1458">
        <f>MATCH(BE1458,'Cat-4'!$A:$A,0)</f>
        <v>722</v>
      </c>
      <c r="BG1458">
        <f>MATCH(BD1458,'Cat-4'!$1:$1,0)</f>
        <v>83</v>
      </c>
      <c r="BH1458">
        <f>INDEX('Cat-4'!$1:$1048576,'NSS + ACT'!BF1458,'NSS + ACT'!BG1458)</f>
        <v>111.9</v>
      </c>
      <c r="BI1458">
        <f>MATCH($BI$1,'Cat-4'!$1:$1,0)</f>
        <v>153</v>
      </c>
      <c r="BJ1458">
        <f>INDEX('Cat-4'!$1:$1048576,'NSS + ACT'!BF1458,'NSS + ACT'!BI1458)</f>
        <v>130.80000000000001</v>
      </c>
      <c r="BK1458" s="126">
        <f t="shared" si="262"/>
        <v>1.1689008042895443</v>
      </c>
      <c r="BL1458">
        <f t="shared" si="263"/>
        <v>2235</v>
      </c>
      <c r="BM1458" s="126">
        <f t="shared" si="264"/>
        <v>74.5</v>
      </c>
      <c r="BN1458" s="126" t="s">
        <v>8785</v>
      </c>
      <c r="BO1458" s="126">
        <f>MATCH(BB1458,Sheet3!$D$4:$D$8,0)</f>
        <v>2</v>
      </c>
      <c r="BP1458" s="126">
        <f>MATCH(BN1458,Sheet3!$E$4:$H$4,0)</f>
        <v>4</v>
      </c>
      <c r="BQ1458" s="132">
        <f>INDEX(Sheet3!$D$4:$H$8,'NSS + ACT'!BO1458,'NSS + ACT'!BP1458)</f>
        <v>0.1</v>
      </c>
      <c r="BR1458" s="105">
        <f t="shared" si="265"/>
        <v>2970.0600536193033</v>
      </c>
      <c r="BS1458" s="162">
        <f t="shared" si="266"/>
        <v>0.1</v>
      </c>
      <c r="BT1458" s="105">
        <f t="shared" si="267"/>
        <v>2673.0540482573729</v>
      </c>
    </row>
    <row r="1459" spans="1:72">
      <c r="A1459" s="18">
        <f t="shared" si="270"/>
        <v>1456</v>
      </c>
      <c r="B1459" s="33">
        <v>291904003731</v>
      </c>
      <c r="C1459" s="39">
        <v>43580</v>
      </c>
      <c r="D1459" s="22" t="s">
        <v>196</v>
      </c>
      <c r="E1459" s="22" t="s">
        <v>5822</v>
      </c>
      <c r="F1459" s="110">
        <v>9</v>
      </c>
      <c r="G1459" s="23" t="s">
        <v>119</v>
      </c>
      <c r="H1459" s="52">
        <v>281</v>
      </c>
      <c r="I1459" s="30"/>
      <c r="J1459" s="109">
        <v>2529</v>
      </c>
      <c r="K1459" s="36">
        <v>39172110</v>
      </c>
      <c r="L1459" s="26">
        <v>0.1</v>
      </c>
      <c r="M1459" s="26"/>
      <c r="N1459" s="26">
        <v>0</v>
      </c>
      <c r="O1459" s="60"/>
      <c r="P1459" s="26">
        <v>0.1</v>
      </c>
      <c r="Q1459" s="84"/>
      <c r="R1459" s="26">
        <v>0.18</v>
      </c>
      <c r="S1459" s="23" t="s">
        <v>1307</v>
      </c>
      <c r="T1459" s="52">
        <v>252.9</v>
      </c>
      <c r="U1459" s="52">
        <v>0</v>
      </c>
      <c r="V1459" s="52">
        <v>25.290000000000003</v>
      </c>
      <c r="W1459" s="52">
        <v>505.29419999999999</v>
      </c>
      <c r="X1459" s="52">
        <v>783.48419999999999</v>
      </c>
      <c r="Y1459" s="23" t="s">
        <v>5800</v>
      </c>
      <c r="Z1459" s="23" t="s">
        <v>5823</v>
      </c>
      <c r="AA1459" s="23" t="s">
        <v>5824</v>
      </c>
      <c r="AB1459" s="33">
        <v>291904003731</v>
      </c>
      <c r="AC1459" s="33" t="s">
        <v>5821</v>
      </c>
      <c r="AD1459" s="48">
        <v>43580</v>
      </c>
      <c r="AE1459" s="39">
        <v>43580</v>
      </c>
      <c r="AF1459" s="53" t="e">
        <v>#N/A</v>
      </c>
      <c r="AG1459" s="53" t="e">
        <v>#N/A</v>
      </c>
      <c r="AH1459" s="39" t="e">
        <v>#N/A</v>
      </c>
      <c r="AI1459" s="23" t="s">
        <v>51</v>
      </c>
      <c r="AJ1459" s="54"/>
      <c r="AK1459" s="55"/>
      <c r="AL1459" s="56"/>
      <c r="AM1459" s="57"/>
      <c r="AN1459" s="33"/>
      <c r="AO1459" s="48"/>
      <c r="AP1459" s="23">
        <v>2000</v>
      </c>
      <c r="AQ1459" s="23" t="s">
        <v>52</v>
      </c>
      <c r="AR1459" s="23" t="s">
        <v>5824</v>
      </c>
      <c r="AS1459" s="38" t="s">
        <v>53</v>
      </c>
      <c r="AT1459" s="23"/>
      <c r="AU1459" s="23" t="s">
        <v>197</v>
      </c>
      <c r="AV1459" s="99">
        <v>9</v>
      </c>
      <c r="AW1459" s="101">
        <v>2529</v>
      </c>
      <c r="AX1459" s="29" t="s">
        <v>5711</v>
      </c>
      <c r="AY1459" s="29"/>
      <c r="AZ1459" s="21"/>
      <c r="BA1459">
        <f t="shared" si="269"/>
        <v>2058</v>
      </c>
      <c r="BB1459" s="115" t="s">
        <v>6983</v>
      </c>
      <c r="BC1459" s="105">
        <f t="shared" si="260"/>
        <v>281</v>
      </c>
      <c r="BD1459" s="116">
        <f t="shared" si="261"/>
        <v>43556</v>
      </c>
      <c r="BE1459" s="141" t="s">
        <v>8477</v>
      </c>
      <c r="BF1459">
        <f>MATCH(BE1459,'Cat-4'!$A:$A,0)</f>
        <v>722</v>
      </c>
      <c r="BG1459">
        <f>MATCH(BD1459,'Cat-4'!$1:$1,0)</f>
        <v>88</v>
      </c>
      <c r="BH1459">
        <f>INDEX('Cat-4'!$1:$1048576,'NSS + ACT'!BF1459,'NSS + ACT'!BG1459)</f>
        <v>112.5</v>
      </c>
      <c r="BI1459">
        <f>MATCH($BI$1,'Cat-4'!$1:$1,0)</f>
        <v>153</v>
      </c>
      <c r="BJ1459">
        <f>INDEX('Cat-4'!$1:$1048576,'NSS + ACT'!BF1459,'NSS + ACT'!BI1459)</f>
        <v>130.80000000000001</v>
      </c>
      <c r="BK1459" s="126">
        <f t="shared" si="262"/>
        <v>1.1626666666666667</v>
      </c>
      <c r="BL1459">
        <f t="shared" si="263"/>
        <v>2084</v>
      </c>
      <c r="BM1459" s="126">
        <f t="shared" si="264"/>
        <v>69.466666666666669</v>
      </c>
      <c r="BN1459" s="126" t="s">
        <v>8785</v>
      </c>
      <c r="BO1459" s="126">
        <f>MATCH(BB1459,Sheet3!$D$4:$D$8,0)</f>
        <v>2</v>
      </c>
      <c r="BP1459" s="126">
        <f>MATCH(BN1459,Sheet3!$E$4:$H$4,0)</f>
        <v>4</v>
      </c>
      <c r="BQ1459" s="132">
        <f>INDEX(Sheet3!$D$4:$H$8,'NSS + ACT'!BO1459,'NSS + ACT'!BP1459)</f>
        <v>0.1</v>
      </c>
      <c r="BR1459" s="105">
        <f t="shared" si="265"/>
        <v>2940.384</v>
      </c>
      <c r="BS1459" s="162">
        <f t="shared" si="266"/>
        <v>0.1</v>
      </c>
      <c r="BT1459" s="105">
        <f t="shared" si="267"/>
        <v>2646.3456000000001</v>
      </c>
    </row>
    <row r="1460" spans="1:72">
      <c r="A1460" s="18">
        <f t="shared" si="270"/>
        <v>1457</v>
      </c>
      <c r="B1460" s="61">
        <v>292009885650</v>
      </c>
      <c r="C1460" s="39">
        <v>44174</v>
      </c>
      <c r="D1460" s="22" t="s">
        <v>182</v>
      </c>
      <c r="E1460" s="22" t="s">
        <v>1551</v>
      </c>
      <c r="F1460" s="110">
        <v>8</v>
      </c>
      <c r="G1460" s="23" t="s">
        <v>119</v>
      </c>
      <c r="H1460" s="52">
        <v>157.5</v>
      </c>
      <c r="I1460" s="30"/>
      <c r="J1460" s="109">
        <v>1260</v>
      </c>
      <c r="K1460" s="23">
        <v>73181500</v>
      </c>
      <c r="L1460" s="26">
        <v>0.15</v>
      </c>
      <c r="M1460" s="40" t="s">
        <v>695</v>
      </c>
      <c r="N1460" s="62">
        <v>0</v>
      </c>
      <c r="O1460" s="52">
        <v>0</v>
      </c>
      <c r="P1460" s="26">
        <v>0.1</v>
      </c>
      <c r="Q1460" s="52">
        <v>0</v>
      </c>
      <c r="R1460" s="63">
        <v>0.18</v>
      </c>
      <c r="S1460" s="23" t="s">
        <v>942</v>
      </c>
      <c r="T1460" s="52">
        <v>189</v>
      </c>
      <c r="U1460" s="52">
        <v>0</v>
      </c>
      <c r="V1460" s="52">
        <v>18.900000000000002</v>
      </c>
      <c r="W1460" s="52">
        <v>264.22199999999998</v>
      </c>
      <c r="X1460" s="52">
        <v>472.12199999999996</v>
      </c>
      <c r="Y1460" s="23" t="s">
        <v>1473</v>
      </c>
      <c r="Z1460" s="23" t="s">
        <v>1552</v>
      </c>
      <c r="AA1460" s="23" t="s">
        <v>1553</v>
      </c>
      <c r="AB1460" s="33">
        <v>292009885650</v>
      </c>
      <c r="AC1460" s="33" t="s">
        <v>1554</v>
      </c>
      <c r="AD1460" s="48">
        <v>44174</v>
      </c>
      <c r="AE1460" s="39">
        <v>44125</v>
      </c>
      <c r="AF1460" s="53" t="e">
        <v>#N/A</v>
      </c>
      <c r="AG1460" s="53" t="e">
        <v>#N/A</v>
      </c>
      <c r="AH1460" s="39" t="e">
        <v>#N/A</v>
      </c>
      <c r="AI1460" s="23" t="s">
        <v>51</v>
      </c>
      <c r="AJ1460" s="54"/>
      <c r="AK1460" s="55"/>
      <c r="AL1460" s="56"/>
      <c r="AM1460" s="57"/>
      <c r="AN1460" s="33"/>
      <c r="AO1460" s="48"/>
      <c r="AP1460" s="23">
        <v>2000</v>
      </c>
      <c r="AQ1460" s="23" t="s">
        <v>52</v>
      </c>
      <c r="AR1460" s="23" t="s">
        <v>1553</v>
      </c>
      <c r="AS1460" s="38" t="s">
        <v>53</v>
      </c>
      <c r="AT1460" s="23"/>
      <c r="AU1460" s="64">
        <v>6100439328</v>
      </c>
      <c r="AV1460" s="99">
        <v>8</v>
      </c>
      <c r="AW1460" s="102">
        <v>2520</v>
      </c>
      <c r="AX1460" s="29" t="s">
        <v>701</v>
      </c>
      <c r="AY1460" s="29"/>
      <c r="AZ1460" s="25"/>
      <c r="BA1460">
        <f t="shared" si="269"/>
        <v>1513</v>
      </c>
      <c r="BB1460" s="115" t="s">
        <v>6983</v>
      </c>
      <c r="BC1460" s="105">
        <f t="shared" si="260"/>
        <v>315</v>
      </c>
      <c r="BD1460" s="116">
        <f t="shared" si="261"/>
        <v>44105</v>
      </c>
      <c r="BE1460" s="141" t="s">
        <v>8477</v>
      </c>
      <c r="BF1460">
        <f>MATCH(BE1460,'Cat-4'!$A:$A,0)</f>
        <v>722</v>
      </c>
      <c r="BG1460">
        <f>MATCH(BD1460,'Cat-4'!$1:$1,0)</f>
        <v>106</v>
      </c>
      <c r="BH1460">
        <f>INDEX('Cat-4'!$1:$1048576,'NSS + ACT'!BF1460,'NSS + ACT'!BG1460)</f>
        <v>114.2</v>
      </c>
      <c r="BI1460">
        <f>MATCH($BI$1,'Cat-4'!$1:$1,0)</f>
        <v>153</v>
      </c>
      <c r="BJ1460">
        <f>INDEX('Cat-4'!$1:$1048576,'NSS + ACT'!BF1460,'NSS + ACT'!BI1460)</f>
        <v>130.80000000000001</v>
      </c>
      <c r="BK1460" s="126">
        <f t="shared" si="262"/>
        <v>1.1453590192644485</v>
      </c>
      <c r="BL1460">
        <f t="shared" si="263"/>
        <v>1535</v>
      </c>
      <c r="BM1460" s="126">
        <f t="shared" si="264"/>
        <v>51.166666666666664</v>
      </c>
      <c r="BN1460" s="126" t="s">
        <v>8785</v>
      </c>
      <c r="BO1460" s="126">
        <f>MATCH(BB1460,Sheet3!$D$4:$D$8,0)</f>
        <v>2</v>
      </c>
      <c r="BP1460" s="126">
        <f>MATCH(BN1460,Sheet3!$E$4:$H$4,0)</f>
        <v>4</v>
      </c>
      <c r="BQ1460" s="132">
        <f>INDEX(Sheet3!$D$4:$H$8,'NSS + ACT'!BO1460,'NSS + ACT'!BP1460)</f>
        <v>0.1</v>
      </c>
      <c r="BR1460" s="105">
        <f t="shared" si="265"/>
        <v>2886.3047285464104</v>
      </c>
      <c r="BS1460" s="162">
        <f t="shared" si="266"/>
        <v>0.1</v>
      </c>
      <c r="BT1460" s="105">
        <f t="shared" si="267"/>
        <v>2597.6742556917693</v>
      </c>
    </row>
    <row r="1461" spans="1:72">
      <c r="A1461" s="18">
        <f t="shared" si="270"/>
        <v>1458</v>
      </c>
      <c r="B1461" s="61">
        <v>291604729290</v>
      </c>
      <c r="C1461" s="39">
        <v>42653</v>
      </c>
      <c r="D1461" s="22" t="s">
        <v>91</v>
      </c>
      <c r="E1461" s="22" t="s">
        <v>2266</v>
      </c>
      <c r="F1461" s="110">
        <v>2</v>
      </c>
      <c r="G1461" s="23" t="s">
        <v>49</v>
      </c>
      <c r="H1461" s="52">
        <v>1256</v>
      </c>
      <c r="I1461" s="30"/>
      <c r="J1461" s="109">
        <v>2512</v>
      </c>
      <c r="K1461" s="23">
        <v>84819090</v>
      </c>
      <c r="L1461" s="26">
        <v>7.4999999999999997E-2</v>
      </c>
      <c r="M1461" s="40">
        <v>0</v>
      </c>
      <c r="N1461" s="62">
        <v>0</v>
      </c>
      <c r="O1461" s="52">
        <v>0</v>
      </c>
      <c r="P1461" s="26">
        <v>0.1</v>
      </c>
      <c r="Q1461" s="52">
        <v>0</v>
      </c>
      <c r="R1461" s="63">
        <v>0.18</v>
      </c>
      <c r="S1461" s="23" t="s">
        <v>849</v>
      </c>
      <c r="T1461" s="52">
        <v>188.4</v>
      </c>
      <c r="U1461" s="52">
        <v>0</v>
      </c>
      <c r="V1461" s="52">
        <v>18.84</v>
      </c>
      <c r="W1461" s="52">
        <v>489.46320000000003</v>
      </c>
      <c r="X1461" s="52">
        <v>696.70320000000004</v>
      </c>
      <c r="Y1461" s="23" t="s">
        <v>1945</v>
      </c>
      <c r="Z1461" s="23" t="s">
        <v>2267</v>
      </c>
      <c r="AA1461" s="23" t="s">
        <v>2268</v>
      </c>
      <c r="AB1461" s="33">
        <v>291604729290</v>
      </c>
      <c r="AC1461" s="33" t="s">
        <v>1962</v>
      </c>
      <c r="AD1461" s="48">
        <v>42653</v>
      </c>
      <c r="AE1461" s="39">
        <v>42629</v>
      </c>
      <c r="AF1461" s="53" t="e">
        <v>#N/A</v>
      </c>
      <c r="AG1461" s="53" t="e">
        <v>#N/A</v>
      </c>
      <c r="AH1461" s="39" t="e">
        <v>#N/A</v>
      </c>
      <c r="AI1461" s="23" t="s">
        <v>51</v>
      </c>
      <c r="AJ1461" s="54"/>
      <c r="AK1461" s="55"/>
      <c r="AL1461" s="56"/>
      <c r="AM1461" s="57"/>
      <c r="AN1461" s="33"/>
      <c r="AO1461" s="48"/>
      <c r="AP1461" s="23">
        <v>2000</v>
      </c>
      <c r="AQ1461" s="23" t="s">
        <v>52</v>
      </c>
      <c r="AR1461" s="23" t="s">
        <v>2268</v>
      </c>
      <c r="AS1461" s="38" t="s">
        <v>53</v>
      </c>
      <c r="AT1461" s="23"/>
      <c r="AU1461" s="64">
        <v>6316001233</v>
      </c>
      <c r="AV1461" s="99">
        <v>2</v>
      </c>
      <c r="AW1461" s="102">
        <v>2512</v>
      </c>
      <c r="AX1461" s="29" t="s">
        <v>701</v>
      </c>
      <c r="AY1461" s="29"/>
      <c r="AZ1461" s="25" t="s">
        <v>702</v>
      </c>
      <c r="BA1461">
        <f t="shared" si="269"/>
        <v>3009</v>
      </c>
      <c r="BB1461" s="115" t="s">
        <v>6983</v>
      </c>
      <c r="BC1461" s="105">
        <f t="shared" si="260"/>
        <v>1256</v>
      </c>
      <c r="BD1461" s="116">
        <f t="shared" si="261"/>
        <v>42614</v>
      </c>
      <c r="BE1461" s="141" t="s">
        <v>8477</v>
      </c>
      <c r="BF1461">
        <f>MATCH(BE1461,'Cat-4'!$A:$A,0)</f>
        <v>722</v>
      </c>
      <c r="BG1461">
        <f>MATCH(BD1461,'Cat-4'!$1:$1,0)</f>
        <v>57</v>
      </c>
      <c r="BH1461">
        <f>INDEX('Cat-4'!$1:$1048576,'NSS + ACT'!BF1461,'NSS + ACT'!BG1461)</f>
        <v>107.4</v>
      </c>
      <c r="BI1461">
        <f>MATCH($BI$1,'Cat-4'!$1:$1,0)</f>
        <v>153</v>
      </c>
      <c r="BJ1461">
        <f>INDEX('Cat-4'!$1:$1048576,'NSS + ACT'!BF1461,'NSS + ACT'!BI1461)</f>
        <v>130.80000000000001</v>
      </c>
      <c r="BK1461" s="126">
        <f t="shared" si="262"/>
        <v>1.217877094972067</v>
      </c>
      <c r="BL1461">
        <f t="shared" si="263"/>
        <v>3026</v>
      </c>
      <c r="BM1461" s="126">
        <f t="shared" si="264"/>
        <v>100.86666666666666</v>
      </c>
      <c r="BN1461" s="126" t="s">
        <v>8785</v>
      </c>
      <c r="BO1461" s="126">
        <f>MATCH(BB1461,Sheet3!$D$4:$D$8,0)</f>
        <v>2</v>
      </c>
      <c r="BP1461" s="126">
        <f>MATCH(BN1461,Sheet3!$E$4:$H$4,0)</f>
        <v>4</v>
      </c>
      <c r="BQ1461" s="132">
        <f>INDEX(Sheet3!$D$4:$H$8,'NSS + ACT'!BO1461,'NSS + ACT'!BP1461)</f>
        <v>0.1</v>
      </c>
      <c r="BR1461" s="105">
        <f t="shared" si="265"/>
        <v>3059.3072625698323</v>
      </c>
      <c r="BS1461" s="162">
        <f t="shared" si="266"/>
        <v>0.1</v>
      </c>
      <c r="BT1461" s="105">
        <f t="shared" si="267"/>
        <v>2753.3765363128491</v>
      </c>
    </row>
    <row r="1462" spans="1:72">
      <c r="A1462" s="18">
        <f t="shared" si="270"/>
        <v>1459</v>
      </c>
      <c r="B1462" s="61">
        <v>292213011112</v>
      </c>
      <c r="C1462" s="39">
        <v>44909</v>
      </c>
      <c r="D1462" s="22" t="s">
        <v>347</v>
      </c>
      <c r="E1462" s="22" t="s">
        <v>4215</v>
      </c>
      <c r="F1462" s="110">
        <v>39</v>
      </c>
      <c r="G1462" s="23" t="s">
        <v>119</v>
      </c>
      <c r="H1462" s="52">
        <v>63.917179487179489</v>
      </c>
      <c r="I1462" s="30"/>
      <c r="J1462" s="109">
        <v>2492.77</v>
      </c>
      <c r="K1462" s="23">
        <v>84841010</v>
      </c>
      <c r="L1462" s="26">
        <v>7.4999999999999997E-2</v>
      </c>
      <c r="M1462" s="40">
        <v>0</v>
      </c>
      <c r="N1462" s="62">
        <v>0</v>
      </c>
      <c r="O1462" s="52">
        <v>0</v>
      </c>
      <c r="P1462" s="26">
        <v>0.1</v>
      </c>
      <c r="Q1462" s="52">
        <v>0</v>
      </c>
      <c r="R1462" s="63">
        <v>0.18</v>
      </c>
      <c r="S1462" s="23" t="s">
        <v>4095</v>
      </c>
      <c r="T1462" s="52">
        <v>186.95775</v>
      </c>
      <c r="U1462" s="52">
        <v>0</v>
      </c>
      <c r="V1462" s="52">
        <v>18.695775000000001</v>
      </c>
      <c r="W1462" s="52">
        <v>485.71623449999998</v>
      </c>
      <c r="X1462" s="52">
        <v>691.36975949999999</v>
      </c>
      <c r="Y1462" s="23" t="s">
        <v>4133</v>
      </c>
      <c r="Z1462" s="23" t="s">
        <v>4216</v>
      </c>
      <c r="AA1462" s="23" t="s">
        <v>4217</v>
      </c>
      <c r="AB1462" s="33">
        <v>292213011112</v>
      </c>
      <c r="AC1462" s="33" t="s">
        <v>4116</v>
      </c>
      <c r="AD1462" s="39">
        <v>44909</v>
      </c>
      <c r="AE1462" s="39">
        <v>44897</v>
      </c>
      <c r="AF1462" s="53" t="e">
        <v>#N/A</v>
      </c>
      <c r="AG1462" s="53" t="e">
        <v>#N/A</v>
      </c>
      <c r="AH1462" s="39" t="e">
        <v>#N/A</v>
      </c>
      <c r="AI1462" s="23" t="s">
        <v>51</v>
      </c>
      <c r="AJ1462" s="59"/>
      <c r="AK1462" s="59"/>
      <c r="AL1462" s="48"/>
      <c r="AM1462" s="60"/>
      <c r="AN1462" s="33"/>
      <c r="AO1462" s="48"/>
      <c r="AP1462" s="23">
        <v>2000</v>
      </c>
      <c r="AQ1462" s="23" t="s">
        <v>52</v>
      </c>
      <c r="AR1462" s="23" t="s">
        <v>4217</v>
      </c>
      <c r="AS1462" s="38" t="s">
        <v>53</v>
      </c>
      <c r="AT1462" s="23"/>
      <c r="AU1462" s="64" t="s">
        <v>4117</v>
      </c>
      <c r="AV1462" s="99">
        <v>39</v>
      </c>
      <c r="AW1462" s="102">
        <v>2492.77</v>
      </c>
      <c r="AX1462" s="29" t="s">
        <v>701</v>
      </c>
      <c r="AY1462" s="29"/>
      <c r="AZ1462" s="25"/>
      <c r="BA1462">
        <f t="shared" si="269"/>
        <v>741</v>
      </c>
      <c r="BB1462" s="115" t="s">
        <v>6983</v>
      </c>
      <c r="BC1462" s="105">
        <f t="shared" si="260"/>
        <v>63.917179487179489</v>
      </c>
      <c r="BD1462" s="116">
        <f t="shared" si="261"/>
        <v>44896</v>
      </c>
      <c r="BE1462" s="141" t="s">
        <v>8477</v>
      </c>
      <c r="BF1462">
        <f>MATCH(BE1462,'Cat-4'!$A:$A,0)</f>
        <v>722</v>
      </c>
      <c r="BG1462">
        <f>MATCH(BD1462,'Cat-4'!$1:$1,0)</f>
        <v>132</v>
      </c>
      <c r="BH1462">
        <f>INDEX('Cat-4'!$1:$1048576,'NSS + ACT'!BF1462,'NSS + ACT'!BG1462)</f>
        <v>126.3</v>
      </c>
      <c r="BI1462">
        <f>MATCH($BI$1,'Cat-4'!$1:$1,0)</f>
        <v>153</v>
      </c>
      <c r="BJ1462">
        <f>INDEX('Cat-4'!$1:$1048576,'NSS + ACT'!BF1462,'NSS + ACT'!BI1462)</f>
        <v>130.80000000000001</v>
      </c>
      <c r="BK1462" s="126">
        <f t="shared" si="262"/>
        <v>1.0356294536817103</v>
      </c>
      <c r="BL1462">
        <f t="shared" si="263"/>
        <v>744</v>
      </c>
      <c r="BM1462" s="126">
        <f t="shared" si="264"/>
        <v>24.8</v>
      </c>
      <c r="BN1462" s="126" t="s">
        <v>8785</v>
      </c>
      <c r="BO1462" s="126">
        <f>MATCH(BB1462,Sheet3!$D$4:$D$8,0)</f>
        <v>2</v>
      </c>
      <c r="BP1462" s="126">
        <f>MATCH(BN1462,Sheet3!$E$4:$H$4,0)</f>
        <v>4</v>
      </c>
      <c r="BQ1462" s="132">
        <f>INDEX(Sheet3!$D$4:$H$8,'NSS + ACT'!BO1462,'NSS + ACT'!BP1462)</f>
        <v>0.1</v>
      </c>
      <c r="BR1462" s="105">
        <f t="shared" si="265"/>
        <v>2581.586033254157</v>
      </c>
      <c r="BS1462" s="162">
        <f t="shared" si="266"/>
        <v>0.1</v>
      </c>
      <c r="BT1462" s="105">
        <f t="shared" si="267"/>
        <v>2323.4274299287413</v>
      </c>
    </row>
    <row r="1463" spans="1:72">
      <c r="A1463" s="18">
        <f t="shared" si="270"/>
        <v>1460</v>
      </c>
      <c r="B1463" s="61">
        <v>292103493113</v>
      </c>
      <c r="C1463" s="39">
        <v>44294</v>
      </c>
      <c r="D1463" s="22" t="s">
        <v>92</v>
      </c>
      <c r="E1463" s="22" t="s">
        <v>4254</v>
      </c>
      <c r="F1463" s="110">
        <v>16</v>
      </c>
      <c r="G1463" s="23" t="s">
        <v>119</v>
      </c>
      <c r="H1463" s="52">
        <v>154.5</v>
      </c>
      <c r="I1463" s="30"/>
      <c r="J1463" s="109">
        <v>2472</v>
      </c>
      <c r="K1463" s="23">
        <v>84841010</v>
      </c>
      <c r="L1463" s="26">
        <v>7.4999999999999997E-2</v>
      </c>
      <c r="M1463" s="40">
        <v>0</v>
      </c>
      <c r="N1463" s="62">
        <v>0</v>
      </c>
      <c r="O1463" s="52">
        <v>0</v>
      </c>
      <c r="P1463" s="26">
        <v>0.1</v>
      </c>
      <c r="Q1463" s="52">
        <v>0</v>
      </c>
      <c r="R1463" s="63">
        <v>0.18</v>
      </c>
      <c r="S1463" s="23" t="s">
        <v>4095</v>
      </c>
      <c r="T1463" s="52">
        <v>185.4</v>
      </c>
      <c r="U1463" s="52">
        <v>0</v>
      </c>
      <c r="V1463" s="52">
        <v>18.540000000000003</v>
      </c>
      <c r="W1463" s="52">
        <v>481.66919999999999</v>
      </c>
      <c r="X1463" s="52">
        <v>685.60919999999999</v>
      </c>
      <c r="Y1463" s="23" t="s">
        <v>4133</v>
      </c>
      <c r="Z1463" s="23" t="s">
        <v>4255</v>
      </c>
      <c r="AA1463" s="23" t="s">
        <v>4256</v>
      </c>
      <c r="AB1463" s="33">
        <v>292103493113</v>
      </c>
      <c r="AC1463" s="33" t="s">
        <v>4252</v>
      </c>
      <c r="AD1463" s="39">
        <v>44294</v>
      </c>
      <c r="AE1463" s="39">
        <v>44267</v>
      </c>
      <c r="AF1463" s="53" t="e">
        <v>#N/A</v>
      </c>
      <c r="AG1463" s="53" t="e">
        <v>#N/A</v>
      </c>
      <c r="AH1463" s="39" t="e">
        <v>#N/A</v>
      </c>
      <c r="AI1463" s="23" t="s">
        <v>51</v>
      </c>
      <c r="AJ1463" s="59"/>
      <c r="AK1463" s="59"/>
      <c r="AL1463" s="48"/>
      <c r="AM1463" s="60"/>
      <c r="AN1463" s="33"/>
      <c r="AO1463" s="48"/>
      <c r="AP1463" s="23">
        <v>2000</v>
      </c>
      <c r="AQ1463" s="23" t="s">
        <v>52</v>
      </c>
      <c r="AR1463" s="23" t="s">
        <v>4256</v>
      </c>
      <c r="AS1463" s="38" t="s">
        <v>53</v>
      </c>
      <c r="AT1463" s="23"/>
      <c r="AU1463" s="64" t="s">
        <v>4253</v>
      </c>
      <c r="AV1463" s="99">
        <v>16</v>
      </c>
      <c r="AW1463" s="102">
        <v>2472</v>
      </c>
      <c r="AX1463" s="29" t="s">
        <v>701</v>
      </c>
      <c r="AY1463" s="29"/>
      <c r="AZ1463" s="25"/>
      <c r="BA1463">
        <f t="shared" si="269"/>
        <v>1371</v>
      </c>
      <c r="BB1463" s="115" t="s">
        <v>6983</v>
      </c>
      <c r="BC1463" s="105">
        <f t="shared" si="260"/>
        <v>154.5</v>
      </c>
      <c r="BD1463" s="116">
        <f t="shared" si="261"/>
        <v>44256</v>
      </c>
      <c r="BE1463" s="141" t="s">
        <v>8477</v>
      </c>
      <c r="BF1463">
        <f>MATCH(BE1463,'Cat-4'!$A:$A,0)</f>
        <v>722</v>
      </c>
      <c r="BG1463">
        <f>MATCH(BD1463,'Cat-4'!$1:$1,0)</f>
        <v>111</v>
      </c>
      <c r="BH1463">
        <f>INDEX('Cat-4'!$1:$1048576,'NSS + ACT'!BF1463,'NSS + ACT'!BG1463)</f>
        <v>116.1</v>
      </c>
      <c r="BI1463">
        <f>MATCH($BI$1,'Cat-4'!$1:$1,0)</f>
        <v>153</v>
      </c>
      <c r="BJ1463">
        <f>INDEX('Cat-4'!$1:$1048576,'NSS + ACT'!BF1463,'NSS + ACT'!BI1463)</f>
        <v>130.80000000000001</v>
      </c>
      <c r="BK1463" s="126">
        <f t="shared" si="262"/>
        <v>1.1266149870801034</v>
      </c>
      <c r="BL1463">
        <f t="shared" si="263"/>
        <v>1384</v>
      </c>
      <c r="BM1463" s="126">
        <f t="shared" si="264"/>
        <v>46.133333333333333</v>
      </c>
      <c r="BN1463" s="126" t="s">
        <v>8785</v>
      </c>
      <c r="BO1463" s="126">
        <f>MATCH(BB1463,Sheet3!$D$4:$D$8,0)</f>
        <v>2</v>
      </c>
      <c r="BP1463" s="126">
        <f>MATCH(BN1463,Sheet3!$E$4:$H$4,0)</f>
        <v>4</v>
      </c>
      <c r="BQ1463" s="132">
        <f>INDEX(Sheet3!$D$4:$H$8,'NSS + ACT'!BO1463,'NSS + ACT'!BP1463)</f>
        <v>0.1</v>
      </c>
      <c r="BR1463" s="105">
        <f t="shared" si="265"/>
        <v>2784.9922480620157</v>
      </c>
      <c r="BS1463" s="162">
        <f t="shared" si="266"/>
        <v>0.1</v>
      </c>
      <c r="BT1463" s="105">
        <f t="shared" si="267"/>
        <v>2506.493023255814</v>
      </c>
    </row>
    <row r="1464" spans="1:72">
      <c r="A1464" s="18">
        <f t="shared" si="270"/>
        <v>1461</v>
      </c>
      <c r="B1464" s="61">
        <v>171800868713</v>
      </c>
      <c r="C1464" s="39">
        <v>43195</v>
      </c>
      <c r="D1464" s="22" t="s">
        <v>224</v>
      </c>
      <c r="E1464" s="22" t="s">
        <v>1983</v>
      </c>
      <c r="F1464" s="110">
        <v>1</v>
      </c>
      <c r="G1464" s="23" t="s">
        <v>49</v>
      </c>
      <c r="H1464" s="52">
        <v>2460.0100000000002</v>
      </c>
      <c r="I1464" s="30"/>
      <c r="J1464" s="109">
        <v>2460.0100000000002</v>
      </c>
      <c r="K1464" s="23">
        <v>84819090</v>
      </c>
      <c r="L1464" s="26">
        <v>7.4999999999999997E-2</v>
      </c>
      <c r="M1464" s="40">
        <v>0</v>
      </c>
      <c r="N1464" s="62">
        <v>0</v>
      </c>
      <c r="O1464" s="52">
        <v>0</v>
      </c>
      <c r="P1464" s="26">
        <v>0.1</v>
      </c>
      <c r="Q1464" s="52">
        <v>0</v>
      </c>
      <c r="R1464" s="63">
        <v>0.18</v>
      </c>
      <c r="S1464" s="23" t="s">
        <v>849</v>
      </c>
      <c r="T1464" s="52">
        <v>184.50075000000001</v>
      </c>
      <c r="U1464" s="52">
        <v>0</v>
      </c>
      <c r="V1464" s="52">
        <v>18.450075000000002</v>
      </c>
      <c r="W1464" s="52">
        <v>479.3329485000001</v>
      </c>
      <c r="X1464" s="52">
        <v>682.28377350000005</v>
      </c>
      <c r="Y1464" s="23" t="s">
        <v>1945</v>
      </c>
      <c r="Z1464" s="23" t="s">
        <v>1984</v>
      </c>
      <c r="AA1464" s="23" t="s">
        <v>1985</v>
      </c>
      <c r="AB1464" s="33">
        <v>291803058455</v>
      </c>
      <c r="AC1464" s="33" t="s">
        <v>1976</v>
      </c>
      <c r="AD1464" s="48">
        <v>43203</v>
      </c>
      <c r="AE1464" s="39">
        <v>43192</v>
      </c>
      <c r="AF1464" s="53">
        <v>171800868713</v>
      </c>
      <c r="AG1464" s="53" t="s">
        <v>1977</v>
      </c>
      <c r="AH1464" s="39">
        <v>43195</v>
      </c>
      <c r="AI1464" s="23" t="s">
        <v>51</v>
      </c>
      <c r="AJ1464" s="54"/>
      <c r="AK1464" s="55"/>
      <c r="AL1464" s="56"/>
      <c r="AM1464" s="57"/>
      <c r="AN1464" s="33"/>
      <c r="AO1464" s="48"/>
      <c r="AP1464" s="23">
        <v>2000</v>
      </c>
      <c r="AQ1464" s="23" t="s">
        <v>64</v>
      </c>
      <c r="AR1464" s="23" t="s">
        <v>1985</v>
      </c>
      <c r="AS1464" s="38" t="s">
        <v>53</v>
      </c>
      <c r="AT1464" s="23"/>
      <c r="AU1464" s="64" t="s">
        <v>1978</v>
      </c>
      <c r="AV1464" s="99">
        <v>1</v>
      </c>
      <c r="AW1464" s="102">
        <v>2460.0100000000002</v>
      </c>
      <c r="AX1464" s="29" t="s">
        <v>701</v>
      </c>
      <c r="AY1464" s="29"/>
      <c r="AZ1464" s="25" t="s">
        <v>1979</v>
      </c>
      <c r="BA1464">
        <f t="shared" si="269"/>
        <v>2446</v>
      </c>
      <c r="BB1464" s="115" t="s">
        <v>6983</v>
      </c>
      <c r="BC1464" s="105">
        <f t="shared" si="260"/>
        <v>2460.0100000000002</v>
      </c>
      <c r="BD1464" s="116">
        <f t="shared" si="261"/>
        <v>43191</v>
      </c>
      <c r="BE1464" s="141" t="s">
        <v>8477</v>
      </c>
      <c r="BF1464">
        <f>MATCH(BE1464,'Cat-4'!$A:$A,0)</f>
        <v>722</v>
      </c>
      <c r="BG1464">
        <f>MATCH(BD1464,'Cat-4'!$1:$1,0)</f>
        <v>76</v>
      </c>
      <c r="BH1464">
        <f>INDEX('Cat-4'!$1:$1048576,'NSS + ACT'!BF1464,'NSS + ACT'!BG1464)</f>
        <v>110.1</v>
      </c>
      <c r="BI1464">
        <f>MATCH($BI$1,'Cat-4'!$1:$1,0)</f>
        <v>153</v>
      </c>
      <c r="BJ1464">
        <f>INDEX('Cat-4'!$1:$1048576,'NSS + ACT'!BF1464,'NSS + ACT'!BI1464)</f>
        <v>130.80000000000001</v>
      </c>
      <c r="BK1464" s="126">
        <f t="shared" si="262"/>
        <v>1.1880108991825615</v>
      </c>
      <c r="BL1464">
        <f t="shared" si="263"/>
        <v>2449</v>
      </c>
      <c r="BM1464" s="126">
        <f t="shared" si="264"/>
        <v>81.63333333333334</v>
      </c>
      <c r="BN1464" s="126" t="s">
        <v>8785</v>
      </c>
      <c r="BO1464" s="126">
        <f>MATCH(BB1464,Sheet3!$D$4:$D$8,0)</f>
        <v>2</v>
      </c>
      <c r="BP1464" s="126">
        <f>MATCH(BN1464,Sheet3!$E$4:$H$4,0)</f>
        <v>4</v>
      </c>
      <c r="BQ1464" s="132">
        <f>INDEX(Sheet3!$D$4:$H$8,'NSS + ACT'!BO1464,'NSS + ACT'!BP1464)</f>
        <v>0.1</v>
      </c>
      <c r="BR1464" s="105">
        <f t="shared" si="265"/>
        <v>2922.5186920980937</v>
      </c>
      <c r="BS1464" s="162">
        <f t="shared" si="266"/>
        <v>0.1</v>
      </c>
      <c r="BT1464" s="105">
        <f t="shared" si="267"/>
        <v>2630.2668228882844</v>
      </c>
    </row>
    <row r="1465" spans="1:72">
      <c r="A1465" s="18">
        <f t="shared" si="270"/>
        <v>1462</v>
      </c>
      <c r="B1465" s="61">
        <v>292101568216</v>
      </c>
      <c r="C1465" s="39">
        <v>44243</v>
      </c>
      <c r="D1465" s="22" t="s">
        <v>347</v>
      </c>
      <c r="E1465" s="22" t="s">
        <v>4094</v>
      </c>
      <c r="F1465" s="110">
        <v>3</v>
      </c>
      <c r="G1465" s="23" t="s">
        <v>49</v>
      </c>
      <c r="H1465" s="52">
        <v>812</v>
      </c>
      <c r="I1465" s="30"/>
      <c r="J1465" s="109">
        <v>2436</v>
      </c>
      <c r="K1465" s="23">
        <v>84841090</v>
      </c>
      <c r="L1465" s="26">
        <v>7.4999999999999997E-2</v>
      </c>
      <c r="M1465" s="40">
        <v>0</v>
      </c>
      <c r="N1465" s="40">
        <v>0</v>
      </c>
      <c r="O1465" s="52">
        <v>0</v>
      </c>
      <c r="P1465" s="26">
        <v>0.1</v>
      </c>
      <c r="Q1465" s="52">
        <v>0</v>
      </c>
      <c r="R1465" s="63">
        <v>0.18</v>
      </c>
      <c r="S1465" s="23" t="s">
        <v>4095</v>
      </c>
      <c r="T1465" s="52">
        <v>182.7</v>
      </c>
      <c r="U1465" s="52">
        <v>0</v>
      </c>
      <c r="V1465" s="52">
        <v>18.27</v>
      </c>
      <c r="W1465" s="52">
        <v>474.65459999999996</v>
      </c>
      <c r="X1465" s="68">
        <v>675.62459999999999</v>
      </c>
      <c r="Y1465" s="23" t="s">
        <v>3855</v>
      </c>
      <c r="Z1465" s="23" t="s">
        <v>4096</v>
      </c>
      <c r="AA1465" s="23" t="s">
        <v>4097</v>
      </c>
      <c r="AB1465" s="33">
        <v>292101568216</v>
      </c>
      <c r="AC1465" s="33" t="s">
        <v>4098</v>
      </c>
      <c r="AD1465" s="39">
        <v>44243</v>
      </c>
      <c r="AE1465" s="39">
        <v>44232</v>
      </c>
      <c r="AF1465" s="53" t="e">
        <v>#N/A</v>
      </c>
      <c r="AG1465" s="53" t="e">
        <v>#N/A</v>
      </c>
      <c r="AH1465" s="39" t="e">
        <v>#N/A</v>
      </c>
      <c r="AI1465" s="23" t="s">
        <v>51</v>
      </c>
      <c r="AJ1465" s="59"/>
      <c r="AK1465" s="59"/>
      <c r="AL1465" s="48"/>
      <c r="AM1465" s="60"/>
      <c r="AN1465" s="33"/>
      <c r="AO1465" s="48"/>
      <c r="AP1465" s="23">
        <v>2000</v>
      </c>
      <c r="AQ1465" s="23" t="s">
        <v>52</v>
      </c>
      <c r="AR1465" s="23" t="s">
        <v>4097</v>
      </c>
      <c r="AS1465" s="38" t="s">
        <v>53</v>
      </c>
      <c r="AT1465" s="23"/>
      <c r="AU1465" s="64" t="s">
        <v>4099</v>
      </c>
      <c r="AV1465" s="99">
        <v>3</v>
      </c>
      <c r="AW1465" s="102">
        <v>2436</v>
      </c>
      <c r="AX1465" s="29" t="s">
        <v>701</v>
      </c>
      <c r="AY1465" s="29"/>
      <c r="AZ1465" s="25"/>
      <c r="BA1465">
        <f t="shared" si="269"/>
        <v>1406</v>
      </c>
      <c r="BB1465" s="115" t="s">
        <v>6983</v>
      </c>
      <c r="BC1465" s="105">
        <f t="shared" si="260"/>
        <v>812</v>
      </c>
      <c r="BD1465" s="116">
        <f t="shared" si="261"/>
        <v>44228</v>
      </c>
      <c r="BE1465" s="141" t="s">
        <v>8477</v>
      </c>
      <c r="BF1465">
        <f>MATCH(BE1465,'Cat-4'!$A:$A,0)</f>
        <v>722</v>
      </c>
      <c r="BG1465">
        <f>MATCH(BD1465,'Cat-4'!$1:$1,0)</f>
        <v>110</v>
      </c>
      <c r="BH1465">
        <f>INDEX('Cat-4'!$1:$1048576,'NSS + ACT'!BF1465,'NSS + ACT'!BG1465)</f>
        <v>115.4</v>
      </c>
      <c r="BI1465">
        <f>MATCH($BI$1,'Cat-4'!$1:$1,0)</f>
        <v>153</v>
      </c>
      <c r="BJ1465">
        <f>INDEX('Cat-4'!$1:$1048576,'NSS + ACT'!BF1465,'NSS + ACT'!BI1465)</f>
        <v>130.80000000000001</v>
      </c>
      <c r="BK1465" s="126">
        <f t="shared" si="262"/>
        <v>1.1334488734835355</v>
      </c>
      <c r="BL1465">
        <f t="shared" si="263"/>
        <v>1412</v>
      </c>
      <c r="BM1465" s="126">
        <f t="shared" si="264"/>
        <v>47.06666666666667</v>
      </c>
      <c r="BN1465" s="126" t="s">
        <v>8785</v>
      </c>
      <c r="BO1465" s="126">
        <f>MATCH(BB1465,Sheet3!$D$4:$D$8,0)</f>
        <v>2</v>
      </c>
      <c r="BP1465" s="126">
        <f>MATCH(BN1465,Sheet3!$E$4:$H$4,0)</f>
        <v>4</v>
      </c>
      <c r="BQ1465" s="132">
        <f>INDEX(Sheet3!$D$4:$H$8,'NSS + ACT'!BO1465,'NSS + ACT'!BP1465)</f>
        <v>0.1</v>
      </c>
      <c r="BR1465" s="105">
        <f t="shared" si="265"/>
        <v>2761.0814558058923</v>
      </c>
      <c r="BS1465" s="162">
        <f t="shared" si="266"/>
        <v>0.1</v>
      </c>
      <c r="BT1465" s="105">
        <f t="shared" si="267"/>
        <v>2484.9733102253031</v>
      </c>
    </row>
    <row r="1466" spans="1:72">
      <c r="A1466" s="18">
        <f t="shared" si="270"/>
        <v>1463</v>
      </c>
      <c r="B1466" s="33">
        <v>292104357171</v>
      </c>
      <c r="C1466" s="39">
        <v>44323</v>
      </c>
      <c r="D1466" s="22" t="s">
        <v>114</v>
      </c>
      <c r="E1466" s="22" t="s">
        <v>6019</v>
      </c>
      <c r="F1466" s="110">
        <v>9</v>
      </c>
      <c r="G1466" s="23" t="s">
        <v>119</v>
      </c>
      <c r="H1466" s="52">
        <v>150</v>
      </c>
      <c r="I1466" s="30"/>
      <c r="J1466" s="109">
        <v>1350</v>
      </c>
      <c r="K1466" s="33">
        <v>84819090</v>
      </c>
      <c r="L1466" s="26">
        <v>7.4999999999999997E-2</v>
      </c>
      <c r="M1466" s="26"/>
      <c r="N1466" s="26">
        <v>0</v>
      </c>
      <c r="O1466" s="60"/>
      <c r="P1466" s="26">
        <v>0.1</v>
      </c>
      <c r="Q1466" s="84"/>
      <c r="R1466" s="26">
        <v>0.18</v>
      </c>
      <c r="S1466" s="23" t="s">
        <v>849</v>
      </c>
      <c r="T1466" s="52">
        <v>101.25</v>
      </c>
      <c r="U1466" s="52">
        <v>0</v>
      </c>
      <c r="V1466" s="52">
        <v>10.125</v>
      </c>
      <c r="W1466" s="52">
        <v>263.04750000000001</v>
      </c>
      <c r="X1466" s="52">
        <v>374.42250000000001</v>
      </c>
      <c r="Y1466" s="23" t="s">
        <v>5950</v>
      </c>
      <c r="Z1466" s="23" t="s">
        <v>6020</v>
      </c>
      <c r="AA1466" s="23" t="s">
        <v>6021</v>
      </c>
      <c r="AB1466" s="33">
        <v>292104357171</v>
      </c>
      <c r="AC1466" s="33" t="s">
        <v>5988</v>
      </c>
      <c r="AD1466" s="39">
        <v>44323</v>
      </c>
      <c r="AE1466" s="39">
        <v>44274</v>
      </c>
      <c r="AF1466" s="53" t="e">
        <v>#N/A</v>
      </c>
      <c r="AG1466" s="53" t="e">
        <v>#N/A</v>
      </c>
      <c r="AH1466" s="39" t="e">
        <v>#N/A</v>
      </c>
      <c r="AI1466" s="23" t="s">
        <v>51</v>
      </c>
      <c r="AJ1466" s="59"/>
      <c r="AK1466" s="59"/>
      <c r="AL1466" s="48"/>
      <c r="AM1466" s="60"/>
      <c r="AN1466" s="33"/>
      <c r="AO1466" s="48"/>
      <c r="AP1466" s="23">
        <v>2000</v>
      </c>
      <c r="AQ1466" s="23" t="s">
        <v>52</v>
      </c>
      <c r="AR1466" s="23" t="s">
        <v>6021</v>
      </c>
      <c r="AS1466" s="38" t="s">
        <v>53</v>
      </c>
      <c r="AT1466" s="23" t="s">
        <v>519</v>
      </c>
      <c r="AU1466" s="23">
        <v>7620000778</v>
      </c>
      <c r="AV1466" s="99">
        <v>9</v>
      </c>
      <c r="AW1466" s="101">
        <v>2430</v>
      </c>
      <c r="AX1466" s="29" t="s">
        <v>5711</v>
      </c>
      <c r="AY1466" s="29"/>
      <c r="AZ1466" s="21"/>
      <c r="BA1466">
        <f t="shared" si="269"/>
        <v>1364</v>
      </c>
      <c r="BB1466" s="115" t="s">
        <v>6983</v>
      </c>
      <c r="BC1466" s="105">
        <f t="shared" si="260"/>
        <v>270</v>
      </c>
      <c r="BD1466" s="116">
        <f t="shared" si="261"/>
        <v>44256</v>
      </c>
      <c r="BE1466" s="141" t="s">
        <v>8477</v>
      </c>
      <c r="BF1466">
        <f>MATCH(BE1466,'Cat-4'!$A:$A,0)</f>
        <v>722</v>
      </c>
      <c r="BG1466">
        <f>MATCH(BD1466,'Cat-4'!$1:$1,0)</f>
        <v>111</v>
      </c>
      <c r="BH1466">
        <f>INDEX('Cat-4'!$1:$1048576,'NSS + ACT'!BF1466,'NSS + ACT'!BG1466)</f>
        <v>116.1</v>
      </c>
      <c r="BI1466">
        <f>MATCH($BI$1,'Cat-4'!$1:$1,0)</f>
        <v>153</v>
      </c>
      <c r="BJ1466">
        <f>INDEX('Cat-4'!$1:$1048576,'NSS + ACT'!BF1466,'NSS + ACT'!BI1466)</f>
        <v>130.80000000000001</v>
      </c>
      <c r="BK1466" s="126">
        <f t="shared" si="262"/>
        <v>1.1266149870801034</v>
      </c>
      <c r="BL1466">
        <f t="shared" si="263"/>
        <v>1384</v>
      </c>
      <c r="BM1466" s="126">
        <f t="shared" si="264"/>
        <v>46.133333333333333</v>
      </c>
      <c r="BN1466" s="126" t="s">
        <v>8785</v>
      </c>
      <c r="BO1466" s="126">
        <f>MATCH(BB1466,Sheet3!$D$4:$D$8,0)</f>
        <v>2</v>
      </c>
      <c r="BP1466" s="126">
        <f>MATCH(BN1466,Sheet3!$E$4:$H$4,0)</f>
        <v>4</v>
      </c>
      <c r="BQ1466" s="132">
        <f>INDEX(Sheet3!$D$4:$H$8,'NSS + ACT'!BO1466,'NSS + ACT'!BP1466)</f>
        <v>0.1</v>
      </c>
      <c r="BR1466" s="105">
        <f t="shared" si="265"/>
        <v>2737.6744186046512</v>
      </c>
      <c r="BS1466" s="162">
        <f t="shared" si="266"/>
        <v>0.1</v>
      </c>
      <c r="BT1466" s="105">
        <f t="shared" si="267"/>
        <v>2463.9069767441861</v>
      </c>
    </row>
    <row r="1467" spans="1:72">
      <c r="A1467" s="18">
        <f t="shared" si="270"/>
        <v>1464</v>
      </c>
      <c r="B1467" s="33"/>
      <c r="C1467" s="39"/>
      <c r="D1467" s="22" t="s">
        <v>3565</v>
      </c>
      <c r="E1467" s="22" t="s">
        <v>6960</v>
      </c>
      <c r="F1467" s="113">
        <v>5</v>
      </c>
      <c r="G1467" s="23" t="s">
        <v>119</v>
      </c>
      <c r="H1467" s="24">
        <v>485</v>
      </c>
      <c r="I1467" s="30"/>
      <c r="J1467" s="101">
        <v>2425</v>
      </c>
      <c r="K1467" s="23">
        <v>85332929</v>
      </c>
      <c r="L1467" s="26">
        <v>0</v>
      </c>
      <c r="M1467" s="23"/>
      <c r="N1467" s="49"/>
      <c r="O1467" s="38"/>
      <c r="P1467" s="26">
        <v>0</v>
      </c>
      <c r="Q1467" s="38"/>
      <c r="R1467" s="26">
        <v>0.18</v>
      </c>
      <c r="S1467" s="23" t="s">
        <v>962</v>
      </c>
      <c r="T1467" s="94">
        <v>0</v>
      </c>
      <c r="U1467" s="94">
        <v>0</v>
      </c>
      <c r="V1467" s="94">
        <v>0</v>
      </c>
      <c r="W1467" s="94">
        <v>436.5</v>
      </c>
      <c r="X1467" s="52">
        <v>436.5</v>
      </c>
      <c r="Y1467" s="23" t="s">
        <v>6835</v>
      </c>
      <c r="Z1467" s="23" t="s">
        <v>6961</v>
      </c>
      <c r="AA1467" s="23" t="s">
        <v>6961</v>
      </c>
      <c r="AB1467" s="33">
        <v>291701866875</v>
      </c>
      <c r="AC1467" s="23" t="s">
        <v>3569</v>
      </c>
      <c r="AD1467" s="48">
        <v>42861</v>
      </c>
      <c r="AE1467" s="39">
        <v>42825</v>
      </c>
      <c r="AF1467" s="33" t="e">
        <v>#N/A</v>
      </c>
      <c r="AG1467" s="23" t="e">
        <v>#N/A</v>
      </c>
      <c r="AH1467" s="39" t="e">
        <v>#N/A</v>
      </c>
      <c r="AI1467" s="23" t="s">
        <v>51</v>
      </c>
      <c r="AJ1467" s="65"/>
      <c r="AK1467" s="57"/>
      <c r="AL1467" s="56"/>
      <c r="AM1467" s="52"/>
      <c r="AN1467" s="23"/>
      <c r="AO1467" s="38"/>
      <c r="AP1467" s="23">
        <v>2000</v>
      </c>
      <c r="AQ1467" s="23" t="s">
        <v>64</v>
      </c>
      <c r="AR1467" s="23" t="s">
        <v>6962</v>
      </c>
      <c r="AS1467" s="95" t="s">
        <v>53</v>
      </c>
      <c r="AT1467" s="23" t="s">
        <v>522</v>
      </c>
      <c r="AU1467" s="23" t="s">
        <v>3570</v>
      </c>
      <c r="AV1467" s="99">
        <v>5</v>
      </c>
      <c r="AW1467" s="101">
        <v>2425</v>
      </c>
      <c r="AX1467" s="29" t="s">
        <v>6494</v>
      </c>
      <c r="AY1467" s="29"/>
      <c r="AZ1467" s="21"/>
      <c r="BA1467">
        <f t="shared" si="269"/>
        <v>2813</v>
      </c>
      <c r="BB1467" s="115" t="s">
        <v>6987</v>
      </c>
      <c r="BC1467" s="105">
        <f t="shared" si="260"/>
        <v>485</v>
      </c>
      <c r="BD1467" s="116">
        <f t="shared" si="261"/>
        <v>42795</v>
      </c>
      <c r="BE1467" s="141" t="s">
        <v>8366</v>
      </c>
      <c r="BF1467">
        <f>MATCH(BE1467,'Cat-4'!$A:$A,0)</f>
        <v>666</v>
      </c>
      <c r="BG1467">
        <f>MATCH(BD1467,'Cat-4'!$1:$1,0)</f>
        <v>63</v>
      </c>
      <c r="BH1467">
        <f>INDEX('Cat-4'!$1:$1048576,'NSS + ACT'!BF1467,'NSS + ACT'!BG1467)</f>
        <v>108</v>
      </c>
      <c r="BI1467">
        <f>MATCH($BI$1,'Cat-4'!$1:$1,0)</f>
        <v>153</v>
      </c>
      <c r="BJ1467">
        <f>INDEX('Cat-4'!$1:$1048576,'NSS + ACT'!BF1467,'NSS + ACT'!BI1467)</f>
        <v>133.4</v>
      </c>
      <c r="BK1467" s="126">
        <f t="shared" si="262"/>
        <v>1.2351851851851852</v>
      </c>
      <c r="BL1467">
        <f t="shared" si="263"/>
        <v>2845</v>
      </c>
      <c r="BM1467" s="126">
        <f t="shared" si="264"/>
        <v>94.833333333333329</v>
      </c>
      <c r="BN1467" s="126" t="s">
        <v>8785</v>
      </c>
      <c r="BO1467" s="126">
        <f>MATCH(BB1467,Sheet3!$D$4:$D$8,0)</f>
        <v>4</v>
      </c>
      <c r="BP1467" s="126">
        <f>MATCH(BN1467,Sheet3!$E$4:$H$4,0)</f>
        <v>4</v>
      </c>
      <c r="BQ1467" s="132">
        <f>INDEX(Sheet3!$D$4:$H$8,'NSS + ACT'!BO1467,'NSS + ACT'!BP1467)</f>
        <v>0.2</v>
      </c>
      <c r="BR1467" s="105">
        <f t="shared" si="265"/>
        <v>2995.3240740740739</v>
      </c>
      <c r="BS1467" s="162">
        <f t="shared" si="266"/>
        <v>0.2</v>
      </c>
      <c r="BT1467" s="105">
        <f t="shared" si="267"/>
        <v>2396.2592592592591</v>
      </c>
    </row>
    <row r="1468" spans="1:72">
      <c r="A1468" s="18">
        <f t="shared" si="270"/>
        <v>1465</v>
      </c>
      <c r="B1468" s="61">
        <v>292203577260</v>
      </c>
      <c r="C1468" s="39">
        <v>44659</v>
      </c>
      <c r="D1468" s="22" t="s">
        <v>220</v>
      </c>
      <c r="E1468" s="22" t="s">
        <v>2246</v>
      </c>
      <c r="F1468" s="110">
        <v>1</v>
      </c>
      <c r="G1468" s="23" t="s">
        <v>49</v>
      </c>
      <c r="H1468" s="52">
        <v>2415</v>
      </c>
      <c r="I1468" s="30"/>
      <c r="J1468" s="109">
        <v>2415</v>
      </c>
      <c r="K1468" s="23">
        <v>84819090</v>
      </c>
      <c r="L1468" s="26">
        <v>7.4999999999999997E-2</v>
      </c>
      <c r="M1468" s="40">
        <v>0</v>
      </c>
      <c r="N1468" s="62">
        <v>0</v>
      </c>
      <c r="O1468" s="52">
        <v>0</v>
      </c>
      <c r="P1468" s="26">
        <v>0.1</v>
      </c>
      <c r="Q1468" s="52">
        <v>0</v>
      </c>
      <c r="R1468" s="63">
        <v>0.18</v>
      </c>
      <c r="S1468" s="23" t="s">
        <v>849</v>
      </c>
      <c r="T1468" s="52">
        <v>181.125</v>
      </c>
      <c r="U1468" s="52">
        <v>0</v>
      </c>
      <c r="V1468" s="52">
        <v>18.112500000000001</v>
      </c>
      <c r="W1468" s="52">
        <v>470.56274999999999</v>
      </c>
      <c r="X1468" s="52">
        <v>669.80025000000001</v>
      </c>
      <c r="Y1468" s="23" t="s">
        <v>1945</v>
      </c>
      <c r="Z1468" s="23" t="s">
        <v>2247</v>
      </c>
      <c r="AA1468" s="23" t="s">
        <v>2248</v>
      </c>
      <c r="AB1468" s="33">
        <v>292203577260</v>
      </c>
      <c r="AC1468" s="33" t="s">
        <v>2249</v>
      </c>
      <c r="AD1468" s="48">
        <v>44659</v>
      </c>
      <c r="AE1468" s="39">
        <v>44651</v>
      </c>
      <c r="AF1468" s="53" t="e">
        <v>#N/A</v>
      </c>
      <c r="AG1468" s="53" t="e">
        <v>#N/A</v>
      </c>
      <c r="AH1468" s="39" t="e">
        <v>#N/A</v>
      </c>
      <c r="AI1468" s="23" t="s">
        <v>51</v>
      </c>
      <c r="AJ1468" s="54"/>
      <c r="AK1468" s="55"/>
      <c r="AL1468" s="56"/>
      <c r="AM1468" s="57"/>
      <c r="AN1468" s="33"/>
      <c r="AO1468" s="48"/>
      <c r="AP1468" s="23">
        <v>2000</v>
      </c>
      <c r="AQ1468" s="23" t="s">
        <v>52</v>
      </c>
      <c r="AR1468" s="23" t="s">
        <v>2248</v>
      </c>
      <c r="AS1468" s="38" t="s">
        <v>53</v>
      </c>
      <c r="AT1468" s="23"/>
      <c r="AU1468" s="64" t="s">
        <v>2250</v>
      </c>
      <c r="AV1468" s="99">
        <v>1</v>
      </c>
      <c r="AW1468" s="102">
        <v>2415</v>
      </c>
      <c r="AX1468" s="29" t="s">
        <v>701</v>
      </c>
      <c r="AY1468" s="29"/>
      <c r="AZ1468" s="25" t="s">
        <v>1954</v>
      </c>
      <c r="BA1468">
        <f t="shared" si="269"/>
        <v>987</v>
      </c>
      <c r="BB1468" t="s">
        <v>6983</v>
      </c>
      <c r="BC1468" s="105">
        <f t="shared" si="260"/>
        <v>2415</v>
      </c>
      <c r="BD1468" s="116">
        <f t="shared" si="261"/>
        <v>44621</v>
      </c>
      <c r="BE1468" s="141" t="s">
        <v>8477</v>
      </c>
      <c r="BF1468">
        <f>MATCH(BE1468,'Cat-4'!$A:$A,0)</f>
        <v>722</v>
      </c>
      <c r="BG1468">
        <f>MATCH(BD1468,'Cat-4'!$1:$1,0)</f>
        <v>123</v>
      </c>
      <c r="BH1468">
        <f>INDEX('Cat-4'!$1:$1048576,'NSS + ACT'!BF1468,'NSS + ACT'!BG1468)</f>
        <v>122.7</v>
      </c>
      <c r="BI1468">
        <f>MATCH($BI$1,'Cat-4'!$1:$1,0)</f>
        <v>153</v>
      </c>
      <c r="BJ1468">
        <f>INDEX('Cat-4'!$1:$1048576,'NSS + ACT'!BF1468,'NSS + ACT'!BI1468)</f>
        <v>130.80000000000001</v>
      </c>
      <c r="BK1468" s="126">
        <f t="shared" si="262"/>
        <v>1.0660146699266504</v>
      </c>
      <c r="BL1468">
        <f t="shared" si="263"/>
        <v>1019</v>
      </c>
      <c r="BM1468" s="126">
        <f t="shared" si="264"/>
        <v>33.966666666666669</v>
      </c>
      <c r="BN1468" s="126" t="s">
        <v>8785</v>
      </c>
      <c r="BO1468" s="126">
        <f>MATCH(BB1468,Sheet3!$D$4:$D$8,0)</f>
        <v>2</v>
      </c>
      <c r="BP1468" s="126">
        <f>MATCH(BN1468,Sheet3!$E$4:$H$4,0)</f>
        <v>4</v>
      </c>
      <c r="BQ1468" s="132">
        <f>INDEX(Sheet3!$D$4:$H$8,'NSS + ACT'!BO1468,'NSS + ACT'!BP1468)</f>
        <v>0.1</v>
      </c>
      <c r="BR1468" s="105">
        <f t="shared" si="265"/>
        <v>2574.4254278728608</v>
      </c>
      <c r="BS1468" s="162">
        <f t="shared" si="266"/>
        <v>0.1</v>
      </c>
      <c r="BT1468" s="105">
        <f t="shared" si="267"/>
        <v>2316.9828850855747</v>
      </c>
    </row>
    <row r="1469" spans="1:72">
      <c r="A1469" s="18">
        <f t="shared" si="270"/>
        <v>1466</v>
      </c>
      <c r="B1469" s="61">
        <v>291601589720</v>
      </c>
      <c r="C1469" s="39">
        <v>42467</v>
      </c>
      <c r="D1469" s="22" t="s">
        <v>73</v>
      </c>
      <c r="E1469" s="22" t="s">
        <v>825</v>
      </c>
      <c r="F1469" s="110">
        <v>10</v>
      </c>
      <c r="G1469" s="23" t="s">
        <v>49</v>
      </c>
      <c r="H1469" s="52">
        <v>253.44</v>
      </c>
      <c r="I1469" s="30"/>
      <c r="J1469" s="109">
        <v>2534.4</v>
      </c>
      <c r="K1469" s="23">
        <v>84149019</v>
      </c>
      <c r="L1469" s="26">
        <v>7.4999999999999997E-2</v>
      </c>
      <c r="M1469" s="40">
        <v>0</v>
      </c>
      <c r="N1469" s="62">
        <v>0</v>
      </c>
      <c r="O1469" s="52">
        <v>0</v>
      </c>
      <c r="P1469" s="26">
        <v>0.1</v>
      </c>
      <c r="Q1469" s="52">
        <v>0</v>
      </c>
      <c r="R1469" s="63">
        <v>0.18</v>
      </c>
      <c r="S1469" s="23" t="s">
        <v>717</v>
      </c>
      <c r="T1469" s="52">
        <v>190.08</v>
      </c>
      <c r="U1469" s="52">
        <v>0</v>
      </c>
      <c r="V1469" s="52">
        <v>19.008000000000003</v>
      </c>
      <c r="W1469" s="52">
        <v>493.82783999999992</v>
      </c>
      <c r="X1469" s="52">
        <v>702.91583999999989</v>
      </c>
      <c r="Y1469" s="23" t="s">
        <v>697</v>
      </c>
      <c r="Z1469" s="23" t="s">
        <v>826</v>
      </c>
      <c r="AA1469" s="23" t="s">
        <v>827</v>
      </c>
      <c r="AB1469" s="33">
        <v>291601589720</v>
      </c>
      <c r="AC1469" s="33" t="s">
        <v>821</v>
      </c>
      <c r="AD1469" s="48">
        <v>42467</v>
      </c>
      <c r="AE1469" s="39">
        <v>42425</v>
      </c>
      <c r="AF1469" s="53" t="e">
        <v>#N/A</v>
      </c>
      <c r="AG1469" s="53" t="e">
        <v>#N/A</v>
      </c>
      <c r="AH1469" s="39" t="e">
        <v>#N/A</v>
      </c>
      <c r="AI1469" s="23" t="s">
        <v>51</v>
      </c>
      <c r="AJ1469" s="54"/>
      <c r="AK1469" s="55"/>
      <c r="AL1469" s="56"/>
      <c r="AM1469" s="57"/>
      <c r="AN1469" s="33"/>
      <c r="AO1469" s="48"/>
      <c r="AP1469" s="23">
        <v>2000</v>
      </c>
      <c r="AQ1469" s="23" t="s">
        <v>64</v>
      </c>
      <c r="AR1469" s="23" t="s">
        <v>827</v>
      </c>
      <c r="AS1469" s="38" t="s">
        <v>53</v>
      </c>
      <c r="AT1469" s="23" t="s">
        <v>519</v>
      </c>
      <c r="AU1469" s="64">
        <v>1390</v>
      </c>
      <c r="AV1469" s="99">
        <v>10</v>
      </c>
      <c r="AW1469" s="102">
        <v>2410.84</v>
      </c>
      <c r="AX1469" s="29" t="s">
        <v>701</v>
      </c>
      <c r="AY1469" s="29"/>
      <c r="AZ1469" s="25" t="s">
        <v>711</v>
      </c>
      <c r="BA1469">
        <f t="shared" si="269"/>
        <v>3213</v>
      </c>
      <c r="BB1469" s="115" t="s">
        <v>6983</v>
      </c>
      <c r="BC1469" s="105">
        <f t="shared" si="260"/>
        <v>241.084</v>
      </c>
      <c r="BD1469" s="116">
        <f t="shared" si="261"/>
        <v>42401</v>
      </c>
      <c r="BE1469" s="141" t="s">
        <v>8477</v>
      </c>
      <c r="BF1469">
        <f>MATCH(BE1469,'Cat-4'!$A:$A,0)</f>
        <v>722</v>
      </c>
      <c r="BG1469">
        <f>MATCH(BD1469,'Cat-4'!$1:$1,0)</f>
        <v>50</v>
      </c>
      <c r="BH1469">
        <f>INDEX('Cat-4'!$1:$1048576,'NSS + ACT'!BF1469,'NSS + ACT'!BG1469)</f>
        <v>108.1</v>
      </c>
      <c r="BI1469">
        <f>MATCH($BI$1,'Cat-4'!$1:$1,0)</f>
        <v>153</v>
      </c>
      <c r="BJ1469">
        <f>INDEX('Cat-4'!$1:$1048576,'NSS + ACT'!BF1469,'NSS + ACT'!BI1469)</f>
        <v>130.80000000000001</v>
      </c>
      <c r="BK1469" s="126">
        <f t="shared" si="262"/>
        <v>1.2099907493061981</v>
      </c>
      <c r="BL1469">
        <f t="shared" si="263"/>
        <v>3239</v>
      </c>
      <c r="BM1469" s="126">
        <f t="shared" si="264"/>
        <v>107.96666666666667</v>
      </c>
      <c r="BN1469" s="126" t="s">
        <v>8785</v>
      </c>
      <c r="BO1469" s="126">
        <f>MATCH(BB1469,Sheet3!$D$4:$D$8,0)</f>
        <v>2</v>
      </c>
      <c r="BP1469" s="126">
        <f>MATCH(BN1469,Sheet3!$E$4:$H$4,0)</f>
        <v>4</v>
      </c>
      <c r="BQ1469" s="132">
        <f>INDEX(Sheet3!$D$4:$H$8,'NSS + ACT'!BO1469,'NSS + ACT'!BP1469)</f>
        <v>0.1</v>
      </c>
      <c r="BR1469" s="105">
        <f t="shared" si="265"/>
        <v>2917.0940980573546</v>
      </c>
      <c r="BS1469" s="162">
        <f t="shared" si="266"/>
        <v>0.1</v>
      </c>
      <c r="BT1469" s="105">
        <f t="shared" si="267"/>
        <v>2625.3846882516191</v>
      </c>
    </row>
    <row r="1470" spans="1:72">
      <c r="A1470" s="18">
        <f t="shared" si="270"/>
        <v>1467</v>
      </c>
      <c r="B1470" s="61">
        <v>291504066696</v>
      </c>
      <c r="C1470" s="39">
        <v>42385</v>
      </c>
      <c r="D1470" s="22" t="s">
        <v>172</v>
      </c>
      <c r="E1470" s="22" t="s">
        <v>4750</v>
      </c>
      <c r="F1470" s="110">
        <v>11</v>
      </c>
      <c r="G1470" s="23" t="s">
        <v>49</v>
      </c>
      <c r="H1470" s="52">
        <v>219</v>
      </c>
      <c r="I1470" s="30"/>
      <c r="J1470" s="109">
        <v>2409</v>
      </c>
      <c r="K1470" s="23">
        <v>85389000</v>
      </c>
      <c r="L1470" s="26">
        <v>7.4999999999999997E-2</v>
      </c>
      <c r="M1470" s="40" t="s">
        <v>4745</v>
      </c>
      <c r="N1470" s="62">
        <v>0</v>
      </c>
      <c r="O1470" s="52">
        <v>0</v>
      </c>
      <c r="P1470" s="26">
        <v>0.1</v>
      </c>
      <c r="Q1470" s="52">
        <v>0</v>
      </c>
      <c r="R1470" s="63">
        <v>0.18</v>
      </c>
      <c r="S1470" s="23" t="s">
        <v>4675</v>
      </c>
      <c r="T1470" s="52">
        <v>180.67499999999998</v>
      </c>
      <c r="U1470" s="52">
        <v>0</v>
      </c>
      <c r="V1470" s="52">
        <v>18.067499999999999</v>
      </c>
      <c r="W1470" s="52">
        <v>469.39365000000004</v>
      </c>
      <c r="X1470" s="52">
        <v>668.13615000000004</v>
      </c>
      <c r="Y1470" s="23" t="s">
        <v>4646</v>
      </c>
      <c r="Z1470" s="23" t="s">
        <v>4751</v>
      </c>
      <c r="AA1470" s="23" t="s">
        <v>4752</v>
      </c>
      <c r="AB1470" s="33">
        <v>291504066696</v>
      </c>
      <c r="AC1470" s="33">
        <v>2045</v>
      </c>
      <c r="AD1470" s="39">
        <v>42385</v>
      </c>
      <c r="AE1470" s="39">
        <v>42284</v>
      </c>
      <c r="AF1470" s="53" t="e">
        <v>#N/A</v>
      </c>
      <c r="AG1470" s="53" t="e">
        <v>#N/A</v>
      </c>
      <c r="AH1470" s="39" t="e">
        <v>#N/A</v>
      </c>
      <c r="AI1470" s="23" t="s">
        <v>51</v>
      </c>
      <c r="AJ1470" s="59"/>
      <c r="AK1470" s="59"/>
      <c r="AL1470" s="48"/>
      <c r="AM1470" s="60"/>
      <c r="AN1470" s="33"/>
      <c r="AO1470" s="48"/>
      <c r="AP1470" s="23">
        <v>2000</v>
      </c>
      <c r="AQ1470" s="23" t="s">
        <v>64</v>
      </c>
      <c r="AR1470" s="23" t="s">
        <v>4752</v>
      </c>
      <c r="AS1470" s="38" t="s">
        <v>53</v>
      </c>
      <c r="AT1470" s="23"/>
      <c r="AU1470" s="64" t="s">
        <v>4748</v>
      </c>
      <c r="AV1470" s="99">
        <v>11</v>
      </c>
      <c r="AW1470" s="102">
        <v>2409</v>
      </c>
      <c r="AX1470" s="29" t="s">
        <v>701</v>
      </c>
      <c r="AY1470" s="29"/>
      <c r="AZ1470" s="25" t="s">
        <v>4749</v>
      </c>
      <c r="BA1470">
        <f t="shared" si="269"/>
        <v>3354</v>
      </c>
      <c r="BB1470" s="115" t="s">
        <v>6987</v>
      </c>
      <c r="BC1470" s="105">
        <f t="shared" si="260"/>
        <v>219</v>
      </c>
      <c r="BD1470" s="116">
        <f t="shared" si="261"/>
        <v>42278</v>
      </c>
      <c r="BE1470" s="141" t="s">
        <v>8366</v>
      </c>
      <c r="BF1470">
        <f>MATCH(BE1470,'Cat-4'!$A:$A,0)</f>
        <v>666</v>
      </c>
      <c r="BG1470">
        <f>MATCH(BD1470,'Cat-4'!$1:$1,0)</f>
        <v>46</v>
      </c>
      <c r="BH1470">
        <f>INDEX('Cat-4'!$1:$1048576,'NSS + ACT'!BF1470,'NSS + ACT'!BG1470)</f>
        <v>108.4</v>
      </c>
      <c r="BI1470">
        <f>MATCH($BI$1,'Cat-4'!$1:$1,0)</f>
        <v>153</v>
      </c>
      <c r="BJ1470">
        <f>INDEX('Cat-4'!$1:$1048576,'NSS + ACT'!BF1470,'NSS + ACT'!BI1470)</f>
        <v>133.4</v>
      </c>
      <c r="BK1470" s="126">
        <f t="shared" si="262"/>
        <v>1.2306273062730628</v>
      </c>
      <c r="BL1470">
        <f t="shared" si="263"/>
        <v>3362</v>
      </c>
      <c r="BM1470" s="126">
        <f t="shared" si="264"/>
        <v>112.06666666666666</v>
      </c>
      <c r="BN1470" s="126" t="s">
        <v>8785</v>
      </c>
      <c r="BO1470" s="126">
        <f>MATCH(BB1470,Sheet3!$D$4:$D$8,0)</f>
        <v>4</v>
      </c>
      <c r="BP1470" s="126">
        <f>MATCH(BN1470,Sheet3!$E$4:$H$4,0)</f>
        <v>4</v>
      </c>
      <c r="BQ1470" s="132">
        <f>INDEX(Sheet3!$D$4:$H$8,'NSS + ACT'!BO1470,'NSS + ACT'!BP1470)</f>
        <v>0.2</v>
      </c>
      <c r="BR1470" s="105">
        <f t="shared" si="265"/>
        <v>2964.5811808118083</v>
      </c>
      <c r="BS1470" s="162">
        <f t="shared" si="266"/>
        <v>0.2</v>
      </c>
      <c r="BT1470" s="105">
        <f t="shared" si="267"/>
        <v>2371.6649446494466</v>
      </c>
    </row>
    <row r="1471" spans="1:72">
      <c r="A1471" s="18">
        <f t="shared" si="270"/>
        <v>1468</v>
      </c>
      <c r="B1471" s="61">
        <v>292202193791</v>
      </c>
      <c r="C1471" s="39">
        <v>44622</v>
      </c>
      <c r="D1471" s="22" t="s">
        <v>521</v>
      </c>
      <c r="E1471" s="22" t="s">
        <v>4362</v>
      </c>
      <c r="F1471" s="110">
        <v>3</v>
      </c>
      <c r="G1471" s="23" t="s">
        <v>119</v>
      </c>
      <c r="H1471" s="52">
        <v>795.30666666666673</v>
      </c>
      <c r="I1471" s="30"/>
      <c r="J1471" s="109">
        <v>2385.92</v>
      </c>
      <c r="K1471" s="23">
        <v>84841010</v>
      </c>
      <c r="L1471" s="26">
        <v>7.4999999999999997E-2</v>
      </c>
      <c r="M1471" s="40">
        <v>0</v>
      </c>
      <c r="N1471" s="62">
        <v>0</v>
      </c>
      <c r="O1471" s="52">
        <v>0</v>
      </c>
      <c r="P1471" s="26">
        <v>0.1</v>
      </c>
      <c r="Q1471" s="52">
        <v>0</v>
      </c>
      <c r="R1471" s="63">
        <v>0.18</v>
      </c>
      <c r="S1471" s="23" t="s">
        <v>4095</v>
      </c>
      <c r="T1471" s="52">
        <v>178.94399999999999</v>
      </c>
      <c r="U1471" s="52">
        <v>0</v>
      </c>
      <c r="V1471" s="52">
        <v>17.894400000000001</v>
      </c>
      <c r="W1471" s="52">
        <v>464.89651200000003</v>
      </c>
      <c r="X1471" s="52">
        <v>661.73491200000001</v>
      </c>
      <c r="Y1471" s="23" t="s">
        <v>4133</v>
      </c>
      <c r="Z1471" s="23" t="s">
        <v>4363</v>
      </c>
      <c r="AA1471" s="23" t="s">
        <v>4364</v>
      </c>
      <c r="AB1471" s="33">
        <v>292202193791</v>
      </c>
      <c r="AC1471" s="33" t="s">
        <v>4224</v>
      </c>
      <c r="AD1471" s="39">
        <v>44622</v>
      </c>
      <c r="AE1471" s="39">
        <v>44620</v>
      </c>
      <c r="AF1471" s="53" t="e">
        <v>#N/A</v>
      </c>
      <c r="AG1471" s="53" t="e">
        <v>#N/A</v>
      </c>
      <c r="AH1471" s="39" t="e">
        <v>#N/A</v>
      </c>
      <c r="AI1471" s="23" t="s">
        <v>51</v>
      </c>
      <c r="AJ1471" s="59"/>
      <c r="AK1471" s="59"/>
      <c r="AL1471" s="48"/>
      <c r="AM1471" s="60"/>
      <c r="AN1471" s="33"/>
      <c r="AO1471" s="48"/>
      <c r="AP1471" s="23">
        <v>2000</v>
      </c>
      <c r="AQ1471" s="23" t="s">
        <v>52</v>
      </c>
      <c r="AR1471" s="23" t="s">
        <v>4364</v>
      </c>
      <c r="AS1471" s="38" t="s">
        <v>53</v>
      </c>
      <c r="AT1471" s="23"/>
      <c r="AU1471" s="64">
        <v>21223785</v>
      </c>
      <c r="AV1471" s="99">
        <v>3</v>
      </c>
      <c r="AW1471" s="102">
        <v>2385.92</v>
      </c>
      <c r="AX1471" s="29" t="s">
        <v>701</v>
      </c>
      <c r="AY1471" s="29"/>
      <c r="AZ1471" s="25"/>
      <c r="BA1471">
        <f t="shared" si="269"/>
        <v>1018</v>
      </c>
      <c r="BB1471" s="115" t="s">
        <v>6983</v>
      </c>
      <c r="BC1471" s="105">
        <f t="shared" si="260"/>
        <v>795.30666666666673</v>
      </c>
      <c r="BD1471" s="116">
        <f t="shared" si="261"/>
        <v>44593</v>
      </c>
      <c r="BE1471" s="141" t="s">
        <v>8477</v>
      </c>
      <c r="BF1471">
        <f>MATCH(BE1471,'Cat-4'!$A:$A,0)</f>
        <v>722</v>
      </c>
      <c r="BG1471">
        <f>MATCH(BD1471,'Cat-4'!$1:$1,0)</f>
        <v>122</v>
      </c>
      <c r="BH1471">
        <f>INDEX('Cat-4'!$1:$1048576,'NSS + ACT'!BF1471,'NSS + ACT'!BG1471)</f>
        <v>122</v>
      </c>
      <c r="BI1471">
        <f>MATCH($BI$1,'Cat-4'!$1:$1,0)</f>
        <v>153</v>
      </c>
      <c r="BJ1471">
        <f>INDEX('Cat-4'!$1:$1048576,'NSS + ACT'!BF1471,'NSS + ACT'!BI1471)</f>
        <v>130.80000000000001</v>
      </c>
      <c r="BK1471" s="126">
        <f t="shared" si="262"/>
        <v>1.0721311475409836</v>
      </c>
      <c r="BL1471">
        <f t="shared" si="263"/>
        <v>1047</v>
      </c>
      <c r="BM1471" s="126">
        <f t="shared" si="264"/>
        <v>34.9</v>
      </c>
      <c r="BN1471" s="126" t="s">
        <v>8785</v>
      </c>
      <c r="BO1471" s="126">
        <f>MATCH(BB1471,Sheet3!$D$4:$D$8,0)</f>
        <v>2</v>
      </c>
      <c r="BP1471" s="126">
        <f>MATCH(BN1471,Sheet3!$E$4:$H$4,0)</f>
        <v>4</v>
      </c>
      <c r="BQ1471" s="132">
        <f>INDEX(Sheet3!$D$4:$H$8,'NSS + ACT'!BO1471,'NSS + ACT'!BP1471)</f>
        <v>0.1</v>
      </c>
      <c r="BR1471" s="105">
        <f t="shared" si="265"/>
        <v>2558.0191475409838</v>
      </c>
      <c r="BS1471" s="162">
        <f t="shared" si="266"/>
        <v>0.1</v>
      </c>
      <c r="BT1471" s="105">
        <f t="shared" si="267"/>
        <v>2302.2172327868857</v>
      </c>
    </row>
    <row r="1472" spans="1:72">
      <c r="A1472" s="18">
        <f t="shared" si="270"/>
        <v>1469</v>
      </c>
      <c r="B1472" s="33">
        <v>292105618324</v>
      </c>
      <c r="C1472" s="39">
        <v>44363</v>
      </c>
      <c r="D1472" s="22" t="s">
        <v>365</v>
      </c>
      <c r="E1472" s="22" t="s">
        <v>5914</v>
      </c>
      <c r="F1472" s="110">
        <v>5</v>
      </c>
      <c r="G1472" s="23" t="s">
        <v>119</v>
      </c>
      <c r="H1472" s="52">
        <v>472</v>
      </c>
      <c r="I1472" s="30"/>
      <c r="J1472" s="109">
        <v>2360</v>
      </c>
      <c r="K1472" s="33">
        <v>84812000</v>
      </c>
      <c r="L1472" s="26">
        <v>7.4999999999999997E-2</v>
      </c>
      <c r="M1472" s="26"/>
      <c r="N1472" s="26">
        <v>0</v>
      </c>
      <c r="O1472" s="60"/>
      <c r="P1472" s="26">
        <v>0.1</v>
      </c>
      <c r="Q1472" s="84"/>
      <c r="R1472" s="26">
        <v>0.18</v>
      </c>
      <c r="S1472" s="23" t="s">
        <v>849</v>
      </c>
      <c r="T1472" s="52">
        <v>177</v>
      </c>
      <c r="U1472" s="52">
        <v>0</v>
      </c>
      <c r="V1472" s="52">
        <v>17.7</v>
      </c>
      <c r="W1472" s="52">
        <v>459.84599999999995</v>
      </c>
      <c r="X1472" s="52">
        <v>654.54599999999994</v>
      </c>
      <c r="Y1472" s="23" t="s">
        <v>5800</v>
      </c>
      <c r="Z1472" s="23" t="s">
        <v>5915</v>
      </c>
      <c r="AA1472" s="23" t="s">
        <v>5916</v>
      </c>
      <c r="AB1472" s="33">
        <v>292105618324</v>
      </c>
      <c r="AC1472" s="33" t="s">
        <v>5917</v>
      </c>
      <c r="AD1472" s="48">
        <v>44363</v>
      </c>
      <c r="AE1472" s="39">
        <v>44355</v>
      </c>
      <c r="AF1472" s="53" t="e">
        <v>#N/A</v>
      </c>
      <c r="AG1472" s="53" t="e">
        <v>#N/A</v>
      </c>
      <c r="AH1472" s="39" t="e">
        <v>#N/A</v>
      </c>
      <c r="AI1472" s="23" t="s">
        <v>51</v>
      </c>
      <c r="AJ1472" s="54"/>
      <c r="AK1472" s="55"/>
      <c r="AL1472" s="56"/>
      <c r="AM1472" s="57"/>
      <c r="AN1472" s="33"/>
      <c r="AO1472" s="48"/>
      <c r="AP1472" s="23">
        <v>2000</v>
      </c>
      <c r="AQ1472" s="23" t="s">
        <v>52</v>
      </c>
      <c r="AR1472" s="23" t="s">
        <v>5916</v>
      </c>
      <c r="AS1472" s="38" t="s">
        <v>53</v>
      </c>
      <c r="AT1472" s="23"/>
      <c r="AU1472" s="23" t="s">
        <v>5918</v>
      </c>
      <c r="AV1472" s="99">
        <v>5</v>
      </c>
      <c r="AW1472" s="101">
        <v>2360</v>
      </c>
      <c r="AX1472" s="29" t="s">
        <v>5711</v>
      </c>
      <c r="AY1472" s="29"/>
      <c r="AZ1472" s="21"/>
      <c r="BA1472">
        <f t="shared" si="269"/>
        <v>1283</v>
      </c>
      <c r="BB1472" s="115" t="s">
        <v>6983</v>
      </c>
      <c r="BC1472" s="105">
        <f t="shared" si="260"/>
        <v>472</v>
      </c>
      <c r="BD1472" s="116">
        <f t="shared" si="261"/>
        <v>44348</v>
      </c>
      <c r="BE1472" s="141" t="s">
        <v>8477</v>
      </c>
      <c r="BF1472">
        <f>MATCH(BE1472,'Cat-4'!$A:$A,0)</f>
        <v>722</v>
      </c>
      <c r="BG1472">
        <f>MATCH(BD1472,'Cat-4'!$1:$1,0)</f>
        <v>114</v>
      </c>
      <c r="BH1472">
        <f>INDEX('Cat-4'!$1:$1048576,'NSS + ACT'!BF1472,'NSS + ACT'!BG1472)</f>
        <v>118.1</v>
      </c>
      <c r="BI1472">
        <f>MATCH($BI$1,'Cat-4'!$1:$1,0)</f>
        <v>153</v>
      </c>
      <c r="BJ1472">
        <f>INDEX('Cat-4'!$1:$1048576,'NSS + ACT'!BF1472,'NSS + ACT'!BI1472)</f>
        <v>130.80000000000001</v>
      </c>
      <c r="BK1472" s="126">
        <f t="shared" si="262"/>
        <v>1.1075359864521592</v>
      </c>
      <c r="BL1472">
        <f t="shared" si="263"/>
        <v>1292</v>
      </c>
      <c r="BM1472" s="126">
        <f t="shared" si="264"/>
        <v>43.06666666666667</v>
      </c>
      <c r="BN1472" s="126" t="s">
        <v>8785</v>
      </c>
      <c r="BO1472" s="126">
        <f>MATCH(BB1472,Sheet3!$D$4:$D$8,0)</f>
        <v>2</v>
      </c>
      <c r="BP1472" s="126">
        <f>MATCH(BN1472,Sheet3!$E$4:$H$4,0)</f>
        <v>4</v>
      </c>
      <c r="BQ1472" s="132">
        <f>INDEX(Sheet3!$D$4:$H$8,'NSS + ACT'!BO1472,'NSS + ACT'!BP1472)</f>
        <v>0.1</v>
      </c>
      <c r="BR1472" s="105">
        <f t="shared" si="265"/>
        <v>2613.7849280270957</v>
      </c>
      <c r="BS1472" s="162">
        <f t="shared" si="266"/>
        <v>0.1</v>
      </c>
      <c r="BT1472" s="105">
        <f t="shared" si="267"/>
        <v>2352.4064352243863</v>
      </c>
    </row>
    <row r="1473" spans="1:72">
      <c r="A1473" s="18">
        <f t="shared" si="270"/>
        <v>1470</v>
      </c>
      <c r="B1473" s="61">
        <v>291811497154</v>
      </c>
      <c r="C1473" s="39">
        <v>43463</v>
      </c>
      <c r="D1473" s="22" t="s">
        <v>172</v>
      </c>
      <c r="E1473" s="22" t="s">
        <v>4722</v>
      </c>
      <c r="F1473" s="107">
        <v>829</v>
      </c>
      <c r="G1473" s="23" t="s">
        <v>49</v>
      </c>
      <c r="H1473" s="52">
        <v>2.8400000000000003</v>
      </c>
      <c r="I1473" s="30"/>
      <c r="J1473" s="109">
        <v>2354.36</v>
      </c>
      <c r="K1473" s="23">
        <v>85361090</v>
      </c>
      <c r="L1473" s="26">
        <v>0.1</v>
      </c>
      <c r="M1473" s="40">
        <v>0</v>
      </c>
      <c r="N1473" s="62">
        <v>0</v>
      </c>
      <c r="O1473" s="52">
        <v>0</v>
      </c>
      <c r="P1473" s="26">
        <v>0.1</v>
      </c>
      <c r="Q1473" s="52">
        <v>0</v>
      </c>
      <c r="R1473" s="63">
        <v>0.18</v>
      </c>
      <c r="S1473" s="23" t="s">
        <v>4691</v>
      </c>
      <c r="T1473" s="52">
        <v>235.43600000000004</v>
      </c>
      <c r="U1473" s="52">
        <v>0</v>
      </c>
      <c r="V1473" s="52">
        <v>23.543600000000005</v>
      </c>
      <c r="W1473" s="52">
        <v>470.40112800000003</v>
      </c>
      <c r="X1473" s="52">
        <v>729.38072800000009</v>
      </c>
      <c r="Y1473" s="23" t="s">
        <v>4646</v>
      </c>
      <c r="Z1473" s="23" t="s">
        <v>4723</v>
      </c>
      <c r="AA1473" s="23" t="s">
        <v>4724</v>
      </c>
      <c r="AB1473" s="33">
        <v>291811497154</v>
      </c>
      <c r="AC1473" s="33" t="s">
        <v>4725</v>
      </c>
      <c r="AD1473" s="39">
        <v>43463</v>
      </c>
      <c r="AE1473" s="39">
        <v>43462</v>
      </c>
      <c r="AF1473" s="53" t="e">
        <v>#N/A</v>
      </c>
      <c r="AG1473" s="53" t="e">
        <v>#N/A</v>
      </c>
      <c r="AH1473" s="39" t="e">
        <v>#N/A</v>
      </c>
      <c r="AI1473" s="23" t="s">
        <v>51</v>
      </c>
      <c r="AJ1473" s="59"/>
      <c r="AK1473" s="59"/>
      <c r="AL1473" s="48"/>
      <c r="AM1473" s="60"/>
      <c r="AN1473" s="33"/>
      <c r="AO1473" s="48"/>
      <c r="AP1473" s="23">
        <v>2000</v>
      </c>
      <c r="AQ1473" s="23" t="s">
        <v>52</v>
      </c>
      <c r="AR1473" s="23" t="s">
        <v>4724</v>
      </c>
      <c r="AS1473" s="38" t="s">
        <v>53</v>
      </c>
      <c r="AT1473" s="23"/>
      <c r="AU1473" s="64" t="s">
        <v>4726</v>
      </c>
      <c r="AV1473" s="99">
        <v>829</v>
      </c>
      <c r="AW1473" s="102">
        <v>2354.36</v>
      </c>
      <c r="AX1473" s="29" t="s">
        <v>701</v>
      </c>
      <c r="AY1473" s="29"/>
      <c r="AZ1473" s="25">
        <v>1</v>
      </c>
      <c r="BA1473">
        <f t="shared" si="269"/>
        <v>2176</v>
      </c>
      <c r="BB1473" s="115" t="s">
        <v>6983</v>
      </c>
      <c r="BC1473" s="105">
        <f t="shared" si="260"/>
        <v>2.8400000000000003</v>
      </c>
      <c r="BD1473" s="116">
        <f t="shared" si="261"/>
        <v>43435</v>
      </c>
      <c r="BE1473" s="141" t="s">
        <v>8477</v>
      </c>
      <c r="BF1473">
        <f>MATCH(BE1473,'Cat-4'!$A:$A,0)</f>
        <v>722</v>
      </c>
      <c r="BG1473">
        <f>MATCH(BD1473,'Cat-4'!$1:$1,0)</f>
        <v>84</v>
      </c>
      <c r="BH1473">
        <f>INDEX('Cat-4'!$1:$1048576,'NSS + ACT'!BF1473,'NSS + ACT'!BG1473)</f>
        <v>111.8</v>
      </c>
      <c r="BI1473">
        <f>MATCH($BI$1,'Cat-4'!$1:$1,0)</f>
        <v>153</v>
      </c>
      <c r="BJ1473">
        <f>INDEX('Cat-4'!$1:$1048576,'NSS + ACT'!BF1473,'NSS + ACT'!BI1473)</f>
        <v>130.80000000000001</v>
      </c>
      <c r="BK1473" s="126">
        <f t="shared" si="262"/>
        <v>1.1699463327370305</v>
      </c>
      <c r="BL1473">
        <f t="shared" si="263"/>
        <v>2205</v>
      </c>
      <c r="BM1473" s="126">
        <f t="shared" si="264"/>
        <v>73.5</v>
      </c>
      <c r="BN1473" s="126" t="s">
        <v>8785</v>
      </c>
      <c r="BO1473" s="126">
        <f>MATCH(BB1473,Sheet3!$D$4:$D$8,0)</f>
        <v>2</v>
      </c>
      <c r="BP1473" s="126">
        <f>MATCH(BN1473,Sheet3!$E$4:$H$4,0)</f>
        <v>4</v>
      </c>
      <c r="BQ1473" s="132">
        <f>INDEX(Sheet3!$D$4:$H$8,'NSS + ACT'!BO1473,'NSS + ACT'!BP1473)</f>
        <v>0.1</v>
      </c>
      <c r="BR1473" s="105">
        <f t="shared" si="265"/>
        <v>2754.4748479427553</v>
      </c>
      <c r="BS1473" s="162">
        <f t="shared" si="266"/>
        <v>0.1</v>
      </c>
      <c r="BT1473" s="105">
        <f t="shared" si="267"/>
        <v>2479.0273631484797</v>
      </c>
    </row>
    <row r="1474" spans="1:72">
      <c r="A1474" s="18">
        <f t="shared" si="270"/>
        <v>1471</v>
      </c>
      <c r="B1474" s="33">
        <v>291802593320</v>
      </c>
      <c r="C1474" s="39">
        <v>43187</v>
      </c>
      <c r="D1474" s="22" t="s">
        <v>360</v>
      </c>
      <c r="E1474" s="22" t="s">
        <v>6452</v>
      </c>
      <c r="F1474" s="110">
        <v>4</v>
      </c>
      <c r="G1474" s="23" t="s">
        <v>49</v>
      </c>
      <c r="H1474" s="52">
        <v>588</v>
      </c>
      <c r="I1474" s="30"/>
      <c r="J1474" s="109">
        <v>2352</v>
      </c>
      <c r="K1474" s="36">
        <v>82041110</v>
      </c>
      <c r="L1474" s="26">
        <v>0.1</v>
      </c>
      <c r="M1474" s="26"/>
      <c r="N1474" s="26">
        <v>0</v>
      </c>
      <c r="O1474" s="60"/>
      <c r="P1474" s="26">
        <v>0.1</v>
      </c>
      <c r="Q1474" s="84"/>
      <c r="R1474" s="26">
        <v>0.18</v>
      </c>
      <c r="S1474" s="23" t="s">
        <v>6446</v>
      </c>
      <c r="T1474" s="52">
        <v>235.20000000000002</v>
      </c>
      <c r="U1474" s="52">
        <v>0</v>
      </c>
      <c r="V1474" s="52">
        <v>23.520000000000003</v>
      </c>
      <c r="W1474" s="52">
        <v>469.92959999999994</v>
      </c>
      <c r="X1474" s="52">
        <v>728.64959999999996</v>
      </c>
      <c r="Y1474" s="23" t="s">
        <v>6223</v>
      </c>
      <c r="Z1474" s="23" t="s">
        <v>6453</v>
      </c>
      <c r="AA1474" s="23" t="s">
        <v>370</v>
      </c>
      <c r="AB1474" s="33">
        <v>291802593320</v>
      </c>
      <c r="AC1474" s="33" t="s">
        <v>6448</v>
      </c>
      <c r="AD1474" s="39">
        <v>43187</v>
      </c>
      <c r="AE1474" s="39">
        <v>43186</v>
      </c>
      <c r="AF1474" s="53" t="e">
        <v>#N/A</v>
      </c>
      <c r="AG1474" s="53" t="e">
        <v>#N/A</v>
      </c>
      <c r="AH1474" s="39" t="e">
        <v>#N/A</v>
      </c>
      <c r="AI1474" s="23" t="s">
        <v>51</v>
      </c>
      <c r="AJ1474" s="59"/>
      <c r="AK1474" s="59"/>
      <c r="AL1474" s="48"/>
      <c r="AM1474" s="60"/>
      <c r="AN1474" s="33"/>
      <c r="AO1474" s="48"/>
      <c r="AP1474" s="23">
        <v>2000</v>
      </c>
      <c r="AQ1474" s="23" t="s">
        <v>52</v>
      </c>
      <c r="AR1474" s="23" t="s">
        <v>370</v>
      </c>
      <c r="AS1474" s="38" t="s">
        <v>53</v>
      </c>
      <c r="AT1474" s="23" t="s">
        <v>522</v>
      </c>
      <c r="AU1474" s="23" t="s">
        <v>6449</v>
      </c>
      <c r="AV1474" s="99">
        <v>4</v>
      </c>
      <c r="AW1474" s="101">
        <v>2352</v>
      </c>
      <c r="AX1474" s="29" t="s">
        <v>5711</v>
      </c>
      <c r="AY1474" s="29"/>
      <c r="AZ1474" s="21"/>
      <c r="BA1474">
        <f t="shared" si="269"/>
        <v>2452</v>
      </c>
      <c r="BB1474" s="115" t="s">
        <v>6983</v>
      </c>
      <c r="BC1474" s="105">
        <f t="shared" si="260"/>
        <v>588</v>
      </c>
      <c r="BD1474" s="116">
        <f t="shared" si="261"/>
        <v>43160</v>
      </c>
      <c r="BE1474" s="141" t="s">
        <v>8477</v>
      </c>
      <c r="BF1474">
        <f>MATCH(BE1474,'Cat-4'!$A:$A,0)</f>
        <v>722</v>
      </c>
      <c r="BG1474">
        <f>MATCH(BD1474,'Cat-4'!$1:$1,0)</f>
        <v>75</v>
      </c>
      <c r="BH1474">
        <f>INDEX('Cat-4'!$1:$1048576,'NSS + ACT'!BF1474,'NSS + ACT'!BG1474)</f>
        <v>109.9</v>
      </c>
      <c r="BI1474">
        <f>MATCH($BI$1,'Cat-4'!$1:$1,0)</f>
        <v>153</v>
      </c>
      <c r="BJ1474">
        <f>INDEX('Cat-4'!$1:$1048576,'NSS + ACT'!BF1474,'NSS + ACT'!BI1474)</f>
        <v>130.80000000000001</v>
      </c>
      <c r="BK1474" s="126">
        <f t="shared" si="262"/>
        <v>1.1901728844404005</v>
      </c>
      <c r="BL1474">
        <f t="shared" si="263"/>
        <v>2480</v>
      </c>
      <c r="BM1474" s="126">
        <f t="shared" si="264"/>
        <v>82.666666666666671</v>
      </c>
      <c r="BN1474" s="126" t="s">
        <v>8785</v>
      </c>
      <c r="BO1474" s="126">
        <f>MATCH(BB1474,Sheet3!$D$4:$D$8,0)</f>
        <v>2</v>
      </c>
      <c r="BP1474" s="126">
        <f>MATCH(BN1474,Sheet3!$E$4:$H$4,0)</f>
        <v>4</v>
      </c>
      <c r="BQ1474" s="132">
        <f>INDEX(Sheet3!$D$4:$H$8,'NSS + ACT'!BO1474,'NSS + ACT'!BP1474)</f>
        <v>0.1</v>
      </c>
      <c r="BR1474" s="105">
        <f t="shared" si="265"/>
        <v>2799.2866242038217</v>
      </c>
      <c r="BS1474" s="162">
        <f t="shared" si="266"/>
        <v>0.1</v>
      </c>
      <c r="BT1474" s="105">
        <f t="shared" si="267"/>
        <v>2519.3579617834398</v>
      </c>
    </row>
    <row r="1475" spans="1:72">
      <c r="A1475" s="18">
        <f t="shared" si="270"/>
        <v>1472</v>
      </c>
      <c r="B1475" s="61">
        <v>291908621104</v>
      </c>
      <c r="C1475" s="39">
        <v>43715</v>
      </c>
      <c r="D1475" s="22" t="s">
        <v>223</v>
      </c>
      <c r="E1475" s="22" t="s">
        <v>2456</v>
      </c>
      <c r="F1475" s="110">
        <v>2</v>
      </c>
      <c r="G1475" s="23" t="s">
        <v>119</v>
      </c>
      <c r="H1475" s="52">
        <v>1166.885</v>
      </c>
      <c r="I1475" s="30"/>
      <c r="J1475" s="109">
        <v>2333.77</v>
      </c>
      <c r="K1475" s="23">
        <v>40169320</v>
      </c>
      <c r="L1475" s="26">
        <v>0.1</v>
      </c>
      <c r="M1475" s="40">
        <v>0</v>
      </c>
      <c r="N1475" s="62">
        <v>0</v>
      </c>
      <c r="O1475" s="52"/>
      <c r="P1475" s="26">
        <v>0.1</v>
      </c>
      <c r="Q1475" s="52">
        <v>0</v>
      </c>
      <c r="R1475" s="63">
        <v>0.18</v>
      </c>
      <c r="S1475" s="23" t="s">
        <v>906</v>
      </c>
      <c r="T1475" s="52">
        <v>233.37700000000001</v>
      </c>
      <c r="U1475" s="52">
        <v>0</v>
      </c>
      <c r="V1475" s="52">
        <v>23.337700000000002</v>
      </c>
      <c r="W1475" s="52">
        <v>466.28724599999998</v>
      </c>
      <c r="X1475" s="52">
        <v>723.00194599999998</v>
      </c>
      <c r="Y1475" s="23" t="s">
        <v>2273</v>
      </c>
      <c r="Z1475" s="23" t="s">
        <v>2457</v>
      </c>
      <c r="AA1475" s="23" t="s">
        <v>2458</v>
      </c>
      <c r="AB1475" s="33">
        <v>291908621104</v>
      </c>
      <c r="AC1475" s="33" t="s">
        <v>2074</v>
      </c>
      <c r="AD1475" s="48">
        <v>43715</v>
      </c>
      <c r="AE1475" s="39">
        <v>43700</v>
      </c>
      <c r="AF1475" s="53" t="e">
        <v>#N/A</v>
      </c>
      <c r="AG1475" s="53" t="e">
        <v>#N/A</v>
      </c>
      <c r="AH1475" s="39" t="e">
        <v>#N/A</v>
      </c>
      <c r="AI1475" s="23" t="s">
        <v>51</v>
      </c>
      <c r="AJ1475" s="54"/>
      <c r="AK1475" s="55"/>
      <c r="AL1475" s="56"/>
      <c r="AM1475" s="57"/>
      <c r="AN1475" s="33"/>
      <c r="AO1475" s="48"/>
      <c r="AP1475" s="23">
        <v>2000</v>
      </c>
      <c r="AQ1475" s="23" t="s">
        <v>52</v>
      </c>
      <c r="AR1475" s="23" t="s">
        <v>2458</v>
      </c>
      <c r="AS1475" s="38" t="s">
        <v>53</v>
      </c>
      <c r="AT1475" s="23" t="s">
        <v>519</v>
      </c>
      <c r="AU1475" s="64" t="s">
        <v>2075</v>
      </c>
      <c r="AV1475" s="99">
        <v>2</v>
      </c>
      <c r="AW1475" s="102">
        <v>2333.77</v>
      </c>
      <c r="AX1475" s="29" t="s">
        <v>701</v>
      </c>
      <c r="AY1475" s="29"/>
      <c r="AZ1475" s="25" t="s">
        <v>853</v>
      </c>
      <c r="BA1475">
        <f t="shared" si="269"/>
        <v>1938</v>
      </c>
      <c r="BB1475" s="115" t="s">
        <v>6983</v>
      </c>
      <c r="BC1475" s="105">
        <f t="shared" si="260"/>
        <v>1166.885</v>
      </c>
      <c r="BD1475" s="116">
        <f t="shared" si="261"/>
        <v>43678</v>
      </c>
      <c r="BE1475" s="141" t="s">
        <v>8477</v>
      </c>
      <c r="BF1475">
        <f>MATCH(BE1475,'Cat-4'!$A:$A,0)</f>
        <v>722</v>
      </c>
      <c r="BG1475">
        <f>MATCH(BD1475,'Cat-4'!$1:$1,0)</f>
        <v>92</v>
      </c>
      <c r="BH1475">
        <f>INDEX('Cat-4'!$1:$1048576,'NSS + ACT'!BF1475,'NSS + ACT'!BG1475)</f>
        <v>113.6</v>
      </c>
      <c r="BI1475">
        <f>MATCH($BI$1,'Cat-4'!$1:$1,0)</f>
        <v>153</v>
      </c>
      <c r="BJ1475">
        <f>INDEX('Cat-4'!$1:$1048576,'NSS + ACT'!BF1475,'NSS + ACT'!BI1475)</f>
        <v>130.80000000000001</v>
      </c>
      <c r="BK1475" s="126">
        <f t="shared" si="262"/>
        <v>1.1514084507042255</v>
      </c>
      <c r="BL1475">
        <f t="shared" si="263"/>
        <v>1962</v>
      </c>
      <c r="BM1475" s="126">
        <f t="shared" si="264"/>
        <v>65.400000000000006</v>
      </c>
      <c r="BN1475" s="126" t="s">
        <v>8785</v>
      </c>
      <c r="BO1475" s="126">
        <f>MATCH(BB1475,Sheet3!$D$4:$D$8,0)</f>
        <v>2</v>
      </c>
      <c r="BP1475" s="126">
        <f>MATCH(BN1475,Sheet3!$E$4:$H$4,0)</f>
        <v>4</v>
      </c>
      <c r="BQ1475" s="132">
        <f>INDEX(Sheet3!$D$4:$H$8,'NSS + ACT'!BO1475,'NSS + ACT'!BP1475)</f>
        <v>0.1</v>
      </c>
      <c r="BR1475" s="105">
        <f t="shared" si="265"/>
        <v>2687.1225000000004</v>
      </c>
      <c r="BS1475" s="162">
        <f t="shared" si="266"/>
        <v>0.1</v>
      </c>
      <c r="BT1475" s="105">
        <f t="shared" si="267"/>
        <v>2418.4102500000004</v>
      </c>
    </row>
    <row r="1476" spans="1:72">
      <c r="A1476" s="18">
        <f t="shared" si="270"/>
        <v>1473</v>
      </c>
      <c r="B1476" s="61">
        <v>292213011112</v>
      </c>
      <c r="C1476" s="39">
        <v>44909</v>
      </c>
      <c r="D1476" s="22" t="s">
        <v>347</v>
      </c>
      <c r="E1476" s="22" t="s">
        <v>4283</v>
      </c>
      <c r="F1476" s="110">
        <v>21</v>
      </c>
      <c r="G1476" s="23" t="s">
        <v>119</v>
      </c>
      <c r="H1476" s="52">
        <v>110.85714285714286</v>
      </c>
      <c r="I1476" s="30"/>
      <c r="J1476" s="109">
        <v>2328</v>
      </c>
      <c r="K1476" s="23">
        <v>84841010</v>
      </c>
      <c r="L1476" s="26">
        <v>7.4999999999999997E-2</v>
      </c>
      <c r="M1476" s="40">
        <v>0</v>
      </c>
      <c r="N1476" s="62">
        <v>0</v>
      </c>
      <c r="O1476" s="52">
        <v>0</v>
      </c>
      <c r="P1476" s="26">
        <v>0.1</v>
      </c>
      <c r="Q1476" s="52">
        <v>0</v>
      </c>
      <c r="R1476" s="63">
        <v>0.18</v>
      </c>
      <c r="S1476" s="23" t="s">
        <v>4095</v>
      </c>
      <c r="T1476" s="52">
        <v>174.6</v>
      </c>
      <c r="U1476" s="52">
        <v>0</v>
      </c>
      <c r="V1476" s="52">
        <v>17.46</v>
      </c>
      <c r="W1476" s="52">
        <v>453.61079999999998</v>
      </c>
      <c r="X1476" s="52">
        <v>645.67079999999999</v>
      </c>
      <c r="Y1476" s="23" t="s">
        <v>4133</v>
      </c>
      <c r="Z1476" s="23" t="s">
        <v>4284</v>
      </c>
      <c r="AA1476" s="23" t="s">
        <v>4285</v>
      </c>
      <c r="AB1476" s="33">
        <v>292213011112</v>
      </c>
      <c r="AC1476" s="33" t="s">
        <v>4116</v>
      </c>
      <c r="AD1476" s="39">
        <v>44909</v>
      </c>
      <c r="AE1476" s="39">
        <v>44897</v>
      </c>
      <c r="AF1476" s="53" t="e">
        <v>#N/A</v>
      </c>
      <c r="AG1476" s="53" t="e">
        <v>#N/A</v>
      </c>
      <c r="AH1476" s="39" t="e">
        <v>#N/A</v>
      </c>
      <c r="AI1476" s="23" t="s">
        <v>51</v>
      </c>
      <c r="AJ1476" s="59"/>
      <c r="AK1476" s="59"/>
      <c r="AL1476" s="48"/>
      <c r="AM1476" s="60"/>
      <c r="AN1476" s="33"/>
      <c r="AO1476" s="48"/>
      <c r="AP1476" s="23">
        <v>2000</v>
      </c>
      <c r="AQ1476" s="23" t="s">
        <v>52</v>
      </c>
      <c r="AR1476" s="23" t="s">
        <v>4285</v>
      </c>
      <c r="AS1476" s="38" t="s">
        <v>53</v>
      </c>
      <c r="AT1476" s="23"/>
      <c r="AU1476" s="64" t="s">
        <v>4117</v>
      </c>
      <c r="AV1476" s="99">
        <v>21</v>
      </c>
      <c r="AW1476" s="102">
        <v>2328</v>
      </c>
      <c r="AX1476" s="29" t="s">
        <v>701</v>
      </c>
      <c r="AY1476" s="29"/>
      <c r="AZ1476" s="25"/>
      <c r="BA1476">
        <f t="shared" si="269"/>
        <v>741</v>
      </c>
      <c r="BB1476" s="115" t="s">
        <v>6983</v>
      </c>
      <c r="BC1476" s="105">
        <f t="shared" si="260"/>
        <v>110.85714285714286</v>
      </c>
      <c r="BD1476" s="116">
        <f t="shared" si="261"/>
        <v>44896</v>
      </c>
      <c r="BE1476" s="141" t="s">
        <v>8477</v>
      </c>
      <c r="BF1476">
        <f>MATCH(BE1476,'Cat-4'!$A:$A,0)</f>
        <v>722</v>
      </c>
      <c r="BG1476">
        <f>MATCH(BD1476,'Cat-4'!$1:$1,0)</f>
        <v>132</v>
      </c>
      <c r="BH1476">
        <f>INDEX('Cat-4'!$1:$1048576,'NSS + ACT'!BF1476,'NSS + ACT'!BG1476)</f>
        <v>126.3</v>
      </c>
      <c r="BI1476">
        <f>MATCH($BI$1,'Cat-4'!$1:$1,0)</f>
        <v>153</v>
      </c>
      <c r="BJ1476">
        <f>INDEX('Cat-4'!$1:$1048576,'NSS + ACT'!BF1476,'NSS + ACT'!BI1476)</f>
        <v>130.80000000000001</v>
      </c>
      <c r="BK1476" s="126">
        <f t="shared" si="262"/>
        <v>1.0356294536817103</v>
      </c>
      <c r="BL1476">
        <f t="shared" si="263"/>
        <v>744</v>
      </c>
      <c r="BM1476" s="126">
        <f t="shared" si="264"/>
        <v>24.8</v>
      </c>
      <c r="BN1476" s="126" t="s">
        <v>8785</v>
      </c>
      <c r="BO1476" s="126">
        <f>MATCH(BB1476,Sheet3!$D$4:$D$8,0)</f>
        <v>2</v>
      </c>
      <c r="BP1476" s="126">
        <f>MATCH(BN1476,Sheet3!$E$4:$H$4,0)</f>
        <v>4</v>
      </c>
      <c r="BQ1476" s="132">
        <f>INDEX(Sheet3!$D$4:$H$8,'NSS + ACT'!BO1476,'NSS + ACT'!BP1476)</f>
        <v>0.1</v>
      </c>
      <c r="BR1476" s="105">
        <f t="shared" si="265"/>
        <v>2410.9453681710215</v>
      </c>
      <c r="BS1476" s="162">
        <f t="shared" si="266"/>
        <v>0.1</v>
      </c>
      <c r="BT1476" s="105">
        <f t="shared" si="267"/>
        <v>2169.8508313539196</v>
      </c>
    </row>
    <row r="1477" spans="1:72">
      <c r="A1477" s="18">
        <f t="shared" si="270"/>
        <v>1474</v>
      </c>
      <c r="B1477" s="61">
        <v>171801881672</v>
      </c>
      <c r="C1477" s="39">
        <v>43312</v>
      </c>
      <c r="D1477" s="22" t="s">
        <v>102</v>
      </c>
      <c r="E1477" s="22" t="s">
        <v>1166</v>
      </c>
      <c r="F1477" s="110">
        <v>8</v>
      </c>
      <c r="G1477" s="23" t="s">
        <v>119</v>
      </c>
      <c r="H1477" s="52">
        <v>290.30374999999873</v>
      </c>
      <c r="I1477" s="30"/>
      <c r="J1477" s="109">
        <v>2322.4299999999898</v>
      </c>
      <c r="K1477" s="23">
        <v>40169990</v>
      </c>
      <c r="L1477" s="26">
        <v>0.2</v>
      </c>
      <c r="M1477" s="40">
        <v>0</v>
      </c>
      <c r="N1477" s="62">
        <v>0</v>
      </c>
      <c r="O1477" s="52">
        <v>0</v>
      </c>
      <c r="P1477" s="26">
        <v>0.1</v>
      </c>
      <c r="Q1477" s="52">
        <v>0</v>
      </c>
      <c r="R1477" s="63">
        <v>0.18</v>
      </c>
      <c r="S1477" s="23" t="s">
        <v>906</v>
      </c>
      <c r="T1477" s="52">
        <v>464.485999999998</v>
      </c>
      <c r="U1477" s="52">
        <v>0</v>
      </c>
      <c r="V1477" s="52">
        <v>46.4485999999998</v>
      </c>
      <c r="W1477" s="52">
        <v>510.00562799999773</v>
      </c>
      <c r="X1477" s="52">
        <v>1020.9402279999955</v>
      </c>
      <c r="Y1477" s="23" t="s">
        <v>1160</v>
      </c>
      <c r="Z1477" s="23" t="s">
        <v>1167</v>
      </c>
      <c r="AA1477" s="23" t="s">
        <v>1168</v>
      </c>
      <c r="AB1477" s="33" t="e">
        <v>#N/A</v>
      </c>
      <c r="AC1477" s="33" t="e">
        <v>#N/A</v>
      </c>
      <c r="AD1477" s="48" t="e">
        <v>#N/A</v>
      </c>
      <c r="AE1477" s="39">
        <v>43292</v>
      </c>
      <c r="AF1477" s="53">
        <v>171801881672</v>
      </c>
      <c r="AG1477" s="53" t="s">
        <v>996</v>
      </c>
      <c r="AH1477" s="39">
        <v>43312</v>
      </c>
      <c r="AI1477" s="23" t="s">
        <v>385</v>
      </c>
      <c r="AJ1477" s="54"/>
      <c r="AK1477" s="55"/>
      <c r="AL1477" s="56"/>
      <c r="AM1477" s="57"/>
      <c r="AN1477" s="33"/>
      <c r="AO1477" s="48"/>
      <c r="AP1477" s="23">
        <v>2000</v>
      </c>
      <c r="AQ1477" s="23" t="s">
        <v>52</v>
      </c>
      <c r="AR1477" s="23" t="s">
        <v>1168</v>
      </c>
      <c r="AS1477" s="38" t="s">
        <v>53</v>
      </c>
      <c r="AT1477" s="23"/>
      <c r="AU1477" s="64">
        <v>2305020206</v>
      </c>
      <c r="AV1477" s="99">
        <v>8</v>
      </c>
      <c r="AW1477" s="102">
        <v>2322.4299999999898</v>
      </c>
      <c r="AX1477" s="29" t="s">
        <v>701</v>
      </c>
      <c r="AY1477" s="29"/>
      <c r="AZ1477" s="25" t="s">
        <v>702</v>
      </c>
      <c r="BA1477">
        <f t="shared" si="269"/>
        <v>2346</v>
      </c>
      <c r="BB1477" s="115" t="s">
        <v>6986</v>
      </c>
      <c r="BC1477" s="105">
        <f t="shared" ref="BC1477:BC1540" si="271">AW1477/AV1477</f>
        <v>290.30374999999873</v>
      </c>
      <c r="BD1477" s="116">
        <f t="shared" ref="BD1477:BD1540" si="272">DATE(YEAR(AE1477),MONTH(AE1477),1)</f>
        <v>43282</v>
      </c>
      <c r="BE1477" s="141" t="s">
        <v>7762</v>
      </c>
      <c r="BF1477">
        <f>MATCH(BE1477,'Cat-4'!$A:$A,0)</f>
        <v>364</v>
      </c>
      <c r="BG1477">
        <f>MATCH(BD1477,'Cat-4'!$1:$1,0)</f>
        <v>79</v>
      </c>
      <c r="BH1477">
        <f>INDEX('Cat-4'!$1:$1048576,'NSS + ACT'!BF1477,'NSS + ACT'!BG1477)</f>
        <v>118.3</v>
      </c>
      <c r="BI1477">
        <f>MATCH($BI$1,'Cat-4'!$1:$1,0)</f>
        <v>153</v>
      </c>
      <c r="BJ1477">
        <f>INDEX('Cat-4'!$1:$1048576,'NSS + ACT'!BF1477,'NSS + ACT'!BI1477)</f>
        <v>136.4</v>
      </c>
      <c r="BK1477" s="126">
        <f t="shared" ref="BK1477:BK1540" si="273">BJ1477/BH1477</f>
        <v>1.1530008453085376</v>
      </c>
      <c r="BL1477">
        <f t="shared" ref="BL1477:BL1540" si="274">$BL$1-BD1477</f>
        <v>2358</v>
      </c>
      <c r="BM1477" s="126">
        <f t="shared" ref="BM1477:BM1540" si="275">BL1477/30</f>
        <v>78.599999999999994</v>
      </c>
      <c r="BN1477" s="126" t="s">
        <v>8785</v>
      </c>
      <c r="BO1477" s="126">
        <f>MATCH(BB1477,Sheet3!$D$4:$D$8,0)</f>
        <v>3</v>
      </c>
      <c r="BP1477" s="126">
        <f>MATCH(BN1477,Sheet3!$E$4:$H$4,0)</f>
        <v>4</v>
      </c>
      <c r="BQ1477" s="132">
        <f>INDEX(Sheet3!$D$4:$H$8,'NSS + ACT'!BO1477,'NSS + ACT'!BP1477)</f>
        <v>0.5</v>
      </c>
      <c r="BR1477" s="105">
        <f t="shared" ref="BR1477:BR1540" si="276">BK1477*AW1477</f>
        <v>2677.7637531698952</v>
      </c>
      <c r="BS1477" s="162">
        <f t="shared" ref="BS1477:BS1540" si="277">BQ1477</f>
        <v>0.5</v>
      </c>
      <c r="BT1477" s="105">
        <f t="shared" ref="BT1477:BT1540" si="278">BR1477*(1-BS1477)</f>
        <v>1338.8818765849476</v>
      </c>
    </row>
    <row r="1478" spans="1:72">
      <c r="A1478" s="18">
        <f t="shared" si="270"/>
        <v>1475</v>
      </c>
      <c r="B1478" s="33"/>
      <c r="C1478" s="39"/>
      <c r="D1478" s="22" t="s">
        <v>180</v>
      </c>
      <c r="E1478" s="22" t="s">
        <v>6777</v>
      </c>
      <c r="F1478" s="113">
        <v>1</v>
      </c>
      <c r="G1478" s="23" t="s">
        <v>49</v>
      </c>
      <c r="H1478" s="24">
        <v>2322</v>
      </c>
      <c r="I1478" s="30"/>
      <c r="J1478" s="101">
        <v>2322</v>
      </c>
      <c r="K1478" s="23">
        <v>84834000</v>
      </c>
      <c r="L1478" s="26">
        <v>7.4999999999999997E-2</v>
      </c>
      <c r="M1478" s="23"/>
      <c r="N1478" s="49"/>
      <c r="O1478" s="38"/>
      <c r="P1478" s="26">
        <v>0.1</v>
      </c>
      <c r="Q1478" s="38"/>
      <c r="R1478" s="26">
        <v>0.18</v>
      </c>
      <c r="S1478" s="23" t="s">
        <v>1002</v>
      </c>
      <c r="T1478" s="94">
        <v>174.15</v>
      </c>
      <c r="U1478" s="94">
        <v>0</v>
      </c>
      <c r="V1478" s="94">
        <v>17.415000000000003</v>
      </c>
      <c r="W1478" s="94">
        <v>452.44169999999997</v>
      </c>
      <c r="X1478" s="52">
        <v>644.00669999999991</v>
      </c>
      <c r="Y1478" s="23" t="s">
        <v>6636</v>
      </c>
      <c r="Z1478" s="23" t="s">
        <v>6778</v>
      </c>
      <c r="AA1478" s="23" t="s">
        <v>6778</v>
      </c>
      <c r="AB1478" s="33">
        <v>291503606354</v>
      </c>
      <c r="AC1478" s="23">
        <v>12128</v>
      </c>
      <c r="AD1478" s="48">
        <v>42276</v>
      </c>
      <c r="AE1478" s="39">
        <v>42212</v>
      </c>
      <c r="AF1478" s="33" t="e">
        <v>#N/A</v>
      </c>
      <c r="AG1478" s="23" t="e">
        <v>#N/A</v>
      </c>
      <c r="AH1478" s="39" t="e">
        <v>#N/A</v>
      </c>
      <c r="AI1478" s="23" t="s">
        <v>51</v>
      </c>
      <c r="AJ1478" s="65"/>
      <c r="AK1478" s="57"/>
      <c r="AL1478" s="56"/>
      <c r="AM1478" s="52"/>
      <c r="AN1478" s="23"/>
      <c r="AO1478" s="38"/>
      <c r="AP1478" s="23">
        <v>2000</v>
      </c>
      <c r="AQ1478" s="23" t="s">
        <v>64</v>
      </c>
      <c r="AR1478" s="23" t="s">
        <v>6779</v>
      </c>
      <c r="AS1478" s="95" t="s">
        <v>53</v>
      </c>
      <c r="AT1478" s="23"/>
      <c r="AU1478" s="23" t="s">
        <v>267</v>
      </c>
      <c r="AV1478" s="99">
        <v>1</v>
      </c>
      <c r="AW1478" s="101">
        <v>2322</v>
      </c>
      <c r="AX1478" s="29" t="s">
        <v>6494</v>
      </c>
      <c r="AY1478" s="29"/>
      <c r="AZ1478" s="21"/>
      <c r="BA1478">
        <f t="shared" si="269"/>
        <v>3426</v>
      </c>
      <c r="BB1478" s="115" t="s">
        <v>6983</v>
      </c>
      <c r="BC1478" s="105">
        <f t="shared" si="271"/>
        <v>2322</v>
      </c>
      <c r="BD1478" s="116">
        <f t="shared" si="272"/>
        <v>42186</v>
      </c>
      <c r="BE1478" s="141" t="s">
        <v>8477</v>
      </c>
      <c r="BF1478">
        <f>MATCH(BE1478,'Cat-4'!$A:$A,0)</f>
        <v>722</v>
      </c>
      <c r="BG1478">
        <f>MATCH(BD1478,'Cat-4'!$1:$1,0)</f>
        <v>43</v>
      </c>
      <c r="BH1478">
        <f>INDEX('Cat-4'!$1:$1048576,'NSS + ACT'!BF1478,'NSS + ACT'!BG1478)</f>
        <v>110.2</v>
      </c>
      <c r="BI1478">
        <f>MATCH($BI$1,'Cat-4'!$1:$1,0)</f>
        <v>153</v>
      </c>
      <c r="BJ1478">
        <f>INDEX('Cat-4'!$1:$1048576,'NSS + ACT'!BF1478,'NSS + ACT'!BI1478)</f>
        <v>130.80000000000001</v>
      </c>
      <c r="BK1478" s="126">
        <f t="shared" si="273"/>
        <v>1.1869328493647913</v>
      </c>
      <c r="BL1478">
        <f t="shared" si="274"/>
        <v>3454</v>
      </c>
      <c r="BM1478" s="126">
        <f t="shared" si="275"/>
        <v>115.13333333333334</v>
      </c>
      <c r="BN1478" s="126" t="s">
        <v>8785</v>
      </c>
      <c r="BO1478" s="126">
        <f>MATCH(BB1478,Sheet3!$D$4:$D$8,0)</f>
        <v>2</v>
      </c>
      <c r="BP1478" s="126">
        <f>MATCH(BN1478,Sheet3!$E$4:$H$4,0)</f>
        <v>4</v>
      </c>
      <c r="BQ1478" s="132">
        <f>INDEX(Sheet3!$D$4:$H$8,'NSS + ACT'!BO1478,'NSS + ACT'!BP1478)</f>
        <v>0.1</v>
      </c>
      <c r="BR1478" s="105">
        <f t="shared" si="276"/>
        <v>2756.0580762250452</v>
      </c>
      <c r="BS1478" s="162">
        <f t="shared" si="277"/>
        <v>0.1</v>
      </c>
      <c r="BT1478" s="105">
        <f t="shared" si="278"/>
        <v>2480.4522686025407</v>
      </c>
    </row>
    <row r="1479" spans="1:72">
      <c r="A1479" s="18">
        <f t="shared" si="270"/>
        <v>1476</v>
      </c>
      <c r="B1479" s="33">
        <v>292104563446</v>
      </c>
      <c r="C1479" s="39">
        <v>44330</v>
      </c>
      <c r="D1479" s="22" t="s">
        <v>365</v>
      </c>
      <c r="E1479" s="22" t="s">
        <v>6231</v>
      </c>
      <c r="F1479" s="107">
        <v>10</v>
      </c>
      <c r="G1479" s="23" t="s">
        <v>49</v>
      </c>
      <c r="H1479" s="52">
        <v>231</v>
      </c>
      <c r="I1479" s="30"/>
      <c r="J1479" s="109">
        <v>2310</v>
      </c>
      <c r="K1479" s="33">
        <v>73072200</v>
      </c>
      <c r="L1479" s="26">
        <v>0.1</v>
      </c>
      <c r="M1479" s="26" t="s">
        <v>742</v>
      </c>
      <c r="N1479" s="26">
        <v>0</v>
      </c>
      <c r="O1479" s="60"/>
      <c r="P1479" s="26">
        <v>0.1</v>
      </c>
      <c r="Q1479" s="84"/>
      <c r="R1479" s="26">
        <v>0.18</v>
      </c>
      <c r="S1479" s="23" t="s">
        <v>1260</v>
      </c>
      <c r="T1479" s="52">
        <v>231</v>
      </c>
      <c r="U1479" s="52">
        <v>0</v>
      </c>
      <c r="V1479" s="52">
        <v>23.1</v>
      </c>
      <c r="W1479" s="52">
        <v>461.53799999999995</v>
      </c>
      <c r="X1479" s="52">
        <v>715.63799999999992</v>
      </c>
      <c r="Y1479" s="23" t="s">
        <v>6223</v>
      </c>
      <c r="Z1479" s="23" t="s">
        <v>6232</v>
      </c>
      <c r="AA1479" s="23" t="s">
        <v>6233</v>
      </c>
      <c r="AB1479" s="33">
        <v>292104563446</v>
      </c>
      <c r="AC1479" s="33" t="s">
        <v>6168</v>
      </c>
      <c r="AD1479" s="39">
        <v>44330</v>
      </c>
      <c r="AE1479" s="39">
        <v>44303</v>
      </c>
      <c r="AF1479" s="53" t="e">
        <v>#N/A</v>
      </c>
      <c r="AG1479" s="53" t="e">
        <v>#N/A</v>
      </c>
      <c r="AH1479" s="39" t="e">
        <v>#N/A</v>
      </c>
      <c r="AI1479" s="23" t="s">
        <v>51</v>
      </c>
      <c r="AJ1479" s="59"/>
      <c r="AK1479" s="59"/>
      <c r="AL1479" s="48"/>
      <c r="AM1479" s="60"/>
      <c r="AN1479" s="33"/>
      <c r="AO1479" s="48"/>
      <c r="AP1479" s="23">
        <v>2000</v>
      </c>
      <c r="AQ1479" s="23" t="s">
        <v>52</v>
      </c>
      <c r="AR1479" s="23" t="s">
        <v>6233</v>
      </c>
      <c r="AS1479" s="38" t="s">
        <v>53</v>
      </c>
      <c r="AT1479" s="23"/>
      <c r="AU1479" s="23" t="s">
        <v>6169</v>
      </c>
      <c r="AV1479" s="99">
        <v>10</v>
      </c>
      <c r="AW1479" s="101">
        <v>2310</v>
      </c>
      <c r="AX1479" s="29" t="s">
        <v>5711</v>
      </c>
      <c r="AY1479" s="29"/>
      <c r="AZ1479" s="21"/>
      <c r="BA1479">
        <f t="shared" ref="BA1479:BA1510" si="279">$BA$2-AE1479</f>
        <v>1335</v>
      </c>
      <c r="BB1479" s="115" t="s">
        <v>6983</v>
      </c>
      <c r="BC1479" s="105">
        <f t="shared" si="271"/>
        <v>231</v>
      </c>
      <c r="BD1479" s="116">
        <f t="shared" si="272"/>
        <v>44287</v>
      </c>
      <c r="BE1479" s="141" t="s">
        <v>8477</v>
      </c>
      <c r="BF1479">
        <f>MATCH(BE1479,'Cat-4'!$A:$A,0)</f>
        <v>722</v>
      </c>
      <c r="BG1479">
        <f>MATCH(BD1479,'Cat-4'!$1:$1,0)</f>
        <v>112</v>
      </c>
      <c r="BH1479">
        <f>INDEX('Cat-4'!$1:$1048576,'NSS + ACT'!BF1479,'NSS + ACT'!BG1479)</f>
        <v>116.7</v>
      </c>
      <c r="BI1479">
        <f>MATCH($BI$1,'Cat-4'!$1:$1,0)</f>
        <v>153</v>
      </c>
      <c r="BJ1479">
        <f>INDEX('Cat-4'!$1:$1048576,'NSS + ACT'!BF1479,'NSS + ACT'!BI1479)</f>
        <v>130.80000000000001</v>
      </c>
      <c r="BK1479" s="126">
        <f t="shared" si="273"/>
        <v>1.1208226221079691</v>
      </c>
      <c r="BL1479">
        <f t="shared" si="274"/>
        <v>1353</v>
      </c>
      <c r="BM1479" s="126">
        <f t="shared" si="275"/>
        <v>45.1</v>
      </c>
      <c r="BN1479" s="126" t="s">
        <v>8785</v>
      </c>
      <c r="BO1479" s="126">
        <f>MATCH(BB1479,Sheet3!$D$4:$D$8,0)</f>
        <v>2</v>
      </c>
      <c r="BP1479" s="126">
        <f>MATCH(BN1479,Sheet3!$E$4:$H$4,0)</f>
        <v>4</v>
      </c>
      <c r="BQ1479" s="132">
        <f>INDEX(Sheet3!$D$4:$H$8,'NSS + ACT'!BO1479,'NSS + ACT'!BP1479)</f>
        <v>0.1</v>
      </c>
      <c r="BR1479" s="105">
        <f t="shared" si="276"/>
        <v>2589.1002570694086</v>
      </c>
      <c r="BS1479" s="162">
        <f t="shared" si="277"/>
        <v>0.1</v>
      </c>
      <c r="BT1479" s="105">
        <f t="shared" si="278"/>
        <v>2330.1902313624678</v>
      </c>
    </row>
    <row r="1480" spans="1:72">
      <c r="A1480" s="18">
        <f t="shared" si="270"/>
        <v>1477</v>
      </c>
      <c r="B1480" s="33">
        <v>292309437696</v>
      </c>
      <c r="C1480" s="39">
        <v>45173</v>
      </c>
      <c r="D1480" s="22" t="s">
        <v>176</v>
      </c>
      <c r="E1480" s="22" t="s">
        <v>5487</v>
      </c>
      <c r="F1480" s="107">
        <v>4</v>
      </c>
      <c r="G1480" s="23" t="s">
        <v>119</v>
      </c>
      <c r="H1480" s="58">
        <v>573.03999999999746</v>
      </c>
      <c r="I1480" s="30"/>
      <c r="J1480" s="101">
        <v>2292.1599999999899</v>
      </c>
      <c r="K1480" s="33">
        <v>84821013</v>
      </c>
      <c r="L1480" s="26">
        <v>7.4999999999999997E-2</v>
      </c>
      <c r="M1480" s="40"/>
      <c r="N1480" s="40">
        <v>0</v>
      </c>
      <c r="O1480" s="35">
        <v>0</v>
      </c>
      <c r="P1480" s="63">
        <v>0.1</v>
      </c>
      <c r="Q1480" s="52">
        <v>0</v>
      </c>
      <c r="R1480" s="63">
        <v>0.18</v>
      </c>
      <c r="S1480" s="23" t="s">
        <v>893</v>
      </c>
      <c r="T1480" s="52">
        <v>171.91199999999924</v>
      </c>
      <c r="U1480" s="52">
        <v>0</v>
      </c>
      <c r="V1480" s="52">
        <v>17.191199999999924</v>
      </c>
      <c r="W1480" s="52">
        <v>446.62737599999798</v>
      </c>
      <c r="X1480" s="52">
        <v>635.7305759999972</v>
      </c>
      <c r="Y1480" s="23" t="s">
        <v>5450</v>
      </c>
      <c r="Z1480" s="23" t="s">
        <v>5488</v>
      </c>
      <c r="AA1480" s="23" t="s">
        <v>5489</v>
      </c>
      <c r="AB1480" s="33">
        <v>292309437696</v>
      </c>
      <c r="AC1480" s="33" t="s">
        <v>5486</v>
      </c>
      <c r="AD1480" s="39">
        <v>45173</v>
      </c>
      <c r="AE1480" s="39">
        <v>45170</v>
      </c>
      <c r="AF1480" s="53" t="e">
        <v>#N/A</v>
      </c>
      <c r="AG1480" s="53" t="e">
        <v>#N/A</v>
      </c>
      <c r="AH1480" s="39" t="e">
        <v>#N/A</v>
      </c>
      <c r="AI1480" s="23" t="s">
        <v>51</v>
      </c>
      <c r="AJ1480" s="59"/>
      <c r="AK1480" s="59"/>
      <c r="AL1480" s="48"/>
      <c r="AM1480" s="60"/>
      <c r="AN1480" s="33"/>
      <c r="AO1480" s="48"/>
      <c r="AP1480" s="23">
        <v>2000</v>
      </c>
      <c r="AQ1480" s="23" t="s">
        <v>52</v>
      </c>
      <c r="AR1480" s="23" t="s">
        <v>5489</v>
      </c>
      <c r="AS1480" s="38" t="s">
        <v>518</v>
      </c>
      <c r="AT1480" s="23"/>
      <c r="AU1480" s="23" t="s">
        <v>5021</v>
      </c>
      <c r="AV1480" s="99">
        <v>4</v>
      </c>
      <c r="AW1480" s="101">
        <v>2292.1599999999899</v>
      </c>
      <c r="AX1480" s="29" t="s">
        <v>4770</v>
      </c>
      <c r="AY1480" s="29"/>
      <c r="AZ1480" s="30" t="s">
        <v>853</v>
      </c>
      <c r="BA1480">
        <f t="shared" si="279"/>
        <v>468</v>
      </c>
      <c r="BB1480" s="115" t="s">
        <v>6983</v>
      </c>
      <c r="BC1480" s="105">
        <f t="shared" si="271"/>
        <v>573.03999999999746</v>
      </c>
      <c r="BD1480" s="116">
        <f t="shared" si="272"/>
        <v>45170</v>
      </c>
      <c r="BE1480" s="141" t="s">
        <v>8477</v>
      </c>
      <c r="BF1480">
        <f>MATCH(BE1480,'Cat-4'!$A:$A,0)</f>
        <v>722</v>
      </c>
      <c r="BG1480">
        <f>MATCH(BD1480,'Cat-4'!$1:$1,0)</f>
        <v>141</v>
      </c>
      <c r="BH1480">
        <f>INDEX('Cat-4'!$1:$1048576,'NSS + ACT'!BF1480,'NSS + ACT'!BG1480)</f>
        <v>129.19999999999999</v>
      </c>
      <c r="BI1480">
        <f>MATCH($BI$1,'Cat-4'!$1:$1,0)</f>
        <v>153</v>
      </c>
      <c r="BJ1480">
        <f>INDEX('Cat-4'!$1:$1048576,'NSS + ACT'!BF1480,'NSS + ACT'!BI1480)</f>
        <v>130.80000000000001</v>
      </c>
      <c r="BK1480" s="126">
        <f t="shared" si="273"/>
        <v>1.0123839009287927</v>
      </c>
      <c r="BL1480">
        <f t="shared" si="274"/>
        <v>470</v>
      </c>
      <c r="BM1480" s="126">
        <f t="shared" si="275"/>
        <v>15.666666666666666</v>
      </c>
      <c r="BN1480" s="126" t="s">
        <v>8784</v>
      </c>
      <c r="BO1480" s="126">
        <f>MATCH(BB1480,Sheet3!$D$4:$D$8,0)</f>
        <v>2</v>
      </c>
      <c r="BP1480" s="126">
        <f>MATCH(BN1480,Sheet3!$E$4:$H$4,0)</f>
        <v>3</v>
      </c>
      <c r="BQ1480" s="132">
        <f>INDEX(Sheet3!$D$4:$H$8,'NSS + ACT'!BO1480,'NSS + ACT'!BP1480)</f>
        <v>0.05</v>
      </c>
      <c r="BR1480" s="105">
        <f t="shared" si="276"/>
        <v>2320.5458823529311</v>
      </c>
      <c r="BS1480" s="162">
        <f t="shared" si="277"/>
        <v>0.05</v>
      </c>
      <c r="BT1480" s="105">
        <f t="shared" si="278"/>
        <v>2204.5185882352844</v>
      </c>
    </row>
    <row r="1481" spans="1:72">
      <c r="A1481" s="18">
        <f t="shared" si="270"/>
        <v>1478</v>
      </c>
      <c r="B1481" s="61">
        <v>292112554694</v>
      </c>
      <c r="C1481" s="39">
        <v>44550</v>
      </c>
      <c r="D1481" s="22" t="s">
        <v>351</v>
      </c>
      <c r="E1481" s="22" t="s">
        <v>4487</v>
      </c>
      <c r="F1481" s="110">
        <v>5</v>
      </c>
      <c r="G1481" s="23" t="s">
        <v>119</v>
      </c>
      <c r="H1481" s="52">
        <v>458</v>
      </c>
      <c r="I1481" s="30"/>
      <c r="J1481" s="109">
        <v>2290</v>
      </c>
      <c r="K1481" s="23">
        <v>84841010</v>
      </c>
      <c r="L1481" s="26">
        <v>7.4999999999999997E-2</v>
      </c>
      <c r="M1481" s="40">
        <v>0</v>
      </c>
      <c r="N1481" s="62">
        <v>0</v>
      </c>
      <c r="O1481" s="52">
        <v>0</v>
      </c>
      <c r="P1481" s="26">
        <v>0.1</v>
      </c>
      <c r="Q1481" s="52">
        <v>0</v>
      </c>
      <c r="R1481" s="63">
        <v>0.18</v>
      </c>
      <c r="S1481" s="23" t="s">
        <v>4095</v>
      </c>
      <c r="T1481" s="52">
        <v>171.75</v>
      </c>
      <c r="U1481" s="52">
        <v>0</v>
      </c>
      <c r="V1481" s="52">
        <v>17.175000000000001</v>
      </c>
      <c r="W1481" s="52">
        <v>446.20650000000001</v>
      </c>
      <c r="X1481" s="52">
        <v>635.13149999999996</v>
      </c>
      <c r="Y1481" s="23" t="s">
        <v>4433</v>
      </c>
      <c r="Z1481" s="23" t="s">
        <v>4488</v>
      </c>
      <c r="AA1481" s="23" t="s">
        <v>4489</v>
      </c>
      <c r="AB1481" s="33">
        <v>292112554694</v>
      </c>
      <c r="AC1481" s="33" t="s">
        <v>4490</v>
      </c>
      <c r="AD1481" s="39">
        <v>44550</v>
      </c>
      <c r="AE1481" s="39">
        <v>44527</v>
      </c>
      <c r="AF1481" s="53" t="e">
        <v>#N/A</v>
      </c>
      <c r="AG1481" s="53" t="e">
        <v>#N/A</v>
      </c>
      <c r="AH1481" s="39" t="e">
        <v>#N/A</v>
      </c>
      <c r="AI1481" s="23" t="s">
        <v>51</v>
      </c>
      <c r="AJ1481" s="59"/>
      <c r="AK1481" s="59"/>
      <c r="AL1481" s="48"/>
      <c r="AM1481" s="60"/>
      <c r="AN1481" s="33"/>
      <c r="AO1481" s="48"/>
      <c r="AP1481" s="23">
        <v>2000</v>
      </c>
      <c r="AQ1481" s="23" t="s">
        <v>52</v>
      </c>
      <c r="AR1481" s="23" t="s">
        <v>4489</v>
      </c>
      <c r="AS1481" s="38" t="s">
        <v>53</v>
      </c>
      <c r="AT1481" s="23"/>
      <c r="AU1481" s="64" t="s">
        <v>352</v>
      </c>
      <c r="AV1481" s="99">
        <v>5</v>
      </c>
      <c r="AW1481" s="102">
        <v>2290</v>
      </c>
      <c r="AX1481" s="29" t="s">
        <v>701</v>
      </c>
      <c r="AY1481" s="29"/>
      <c r="AZ1481" s="25" t="s">
        <v>3564</v>
      </c>
      <c r="BA1481">
        <f t="shared" si="279"/>
        <v>1111</v>
      </c>
      <c r="BB1481" s="115" t="s">
        <v>6983</v>
      </c>
      <c r="BC1481" s="105">
        <f t="shared" si="271"/>
        <v>458</v>
      </c>
      <c r="BD1481" s="116">
        <f t="shared" si="272"/>
        <v>44501</v>
      </c>
      <c r="BE1481" s="141" t="s">
        <v>8477</v>
      </c>
      <c r="BF1481">
        <f>MATCH(BE1481,'Cat-4'!$A:$A,0)</f>
        <v>722</v>
      </c>
      <c r="BG1481">
        <f>MATCH(BD1481,'Cat-4'!$1:$1,0)</f>
        <v>119</v>
      </c>
      <c r="BH1481">
        <f>INDEX('Cat-4'!$1:$1048576,'NSS + ACT'!BF1481,'NSS + ACT'!BG1481)</f>
        <v>120.8</v>
      </c>
      <c r="BI1481">
        <f>MATCH($BI$1,'Cat-4'!$1:$1,0)</f>
        <v>153</v>
      </c>
      <c r="BJ1481">
        <f>INDEX('Cat-4'!$1:$1048576,'NSS + ACT'!BF1481,'NSS + ACT'!BI1481)</f>
        <v>130.80000000000001</v>
      </c>
      <c r="BK1481" s="126">
        <f t="shared" si="273"/>
        <v>1.0827814569536425</v>
      </c>
      <c r="BL1481">
        <f t="shared" si="274"/>
        <v>1139</v>
      </c>
      <c r="BM1481" s="126">
        <f t="shared" si="275"/>
        <v>37.966666666666669</v>
      </c>
      <c r="BN1481" s="126" t="s">
        <v>8785</v>
      </c>
      <c r="BO1481" s="126">
        <f>MATCH(BB1481,Sheet3!$D$4:$D$8,0)</f>
        <v>2</v>
      </c>
      <c r="BP1481" s="126">
        <f>MATCH(BN1481,Sheet3!$E$4:$H$4,0)</f>
        <v>4</v>
      </c>
      <c r="BQ1481" s="132">
        <f>INDEX(Sheet3!$D$4:$H$8,'NSS + ACT'!BO1481,'NSS + ACT'!BP1481)</f>
        <v>0.1</v>
      </c>
      <c r="BR1481" s="105">
        <f t="shared" si="276"/>
        <v>2479.5695364238413</v>
      </c>
      <c r="BS1481" s="162">
        <f t="shared" si="277"/>
        <v>0.1</v>
      </c>
      <c r="BT1481" s="105">
        <f t="shared" si="278"/>
        <v>2231.6125827814571</v>
      </c>
    </row>
    <row r="1482" spans="1:72">
      <c r="A1482" s="18">
        <f t="shared" si="270"/>
        <v>1479</v>
      </c>
      <c r="B1482" s="61">
        <v>291703264554</v>
      </c>
      <c r="C1482" s="39">
        <v>42903</v>
      </c>
      <c r="D1482" s="22" t="s">
        <v>264</v>
      </c>
      <c r="E1482" s="22" t="s">
        <v>3291</v>
      </c>
      <c r="F1482" s="110">
        <v>12</v>
      </c>
      <c r="G1482" s="23" t="s">
        <v>119</v>
      </c>
      <c r="H1482" s="52">
        <v>31.656666666666666</v>
      </c>
      <c r="I1482" s="30"/>
      <c r="J1482" s="109">
        <v>379.88</v>
      </c>
      <c r="K1482" s="23">
        <v>84139120</v>
      </c>
      <c r="L1482" s="26">
        <v>7.4999999999999997E-2</v>
      </c>
      <c r="M1482" s="40">
        <v>0</v>
      </c>
      <c r="N1482" s="62">
        <v>0</v>
      </c>
      <c r="O1482" s="52">
        <v>0</v>
      </c>
      <c r="P1482" s="26">
        <v>0.1</v>
      </c>
      <c r="Q1482" s="52">
        <v>0</v>
      </c>
      <c r="R1482" s="63">
        <v>0.18</v>
      </c>
      <c r="S1482" s="23" t="s">
        <v>2931</v>
      </c>
      <c r="T1482" s="52">
        <v>28.491</v>
      </c>
      <c r="U1482" s="52">
        <v>0</v>
      </c>
      <c r="V1482" s="52">
        <v>2.8491</v>
      </c>
      <c r="W1482" s="52">
        <v>74.019617999999994</v>
      </c>
      <c r="X1482" s="52">
        <v>105.35971799999999</v>
      </c>
      <c r="Y1482" s="23" t="s">
        <v>3182</v>
      </c>
      <c r="Z1482" s="23" t="s">
        <v>3292</v>
      </c>
      <c r="AA1482" s="23" t="s">
        <v>3293</v>
      </c>
      <c r="AB1482" s="33">
        <v>291703264554</v>
      </c>
      <c r="AC1482" s="33" t="s">
        <v>3014</v>
      </c>
      <c r="AD1482" s="48">
        <v>42903</v>
      </c>
      <c r="AE1482" s="39">
        <v>42847</v>
      </c>
      <c r="AF1482" s="53" t="e">
        <v>#N/A</v>
      </c>
      <c r="AG1482" s="53" t="e">
        <v>#N/A</v>
      </c>
      <c r="AH1482" s="39" t="e">
        <v>#N/A</v>
      </c>
      <c r="AI1482" s="23" t="s">
        <v>51</v>
      </c>
      <c r="AJ1482" s="54"/>
      <c r="AK1482" s="55"/>
      <c r="AL1482" s="56"/>
      <c r="AM1482" s="57"/>
      <c r="AN1482" s="33"/>
      <c r="AO1482" s="48"/>
      <c r="AP1482" s="23">
        <v>2000</v>
      </c>
      <c r="AQ1482" s="23" t="s">
        <v>64</v>
      </c>
      <c r="AR1482" s="23" t="s">
        <v>3293</v>
      </c>
      <c r="AS1482" s="38" t="s">
        <v>53</v>
      </c>
      <c r="AT1482" s="23" t="s">
        <v>522</v>
      </c>
      <c r="AU1482" s="64">
        <v>17018</v>
      </c>
      <c r="AV1482" s="99">
        <v>12</v>
      </c>
      <c r="AW1482" s="102">
        <v>2279.2800000000002</v>
      </c>
      <c r="AX1482" s="29" t="s">
        <v>701</v>
      </c>
      <c r="AY1482" s="29"/>
      <c r="AZ1482" s="25" t="s">
        <v>2577</v>
      </c>
      <c r="BA1482">
        <f t="shared" si="279"/>
        <v>2791</v>
      </c>
      <c r="BB1482" s="115" t="s">
        <v>6983</v>
      </c>
      <c r="BC1482" s="105">
        <f t="shared" si="271"/>
        <v>189.94000000000003</v>
      </c>
      <c r="BD1482" s="116">
        <f t="shared" si="272"/>
        <v>42826</v>
      </c>
      <c r="BE1482" s="141" t="s">
        <v>8477</v>
      </c>
      <c r="BF1482">
        <f>MATCH(BE1482,'Cat-4'!$A:$A,0)</f>
        <v>722</v>
      </c>
      <c r="BG1482">
        <f>MATCH(BD1482,'Cat-4'!$1:$1,0)</f>
        <v>64</v>
      </c>
      <c r="BH1482">
        <f>INDEX('Cat-4'!$1:$1048576,'NSS + ACT'!BF1482,'NSS + ACT'!BG1482)</f>
        <v>108.3</v>
      </c>
      <c r="BI1482">
        <f>MATCH($BI$1,'Cat-4'!$1:$1,0)</f>
        <v>153</v>
      </c>
      <c r="BJ1482">
        <f>INDEX('Cat-4'!$1:$1048576,'NSS + ACT'!BF1482,'NSS + ACT'!BI1482)</f>
        <v>130.80000000000001</v>
      </c>
      <c r="BK1482" s="126">
        <f t="shared" si="273"/>
        <v>1.2077562326869808</v>
      </c>
      <c r="BL1482">
        <f t="shared" si="274"/>
        <v>2814</v>
      </c>
      <c r="BM1482" s="126">
        <f t="shared" si="275"/>
        <v>93.8</v>
      </c>
      <c r="BN1482" s="126" t="s">
        <v>8785</v>
      </c>
      <c r="BO1482" s="126">
        <f>MATCH(BB1482,Sheet3!$D$4:$D$8,0)</f>
        <v>2</v>
      </c>
      <c r="BP1482" s="126">
        <f>MATCH(BN1482,Sheet3!$E$4:$H$4,0)</f>
        <v>4</v>
      </c>
      <c r="BQ1482" s="132">
        <f>INDEX(Sheet3!$D$4:$H$8,'NSS + ACT'!BO1482,'NSS + ACT'!BP1482)</f>
        <v>0.1</v>
      </c>
      <c r="BR1482" s="105">
        <f t="shared" si="276"/>
        <v>2752.8146260387821</v>
      </c>
      <c r="BS1482" s="162">
        <f t="shared" si="277"/>
        <v>0.1</v>
      </c>
      <c r="BT1482" s="105">
        <f t="shared" si="278"/>
        <v>2477.5331634349041</v>
      </c>
    </row>
    <row r="1483" spans="1:72">
      <c r="A1483" s="18">
        <f t="shared" si="270"/>
        <v>1480</v>
      </c>
      <c r="B1483" s="61">
        <v>291706336401</v>
      </c>
      <c r="C1483" s="39">
        <v>43043</v>
      </c>
      <c r="D1483" s="22" t="s">
        <v>260</v>
      </c>
      <c r="E1483" s="22" t="s">
        <v>3430</v>
      </c>
      <c r="F1483" s="110">
        <v>13</v>
      </c>
      <c r="G1483" s="23" t="s">
        <v>49</v>
      </c>
      <c r="H1483" s="52">
        <v>175</v>
      </c>
      <c r="I1483" s="30"/>
      <c r="J1483" s="109">
        <v>2275</v>
      </c>
      <c r="K1483" s="23">
        <v>84139110</v>
      </c>
      <c r="L1483" s="26">
        <v>7.4999999999999997E-2</v>
      </c>
      <c r="M1483" s="40">
        <v>0</v>
      </c>
      <c r="N1483" s="62">
        <v>0</v>
      </c>
      <c r="O1483" s="52">
        <v>0</v>
      </c>
      <c r="P1483" s="26">
        <v>0.1</v>
      </c>
      <c r="Q1483" s="52">
        <v>0</v>
      </c>
      <c r="R1483" s="63">
        <v>0.18</v>
      </c>
      <c r="S1483" s="23" t="s">
        <v>1797</v>
      </c>
      <c r="T1483" s="52">
        <v>170.625</v>
      </c>
      <c r="U1483" s="52">
        <v>0</v>
      </c>
      <c r="V1483" s="52">
        <v>17.0625</v>
      </c>
      <c r="W1483" s="52">
        <v>443.28375</v>
      </c>
      <c r="X1483" s="52">
        <v>630.97125000000005</v>
      </c>
      <c r="Y1483" s="23" t="s">
        <v>3431</v>
      </c>
      <c r="Z1483" s="23" t="s">
        <v>3432</v>
      </c>
      <c r="AA1483" s="23" t="s">
        <v>3433</v>
      </c>
      <c r="AB1483" s="33">
        <v>291706336401</v>
      </c>
      <c r="AC1483" s="33" t="s">
        <v>3392</v>
      </c>
      <c r="AD1483" s="48">
        <v>43043</v>
      </c>
      <c r="AE1483" s="39">
        <v>43012</v>
      </c>
      <c r="AF1483" s="53" t="e">
        <v>#N/A</v>
      </c>
      <c r="AG1483" s="53" t="e">
        <v>#N/A</v>
      </c>
      <c r="AH1483" s="39" t="e">
        <v>#N/A</v>
      </c>
      <c r="AI1483" s="23" t="s">
        <v>51</v>
      </c>
      <c r="AJ1483" s="54"/>
      <c r="AK1483" s="55"/>
      <c r="AL1483" s="56"/>
      <c r="AM1483" s="57"/>
      <c r="AN1483" s="33"/>
      <c r="AO1483" s="48"/>
      <c r="AP1483" s="23">
        <v>2000</v>
      </c>
      <c r="AQ1483" s="23" t="s">
        <v>64</v>
      </c>
      <c r="AR1483" s="23" t="s">
        <v>3433</v>
      </c>
      <c r="AS1483" s="38" t="s">
        <v>53</v>
      </c>
      <c r="AT1483" s="23"/>
      <c r="AU1483" s="64">
        <v>470</v>
      </c>
      <c r="AV1483" s="99">
        <v>13</v>
      </c>
      <c r="AW1483" s="102">
        <v>2275</v>
      </c>
      <c r="AX1483" s="29" t="s">
        <v>701</v>
      </c>
      <c r="AY1483" s="29"/>
      <c r="AZ1483" s="25">
        <v>1</v>
      </c>
      <c r="BA1483">
        <f t="shared" si="279"/>
        <v>2626</v>
      </c>
      <c r="BB1483" s="115" t="s">
        <v>6983</v>
      </c>
      <c r="BC1483" s="105">
        <f t="shared" si="271"/>
        <v>175</v>
      </c>
      <c r="BD1483" s="116">
        <f t="shared" si="272"/>
        <v>43009</v>
      </c>
      <c r="BE1483" s="141" t="s">
        <v>8477</v>
      </c>
      <c r="BF1483">
        <f>MATCH(BE1483,'Cat-4'!$A:$A,0)</f>
        <v>722</v>
      </c>
      <c r="BG1483">
        <f>MATCH(BD1483,'Cat-4'!$1:$1,0)</f>
        <v>70</v>
      </c>
      <c r="BH1483">
        <f>INDEX('Cat-4'!$1:$1048576,'NSS + ACT'!BF1483,'NSS + ACT'!BG1483)</f>
        <v>109</v>
      </c>
      <c r="BI1483">
        <f>MATCH($BI$1,'Cat-4'!$1:$1,0)</f>
        <v>153</v>
      </c>
      <c r="BJ1483">
        <f>INDEX('Cat-4'!$1:$1048576,'NSS + ACT'!BF1483,'NSS + ACT'!BI1483)</f>
        <v>130.80000000000001</v>
      </c>
      <c r="BK1483" s="126">
        <f t="shared" si="273"/>
        <v>1.2000000000000002</v>
      </c>
      <c r="BL1483">
        <f t="shared" si="274"/>
        <v>2631</v>
      </c>
      <c r="BM1483" s="126">
        <f t="shared" si="275"/>
        <v>87.7</v>
      </c>
      <c r="BN1483" s="126" t="s">
        <v>8785</v>
      </c>
      <c r="BO1483" s="126">
        <f>MATCH(BB1483,Sheet3!$D$4:$D$8,0)</f>
        <v>2</v>
      </c>
      <c r="BP1483" s="126">
        <f>MATCH(BN1483,Sheet3!$E$4:$H$4,0)</f>
        <v>4</v>
      </c>
      <c r="BQ1483" s="132">
        <f>INDEX(Sheet3!$D$4:$H$8,'NSS + ACT'!BO1483,'NSS + ACT'!BP1483)</f>
        <v>0.1</v>
      </c>
      <c r="BR1483" s="105">
        <f t="shared" si="276"/>
        <v>2730.0000000000005</v>
      </c>
      <c r="BS1483" s="162">
        <f t="shared" si="277"/>
        <v>0.1</v>
      </c>
      <c r="BT1483" s="105">
        <f t="shared" si="278"/>
        <v>2457.0000000000005</v>
      </c>
    </row>
    <row r="1484" spans="1:72">
      <c r="A1484" s="18">
        <f t="shared" si="270"/>
        <v>1481</v>
      </c>
      <c r="B1484" s="61">
        <v>291803932803</v>
      </c>
      <c r="C1484" s="39">
        <v>43234</v>
      </c>
      <c r="D1484" s="22" t="s">
        <v>305</v>
      </c>
      <c r="E1484" s="22" t="s">
        <v>1247</v>
      </c>
      <c r="F1484" s="110">
        <v>5</v>
      </c>
      <c r="G1484" s="23" t="s">
        <v>49</v>
      </c>
      <c r="H1484" s="52">
        <v>453.6</v>
      </c>
      <c r="I1484" s="30"/>
      <c r="J1484" s="109">
        <v>2268</v>
      </c>
      <c r="K1484" s="23">
        <v>85043100</v>
      </c>
      <c r="L1484" s="26">
        <v>0.1</v>
      </c>
      <c r="M1484" s="40">
        <v>0</v>
      </c>
      <c r="N1484" s="62">
        <v>0</v>
      </c>
      <c r="O1484" s="52">
        <v>0</v>
      </c>
      <c r="P1484" s="26">
        <v>0.1</v>
      </c>
      <c r="Q1484" s="52">
        <v>0</v>
      </c>
      <c r="R1484" s="63">
        <v>0.18</v>
      </c>
      <c r="S1484" s="23" t="s">
        <v>969</v>
      </c>
      <c r="T1484" s="52">
        <v>226.8</v>
      </c>
      <c r="U1484" s="52">
        <v>0</v>
      </c>
      <c r="V1484" s="52">
        <v>22.680000000000003</v>
      </c>
      <c r="W1484" s="52">
        <v>453.14639999999997</v>
      </c>
      <c r="X1484" s="52">
        <v>702.62639999999999</v>
      </c>
      <c r="Y1484" s="23" t="s">
        <v>1248</v>
      </c>
      <c r="Z1484" s="23" t="s">
        <v>1249</v>
      </c>
      <c r="AA1484" s="23" t="s">
        <v>1250</v>
      </c>
      <c r="AB1484" s="33">
        <v>291803932803</v>
      </c>
      <c r="AC1484" s="33" t="s">
        <v>1251</v>
      </c>
      <c r="AD1484" s="48">
        <v>43234</v>
      </c>
      <c r="AE1484" s="39">
        <v>43228</v>
      </c>
      <c r="AF1484" s="53" t="e">
        <v>#N/A</v>
      </c>
      <c r="AG1484" s="53" t="e">
        <v>#N/A</v>
      </c>
      <c r="AH1484" s="39" t="e">
        <v>#N/A</v>
      </c>
      <c r="AI1484" s="23" t="s">
        <v>51</v>
      </c>
      <c r="AJ1484" s="54"/>
      <c r="AK1484" s="55"/>
      <c r="AL1484" s="56"/>
      <c r="AM1484" s="57"/>
      <c r="AN1484" s="33"/>
      <c r="AO1484" s="48"/>
      <c r="AP1484" s="23">
        <v>2000</v>
      </c>
      <c r="AQ1484" s="23" t="s">
        <v>52</v>
      </c>
      <c r="AR1484" s="23" t="s">
        <v>1250</v>
      </c>
      <c r="AS1484" s="38" t="s">
        <v>53</v>
      </c>
      <c r="AT1484" s="23" t="s">
        <v>519</v>
      </c>
      <c r="AU1484" s="64" t="s">
        <v>1252</v>
      </c>
      <c r="AV1484" s="99">
        <v>5</v>
      </c>
      <c r="AW1484" s="102">
        <v>2268</v>
      </c>
      <c r="AX1484" s="29" t="s">
        <v>701</v>
      </c>
      <c r="AY1484" s="29"/>
      <c r="AZ1484" s="25"/>
      <c r="BA1484">
        <f t="shared" si="279"/>
        <v>2410</v>
      </c>
      <c r="BB1484" s="115" t="s">
        <v>6987</v>
      </c>
      <c r="BC1484" s="105">
        <f t="shared" si="271"/>
        <v>453.6</v>
      </c>
      <c r="BD1484" s="116">
        <f t="shared" si="272"/>
        <v>43221</v>
      </c>
      <c r="BE1484" s="141" t="s">
        <v>8366</v>
      </c>
      <c r="BF1484">
        <f>MATCH(BE1484,'Cat-4'!$A:$A,0)</f>
        <v>666</v>
      </c>
      <c r="BG1484">
        <f>MATCH(BD1484,'Cat-4'!$1:$1,0)</f>
        <v>77</v>
      </c>
      <c r="BH1484">
        <f>INDEX('Cat-4'!$1:$1048576,'NSS + ACT'!BF1484,'NSS + ACT'!BG1484)</f>
        <v>110.8</v>
      </c>
      <c r="BI1484">
        <f>MATCH($BI$1,'Cat-4'!$1:$1,0)</f>
        <v>153</v>
      </c>
      <c r="BJ1484">
        <f>INDEX('Cat-4'!$1:$1048576,'NSS + ACT'!BF1484,'NSS + ACT'!BI1484)</f>
        <v>133.4</v>
      </c>
      <c r="BK1484" s="126">
        <f t="shared" si="273"/>
        <v>1.203971119133574</v>
      </c>
      <c r="BL1484">
        <f t="shared" si="274"/>
        <v>2419</v>
      </c>
      <c r="BM1484" s="126">
        <f t="shared" si="275"/>
        <v>80.63333333333334</v>
      </c>
      <c r="BN1484" s="126" t="s">
        <v>8785</v>
      </c>
      <c r="BO1484" s="126">
        <f>MATCH(BB1484,Sheet3!$D$4:$D$8,0)</f>
        <v>4</v>
      </c>
      <c r="BP1484" s="126">
        <f>MATCH(BN1484,Sheet3!$E$4:$H$4,0)</f>
        <v>4</v>
      </c>
      <c r="BQ1484" s="132">
        <f>INDEX(Sheet3!$D$4:$H$8,'NSS + ACT'!BO1484,'NSS + ACT'!BP1484)</f>
        <v>0.2</v>
      </c>
      <c r="BR1484" s="105">
        <f t="shared" si="276"/>
        <v>2730.6064981949457</v>
      </c>
      <c r="BS1484" s="162">
        <f t="shared" si="277"/>
        <v>0.2</v>
      </c>
      <c r="BT1484" s="105">
        <f t="shared" si="278"/>
        <v>2184.4851985559567</v>
      </c>
    </row>
    <row r="1485" spans="1:72">
      <c r="A1485" s="18">
        <f t="shared" si="270"/>
        <v>1482</v>
      </c>
      <c r="B1485" s="61">
        <v>291604728763</v>
      </c>
      <c r="C1485" s="39">
        <v>42653</v>
      </c>
      <c r="D1485" s="22" t="s">
        <v>91</v>
      </c>
      <c r="E1485" s="22" t="s">
        <v>2240</v>
      </c>
      <c r="F1485" s="110">
        <v>4</v>
      </c>
      <c r="G1485" s="23" t="s">
        <v>49</v>
      </c>
      <c r="H1485" s="52">
        <v>562.66499999999746</v>
      </c>
      <c r="I1485" s="30"/>
      <c r="J1485" s="109">
        <v>2250.6599999999899</v>
      </c>
      <c r="K1485" s="23">
        <v>84819090</v>
      </c>
      <c r="L1485" s="26">
        <v>7.4999999999999997E-2</v>
      </c>
      <c r="M1485" s="40">
        <v>0</v>
      </c>
      <c r="N1485" s="62">
        <v>0</v>
      </c>
      <c r="O1485" s="52">
        <v>0</v>
      </c>
      <c r="P1485" s="26">
        <v>0.1</v>
      </c>
      <c r="Q1485" s="52">
        <v>0</v>
      </c>
      <c r="R1485" s="63">
        <v>0.18</v>
      </c>
      <c r="S1485" s="23" t="s">
        <v>849</v>
      </c>
      <c r="T1485" s="52">
        <v>168.79949999999923</v>
      </c>
      <c r="U1485" s="52">
        <v>0</v>
      </c>
      <c r="V1485" s="52">
        <v>16.879949999999923</v>
      </c>
      <c r="W1485" s="52">
        <v>438.54110099999804</v>
      </c>
      <c r="X1485" s="52">
        <v>624.22055099999716</v>
      </c>
      <c r="Y1485" s="23" t="s">
        <v>1945</v>
      </c>
      <c r="Z1485" s="23" t="s">
        <v>2241</v>
      </c>
      <c r="AA1485" s="23" t="s">
        <v>2242</v>
      </c>
      <c r="AB1485" s="33">
        <v>291604728763</v>
      </c>
      <c r="AC1485" s="33" t="s">
        <v>1953</v>
      </c>
      <c r="AD1485" s="48">
        <v>42653</v>
      </c>
      <c r="AE1485" s="39">
        <v>42629</v>
      </c>
      <c r="AF1485" s="53" t="e">
        <v>#N/A</v>
      </c>
      <c r="AG1485" s="53" t="e">
        <v>#N/A</v>
      </c>
      <c r="AH1485" s="39" t="e">
        <v>#N/A</v>
      </c>
      <c r="AI1485" s="23" t="s">
        <v>51</v>
      </c>
      <c r="AJ1485" s="54"/>
      <c r="AK1485" s="55"/>
      <c r="AL1485" s="56"/>
      <c r="AM1485" s="57"/>
      <c r="AN1485" s="33"/>
      <c r="AO1485" s="48"/>
      <c r="AP1485" s="23">
        <v>2000</v>
      </c>
      <c r="AQ1485" s="23" t="s">
        <v>52</v>
      </c>
      <c r="AR1485" s="23" t="s">
        <v>2242</v>
      </c>
      <c r="AS1485" s="38" t="s">
        <v>53</v>
      </c>
      <c r="AT1485" s="23"/>
      <c r="AU1485" s="64">
        <v>6316001236</v>
      </c>
      <c r="AV1485" s="99">
        <v>4</v>
      </c>
      <c r="AW1485" s="102">
        <v>2250.6599999999899</v>
      </c>
      <c r="AX1485" s="29" t="s">
        <v>701</v>
      </c>
      <c r="AY1485" s="29"/>
      <c r="AZ1485" s="25" t="s">
        <v>1954</v>
      </c>
      <c r="BA1485">
        <f t="shared" si="279"/>
        <v>3009</v>
      </c>
      <c r="BB1485" s="115" t="s">
        <v>6983</v>
      </c>
      <c r="BC1485" s="105">
        <f t="shared" si="271"/>
        <v>562.66499999999746</v>
      </c>
      <c r="BD1485" s="116">
        <f t="shared" si="272"/>
        <v>42614</v>
      </c>
      <c r="BE1485" s="141" t="s">
        <v>8477</v>
      </c>
      <c r="BF1485">
        <f>MATCH(BE1485,'Cat-4'!$A:$A,0)</f>
        <v>722</v>
      </c>
      <c r="BG1485">
        <f>MATCH(BD1485,'Cat-4'!$1:$1,0)</f>
        <v>57</v>
      </c>
      <c r="BH1485">
        <f>INDEX('Cat-4'!$1:$1048576,'NSS + ACT'!BF1485,'NSS + ACT'!BG1485)</f>
        <v>107.4</v>
      </c>
      <c r="BI1485">
        <f>MATCH($BI$1,'Cat-4'!$1:$1,0)</f>
        <v>153</v>
      </c>
      <c r="BJ1485">
        <f>INDEX('Cat-4'!$1:$1048576,'NSS + ACT'!BF1485,'NSS + ACT'!BI1485)</f>
        <v>130.80000000000001</v>
      </c>
      <c r="BK1485" s="126">
        <f t="shared" si="273"/>
        <v>1.217877094972067</v>
      </c>
      <c r="BL1485">
        <f t="shared" si="274"/>
        <v>3026</v>
      </c>
      <c r="BM1485" s="126">
        <f t="shared" si="275"/>
        <v>100.86666666666666</v>
      </c>
      <c r="BN1485" s="126" t="s">
        <v>8785</v>
      </c>
      <c r="BO1485" s="126">
        <f>MATCH(BB1485,Sheet3!$D$4:$D$8,0)</f>
        <v>2</v>
      </c>
      <c r="BP1485" s="126">
        <f>MATCH(BN1485,Sheet3!$E$4:$H$4,0)</f>
        <v>4</v>
      </c>
      <c r="BQ1485" s="132">
        <f>INDEX(Sheet3!$D$4:$H$8,'NSS + ACT'!BO1485,'NSS + ACT'!BP1485)</f>
        <v>0.1</v>
      </c>
      <c r="BR1485" s="105">
        <f t="shared" si="276"/>
        <v>2741.0272625698199</v>
      </c>
      <c r="BS1485" s="162">
        <f t="shared" si="277"/>
        <v>0.1</v>
      </c>
      <c r="BT1485" s="105">
        <f t="shared" si="278"/>
        <v>2466.924536312838</v>
      </c>
    </row>
    <row r="1486" spans="1:72">
      <c r="A1486" s="18">
        <f t="shared" si="270"/>
        <v>1483</v>
      </c>
      <c r="B1486" s="61">
        <v>171700544190</v>
      </c>
      <c r="C1486" s="39">
        <v>42802</v>
      </c>
      <c r="D1486" s="22" t="s">
        <v>257</v>
      </c>
      <c r="E1486" s="22" t="s">
        <v>2817</v>
      </c>
      <c r="F1486" s="110">
        <v>1</v>
      </c>
      <c r="G1486" s="23" t="s">
        <v>119</v>
      </c>
      <c r="H1486" s="52">
        <v>2237.88</v>
      </c>
      <c r="I1486" s="30"/>
      <c r="J1486" s="109">
        <v>2237.88</v>
      </c>
      <c r="K1486" s="23">
        <v>85365090</v>
      </c>
      <c r="L1486" s="26">
        <v>0.1</v>
      </c>
      <c r="M1486" s="40">
        <v>0</v>
      </c>
      <c r="N1486" s="62">
        <v>0</v>
      </c>
      <c r="O1486" s="52">
        <v>0</v>
      </c>
      <c r="P1486" s="26">
        <v>0.1</v>
      </c>
      <c r="Q1486" s="52">
        <v>0</v>
      </c>
      <c r="R1486" s="63">
        <v>0.18</v>
      </c>
      <c r="S1486" s="23" t="s">
        <v>1322</v>
      </c>
      <c r="T1486" s="52">
        <v>223.78800000000001</v>
      </c>
      <c r="U1486" s="52">
        <v>0</v>
      </c>
      <c r="V1486" s="52">
        <v>22.378800000000002</v>
      </c>
      <c r="W1486" s="52">
        <v>447.128424</v>
      </c>
      <c r="X1486" s="52">
        <v>693.29522399999996</v>
      </c>
      <c r="Y1486" s="23" t="s">
        <v>2778</v>
      </c>
      <c r="Z1486" s="23" t="s">
        <v>2818</v>
      </c>
      <c r="AA1486" s="23" t="s">
        <v>2819</v>
      </c>
      <c r="AB1486" s="33" t="e">
        <v>#N/A</v>
      </c>
      <c r="AC1486" s="33" t="e">
        <v>#N/A</v>
      </c>
      <c r="AD1486" s="48" t="e">
        <v>#N/A</v>
      </c>
      <c r="AE1486" s="39">
        <v>42790</v>
      </c>
      <c r="AF1486" s="53">
        <v>171700544190</v>
      </c>
      <c r="AG1486" s="53" t="s">
        <v>955</v>
      </c>
      <c r="AH1486" s="39">
        <v>42802</v>
      </c>
      <c r="AI1486" s="23" t="s">
        <v>385</v>
      </c>
      <c r="AJ1486" s="54"/>
      <c r="AK1486" s="55"/>
      <c r="AL1486" s="56"/>
      <c r="AM1486" s="57"/>
      <c r="AN1486" s="33"/>
      <c r="AO1486" s="48"/>
      <c r="AP1486" s="23">
        <v>2000</v>
      </c>
      <c r="AQ1486" s="23" t="s">
        <v>64</v>
      </c>
      <c r="AR1486" s="23" t="s">
        <v>2819</v>
      </c>
      <c r="AS1486" s="38" t="s">
        <v>53</v>
      </c>
      <c r="AT1486" s="23" t="s">
        <v>522</v>
      </c>
      <c r="AU1486" s="64">
        <v>2016600304</v>
      </c>
      <c r="AV1486" s="99">
        <v>1</v>
      </c>
      <c r="AW1486" s="102">
        <v>2237.88</v>
      </c>
      <c r="AX1486" s="29" t="s">
        <v>701</v>
      </c>
      <c r="AY1486" s="29"/>
      <c r="AZ1486" s="25">
        <v>1</v>
      </c>
      <c r="BA1486">
        <f t="shared" si="279"/>
        <v>2848</v>
      </c>
      <c r="BB1486" s="115" t="s">
        <v>6987</v>
      </c>
      <c r="BC1486" s="105">
        <f t="shared" si="271"/>
        <v>2237.88</v>
      </c>
      <c r="BD1486" s="116">
        <f t="shared" si="272"/>
        <v>42767</v>
      </c>
      <c r="BE1486" s="141" t="s">
        <v>8366</v>
      </c>
      <c r="BF1486">
        <f>MATCH(BE1486,'Cat-4'!$A:$A,0)</f>
        <v>666</v>
      </c>
      <c r="BG1486">
        <f>MATCH(BD1486,'Cat-4'!$1:$1,0)</f>
        <v>62</v>
      </c>
      <c r="BH1486">
        <f>INDEX('Cat-4'!$1:$1048576,'NSS + ACT'!BF1486,'NSS + ACT'!BG1486)</f>
        <v>108</v>
      </c>
      <c r="BI1486">
        <f>MATCH($BI$1,'Cat-4'!$1:$1,0)</f>
        <v>153</v>
      </c>
      <c r="BJ1486">
        <f>INDEX('Cat-4'!$1:$1048576,'NSS + ACT'!BF1486,'NSS + ACT'!BI1486)</f>
        <v>133.4</v>
      </c>
      <c r="BK1486" s="126">
        <f t="shared" si="273"/>
        <v>1.2351851851851852</v>
      </c>
      <c r="BL1486">
        <f t="shared" si="274"/>
        <v>2873</v>
      </c>
      <c r="BM1486" s="126">
        <f t="shared" si="275"/>
        <v>95.766666666666666</v>
      </c>
      <c r="BN1486" s="126" t="s">
        <v>8785</v>
      </c>
      <c r="BO1486" s="126">
        <f>MATCH(BB1486,Sheet3!$D$4:$D$8,0)</f>
        <v>4</v>
      </c>
      <c r="BP1486" s="126">
        <f>MATCH(BN1486,Sheet3!$E$4:$H$4,0)</f>
        <v>4</v>
      </c>
      <c r="BQ1486" s="132">
        <f>INDEX(Sheet3!$D$4:$H$8,'NSS + ACT'!BO1486,'NSS + ACT'!BP1486)</f>
        <v>0.2</v>
      </c>
      <c r="BR1486" s="105">
        <f t="shared" si="276"/>
        <v>2764.1962222222223</v>
      </c>
      <c r="BS1486" s="162">
        <f t="shared" si="277"/>
        <v>0.2</v>
      </c>
      <c r="BT1486" s="105">
        <f t="shared" si="278"/>
        <v>2211.356977777778</v>
      </c>
    </row>
    <row r="1487" spans="1:72">
      <c r="A1487" s="18">
        <f t="shared" si="270"/>
        <v>1484</v>
      </c>
      <c r="B1487" s="61">
        <v>291901197335</v>
      </c>
      <c r="C1487" s="39">
        <v>43502</v>
      </c>
      <c r="D1487" s="22" t="s">
        <v>360</v>
      </c>
      <c r="E1487" s="22" t="s">
        <v>712</v>
      </c>
      <c r="F1487" s="110">
        <v>47</v>
      </c>
      <c r="G1487" s="23" t="s">
        <v>49</v>
      </c>
      <c r="H1487" s="52">
        <v>47.536808510638295</v>
      </c>
      <c r="I1487" s="30"/>
      <c r="J1487" s="109">
        <v>2234.23</v>
      </c>
      <c r="K1487" s="23">
        <v>73181400</v>
      </c>
      <c r="L1487" s="26">
        <v>0.15</v>
      </c>
      <c r="M1487" s="40">
        <v>0</v>
      </c>
      <c r="N1487" s="62">
        <v>0</v>
      </c>
      <c r="O1487" s="52">
        <v>0</v>
      </c>
      <c r="P1487" s="26">
        <v>0.1</v>
      </c>
      <c r="Q1487" s="52">
        <v>0</v>
      </c>
      <c r="R1487" s="63">
        <v>0.18</v>
      </c>
      <c r="S1487" s="23" t="s">
        <v>696</v>
      </c>
      <c r="T1487" s="52">
        <v>335.1345</v>
      </c>
      <c r="U1487" s="52">
        <v>0</v>
      </c>
      <c r="V1487" s="52">
        <v>33.513449999999999</v>
      </c>
      <c r="W1487" s="52">
        <v>468.51803100000001</v>
      </c>
      <c r="X1487" s="52">
        <v>837.16598099999999</v>
      </c>
      <c r="Y1487" s="23" t="s">
        <v>697</v>
      </c>
      <c r="Z1487" s="23" t="s">
        <v>713</v>
      </c>
      <c r="AA1487" s="23" t="s">
        <v>714</v>
      </c>
      <c r="AB1487" s="33">
        <v>291901197335</v>
      </c>
      <c r="AC1487" s="33" t="s">
        <v>715</v>
      </c>
      <c r="AD1487" s="39">
        <v>43502</v>
      </c>
      <c r="AE1487" s="39">
        <v>43500</v>
      </c>
      <c r="AF1487" s="53" t="e">
        <v>#N/A</v>
      </c>
      <c r="AG1487" s="53" t="e">
        <v>#N/A</v>
      </c>
      <c r="AH1487" s="39" t="e">
        <v>#N/A</v>
      </c>
      <c r="AI1487" s="23" t="s">
        <v>51</v>
      </c>
      <c r="AJ1487" s="59"/>
      <c r="AK1487" s="59"/>
      <c r="AL1487" s="48"/>
      <c r="AM1487" s="60"/>
      <c r="AN1487" s="33"/>
      <c r="AO1487" s="48"/>
      <c r="AP1487" s="23">
        <v>2000</v>
      </c>
      <c r="AQ1487" s="23" t="s">
        <v>52</v>
      </c>
      <c r="AR1487" s="23" t="s">
        <v>714</v>
      </c>
      <c r="AS1487" s="38" t="s">
        <v>53</v>
      </c>
      <c r="AT1487" s="23"/>
      <c r="AU1487" s="64">
        <v>18199670</v>
      </c>
      <c r="AV1487" s="99">
        <v>47</v>
      </c>
      <c r="AW1487" s="102">
        <v>2234.23</v>
      </c>
      <c r="AX1487" s="29" t="s">
        <v>701</v>
      </c>
      <c r="AY1487" s="29"/>
      <c r="AZ1487" s="25" t="s">
        <v>702</v>
      </c>
      <c r="BA1487">
        <f t="shared" si="279"/>
        <v>2138</v>
      </c>
      <c r="BB1487" s="115" t="s">
        <v>6983</v>
      </c>
      <c r="BC1487" s="105">
        <f t="shared" si="271"/>
        <v>47.536808510638295</v>
      </c>
      <c r="BD1487" s="116">
        <f t="shared" si="272"/>
        <v>43497</v>
      </c>
      <c r="BE1487" s="141" t="s">
        <v>8477</v>
      </c>
      <c r="BF1487">
        <f>MATCH(BE1487,'Cat-4'!$A:$A,0)</f>
        <v>722</v>
      </c>
      <c r="BG1487">
        <f>MATCH(BD1487,'Cat-4'!$1:$1,0)</f>
        <v>86</v>
      </c>
      <c r="BH1487">
        <f>INDEX('Cat-4'!$1:$1048576,'NSS + ACT'!BF1487,'NSS + ACT'!BG1487)</f>
        <v>111.5</v>
      </c>
      <c r="BI1487">
        <f>MATCH($BI$1,'Cat-4'!$1:$1,0)</f>
        <v>153</v>
      </c>
      <c r="BJ1487">
        <f>INDEX('Cat-4'!$1:$1048576,'NSS + ACT'!BF1487,'NSS + ACT'!BI1487)</f>
        <v>130.80000000000001</v>
      </c>
      <c r="BK1487" s="126">
        <f t="shared" si="273"/>
        <v>1.1730941704035875</v>
      </c>
      <c r="BL1487">
        <f t="shared" si="274"/>
        <v>2143</v>
      </c>
      <c r="BM1487" s="126">
        <f t="shared" si="275"/>
        <v>71.433333333333337</v>
      </c>
      <c r="BN1487" s="126" t="s">
        <v>8785</v>
      </c>
      <c r="BO1487" s="126">
        <f>MATCH(BB1487,Sheet3!$D$4:$D$8,0)</f>
        <v>2</v>
      </c>
      <c r="BP1487" s="126">
        <f>MATCH(BN1487,Sheet3!$E$4:$H$4,0)</f>
        <v>4</v>
      </c>
      <c r="BQ1487" s="132">
        <f>INDEX(Sheet3!$D$4:$H$8,'NSS + ACT'!BO1487,'NSS + ACT'!BP1487)</f>
        <v>0.1</v>
      </c>
      <c r="BR1487" s="105">
        <f t="shared" si="276"/>
        <v>2620.9621883408076</v>
      </c>
      <c r="BS1487" s="162">
        <f t="shared" si="277"/>
        <v>0.1</v>
      </c>
      <c r="BT1487" s="105">
        <f t="shared" si="278"/>
        <v>2358.8659695067267</v>
      </c>
    </row>
    <row r="1488" spans="1:72">
      <c r="A1488" s="18">
        <f t="shared" si="270"/>
        <v>1485</v>
      </c>
      <c r="B1488" s="61">
        <v>291703559184</v>
      </c>
      <c r="C1488" s="39">
        <v>42928</v>
      </c>
      <c r="D1488" s="22" t="s">
        <v>264</v>
      </c>
      <c r="E1488" s="22" t="s">
        <v>3197</v>
      </c>
      <c r="F1488" s="110">
        <v>8</v>
      </c>
      <c r="G1488" s="23" t="s">
        <v>119</v>
      </c>
      <c r="H1488" s="52">
        <v>276.13499999999874</v>
      </c>
      <c r="I1488" s="30"/>
      <c r="J1488" s="109">
        <v>2209.0799999999899</v>
      </c>
      <c r="K1488" s="23">
        <v>84139120</v>
      </c>
      <c r="L1488" s="26">
        <v>7.4999999999999997E-2</v>
      </c>
      <c r="M1488" s="40">
        <v>0</v>
      </c>
      <c r="N1488" s="62">
        <v>0</v>
      </c>
      <c r="O1488" s="52">
        <v>0</v>
      </c>
      <c r="P1488" s="26">
        <v>0.1</v>
      </c>
      <c r="Q1488" s="52">
        <v>0</v>
      </c>
      <c r="R1488" s="63">
        <v>0.18</v>
      </c>
      <c r="S1488" s="23" t="s">
        <v>2931</v>
      </c>
      <c r="T1488" s="52">
        <v>165.68099999999924</v>
      </c>
      <c r="U1488" s="52">
        <v>0</v>
      </c>
      <c r="V1488" s="52">
        <v>16.568099999999927</v>
      </c>
      <c r="W1488" s="52">
        <v>430.439237999998</v>
      </c>
      <c r="X1488" s="52">
        <v>612.6883379999972</v>
      </c>
      <c r="Y1488" s="23" t="s">
        <v>3182</v>
      </c>
      <c r="Z1488" s="23" t="s">
        <v>3198</v>
      </c>
      <c r="AA1488" s="23" t="s">
        <v>3199</v>
      </c>
      <c r="AB1488" s="33">
        <v>291703559184</v>
      </c>
      <c r="AC1488" s="33" t="s">
        <v>3200</v>
      </c>
      <c r="AD1488" s="48">
        <v>42928</v>
      </c>
      <c r="AE1488" s="39">
        <v>42880</v>
      </c>
      <c r="AF1488" s="53" t="e">
        <v>#N/A</v>
      </c>
      <c r="AG1488" s="53" t="e">
        <v>#N/A</v>
      </c>
      <c r="AH1488" s="39" t="e">
        <v>#N/A</v>
      </c>
      <c r="AI1488" s="23" t="s">
        <v>51</v>
      </c>
      <c r="AJ1488" s="54"/>
      <c r="AK1488" s="55"/>
      <c r="AL1488" s="56"/>
      <c r="AM1488" s="57"/>
      <c r="AN1488" s="33"/>
      <c r="AO1488" s="48"/>
      <c r="AP1488" s="23">
        <v>2000</v>
      </c>
      <c r="AQ1488" s="23" t="s">
        <v>64</v>
      </c>
      <c r="AR1488" s="23" t="s">
        <v>3199</v>
      </c>
      <c r="AS1488" s="38" t="s">
        <v>53</v>
      </c>
      <c r="AT1488" s="23" t="s">
        <v>522</v>
      </c>
      <c r="AU1488" s="64">
        <v>17042</v>
      </c>
      <c r="AV1488" s="99">
        <v>8</v>
      </c>
      <c r="AW1488" s="102">
        <v>2209.0799999999899</v>
      </c>
      <c r="AX1488" s="29" t="s">
        <v>701</v>
      </c>
      <c r="AY1488" s="29"/>
      <c r="AZ1488" s="25">
        <v>1</v>
      </c>
      <c r="BA1488">
        <f t="shared" si="279"/>
        <v>2758</v>
      </c>
      <c r="BB1488" s="115" t="s">
        <v>6983</v>
      </c>
      <c r="BC1488" s="105">
        <f t="shared" si="271"/>
        <v>276.13499999999874</v>
      </c>
      <c r="BD1488" s="116">
        <f t="shared" si="272"/>
        <v>42856</v>
      </c>
      <c r="BE1488" s="141" t="s">
        <v>8477</v>
      </c>
      <c r="BF1488">
        <f>MATCH(BE1488,'Cat-4'!$A:$A,0)</f>
        <v>722</v>
      </c>
      <c r="BG1488">
        <f>MATCH(BD1488,'Cat-4'!$1:$1,0)</f>
        <v>65</v>
      </c>
      <c r="BH1488">
        <f>INDEX('Cat-4'!$1:$1048576,'NSS + ACT'!BF1488,'NSS + ACT'!BG1488)</f>
        <v>108.1</v>
      </c>
      <c r="BI1488">
        <f>MATCH($BI$1,'Cat-4'!$1:$1,0)</f>
        <v>153</v>
      </c>
      <c r="BJ1488">
        <f>INDEX('Cat-4'!$1:$1048576,'NSS + ACT'!BF1488,'NSS + ACT'!BI1488)</f>
        <v>130.80000000000001</v>
      </c>
      <c r="BK1488" s="126">
        <f t="shared" si="273"/>
        <v>1.2099907493061981</v>
      </c>
      <c r="BL1488">
        <f t="shared" si="274"/>
        <v>2784</v>
      </c>
      <c r="BM1488" s="126">
        <f t="shared" si="275"/>
        <v>92.8</v>
      </c>
      <c r="BN1488" s="126" t="s">
        <v>8785</v>
      </c>
      <c r="BO1488" s="126">
        <f>MATCH(BB1488,Sheet3!$D$4:$D$8,0)</f>
        <v>2</v>
      </c>
      <c r="BP1488" s="126">
        <f>MATCH(BN1488,Sheet3!$E$4:$H$4,0)</f>
        <v>4</v>
      </c>
      <c r="BQ1488" s="132">
        <f>INDEX(Sheet3!$D$4:$H$8,'NSS + ACT'!BO1488,'NSS + ACT'!BP1488)</f>
        <v>0.1</v>
      </c>
      <c r="BR1488" s="105">
        <f t="shared" si="276"/>
        <v>2672.9663644773241</v>
      </c>
      <c r="BS1488" s="162">
        <f t="shared" si="277"/>
        <v>0.1</v>
      </c>
      <c r="BT1488" s="105">
        <f t="shared" si="278"/>
        <v>2405.6697280295916</v>
      </c>
    </row>
    <row r="1489" spans="1:72">
      <c r="A1489" s="18">
        <f t="shared" si="270"/>
        <v>1486</v>
      </c>
      <c r="B1489" s="33">
        <v>292003594805</v>
      </c>
      <c r="C1489" s="39">
        <v>43971</v>
      </c>
      <c r="D1489" s="22" t="s">
        <v>124</v>
      </c>
      <c r="E1489" s="22" t="s">
        <v>6471</v>
      </c>
      <c r="F1489" s="110">
        <v>5</v>
      </c>
      <c r="G1489" s="23" t="s">
        <v>49</v>
      </c>
      <c r="H1489" s="52">
        <v>439.39600000000002</v>
      </c>
      <c r="I1489" s="30"/>
      <c r="J1489" s="109">
        <v>2196.98</v>
      </c>
      <c r="K1489" s="33">
        <v>90303310</v>
      </c>
      <c r="L1489" s="26">
        <v>7.4999999999999997E-2</v>
      </c>
      <c r="M1489" s="26"/>
      <c r="N1489" s="26">
        <v>0</v>
      </c>
      <c r="O1489" s="60"/>
      <c r="P1489" s="26">
        <v>0.1</v>
      </c>
      <c r="Q1489" s="84"/>
      <c r="R1489" s="26">
        <v>0.18</v>
      </c>
      <c r="S1489" s="23" t="s">
        <v>6467</v>
      </c>
      <c r="T1489" s="52">
        <v>164.77349999999998</v>
      </c>
      <c r="U1489" s="52">
        <v>0</v>
      </c>
      <c r="V1489" s="52">
        <v>16.477349999999998</v>
      </c>
      <c r="W1489" s="52">
        <v>428.08155299999999</v>
      </c>
      <c r="X1489" s="52">
        <v>609.332403</v>
      </c>
      <c r="Y1489" s="23" t="s">
        <v>6223</v>
      </c>
      <c r="Z1489" s="23" t="s">
        <v>6472</v>
      </c>
      <c r="AA1489" s="23" t="s">
        <v>6473</v>
      </c>
      <c r="AB1489" s="33">
        <v>292003594805</v>
      </c>
      <c r="AC1489" s="33" t="s">
        <v>6470</v>
      </c>
      <c r="AD1489" s="39">
        <v>43971</v>
      </c>
      <c r="AE1489" s="39">
        <v>43908</v>
      </c>
      <c r="AF1489" s="53" t="e">
        <v>#N/A</v>
      </c>
      <c r="AG1489" s="53" t="e">
        <v>#N/A</v>
      </c>
      <c r="AH1489" s="39" t="e">
        <v>#N/A</v>
      </c>
      <c r="AI1489" s="23" t="s">
        <v>51</v>
      </c>
      <c r="AJ1489" s="59"/>
      <c r="AK1489" s="59"/>
      <c r="AL1489" s="48"/>
      <c r="AM1489" s="60"/>
      <c r="AN1489" s="33"/>
      <c r="AO1489" s="48"/>
      <c r="AP1489" s="23">
        <v>2000</v>
      </c>
      <c r="AQ1489" s="23" t="s">
        <v>52</v>
      </c>
      <c r="AR1489" s="23" t="s">
        <v>6473</v>
      </c>
      <c r="AS1489" s="38" t="s">
        <v>53</v>
      </c>
      <c r="AT1489" s="23" t="s">
        <v>519</v>
      </c>
      <c r="AU1489" s="23">
        <v>3281056</v>
      </c>
      <c r="AV1489" s="99">
        <v>5</v>
      </c>
      <c r="AW1489" s="101">
        <v>2196.98</v>
      </c>
      <c r="AX1489" s="29" t="s">
        <v>5711</v>
      </c>
      <c r="AY1489" s="29"/>
      <c r="AZ1489" s="21"/>
      <c r="BA1489">
        <f t="shared" si="279"/>
        <v>1730</v>
      </c>
      <c r="BB1489" s="115" t="s">
        <v>6987</v>
      </c>
      <c r="BC1489" s="105">
        <f t="shared" si="271"/>
        <v>439.39600000000002</v>
      </c>
      <c r="BD1489" s="116">
        <f t="shared" si="272"/>
        <v>43891</v>
      </c>
      <c r="BE1489" s="141" t="s">
        <v>8366</v>
      </c>
      <c r="BF1489">
        <f>MATCH(BE1489,'Cat-4'!$A:$A,0)</f>
        <v>666</v>
      </c>
      <c r="BG1489">
        <f>MATCH(BD1489,'Cat-4'!$1:$1,0)</f>
        <v>99</v>
      </c>
      <c r="BH1489">
        <f>INDEX('Cat-4'!$1:$1048576,'NSS + ACT'!BF1489,'NSS + ACT'!BG1489)</f>
        <v>111.5</v>
      </c>
      <c r="BI1489">
        <f>MATCH($BI$1,'Cat-4'!$1:$1,0)</f>
        <v>153</v>
      </c>
      <c r="BJ1489">
        <f>INDEX('Cat-4'!$1:$1048576,'NSS + ACT'!BF1489,'NSS + ACT'!BI1489)</f>
        <v>133.4</v>
      </c>
      <c r="BK1489" s="126">
        <f t="shared" si="273"/>
        <v>1.1964125560538117</v>
      </c>
      <c r="BL1489">
        <f t="shared" si="274"/>
        <v>1749</v>
      </c>
      <c r="BM1489" s="126">
        <f t="shared" si="275"/>
        <v>58.3</v>
      </c>
      <c r="BN1489" s="126" t="s">
        <v>8785</v>
      </c>
      <c r="BO1489" s="126">
        <f>MATCH(BB1489,Sheet3!$D$4:$D$8,0)</f>
        <v>4</v>
      </c>
      <c r="BP1489" s="126">
        <f>MATCH(BN1489,Sheet3!$E$4:$H$4,0)</f>
        <v>4</v>
      </c>
      <c r="BQ1489" s="132">
        <f>INDEX(Sheet3!$D$4:$H$8,'NSS + ACT'!BO1489,'NSS + ACT'!BP1489)</f>
        <v>0.2</v>
      </c>
      <c r="BR1489" s="105">
        <f t="shared" si="276"/>
        <v>2628.4944573991033</v>
      </c>
      <c r="BS1489" s="162">
        <f t="shared" si="277"/>
        <v>0.2</v>
      </c>
      <c r="BT1489" s="105">
        <f t="shared" si="278"/>
        <v>2102.7955659192826</v>
      </c>
    </row>
    <row r="1490" spans="1:72">
      <c r="A1490" s="18">
        <f t="shared" si="270"/>
        <v>1487</v>
      </c>
      <c r="B1490" s="61">
        <v>291603875205</v>
      </c>
      <c r="C1490" s="39">
        <v>42602</v>
      </c>
      <c r="D1490" s="22" t="s">
        <v>271</v>
      </c>
      <c r="E1490" s="22" t="s">
        <v>3118</v>
      </c>
      <c r="F1490" s="110">
        <v>34</v>
      </c>
      <c r="G1490" s="23" t="s">
        <v>119</v>
      </c>
      <c r="H1490" s="52">
        <v>64.604411764705887</v>
      </c>
      <c r="I1490" s="30"/>
      <c r="J1490" s="109">
        <v>2196.5500000000002</v>
      </c>
      <c r="K1490" s="23">
        <v>84841090</v>
      </c>
      <c r="L1490" s="26">
        <v>7.4999999999999997E-2</v>
      </c>
      <c r="M1490" s="40">
        <v>0</v>
      </c>
      <c r="N1490" s="62">
        <v>0</v>
      </c>
      <c r="O1490" s="52">
        <v>0</v>
      </c>
      <c r="P1490" s="26">
        <v>0.1</v>
      </c>
      <c r="Q1490" s="52">
        <v>0</v>
      </c>
      <c r="R1490" s="63">
        <v>0.18</v>
      </c>
      <c r="S1490" s="23" t="s">
        <v>777</v>
      </c>
      <c r="T1490" s="52">
        <v>164.74125000000001</v>
      </c>
      <c r="U1490" s="52">
        <v>0</v>
      </c>
      <c r="V1490" s="52">
        <v>16.474125000000001</v>
      </c>
      <c r="W1490" s="52">
        <v>427.99776750000007</v>
      </c>
      <c r="X1490" s="52">
        <v>609.2131425</v>
      </c>
      <c r="Y1490" s="23" t="s">
        <v>2991</v>
      </c>
      <c r="Z1490" s="23" t="s">
        <v>3119</v>
      </c>
      <c r="AA1490" s="23" t="s">
        <v>290</v>
      </c>
      <c r="AB1490" s="33">
        <v>291603875205</v>
      </c>
      <c r="AC1490" s="33" t="s">
        <v>3120</v>
      </c>
      <c r="AD1490" s="48">
        <v>42602</v>
      </c>
      <c r="AE1490" s="39">
        <v>42550</v>
      </c>
      <c r="AF1490" s="53" t="e">
        <v>#N/A</v>
      </c>
      <c r="AG1490" s="53" t="e">
        <v>#N/A</v>
      </c>
      <c r="AH1490" s="39" t="e">
        <v>#N/A</v>
      </c>
      <c r="AI1490" s="23" t="s">
        <v>51</v>
      </c>
      <c r="AJ1490" s="54"/>
      <c r="AK1490" s="55"/>
      <c r="AL1490" s="56"/>
      <c r="AM1490" s="57"/>
      <c r="AN1490" s="33"/>
      <c r="AO1490" s="48"/>
      <c r="AP1490" s="23">
        <v>2000</v>
      </c>
      <c r="AQ1490" s="23" t="s">
        <v>64</v>
      </c>
      <c r="AR1490" s="23" t="s">
        <v>290</v>
      </c>
      <c r="AS1490" s="38" t="s">
        <v>53</v>
      </c>
      <c r="AT1490" s="23" t="s">
        <v>519</v>
      </c>
      <c r="AU1490" s="64">
        <v>201610319</v>
      </c>
      <c r="AV1490" s="99">
        <v>34</v>
      </c>
      <c r="AW1490" s="102">
        <v>2196.5500000000002</v>
      </c>
      <c r="AX1490" s="29" t="s">
        <v>701</v>
      </c>
      <c r="AY1490" s="29"/>
      <c r="AZ1490" s="25" t="s">
        <v>2577</v>
      </c>
      <c r="BA1490">
        <f t="shared" si="279"/>
        <v>3088</v>
      </c>
      <c r="BB1490" s="115" t="s">
        <v>6983</v>
      </c>
      <c r="BC1490" s="105">
        <f t="shared" si="271"/>
        <v>64.604411764705887</v>
      </c>
      <c r="BD1490" s="116">
        <f t="shared" si="272"/>
        <v>42522</v>
      </c>
      <c r="BE1490" s="141" t="s">
        <v>8477</v>
      </c>
      <c r="BF1490">
        <f>MATCH(BE1490,'Cat-4'!$A:$A,0)</f>
        <v>722</v>
      </c>
      <c r="BG1490">
        <f>MATCH(BD1490,'Cat-4'!$1:$1,0)</f>
        <v>54</v>
      </c>
      <c r="BH1490">
        <f>INDEX('Cat-4'!$1:$1048576,'NSS + ACT'!BF1490,'NSS + ACT'!BG1490)</f>
        <v>108</v>
      </c>
      <c r="BI1490">
        <f>MATCH($BI$1,'Cat-4'!$1:$1,0)</f>
        <v>153</v>
      </c>
      <c r="BJ1490">
        <f>INDEX('Cat-4'!$1:$1048576,'NSS + ACT'!BF1490,'NSS + ACT'!BI1490)</f>
        <v>130.80000000000001</v>
      </c>
      <c r="BK1490" s="126">
        <f t="shared" si="273"/>
        <v>1.2111111111111112</v>
      </c>
      <c r="BL1490">
        <f t="shared" si="274"/>
        <v>3118</v>
      </c>
      <c r="BM1490" s="126">
        <f t="shared" si="275"/>
        <v>103.93333333333334</v>
      </c>
      <c r="BN1490" s="126" t="s">
        <v>8785</v>
      </c>
      <c r="BO1490" s="126">
        <f>MATCH(BB1490,Sheet3!$D$4:$D$8,0)</f>
        <v>2</v>
      </c>
      <c r="BP1490" s="126">
        <f>MATCH(BN1490,Sheet3!$E$4:$H$4,0)</f>
        <v>4</v>
      </c>
      <c r="BQ1490" s="132">
        <f>INDEX(Sheet3!$D$4:$H$8,'NSS + ACT'!BO1490,'NSS + ACT'!BP1490)</f>
        <v>0.1</v>
      </c>
      <c r="BR1490" s="105">
        <f t="shared" si="276"/>
        <v>2660.2661111111115</v>
      </c>
      <c r="BS1490" s="162">
        <f t="shared" si="277"/>
        <v>0.1</v>
      </c>
      <c r="BT1490" s="105">
        <f t="shared" si="278"/>
        <v>2394.2395000000006</v>
      </c>
    </row>
    <row r="1491" spans="1:72">
      <c r="A1491" s="18">
        <f t="shared" si="270"/>
        <v>1488</v>
      </c>
      <c r="B1491" s="70">
        <v>171900089082</v>
      </c>
      <c r="C1491" s="76">
        <v>43475</v>
      </c>
      <c r="D1491" s="72" t="s">
        <v>605</v>
      </c>
      <c r="E1491" s="72" t="s">
        <v>4885</v>
      </c>
      <c r="F1491" s="111">
        <v>2</v>
      </c>
      <c r="G1491" s="69" t="s">
        <v>75</v>
      </c>
      <c r="H1491" s="58">
        <v>1605.6</v>
      </c>
      <c r="I1491" s="30"/>
      <c r="J1491" s="103">
        <v>3211.2</v>
      </c>
      <c r="K1491" s="70">
        <v>73072900</v>
      </c>
      <c r="L1491" s="74">
        <v>0.1</v>
      </c>
      <c r="M1491" s="73"/>
      <c r="N1491" s="40">
        <v>0</v>
      </c>
      <c r="O1491" s="35"/>
      <c r="P1491" s="75">
        <v>0.1</v>
      </c>
      <c r="Q1491" s="52">
        <v>0</v>
      </c>
      <c r="R1491" s="75">
        <v>0.18</v>
      </c>
      <c r="S1491" s="69"/>
      <c r="T1491" s="52">
        <v>321.12</v>
      </c>
      <c r="U1491" s="52">
        <v>0</v>
      </c>
      <c r="V1491" s="52">
        <v>32.112000000000002</v>
      </c>
      <c r="W1491" s="52">
        <v>641.59775999999999</v>
      </c>
      <c r="X1491" s="52">
        <v>994.82976000000008</v>
      </c>
      <c r="Y1491" s="23" t="s">
        <v>4841</v>
      </c>
      <c r="Z1491" s="69" t="s">
        <v>4886</v>
      </c>
      <c r="AA1491" s="69" t="s">
        <v>4887</v>
      </c>
      <c r="AB1491" s="70" t="e">
        <v>#N/A</v>
      </c>
      <c r="AC1491" s="70" t="e">
        <v>#N/A</v>
      </c>
      <c r="AD1491" s="71" t="e">
        <v>#N/A</v>
      </c>
      <c r="AE1491" s="76">
        <v>43410</v>
      </c>
      <c r="AF1491" s="70">
        <v>171900089082</v>
      </c>
      <c r="AG1491" s="77">
        <v>1000171</v>
      </c>
      <c r="AH1491" s="76">
        <v>43476</v>
      </c>
      <c r="AI1491" s="69" t="s">
        <v>385</v>
      </c>
      <c r="AJ1491" s="78"/>
      <c r="AK1491" s="79"/>
      <c r="AL1491" s="80"/>
      <c r="AM1491" s="81"/>
      <c r="AN1491" s="70"/>
      <c r="AO1491" s="71"/>
      <c r="AP1491" s="69">
        <v>2000</v>
      </c>
      <c r="AQ1491" s="69" t="s">
        <v>52</v>
      </c>
      <c r="AR1491" s="69" t="s">
        <v>4887</v>
      </c>
      <c r="AS1491" s="82" t="s">
        <v>53</v>
      </c>
      <c r="AT1491" s="69"/>
      <c r="AU1491" s="69" t="s">
        <v>832</v>
      </c>
      <c r="AV1491" s="99">
        <v>2</v>
      </c>
      <c r="AW1491" s="103">
        <v>2194.5700000000002</v>
      </c>
      <c r="AX1491" s="29" t="s">
        <v>4770</v>
      </c>
      <c r="AY1491" s="29"/>
      <c r="AZ1491" s="30" t="s">
        <v>702</v>
      </c>
      <c r="BA1491">
        <f t="shared" si="279"/>
        <v>2228</v>
      </c>
      <c r="BB1491" s="115" t="s">
        <v>6983</v>
      </c>
      <c r="BC1491" s="105">
        <f t="shared" si="271"/>
        <v>1097.2850000000001</v>
      </c>
      <c r="BD1491" s="116">
        <f t="shared" si="272"/>
        <v>43405</v>
      </c>
      <c r="BE1491" s="141" t="s">
        <v>8477</v>
      </c>
      <c r="BF1491">
        <f>MATCH(BE1491,'Cat-4'!$A:$A,0)</f>
        <v>722</v>
      </c>
      <c r="BG1491">
        <f>MATCH(BD1491,'Cat-4'!$1:$1,0)</f>
        <v>83</v>
      </c>
      <c r="BH1491">
        <f>INDEX('Cat-4'!$1:$1048576,'NSS + ACT'!BF1491,'NSS + ACT'!BG1491)</f>
        <v>111.9</v>
      </c>
      <c r="BI1491">
        <f>MATCH($BI$1,'Cat-4'!$1:$1,0)</f>
        <v>153</v>
      </c>
      <c r="BJ1491">
        <f>INDEX('Cat-4'!$1:$1048576,'NSS + ACT'!BF1491,'NSS + ACT'!BI1491)</f>
        <v>130.80000000000001</v>
      </c>
      <c r="BK1491" s="126">
        <f t="shared" si="273"/>
        <v>1.1689008042895443</v>
      </c>
      <c r="BL1491">
        <f t="shared" si="274"/>
        <v>2235</v>
      </c>
      <c r="BM1491" s="126">
        <f t="shared" si="275"/>
        <v>74.5</v>
      </c>
      <c r="BN1491" s="126" t="s">
        <v>8785</v>
      </c>
      <c r="BO1491" s="126">
        <f>MATCH(BB1491,Sheet3!$D$4:$D$8,0)</f>
        <v>2</v>
      </c>
      <c r="BP1491" s="126">
        <f>MATCH(BN1491,Sheet3!$E$4:$H$4,0)</f>
        <v>4</v>
      </c>
      <c r="BQ1491" s="132">
        <f>INDEX(Sheet3!$D$4:$H$8,'NSS + ACT'!BO1491,'NSS + ACT'!BP1491)</f>
        <v>0.1</v>
      </c>
      <c r="BR1491" s="105">
        <f t="shared" si="276"/>
        <v>2565.2346380697054</v>
      </c>
      <c r="BS1491" s="162">
        <f t="shared" si="277"/>
        <v>0.1</v>
      </c>
      <c r="BT1491" s="105">
        <f t="shared" si="278"/>
        <v>2308.7111742627349</v>
      </c>
    </row>
    <row r="1492" spans="1:72">
      <c r="A1492" s="18">
        <f t="shared" si="270"/>
        <v>1489</v>
      </c>
      <c r="B1492" s="61">
        <v>291604729290</v>
      </c>
      <c r="C1492" s="39">
        <v>42653</v>
      </c>
      <c r="D1492" s="22" t="s">
        <v>220</v>
      </c>
      <c r="E1492" s="22" t="s">
        <v>2257</v>
      </c>
      <c r="F1492" s="110">
        <v>2</v>
      </c>
      <c r="G1492" s="23" t="s">
        <v>49</v>
      </c>
      <c r="H1492" s="52">
        <v>1096.664999999995</v>
      </c>
      <c r="I1492" s="30"/>
      <c r="J1492" s="109">
        <v>2193.3299999999899</v>
      </c>
      <c r="K1492" s="23">
        <v>84819090</v>
      </c>
      <c r="L1492" s="26">
        <v>7.4999999999999997E-2</v>
      </c>
      <c r="M1492" s="40">
        <v>0</v>
      </c>
      <c r="N1492" s="62">
        <v>0</v>
      </c>
      <c r="O1492" s="52">
        <v>0</v>
      </c>
      <c r="P1492" s="26">
        <v>0.1</v>
      </c>
      <c r="Q1492" s="52">
        <v>0</v>
      </c>
      <c r="R1492" s="63">
        <v>0.18</v>
      </c>
      <c r="S1492" s="23" t="s">
        <v>849</v>
      </c>
      <c r="T1492" s="52">
        <v>164.49974999999924</v>
      </c>
      <c r="U1492" s="52">
        <v>0</v>
      </c>
      <c r="V1492" s="52">
        <v>16.449974999999924</v>
      </c>
      <c r="W1492" s="52">
        <v>427.37035049999798</v>
      </c>
      <c r="X1492" s="52">
        <v>608.32007549999707</v>
      </c>
      <c r="Y1492" s="23" t="s">
        <v>1945</v>
      </c>
      <c r="Z1492" s="23" t="s">
        <v>2258</v>
      </c>
      <c r="AA1492" s="23" t="s">
        <v>2259</v>
      </c>
      <c r="AB1492" s="33">
        <v>291604729290</v>
      </c>
      <c r="AC1492" s="33" t="s">
        <v>1962</v>
      </c>
      <c r="AD1492" s="48">
        <v>42653</v>
      </c>
      <c r="AE1492" s="39">
        <v>42629</v>
      </c>
      <c r="AF1492" s="53" t="e">
        <v>#N/A</v>
      </c>
      <c r="AG1492" s="53" t="e">
        <v>#N/A</v>
      </c>
      <c r="AH1492" s="39" t="e">
        <v>#N/A</v>
      </c>
      <c r="AI1492" s="23" t="s">
        <v>51</v>
      </c>
      <c r="AJ1492" s="54"/>
      <c r="AK1492" s="55"/>
      <c r="AL1492" s="56"/>
      <c r="AM1492" s="57"/>
      <c r="AN1492" s="33"/>
      <c r="AO1492" s="48"/>
      <c r="AP1492" s="23">
        <v>2000</v>
      </c>
      <c r="AQ1492" s="23" t="s">
        <v>52</v>
      </c>
      <c r="AR1492" s="23" t="s">
        <v>2259</v>
      </c>
      <c r="AS1492" s="38" t="s">
        <v>53</v>
      </c>
      <c r="AT1492" s="23"/>
      <c r="AU1492" s="64">
        <v>6316001233</v>
      </c>
      <c r="AV1492" s="99">
        <v>2</v>
      </c>
      <c r="AW1492" s="102">
        <v>2193.3299999999899</v>
      </c>
      <c r="AX1492" s="29" t="s">
        <v>701</v>
      </c>
      <c r="AY1492" s="29"/>
      <c r="AZ1492" s="25" t="s">
        <v>1954</v>
      </c>
      <c r="BA1492">
        <f t="shared" si="279"/>
        <v>3009</v>
      </c>
      <c r="BB1492" s="115" t="s">
        <v>6983</v>
      </c>
      <c r="BC1492" s="105">
        <f t="shared" si="271"/>
        <v>1096.664999999995</v>
      </c>
      <c r="BD1492" s="116">
        <f t="shared" si="272"/>
        <v>42614</v>
      </c>
      <c r="BE1492" s="141" t="s">
        <v>8477</v>
      </c>
      <c r="BF1492">
        <f>MATCH(BE1492,'Cat-4'!$A:$A,0)</f>
        <v>722</v>
      </c>
      <c r="BG1492">
        <f>MATCH(BD1492,'Cat-4'!$1:$1,0)</f>
        <v>57</v>
      </c>
      <c r="BH1492">
        <f>INDEX('Cat-4'!$1:$1048576,'NSS + ACT'!BF1492,'NSS + ACT'!BG1492)</f>
        <v>107.4</v>
      </c>
      <c r="BI1492">
        <f>MATCH($BI$1,'Cat-4'!$1:$1,0)</f>
        <v>153</v>
      </c>
      <c r="BJ1492">
        <f>INDEX('Cat-4'!$1:$1048576,'NSS + ACT'!BF1492,'NSS + ACT'!BI1492)</f>
        <v>130.80000000000001</v>
      </c>
      <c r="BK1492" s="126">
        <f t="shared" si="273"/>
        <v>1.217877094972067</v>
      </c>
      <c r="BL1492">
        <f t="shared" si="274"/>
        <v>3026</v>
      </c>
      <c r="BM1492" s="126">
        <f t="shared" si="275"/>
        <v>100.86666666666666</v>
      </c>
      <c r="BN1492" s="126" t="s">
        <v>8785</v>
      </c>
      <c r="BO1492" s="126">
        <f>MATCH(BB1492,Sheet3!$D$4:$D$8,0)</f>
        <v>2</v>
      </c>
      <c r="BP1492" s="126">
        <f>MATCH(BN1492,Sheet3!$E$4:$H$4,0)</f>
        <v>4</v>
      </c>
      <c r="BQ1492" s="132">
        <f>INDEX(Sheet3!$D$4:$H$8,'NSS + ACT'!BO1492,'NSS + ACT'!BP1492)</f>
        <v>0.1</v>
      </c>
      <c r="BR1492" s="105">
        <f t="shared" si="276"/>
        <v>2671.2063687150712</v>
      </c>
      <c r="BS1492" s="162">
        <f t="shared" si="277"/>
        <v>0.1</v>
      </c>
      <c r="BT1492" s="105">
        <f t="shared" si="278"/>
        <v>2404.0857318435642</v>
      </c>
    </row>
    <row r="1493" spans="1:72">
      <c r="A1493" s="18">
        <f t="shared" si="270"/>
        <v>1490</v>
      </c>
      <c r="B1493" s="70">
        <v>171900089082</v>
      </c>
      <c r="C1493" s="76">
        <v>43475</v>
      </c>
      <c r="D1493" s="72" t="s">
        <v>605</v>
      </c>
      <c r="E1493" s="72" t="s">
        <v>4852</v>
      </c>
      <c r="F1493" s="111">
        <v>4</v>
      </c>
      <c r="G1493" s="69" t="s">
        <v>75</v>
      </c>
      <c r="H1493" s="58">
        <v>602.1</v>
      </c>
      <c r="I1493" s="30"/>
      <c r="J1493" s="103">
        <v>2408.4</v>
      </c>
      <c r="K1493" s="70">
        <v>59111000</v>
      </c>
      <c r="L1493" s="74">
        <v>0.1</v>
      </c>
      <c r="M1493" s="73"/>
      <c r="N1493" s="40">
        <v>0</v>
      </c>
      <c r="O1493" s="35"/>
      <c r="P1493" s="75">
        <v>0.1</v>
      </c>
      <c r="Q1493" s="52">
        <v>0</v>
      </c>
      <c r="R1493" s="75">
        <v>0.12</v>
      </c>
      <c r="S1493" s="69"/>
      <c r="T1493" s="52">
        <v>240.84000000000003</v>
      </c>
      <c r="U1493" s="52">
        <v>0</v>
      </c>
      <c r="V1493" s="52">
        <v>24.084000000000003</v>
      </c>
      <c r="W1493" s="52">
        <v>320.79888</v>
      </c>
      <c r="X1493" s="52">
        <v>585.72288000000003</v>
      </c>
      <c r="Y1493" s="23" t="s">
        <v>4841</v>
      </c>
      <c r="Z1493" s="69" t="s">
        <v>4853</v>
      </c>
      <c r="AA1493" s="69" t="s">
        <v>4854</v>
      </c>
      <c r="AB1493" s="70" t="e">
        <v>#N/A</v>
      </c>
      <c r="AC1493" s="70" t="e">
        <v>#N/A</v>
      </c>
      <c r="AD1493" s="71" t="e">
        <v>#N/A</v>
      </c>
      <c r="AE1493" s="76">
        <v>43410</v>
      </c>
      <c r="AF1493" s="70">
        <v>171900089082</v>
      </c>
      <c r="AG1493" s="77">
        <v>1000171</v>
      </c>
      <c r="AH1493" s="76">
        <v>43476</v>
      </c>
      <c r="AI1493" s="69" t="s">
        <v>385</v>
      </c>
      <c r="AJ1493" s="78"/>
      <c r="AK1493" s="79"/>
      <c r="AL1493" s="80"/>
      <c r="AM1493" s="81"/>
      <c r="AN1493" s="70"/>
      <c r="AO1493" s="71"/>
      <c r="AP1493" s="69">
        <v>2000</v>
      </c>
      <c r="AQ1493" s="69" t="s">
        <v>52</v>
      </c>
      <c r="AR1493" s="69" t="s">
        <v>4854</v>
      </c>
      <c r="AS1493" s="82" t="s">
        <v>53</v>
      </c>
      <c r="AT1493" s="69"/>
      <c r="AU1493" s="69" t="s">
        <v>832</v>
      </c>
      <c r="AV1493" s="99">
        <v>4</v>
      </c>
      <c r="AW1493" s="103">
        <v>2188.54</v>
      </c>
      <c r="AX1493" s="29" t="s">
        <v>4770</v>
      </c>
      <c r="AY1493" s="29"/>
      <c r="AZ1493" s="30" t="s">
        <v>702</v>
      </c>
      <c r="BA1493">
        <f t="shared" si="279"/>
        <v>2228</v>
      </c>
      <c r="BB1493" s="115" t="s">
        <v>6983</v>
      </c>
      <c r="BC1493" s="105">
        <f t="shared" si="271"/>
        <v>547.13499999999999</v>
      </c>
      <c r="BD1493" s="116">
        <f t="shared" si="272"/>
        <v>43405</v>
      </c>
      <c r="BE1493" s="141" t="s">
        <v>8477</v>
      </c>
      <c r="BF1493">
        <f>MATCH(BE1493,'Cat-4'!$A:$A,0)</f>
        <v>722</v>
      </c>
      <c r="BG1493">
        <f>MATCH(BD1493,'Cat-4'!$1:$1,0)</f>
        <v>83</v>
      </c>
      <c r="BH1493">
        <f>INDEX('Cat-4'!$1:$1048576,'NSS + ACT'!BF1493,'NSS + ACT'!BG1493)</f>
        <v>111.9</v>
      </c>
      <c r="BI1493">
        <f>MATCH($BI$1,'Cat-4'!$1:$1,0)</f>
        <v>153</v>
      </c>
      <c r="BJ1493">
        <f>INDEX('Cat-4'!$1:$1048576,'NSS + ACT'!BF1493,'NSS + ACT'!BI1493)</f>
        <v>130.80000000000001</v>
      </c>
      <c r="BK1493" s="126">
        <f t="shared" si="273"/>
        <v>1.1689008042895443</v>
      </c>
      <c r="BL1493">
        <f t="shared" si="274"/>
        <v>2235</v>
      </c>
      <c r="BM1493" s="126">
        <f t="shared" si="275"/>
        <v>74.5</v>
      </c>
      <c r="BN1493" s="126" t="s">
        <v>8785</v>
      </c>
      <c r="BO1493" s="126">
        <f>MATCH(BB1493,Sheet3!$D$4:$D$8,0)</f>
        <v>2</v>
      </c>
      <c r="BP1493" s="126">
        <f>MATCH(BN1493,Sheet3!$E$4:$H$4,0)</f>
        <v>4</v>
      </c>
      <c r="BQ1493" s="132">
        <f>INDEX(Sheet3!$D$4:$H$8,'NSS + ACT'!BO1493,'NSS + ACT'!BP1493)</f>
        <v>0.1</v>
      </c>
      <c r="BR1493" s="105">
        <f t="shared" si="276"/>
        <v>2558.1861662198394</v>
      </c>
      <c r="BS1493" s="162">
        <f t="shared" si="277"/>
        <v>0.1</v>
      </c>
      <c r="BT1493" s="105">
        <f t="shared" si="278"/>
        <v>2302.3675495978555</v>
      </c>
    </row>
    <row r="1494" spans="1:72">
      <c r="A1494" s="18">
        <f t="shared" si="270"/>
        <v>1491</v>
      </c>
      <c r="B1494" s="33">
        <v>292303563646</v>
      </c>
      <c r="C1494" s="39">
        <v>45021</v>
      </c>
      <c r="D1494" s="22" t="s">
        <v>347</v>
      </c>
      <c r="E1494" s="22" t="s">
        <v>5444</v>
      </c>
      <c r="F1494" s="110">
        <v>14</v>
      </c>
      <c r="G1494" s="23" t="s">
        <v>49</v>
      </c>
      <c r="H1494" s="58">
        <v>155</v>
      </c>
      <c r="I1494" s="30"/>
      <c r="J1494" s="101">
        <v>2170</v>
      </c>
      <c r="K1494" s="33">
        <v>84841090</v>
      </c>
      <c r="L1494" s="26">
        <v>7.4999999999999997E-2</v>
      </c>
      <c r="M1494" s="40">
        <v>0</v>
      </c>
      <c r="N1494" s="40">
        <v>0</v>
      </c>
      <c r="O1494" s="35">
        <v>0</v>
      </c>
      <c r="P1494" s="63">
        <v>0.1</v>
      </c>
      <c r="Q1494" s="52">
        <v>0</v>
      </c>
      <c r="R1494" s="63">
        <v>0.18</v>
      </c>
      <c r="S1494" s="23" t="s">
        <v>777</v>
      </c>
      <c r="T1494" s="52">
        <v>162.75</v>
      </c>
      <c r="U1494" s="52">
        <v>0</v>
      </c>
      <c r="V1494" s="52">
        <v>16.275000000000002</v>
      </c>
      <c r="W1494" s="52">
        <v>422.8245</v>
      </c>
      <c r="X1494" s="52">
        <v>601.84950000000003</v>
      </c>
      <c r="Y1494" s="23" t="s">
        <v>5221</v>
      </c>
      <c r="Z1494" s="23" t="s">
        <v>5445</v>
      </c>
      <c r="AA1494" s="23" t="s">
        <v>5446</v>
      </c>
      <c r="AB1494" s="33">
        <v>292303563646</v>
      </c>
      <c r="AC1494" s="33" t="s">
        <v>5447</v>
      </c>
      <c r="AD1494" s="39">
        <v>45021</v>
      </c>
      <c r="AE1494" s="39">
        <v>45006</v>
      </c>
      <c r="AF1494" s="53" t="e">
        <v>#N/A</v>
      </c>
      <c r="AG1494" s="53" t="e">
        <v>#N/A</v>
      </c>
      <c r="AH1494" s="39" t="e">
        <v>#N/A</v>
      </c>
      <c r="AI1494" s="23" t="s">
        <v>51</v>
      </c>
      <c r="AJ1494" s="59"/>
      <c r="AK1494" s="59"/>
      <c r="AL1494" s="48"/>
      <c r="AM1494" s="60"/>
      <c r="AN1494" s="33"/>
      <c r="AO1494" s="48"/>
      <c r="AP1494" s="23">
        <v>2000</v>
      </c>
      <c r="AQ1494" s="23" t="s">
        <v>52</v>
      </c>
      <c r="AR1494" s="23" t="s">
        <v>5446</v>
      </c>
      <c r="AS1494" s="38" t="s">
        <v>518</v>
      </c>
      <c r="AT1494" s="23"/>
      <c r="AU1494" s="23" t="s">
        <v>5448</v>
      </c>
      <c r="AV1494" s="99">
        <v>14</v>
      </c>
      <c r="AW1494" s="101">
        <v>2170</v>
      </c>
      <c r="AX1494" s="29" t="s">
        <v>4770</v>
      </c>
      <c r="AY1494" s="29"/>
      <c r="AZ1494" s="30"/>
      <c r="BA1494">
        <f t="shared" si="279"/>
        <v>632</v>
      </c>
      <c r="BB1494" s="115" t="s">
        <v>6983</v>
      </c>
      <c r="BC1494" s="105">
        <f t="shared" si="271"/>
        <v>155</v>
      </c>
      <c r="BD1494" s="116">
        <f t="shared" si="272"/>
        <v>44986</v>
      </c>
      <c r="BE1494" s="141" t="s">
        <v>8477</v>
      </c>
      <c r="BF1494">
        <f>MATCH(BE1494,'Cat-4'!$A:$A,0)</f>
        <v>722</v>
      </c>
      <c r="BG1494">
        <f>MATCH(BD1494,'Cat-4'!$1:$1,0)</f>
        <v>135</v>
      </c>
      <c r="BH1494">
        <f>INDEX('Cat-4'!$1:$1048576,'NSS + ACT'!BF1494,'NSS + ACT'!BG1494)</f>
        <v>128</v>
      </c>
      <c r="BI1494">
        <f>MATCH($BI$1,'Cat-4'!$1:$1,0)</f>
        <v>153</v>
      </c>
      <c r="BJ1494">
        <f>INDEX('Cat-4'!$1:$1048576,'NSS + ACT'!BF1494,'NSS + ACT'!BI1494)</f>
        <v>130.80000000000001</v>
      </c>
      <c r="BK1494" s="126">
        <f t="shared" si="273"/>
        <v>1.0218750000000001</v>
      </c>
      <c r="BL1494">
        <f t="shared" si="274"/>
        <v>654</v>
      </c>
      <c r="BM1494" s="126">
        <f t="shared" si="275"/>
        <v>21.8</v>
      </c>
      <c r="BN1494" s="126" t="s">
        <v>8784</v>
      </c>
      <c r="BO1494" s="126">
        <f>MATCH(BB1494,Sheet3!$D$4:$D$8,0)</f>
        <v>2</v>
      </c>
      <c r="BP1494" s="126">
        <f>MATCH(BN1494,Sheet3!$E$4:$H$4,0)</f>
        <v>3</v>
      </c>
      <c r="BQ1494" s="132">
        <f>INDEX(Sheet3!$D$4:$H$8,'NSS + ACT'!BO1494,'NSS + ACT'!BP1494)</f>
        <v>0.05</v>
      </c>
      <c r="BR1494" s="105">
        <f t="shared" si="276"/>
        <v>2217.46875</v>
      </c>
      <c r="BS1494" s="162">
        <f t="shared" si="277"/>
        <v>0.05</v>
      </c>
      <c r="BT1494" s="105">
        <f t="shared" si="278"/>
        <v>2106.5953125000001</v>
      </c>
    </row>
    <row r="1495" spans="1:72">
      <c r="A1495" s="18">
        <f t="shared" si="270"/>
        <v>1492</v>
      </c>
      <c r="B1495" s="19">
        <v>171901244045</v>
      </c>
      <c r="C1495" s="31"/>
      <c r="D1495" s="21" t="s">
        <v>496</v>
      </c>
      <c r="E1495" s="22" t="s">
        <v>514</v>
      </c>
      <c r="F1495" s="107">
        <v>1</v>
      </c>
      <c r="G1495" s="23" t="s">
        <v>49</v>
      </c>
      <c r="H1495" s="24">
        <v>2548</v>
      </c>
      <c r="I1495" s="24"/>
      <c r="J1495" s="100">
        <v>2548</v>
      </c>
      <c r="K1495" s="23">
        <v>84219900</v>
      </c>
      <c r="L1495" s="26">
        <v>0.1</v>
      </c>
      <c r="M1495" s="21"/>
      <c r="N1495" s="27"/>
      <c r="O1495" s="21"/>
      <c r="P1495" s="28">
        <v>0.1</v>
      </c>
      <c r="Q1495" s="21"/>
      <c r="R1495" s="26">
        <v>0.18</v>
      </c>
      <c r="S1495" s="29" t="s">
        <v>83</v>
      </c>
      <c r="T1495" s="30">
        <v>254.8</v>
      </c>
      <c r="U1495" s="30"/>
      <c r="V1495" s="30">
        <v>25.480000000000004</v>
      </c>
      <c r="W1495" s="30">
        <v>509.09040000000005</v>
      </c>
      <c r="X1495" s="30">
        <v>789.37040000000002</v>
      </c>
      <c r="Y1495" s="29" t="s">
        <v>441</v>
      </c>
      <c r="Z1495" s="29" t="s">
        <v>515</v>
      </c>
      <c r="AA1495" s="29" t="s">
        <v>516</v>
      </c>
      <c r="AB1495" s="19" t="e">
        <v>#N/A</v>
      </c>
      <c r="AC1495" s="29" t="e">
        <v>#N/A</v>
      </c>
      <c r="AD1495" s="31" t="e">
        <v>#N/A</v>
      </c>
      <c r="AE1495" s="31">
        <v>43593</v>
      </c>
      <c r="AF1495" s="19">
        <v>171901244045</v>
      </c>
      <c r="AG1495" s="29" t="s">
        <v>500</v>
      </c>
      <c r="AH1495" s="31">
        <v>43600</v>
      </c>
      <c r="AI1495" s="29" t="s">
        <v>385</v>
      </c>
      <c r="AJ1495" s="46"/>
      <c r="AK1495" s="30"/>
      <c r="AL1495" s="47"/>
      <c r="AM1495" s="46"/>
      <c r="AN1495" s="29"/>
      <c r="AO1495" s="31"/>
      <c r="AP1495" s="19">
        <v>2000</v>
      </c>
      <c r="AQ1495" s="29" t="s">
        <v>52</v>
      </c>
      <c r="AR1495" s="29" t="s">
        <v>516</v>
      </c>
      <c r="AS1495" s="29" t="s">
        <v>53</v>
      </c>
      <c r="AT1495" s="29" t="s">
        <v>54</v>
      </c>
      <c r="AU1495" s="29" t="s">
        <v>501</v>
      </c>
      <c r="AV1495" s="99">
        <v>1</v>
      </c>
      <c r="AW1495" s="99">
        <v>2135.5700000000002</v>
      </c>
      <c r="AX1495" s="29" t="s">
        <v>387</v>
      </c>
      <c r="AY1495" s="29" t="s">
        <v>691</v>
      </c>
      <c r="AZ1495" s="21"/>
      <c r="BA1495">
        <f t="shared" si="279"/>
        <v>2045</v>
      </c>
      <c r="BB1495" s="115" t="s">
        <v>6983</v>
      </c>
      <c r="BC1495" s="105">
        <f t="shared" si="271"/>
        <v>2135.5700000000002</v>
      </c>
      <c r="BD1495" s="116">
        <f t="shared" si="272"/>
        <v>43586</v>
      </c>
      <c r="BE1495" s="141" t="s">
        <v>8477</v>
      </c>
      <c r="BF1495">
        <f>MATCH(BE1495,'Cat-4'!$A:$A,0)</f>
        <v>722</v>
      </c>
      <c r="BG1495">
        <f>MATCH(BD1495,'Cat-4'!$1:$1,0)</f>
        <v>89</v>
      </c>
      <c r="BH1495">
        <f>INDEX('Cat-4'!$1:$1048576,'NSS + ACT'!BF1495,'NSS + ACT'!BG1495)</f>
        <v>112.7</v>
      </c>
      <c r="BI1495">
        <f>MATCH($BI$1,'Cat-4'!$1:$1,0)</f>
        <v>153</v>
      </c>
      <c r="BJ1495">
        <f>INDEX('Cat-4'!$1:$1048576,'NSS + ACT'!BF1495,'NSS + ACT'!BI1495)</f>
        <v>130.80000000000001</v>
      </c>
      <c r="BK1495" s="126">
        <f t="shared" si="273"/>
        <v>1.160603371783496</v>
      </c>
      <c r="BL1495">
        <f t="shared" si="274"/>
        <v>2054</v>
      </c>
      <c r="BM1495" s="126">
        <f t="shared" si="275"/>
        <v>68.466666666666669</v>
      </c>
      <c r="BN1495" s="126" t="s">
        <v>8785</v>
      </c>
      <c r="BO1495" s="126">
        <f>MATCH(BB1495,Sheet3!$D$4:$D$8,0)</f>
        <v>2</v>
      </c>
      <c r="BP1495" s="126">
        <f>MATCH(BN1495,Sheet3!$E$4:$H$4,0)</f>
        <v>4</v>
      </c>
      <c r="BQ1495" s="132">
        <f>INDEX(Sheet3!$D$4:$H$8,'NSS + ACT'!BO1495,'NSS + ACT'!BP1495)</f>
        <v>0.1</v>
      </c>
      <c r="BR1495" s="105">
        <f t="shared" si="276"/>
        <v>2478.549742679681</v>
      </c>
      <c r="BS1495" s="162">
        <f t="shared" si="277"/>
        <v>0.1</v>
      </c>
      <c r="BT1495" s="105">
        <f t="shared" si="278"/>
        <v>2230.6947684117131</v>
      </c>
    </row>
    <row r="1496" spans="1:72">
      <c r="A1496" s="18">
        <f t="shared" si="270"/>
        <v>1493</v>
      </c>
      <c r="B1496" s="33">
        <v>292104563446</v>
      </c>
      <c r="C1496" s="39">
        <v>44330</v>
      </c>
      <c r="D1496" s="22" t="s">
        <v>365</v>
      </c>
      <c r="E1496" s="22" t="s">
        <v>6267</v>
      </c>
      <c r="F1496" s="110">
        <v>15</v>
      </c>
      <c r="G1496" s="23" t="s">
        <v>49</v>
      </c>
      <c r="H1496" s="52">
        <v>142</v>
      </c>
      <c r="I1496" s="30"/>
      <c r="J1496" s="109">
        <v>2130</v>
      </c>
      <c r="K1496" s="33">
        <v>73072200</v>
      </c>
      <c r="L1496" s="26">
        <v>0.1</v>
      </c>
      <c r="M1496" s="26" t="s">
        <v>742</v>
      </c>
      <c r="N1496" s="26">
        <v>0</v>
      </c>
      <c r="O1496" s="60"/>
      <c r="P1496" s="26">
        <v>0.1</v>
      </c>
      <c r="Q1496" s="84"/>
      <c r="R1496" s="26">
        <v>0.18</v>
      </c>
      <c r="S1496" s="23" t="s">
        <v>1260</v>
      </c>
      <c r="T1496" s="52">
        <v>213</v>
      </c>
      <c r="U1496" s="52">
        <v>0</v>
      </c>
      <c r="V1496" s="52">
        <v>21.3</v>
      </c>
      <c r="W1496" s="52">
        <v>425.57400000000001</v>
      </c>
      <c r="X1496" s="52">
        <v>659.87400000000002</v>
      </c>
      <c r="Y1496" s="23" t="s">
        <v>6223</v>
      </c>
      <c r="Z1496" s="23" t="s">
        <v>6268</v>
      </c>
      <c r="AA1496" s="23" t="s">
        <v>6269</v>
      </c>
      <c r="AB1496" s="33">
        <v>292104563446</v>
      </c>
      <c r="AC1496" s="33" t="s">
        <v>6168</v>
      </c>
      <c r="AD1496" s="39">
        <v>44330</v>
      </c>
      <c r="AE1496" s="39">
        <v>44303</v>
      </c>
      <c r="AF1496" s="53" t="e">
        <v>#N/A</v>
      </c>
      <c r="AG1496" s="53" t="e">
        <v>#N/A</v>
      </c>
      <c r="AH1496" s="39" t="e">
        <v>#N/A</v>
      </c>
      <c r="AI1496" s="23" t="s">
        <v>51</v>
      </c>
      <c r="AJ1496" s="59"/>
      <c r="AK1496" s="59"/>
      <c r="AL1496" s="48"/>
      <c r="AM1496" s="60"/>
      <c r="AN1496" s="33"/>
      <c r="AO1496" s="48"/>
      <c r="AP1496" s="23">
        <v>2000</v>
      </c>
      <c r="AQ1496" s="23" t="s">
        <v>52</v>
      </c>
      <c r="AR1496" s="23" t="s">
        <v>6269</v>
      </c>
      <c r="AS1496" s="38" t="s">
        <v>53</v>
      </c>
      <c r="AT1496" s="23"/>
      <c r="AU1496" s="23" t="s">
        <v>6169</v>
      </c>
      <c r="AV1496" s="99">
        <v>15</v>
      </c>
      <c r="AW1496" s="101">
        <v>2130</v>
      </c>
      <c r="AX1496" s="29" t="s">
        <v>5711</v>
      </c>
      <c r="AY1496" s="29"/>
      <c r="AZ1496" s="21"/>
      <c r="BA1496">
        <f t="shared" si="279"/>
        <v>1335</v>
      </c>
      <c r="BB1496" s="115" t="s">
        <v>6983</v>
      </c>
      <c r="BC1496" s="105">
        <f t="shared" si="271"/>
        <v>142</v>
      </c>
      <c r="BD1496" s="116">
        <f t="shared" si="272"/>
        <v>44287</v>
      </c>
      <c r="BE1496" s="141" t="s">
        <v>8477</v>
      </c>
      <c r="BF1496">
        <f>MATCH(BE1496,'Cat-4'!$A:$A,0)</f>
        <v>722</v>
      </c>
      <c r="BG1496">
        <f>MATCH(BD1496,'Cat-4'!$1:$1,0)</f>
        <v>112</v>
      </c>
      <c r="BH1496">
        <f>INDEX('Cat-4'!$1:$1048576,'NSS + ACT'!BF1496,'NSS + ACT'!BG1496)</f>
        <v>116.7</v>
      </c>
      <c r="BI1496">
        <f>MATCH($BI$1,'Cat-4'!$1:$1,0)</f>
        <v>153</v>
      </c>
      <c r="BJ1496">
        <f>INDEX('Cat-4'!$1:$1048576,'NSS + ACT'!BF1496,'NSS + ACT'!BI1496)</f>
        <v>130.80000000000001</v>
      </c>
      <c r="BK1496" s="126">
        <f t="shared" si="273"/>
        <v>1.1208226221079691</v>
      </c>
      <c r="BL1496">
        <f t="shared" si="274"/>
        <v>1353</v>
      </c>
      <c r="BM1496" s="126">
        <f t="shared" si="275"/>
        <v>45.1</v>
      </c>
      <c r="BN1496" s="126" t="s">
        <v>8785</v>
      </c>
      <c r="BO1496" s="126">
        <f>MATCH(BB1496,Sheet3!$D$4:$D$8,0)</f>
        <v>2</v>
      </c>
      <c r="BP1496" s="126">
        <f>MATCH(BN1496,Sheet3!$E$4:$H$4,0)</f>
        <v>4</v>
      </c>
      <c r="BQ1496" s="132">
        <f>INDEX(Sheet3!$D$4:$H$8,'NSS + ACT'!BO1496,'NSS + ACT'!BP1496)</f>
        <v>0.1</v>
      </c>
      <c r="BR1496" s="105">
        <f t="shared" si="276"/>
        <v>2387.3521850899742</v>
      </c>
      <c r="BS1496" s="162">
        <f t="shared" si="277"/>
        <v>0.1</v>
      </c>
      <c r="BT1496" s="105">
        <f t="shared" si="278"/>
        <v>2148.6169665809771</v>
      </c>
    </row>
    <row r="1497" spans="1:72">
      <c r="A1497" s="18">
        <f t="shared" si="270"/>
        <v>1494</v>
      </c>
      <c r="B1497" s="33">
        <v>292104563446</v>
      </c>
      <c r="C1497" s="39">
        <v>44330</v>
      </c>
      <c r="D1497" s="22" t="s">
        <v>365</v>
      </c>
      <c r="E1497" s="22" t="s">
        <v>6185</v>
      </c>
      <c r="F1497" s="107">
        <v>28</v>
      </c>
      <c r="G1497" s="23" t="s">
        <v>119</v>
      </c>
      <c r="H1497" s="52">
        <v>13.571428571428571</v>
      </c>
      <c r="I1497" s="30"/>
      <c r="J1497" s="109">
        <v>380</v>
      </c>
      <c r="K1497" s="33">
        <v>73072200</v>
      </c>
      <c r="L1497" s="26">
        <v>0.1</v>
      </c>
      <c r="M1497" s="26" t="s">
        <v>742</v>
      </c>
      <c r="N1497" s="26">
        <v>0</v>
      </c>
      <c r="O1497" s="60"/>
      <c r="P1497" s="26">
        <v>0.1</v>
      </c>
      <c r="Q1497" s="84"/>
      <c r="R1497" s="26">
        <v>0.18</v>
      </c>
      <c r="S1497" s="23" t="s">
        <v>1260</v>
      </c>
      <c r="T1497" s="52">
        <v>38</v>
      </c>
      <c r="U1497" s="52">
        <v>0</v>
      </c>
      <c r="V1497" s="52">
        <v>3.8000000000000003</v>
      </c>
      <c r="W1497" s="52">
        <v>75.923999999999992</v>
      </c>
      <c r="X1497" s="52">
        <v>117.72399999999999</v>
      </c>
      <c r="Y1497" s="23" t="s">
        <v>5950</v>
      </c>
      <c r="Z1497" s="23" t="s">
        <v>6186</v>
      </c>
      <c r="AA1497" s="23" t="s">
        <v>6187</v>
      </c>
      <c r="AB1497" s="33">
        <v>292104563446</v>
      </c>
      <c r="AC1497" s="33" t="s">
        <v>6168</v>
      </c>
      <c r="AD1497" s="39">
        <v>44330</v>
      </c>
      <c r="AE1497" s="39">
        <v>44303</v>
      </c>
      <c r="AF1497" s="53" t="e">
        <v>#N/A</v>
      </c>
      <c r="AG1497" s="53" t="e">
        <v>#N/A</v>
      </c>
      <c r="AH1497" s="39" t="e">
        <v>#N/A</v>
      </c>
      <c r="AI1497" s="23" t="s">
        <v>51</v>
      </c>
      <c r="AJ1497" s="59"/>
      <c r="AK1497" s="59"/>
      <c r="AL1497" s="48"/>
      <c r="AM1497" s="60"/>
      <c r="AN1497" s="33"/>
      <c r="AO1497" s="48"/>
      <c r="AP1497" s="23">
        <v>2000</v>
      </c>
      <c r="AQ1497" s="23" t="s">
        <v>52</v>
      </c>
      <c r="AR1497" s="23" t="s">
        <v>6187</v>
      </c>
      <c r="AS1497" s="38" t="s">
        <v>53</v>
      </c>
      <c r="AT1497" s="23"/>
      <c r="AU1497" s="23" t="s">
        <v>6169</v>
      </c>
      <c r="AV1497" s="99">
        <v>28</v>
      </c>
      <c r="AW1497" s="101">
        <v>2128</v>
      </c>
      <c r="AX1497" s="29" t="s">
        <v>5711</v>
      </c>
      <c r="AY1497" s="29"/>
      <c r="AZ1497" s="21"/>
      <c r="BA1497">
        <f t="shared" si="279"/>
        <v>1335</v>
      </c>
      <c r="BB1497" s="115" t="s">
        <v>6983</v>
      </c>
      <c r="BC1497" s="105">
        <f t="shared" si="271"/>
        <v>76</v>
      </c>
      <c r="BD1497" s="116">
        <f t="shared" si="272"/>
        <v>44287</v>
      </c>
      <c r="BE1497" s="141" t="s">
        <v>8477</v>
      </c>
      <c r="BF1497">
        <f>MATCH(BE1497,'Cat-4'!$A:$A,0)</f>
        <v>722</v>
      </c>
      <c r="BG1497">
        <f>MATCH(BD1497,'Cat-4'!$1:$1,0)</f>
        <v>112</v>
      </c>
      <c r="BH1497">
        <f>INDEX('Cat-4'!$1:$1048576,'NSS + ACT'!BF1497,'NSS + ACT'!BG1497)</f>
        <v>116.7</v>
      </c>
      <c r="BI1497">
        <f>MATCH($BI$1,'Cat-4'!$1:$1,0)</f>
        <v>153</v>
      </c>
      <c r="BJ1497">
        <f>INDEX('Cat-4'!$1:$1048576,'NSS + ACT'!BF1497,'NSS + ACT'!BI1497)</f>
        <v>130.80000000000001</v>
      </c>
      <c r="BK1497" s="126">
        <f t="shared" si="273"/>
        <v>1.1208226221079691</v>
      </c>
      <c r="BL1497">
        <f t="shared" si="274"/>
        <v>1353</v>
      </c>
      <c r="BM1497" s="126">
        <f t="shared" si="275"/>
        <v>45.1</v>
      </c>
      <c r="BN1497" s="126" t="s">
        <v>8785</v>
      </c>
      <c r="BO1497" s="126">
        <f>MATCH(BB1497,Sheet3!$D$4:$D$8,0)</f>
        <v>2</v>
      </c>
      <c r="BP1497" s="126">
        <f>MATCH(BN1497,Sheet3!$E$4:$H$4,0)</f>
        <v>4</v>
      </c>
      <c r="BQ1497" s="132">
        <f>INDEX(Sheet3!$D$4:$H$8,'NSS + ACT'!BO1497,'NSS + ACT'!BP1497)</f>
        <v>0.1</v>
      </c>
      <c r="BR1497" s="105">
        <f t="shared" si="276"/>
        <v>2385.1105398457585</v>
      </c>
      <c r="BS1497" s="162">
        <f t="shared" si="277"/>
        <v>0.1</v>
      </c>
      <c r="BT1497" s="105">
        <f t="shared" si="278"/>
        <v>2146.5994858611825</v>
      </c>
    </row>
    <row r="1498" spans="1:72">
      <c r="A1498" s="18">
        <f t="shared" si="270"/>
        <v>1495</v>
      </c>
      <c r="B1498" s="61">
        <v>292100465075</v>
      </c>
      <c r="C1498" s="39">
        <v>44212</v>
      </c>
      <c r="D1498" s="22" t="s">
        <v>347</v>
      </c>
      <c r="E1498" s="22" t="s">
        <v>4209</v>
      </c>
      <c r="F1498" s="110">
        <v>100</v>
      </c>
      <c r="G1498" s="23" t="s">
        <v>119</v>
      </c>
      <c r="H1498" s="52">
        <v>21.2</v>
      </c>
      <c r="I1498" s="30"/>
      <c r="J1498" s="109">
        <v>2120</v>
      </c>
      <c r="K1498" s="23">
        <v>84841010</v>
      </c>
      <c r="L1498" s="26">
        <v>7.4999999999999997E-2</v>
      </c>
      <c r="M1498" s="40">
        <v>0</v>
      </c>
      <c r="N1498" s="62">
        <v>0</v>
      </c>
      <c r="O1498" s="52">
        <v>0</v>
      </c>
      <c r="P1498" s="26">
        <v>0.1</v>
      </c>
      <c r="Q1498" s="52">
        <v>0</v>
      </c>
      <c r="R1498" s="63">
        <v>0.18</v>
      </c>
      <c r="S1498" s="23" t="s">
        <v>4095</v>
      </c>
      <c r="T1498" s="52">
        <v>159</v>
      </c>
      <c r="U1498" s="52">
        <v>0</v>
      </c>
      <c r="V1498" s="52">
        <v>15.9</v>
      </c>
      <c r="W1498" s="52">
        <v>413.08199999999999</v>
      </c>
      <c r="X1498" s="52">
        <v>587.98199999999997</v>
      </c>
      <c r="Y1498" s="23" t="s">
        <v>4133</v>
      </c>
      <c r="Z1498" s="23" t="s">
        <v>4210</v>
      </c>
      <c r="AA1498" s="23" t="s">
        <v>4211</v>
      </c>
      <c r="AB1498" s="33">
        <v>292100465075</v>
      </c>
      <c r="AC1498" s="33" t="s">
        <v>4195</v>
      </c>
      <c r="AD1498" s="39">
        <v>44212</v>
      </c>
      <c r="AE1498" s="39">
        <v>44201</v>
      </c>
      <c r="AF1498" s="53" t="e">
        <v>#N/A</v>
      </c>
      <c r="AG1498" s="53" t="e">
        <v>#N/A</v>
      </c>
      <c r="AH1498" s="39" t="e">
        <v>#N/A</v>
      </c>
      <c r="AI1498" s="23" t="s">
        <v>51</v>
      </c>
      <c r="AJ1498" s="59"/>
      <c r="AK1498" s="59"/>
      <c r="AL1498" s="48"/>
      <c r="AM1498" s="60"/>
      <c r="AN1498" s="33"/>
      <c r="AO1498" s="48"/>
      <c r="AP1498" s="23">
        <v>2000</v>
      </c>
      <c r="AQ1498" s="23" t="s">
        <v>52</v>
      </c>
      <c r="AR1498" s="23" t="s">
        <v>4211</v>
      </c>
      <c r="AS1498" s="38" t="s">
        <v>53</v>
      </c>
      <c r="AT1498" s="23"/>
      <c r="AU1498" s="64" t="s">
        <v>4196</v>
      </c>
      <c r="AV1498" s="99">
        <v>100</v>
      </c>
      <c r="AW1498" s="102">
        <v>2120</v>
      </c>
      <c r="AX1498" s="29" t="s">
        <v>701</v>
      </c>
      <c r="AY1498" s="29"/>
      <c r="AZ1498" s="25"/>
      <c r="BA1498">
        <f t="shared" si="279"/>
        <v>1437</v>
      </c>
      <c r="BB1498" s="115" t="s">
        <v>6983</v>
      </c>
      <c r="BC1498" s="105">
        <f t="shared" si="271"/>
        <v>21.2</v>
      </c>
      <c r="BD1498" s="116">
        <f t="shared" si="272"/>
        <v>44197</v>
      </c>
      <c r="BE1498" s="141" t="s">
        <v>8477</v>
      </c>
      <c r="BF1498">
        <f>MATCH(BE1498,'Cat-4'!$A:$A,0)</f>
        <v>722</v>
      </c>
      <c r="BG1498">
        <f>MATCH(BD1498,'Cat-4'!$1:$1,0)</f>
        <v>109</v>
      </c>
      <c r="BH1498">
        <f>INDEX('Cat-4'!$1:$1048576,'NSS + ACT'!BF1498,'NSS + ACT'!BG1498)</f>
        <v>115.3</v>
      </c>
      <c r="BI1498">
        <f>MATCH($BI$1,'Cat-4'!$1:$1,0)</f>
        <v>153</v>
      </c>
      <c r="BJ1498">
        <f>INDEX('Cat-4'!$1:$1048576,'NSS + ACT'!BF1498,'NSS + ACT'!BI1498)</f>
        <v>130.80000000000001</v>
      </c>
      <c r="BK1498" s="126">
        <f t="shared" si="273"/>
        <v>1.1344319167389421</v>
      </c>
      <c r="BL1498">
        <f t="shared" si="274"/>
        <v>1443</v>
      </c>
      <c r="BM1498" s="126">
        <f t="shared" si="275"/>
        <v>48.1</v>
      </c>
      <c r="BN1498" s="126" t="s">
        <v>8785</v>
      </c>
      <c r="BO1498" s="126">
        <f>MATCH(BB1498,Sheet3!$D$4:$D$8,0)</f>
        <v>2</v>
      </c>
      <c r="BP1498" s="126">
        <f>MATCH(BN1498,Sheet3!$E$4:$H$4,0)</f>
        <v>4</v>
      </c>
      <c r="BQ1498" s="132">
        <f>INDEX(Sheet3!$D$4:$H$8,'NSS + ACT'!BO1498,'NSS + ACT'!BP1498)</f>
        <v>0.1</v>
      </c>
      <c r="BR1498" s="105">
        <f t="shared" si="276"/>
        <v>2404.9956634865571</v>
      </c>
      <c r="BS1498" s="162">
        <f t="shared" si="277"/>
        <v>0.1</v>
      </c>
      <c r="BT1498" s="105">
        <f t="shared" si="278"/>
        <v>2164.4960971379014</v>
      </c>
    </row>
    <row r="1499" spans="1:72">
      <c r="A1499" s="18">
        <f t="shared" si="270"/>
        <v>1496</v>
      </c>
      <c r="B1499" s="61">
        <v>292001256934</v>
      </c>
      <c r="C1499" s="39">
        <v>43865</v>
      </c>
      <c r="D1499" s="22" t="s">
        <v>188</v>
      </c>
      <c r="E1499" s="22" t="s">
        <v>3369</v>
      </c>
      <c r="F1499" s="110">
        <v>14</v>
      </c>
      <c r="G1499" s="23" t="s">
        <v>119</v>
      </c>
      <c r="H1499" s="52">
        <v>107.85714285714286</v>
      </c>
      <c r="I1499" s="30"/>
      <c r="J1499" s="109">
        <v>1510</v>
      </c>
      <c r="K1499" s="23">
        <v>40169330</v>
      </c>
      <c r="L1499" s="26">
        <v>0.1</v>
      </c>
      <c r="M1499" s="40">
        <v>0</v>
      </c>
      <c r="N1499" s="62">
        <v>0</v>
      </c>
      <c r="O1499" s="52">
        <v>0</v>
      </c>
      <c r="P1499" s="26">
        <v>0.1</v>
      </c>
      <c r="Q1499" s="52">
        <v>0</v>
      </c>
      <c r="R1499" s="63">
        <v>0.18</v>
      </c>
      <c r="S1499" s="23" t="s">
        <v>3370</v>
      </c>
      <c r="T1499" s="52">
        <v>151</v>
      </c>
      <c r="U1499" s="52">
        <v>0</v>
      </c>
      <c r="V1499" s="52">
        <v>15.100000000000001</v>
      </c>
      <c r="W1499" s="52">
        <v>301.69799999999998</v>
      </c>
      <c r="X1499" s="52">
        <v>467.798</v>
      </c>
      <c r="Y1499" s="23" t="s">
        <v>3182</v>
      </c>
      <c r="Z1499" s="23" t="s">
        <v>3371</v>
      </c>
      <c r="AA1499" s="23" t="s">
        <v>3372</v>
      </c>
      <c r="AB1499" s="33">
        <v>292001256934</v>
      </c>
      <c r="AC1499" s="33" t="s">
        <v>3373</v>
      </c>
      <c r="AD1499" s="48">
        <v>43865</v>
      </c>
      <c r="AE1499" s="39">
        <v>43861</v>
      </c>
      <c r="AF1499" s="53" t="e">
        <v>#N/A</v>
      </c>
      <c r="AG1499" s="53" t="e">
        <v>#N/A</v>
      </c>
      <c r="AH1499" s="39" t="e">
        <v>#N/A</v>
      </c>
      <c r="AI1499" s="23" t="s">
        <v>51</v>
      </c>
      <c r="AJ1499" s="54"/>
      <c r="AK1499" s="55"/>
      <c r="AL1499" s="56"/>
      <c r="AM1499" s="57"/>
      <c r="AN1499" s="33"/>
      <c r="AO1499" s="48"/>
      <c r="AP1499" s="23">
        <v>2000</v>
      </c>
      <c r="AQ1499" s="23" t="s">
        <v>52</v>
      </c>
      <c r="AR1499" s="23" t="s">
        <v>3372</v>
      </c>
      <c r="AS1499" s="38" t="s">
        <v>53</v>
      </c>
      <c r="AT1499" s="23"/>
      <c r="AU1499" s="64" t="s">
        <v>299</v>
      </c>
      <c r="AV1499" s="99">
        <v>14</v>
      </c>
      <c r="AW1499" s="102">
        <v>2114</v>
      </c>
      <c r="AX1499" s="29" t="s">
        <v>701</v>
      </c>
      <c r="AY1499" s="29"/>
      <c r="AZ1499" s="25" t="s">
        <v>2577</v>
      </c>
      <c r="BA1499">
        <f t="shared" si="279"/>
        <v>1777</v>
      </c>
      <c r="BB1499" s="115" t="s">
        <v>6983</v>
      </c>
      <c r="BC1499" s="105">
        <f t="shared" si="271"/>
        <v>151</v>
      </c>
      <c r="BD1499" s="116">
        <f t="shared" si="272"/>
        <v>43831</v>
      </c>
      <c r="BE1499" s="141" t="s">
        <v>8477</v>
      </c>
      <c r="BF1499">
        <f>MATCH(BE1499,'Cat-4'!$A:$A,0)</f>
        <v>722</v>
      </c>
      <c r="BG1499">
        <f>MATCH(BD1499,'Cat-4'!$1:$1,0)</f>
        <v>97</v>
      </c>
      <c r="BH1499">
        <f>INDEX('Cat-4'!$1:$1048576,'NSS + ACT'!BF1499,'NSS + ACT'!BG1499)</f>
        <v>113.2</v>
      </c>
      <c r="BI1499">
        <f>MATCH($BI$1,'Cat-4'!$1:$1,0)</f>
        <v>153</v>
      </c>
      <c r="BJ1499">
        <f>INDEX('Cat-4'!$1:$1048576,'NSS + ACT'!BF1499,'NSS + ACT'!BI1499)</f>
        <v>130.80000000000001</v>
      </c>
      <c r="BK1499" s="126">
        <f t="shared" si="273"/>
        <v>1.1554770318021201</v>
      </c>
      <c r="BL1499">
        <f t="shared" si="274"/>
        <v>1809</v>
      </c>
      <c r="BM1499" s="126">
        <f t="shared" si="275"/>
        <v>60.3</v>
      </c>
      <c r="BN1499" s="126" t="s">
        <v>8785</v>
      </c>
      <c r="BO1499" s="126">
        <f>MATCH(BB1499,Sheet3!$D$4:$D$8,0)</f>
        <v>2</v>
      </c>
      <c r="BP1499" s="126">
        <f>MATCH(BN1499,Sheet3!$E$4:$H$4,0)</f>
        <v>4</v>
      </c>
      <c r="BQ1499" s="132">
        <f>INDEX(Sheet3!$D$4:$H$8,'NSS + ACT'!BO1499,'NSS + ACT'!BP1499)</f>
        <v>0.1</v>
      </c>
      <c r="BR1499" s="105">
        <f t="shared" si="276"/>
        <v>2442.678445229682</v>
      </c>
      <c r="BS1499" s="162">
        <f t="shared" si="277"/>
        <v>0.1</v>
      </c>
      <c r="BT1499" s="105">
        <f t="shared" si="278"/>
        <v>2198.4106007067139</v>
      </c>
    </row>
    <row r="1500" spans="1:72">
      <c r="A1500" s="18">
        <f t="shared" si="270"/>
        <v>1497</v>
      </c>
      <c r="B1500" s="61">
        <v>292203315655</v>
      </c>
      <c r="C1500" s="39">
        <v>44651</v>
      </c>
      <c r="D1500" s="22" t="s">
        <v>63</v>
      </c>
      <c r="E1500" s="22" t="s">
        <v>1610</v>
      </c>
      <c r="F1500" s="110">
        <v>3</v>
      </c>
      <c r="G1500" s="23" t="s">
        <v>119</v>
      </c>
      <c r="H1500" s="52">
        <v>441.59999999999997</v>
      </c>
      <c r="I1500" s="30"/>
      <c r="J1500" s="109">
        <v>1324.8</v>
      </c>
      <c r="K1500" s="23">
        <v>84842000</v>
      </c>
      <c r="L1500" s="26">
        <v>7.4999999999999997E-2</v>
      </c>
      <c r="M1500" s="40">
        <v>0</v>
      </c>
      <c r="N1500" s="62">
        <v>0</v>
      </c>
      <c r="O1500" s="52">
        <v>0</v>
      </c>
      <c r="P1500" s="26">
        <v>0.1</v>
      </c>
      <c r="Q1500" s="52">
        <v>0</v>
      </c>
      <c r="R1500" s="63">
        <v>0.18</v>
      </c>
      <c r="S1500" s="23" t="s">
        <v>777</v>
      </c>
      <c r="T1500" s="52">
        <v>99.36</v>
      </c>
      <c r="U1500" s="52">
        <v>0</v>
      </c>
      <c r="V1500" s="52">
        <v>9.9359999999999999</v>
      </c>
      <c r="W1500" s="52">
        <v>258.13727999999998</v>
      </c>
      <c r="X1500" s="52">
        <v>367.43327999999997</v>
      </c>
      <c r="Y1500" s="23" t="s">
        <v>1473</v>
      </c>
      <c r="Z1500" s="23" t="s">
        <v>1611</v>
      </c>
      <c r="AA1500" s="23" t="s">
        <v>1612</v>
      </c>
      <c r="AB1500" s="33">
        <v>292203315655</v>
      </c>
      <c r="AC1500" s="33" t="s">
        <v>1613</v>
      </c>
      <c r="AD1500" s="48">
        <v>44651</v>
      </c>
      <c r="AE1500" s="39">
        <v>44645</v>
      </c>
      <c r="AF1500" s="53" t="e">
        <v>#N/A</v>
      </c>
      <c r="AG1500" s="53" t="e">
        <v>#N/A</v>
      </c>
      <c r="AH1500" s="39" t="e">
        <v>#N/A</v>
      </c>
      <c r="AI1500" s="23" t="s">
        <v>51</v>
      </c>
      <c r="AJ1500" s="54"/>
      <c r="AK1500" s="55"/>
      <c r="AL1500" s="56"/>
      <c r="AM1500" s="57"/>
      <c r="AN1500" s="33"/>
      <c r="AO1500" s="48"/>
      <c r="AP1500" s="23">
        <v>2000</v>
      </c>
      <c r="AQ1500" s="23" t="s">
        <v>52</v>
      </c>
      <c r="AR1500" s="23" t="s">
        <v>1612</v>
      </c>
      <c r="AS1500" s="38" t="s">
        <v>53</v>
      </c>
      <c r="AT1500" s="23"/>
      <c r="AU1500" s="64">
        <v>27305442</v>
      </c>
      <c r="AV1500" s="99">
        <v>3</v>
      </c>
      <c r="AW1500" s="102">
        <v>2112.52</v>
      </c>
      <c r="AX1500" s="29" t="s">
        <v>701</v>
      </c>
      <c r="AY1500" s="29"/>
      <c r="AZ1500" s="25"/>
      <c r="BA1500">
        <f t="shared" si="279"/>
        <v>993</v>
      </c>
      <c r="BB1500" s="115" t="s">
        <v>6983</v>
      </c>
      <c r="BC1500" s="105">
        <f t="shared" si="271"/>
        <v>704.17333333333329</v>
      </c>
      <c r="BD1500" s="116">
        <f t="shared" si="272"/>
        <v>44621</v>
      </c>
      <c r="BE1500" s="141" t="s">
        <v>8477</v>
      </c>
      <c r="BF1500">
        <f>MATCH(BE1500,'Cat-4'!$A:$A,0)</f>
        <v>722</v>
      </c>
      <c r="BG1500">
        <f>MATCH(BD1500,'Cat-4'!$1:$1,0)</f>
        <v>123</v>
      </c>
      <c r="BH1500">
        <f>INDEX('Cat-4'!$1:$1048576,'NSS + ACT'!BF1500,'NSS + ACT'!BG1500)</f>
        <v>122.7</v>
      </c>
      <c r="BI1500">
        <f>MATCH($BI$1,'Cat-4'!$1:$1,0)</f>
        <v>153</v>
      </c>
      <c r="BJ1500">
        <f>INDEX('Cat-4'!$1:$1048576,'NSS + ACT'!BF1500,'NSS + ACT'!BI1500)</f>
        <v>130.80000000000001</v>
      </c>
      <c r="BK1500" s="126">
        <f t="shared" si="273"/>
        <v>1.0660146699266504</v>
      </c>
      <c r="BL1500">
        <f t="shared" si="274"/>
        <v>1019</v>
      </c>
      <c r="BM1500" s="126">
        <f t="shared" si="275"/>
        <v>33.966666666666669</v>
      </c>
      <c r="BN1500" s="126" t="s">
        <v>8785</v>
      </c>
      <c r="BO1500" s="126">
        <f>MATCH(BB1500,Sheet3!$D$4:$D$8,0)</f>
        <v>2</v>
      </c>
      <c r="BP1500" s="126">
        <f>MATCH(BN1500,Sheet3!$E$4:$H$4,0)</f>
        <v>4</v>
      </c>
      <c r="BQ1500" s="132">
        <f>INDEX(Sheet3!$D$4:$H$8,'NSS + ACT'!BO1500,'NSS + ACT'!BP1500)</f>
        <v>0.1</v>
      </c>
      <c r="BR1500" s="105">
        <f t="shared" si="276"/>
        <v>2251.9773105134473</v>
      </c>
      <c r="BS1500" s="162">
        <f t="shared" si="277"/>
        <v>0.1</v>
      </c>
      <c r="BT1500" s="105">
        <f t="shared" si="278"/>
        <v>2026.7795794621027</v>
      </c>
    </row>
    <row r="1501" spans="1:72">
      <c r="A1501" s="18">
        <f t="shared" si="270"/>
        <v>1498</v>
      </c>
      <c r="B1501" s="61">
        <v>292103493113</v>
      </c>
      <c r="C1501" s="39">
        <v>44294</v>
      </c>
      <c r="D1501" s="22" t="s">
        <v>92</v>
      </c>
      <c r="E1501" s="22" t="s">
        <v>4263</v>
      </c>
      <c r="F1501" s="110">
        <v>16</v>
      </c>
      <c r="G1501" s="23" t="s">
        <v>119</v>
      </c>
      <c r="H1501" s="52">
        <v>132.03</v>
      </c>
      <c r="I1501" s="30"/>
      <c r="J1501" s="109">
        <v>2112.48</v>
      </c>
      <c r="K1501" s="23">
        <v>84841010</v>
      </c>
      <c r="L1501" s="26">
        <v>7.4999999999999997E-2</v>
      </c>
      <c r="M1501" s="40">
        <v>0</v>
      </c>
      <c r="N1501" s="62">
        <v>0</v>
      </c>
      <c r="O1501" s="52">
        <v>0</v>
      </c>
      <c r="P1501" s="26">
        <v>0.1</v>
      </c>
      <c r="Q1501" s="52">
        <v>0</v>
      </c>
      <c r="R1501" s="63">
        <v>0.18</v>
      </c>
      <c r="S1501" s="23" t="s">
        <v>4095</v>
      </c>
      <c r="T1501" s="52">
        <v>158.43600000000001</v>
      </c>
      <c r="U1501" s="52">
        <v>0</v>
      </c>
      <c r="V1501" s="52">
        <v>15.843600000000002</v>
      </c>
      <c r="W1501" s="52">
        <v>411.61672800000002</v>
      </c>
      <c r="X1501" s="52">
        <v>585.89632800000004</v>
      </c>
      <c r="Y1501" s="23" t="s">
        <v>4133</v>
      </c>
      <c r="Z1501" s="23" t="s">
        <v>4264</v>
      </c>
      <c r="AA1501" s="23" t="s">
        <v>4265</v>
      </c>
      <c r="AB1501" s="33">
        <v>292103493113</v>
      </c>
      <c r="AC1501" s="33" t="s">
        <v>4252</v>
      </c>
      <c r="AD1501" s="39">
        <v>44294</v>
      </c>
      <c r="AE1501" s="39">
        <v>44267</v>
      </c>
      <c r="AF1501" s="53" t="e">
        <v>#N/A</v>
      </c>
      <c r="AG1501" s="53" t="e">
        <v>#N/A</v>
      </c>
      <c r="AH1501" s="39" t="e">
        <v>#N/A</v>
      </c>
      <c r="AI1501" s="23" t="s">
        <v>51</v>
      </c>
      <c r="AJ1501" s="59"/>
      <c r="AK1501" s="59"/>
      <c r="AL1501" s="48"/>
      <c r="AM1501" s="60"/>
      <c r="AN1501" s="33"/>
      <c r="AO1501" s="48"/>
      <c r="AP1501" s="23">
        <v>2000</v>
      </c>
      <c r="AQ1501" s="23" t="s">
        <v>52</v>
      </c>
      <c r="AR1501" s="23" t="s">
        <v>4265</v>
      </c>
      <c r="AS1501" s="38" t="s">
        <v>53</v>
      </c>
      <c r="AT1501" s="23"/>
      <c r="AU1501" s="64" t="s">
        <v>4253</v>
      </c>
      <c r="AV1501" s="99">
        <v>16</v>
      </c>
      <c r="AW1501" s="102">
        <v>2112.48</v>
      </c>
      <c r="AX1501" s="29" t="s">
        <v>701</v>
      </c>
      <c r="AY1501" s="29"/>
      <c r="AZ1501" s="25"/>
      <c r="BA1501">
        <f t="shared" si="279"/>
        <v>1371</v>
      </c>
      <c r="BB1501" s="115" t="s">
        <v>6983</v>
      </c>
      <c r="BC1501" s="105">
        <f t="shared" si="271"/>
        <v>132.03</v>
      </c>
      <c r="BD1501" s="116">
        <f t="shared" si="272"/>
        <v>44256</v>
      </c>
      <c r="BE1501" s="141" t="s">
        <v>8477</v>
      </c>
      <c r="BF1501">
        <f>MATCH(BE1501,'Cat-4'!$A:$A,0)</f>
        <v>722</v>
      </c>
      <c r="BG1501">
        <f>MATCH(BD1501,'Cat-4'!$1:$1,0)</f>
        <v>111</v>
      </c>
      <c r="BH1501">
        <f>INDEX('Cat-4'!$1:$1048576,'NSS + ACT'!BF1501,'NSS + ACT'!BG1501)</f>
        <v>116.1</v>
      </c>
      <c r="BI1501">
        <f>MATCH($BI$1,'Cat-4'!$1:$1,0)</f>
        <v>153</v>
      </c>
      <c r="BJ1501">
        <f>INDEX('Cat-4'!$1:$1048576,'NSS + ACT'!BF1501,'NSS + ACT'!BI1501)</f>
        <v>130.80000000000001</v>
      </c>
      <c r="BK1501" s="126">
        <f t="shared" si="273"/>
        <v>1.1266149870801034</v>
      </c>
      <c r="BL1501">
        <f t="shared" si="274"/>
        <v>1384</v>
      </c>
      <c r="BM1501" s="126">
        <f t="shared" si="275"/>
        <v>46.133333333333333</v>
      </c>
      <c r="BN1501" s="126" t="s">
        <v>8785</v>
      </c>
      <c r="BO1501" s="126">
        <f>MATCH(BB1501,Sheet3!$D$4:$D$8,0)</f>
        <v>2</v>
      </c>
      <c r="BP1501" s="126">
        <f>MATCH(BN1501,Sheet3!$E$4:$H$4,0)</f>
        <v>4</v>
      </c>
      <c r="BQ1501" s="132">
        <f>INDEX(Sheet3!$D$4:$H$8,'NSS + ACT'!BO1501,'NSS + ACT'!BP1501)</f>
        <v>0.1</v>
      </c>
      <c r="BR1501" s="105">
        <f t="shared" si="276"/>
        <v>2379.9516279069771</v>
      </c>
      <c r="BS1501" s="162">
        <f t="shared" si="277"/>
        <v>0.1</v>
      </c>
      <c r="BT1501" s="105">
        <f t="shared" si="278"/>
        <v>2141.9564651162796</v>
      </c>
    </row>
    <row r="1502" spans="1:72">
      <c r="A1502" s="18">
        <f t="shared" si="270"/>
        <v>1499</v>
      </c>
      <c r="B1502" s="33">
        <v>292309885630</v>
      </c>
      <c r="C1502" s="39">
        <v>45183</v>
      </c>
      <c r="D1502" s="22" t="s">
        <v>304</v>
      </c>
      <c r="E1502" s="22" t="s">
        <v>5163</v>
      </c>
      <c r="F1502" s="110">
        <v>2</v>
      </c>
      <c r="G1502" s="23" t="s">
        <v>49</v>
      </c>
      <c r="H1502" s="58">
        <v>526.47</v>
      </c>
      <c r="I1502" s="30"/>
      <c r="J1502" s="101">
        <v>1052.94</v>
      </c>
      <c r="K1502" s="33">
        <v>85362030</v>
      </c>
      <c r="L1502" s="26">
        <v>0.1</v>
      </c>
      <c r="M1502" s="40"/>
      <c r="N1502" s="40">
        <v>0</v>
      </c>
      <c r="O1502" s="35">
        <v>0</v>
      </c>
      <c r="P1502" s="63">
        <v>0.1</v>
      </c>
      <c r="Q1502" s="52">
        <v>0</v>
      </c>
      <c r="R1502" s="63">
        <v>0.18</v>
      </c>
      <c r="S1502" s="23" t="s">
        <v>1322</v>
      </c>
      <c r="T1502" s="52">
        <v>105.29400000000001</v>
      </c>
      <c r="U1502" s="52">
        <v>0</v>
      </c>
      <c r="V1502" s="52">
        <v>10.529400000000003</v>
      </c>
      <c r="W1502" s="52">
        <v>210.37741199999999</v>
      </c>
      <c r="X1502" s="52">
        <v>326.20081200000004</v>
      </c>
      <c r="Y1502" s="23" t="s">
        <v>5155</v>
      </c>
      <c r="Z1502" s="23" t="s">
        <v>5164</v>
      </c>
      <c r="AA1502" s="23" t="s">
        <v>5165</v>
      </c>
      <c r="AB1502" s="33">
        <v>292309885630</v>
      </c>
      <c r="AC1502" s="33" t="s">
        <v>5166</v>
      </c>
      <c r="AD1502" s="39">
        <v>45183</v>
      </c>
      <c r="AE1502" s="39">
        <v>45182</v>
      </c>
      <c r="AF1502" s="53" t="e">
        <v>#N/A</v>
      </c>
      <c r="AG1502" s="53" t="e">
        <v>#N/A</v>
      </c>
      <c r="AH1502" s="39" t="e">
        <v>#N/A</v>
      </c>
      <c r="AI1502" s="23" t="s">
        <v>51</v>
      </c>
      <c r="AJ1502" s="59"/>
      <c r="AK1502" s="59"/>
      <c r="AL1502" s="48"/>
      <c r="AM1502" s="60"/>
      <c r="AN1502" s="33"/>
      <c r="AO1502" s="48"/>
      <c r="AP1502" s="23">
        <v>2000</v>
      </c>
      <c r="AQ1502" s="23" t="s">
        <v>52</v>
      </c>
      <c r="AR1502" s="23" t="s">
        <v>5165</v>
      </c>
      <c r="AS1502" s="38" t="s">
        <v>518</v>
      </c>
      <c r="AT1502" s="23"/>
      <c r="AU1502" s="23" t="s">
        <v>5167</v>
      </c>
      <c r="AV1502" s="99">
        <v>2</v>
      </c>
      <c r="AW1502" s="101">
        <v>2105.8499999999899</v>
      </c>
      <c r="AX1502" s="29" t="s">
        <v>4770</v>
      </c>
      <c r="AY1502" s="29"/>
      <c r="AZ1502" s="30" t="s">
        <v>702</v>
      </c>
      <c r="BA1502">
        <f t="shared" si="279"/>
        <v>456</v>
      </c>
      <c r="BB1502" s="115" t="s">
        <v>6987</v>
      </c>
      <c r="BC1502" s="105">
        <f t="shared" si="271"/>
        <v>1052.924999999995</v>
      </c>
      <c r="BD1502" s="116">
        <f t="shared" si="272"/>
        <v>45170</v>
      </c>
      <c r="BE1502" s="141" t="s">
        <v>8366</v>
      </c>
      <c r="BF1502">
        <f>MATCH(BE1502,'Cat-4'!$A:$A,0)</f>
        <v>666</v>
      </c>
      <c r="BG1502">
        <f>MATCH(BD1502,'Cat-4'!$1:$1,0)</f>
        <v>141</v>
      </c>
      <c r="BH1502">
        <f>INDEX('Cat-4'!$1:$1048576,'NSS + ACT'!BF1502,'NSS + ACT'!BG1502)</f>
        <v>131.30000000000001</v>
      </c>
      <c r="BI1502">
        <f>MATCH($BI$1,'Cat-4'!$1:$1,0)</f>
        <v>153</v>
      </c>
      <c r="BJ1502">
        <f>INDEX('Cat-4'!$1:$1048576,'NSS + ACT'!BF1502,'NSS + ACT'!BI1502)</f>
        <v>133.4</v>
      </c>
      <c r="BK1502" s="126">
        <f t="shared" si="273"/>
        <v>1.015993907083016</v>
      </c>
      <c r="BL1502">
        <f t="shared" si="274"/>
        <v>470</v>
      </c>
      <c r="BM1502" s="126">
        <f t="shared" si="275"/>
        <v>15.666666666666666</v>
      </c>
      <c r="BN1502" s="126" t="s">
        <v>8784</v>
      </c>
      <c r="BO1502" s="126">
        <f>MATCH(BB1502,Sheet3!$D$4:$D$8,0)</f>
        <v>4</v>
      </c>
      <c r="BP1502" s="126">
        <f>MATCH(BN1502,Sheet3!$E$4:$H$4,0)</f>
        <v>3</v>
      </c>
      <c r="BQ1502" s="132">
        <f>INDEX(Sheet3!$D$4:$H$8,'NSS + ACT'!BO1502,'NSS + ACT'!BP1502)</f>
        <v>0.1</v>
      </c>
      <c r="BR1502" s="105">
        <f t="shared" si="276"/>
        <v>2139.5307692307588</v>
      </c>
      <c r="BS1502" s="162">
        <f t="shared" si="277"/>
        <v>0.1</v>
      </c>
      <c r="BT1502" s="105">
        <f t="shared" si="278"/>
        <v>1925.577692307683</v>
      </c>
    </row>
    <row r="1503" spans="1:72">
      <c r="A1503" s="18">
        <f t="shared" si="270"/>
        <v>1500</v>
      </c>
      <c r="B1503" s="61">
        <v>291605235563</v>
      </c>
      <c r="C1503" s="39">
        <v>42679</v>
      </c>
      <c r="D1503" s="22" t="s">
        <v>264</v>
      </c>
      <c r="E1503" s="22" t="s">
        <v>3303</v>
      </c>
      <c r="F1503" s="110">
        <v>1</v>
      </c>
      <c r="G1503" s="23" t="s">
        <v>119</v>
      </c>
      <c r="H1503" s="52">
        <v>2043.6099999999899</v>
      </c>
      <c r="I1503" s="30"/>
      <c r="J1503" s="109">
        <v>2043.6099999999899</v>
      </c>
      <c r="K1503" s="23">
        <v>84139120</v>
      </c>
      <c r="L1503" s="26">
        <v>7.4999999999999997E-2</v>
      </c>
      <c r="M1503" s="40">
        <v>0</v>
      </c>
      <c r="N1503" s="62">
        <v>0</v>
      </c>
      <c r="O1503" s="52">
        <v>0</v>
      </c>
      <c r="P1503" s="26">
        <v>0.1</v>
      </c>
      <c r="Q1503" s="52">
        <v>0</v>
      </c>
      <c r="R1503" s="63">
        <v>0.18</v>
      </c>
      <c r="S1503" s="23" t="s">
        <v>2931</v>
      </c>
      <c r="T1503" s="52">
        <v>153.27074999999923</v>
      </c>
      <c r="U1503" s="52">
        <v>0</v>
      </c>
      <c r="V1503" s="52">
        <v>15.327074999999923</v>
      </c>
      <c r="W1503" s="52">
        <v>398.19740849999812</v>
      </c>
      <c r="X1503" s="52">
        <v>566.79523349999727</v>
      </c>
      <c r="Y1503" s="23" t="s">
        <v>3182</v>
      </c>
      <c r="Z1503" s="23" t="s">
        <v>3304</v>
      </c>
      <c r="AA1503" s="23" t="s">
        <v>3305</v>
      </c>
      <c r="AB1503" s="33">
        <v>291605235563</v>
      </c>
      <c r="AC1503" s="33" t="s">
        <v>3306</v>
      </c>
      <c r="AD1503" s="48">
        <v>42679</v>
      </c>
      <c r="AE1503" s="39">
        <v>42642</v>
      </c>
      <c r="AF1503" s="53" t="e">
        <v>#N/A</v>
      </c>
      <c r="AG1503" s="53" t="e">
        <v>#N/A</v>
      </c>
      <c r="AH1503" s="39" t="e">
        <v>#N/A</v>
      </c>
      <c r="AI1503" s="23" t="s">
        <v>51</v>
      </c>
      <c r="AJ1503" s="54"/>
      <c r="AK1503" s="55"/>
      <c r="AL1503" s="56"/>
      <c r="AM1503" s="57"/>
      <c r="AN1503" s="33"/>
      <c r="AO1503" s="48"/>
      <c r="AP1503" s="23">
        <v>2000</v>
      </c>
      <c r="AQ1503" s="23" t="s">
        <v>64</v>
      </c>
      <c r="AR1503" s="23" t="s">
        <v>3305</v>
      </c>
      <c r="AS1503" s="38" t="s">
        <v>53</v>
      </c>
      <c r="AT1503" s="23"/>
      <c r="AU1503" s="64" t="s">
        <v>3307</v>
      </c>
      <c r="AV1503" s="99">
        <v>1</v>
      </c>
      <c r="AW1503" s="102">
        <v>2043.6099999999899</v>
      </c>
      <c r="AX1503" s="29" t="s">
        <v>701</v>
      </c>
      <c r="AY1503" s="29"/>
      <c r="AZ1503" s="25">
        <v>1</v>
      </c>
      <c r="BA1503">
        <f t="shared" si="279"/>
        <v>2996</v>
      </c>
      <c r="BB1503" s="115" t="s">
        <v>6983</v>
      </c>
      <c r="BC1503" s="105">
        <f t="shared" si="271"/>
        <v>2043.6099999999899</v>
      </c>
      <c r="BD1503" s="116">
        <f t="shared" si="272"/>
        <v>42614</v>
      </c>
      <c r="BE1503" s="141" t="s">
        <v>8477</v>
      </c>
      <c r="BF1503">
        <f>MATCH(BE1503,'Cat-4'!$A:$A,0)</f>
        <v>722</v>
      </c>
      <c r="BG1503">
        <f>MATCH(BD1503,'Cat-4'!$1:$1,0)</f>
        <v>57</v>
      </c>
      <c r="BH1503">
        <f>INDEX('Cat-4'!$1:$1048576,'NSS + ACT'!BF1503,'NSS + ACT'!BG1503)</f>
        <v>107.4</v>
      </c>
      <c r="BI1503">
        <f>MATCH($BI$1,'Cat-4'!$1:$1,0)</f>
        <v>153</v>
      </c>
      <c r="BJ1503">
        <f>INDEX('Cat-4'!$1:$1048576,'NSS + ACT'!BF1503,'NSS + ACT'!BI1503)</f>
        <v>130.80000000000001</v>
      </c>
      <c r="BK1503" s="126">
        <f t="shared" si="273"/>
        <v>1.217877094972067</v>
      </c>
      <c r="BL1503">
        <f t="shared" si="274"/>
        <v>3026</v>
      </c>
      <c r="BM1503" s="126">
        <f t="shared" si="275"/>
        <v>100.86666666666666</v>
      </c>
      <c r="BN1503" s="126" t="s">
        <v>8785</v>
      </c>
      <c r="BO1503" s="126">
        <f>MATCH(BB1503,Sheet3!$D$4:$D$8,0)</f>
        <v>2</v>
      </c>
      <c r="BP1503" s="126">
        <f>MATCH(BN1503,Sheet3!$E$4:$H$4,0)</f>
        <v>4</v>
      </c>
      <c r="BQ1503" s="132">
        <f>INDEX(Sheet3!$D$4:$H$8,'NSS + ACT'!BO1503,'NSS + ACT'!BP1503)</f>
        <v>0.1</v>
      </c>
      <c r="BR1503" s="105">
        <f t="shared" si="276"/>
        <v>2488.8658100558537</v>
      </c>
      <c r="BS1503" s="162">
        <f t="shared" si="277"/>
        <v>0.1</v>
      </c>
      <c r="BT1503" s="105">
        <f t="shared" si="278"/>
        <v>2239.9792290502683</v>
      </c>
    </row>
    <row r="1504" spans="1:72">
      <c r="A1504" s="18">
        <f t="shared" si="270"/>
        <v>1501</v>
      </c>
      <c r="B1504" s="33">
        <v>292300326356</v>
      </c>
      <c r="C1504" s="39">
        <v>44936</v>
      </c>
      <c r="D1504" s="22" t="s">
        <v>5262</v>
      </c>
      <c r="E1504" s="22" t="s">
        <v>5263</v>
      </c>
      <c r="F1504" s="110">
        <v>2</v>
      </c>
      <c r="G1504" s="23" t="s">
        <v>321</v>
      </c>
      <c r="H1504" s="58">
        <v>1009.4</v>
      </c>
      <c r="I1504" s="30"/>
      <c r="J1504" s="101">
        <v>2018.8</v>
      </c>
      <c r="K1504" s="83">
        <v>40082190</v>
      </c>
      <c r="L1504" s="26">
        <v>0.1</v>
      </c>
      <c r="M1504" s="40"/>
      <c r="N1504" s="40">
        <v>0</v>
      </c>
      <c r="O1504" s="35">
        <v>0</v>
      </c>
      <c r="P1504" s="63">
        <v>0.1</v>
      </c>
      <c r="Q1504" s="52">
        <v>0</v>
      </c>
      <c r="R1504" s="63">
        <v>0.18</v>
      </c>
      <c r="S1504" s="23" t="s">
        <v>5264</v>
      </c>
      <c r="T1504" s="52">
        <v>201.88</v>
      </c>
      <c r="U1504" s="52">
        <v>0</v>
      </c>
      <c r="V1504" s="52">
        <v>20.188000000000002</v>
      </c>
      <c r="W1504" s="52">
        <v>403.35623999999996</v>
      </c>
      <c r="X1504" s="52">
        <v>625.42423999999994</v>
      </c>
      <c r="Y1504" s="23" t="s">
        <v>5221</v>
      </c>
      <c r="Z1504" s="23" t="s">
        <v>5265</v>
      </c>
      <c r="AA1504" s="23" t="s">
        <v>5266</v>
      </c>
      <c r="AB1504" s="33">
        <v>292300326356</v>
      </c>
      <c r="AC1504" s="33" t="s">
        <v>5267</v>
      </c>
      <c r="AD1504" s="39">
        <v>44936</v>
      </c>
      <c r="AE1504" s="39">
        <v>44933</v>
      </c>
      <c r="AF1504" s="53" t="e">
        <v>#N/A</v>
      </c>
      <c r="AG1504" s="53" t="e">
        <v>#N/A</v>
      </c>
      <c r="AH1504" s="39" t="e">
        <v>#N/A</v>
      </c>
      <c r="AI1504" s="23" t="s">
        <v>51</v>
      </c>
      <c r="AJ1504" s="59"/>
      <c r="AK1504" s="59"/>
      <c r="AL1504" s="48"/>
      <c r="AM1504" s="60"/>
      <c r="AN1504" s="33"/>
      <c r="AO1504" s="48"/>
      <c r="AP1504" s="23">
        <v>2000</v>
      </c>
      <c r="AQ1504" s="23" t="s">
        <v>52</v>
      </c>
      <c r="AR1504" s="23" t="s">
        <v>5266</v>
      </c>
      <c r="AS1504" s="38" t="s">
        <v>518</v>
      </c>
      <c r="AT1504" s="23"/>
      <c r="AU1504" s="23" t="s">
        <v>5268</v>
      </c>
      <c r="AV1504" s="99">
        <v>2</v>
      </c>
      <c r="AW1504" s="101">
        <v>2018.8</v>
      </c>
      <c r="AX1504" s="29" t="s">
        <v>4770</v>
      </c>
      <c r="AY1504" s="29"/>
      <c r="AZ1504" s="30"/>
      <c r="BA1504">
        <f t="shared" si="279"/>
        <v>705</v>
      </c>
      <c r="BB1504" s="115" t="s">
        <v>6986</v>
      </c>
      <c r="BC1504" s="105">
        <f t="shared" si="271"/>
        <v>1009.4</v>
      </c>
      <c r="BD1504" s="116">
        <f t="shared" si="272"/>
        <v>44927</v>
      </c>
      <c r="BE1504" s="141" t="s">
        <v>7762</v>
      </c>
      <c r="BF1504">
        <f>MATCH(BE1504,'Cat-4'!$A:$A,0)</f>
        <v>364</v>
      </c>
      <c r="BG1504">
        <f>MATCH(BD1504,'Cat-4'!$1:$1,0)</f>
        <v>133</v>
      </c>
      <c r="BH1504">
        <f>INDEX('Cat-4'!$1:$1048576,'NSS + ACT'!BF1504,'NSS + ACT'!BG1504)</f>
        <v>143.30000000000001</v>
      </c>
      <c r="BI1504">
        <f>MATCH($BI$1,'Cat-4'!$1:$1,0)</f>
        <v>153</v>
      </c>
      <c r="BJ1504">
        <f>INDEX('Cat-4'!$1:$1048576,'NSS + ACT'!BF1504,'NSS + ACT'!BI1504)</f>
        <v>136.4</v>
      </c>
      <c r="BK1504" s="126">
        <f t="shared" si="273"/>
        <v>0.95184926727145847</v>
      </c>
      <c r="BL1504">
        <f t="shared" si="274"/>
        <v>713</v>
      </c>
      <c r="BM1504" s="126">
        <f t="shared" si="275"/>
        <v>23.766666666666666</v>
      </c>
      <c r="BN1504" s="126" t="s">
        <v>8784</v>
      </c>
      <c r="BO1504" s="126">
        <f>MATCH(BB1504,Sheet3!$D$4:$D$8,0)</f>
        <v>3</v>
      </c>
      <c r="BP1504" s="126">
        <f>MATCH(BN1504,Sheet3!$E$4:$H$4,0)</f>
        <v>3</v>
      </c>
      <c r="BQ1504" s="132">
        <f>INDEX(Sheet3!$D$4:$H$8,'NSS + ACT'!BO1504,'NSS + ACT'!BP1504)</f>
        <v>0.1</v>
      </c>
      <c r="BR1504" s="105">
        <f t="shared" si="276"/>
        <v>1921.5933007676203</v>
      </c>
      <c r="BS1504" s="162">
        <f t="shared" si="277"/>
        <v>0.1</v>
      </c>
      <c r="BT1504" s="105">
        <f t="shared" si="278"/>
        <v>1729.4339706908584</v>
      </c>
    </row>
    <row r="1505" spans="1:72">
      <c r="A1505" s="18">
        <f t="shared" si="270"/>
        <v>1502</v>
      </c>
      <c r="B1505" s="61">
        <v>291600701976</v>
      </c>
      <c r="C1505" s="39">
        <v>42417</v>
      </c>
      <c r="D1505" s="22" t="s">
        <v>180</v>
      </c>
      <c r="E1505" s="22" t="s">
        <v>555</v>
      </c>
      <c r="F1505" s="110">
        <v>1</v>
      </c>
      <c r="G1505" s="23" t="s">
        <v>119</v>
      </c>
      <c r="H1505" s="52">
        <v>2000.65</v>
      </c>
      <c r="I1505" s="30"/>
      <c r="J1505" s="109">
        <v>2000.65</v>
      </c>
      <c r="K1505" s="23">
        <v>73181900</v>
      </c>
      <c r="L1505" s="26">
        <v>0.15</v>
      </c>
      <c r="M1505" s="40">
        <v>0</v>
      </c>
      <c r="N1505" s="62">
        <v>0</v>
      </c>
      <c r="O1505" s="52">
        <v>0</v>
      </c>
      <c r="P1505" s="26">
        <v>0.1</v>
      </c>
      <c r="Q1505" s="52">
        <v>0</v>
      </c>
      <c r="R1505" s="63">
        <v>0.18</v>
      </c>
      <c r="S1505" s="23" t="s">
        <v>942</v>
      </c>
      <c r="T1505" s="52">
        <v>300.09750000000003</v>
      </c>
      <c r="U1505" s="52">
        <v>0</v>
      </c>
      <c r="V1505" s="52">
        <v>30.009750000000004</v>
      </c>
      <c r="W1505" s="52">
        <v>419.53630500000003</v>
      </c>
      <c r="X1505" s="52">
        <v>749.64355500000011</v>
      </c>
      <c r="Y1505" s="23" t="s">
        <v>3182</v>
      </c>
      <c r="Z1505" s="23" t="s">
        <v>3248</v>
      </c>
      <c r="AA1505" s="23" t="s">
        <v>556</v>
      </c>
      <c r="AB1505" s="33">
        <v>291600701976</v>
      </c>
      <c r="AC1505" s="33">
        <v>6970</v>
      </c>
      <c r="AD1505" s="48">
        <v>42417</v>
      </c>
      <c r="AE1505" s="39">
        <v>42377</v>
      </c>
      <c r="AF1505" s="53" t="e">
        <v>#N/A</v>
      </c>
      <c r="AG1505" s="53" t="e">
        <v>#N/A</v>
      </c>
      <c r="AH1505" s="39" t="e">
        <v>#N/A</v>
      </c>
      <c r="AI1505" s="23" t="s">
        <v>51</v>
      </c>
      <c r="AJ1505" s="54"/>
      <c r="AK1505" s="55"/>
      <c r="AL1505" s="56"/>
      <c r="AM1505" s="57"/>
      <c r="AN1505" s="33"/>
      <c r="AO1505" s="48"/>
      <c r="AP1505" s="23">
        <v>2000</v>
      </c>
      <c r="AQ1505" s="23" t="s">
        <v>64</v>
      </c>
      <c r="AR1505" s="23" t="s">
        <v>556</v>
      </c>
      <c r="AS1505" s="38" t="s">
        <v>53</v>
      </c>
      <c r="AT1505" s="23"/>
      <c r="AU1505" s="64">
        <v>800015888</v>
      </c>
      <c r="AV1505" s="99">
        <v>1</v>
      </c>
      <c r="AW1505" s="102">
        <v>2000.65</v>
      </c>
      <c r="AX1505" s="29" t="s">
        <v>701</v>
      </c>
      <c r="AY1505" s="29"/>
      <c r="AZ1505" s="25">
        <v>1</v>
      </c>
      <c r="BA1505">
        <f t="shared" si="279"/>
        <v>3261</v>
      </c>
      <c r="BB1505" s="115" t="s">
        <v>6983</v>
      </c>
      <c r="BC1505" s="105">
        <f t="shared" si="271"/>
        <v>2000.65</v>
      </c>
      <c r="BD1505" s="116">
        <f t="shared" si="272"/>
        <v>42370</v>
      </c>
      <c r="BE1505" s="141" t="s">
        <v>8477</v>
      </c>
      <c r="BF1505">
        <f>MATCH(BE1505,'Cat-4'!$A:$A,0)</f>
        <v>722</v>
      </c>
      <c r="BG1505">
        <f>MATCH(BD1505,'Cat-4'!$1:$1,0)</f>
        <v>49</v>
      </c>
      <c r="BH1505">
        <f>INDEX('Cat-4'!$1:$1048576,'NSS + ACT'!BF1505,'NSS + ACT'!BG1505)</f>
        <v>108.2</v>
      </c>
      <c r="BI1505">
        <f>MATCH($BI$1,'Cat-4'!$1:$1,0)</f>
        <v>153</v>
      </c>
      <c r="BJ1505">
        <f>INDEX('Cat-4'!$1:$1048576,'NSS + ACT'!BF1505,'NSS + ACT'!BI1505)</f>
        <v>130.80000000000001</v>
      </c>
      <c r="BK1505" s="126">
        <f t="shared" si="273"/>
        <v>1.2088724584103512</v>
      </c>
      <c r="BL1505">
        <f t="shared" si="274"/>
        <v>3270</v>
      </c>
      <c r="BM1505" s="126">
        <f t="shared" si="275"/>
        <v>109</v>
      </c>
      <c r="BN1505" s="126" t="s">
        <v>8785</v>
      </c>
      <c r="BO1505" s="126">
        <f>MATCH(BB1505,Sheet3!$D$4:$D$8,0)</f>
        <v>2</v>
      </c>
      <c r="BP1505" s="126">
        <f>MATCH(BN1505,Sheet3!$E$4:$H$4,0)</f>
        <v>4</v>
      </c>
      <c r="BQ1505" s="132">
        <f>INDEX(Sheet3!$D$4:$H$8,'NSS + ACT'!BO1505,'NSS + ACT'!BP1505)</f>
        <v>0.1</v>
      </c>
      <c r="BR1505" s="105">
        <f t="shared" si="276"/>
        <v>2418.5306839186692</v>
      </c>
      <c r="BS1505" s="162">
        <f t="shared" si="277"/>
        <v>0.1</v>
      </c>
      <c r="BT1505" s="105">
        <f t="shared" si="278"/>
        <v>2176.6776155268021</v>
      </c>
    </row>
    <row r="1506" spans="1:72">
      <c r="A1506" s="18">
        <f t="shared" si="270"/>
        <v>1503</v>
      </c>
      <c r="B1506" s="61">
        <v>291808994002</v>
      </c>
      <c r="C1506" s="39">
        <v>43388</v>
      </c>
      <c r="D1506" s="22" t="s">
        <v>238</v>
      </c>
      <c r="E1506" s="22" t="s">
        <v>2088</v>
      </c>
      <c r="F1506" s="110">
        <v>2</v>
      </c>
      <c r="G1506" s="23" t="s">
        <v>60</v>
      </c>
      <c r="H1506" s="52">
        <v>994.5</v>
      </c>
      <c r="I1506" s="30"/>
      <c r="J1506" s="109">
        <v>1989</v>
      </c>
      <c r="K1506" s="23">
        <v>84819090</v>
      </c>
      <c r="L1506" s="26">
        <v>7.4999999999999997E-2</v>
      </c>
      <c r="M1506" s="40">
        <v>0</v>
      </c>
      <c r="N1506" s="62">
        <v>0</v>
      </c>
      <c r="O1506" s="52">
        <v>0</v>
      </c>
      <c r="P1506" s="26">
        <v>0.1</v>
      </c>
      <c r="Q1506" s="52">
        <v>0</v>
      </c>
      <c r="R1506" s="63">
        <v>0.18</v>
      </c>
      <c r="S1506" s="23" t="s">
        <v>849</v>
      </c>
      <c r="T1506" s="52">
        <v>149.17499999999998</v>
      </c>
      <c r="U1506" s="52">
        <v>0</v>
      </c>
      <c r="V1506" s="52">
        <v>14.917499999999999</v>
      </c>
      <c r="W1506" s="52">
        <v>387.55665000000005</v>
      </c>
      <c r="X1506" s="52">
        <v>551.64914999999996</v>
      </c>
      <c r="Y1506" s="23" t="s">
        <v>1945</v>
      </c>
      <c r="Z1506" s="23" t="s">
        <v>2089</v>
      </c>
      <c r="AA1506" s="23" t="s">
        <v>2090</v>
      </c>
      <c r="AB1506" s="33">
        <v>291808994002</v>
      </c>
      <c r="AC1506" s="33" t="s">
        <v>2091</v>
      </c>
      <c r="AD1506" s="48">
        <v>43388</v>
      </c>
      <c r="AE1506" s="39">
        <v>43384</v>
      </c>
      <c r="AF1506" s="53" t="e">
        <v>#N/A</v>
      </c>
      <c r="AG1506" s="53" t="e">
        <v>#N/A</v>
      </c>
      <c r="AH1506" s="39" t="e">
        <v>#N/A</v>
      </c>
      <c r="AI1506" s="23" t="s">
        <v>51</v>
      </c>
      <c r="AJ1506" s="54"/>
      <c r="AK1506" s="55"/>
      <c r="AL1506" s="56"/>
      <c r="AM1506" s="57"/>
      <c r="AN1506" s="33"/>
      <c r="AO1506" s="48"/>
      <c r="AP1506" s="23">
        <v>2000</v>
      </c>
      <c r="AQ1506" s="23" t="s">
        <v>52</v>
      </c>
      <c r="AR1506" s="23" t="s">
        <v>2090</v>
      </c>
      <c r="AS1506" s="38" t="s">
        <v>53</v>
      </c>
      <c r="AT1506" s="23"/>
      <c r="AU1506" s="64" t="s">
        <v>2092</v>
      </c>
      <c r="AV1506" s="99">
        <v>2</v>
      </c>
      <c r="AW1506" s="102">
        <v>1989</v>
      </c>
      <c r="AX1506" s="29" t="s">
        <v>701</v>
      </c>
      <c r="AY1506" s="29"/>
      <c r="AZ1506" s="25" t="s">
        <v>702</v>
      </c>
      <c r="BA1506">
        <f t="shared" si="279"/>
        <v>2254</v>
      </c>
      <c r="BB1506" s="115" t="s">
        <v>6983</v>
      </c>
      <c r="BC1506" s="105">
        <f t="shared" si="271"/>
        <v>994.5</v>
      </c>
      <c r="BD1506" s="116">
        <f t="shared" si="272"/>
        <v>43374</v>
      </c>
      <c r="BE1506" s="141" t="s">
        <v>8477</v>
      </c>
      <c r="BF1506">
        <f>MATCH(BE1506,'Cat-4'!$A:$A,0)</f>
        <v>722</v>
      </c>
      <c r="BG1506">
        <f>MATCH(BD1506,'Cat-4'!$1:$1,0)</f>
        <v>82</v>
      </c>
      <c r="BH1506">
        <f>INDEX('Cat-4'!$1:$1048576,'NSS + ACT'!BF1506,'NSS + ACT'!BG1506)</f>
        <v>111.5</v>
      </c>
      <c r="BI1506">
        <f>MATCH($BI$1,'Cat-4'!$1:$1,0)</f>
        <v>153</v>
      </c>
      <c r="BJ1506">
        <f>INDEX('Cat-4'!$1:$1048576,'NSS + ACT'!BF1506,'NSS + ACT'!BI1506)</f>
        <v>130.80000000000001</v>
      </c>
      <c r="BK1506" s="126">
        <f t="shared" si="273"/>
        <v>1.1730941704035875</v>
      </c>
      <c r="BL1506">
        <f t="shared" si="274"/>
        <v>2266</v>
      </c>
      <c r="BM1506" s="126">
        <f t="shared" si="275"/>
        <v>75.533333333333331</v>
      </c>
      <c r="BN1506" s="126" t="s">
        <v>8785</v>
      </c>
      <c r="BO1506" s="126">
        <f>MATCH(BB1506,Sheet3!$D$4:$D$8,0)</f>
        <v>2</v>
      </c>
      <c r="BP1506" s="126">
        <f>MATCH(BN1506,Sheet3!$E$4:$H$4,0)</f>
        <v>4</v>
      </c>
      <c r="BQ1506" s="132">
        <f>INDEX(Sheet3!$D$4:$H$8,'NSS + ACT'!BO1506,'NSS + ACT'!BP1506)</f>
        <v>0.1</v>
      </c>
      <c r="BR1506" s="105">
        <f t="shared" si="276"/>
        <v>2333.2843049327357</v>
      </c>
      <c r="BS1506" s="162">
        <f t="shared" si="277"/>
        <v>0.1</v>
      </c>
      <c r="BT1506" s="105">
        <f t="shared" si="278"/>
        <v>2099.9558744394621</v>
      </c>
    </row>
    <row r="1507" spans="1:72">
      <c r="A1507" s="18">
        <f t="shared" si="270"/>
        <v>1504</v>
      </c>
      <c r="B1507" s="33">
        <v>292104357171</v>
      </c>
      <c r="C1507" s="39">
        <v>44323</v>
      </c>
      <c r="D1507" s="22" t="s">
        <v>114</v>
      </c>
      <c r="E1507" s="22" t="s">
        <v>6028</v>
      </c>
      <c r="F1507" s="110">
        <v>2</v>
      </c>
      <c r="G1507" s="23" t="s">
        <v>119</v>
      </c>
      <c r="H1507" s="52">
        <v>990</v>
      </c>
      <c r="I1507" s="30"/>
      <c r="J1507" s="109">
        <v>1980</v>
      </c>
      <c r="K1507" s="33">
        <v>84819090</v>
      </c>
      <c r="L1507" s="26">
        <v>7.4999999999999997E-2</v>
      </c>
      <c r="M1507" s="26"/>
      <c r="N1507" s="26">
        <v>0</v>
      </c>
      <c r="O1507" s="60"/>
      <c r="P1507" s="26">
        <v>0.1</v>
      </c>
      <c r="Q1507" s="84"/>
      <c r="R1507" s="26">
        <v>0.18</v>
      </c>
      <c r="S1507" s="23" t="s">
        <v>849</v>
      </c>
      <c r="T1507" s="52">
        <v>148.5</v>
      </c>
      <c r="U1507" s="52">
        <v>0</v>
      </c>
      <c r="V1507" s="52">
        <v>14.850000000000001</v>
      </c>
      <c r="W1507" s="52">
        <v>385.803</v>
      </c>
      <c r="X1507" s="52">
        <v>549.15300000000002</v>
      </c>
      <c r="Y1507" s="23" t="s">
        <v>5950</v>
      </c>
      <c r="Z1507" s="23" t="s">
        <v>6029</v>
      </c>
      <c r="AA1507" s="23" t="s">
        <v>6030</v>
      </c>
      <c r="AB1507" s="33">
        <v>292104357171</v>
      </c>
      <c r="AC1507" s="33" t="s">
        <v>5988</v>
      </c>
      <c r="AD1507" s="39">
        <v>44323</v>
      </c>
      <c r="AE1507" s="39">
        <v>44274</v>
      </c>
      <c r="AF1507" s="53" t="e">
        <v>#N/A</v>
      </c>
      <c r="AG1507" s="53" t="e">
        <v>#N/A</v>
      </c>
      <c r="AH1507" s="39" t="e">
        <v>#N/A</v>
      </c>
      <c r="AI1507" s="23" t="s">
        <v>51</v>
      </c>
      <c r="AJ1507" s="59"/>
      <c r="AK1507" s="59"/>
      <c r="AL1507" s="48"/>
      <c r="AM1507" s="60"/>
      <c r="AN1507" s="33"/>
      <c r="AO1507" s="48"/>
      <c r="AP1507" s="23">
        <v>2000</v>
      </c>
      <c r="AQ1507" s="23" t="s">
        <v>52</v>
      </c>
      <c r="AR1507" s="23" t="s">
        <v>6030</v>
      </c>
      <c r="AS1507" s="38" t="s">
        <v>53</v>
      </c>
      <c r="AT1507" s="23" t="s">
        <v>522</v>
      </c>
      <c r="AU1507" s="23">
        <v>7620000778</v>
      </c>
      <c r="AV1507" s="99">
        <v>2</v>
      </c>
      <c r="AW1507" s="101">
        <v>1980</v>
      </c>
      <c r="AX1507" s="29" t="s">
        <v>5711</v>
      </c>
      <c r="AY1507" s="29"/>
      <c r="AZ1507" s="21"/>
      <c r="BA1507">
        <f t="shared" si="279"/>
        <v>1364</v>
      </c>
      <c r="BB1507" s="115" t="s">
        <v>6987</v>
      </c>
      <c r="BC1507" s="105">
        <f t="shared" si="271"/>
        <v>990</v>
      </c>
      <c r="BD1507" s="116">
        <f t="shared" si="272"/>
        <v>44256</v>
      </c>
      <c r="BE1507" s="141" t="s">
        <v>8366</v>
      </c>
      <c r="BF1507">
        <f>MATCH(BE1507,'Cat-4'!$A:$A,0)</f>
        <v>666</v>
      </c>
      <c r="BG1507">
        <f>MATCH(BD1507,'Cat-4'!$1:$1,0)</f>
        <v>111</v>
      </c>
      <c r="BH1507">
        <f>INDEX('Cat-4'!$1:$1048576,'NSS + ACT'!BF1507,'NSS + ACT'!BG1507)</f>
        <v>118.9</v>
      </c>
      <c r="BI1507">
        <f>MATCH($BI$1,'Cat-4'!$1:$1,0)</f>
        <v>153</v>
      </c>
      <c r="BJ1507">
        <f>INDEX('Cat-4'!$1:$1048576,'NSS + ACT'!BF1507,'NSS + ACT'!BI1507)</f>
        <v>133.4</v>
      </c>
      <c r="BK1507" s="126">
        <f t="shared" si="273"/>
        <v>1.121951219512195</v>
      </c>
      <c r="BL1507">
        <f t="shared" si="274"/>
        <v>1384</v>
      </c>
      <c r="BM1507" s="126">
        <f t="shared" si="275"/>
        <v>46.133333333333333</v>
      </c>
      <c r="BN1507" s="126" t="s">
        <v>8785</v>
      </c>
      <c r="BO1507" s="126">
        <f>MATCH(BB1507,Sheet3!$D$4:$D$8,0)</f>
        <v>4</v>
      </c>
      <c r="BP1507" s="126">
        <f>MATCH(BN1507,Sheet3!$E$4:$H$4,0)</f>
        <v>4</v>
      </c>
      <c r="BQ1507" s="132">
        <f>INDEX(Sheet3!$D$4:$H$8,'NSS + ACT'!BO1507,'NSS + ACT'!BP1507)</f>
        <v>0.2</v>
      </c>
      <c r="BR1507" s="105">
        <f t="shared" si="276"/>
        <v>2221.4634146341459</v>
      </c>
      <c r="BS1507" s="162">
        <f t="shared" si="277"/>
        <v>0.2</v>
      </c>
      <c r="BT1507" s="105">
        <f t="shared" si="278"/>
        <v>1777.1707317073169</v>
      </c>
    </row>
    <row r="1508" spans="1:72">
      <c r="A1508" s="18">
        <f t="shared" si="270"/>
        <v>1505</v>
      </c>
      <c r="B1508" s="61">
        <v>291807941213</v>
      </c>
      <c r="C1508" s="39">
        <v>43357</v>
      </c>
      <c r="D1508" s="22" t="s">
        <v>172</v>
      </c>
      <c r="E1508" s="22" t="s">
        <v>4719</v>
      </c>
      <c r="F1508" s="107">
        <v>830</v>
      </c>
      <c r="G1508" s="23" t="s">
        <v>49</v>
      </c>
      <c r="H1508" s="52">
        <v>2.3699879518072167</v>
      </c>
      <c r="I1508" s="30"/>
      <c r="J1508" s="109">
        <v>1967.0899999999899</v>
      </c>
      <c r="K1508" s="23">
        <v>85361090</v>
      </c>
      <c r="L1508" s="26">
        <v>0.1</v>
      </c>
      <c r="M1508" s="40">
        <v>0</v>
      </c>
      <c r="N1508" s="62">
        <v>0</v>
      </c>
      <c r="O1508" s="52">
        <v>0</v>
      </c>
      <c r="P1508" s="26">
        <v>0.1</v>
      </c>
      <c r="Q1508" s="52">
        <v>0</v>
      </c>
      <c r="R1508" s="63">
        <v>0.18</v>
      </c>
      <c r="S1508" s="23" t="s">
        <v>4691</v>
      </c>
      <c r="T1508" s="52">
        <v>196.70899999999901</v>
      </c>
      <c r="U1508" s="52">
        <v>0</v>
      </c>
      <c r="V1508" s="52">
        <v>19.670899999999904</v>
      </c>
      <c r="W1508" s="52">
        <v>393.02458199999802</v>
      </c>
      <c r="X1508" s="52">
        <v>609.40448199999696</v>
      </c>
      <c r="Y1508" s="23" t="s">
        <v>4646</v>
      </c>
      <c r="Z1508" s="23" t="s">
        <v>4720</v>
      </c>
      <c r="AA1508" s="23" t="s">
        <v>4721</v>
      </c>
      <c r="AB1508" s="33">
        <v>291807941213</v>
      </c>
      <c r="AC1508" s="33" t="s">
        <v>4717</v>
      </c>
      <c r="AD1508" s="39">
        <v>43357</v>
      </c>
      <c r="AE1508" s="39">
        <v>43356</v>
      </c>
      <c r="AF1508" s="53" t="e">
        <v>#N/A</v>
      </c>
      <c r="AG1508" s="53" t="e">
        <v>#N/A</v>
      </c>
      <c r="AH1508" s="39" t="e">
        <v>#N/A</v>
      </c>
      <c r="AI1508" s="23" t="s">
        <v>51</v>
      </c>
      <c r="AJ1508" s="59"/>
      <c r="AK1508" s="59"/>
      <c r="AL1508" s="48"/>
      <c r="AM1508" s="60"/>
      <c r="AN1508" s="33"/>
      <c r="AO1508" s="48"/>
      <c r="AP1508" s="23">
        <v>2000</v>
      </c>
      <c r="AQ1508" s="23" t="s">
        <v>52</v>
      </c>
      <c r="AR1508" s="23" t="s">
        <v>4721</v>
      </c>
      <c r="AS1508" s="38" t="s">
        <v>53</v>
      </c>
      <c r="AT1508" s="23"/>
      <c r="AU1508" s="64" t="s">
        <v>4718</v>
      </c>
      <c r="AV1508" s="99">
        <v>830</v>
      </c>
      <c r="AW1508" s="102">
        <v>1967.0899999999899</v>
      </c>
      <c r="AX1508" s="29" t="s">
        <v>701</v>
      </c>
      <c r="AY1508" s="29"/>
      <c r="AZ1508" s="25">
        <v>1</v>
      </c>
      <c r="BA1508">
        <f t="shared" si="279"/>
        <v>2282</v>
      </c>
      <c r="BB1508" s="115" t="s">
        <v>6983</v>
      </c>
      <c r="BC1508" s="105">
        <f t="shared" si="271"/>
        <v>2.3699879518072167</v>
      </c>
      <c r="BD1508" s="116">
        <f t="shared" si="272"/>
        <v>43344</v>
      </c>
      <c r="BE1508" s="141" t="s">
        <v>8477</v>
      </c>
      <c r="BF1508">
        <f>MATCH(BE1508,'Cat-4'!$A:$A,0)</f>
        <v>722</v>
      </c>
      <c r="BG1508">
        <f>MATCH(BD1508,'Cat-4'!$1:$1,0)</f>
        <v>81</v>
      </c>
      <c r="BH1508">
        <f>INDEX('Cat-4'!$1:$1048576,'NSS + ACT'!BF1508,'NSS + ACT'!BG1508)</f>
        <v>111.6</v>
      </c>
      <c r="BI1508">
        <f>MATCH($BI$1,'Cat-4'!$1:$1,0)</f>
        <v>153</v>
      </c>
      <c r="BJ1508">
        <f>INDEX('Cat-4'!$1:$1048576,'NSS + ACT'!BF1508,'NSS + ACT'!BI1508)</f>
        <v>130.80000000000001</v>
      </c>
      <c r="BK1508" s="126">
        <f t="shared" si="273"/>
        <v>1.1720430107526882</v>
      </c>
      <c r="BL1508">
        <f t="shared" si="274"/>
        <v>2296</v>
      </c>
      <c r="BM1508" s="126">
        <f t="shared" si="275"/>
        <v>76.533333333333331</v>
      </c>
      <c r="BN1508" s="126" t="s">
        <v>8785</v>
      </c>
      <c r="BO1508" s="126">
        <f>MATCH(BB1508,Sheet3!$D$4:$D$8,0)</f>
        <v>2</v>
      </c>
      <c r="BP1508" s="126">
        <f>MATCH(BN1508,Sheet3!$E$4:$H$4,0)</f>
        <v>4</v>
      </c>
      <c r="BQ1508" s="132">
        <f>INDEX(Sheet3!$D$4:$H$8,'NSS + ACT'!BO1508,'NSS + ACT'!BP1508)</f>
        <v>0.1</v>
      </c>
      <c r="BR1508" s="105">
        <f t="shared" si="276"/>
        <v>2305.5140860214938</v>
      </c>
      <c r="BS1508" s="162">
        <f t="shared" si="277"/>
        <v>0.1</v>
      </c>
      <c r="BT1508" s="105">
        <f t="shared" si="278"/>
        <v>2074.9626774193443</v>
      </c>
    </row>
    <row r="1509" spans="1:72">
      <c r="A1509" s="18">
        <f t="shared" si="270"/>
        <v>1506</v>
      </c>
      <c r="B1509" s="61">
        <v>292207780561</v>
      </c>
      <c r="C1509" s="39">
        <v>44769</v>
      </c>
      <c r="D1509" s="22" t="s">
        <v>351</v>
      </c>
      <c r="E1509" s="22" t="s">
        <v>4132</v>
      </c>
      <c r="F1509" s="110">
        <v>6</v>
      </c>
      <c r="G1509" s="23" t="s">
        <v>119</v>
      </c>
      <c r="H1509" s="52">
        <v>323.33333333333331</v>
      </c>
      <c r="I1509" s="30"/>
      <c r="J1509" s="109">
        <v>1940</v>
      </c>
      <c r="K1509" s="23">
        <v>84841010</v>
      </c>
      <c r="L1509" s="26">
        <v>7.4999999999999997E-2</v>
      </c>
      <c r="M1509" s="40">
        <v>0</v>
      </c>
      <c r="N1509" s="62">
        <v>0</v>
      </c>
      <c r="O1509" s="52">
        <v>0</v>
      </c>
      <c r="P1509" s="26">
        <v>0.1</v>
      </c>
      <c r="Q1509" s="52">
        <v>0</v>
      </c>
      <c r="R1509" s="63">
        <v>0.18</v>
      </c>
      <c r="S1509" s="23" t="s">
        <v>4095</v>
      </c>
      <c r="T1509" s="52">
        <v>145.5</v>
      </c>
      <c r="U1509" s="52">
        <v>0</v>
      </c>
      <c r="V1509" s="52">
        <v>14.55</v>
      </c>
      <c r="W1509" s="52">
        <v>378.00900000000001</v>
      </c>
      <c r="X1509" s="52">
        <v>538.05899999999997</v>
      </c>
      <c r="Y1509" s="23" t="s">
        <v>4133</v>
      </c>
      <c r="Z1509" s="23" t="s">
        <v>4134</v>
      </c>
      <c r="AA1509" s="23" t="s">
        <v>4135</v>
      </c>
      <c r="AB1509" s="33">
        <v>292207780561</v>
      </c>
      <c r="AC1509" s="33" t="s">
        <v>4136</v>
      </c>
      <c r="AD1509" s="39">
        <v>44769</v>
      </c>
      <c r="AE1509" s="39">
        <v>44754</v>
      </c>
      <c r="AF1509" s="53" t="e">
        <v>#N/A</v>
      </c>
      <c r="AG1509" s="53" t="e">
        <v>#N/A</v>
      </c>
      <c r="AH1509" s="39" t="e">
        <v>#N/A</v>
      </c>
      <c r="AI1509" s="23" t="s">
        <v>51</v>
      </c>
      <c r="AJ1509" s="59"/>
      <c r="AK1509" s="59"/>
      <c r="AL1509" s="48"/>
      <c r="AM1509" s="60"/>
      <c r="AN1509" s="33"/>
      <c r="AO1509" s="48"/>
      <c r="AP1509" s="23">
        <v>2000</v>
      </c>
      <c r="AQ1509" s="23" t="s">
        <v>52</v>
      </c>
      <c r="AR1509" s="23" t="s">
        <v>4135</v>
      </c>
      <c r="AS1509" s="38" t="s">
        <v>53</v>
      </c>
      <c r="AT1509" s="23"/>
      <c r="AU1509" s="64" t="s">
        <v>4137</v>
      </c>
      <c r="AV1509" s="99">
        <v>6</v>
      </c>
      <c r="AW1509" s="102">
        <v>1940</v>
      </c>
      <c r="AX1509" s="29" t="s">
        <v>701</v>
      </c>
      <c r="AY1509" s="29"/>
      <c r="AZ1509" s="25"/>
      <c r="BA1509">
        <f t="shared" si="279"/>
        <v>884</v>
      </c>
      <c r="BB1509" s="115" t="s">
        <v>6983</v>
      </c>
      <c r="BC1509" s="105">
        <f t="shared" si="271"/>
        <v>323.33333333333331</v>
      </c>
      <c r="BD1509" s="116">
        <f t="shared" si="272"/>
        <v>44743</v>
      </c>
      <c r="BE1509" s="141" t="s">
        <v>8477</v>
      </c>
      <c r="BF1509">
        <f>MATCH(BE1509,'Cat-4'!$A:$A,0)</f>
        <v>722</v>
      </c>
      <c r="BG1509">
        <f>MATCH(BD1509,'Cat-4'!$1:$1,0)</f>
        <v>127</v>
      </c>
      <c r="BH1509">
        <f>INDEX('Cat-4'!$1:$1048576,'NSS + ACT'!BF1509,'NSS + ACT'!BG1509)</f>
        <v>125.8</v>
      </c>
      <c r="BI1509">
        <f>MATCH($BI$1,'Cat-4'!$1:$1,0)</f>
        <v>153</v>
      </c>
      <c r="BJ1509">
        <f>INDEX('Cat-4'!$1:$1048576,'NSS + ACT'!BF1509,'NSS + ACT'!BI1509)</f>
        <v>130.80000000000001</v>
      </c>
      <c r="BK1509" s="126">
        <f t="shared" si="273"/>
        <v>1.0397456279809223</v>
      </c>
      <c r="BL1509">
        <f t="shared" si="274"/>
        <v>897</v>
      </c>
      <c r="BM1509" s="126">
        <f t="shared" si="275"/>
        <v>29.9</v>
      </c>
      <c r="BN1509" s="126" t="s">
        <v>8785</v>
      </c>
      <c r="BO1509" s="126">
        <f>MATCH(BB1509,Sheet3!$D$4:$D$8,0)</f>
        <v>2</v>
      </c>
      <c r="BP1509" s="126">
        <f>MATCH(BN1509,Sheet3!$E$4:$H$4,0)</f>
        <v>4</v>
      </c>
      <c r="BQ1509" s="132">
        <f>INDEX(Sheet3!$D$4:$H$8,'NSS + ACT'!BO1509,'NSS + ACT'!BP1509)</f>
        <v>0.1</v>
      </c>
      <c r="BR1509" s="105">
        <f t="shared" si="276"/>
        <v>2017.1065182829893</v>
      </c>
      <c r="BS1509" s="162">
        <f t="shared" si="277"/>
        <v>0.1</v>
      </c>
      <c r="BT1509" s="105">
        <f t="shared" si="278"/>
        <v>1815.3958664546903</v>
      </c>
    </row>
    <row r="1510" spans="1:72">
      <c r="A1510" s="18">
        <f t="shared" si="270"/>
        <v>1507</v>
      </c>
      <c r="B1510" s="61">
        <v>291602689980</v>
      </c>
      <c r="C1510" s="39">
        <v>42545</v>
      </c>
      <c r="D1510" s="22" t="s">
        <v>183</v>
      </c>
      <c r="E1510" s="22" t="s">
        <v>3909</v>
      </c>
      <c r="F1510" s="110">
        <v>83</v>
      </c>
      <c r="G1510" s="23" t="s">
        <v>49</v>
      </c>
      <c r="H1510" s="52">
        <v>23.171325301204821</v>
      </c>
      <c r="I1510" s="30"/>
      <c r="J1510" s="109">
        <v>1923.22</v>
      </c>
      <c r="K1510" s="23">
        <v>68052010</v>
      </c>
      <c r="L1510" s="26">
        <v>0.1</v>
      </c>
      <c r="M1510" s="40">
        <v>0</v>
      </c>
      <c r="N1510" s="40">
        <v>0</v>
      </c>
      <c r="O1510" s="52">
        <v>0</v>
      </c>
      <c r="P1510" s="26">
        <v>0.1</v>
      </c>
      <c r="Q1510" s="52">
        <v>0</v>
      </c>
      <c r="R1510" s="63">
        <v>0.18</v>
      </c>
      <c r="S1510" s="23" t="s">
        <v>3893</v>
      </c>
      <c r="T1510" s="52">
        <v>192.322</v>
      </c>
      <c r="U1510" s="52">
        <v>0</v>
      </c>
      <c r="V1510" s="52">
        <v>19.232200000000002</v>
      </c>
      <c r="W1510" s="52">
        <v>384.25935599999997</v>
      </c>
      <c r="X1510" s="68">
        <v>595.81355599999995</v>
      </c>
      <c r="Y1510" s="23" t="s">
        <v>3855</v>
      </c>
      <c r="Z1510" s="23" t="s">
        <v>3910</v>
      </c>
      <c r="AA1510" s="23" t="s">
        <v>3911</v>
      </c>
      <c r="AB1510" s="33">
        <v>291602689980</v>
      </c>
      <c r="AC1510" s="33" t="s">
        <v>3907</v>
      </c>
      <c r="AD1510" s="39">
        <v>42545</v>
      </c>
      <c r="AE1510" s="39">
        <v>42528</v>
      </c>
      <c r="AF1510" s="53" t="e">
        <v>#N/A</v>
      </c>
      <c r="AG1510" s="53" t="e">
        <v>#N/A</v>
      </c>
      <c r="AH1510" s="39" t="e">
        <v>#N/A</v>
      </c>
      <c r="AI1510" s="23" t="s">
        <v>51</v>
      </c>
      <c r="AJ1510" s="59"/>
      <c r="AK1510" s="59"/>
      <c r="AL1510" s="48"/>
      <c r="AM1510" s="60"/>
      <c r="AN1510" s="33"/>
      <c r="AO1510" s="48"/>
      <c r="AP1510" s="23">
        <v>2000</v>
      </c>
      <c r="AQ1510" s="23" t="s">
        <v>52</v>
      </c>
      <c r="AR1510" s="23" t="s">
        <v>3911</v>
      </c>
      <c r="AS1510" s="38" t="s">
        <v>53</v>
      </c>
      <c r="AT1510" s="23"/>
      <c r="AU1510" s="64">
        <v>1713758</v>
      </c>
      <c r="AV1510" s="99">
        <v>83</v>
      </c>
      <c r="AW1510" s="102">
        <v>1923.22</v>
      </c>
      <c r="AX1510" s="29" t="s">
        <v>701</v>
      </c>
      <c r="AY1510" s="29"/>
      <c r="AZ1510" s="25"/>
      <c r="BA1510">
        <f t="shared" si="279"/>
        <v>3110</v>
      </c>
      <c r="BB1510" s="115" t="s">
        <v>6983</v>
      </c>
      <c r="BC1510" s="105">
        <f t="shared" si="271"/>
        <v>23.171325301204821</v>
      </c>
      <c r="BD1510" s="116">
        <f t="shared" si="272"/>
        <v>42522</v>
      </c>
      <c r="BE1510" s="141" t="s">
        <v>8477</v>
      </c>
      <c r="BF1510">
        <f>MATCH(BE1510,'Cat-4'!$A:$A,0)</f>
        <v>722</v>
      </c>
      <c r="BG1510">
        <f>MATCH(BD1510,'Cat-4'!$1:$1,0)</f>
        <v>54</v>
      </c>
      <c r="BH1510">
        <f>INDEX('Cat-4'!$1:$1048576,'NSS + ACT'!BF1510,'NSS + ACT'!BG1510)</f>
        <v>108</v>
      </c>
      <c r="BI1510">
        <f>MATCH($BI$1,'Cat-4'!$1:$1,0)</f>
        <v>153</v>
      </c>
      <c r="BJ1510">
        <f>INDEX('Cat-4'!$1:$1048576,'NSS + ACT'!BF1510,'NSS + ACT'!BI1510)</f>
        <v>130.80000000000001</v>
      </c>
      <c r="BK1510" s="126">
        <f t="shared" si="273"/>
        <v>1.2111111111111112</v>
      </c>
      <c r="BL1510">
        <f t="shared" si="274"/>
        <v>3118</v>
      </c>
      <c r="BM1510" s="126">
        <f t="shared" si="275"/>
        <v>103.93333333333334</v>
      </c>
      <c r="BN1510" s="126" t="s">
        <v>8785</v>
      </c>
      <c r="BO1510" s="126">
        <f>MATCH(BB1510,Sheet3!$D$4:$D$8,0)</f>
        <v>2</v>
      </c>
      <c r="BP1510" s="126">
        <f>MATCH(BN1510,Sheet3!$E$4:$H$4,0)</f>
        <v>4</v>
      </c>
      <c r="BQ1510" s="132">
        <f>INDEX(Sheet3!$D$4:$H$8,'NSS + ACT'!BO1510,'NSS + ACT'!BP1510)</f>
        <v>0.1</v>
      </c>
      <c r="BR1510" s="105">
        <f t="shared" si="276"/>
        <v>2329.2331111111116</v>
      </c>
      <c r="BS1510" s="162">
        <f t="shared" si="277"/>
        <v>0.1</v>
      </c>
      <c r="BT1510" s="105">
        <f t="shared" si="278"/>
        <v>2096.3098000000005</v>
      </c>
    </row>
    <row r="1511" spans="1:72">
      <c r="A1511" s="18">
        <f t="shared" si="270"/>
        <v>1508</v>
      </c>
      <c r="B1511" s="61">
        <v>291700727721</v>
      </c>
      <c r="C1511" s="39">
        <v>42793</v>
      </c>
      <c r="D1511" s="22" t="s">
        <v>200</v>
      </c>
      <c r="E1511" s="22" t="s">
        <v>3265</v>
      </c>
      <c r="F1511" s="110">
        <v>12</v>
      </c>
      <c r="G1511" s="23" t="s">
        <v>119</v>
      </c>
      <c r="H1511" s="52">
        <v>160</v>
      </c>
      <c r="I1511" s="30"/>
      <c r="J1511" s="109">
        <v>1920</v>
      </c>
      <c r="K1511" s="23">
        <v>73209090</v>
      </c>
      <c r="L1511" s="26">
        <v>0.1</v>
      </c>
      <c r="M1511" s="40" t="s">
        <v>1254</v>
      </c>
      <c r="N1511" s="62">
        <v>0</v>
      </c>
      <c r="O1511" s="52">
        <v>0</v>
      </c>
      <c r="P1511" s="26">
        <v>0.1</v>
      </c>
      <c r="Q1511" s="52">
        <v>0</v>
      </c>
      <c r="R1511" s="63">
        <v>0.18</v>
      </c>
      <c r="S1511" s="23" t="s">
        <v>743</v>
      </c>
      <c r="T1511" s="52">
        <v>192</v>
      </c>
      <c r="U1511" s="52">
        <v>0</v>
      </c>
      <c r="V1511" s="52">
        <v>19.200000000000003</v>
      </c>
      <c r="W1511" s="52">
        <v>383.61599999999993</v>
      </c>
      <c r="X1511" s="52">
        <v>594.81599999999992</v>
      </c>
      <c r="Y1511" s="23" t="s">
        <v>3182</v>
      </c>
      <c r="Z1511" s="23" t="s">
        <v>3266</v>
      </c>
      <c r="AA1511" s="23" t="s">
        <v>3267</v>
      </c>
      <c r="AB1511" s="33">
        <v>291700727721</v>
      </c>
      <c r="AC1511" s="33" t="s">
        <v>2994</v>
      </c>
      <c r="AD1511" s="48">
        <v>42793</v>
      </c>
      <c r="AE1511" s="39">
        <v>42635</v>
      </c>
      <c r="AF1511" s="53" t="e">
        <v>#N/A</v>
      </c>
      <c r="AG1511" s="53" t="e">
        <v>#N/A</v>
      </c>
      <c r="AH1511" s="39" t="e">
        <v>#N/A</v>
      </c>
      <c r="AI1511" s="23" t="s">
        <v>51</v>
      </c>
      <c r="AJ1511" s="54"/>
      <c r="AK1511" s="55"/>
      <c r="AL1511" s="56"/>
      <c r="AM1511" s="57"/>
      <c r="AN1511" s="33"/>
      <c r="AO1511" s="48"/>
      <c r="AP1511" s="23">
        <v>2000</v>
      </c>
      <c r="AQ1511" s="23" t="s">
        <v>52</v>
      </c>
      <c r="AR1511" s="23" t="s">
        <v>3267</v>
      </c>
      <c r="AS1511" s="38" t="s">
        <v>53</v>
      </c>
      <c r="AT1511" s="23"/>
      <c r="AU1511" s="64">
        <v>6100402764</v>
      </c>
      <c r="AV1511" s="99">
        <v>12</v>
      </c>
      <c r="AW1511" s="102">
        <v>1920</v>
      </c>
      <c r="AX1511" s="29" t="s">
        <v>701</v>
      </c>
      <c r="AY1511" s="29"/>
      <c r="AZ1511" s="25">
        <v>1</v>
      </c>
      <c r="BA1511">
        <f t="shared" ref="BA1511:BA1542" si="280">$BA$2-AE1511</f>
        <v>3003</v>
      </c>
      <c r="BB1511" s="115" t="s">
        <v>6983</v>
      </c>
      <c r="BC1511" s="105">
        <f t="shared" si="271"/>
        <v>160</v>
      </c>
      <c r="BD1511" s="116">
        <f t="shared" si="272"/>
        <v>42614</v>
      </c>
      <c r="BE1511" s="141" t="s">
        <v>8477</v>
      </c>
      <c r="BF1511">
        <f>MATCH(BE1511,'Cat-4'!$A:$A,0)</f>
        <v>722</v>
      </c>
      <c r="BG1511">
        <f>MATCH(BD1511,'Cat-4'!$1:$1,0)</f>
        <v>57</v>
      </c>
      <c r="BH1511">
        <f>INDEX('Cat-4'!$1:$1048576,'NSS + ACT'!BF1511,'NSS + ACT'!BG1511)</f>
        <v>107.4</v>
      </c>
      <c r="BI1511">
        <f>MATCH($BI$1,'Cat-4'!$1:$1,0)</f>
        <v>153</v>
      </c>
      <c r="BJ1511">
        <f>INDEX('Cat-4'!$1:$1048576,'NSS + ACT'!BF1511,'NSS + ACT'!BI1511)</f>
        <v>130.80000000000001</v>
      </c>
      <c r="BK1511" s="126">
        <f t="shared" si="273"/>
        <v>1.217877094972067</v>
      </c>
      <c r="BL1511">
        <f t="shared" si="274"/>
        <v>3026</v>
      </c>
      <c r="BM1511" s="126">
        <f t="shared" si="275"/>
        <v>100.86666666666666</v>
      </c>
      <c r="BN1511" s="126" t="s">
        <v>8785</v>
      </c>
      <c r="BO1511" s="126">
        <f>MATCH(BB1511,Sheet3!$D$4:$D$8,0)</f>
        <v>2</v>
      </c>
      <c r="BP1511" s="126">
        <f>MATCH(BN1511,Sheet3!$E$4:$H$4,0)</f>
        <v>4</v>
      </c>
      <c r="BQ1511" s="132">
        <f>INDEX(Sheet3!$D$4:$H$8,'NSS + ACT'!BO1511,'NSS + ACT'!BP1511)</f>
        <v>0.1</v>
      </c>
      <c r="BR1511" s="105">
        <f t="shared" si="276"/>
        <v>2338.3240223463686</v>
      </c>
      <c r="BS1511" s="162">
        <f t="shared" si="277"/>
        <v>0.1</v>
      </c>
      <c r="BT1511" s="105">
        <f t="shared" si="278"/>
        <v>2104.4916201117317</v>
      </c>
    </row>
    <row r="1512" spans="1:72" ht="30">
      <c r="A1512" s="18">
        <f t="shared" si="270"/>
        <v>1509</v>
      </c>
      <c r="B1512" s="61">
        <v>292003709955</v>
      </c>
      <c r="C1512" s="39">
        <v>43977</v>
      </c>
      <c r="D1512" s="22" t="s">
        <v>260</v>
      </c>
      <c r="E1512" s="22" t="s">
        <v>3421</v>
      </c>
      <c r="F1512" s="110">
        <v>5</v>
      </c>
      <c r="G1512" s="23" t="s">
        <v>119</v>
      </c>
      <c r="H1512" s="52">
        <v>381.1</v>
      </c>
      <c r="I1512" s="30"/>
      <c r="J1512" s="109">
        <v>1905.5</v>
      </c>
      <c r="K1512" s="23">
        <v>84139110</v>
      </c>
      <c r="L1512" s="26">
        <v>7.4999999999999997E-2</v>
      </c>
      <c r="M1512" s="40">
        <v>0</v>
      </c>
      <c r="N1512" s="62">
        <v>0</v>
      </c>
      <c r="O1512" s="52">
        <v>0</v>
      </c>
      <c r="P1512" s="26">
        <v>0.1</v>
      </c>
      <c r="Q1512" s="52">
        <v>0</v>
      </c>
      <c r="R1512" s="63">
        <v>0.18</v>
      </c>
      <c r="S1512" s="23" t="s">
        <v>1797</v>
      </c>
      <c r="T1512" s="52">
        <v>142.91249999999999</v>
      </c>
      <c r="U1512" s="52">
        <v>0</v>
      </c>
      <c r="V1512" s="52">
        <v>14.29125</v>
      </c>
      <c r="W1512" s="52">
        <v>371.286675</v>
      </c>
      <c r="X1512" s="52">
        <v>528.49042499999996</v>
      </c>
      <c r="Y1512" s="23" t="s">
        <v>3182</v>
      </c>
      <c r="Z1512" s="23" t="s">
        <v>3422</v>
      </c>
      <c r="AA1512" s="23" t="s">
        <v>3423</v>
      </c>
      <c r="AB1512" s="33">
        <v>292003709955</v>
      </c>
      <c r="AC1512" s="33" t="s">
        <v>3380</v>
      </c>
      <c r="AD1512" s="48">
        <v>43977</v>
      </c>
      <c r="AE1512" s="39">
        <v>43889</v>
      </c>
      <c r="AF1512" s="53" t="e">
        <v>#N/A</v>
      </c>
      <c r="AG1512" s="53" t="e">
        <v>#N/A</v>
      </c>
      <c r="AH1512" s="39" t="e">
        <v>#N/A</v>
      </c>
      <c r="AI1512" s="23" t="s">
        <v>51</v>
      </c>
      <c r="AJ1512" s="54"/>
      <c r="AK1512" s="55"/>
      <c r="AL1512" s="56"/>
      <c r="AM1512" s="57"/>
      <c r="AN1512" s="33"/>
      <c r="AO1512" s="48"/>
      <c r="AP1512" s="23">
        <v>2000</v>
      </c>
      <c r="AQ1512" s="23" t="s">
        <v>52</v>
      </c>
      <c r="AR1512" s="23" t="s">
        <v>3423</v>
      </c>
      <c r="AS1512" s="38" t="s">
        <v>53</v>
      </c>
      <c r="AT1512" s="23"/>
      <c r="AU1512" s="64" t="s">
        <v>3381</v>
      </c>
      <c r="AV1512" s="99">
        <v>5</v>
      </c>
      <c r="AW1512" s="102">
        <v>1905.5</v>
      </c>
      <c r="AX1512" s="29" t="s">
        <v>701</v>
      </c>
      <c r="AY1512" s="29"/>
      <c r="AZ1512" s="25">
        <v>1</v>
      </c>
      <c r="BA1512">
        <f t="shared" si="280"/>
        <v>1749</v>
      </c>
      <c r="BB1512" s="115" t="s">
        <v>6983</v>
      </c>
      <c r="BC1512" s="105">
        <f t="shared" si="271"/>
        <v>381.1</v>
      </c>
      <c r="BD1512" s="116">
        <f t="shared" si="272"/>
        <v>43862</v>
      </c>
      <c r="BE1512" s="141" t="s">
        <v>8477</v>
      </c>
      <c r="BF1512">
        <f>MATCH(BE1512,'Cat-4'!$A:$A,0)</f>
        <v>722</v>
      </c>
      <c r="BG1512">
        <f>MATCH(BD1512,'Cat-4'!$1:$1,0)</f>
        <v>98</v>
      </c>
      <c r="BH1512">
        <f>INDEX('Cat-4'!$1:$1048576,'NSS + ACT'!BF1512,'NSS + ACT'!BG1512)</f>
        <v>113.2</v>
      </c>
      <c r="BI1512">
        <f>MATCH($BI$1,'Cat-4'!$1:$1,0)</f>
        <v>153</v>
      </c>
      <c r="BJ1512">
        <f>INDEX('Cat-4'!$1:$1048576,'NSS + ACT'!BF1512,'NSS + ACT'!BI1512)</f>
        <v>130.80000000000001</v>
      </c>
      <c r="BK1512" s="126">
        <f t="shared" si="273"/>
        <v>1.1554770318021201</v>
      </c>
      <c r="BL1512">
        <f t="shared" si="274"/>
        <v>1778</v>
      </c>
      <c r="BM1512" s="126">
        <f t="shared" si="275"/>
        <v>59.266666666666666</v>
      </c>
      <c r="BN1512" s="126" t="s">
        <v>8785</v>
      </c>
      <c r="BO1512" s="126">
        <f>MATCH(BB1512,Sheet3!$D$4:$D$8,0)</f>
        <v>2</v>
      </c>
      <c r="BP1512" s="126">
        <f>MATCH(BN1512,Sheet3!$E$4:$H$4,0)</f>
        <v>4</v>
      </c>
      <c r="BQ1512" s="132">
        <f>INDEX(Sheet3!$D$4:$H$8,'NSS + ACT'!BO1512,'NSS + ACT'!BP1512)</f>
        <v>0.1</v>
      </c>
      <c r="BR1512" s="105">
        <f t="shared" si="276"/>
        <v>2201.7614840989399</v>
      </c>
      <c r="BS1512" s="162">
        <f t="shared" si="277"/>
        <v>0.1</v>
      </c>
      <c r="BT1512" s="105">
        <f t="shared" si="278"/>
        <v>1981.5853356890459</v>
      </c>
    </row>
    <row r="1513" spans="1:72">
      <c r="A1513" s="18">
        <f t="shared" si="270"/>
        <v>1510</v>
      </c>
      <c r="B1513" s="61">
        <v>291605318690</v>
      </c>
      <c r="C1513" s="39">
        <v>42685</v>
      </c>
      <c r="D1513" s="22" t="s">
        <v>314</v>
      </c>
      <c r="E1513" s="22" t="s">
        <v>3656</v>
      </c>
      <c r="F1513" s="110">
        <v>2</v>
      </c>
      <c r="G1513" s="23" t="s">
        <v>49</v>
      </c>
      <c r="H1513" s="52">
        <v>942.88</v>
      </c>
      <c r="I1513" s="30"/>
      <c r="J1513" s="109">
        <v>1885.76</v>
      </c>
      <c r="K1513" s="23" t="s">
        <v>2630</v>
      </c>
      <c r="L1513" s="26">
        <v>7.4999999999999997E-2</v>
      </c>
      <c r="M1513" s="40">
        <v>0</v>
      </c>
      <c r="N1513" s="62">
        <v>0</v>
      </c>
      <c r="O1513" s="52">
        <v>0</v>
      </c>
      <c r="P1513" s="26">
        <v>0.1</v>
      </c>
      <c r="Q1513" s="52">
        <v>0</v>
      </c>
      <c r="R1513" s="63">
        <v>0.18</v>
      </c>
      <c r="S1513" s="23" t="s">
        <v>2631</v>
      </c>
      <c r="T1513" s="52">
        <v>141.43199999999999</v>
      </c>
      <c r="U1513" s="52">
        <v>0</v>
      </c>
      <c r="V1513" s="52">
        <v>14.1432</v>
      </c>
      <c r="W1513" s="52">
        <v>367.440336</v>
      </c>
      <c r="X1513" s="52">
        <v>523.015536</v>
      </c>
      <c r="Y1513" s="23" t="s">
        <v>3561</v>
      </c>
      <c r="Z1513" s="23" t="s">
        <v>3657</v>
      </c>
      <c r="AA1513" s="23" t="s">
        <v>3658</v>
      </c>
      <c r="AB1513" s="33">
        <v>291605318690</v>
      </c>
      <c r="AC1513" s="33" t="s">
        <v>3659</v>
      </c>
      <c r="AD1513" s="39">
        <v>42685</v>
      </c>
      <c r="AE1513" s="39">
        <v>42678</v>
      </c>
      <c r="AF1513" s="53" t="e">
        <v>#N/A</v>
      </c>
      <c r="AG1513" s="53" t="e">
        <v>#N/A</v>
      </c>
      <c r="AH1513" s="39" t="e">
        <v>#N/A</v>
      </c>
      <c r="AI1513" s="23" t="s">
        <v>51</v>
      </c>
      <c r="AJ1513" s="59"/>
      <c r="AK1513" s="59"/>
      <c r="AL1513" s="48"/>
      <c r="AM1513" s="60"/>
      <c r="AN1513" s="33"/>
      <c r="AO1513" s="48"/>
      <c r="AP1513" s="23">
        <v>2000</v>
      </c>
      <c r="AQ1513" s="23" t="s">
        <v>52</v>
      </c>
      <c r="AR1513" s="23" t="s">
        <v>3658</v>
      </c>
      <c r="AS1513" s="38" t="s">
        <v>53</v>
      </c>
      <c r="AT1513" s="23" t="s">
        <v>522</v>
      </c>
      <c r="AU1513" s="64" t="s">
        <v>3660</v>
      </c>
      <c r="AV1513" s="99">
        <v>2</v>
      </c>
      <c r="AW1513" s="102">
        <v>1885.76</v>
      </c>
      <c r="AX1513" s="29" t="s">
        <v>701</v>
      </c>
      <c r="AY1513" s="29"/>
      <c r="AZ1513" s="25" t="s">
        <v>3564</v>
      </c>
      <c r="BA1513">
        <f t="shared" si="280"/>
        <v>2960</v>
      </c>
      <c r="BB1513" s="115" t="s">
        <v>6983</v>
      </c>
      <c r="BC1513" s="105">
        <f t="shared" si="271"/>
        <v>942.88</v>
      </c>
      <c r="BD1513" s="116">
        <f t="shared" si="272"/>
        <v>42675</v>
      </c>
      <c r="BE1513" s="141" t="s">
        <v>8477</v>
      </c>
      <c r="BF1513">
        <f>MATCH(BE1513,'Cat-4'!$A:$A,0)</f>
        <v>722</v>
      </c>
      <c r="BG1513">
        <f>MATCH(BD1513,'Cat-4'!$1:$1,0)</f>
        <v>59</v>
      </c>
      <c r="BH1513">
        <f>INDEX('Cat-4'!$1:$1048576,'NSS + ACT'!BF1513,'NSS + ACT'!BG1513)</f>
        <v>107.5</v>
      </c>
      <c r="BI1513">
        <f>MATCH($BI$1,'Cat-4'!$1:$1,0)</f>
        <v>153</v>
      </c>
      <c r="BJ1513">
        <f>INDEX('Cat-4'!$1:$1048576,'NSS + ACT'!BF1513,'NSS + ACT'!BI1513)</f>
        <v>130.80000000000001</v>
      </c>
      <c r="BK1513" s="126">
        <f t="shared" si="273"/>
        <v>1.2167441860465118</v>
      </c>
      <c r="BL1513">
        <f t="shared" si="274"/>
        <v>2965</v>
      </c>
      <c r="BM1513" s="126">
        <f t="shared" si="275"/>
        <v>98.833333333333329</v>
      </c>
      <c r="BN1513" s="126" t="s">
        <v>8785</v>
      </c>
      <c r="BO1513" s="126">
        <f>MATCH(BB1513,Sheet3!$D$4:$D$8,0)</f>
        <v>2</v>
      </c>
      <c r="BP1513" s="126">
        <f>MATCH(BN1513,Sheet3!$E$4:$H$4,0)</f>
        <v>4</v>
      </c>
      <c r="BQ1513" s="132">
        <f>INDEX(Sheet3!$D$4:$H$8,'NSS + ACT'!BO1513,'NSS + ACT'!BP1513)</f>
        <v>0.1</v>
      </c>
      <c r="BR1513" s="105">
        <f t="shared" si="276"/>
        <v>2294.48751627907</v>
      </c>
      <c r="BS1513" s="162">
        <f t="shared" si="277"/>
        <v>0.1</v>
      </c>
      <c r="BT1513" s="105">
        <f t="shared" si="278"/>
        <v>2065.0387646511631</v>
      </c>
    </row>
    <row r="1514" spans="1:72">
      <c r="A1514" s="18">
        <f t="shared" ref="A1514:A1577" si="281">A1513+1</f>
        <v>1511</v>
      </c>
      <c r="B1514" s="61">
        <v>292008717630</v>
      </c>
      <c r="C1514" s="39">
        <v>44138</v>
      </c>
      <c r="D1514" s="22" t="s">
        <v>182</v>
      </c>
      <c r="E1514" s="22" t="s">
        <v>3255</v>
      </c>
      <c r="F1514" s="110">
        <v>3</v>
      </c>
      <c r="G1514" s="23" t="s">
        <v>119</v>
      </c>
      <c r="H1514" s="52">
        <v>628.55666666666673</v>
      </c>
      <c r="I1514" s="30"/>
      <c r="J1514" s="109">
        <v>1885.67</v>
      </c>
      <c r="K1514" s="23">
        <v>73181500</v>
      </c>
      <c r="L1514" s="26">
        <v>0.15</v>
      </c>
      <c r="M1514" s="40" t="s">
        <v>695</v>
      </c>
      <c r="N1514" s="62">
        <v>0</v>
      </c>
      <c r="O1514" s="52">
        <v>0</v>
      </c>
      <c r="P1514" s="26">
        <v>0.1</v>
      </c>
      <c r="Q1514" s="52">
        <v>0</v>
      </c>
      <c r="R1514" s="63">
        <v>0.18</v>
      </c>
      <c r="S1514" s="23" t="s">
        <v>942</v>
      </c>
      <c r="T1514" s="52">
        <v>282.85050000000001</v>
      </c>
      <c r="U1514" s="52">
        <v>0</v>
      </c>
      <c r="V1514" s="52">
        <v>28.285050000000002</v>
      </c>
      <c r="W1514" s="52">
        <v>395.42499900000001</v>
      </c>
      <c r="X1514" s="52">
        <v>706.56054900000004</v>
      </c>
      <c r="Y1514" s="23" t="s">
        <v>3182</v>
      </c>
      <c r="Z1514" s="23" t="s">
        <v>3256</v>
      </c>
      <c r="AA1514" s="23" t="s">
        <v>3257</v>
      </c>
      <c r="AB1514" s="33">
        <v>292008717630</v>
      </c>
      <c r="AC1514" s="33" t="s">
        <v>3254</v>
      </c>
      <c r="AD1514" s="48">
        <v>44138</v>
      </c>
      <c r="AE1514" s="39">
        <v>44111</v>
      </c>
      <c r="AF1514" s="53" t="e">
        <v>#N/A</v>
      </c>
      <c r="AG1514" s="53" t="e">
        <v>#N/A</v>
      </c>
      <c r="AH1514" s="39" t="e">
        <v>#N/A</v>
      </c>
      <c r="AI1514" s="23" t="s">
        <v>51</v>
      </c>
      <c r="AJ1514" s="54"/>
      <c r="AK1514" s="55"/>
      <c r="AL1514" s="56"/>
      <c r="AM1514" s="57"/>
      <c r="AN1514" s="33"/>
      <c r="AO1514" s="48"/>
      <c r="AP1514" s="23">
        <v>2000</v>
      </c>
      <c r="AQ1514" s="23" t="s">
        <v>52</v>
      </c>
      <c r="AR1514" s="23" t="s">
        <v>3257</v>
      </c>
      <c r="AS1514" s="38" t="s">
        <v>53</v>
      </c>
      <c r="AT1514" s="23"/>
      <c r="AU1514" s="64">
        <v>6100438958</v>
      </c>
      <c r="AV1514" s="99">
        <v>3</v>
      </c>
      <c r="AW1514" s="102">
        <v>1885.67</v>
      </c>
      <c r="AX1514" s="29" t="s">
        <v>701</v>
      </c>
      <c r="AY1514" s="29"/>
      <c r="AZ1514" s="25">
        <v>1</v>
      </c>
      <c r="BA1514">
        <f t="shared" si="280"/>
        <v>1527</v>
      </c>
      <c r="BB1514" s="115" t="s">
        <v>6983</v>
      </c>
      <c r="BC1514" s="105">
        <f t="shared" si="271"/>
        <v>628.55666666666673</v>
      </c>
      <c r="BD1514" s="116">
        <f t="shared" si="272"/>
        <v>44105</v>
      </c>
      <c r="BE1514" s="141" t="s">
        <v>8477</v>
      </c>
      <c r="BF1514">
        <f>MATCH(BE1514,'Cat-4'!$A:$A,0)</f>
        <v>722</v>
      </c>
      <c r="BG1514">
        <f>MATCH(BD1514,'Cat-4'!$1:$1,0)</f>
        <v>106</v>
      </c>
      <c r="BH1514">
        <f>INDEX('Cat-4'!$1:$1048576,'NSS + ACT'!BF1514,'NSS + ACT'!BG1514)</f>
        <v>114.2</v>
      </c>
      <c r="BI1514">
        <f>MATCH($BI$1,'Cat-4'!$1:$1,0)</f>
        <v>153</v>
      </c>
      <c r="BJ1514">
        <f>INDEX('Cat-4'!$1:$1048576,'NSS + ACT'!BF1514,'NSS + ACT'!BI1514)</f>
        <v>130.80000000000001</v>
      </c>
      <c r="BK1514" s="126">
        <f t="shared" si="273"/>
        <v>1.1453590192644485</v>
      </c>
      <c r="BL1514">
        <f t="shared" si="274"/>
        <v>1535</v>
      </c>
      <c r="BM1514" s="126">
        <f t="shared" si="275"/>
        <v>51.166666666666664</v>
      </c>
      <c r="BN1514" s="126" t="s">
        <v>8785</v>
      </c>
      <c r="BO1514" s="126">
        <f>MATCH(BB1514,Sheet3!$D$4:$D$8,0)</f>
        <v>2</v>
      </c>
      <c r="BP1514" s="126">
        <f>MATCH(BN1514,Sheet3!$E$4:$H$4,0)</f>
        <v>4</v>
      </c>
      <c r="BQ1514" s="132">
        <f>INDEX(Sheet3!$D$4:$H$8,'NSS + ACT'!BO1514,'NSS + ACT'!BP1514)</f>
        <v>0.1</v>
      </c>
      <c r="BR1514" s="105">
        <f t="shared" si="276"/>
        <v>2159.7691418563927</v>
      </c>
      <c r="BS1514" s="162">
        <f t="shared" si="277"/>
        <v>0.1</v>
      </c>
      <c r="BT1514" s="105">
        <f t="shared" si="278"/>
        <v>1943.7922276707534</v>
      </c>
    </row>
    <row r="1515" spans="1:72">
      <c r="A1515" s="18">
        <f t="shared" si="281"/>
        <v>1512</v>
      </c>
      <c r="B1515" s="61">
        <v>291703559184</v>
      </c>
      <c r="C1515" s="39">
        <v>42928</v>
      </c>
      <c r="D1515" s="22" t="s">
        <v>264</v>
      </c>
      <c r="E1515" s="22" t="s">
        <v>3201</v>
      </c>
      <c r="F1515" s="110">
        <v>3</v>
      </c>
      <c r="G1515" s="23" t="s">
        <v>119</v>
      </c>
      <c r="H1515" s="52">
        <v>613.63333333333333</v>
      </c>
      <c r="I1515" s="30"/>
      <c r="J1515" s="109">
        <v>1840.9</v>
      </c>
      <c r="K1515" s="23">
        <v>84139120</v>
      </c>
      <c r="L1515" s="26">
        <v>7.4999999999999997E-2</v>
      </c>
      <c r="M1515" s="40">
        <v>0</v>
      </c>
      <c r="N1515" s="62">
        <v>0</v>
      </c>
      <c r="O1515" s="52">
        <v>0</v>
      </c>
      <c r="P1515" s="26">
        <v>0.1</v>
      </c>
      <c r="Q1515" s="52">
        <v>0</v>
      </c>
      <c r="R1515" s="63">
        <v>0.18</v>
      </c>
      <c r="S1515" s="23" t="s">
        <v>2931</v>
      </c>
      <c r="T1515" s="52">
        <v>138.0675</v>
      </c>
      <c r="U1515" s="52">
        <v>0</v>
      </c>
      <c r="V1515" s="52">
        <v>13.806750000000001</v>
      </c>
      <c r="W1515" s="52">
        <v>358.699365</v>
      </c>
      <c r="X1515" s="52">
        <v>510.57361500000002</v>
      </c>
      <c r="Y1515" s="23" t="s">
        <v>3182</v>
      </c>
      <c r="Z1515" s="23" t="s">
        <v>3202</v>
      </c>
      <c r="AA1515" s="23" t="s">
        <v>3203</v>
      </c>
      <c r="AB1515" s="33">
        <v>291703559184</v>
      </c>
      <c r="AC1515" s="33" t="s">
        <v>3200</v>
      </c>
      <c r="AD1515" s="48">
        <v>42928</v>
      </c>
      <c r="AE1515" s="39">
        <v>42880</v>
      </c>
      <c r="AF1515" s="53" t="e">
        <v>#N/A</v>
      </c>
      <c r="AG1515" s="53" t="e">
        <v>#N/A</v>
      </c>
      <c r="AH1515" s="39" t="e">
        <v>#N/A</v>
      </c>
      <c r="AI1515" s="23" t="s">
        <v>51</v>
      </c>
      <c r="AJ1515" s="54"/>
      <c r="AK1515" s="55"/>
      <c r="AL1515" s="56"/>
      <c r="AM1515" s="57"/>
      <c r="AN1515" s="33"/>
      <c r="AO1515" s="48"/>
      <c r="AP1515" s="23">
        <v>2000</v>
      </c>
      <c r="AQ1515" s="23" t="s">
        <v>64</v>
      </c>
      <c r="AR1515" s="23" t="s">
        <v>3203</v>
      </c>
      <c r="AS1515" s="38" t="s">
        <v>53</v>
      </c>
      <c r="AT1515" s="23" t="s">
        <v>522</v>
      </c>
      <c r="AU1515" s="64">
        <v>17042</v>
      </c>
      <c r="AV1515" s="99">
        <v>3</v>
      </c>
      <c r="AW1515" s="102">
        <v>1840.9</v>
      </c>
      <c r="AX1515" s="29" t="s">
        <v>701</v>
      </c>
      <c r="AY1515" s="29"/>
      <c r="AZ1515" s="25">
        <v>1</v>
      </c>
      <c r="BA1515">
        <f t="shared" si="280"/>
        <v>2758</v>
      </c>
      <c r="BB1515" s="115" t="s">
        <v>6983</v>
      </c>
      <c r="BC1515" s="105">
        <f t="shared" si="271"/>
        <v>613.63333333333333</v>
      </c>
      <c r="BD1515" s="116">
        <f t="shared" si="272"/>
        <v>42856</v>
      </c>
      <c r="BE1515" s="141" t="s">
        <v>8477</v>
      </c>
      <c r="BF1515">
        <f>MATCH(BE1515,'Cat-4'!$A:$A,0)</f>
        <v>722</v>
      </c>
      <c r="BG1515">
        <f>MATCH(BD1515,'Cat-4'!$1:$1,0)</f>
        <v>65</v>
      </c>
      <c r="BH1515">
        <f>INDEX('Cat-4'!$1:$1048576,'NSS + ACT'!BF1515,'NSS + ACT'!BG1515)</f>
        <v>108.1</v>
      </c>
      <c r="BI1515">
        <f>MATCH($BI$1,'Cat-4'!$1:$1,0)</f>
        <v>153</v>
      </c>
      <c r="BJ1515">
        <f>INDEX('Cat-4'!$1:$1048576,'NSS + ACT'!BF1515,'NSS + ACT'!BI1515)</f>
        <v>130.80000000000001</v>
      </c>
      <c r="BK1515" s="126">
        <f t="shared" si="273"/>
        <v>1.2099907493061981</v>
      </c>
      <c r="BL1515">
        <f t="shared" si="274"/>
        <v>2784</v>
      </c>
      <c r="BM1515" s="126">
        <f t="shared" si="275"/>
        <v>92.8</v>
      </c>
      <c r="BN1515" s="126" t="s">
        <v>8785</v>
      </c>
      <c r="BO1515" s="126">
        <f>MATCH(BB1515,Sheet3!$D$4:$D$8,0)</f>
        <v>2</v>
      </c>
      <c r="BP1515" s="126">
        <f>MATCH(BN1515,Sheet3!$E$4:$H$4,0)</f>
        <v>4</v>
      </c>
      <c r="BQ1515" s="132">
        <f>INDEX(Sheet3!$D$4:$H$8,'NSS + ACT'!BO1515,'NSS + ACT'!BP1515)</f>
        <v>0.1</v>
      </c>
      <c r="BR1515" s="105">
        <f t="shared" si="276"/>
        <v>2227.4719703977803</v>
      </c>
      <c r="BS1515" s="162">
        <f t="shared" si="277"/>
        <v>0.1</v>
      </c>
      <c r="BT1515" s="105">
        <f t="shared" si="278"/>
        <v>2004.7247733580023</v>
      </c>
    </row>
    <row r="1516" spans="1:72">
      <c r="A1516" s="18">
        <f t="shared" si="281"/>
        <v>1513</v>
      </c>
      <c r="B1516" s="61">
        <v>291703559184</v>
      </c>
      <c r="C1516" s="39">
        <v>42928</v>
      </c>
      <c r="D1516" s="22" t="s">
        <v>264</v>
      </c>
      <c r="E1516" s="22" t="s">
        <v>3311</v>
      </c>
      <c r="F1516" s="110">
        <v>1</v>
      </c>
      <c r="G1516" s="23" t="s">
        <v>119</v>
      </c>
      <c r="H1516" s="52">
        <v>1840.9</v>
      </c>
      <c r="I1516" s="30"/>
      <c r="J1516" s="109">
        <v>1840.9</v>
      </c>
      <c r="K1516" s="23">
        <v>84139120</v>
      </c>
      <c r="L1516" s="26">
        <v>7.4999999999999997E-2</v>
      </c>
      <c r="M1516" s="40">
        <v>0</v>
      </c>
      <c r="N1516" s="62">
        <v>0</v>
      </c>
      <c r="O1516" s="52">
        <v>0</v>
      </c>
      <c r="P1516" s="26">
        <v>0.1</v>
      </c>
      <c r="Q1516" s="52">
        <v>0</v>
      </c>
      <c r="R1516" s="63">
        <v>0.18</v>
      </c>
      <c r="S1516" s="23" t="s">
        <v>2931</v>
      </c>
      <c r="T1516" s="52">
        <v>138.0675</v>
      </c>
      <c r="U1516" s="52">
        <v>0</v>
      </c>
      <c r="V1516" s="52">
        <v>13.806750000000001</v>
      </c>
      <c r="W1516" s="52">
        <v>358.699365</v>
      </c>
      <c r="X1516" s="52">
        <v>510.57361500000002</v>
      </c>
      <c r="Y1516" s="23" t="s">
        <v>3182</v>
      </c>
      <c r="Z1516" s="23" t="s">
        <v>3312</v>
      </c>
      <c r="AA1516" s="23" t="s">
        <v>3313</v>
      </c>
      <c r="AB1516" s="33">
        <v>291703559184</v>
      </c>
      <c r="AC1516" s="33" t="s">
        <v>3200</v>
      </c>
      <c r="AD1516" s="48">
        <v>42928</v>
      </c>
      <c r="AE1516" s="39">
        <v>42880</v>
      </c>
      <c r="AF1516" s="53" t="e">
        <v>#N/A</v>
      </c>
      <c r="AG1516" s="53" t="e">
        <v>#N/A</v>
      </c>
      <c r="AH1516" s="39" t="e">
        <v>#N/A</v>
      </c>
      <c r="AI1516" s="23" t="s">
        <v>51</v>
      </c>
      <c r="AJ1516" s="54"/>
      <c r="AK1516" s="55"/>
      <c r="AL1516" s="56"/>
      <c r="AM1516" s="57"/>
      <c r="AN1516" s="33"/>
      <c r="AO1516" s="48"/>
      <c r="AP1516" s="23">
        <v>2000</v>
      </c>
      <c r="AQ1516" s="23" t="s">
        <v>64</v>
      </c>
      <c r="AR1516" s="23" t="s">
        <v>3313</v>
      </c>
      <c r="AS1516" s="38" t="s">
        <v>53</v>
      </c>
      <c r="AT1516" s="23" t="s">
        <v>522</v>
      </c>
      <c r="AU1516" s="64">
        <v>17042</v>
      </c>
      <c r="AV1516" s="99">
        <v>1</v>
      </c>
      <c r="AW1516" s="102">
        <v>1840.9</v>
      </c>
      <c r="AX1516" s="29" t="s">
        <v>701</v>
      </c>
      <c r="AY1516" s="29"/>
      <c r="AZ1516" s="25">
        <v>1</v>
      </c>
      <c r="BA1516">
        <f t="shared" si="280"/>
        <v>2758</v>
      </c>
      <c r="BB1516" s="115" t="s">
        <v>6983</v>
      </c>
      <c r="BC1516" s="105">
        <f t="shared" si="271"/>
        <v>1840.9</v>
      </c>
      <c r="BD1516" s="116">
        <f t="shared" si="272"/>
        <v>42856</v>
      </c>
      <c r="BE1516" s="141" t="s">
        <v>8477</v>
      </c>
      <c r="BF1516">
        <f>MATCH(BE1516,'Cat-4'!$A:$A,0)</f>
        <v>722</v>
      </c>
      <c r="BG1516">
        <f>MATCH(BD1516,'Cat-4'!$1:$1,0)</f>
        <v>65</v>
      </c>
      <c r="BH1516">
        <f>INDEX('Cat-4'!$1:$1048576,'NSS + ACT'!BF1516,'NSS + ACT'!BG1516)</f>
        <v>108.1</v>
      </c>
      <c r="BI1516">
        <f>MATCH($BI$1,'Cat-4'!$1:$1,0)</f>
        <v>153</v>
      </c>
      <c r="BJ1516">
        <f>INDEX('Cat-4'!$1:$1048576,'NSS + ACT'!BF1516,'NSS + ACT'!BI1516)</f>
        <v>130.80000000000001</v>
      </c>
      <c r="BK1516" s="126">
        <f t="shared" si="273"/>
        <v>1.2099907493061981</v>
      </c>
      <c r="BL1516">
        <f t="shared" si="274"/>
        <v>2784</v>
      </c>
      <c r="BM1516" s="126">
        <f t="shared" si="275"/>
        <v>92.8</v>
      </c>
      <c r="BN1516" s="126" t="s">
        <v>8785</v>
      </c>
      <c r="BO1516" s="126">
        <f>MATCH(BB1516,Sheet3!$D$4:$D$8,0)</f>
        <v>2</v>
      </c>
      <c r="BP1516" s="126">
        <f>MATCH(BN1516,Sheet3!$E$4:$H$4,0)</f>
        <v>4</v>
      </c>
      <c r="BQ1516" s="132">
        <f>INDEX(Sheet3!$D$4:$H$8,'NSS + ACT'!BO1516,'NSS + ACT'!BP1516)</f>
        <v>0.1</v>
      </c>
      <c r="BR1516" s="105">
        <f t="shared" si="276"/>
        <v>2227.4719703977803</v>
      </c>
      <c r="BS1516" s="162">
        <f t="shared" si="277"/>
        <v>0.1</v>
      </c>
      <c r="BT1516" s="105">
        <f t="shared" si="278"/>
        <v>2004.7247733580023</v>
      </c>
    </row>
    <row r="1517" spans="1:72">
      <c r="A1517" s="18">
        <f t="shared" si="281"/>
        <v>1514</v>
      </c>
      <c r="B1517" s="61">
        <v>292103493113</v>
      </c>
      <c r="C1517" s="39">
        <v>44294</v>
      </c>
      <c r="D1517" s="22" t="s">
        <v>92</v>
      </c>
      <c r="E1517" s="22" t="s">
        <v>4249</v>
      </c>
      <c r="F1517" s="110">
        <v>16</v>
      </c>
      <c r="G1517" s="23" t="s">
        <v>119</v>
      </c>
      <c r="H1517" s="52">
        <v>114.5625</v>
      </c>
      <c r="I1517" s="30"/>
      <c r="J1517" s="109">
        <v>1833</v>
      </c>
      <c r="K1517" s="23">
        <v>84841010</v>
      </c>
      <c r="L1517" s="26">
        <v>7.4999999999999997E-2</v>
      </c>
      <c r="M1517" s="40">
        <v>0</v>
      </c>
      <c r="N1517" s="62">
        <v>0</v>
      </c>
      <c r="O1517" s="52">
        <v>0</v>
      </c>
      <c r="P1517" s="26">
        <v>0.1</v>
      </c>
      <c r="Q1517" s="52">
        <v>0</v>
      </c>
      <c r="R1517" s="63">
        <v>0.18</v>
      </c>
      <c r="S1517" s="23" t="s">
        <v>4095</v>
      </c>
      <c r="T1517" s="52">
        <v>137.47499999999999</v>
      </c>
      <c r="U1517" s="52">
        <v>0</v>
      </c>
      <c r="V1517" s="52">
        <v>13.7475</v>
      </c>
      <c r="W1517" s="52">
        <v>357.16004999999996</v>
      </c>
      <c r="X1517" s="52">
        <v>508.38254999999992</v>
      </c>
      <c r="Y1517" s="23" t="s">
        <v>4133</v>
      </c>
      <c r="Z1517" s="23" t="s">
        <v>4250</v>
      </c>
      <c r="AA1517" s="23" t="s">
        <v>4251</v>
      </c>
      <c r="AB1517" s="33">
        <v>292103493113</v>
      </c>
      <c r="AC1517" s="33" t="s">
        <v>4252</v>
      </c>
      <c r="AD1517" s="39">
        <v>44294</v>
      </c>
      <c r="AE1517" s="39">
        <v>44267</v>
      </c>
      <c r="AF1517" s="53" t="e">
        <v>#N/A</v>
      </c>
      <c r="AG1517" s="53" t="e">
        <v>#N/A</v>
      </c>
      <c r="AH1517" s="39" t="e">
        <v>#N/A</v>
      </c>
      <c r="AI1517" s="23" t="s">
        <v>51</v>
      </c>
      <c r="AJ1517" s="59"/>
      <c r="AK1517" s="59"/>
      <c r="AL1517" s="48"/>
      <c r="AM1517" s="60"/>
      <c r="AN1517" s="33"/>
      <c r="AO1517" s="48"/>
      <c r="AP1517" s="23">
        <v>2000</v>
      </c>
      <c r="AQ1517" s="23" t="s">
        <v>52</v>
      </c>
      <c r="AR1517" s="23" t="s">
        <v>4251</v>
      </c>
      <c r="AS1517" s="38" t="s">
        <v>53</v>
      </c>
      <c r="AT1517" s="23"/>
      <c r="AU1517" s="64" t="s">
        <v>4253</v>
      </c>
      <c r="AV1517" s="99">
        <v>16</v>
      </c>
      <c r="AW1517" s="102">
        <v>1833</v>
      </c>
      <c r="AX1517" s="29" t="s">
        <v>701</v>
      </c>
      <c r="AY1517" s="29"/>
      <c r="AZ1517" s="25"/>
      <c r="BA1517">
        <f t="shared" si="280"/>
        <v>1371</v>
      </c>
      <c r="BB1517" s="115" t="s">
        <v>6983</v>
      </c>
      <c r="BC1517" s="105">
        <f t="shared" si="271"/>
        <v>114.5625</v>
      </c>
      <c r="BD1517" s="116">
        <f t="shared" si="272"/>
        <v>44256</v>
      </c>
      <c r="BE1517" s="141" t="s">
        <v>8477</v>
      </c>
      <c r="BF1517">
        <f>MATCH(BE1517,'Cat-4'!$A:$A,0)</f>
        <v>722</v>
      </c>
      <c r="BG1517">
        <f>MATCH(BD1517,'Cat-4'!$1:$1,0)</f>
        <v>111</v>
      </c>
      <c r="BH1517">
        <f>INDEX('Cat-4'!$1:$1048576,'NSS + ACT'!BF1517,'NSS + ACT'!BG1517)</f>
        <v>116.1</v>
      </c>
      <c r="BI1517">
        <f>MATCH($BI$1,'Cat-4'!$1:$1,0)</f>
        <v>153</v>
      </c>
      <c r="BJ1517">
        <f>INDEX('Cat-4'!$1:$1048576,'NSS + ACT'!BF1517,'NSS + ACT'!BI1517)</f>
        <v>130.80000000000001</v>
      </c>
      <c r="BK1517" s="126">
        <f t="shared" si="273"/>
        <v>1.1266149870801034</v>
      </c>
      <c r="BL1517">
        <f t="shared" si="274"/>
        <v>1384</v>
      </c>
      <c r="BM1517" s="126">
        <f t="shared" si="275"/>
        <v>46.133333333333333</v>
      </c>
      <c r="BN1517" s="126" t="s">
        <v>8785</v>
      </c>
      <c r="BO1517" s="126">
        <f>MATCH(BB1517,Sheet3!$D$4:$D$8,0)</f>
        <v>2</v>
      </c>
      <c r="BP1517" s="126">
        <f>MATCH(BN1517,Sheet3!$E$4:$H$4,0)</f>
        <v>4</v>
      </c>
      <c r="BQ1517" s="132">
        <f>INDEX(Sheet3!$D$4:$H$8,'NSS + ACT'!BO1517,'NSS + ACT'!BP1517)</f>
        <v>0.1</v>
      </c>
      <c r="BR1517" s="105">
        <f t="shared" si="276"/>
        <v>2065.0852713178297</v>
      </c>
      <c r="BS1517" s="162">
        <f t="shared" si="277"/>
        <v>0.1</v>
      </c>
      <c r="BT1517" s="105">
        <f t="shared" si="278"/>
        <v>1858.5767441860467</v>
      </c>
    </row>
    <row r="1518" spans="1:72">
      <c r="A1518" s="18">
        <f t="shared" si="281"/>
        <v>1515</v>
      </c>
      <c r="B1518" s="61">
        <v>292102088132</v>
      </c>
      <c r="C1518" s="39">
        <v>44257</v>
      </c>
      <c r="D1518" s="22" t="s">
        <v>91</v>
      </c>
      <c r="E1518" s="22" t="s">
        <v>2176</v>
      </c>
      <c r="F1518" s="110">
        <v>2</v>
      </c>
      <c r="G1518" s="23" t="s">
        <v>49</v>
      </c>
      <c r="H1518" s="52">
        <v>912</v>
      </c>
      <c r="I1518" s="30"/>
      <c r="J1518" s="109">
        <v>1824</v>
      </c>
      <c r="K1518" s="23">
        <v>84819090</v>
      </c>
      <c r="L1518" s="26">
        <v>7.4999999999999997E-2</v>
      </c>
      <c r="M1518" s="40">
        <v>0</v>
      </c>
      <c r="N1518" s="62">
        <v>0</v>
      </c>
      <c r="O1518" s="52">
        <v>0</v>
      </c>
      <c r="P1518" s="26">
        <v>0.1</v>
      </c>
      <c r="Q1518" s="52">
        <v>0</v>
      </c>
      <c r="R1518" s="63">
        <v>0.18</v>
      </c>
      <c r="S1518" s="23" t="s">
        <v>849</v>
      </c>
      <c r="T1518" s="52">
        <v>136.79999999999998</v>
      </c>
      <c r="U1518" s="52">
        <v>0</v>
      </c>
      <c r="V1518" s="52">
        <v>13.68</v>
      </c>
      <c r="W1518" s="52">
        <v>355.40639999999996</v>
      </c>
      <c r="X1518" s="52">
        <v>505.88639999999998</v>
      </c>
      <c r="Y1518" s="23" t="s">
        <v>1945</v>
      </c>
      <c r="Z1518" s="23" t="s">
        <v>2177</v>
      </c>
      <c r="AA1518" s="23" t="s">
        <v>2178</v>
      </c>
      <c r="AB1518" s="33">
        <v>292102088132</v>
      </c>
      <c r="AC1518" s="33" t="s">
        <v>2100</v>
      </c>
      <c r="AD1518" s="48">
        <v>44257</v>
      </c>
      <c r="AE1518" s="39">
        <v>44250</v>
      </c>
      <c r="AF1518" s="53" t="e">
        <v>#N/A</v>
      </c>
      <c r="AG1518" s="53" t="e">
        <v>#N/A</v>
      </c>
      <c r="AH1518" s="39" t="e">
        <v>#N/A</v>
      </c>
      <c r="AI1518" s="23" t="s">
        <v>51</v>
      </c>
      <c r="AJ1518" s="54"/>
      <c r="AK1518" s="55"/>
      <c r="AL1518" s="56"/>
      <c r="AM1518" s="57"/>
      <c r="AN1518" s="33"/>
      <c r="AO1518" s="48"/>
      <c r="AP1518" s="23">
        <v>2000</v>
      </c>
      <c r="AQ1518" s="23" t="s">
        <v>52</v>
      </c>
      <c r="AR1518" s="23" t="s">
        <v>2178</v>
      </c>
      <c r="AS1518" s="38" t="s">
        <v>53</v>
      </c>
      <c r="AT1518" s="23"/>
      <c r="AU1518" s="64">
        <v>9320633410</v>
      </c>
      <c r="AV1518" s="99">
        <v>2</v>
      </c>
      <c r="AW1518" s="102">
        <v>1824</v>
      </c>
      <c r="AX1518" s="29" t="s">
        <v>701</v>
      </c>
      <c r="AY1518" s="29"/>
      <c r="AZ1518" s="25" t="s">
        <v>702</v>
      </c>
      <c r="BA1518">
        <f t="shared" si="280"/>
        <v>1388</v>
      </c>
      <c r="BB1518" s="115" t="s">
        <v>6983</v>
      </c>
      <c r="BC1518" s="105">
        <f t="shared" si="271"/>
        <v>912</v>
      </c>
      <c r="BD1518" s="116">
        <f t="shared" si="272"/>
        <v>44228</v>
      </c>
      <c r="BE1518" s="141" t="s">
        <v>8477</v>
      </c>
      <c r="BF1518">
        <f>MATCH(BE1518,'Cat-4'!$A:$A,0)</f>
        <v>722</v>
      </c>
      <c r="BG1518">
        <f>MATCH(BD1518,'Cat-4'!$1:$1,0)</f>
        <v>110</v>
      </c>
      <c r="BH1518">
        <f>INDEX('Cat-4'!$1:$1048576,'NSS + ACT'!BF1518,'NSS + ACT'!BG1518)</f>
        <v>115.4</v>
      </c>
      <c r="BI1518">
        <f>MATCH($BI$1,'Cat-4'!$1:$1,0)</f>
        <v>153</v>
      </c>
      <c r="BJ1518">
        <f>INDEX('Cat-4'!$1:$1048576,'NSS + ACT'!BF1518,'NSS + ACT'!BI1518)</f>
        <v>130.80000000000001</v>
      </c>
      <c r="BK1518" s="126">
        <f t="shared" si="273"/>
        <v>1.1334488734835355</v>
      </c>
      <c r="BL1518">
        <f t="shared" si="274"/>
        <v>1412</v>
      </c>
      <c r="BM1518" s="126">
        <f t="shared" si="275"/>
        <v>47.06666666666667</v>
      </c>
      <c r="BN1518" s="126" t="s">
        <v>8785</v>
      </c>
      <c r="BO1518" s="126">
        <f>MATCH(BB1518,Sheet3!$D$4:$D$8,0)</f>
        <v>2</v>
      </c>
      <c r="BP1518" s="126">
        <f>MATCH(BN1518,Sheet3!$E$4:$H$4,0)</f>
        <v>4</v>
      </c>
      <c r="BQ1518" s="132">
        <f>INDEX(Sheet3!$D$4:$H$8,'NSS + ACT'!BO1518,'NSS + ACT'!BP1518)</f>
        <v>0.1</v>
      </c>
      <c r="BR1518" s="105">
        <f t="shared" si="276"/>
        <v>2067.4107452339686</v>
      </c>
      <c r="BS1518" s="162">
        <f t="shared" si="277"/>
        <v>0.1</v>
      </c>
      <c r="BT1518" s="105">
        <f t="shared" si="278"/>
        <v>1860.6696707105718</v>
      </c>
    </row>
    <row r="1519" spans="1:72">
      <c r="A1519" s="18">
        <f t="shared" si="281"/>
        <v>1516</v>
      </c>
      <c r="B1519" s="61">
        <v>291600233702</v>
      </c>
      <c r="C1519" s="39">
        <v>42389</v>
      </c>
      <c r="D1519" s="22" t="s">
        <v>220</v>
      </c>
      <c r="E1519" s="22" t="s">
        <v>2148</v>
      </c>
      <c r="F1519" s="110">
        <v>7</v>
      </c>
      <c r="G1519" s="23" t="s">
        <v>49</v>
      </c>
      <c r="H1519" s="52">
        <v>260</v>
      </c>
      <c r="I1519" s="30"/>
      <c r="J1519" s="109">
        <v>1820</v>
      </c>
      <c r="K1519" s="23">
        <v>84819090</v>
      </c>
      <c r="L1519" s="26">
        <v>7.4999999999999997E-2</v>
      </c>
      <c r="M1519" s="40">
        <v>0</v>
      </c>
      <c r="N1519" s="62">
        <v>0</v>
      </c>
      <c r="O1519" s="52">
        <v>0</v>
      </c>
      <c r="P1519" s="26">
        <v>0.1</v>
      </c>
      <c r="Q1519" s="52">
        <v>0</v>
      </c>
      <c r="R1519" s="63">
        <v>0.18</v>
      </c>
      <c r="S1519" s="23" t="s">
        <v>849</v>
      </c>
      <c r="T1519" s="52">
        <v>136.5</v>
      </c>
      <c r="U1519" s="52">
        <v>0</v>
      </c>
      <c r="V1519" s="52">
        <v>13.65</v>
      </c>
      <c r="W1519" s="52">
        <v>354.62700000000001</v>
      </c>
      <c r="X1519" s="52">
        <v>504.77700000000004</v>
      </c>
      <c r="Y1519" s="23" t="s">
        <v>1945</v>
      </c>
      <c r="Z1519" s="23" t="s">
        <v>2149</v>
      </c>
      <c r="AA1519" s="23" t="s">
        <v>2150</v>
      </c>
      <c r="AB1519" s="33">
        <v>291600233702</v>
      </c>
      <c r="AC1519" s="33">
        <v>2722</v>
      </c>
      <c r="AD1519" s="48">
        <v>42389</v>
      </c>
      <c r="AE1519" s="39">
        <v>42368</v>
      </c>
      <c r="AF1519" s="53" t="e">
        <v>#N/A</v>
      </c>
      <c r="AG1519" s="53" t="e">
        <v>#N/A</v>
      </c>
      <c r="AH1519" s="39" t="e">
        <v>#N/A</v>
      </c>
      <c r="AI1519" s="23" t="s">
        <v>51</v>
      </c>
      <c r="AJ1519" s="54"/>
      <c r="AK1519" s="55"/>
      <c r="AL1519" s="56"/>
      <c r="AM1519" s="57"/>
      <c r="AN1519" s="33"/>
      <c r="AO1519" s="48"/>
      <c r="AP1519" s="23">
        <v>2000</v>
      </c>
      <c r="AQ1519" s="23" t="s">
        <v>64</v>
      </c>
      <c r="AR1519" s="23" t="s">
        <v>2150</v>
      </c>
      <c r="AS1519" s="38" t="s">
        <v>53</v>
      </c>
      <c r="AT1519" s="23"/>
      <c r="AU1519" s="64">
        <v>6315002660</v>
      </c>
      <c r="AV1519" s="99">
        <v>7</v>
      </c>
      <c r="AW1519" s="102">
        <v>1820</v>
      </c>
      <c r="AX1519" s="29" t="s">
        <v>701</v>
      </c>
      <c r="AY1519" s="29"/>
      <c r="AZ1519" s="25" t="s">
        <v>1954</v>
      </c>
      <c r="BA1519">
        <f t="shared" si="280"/>
        <v>3270</v>
      </c>
      <c r="BB1519" t="s">
        <v>6983</v>
      </c>
      <c r="BC1519" s="105">
        <f t="shared" si="271"/>
        <v>260</v>
      </c>
      <c r="BD1519" s="116">
        <f t="shared" si="272"/>
        <v>42339</v>
      </c>
      <c r="BE1519" s="141" t="s">
        <v>8477</v>
      </c>
      <c r="BF1519">
        <f>MATCH(BE1519,'Cat-4'!$A:$A,0)</f>
        <v>722</v>
      </c>
      <c r="BG1519">
        <f>MATCH(BD1519,'Cat-4'!$1:$1,0)</f>
        <v>48</v>
      </c>
      <c r="BH1519">
        <f>INDEX('Cat-4'!$1:$1048576,'NSS + ACT'!BF1519,'NSS + ACT'!BG1519)</f>
        <v>109</v>
      </c>
      <c r="BI1519">
        <f>MATCH($BI$1,'Cat-4'!$1:$1,0)</f>
        <v>153</v>
      </c>
      <c r="BJ1519">
        <f>INDEX('Cat-4'!$1:$1048576,'NSS + ACT'!BF1519,'NSS + ACT'!BI1519)</f>
        <v>130.80000000000001</v>
      </c>
      <c r="BK1519" s="126">
        <f t="shared" si="273"/>
        <v>1.2000000000000002</v>
      </c>
      <c r="BL1519">
        <f t="shared" si="274"/>
        <v>3301</v>
      </c>
      <c r="BM1519" s="126">
        <f t="shared" si="275"/>
        <v>110.03333333333333</v>
      </c>
      <c r="BN1519" s="126" t="s">
        <v>8785</v>
      </c>
      <c r="BO1519" s="126">
        <f>MATCH(BB1519,Sheet3!$D$4:$D$8,0)</f>
        <v>2</v>
      </c>
      <c r="BP1519" s="126">
        <f>MATCH(BN1519,Sheet3!$E$4:$H$4,0)</f>
        <v>4</v>
      </c>
      <c r="BQ1519" s="132">
        <f>INDEX(Sheet3!$D$4:$H$8,'NSS + ACT'!BO1519,'NSS + ACT'!BP1519)</f>
        <v>0.1</v>
      </c>
      <c r="BR1519" s="105">
        <f t="shared" si="276"/>
        <v>2184.0000000000005</v>
      </c>
      <c r="BS1519" s="162">
        <f t="shared" si="277"/>
        <v>0.1</v>
      </c>
      <c r="BT1519" s="105">
        <f t="shared" si="278"/>
        <v>1965.6000000000004</v>
      </c>
    </row>
    <row r="1520" spans="1:72">
      <c r="A1520" s="18">
        <f t="shared" si="281"/>
        <v>1517</v>
      </c>
      <c r="B1520" s="61">
        <v>291808584955</v>
      </c>
      <c r="C1520" s="39">
        <v>43376</v>
      </c>
      <c r="D1520" s="22" t="s">
        <v>91</v>
      </c>
      <c r="E1520" s="22" t="s">
        <v>2188</v>
      </c>
      <c r="F1520" s="110">
        <v>8</v>
      </c>
      <c r="G1520" s="23" t="s">
        <v>49</v>
      </c>
      <c r="H1520" s="52">
        <v>227.465</v>
      </c>
      <c r="I1520" s="30"/>
      <c r="J1520" s="109">
        <v>1819.72</v>
      </c>
      <c r="K1520" s="23">
        <v>84819090</v>
      </c>
      <c r="L1520" s="26">
        <v>7.4999999999999997E-2</v>
      </c>
      <c r="M1520" s="40">
        <v>0</v>
      </c>
      <c r="N1520" s="62">
        <v>0</v>
      </c>
      <c r="O1520" s="52">
        <v>0</v>
      </c>
      <c r="P1520" s="26">
        <v>0.1</v>
      </c>
      <c r="Q1520" s="52">
        <v>0</v>
      </c>
      <c r="R1520" s="63">
        <v>0.18</v>
      </c>
      <c r="S1520" s="23" t="s">
        <v>849</v>
      </c>
      <c r="T1520" s="52">
        <v>136.47899999999998</v>
      </c>
      <c r="U1520" s="52">
        <v>0</v>
      </c>
      <c r="V1520" s="52">
        <v>13.6479</v>
      </c>
      <c r="W1520" s="52">
        <v>354.57244199999997</v>
      </c>
      <c r="X1520" s="52">
        <v>504.69934199999994</v>
      </c>
      <c r="Y1520" s="23" t="s">
        <v>1945</v>
      </c>
      <c r="Z1520" s="23" t="s">
        <v>2189</v>
      </c>
      <c r="AA1520" s="23" t="s">
        <v>2190</v>
      </c>
      <c r="AB1520" s="33">
        <v>291808584955</v>
      </c>
      <c r="AC1520" s="33" t="s">
        <v>1929</v>
      </c>
      <c r="AD1520" s="48">
        <v>43376</v>
      </c>
      <c r="AE1520" s="39">
        <v>43369</v>
      </c>
      <c r="AF1520" s="53" t="e">
        <v>#N/A</v>
      </c>
      <c r="AG1520" s="53" t="e">
        <v>#N/A</v>
      </c>
      <c r="AH1520" s="39" t="e">
        <v>#N/A</v>
      </c>
      <c r="AI1520" s="23" t="s">
        <v>51</v>
      </c>
      <c r="AJ1520" s="54"/>
      <c r="AK1520" s="55"/>
      <c r="AL1520" s="56"/>
      <c r="AM1520" s="57"/>
      <c r="AN1520" s="33"/>
      <c r="AO1520" s="48"/>
      <c r="AP1520" s="23">
        <v>2000</v>
      </c>
      <c r="AQ1520" s="23" t="s">
        <v>52</v>
      </c>
      <c r="AR1520" s="23" t="s">
        <v>2190</v>
      </c>
      <c r="AS1520" s="38" t="s">
        <v>53</v>
      </c>
      <c r="AT1520" s="23"/>
      <c r="AU1520" s="64">
        <v>9318632222</v>
      </c>
      <c r="AV1520" s="99">
        <v>8</v>
      </c>
      <c r="AW1520" s="102">
        <v>1819.72</v>
      </c>
      <c r="AX1520" s="29" t="s">
        <v>701</v>
      </c>
      <c r="AY1520" s="29"/>
      <c r="AZ1520" s="25" t="s">
        <v>702</v>
      </c>
      <c r="BA1520">
        <f t="shared" si="280"/>
        <v>2269</v>
      </c>
      <c r="BB1520" s="115" t="s">
        <v>6983</v>
      </c>
      <c r="BC1520" s="105">
        <f t="shared" si="271"/>
        <v>227.465</v>
      </c>
      <c r="BD1520" s="116">
        <f t="shared" si="272"/>
        <v>43344</v>
      </c>
      <c r="BE1520" s="141" t="s">
        <v>8477</v>
      </c>
      <c r="BF1520">
        <f>MATCH(BE1520,'Cat-4'!$A:$A,0)</f>
        <v>722</v>
      </c>
      <c r="BG1520">
        <f>MATCH(BD1520,'Cat-4'!$1:$1,0)</f>
        <v>81</v>
      </c>
      <c r="BH1520">
        <f>INDEX('Cat-4'!$1:$1048576,'NSS + ACT'!BF1520,'NSS + ACT'!BG1520)</f>
        <v>111.6</v>
      </c>
      <c r="BI1520">
        <f>MATCH($BI$1,'Cat-4'!$1:$1,0)</f>
        <v>153</v>
      </c>
      <c r="BJ1520">
        <f>INDEX('Cat-4'!$1:$1048576,'NSS + ACT'!BF1520,'NSS + ACT'!BI1520)</f>
        <v>130.80000000000001</v>
      </c>
      <c r="BK1520" s="126">
        <f t="shared" si="273"/>
        <v>1.1720430107526882</v>
      </c>
      <c r="BL1520">
        <f t="shared" si="274"/>
        <v>2296</v>
      </c>
      <c r="BM1520" s="126">
        <f t="shared" si="275"/>
        <v>76.533333333333331</v>
      </c>
      <c r="BN1520" s="126" t="s">
        <v>8785</v>
      </c>
      <c r="BO1520" s="126">
        <f>MATCH(BB1520,Sheet3!$D$4:$D$8,0)</f>
        <v>2</v>
      </c>
      <c r="BP1520" s="126">
        <f>MATCH(BN1520,Sheet3!$E$4:$H$4,0)</f>
        <v>4</v>
      </c>
      <c r="BQ1520" s="132">
        <f>INDEX(Sheet3!$D$4:$H$8,'NSS + ACT'!BO1520,'NSS + ACT'!BP1520)</f>
        <v>0.1</v>
      </c>
      <c r="BR1520" s="105">
        <f t="shared" si="276"/>
        <v>2132.7901075268819</v>
      </c>
      <c r="BS1520" s="162">
        <f t="shared" si="277"/>
        <v>0.1</v>
      </c>
      <c r="BT1520" s="105">
        <f t="shared" si="278"/>
        <v>1919.5110967741937</v>
      </c>
    </row>
    <row r="1521" spans="1:72">
      <c r="A1521" s="18">
        <f t="shared" si="281"/>
        <v>1518</v>
      </c>
      <c r="B1521" s="33">
        <v>292312686960</v>
      </c>
      <c r="C1521" s="39">
        <v>45259</v>
      </c>
      <c r="D1521" s="22" t="s">
        <v>176</v>
      </c>
      <c r="E1521" s="22" t="s">
        <v>5511</v>
      </c>
      <c r="F1521" s="110">
        <v>4</v>
      </c>
      <c r="G1521" s="23" t="s">
        <v>119</v>
      </c>
      <c r="H1521" s="58">
        <v>454.48</v>
      </c>
      <c r="I1521" s="30"/>
      <c r="J1521" s="101">
        <v>1817.92</v>
      </c>
      <c r="K1521" s="33">
        <v>84821011</v>
      </c>
      <c r="L1521" s="26">
        <v>7.4999999999999997E-2</v>
      </c>
      <c r="M1521" s="40">
        <v>0</v>
      </c>
      <c r="N1521" s="40">
        <v>0</v>
      </c>
      <c r="O1521" s="35">
        <v>0</v>
      </c>
      <c r="P1521" s="63">
        <v>0.1</v>
      </c>
      <c r="Q1521" s="52">
        <v>0</v>
      </c>
      <c r="R1521" s="63">
        <v>0.18</v>
      </c>
      <c r="S1521" s="23" t="s">
        <v>4999</v>
      </c>
      <c r="T1521" s="52">
        <v>136.34399999999999</v>
      </c>
      <c r="U1521" s="52">
        <v>0</v>
      </c>
      <c r="V1521" s="52">
        <v>13.634399999999999</v>
      </c>
      <c r="W1521" s="52">
        <v>354.22171199999997</v>
      </c>
      <c r="X1521" s="52">
        <v>504.20011199999999</v>
      </c>
      <c r="Y1521" s="23" t="s">
        <v>5450</v>
      </c>
      <c r="Z1521" s="23" t="s">
        <v>5512</v>
      </c>
      <c r="AA1521" s="23" t="s">
        <v>5513</v>
      </c>
      <c r="AB1521" s="33">
        <v>292312686960</v>
      </c>
      <c r="AC1521" s="33" t="s">
        <v>5514</v>
      </c>
      <c r="AD1521" s="39">
        <v>45259</v>
      </c>
      <c r="AE1521" s="39">
        <v>45251</v>
      </c>
      <c r="AF1521" s="53" t="e">
        <v>#N/A</v>
      </c>
      <c r="AG1521" s="53" t="e">
        <v>#N/A</v>
      </c>
      <c r="AH1521" s="39" t="e">
        <v>#N/A</v>
      </c>
      <c r="AI1521" s="23" t="s">
        <v>51</v>
      </c>
      <c r="AJ1521" s="59"/>
      <c r="AK1521" s="59"/>
      <c r="AL1521" s="48"/>
      <c r="AM1521" s="60"/>
      <c r="AN1521" s="33"/>
      <c r="AO1521" s="48"/>
      <c r="AP1521" s="23">
        <v>2000</v>
      </c>
      <c r="AQ1521" s="23" t="s">
        <v>52</v>
      </c>
      <c r="AR1521" s="23" t="s">
        <v>5513</v>
      </c>
      <c r="AS1521" s="38" t="s">
        <v>518</v>
      </c>
      <c r="AT1521" s="23"/>
      <c r="AU1521" s="23" t="s">
        <v>5515</v>
      </c>
      <c r="AV1521" s="99">
        <v>4</v>
      </c>
      <c r="AW1521" s="101">
        <v>1817.92</v>
      </c>
      <c r="AX1521" s="29" t="s">
        <v>4770</v>
      </c>
      <c r="AY1521" s="29"/>
      <c r="AZ1521" s="30" t="s">
        <v>853</v>
      </c>
      <c r="BA1521">
        <f t="shared" si="280"/>
        <v>387</v>
      </c>
      <c r="BB1521" s="115" t="s">
        <v>6983</v>
      </c>
      <c r="BC1521" s="105">
        <f t="shared" si="271"/>
        <v>454.48</v>
      </c>
      <c r="BD1521" s="116">
        <f t="shared" si="272"/>
        <v>45231</v>
      </c>
      <c r="BE1521" s="141" t="s">
        <v>8477</v>
      </c>
      <c r="BF1521">
        <f>MATCH(BE1521,'Cat-4'!$A:$A,0)</f>
        <v>722</v>
      </c>
      <c r="BG1521">
        <f>MATCH(BD1521,'Cat-4'!$1:$1,0)</f>
        <v>143</v>
      </c>
      <c r="BH1521">
        <f>INDEX('Cat-4'!$1:$1048576,'NSS + ACT'!BF1521,'NSS + ACT'!BG1521)</f>
        <v>129.19999999999999</v>
      </c>
      <c r="BI1521">
        <f>MATCH($BI$1,'Cat-4'!$1:$1,0)</f>
        <v>153</v>
      </c>
      <c r="BJ1521">
        <f>INDEX('Cat-4'!$1:$1048576,'NSS + ACT'!BF1521,'NSS + ACT'!BI1521)</f>
        <v>130.80000000000001</v>
      </c>
      <c r="BK1521" s="126">
        <f t="shared" si="273"/>
        <v>1.0123839009287927</v>
      </c>
      <c r="BL1521">
        <f t="shared" si="274"/>
        <v>409</v>
      </c>
      <c r="BM1521" s="126">
        <f t="shared" si="275"/>
        <v>13.633333333333333</v>
      </c>
      <c r="BN1521" s="126" t="s">
        <v>8784</v>
      </c>
      <c r="BO1521" s="126">
        <f>MATCH(BB1521,Sheet3!$D$4:$D$8,0)</f>
        <v>2</v>
      </c>
      <c r="BP1521" s="126">
        <f>MATCH(BN1521,Sheet3!$E$4:$H$4,0)</f>
        <v>3</v>
      </c>
      <c r="BQ1521" s="132">
        <f>INDEX(Sheet3!$D$4:$H$8,'NSS + ACT'!BO1521,'NSS + ACT'!BP1521)</f>
        <v>0.05</v>
      </c>
      <c r="BR1521" s="105">
        <f t="shared" si="276"/>
        <v>1840.4329411764709</v>
      </c>
      <c r="BS1521" s="162">
        <f t="shared" si="277"/>
        <v>0.05</v>
      </c>
      <c r="BT1521" s="105">
        <f t="shared" si="278"/>
        <v>1748.4112941176472</v>
      </c>
    </row>
    <row r="1522" spans="1:72">
      <c r="A1522" s="18">
        <f t="shared" si="281"/>
        <v>1519</v>
      </c>
      <c r="B1522" s="33">
        <v>292212176734</v>
      </c>
      <c r="C1522" s="39">
        <v>44888</v>
      </c>
      <c r="D1522" s="22" t="s">
        <v>604</v>
      </c>
      <c r="E1522" s="22" t="s">
        <v>5699</v>
      </c>
      <c r="F1522" s="107">
        <v>2000</v>
      </c>
      <c r="G1522" s="23" t="s">
        <v>119</v>
      </c>
      <c r="H1522" s="58">
        <v>0.9</v>
      </c>
      <c r="I1522" s="30"/>
      <c r="J1522" s="101">
        <v>1800</v>
      </c>
      <c r="K1522" s="33">
        <v>39239090</v>
      </c>
      <c r="L1522" s="26">
        <v>0.15</v>
      </c>
      <c r="M1522" s="40"/>
      <c r="N1522" s="40">
        <v>0</v>
      </c>
      <c r="O1522" s="35">
        <v>0</v>
      </c>
      <c r="P1522" s="63">
        <v>0.1</v>
      </c>
      <c r="Q1522" s="52">
        <v>0</v>
      </c>
      <c r="R1522" s="63">
        <v>0.18</v>
      </c>
      <c r="S1522" s="23" t="s">
        <v>5700</v>
      </c>
      <c r="T1522" s="52">
        <v>270</v>
      </c>
      <c r="U1522" s="52">
        <v>0</v>
      </c>
      <c r="V1522" s="52">
        <v>27</v>
      </c>
      <c r="W1522" s="52">
        <v>377.46</v>
      </c>
      <c r="X1522" s="52">
        <v>674.46</v>
      </c>
      <c r="Y1522" s="23" t="s">
        <v>5450</v>
      </c>
      <c r="Z1522" s="23" t="s">
        <v>5701</v>
      </c>
      <c r="AA1522" s="23" t="s">
        <v>5702</v>
      </c>
      <c r="AB1522" s="33">
        <v>292212176734</v>
      </c>
      <c r="AC1522" s="33" t="s">
        <v>5703</v>
      </c>
      <c r="AD1522" s="39">
        <v>44888</v>
      </c>
      <c r="AE1522" s="39">
        <v>44888</v>
      </c>
      <c r="AF1522" s="53" t="e">
        <v>#N/A</v>
      </c>
      <c r="AG1522" s="53" t="e">
        <v>#N/A</v>
      </c>
      <c r="AH1522" s="39" t="e">
        <v>#N/A</v>
      </c>
      <c r="AI1522" s="23" t="s">
        <v>51</v>
      </c>
      <c r="AJ1522" s="59"/>
      <c r="AK1522" s="59"/>
      <c r="AL1522" s="48"/>
      <c r="AM1522" s="60"/>
      <c r="AN1522" s="33"/>
      <c r="AO1522" s="48"/>
      <c r="AP1522" s="23">
        <v>2000</v>
      </c>
      <c r="AQ1522" s="23" t="s">
        <v>52</v>
      </c>
      <c r="AR1522" s="23" t="s">
        <v>5702</v>
      </c>
      <c r="AS1522" s="38" t="s">
        <v>53</v>
      </c>
      <c r="AT1522" s="23"/>
      <c r="AU1522" s="23" t="s">
        <v>5704</v>
      </c>
      <c r="AV1522" s="99">
        <v>2000</v>
      </c>
      <c r="AW1522" s="101">
        <v>1800</v>
      </c>
      <c r="AX1522" s="29" t="s">
        <v>4770</v>
      </c>
      <c r="AY1522" s="29"/>
      <c r="AZ1522" s="30" t="s">
        <v>853</v>
      </c>
      <c r="BA1522">
        <f t="shared" si="280"/>
        <v>750</v>
      </c>
      <c r="BB1522" s="115" t="s">
        <v>6987</v>
      </c>
      <c r="BC1522" s="105">
        <f t="shared" si="271"/>
        <v>0.9</v>
      </c>
      <c r="BD1522" s="116">
        <f t="shared" si="272"/>
        <v>44866</v>
      </c>
      <c r="BE1522" s="141" t="s">
        <v>8366</v>
      </c>
      <c r="BF1522">
        <f>MATCH(BE1522,'Cat-4'!$A:$A,0)</f>
        <v>666</v>
      </c>
      <c r="BG1522">
        <f>MATCH(BD1522,'Cat-4'!$1:$1,0)</f>
        <v>131</v>
      </c>
      <c r="BH1522">
        <f>INDEX('Cat-4'!$1:$1048576,'NSS + ACT'!BF1522,'NSS + ACT'!BG1522)</f>
        <v>128.9</v>
      </c>
      <c r="BI1522">
        <f>MATCH($BI$1,'Cat-4'!$1:$1,0)</f>
        <v>153</v>
      </c>
      <c r="BJ1522">
        <f>INDEX('Cat-4'!$1:$1048576,'NSS + ACT'!BF1522,'NSS + ACT'!BI1522)</f>
        <v>133.4</v>
      </c>
      <c r="BK1522" s="126">
        <f t="shared" si="273"/>
        <v>1.0349107835531419</v>
      </c>
      <c r="BL1522">
        <f t="shared" si="274"/>
        <v>774</v>
      </c>
      <c r="BM1522" s="126">
        <f t="shared" si="275"/>
        <v>25.8</v>
      </c>
      <c r="BN1522" s="126" t="s">
        <v>8785</v>
      </c>
      <c r="BO1522" s="126">
        <f>MATCH(BB1522,Sheet3!$D$4:$D$8,0)</f>
        <v>4</v>
      </c>
      <c r="BP1522" s="126">
        <f>MATCH(BN1522,Sheet3!$E$4:$H$4,0)</f>
        <v>4</v>
      </c>
      <c r="BQ1522" s="132">
        <f>INDEX(Sheet3!$D$4:$H$8,'NSS + ACT'!BO1522,'NSS + ACT'!BP1522)</f>
        <v>0.2</v>
      </c>
      <c r="BR1522" s="105">
        <f t="shared" si="276"/>
        <v>1862.8394103956555</v>
      </c>
      <c r="BS1522" s="162">
        <f t="shared" si="277"/>
        <v>0.2</v>
      </c>
      <c r="BT1522" s="105">
        <f t="shared" si="278"/>
        <v>1490.2715283165244</v>
      </c>
    </row>
    <row r="1523" spans="1:72">
      <c r="A1523" s="18">
        <f t="shared" si="281"/>
        <v>1520</v>
      </c>
      <c r="B1523" s="61">
        <v>291906068101</v>
      </c>
      <c r="C1523" s="39">
        <v>43641</v>
      </c>
      <c r="D1523" s="22" t="s">
        <v>93</v>
      </c>
      <c r="E1523" s="22" t="s">
        <v>1321</v>
      </c>
      <c r="F1523" s="107">
        <v>6</v>
      </c>
      <c r="G1523" s="23" t="s">
        <v>49</v>
      </c>
      <c r="H1523" s="52">
        <v>299.20333333333332</v>
      </c>
      <c r="I1523" s="30"/>
      <c r="J1523" s="109">
        <v>1795.22</v>
      </c>
      <c r="K1523" s="23">
        <v>85361090</v>
      </c>
      <c r="L1523" s="26">
        <v>0.1</v>
      </c>
      <c r="M1523" s="40">
        <v>0</v>
      </c>
      <c r="N1523" s="62">
        <v>0</v>
      </c>
      <c r="O1523" s="52">
        <v>0</v>
      </c>
      <c r="P1523" s="26">
        <v>0.1</v>
      </c>
      <c r="Q1523" s="52">
        <v>0</v>
      </c>
      <c r="R1523" s="63">
        <v>0.18</v>
      </c>
      <c r="S1523" s="23" t="s">
        <v>1322</v>
      </c>
      <c r="T1523" s="52">
        <v>179.52200000000002</v>
      </c>
      <c r="U1523" s="52">
        <v>0</v>
      </c>
      <c r="V1523" s="52">
        <v>17.952200000000001</v>
      </c>
      <c r="W1523" s="52">
        <v>358.68495599999994</v>
      </c>
      <c r="X1523" s="52">
        <v>556.15915599999994</v>
      </c>
      <c r="Y1523" s="23" t="s">
        <v>1248</v>
      </c>
      <c r="Z1523" s="23" t="s">
        <v>1323</v>
      </c>
      <c r="AA1523" s="23" t="s">
        <v>1324</v>
      </c>
      <c r="AB1523" s="33">
        <v>291906068101</v>
      </c>
      <c r="AC1523" s="33" t="s">
        <v>1325</v>
      </c>
      <c r="AD1523" s="48">
        <v>43641</v>
      </c>
      <c r="AE1523" s="39">
        <v>43631</v>
      </c>
      <c r="AF1523" s="53" t="e">
        <v>#N/A</v>
      </c>
      <c r="AG1523" s="53" t="e">
        <v>#N/A</v>
      </c>
      <c r="AH1523" s="39" t="e">
        <v>#N/A</v>
      </c>
      <c r="AI1523" s="23" t="s">
        <v>51</v>
      </c>
      <c r="AJ1523" s="54"/>
      <c r="AK1523" s="55"/>
      <c r="AL1523" s="56"/>
      <c r="AM1523" s="57"/>
      <c r="AN1523" s="33"/>
      <c r="AO1523" s="48"/>
      <c r="AP1523" s="23">
        <v>2000</v>
      </c>
      <c r="AQ1523" s="23" t="s">
        <v>52</v>
      </c>
      <c r="AR1523" s="23" t="s">
        <v>1324</v>
      </c>
      <c r="AS1523" s="38" t="s">
        <v>523</v>
      </c>
      <c r="AT1523" s="23"/>
      <c r="AU1523" s="64" t="s">
        <v>126</v>
      </c>
      <c r="AV1523" s="99">
        <v>6</v>
      </c>
      <c r="AW1523" s="102">
        <v>1795.22</v>
      </c>
      <c r="AX1523" s="29" t="s">
        <v>701</v>
      </c>
      <c r="AY1523" s="29"/>
      <c r="AZ1523" s="25"/>
      <c r="BA1523">
        <f t="shared" si="280"/>
        <v>2007</v>
      </c>
      <c r="BB1523" t="s">
        <v>6987</v>
      </c>
      <c r="BC1523" s="105">
        <f t="shared" si="271"/>
        <v>299.20333333333332</v>
      </c>
      <c r="BD1523" s="116">
        <f t="shared" si="272"/>
        <v>43617</v>
      </c>
      <c r="BE1523" s="141" t="s">
        <v>8366</v>
      </c>
      <c r="BF1523">
        <f>MATCH(BE1523,'Cat-4'!$A:$A,0)</f>
        <v>666</v>
      </c>
      <c r="BG1523">
        <f>MATCH(BD1523,'Cat-4'!$1:$1,0)</f>
        <v>90</v>
      </c>
      <c r="BH1523">
        <f>INDEX('Cat-4'!$1:$1048576,'NSS + ACT'!BF1523,'NSS + ACT'!BG1523)</f>
        <v>111.9</v>
      </c>
      <c r="BI1523">
        <f>MATCH($BI$1,'Cat-4'!$1:$1,0)</f>
        <v>153</v>
      </c>
      <c r="BJ1523">
        <f>INDEX('Cat-4'!$1:$1048576,'NSS + ACT'!BF1523,'NSS + ACT'!BI1523)</f>
        <v>133.4</v>
      </c>
      <c r="BK1523" s="126">
        <f t="shared" si="273"/>
        <v>1.1921358355674709</v>
      </c>
      <c r="BL1523">
        <f t="shared" si="274"/>
        <v>2023</v>
      </c>
      <c r="BM1523" s="126">
        <f t="shared" si="275"/>
        <v>67.433333333333337</v>
      </c>
      <c r="BN1523" s="126" t="s">
        <v>8785</v>
      </c>
      <c r="BO1523" s="126">
        <f>MATCH(BB1523,Sheet3!$D$4:$D$8,0)</f>
        <v>4</v>
      </c>
      <c r="BP1523" s="126">
        <f>MATCH(BN1523,Sheet3!$E$4:$H$4,0)</f>
        <v>4</v>
      </c>
      <c r="BQ1523" s="132">
        <f>INDEX(Sheet3!$D$4:$H$8,'NSS + ACT'!BO1523,'NSS + ACT'!BP1523)</f>
        <v>0.2</v>
      </c>
      <c r="BR1523" s="105">
        <f t="shared" si="276"/>
        <v>2140.1460947274354</v>
      </c>
      <c r="BS1523" s="162">
        <f t="shared" si="277"/>
        <v>0.2</v>
      </c>
      <c r="BT1523" s="105">
        <f t="shared" si="278"/>
        <v>1712.1168757819485</v>
      </c>
    </row>
    <row r="1524" spans="1:72">
      <c r="A1524" s="18">
        <f t="shared" si="281"/>
        <v>1521</v>
      </c>
      <c r="B1524" s="61">
        <v>291504066696</v>
      </c>
      <c r="C1524" s="39">
        <v>42385</v>
      </c>
      <c r="D1524" s="22" t="s">
        <v>172</v>
      </c>
      <c r="E1524" s="22" t="s">
        <v>4744</v>
      </c>
      <c r="F1524" s="110">
        <v>13</v>
      </c>
      <c r="G1524" s="23" t="s">
        <v>49</v>
      </c>
      <c r="H1524" s="52">
        <v>138</v>
      </c>
      <c r="I1524" s="30"/>
      <c r="J1524" s="109">
        <v>1794</v>
      </c>
      <c r="K1524" s="23">
        <v>85389000</v>
      </c>
      <c r="L1524" s="26">
        <v>7.4999999999999997E-2</v>
      </c>
      <c r="M1524" s="40" t="s">
        <v>4745</v>
      </c>
      <c r="N1524" s="62">
        <v>0</v>
      </c>
      <c r="O1524" s="52">
        <v>0</v>
      </c>
      <c r="P1524" s="26">
        <v>0.1</v>
      </c>
      <c r="Q1524" s="52">
        <v>0</v>
      </c>
      <c r="R1524" s="63">
        <v>0.18</v>
      </c>
      <c r="S1524" s="23" t="s">
        <v>4675</v>
      </c>
      <c r="T1524" s="52">
        <v>134.54999999999998</v>
      </c>
      <c r="U1524" s="52">
        <v>0</v>
      </c>
      <c r="V1524" s="52">
        <v>13.454999999999998</v>
      </c>
      <c r="W1524" s="52">
        <v>349.56089999999995</v>
      </c>
      <c r="X1524" s="52">
        <v>497.56589999999994</v>
      </c>
      <c r="Y1524" s="23" t="s">
        <v>4646</v>
      </c>
      <c r="Z1524" s="23" t="s">
        <v>4746</v>
      </c>
      <c r="AA1524" s="23" t="s">
        <v>4747</v>
      </c>
      <c r="AB1524" s="33">
        <v>291504066696</v>
      </c>
      <c r="AC1524" s="33">
        <v>2045</v>
      </c>
      <c r="AD1524" s="39">
        <v>42385</v>
      </c>
      <c r="AE1524" s="39">
        <v>42284</v>
      </c>
      <c r="AF1524" s="53" t="e">
        <v>#N/A</v>
      </c>
      <c r="AG1524" s="53" t="e">
        <v>#N/A</v>
      </c>
      <c r="AH1524" s="39" t="e">
        <v>#N/A</v>
      </c>
      <c r="AI1524" s="23" t="s">
        <v>51</v>
      </c>
      <c r="AJ1524" s="59"/>
      <c r="AK1524" s="59"/>
      <c r="AL1524" s="48"/>
      <c r="AM1524" s="60"/>
      <c r="AN1524" s="33"/>
      <c r="AO1524" s="48"/>
      <c r="AP1524" s="23">
        <v>2000</v>
      </c>
      <c r="AQ1524" s="23" t="s">
        <v>64</v>
      </c>
      <c r="AR1524" s="23" t="s">
        <v>4747</v>
      </c>
      <c r="AS1524" s="38" t="s">
        <v>53</v>
      </c>
      <c r="AT1524" s="23"/>
      <c r="AU1524" s="64" t="s">
        <v>4748</v>
      </c>
      <c r="AV1524" s="99">
        <v>13</v>
      </c>
      <c r="AW1524" s="102">
        <v>1794</v>
      </c>
      <c r="AX1524" s="29" t="s">
        <v>701</v>
      </c>
      <c r="AY1524" s="29"/>
      <c r="AZ1524" s="25" t="s">
        <v>4749</v>
      </c>
      <c r="BA1524">
        <f t="shared" si="280"/>
        <v>3354</v>
      </c>
      <c r="BB1524" s="115" t="s">
        <v>6987</v>
      </c>
      <c r="BC1524" s="105">
        <f t="shared" si="271"/>
        <v>138</v>
      </c>
      <c r="BD1524" s="116">
        <f t="shared" si="272"/>
        <v>42278</v>
      </c>
      <c r="BE1524" s="141" t="s">
        <v>8366</v>
      </c>
      <c r="BF1524">
        <f>MATCH(BE1524,'Cat-4'!$A:$A,0)</f>
        <v>666</v>
      </c>
      <c r="BG1524">
        <f>MATCH(BD1524,'Cat-4'!$1:$1,0)</f>
        <v>46</v>
      </c>
      <c r="BH1524">
        <f>INDEX('Cat-4'!$1:$1048576,'NSS + ACT'!BF1524,'NSS + ACT'!BG1524)</f>
        <v>108.4</v>
      </c>
      <c r="BI1524">
        <f>MATCH($BI$1,'Cat-4'!$1:$1,0)</f>
        <v>153</v>
      </c>
      <c r="BJ1524">
        <f>INDEX('Cat-4'!$1:$1048576,'NSS + ACT'!BF1524,'NSS + ACT'!BI1524)</f>
        <v>133.4</v>
      </c>
      <c r="BK1524" s="126">
        <f t="shared" si="273"/>
        <v>1.2306273062730628</v>
      </c>
      <c r="BL1524">
        <f t="shared" si="274"/>
        <v>3362</v>
      </c>
      <c r="BM1524" s="126">
        <f t="shared" si="275"/>
        <v>112.06666666666666</v>
      </c>
      <c r="BN1524" s="126" t="s">
        <v>8785</v>
      </c>
      <c r="BO1524" s="126">
        <f>MATCH(BB1524,Sheet3!$D$4:$D$8,0)</f>
        <v>4</v>
      </c>
      <c r="BP1524" s="126">
        <f>MATCH(BN1524,Sheet3!$E$4:$H$4,0)</f>
        <v>4</v>
      </c>
      <c r="BQ1524" s="132">
        <f>INDEX(Sheet3!$D$4:$H$8,'NSS + ACT'!BO1524,'NSS + ACT'!BP1524)</f>
        <v>0.2</v>
      </c>
      <c r="BR1524" s="105">
        <f t="shared" si="276"/>
        <v>2207.7453874538746</v>
      </c>
      <c r="BS1524" s="162">
        <f t="shared" si="277"/>
        <v>0.2</v>
      </c>
      <c r="BT1524" s="105">
        <f t="shared" si="278"/>
        <v>1766.1963099630998</v>
      </c>
    </row>
    <row r="1525" spans="1:72">
      <c r="A1525" s="18">
        <f t="shared" si="281"/>
        <v>1522</v>
      </c>
      <c r="B1525" s="61">
        <v>292207565031</v>
      </c>
      <c r="C1525" s="39">
        <v>44764</v>
      </c>
      <c r="D1525" s="22" t="s">
        <v>91</v>
      </c>
      <c r="E1525" s="22" t="s">
        <v>2228</v>
      </c>
      <c r="F1525" s="110">
        <v>2</v>
      </c>
      <c r="G1525" s="23" t="s">
        <v>49</v>
      </c>
      <c r="H1525" s="52">
        <v>893.55499999999495</v>
      </c>
      <c r="I1525" s="30"/>
      <c r="J1525" s="109">
        <v>1787.1099999999899</v>
      </c>
      <c r="K1525" s="23">
        <v>84819090</v>
      </c>
      <c r="L1525" s="26">
        <v>7.4999999999999997E-2</v>
      </c>
      <c r="M1525" s="40">
        <v>0</v>
      </c>
      <c r="N1525" s="62">
        <v>0</v>
      </c>
      <c r="O1525" s="52">
        <v>0</v>
      </c>
      <c r="P1525" s="26">
        <v>0.1</v>
      </c>
      <c r="Q1525" s="52">
        <v>0</v>
      </c>
      <c r="R1525" s="63">
        <v>0.18</v>
      </c>
      <c r="S1525" s="23" t="s">
        <v>849</v>
      </c>
      <c r="T1525" s="52">
        <v>134.03324999999924</v>
      </c>
      <c r="U1525" s="52">
        <v>0</v>
      </c>
      <c r="V1525" s="52">
        <v>13.403324999999924</v>
      </c>
      <c r="W1525" s="52">
        <v>348.21838349999803</v>
      </c>
      <c r="X1525" s="52">
        <v>495.65495849999718</v>
      </c>
      <c r="Y1525" s="23" t="s">
        <v>1945</v>
      </c>
      <c r="Z1525" s="23" t="s">
        <v>2229</v>
      </c>
      <c r="AA1525" s="23" t="s">
        <v>2230</v>
      </c>
      <c r="AB1525" s="33">
        <v>292207565031</v>
      </c>
      <c r="AC1525" s="33" t="s">
        <v>2231</v>
      </c>
      <c r="AD1525" s="48">
        <v>44764</v>
      </c>
      <c r="AE1525" s="39">
        <v>44742</v>
      </c>
      <c r="AF1525" s="53" t="e">
        <v>#N/A</v>
      </c>
      <c r="AG1525" s="53" t="e">
        <v>#N/A</v>
      </c>
      <c r="AH1525" s="39" t="e">
        <v>#N/A</v>
      </c>
      <c r="AI1525" s="23" t="s">
        <v>51</v>
      </c>
      <c r="AJ1525" s="54"/>
      <c r="AK1525" s="55"/>
      <c r="AL1525" s="56"/>
      <c r="AM1525" s="57"/>
      <c r="AN1525" s="33"/>
      <c r="AO1525" s="48"/>
      <c r="AP1525" s="23">
        <v>2000</v>
      </c>
      <c r="AQ1525" s="23" t="s">
        <v>52</v>
      </c>
      <c r="AR1525" s="23" t="s">
        <v>2230</v>
      </c>
      <c r="AS1525" s="38" t="s">
        <v>53</v>
      </c>
      <c r="AT1525" s="23"/>
      <c r="AU1525" s="64" t="s">
        <v>2232</v>
      </c>
      <c r="AV1525" s="99">
        <v>2</v>
      </c>
      <c r="AW1525" s="102">
        <v>1787.1099999999899</v>
      </c>
      <c r="AX1525" s="29" t="s">
        <v>701</v>
      </c>
      <c r="AY1525" s="29"/>
      <c r="AZ1525" s="25" t="s">
        <v>702</v>
      </c>
      <c r="BA1525">
        <f t="shared" si="280"/>
        <v>896</v>
      </c>
      <c r="BB1525" s="115" t="s">
        <v>6983</v>
      </c>
      <c r="BC1525" s="105">
        <f t="shared" si="271"/>
        <v>893.55499999999495</v>
      </c>
      <c r="BD1525" s="116">
        <f t="shared" si="272"/>
        <v>44713</v>
      </c>
      <c r="BE1525" s="141" t="s">
        <v>8477</v>
      </c>
      <c r="BF1525">
        <f>MATCH(BE1525,'Cat-4'!$A:$A,0)</f>
        <v>722</v>
      </c>
      <c r="BG1525">
        <f>MATCH(BD1525,'Cat-4'!$1:$1,0)</f>
        <v>126</v>
      </c>
      <c r="BH1525">
        <f>INDEX('Cat-4'!$1:$1048576,'NSS + ACT'!BF1525,'NSS + ACT'!BG1525)</f>
        <v>125.1</v>
      </c>
      <c r="BI1525">
        <f>MATCH($BI$1,'Cat-4'!$1:$1,0)</f>
        <v>153</v>
      </c>
      <c r="BJ1525">
        <f>INDEX('Cat-4'!$1:$1048576,'NSS + ACT'!BF1525,'NSS + ACT'!BI1525)</f>
        <v>130.80000000000001</v>
      </c>
      <c r="BK1525" s="126">
        <f t="shared" si="273"/>
        <v>1.0455635491606716</v>
      </c>
      <c r="BL1525">
        <f t="shared" si="274"/>
        <v>927</v>
      </c>
      <c r="BM1525" s="126">
        <f t="shared" si="275"/>
        <v>30.9</v>
      </c>
      <c r="BN1525" s="126" t="s">
        <v>8785</v>
      </c>
      <c r="BO1525" s="126">
        <f>MATCH(BB1525,Sheet3!$D$4:$D$8,0)</f>
        <v>2</v>
      </c>
      <c r="BP1525" s="126">
        <f>MATCH(BN1525,Sheet3!$E$4:$H$4,0)</f>
        <v>4</v>
      </c>
      <c r="BQ1525" s="132">
        <f>INDEX(Sheet3!$D$4:$H$8,'NSS + ACT'!BO1525,'NSS + ACT'!BP1525)</f>
        <v>0.1</v>
      </c>
      <c r="BR1525" s="105">
        <f t="shared" si="276"/>
        <v>1868.5370743405174</v>
      </c>
      <c r="BS1525" s="162">
        <f t="shared" si="277"/>
        <v>0.1</v>
      </c>
      <c r="BT1525" s="105">
        <f t="shared" si="278"/>
        <v>1681.6833669064656</v>
      </c>
    </row>
    <row r="1526" spans="1:72">
      <c r="A1526" s="18">
        <f t="shared" si="281"/>
        <v>1523</v>
      </c>
      <c r="B1526" s="33">
        <v>291902216325</v>
      </c>
      <c r="C1526" s="39">
        <v>43530</v>
      </c>
      <c r="D1526" s="22" t="s">
        <v>81</v>
      </c>
      <c r="E1526" s="22" t="s">
        <v>6374</v>
      </c>
      <c r="F1526" s="110">
        <v>16</v>
      </c>
      <c r="G1526" s="23" t="s">
        <v>49</v>
      </c>
      <c r="H1526" s="52">
        <v>110.215</v>
      </c>
      <c r="I1526" s="30"/>
      <c r="J1526" s="109">
        <v>1763.44</v>
      </c>
      <c r="K1526" s="36">
        <v>40103390</v>
      </c>
      <c r="L1526" s="26">
        <v>0.1</v>
      </c>
      <c r="M1526" s="26"/>
      <c r="N1526" s="26">
        <v>0</v>
      </c>
      <c r="O1526" s="60"/>
      <c r="P1526" s="26">
        <v>0.1</v>
      </c>
      <c r="Q1526" s="84"/>
      <c r="R1526" s="26">
        <v>0.18</v>
      </c>
      <c r="S1526" s="23" t="s">
        <v>1651</v>
      </c>
      <c r="T1526" s="52">
        <v>176.34400000000002</v>
      </c>
      <c r="U1526" s="52">
        <v>0</v>
      </c>
      <c r="V1526" s="52">
        <v>17.634400000000003</v>
      </c>
      <c r="W1526" s="52">
        <v>352.33531199999999</v>
      </c>
      <c r="X1526" s="52">
        <v>546.31371200000001</v>
      </c>
      <c r="Y1526" s="23" t="s">
        <v>6223</v>
      </c>
      <c r="Z1526" s="23" t="s">
        <v>6375</v>
      </c>
      <c r="AA1526" s="23" t="s">
        <v>6376</v>
      </c>
      <c r="AB1526" s="33">
        <v>291902216325</v>
      </c>
      <c r="AC1526" s="33" t="s">
        <v>6377</v>
      </c>
      <c r="AD1526" s="39">
        <v>43530</v>
      </c>
      <c r="AE1526" s="39">
        <v>43525</v>
      </c>
      <c r="AF1526" s="53" t="e">
        <v>#N/A</v>
      </c>
      <c r="AG1526" s="53" t="e">
        <v>#N/A</v>
      </c>
      <c r="AH1526" s="39" t="e">
        <v>#N/A</v>
      </c>
      <c r="AI1526" s="23" t="s">
        <v>51</v>
      </c>
      <c r="AJ1526" s="59"/>
      <c r="AK1526" s="59"/>
      <c r="AL1526" s="48"/>
      <c r="AM1526" s="60"/>
      <c r="AN1526" s="33"/>
      <c r="AO1526" s="48"/>
      <c r="AP1526" s="23">
        <v>2000</v>
      </c>
      <c r="AQ1526" s="23" t="s">
        <v>52</v>
      </c>
      <c r="AR1526" s="23" t="s">
        <v>6376</v>
      </c>
      <c r="AS1526" s="38" t="s">
        <v>53</v>
      </c>
      <c r="AT1526" s="23" t="s">
        <v>519</v>
      </c>
      <c r="AU1526" s="23">
        <v>7264</v>
      </c>
      <c r="AV1526" s="99">
        <v>16</v>
      </c>
      <c r="AW1526" s="101">
        <v>1763.44</v>
      </c>
      <c r="AX1526" s="29" t="s">
        <v>5711</v>
      </c>
      <c r="AY1526" s="29"/>
      <c r="AZ1526" s="21"/>
      <c r="BA1526">
        <f t="shared" si="280"/>
        <v>2113</v>
      </c>
      <c r="BB1526" s="115" t="s">
        <v>6983</v>
      </c>
      <c r="BC1526" s="105">
        <f t="shared" si="271"/>
        <v>110.215</v>
      </c>
      <c r="BD1526" s="116">
        <f t="shared" si="272"/>
        <v>43525</v>
      </c>
      <c r="BE1526" s="141" t="s">
        <v>8477</v>
      </c>
      <c r="BF1526">
        <f>MATCH(BE1526,'Cat-4'!$A:$A,0)</f>
        <v>722</v>
      </c>
      <c r="BG1526">
        <f>MATCH(BD1526,'Cat-4'!$1:$1,0)</f>
        <v>87</v>
      </c>
      <c r="BH1526">
        <f>INDEX('Cat-4'!$1:$1048576,'NSS + ACT'!BF1526,'NSS + ACT'!BG1526)</f>
        <v>112.3</v>
      </c>
      <c r="BI1526">
        <f>MATCH($BI$1,'Cat-4'!$1:$1,0)</f>
        <v>153</v>
      </c>
      <c r="BJ1526">
        <f>INDEX('Cat-4'!$1:$1048576,'NSS + ACT'!BF1526,'NSS + ACT'!BI1526)</f>
        <v>130.80000000000001</v>
      </c>
      <c r="BK1526" s="126">
        <f t="shared" si="273"/>
        <v>1.1647373107747108</v>
      </c>
      <c r="BL1526">
        <f t="shared" si="274"/>
        <v>2115</v>
      </c>
      <c r="BM1526" s="126">
        <f t="shared" si="275"/>
        <v>70.5</v>
      </c>
      <c r="BN1526" s="126" t="s">
        <v>8785</v>
      </c>
      <c r="BO1526" s="126">
        <f>MATCH(BB1526,Sheet3!$D$4:$D$8,0)</f>
        <v>2</v>
      </c>
      <c r="BP1526" s="126">
        <f>MATCH(BN1526,Sheet3!$E$4:$H$4,0)</f>
        <v>4</v>
      </c>
      <c r="BQ1526" s="132">
        <f>INDEX(Sheet3!$D$4:$H$8,'NSS + ACT'!BO1526,'NSS + ACT'!BP1526)</f>
        <v>0.1</v>
      </c>
      <c r="BR1526" s="105">
        <f t="shared" si="276"/>
        <v>2053.9443633125561</v>
      </c>
      <c r="BS1526" s="162">
        <f t="shared" si="277"/>
        <v>0.1</v>
      </c>
      <c r="BT1526" s="105">
        <f t="shared" si="278"/>
        <v>1848.5499269813006</v>
      </c>
    </row>
    <row r="1527" spans="1:72">
      <c r="A1527" s="18">
        <f t="shared" si="281"/>
        <v>1524</v>
      </c>
      <c r="B1527" s="33">
        <v>292312254452</v>
      </c>
      <c r="C1527" s="39">
        <v>45247</v>
      </c>
      <c r="D1527" s="22" t="s">
        <v>174</v>
      </c>
      <c r="E1527" s="22" t="s">
        <v>5545</v>
      </c>
      <c r="F1527" s="110">
        <v>8</v>
      </c>
      <c r="G1527" s="23" t="s">
        <v>119</v>
      </c>
      <c r="H1527" s="58">
        <v>220</v>
      </c>
      <c r="I1527" s="30"/>
      <c r="J1527" s="101">
        <v>1760</v>
      </c>
      <c r="K1527" s="33">
        <v>84831010</v>
      </c>
      <c r="L1527" s="26">
        <v>7.4999999999999997E-2</v>
      </c>
      <c r="M1527" s="40"/>
      <c r="N1527" s="40">
        <v>0</v>
      </c>
      <c r="O1527" s="35">
        <v>0</v>
      </c>
      <c r="P1527" s="63">
        <v>0.1</v>
      </c>
      <c r="Q1527" s="52">
        <v>0</v>
      </c>
      <c r="R1527" s="63">
        <v>0.18</v>
      </c>
      <c r="S1527" s="23" t="s">
        <v>1002</v>
      </c>
      <c r="T1527" s="52">
        <v>132</v>
      </c>
      <c r="U1527" s="52">
        <v>0</v>
      </c>
      <c r="V1527" s="52">
        <v>13.200000000000001</v>
      </c>
      <c r="W1527" s="52">
        <v>342.93599999999998</v>
      </c>
      <c r="X1527" s="52">
        <v>488.13599999999997</v>
      </c>
      <c r="Y1527" s="23" t="s">
        <v>5450</v>
      </c>
      <c r="Z1527" s="23" t="s">
        <v>5546</v>
      </c>
      <c r="AA1527" s="23" t="s">
        <v>5547</v>
      </c>
      <c r="AB1527" s="33">
        <v>292312254452</v>
      </c>
      <c r="AC1527" s="33" t="s">
        <v>5548</v>
      </c>
      <c r="AD1527" s="39">
        <v>45247</v>
      </c>
      <c r="AE1527" s="39">
        <v>45222</v>
      </c>
      <c r="AF1527" s="53" t="e">
        <v>#N/A</v>
      </c>
      <c r="AG1527" s="53" t="e">
        <v>#N/A</v>
      </c>
      <c r="AH1527" s="39" t="e">
        <v>#N/A</v>
      </c>
      <c r="AI1527" s="23" t="s">
        <v>51</v>
      </c>
      <c r="AJ1527" s="59"/>
      <c r="AK1527" s="59"/>
      <c r="AL1527" s="48"/>
      <c r="AM1527" s="60"/>
      <c r="AN1527" s="33"/>
      <c r="AO1527" s="48"/>
      <c r="AP1527" s="23">
        <v>2000</v>
      </c>
      <c r="AQ1527" s="23" t="s">
        <v>52</v>
      </c>
      <c r="AR1527" s="23" t="s">
        <v>5547</v>
      </c>
      <c r="AS1527" s="38" t="s">
        <v>518</v>
      </c>
      <c r="AT1527" s="23"/>
      <c r="AU1527" s="23" t="s">
        <v>5549</v>
      </c>
      <c r="AV1527" s="99">
        <v>8</v>
      </c>
      <c r="AW1527" s="101">
        <v>1760</v>
      </c>
      <c r="AX1527" s="29" t="s">
        <v>4770</v>
      </c>
      <c r="AY1527" s="29"/>
      <c r="AZ1527" s="30" t="s">
        <v>853</v>
      </c>
      <c r="BA1527">
        <f t="shared" si="280"/>
        <v>416</v>
      </c>
      <c r="BB1527" s="115" t="s">
        <v>6983</v>
      </c>
      <c r="BC1527" s="105">
        <f t="shared" si="271"/>
        <v>220</v>
      </c>
      <c r="BD1527" s="116">
        <f t="shared" si="272"/>
        <v>45200</v>
      </c>
      <c r="BE1527" s="141" t="s">
        <v>8477</v>
      </c>
      <c r="BF1527">
        <f>MATCH(BE1527,'Cat-4'!$A:$A,0)</f>
        <v>722</v>
      </c>
      <c r="BG1527">
        <f>MATCH(BD1527,'Cat-4'!$1:$1,0)</f>
        <v>142</v>
      </c>
      <c r="BH1527">
        <f>INDEX('Cat-4'!$1:$1048576,'NSS + ACT'!BF1527,'NSS + ACT'!BG1527)</f>
        <v>128.9</v>
      </c>
      <c r="BI1527">
        <f>MATCH($BI$1,'Cat-4'!$1:$1,0)</f>
        <v>153</v>
      </c>
      <c r="BJ1527">
        <f>INDEX('Cat-4'!$1:$1048576,'NSS + ACT'!BF1527,'NSS + ACT'!BI1527)</f>
        <v>130.80000000000001</v>
      </c>
      <c r="BK1527" s="126">
        <f t="shared" si="273"/>
        <v>1.0147401086113266</v>
      </c>
      <c r="BL1527">
        <f t="shared" si="274"/>
        <v>440</v>
      </c>
      <c r="BM1527" s="126">
        <f t="shared" si="275"/>
        <v>14.666666666666666</v>
      </c>
      <c r="BN1527" s="126" t="s">
        <v>8784</v>
      </c>
      <c r="BO1527" s="126">
        <f>MATCH(BB1527,Sheet3!$D$4:$D$8,0)</f>
        <v>2</v>
      </c>
      <c r="BP1527" s="126">
        <f>MATCH(BN1527,Sheet3!$E$4:$H$4,0)</f>
        <v>3</v>
      </c>
      <c r="BQ1527" s="132">
        <f>INDEX(Sheet3!$D$4:$H$8,'NSS + ACT'!BO1527,'NSS + ACT'!BP1527)</f>
        <v>0.05</v>
      </c>
      <c r="BR1527" s="105">
        <f t="shared" si="276"/>
        <v>1785.9425911559347</v>
      </c>
      <c r="BS1527" s="162">
        <f t="shared" si="277"/>
        <v>0.05</v>
      </c>
      <c r="BT1527" s="105">
        <f t="shared" si="278"/>
        <v>1696.6454615981379</v>
      </c>
    </row>
    <row r="1528" spans="1:72">
      <c r="A1528" s="18">
        <f t="shared" si="281"/>
        <v>1525</v>
      </c>
      <c r="B1528" s="61">
        <v>291907251985</v>
      </c>
      <c r="C1528" s="39">
        <v>43673</v>
      </c>
      <c r="D1528" s="22" t="s">
        <v>147</v>
      </c>
      <c r="E1528" s="22" t="s">
        <v>4066</v>
      </c>
      <c r="F1528" s="107">
        <v>15</v>
      </c>
      <c r="G1528" s="23" t="s">
        <v>89</v>
      </c>
      <c r="H1528" s="52">
        <v>117</v>
      </c>
      <c r="I1528" s="30"/>
      <c r="J1528" s="109">
        <v>1755</v>
      </c>
      <c r="K1528" s="23" t="s">
        <v>4067</v>
      </c>
      <c r="L1528" s="26">
        <v>0.1</v>
      </c>
      <c r="M1528" s="40" t="s">
        <v>4068</v>
      </c>
      <c r="N1528" s="40">
        <v>0</v>
      </c>
      <c r="O1528" s="52">
        <v>0</v>
      </c>
      <c r="P1528" s="26">
        <v>0.1</v>
      </c>
      <c r="Q1528" s="52">
        <v>0</v>
      </c>
      <c r="R1528" s="63">
        <v>0.18</v>
      </c>
      <c r="S1528" s="23" t="s">
        <v>4069</v>
      </c>
      <c r="T1528" s="52">
        <v>175.5</v>
      </c>
      <c r="U1528" s="52">
        <v>0</v>
      </c>
      <c r="V1528" s="52">
        <v>17.55</v>
      </c>
      <c r="W1528" s="52">
        <v>350.649</v>
      </c>
      <c r="X1528" s="68">
        <v>543.69900000000007</v>
      </c>
      <c r="Y1528" s="23" t="s">
        <v>3855</v>
      </c>
      <c r="Z1528" s="23" t="s">
        <v>4070</v>
      </c>
      <c r="AA1528" s="23" t="s">
        <v>4071</v>
      </c>
      <c r="AB1528" s="33">
        <v>291907251985</v>
      </c>
      <c r="AC1528" s="33" t="s">
        <v>4072</v>
      </c>
      <c r="AD1528" s="39">
        <v>43673</v>
      </c>
      <c r="AE1528" s="39">
        <v>43669</v>
      </c>
      <c r="AF1528" s="53" t="e">
        <v>#N/A</v>
      </c>
      <c r="AG1528" s="53" t="e">
        <v>#N/A</v>
      </c>
      <c r="AH1528" s="39" t="e">
        <v>#N/A</v>
      </c>
      <c r="AI1528" s="23" t="s">
        <v>51</v>
      </c>
      <c r="AJ1528" s="59"/>
      <c r="AK1528" s="59"/>
      <c r="AL1528" s="48"/>
      <c r="AM1528" s="60"/>
      <c r="AN1528" s="33"/>
      <c r="AO1528" s="48"/>
      <c r="AP1528" s="23">
        <v>2000</v>
      </c>
      <c r="AQ1528" s="23" t="s">
        <v>52</v>
      </c>
      <c r="AR1528" s="23" t="s">
        <v>4071</v>
      </c>
      <c r="AS1528" s="38" t="s">
        <v>53</v>
      </c>
      <c r="AT1528" s="23"/>
      <c r="AU1528" s="64" t="s">
        <v>588</v>
      </c>
      <c r="AV1528" s="99">
        <v>15</v>
      </c>
      <c r="AW1528" s="102">
        <v>1755</v>
      </c>
      <c r="AX1528" s="29" t="s">
        <v>701</v>
      </c>
      <c r="AY1528" s="29"/>
      <c r="AZ1528" s="25"/>
      <c r="BA1528">
        <f t="shared" si="280"/>
        <v>1969</v>
      </c>
      <c r="BB1528" s="115" t="s">
        <v>6983</v>
      </c>
      <c r="BC1528" s="105">
        <f t="shared" si="271"/>
        <v>117</v>
      </c>
      <c r="BD1528" s="116">
        <f t="shared" si="272"/>
        <v>43647</v>
      </c>
      <c r="BE1528" s="141" t="s">
        <v>8477</v>
      </c>
      <c r="BF1528">
        <f>MATCH(BE1528,'Cat-4'!$A:$A,0)</f>
        <v>722</v>
      </c>
      <c r="BG1528">
        <f>MATCH(BD1528,'Cat-4'!$1:$1,0)</f>
        <v>91</v>
      </c>
      <c r="BH1528">
        <f>INDEX('Cat-4'!$1:$1048576,'NSS + ACT'!BF1528,'NSS + ACT'!BG1528)</f>
        <v>113.2</v>
      </c>
      <c r="BI1528">
        <f>MATCH($BI$1,'Cat-4'!$1:$1,0)</f>
        <v>153</v>
      </c>
      <c r="BJ1528">
        <f>INDEX('Cat-4'!$1:$1048576,'NSS + ACT'!BF1528,'NSS + ACT'!BI1528)</f>
        <v>130.80000000000001</v>
      </c>
      <c r="BK1528" s="126">
        <f t="shared" si="273"/>
        <v>1.1554770318021201</v>
      </c>
      <c r="BL1528">
        <f t="shared" si="274"/>
        <v>1993</v>
      </c>
      <c r="BM1528" s="126">
        <f t="shared" si="275"/>
        <v>66.433333333333337</v>
      </c>
      <c r="BN1528" s="126" t="s">
        <v>8785</v>
      </c>
      <c r="BO1528" s="126">
        <f>MATCH(BB1528,Sheet3!$D$4:$D$8,0)</f>
        <v>2</v>
      </c>
      <c r="BP1528" s="126">
        <f>MATCH(BN1528,Sheet3!$E$4:$H$4,0)</f>
        <v>4</v>
      </c>
      <c r="BQ1528" s="132">
        <f>INDEX(Sheet3!$D$4:$H$8,'NSS + ACT'!BO1528,'NSS + ACT'!BP1528)</f>
        <v>0.1</v>
      </c>
      <c r="BR1528" s="105">
        <f t="shared" si="276"/>
        <v>2027.8621908127209</v>
      </c>
      <c r="BS1528" s="162">
        <f t="shared" si="277"/>
        <v>0.1</v>
      </c>
      <c r="BT1528" s="105">
        <f t="shared" si="278"/>
        <v>1825.0759717314488</v>
      </c>
    </row>
    <row r="1529" spans="1:72">
      <c r="A1529" s="18">
        <f t="shared" si="281"/>
        <v>1526</v>
      </c>
      <c r="B1529" s="33">
        <v>291702786631</v>
      </c>
      <c r="C1529" s="39">
        <v>42888</v>
      </c>
      <c r="D1529" s="22" t="s">
        <v>314</v>
      </c>
      <c r="E1529" s="22" t="s">
        <v>5971</v>
      </c>
      <c r="F1529" s="110">
        <v>2</v>
      </c>
      <c r="G1529" s="23" t="s">
        <v>119</v>
      </c>
      <c r="H1529" s="52">
        <v>595</v>
      </c>
      <c r="I1529" s="30"/>
      <c r="J1529" s="109">
        <v>1190</v>
      </c>
      <c r="K1529" s="36">
        <v>84819090</v>
      </c>
      <c r="L1529" s="26">
        <v>7.4999999999999997E-2</v>
      </c>
      <c r="M1529" s="26"/>
      <c r="N1529" s="26">
        <v>0</v>
      </c>
      <c r="O1529" s="60"/>
      <c r="P1529" s="26">
        <v>0.1</v>
      </c>
      <c r="Q1529" s="84"/>
      <c r="R1529" s="26">
        <v>0.18</v>
      </c>
      <c r="S1529" s="23" t="s">
        <v>849</v>
      </c>
      <c r="T1529" s="52">
        <v>89.25</v>
      </c>
      <c r="U1529" s="52">
        <v>0</v>
      </c>
      <c r="V1529" s="52">
        <v>8.9250000000000007</v>
      </c>
      <c r="W1529" s="52">
        <v>231.87149999999997</v>
      </c>
      <c r="X1529" s="52">
        <v>330.04649999999998</v>
      </c>
      <c r="Y1529" s="23" t="s">
        <v>5950</v>
      </c>
      <c r="Z1529" s="23" t="s">
        <v>5972</v>
      </c>
      <c r="AA1529" s="23" t="s">
        <v>5973</v>
      </c>
      <c r="AB1529" s="33">
        <v>291702786631</v>
      </c>
      <c r="AC1529" s="33" t="s">
        <v>5974</v>
      </c>
      <c r="AD1529" s="39">
        <v>42888</v>
      </c>
      <c r="AE1529" s="39">
        <v>42872</v>
      </c>
      <c r="AF1529" s="53" t="e">
        <v>#N/A</v>
      </c>
      <c r="AG1529" s="53" t="e">
        <v>#N/A</v>
      </c>
      <c r="AH1529" s="39" t="e">
        <v>#N/A</v>
      </c>
      <c r="AI1529" s="23" t="s">
        <v>51</v>
      </c>
      <c r="AJ1529" s="59"/>
      <c r="AK1529" s="59"/>
      <c r="AL1529" s="48"/>
      <c r="AM1529" s="60"/>
      <c r="AN1529" s="33"/>
      <c r="AO1529" s="48"/>
      <c r="AP1529" s="23">
        <v>2000</v>
      </c>
      <c r="AQ1529" s="23" t="s">
        <v>52</v>
      </c>
      <c r="AR1529" s="23" t="s">
        <v>5973</v>
      </c>
      <c r="AS1529" s="38" t="s">
        <v>53</v>
      </c>
      <c r="AT1529" s="23"/>
      <c r="AU1529" s="23" t="s">
        <v>5975</v>
      </c>
      <c r="AV1529" s="99">
        <v>2</v>
      </c>
      <c r="AW1529" s="101">
        <v>1746.67</v>
      </c>
      <c r="AX1529" s="29" t="s">
        <v>5711</v>
      </c>
      <c r="AY1529" s="29"/>
      <c r="AZ1529" s="21"/>
      <c r="BA1529">
        <f t="shared" si="280"/>
        <v>2766</v>
      </c>
      <c r="BB1529" s="115" t="s">
        <v>6983</v>
      </c>
      <c r="BC1529" s="105">
        <f t="shared" si="271"/>
        <v>873.33500000000004</v>
      </c>
      <c r="BD1529" s="116">
        <f t="shared" si="272"/>
        <v>42856</v>
      </c>
      <c r="BE1529" s="141" t="s">
        <v>8477</v>
      </c>
      <c r="BF1529">
        <f>MATCH(BE1529,'Cat-4'!$A:$A,0)</f>
        <v>722</v>
      </c>
      <c r="BG1529">
        <f>MATCH(BD1529,'Cat-4'!$1:$1,0)</f>
        <v>65</v>
      </c>
      <c r="BH1529">
        <f>INDEX('Cat-4'!$1:$1048576,'NSS + ACT'!BF1529,'NSS + ACT'!BG1529)</f>
        <v>108.1</v>
      </c>
      <c r="BI1529">
        <f>MATCH($BI$1,'Cat-4'!$1:$1,0)</f>
        <v>153</v>
      </c>
      <c r="BJ1529">
        <f>INDEX('Cat-4'!$1:$1048576,'NSS + ACT'!BF1529,'NSS + ACT'!BI1529)</f>
        <v>130.80000000000001</v>
      </c>
      <c r="BK1529" s="126">
        <f t="shared" si="273"/>
        <v>1.2099907493061981</v>
      </c>
      <c r="BL1529">
        <f t="shared" si="274"/>
        <v>2784</v>
      </c>
      <c r="BM1529" s="126">
        <f t="shared" si="275"/>
        <v>92.8</v>
      </c>
      <c r="BN1529" s="126" t="s">
        <v>8785</v>
      </c>
      <c r="BO1529" s="126">
        <f>MATCH(BB1529,Sheet3!$D$4:$D$8,0)</f>
        <v>2</v>
      </c>
      <c r="BP1529" s="126">
        <f>MATCH(BN1529,Sheet3!$E$4:$H$4,0)</f>
        <v>4</v>
      </c>
      <c r="BQ1529" s="132">
        <f>INDEX(Sheet3!$D$4:$H$8,'NSS + ACT'!BO1529,'NSS + ACT'!BP1529)</f>
        <v>0.1</v>
      </c>
      <c r="BR1529" s="105">
        <f t="shared" si="276"/>
        <v>2113.454542090657</v>
      </c>
      <c r="BS1529" s="162">
        <f t="shared" si="277"/>
        <v>0.1</v>
      </c>
      <c r="BT1529" s="105">
        <f t="shared" si="278"/>
        <v>1902.1090878815914</v>
      </c>
    </row>
    <row r="1530" spans="1:72">
      <c r="A1530" s="18">
        <f t="shared" si="281"/>
        <v>1527</v>
      </c>
      <c r="B1530" s="33">
        <v>291604861892</v>
      </c>
      <c r="C1530" s="39">
        <v>42660</v>
      </c>
      <c r="D1530" s="22" t="s">
        <v>162</v>
      </c>
      <c r="E1530" s="22" t="s">
        <v>5944</v>
      </c>
      <c r="F1530" s="110">
        <v>3</v>
      </c>
      <c r="G1530" s="23" t="s">
        <v>119</v>
      </c>
      <c r="H1530" s="52">
        <v>582.16999999999996</v>
      </c>
      <c r="I1530" s="30"/>
      <c r="J1530" s="109">
        <v>1746.51</v>
      </c>
      <c r="K1530" s="36">
        <v>85369090</v>
      </c>
      <c r="L1530" s="26">
        <v>0.1</v>
      </c>
      <c r="M1530" s="26"/>
      <c r="N1530" s="26">
        <v>0</v>
      </c>
      <c r="O1530" s="60"/>
      <c r="P1530" s="26">
        <v>0.1</v>
      </c>
      <c r="Q1530" s="84"/>
      <c r="R1530" s="26">
        <v>0.18</v>
      </c>
      <c r="S1530" s="23" t="s">
        <v>1322</v>
      </c>
      <c r="T1530" s="52">
        <v>174.65100000000001</v>
      </c>
      <c r="U1530" s="52">
        <v>0</v>
      </c>
      <c r="V1530" s="52">
        <v>17.465100000000003</v>
      </c>
      <c r="W1530" s="52">
        <v>348.952698</v>
      </c>
      <c r="X1530" s="52">
        <v>541.06879800000002</v>
      </c>
      <c r="Y1530" s="23" t="s">
        <v>5800</v>
      </c>
      <c r="Z1530" s="23" t="s">
        <v>5945</v>
      </c>
      <c r="AA1530" s="23" t="s">
        <v>5946</v>
      </c>
      <c r="AB1530" s="33">
        <v>291604861892</v>
      </c>
      <c r="AC1530" s="33" t="s">
        <v>5947</v>
      </c>
      <c r="AD1530" s="39">
        <v>42660</v>
      </c>
      <c r="AE1530" s="39">
        <v>42651</v>
      </c>
      <c r="AF1530" s="53" t="e">
        <v>#N/A</v>
      </c>
      <c r="AG1530" s="53" t="e">
        <v>#N/A</v>
      </c>
      <c r="AH1530" s="39" t="e">
        <v>#N/A</v>
      </c>
      <c r="AI1530" s="23" t="s">
        <v>51</v>
      </c>
      <c r="AJ1530" s="59"/>
      <c r="AK1530" s="59"/>
      <c r="AL1530" s="48"/>
      <c r="AM1530" s="60"/>
      <c r="AN1530" s="33"/>
      <c r="AO1530" s="48"/>
      <c r="AP1530" s="23">
        <v>2000</v>
      </c>
      <c r="AQ1530" s="23" t="s">
        <v>64</v>
      </c>
      <c r="AR1530" s="23" t="s">
        <v>5946</v>
      </c>
      <c r="AS1530" s="38" t="s">
        <v>53</v>
      </c>
      <c r="AT1530" s="23"/>
      <c r="AU1530" s="23" t="s">
        <v>5948</v>
      </c>
      <c r="AV1530" s="99">
        <v>3</v>
      </c>
      <c r="AW1530" s="101">
        <v>1746.51</v>
      </c>
      <c r="AX1530" s="29" t="s">
        <v>5711</v>
      </c>
      <c r="AY1530" s="29"/>
      <c r="AZ1530" s="21"/>
      <c r="BA1530">
        <f t="shared" si="280"/>
        <v>2987</v>
      </c>
      <c r="BB1530" s="115" t="s">
        <v>6987</v>
      </c>
      <c r="BC1530" s="105">
        <f t="shared" si="271"/>
        <v>582.16999999999996</v>
      </c>
      <c r="BD1530" s="116">
        <f t="shared" si="272"/>
        <v>42644</v>
      </c>
      <c r="BE1530" s="141" t="s">
        <v>8366</v>
      </c>
      <c r="BF1530">
        <f>MATCH(BE1530,'Cat-4'!$A:$A,0)</f>
        <v>666</v>
      </c>
      <c r="BG1530">
        <f>MATCH(BD1530,'Cat-4'!$1:$1,0)</f>
        <v>58</v>
      </c>
      <c r="BH1530">
        <f>INDEX('Cat-4'!$1:$1048576,'NSS + ACT'!BF1530,'NSS + ACT'!BG1530)</f>
        <v>107.9</v>
      </c>
      <c r="BI1530">
        <f>MATCH($BI$1,'Cat-4'!$1:$1,0)</f>
        <v>153</v>
      </c>
      <c r="BJ1530">
        <f>INDEX('Cat-4'!$1:$1048576,'NSS + ACT'!BF1530,'NSS + ACT'!BI1530)</f>
        <v>133.4</v>
      </c>
      <c r="BK1530" s="126">
        <f t="shared" si="273"/>
        <v>1.2363299351251158</v>
      </c>
      <c r="BL1530">
        <f t="shared" si="274"/>
        <v>2996</v>
      </c>
      <c r="BM1530" s="126">
        <f t="shared" si="275"/>
        <v>99.86666666666666</v>
      </c>
      <c r="BN1530" s="126" t="s">
        <v>8785</v>
      </c>
      <c r="BO1530" s="126">
        <f>MATCH(BB1530,Sheet3!$D$4:$D$8,0)</f>
        <v>4</v>
      </c>
      <c r="BP1530" s="126">
        <f>MATCH(BN1530,Sheet3!$E$4:$H$4,0)</f>
        <v>4</v>
      </c>
      <c r="BQ1530" s="132">
        <f>INDEX(Sheet3!$D$4:$H$8,'NSS + ACT'!BO1530,'NSS + ACT'!BP1530)</f>
        <v>0.2</v>
      </c>
      <c r="BR1530" s="105">
        <f t="shared" si="276"/>
        <v>2159.2625949953658</v>
      </c>
      <c r="BS1530" s="162">
        <f t="shared" si="277"/>
        <v>0.2</v>
      </c>
      <c r="BT1530" s="105">
        <f t="shared" si="278"/>
        <v>1727.4100759962928</v>
      </c>
    </row>
    <row r="1531" spans="1:72">
      <c r="A1531" s="18">
        <f t="shared" si="281"/>
        <v>1528</v>
      </c>
      <c r="B1531" s="33">
        <v>292309146102</v>
      </c>
      <c r="C1531" s="39">
        <v>45166</v>
      </c>
      <c r="D1531" s="22" t="s">
        <v>304</v>
      </c>
      <c r="E1531" s="22" t="s">
        <v>5639</v>
      </c>
      <c r="F1531" s="110">
        <v>634</v>
      </c>
      <c r="G1531" s="23" t="s">
        <v>119</v>
      </c>
      <c r="H1531" s="58">
        <v>2.75</v>
      </c>
      <c r="I1531" s="30"/>
      <c r="J1531" s="101">
        <v>1743.5</v>
      </c>
      <c r="K1531" s="33">
        <v>85369090</v>
      </c>
      <c r="L1531" s="26">
        <v>0.1</v>
      </c>
      <c r="M1531" s="40">
        <v>0</v>
      </c>
      <c r="N1531" s="40">
        <v>0</v>
      </c>
      <c r="O1531" s="35">
        <v>0</v>
      </c>
      <c r="P1531" s="63">
        <v>0.1</v>
      </c>
      <c r="Q1531" s="52">
        <v>0</v>
      </c>
      <c r="R1531" s="63">
        <v>0.18</v>
      </c>
      <c r="S1531" s="23" t="s">
        <v>1322</v>
      </c>
      <c r="T1531" s="52">
        <v>174.35000000000002</v>
      </c>
      <c r="U1531" s="52">
        <v>0</v>
      </c>
      <c r="V1531" s="52">
        <v>17.435000000000002</v>
      </c>
      <c r="W1531" s="52">
        <v>348.35129999999998</v>
      </c>
      <c r="X1531" s="52">
        <v>540.13630000000001</v>
      </c>
      <c r="Y1531" s="23" t="s">
        <v>5450</v>
      </c>
      <c r="Z1531" s="23" t="s">
        <v>5640</v>
      </c>
      <c r="AA1531" s="23" t="s">
        <v>5641</v>
      </c>
      <c r="AB1531" s="33">
        <v>292309146102</v>
      </c>
      <c r="AC1531" s="33" t="s">
        <v>5642</v>
      </c>
      <c r="AD1531" s="39">
        <v>45166</v>
      </c>
      <c r="AE1531" s="39">
        <v>45164</v>
      </c>
      <c r="AF1531" s="53" t="e">
        <v>#N/A</v>
      </c>
      <c r="AG1531" s="53" t="e">
        <v>#N/A</v>
      </c>
      <c r="AH1531" s="39" t="e">
        <v>#N/A</v>
      </c>
      <c r="AI1531" s="23" t="s">
        <v>51</v>
      </c>
      <c r="AJ1531" s="59"/>
      <c r="AK1531" s="59"/>
      <c r="AL1531" s="48"/>
      <c r="AM1531" s="60"/>
      <c r="AN1531" s="33"/>
      <c r="AO1531" s="48"/>
      <c r="AP1531" s="23">
        <v>2000</v>
      </c>
      <c r="AQ1531" s="23" t="s">
        <v>52</v>
      </c>
      <c r="AR1531" s="23" t="s">
        <v>5641</v>
      </c>
      <c r="AS1531" s="38" t="s">
        <v>518</v>
      </c>
      <c r="AT1531" s="23"/>
      <c r="AU1531" s="23" t="s">
        <v>5643</v>
      </c>
      <c r="AV1531" s="99">
        <v>634</v>
      </c>
      <c r="AW1531" s="101">
        <v>1743.5</v>
      </c>
      <c r="AX1531" s="29" t="s">
        <v>4770</v>
      </c>
      <c r="AY1531" s="29"/>
      <c r="AZ1531" s="30" t="s">
        <v>853</v>
      </c>
      <c r="BA1531">
        <f t="shared" si="280"/>
        <v>474</v>
      </c>
      <c r="BB1531" s="115" t="s">
        <v>6987</v>
      </c>
      <c r="BC1531" s="105">
        <f t="shared" si="271"/>
        <v>2.75</v>
      </c>
      <c r="BD1531" s="116">
        <f t="shared" si="272"/>
        <v>45139</v>
      </c>
      <c r="BE1531" s="141" t="s">
        <v>8366</v>
      </c>
      <c r="BF1531">
        <f>MATCH(BE1531,'Cat-4'!$A:$A,0)</f>
        <v>666</v>
      </c>
      <c r="BG1531">
        <f>MATCH(BD1531,'Cat-4'!$1:$1,0)</f>
        <v>140</v>
      </c>
      <c r="BH1531">
        <f>INDEX('Cat-4'!$1:$1048576,'NSS + ACT'!BF1531,'NSS + ACT'!BG1531)</f>
        <v>132.1</v>
      </c>
      <c r="BI1531">
        <f>MATCH($BI$1,'Cat-4'!$1:$1,0)</f>
        <v>153</v>
      </c>
      <c r="BJ1531">
        <f>INDEX('Cat-4'!$1:$1048576,'NSS + ACT'!BF1531,'NSS + ACT'!BI1531)</f>
        <v>133.4</v>
      </c>
      <c r="BK1531" s="126">
        <f t="shared" si="273"/>
        <v>1.0098410295230886</v>
      </c>
      <c r="BL1531">
        <f t="shared" si="274"/>
        <v>501</v>
      </c>
      <c r="BM1531" s="126">
        <f t="shared" si="275"/>
        <v>16.7</v>
      </c>
      <c r="BN1531" s="126" t="s">
        <v>8784</v>
      </c>
      <c r="BO1531" s="126">
        <f>MATCH(BB1531,Sheet3!$D$4:$D$8,0)</f>
        <v>4</v>
      </c>
      <c r="BP1531" s="126">
        <f>MATCH(BN1531,Sheet3!$E$4:$H$4,0)</f>
        <v>3</v>
      </c>
      <c r="BQ1531" s="132">
        <f>INDEX(Sheet3!$D$4:$H$8,'NSS + ACT'!BO1531,'NSS + ACT'!BP1531)</f>
        <v>0.1</v>
      </c>
      <c r="BR1531" s="105">
        <f t="shared" si="276"/>
        <v>1760.657834973505</v>
      </c>
      <c r="BS1531" s="162">
        <f t="shared" si="277"/>
        <v>0.1</v>
      </c>
      <c r="BT1531" s="105">
        <f t="shared" si="278"/>
        <v>1584.5920514761547</v>
      </c>
    </row>
    <row r="1532" spans="1:72">
      <c r="A1532" s="18">
        <f t="shared" si="281"/>
        <v>1529</v>
      </c>
      <c r="B1532" s="61">
        <v>291600233702</v>
      </c>
      <c r="C1532" s="39">
        <v>42389</v>
      </c>
      <c r="D1532" s="22" t="s">
        <v>220</v>
      </c>
      <c r="E1532" s="22" t="s">
        <v>2133</v>
      </c>
      <c r="F1532" s="110">
        <v>6</v>
      </c>
      <c r="G1532" s="23" t="s">
        <v>49</v>
      </c>
      <c r="H1532" s="52">
        <v>287</v>
      </c>
      <c r="I1532" s="30"/>
      <c r="J1532" s="109">
        <v>1722</v>
      </c>
      <c r="K1532" s="23">
        <v>84819090</v>
      </c>
      <c r="L1532" s="26">
        <v>7.4999999999999997E-2</v>
      </c>
      <c r="M1532" s="40">
        <v>0</v>
      </c>
      <c r="N1532" s="62">
        <v>0</v>
      </c>
      <c r="O1532" s="52">
        <v>0</v>
      </c>
      <c r="P1532" s="26">
        <v>0.1</v>
      </c>
      <c r="Q1532" s="52">
        <v>0</v>
      </c>
      <c r="R1532" s="63">
        <v>0.18</v>
      </c>
      <c r="S1532" s="23" t="s">
        <v>849</v>
      </c>
      <c r="T1532" s="52">
        <v>129.15</v>
      </c>
      <c r="U1532" s="52">
        <v>0</v>
      </c>
      <c r="V1532" s="52">
        <v>12.915000000000001</v>
      </c>
      <c r="W1532" s="52">
        <v>335.5317</v>
      </c>
      <c r="X1532" s="52">
        <v>477.5967</v>
      </c>
      <c r="Y1532" s="23" t="s">
        <v>1945</v>
      </c>
      <c r="Z1532" s="23" t="s">
        <v>2134</v>
      </c>
      <c r="AA1532" s="23" t="s">
        <v>2135</v>
      </c>
      <c r="AB1532" s="33">
        <v>291600233702</v>
      </c>
      <c r="AC1532" s="33">
        <v>2722</v>
      </c>
      <c r="AD1532" s="48">
        <v>42389</v>
      </c>
      <c r="AE1532" s="39">
        <v>42368</v>
      </c>
      <c r="AF1532" s="53" t="e">
        <v>#N/A</v>
      </c>
      <c r="AG1532" s="53" t="e">
        <v>#N/A</v>
      </c>
      <c r="AH1532" s="39" t="e">
        <v>#N/A</v>
      </c>
      <c r="AI1532" s="23" t="s">
        <v>51</v>
      </c>
      <c r="AJ1532" s="54"/>
      <c r="AK1532" s="55"/>
      <c r="AL1532" s="56"/>
      <c r="AM1532" s="57"/>
      <c r="AN1532" s="33"/>
      <c r="AO1532" s="48"/>
      <c r="AP1532" s="23">
        <v>2000</v>
      </c>
      <c r="AQ1532" s="23" t="s">
        <v>64</v>
      </c>
      <c r="AR1532" s="23" t="s">
        <v>2135</v>
      </c>
      <c r="AS1532" s="38" t="s">
        <v>53</v>
      </c>
      <c r="AT1532" s="23"/>
      <c r="AU1532" s="64">
        <v>6315002660</v>
      </c>
      <c r="AV1532" s="99">
        <v>6</v>
      </c>
      <c r="AW1532" s="102">
        <v>1722</v>
      </c>
      <c r="AX1532" s="29" t="s">
        <v>701</v>
      </c>
      <c r="AY1532" s="29"/>
      <c r="AZ1532" s="25" t="s">
        <v>1954</v>
      </c>
      <c r="BA1532">
        <f t="shared" si="280"/>
        <v>3270</v>
      </c>
      <c r="BB1532" t="s">
        <v>6983</v>
      </c>
      <c r="BC1532" s="105">
        <f t="shared" si="271"/>
        <v>287</v>
      </c>
      <c r="BD1532" s="116">
        <f t="shared" si="272"/>
        <v>42339</v>
      </c>
      <c r="BE1532" s="141" t="s">
        <v>8477</v>
      </c>
      <c r="BF1532">
        <f>MATCH(BE1532,'Cat-4'!$A:$A,0)</f>
        <v>722</v>
      </c>
      <c r="BG1532">
        <f>MATCH(BD1532,'Cat-4'!$1:$1,0)</f>
        <v>48</v>
      </c>
      <c r="BH1532">
        <f>INDEX('Cat-4'!$1:$1048576,'NSS + ACT'!BF1532,'NSS + ACT'!BG1532)</f>
        <v>109</v>
      </c>
      <c r="BI1532">
        <f>MATCH($BI$1,'Cat-4'!$1:$1,0)</f>
        <v>153</v>
      </c>
      <c r="BJ1532">
        <f>INDEX('Cat-4'!$1:$1048576,'NSS + ACT'!BF1532,'NSS + ACT'!BI1532)</f>
        <v>130.80000000000001</v>
      </c>
      <c r="BK1532" s="126">
        <f t="shared" si="273"/>
        <v>1.2000000000000002</v>
      </c>
      <c r="BL1532">
        <f t="shared" si="274"/>
        <v>3301</v>
      </c>
      <c r="BM1532" s="126">
        <f t="shared" si="275"/>
        <v>110.03333333333333</v>
      </c>
      <c r="BN1532" s="126" t="s">
        <v>8785</v>
      </c>
      <c r="BO1532" s="126">
        <f>MATCH(BB1532,Sheet3!$D$4:$D$8,0)</f>
        <v>2</v>
      </c>
      <c r="BP1532" s="126">
        <f>MATCH(BN1532,Sheet3!$E$4:$H$4,0)</f>
        <v>4</v>
      </c>
      <c r="BQ1532" s="132">
        <f>INDEX(Sheet3!$D$4:$H$8,'NSS + ACT'!BO1532,'NSS + ACT'!BP1532)</f>
        <v>0.1</v>
      </c>
      <c r="BR1532" s="105">
        <f t="shared" si="276"/>
        <v>2066.4</v>
      </c>
      <c r="BS1532" s="162">
        <f t="shared" si="277"/>
        <v>0.1</v>
      </c>
      <c r="BT1532" s="105">
        <f t="shared" si="278"/>
        <v>1859.7600000000002</v>
      </c>
    </row>
    <row r="1533" spans="1:72">
      <c r="A1533" s="18">
        <f t="shared" si="281"/>
        <v>1530</v>
      </c>
      <c r="B1533" s="61">
        <v>292104830640</v>
      </c>
      <c r="C1533" s="39">
        <v>44340</v>
      </c>
      <c r="D1533" s="22" t="s">
        <v>133</v>
      </c>
      <c r="E1533" s="22" t="s">
        <v>3114</v>
      </c>
      <c r="F1533" s="110">
        <v>1</v>
      </c>
      <c r="G1533" s="23" t="s">
        <v>119</v>
      </c>
      <c r="H1533" s="52">
        <v>1682.63</v>
      </c>
      <c r="I1533" s="30"/>
      <c r="J1533" s="109">
        <v>1682.63</v>
      </c>
      <c r="K1533" s="23">
        <v>84841090</v>
      </c>
      <c r="L1533" s="26">
        <v>7.4999999999999997E-2</v>
      </c>
      <c r="M1533" s="40">
        <v>0</v>
      </c>
      <c r="N1533" s="62">
        <v>0</v>
      </c>
      <c r="O1533" s="52">
        <v>0</v>
      </c>
      <c r="P1533" s="26">
        <v>0.1</v>
      </c>
      <c r="Q1533" s="52">
        <v>0</v>
      </c>
      <c r="R1533" s="63">
        <v>0.18</v>
      </c>
      <c r="S1533" s="23" t="s">
        <v>777</v>
      </c>
      <c r="T1533" s="52">
        <v>126.19725</v>
      </c>
      <c r="U1533" s="52">
        <v>0</v>
      </c>
      <c r="V1533" s="52">
        <v>12.619725000000001</v>
      </c>
      <c r="W1533" s="52">
        <v>327.8604555</v>
      </c>
      <c r="X1533" s="52">
        <v>466.67743050000001</v>
      </c>
      <c r="Y1533" s="23" t="s">
        <v>2991</v>
      </c>
      <c r="Z1533" s="23" t="s">
        <v>3115</v>
      </c>
      <c r="AA1533" s="23" t="s">
        <v>3116</v>
      </c>
      <c r="AB1533" s="33">
        <v>292104830640</v>
      </c>
      <c r="AC1533" s="33" t="s">
        <v>3039</v>
      </c>
      <c r="AD1533" s="48">
        <v>44340</v>
      </c>
      <c r="AE1533" s="39">
        <v>44282</v>
      </c>
      <c r="AF1533" s="53" t="e">
        <v>#N/A</v>
      </c>
      <c r="AG1533" s="53" t="e">
        <v>#N/A</v>
      </c>
      <c r="AH1533" s="39" t="e">
        <v>#N/A</v>
      </c>
      <c r="AI1533" s="23" t="s">
        <v>51</v>
      </c>
      <c r="AJ1533" s="54"/>
      <c r="AK1533" s="55"/>
      <c r="AL1533" s="56"/>
      <c r="AM1533" s="57"/>
      <c r="AN1533" s="33"/>
      <c r="AO1533" s="48"/>
      <c r="AP1533" s="23">
        <v>2000</v>
      </c>
      <c r="AQ1533" s="23" t="s">
        <v>52</v>
      </c>
      <c r="AR1533" s="23" t="s">
        <v>3116</v>
      </c>
      <c r="AS1533" s="38" t="s">
        <v>53</v>
      </c>
      <c r="AT1533" s="23"/>
      <c r="AU1533" s="64">
        <v>7199963116</v>
      </c>
      <c r="AV1533" s="99">
        <v>1</v>
      </c>
      <c r="AW1533" s="102">
        <v>1682.63</v>
      </c>
      <c r="AX1533" s="29" t="s">
        <v>701</v>
      </c>
      <c r="AY1533" s="29"/>
      <c r="AZ1533" s="25" t="s">
        <v>2995</v>
      </c>
      <c r="BA1533">
        <f t="shared" si="280"/>
        <v>1356</v>
      </c>
      <c r="BB1533" s="115" t="s">
        <v>6983</v>
      </c>
      <c r="BC1533" s="105">
        <f t="shared" si="271"/>
        <v>1682.63</v>
      </c>
      <c r="BD1533" s="116">
        <f t="shared" si="272"/>
        <v>44256</v>
      </c>
      <c r="BE1533" s="141" t="s">
        <v>8477</v>
      </c>
      <c r="BF1533">
        <f>MATCH(BE1533,'Cat-4'!$A:$A,0)</f>
        <v>722</v>
      </c>
      <c r="BG1533">
        <f>MATCH(BD1533,'Cat-4'!$1:$1,0)</f>
        <v>111</v>
      </c>
      <c r="BH1533">
        <f>INDEX('Cat-4'!$1:$1048576,'NSS + ACT'!BF1533,'NSS + ACT'!BG1533)</f>
        <v>116.1</v>
      </c>
      <c r="BI1533">
        <f>MATCH($BI$1,'Cat-4'!$1:$1,0)</f>
        <v>153</v>
      </c>
      <c r="BJ1533">
        <f>INDEX('Cat-4'!$1:$1048576,'NSS + ACT'!BF1533,'NSS + ACT'!BI1533)</f>
        <v>130.80000000000001</v>
      </c>
      <c r="BK1533" s="126">
        <f t="shared" si="273"/>
        <v>1.1266149870801034</v>
      </c>
      <c r="BL1533">
        <f t="shared" si="274"/>
        <v>1384</v>
      </c>
      <c r="BM1533" s="126">
        <f t="shared" si="275"/>
        <v>46.133333333333333</v>
      </c>
      <c r="BN1533" s="126" t="s">
        <v>8785</v>
      </c>
      <c r="BO1533" s="126">
        <f>MATCH(BB1533,Sheet3!$D$4:$D$8,0)</f>
        <v>2</v>
      </c>
      <c r="BP1533" s="126">
        <f>MATCH(BN1533,Sheet3!$E$4:$H$4,0)</f>
        <v>4</v>
      </c>
      <c r="BQ1533" s="132">
        <f>INDEX(Sheet3!$D$4:$H$8,'NSS + ACT'!BO1533,'NSS + ACT'!BP1533)</f>
        <v>0.1</v>
      </c>
      <c r="BR1533" s="105">
        <f t="shared" si="276"/>
        <v>1895.6761757105946</v>
      </c>
      <c r="BS1533" s="162">
        <f t="shared" si="277"/>
        <v>0.1</v>
      </c>
      <c r="BT1533" s="105">
        <f t="shared" si="278"/>
        <v>1706.1085581395353</v>
      </c>
    </row>
    <row r="1534" spans="1:72">
      <c r="A1534" s="18">
        <f t="shared" si="281"/>
        <v>1531</v>
      </c>
      <c r="B1534" s="61">
        <v>292104830640</v>
      </c>
      <c r="C1534" s="39">
        <v>44340</v>
      </c>
      <c r="D1534" s="22" t="s">
        <v>133</v>
      </c>
      <c r="E1534" s="22" t="s">
        <v>3114</v>
      </c>
      <c r="F1534" s="110">
        <v>1</v>
      </c>
      <c r="G1534" s="23" t="s">
        <v>119</v>
      </c>
      <c r="H1534" s="52">
        <v>1682.63</v>
      </c>
      <c r="I1534" s="30"/>
      <c r="J1534" s="109">
        <v>1682.63</v>
      </c>
      <c r="K1534" s="23">
        <v>84841090</v>
      </c>
      <c r="L1534" s="26">
        <v>7.4999999999999997E-2</v>
      </c>
      <c r="M1534" s="40">
        <v>0</v>
      </c>
      <c r="N1534" s="62">
        <v>0</v>
      </c>
      <c r="O1534" s="52">
        <v>0</v>
      </c>
      <c r="P1534" s="26">
        <v>0.1</v>
      </c>
      <c r="Q1534" s="52">
        <v>0</v>
      </c>
      <c r="R1534" s="63">
        <v>0.18</v>
      </c>
      <c r="S1534" s="23" t="s">
        <v>777</v>
      </c>
      <c r="T1534" s="52">
        <v>126.19725</v>
      </c>
      <c r="U1534" s="52">
        <v>0</v>
      </c>
      <c r="V1534" s="52">
        <v>12.619725000000001</v>
      </c>
      <c r="W1534" s="52">
        <v>327.8604555</v>
      </c>
      <c r="X1534" s="52">
        <v>466.67743050000001</v>
      </c>
      <c r="Y1534" s="23" t="s">
        <v>2991</v>
      </c>
      <c r="Z1534" s="23" t="s">
        <v>3117</v>
      </c>
      <c r="AA1534" s="23" t="s">
        <v>3116</v>
      </c>
      <c r="AB1534" s="33">
        <v>292104830640</v>
      </c>
      <c r="AC1534" s="33" t="s">
        <v>3039</v>
      </c>
      <c r="AD1534" s="48">
        <v>44340</v>
      </c>
      <c r="AE1534" s="39">
        <v>44282</v>
      </c>
      <c r="AF1534" s="53" t="e">
        <v>#N/A</v>
      </c>
      <c r="AG1534" s="53" t="e">
        <v>#N/A</v>
      </c>
      <c r="AH1534" s="39" t="e">
        <v>#N/A</v>
      </c>
      <c r="AI1534" s="23" t="s">
        <v>51</v>
      </c>
      <c r="AJ1534" s="54"/>
      <c r="AK1534" s="55"/>
      <c r="AL1534" s="56"/>
      <c r="AM1534" s="57"/>
      <c r="AN1534" s="33"/>
      <c r="AO1534" s="48"/>
      <c r="AP1534" s="23">
        <v>2000</v>
      </c>
      <c r="AQ1534" s="23" t="s">
        <v>64</v>
      </c>
      <c r="AR1534" s="23" t="s">
        <v>3116</v>
      </c>
      <c r="AS1534" s="38" t="s">
        <v>53</v>
      </c>
      <c r="AT1534" s="23"/>
      <c r="AU1534" s="64">
        <v>7199963116</v>
      </c>
      <c r="AV1534" s="99">
        <v>1</v>
      </c>
      <c r="AW1534" s="102">
        <v>1682.63</v>
      </c>
      <c r="AX1534" s="29" t="s">
        <v>701</v>
      </c>
      <c r="AY1534" s="29"/>
      <c r="AZ1534" s="25" t="s">
        <v>2995</v>
      </c>
      <c r="BA1534">
        <f t="shared" si="280"/>
        <v>1356</v>
      </c>
      <c r="BB1534" s="115" t="s">
        <v>6983</v>
      </c>
      <c r="BC1534" s="105">
        <f t="shared" si="271"/>
        <v>1682.63</v>
      </c>
      <c r="BD1534" s="116">
        <f t="shared" si="272"/>
        <v>44256</v>
      </c>
      <c r="BE1534" s="141" t="s">
        <v>8477</v>
      </c>
      <c r="BF1534">
        <f>MATCH(BE1534,'Cat-4'!$A:$A,0)</f>
        <v>722</v>
      </c>
      <c r="BG1534">
        <f>MATCH(BD1534,'Cat-4'!$1:$1,0)</f>
        <v>111</v>
      </c>
      <c r="BH1534">
        <f>INDEX('Cat-4'!$1:$1048576,'NSS + ACT'!BF1534,'NSS + ACT'!BG1534)</f>
        <v>116.1</v>
      </c>
      <c r="BI1534">
        <f>MATCH($BI$1,'Cat-4'!$1:$1,0)</f>
        <v>153</v>
      </c>
      <c r="BJ1534">
        <f>INDEX('Cat-4'!$1:$1048576,'NSS + ACT'!BF1534,'NSS + ACT'!BI1534)</f>
        <v>130.80000000000001</v>
      </c>
      <c r="BK1534" s="126">
        <f t="shared" si="273"/>
        <v>1.1266149870801034</v>
      </c>
      <c r="BL1534">
        <f t="shared" si="274"/>
        <v>1384</v>
      </c>
      <c r="BM1534" s="126">
        <f t="shared" si="275"/>
        <v>46.133333333333333</v>
      </c>
      <c r="BN1534" s="126" t="s">
        <v>8785</v>
      </c>
      <c r="BO1534" s="126">
        <f>MATCH(BB1534,Sheet3!$D$4:$D$8,0)</f>
        <v>2</v>
      </c>
      <c r="BP1534" s="126">
        <f>MATCH(BN1534,Sheet3!$E$4:$H$4,0)</f>
        <v>4</v>
      </c>
      <c r="BQ1534" s="132">
        <f>INDEX(Sheet3!$D$4:$H$8,'NSS + ACT'!BO1534,'NSS + ACT'!BP1534)</f>
        <v>0.1</v>
      </c>
      <c r="BR1534" s="105">
        <f t="shared" si="276"/>
        <v>1895.6761757105946</v>
      </c>
      <c r="BS1534" s="162">
        <f t="shared" si="277"/>
        <v>0.1</v>
      </c>
      <c r="BT1534" s="105">
        <f t="shared" si="278"/>
        <v>1706.1085581395353</v>
      </c>
    </row>
    <row r="1535" spans="1:72">
      <c r="A1535" s="18">
        <f t="shared" si="281"/>
        <v>1532</v>
      </c>
      <c r="B1535" s="33"/>
      <c r="C1535" s="39"/>
      <c r="D1535" s="22" t="s">
        <v>4873</v>
      </c>
      <c r="E1535" s="22" t="s">
        <v>6507</v>
      </c>
      <c r="F1535" s="113">
        <v>10</v>
      </c>
      <c r="G1535" s="23" t="s">
        <v>119</v>
      </c>
      <c r="H1535" s="24">
        <v>168.154</v>
      </c>
      <c r="I1535" s="30"/>
      <c r="J1535" s="101">
        <v>1681.54</v>
      </c>
      <c r="K1535" s="23">
        <v>40169320</v>
      </c>
      <c r="L1535" s="26">
        <v>0.1</v>
      </c>
      <c r="M1535" s="26"/>
      <c r="N1535" s="49"/>
      <c r="O1535" s="50"/>
      <c r="P1535" s="26">
        <v>0.1</v>
      </c>
      <c r="Q1535" s="51"/>
      <c r="R1535" s="26">
        <v>0.18</v>
      </c>
      <c r="S1535" s="23" t="s">
        <v>906</v>
      </c>
      <c r="T1535" s="94">
        <v>168.154</v>
      </c>
      <c r="U1535" s="94">
        <v>0</v>
      </c>
      <c r="V1535" s="94">
        <v>16.8154</v>
      </c>
      <c r="W1535" s="94">
        <v>335.97169199999996</v>
      </c>
      <c r="X1535" s="52">
        <v>520.94109200000003</v>
      </c>
      <c r="Y1535" s="23" t="s">
        <v>6489</v>
      </c>
      <c r="Z1535" s="23" t="s">
        <v>6508</v>
      </c>
      <c r="AA1535" s="23" t="s">
        <v>6508</v>
      </c>
      <c r="AB1535" s="33">
        <v>291502972773</v>
      </c>
      <c r="AC1535" s="23">
        <v>3954</v>
      </c>
      <c r="AD1535" s="48">
        <v>42219</v>
      </c>
      <c r="AE1535" s="39">
        <v>42178</v>
      </c>
      <c r="AF1535" s="33" t="e">
        <v>#N/A</v>
      </c>
      <c r="AG1535" s="23" t="e">
        <v>#N/A</v>
      </c>
      <c r="AH1535" s="39" t="e">
        <v>#N/A</v>
      </c>
      <c r="AI1535" s="23" t="s">
        <v>51</v>
      </c>
      <c r="AJ1535" s="65"/>
      <c r="AK1535" s="57"/>
      <c r="AL1535" s="56"/>
      <c r="AM1535" s="52"/>
      <c r="AN1535" s="23"/>
      <c r="AO1535" s="38"/>
      <c r="AP1535" s="23">
        <v>2000</v>
      </c>
      <c r="AQ1535" s="23" t="s">
        <v>64</v>
      </c>
      <c r="AR1535" s="23" t="s">
        <v>6509</v>
      </c>
      <c r="AS1535" s="95" t="s">
        <v>518</v>
      </c>
      <c r="AT1535" s="23"/>
      <c r="AU1535" s="23" t="s">
        <v>6503</v>
      </c>
      <c r="AV1535" s="99">
        <v>10</v>
      </c>
      <c r="AW1535" s="101">
        <v>1681.54</v>
      </c>
      <c r="AX1535" s="29" t="s">
        <v>6494</v>
      </c>
      <c r="AY1535" s="29"/>
      <c r="AZ1535" s="21"/>
      <c r="BA1535">
        <f t="shared" si="280"/>
        <v>3460</v>
      </c>
      <c r="BB1535" s="115" t="s">
        <v>6983</v>
      </c>
      <c r="BC1535" s="105">
        <f t="shared" si="271"/>
        <v>168.154</v>
      </c>
      <c r="BD1535" s="116">
        <f t="shared" si="272"/>
        <v>42156</v>
      </c>
      <c r="BE1535" s="141" t="s">
        <v>8477</v>
      </c>
      <c r="BF1535">
        <f>MATCH(BE1535,'Cat-4'!$A:$A,0)</f>
        <v>722</v>
      </c>
      <c r="BG1535">
        <f>MATCH(BD1535,'Cat-4'!$1:$1,0)</f>
        <v>42</v>
      </c>
      <c r="BH1535">
        <f>INDEX('Cat-4'!$1:$1048576,'NSS + ACT'!BF1535,'NSS + ACT'!BG1535)</f>
        <v>111.1</v>
      </c>
      <c r="BI1535">
        <f>MATCH($BI$1,'Cat-4'!$1:$1,0)</f>
        <v>153</v>
      </c>
      <c r="BJ1535">
        <f>INDEX('Cat-4'!$1:$1048576,'NSS + ACT'!BF1535,'NSS + ACT'!BI1535)</f>
        <v>130.80000000000001</v>
      </c>
      <c r="BK1535" s="126">
        <f t="shared" si="273"/>
        <v>1.1773177317731776</v>
      </c>
      <c r="BL1535">
        <f t="shared" si="274"/>
        <v>3484</v>
      </c>
      <c r="BM1535" s="126">
        <f t="shared" si="275"/>
        <v>116.13333333333334</v>
      </c>
      <c r="BN1535" s="126" t="s">
        <v>8785</v>
      </c>
      <c r="BO1535" s="126">
        <f>MATCH(BB1535,Sheet3!$D$4:$D$8,0)</f>
        <v>2</v>
      </c>
      <c r="BP1535" s="126">
        <f>MATCH(BN1535,Sheet3!$E$4:$H$4,0)</f>
        <v>4</v>
      </c>
      <c r="BQ1535" s="132">
        <f>INDEX(Sheet3!$D$4:$H$8,'NSS + ACT'!BO1535,'NSS + ACT'!BP1535)</f>
        <v>0.1</v>
      </c>
      <c r="BR1535" s="105">
        <f t="shared" si="276"/>
        <v>1979.7068586858688</v>
      </c>
      <c r="BS1535" s="162">
        <f t="shared" si="277"/>
        <v>0.1</v>
      </c>
      <c r="BT1535" s="105">
        <f t="shared" si="278"/>
        <v>1781.7361728172821</v>
      </c>
    </row>
    <row r="1536" spans="1:72">
      <c r="A1536" s="18">
        <f t="shared" si="281"/>
        <v>1533</v>
      </c>
      <c r="B1536" s="33">
        <v>292207405276</v>
      </c>
      <c r="C1536" s="39">
        <v>44760</v>
      </c>
      <c r="D1536" s="22" t="s">
        <v>602</v>
      </c>
      <c r="E1536" s="22" t="s">
        <v>5585</v>
      </c>
      <c r="F1536" s="110">
        <v>7</v>
      </c>
      <c r="G1536" s="23" t="s">
        <v>119</v>
      </c>
      <c r="H1536" s="58">
        <v>236.37714285714287</v>
      </c>
      <c r="I1536" s="30"/>
      <c r="J1536" s="101">
        <v>1654.64</v>
      </c>
      <c r="K1536" s="33">
        <v>82021090</v>
      </c>
      <c r="L1536" s="26">
        <v>0.1</v>
      </c>
      <c r="M1536" s="40">
        <v>0</v>
      </c>
      <c r="N1536" s="40">
        <v>0</v>
      </c>
      <c r="O1536" s="35">
        <v>0</v>
      </c>
      <c r="P1536" s="63">
        <v>0.1</v>
      </c>
      <c r="Q1536" s="52">
        <v>0</v>
      </c>
      <c r="R1536" s="63">
        <v>0.18</v>
      </c>
      <c r="S1536" s="23" t="s">
        <v>5586</v>
      </c>
      <c r="T1536" s="52">
        <v>165.46400000000003</v>
      </c>
      <c r="U1536" s="52">
        <v>0</v>
      </c>
      <c r="V1536" s="52">
        <v>16.546400000000002</v>
      </c>
      <c r="W1536" s="52">
        <v>330.59707199999997</v>
      </c>
      <c r="X1536" s="52">
        <v>512.60747200000003</v>
      </c>
      <c r="Y1536" s="23" t="s">
        <v>5450</v>
      </c>
      <c r="Z1536" s="23" t="s">
        <v>5587</v>
      </c>
      <c r="AA1536" s="23" t="s">
        <v>5588</v>
      </c>
      <c r="AB1536" s="33">
        <v>292207405276</v>
      </c>
      <c r="AC1536" s="33" t="s">
        <v>5589</v>
      </c>
      <c r="AD1536" s="39">
        <v>44760</v>
      </c>
      <c r="AE1536" s="39">
        <v>44754</v>
      </c>
      <c r="AF1536" s="53" t="e">
        <v>#N/A</v>
      </c>
      <c r="AG1536" s="53" t="e">
        <v>#N/A</v>
      </c>
      <c r="AH1536" s="39" t="e">
        <v>#N/A</v>
      </c>
      <c r="AI1536" s="23" t="s">
        <v>51</v>
      </c>
      <c r="AJ1536" s="59"/>
      <c r="AK1536" s="59"/>
      <c r="AL1536" s="48"/>
      <c r="AM1536" s="60"/>
      <c r="AN1536" s="33"/>
      <c r="AO1536" s="48"/>
      <c r="AP1536" s="23">
        <v>2000</v>
      </c>
      <c r="AQ1536" s="23" t="s">
        <v>52</v>
      </c>
      <c r="AR1536" s="23" t="s">
        <v>5588</v>
      </c>
      <c r="AS1536" s="38" t="s">
        <v>53</v>
      </c>
      <c r="AT1536" s="23"/>
      <c r="AU1536" s="23" t="s">
        <v>5590</v>
      </c>
      <c r="AV1536" s="99">
        <v>7</v>
      </c>
      <c r="AW1536" s="101">
        <v>1654.64</v>
      </c>
      <c r="AX1536" s="29" t="s">
        <v>4770</v>
      </c>
      <c r="AY1536" s="29"/>
      <c r="AZ1536" s="30" t="s">
        <v>853</v>
      </c>
      <c r="BA1536">
        <f t="shared" si="280"/>
        <v>884</v>
      </c>
      <c r="BB1536" s="115" t="s">
        <v>6983</v>
      </c>
      <c r="BC1536" s="105">
        <f t="shared" si="271"/>
        <v>236.37714285714287</v>
      </c>
      <c r="BD1536" s="116">
        <f t="shared" si="272"/>
        <v>44743</v>
      </c>
      <c r="BE1536" s="141" t="s">
        <v>8477</v>
      </c>
      <c r="BF1536">
        <f>MATCH(BE1536,'Cat-4'!$A:$A,0)</f>
        <v>722</v>
      </c>
      <c r="BG1536">
        <f>MATCH(BD1536,'Cat-4'!$1:$1,0)</f>
        <v>127</v>
      </c>
      <c r="BH1536">
        <f>INDEX('Cat-4'!$1:$1048576,'NSS + ACT'!BF1536,'NSS + ACT'!BG1536)</f>
        <v>125.8</v>
      </c>
      <c r="BI1536">
        <f>MATCH($BI$1,'Cat-4'!$1:$1,0)</f>
        <v>153</v>
      </c>
      <c r="BJ1536">
        <f>INDEX('Cat-4'!$1:$1048576,'NSS + ACT'!BF1536,'NSS + ACT'!BI1536)</f>
        <v>130.80000000000001</v>
      </c>
      <c r="BK1536" s="126">
        <f t="shared" si="273"/>
        <v>1.0397456279809223</v>
      </c>
      <c r="BL1536">
        <f t="shared" si="274"/>
        <v>897</v>
      </c>
      <c r="BM1536" s="126">
        <f t="shared" si="275"/>
        <v>29.9</v>
      </c>
      <c r="BN1536" s="126" t="s">
        <v>8785</v>
      </c>
      <c r="BO1536" s="126">
        <f>MATCH(BB1536,Sheet3!$D$4:$D$8,0)</f>
        <v>2</v>
      </c>
      <c r="BP1536" s="126">
        <f>MATCH(BN1536,Sheet3!$E$4:$H$4,0)</f>
        <v>4</v>
      </c>
      <c r="BQ1536" s="132">
        <f>INDEX(Sheet3!$D$4:$H$8,'NSS + ACT'!BO1536,'NSS + ACT'!BP1536)</f>
        <v>0.1</v>
      </c>
      <c r="BR1536" s="105">
        <f t="shared" si="276"/>
        <v>1720.4047058823533</v>
      </c>
      <c r="BS1536" s="162">
        <f t="shared" si="277"/>
        <v>0.1</v>
      </c>
      <c r="BT1536" s="105">
        <f t="shared" si="278"/>
        <v>1548.3642352941179</v>
      </c>
    </row>
    <row r="1537" spans="1:72">
      <c r="A1537" s="18">
        <f t="shared" si="281"/>
        <v>1534</v>
      </c>
      <c r="B1537" s="33">
        <v>292306824880</v>
      </c>
      <c r="C1537" s="39">
        <v>45107</v>
      </c>
      <c r="D1537" s="22" t="s">
        <v>602</v>
      </c>
      <c r="E1537" s="22" t="s">
        <v>5617</v>
      </c>
      <c r="F1537" s="110">
        <v>250</v>
      </c>
      <c r="G1537" s="23" t="s">
        <v>5618</v>
      </c>
      <c r="H1537" s="58">
        <v>6.6</v>
      </c>
      <c r="I1537" s="30"/>
      <c r="J1537" s="101">
        <v>1650</v>
      </c>
      <c r="K1537" s="83">
        <v>73151290</v>
      </c>
      <c r="L1537" s="26">
        <v>0.1</v>
      </c>
      <c r="M1537" s="40" t="s">
        <v>742</v>
      </c>
      <c r="N1537" s="40">
        <v>0</v>
      </c>
      <c r="O1537" s="35">
        <v>0</v>
      </c>
      <c r="P1537" s="63">
        <v>0.1</v>
      </c>
      <c r="Q1537" s="52">
        <v>0</v>
      </c>
      <c r="R1537" s="63">
        <v>0.18</v>
      </c>
      <c r="S1537" s="23" t="s">
        <v>5325</v>
      </c>
      <c r="T1537" s="52">
        <v>165</v>
      </c>
      <c r="U1537" s="52">
        <v>0</v>
      </c>
      <c r="V1537" s="52">
        <v>16.5</v>
      </c>
      <c r="W1537" s="52">
        <v>329.67</v>
      </c>
      <c r="X1537" s="52">
        <v>511.17</v>
      </c>
      <c r="Y1537" s="23" t="s">
        <v>5450</v>
      </c>
      <c r="Z1537" s="23" t="s">
        <v>5619</v>
      </c>
      <c r="AA1537" s="23" t="s">
        <v>5620</v>
      </c>
      <c r="AB1537" s="33">
        <v>292306824880</v>
      </c>
      <c r="AC1537" s="33" t="s">
        <v>5328</v>
      </c>
      <c r="AD1537" s="39">
        <v>45107</v>
      </c>
      <c r="AE1537" s="39">
        <v>45107</v>
      </c>
      <c r="AF1537" s="53" t="e">
        <v>#N/A</v>
      </c>
      <c r="AG1537" s="53" t="e">
        <v>#N/A</v>
      </c>
      <c r="AH1537" s="39" t="e">
        <v>#N/A</v>
      </c>
      <c r="AI1537" s="23" t="s">
        <v>51</v>
      </c>
      <c r="AJ1537" s="59"/>
      <c r="AK1537" s="59"/>
      <c r="AL1537" s="48"/>
      <c r="AM1537" s="60"/>
      <c r="AN1537" s="33"/>
      <c r="AO1537" s="48"/>
      <c r="AP1537" s="23">
        <v>2000</v>
      </c>
      <c r="AQ1537" s="23" t="s">
        <v>52</v>
      </c>
      <c r="AR1537" s="23" t="s">
        <v>5620</v>
      </c>
      <c r="AS1537" s="38" t="s">
        <v>518</v>
      </c>
      <c r="AT1537" s="23"/>
      <c r="AU1537" s="23" t="s">
        <v>5329</v>
      </c>
      <c r="AV1537" s="99">
        <v>250</v>
      </c>
      <c r="AW1537" s="101">
        <v>1650</v>
      </c>
      <c r="AX1537" s="29" t="s">
        <v>4770</v>
      </c>
      <c r="AY1537" s="29"/>
      <c r="AZ1537" s="30" t="s">
        <v>853</v>
      </c>
      <c r="BA1537">
        <f t="shared" si="280"/>
        <v>531</v>
      </c>
      <c r="BB1537" s="115" t="s">
        <v>6983</v>
      </c>
      <c r="BC1537" s="105">
        <f t="shared" si="271"/>
        <v>6.6</v>
      </c>
      <c r="BD1537" s="116">
        <f t="shared" si="272"/>
        <v>45078</v>
      </c>
      <c r="BE1537" s="141" t="s">
        <v>8477</v>
      </c>
      <c r="BF1537">
        <f>MATCH(BE1537,'Cat-4'!$A:$A,0)</f>
        <v>722</v>
      </c>
      <c r="BG1537">
        <f>MATCH(BD1537,'Cat-4'!$1:$1,0)</f>
        <v>138</v>
      </c>
      <c r="BH1537">
        <f>INDEX('Cat-4'!$1:$1048576,'NSS + ACT'!BF1537,'NSS + ACT'!BG1537)</f>
        <v>128</v>
      </c>
      <c r="BI1537">
        <f>MATCH($BI$1,'Cat-4'!$1:$1,0)</f>
        <v>153</v>
      </c>
      <c r="BJ1537">
        <f>INDEX('Cat-4'!$1:$1048576,'NSS + ACT'!BF1537,'NSS + ACT'!BI1537)</f>
        <v>130.80000000000001</v>
      </c>
      <c r="BK1537" s="126">
        <f t="shared" si="273"/>
        <v>1.0218750000000001</v>
      </c>
      <c r="BL1537">
        <f t="shared" si="274"/>
        <v>562</v>
      </c>
      <c r="BM1537" s="126">
        <f t="shared" si="275"/>
        <v>18.733333333333334</v>
      </c>
      <c r="BN1537" s="126" t="s">
        <v>8784</v>
      </c>
      <c r="BO1537" s="126">
        <f>MATCH(BB1537,Sheet3!$D$4:$D$8,0)</f>
        <v>2</v>
      </c>
      <c r="BP1537" s="126">
        <f>MATCH(BN1537,Sheet3!$E$4:$H$4,0)</f>
        <v>3</v>
      </c>
      <c r="BQ1537" s="132">
        <f>INDEX(Sheet3!$D$4:$H$8,'NSS + ACT'!BO1537,'NSS + ACT'!BP1537)</f>
        <v>0.05</v>
      </c>
      <c r="BR1537" s="105">
        <f t="shared" si="276"/>
        <v>1686.0937500000002</v>
      </c>
      <c r="BS1537" s="162">
        <f t="shared" si="277"/>
        <v>0.05</v>
      </c>
      <c r="BT1537" s="105">
        <f t="shared" si="278"/>
        <v>1601.7890625000002</v>
      </c>
    </row>
    <row r="1538" spans="1:72">
      <c r="A1538" s="18">
        <f t="shared" si="281"/>
        <v>1535</v>
      </c>
      <c r="B1538" s="33"/>
      <c r="C1538" s="39"/>
      <c r="D1538" s="22" t="s">
        <v>73</v>
      </c>
      <c r="E1538" s="22" t="s">
        <v>6518</v>
      </c>
      <c r="F1538" s="113">
        <v>4</v>
      </c>
      <c r="G1538" s="23" t="s">
        <v>119</v>
      </c>
      <c r="H1538" s="24">
        <v>410.44</v>
      </c>
      <c r="I1538" s="30"/>
      <c r="J1538" s="101">
        <v>1641.76</v>
      </c>
      <c r="K1538" s="23">
        <v>84799030</v>
      </c>
      <c r="L1538" s="26">
        <v>7.4999999999999997E-2</v>
      </c>
      <c r="M1538" s="26"/>
      <c r="N1538" s="49"/>
      <c r="O1538" s="96"/>
      <c r="P1538" s="26">
        <v>0.1</v>
      </c>
      <c r="Q1538" s="49"/>
      <c r="R1538" s="26">
        <v>0.18</v>
      </c>
      <c r="S1538" s="23" t="s">
        <v>2342</v>
      </c>
      <c r="T1538" s="94">
        <v>123.13199999999999</v>
      </c>
      <c r="U1538" s="94">
        <v>0</v>
      </c>
      <c r="V1538" s="94">
        <v>12.3132</v>
      </c>
      <c r="W1538" s="94">
        <v>319.89693599999998</v>
      </c>
      <c r="X1538" s="52">
        <v>455.34213599999998</v>
      </c>
      <c r="Y1538" s="23" t="s">
        <v>6489</v>
      </c>
      <c r="Z1538" s="23" t="s">
        <v>6519</v>
      </c>
      <c r="AA1538" s="23" t="s">
        <v>6519</v>
      </c>
      <c r="AB1538" s="33">
        <v>291502972773</v>
      </c>
      <c r="AC1538" s="23">
        <v>3954</v>
      </c>
      <c r="AD1538" s="48">
        <v>42219</v>
      </c>
      <c r="AE1538" s="39">
        <v>42178</v>
      </c>
      <c r="AF1538" s="33" t="e">
        <v>#N/A</v>
      </c>
      <c r="AG1538" s="23" t="e">
        <v>#N/A</v>
      </c>
      <c r="AH1538" s="39" t="e">
        <v>#N/A</v>
      </c>
      <c r="AI1538" s="23" t="s">
        <v>51</v>
      </c>
      <c r="AJ1538" s="60"/>
      <c r="AK1538" s="57"/>
      <c r="AL1538" s="56"/>
      <c r="AM1538" s="52"/>
      <c r="AN1538" s="23"/>
      <c r="AO1538" s="38"/>
      <c r="AP1538" s="23">
        <v>2000</v>
      </c>
      <c r="AQ1538" s="23" t="s">
        <v>64</v>
      </c>
      <c r="AR1538" s="23" t="s">
        <v>6520</v>
      </c>
      <c r="AS1538" s="95" t="s">
        <v>53</v>
      </c>
      <c r="AT1538" s="23"/>
      <c r="AU1538" s="23">
        <v>25</v>
      </c>
      <c r="AV1538" s="99">
        <v>4</v>
      </c>
      <c r="AW1538" s="101">
        <v>1641.76</v>
      </c>
      <c r="AX1538" s="29" t="s">
        <v>6494</v>
      </c>
      <c r="AY1538" s="29"/>
      <c r="AZ1538" s="21"/>
      <c r="BA1538">
        <f t="shared" si="280"/>
        <v>3460</v>
      </c>
      <c r="BB1538" s="115" t="s">
        <v>6983</v>
      </c>
      <c r="BC1538" s="105">
        <f t="shared" si="271"/>
        <v>410.44</v>
      </c>
      <c r="BD1538" s="116">
        <f t="shared" si="272"/>
        <v>42156</v>
      </c>
      <c r="BE1538" s="141" t="s">
        <v>8477</v>
      </c>
      <c r="BF1538">
        <f>MATCH(BE1538,'Cat-4'!$A:$A,0)</f>
        <v>722</v>
      </c>
      <c r="BG1538">
        <f>MATCH(BD1538,'Cat-4'!$1:$1,0)</f>
        <v>42</v>
      </c>
      <c r="BH1538">
        <f>INDEX('Cat-4'!$1:$1048576,'NSS + ACT'!BF1538,'NSS + ACT'!BG1538)</f>
        <v>111.1</v>
      </c>
      <c r="BI1538">
        <f>MATCH($BI$1,'Cat-4'!$1:$1,0)</f>
        <v>153</v>
      </c>
      <c r="BJ1538">
        <f>INDEX('Cat-4'!$1:$1048576,'NSS + ACT'!BF1538,'NSS + ACT'!BI1538)</f>
        <v>130.80000000000001</v>
      </c>
      <c r="BK1538" s="126">
        <f t="shared" si="273"/>
        <v>1.1773177317731776</v>
      </c>
      <c r="BL1538">
        <f t="shared" si="274"/>
        <v>3484</v>
      </c>
      <c r="BM1538" s="126">
        <f t="shared" si="275"/>
        <v>116.13333333333334</v>
      </c>
      <c r="BN1538" s="126" t="s">
        <v>8785</v>
      </c>
      <c r="BO1538" s="126">
        <f>MATCH(BB1538,Sheet3!$D$4:$D$8,0)</f>
        <v>2</v>
      </c>
      <c r="BP1538" s="126">
        <f>MATCH(BN1538,Sheet3!$E$4:$H$4,0)</f>
        <v>4</v>
      </c>
      <c r="BQ1538" s="132">
        <f>INDEX(Sheet3!$D$4:$H$8,'NSS + ACT'!BO1538,'NSS + ACT'!BP1538)</f>
        <v>0.1</v>
      </c>
      <c r="BR1538" s="105">
        <f t="shared" si="276"/>
        <v>1932.8731593159321</v>
      </c>
      <c r="BS1538" s="162">
        <f t="shared" si="277"/>
        <v>0.1</v>
      </c>
      <c r="BT1538" s="105">
        <f t="shared" si="278"/>
        <v>1739.5858433843389</v>
      </c>
    </row>
    <row r="1539" spans="1:72">
      <c r="A1539" s="18">
        <f t="shared" si="281"/>
        <v>1536</v>
      </c>
      <c r="B1539" s="33">
        <v>292200289695</v>
      </c>
      <c r="C1539" s="39">
        <v>44571</v>
      </c>
      <c r="D1539" s="22" t="s">
        <v>145</v>
      </c>
      <c r="E1539" s="22" t="s">
        <v>5377</v>
      </c>
      <c r="F1539" s="110">
        <v>8</v>
      </c>
      <c r="G1539" s="23" t="s">
        <v>49</v>
      </c>
      <c r="H1539" s="58">
        <v>203.43</v>
      </c>
      <c r="I1539" s="30"/>
      <c r="J1539" s="101">
        <v>1627.44</v>
      </c>
      <c r="K1539" s="33">
        <v>73071190</v>
      </c>
      <c r="L1539" s="26">
        <v>0.1</v>
      </c>
      <c r="M1539" s="40" t="s">
        <v>742</v>
      </c>
      <c r="N1539" s="40">
        <v>0</v>
      </c>
      <c r="O1539" s="35">
        <v>0</v>
      </c>
      <c r="P1539" s="63">
        <v>0.1</v>
      </c>
      <c r="Q1539" s="52">
        <v>0</v>
      </c>
      <c r="R1539" s="63">
        <v>0.18</v>
      </c>
      <c r="S1539" s="23" t="s">
        <v>1260</v>
      </c>
      <c r="T1539" s="52">
        <v>162.74400000000003</v>
      </c>
      <c r="U1539" s="52">
        <v>0</v>
      </c>
      <c r="V1539" s="52">
        <v>16.274400000000004</v>
      </c>
      <c r="W1539" s="52">
        <v>325.16251200000005</v>
      </c>
      <c r="X1539" s="52">
        <v>504.18091200000009</v>
      </c>
      <c r="Y1539" s="23" t="s">
        <v>5221</v>
      </c>
      <c r="Z1539" s="23" t="s">
        <v>5378</v>
      </c>
      <c r="AA1539" s="23" t="s">
        <v>5379</v>
      </c>
      <c r="AB1539" s="33">
        <v>292200289695</v>
      </c>
      <c r="AC1539" s="33" t="s">
        <v>5380</v>
      </c>
      <c r="AD1539" s="39">
        <v>44571</v>
      </c>
      <c r="AE1539" s="39">
        <v>44566</v>
      </c>
      <c r="AF1539" s="53" t="e">
        <v>#N/A</v>
      </c>
      <c r="AG1539" s="53" t="e">
        <v>#N/A</v>
      </c>
      <c r="AH1539" s="39" t="e">
        <v>#N/A</v>
      </c>
      <c r="AI1539" s="23" t="s">
        <v>51</v>
      </c>
      <c r="AJ1539" s="59"/>
      <c r="AK1539" s="59"/>
      <c r="AL1539" s="48"/>
      <c r="AM1539" s="60"/>
      <c r="AN1539" s="33"/>
      <c r="AO1539" s="48"/>
      <c r="AP1539" s="23">
        <v>2000</v>
      </c>
      <c r="AQ1539" s="23" t="s">
        <v>52</v>
      </c>
      <c r="AR1539" s="23" t="s">
        <v>5379</v>
      </c>
      <c r="AS1539" s="38" t="s">
        <v>53</v>
      </c>
      <c r="AT1539" s="23"/>
      <c r="AU1539" s="23" t="s">
        <v>5381</v>
      </c>
      <c r="AV1539" s="99">
        <v>8</v>
      </c>
      <c r="AW1539" s="101">
        <v>1627.44</v>
      </c>
      <c r="AX1539" s="29" t="s">
        <v>4770</v>
      </c>
      <c r="AY1539" s="29"/>
      <c r="AZ1539" s="30"/>
      <c r="BA1539">
        <f t="shared" si="280"/>
        <v>1072</v>
      </c>
      <c r="BB1539" s="115" t="s">
        <v>6983</v>
      </c>
      <c r="BC1539" s="105">
        <f t="shared" si="271"/>
        <v>203.43</v>
      </c>
      <c r="BD1539" s="116">
        <f t="shared" si="272"/>
        <v>44562</v>
      </c>
      <c r="BE1539" s="141" t="s">
        <v>8477</v>
      </c>
      <c r="BF1539">
        <f>MATCH(BE1539,'Cat-4'!$A:$A,0)</f>
        <v>722</v>
      </c>
      <c r="BG1539">
        <f>MATCH(BD1539,'Cat-4'!$1:$1,0)</f>
        <v>121</v>
      </c>
      <c r="BH1539">
        <f>INDEX('Cat-4'!$1:$1048576,'NSS + ACT'!BF1539,'NSS + ACT'!BG1539)</f>
        <v>121.6</v>
      </c>
      <c r="BI1539">
        <f>MATCH($BI$1,'Cat-4'!$1:$1,0)</f>
        <v>153</v>
      </c>
      <c r="BJ1539">
        <f>INDEX('Cat-4'!$1:$1048576,'NSS + ACT'!BF1539,'NSS + ACT'!BI1539)</f>
        <v>130.80000000000001</v>
      </c>
      <c r="BK1539" s="126">
        <f t="shared" si="273"/>
        <v>1.0756578947368423</v>
      </c>
      <c r="BL1539">
        <f t="shared" si="274"/>
        <v>1078</v>
      </c>
      <c r="BM1539" s="126">
        <f t="shared" si="275"/>
        <v>35.93333333333333</v>
      </c>
      <c r="BN1539" s="126" t="s">
        <v>8785</v>
      </c>
      <c r="BO1539" s="126">
        <f>MATCH(BB1539,Sheet3!$D$4:$D$8,0)</f>
        <v>2</v>
      </c>
      <c r="BP1539" s="126">
        <f>MATCH(BN1539,Sheet3!$E$4:$H$4,0)</f>
        <v>4</v>
      </c>
      <c r="BQ1539" s="132">
        <f>INDEX(Sheet3!$D$4:$H$8,'NSS + ACT'!BO1539,'NSS + ACT'!BP1539)</f>
        <v>0.1</v>
      </c>
      <c r="BR1539" s="105">
        <f t="shared" si="276"/>
        <v>1750.5686842105267</v>
      </c>
      <c r="BS1539" s="162">
        <f t="shared" si="277"/>
        <v>0.1</v>
      </c>
      <c r="BT1539" s="105">
        <f t="shared" si="278"/>
        <v>1575.511815789474</v>
      </c>
    </row>
    <row r="1540" spans="1:72">
      <c r="A1540" s="18">
        <f t="shared" si="281"/>
        <v>1537</v>
      </c>
      <c r="B1540" s="61">
        <v>292211347960</v>
      </c>
      <c r="C1540" s="39">
        <v>44867</v>
      </c>
      <c r="D1540" s="22" t="s">
        <v>347</v>
      </c>
      <c r="E1540" s="22" t="s">
        <v>4228</v>
      </c>
      <c r="F1540" s="110">
        <v>25</v>
      </c>
      <c r="G1540" s="23" t="s">
        <v>119</v>
      </c>
      <c r="H1540" s="52">
        <v>65</v>
      </c>
      <c r="I1540" s="30"/>
      <c r="J1540" s="109">
        <v>1625</v>
      </c>
      <c r="K1540" s="23">
        <v>84841010</v>
      </c>
      <c r="L1540" s="26">
        <v>7.4999999999999997E-2</v>
      </c>
      <c r="M1540" s="40">
        <v>0</v>
      </c>
      <c r="N1540" s="62">
        <v>0</v>
      </c>
      <c r="O1540" s="52">
        <v>0</v>
      </c>
      <c r="P1540" s="26">
        <v>0.1</v>
      </c>
      <c r="Q1540" s="52">
        <v>0</v>
      </c>
      <c r="R1540" s="63">
        <v>0.18</v>
      </c>
      <c r="S1540" s="23" t="s">
        <v>4095</v>
      </c>
      <c r="T1540" s="52">
        <v>121.875</v>
      </c>
      <c r="U1540" s="52">
        <v>0</v>
      </c>
      <c r="V1540" s="52">
        <v>12.1875</v>
      </c>
      <c r="W1540" s="52">
        <v>316.63124999999997</v>
      </c>
      <c r="X1540" s="52">
        <v>450.69374999999997</v>
      </c>
      <c r="Y1540" s="23" t="s">
        <v>4133</v>
      </c>
      <c r="Z1540" s="23" t="s">
        <v>4229</v>
      </c>
      <c r="AA1540" s="23" t="s">
        <v>4230</v>
      </c>
      <c r="AB1540" s="33">
        <v>292211347960</v>
      </c>
      <c r="AC1540" s="33" t="s">
        <v>4148</v>
      </c>
      <c r="AD1540" s="39">
        <v>44867</v>
      </c>
      <c r="AE1540" s="39">
        <v>44841</v>
      </c>
      <c r="AF1540" s="53" t="e">
        <v>#N/A</v>
      </c>
      <c r="AG1540" s="53" t="e">
        <v>#N/A</v>
      </c>
      <c r="AH1540" s="39" t="e">
        <v>#N/A</v>
      </c>
      <c r="AI1540" s="23" t="s">
        <v>51</v>
      </c>
      <c r="AJ1540" s="59"/>
      <c r="AK1540" s="59"/>
      <c r="AL1540" s="48"/>
      <c r="AM1540" s="60"/>
      <c r="AN1540" s="33"/>
      <c r="AO1540" s="48"/>
      <c r="AP1540" s="23">
        <v>2000</v>
      </c>
      <c r="AQ1540" s="23" t="s">
        <v>52</v>
      </c>
      <c r="AR1540" s="23" t="s">
        <v>4230</v>
      </c>
      <c r="AS1540" s="38" t="s">
        <v>53</v>
      </c>
      <c r="AT1540" s="23"/>
      <c r="AU1540" s="64" t="s">
        <v>4149</v>
      </c>
      <c r="AV1540" s="99">
        <v>25</v>
      </c>
      <c r="AW1540" s="102">
        <v>1625</v>
      </c>
      <c r="AX1540" s="29" t="s">
        <v>701</v>
      </c>
      <c r="AY1540" s="29"/>
      <c r="AZ1540" s="25"/>
      <c r="BA1540">
        <f t="shared" si="280"/>
        <v>797</v>
      </c>
      <c r="BB1540" s="115" t="s">
        <v>6983</v>
      </c>
      <c r="BC1540" s="105">
        <f t="shared" si="271"/>
        <v>65</v>
      </c>
      <c r="BD1540" s="116">
        <f t="shared" si="272"/>
        <v>44835</v>
      </c>
      <c r="BE1540" s="141" t="s">
        <v>8477</v>
      </c>
      <c r="BF1540">
        <f>MATCH(BE1540,'Cat-4'!$A:$A,0)</f>
        <v>722</v>
      </c>
      <c r="BG1540">
        <f>MATCH(BD1540,'Cat-4'!$1:$1,0)</f>
        <v>130</v>
      </c>
      <c r="BH1540">
        <f>INDEX('Cat-4'!$1:$1048576,'NSS + ACT'!BF1540,'NSS + ACT'!BG1540)</f>
        <v>126.5</v>
      </c>
      <c r="BI1540">
        <f>MATCH($BI$1,'Cat-4'!$1:$1,0)</f>
        <v>153</v>
      </c>
      <c r="BJ1540">
        <f>INDEX('Cat-4'!$1:$1048576,'NSS + ACT'!BF1540,'NSS + ACT'!BI1540)</f>
        <v>130.80000000000001</v>
      </c>
      <c r="BK1540" s="126">
        <f t="shared" si="273"/>
        <v>1.0339920948616601</v>
      </c>
      <c r="BL1540">
        <f t="shared" si="274"/>
        <v>805</v>
      </c>
      <c r="BM1540" s="126">
        <f t="shared" si="275"/>
        <v>26.833333333333332</v>
      </c>
      <c r="BN1540" s="126" t="s">
        <v>8785</v>
      </c>
      <c r="BO1540" s="126">
        <f>MATCH(BB1540,Sheet3!$D$4:$D$8,0)</f>
        <v>2</v>
      </c>
      <c r="BP1540" s="126">
        <f>MATCH(BN1540,Sheet3!$E$4:$H$4,0)</f>
        <v>4</v>
      </c>
      <c r="BQ1540" s="132">
        <f>INDEX(Sheet3!$D$4:$H$8,'NSS + ACT'!BO1540,'NSS + ACT'!BP1540)</f>
        <v>0.1</v>
      </c>
      <c r="BR1540" s="105">
        <f t="shared" si="276"/>
        <v>1680.2371541501977</v>
      </c>
      <c r="BS1540" s="162">
        <f t="shared" si="277"/>
        <v>0.1</v>
      </c>
      <c r="BT1540" s="105">
        <f t="shared" si="278"/>
        <v>1512.213438735178</v>
      </c>
    </row>
    <row r="1541" spans="1:72">
      <c r="A1541" s="18">
        <f t="shared" si="281"/>
        <v>1538</v>
      </c>
      <c r="B1541" s="33">
        <v>292008116820</v>
      </c>
      <c r="C1541" s="39">
        <v>44120</v>
      </c>
      <c r="D1541" s="22" t="s">
        <v>309</v>
      </c>
      <c r="E1541" s="22" t="s">
        <v>6105</v>
      </c>
      <c r="F1541" s="110">
        <v>10</v>
      </c>
      <c r="G1541" s="23" t="s">
        <v>119</v>
      </c>
      <c r="H1541" s="52">
        <v>162.35999999999899</v>
      </c>
      <c r="I1541" s="30"/>
      <c r="J1541" s="109">
        <v>1623.5999999999899</v>
      </c>
      <c r="K1541" s="33" t="s">
        <v>6101</v>
      </c>
      <c r="L1541" s="26">
        <v>0.15</v>
      </c>
      <c r="M1541" s="26"/>
      <c r="N1541" s="26">
        <v>0</v>
      </c>
      <c r="O1541" s="60"/>
      <c r="P1541" s="26">
        <v>0.1</v>
      </c>
      <c r="Q1541" s="84"/>
      <c r="R1541" s="26">
        <v>0.18</v>
      </c>
      <c r="S1541" s="23" t="s">
        <v>942</v>
      </c>
      <c r="T1541" s="52">
        <v>243.53999999999849</v>
      </c>
      <c r="U1541" s="52">
        <v>0</v>
      </c>
      <c r="V1541" s="52">
        <v>24.35399999999985</v>
      </c>
      <c r="W1541" s="52">
        <v>340.46891999999787</v>
      </c>
      <c r="X1541" s="52">
        <v>608.36291999999617</v>
      </c>
      <c r="Y1541" s="23" t="s">
        <v>5950</v>
      </c>
      <c r="Z1541" s="23" t="s">
        <v>6106</v>
      </c>
      <c r="AA1541" s="23" t="s">
        <v>6107</v>
      </c>
      <c r="AB1541" s="33">
        <v>292008116820</v>
      </c>
      <c r="AC1541" s="33" t="s">
        <v>6104</v>
      </c>
      <c r="AD1541" s="39">
        <v>44120</v>
      </c>
      <c r="AE1541" s="39">
        <v>44119</v>
      </c>
      <c r="AF1541" s="53" t="e">
        <v>#N/A</v>
      </c>
      <c r="AG1541" s="53" t="e">
        <v>#N/A</v>
      </c>
      <c r="AH1541" s="39" t="e">
        <v>#N/A</v>
      </c>
      <c r="AI1541" s="23" t="s">
        <v>51</v>
      </c>
      <c r="AJ1541" s="59"/>
      <c r="AK1541" s="59"/>
      <c r="AL1541" s="48"/>
      <c r="AM1541" s="60"/>
      <c r="AN1541" s="33"/>
      <c r="AO1541" s="48"/>
      <c r="AP1541" s="23">
        <v>2000</v>
      </c>
      <c r="AQ1541" s="23" t="s">
        <v>52</v>
      </c>
      <c r="AR1541" s="23" t="s">
        <v>6107</v>
      </c>
      <c r="AS1541" s="38" t="s">
        <v>518</v>
      </c>
      <c r="AT1541" s="23"/>
      <c r="AU1541" s="23">
        <v>9</v>
      </c>
      <c r="AV1541" s="99">
        <v>10</v>
      </c>
      <c r="AW1541" s="101">
        <v>1623.5999999999899</v>
      </c>
      <c r="AX1541" s="29" t="s">
        <v>5711</v>
      </c>
      <c r="AY1541" s="29"/>
      <c r="AZ1541" s="21"/>
      <c r="BA1541">
        <f t="shared" si="280"/>
        <v>1519</v>
      </c>
      <c r="BB1541" s="115" t="s">
        <v>6983</v>
      </c>
      <c r="BC1541" s="105">
        <f t="shared" ref="BC1541:BC1604" si="282">AW1541/AV1541</f>
        <v>162.35999999999899</v>
      </c>
      <c r="BD1541" s="116">
        <f t="shared" ref="BD1541:BD1604" si="283">DATE(YEAR(AE1541),MONTH(AE1541),1)</f>
        <v>44105</v>
      </c>
      <c r="BE1541" s="141" t="s">
        <v>8477</v>
      </c>
      <c r="BF1541">
        <f>MATCH(BE1541,'Cat-4'!$A:$A,0)</f>
        <v>722</v>
      </c>
      <c r="BG1541">
        <f>MATCH(BD1541,'Cat-4'!$1:$1,0)</f>
        <v>106</v>
      </c>
      <c r="BH1541">
        <f>INDEX('Cat-4'!$1:$1048576,'NSS + ACT'!BF1541,'NSS + ACT'!BG1541)</f>
        <v>114.2</v>
      </c>
      <c r="BI1541">
        <f>MATCH($BI$1,'Cat-4'!$1:$1,0)</f>
        <v>153</v>
      </c>
      <c r="BJ1541">
        <f>INDEX('Cat-4'!$1:$1048576,'NSS + ACT'!BF1541,'NSS + ACT'!BI1541)</f>
        <v>130.80000000000001</v>
      </c>
      <c r="BK1541" s="126">
        <f t="shared" ref="BK1541:BK1604" si="284">BJ1541/BH1541</f>
        <v>1.1453590192644485</v>
      </c>
      <c r="BL1541">
        <f t="shared" ref="BL1541:BL1604" si="285">$BL$1-BD1541</f>
        <v>1535</v>
      </c>
      <c r="BM1541" s="126">
        <f t="shared" ref="BM1541:BM1604" si="286">BL1541/30</f>
        <v>51.166666666666664</v>
      </c>
      <c r="BN1541" s="126" t="s">
        <v>8785</v>
      </c>
      <c r="BO1541" s="126">
        <f>MATCH(BB1541,Sheet3!$D$4:$D$8,0)</f>
        <v>2</v>
      </c>
      <c r="BP1541" s="126">
        <f>MATCH(BN1541,Sheet3!$E$4:$H$4,0)</f>
        <v>4</v>
      </c>
      <c r="BQ1541" s="132">
        <f>INDEX(Sheet3!$D$4:$H$8,'NSS + ACT'!BO1541,'NSS + ACT'!BP1541)</f>
        <v>0.1</v>
      </c>
      <c r="BR1541" s="105">
        <f t="shared" ref="BR1541:BR1604" si="287">BK1541*AW1541</f>
        <v>1859.604903677747</v>
      </c>
      <c r="BS1541" s="162">
        <f t="shared" ref="BS1541:BS1604" si="288">BQ1541</f>
        <v>0.1</v>
      </c>
      <c r="BT1541" s="105">
        <f t="shared" ref="BT1541:BT1604" si="289">BR1541*(1-BS1541)</f>
        <v>1673.6444133099724</v>
      </c>
    </row>
    <row r="1542" spans="1:72">
      <c r="A1542" s="18">
        <f t="shared" si="281"/>
        <v>1539</v>
      </c>
      <c r="B1542" s="33">
        <v>292104357171</v>
      </c>
      <c r="C1542" s="39">
        <v>44323</v>
      </c>
      <c r="D1542" s="22" t="s">
        <v>114</v>
      </c>
      <c r="E1542" s="22" t="s">
        <v>6013</v>
      </c>
      <c r="F1542" s="110">
        <v>6</v>
      </c>
      <c r="G1542" s="23" t="s">
        <v>119</v>
      </c>
      <c r="H1542" s="52">
        <v>90</v>
      </c>
      <c r="I1542" s="30"/>
      <c r="J1542" s="109">
        <v>540</v>
      </c>
      <c r="K1542" s="33">
        <v>84819090</v>
      </c>
      <c r="L1542" s="26">
        <v>7.4999999999999997E-2</v>
      </c>
      <c r="M1542" s="26"/>
      <c r="N1542" s="26">
        <v>0</v>
      </c>
      <c r="O1542" s="60"/>
      <c r="P1542" s="26">
        <v>0.1</v>
      </c>
      <c r="Q1542" s="84"/>
      <c r="R1542" s="26">
        <v>0.18</v>
      </c>
      <c r="S1542" s="23" t="s">
        <v>849</v>
      </c>
      <c r="T1542" s="52">
        <v>40.5</v>
      </c>
      <c r="U1542" s="52">
        <v>0</v>
      </c>
      <c r="V1542" s="52">
        <v>4.05</v>
      </c>
      <c r="W1542" s="52">
        <v>105.21899999999999</v>
      </c>
      <c r="X1542" s="52">
        <v>149.76900000000001</v>
      </c>
      <c r="Y1542" s="23" t="s">
        <v>5950</v>
      </c>
      <c r="Z1542" s="23" t="s">
        <v>6014</v>
      </c>
      <c r="AA1542" s="23" t="s">
        <v>6015</v>
      </c>
      <c r="AB1542" s="33">
        <v>292104357171</v>
      </c>
      <c r="AC1542" s="33" t="s">
        <v>5988</v>
      </c>
      <c r="AD1542" s="39">
        <v>44323</v>
      </c>
      <c r="AE1542" s="39">
        <v>44274</v>
      </c>
      <c r="AF1542" s="53" t="e">
        <v>#N/A</v>
      </c>
      <c r="AG1542" s="53" t="e">
        <v>#N/A</v>
      </c>
      <c r="AH1542" s="39" t="e">
        <v>#N/A</v>
      </c>
      <c r="AI1542" s="23" t="s">
        <v>51</v>
      </c>
      <c r="AJ1542" s="59"/>
      <c r="AK1542" s="59"/>
      <c r="AL1542" s="48"/>
      <c r="AM1542" s="60"/>
      <c r="AN1542" s="33"/>
      <c r="AO1542" s="48"/>
      <c r="AP1542" s="23">
        <v>2000</v>
      </c>
      <c r="AQ1542" s="23" t="s">
        <v>52</v>
      </c>
      <c r="AR1542" s="23" t="s">
        <v>6015</v>
      </c>
      <c r="AS1542" s="38" t="s">
        <v>53</v>
      </c>
      <c r="AT1542" s="23"/>
      <c r="AU1542" s="23">
        <v>7620000778</v>
      </c>
      <c r="AV1542" s="99">
        <v>6</v>
      </c>
      <c r="AW1542" s="101">
        <v>1620</v>
      </c>
      <c r="AX1542" s="29" t="s">
        <v>5711</v>
      </c>
      <c r="AY1542" s="29"/>
      <c r="AZ1542" s="21"/>
      <c r="BA1542">
        <f t="shared" si="280"/>
        <v>1364</v>
      </c>
      <c r="BB1542" s="115" t="s">
        <v>6983</v>
      </c>
      <c r="BC1542" s="105">
        <f t="shared" si="282"/>
        <v>270</v>
      </c>
      <c r="BD1542" s="116">
        <f t="shared" si="283"/>
        <v>44256</v>
      </c>
      <c r="BE1542" s="141" t="s">
        <v>8477</v>
      </c>
      <c r="BF1542">
        <f>MATCH(BE1542,'Cat-4'!$A:$A,0)</f>
        <v>722</v>
      </c>
      <c r="BG1542">
        <f>MATCH(BD1542,'Cat-4'!$1:$1,0)</f>
        <v>111</v>
      </c>
      <c r="BH1542">
        <f>INDEX('Cat-4'!$1:$1048576,'NSS + ACT'!BF1542,'NSS + ACT'!BG1542)</f>
        <v>116.1</v>
      </c>
      <c r="BI1542">
        <f>MATCH($BI$1,'Cat-4'!$1:$1,0)</f>
        <v>153</v>
      </c>
      <c r="BJ1542">
        <f>INDEX('Cat-4'!$1:$1048576,'NSS + ACT'!BF1542,'NSS + ACT'!BI1542)</f>
        <v>130.80000000000001</v>
      </c>
      <c r="BK1542" s="126">
        <f t="shared" si="284"/>
        <v>1.1266149870801034</v>
      </c>
      <c r="BL1542">
        <f t="shared" si="285"/>
        <v>1384</v>
      </c>
      <c r="BM1542" s="126">
        <f t="shared" si="286"/>
        <v>46.133333333333333</v>
      </c>
      <c r="BN1542" s="126" t="s">
        <v>8785</v>
      </c>
      <c r="BO1542" s="126">
        <f>MATCH(BB1542,Sheet3!$D$4:$D$8,0)</f>
        <v>2</v>
      </c>
      <c r="BP1542" s="126">
        <f>MATCH(BN1542,Sheet3!$E$4:$H$4,0)</f>
        <v>4</v>
      </c>
      <c r="BQ1542" s="132">
        <f>INDEX(Sheet3!$D$4:$H$8,'NSS + ACT'!BO1542,'NSS + ACT'!BP1542)</f>
        <v>0.1</v>
      </c>
      <c r="BR1542" s="105">
        <f t="shared" si="287"/>
        <v>1825.1162790697676</v>
      </c>
      <c r="BS1542" s="162">
        <f t="shared" si="288"/>
        <v>0.1</v>
      </c>
      <c r="BT1542" s="105">
        <f t="shared" si="289"/>
        <v>1642.604651162791</v>
      </c>
    </row>
    <row r="1543" spans="1:72">
      <c r="A1543" s="18">
        <f t="shared" si="281"/>
        <v>1540</v>
      </c>
      <c r="B1543" s="33">
        <v>292104357171</v>
      </c>
      <c r="C1543" s="39">
        <v>44323</v>
      </c>
      <c r="D1543" s="22" t="s">
        <v>114</v>
      </c>
      <c r="E1543" s="22" t="s">
        <v>6044</v>
      </c>
      <c r="F1543" s="110">
        <v>1</v>
      </c>
      <c r="G1543" s="23" t="s">
        <v>119</v>
      </c>
      <c r="H1543" s="52">
        <v>1620</v>
      </c>
      <c r="I1543" s="30"/>
      <c r="J1543" s="109">
        <v>1620</v>
      </c>
      <c r="K1543" s="33">
        <v>84819090</v>
      </c>
      <c r="L1543" s="26">
        <v>7.4999999999999997E-2</v>
      </c>
      <c r="M1543" s="26"/>
      <c r="N1543" s="26">
        <v>0</v>
      </c>
      <c r="O1543" s="60"/>
      <c r="P1543" s="26">
        <v>0.1</v>
      </c>
      <c r="Q1543" s="84"/>
      <c r="R1543" s="26">
        <v>0.18</v>
      </c>
      <c r="S1543" s="23" t="s">
        <v>849</v>
      </c>
      <c r="T1543" s="52">
        <v>121.5</v>
      </c>
      <c r="U1543" s="52">
        <v>0</v>
      </c>
      <c r="V1543" s="52">
        <v>12.15</v>
      </c>
      <c r="W1543" s="52">
        <v>315.65699999999998</v>
      </c>
      <c r="X1543" s="52">
        <v>449.30700000000002</v>
      </c>
      <c r="Y1543" s="23" t="s">
        <v>5950</v>
      </c>
      <c r="Z1543" s="23" t="s">
        <v>6045</v>
      </c>
      <c r="AA1543" s="23" t="s">
        <v>6046</v>
      </c>
      <c r="AB1543" s="33">
        <v>292104357171</v>
      </c>
      <c r="AC1543" s="33" t="s">
        <v>5988</v>
      </c>
      <c r="AD1543" s="39">
        <v>44323</v>
      </c>
      <c r="AE1543" s="39">
        <v>44274</v>
      </c>
      <c r="AF1543" s="53" t="e">
        <v>#N/A</v>
      </c>
      <c r="AG1543" s="53" t="e">
        <v>#N/A</v>
      </c>
      <c r="AH1543" s="39" t="e">
        <v>#N/A</v>
      </c>
      <c r="AI1543" s="23" t="s">
        <v>51</v>
      </c>
      <c r="AJ1543" s="59"/>
      <c r="AK1543" s="59"/>
      <c r="AL1543" s="48"/>
      <c r="AM1543" s="60"/>
      <c r="AN1543" s="33"/>
      <c r="AO1543" s="48"/>
      <c r="AP1543" s="23">
        <v>2000</v>
      </c>
      <c r="AQ1543" s="23" t="s">
        <v>52</v>
      </c>
      <c r="AR1543" s="23" t="s">
        <v>6046</v>
      </c>
      <c r="AS1543" s="38" t="s">
        <v>53</v>
      </c>
      <c r="AT1543" s="23" t="s">
        <v>522</v>
      </c>
      <c r="AU1543" s="23">
        <v>7620000778</v>
      </c>
      <c r="AV1543" s="99">
        <v>1</v>
      </c>
      <c r="AW1543" s="101">
        <v>1620</v>
      </c>
      <c r="AX1543" s="29" t="s">
        <v>5711</v>
      </c>
      <c r="AY1543" s="29"/>
      <c r="AZ1543" s="21"/>
      <c r="BA1543">
        <f t="shared" ref="BA1543:BA1552" si="290">$BA$2-AE1543</f>
        <v>1364</v>
      </c>
      <c r="BB1543" s="115" t="s">
        <v>6987</v>
      </c>
      <c r="BC1543" s="105">
        <f t="shared" si="282"/>
        <v>1620</v>
      </c>
      <c r="BD1543" s="116">
        <f t="shared" si="283"/>
        <v>44256</v>
      </c>
      <c r="BE1543" s="141" t="s">
        <v>8366</v>
      </c>
      <c r="BF1543">
        <f>MATCH(BE1543,'Cat-4'!$A:$A,0)</f>
        <v>666</v>
      </c>
      <c r="BG1543">
        <f>MATCH(BD1543,'Cat-4'!$1:$1,0)</f>
        <v>111</v>
      </c>
      <c r="BH1543">
        <f>INDEX('Cat-4'!$1:$1048576,'NSS + ACT'!BF1543,'NSS + ACT'!BG1543)</f>
        <v>118.9</v>
      </c>
      <c r="BI1543">
        <f>MATCH($BI$1,'Cat-4'!$1:$1,0)</f>
        <v>153</v>
      </c>
      <c r="BJ1543">
        <f>INDEX('Cat-4'!$1:$1048576,'NSS + ACT'!BF1543,'NSS + ACT'!BI1543)</f>
        <v>133.4</v>
      </c>
      <c r="BK1543" s="126">
        <f t="shared" si="284"/>
        <v>1.121951219512195</v>
      </c>
      <c r="BL1543">
        <f t="shared" si="285"/>
        <v>1384</v>
      </c>
      <c r="BM1543" s="126">
        <f t="shared" si="286"/>
        <v>46.133333333333333</v>
      </c>
      <c r="BN1543" s="126" t="s">
        <v>8785</v>
      </c>
      <c r="BO1543" s="126">
        <f>MATCH(BB1543,Sheet3!$D$4:$D$8,0)</f>
        <v>4</v>
      </c>
      <c r="BP1543" s="126">
        <f>MATCH(BN1543,Sheet3!$E$4:$H$4,0)</f>
        <v>4</v>
      </c>
      <c r="BQ1543" s="132">
        <f>INDEX(Sheet3!$D$4:$H$8,'NSS + ACT'!BO1543,'NSS + ACT'!BP1543)</f>
        <v>0.2</v>
      </c>
      <c r="BR1543" s="105">
        <f t="shared" si="287"/>
        <v>1817.5609756097558</v>
      </c>
      <c r="BS1543" s="162">
        <f t="shared" si="288"/>
        <v>0.2</v>
      </c>
      <c r="BT1543" s="105">
        <f t="shared" si="289"/>
        <v>1454.0487804878048</v>
      </c>
    </row>
    <row r="1544" spans="1:72">
      <c r="A1544" s="18">
        <f t="shared" si="281"/>
        <v>1541</v>
      </c>
      <c r="B1544" s="33">
        <v>292104357171</v>
      </c>
      <c r="C1544" s="39">
        <v>44323</v>
      </c>
      <c r="D1544" s="22" t="s">
        <v>114</v>
      </c>
      <c r="E1544" s="22" t="s">
        <v>6047</v>
      </c>
      <c r="F1544" s="110">
        <v>1</v>
      </c>
      <c r="G1544" s="23" t="s">
        <v>119</v>
      </c>
      <c r="H1544" s="52">
        <v>1620</v>
      </c>
      <c r="I1544" s="30"/>
      <c r="J1544" s="109">
        <v>1620</v>
      </c>
      <c r="K1544" s="33">
        <v>84819090</v>
      </c>
      <c r="L1544" s="26">
        <v>7.4999999999999997E-2</v>
      </c>
      <c r="M1544" s="26"/>
      <c r="N1544" s="26">
        <v>0</v>
      </c>
      <c r="O1544" s="60"/>
      <c r="P1544" s="26">
        <v>0.1</v>
      </c>
      <c r="Q1544" s="84"/>
      <c r="R1544" s="26">
        <v>0.18</v>
      </c>
      <c r="S1544" s="23" t="s">
        <v>849</v>
      </c>
      <c r="T1544" s="52">
        <v>121.5</v>
      </c>
      <c r="U1544" s="52">
        <v>0</v>
      </c>
      <c r="V1544" s="52">
        <v>12.15</v>
      </c>
      <c r="W1544" s="52">
        <v>315.65699999999998</v>
      </c>
      <c r="X1544" s="52">
        <v>449.30700000000002</v>
      </c>
      <c r="Y1544" s="23" t="s">
        <v>5950</v>
      </c>
      <c r="Z1544" s="23" t="s">
        <v>6048</v>
      </c>
      <c r="AA1544" s="23" t="s">
        <v>6049</v>
      </c>
      <c r="AB1544" s="33">
        <v>292104357171</v>
      </c>
      <c r="AC1544" s="33" t="s">
        <v>5988</v>
      </c>
      <c r="AD1544" s="39">
        <v>44323</v>
      </c>
      <c r="AE1544" s="39">
        <v>44274</v>
      </c>
      <c r="AF1544" s="53" t="e">
        <v>#N/A</v>
      </c>
      <c r="AG1544" s="53" t="e">
        <v>#N/A</v>
      </c>
      <c r="AH1544" s="39" t="e">
        <v>#N/A</v>
      </c>
      <c r="AI1544" s="23" t="s">
        <v>51</v>
      </c>
      <c r="AJ1544" s="59"/>
      <c r="AK1544" s="59"/>
      <c r="AL1544" s="48"/>
      <c r="AM1544" s="60"/>
      <c r="AN1544" s="33"/>
      <c r="AO1544" s="48"/>
      <c r="AP1544" s="23">
        <v>2000</v>
      </c>
      <c r="AQ1544" s="23" t="s">
        <v>52</v>
      </c>
      <c r="AR1544" s="23" t="s">
        <v>6049</v>
      </c>
      <c r="AS1544" s="38" t="s">
        <v>53</v>
      </c>
      <c r="AT1544" s="23" t="s">
        <v>522</v>
      </c>
      <c r="AU1544" s="23">
        <v>7620000778</v>
      </c>
      <c r="AV1544" s="99">
        <v>1</v>
      </c>
      <c r="AW1544" s="101">
        <v>1620</v>
      </c>
      <c r="AX1544" s="29" t="s">
        <v>5711</v>
      </c>
      <c r="AY1544" s="29"/>
      <c r="AZ1544" s="21"/>
      <c r="BA1544">
        <f t="shared" si="290"/>
        <v>1364</v>
      </c>
      <c r="BB1544" s="115" t="s">
        <v>6987</v>
      </c>
      <c r="BC1544" s="105">
        <f t="shared" si="282"/>
        <v>1620</v>
      </c>
      <c r="BD1544" s="116">
        <f t="shared" si="283"/>
        <v>44256</v>
      </c>
      <c r="BE1544" s="141" t="s">
        <v>8366</v>
      </c>
      <c r="BF1544">
        <f>MATCH(BE1544,'Cat-4'!$A:$A,0)</f>
        <v>666</v>
      </c>
      <c r="BG1544">
        <f>MATCH(BD1544,'Cat-4'!$1:$1,0)</f>
        <v>111</v>
      </c>
      <c r="BH1544">
        <f>INDEX('Cat-4'!$1:$1048576,'NSS + ACT'!BF1544,'NSS + ACT'!BG1544)</f>
        <v>118.9</v>
      </c>
      <c r="BI1544">
        <f>MATCH($BI$1,'Cat-4'!$1:$1,0)</f>
        <v>153</v>
      </c>
      <c r="BJ1544">
        <f>INDEX('Cat-4'!$1:$1048576,'NSS + ACT'!BF1544,'NSS + ACT'!BI1544)</f>
        <v>133.4</v>
      </c>
      <c r="BK1544" s="126">
        <f t="shared" si="284"/>
        <v>1.121951219512195</v>
      </c>
      <c r="BL1544">
        <f t="shared" si="285"/>
        <v>1384</v>
      </c>
      <c r="BM1544" s="126">
        <f t="shared" si="286"/>
        <v>46.133333333333333</v>
      </c>
      <c r="BN1544" s="126" t="s">
        <v>8785</v>
      </c>
      <c r="BO1544" s="126">
        <f>MATCH(BB1544,Sheet3!$D$4:$D$8,0)</f>
        <v>4</v>
      </c>
      <c r="BP1544" s="126">
        <f>MATCH(BN1544,Sheet3!$E$4:$H$4,0)</f>
        <v>4</v>
      </c>
      <c r="BQ1544" s="132">
        <f>INDEX(Sheet3!$D$4:$H$8,'NSS + ACT'!BO1544,'NSS + ACT'!BP1544)</f>
        <v>0.2</v>
      </c>
      <c r="BR1544" s="105">
        <f t="shared" si="287"/>
        <v>1817.5609756097558</v>
      </c>
      <c r="BS1544" s="162">
        <f t="shared" si="288"/>
        <v>0.2</v>
      </c>
      <c r="BT1544" s="105">
        <f t="shared" si="289"/>
        <v>1454.0487804878048</v>
      </c>
    </row>
    <row r="1545" spans="1:72">
      <c r="A1545" s="18">
        <f t="shared" si="281"/>
        <v>1542</v>
      </c>
      <c r="B1545" s="33">
        <v>292306824880</v>
      </c>
      <c r="C1545" s="39">
        <v>45107</v>
      </c>
      <c r="D1545" s="22" t="s">
        <v>602</v>
      </c>
      <c r="E1545" s="22" t="s">
        <v>5324</v>
      </c>
      <c r="F1545" s="110">
        <v>65</v>
      </c>
      <c r="G1545" s="23" t="s">
        <v>49</v>
      </c>
      <c r="H1545" s="58">
        <v>24.666615384615231</v>
      </c>
      <c r="I1545" s="30"/>
      <c r="J1545" s="101">
        <v>1603.3299999999899</v>
      </c>
      <c r="K1545" s="83">
        <v>73151900</v>
      </c>
      <c r="L1545" s="26">
        <v>0.1</v>
      </c>
      <c r="M1545" s="40" t="s">
        <v>742</v>
      </c>
      <c r="N1545" s="40">
        <v>0</v>
      </c>
      <c r="O1545" s="35">
        <v>0</v>
      </c>
      <c r="P1545" s="63">
        <v>0.1</v>
      </c>
      <c r="Q1545" s="52">
        <v>0</v>
      </c>
      <c r="R1545" s="63">
        <v>0.18</v>
      </c>
      <c r="S1545" s="23" t="s">
        <v>5325</v>
      </c>
      <c r="T1545" s="52">
        <v>160.332999999999</v>
      </c>
      <c r="U1545" s="52">
        <v>0</v>
      </c>
      <c r="V1545" s="52">
        <v>16.033299999999901</v>
      </c>
      <c r="W1545" s="52">
        <v>320.34533399999793</v>
      </c>
      <c r="X1545" s="52">
        <v>496.71163399999682</v>
      </c>
      <c r="Y1545" s="23" t="s">
        <v>5221</v>
      </c>
      <c r="Z1545" s="23" t="s">
        <v>5326</v>
      </c>
      <c r="AA1545" s="23" t="s">
        <v>5327</v>
      </c>
      <c r="AB1545" s="33">
        <v>292306824880</v>
      </c>
      <c r="AC1545" s="33" t="s">
        <v>5328</v>
      </c>
      <c r="AD1545" s="39">
        <v>45107</v>
      </c>
      <c r="AE1545" s="39">
        <v>45107</v>
      </c>
      <c r="AF1545" s="53" t="e">
        <v>#N/A</v>
      </c>
      <c r="AG1545" s="53" t="e">
        <v>#N/A</v>
      </c>
      <c r="AH1545" s="39" t="e">
        <v>#N/A</v>
      </c>
      <c r="AI1545" s="23" t="s">
        <v>51</v>
      </c>
      <c r="AJ1545" s="59"/>
      <c r="AK1545" s="59"/>
      <c r="AL1545" s="48"/>
      <c r="AM1545" s="60"/>
      <c r="AN1545" s="33"/>
      <c r="AO1545" s="48"/>
      <c r="AP1545" s="23">
        <v>2000</v>
      </c>
      <c r="AQ1545" s="23" t="s">
        <v>52</v>
      </c>
      <c r="AR1545" s="23" t="s">
        <v>5327</v>
      </c>
      <c r="AS1545" s="38" t="s">
        <v>518</v>
      </c>
      <c r="AT1545" s="23"/>
      <c r="AU1545" s="23" t="s">
        <v>5329</v>
      </c>
      <c r="AV1545" s="99">
        <v>65</v>
      </c>
      <c r="AW1545" s="101">
        <v>1603.3299999999899</v>
      </c>
      <c r="AX1545" s="29" t="s">
        <v>4770</v>
      </c>
      <c r="AY1545" s="29"/>
      <c r="AZ1545" s="30"/>
      <c r="BA1545">
        <f t="shared" si="290"/>
        <v>531</v>
      </c>
      <c r="BB1545" s="115" t="s">
        <v>6983</v>
      </c>
      <c r="BC1545" s="105">
        <f t="shared" si="282"/>
        <v>24.666615384615231</v>
      </c>
      <c r="BD1545" s="116">
        <f t="shared" si="283"/>
        <v>45078</v>
      </c>
      <c r="BE1545" s="141" t="s">
        <v>8477</v>
      </c>
      <c r="BF1545">
        <f>MATCH(BE1545,'Cat-4'!$A:$A,0)</f>
        <v>722</v>
      </c>
      <c r="BG1545">
        <f>MATCH(BD1545,'Cat-4'!$1:$1,0)</f>
        <v>138</v>
      </c>
      <c r="BH1545">
        <f>INDEX('Cat-4'!$1:$1048576,'NSS + ACT'!BF1545,'NSS + ACT'!BG1545)</f>
        <v>128</v>
      </c>
      <c r="BI1545">
        <f>MATCH($BI$1,'Cat-4'!$1:$1,0)</f>
        <v>153</v>
      </c>
      <c r="BJ1545">
        <f>INDEX('Cat-4'!$1:$1048576,'NSS + ACT'!BF1545,'NSS + ACT'!BI1545)</f>
        <v>130.80000000000001</v>
      </c>
      <c r="BK1545" s="126">
        <f t="shared" si="284"/>
        <v>1.0218750000000001</v>
      </c>
      <c r="BL1545">
        <f t="shared" si="285"/>
        <v>562</v>
      </c>
      <c r="BM1545" s="126">
        <f t="shared" si="286"/>
        <v>18.733333333333334</v>
      </c>
      <c r="BN1545" s="126" t="s">
        <v>8784</v>
      </c>
      <c r="BO1545" s="126">
        <f>MATCH(BB1545,Sheet3!$D$4:$D$8,0)</f>
        <v>2</v>
      </c>
      <c r="BP1545" s="126">
        <f>MATCH(BN1545,Sheet3!$E$4:$H$4,0)</f>
        <v>3</v>
      </c>
      <c r="BQ1545" s="132">
        <f>INDEX(Sheet3!$D$4:$H$8,'NSS + ACT'!BO1545,'NSS + ACT'!BP1545)</f>
        <v>0.05</v>
      </c>
      <c r="BR1545" s="105">
        <f t="shared" si="287"/>
        <v>1638.4028437499899</v>
      </c>
      <c r="BS1545" s="162">
        <f t="shared" si="288"/>
        <v>0.05</v>
      </c>
      <c r="BT1545" s="105">
        <f t="shared" si="289"/>
        <v>1556.4827015624903</v>
      </c>
    </row>
    <row r="1546" spans="1:72">
      <c r="A1546" s="18">
        <f t="shared" si="281"/>
        <v>1543</v>
      </c>
      <c r="B1546" s="83">
        <v>291806450655</v>
      </c>
      <c r="C1546" s="86">
        <v>43313</v>
      </c>
      <c r="D1546" s="22" t="s">
        <v>360</v>
      </c>
      <c r="E1546" s="97" t="s">
        <v>6431</v>
      </c>
      <c r="F1546" s="112">
        <v>12</v>
      </c>
      <c r="G1546" s="88" t="s">
        <v>49</v>
      </c>
      <c r="H1546" s="52">
        <v>132.57249999999917</v>
      </c>
      <c r="I1546" s="30"/>
      <c r="J1546" s="104">
        <v>1590.8699999999899</v>
      </c>
      <c r="K1546" s="36">
        <v>84679100</v>
      </c>
      <c r="L1546" s="26">
        <v>7.4999999999999997E-2</v>
      </c>
      <c r="M1546" s="89"/>
      <c r="N1546" s="26">
        <v>0</v>
      </c>
      <c r="O1546" s="90"/>
      <c r="P1546" s="26">
        <v>0.1</v>
      </c>
      <c r="Q1546" s="84"/>
      <c r="R1546" s="26">
        <v>0.18</v>
      </c>
      <c r="S1546" s="88" t="s">
        <v>6432</v>
      </c>
      <c r="T1546" s="52">
        <v>119.31524999999924</v>
      </c>
      <c r="U1546" s="52">
        <v>0</v>
      </c>
      <c r="V1546" s="52">
        <v>11.931524999999924</v>
      </c>
      <c r="W1546" s="52">
        <v>309.98101949999801</v>
      </c>
      <c r="X1546" s="52">
        <v>441.22779449999717</v>
      </c>
      <c r="Y1546" s="23" t="s">
        <v>6223</v>
      </c>
      <c r="Z1546" s="88" t="s">
        <v>6433</v>
      </c>
      <c r="AA1546" s="88" t="s">
        <v>6434</v>
      </c>
      <c r="AB1546" s="83">
        <v>291806450655</v>
      </c>
      <c r="AC1546" s="83" t="s">
        <v>4660</v>
      </c>
      <c r="AD1546" s="86">
        <v>43313</v>
      </c>
      <c r="AE1546" s="86">
        <v>43312</v>
      </c>
      <c r="AF1546" s="91" t="e">
        <v>#N/A</v>
      </c>
      <c r="AG1546" s="91" t="e">
        <v>#N/A</v>
      </c>
      <c r="AH1546" s="86" t="e">
        <v>#N/A</v>
      </c>
      <c r="AI1546" s="88" t="s">
        <v>51</v>
      </c>
      <c r="AJ1546" s="92"/>
      <c r="AK1546" s="92"/>
      <c r="AL1546" s="93"/>
      <c r="AM1546" s="90"/>
      <c r="AN1546" s="83"/>
      <c r="AO1546" s="93"/>
      <c r="AP1546" s="88">
        <v>2000</v>
      </c>
      <c r="AQ1546" s="88" t="s">
        <v>52</v>
      </c>
      <c r="AR1546" s="88" t="s">
        <v>6434</v>
      </c>
      <c r="AS1546" s="87" t="s">
        <v>53</v>
      </c>
      <c r="AT1546" s="88"/>
      <c r="AU1546" s="88">
        <v>18199592</v>
      </c>
      <c r="AV1546" s="99">
        <v>12</v>
      </c>
      <c r="AW1546" s="104">
        <v>1590.8699999999899</v>
      </c>
      <c r="AX1546" s="29" t="s">
        <v>5711</v>
      </c>
      <c r="AY1546" s="29"/>
      <c r="AZ1546" s="21"/>
      <c r="BA1546">
        <f t="shared" si="290"/>
        <v>2326</v>
      </c>
      <c r="BB1546" s="115" t="s">
        <v>6983</v>
      </c>
      <c r="BC1546" s="105">
        <f t="shared" si="282"/>
        <v>132.57249999999917</v>
      </c>
      <c r="BD1546" s="116">
        <f t="shared" si="283"/>
        <v>43282</v>
      </c>
      <c r="BE1546" s="141" t="s">
        <v>8477</v>
      </c>
      <c r="BF1546">
        <f>MATCH(BE1546,'Cat-4'!$A:$A,0)</f>
        <v>722</v>
      </c>
      <c r="BG1546">
        <f>MATCH(BD1546,'Cat-4'!$1:$1,0)</f>
        <v>79</v>
      </c>
      <c r="BH1546">
        <f>INDEX('Cat-4'!$1:$1048576,'NSS + ACT'!BF1546,'NSS + ACT'!BG1546)</f>
        <v>110.9</v>
      </c>
      <c r="BI1546">
        <f>MATCH($BI$1,'Cat-4'!$1:$1,0)</f>
        <v>153</v>
      </c>
      <c r="BJ1546">
        <f>INDEX('Cat-4'!$1:$1048576,'NSS + ACT'!BF1546,'NSS + ACT'!BI1546)</f>
        <v>130.80000000000001</v>
      </c>
      <c r="BK1546" s="126">
        <f t="shared" si="284"/>
        <v>1.1794409377817854</v>
      </c>
      <c r="BL1546">
        <f t="shared" si="285"/>
        <v>2358</v>
      </c>
      <c r="BM1546" s="126">
        <f t="shared" si="286"/>
        <v>78.599999999999994</v>
      </c>
      <c r="BN1546" s="126" t="s">
        <v>8785</v>
      </c>
      <c r="BO1546" s="126">
        <f>MATCH(BB1546,Sheet3!$D$4:$D$8,0)</f>
        <v>2</v>
      </c>
      <c r="BP1546" s="126">
        <f>MATCH(BN1546,Sheet3!$E$4:$H$4,0)</f>
        <v>4</v>
      </c>
      <c r="BQ1546" s="132">
        <f>INDEX(Sheet3!$D$4:$H$8,'NSS + ACT'!BO1546,'NSS + ACT'!BP1546)</f>
        <v>0.1</v>
      </c>
      <c r="BR1546" s="105">
        <f t="shared" si="287"/>
        <v>1876.3372046888969</v>
      </c>
      <c r="BS1546" s="162">
        <f t="shared" si="288"/>
        <v>0.1</v>
      </c>
      <c r="BT1546" s="105">
        <f t="shared" si="289"/>
        <v>1688.7034842200073</v>
      </c>
    </row>
    <row r="1547" spans="1:72">
      <c r="A1547" s="18">
        <f t="shared" si="281"/>
        <v>1544</v>
      </c>
      <c r="B1547" s="33">
        <v>291902563676</v>
      </c>
      <c r="C1547" s="39">
        <v>43539</v>
      </c>
      <c r="D1547" s="22" t="s">
        <v>235</v>
      </c>
      <c r="E1547" s="22" t="s">
        <v>5891</v>
      </c>
      <c r="F1547" s="110">
        <v>7</v>
      </c>
      <c r="G1547" s="23" t="s">
        <v>119</v>
      </c>
      <c r="H1547" s="52">
        <v>225.73714285714286</v>
      </c>
      <c r="I1547" s="30"/>
      <c r="J1547" s="109">
        <v>1580.16</v>
      </c>
      <c r="K1547" s="36">
        <v>85030090</v>
      </c>
      <c r="L1547" s="26">
        <v>7.4999999999999997E-2</v>
      </c>
      <c r="M1547" s="26"/>
      <c r="N1547" s="26">
        <v>0</v>
      </c>
      <c r="O1547" s="60"/>
      <c r="P1547" s="26">
        <v>0.1</v>
      </c>
      <c r="Q1547" s="84"/>
      <c r="R1547" s="26">
        <v>0.18</v>
      </c>
      <c r="S1547" s="23" t="s">
        <v>1170</v>
      </c>
      <c r="T1547" s="52">
        <v>118.512</v>
      </c>
      <c r="U1547" s="52">
        <v>0</v>
      </c>
      <c r="V1547" s="52">
        <v>11.8512</v>
      </c>
      <c r="W1547" s="52">
        <v>307.89417600000002</v>
      </c>
      <c r="X1547" s="52">
        <v>438.25737600000002</v>
      </c>
      <c r="Y1547" s="23" t="s">
        <v>5800</v>
      </c>
      <c r="Z1547" s="23" t="s">
        <v>5892</v>
      </c>
      <c r="AA1547" s="23" t="s">
        <v>5893</v>
      </c>
      <c r="AB1547" s="33">
        <v>291902563676</v>
      </c>
      <c r="AC1547" s="33" t="s">
        <v>5874</v>
      </c>
      <c r="AD1547" s="48">
        <v>43539</v>
      </c>
      <c r="AE1547" s="39">
        <v>43525</v>
      </c>
      <c r="AF1547" s="53" t="e">
        <v>#N/A</v>
      </c>
      <c r="AG1547" s="53" t="e">
        <v>#N/A</v>
      </c>
      <c r="AH1547" s="39" t="e">
        <v>#N/A</v>
      </c>
      <c r="AI1547" s="23" t="s">
        <v>51</v>
      </c>
      <c r="AJ1547" s="54"/>
      <c r="AK1547" s="55"/>
      <c r="AL1547" s="56"/>
      <c r="AM1547" s="57"/>
      <c r="AN1547" s="33"/>
      <c r="AO1547" s="48"/>
      <c r="AP1547" s="23">
        <v>2000</v>
      </c>
      <c r="AQ1547" s="23" t="s">
        <v>52</v>
      </c>
      <c r="AR1547" s="23" t="s">
        <v>5893</v>
      </c>
      <c r="AS1547" s="38" t="s">
        <v>53</v>
      </c>
      <c r="AT1547" s="23"/>
      <c r="AU1547" s="23" t="s">
        <v>5875</v>
      </c>
      <c r="AV1547" s="99">
        <v>7</v>
      </c>
      <c r="AW1547" s="101">
        <v>1580.16</v>
      </c>
      <c r="AX1547" s="29" t="s">
        <v>5711</v>
      </c>
      <c r="AY1547" s="29"/>
      <c r="AZ1547" s="21"/>
      <c r="BA1547">
        <f t="shared" si="290"/>
        <v>2113</v>
      </c>
      <c r="BB1547" s="115" t="s">
        <v>6983</v>
      </c>
      <c r="BC1547" s="105">
        <f t="shared" si="282"/>
        <v>225.73714285714286</v>
      </c>
      <c r="BD1547" s="116">
        <f t="shared" si="283"/>
        <v>43525</v>
      </c>
      <c r="BE1547" s="141" t="s">
        <v>8477</v>
      </c>
      <c r="BF1547">
        <f>MATCH(BE1547,'Cat-4'!$A:$A,0)</f>
        <v>722</v>
      </c>
      <c r="BG1547">
        <f>MATCH(BD1547,'Cat-4'!$1:$1,0)</f>
        <v>87</v>
      </c>
      <c r="BH1547">
        <f>INDEX('Cat-4'!$1:$1048576,'NSS + ACT'!BF1547,'NSS + ACT'!BG1547)</f>
        <v>112.3</v>
      </c>
      <c r="BI1547">
        <f>MATCH($BI$1,'Cat-4'!$1:$1,0)</f>
        <v>153</v>
      </c>
      <c r="BJ1547">
        <f>INDEX('Cat-4'!$1:$1048576,'NSS + ACT'!BF1547,'NSS + ACT'!BI1547)</f>
        <v>130.80000000000001</v>
      </c>
      <c r="BK1547" s="126">
        <f t="shared" si="284"/>
        <v>1.1647373107747108</v>
      </c>
      <c r="BL1547">
        <f t="shared" si="285"/>
        <v>2115</v>
      </c>
      <c r="BM1547" s="126">
        <f t="shared" si="286"/>
        <v>70.5</v>
      </c>
      <c r="BN1547" s="126" t="s">
        <v>8785</v>
      </c>
      <c r="BO1547" s="126">
        <f>MATCH(BB1547,Sheet3!$D$4:$D$8,0)</f>
        <v>2</v>
      </c>
      <c r="BP1547" s="126">
        <f>MATCH(BN1547,Sheet3!$E$4:$H$4,0)</f>
        <v>4</v>
      </c>
      <c r="BQ1547" s="132">
        <f>INDEX(Sheet3!$D$4:$H$8,'NSS + ACT'!BO1547,'NSS + ACT'!BP1547)</f>
        <v>0.1</v>
      </c>
      <c r="BR1547" s="105">
        <f t="shared" si="287"/>
        <v>1840.471308993767</v>
      </c>
      <c r="BS1547" s="162">
        <f t="shared" si="288"/>
        <v>0.1</v>
      </c>
      <c r="BT1547" s="105">
        <f t="shared" si="289"/>
        <v>1656.4241780943903</v>
      </c>
    </row>
    <row r="1548" spans="1:72">
      <c r="A1548" s="18">
        <f t="shared" si="281"/>
        <v>1545</v>
      </c>
      <c r="B1548" s="61">
        <v>292009455205</v>
      </c>
      <c r="C1548" s="39">
        <v>44161</v>
      </c>
      <c r="D1548" s="22" t="s">
        <v>264</v>
      </c>
      <c r="E1548" s="22" t="s">
        <v>3245</v>
      </c>
      <c r="F1548" s="110">
        <v>3</v>
      </c>
      <c r="G1548" s="23" t="s">
        <v>119</v>
      </c>
      <c r="H1548" s="52">
        <v>12777.449999999999</v>
      </c>
      <c r="I1548" s="30"/>
      <c r="J1548" s="109">
        <v>38332.35</v>
      </c>
      <c r="K1548" s="23">
        <v>84139120</v>
      </c>
      <c r="L1548" s="26">
        <v>7.4999999999999997E-2</v>
      </c>
      <c r="M1548" s="40">
        <v>0</v>
      </c>
      <c r="N1548" s="62">
        <v>0</v>
      </c>
      <c r="O1548" s="52">
        <v>0</v>
      </c>
      <c r="P1548" s="26">
        <v>0.1</v>
      </c>
      <c r="Q1548" s="52">
        <v>0</v>
      </c>
      <c r="R1548" s="63">
        <v>0.18</v>
      </c>
      <c r="S1548" s="23" t="s">
        <v>2931</v>
      </c>
      <c r="T1548" s="52">
        <v>2874.92625</v>
      </c>
      <c r="U1548" s="52">
        <v>0</v>
      </c>
      <c r="V1548" s="52">
        <v>287.49262500000003</v>
      </c>
      <c r="W1548" s="52">
        <v>7469.058397499999</v>
      </c>
      <c r="X1548" s="52">
        <v>10631.477272499998</v>
      </c>
      <c r="Y1548" s="23" t="s">
        <v>3182</v>
      </c>
      <c r="Z1548" s="23" t="s">
        <v>3246</v>
      </c>
      <c r="AA1548" s="23" t="s">
        <v>3247</v>
      </c>
      <c r="AB1548" s="33">
        <v>292009455205</v>
      </c>
      <c r="AC1548" s="33" t="s">
        <v>2971</v>
      </c>
      <c r="AD1548" s="48">
        <v>44161</v>
      </c>
      <c r="AE1548" s="39">
        <v>44140</v>
      </c>
      <c r="AF1548" s="53" t="e">
        <v>#N/A</v>
      </c>
      <c r="AG1548" s="53" t="e">
        <v>#N/A</v>
      </c>
      <c r="AH1548" s="39" t="e">
        <v>#N/A</v>
      </c>
      <c r="AI1548" s="23" t="s">
        <v>51</v>
      </c>
      <c r="AJ1548" s="54"/>
      <c r="AK1548" s="55"/>
      <c r="AL1548" s="56"/>
      <c r="AM1548" s="57"/>
      <c r="AN1548" s="33"/>
      <c r="AO1548" s="48"/>
      <c r="AP1548" s="23">
        <v>2000</v>
      </c>
      <c r="AQ1548" s="23" t="s">
        <v>52</v>
      </c>
      <c r="AR1548" s="23" t="s">
        <v>3247</v>
      </c>
      <c r="AS1548" s="38" t="s">
        <v>53</v>
      </c>
      <c r="AT1548" s="23"/>
      <c r="AU1548" s="64" t="s">
        <v>273</v>
      </c>
      <c r="AV1548" s="99">
        <v>3</v>
      </c>
      <c r="AW1548" s="102">
        <v>1574.6099999999899</v>
      </c>
      <c r="AX1548" s="29" t="s">
        <v>701</v>
      </c>
      <c r="AY1548" s="29"/>
      <c r="AZ1548" s="25" t="s">
        <v>2577</v>
      </c>
      <c r="BA1548">
        <f t="shared" si="290"/>
        <v>1498</v>
      </c>
      <c r="BB1548" s="115" t="s">
        <v>6983</v>
      </c>
      <c r="BC1548" s="105">
        <f t="shared" si="282"/>
        <v>524.86999999999659</v>
      </c>
      <c r="BD1548" s="116">
        <f t="shared" si="283"/>
        <v>44136</v>
      </c>
      <c r="BE1548" s="141" t="s">
        <v>8477</v>
      </c>
      <c r="BF1548">
        <f>MATCH(BE1548,'Cat-4'!$A:$A,0)</f>
        <v>722</v>
      </c>
      <c r="BG1548">
        <f>MATCH(BD1548,'Cat-4'!$1:$1,0)</f>
        <v>107</v>
      </c>
      <c r="BH1548">
        <f>INDEX('Cat-4'!$1:$1048576,'NSS + ACT'!BF1548,'NSS + ACT'!BG1548)</f>
        <v>113.7</v>
      </c>
      <c r="BI1548">
        <f>MATCH($BI$1,'Cat-4'!$1:$1,0)</f>
        <v>153</v>
      </c>
      <c r="BJ1548">
        <f>INDEX('Cat-4'!$1:$1048576,'NSS + ACT'!BF1548,'NSS + ACT'!BI1548)</f>
        <v>130.80000000000001</v>
      </c>
      <c r="BK1548" s="126">
        <f t="shared" si="284"/>
        <v>1.1503957783641161</v>
      </c>
      <c r="BL1548">
        <f t="shared" si="285"/>
        <v>1504</v>
      </c>
      <c r="BM1548" s="126">
        <f t="shared" si="286"/>
        <v>50.133333333333333</v>
      </c>
      <c r="BN1548" s="126" t="s">
        <v>8785</v>
      </c>
      <c r="BO1548" s="126">
        <f>MATCH(BB1548,Sheet3!$D$4:$D$8,0)</f>
        <v>2</v>
      </c>
      <c r="BP1548" s="126">
        <f>MATCH(BN1548,Sheet3!$E$4:$H$4,0)</f>
        <v>4</v>
      </c>
      <c r="BQ1548" s="132">
        <f>INDEX(Sheet3!$D$4:$H$8,'NSS + ACT'!BO1548,'NSS + ACT'!BP1548)</f>
        <v>0.1</v>
      </c>
      <c r="BR1548" s="105">
        <f t="shared" si="287"/>
        <v>1811.4246965699092</v>
      </c>
      <c r="BS1548" s="162">
        <f t="shared" si="288"/>
        <v>0.1</v>
      </c>
      <c r="BT1548" s="105">
        <f t="shared" si="289"/>
        <v>1630.2822269129183</v>
      </c>
    </row>
    <row r="1549" spans="1:72">
      <c r="A1549" s="18">
        <f t="shared" si="281"/>
        <v>1546</v>
      </c>
      <c r="B1549" s="61">
        <v>292209179080</v>
      </c>
      <c r="C1549" s="39">
        <v>44806</v>
      </c>
      <c r="D1549" s="22" t="s">
        <v>91</v>
      </c>
      <c r="E1549" s="22" t="s">
        <v>2233</v>
      </c>
      <c r="F1549" s="110">
        <v>11</v>
      </c>
      <c r="G1549" s="23" t="s">
        <v>49</v>
      </c>
      <c r="H1549" s="52">
        <v>143.08000000000001</v>
      </c>
      <c r="I1549" s="30"/>
      <c r="J1549" s="109">
        <v>1573.88</v>
      </c>
      <c r="K1549" s="23">
        <v>84819090</v>
      </c>
      <c r="L1549" s="26">
        <v>7.4999999999999997E-2</v>
      </c>
      <c r="M1549" s="40">
        <v>0</v>
      </c>
      <c r="N1549" s="62">
        <v>0</v>
      </c>
      <c r="O1549" s="52">
        <v>0</v>
      </c>
      <c r="P1549" s="26">
        <v>0.1</v>
      </c>
      <c r="Q1549" s="52">
        <v>0</v>
      </c>
      <c r="R1549" s="63">
        <v>0.18</v>
      </c>
      <c r="S1549" s="23" t="s">
        <v>849</v>
      </c>
      <c r="T1549" s="52">
        <v>118.041</v>
      </c>
      <c r="U1549" s="52">
        <v>0</v>
      </c>
      <c r="V1549" s="52">
        <v>11.8041</v>
      </c>
      <c r="W1549" s="52">
        <v>306.67051800000002</v>
      </c>
      <c r="X1549" s="52">
        <v>436.51561800000002</v>
      </c>
      <c r="Y1549" s="23" t="s">
        <v>1945</v>
      </c>
      <c r="Z1549" s="23" t="s">
        <v>2234</v>
      </c>
      <c r="AA1549" s="23" t="s">
        <v>2235</v>
      </c>
      <c r="AB1549" s="33">
        <v>292209179080</v>
      </c>
      <c r="AC1549" s="33" t="s">
        <v>2236</v>
      </c>
      <c r="AD1549" s="48">
        <v>44806</v>
      </c>
      <c r="AE1549" s="39">
        <v>44680</v>
      </c>
      <c r="AF1549" s="53" t="e">
        <v>#N/A</v>
      </c>
      <c r="AG1549" s="53" t="e">
        <v>#N/A</v>
      </c>
      <c r="AH1549" s="39" t="e">
        <v>#N/A</v>
      </c>
      <c r="AI1549" s="23" t="s">
        <v>51</v>
      </c>
      <c r="AJ1549" s="54"/>
      <c r="AK1549" s="55"/>
      <c r="AL1549" s="56"/>
      <c r="AM1549" s="57"/>
      <c r="AN1549" s="33"/>
      <c r="AO1549" s="48"/>
      <c r="AP1549" s="23">
        <v>2000</v>
      </c>
      <c r="AQ1549" s="23" t="s">
        <v>52</v>
      </c>
      <c r="AR1549" s="23" t="s">
        <v>2235</v>
      </c>
      <c r="AS1549" s="38" t="s">
        <v>53</v>
      </c>
      <c r="AT1549" s="23"/>
      <c r="AU1549" s="64" t="s">
        <v>241</v>
      </c>
      <c r="AV1549" s="99">
        <v>11</v>
      </c>
      <c r="AW1549" s="102">
        <v>1573.88</v>
      </c>
      <c r="AX1549" s="29" t="s">
        <v>701</v>
      </c>
      <c r="AY1549" s="29"/>
      <c r="AZ1549" s="25" t="s">
        <v>702</v>
      </c>
      <c r="BA1549">
        <f t="shared" si="290"/>
        <v>958</v>
      </c>
      <c r="BB1549" s="115" t="s">
        <v>6983</v>
      </c>
      <c r="BC1549" s="105">
        <f t="shared" si="282"/>
        <v>143.08000000000001</v>
      </c>
      <c r="BD1549" s="116">
        <f t="shared" si="283"/>
        <v>44652</v>
      </c>
      <c r="BE1549" s="141" t="s">
        <v>8477</v>
      </c>
      <c r="BF1549">
        <f>MATCH(BE1549,'Cat-4'!$A:$A,0)</f>
        <v>722</v>
      </c>
      <c r="BG1549">
        <f>MATCH(BD1549,'Cat-4'!$1:$1,0)</f>
        <v>124</v>
      </c>
      <c r="BH1549">
        <f>INDEX('Cat-4'!$1:$1048576,'NSS + ACT'!BF1549,'NSS + ACT'!BG1549)</f>
        <v>124.3</v>
      </c>
      <c r="BI1549">
        <f>MATCH($BI$1,'Cat-4'!$1:$1,0)</f>
        <v>153</v>
      </c>
      <c r="BJ1549">
        <f>INDEX('Cat-4'!$1:$1048576,'NSS + ACT'!BF1549,'NSS + ACT'!BI1549)</f>
        <v>130.80000000000001</v>
      </c>
      <c r="BK1549" s="126">
        <f t="shared" si="284"/>
        <v>1.0522928399034595</v>
      </c>
      <c r="BL1549">
        <f t="shared" si="285"/>
        <v>988</v>
      </c>
      <c r="BM1549" s="126">
        <f t="shared" si="286"/>
        <v>32.93333333333333</v>
      </c>
      <c r="BN1549" s="126" t="s">
        <v>8785</v>
      </c>
      <c r="BO1549" s="126">
        <f>MATCH(BB1549,Sheet3!$D$4:$D$8,0)</f>
        <v>2</v>
      </c>
      <c r="BP1549" s="126">
        <f>MATCH(BN1549,Sheet3!$E$4:$H$4,0)</f>
        <v>4</v>
      </c>
      <c r="BQ1549" s="132">
        <f>INDEX(Sheet3!$D$4:$H$8,'NSS + ACT'!BO1549,'NSS + ACT'!BP1549)</f>
        <v>0.1</v>
      </c>
      <c r="BR1549" s="105">
        <f t="shared" si="287"/>
        <v>1656.1826548672568</v>
      </c>
      <c r="BS1549" s="162">
        <f t="shared" si="288"/>
        <v>0.1</v>
      </c>
      <c r="BT1549" s="105">
        <f t="shared" si="289"/>
        <v>1490.5643893805311</v>
      </c>
    </row>
    <row r="1550" spans="1:72">
      <c r="A1550" s="18">
        <f t="shared" si="281"/>
        <v>1547</v>
      </c>
      <c r="B1550" s="61">
        <v>291803653864</v>
      </c>
      <c r="C1550" s="39">
        <v>43224</v>
      </c>
      <c r="D1550" s="22" t="s">
        <v>177</v>
      </c>
      <c r="E1550" s="22" t="s">
        <v>4545</v>
      </c>
      <c r="F1550" s="110">
        <v>3</v>
      </c>
      <c r="G1550" s="23" t="s">
        <v>119</v>
      </c>
      <c r="H1550" s="52">
        <v>523</v>
      </c>
      <c r="I1550" s="30"/>
      <c r="J1550" s="109">
        <v>1569</v>
      </c>
      <c r="K1550" s="23">
        <v>84821020</v>
      </c>
      <c r="L1550" s="26">
        <v>7.4999999999999997E-2</v>
      </c>
      <c r="M1550" s="40">
        <v>0</v>
      </c>
      <c r="N1550" s="62">
        <v>0</v>
      </c>
      <c r="O1550" s="52">
        <v>0</v>
      </c>
      <c r="P1550" s="26">
        <v>0.1</v>
      </c>
      <c r="Q1550" s="52">
        <v>0</v>
      </c>
      <c r="R1550" s="63">
        <v>0.18</v>
      </c>
      <c r="S1550" s="23" t="s">
        <v>4537</v>
      </c>
      <c r="T1550" s="52">
        <v>117.675</v>
      </c>
      <c r="U1550" s="52">
        <v>0</v>
      </c>
      <c r="V1550" s="52">
        <v>11.7675</v>
      </c>
      <c r="W1550" s="52">
        <v>305.71964999999994</v>
      </c>
      <c r="X1550" s="52">
        <v>435.16214999999994</v>
      </c>
      <c r="Y1550" s="23" t="s">
        <v>4433</v>
      </c>
      <c r="Z1550" s="23" t="s">
        <v>4546</v>
      </c>
      <c r="AA1550" s="23" t="s">
        <v>4547</v>
      </c>
      <c r="AB1550" s="33">
        <v>291803653864</v>
      </c>
      <c r="AC1550" s="33" t="s">
        <v>4548</v>
      </c>
      <c r="AD1550" s="39">
        <v>43224</v>
      </c>
      <c r="AE1550" s="39">
        <v>43223</v>
      </c>
      <c r="AF1550" s="53" t="e">
        <v>#N/A</v>
      </c>
      <c r="AG1550" s="53" t="e">
        <v>#N/A</v>
      </c>
      <c r="AH1550" s="39" t="e">
        <v>#N/A</v>
      </c>
      <c r="AI1550" s="23" t="s">
        <v>51</v>
      </c>
      <c r="AJ1550" s="59"/>
      <c r="AK1550" s="59"/>
      <c r="AL1550" s="48"/>
      <c r="AM1550" s="60"/>
      <c r="AN1550" s="33"/>
      <c r="AO1550" s="48"/>
      <c r="AP1550" s="23">
        <v>2000</v>
      </c>
      <c r="AQ1550" s="23" t="s">
        <v>64</v>
      </c>
      <c r="AR1550" s="23" t="s">
        <v>4547</v>
      </c>
      <c r="AS1550" s="38" t="s">
        <v>53</v>
      </c>
      <c r="AT1550" s="23"/>
      <c r="AU1550" s="64" t="s">
        <v>4549</v>
      </c>
      <c r="AV1550" s="99">
        <v>3</v>
      </c>
      <c r="AW1550" s="102">
        <v>1569</v>
      </c>
      <c r="AX1550" s="29" t="s">
        <v>701</v>
      </c>
      <c r="AY1550" s="29"/>
      <c r="AZ1550" s="25" t="s">
        <v>3564</v>
      </c>
      <c r="BA1550">
        <f t="shared" si="290"/>
        <v>2415</v>
      </c>
      <c r="BB1550" s="115" t="s">
        <v>6983</v>
      </c>
      <c r="BC1550" s="105">
        <f t="shared" si="282"/>
        <v>523</v>
      </c>
      <c r="BD1550" s="116">
        <f t="shared" si="283"/>
        <v>43221</v>
      </c>
      <c r="BE1550" s="141" t="s">
        <v>8477</v>
      </c>
      <c r="BF1550">
        <f>MATCH(BE1550,'Cat-4'!$A:$A,0)</f>
        <v>722</v>
      </c>
      <c r="BG1550">
        <f>MATCH(BD1550,'Cat-4'!$1:$1,0)</f>
        <v>77</v>
      </c>
      <c r="BH1550">
        <f>INDEX('Cat-4'!$1:$1048576,'NSS + ACT'!BF1550,'NSS + ACT'!BG1550)</f>
        <v>109.9</v>
      </c>
      <c r="BI1550">
        <f>MATCH($BI$1,'Cat-4'!$1:$1,0)</f>
        <v>153</v>
      </c>
      <c r="BJ1550">
        <f>INDEX('Cat-4'!$1:$1048576,'NSS + ACT'!BF1550,'NSS + ACT'!BI1550)</f>
        <v>130.80000000000001</v>
      </c>
      <c r="BK1550" s="126">
        <f t="shared" si="284"/>
        <v>1.1901728844404005</v>
      </c>
      <c r="BL1550">
        <f t="shared" si="285"/>
        <v>2419</v>
      </c>
      <c r="BM1550" s="126">
        <f t="shared" si="286"/>
        <v>80.63333333333334</v>
      </c>
      <c r="BN1550" s="126" t="s">
        <v>8785</v>
      </c>
      <c r="BO1550" s="126">
        <f>MATCH(BB1550,Sheet3!$D$4:$D$8,0)</f>
        <v>2</v>
      </c>
      <c r="BP1550" s="126">
        <f>MATCH(BN1550,Sheet3!$E$4:$H$4,0)</f>
        <v>4</v>
      </c>
      <c r="BQ1550" s="132">
        <f>INDEX(Sheet3!$D$4:$H$8,'NSS + ACT'!BO1550,'NSS + ACT'!BP1550)</f>
        <v>0.1</v>
      </c>
      <c r="BR1550" s="105">
        <f t="shared" si="287"/>
        <v>1867.3812556869884</v>
      </c>
      <c r="BS1550" s="162">
        <f t="shared" si="288"/>
        <v>0.1</v>
      </c>
      <c r="BT1550" s="105">
        <f t="shared" si="289"/>
        <v>1680.6431301182897</v>
      </c>
    </row>
    <row r="1551" spans="1:72">
      <c r="A1551" s="18">
        <f t="shared" si="281"/>
        <v>1548</v>
      </c>
      <c r="B1551" s="61">
        <v>292207781294</v>
      </c>
      <c r="C1551" s="39">
        <v>44769</v>
      </c>
      <c r="D1551" s="22" t="s">
        <v>351</v>
      </c>
      <c r="E1551" s="22" t="s">
        <v>4452</v>
      </c>
      <c r="F1551" s="110">
        <v>10</v>
      </c>
      <c r="G1551" s="23" t="s">
        <v>119</v>
      </c>
      <c r="H1551" s="52">
        <v>155</v>
      </c>
      <c r="I1551" s="30"/>
      <c r="J1551" s="109">
        <v>1550</v>
      </c>
      <c r="K1551" s="23">
        <v>84841010</v>
      </c>
      <c r="L1551" s="26">
        <v>7.4999999999999997E-2</v>
      </c>
      <c r="M1551" s="40">
        <v>0</v>
      </c>
      <c r="N1551" s="62">
        <v>0</v>
      </c>
      <c r="O1551" s="52">
        <v>0</v>
      </c>
      <c r="P1551" s="26">
        <v>0.1</v>
      </c>
      <c r="Q1551" s="52">
        <v>0</v>
      </c>
      <c r="R1551" s="63">
        <v>0.18</v>
      </c>
      <c r="S1551" s="23" t="s">
        <v>4095</v>
      </c>
      <c r="T1551" s="52">
        <v>116.25</v>
      </c>
      <c r="U1551" s="52">
        <v>0</v>
      </c>
      <c r="V1551" s="52">
        <v>11.625</v>
      </c>
      <c r="W1551" s="52">
        <v>302.01749999999998</v>
      </c>
      <c r="X1551" s="52">
        <v>429.89249999999998</v>
      </c>
      <c r="Y1551" s="23" t="s">
        <v>4433</v>
      </c>
      <c r="Z1551" s="23" t="s">
        <v>4453</v>
      </c>
      <c r="AA1551" s="23" t="s">
        <v>4454</v>
      </c>
      <c r="AB1551" s="33">
        <v>292207781294</v>
      </c>
      <c r="AC1551" s="33" t="s">
        <v>4126</v>
      </c>
      <c r="AD1551" s="39">
        <v>44769</v>
      </c>
      <c r="AE1551" s="39">
        <v>44755</v>
      </c>
      <c r="AF1551" s="53" t="e">
        <v>#N/A</v>
      </c>
      <c r="AG1551" s="53" t="e">
        <v>#N/A</v>
      </c>
      <c r="AH1551" s="39" t="e">
        <v>#N/A</v>
      </c>
      <c r="AI1551" s="23" t="s">
        <v>51</v>
      </c>
      <c r="AJ1551" s="59"/>
      <c r="AK1551" s="59"/>
      <c r="AL1551" s="48"/>
      <c r="AM1551" s="60"/>
      <c r="AN1551" s="33"/>
      <c r="AO1551" s="48"/>
      <c r="AP1551" s="23">
        <v>2000</v>
      </c>
      <c r="AQ1551" s="23" t="s">
        <v>52</v>
      </c>
      <c r="AR1551" s="23" t="s">
        <v>4454</v>
      </c>
      <c r="AS1551" s="38" t="s">
        <v>53</v>
      </c>
      <c r="AT1551" s="23"/>
      <c r="AU1551" s="64" t="s">
        <v>4127</v>
      </c>
      <c r="AV1551" s="99">
        <v>10</v>
      </c>
      <c r="AW1551" s="102">
        <v>1550</v>
      </c>
      <c r="AX1551" s="29" t="s">
        <v>701</v>
      </c>
      <c r="AY1551" s="29"/>
      <c r="AZ1551" s="25" t="s">
        <v>3564</v>
      </c>
      <c r="BA1551">
        <f t="shared" si="290"/>
        <v>883</v>
      </c>
      <c r="BB1551" s="115" t="s">
        <v>6983</v>
      </c>
      <c r="BC1551" s="105">
        <f t="shared" si="282"/>
        <v>155</v>
      </c>
      <c r="BD1551" s="116">
        <f t="shared" si="283"/>
        <v>44743</v>
      </c>
      <c r="BE1551" s="141" t="s">
        <v>8477</v>
      </c>
      <c r="BF1551">
        <f>MATCH(BE1551,'Cat-4'!$A:$A,0)</f>
        <v>722</v>
      </c>
      <c r="BG1551">
        <f>MATCH(BD1551,'Cat-4'!$1:$1,0)</f>
        <v>127</v>
      </c>
      <c r="BH1551">
        <f>INDEX('Cat-4'!$1:$1048576,'NSS + ACT'!BF1551,'NSS + ACT'!BG1551)</f>
        <v>125.8</v>
      </c>
      <c r="BI1551">
        <f>MATCH($BI$1,'Cat-4'!$1:$1,0)</f>
        <v>153</v>
      </c>
      <c r="BJ1551">
        <f>INDEX('Cat-4'!$1:$1048576,'NSS + ACT'!BF1551,'NSS + ACT'!BI1551)</f>
        <v>130.80000000000001</v>
      </c>
      <c r="BK1551" s="126">
        <f t="shared" si="284"/>
        <v>1.0397456279809223</v>
      </c>
      <c r="BL1551">
        <f t="shared" si="285"/>
        <v>897</v>
      </c>
      <c r="BM1551" s="126">
        <f t="shared" si="286"/>
        <v>29.9</v>
      </c>
      <c r="BN1551" s="126" t="s">
        <v>8785</v>
      </c>
      <c r="BO1551" s="126">
        <f>MATCH(BB1551,Sheet3!$D$4:$D$8,0)</f>
        <v>2</v>
      </c>
      <c r="BP1551" s="126">
        <f>MATCH(BN1551,Sheet3!$E$4:$H$4,0)</f>
        <v>4</v>
      </c>
      <c r="BQ1551" s="132">
        <f>INDEX(Sheet3!$D$4:$H$8,'NSS + ACT'!BO1551,'NSS + ACT'!BP1551)</f>
        <v>0.1</v>
      </c>
      <c r="BR1551" s="105">
        <f t="shared" si="287"/>
        <v>1611.6057233704296</v>
      </c>
      <c r="BS1551" s="162">
        <f t="shared" si="288"/>
        <v>0.1</v>
      </c>
      <c r="BT1551" s="105">
        <f t="shared" si="289"/>
        <v>1450.4451510333868</v>
      </c>
    </row>
    <row r="1552" spans="1:72">
      <c r="A1552" s="18">
        <f t="shared" si="281"/>
        <v>1549</v>
      </c>
      <c r="B1552" s="61">
        <v>292102088132</v>
      </c>
      <c r="C1552" s="39">
        <v>44257</v>
      </c>
      <c r="D1552" s="22" t="s">
        <v>220</v>
      </c>
      <c r="E1552" s="22" t="s">
        <v>2097</v>
      </c>
      <c r="F1552" s="110">
        <v>3</v>
      </c>
      <c r="G1552" s="23" t="s">
        <v>49</v>
      </c>
      <c r="H1552" s="52">
        <v>515.66666666666663</v>
      </c>
      <c r="I1552" s="30"/>
      <c r="J1552" s="109">
        <v>1547</v>
      </c>
      <c r="K1552" s="23">
        <v>84819090</v>
      </c>
      <c r="L1552" s="26">
        <v>7.4999999999999997E-2</v>
      </c>
      <c r="M1552" s="40">
        <v>0</v>
      </c>
      <c r="N1552" s="62">
        <v>0</v>
      </c>
      <c r="O1552" s="52">
        <v>0</v>
      </c>
      <c r="P1552" s="26">
        <v>0.1</v>
      </c>
      <c r="Q1552" s="52">
        <v>0</v>
      </c>
      <c r="R1552" s="63">
        <v>0.18</v>
      </c>
      <c r="S1552" s="23" t="s">
        <v>849</v>
      </c>
      <c r="T1552" s="52">
        <v>116.02499999999999</v>
      </c>
      <c r="U1552" s="52">
        <v>0</v>
      </c>
      <c r="V1552" s="52">
        <v>11.602499999999999</v>
      </c>
      <c r="W1552" s="52">
        <v>301.43295000000001</v>
      </c>
      <c r="X1552" s="52">
        <v>429.06045</v>
      </c>
      <c r="Y1552" s="23" t="s">
        <v>1945</v>
      </c>
      <c r="Z1552" s="23" t="s">
        <v>2098</v>
      </c>
      <c r="AA1552" s="23" t="s">
        <v>2099</v>
      </c>
      <c r="AB1552" s="33">
        <v>292102088132</v>
      </c>
      <c r="AC1552" s="33" t="s">
        <v>2100</v>
      </c>
      <c r="AD1552" s="48">
        <v>44257</v>
      </c>
      <c r="AE1552" s="39">
        <v>44250</v>
      </c>
      <c r="AF1552" s="53" t="e">
        <v>#N/A</v>
      </c>
      <c r="AG1552" s="53" t="e">
        <v>#N/A</v>
      </c>
      <c r="AH1552" s="39" t="e">
        <v>#N/A</v>
      </c>
      <c r="AI1552" s="23" t="s">
        <v>51</v>
      </c>
      <c r="AJ1552" s="54"/>
      <c r="AK1552" s="55"/>
      <c r="AL1552" s="56"/>
      <c r="AM1552" s="57"/>
      <c r="AN1552" s="33"/>
      <c r="AO1552" s="48"/>
      <c r="AP1552" s="23">
        <v>2000</v>
      </c>
      <c r="AQ1552" s="23" t="s">
        <v>52</v>
      </c>
      <c r="AR1552" s="23" t="s">
        <v>2099</v>
      </c>
      <c r="AS1552" s="38" t="s">
        <v>53</v>
      </c>
      <c r="AT1552" s="23"/>
      <c r="AU1552" s="64">
        <v>9320633410</v>
      </c>
      <c r="AV1552" s="99">
        <v>3</v>
      </c>
      <c r="AW1552" s="102">
        <v>1547</v>
      </c>
      <c r="AX1552" s="29" t="s">
        <v>701</v>
      </c>
      <c r="AY1552" s="29"/>
      <c r="AZ1552" s="25" t="s">
        <v>702</v>
      </c>
      <c r="BA1552">
        <f t="shared" si="290"/>
        <v>1388</v>
      </c>
      <c r="BB1552" t="s">
        <v>6983</v>
      </c>
      <c r="BC1552" s="105">
        <f t="shared" si="282"/>
        <v>515.66666666666663</v>
      </c>
      <c r="BD1552" s="116">
        <f t="shared" si="283"/>
        <v>44228</v>
      </c>
      <c r="BE1552" s="141" t="s">
        <v>8477</v>
      </c>
      <c r="BF1552">
        <f>MATCH(BE1552,'Cat-4'!$A:$A,0)</f>
        <v>722</v>
      </c>
      <c r="BG1552">
        <f>MATCH(BD1552,'Cat-4'!$1:$1,0)</f>
        <v>110</v>
      </c>
      <c r="BH1552">
        <f>INDEX('Cat-4'!$1:$1048576,'NSS + ACT'!BF1552,'NSS + ACT'!BG1552)</f>
        <v>115.4</v>
      </c>
      <c r="BI1552">
        <f>MATCH($BI$1,'Cat-4'!$1:$1,0)</f>
        <v>153</v>
      </c>
      <c r="BJ1552">
        <f>INDEX('Cat-4'!$1:$1048576,'NSS + ACT'!BF1552,'NSS + ACT'!BI1552)</f>
        <v>130.80000000000001</v>
      </c>
      <c r="BK1552" s="126">
        <f t="shared" si="284"/>
        <v>1.1334488734835355</v>
      </c>
      <c r="BL1552">
        <f t="shared" si="285"/>
        <v>1412</v>
      </c>
      <c r="BM1552" s="126">
        <f t="shared" si="286"/>
        <v>47.06666666666667</v>
      </c>
      <c r="BN1552" s="126" t="s">
        <v>8785</v>
      </c>
      <c r="BO1552" s="126">
        <f>MATCH(BB1552,Sheet3!$D$4:$D$8,0)</f>
        <v>2</v>
      </c>
      <c r="BP1552" s="126">
        <f>MATCH(BN1552,Sheet3!$E$4:$H$4,0)</f>
        <v>4</v>
      </c>
      <c r="BQ1552" s="132">
        <f>INDEX(Sheet3!$D$4:$H$8,'NSS + ACT'!BO1552,'NSS + ACT'!BP1552)</f>
        <v>0.1</v>
      </c>
      <c r="BR1552" s="105">
        <f t="shared" si="287"/>
        <v>1753.4454072790295</v>
      </c>
      <c r="BS1552" s="162">
        <f t="shared" si="288"/>
        <v>0.1</v>
      </c>
      <c r="BT1552" s="105">
        <f t="shared" si="289"/>
        <v>1578.1008665511265</v>
      </c>
    </row>
    <row r="1553" spans="1:72" ht="30">
      <c r="A1553" s="18">
        <f t="shared" si="281"/>
        <v>1550</v>
      </c>
      <c r="B1553" s="61">
        <v>351700027836</v>
      </c>
      <c r="C1553" s="39">
        <v>42802</v>
      </c>
      <c r="D1553" s="22" t="s">
        <v>170</v>
      </c>
      <c r="E1553" s="22" t="s">
        <v>3185</v>
      </c>
      <c r="F1553" s="110">
        <v>10</v>
      </c>
      <c r="G1553" s="23" t="s">
        <v>119</v>
      </c>
      <c r="H1553" s="52">
        <v>154.024</v>
      </c>
      <c r="I1553" s="30"/>
      <c r="J1553" s="109">
        <v>1540.24</v>
      </c>
      <c r="K1553" s="23" t="s">
        <v>3181</v>
      </c>
      <c r="L1553" s="26">
        <v>0.1</v>
      </c>
      <c r="M1553" s="40">
        <v>0</v>
      </c>
      <c r="N1553" s="62">
        <v>0</v>
      </c>
      <c r="O1553" s="52">
        <v>0</v>
      </c>
      <c r="P1553" s="26">
        <v>0.1</v>
      </c>
      <c r="Q1553" s="52">
        <v>0</v>
      </c>
      <c r="R1553" s="63">
        <v>0.18</v>
      </c>
      <c r="S1553" s="23" t="s">
        <v>3079</v>
      </c>
      <c r="T1553" s="52">
        <v>154.024</v>
      </c>
      <c r="U1553" s="52">
        <v>0</v>
      </c>
      <c r="V1553" s="52">
        <v>15.4024</v>
      </c>
      <c r="W1553" s="52">
        <v>307.73995200000002</v>
      </c>
      <c r="X1553" s="52">
        <v>477.16635200000002</v>
      </c>
      <c r="Y1553" s="23" t="s">
        <v>3182</v>
      </c>
      <c r="Z1553" s="23" t="s">
        <v>3186</v>
      </c>
      <c r="AA1553" s="23" t="s">
        <v>3187</v>
      </c>
      <c r="AB1553" s="33" t="e">
        <v>#N/A</v>
      </c>
      <c r="AC1553" s="33" t="e">
        <v>#N/A</v>
      </c>
      <c r="AD1553" s="48" t="e">
        <v>#N/A</v>
      </c>
      <c r="AE1553" s="39" t="e">
        <v>#N/A</v>
      </c>
      <c r="AF1553" s="53" t="e">
        <v>#N/A</v>
      </c>
      <c r="AG1553" s="53" t="e">
        <v>#N/A</v>
      </c>
      <c r="AH1553" s="39" t="e">
        <v>#N/A</v>
      </c>
      <c r="AI1553" s="23" t="s">
        <v>385</v>
      </c>
      <c r="AJ1553" s="54">
        <v>351700027836</v>
      </c>
      <c r="AK1553" s="55">
        <v>948</v>
      </c>
      <c r="AL1553" s="56">
        <v>42802</v>
      </c>
      <c r="AM1553" s="57"/>
      <c r="AN1553" s="33"/>
      <c r="AO1553" s="48"/>
      <c r="AP1553" s="23">
        <v>2000</v>
      </c>
      <c r="AQ1553" s="23" t="s">
        <v>52</v>
      </c>
      <c r="AR1553" s="23" t="s">
        <v>3187</v>
      </c>
      <c r="AS1553" s="38" t="s">
        <v>53</v>
      </c>
      <c r="AT1553" s="23"/>
      <c r="AU1553" s="64" t="s">
        <v>3082</v>
      </c>
      <c r="AV1553" s="99">
        <v>10</v>
      </c>
      <c r="AW1553" s="102">
        <v>1540.24</v>
      </c>
      <c r="AX1553" s="29" t="s">
        <v>701</v>
      </c>
      <c r="AY1553" s="29"/>
      <c r="AZ1553" s="25">
        <v>1</v>
      </c>
      <c r="BB1553" s="115" t="s">
        <v>6983</v>
      </c>
      <c r="BC1553" s="105">
        <f t="shared" si="282"/>
        <v>154.024</v>
      </c>
      <c r="BD1553" s="116">
        <v>43709</v>
      </c>
      <c r="BE1553" s="141" t="s">
        <v>8477</v>
      </c>
      <c r="BF1553">
        <f>MATCH(BE1553,'Cat-4'!$A:$A,0)</f>
        <v>722</v>
      </c>
      <c r="BG1553">
        <f>MATCH(BD1553,'Cat-4'!$1:$1,0)</f>
        <v>93</v>
      </c>
      <c r="BH1553">
        <f>INDEX('Cat-4'!$1:$1048576,'NSS + ACT'!BF1553,'NSS + ACT'!BG1553)</f>
        <v>113.9</v>
      </c>
      <c r="BI1553">
        <f>MATCH($BI$1,'Cat-4'!$1:$1,0)</f>
        <v>153</v>
      </c>
      <c r="BJ1553">
        <f>INDEX('Cat-4'!$1:$1048576,'NSS + ACT'!BF1553,'NSS + ACT'!BI1553)</f>
        <v>130.80000000000001</v>
      </c>
      <c r="BK1553" s="126">
        <f t="shared" si="284"/>
        <v>1.1483757682177349</v>
      </c>
      <c r="BL1553">
        <f t="shared" si="285"/>
        <v>1931</v>
      </c>
      <c r="BM1553" s="126">
        <f t="shared" si="286"/>
        <v>64.36666666666666</v>
      </c>
      <c r="BN1553" s="126" t="s">
        <v>8785</v>
      </c>
      <c r="BO1553" s="126">
        <f>MATCH(BB1553,Sheet3!$D$4:$D$8,0)</f>
        <v>2</v>
      </c>
      <c r="BP1553" s="126">
        <f>MATCH(BN1553,Sheet3!$E$4:$H$4,0)</f>
        <v>4</v>
      </c>
      <c r="BQ1553" s="132">
        <f>INDEX(Sheet3!$D$4:$H$8,'NSS + ACT'!BO1553,'NSS + ACT'!BP1553)</f>
        <v>0.1</v>
      </c>
      <c r="BR1553" s="105">
        <f t="shared" si="287"/>
        <v>1768.7742932396841</v>
      </c>
      <c r="BS1553" s="162">
        <f t="shared" si="288"/>
        <v>0.1</v>
      </c>
      <c r="BT1553" s="105">
        <f t="shared" si="289"/>
        <v>1591.8968639157158</v>
      </c>
    </row>
    <row r="1554" spans="1:72">
      <c r="A1554" s="18">
        <f t="shared" si="281"/>
        <v>1551</v>
      </c>
      <c r="B1554" s="61">
        <v>171801881672</v>
      </c>
      <c r="C1554" s="39">
        <v>43312</v>
      </c>
      <c r="D1554" s="22" t="s">
        <v>102</v>
      </c>
      <c r="E1554" s="22" t="s">
        <v>1169</v>
      </c>
      <c r="F1554" s="110">
        <v>2</v>
      </c>
      <c r="G1554" s="23" t="s">
        <v>119</v>
      </c>
      <c r="H1554" s="52">
        <v>766.41499999999496</v>
      </c>
      <c r="I1554" s="30"/>
      <c r="J1554" s="109">
        <v>1532.8299999999899</v>
      </c>
      <c r="K1554" s="23">
        <v>85030090</v>
      </c>
      <c r="L1554" s="26">
        <v>7.4999999999999997E-2</v>
      </c>
      <c r="M1554" s="40">
        <v>0</v>
      </c>
      <c r="N1554" s="62">
        <v>0</v>
      </c>
      <c r="O1554" s="52">
        <v>0</v>
      </c>
      <c r="P1554" s="26">
        <v>0.1</v>
      </c>
      <c r="Q1554" s="52">
        <v>0</v>
      </c>
      <c r="R1554" s="63">
        <v>0.18</v>
      </c>
      <c r="S1554" s="23" t="s">
        <v>1170</v>
      </c>
      <c r="T1554" s="52">
        <v>114.96224999999924</v>
      </c>
      <c r="U1554" s="52">
        <v>0</v>
      </c>
      <c r="V1554" s="52">
        <v>11.496224999999924</v>
      </c>
      <c r="W1554" s="52">
        <v>298.671925499998</v>
      </c>
      <c r="X1554" s="52">
        <v>425.13040049999717</v>
      </c>
      <c r="Y1554" s="23" t="s">
        <v>1160</v>
      </c>
      <c r="Z1554" s="23" t="s">
        <v>1171</v>
      </c>
      <c r="AA1554" s="23" t="s">
        <v>1172</v>
      </c>
      <c r="AB1554" s="33" t="e">
        <v>#N/A</v>
      </c>
      <c r="AC1554" s="33" t="e">
        <v>#N/A</v>
      </c>
      <c r="AD1554" s="48" t="e">
        <v>#N/A</v>
      </c>
      <c r="AE1554" s="39">
        <v>43292</v>
      </c>
      <c r="AF1554" s="53">
        <v>171801881672</v>
      </c>
      <c r="AG1554" s="53" t="s">
        <v>996</v>
      </c>
      <c r="AH1554" s="39">
        <v>43312</v>
      </c>
      <c r="AI1554" s="23" t="s">
        <v>385</v>
      </c>
      <c r="AJ1554" s="54"/>
      <c r="AK1554" s="55"/>
      <c r="AL1554" s="56"/>
      <c r="AM1554" s="57"/>
      <c r="AN1554" s="33"/>
      <c r="AO1554" s="48"/>
      <c r="AP1554" s="23">
        <v>2000</v>
      </c>
      <c r="AQ1554" s="23" t="s">
        <v>52</v>
      </c>
      <c r="AR1554" s="23" t="s">
        <v>1172</v>
      </c>
      <c r="AS1554" s="38" t="s">
        <v>53</v>
      </c>
      <c r="AT1554" s="23"/>
      <c r="AU1554" s="64">
        <v>2305020206</v>
      </c>
      <c r="AV1554" s="99">
        <v>2</v>
      </c>
      <c r="AW1554" s="102">
        <v>1532.8299999999899</v>
      </c>
      <c r="AX1554" s="29" t="s">
        <v>701</v>
      </c>
      <c r="AY1554" s="29"/>
      <c r="AZ1554" s="25" t="s">
        <v>702</v>
      </c>
      <c r="BA1554">
        <f t="shared" ref="BA1554:BA1583" si="291">$BA$2-AE1554</f>
        <v>2346</v>
      </c>
      <c r="BB1554" s="115" t="s">
        <v>6983</v>
      </c>
      <c r="BC1554" s="105">
        <f t="shared" si="282"/>
        <v>766.41499999999496</v>
      </c>
      <c r="BD1554" s="116">
        <f t="shared" si="283"/>
        <v>43282</v>
      </c>
      <c r="BE1554" s="141" t="s">
        <v>8477</v>
      </c>
      <c r="BF1554">
        <f>MATCH(BE1554,'Cat-4'!$A:$A,0)</f>
        <v>722</v>
      </c>
      <c r="BG1554">
        <f>MATCH(BD1554,'Cat-4'!$1:$1,0)</f>
        <v>79</v>
      </c>
      <c r="BH1554">
        <f>INDEX('Cat-4'!$1:$1048576,'NSS + ACT'!BF1554,'NSS + ACT'!BG1554)</f>
        <v>110.9</v>
      </c>
      <c r="BI1554">
        <f>MATCH($BI$1,'Cat-4'!$1:$1,0)</f>
        <v>153</v>
      </c>
      <c r="BJ1554">
        <f>INDEX('Cat-4'!$1:$1048576,'NSS + ACT'!BF1554,'NSS + ACT'!BI1554)</f>
        <v>130.80000000000001</v>
      </c>
      <c r="BK1554" s="126">
        <f t="shared" si="284"/>
        <v>1.1794409377817854</v>
      </c>
      <c r="BL1554">
        <f t="shared" si="285"/>
        <v>2358</v>
      </c>
      <c r="BM1554" s="126">
        <f t="shared" si="286"/>
        <v>78.599999999999994</v>
      </c>
      <c r="BN1554" s="126" t="s">
        <v>8785</v>
      </c>
      <c r="BO1554" s="126">
        <f>MATCH(BB1554,Sheet3!$D$4:$D$8,0)</f>
        <v>2</v>
      </c>
      <c r="BP1554" s="126">
        <f>MATCH(BN1554,Sheet3!$E$4:$H$4,0)</f>
        <v>4</v>
      </c>
      <c r="BQ1554" s="132">
        <f>INDEX(Sheet3!$D$4:$H$8,'NSS + ACT'!BO1554,'NSS + ACT'!BP1554)</f>
        <v>0.1</v>
      </c>
      <c r="BR1554" s="105">
        <f t="shared" si="287"/>
        <v>1807.8824526600422</v>
      </c>
      <c r="BS1554" s="162">
        <f t="shared" si="288"/>
        <v>0.1</v>
      </c>
      <c r="BT1554" s="105">
        <f t="shared" si="289"/>
        <v>1627.094207394038</v>
      </c>
    </row>
    <row r="1555" spans="1:72">
      <c r="A1555" s="18">
        <f t="shared" si="281"/>
        <v>1552</v>
      </c>
      <c r="B1555" s="61">
        <v>291906366754</v>
      </c>
      <c r="C1555" s="39">
        <v>43649</v>
      </c>
      <c r="D1555" s="22" t="s">
        <v>57</v>
      </c>
      <c r="E1555" s="22" t="s">
        <v>1582</v>
      </c>
      <c r="F1555" s="107">
        <v>3</v>
      </c>
      <c r="G1555" s="23" t="s">
        <v>119</v>
      </c>
      <c r="H1555" s="52">
        <v>160</v>
      </c>
      <c r="I1555" s="30"/>
      <c r="J1555" s="109">
        <v>480</v>
      </c>
      <c r="K1555" s="23">
        <v>40169320</v>
      </c>
      <c r="L1555" s="26">
        <v>0.1</v>
      </c>
      <c r="M1555" s="40">
        <v>0</v>
      </c>
      <c r="N1555" s="62">
        <v>0</v>
      </c>
      <c r="O1555" s="52">
        <v>0</v>
      </c>
      <c r="P1555" s="26">
        <v>0.1</v>
      </c>
      <c r="Q1555" s="52">
        <v>0</v>
      </c>
      <c r="R1555" s="63">
        <v>0.18</v>
      </c>
      <c r="S1555" s="23" t="s">
        <v>906</v>
      </c>
      <c r="T1555" s="52">
        <v>48</v>
      </c>
      <c r="U1555" s="52">
        <v>0</v>
      </c>
      <c r="V1555" s="52">
        <v>4.8000000000000007</v>
      </c>
      <c r="W1555" s="52">
        <v>95.903999999999982</v>
      </c>
      <c r="X1555" s="52">
        <v>148.70399999999998</v>
      </c>
      <c r="Y1555" s="23" t="s">
        <v>1473</v>
      </c>
      <c r="Z1555" s="23" t="s">
        <v>1583</v>
      </c>
      <c r="AA1555" s="23" t="s">
        <v>1584</v>
      </c>
      <c r="AB1555" s="33">
        <v>291906366754</v>
      </c>
      <c r="AC1555" s="33" t="s">
        <v>1585</v>
      </c>
      <c r="AD1555" s="48">
        <v>43649</v>
      </c>
      <c r="AE1555" s="39">
        <v>43636</v>
      </c>
      <c r="AF1555" s="53" t="e">
        <v>#N/A</v>
      </c>
      <c r="AG1555" s="53" t="e">
        <v>#N/A</v>
      </c>
      <c r="AH1555" s="39" t="e">
        <v>#N/A</v>
      </c>
      <c r="AI1555" s="23" t="s">
        <v>51</v>
      </c>
      <c r="AJ1555" s="54"/>
      <c r="AK1555" s="55"/>
      <c r="AL1555" s="56"/>
      <c r="AM1555" s="57"/>
      <c r="AN1555" s="33"/>
      <c r="AO1555" s="48"/>
      <c r="AP1555" s="23">
        <v>2000</v>
      </c>
      <c r="AQ1555" s="23" t="s">
        <v>52</v>
      </c>
      <c r="AR1555" s="23" t="s">
        <v>1584</v>
      </c>
      <c r="AS1555" s="38" t="s">
        <v>53</v>
      </c>
      <c r="AT1555" s="23"/>
      <c r="AU1555" s="64">
        <v>9611014635</v>
      </c>
      <c r="AV1555" s="99">
        <v>3</v>
      </c>
      <c r="AW1555" s="102">
        <v>1532.52</v>
      </c>
      <c r="AX1555" s="29" t="s">
        <v>701</v>
      </c>
      <c r="AY1555" s="29"/>
      <c r="AZ1555" s="25"/>
      <c r="BA1555">
        <f t="shared" si="291"/>
        <v>2002</v>
      </c>
      <c r="BB1555" s="115" t="s">
        <v>6983</v>
      </c>
      <c r="BC1555" s="105">
        <f t="shared" si="282"/>
        <v>510.84</v>
      </c>
      <c r="BD1555" s="116">
        <f t="shared" si="283"/>
        <v>43617</v>
      </c>
      <c r="BE1555" s="141" t="s">
        <v>8477</v>
      </c>
      <c r="BF1555">
        <f>MATCH(BE1555,'Cat-4'!$A:$A,0)</f>
        <v>722</v>
      </c>
      <c r="BG1555">
        <f>MATCH(BD1555,'Cat-4'!$1:$1,0)</f>
        <v>90</v>
      </c>
      <c r="BH1555">
        <f>INDEX('Cat-4'!$1:$1048576,'NSS + ACT'!BF1555,'NSS + ACT'!BG1555)</f>
        <v>113.1</v>
      </c>
      <c r="BI1555">
        <f>MATCH($BI$1,'Cat-4'!$1:$1,0)</f>
        <v>153</v>
      </c>
      <c r="BJ1555">
        <f>INDEX('Cat-4'!$1:$1048576,'NSS + ACT'!BF1555,'NSS + ACT'!BI1555)</f>
        <v>130.80000000000001</v>
      </c>
      <c r="BK1555" s="126">
        <f t="shared" si="284"/>
        <v>1.1564986737400531</v>
      </c>
      <c r="BL1555">
        <f t="shared" si="285"/>
        <v>2023</v>
      </c>
      <c r="BM1555" s="126">
        <f t="shared" si="286"/>
        <v>67.433333333333337</v>
      </c>
      <c r="BN1555" s="126" t="s">
        <v>8785</v>
      </c>
      <c r="BO1555" s="126">
        <f>MATCH(BB1555,Sheet3!$D$4:$D$8,0)</f>
        <v>2</v>
      </c>
      <c r="BP1555" s="126">
        <f>MATCH(BN1555,Sheet3!$E$4:$H$4,0)</f>
        <v>4</v>
      </c>
      <c r="BQ1555" s="132">
        <f>INDEX(Sheet3!$D$4:$H$8,'NSS + ACT'!BO1555,'NSS + ACT'!BP1555)</f>
        <v>0.1</v>
      </c>
      <c r="BR1555" s="105">
        <f t="shared" si="287"/>
        <v>1772.3573474801062</v>
      </c>
      <c r="BS1555" s="162">
        <f t="shared" si="288"/>
        <v>0.1</v>
      </c>
      <c r="BT1555" s="105">
        <f t="shared" si="289"/>
        <v>1595.1216127320956</v>
      </c>
    </row>
    <row r="1556" spans="1:72">
      <c r="A1556" s="18">
        <f t="shared" si="281"/>
        <v>1553</v>
      </c>
      <c r="B1556" s="61">
        <v>291803387293</v>
      </c>
      <c r="C1556" s="39">
        <v>43215</v>
      </c>
      <c r="D1556" s="22" t="s">
        <v>260</v>
      </c>
      <c r="E1556" s="22" t="s">
        <v>3408</v>
      </c>
      <c r="F1556" s="110">
        <v>2</v>
      </c>
      <c r="G1556" s="23" t="s">
        <v>119</v>
      </c>
      <c r="H1556" s="52">
        <v>756.5</v>
      </c>
      <c r="I1556" s="30"/>
      <c r="J1556" s="109">
        <v>1513</v>
      </c>
      <c r="K1556" s="23">
        <v>84139110</v>
      </c>
      <c r="L1556" s="26">
        <v>7.4999999999999997E-2</v>
      </c>
      <c r="M1556" s="40">
        <v>0</v>
      </c>
      <c r="N1556" s="62">
        <v>0</v>
      </c>
      <c r="O1556" s="52">
        <v>0</v>
      </c>
      <c r="P1556" s="26">
        <v>0.1</v>
      </c>
      <c r="Q1556" s="52">
        <v>0</v>
      </c>
      <c r="R1556" s="63">
        <v>0.18</v>
      </c>
      <c r="S1556" s="23" t="s">
        <v>1797</v>
      </c>
      <c r="T1556" s="52">
        <v>113.47499999999999</v>
      </c>
      <c r="U1556" s="52">
        <v>0</v>
      </c>
      <c r="V1556" s="52">
        <v>11.3475</v>
      </c>
      <c r="W1556" s="52">
        <v>294.80804999999998</v>
      </c>
      <c r="X1556" s="52">
        <v>419.63054999999997</v>
      </c>
      <c r="Y1556" s="23" t="s">
        <v>3182</v>
      </c>
      <c r="Z1556" s="23" t="s">
        <v>3409</v>
      </c>
      <c r="AA1556" s="23" t="s">
        <v>3410</v>
      </c>
      <c r="AB1556" s="33">
        <v>291803387293</v>
      </c>
      <c r="AC1556" s="33" t="s">
        <v>3407</v>
      </c>
      <c r="AD1556" s="48">
        <v>43215</v>
      </c>
      <c r="AE1556" s="39">
        <v>43159</v>
      </c>
      <c r="AF1556" s="53" t="e">
        <v>#N/A</v>
      </c>
      <c r="AG1556" s="53" t="e">
        <v>#N/A</v>
      </c>
      <c r="AH1556" s="39" t="e">
        <v>#N/A</v>
      </c>
      <c r="AI1556" s="23" t="s">
        <v>51</v>
      </c>
      <c r="AJ1556" s="54"/>
      <c r="AK1556" s="55"/>
      <c r="AL1556" s="56"/>
      <c r="AM1556" s="57"/>
      <c r="AN1556" s="33"/>
      <c r="AO1556" s="48"/>
      <c r="AP1556" s="23">
        <v>2000</v>
      </c>
      <c r="AQ1556" s="23" t="s">
        <v>52</v>
      </c>
      <c r="AR1556" s="23" t="s">
        <v>3410</v>
      </c>
      <c r="AS1556" s="38" t="s">
        <v>53</v>
      </c>
      <c r="AT1556" s="23" t="s">
        <v>522</v>
      </c>
      <c r="AU1556" s="64" t="s">
        <v>561</v>
      </c>
      <c r="AV1556" s="99">
        <v>2</v>
      </c>
      <c r="AW1556" s="102">
        <v>1513</v>
      </c>
      <c r="AX1556" s="29" t="s">
        <v>701</v>
      </c>
      <c r="AY1556" s="29"/>
      <c r="AZ1556" s="25">
        <v>1</v>
      </c>
      <c r="BA1556">
        <f t="shared" si="291"/>
        <v>2479</v>
      </c>
      <c r="BB1556" s="115" t="s">
        <v>6983</v>
      </c>
      <c r="BC1556" s="105">
        <f t="shared" si="282"/>
        <v>756.5</v>
      </c>
      <c r="BD1556" s="116">
        <f t="shared" si="283"/>
        <v>43132</v>
      </c>
      <c r="BE1556" s="141" t="s">
        <v>8477</v>
      </c>
      <c r="BF1556">
        <f>MATCH(BE1556,'Cat-4'!$A:$A,0)</f>
        <v>722</v>
      </c>
      <c r="BG1556">
        <f>MATCH(BD1556,'Cat-4'!$1:$1,0)</f>
        <v>74</v>
      </c>
      <c r="BH1556">
        <f>INDEX('Cat-4'!$1:$1048576,'NSS + ACT'!BF1556,'NSS + ACT'!BG1556)</f>
        <v>109.7</v>
      </c>
      <c r="BI1556">
        <f>MATCH($BI$1,'Cat-4'!$1:$1,0)</f>
        <v>153</v>
      </c>
      <c r="BJ1556">
        <f>INDEX('Cat-4'!$1:$1048576,'NSS + ACT'!BF1556,'NSS + ACT'!BI1556)</f>
        <v>130.80000000000001</v>
      </c>
      <c r="BK1556" s="126">
        <f t="shared" si="284"/>
        <v>1.1923427529626254</v>
      </c>
      <c r="BL1556">
        <f t="shared" si="285"/>
        <v>2508</v>
      </c>
      <c r="BM1556" s="126">
        <f t="shared" si="286"/>
        <v>83.6</v>
      </c>
      <c r="BN1556" s="126" t="s">
        <v>8785</v>
      </c>
      <c r="BO1556" s="126">
        <f>MATCH(BB1556,Sheet3!$D$4:$D$8,0)</f>
        <v>2</v>
      </c>
      <c r="BP1556" s="126">
        <f>MATCH(BN1556,Sheet3!$E$4:$H$4,0)</f>
        <v>4</v>
      </c>
      <c r="BQ1556" s="132">
        <f>INDEX(Sheet3!$D$4:$H$8,'NSS + ACT'!BO1556,'NSS + ACT'!BP1556)</f>
        <v>0.1</v>
      </c>
      <c r="BR1556" s="105">
        <f t="shared" si="287"/>
        <v>1804.0145852324522</v>
      </c>
      <c r="BS1556" s="162">
        <f t="shared" si="288"/>
        <v>0.1</v>
      </c>
      <c r="BT1556" s="105">
        <f t="shared" si="289"/>
        <v>1623.6131267092071</v>
      </c>
    </row>
    <row r="1557" spans="1:72">
      <c r="A1557" s="18">
        <f t="shared" si="281"/>
        <v>1554</v>
      </c>
      <c r="B1557" s="61">
        <v>291600699600</v>
      </c>
      <c r="C1557" s="39">
        <v>42417</v>
      </c>
      <c r="D1557" s="22" t="s">
        <v>182</v>
      </c>
      <c r="E1557" s="22" t="s">
        <v>1700</v>
      </c>
      <c r="F1557" s="110">
        <v>1</v>
      </c>
      <c r="G1557" s="23" t="s">
        <v>119</v>
      </c>
      <c r="H1557" s="52">
        <v>1509.73</v>
      </c>
      <c r="I1557" s="30"/>
      <c r="J1557" s="109">
        <v>1509.73</v>
      </c>
      <c r="K1557" s="23">
        <v>40169320</v>
      </c>
      <c r="L1557" s="26">
        <v>0.1</v>
      </c>
      <c r="M1557" s="40">
        <v>0</v>
      </c>
      <c r="N1557" s="62">
        <v>0</v>
      </c>
      <c r="O1557" s="52">
        <v>0</v>
      </c>
      <c r="P1557" s="26">
        <v>0.1</v>
      </c>
      <c r="Q1557" s="52">
        <v>0</v>
      </c>
      <c r="R1557" s="63">
        <v>0.18</v>
      </c>
      <c r="S1557" s="23" t="s">
        <v>906</v>
      </c>
      <c r="T1557" s="52">
        <v>150.97300000000001</v>
      </c>
      <c r="U1557" s="52">
        <v>0</v>
      </c>
      <c r="V1557" s="52">
        <v>15.097300000000002</v>
      </c>
      <c r="W1557" s="52">
        <v>301.64405399999998</v>
      </c>
      <c r="X1557" s="52">
        <v>467.71435399999996</v>
      </c>
      <c r="Y1557" s="23" t="s">
        <v>1628</v>
      </c>
      <c r="Z1557" s="23" t="s">
        <v>1701</v>
      </c>
      <c r="AA1557" s="23" t="s">
        <v>201</v>
      </c>
      <c r="AB1557" s="33">
        <v>291600699600</v>
      </c>
      <c r="AC1557" s="33">
        <v>6996</v>
      </c>
      <c r="AD1557" s="48">
        <v>42417</v>
      </c>
      <c r="AE1557" s="39">
        <v>42364</v>
      </c>
      <c r="AF1557" s="53" t="e">
        <v>#N/A</v>
      </c>
      <c r="AG1557" s="53" t="e">
        <v>#N/A</v>
      </c>
      <c r="AH1557" s="39" t="e">
        <v>#N/A</v>
      </c>
      <c r="AI1557" s="23" t="s">
        <v>51</v>
      </c>
      <c r="AJ1557" s="54"/>
      <c r="AK1557" s="55"/>
      <c r="AL1557" s="56"/>
      <c r="AM1557" s="57"/>
      <c r="AN1557" s="33"/>
      <c r="AO1557" s="48"/>
      <c r="AP1557" s="23">
        <v>2000</v>
      </c>
      <c r="AQ1557" s="23" t="s">
        <v>64</v>
      </c>
      <c r="AR1557" s="23" t="s">
        <v>201</v>
      </c>
      <c r="AS1557" s="38" t="s">
        <v>53</v>
      </c>
      <c r="AT1557" s="23" t="s">
        <v>522</v>
      </c>
      <c r="AU1557" s="64">
        <v>6100304763</v>
      </c>
      <c r="AV1557" s="99">
        <v>1</v>
      </c>
      <c r="AW1557" s="102">
        <v>1509.73</v>
      </c>
      <c r="AX1557" s="29" t="s">
        <v>701</v>
      </c>
      <c r="AY1557" s="29"/>
      <c r="AZ1557" s="25" t="s">
        <v>1633</v>
      </c>
      <c r="BA1557">
        <f t="shared" si="291"/>
        <v>3274</v>
      </c>
      <c r="BB1557" s="115" t="s">
        <v>6983</v>
      </c>
      <c r="BC1557" s="105">
        <f t="shared" si="282"/>
        <v>1509.73</v>
      </c>
      <c r="BD1557" s="116">
        <f t="shared" si="283"/>
        <v>42339</v>
      </c>
      <c r="BE1557" s="141" t="s">
        <v>8477</v>
      </c>
      <c r="BF1557">
        <f>MATCH(BE1557,'Cat-4'!$A:$A,0)</f>
        <v>722</v>
      </c>
      <c r="BG1557">
        <f>MATCH(BD1557,'Cat-4'!$1:$1,0)</f>
        <v>48</v>
      </c>
      <c r="BH1557">
        <f>INDEX('Cat-4'!$1:$1048576,'NSS + ACT'!BF1557,'NSS + ACT'!BG1557)</f>
        <v>109</v>
      </c>
      <c r="BI1557">
        <f>MATCH($BI$1,'Cat-4'!$1:$1,0)</f>
        <v>153</v>
      </c>
      <c r="BJ1557">
        <f>INDEX('Cat-4'!$1:$1048576,'NSS + ACT'!BF1557,'NSS + ACT'!BI1557)</f>
        <v>130.80000000000001</v>
      </c>
      <c r="BK1557" s="126">
        <f t="shared" si="284"/>
        <v>1.2000000000000002</v>
      </c>
      <c r="BL1557">
        <f t="shared" si="285"/>
        <v>3301</v>
      </c>
      <c r="BM1557" s="126">
        <f t="shared" si="286"/>
        <v>110.03333333333333</v>
      </c>
      <c r="BN1557" s="126" t="s">
        <v>8785</v>
      </c>
      <c r="BO1557" s="126">
        <f>MATCH(BB1557,Sheet3!$D$4:$D$8,0)</f>
        <v>2</v>
      </c>
      <c r="BP1557" s="126">
        <f>MATCH(BN1557,Sheet3!$E$4:$H$4,0)</f>
        <v>4</v>
      </c>
      <c r="BQ1557" s="132">
        <f>INDEX(Sheet3!$D$4:$H$8,'NSS + ACT'!BO1557,'NSS + ACT'!BP1557)</f>
        <v>0.1</v>
      </c>
      <c r="BR1557" s="105">
        <f t="shared" si="287"/>
        <v>1811.6760000000004</v>
      </c>
      <c r="BS1557" s="162">
        <f t="shared" si="288"/>
        <v>0.1</v>
      </c>
      <c r="BT1557" s="105">
        <f t="shared" si="289"/>
        <v>1630.5084000000004</v>
      </c>
    </row>
    <row r="1558" spans="1:72">
      <c r="A1558" s="18">
        <f t="shared" si="281"/>
        <v>1555</v>
      </c>
      <c r="B1558" s="33">
        <v>292104563446</v>
      </c>
      <c r="C1558" s="39">
        <v>44330</v>
      </c>
      <c r="D1558" s="22" t="s">
        <v>365</v>
      </c>
      <c r="E1558" s="22" t="s">
        <v>6311</v>
      </c>
      <c r="F1558" s="110">
        <v>12</v>
      </c>
      <c r="G1558" s="23" t="s">
        <v>49</v>
      </c>
      <c r="H1558" s="52">
        <v>125.12583333333333</v>
      </c>
      <c r="I1558" s="30"/>
      <c r="J1558" s="109">
        <v>1501.51</v>
      </c>
      <c r="K1558" s="33">
        <v>73072200</v>
      </c>
      <c r="L1558" s="26">
        <v>0.1</v>
      </c>
      <c r="M1558" s="26" t="s">
        <v>742</v>
      </c>
      <c r="N1558" s="26">
        <v>0</v>
      </c>
      <c r="O1558" s="60"/>
      <c r="P1558" s="26">
        <v>0.1</v>
      </c>
      <c r="Q1558" s="84"/>
      <c r="R1558" s="26">
        <v>0.18</v>
      </c>
      <c r="S1558" s="23" t="s">
        <v>1260</v>
      </c>
      <c r="T1558" s="52">
        <v>150.15100000000001</v>
      </c>
      <c r="U1558" s="52">
        <v>0</v>
      </c>
      <c r="V1558" s="52">
        <v>15.015100000000002</v>
      </c>
      <c r="W1558" s="52">
        <v>300.00169800000003</v>
      </c>
      <c r="X1558" s="52">
        <v>465.16779800000006</v>
      </c>
      <c r="Y1558" s="23" t="s">
        <v>6223</v>
      </c>
      <c r="Z1558" s="23" t="s">
        <v>6312</v>
      </c>
      <c r="AA1558" s="23" t="s">
        <v>6313</v>
      </c>
      <c r="AB1558" s="33">
        <v>292104563446</v>
      </c>
      <c r="AC1558" s="33" t="s">
        <v>6168</v>
      </c>
      <c r="AD1558" s="39">
        <v>44330</v>
      </c>
      <c r="AE1558" s="39">
        <v>44303</v>
      </c>
      <c r="AF1558" s="53" t="e">
        <v>#N/A</v>
      </c>
      <c r="AG1558" s="53" t="e">
        <v>#N/A</v>
      </c>
      <c r="AH1558" s="39" t="e">
        <v>#N/A</v>
      </c>
      <c r="AI1558" s="23" t="s">
        <v>51</v>
      </c>
      <c r="AJ1558" s="59"/>
      <c r="AK1558" s="59"/>
      <c r="AL1558" s="48"/>
      <c r="AM1558" s="60"/>
      <c r="AN1558" s="33"/>
      <c r="AO1558" s="48"/>
      <c r="AP1558" s="23">
        <v>2000</v>
      </c>
      <c r="AQ1558" s="23" t="s">
        <v>52</v>
      </c>
      <c r="AR1558" s="23" t="s">
        <v>6313</v>
      </c>
      <c r="AS1558" s="38" t="s">
        <v>53</v>
      </c>
      <c r="AT1558" s="23"/>
      <c r="AU1558" s="23" t="s">
        <v>6169</v>
      </c>
      <c r="AV1558" s="99">
        <v>12</v>
      </c>
      <c r="AW1558" s="101">
        <v>1501.51</v>
      </c>
      <c r="AX1558" s="29" t="s">
        <v>5711</v>
      </c>
      <c r="AY1558" s="29"/>
      <c r="AZ1558" s="21"/>
      <c r="BA1558">
        <f t="shared" si="291"/>
        <v>1335</v>
      </c>
      <c r="BB1558" s="115" t="s">
        <v>6983</v>
      </c>
      <c r="BC1558" s="105">
        <f t="shared" si="282"/>
        <v>125.12583333333333</v>
      </c>
      <c r="BD1558" s="116">
        <f t="shared" si="283"/>
        <v>44287</v>
      </c>
      <c r="BE1558" s="141" t="s">
        <v>8477</v>
      </c>
      <c r="BF1558">
        <f>MATCH(BE1558,'Cat-4'!$A:$A,0)</f>
        <v>722</v>
      </c>
      <c r="BG1558">
        <f>MATCH(BD1558,'Cat-4'!$1:$1,0)</f>
        <v>112</v>
      </c>
      <c r="BH1558">
        <f>INDEX('Cat-4'!$1:$1048576,'NSS + ACT'!BF1558,'NSS + ACT'!BG1558)</f>
        <v>116.7</v>
      </c>
      <c r="BI1558">
        <f>MATCH($BI$1,'Cat-4'!$1:$1,0)</f>
        <v>153</v>
      </c>
      <c r="BJ1558">
        <f>INDEX('Cat-4'!$1:$1048576,'NSS + ACT'!BF1558,'NSS + ACT'!BI1558)</f>
        <v>130.80000000000001</v>
      </c>
      <c r="BK1558" s="126">
        <f t="shared" si="284"/>
        <v>1.1208226221079691</v>
      </c>
      <c r="BL1558">
        <f t="shared" si="285"/>
        <v>1353</v>
      </c>
      <c r="BM1558" s="126">
        <f t="shared" si="286"/>
        <v>45.1</v>
      </c>
      <c r="BN1558" s="126" t="s">
        <v>8785</v>
      </c>
      <c r="BO1558" s="126">
        <f>MATCH(BB1558,Sheet3!$D$4:$D$8,0)</f>
        <v>2</v>
      </c>
      <c r="BP1558" s="126">
        <f>MATCH(BN1558,Sheet3!$E$4:$H$4,0)</f>
        <v>4</v>
      </c>
      <c r="BQ1558" s="132">
        <f>INDEX(Sheet3!$D$4:$H$8,'NSS + ACT'!BO1558,'NSS + ACT'!BP1558)</f>
        <v>0.1</v>
      </c>
      <c r="BR1558" s="105">
        <f t="shared" si="287"/>
        <v>1682.9263753213368</v>
      </c>
      <c r="BS1558" s="162">
        <f t="shared" si="288"/>
        <v>0.1</v>
      </c>
      <c r="BT1558" s="105">
        <f t="shared" si="289"/>
        <v>1514.6337377892032</v>
      </c>
    </row>
    <row r="1559" spans="1:72">
      <c r="A1559" s="18">
        <f t="shared" si="281"/>
        <v>1556</v>
      </c>
      <c r="B1559" s="61">
        <v>291803719233</v>
      </c>
      <c r="C1559" s="39">
        <v>43227</v>
      </c>
      <c r="D1559" s="22" t="s">
        <v>202</v>
      </c>
      <c r="E1559" s="22" t="s">
        <v>1769</v>
      </c>
      <c r="F1559" s="110">
        <v>1</v>
      </c>
      <c r="G1559" s="23" t="s">
        <v>119</v>
      </c>
      <c r="H1559" s="52">
        <v>1500</v>
      </c>
      <c r="I1559" s="30"/>
      <c r="J1559" s="109">
        <v>1500</v>
      </c>
      <c r="K1559" s="23">
        <v>84149040</v>
      </c>
      <c r="L1559" s="26">
        <v>7.4999999999999997E-2</v>
      </c>
      <c r="M1559" s="40">
        <v>0</v>
      </c>
      <c r="N1559" s="62">
        <v>0</v>
      </c>
      <c r="O1559" s="52">
        <v>0</v>
      </c>
      <c r="P1559" s="26">
        <v>0.1</v>
      </c>
      <c r="Q1559" s="52">
        <v>0</v>
      </c>
      <c r="R1559" s="63">
        <v>0.18</v>
      </c>
      <c r="S1559" s="23" t="s">
        <v>717</v>
      </c>
      <c r="T1559" s="52">
        <v>112.5</v>
      </c>
      <c r="U1559" s="52">
        <v>0</v>
      </c>
      <c r="V1559" s="52">
        <v>11.25</v>
      </c>
      <c r="W1559" s="52">
        <v>292.27499999999998</v>
      </c>
      <c r="X1559" s="52">
        <v>416.02499999999998</v>
      </c>
      <c r="Y1559" s="23" t="s">
        <v>1628</v>
      </c>
      <c r="Z1559" s="23" t="s">
        <v>1770</v>
      </c>
      <c r="AA1559" s="23" t="s">
        <v>1771</v>
      </c>
      <c r="AB1559" s="33">
        <v>291803719233</v>
      </c>
      <c r="AC1559" s="33" t="s">
        <v>1772</v>
      </c>
      <c r="AD1559" s="48">
        <v>43227</v>
      </c>
      <c r="AE1559" s="39">
        <v>43220</v>
      </c>
      <c r="AF1559" s="53" t="e">
        <v>#N/A</v>
      </c>
      <c r="AG1559" s="53" t="e">
        <v>#N/A</v>
      </c>
      <c r="AH1559" s="39" t="e">
        <v>#N/A</v>
      </c>
      <c r="AI1559" s="23" t="s">
        <v>51</v>
      </c>
      <c r="AJ1559" s="54"/>
      <c r="AK1559" s="55"/>
      <c r="AL1559" s="56"/>
      <c r="AM1559" s="57"/>
      <c r="AN1559" s="33"/>
      <c r="AO1559" s="48"/>
      <c r="AP1559" s="23">
        <v>2000</v>
      </c>
      <c r="AQ1559" s="23" t="s">
        <v>52</v>
      </c>
      <c r="AR1559" s="23" t="s">
        <v>1771</v>
      </c>
      <c r="AS1559" s="38" t="s">
        <v>53</v>
      </c>
      <c r="AT1559" s="23"/>
      <c r="AU1559" s="64">
        <v>52</v>
      </c>
      <c r="AV1559" s="99">
        <v>1</v>
      </c>
      <c r="AW1559" s="102">
        <v>1500</v>
      </c>
      <c r="AX1559" s="29" t="s">
        <v>701</v>
      </c>
      <c r="AY1559" s="29"/>
      <c r="AZ1559" s="25" t="s">
        <v>1633</v>
      </c>
      <c r="BA1559">
        <f t="shared" si="291"/>
        <v>2418</v>
      </c>
      <c r="BB1559" s="115" t="s">
        <v>6983</v>
      </c>
      <c r="BC1559" s="105">
        <f t="shared" si="282"/>
        <v>1500</v>
      </c>
      <c r="BD1559" s="116">
        <f t="shared" si="283"/>
        <v>43191</v>
      </c>
      <c r="BE1559" s="141" t="s">
        <v>8477</v>
      </c>
      <c r="BF1559">
        <f>MATCH(BE1559,'Cat-4'!$A:$A,0)</f>
        <v>722</v>
      </c>
      <c r="BG1559">
        <f>MATCH(BD1559,'Cat-4'!$1:$1,0)</f>
        <v>76</v>
      </c>
      <c r="BH1559">
        <f>INDEX('Cat-4'!$1:$1048576,'NSS + ACT'!BF1559,'NSS + ACT'!BG1559)</f>
        <v>110.1</v>
      </c>
      <c r="BI1559">
        <f>MATCH($BI$1,'Cat-4'!$1:$1,0)</f>
        <v>153</v>
      </c>
      <c r="BJ1559">
        <f>INDEX('Cat-4'!$1:$1048576,'NSS + ACT'!BF1559,'NSS + ACT'!BI1559)</f>
        <v>130.80000000000001</v>
      </c>
      <c r="BK1559" s="126">
        <f t="shared" si="284"/>
        <v>1.1880108991825615</v>
      </c>
      <c r="BL1559">
        <f t="shared" si="285"/>
        <v>2449</v>
      </c>
      <c r="BM1559" s="126">
        <f t="shared" si="286"/>
        <v>81.63333333333334</v>
      </c>
      <c r="BN1559" s="126" t="s">
        <v>8785</v>
      </c>
      <c r="BO1559" s="126">
        <f>MATCH(BB1559,Sheet3!$D$4:$D$8,0)</f>
        <v>2</v>
      </c>
      <c r="BP1559" s="126">
        <f>MATCH(BN1559,Sheet3!$E$4:$H$4,0)</f>
        <v>4</v>
      </c>
      <c r="BQ1559" s="132">
        <f>INDEX(Sheet3!$D$4:$H$8,'NSS + ACT'!BO1559,'NSS + ACT'!BP1559)</f>
        <v>0.1</v>
      </c>
      <c r="BR1559" s="105">
        <f t="shared" si="287"/>
        <v>1782.0163487738423</v>
      </c>
      <c r="BS1559" s="162">
        <f t="shared" si="288"/>
        <v>0.1</v>
      </c>
      <c r="BT1559" s="105">
        <f t="shared" si="289"/>
        <v>1603.8147138964582</v>
      </c>
    </row>
    <row r="1560" spans="1:72">
      <c r="A1560" s="18">
        <f t="shared" si="281"/>
        <v>1557</v>
      </c>
      <c r="B1560" s="61">
        <v>291603956744</v>
      </c>
      <c r="C1560" s="39">
        <v>42609</v>
      </c>
      <c r="D1560" s="22" t="s">
        <v>91</v>
      </c>
      <c r="E1560" s="22" t="s">
        <v>2308</v>
      </c>
      <c r="F1560" s="110">
        <v>4</v>
      </c>
      <c r="G1560" s="23" t="s">
        <v>119</v>
      </c>
      <c r="H1560" s="52">
        <v>371.34249999999747</v>
      </c>
      <c r="I1560" s="30"/>
      <c r="J1560" s="109">
        <v>1485.3699999999899</v>
      </c>
      <c r="K1560" s="23">
        <v>84819090</v>
      </c>
      <c r="L1560" s="26">
        <v>7.4999999999999997E-2</v>
      </c>
      <c r="M1560" s="40">
        <v>0</v>
      </c>
      <c r="N1560" s="62">
        <v>0</v>
      </c>
      <c r="O1560" s="52"/>
      <c r="P1560" s="26">
        <v>0.1</v>
      </c>
      <c r="Q1560" s="52">
        <v>0</v>
      </c>
      <c r="R1560" s="63">
        <v>0.18</v>
      </c>
      <c r="S1560" s="23" t="s">
        <v>849</v>
      </c>
      <c r="T1560" s="52">
        <v>111.40274999999924</v>
      </c>
      <c r="U1560" s="52">
        <v>0</v>
      </c>
      <c r="V1560" s="52">
        <v>11.140274999999924</v>
      </c>
      <c r="W1560" s="52">
        <v>289.42434449999803</v>
      </c>
      <c r="X1560" s="52">
        <v>411.96736949999718</v>
      </c>
      <c r="Y1560" s="23" t="s">
        <v>2273</v>
      </c>
      <c r="Z1560" s="23" t="s">
        <v>2309</v>
      </c>
      <c r="AA1560" s="23" t="s">
        <v>2310</v>
      </c>
      <c r="AB1560" s="33">
        <v>291603956744</v>
      </c>
      <c r="AC1560" s="33" t="s">
        <v>2012</v>
      </c>
      <c r="AD1560" s="48">
        <v>42609</v>
      </c>
      <c r="AE1560" s="39">
        <v>42594</v>
      </c>
      <c r="AF1560" s="53" t="e">
        <v>#N/A</v>
      </c>
      <c r="AG1560" s="53" t="e">
        <v>#N/A</v>
      </c>
      <c r="AH1560" s="39" t="e">
        <v>#N/A</v>
      </c>
      <c r="AI1560" s="23" t="s">
        <v>51</v>
      </c>
      <c r="AJ1560" s="54"/>
      <c r="AK1560" s="55"/>
      <c r="AL1560" s="56"/>
      <c r="AM1560" s="57"/>
      <c r="AN1560" s="33"/>
      <c r="AO1560" s="48"/>
      <c r="AP1560" s="23">
        <v>2000</v>
      </c>
      <c r="AQ1560" s="23" t="s">
        <v>52</v>
      </c>
      <c r="AR1560" s="23" t="s">
        <v>2310</v>
      </c>
      <c r="AS1560" s="38" t="s">
        <v>53</v>
      </c>
      <c r="AT1560" s="23"/>
      <c r="AU1560" s="64">
        <v>6316000951</v>
      </c>
      <c r="AV1560" s="99">
        <v>4</v>
      </c>
      <c r="AW1560" s="102">
        <v>1485.3699999999899</v>
      </c>
      <c r="AX1560" s="29" t="s">
        <v>701</v>
      </c>
      <c r="AY1560" s="29"/>
      <c r="AZ1560" s="25" t="s">
        <v>853</v>
      </c>
      <c r="BA1560">
        <f t="shared" si="291"/>
        <v>3044</v>
      </c>
      <c r="BB1560" s="115" t="s">
        <v>6983</v>
      </c>
      <c r="BC1560" s="105">
        <f t="shared" si="282"/>
        <v>371.34249999999747</v>
      </c>
      <c r="BD1560" s="116">
        <f t="shared" si="283"/>
        <v>42583</v>
      </c>
      <c r="BE1560" s="141" t="s">
        <v>8477</v>
      </c>
      <c r="BF1560">
        <f>MATCH(BE1560,'Cat-4'!$A:$A,0)</f>
        <v>722</v>
      </c>
      <c r="BG1560">
        <f>MATCH(BD1560,'Cat-4'!$1:$1,0)</f>
        <v>56</v>
      </c>
      <c r="BH1560">
        <f>INDEX('Cat-4'!$1:$1048576,'NSS + ACT'!BF1560,'NSS + ACT'!BG1560)</f>
        <v>107.5</v>
      </c>
      <c r="BI1560">
        <f>MATCH($BI$1,'Cat-4'!$1:$1,0)</f>
        <v>153</v>
      </c>
      <c r="BJ1560">
        <f>INDEX('Cat-4'!$1:$1048576,'NSS + ACT'!BF1560,'NSS + ACT'!BI1560)</f>
        <v>130.80000000000001</v>
      </c>
      <c r="BK1560" s="126">
        <f t="shared" si="284"/>
        <v>1.2167441860465118</v>
      </c>
      <c r="BL1560">
        <f t="shared" si="285"/>
        <v>3057</v>
      </c>
      <c r="BM1560" s="126">
        <f t="shared" si="286"/>
        <v>101.9</v>
      </c>
      <c r="BN1560" s="126" t="s">
        <v>8785</v>
      </c>
      <c r="BO1560" s="126">
        <f>MATCH(BB1560,Sheet3!$D$4:$D$8,0)</f>
        <v>2</v>
      </c>
      <c r="BP1560" s="126">
        <f>MATCH(BN1560,Sheet3!$E$4:$H$4,0)</f>
        <v>4</v>
      </c>
      <c r="BQ1560" s="132">
        <f>INDEX(Sheet3!$D$4:$H$8,'NSS + ACT'!BO1560,'NSS + ACT'!BP1560)</f>
        <v>0.1</v>
      </c>
      <c r="BR1560" s="105">
        <f t="shared" si="287"/>
        <v>1807.315311627895</v>
      </c>
      <c r="BS1560" s="162">
        <f t="shared" si="288"/>
        <v>0.1</v>
      </c>
      <c r="BT1560" s="105">
        <f t="shared" si="289"/>
        <v>1626.5837804651055</v>
      </c>
    </row>
    <row r="1561" spans="1:72">
      <c r="A1561" s="18">
        <f t="shared" si="281"/>
        <v>1558</v>
      </c>
      <c r="B1561" s="61">
        <v>291703264554</v>
      </c>
      <c r="C1561" s="39">
        <v>42903</v>
      </c>
      <c r="D1561" s="22" t="s">
        <v>264</v>
      </c>
      <c r="E1561" s="22" t="s">
        <v>3288</v>
      </c>
      <c r="F1561" s="110">
        <v>5</v>
      </c>
      <c r="G1561" s="23" t="s">
        <v>119</v>
      </c>
      <c r="H1561" s="52">
        <v>234.6</v>
      </c>
      <c r="I1561" s="30"/>
      <c r="J1561" s="109">
        <v>1173</v>
      </c>
      <c r="K1561" s="23">
        <v>84139120</v>
      </c>
      <c r="L1561" s="26">
        <v>7.4999999999999997E-2</v>
      </c>
      <c r="M1561" s="40">
        <v>0</v>
      </c>
      <c r="N1561" s="62">
        <v>0</v>
      </c>
      <c r="O1561" s="52">
        <v>0</v>
      </c>
      <c r="P1561" s="26">
        <v>0.1</v>
      </c>
      <c r="Q1561" s="52">
        <v>0</v>
      </c>
      <c r="R1561" s="63">
        <v>0.18</v>
      </c>
      <c r="S1561" s="23" t="s">
        <v>2931</v>
      </c>
      <c r="T1561" s="52">
        <v>87.974999999999994</v>
      </c>
      <c r="U1561" s="52">
        <v>0</v>
      </c>
      <c r="V1561" s="52">
        <v>8.7974999999999994</v>
      </c>
      <c r="W1561" s="52">
        <v>228.55904999999996</v>
      </c>
      <c r="X1561" s="52">
        <v>325.33154999999994</v>
      </c>
      <c r="Y1561" s="23" t="s">
        <v>3182</v>
      </c>
      <c r="Z1561" s="23" t="s">
        <v>3289</v>
      </c>
      <c r="AA1561" s="23" t="s">
        <v>3290</v>
      </c>
      <c r="AB1561" s="33">
        <v>291703264554</v>
      </c>
      <c r="AC1561" s="33" t="s">
        <v>3014</v>
      </c>
      <c r="AD1561" s="48">
        <v>42903</v>
      </c>
      <c r="AE1561" s="39">
        <v>42847</v>
      </c>
      <c r="AF1561" s="53" t="e">
        <v>#N/A</v>
      </c>
      <c r="AG1561" s="53" t="e">
        <v>#N/A</v>
      </c>
      <c r="AH1561" s="39" t="e">
        <v>#N/A</v>
      </c>
      <c r="AI1561" s="23" t="s">
        <v>51</v>
      </c>
      <c r="AJ1561" s="54"/>
      <c r="AK1561" s="55"/>
      <c r="AL1561" s="56"/>
      <c r="AM1561" s="57"/>
      <c r="AN1561" s="33"/>
      <c r="AO1561" s="48"/>
      <c r="AP1561" s="23">
        <v>2000</v>
      </c>
      <c r="AQ1561" s="23" t="s">
        <v>64</v>
      </c>
      <c r="AR1561" s="23" t="s">
        <v>3290</v>
      </c>
      <c r="AS1561" s="38" t="s">
        <v>53</v>
      </c>
      <c r="AT1561" s="23" t="s">
        <v>519</v>
      </c>
      <c r="AU1561" s="64">
        <v>17018</v>
      </c>
      <c r="AV1561" s="99">
        <v>5</v>
      </c>
      <c r="AW1561" s="102">
        <v>1484.8699999999899</v>
      </c>
      <c r="AX1561" s="29" t="s">
        <v>701</v>
      </c>
      <c r="AY1561" s="29"/>
      <c r="AZ1561" s="25" t="s">
        <v>2577</v>
      </c>
      <c r="BA1561">
        <f t="shared" si="291"/>
        <v>2791</v>
      </c>
      <c r="BB1561" s="115" t="s">
        <v>6983</v>
      </c>
      <c r="BC1561" s="105">
        <f t="shared" si="282"/>
        <v>296.973999999998</v>
      </c>
      <c r="BD1561" s="116">
        <f t="shared" si="283"/>
        <v>42826</v>
      </c>
      <c r="BE1561" s="141" t="s">
        <v>8477</v>
      </c>
      <c r="BF1561">
        <f>MATCH(BE1561,'Cat-4'!$A:$A,0)</f>
        <v>722</v>
      </c>
      <c r="BG1561">
        <f>MATCH(BD1561,'Cat-4'!$1:$1,0)</f>
        <v>64</v>
      </c>
      <c r="BH1561">
        <f>INDEX('Cat-4'!$1:$1048576,'NSS + ACT'!BF1561,'NSS + ACT'!BG1561)</f>
        <v>108.3</v>
      </c>
      <c r="BI1561">
        <f>MATCH($BI$1,'Cat-4'!$1:$1,0)</f>
        <v>153</v>
      </c>
      <c r="BJ1561">
        <f>INDEX('Cat-4'!$1:$1048576,'NSS + ACT'!BF1561,'NSS + ACT'!BI1561)</f>
        <v>130.80000000000001</v>
      </c>
      <c r="BK1561" s="126">
        <f t="shared" si="284"/>
        <v>1.2077562326869808</v>
      </c>
      <c r="BL1561">
        <f t="shared" si="285"/>
        <v>2814</v>
      </c>
      <c r="BM1561" s="126">
        <f t="shared" si="286"/>
        <v>93.8</v>
      </c>
      <c r="BN1561" s="126" t="s">
        <v>8785</v>
      </c>
      <c r="BO1561" s="126">
        <f>MATCH(BB1561,Sheet3!$D$4:$D$8,0)</f>
        <v>2</v>
      </c>
      <c r="BP1561" s="126">
        <f>MATCH(BN1561,Sheet3!$E$4:$H$4,0)</f>
        <v>4</v>
      </c>
      <c r="BQ1561" s="132">
        <f>INDEX(Sheet3!$D$4:$H$8,'NSS + ACT'!BO1561,'NSS + ACT'!BP1561)</f>
        <v>0.1</v>
      </c>
      <c r="BR1561" s="105">
        <f t="shared" si="287"/>
        <v>1793.360997229905</v>
      </c>
      <c r="BS1561" s="162">
        <f t="shared" si="288"/>
        <v>0.1</v>
      </c>
      <c r="BT1561" s="105">
        <f t="shared" si="289"/>
        <v>1614.0248975069146</v>
      </c>
    </row>
    <row r="1562" spans="1:72">
      <c r="A1562" s="18">
        <f t="shared" si="281"/>
        <v>1559</v>
      </c>
      <c r="B1562" s="61">
        <v>291503606354</v>
      </c>
      <c r="C1562" s="39">
        <v>42276</v>
      </c>
      <c r="D1562" s="22" t="s">
        <v>180</v>
      </c>
      <c r="E1562" s="22" t="s">
        <v>2961</v>
      </c>
      <c r="F1562" s="110">
        <v>2</v>
      </c>
      <c r="G1562" s="23" t="s">
        <v>119</v>
      </c>
      <c r="H1562" s="52">
        <v>740.92499999999495</v>
      </c>
      <c r="I1562" s="30"/>
      <c r="J1562" s="109">
        <v>1481.8499999999899</v>
      </c>
      <c r="K1562" s="23">
        <v>84139120</v>
      </c>
      <c r="L1562" s="26">
        <v>7.4999999999999997E-2</v>
      </c>
      <c r="M1562" s="40">
        <v>0</v>
      </c>
      <c r="N1562" s="62">
        <v>0</v>
      </c>
      <c r="O1562" s="52">
        <v>0</v>
      </c>
      <c r="P1562" s="26">
        <v>0.1</v>
      </c>
      <c r="Q1562" s="52">
        <v>0</v>
      </c>
      <c r="R1562" s="63">
        <v>0.18</v>
      </c>
      <c r="S1562" s="23" t="s">
        <v>2931</v>
      </c>
      <c r="T1562" s="52">
        <v>111.13874999999923</v>
      </c>
      <c r="U1562" s="52">
        <v>0</v>
      </c>
      <c r="V1562" s="52">
        <v>11.113874999999924</v>
      </c>
      <c r="W1562" s="52">
        <v>288.73847249999801</v>
      </c>
      <c r="X1562" s="52">
        <v>410.99109749999718</v>
      </c>
      <c r="Y1562" s="23" t="s">
        <v>2778</v>
      </c>
      <c r="Z1562" s="23" t="s">
        <v>2962</v>
      </c>
      <c r="AA1562" s="23" t="s">
        <v>269</v>
      </c>
      <c r="AB1562" s="33">
        <v>291503606354</v>
      </c>
      <c r="AC1562" s="33">
        <v>12128</v>
      </c>
      <c r="AD1562" s="48">
        <v>42276</v>
      </c>
      <c r="AE1562" s="39">
        <v>42212</v>
      </c>
      <c r="AF1562" s="53" t="e">
        <v>#N/A</v>
      </c>
      <c r="AG1562" s="53" t="e">
        <v>#N/A</v>
      </c>
      <c r="AH1562" s="39" t="e">
        <v>#N/A</v>
      </c>
      <c r="AI1562" s="23" t="s">
        <v>51</v>
      </c>
      <c r="AJ1562" s="54"/>
      <c r="AK1562" s="55"/>
      <c r="AL1562" s="56"/>
      <c r="AM1562" s="57"/>
      <c r="AN1562" s="33"/>
      <c r="AO1562" s="48"/>
      <c r="AP1562" s="23">
        <v>2000</v>
      </c>
      <c r="AQ1562" s="23" t="s">
        <v>52</v>
      </c>
      <c r="AR1562" s="23" t="s">
        <v>269</v>
      </c>
      <c r="AS1562" s="38" t="s">
        <v>53</v>
      </c>
      <c r="AT1562" s="23" t="s">
        <v>522</v>
      </c>
      <c r="AU1562" s="64" t="s">
        <v>2963</v>
      </c>
      <c r="AV1562" s="99">
        <v>2</v>
      </c>
      <c r="AW1562" s="102">
        <v>1481.8499999999899</v>
      </c>
      <c r="AX1562" s="29" t="s">
        <v>701</v>
      </c>
      <c r="AY1562" s="29"/>
      <c r="AZ1562" s="25" t="s">
        <v>2782</v>
      </c>
      <c r="BA1562">
        <f t="shared" si="291"/>
        <v>3426</v>
      </c>
      <c r="BB1562" s="115" t="s">
        <v>6983</v>
      </c>
      <c r="BC1562" s="105">
        <f t="shared" si="282"/>
        <v>740.92499999999495</v>
      </c>
      <c r="BD1562" s="116">
        <f t="shared" si="283"/>
        <v>42186</v>
      </c>
      <c r="BE1562" s="141" t="s">
        <v>8477</v>
      </c>
      <c r="BF1562">
        <f>MATCH(BE1562,'Cat-4'!$A:$A,0)</f>
        <v>722</v>
      </c>
      <c r="BG1562">
        <f>MATCH(BD1562,'Cat-4'!$1:$1,0)</f>
        <v>43</v>
      </c>
      <c r="BH1562">
        <f>INDEX('Cat-4'!$1:$1048576,'NSS + ACT'!BF1562,'NSS + ACT'!BG1562)</f>
        <v>110.2</v>
      </c>
      <c r="BI1562">
        <f>MATCH($BI$1,'Cat-4'!$1:$1,0)</f>
        <v>153</v>
      </c>
      <c r="BJ1562">
        <f>INDEX('Cat-4'!$1:$1048576,'NSS + ACT'!BF1562,'NSS + ACT'!BI1562)</f>
        <v>130.80000000000001</v>
      </c>
      <c r="BK1562" s="126">
        <f t="shared" si="284"/>
        <v>1.1869328493647913</v>
      </c>
      <c r="BL1562">
        <f t="shared" si="285"/>
        <v>3454</v>
      </c>
      <c r="BM1562" s="126">
        <f t="shared" si="286"/>
        <v>115.13333333333334</v>
      </c>
      <c r="BN1562" s="126" t="s">
        <v>8785</v>
      </c>
      <c r="BO1562" s="126">
        <f>MATCH(BB1562,Sheet3!$D$4:$D$8,0)</f>
        <v>2</v>
      </c>
      <c r="BP1562" s="126">
        <f>MATCH(BN1562,Sheet3!$E$4:$H$4,0)</f>
        <v>4</v>
      </c>
      <c r="BQ1562" s="132">
        <f>INDEX(Sheet3!$D$4:$H$8,'NSS + ACT'!BO1562,'NSS + ACT'!BP1562)</f>
        <v>0.1</v>
      </c>
      <c r="BR1562" s="105">
        <f t="shared" si="287"/>
        <v>1758.856442831204</v>
      </c>
      <c r="BS1562" s="162">
        <f t="shared" si="288"/>
        <v>0.1</v>
      </c>
      <c r="BT1562" s="105">
        <f t="shared" si="289"/>
        <v>1582.9707985480836</v>
      </c>
    </row>
    <row r="1563" spans="1:72">
      <c r="A1563" s="18">
        <f t="shared" si="281"/>
        <v>1560</v>
      </c>
      <c r="B1563" s="70">
        <v>171900089082</v>
      </c>
      <c r="C1563" s="76">
        <v>43475</v>
      </c>
      <c r="D1563" s="72" t="s">
        <v>605</v>
      </c>
      <c r="E1563" s="72" t="s">
        <v>4836</v>
      </c>
      <c r="F1563" s="111">
        <v>4</v>
      </c>
      <c r="G1563" s="69" t="s">
        <v>49</v>
      </c>
      <c r="H1563" s="58">
        <v>365.97</v>
      </c>
      <c r="I1563" s="30"/>
      <c r="J1563" s="103">
        <v>1463.88</v>
      </c>
      <c r="K1563" s="70" t="s">
        <v>4837</v>
      </c>
      <c r="L1563" s="74">
        <v>7.4999999999999997E-2</v>
      </c>
      <c r="M1563" s="73"/>
      <c r="N1563" s="40">
        <v>0</v>
      </c>
      <c r="O1563" s="35">
        <v>0</v>
      </c>
      <c r="P1563" s="75">
        <v>0.1</v>
      </c>
      <c r="Q1563" s="52">
        <v>0</v>
      </c>
      <c r="R1563" s="75">
        <v>0.18</v>
      </c>
      <c r="S1563" s="69"/>
      <c r="T1563" s="52">
        <v>109.79100000000001</v>
      </c>
      <c r="U1563" s="52">
        <v>0</v>
      </c>
      <c r="V1563" s="52">
        <v>10.979100000000003</v>
      </c>
      <c r="W1563" s="52">
        <v>285.23701799999998</v>
      </c>
      <c r="X1563" s="52">
        <v>406.00711799999999</v>
      </c>
      <c r="Y1563" s="23" t="s">
        <v>4766</v>
      </c>
      <c r="Z1563" s="69" t="s">
        <v>4838</v>
      </c>
      <c r="AA1563" s="69" t="s">
        <v>4839</v>
      </c>
      <c r="AB1563" s="70" t="e">
        <v>#N/A</v>
      </c>
      <c r="AC1563" s="70" t="e">
        <v>#N/A</v>
      </c>
      <c r="AD1563" s="71" t="e">
        <v>#N/A</v>
      </c>
      <c r="AE1563" s="76">
        <v>43410</v>
      </c>
      <c r="AF1563" s="70">
        <v>171900089082</v>
      </c>
      <c r="AG1563" s="77">
        <v>1000171</v>
      </c>
      <c r="AH1563" s="76">
        <v>43476</v>
      </c>
      <c r="AI1563" s="69" t="s">
        <v>385</v>
      </c>
      <c r="AJ1563" s="78"/>
      <c r="AK1563" s="79"/>
      <c r="AL1563" s="80"/>
      <c r="AM1563" s="81"/>
      <c r="AN1563" s="70"/>
      <c r="AO1563" s="71"/>
      <c r="AP1563" s="69">
        <v>2000</v>
      </c>
      <c r="AQ1563" s="69" t="s">
        <v>52</v>
      </c>
      <c r="AR1563" s="69" t="s">
        <v>4839</v>
      </c>
      <c r="AS1563" s="82" t="s">
        <v>53</v>
      </c>
      <c r="AT1563" s="69"/>
      <c r="AU1563" s="69" t="s">
        <v>832</v>
      </c>
      <c r="AV1563" s="99">
        <v>4</v>
      </c>
      <c r="AW1563" s="103">
        <v>1463.88</v>
      </c>
      <c r="AX1563" s="29" t="s">
        <v>4770</v>
      </c>
      <c r="AY1563" s="29"/>
      <c r="AZ1563" s="30"/>
      <c r="BA1563">
        <f t="shared" si="291"/>
        <v>2228</v>
      </c>
      <c r="BB1563" s="115" t="s">
        <v>6983</v>
      </c>
      <c r="BC1563" s="105">
        <f t="shared" si="282"/>
        <v>365.97</v>
      </c>
      <c r="BD1563" s="116">
        <f t="shared" si="283"/>
        <v>43405</v>
      </c>
      <c r="BE1563" s="141" t="s">
        <v>8477</v>
      </c>
      <c r="BF1563">
        <f>MATCH(BE1563,'Cat-4'!$A:$A,0)</f>
        <v>722</v>
      </c>
      <c r="BG1563">
        <f>MATCH(BD1563,'Cat-4'!$1:$1,0)</f>
        <v>83</v>
      </c>
      <c r="BH1563">
        <f>INDEX('Cat-4'!$1:$1048576,'NSS + ACT'!BF1563,'NSS + ACT'!BG1563)</f>
        <v>111.9</v>
      </c>
      <c r="BI1563">
        <f>MATCH($BI$1,'Cat-4'!$1:$1,0)</f>
        <v>153</v>
      </c>
      <c r="BJ1563">
        <f>INDEX('Cat-4'!$1:$1048576,'NSS + ACT'!BF1563,'NSS + ACT'!BI1563)</f>
        <v>130.80000000000001</v>
      </c>
      <c r="BK1563" s="126">
        <f t="shared" si="284"/>
        <v>1.1689008042895443</v>
      </c>
      <c r="BL1563">
        <f t="shared" si="285"/>
        <v>2235</v>
      </c>
      <c r="BM1563" s="126">
        <f t="shared" si="286"/>
        <v>74.5</v>
      </c>
      <c r="BN1563" s="126" t="s">
        <v>8785</v>
      </c>
      <c r="BO1563" s="126">
        <f>MATCH(BB1563,Sheet3!$D$4:$D$8,0)</f>
        <v>2</v>
      </c>
      <c r="BP1563" s="126">
        <f>MATCH(BN1563,Sheet3!$E$4:$H$4,0)</f>
        <v>4</v>
      </c>
      <c r="BQ1563" s="132">
        <f>INDEX(Sheet3!$D$4:$H$8,'NSS + ACT'!BO1563,'NSS + ACT'!BP1563)</f>
        <v>0.1</v>
      </c>
      <c r="BR1563" s="105">
        <f t="shared" si="287"/>
        <v>1711.1305093833782</v>
      </c>
      <c r="BS1563" s="162">
        <f t="shared" si="288"/>
        <v>0.1</v>
      </c>
      <c r="BT1563" s="105">
        <f t="shared" si="289"/>
        <v>1540.0174584450403</v>
      </c>
    </row>
    <row r="1564" spans="1:72">
      <c r="A1564" s="18">
        <f t="shared" si="281"/>
        <v>1561</v>
      </c>
      <c r="B1564" s="33">
        <v>292308602202</v>
      </c>
      <c r="C1564" s="39">
        <v>45152</v>
      </c>
      <c r="D1564" s="22" t="s">
        <v>91</v>
      </c>
      <c r="E1564" s="22" t="s">
        <v>5112</v>
      </c>
      <c r="F1564" s="110">
        <v>2</v>
      </c>
      <c r="G1564" s="23" t="s">
        <v>49</v>
      </c>
      <c r="H1564" s="58">
        <v>728</v>
      </c>
      <c r="I1564" s="30"/>
      <c r="J1564" s="101">
        <v>1456</v>
      </c>
      <c r="K1564" s="33">
        <v>84842000</v>
      </c>
      <c r="L1564" s="26">
        <v>7.4999999999999997E-2</v>
      </c>
      <c r="M1564" s="40">
        <v>0</v>
      </c>
      <c r="N1564" s="40">
        <v>0</v>
      </c>
      <c r="O1564" s="35"/>
      <c r="P1564" s="63">
        <v>0.1</v>
      </c>
      <c r="Q1564" s="52">
        <v>0</v>
      </c>
      <c r="R1564" s="63">
        <v>0.18</v>
      </c>
      <c r="S1564" s="23" t="s">
        <v>777</v>
      </c>
      <c r="T1564" s="52">
        <v>109.2</v>
      </c>
      <c r="U1564" s="52">
        <v>0</v>
      </c>
      <c r="V1564" s="52">
        <v>10.920000000000002</v>
      </c>
      <c r="W1564" s="52">
        <v>283.70159999999998</v>
      </c>
      <c r="X1564" s="52">
        <v>403.82159999999999</v>
      </c>
      <c r="Y1564" s="23" t="s">
        <v>5072</v>
      </c>
      <c r="Z1564" s="23" t="s">
        <v>5113</v>
      </c>
      <c r="AA1564" s="23" t="s">
        <v>5114</v>
      </c>
      <c r="AB1564" s="33">
        <v>292308602202</v>
      </c>
      <c r="AC1564" s="33" t="s">
        <v>5115</v>
      </c>
      <c r="AD1564" s="48">
        <v>45152</v>
      </c>
      <c r="AE1564" s="39">
        <v>45142</v>
      </c>
      <c r="AF1564" s="53" t="e">
        <v>#N/A</v>
      </c>
      <c r="AG1564" s="53" t="e">
        <v>#N/A</v>
      </c>
      <c r="AH1564" s="39" t="e">
        <v>#N/A</v>
      </c>
      <c r="AI1564" s="23" t="s">
        <v>51</v>
      </c>
      <c r="AJ1564" s="54"/>
      <c r="AK1564" s="55"/>
      <c r="AL1564" s="56"/>
      <c r="AM1564" s="57"/>
      <c r="AN1564" s="33"/>
      <c r="AO1564" s="48"/>
      <c r="AP1564" s="23">
        <v>2000</v>
      </c>
      <c r="AQ1564" s="23" t="s">
        <v>52</v>
      </c>
      <c r="AR1564" s="23" t="s">
        <v>5114</v>
      </c>
      <c r="AS1564" s="38" t="s">
        <v>518</v>
      </c>
      <c r="AT1564" s="23"/>
      <c r="AU1564" s="23" t="s">
        <v>5116</v>
      </c>
      <c r="AV1564" s="99">
        <v>2</v>
      </c>
      <c r="AW1564" s="101">
        <v>1456</v>
      </c>
      <c r="AX1564" s="29" t="s">
        <v>4770</v>
      </c>
      <c r="AY1564" s="29"/>
      <c r="AZ1564" s="32" t="s">
        <v>5077</v>
      </c>
      <c r="BA1564">
        <f t="shared" si="291"/>
        <v>496</v>
      </c>
      <c r="BB1564" s="115" t="s">
        <v>6983</v>
      </c>
      <c r="BC1564" s="105">
        <f t="shared" si="282"/>
        <v>728</v>
      </c>
      <c r="BD1564" s="116">
        <f t="shared" si="283"/>
        <v>45139</v>
      </c>
      <c r="BE1564" s="141" t="s">
        <v>8477</v>
      </c>
      <c r="BF1564">
        <f>MATCH(BE1564,'Cat-4'!$A:$A,0)</f>
        <v>722</v>
      </c>
      <c r="BG1564">
        <f>MATCH(BD1564,'Cat-4'!$1:$1,0)</f>
        <v>140</v>
      </c>
      <c r="BH1564">
        <f>INDEX('Cat-4'!$1:$1048576,'NSS + ACT'!BF1564,'NSS + ACT'!BG1564)</f>
        <v>128.5</v>
      </c>
      <c r="BI1564">
        <f>MATCH($BI$1,'Cat-4'!$1:$1,0)</f>
        <v>153</v>
      </c>
      <c r="BJ1564">
        <f>INDEX('Cat-4'!$1:$1048576,'NSS + ACT'!BF1564,'NSS + ACT'!BI1564)</f>
        <v>130.80000000000001</v>
      </c>
      <c r="BK1564" s="126">
        <f t="shared" si="284"/>
        <v>1.0178988326848251</v>
      </c>
      <c r="BL1564">
        <f t="shared" si="285"/>
        <v>501</v>
      </c>
      <c r="BM1564" s="126">
        <f t="shared" si="286"/>
        <v>16.7</v>
      </c>
      <c r="BN1564" s="126" t="s">
        <v>8784</v>
      </c>
      <c r="BO1564" s="126">
        <f>MATCH(BB1564,Sheet3!$D$4:$D$8,0)</f>
        <v>2</v>
      </c>
      <c r="BP1564" s="126">
        <f>MATCH(BN1564,Sheet3!$E$4:$H$4,0)</f>
        <v>3</v>
      </c>
      <c r="BQ1564" s="132">
        <f>INDEX(Sheet3!$D$4:$H$8,'NSS + ACT'!BO1564,'NSS + ACT'!BP1564)</f>
        <v>0.05</v>
      </c>
      <c r="BR1564" s="105">
        <f t="shared" si="287"/>
        <v>1482.0607003891052</v>
      </c>
      <c r="BS1564" s="162">
        <f t="shared" si="288"/>
        <v>0.05</v>
      </c>
      <c r="BT1564" s="105">
        <f t="shared" si="289"/>
        <v>1407.9576653696499</v>
      </c>
    </row>
    <row r="1565" spans="1:72">
      <c r="A1565" s="18">
        <f t="shared" si="281"/>
        <v>1562</v>
      </c>
      <c r="B1565" s="33">
        <v>292312339830</v>
      </c>
      <c r="C1565" s="39">
        <v>45250</v>
      </c>
      <c r="D1565" s="22" t="s">
        <v>595</v>
      </c>
      <c r="E1565" s="22" t="s">
        <v>5402</v>
      </c>
      <c r="F1565" s="110">
        <v>4</v>
      </c>
      <c r="G1565" s="23" t="s">
        <v>49</v>
      </c>
      <c r="H1565" s="58">
        <v>360</v>
      </c>
      <c r="I1565" s="30"/>
      <c r="J1565" s="101">
        <v>1440</v>
      </c>
      <c r="K1565" s="33">
        <v>84841010</v>
      </c>
      <c r="L1565" s="26">
        <v>7.4999999999999997E-2</v>
      </c>
      <c r="M1565" s="40">
        <v>0</v>
      </c>
      <c r="N1565" s="40">
        <v>0</v>
      </c>
      <c r="O1565" s="35">
        <v>0</v>
      </c>
      <c r="P1565" s="63">
        <v>0.1</v>
      </c>
      <c r="Q1565" s="52">
        <v>0</v>
      </c>
      <c r="R1565" s="63">
        <v>0.18</v>
      </c>
      <c r="S1565" s="23" t="s">
        <v>777</v>
      </c>
      <c r="T1565" s="52">
        <v>108</v>
      </c>
      <c r="U1565" s="52">
        <v>0</v>
      </c>
      <c r="V1565" s="52">
        <v>10.8</v>
      </c>
      <c r="W1565" s="52">
        <v>280.584</v>
      </c>
      <c r="X1565" s="52">
        <v>399.38400000000001</v>
      </c>
      <c r="Y1565" s="23" t="s">
        <v>5221</v>
      </c>
      <c r="Z1565" s="23" t="s">
        <v>5403</v>
      </c>
      <c r="AA1565" s="23" t="s">
        <v>5404</v>
      </c>
      <c r="AB1565" s="33">
        <v>292312339830</v>
      </c>
      <c r="AC1565" s="33" t="s">
        <v>5405</v>
      </c>
      <c r="AD1565" s="39">
        <v>45250</v>
      </c>
      <c r="AE1565" s="39">
        <v>45248</v>
      </c>
      <c r="AF1565" s="53" t="e">
        <v>#N/A</v>
      </c>
      <c r="AG1565" s="53" t="e">
        <v>#N/A</v>
      </c>
      <c r="AH1565" s="39" t="e">
        <v>#N/A</v>
      </c>
      <c r="AI1565" s="23" t="s">
        <v>51</v>
      </c>
      <c r="AJ1565" s="59"/>
      <c r="AK1565" s="59"/>
      <c r="AL1565" s="48"/>
      <c r="AM1565" s="60"/>
      <c r="AN1565" s="33"/>
      <c r="AO1565" s="48"/>
      <c r="AP1565" s="23">
        <v>2000</v>
      </c>
      <c r="AQ1565" s="23" t="s">
        <v>52</v>
      </c>
      <c r="AR1565" s="23" t="s">
        <v>5404</v>
      </c>
      <c r="AS1565" s="38" t="s">
        <v>518</v>
      </c>
      <c r="AT1565" s="23"/>
      <c r="AU1565" s="23" t="s">
        <v>5406</v>
      </c>
      <c r="AV1565" s="99">
        <v>4</v>
      </c>
      <c r="AW1565" s="101">
        <v>1440</v>
      </c>
      <c r="AX1565" s="29" t="s">
        <v>4770</v>
      </c>
      <c r="AY1565" s="29"/>
      <c r="AZ1565" s="30"/>
      <c r="BA1565">
        <f t="shared" si="291"/>
        <v>390</v>
      </c>
      <c r="BB1565" s="115" t="s">
        <v>6983</v>
      </c>
      <c r="BC1565" s="105">
        <f t="shared" si="282"/>
        <v>360</v>
      </c>
      <c r="BD1565" s="116">
        <f t="shared" si="283"/>
        <v>45231</v>
      </c>
      <c r="BE1565" s="141" t="s">
        <v>8477</v>
      </c>
      <c r="BF1565">
        <f>MATCH(BE1565,'Cat-4'!$A:$A,0)</f>
        <v>722</v>
      </c>
      <c r="BG1565">
        <f>MATCH(BD1565,'Cat-4'!$1:$1,0)</f>
        <v>143</v>
      </c>
      <c r="BH1565">
        <f>INDEX('Cat-4'!$1:$1048576,'NSS + ACT'!BF1565,'NSS + ACT'!BG1565)</f>
        <v>129.19999999999999</v>
      </c>
      <c r="BI1565">
        <f>MATCH($BI$1,'Cat-4'!$1:$1,0)</f>
        <v>153</v>
      </c>
      <c r="BJ1565">
        <f>INDEX('Cat-4'!$1:$1048576,'NSS + ACT'!BF1565,'NSS + ACT'!BI1565)</f>
        <v>130.80000000000001</v>
      </c>
      <c r="BK1565" s="126">
        <f t="shared" si="284"/>
        <v>1.0123839009287927</v>
      </c>
      <c r="BL1565">
        <f t="shared" si="285"/>
        <v>409</v>
      </c>
      <c r="BM1565" s="126">
        <f t="shared" si="286"/>
        <v>13.633333333333333</v>
      </c>
      <c r="BN1565" s="126" t="s">
        <v>8784</v>
      </c>
      <c r="BO1565" s="126">
        <f>MATCH(BB1565,Sheet3!$D$4:$D$8,0)</f>
        <v>2</v>
      </c>
      <c r="BP1565" s="126">
        <f>MATCH(BN1565,Sheet3!$E$4:$H$4,0)</f>
        <v>3</v>
      </c>
      <c r="BQ1565" s="132">
        <f>INDEX(Sheet3!$D$4:$H$8,'NSS + ACT'!BO1565,'NSS + ACT'!BP1565)</f>
        <v>0.05</v>
      </c>
      <c r="BR1565" s="105">
        <f t="shared" si="287"/>
        <v>1457.8328173374616</v>
      </c>
      <c r="BS1565" s="162">
        <f t="shared" si="288"/>
        <v>0.05</v>
      </c>
      <c r="BT1565" s="105">
        <f t="shared" si="289"/>
        <v>1384.9411764705885</v>
      </c>
    </row>
    <row r="1566" spans="1:72">
      <c r="A1566" s="18">
        <f t="shared" si="281"/>
        <v>1563</v>
      </c>
      <c r="B1566" s="61">
        <v>291807941213</v>
      </c>
      <c r="C1566" s="39">
        <v>43357</v>
      </c>
      <c r="D1566" s="22" t="s">
        <v>172</v>
      </c>
      <c r="E1566" s="22" t="s">
        <v>4714</v>
      </c>
      <c r="F1566" s="107">
        <v>883</v>
      </c>
      <c r="G1566" s="23" t="s">
        <v>49</v>
      </c>
      <c r="H1566" s="52">
        <v>1.63</v>
      </c>
      <c r="I1566" s="30"/>
      <c r="J1566" s="109">
        <v>1439.29</v>
      </c>
      <c r="K1566" s="23">
        <v>85361090</v>
      </c>
      <c r="L1566" s="26">
        <v>0.1</v>
      </c>
      <c r="M1566" s="40">
        <v>0</v>
      </c>
      <c r="N1566" s="62">
        <v>0</v>
      </c>
      <c r="O1566" s="52">
        <v>0</v>
      </c>
      <c r="P1566" s="26">
        <v>0.1</v>
      </c>
      <c r="Q1566" s="52">
        <v>0</v>
      </c>
      <c r="R1566" s="63">
        <v>0.18</v>
      </c>
      <c r="S1566" s="23" t="s">
        <v>4691</v>
      </c>
      <c r="T1566" s="52">
        <v>143.929</v>
      </c>
      <c r="U1566" s="52">
        <v>0</v>
      </c>
      <c r="V1566" s="52">
        <v>14.392900000000001</v>
      </c>
      <c r="W1566" s="52">
        <v>287.57014200000003</v>
      </c>
      <c r="X1566" s="52">
        <v>445.89204200000006</v>
      </c>
      <c r="Y1566" s="23" t="s">
        <v>4646</v>
      </c>
      <c r="Z1566" s="23" t="s">
        <v>4715</v>
      </c>
      <c r="AA1566" s="23" t="s">
        <v>4716</v>
      </c>
      <c r="AB1566" s="33">
        <v>291807941213</v>
      </c>
      <c r="AC1566" s="33" t="s">
        <v>4717</v>
      </c>
      <c r="AD1566" s="39">
        <v>43357</v>
      </c>
      <c r="AE1566" s="39">
        <v>43356</v>
      </c>
      <c r="AF1566" s="53" t="e">
        <v>#N/A</v>
      </c>
      <c r="AG1566" s="53" t="e">
        <v>#N/A</v>
      </c>
      <c r="AH1566" s="39" t="e">
        <v>#N/A</v>
      </c>
      <c r="AI1566" s="23" t="s">
        <v>51</v>
      </c>
      <c r="AJ1566" s="59"/>
      <c r="AK1566" s="59"/>
      <c r="AL1566" s="48"/>
      <c r="AM1566" s="60"/>
      <c r="AN1566" s="33"/>
      <c r="AO1566" s="48"/>
      <c r="AP1566" s="23">
        <v>2000</v>
      </c>
      <c r="AQ1566" s="23" t="s">
        <v>52</v>
      </c>
      <c r="AR1566" s="23" t="s">
        <v>4716</v>
      </c>
      <c r="AS1566" s="38" t="s">
        <v>53</v>
      </c>
      <c r="AT1566" s="23"/>
      <c r="AU1566" s="64" t="s">
        <v>4718</v>
      </c>
      <c r="AV1566" s="99">
        <v>883</v>
      </c>
      <c r="AW1566" s="102">
        <v>1439.29</v>
      </c>
      <c r="AX1566" s="29" t="s">
        <v>701</v>
      </c>
      <c r="AY1566" s="29"/>
      <c r="AZ1566" s="25">
        <v>1</v>
      </c>
      <c r="BA1566">
        <f t="shared" si="291"/>
        <v>2282</v>
      </c>
      <c r="BB1566" s="115" t="s">
        <v>6983</v>
      </c>
      <c r="BC1566" s="105">
        <f t="shared" si="282"/>
        <v>1.63</v>
      </c>
      <c r="BD1566" s="116">
        <f t="shared" si="283"/>
        <v>43344</v>
      </c>
      <c r="BE1566" s="141" t="s">
        <v>8477</v>
      </c>
      <c r="BF1566">
        <f>MATCH(BE1566,'Cat-4'!$A:$A,0)</f>
        <v>722</v>
      </c>
      <c r="BG1566">
        <f>MATCH(BD1566,'Cat-4'!$1:$1,0)</f>
        <v>81</v>
      </c>
      <c r="BH1566">
        <f>INDEX('Cat-4'!$1:$1048576,'NSS + ACT'!BF1566,'NSS + ACT'!BG1566)</f>
        <v>111.6</v>
      </c>
      <c r="BI1566">
        <f>MATCH($BI$1,'Cat-4'!$1:$1,0)</f>
        <v>153</v>
      </c>
      <c r="BJ1566">
        <f>INDEX('Cat-4'!$1:$1048576,'NSS + ACT'!BF1566,'NSS + ACT'!BI1566)</f>
        <v>130.80000000000001</v>
      </c>
      <c r="BK1566" s="126">
        <f t="shared" si="284"/>
        <v>1.1720430107526882</v>
      </c>
      <c r="BL1566">
        <f t="shared" si="285"/>
        <v>2296</v>
      </c>
      <c r="BM1566" s="126">
        <f t="shared" si="286"/>
        <v>76.533333333333331</v>
      </c>
      <c r="BN1566" s="126" t="s">
        <v>8785</v>
      </c>
      <c r="BO1566" s="126">
        <f>MATCH(BB1566,Sheet3!$D$4:$D$8,0)</f>
        <v>2</v>
      </c>
      <c r="BP1566" s="126">
        <f>MATCH(BN1566,Sheet3!$E$4:$H$4,0)</f>
        <v>4</v>
      </c>
      <c r="BQ1566" s="132">
        <f>INDEX(Sheet3!$D$4:$H$8,'NSS + ACT'!BO1566,'NSS + ACT'!BP1566)</f>
        <v>0.1</v>
      </c>
      <c r="BR1566" s="105">
        <f t="shared" si="287"/>
        <v>1686.9097849462366</v>
      </c>
      <c r="BS1566" s="162">
        <f t="shared" si="288"/>
        <v>0.1</v>
      </c>
      <c r="BT1566" s="105">
        <f t="shared" si="289"/>
        <v>1518.2188064516131</v>
      </c>
    </row>
    <row r="1567" spans="1:72">
      <c r="A1567" s="18">
        <f t="shared" si="281"/>
        <v>1564</v>
      </c>
      <c r="B1567" s="33">
        <v>292309144536</v>
      </c>
      <c r="C1567" s="39">
        <v>45166</v>
      </c>
      <c r="D1567" s="22" t="s">
        <v>304</v>
      </c>
      <c r="E1567" s="22" t="s">
        <v>5691</v>
      </c>
      <c r="F1567" s="110">
        <v>5</v>
      </c>
      <c r="G1567" s="23" t="s">
        <v>119</v>
      </c>
      <c r="H1567" s="58">
        <v>283.51199999999801</v>
      </c>
      <c r="I1567" s="30"/>
      <c r="J1567" s="101">
        <v>1417.5599999999899</v>
      </c>
      <c r="K1567" s="33">
        <v>85369090</v>
      </c>
      <c r="L1567" s="26">
        <v>0.1</v>
      </c>
      <c r="M1567" s="40">
        <v>0</v>
      </c>
      <c r="N1567" s="40">
        <v>0</v>
      </c>
      <c r="O1567" s="35">
        <v>0</v>
      </c>
      <c r="P1567" s="63">
        <v>0.1</v>
      </c>
      <c r="Q1567" s="52">
        <v>0</v>
      </c>
      <c r="R1567" s="63">
        <v>0.18</v>
      </c>
      <c r="S1567" s="23" t="s">
        <v>1322</v>
      </c>
      <c r="T1567" s="52">
        <v>141.75599999999901</v>
      </c>
      <c r="U1567" s="52">
        <v>0</v>
      </c>
      <c r="V1567" s="52">
        <v>14.175599999999902</v>
      </c>
      <c r="W1567" s="52">
        <v>283.22848799999798</v>
      </c>
      <c r="X1567" s="52">
        <v>439.1600879999969</v>
      </c>
      <c r="Y1567" s="23" t="s">
        <v>5450</v>
      </c>
      <c r="Z1567" s="23" t="s">
        <v>5692</v>
      </c>
      <c r="AA1567" s="23" t="s">
        <v>5693</v>
      </c>
      <c r="AB1567" s="33">
        <v>292309144536</v>
      </c>
      <c r="AC1567" s="33" t="s">
        <v>5665</v>
      </c>
      <c r="AD1567" s="39">
        <v>45166</v>
      </c>
      <c r="AE1567" s="39">
        <v>45164</v>
      </c>
      <c r="AF1567" s="53" t="e">
        <v>#N/A</v>
      </c>
      <c r="AG1567" s="53" t="e">
        <v>#N/A</v>
      </c>
      <c r="AH1567" s="39" t="e">
        <v>#N/A</v>
      </c>
      <c r="AI1567" s="23" t="s">
        <v>51</v>
      </c>
      <c r="AJ1567" s="59"/>
      <c r="AK1567" s="59"/>
      <c r="AL1567" s="48"/>
      <c r="AM1567" s="60"/>
      <c r="AN1567" s="33"/>
      <c r="AO1567" s="48"/>
      <c r="AP1567" s="23">
        <v>2000</v>
      </c>
      <c r="AQ1567" s="23" t="s">
        <v>52</v>
      </c>
      <c r="AR1567" s="23" t="s">
        <v>5693</v>
      </c>
      <c r="AS1567" s="38" t="s">
        <v>518</v>
      </c>
      <c r="AT1567" s="23"/>
      <c r="AU1567" s="23" t="s">
        <v>5666</v>
      </c>
      <c r="AV1567" s="99">
        <v>5</v>
      </c>
      <c r="AW1567" s="101">
        <v>1417.5599999999899</v>
      </c>
      <c r="AX1567" s="29" t="s">
        <v>4770</v>
      </c>
      <c r="AY1567" s="29"/>
      <c r="AZ1567" s="30" t="s">
        <v>853</v>
      </c>
      <c r="BA1567">
        <f t="shared" si="291"/>
        <v>474</v>
      </c>
      <c r="BB1567" s="115" t="s">
        <v>6983</v>
      </c>
      <c r="BC1567" s="105">
        <f t="shared" si="282"/>
        <v>283.51199999999801</v>
      </c>
      <c r="BD1567" s="116">
        <f t="shared" si="283"/>
        <v>45139</v>
      </c>
      <c r="BE1567" s="141" t="s">
        <v>8477</v>
      </c>
      <c r="BF1567">
        <f>MATCH(BE1567,'Cat-4'!$A:$A,0)</f>
        <v>722</v>
      </c>
      <c r="BG1567">
        <f>MATCH(BD1567,'Cat-4'!$1:$1,0)</f>
        <v>140</v>
      </c>
      <c r="BH1567">
        <f>INDEX('Cat-4'!$1:$1048576,'NSS + ACT'!BF1567,'NSS + ACT'!BG1567)</f>
        <v>128.5</v>
      </c>
      <c r="BI1567">
        <f>MATCH($BI$1,'Cat-4'!$1:$1,0)</f>
        <v>153</v>
      </c>
      <c r="BJ1567">
        <f>INDEX('Cat-4'!$1:$1048576,'NSS + ACT'!BF1567,'NSS + ACT'!BI1567)</f>
        <v>130.80000000000001</v>
      </c>
      <c r="BK1567" s="126">
        <f t="shared" si="284"/>
        <v>1.0178988326848251</v>
      </c>
      <c r="BL1567">
        <f t="shared" si="285"/>
        <v>501</v>
      </c>
      <c r="BM1567" s="126">
        <f t="shared" si="286"/>
        <v>16.7</v>
      </c>
      <c r="BN1567" s="126" t="s">
        <v>8784</v>
      </c>
      <c r="BO1567" s="126">
        <f>MATCH(BB1567,Sheet3!$D$4:$D$8,0)</f>
        <v>2</v>
      </c>
      <c r="BP1567" s="126">
        <f>MATCH(BN1567,Sheet3!$E$4:$H$4,0)</f>
        <v>3</v>
      </c>
      <c r="BQ1567" s="132">
        <f>INDEX(Sheet3!$D$4:$H$8,'NSS + ACT'!BO1567,'NSS + ACT'!BP1567)</f>
        <v>0.05</v>
      </c>
      <c r="BR1567" s="105">
        <f t="shared" si="287"/>
        <v>1442.9326692606903</v>
      </c>
      <c r="BS1567" s="162">
        <f t="shared" si="288"/>
        <v>0.05</v>
      </c>
      <c r="BT1567" s="105">
        <f t="shared" si="289"/>
        <v>1370.7860357976558</v>
      </c>
    </row>
    <row r="1568" spans="1:72">
      <c r="A1568" s="18">
        <f t="shared" si="281"/>
        <v>1565</v>
      </c>
      <c r="B1568" s="61">
        <v>291806297521</v>
      </c>
      <c r="C1568" s="39">
        <v>43310</v>
      </c>
      <c r="D1568" s="22" t="s">
        <v>309</v>
      </c>
      <c r="E1568" s="22" t="s">
        <v>4623</v>
      </c>
      <c r="F1568" s="110">
        <v>5.77</v>
      </c>
      <c r="G1568" s="23" t="s">
        <v>195</v>
      </c>
      <c r="H1568" s="52">
        <v>244.41074523396881</v>
      </c>
      <c r="I1568" s="30"/>
      <c r="J1568" s="109">
        <v>1410.25</v>
      </c>
      <c r="K1568" s="23">
        <v>72155010</v>
      </c>
      <c r="L1568" s="26">
        <v>7.4999999999999997E-2</v>
      </c>
      <c r="M1568" s="40" t="s">
        <v>4607</v>
      </c>
      <c r="N1568" s="62">
        <v>0</v>
      </c>
      <c r="O1568" s="52">
        <v>0</v>
      </c>
      <c r="P1568" s="26">
        <v>0.1</v>
      </c>
      <c r="Q1568" s="52">
        <v>0</v>
      </c>
      <c r="R1568" s="63">
        <v>0.18</v>
      </c>
      <c r="S1568" s="23" t="s">
        <v>4608</v>
      </c>
      <c r="T1568" s="52">
        <v>105.76875</v>
      </c>
      <c r="U1568" s="52">
        <v>0</v>
      </c>
      <c r="V1568" s="52">
        <v>10.576875000000001</v>
      </c>
      <c r="W1568" s="52">
        <v>274.78721249999995</v>
      </c>
      <c r="X1568" s="52">
        <v>391.13283749999994</v>
      </c>
      <c r="Y1568" s="23" t="s">
        <v>4433</v>
      </c>
      <c r="Z1568" s="23" t="s">
        <v>4624</v>
      </c>
      <c r="AA1568" s="23" t="s">
        <v>4625</v>
      </c>
      <c r="AB1568" s="33">
        <v>291806297521</v>
      </c>
      <c r="AC1568" s="33" t="s">
        <v>4626</v>
      </c>
      <c r="AD1568" s="39">
        <v>43310</v>
      </c>
      <c r="AE1568" s="39">
        <v>43307</v>
      </c>
      <c r="AF1568" s="53" t="e">
        <v>#N/A</v>
      </c>
      <c r="AG1568" s="53" t="e">
        <v>#N/A</v>
      </c>
      <c r="AH1568" s="39" t="e">
        <v>#N/A</v>
      </c>
      <c r="AI1568" s="23" t="s">
        <v>51</v>
      </c>
      <c r="AJ1568" s="59"/>
      <c r="AK1568" s="59"/>
      <c r="AL1568" s="48"/>
      <c r="AM1568" s="60"/>
      <c r="AN1568" s="33"/>
      <c r="AO1568" s="48"/>
      <c r="AP1568" s="23">
        <v>2000</v>
      </c>
      <c r="AQ1568" s="23" t="s">
        <v>52</v>
      </c>
      <c r="AR1568" s="23" t="s">
        <v>4625</v>
      </c>
      <c r="AS1568" s="38" t="s">
        <v>53</v>
      </c>
      <c r="AT1568" s="23"/>
      <c r="AU1568" s="64">
        <v>7</v>
      </c>
      <c r="AV1568" s="99">
        <v>5.7699999999999898</v>
      </c>
      <c r="AW1568" s="102">
        <v>1410.25</v>
      </c>
      <c r="AX1568" s="29" t="s">
        <v>701</v>
      </c>
      <c r="AY1568" s="29"/>
      <c r="AZ1568" s="25" t="s">
        <v>4436</v>
      </c>
      <c r="BA1568">
        <f t="shared" si="291"/>
        <v>2331</v>
      </c>
      <c r="BB1568" s="115" t="s">
        <v>6983</v>
      </c>
      <c r="BC1568" s="105">
        <f t="shared" si="282"/>
        <v>244.41074523396924</v>
      </c>
      <c r="BD1568" s="116">
        <f t="shared" si="283"/>
        <v>43282</v>
      </c>
      <c r="BE1568" s="141" t="s">
        <v>8477</v>
      </c>
      <c r="BF1568">
        <f>MATCH(BE1568,'Cat-4'!$A:$A,0)</f>
        <v>722</v>
      </c>
      <c r="BG1568">
        <f>MATCH(BD1568,'Cat-4'!$1:$1,0)</f>
        <v>79</v>
      </c>
      <c r="BH1568">
        <f>INDEX('Cat-4'!$1:$1048576,'NSS + ACT'!BF1568,'NSS + ACT'!BG1568)</f>
        <v>110.9</v>
      </c>
      <c r="BI1568">
        <f>MATCH($BI$1,'Cat-4'!$1:$1,0)</f>
        <v>153</v>
      </c>
      <c r="BJ1568">
        <f>INDEX('Cat-4'!$1:$1048576,'NSS + ACT'!BF1568,'NSS + ACT'!BI1568)</f>
        <v>130.80000000000001</v>
      </c>
      <c r="BK1568" s="126">
        <f t="shared" si="284"/>
        <v>1.1794409377817854</v>
      </c>
      <c r="BL1568">
        <f t="shared" si="285"/>
        <v>2358</v>
      </c>
      <c r="BM1568" s="126">
        <f t="shared" si="286"/>
        <v>78.599999999999994</v>
      </c>
      <c r="BN1568" s="126" t="s">
        <v>8785</v>
      </c>
      <c r="BO1568" s="126">
        <f>MATCH(BB1568,Sheet3!$D$4:$D$8,0)</f>
        <v>2</v>
      </c>
      <c r="BP1568" s="126">
        <f>MATCH(BN1568,Sheet3!$E$4:$H$4,0)</f>
        <v>4</v>
      </c>
      <c r="BQ1568" s="132">
        <f>INDEX(Sheet3!$D$4:$H$8,'NSS + ACT'!BO1568,'NSS + ACT'!BP1568)</f>
        <v>0.1</v>
      </c>
      <c r="BR1568" s="105">
        <f t="shared" si="287"/>
        <v>1663.3065825067629</v>
      </c>
      <c r="BS1568" s="162">
        <f t="shared" si="288"/>
        <v>0.1</v>
      </c>
      <c r="BT1568" s="105">
        <f t="shared" si="289"/>
        <v>1496.9759242560867</v>
      </c>
    </row>
    <row r="1569" spans="1:72">
      <c r="A1569" s="18">
        <f t="shared" si="281"/>
        <v>1566</v>
      </c>
      <c r="B1569" s="61">
        <v>291903222052</v>
      </c>
      <c r="C1569" s="39">
        <v>43557</v>
      </c>
      <c r="D1569" s="22" t="s">
        <v>63</v>
      </c>
      <c r="E1569" s="22" t="s">
        <v>1545</v>
      </c>
      <c r="F1569" s="110">
        <v>3</v>
      </c>
      <c r="G1569" s="23" t="s">
        <v>119</v>
      </c>
      <c r="H1569" s="52">
        <v>469.69999999999663</v>
      </c>
      <c r="I1569" s="30"/>
      <c r="J1569" s="109">
        <v>1409.0999999999899</v>
      </c>
      <c r="K1569" s="23">
        <v>84842000</v>
      </c>
      <c r="L1569" s="26">
        <v>7.4999999999999997E-2</v>
      </c>
      <c r="M1569" s="40">
        <v>0</v>
      </c>
      <c r="N1569" s="62">
        <v>0</v>
      </c>
      <c r="O1569" s="52">
        <v>0</v>
      </c>
      <c r="P1569" s="26">
        <v>0.1</v>
      </c>
      <c r="Q1569" s="52">
        <v>0</v>
      </c>
      <c r="R1569" s="63">
        <v>0.18</v>
      </c>
      <c r="S1569" s="23" t="s">
        <v>777</v>
      </c>
      <c r="T1569" s="52">
        <v>105.68249999999924</v>
      </c>
      <c r="U1569" s="52">
        <v>0</v>
      </c>
      <c r="V1569" s="52">
        <v>10.568249999999924</v>
      </c>
      <c r="W1569" s="52">
        <v>274.56313499999806</v>
      </c>
      <c r="X1569" s="52">
        <v>390.81388499999719</v>
      </c>
      <c r="Y1569" s="23" t="s">
        <v>1473</v>
      </c>
      <c r="Z1569" s="23" t="s">
        <v>1546</v>
      </c>
      <c r="AA1569" s="23" t="s">
        <v>1547</v>
      </c>
      <c r="AB1569" s="33">
        <v>291903222052</v>
      </c>
      <c r="AC1569" s="33" t="s">
        <v>1528</v>
      </c>
      <c r="AD1569" s="48">
        <v>43557</v>
      </c>
      <c r="AE1569" s="39">
        <v>43553</v>
      </c>
      <c r="AF1569" s="53" t="e">
        <v>#N/A</v>
      </c>
      <c r="AG1569" s="53" t="e">
        <v>#N/A</v>
      </c>
      <c r="AH1569" s="39" t="e">
        <v>#N/A</v>
      </c>
      <c r="AI1569" s="23" t="s">
        <v>51</v>
      </c>
      <c r="AJ1569" s="54"/>
      <c r="AK1569" s="55"/>
      <c r="AL1569" s="56"/>
      <c r="AM1569" s="57"/>
      <c r="AN1569" s="33"/>
      <c r="AO1569" s="48"/>
      <c r="AP1569" s="23">
        <v>2000</v>
      </c>
      <c r="AQ1569" s="23" t="s">
        <v>52</v>
      </c>
      <c r="AR1569" s="23" t="s">
        <v>1547</v>
      </c>
      <c r="AS1569" s="38" t="s">
        <v>53</v>
      </c>
      <c r="AT1569" s="23" t="s">
        <v>522</v>
      </c>
      <c r="AU1569" s="64" t="s">
        <v>1529</v>
      </c>
      <c r="AV1569" s="99">
        <v>3</v>
      </c>
      <c r="AW1569" s="102">
        <v>1409.0999999999899</v>
      </c>
      <c r="AX1569" s="29" t="s">
        <v>701</v>
      </c>
      <c r="AY1569" s="29"/>
      <c r="AZ1569" s="25"/>
      <c r="BA1569">
        <f t="shared" si="291"/>
        <v>2085</v>
      </c>
      <c r="BB1569" s="115" t="s">
        <v>6983</v>
      </c>
      <c r="BC1569" s="105">
        <f t="shared" si="282"/>
        <v>469.69999999999663</v>
      </c>
      <c r="BD1569" s="116">
        <f t="shared" si="283"/>
        <v>43525</v>
      </c>
      <c r="BE1569" s="141" t="s">
        <v>8477</v>
      </c>
      <c r="BF1569">
        <f>MATCH(BE1569,'Cat-4'!$A:$A,0)</f>
        <v>722</v>
      </c>
      <c r="BG1569">
        <f>MATCH(BD1569,'Cat-4'!$1:$1,0)</f>
        <v>87</v>
      </c>
      <c r="BH1569">
        <f>INDEX('Cat-4'!$1:$1048576,'NSS + ACT'!BF1569,'NSS + ACT'!BG1569)</f>
        <v>112.3</v>
      </c>
      <c r="BI1569">
        <f>MATCH($BI$1,'Cat-4'!$1:$1,0)</f>
        <v>153</v>
      </c>
      <c r="BJ1569">
        <f>INDEX('Cat-4'!$1:$1048576,'NSS + ACT'!BF1569,'NSS + ACT'!BI1569)</f>
        <v>130.80000000000001</v>
      </c>
      <c r="BK1569" s="126">
        <f t="shared" si="284"/>
        <v>1.1647373107747108</v>
      </c>
      <c r="BL1569">
        <f t="shared" si="285"/>
        <v>2115</v>
      </c>
      <c r="BM1569" s="126">
        <f t="shared" si="286"/>
        <v>70.5</v>
      </c>
      <c r="BN1569" s="126" t="s">
        <v>8785</v>
      </c>
      <c r="BO1569" s="126">
        <f>MATCH(BB1569,Sheet3!$D$4:$D$8,0)</f>
        <v>2</v>
      </c>
      <c r="BP1569" s="126">
        <f>MATCH(BN1569,Sheet3!$E$4:$H$4,0)</f>
        <v>4</v>
      </c>
      <c r="BQ1569" s="132">
        <f>INDEX(Sheet3!$D$4:$H$8,'NSS + ACT'!BO1569,'NSS + ACT'!BP1569)</f>
        <v>0.1</v>
      </c>
      <c r="BR1569" s="105">
        <f t="shared" si="287"/>
        <v>1641.2313446126332</v>
      </c>
      <c r="BS1569" s="162">
        <f t="shared" si="288"/>
        <v>0.1</v>
      </c>
      <c r="BT1569" s="105">
        <f t="shared" si="289"/>
        <v>1477.1082101513698</v>
      </c>
    </row>
    <row r="1570" spans="1:72">
      <c r="A1570" s="18">
        <f t="shared" si="281"/>
        <v>1567</v>
      </c>
      <c r="B1570" s="33"/>
      <c r="C1570" s="39"/>
      <c r="D1570" s="22" t="s">
        <v>605</v>
      </c>
      <c r="E1570" s="22" t="s">
        <v>6548</v>
      </c>
      <c r="F1570" s="113">
        <v>8</v>
      </c>
      <c r="G1570" s="23" t="s">
        <v>119</v>
      </c>
      <c r="H1570" s="24">
        <v>173.07624999999874</v>
      </c>
      <c r="I1570" s="30"/>
      <c r="J1570" s="101">
        <v>1384.6099999999899</v>
      </c>
      <c r="K1570" s="23">
        <v>40169320</v>
      </c>
      <c r="L1570" s="26">
        <v>0.1</v>
      </c>
      <c r="M1570" s="23"/>
      <c r="N1570" s="49"/>
      <c r="O1570" s="38"/>
      <c r="P1570" s="26">
        <v>0.1</v>
      </c>
      <c r="Q1570" s="38"/>
      <c r="R1570" s="26">
        <v>0.18</v>
      </c>
      <c r="S1570" s="23" t="s">
        <v>906</v>
      </c>
      <c r="T1570" s="94">
        <v>138.46099999999899</v>
      </c>
      <c r="U1570" s="94">
        <v>0</v>
      </c>
      <c r="V1570" s="94">
        <v>13.8460999999999</v>
      </c>
      <c r="W1570" s="94">
        <v>276.64507799999802</v>
      </c>
      <c r="X1570" s="52">
        <v>428.95217799999693</v>
      </c>
      <c r="Y1570" s="23" t="s">
        <v>6489</v>
      </c>
      <c r="Z1570" s="23" t="s">
        <v>6549</v>
      </c>
      <c r="AA1570" s="23" t="s">
        <v>6549</v>
      </c>
      <c r="AB1570" s="33" t="e">
        <v>#N/A</v>
      </c>
      <c r="AC1570" s="23" t="e">
        <v>#N/A</v>
      </c>
      <c r="AD1570" s="48" t="e">
        <v>#N/A</v>
      </c>
      <c r="AE1570" s="39">
        <v>43003</v>
      </c>
      <c r="AF1570" s="33">
        <v>171703360253</v>
      </c>
      <c r="AG1570" s="23" t="s">
        <v>6545</v>
      </c>
      <c r="AH1570" s="39">
        <v>43096</v>
      </c>
      <c r="AI1570" s="23" t="s">
        <v>385</v>
      </c>
      <c r="AJ1570" s="60"/>
      <c r="AK1570" s="57"/>
      <c r="AL1570" s="56"/>
      <c r="AM1570" s="52"/>
      <c r="AN1570" s="23"/>
      <c r="AO1570" s="38"/>
      <c r="AP1570" s="23">
        <v>2000</v>
      </c>
      <c r="AQ1570" s="23" t="s">
        <v>64</v>
      </c>
      <c r="AR1570" s="23" t="s">
        <v>6550</v>
      </c>
      <c r="AS1570" s="95" t="s">
        <v>53</v>
      </c>
      <c r="AT1570" s="23"/>
      <c r="AU1570" s="23" t="s">
        <v>6547</v>
      </c>
      <c r="AV1570" s="99">
        <v>8</v>
      </c>
      <c r="AW1570" s="101">
        <v>1384.6099999999899</v>
      </c>
      <c r="AX1570" s="29" t="s">
        <v>6494</v>
      </c>
      <c r="AY1570" s="29"/>
      <c r="AZ1570" s="21"/>
      <c r="BA1570">
        <f t="shared" si="291"/>
        <v>2635</v>
      </c>
      <c r="BB1570" s="115" t="s">
        <v>6983</v>
      </c>
      <c r="BC1570" s="105">
        <f t="shared" si="282"/>
        <v>173.07624999999874</v>
      </c>
      <c r="BD1570" s="116">
        <f t="shared" si="283"/>
        <v>42979</v>
      </c>
      <c r="BE1570" s="141" t="s">
        <v>8477</v>
      </c>
      <c r="BF1570">
        <f>MATCH(BE1570,'Cat-4'!$A:$A,0)</f>
        <v>722</v>
      </c>
      <c r="BG1570">
        <f>MATCH(BD1570,'Cat-4'!$1:$1,0)</f>
        <v>69</v>
      </c>
      <c r="BH1570">
        <f>INDEX('Cat-4'!$1:$1048576,'NSS + ACT'!BF1570,'NSS + ACT'!BG1570)</f>
        <v>108.5</v>
      </c>
      <c r="BI1570">
        <f>MATCH($BI$1,'Cat-4'!$1:$1,0)</f>
        <v>153</v>
      </c>
      <c r="BJ1570">
        <f>INDEX('Cat-4'!$1:$1048576,'NSS + ACT'!BF1570,'NSS + ACT'!BI1570)</f>
        <v>130.80000000000001</v>
      </c>
      <c r="BK1570" s="126">
        <f t="shared" si="284"/>
        <v>1.2055299539170508</v>
      </c>
      <c r="BL1570">
        <f t="shared" si="285"/>
        <v>2661</v>
      </c>
      <c r="BM1570" s="126">
        <f t="shared" si="286"/>
        <v>88.7</v>
      </c>
      <c r="BN1570" s="126" t="s">
        <v>8785</v>
      </c>
      <c r="BO1570" s="126">
        <f>MATCH(BB1570,Sheet3!$D$4:$D$8,0)</f>
        <v>2</v>
      </c>
      <c r="BP1570" s="126">
        <f>MATCH(BN1570,Sheet3!$E$4:$H$4,0)</f>
        <v>4</v>
      </c>
      <c r="BQ1570" s="132">
        <f>INDEX(Sheet3!$D$4:$H$8,'NSS + ACT'!BO1570,'NSS + ACT'!BP1570)</f>
        <v>0.1</v>
      </c>
      <c r="BR1570" s="105">
        <f t="shared" si="287"/>
        <v>1669.1888294930754</v>
      </c>
      <c r="BS1570" s="162">
        <f t="shared" si="288"/>
        <v>0.1</v>
      </c>
      <c r="BT1570" s="105">
        <f t="shared" si="289"/>
        <v>1502.2699465437679</v>
      </c>
    </row>
    <row r="1571" spans="1:72">
      <c r="A1571" s="18">
        <f t="shared" si="281"/>
        <v>1568</v>
      </c>
      <c r="B1571" s="61">
        <v>291504411321</v>
      </c>
      <c r="C1571" s="39">
        <v>42315</v>
      </c>
      <c r="D1571" s="22" t="s">
        <v>264</v>
      </c>
      <c r="E1571" s="22" t="s">
        <v>3103</v>
      </c>
      <c r="F1571" s="110">
        <v>1</v>
      </c>
      <c r="G1571" s="23" t="s">
        <v>119</v>
      </c>
      <c r="H1571" s="52">
        <v>1371.52</v>
      </c>
      <c r="I1571" s="30"/>
      <c r="J1571" s="109">
        <v>1371.52</v>
      </c>
      <c r="K1571" s="23">
        <v>84139120</v>
      </c>
      <c r="L1571" s="26">
        <v>7.4999999999999997E-2</v>
      </c>
      <c r="M1571" s="40">
        <v>0</v>
      </c>
      <c r="N1571" s="62">
        <v>0</v>
      </c>
      <c r="O1571" s="52">
        <v>0</v>
      </c>
      <c r="P1571" s="26">
        <v>0.1</v>
      </c>
      <c r="Q1571" s="52">
        <v>0</v>
      </c>
      <c r="R1571" s="63">
        <v>0.18</v>
      </c>
      <c r="S1571" s="23" t="s">
        <v>2931</v>
      </c>
      <c r="T1571" s="52">
        <v>102.86399999999999</v>
      </c>
      <c r="U1571" s="52">
        <v>0</v>
      </c>
      <c r="V1571" s="52">
        <v>10.2864</v>
      </c>
      <c r="W1571" s="52">
        <v>267.24067199999996</v>
      </c>
      <c r="X1571" s="52">
        <v>380.39107199999995</v>
      </c>
      <c r="Y1571" s="23" t="s">
        <v>2991</v>
      </c>
      <c r="Z1571" s="23" t="s">
        <v>3104</v>
      </c>
      <c r="AA1571" s="23" t="s">
        <v>3105</v>
      </c>
      <c r="AB1571" s="33">
        <v>291504411321</v>
      </c>
      <c r="AC1571" s="33">
        <v>17973</v>
      </c>
      <c r="AD1571" s="48">
        <v>42315</v>
      </c>
      <c r="AE1571" s="39">
        <v>42230</v>
      </c>
      <c r="AF1571" s="53" t="e">
        <v>#N/A</v>
      </c>
      <c r="AG1571" s="53" t="e">
        <v>#N/A</v>
      </c>
      <c r="AH1571" s="39" t="e">
        <v>#N/A</v>
      </c>
      <c r="AI1571" s="23" t="s">
        <v>51</v>
      </c>
      <c r="AJ1571" s="54"/>
      <c r="AK1571" s="55"/>
      <c r="AL1571" s="56"/>
      <c r="AM1571" s="57"/>
      <c r="AN1571" s="33"/>
      <c r="AO1571" s="48"/>
      <c r="AP1571" s="23">
        <v>2000</v>
      </c>
      <c r="AQ1571" s="23" t="s">
        <v>64</v>
      </c>
      <c r="AR1571" s="23" t="s">
        <v>3105</v>
      </c>
      <c r="AS1571" s="38" t="s">
        <v>53</v>
      </c>
      <c r="AT1571" s="23"/>
      <c r="AU1571" s="64" t="s">
        <v>272</v>
      </c>
      <c r="AV1571" s="99">
        <v>1</v>
      </c>
      <c r="AW1571" s="102">
        <v>1371.52</v>
      </c>
      <c r="AX1571" s="29" t="s">
        <v>701</v>
      </c>
      <c r="AY1571" s="29"/>
      <c r="AZ1571" s="25" t="s">
        <v>2995</v>
      </c>
      <c r="BA1571">
        <f t="shared" si="291"/>
        <v>3408</v>
      </c>
      <c r="BB1571" s="115" t="s">
        <v>6983</v>
      </c>
      <c r="BC1571" s="105">
        <f t="shared" si="282"/>
        <v>1371.52</v>
      </c>
      <c r="BD1571" s="116">
        <f t="shared" si="283"/>
        <v>42217</v>
      </c>
      <c r="BE1571" s="141" t="s">
        <v>8477</v>
      </c>
      <c r="BF1571">
        <f>MATCH(BE1571,'Cat-4'!$A:$A,0)</f>
        <v>722</v>
      </c>
      <c r="BG1571">
        <f>MATCH(BD1571,'Cat-4'!$1:$1,0)</f>
        <v>44</v>
      </c>
      <c r="BH1571">
        <f>INDEX('Cat-4'!$1:$1048576,'NSS + ACT'!BF1571,'NSS + ACT'!BG1571)</f>
        <v>109.6</v>
      </c>
      <c r="BI1571">
        <f>MATCH($BI$1,'Cat-4'!$1:$1,0)</f>
        <v>153</v>
      </c>
      <c r="BJ1571">
        <f>INDEX('Cat-4'!$1:$1048576,'NSS + ACT'!BF1571,'NSS + ACT'!BI1571)</f>
        <v>130.80000000000001</v>
      </c>
      <c r="BK1571" s="126">
        <f t="shared" si="284"/>
        <v>1.1934306569343067</v>
      </c>
      <c r="BL1571">
        <f t="shared" si="285"/>
        <v>3423</v>
      </c>
      <c r="BM1571" s="126">
        <f t="shared" si="286"/>
        <v>114.1</v>
      </c>
      <c r="BN1571" s="126" t="s">
        <v>8785</v>
      </c>
      <c r="BO1571" s="126">
        <f>MATCH(BB1571,Sheet3!$D$4:$D$8,0)</f>
        <v>2</v>
      </c>
      <c r="BP1571" s="126">
        <f>MATCH(BN1571,Sheet3!$E$4:$H$4,0)</f>
        <v>4</v>
      </c>
      <c r="BQ1571" s="132">
        <f>INDEX(Sheet3!$D$4:$H$8,'NSS + ACT'!BO1571,'NSS + ACT'!BP1571)</f>
        <v>0.1</v>
      </c>
      <c r="BR1571" s="105">
        <f t="shared" si="287"/>
        <v>1636.8140145985403</v>
      </c>
      <c r="BS1571" s="162">
        <f t="shared" si="288"/>
        <v>0.1</v>
      </c>
      <c r="BT1571" s="105">
        <f t="shared" si="289"/>
        <v>1473.1326131386863</v>
      </c>
    </row>
    <row r="1572" spans="1:72">
      <c r="A1572" s="18">
        <f t="shared" si="281"/>
        <v>1569</v>
      </c>
      <c r="B1572" s="61">
        <v>291803069073</v>
      </c>
      <c r="C1572" s="39">
        <v>43203</v>
      </c>
      <c r="D1572" s="22" t="s">
        <v>189</v>
      </c>
      <c r="E1572" s="22" t="s">
        <v>1618</v>
      </c>
      <c r="F1572" s="110">
        <v>2</v>
      </c>
      <c r="G1572" s="23" t="s">
        <v>119</v>
      </c>
      <c r="H1572" s="52">
        <v>254.255</v>
      </c>
      <c r="I1572" s="30"/>
      <c r="J1572" s="109">
        <v>508.51</v>
      </c>
      <c r="K1572" s="23">
        <v>40169390</v>
      </c>
      <c r="L1572" s="26">
        <v>0.1</v>
      </c>
      <c r="M1572" s="40">
        <v>0</v>
      </c>
      <c r="N1572" s="62">
        <v>0</v>
      </c>
      <c r="O1572" s="52">
        <v>0</v>
      </c>
      <c r="P1572" s="26">
        <v>0.1</v>
      </c>
      <c r="Q1572" s="52">
        <v>0</v>
      </c>
      <c r="R1572" s="63">
        <v>0.18</v>
      </c>
      <c r="S1572" s="23" t="s">
        <v>906</v>
      </c>
      <c r="T1572" s="52">
        <v>50.850999999999999</v>
      </c>
      <c r="U1572" s="52">
        <v>0</v>
      </c>
      <c r="V1572" s="52">
        <v>5.0851000000000006</v>
      </c>
      <c r="W1572" s="52">
        <v>101.600298</v>
      </c>
      <c r="X1572" s="52">
        <v>157.53639799999999</v>
      </c>
      <c r="Y1572" s="23" t="s">
        <v>1473</v>
      </c>
      <c r="Z1572" s="23" t="s">
        <v>1619</v>
      </c>
      <c r="AA1572" s="23" t="s">
        <v>1620</v>
      </c>
      <c r="AB1572" s="33">
        <v>291803069073</v>
      </c>
      <c r="AC1572" s="33" t="s">
        <v>1621</v>
      </c>
      <c r="AD1572" s="48">
        <v>43203</v>
      </c>
      <c r="AE1572" s="39">
        <v>43202</v>
      </c>
      <c r="AF1572" s="53" t="e">
        <v>#N/A</v>
      </c>
      <c r="AG1572" s="53" t="e">
        <v>#N/A</v>
      </c>
      <c r="AH1572" s="39" t="e">
        <v>#N/A</v>
      </c>
      <c r="AI1572" s="23" t="s">
        <v>51</v>
      </c>
      <c r="AJ1572" s="54"/>
      <c r="AK1572" s="55"/>
      <c r="AL1572" s="56"/>
      <c r="AM1572" s="57"/>
      <c r="AN1572" s="33"/>
      <c r="AO1572" s="48"/>
      <c r="AP1572" s="23">
        <v>2000</v>
      </c>
      <c r="AQ1572" s="23" t="s">
        <v>52</v>
      </c>
      <c r="AR1572" s="23" t="s">
        <v>1620</v>
      </c>
      <c r="AS1572" s="38" t="s">
        <v>53</v>
      </c>
      <c r="AT1572" s="23" t="s">
        <v>519</v>
      </c>
      <c r="AU1572" s="64" t="s">
        <v>191</v>
      </c>
      <c r="AV1572" s="99">
        <v>2</v>
      </c>
      <c r="AW1572" s="102">
        <v>1360.51</v>
      </c>
      <c r="AX1572" s="29" t="s">
        <v>701</v>
      </c>
      <c r="AY1572" s="29"/>
      <c r="AZ1572" s="25"/>
      <c r="BA1572">
        <f t="shared" si="291"/>
        <v>2436</v>
      </c>
      <c r="BB1572" s="115" t="s">
        <v>6983</v>
      </c>
      <c r="BC1572" s="105">
        <f t="shared" si="282"/>
        <v>680.255</v>
      </c>
      <c r="BD1572" s="116">
        <f t="shared" si="283"/>
        <v>43191</v>
      </c>
      <c r="BE1572" s="141" t="s">
        <v>8477</v>
      </c>
      <c r="BF1572">
        <f>MATCH(BE1572,'Cat-4'!$A:$A,0)</f>
        <v>722</v>
      </c>
      <c r="BG1572">
        <f>MATCH(BD1572,'Cat-4'!$1:$1,0)</f>
        <v>76</v>
      </c>
      <c r="BH1572">
        <f>INDEX('Cat-4'!$1:$1048576,'NSS + ACT'!BF1572,'NSS + ACT'!BG1572)</f>
        <v>110.1</v>
      </c>
      <c r="BI1572">
        <f>MATCH($BI$1,'Cat-4'!$1:$1,0)</f>
        <v>153</v>
      </c>
      <c r="BJ1572">
        <f>INDEX('Cat-4'!$1:$1048576,'NSS + ACT'!BF1572,'NSS + ACT'!BI1572)</f>
        <v>130.80000000000001</v>
      </c>
      <c r="BK1572" s="126">
        <f t="shared" si="284"/>
        <v>1.1880108991825615</v>
      </c>
      <c r="BL1572">
        <f t="shared" si="285"/>
        <v>2449</v>
      </c>
      <c r="BM1572" s="126">
        <f t="shared" si="286"/>
        <v>81.63333333333334</v>
      </c>
      <c r="BN1572" s="126" t="s">
        <v>8785</v>
      </c>
      <c r="BO1572" s="126">
        <f>MATCH(BB1572,Sheet3!$D$4:$D$8,0)</f>
        <v>2</v>
      </c>
      <c r="BP1572" s="126">
        <f>MATCH(BN1572,Sheet3!$E$4:$H$4,0)</f>
        <v>4</v>
      </c>
      <c r="BQ1572" s="132">
        <f>INDEX(Sheet3!$D$4:$H$8,'NSS + ACT'!BO1572,'NSS + ACT'!BP1572)</f>
        <v>0.1</v>
      </c>
      <c r="BR1572" s="105">
        <f t="shared" si="287"/>
        <v>1616.3007084468668</v>
      </c>
      <c r="BS1572" s="162">
        <f t="shared" si="288"/>
        <v>0.1</v>
      </c>
      <c r="BT1572" s="105">
        <f t="shared" si="289"/>
        <v>1454.6706376021802</v>
      </c>
    </row>
    <row r="1573" spans="1:72">
      <c r="A1573" s="18">
        <f t="shared" si="281"/>
        <v>1570</v>
      </c>
      <c r="B1573" s="33">
        <v>292104357171</v>
      </c>
      <c r="C1573" s="39">
        <v>44323</v>
      </c>
      <c r="D1573" s="22" t="s">
        <v>114</v>
      </c>
      <c r="E1573" s="22" t="s">
        <v>6010</v>
      </c>
      <c r="F1573" s="110">
        <v>15</v>
      </c>
      <c r="G1573" s="23" t="s">
        <v>119</v>
      </c>
      <c r="H1573" s="52">
        <v>60</v>
      </c>
      <c r="I1573" s="30"/>
      <c r="J1573" s="109">
        <v>900</v>
      </c>
      <c r="K1573" s="33">
        <v>84819090</v>
      </c>
      <c r="L1573" s="26">
        <v>7.4999999999999997E-2</v>
      </c>
      <c r="M1573" s="26"/>
      <c r="N1573" s="26">
        <v>0</v>
      </c>
      <c r="O1573" s="60"/>
      <c r="P1573" s="26">
        <v>0.1</v>
      </c>
      <c r="Q1573" s="84"/>
      <c r="R1573" s="26">
        <v>0.18</v>
      </c>
      <c r="S1573" s="23" t="s">
        <v>849</v>
      </c>
      <c r="T1573" s="52">
        <v>67.5</v>
      </c>
      <c r="U1573" s="52">
        <v>0</v>
      </c>
      <c r="V1573" s="52">
        <v>6.75</v>
      </c>
      <c r="W1573" s="52">
        <v>175.36499999999998</v>
      </c>
      <c r="X1573" s="52">
        <v>249.61499999999998</v>
      </c>
      <c r="Y1573" s="23" t="s">
        <v>5950</v>
      </c>
      <c r="Z1573" s="23" t="s">
        <v>6011</v>
      </c>
      <c r="AA1573" s="23" t="s">
        <v>6012</v>
      </c>
      <c r="AB1573" s="33">
        <v>292104357171</v>
      </c>
      <c r="AC1573" s="33" t="s">
        <v>5988</v>
      </c>
      <c r="AD1573" s="39">
        <v>44323</v>
      </c>
      <c r="AE1573" s="39">
        <v>44274</v>
      </c>
      <c r="AF1573" s="53" t="e">
        <v>#N/A</v>
      </c>
      <c r="AG1573" s="53" t="e">
        <v>#N/A</v>
      </c>
      <c r="AH1573" s="39" t="e">
        <v>#N/A</v>
      </c>
      <c r="AI1573" s="23" t="s">
        <v>51</v>
      </c>
      <c r="AJ1573" s="59"/>
      <c r="AK1573" s="59"/>
      <c r="AL1573" s="48"/>
      <c r="AM1573" s="60"/>
      <c r="AN1573" s="33"/>
      <c r="AO1573" s="48"/>
      <c r="AP1573" s="23">
        <v>2000</v>
      </c>
      <c r="AQ1573" s="23" t="s">
        <v>52</v>
      </c>
      <c r="AR1573" s="23" t="s">
        <v>6012</v>
      </c>
      <c r="AS1573" s="38" t="s">
        <v>53</v>
      </c>
      <c r="AT1573" s="23"/>
      <c r="AU1573" s="23">
        <v>7620000778</v>
      </c>
      <c r="AV1573" s="99">
        <v>15</v>
      </c>
      <c r="AW1573" s="101">
        <v>1350</v>
      </c>
      <c r="AX1573" s="29" t="s">
        <v>5711</v>
      </c>
      <c r="AY1573" s="29"/>
      <c r="AZ1573" s="21"/>
      <c r="BA1573">
        <f t="shared" si="291"/>
        <v>1364</v>
      </c>
      <c r="BB1573" s="115" t="s">
        <v>6983</v>
      </c>
      <c r="BC1573" s="105">
        <f t="shared" si="282"/>
        <v>90</v>
      </c>
      <c r="BD1573" s="116">
        <f t="shared" si="283"/>
        <v>44256</v>
      </c>
      <c r="BE1573" s="141" t="s">
        <v>8477</v>
      </c>
      <c r="BF1573">
        <f>MATCH(BE1573,'Cat-4'!$A:$A,0)</f>
        <v>722</v>
      </c>
      <c r="BG1573">
        <f>MATCH(BD1573,'Cat-4'!$1:$1,0)</f>
        <v>111</v>
      </c>
      <c r="BH1573">
        <f>INDEX('Cat-4'!$1:$1048576,'NSS + ACT'!BF1573,'NSS + ACT'!BG1573)</f>
        <v>116.1</v>
      </c>
      <c r="BI1573">
        <f>MATCH($BI$1,'Cat-4'!$1:$1,0)</f>
        <v>153</v>
      </c>
      <c r="BJ1573">
        <f>INDEX('Cat-4'!$1:$1048576,'NSS + ACT'!BF1573,'NSS + ACT'!BI1573)</f>
        <v>130.80000000000001</v>
      </c>
      <c r="BK1573" s="126">
        <f t="shared" si="284"/>
        <v>1.1266149870801034</v>
      </c>
      <c r="BL1573">
        <f t="shared" si="285"/>
        <v>1384</v>
      </c>
      <c r="BM1573" s="126">
        <f t="shared" si="286"/>
        <v>46.133333333333333</v>
      </c>
      <c r="BN1573" s="126" t="s">
        <v>8785</v>
      </c>
      <c r="BO1573" s="126">
        <f>MATCH(BB1573,Sheet3!$D$4:$D$8,0)</f>
        <v>2</v>
      </c>
      <c r="BP1573" s="126">
        <f>MATCH(BN1573,Sheet3!$E$4:$H$4,0)</f>
        <v>4</v>
      </c>
      <c r="BQ1573" s="132">
        <f>INDEX(Sheet3!$D$4:$H$8,'NSS + ACT'!BO1573,'NSS + ACT'!BP1573)</f>
        <v>0.1</v>
      </c>
      <c r="BR1573" s="105">
        <f t="shared" si="287"/>
        <v>1520.9302325581396</v>
      </c>
      <c r="BS1573" s="162">
        <f t="shared" si="288"/>
        <v>0.1</v>
      </c>
      <c r="BT1573" s="105">
        <f t="shared" si="289"/>
        <v>1368.8372093023256</v>
      </c>
    </row>
    <row r="1574" spans="1:72">
      <c r="A1574" s="18">
        <f t="shared" si="281"/>
        <v>1571</v>
      </c>
      <c r="B1574" s="61">
        <v>292000388120</v>
      </c>
      <c r="C1574" s="39">
        <v>43841</v>
      </c>
      <c r="D1574" s="22" t="s">
        <v>347</v>
      </c>
      <c r="E1574" s="22" t="s">
        <v>4394</v>
      </c>
      <c r="F1574" s="110">
        <v>107</v>
      </c>
      <c r="G1574" s="23" t="s">
        <v>119</v>
      </c>
      <c r="H1574" s="52">
        <v>10.186915887850468</v>
      </c>
      <c r="I1574" s="30"/>
      <c r="J1574" s="109">
        <v>1090</v>
      </c>
      <c r="K1574" s="23">
        <v>40169340</v>
      </c>
      <c r="L1574" s="26">
        <v>0.1</v>
      </c>
      <c r="M1574" s="40">
        <v>0</v>
      </c>
      <c r="N1574" s="62">
        <v>0</v>
      </c>
      <c r="O1574" s="52">
        <v>0</v>
      </c>
      <c r="P1574" s="26">
        <v>0.1</v>
      </c>
      <c r="Q1574" s="52">
        <v>0</v>
      </c>
      <c r="R1574" s="63">
        <v>0.18</v>
      </c>
      <c r="S1574" s="23" t="s">
        <v>4095</v>
      </c>
      <c r="T1574" s="52">
        <v>109</v>
      </c>
      <c r="U1574" s="52">
        <v>0</v>
      </c>
      <c r="V1574" s="52">
        <v>10.9</v>
      </c>
      <c r="W1574" s="52">
        <v>217.78200000000001</v>
      </c>
      <c r="X1574" s="52">
        <v>337.68200000000002</v>
      </c>
      <c r="Y1574" s="23" t="s">
        <v>4133</v>
      </c>
      <c r="Z1574" s="23" t="s">
        <v>4395</v>
      </c>
      <c r="AA1574" s="23" t="s">
        <v>4396</v>
      </c>
      <c r="AB1574" s="33">
        <v>292000388120</v>
      </c>
      <c r="AC1574" s="33" t="s">
        <v>4397</v>
      </c>
      <c r="AD1574" s="39">
        <v>43841</v>
      </c>
      <c r="AE1574" s="39">
        <v>43829</v>
      </c>
      <c r="AF1574" s="53" t="e">
        <v>#N/A</v>
      </c>
      <c r="AG1574" s="53" t="e">
        <v>#N/A</v>
      </c>
      <c r="AH1574" s="39" t="e">
        <v>#N/A</v>
      </c>
      <c r="AI1574" s="23" t="s">
        <v>51</v>
      </c>
      <c r="AJ1574" s="59"/>
      <c r="AK1574" s="59"/>
      <c r="AL1574" s="48"/>
      <c r="AM1574" s="60"/>
      <c r="AN1574" s="33"/>
      <c r="AO1574" s="48"/>
      <c r="AP1574" s="23">
        <v>2000</v>
      </c>
      <c r="AQ1574" s="23" t="s">
        <v>52</v>
      </c>
      <c r="AR1574" s="23" t="s">
        <v>4396</v>
      </c>
      <c r="AS1574" s="38" t="s">
        <v>53</v>
      </c>
      <c r="AT1574" s="23"/>
      <c r="AU1574" s="64" t="s">
        <v>4398</v>
      </c>
      <c r="AV1574" s="99">
        <v>107</v>
      </c>
      <c r="AW1574" s="102">
        <v>1334.0899999999899</v>
      </c>
      <c r="AX1574" s="29" t="s">
        <v>701</v>
      </c>
      <c r="AY1574" s="29"/>
      <c r="AZ1574" s="25"/>
      <c r="BA1574">
        <f t="shared" si="291"/>
        <v>1809</v>
      </c>
      <c r="BB1574" s="115" t="s">
        <v>6983</v>
      </c>
      <c r="BC1574" s="105">
        <f t="shared" si="282"/>
        <v>12.4681308411214</v>
      </c>
      <c r="BD1574" s="116">
        <f t="shared" si="283"/>
        <v>43800</v>
      </c>
      <c r="BE1574" s="141" t="s">
        <v>8477</v>
      </c>
      <c r="BF1574">
        <f>MATCH(BE1574,'Cat-4'!$A:$A,0)</f>
        <v>722</v>
      </c>
      <c r="BG1574">
        <f>MATCH(BD1574,'Cat-4'!$1:$1,0)</f>
        <v>96</v>
      </c>
      <c r="BH1574">
        <f>INDEX('Cat-4'!$1:$1048576,'NSS + ACT'!BF1574,'NSS + ACT'!BG1574)</f>
        <v>113</v>
      </c>
      <c r="BI1574">
        <f>MATCH($BI$1,'Cat-4'!$1:$1,0)</f>
        <v>153</v>
      </c>
      <c r="BJ1574">
        <f>INDEX('Cat-4'!$1:$1048576,'NSS + ACT'!BF1574,'NSS + ACT'!BI1574)</f>
        <v>130.80000000000001</v>
      </c>
      <c r="BK1574" s="126">
        <f t="shared" si="284"/>
        <v>1.1575221238938054</v>
      </c>
      <c r="BL1574">
        <f t="shared" si="285"/>
        <v>1840</v>
      </c>
      <c r="BM1574" s="126">
        <f t="shared" si="286"/>
        <v>61.333333333333336</v>
      </c>
      <c r="BN1574" s="126" t="s">
        <v>8785</v>
      </c>
      <c r="BO1574" s="126">
        <f>MATCH(BB1574,Sheet3!$D$4:$D$8,0)</f>
        <v>2</v>
      </c>
      <c r="BP1574" s="126">
        <f>MATCH(BN1574,Sheet3!$E$4:$H$4,0)</f>
        <v>4</v>
      </c>
      <c r="BQ1574" s="132">
        <f>INDEX(Sheet3!$D$4:$H$8,'NSS + ACT'!BO1574,'NSS + ACT'!BP1574)</f>
        <v>0.1</v>
      </c>
      <c r="BR1574" s="105">
        <f t="shared" si="287"/>
        <v>1544.238690265475</v>
      </c>
      <c r="BS1574" s="162">
        <f t="shared" si="288"/>
        <v>0.1</v>
      </c>
      <c r="BT1574" s="105">
        <f t="shared" si="289"/>
        <v>1389.8148212389276</v>
      </c>
    </row>
    <row r="1575" spans="1:72">
      <c r="A1575" s="18">
        <f t="shared" si="281"/>
        <v>1572</v>
      </c>
      <c r="B1575" s="61">
        <v>292108645253</v>
      </c>
      <c r="C1575" s="39">
        <v>44440</v>
      </c>
      <c r="D1575" s="22" t="s">
        <v>320</v>
      </c>
      <c r="E1575" s="22" t="s">
        <v>3443</v>
      </c>
      <c r="F1575" s="107">
        <v>29</v>
      </c>
      <c r="G1575" s="23" t="s">
        <v>49</v>
      </c>
      <c r="H1575" s="52">
        <v>45.982413793103447</v>
      </c>
      <c r="I1575" s="30"/>
      <c r="J1575" s="109">
        <v>1333.49</v>
      </c>
      <c r="K1575" s="23">
        <v>85381090</v>
      </c>
      <c r="L1575" s="26">
        <v>7.4999999999999997E-2</v>
      </c>
      <c r="M1575" s="40">
        <v>0</v>
      </c>
      <c r="N1575" s="62">
        <v>0</v>
      </c>
      <c r="O1575" s="52">
        <v>0</v>
      </c>
      <c r="P1575" s="26">
        <v>0.1</v>
      </c>
      <c r="Q1575" s="52">
        <v>0</v>
      </c>
      <c r="R1575" s="63">
        <v>0.18</v>
      </c>
      <c r="S1575" s="23" t="s">
        <v>947</v>
      </c>
      <c r="T1575" s="52">
        <v>100.01174999999999</v>
      </c>
      <c r="U1575" s="52">
        <v>0</v>
      </c>
      <c r="V1575" s="52">
        <v>10.001175</v>
      </c>
      <c r="W1575" s="52">
        <v>259.83052650000002</v>
      </c>
      <c r="X1575" s="52">
        <v>369.84345150000001</v>
      </c>
      <c r="Y1575" s="23" t="s">
        <v>3431</v>
      </c>
      <c r="Z1575" s="23" t="s">
        <v>3444</v>
      </c>
      <c r="AA1575" s="23" t="s">
        <v>3445</v>
      </c>
      <c r="AB1575" s="33">
        <v>292108645253</v>
      </c>
      <c r="AC1575" s="33" t="s">
        <v>3446</v>
      </c>
      <c r="AD1575" s="48">
        <v>44440</v>
      </c>
      <c r="AE1575" s="39">
        <v>44439</v>
      </c>
      <c r="AF1575" s="53" t="e">
        <v>#N/A</v>
      </c>
      <c r="AG1575" s="53" t="e">
        <v>#N/A</v>
      </c>
      <c r="AH1575" s="39" t="e">
        <v>#N/A</v>
      </c>
      <c r="AI1575" s="23" t="s">
        <v>51</v>
      </c>
      <c r="AJ1575" s="54"/>
      <c r="AK1575" s="55"/>
      <c r="AL1575" s="56"/>
      <c r="AM1575" s="57"/>
      <c r="AN1575" s="33"/>
      <c r="AO1575" s="48"/>
      <c r="AP1575" s="23">
        <v>2000</v>
      </c>
      <c r="AQ1575" s="23" t="s">
        <v>52</v>
      </c>
      <c r="AR1575" s="23" t="s">
        <v>3445</v>
      </c>
      <c r="AS1575" s="38" t="s">
        <v>53</v>
      </c>
      <c r="AT1575" s="23"/>
      <c r="AU1575" s="64" t="s">
        <v>3447</v>
      </c>
      <c r="AV1575" s="99">
        <v>29</v>
      </c>
      <c r="AW1575" s="102">
        <v>1333.49</v>
      </c>
      <c r="AX1575" s="29" t="s">
        <v>701</v>
      </c>
      <c r="AY1575" s="29"/>
      <c r="AZ1575" s="25">
        <v>1</v>
      </c>
      <c r="BA1575">
        <f t="shared" si="291"/>
        <v>1199</v>
      </c>
      <c r="BB1575" s="115" t="s">
        <v>6987</v>
      </c>
      <c r="BC1575" s="105">
        <f t="shared" si="282"/>
        <v>45.982413793103447</v>
      </c>
      <c r="BD1575" s="116">
        <f t="shared" si="283"/>
        <v>44409</v>
      </c>
      <c r="BE1575" s="141" t="s">
        <v>8366</v>
      </c>
      <c r="BF1575">
        <f>MATCH(BE1575,'Cat-4'!$A:$A,0)</f>
        <v>666</v>
      </c>
      <c r="BG1575">
        <f>MATCH(BD1575,'Cat-4'!$1:$1,0)</f>
        <v>116</v>
      </c>
      <c r="BH1575">
        <f>INDEX('Cat-4'!$1:$1048576,'NSS + ACT'!BF1575,'NSS + ACT'!BG1575)</f>
        <v>121.5</v>
      </c>
      <c r="BI1575">
        <f>MATCH($BI$1,'Cat-4'!$1:$1,0)</f>
        <v>153</v>
      </c>
      <c r="BJ1575">
        <f>INDEX('Cat-4'!$1:$1048576,'NSS + ACT'!BF1575,'NSS + ACT'!BI1575)</f>
        <v>133.4</v>
      </c>
      <c r="BK1575" s="126">
        <f t="shared" si="284"/>
        <v>1.0979423868312759</v>
      </c>
      <c r="BL1575">
        <f t="shared" si="285"/>
        <v>1231</v>
      </c>
      <c r="BM1575" s="126">
        <f t="shared" si="286"/>
        <v>41.033333333333331</v>
      </c>
      <c r="BN1575" s="126" t="s">
        <v>8785</v>
      </c>
      <c r="BO1575" s="126">
        <f>MATCH(BB1575,Sheet3!$D$4:$D$8,0)</f>
        <v>4</v>
      </c>
      <c r="BP1575" s="126">
        <f>MATCH(BN1575,Sheet3!$E$4:$H$4,0)</f>
        <v>4</v>
      </c>
      <c r="BQ1575" s="132">
        <f>INDEX(Sheet3!$D$4:$H$8,'NSS + ACT'!BO1575,'NSS + ACT'!BP1575)</f>
        <v>0.2</v>
      </c>
      <c r="BR1575" s="105">
        <f t="shared" si="287"/>
        <v>1464.0951934156381</v>
      </c>
      <c r="BS1575" s="162">
        <f t="shared" si="288"/>
        <v>0.2</v>
      </c>
      <c r="BT1575" s="105">
        <f t="shared" si="289"/>
        <v>1171.2761547325106</v>
      </c>
    </row>
    <row r="1576" spans="1:72">
      <c r="A1576" s="18">
        <f t="shared" si="281"/>
        <v>1573</v>
      </c>
      <c r="B1576" s="33">
        <v>291902563676</v>
      </c>
      <c r="C1576" s="39">
        <v>43539</v>
      </c>
      <c r="D1576" s="22" t="s">
        <v>235</v>
      </c>
      <c r="E1576" s="22" t="s">
        <v>5871</v>
      </c>
      <c r="F1576" s="110">
        <v>7</v>
      </c>
      <c r="G1576" s="23" t="s">
        <v>119</v>
      </c>
      <c r="H1576" s="52">
        <v>189.63285714285715</v>
      </c>
      <c r="I1576" s="30"/>
      <c r="J1576" s="109">
        <v>1327.43</v>
      </c>
      <c r="K1576" s="36">
        <v>85030090</v>
      </c>
      <c r="L1576" s="26">
        <v>7.4999999999999997E-2</v>
      </c>
      <c r="M1576" s="26"/>
      <c r="N1576" s="26">
        <v>0</v>
      </c>
      <c r="O1576" s="60"/>
      <c r="P1576" s="26">
        <v>0.1</v>
      </c>
      <c r="Q1576" s="84"/>
      <c r="R1576" s="26">
        <v>0.18</v>
      </c>
      <c r="S1576" s="23" t="s">
        <v>1170</v>
      </c>
      <c r="T1576" s="52">
        <v>99.557249999999996</v>
      </c>
      <c r="U1576" s="52">
        <v>0</v>
      </c>
      <c r="V1576" s="52">
        <v>9.955725000000001</v>
      </c>
      <c r="W1576" s="52">
        <v>258.64973550000002</v>
      </c>
      <c r="X1576" s="52">
        <v>368.1627105</v>
      </c>
      <c r="Y1576" s="23" t="s">
        <v>5800</v>
      </c>
      <c r="Z1576" s="23" t="s">
        <v>5872</v>
      </c>
      <c r="AA1576" s="23" t="s">
        <v>5873</v>
      </c>
      <c r="AB1576" s="33">
        <v>291902563676</v>
      </c>
      <c r="AC1576" s="33" t="s">
        <v>5874</v>
      </c>
      <c r="AD1576" s="48">
        <v>43539</v>
      </c>
      <c r="AE1576" s="39">
        <v>43525</v>
      </c>
      <c r="AF1576" s="53" t="e">
        <v>#N/A</v>
      </c>
      <c r="AG1576" s="53" t="e">
        <v>#N/A</v>
      </c>
      <c r="AH1576" s="39" t="e">
        <v>#N/A</v>
      </c>
      <c r="AI1576" s="23" t="s">
        <v>51</v>
      </c>
      <c r="AJ1576" s="54"/>
      <c r="AK1576" s="55"/>
      <c r="AL1576" s="56"/>
      <c r="AM1576" s="57"/>
      <c r="AN1576" s="33"/>
      <c r="AO1576" s="48"/>
      <c r="AP1576" s="23">
        <v>2000</v>
      </c>
      <c r="AQ1576" s="23" t="s">
        <v>52</v>
      </c>
      <c r="AR1576" s="23" t="s">
        <v>5873</v>
      </c>
      <c r="AS1576" s="38" t="s">
        <v>53</v>
      </c>
      <c r="AT1576" s="23"/>
      <c r="AU1576" s="23" t="s">
        <v>5875</v>
      </c>
      <c r="AV1576" s="99">
        <v>7</v>
      </c>
      <c r="AW1576" s="101">
        <v>1327.43</v>
      </c>
      <c r="AX1576" s="29" t="s">
        <v>5711</v>
      </c>
      <c r="AY1576" s="29"/>
      <c r="AZ1576" s="21"/>
      <c r="BA1576">
        <f t="shared" si="291"/>
        <v>2113</v>
      </c>
      <c r="BB1576" s="115" t="s">
        <v>6983</v>
      </c>
      <c r="BC1576" s="105">
        <f t="shared" si="282"/>
        <v>189.63285714285715</v>
      </c>
      <c r="BD1576" s="116">
        <f t="shared" si="283"/>
        <v>43525</v>
      </c>
      <c r="BE1576" s="141" t="s">
        <v>8477</v>
      </c>
      <c r="BF1576">
        <f>MATCH(BE1576,'Cat-4'!$A:$A,0)</f>
        <v>722</v>
      </c>
      <c r="BG1576">
        <f>MATCH(BD1576,'Cat-4'!$1:$1,0)</f>
        <v>87</v>
      </c>
      <c r="BH1576">
        <f>INDEX('Cat-4'!$1:$1048576,'NSS + ACT'!BF1576,'NSS + ACT'!BG1576)</f>
        <v>112.3</v>
      </c>
      <c r="BI1576">
        <f>MATCH($BI$1,'Cat-4'!$1:$1,0)</f>
        <v>153</v>
      </c>
      <c r="BJ1576">
        <f>INDEX('Cat-4'!$1:$1048576,'NSS + ACT'!BF1576,'NSS + ACT'!BI1576)</f>
        <v>130.80000000000001</v>
      </c>
      <c r="BK1576" s="126">
        <f t="shared" si="284"/>
        <v>1.1647373107747108</v>
      </c>
      <c r="BL1576">
        <f t="shared" si="285"/>
        <v>2115</v>
      </c>
      <c r="BM1576" s="126">
        <f t="shared" si="286"/>
        <v>70.5</v>
      </c>
      <c r="BN1576" s="126" t="s">
        <v>8785</v>
      </c>
      <c r="BO1576" s="126">
        <f>MATCH(BB1576,Sheet3!$D$4:$D$8,0)</f>
        <v>2</v>
      </c>
      <c r="BP1576" s="126">
        <f>MATCH(BN1576,Sheet3!$E$4:$H$4,0)</f>
        <v>4</v>
      </c>
      <c r="BQ1576" s="132">
        <f>INDEX(Sheet3!$D$4:$H$8,'NSS + ACT'!BO1576,'NSS + ACT'!BP1576)</f>
        <v>0.1</v>
      </c>
      <c r="BR1576" s="105">
        <f t="shared" si="287"/>
        <v>1546.1072484416743</v>
      </c>
      <c r="BS1576" s="162">
        <f t="shared" si="288"/>
        <v>0.1</v>
      </c>
      <c r="BT1576" s="105">
        <f t="shared" si="289"/>
        <v>1391.4965235975069</v>
      </c>
    </row>
    <row r="1577" spans="1:72">
      <c r="A1577" s="18">
        <f t="shared" si="281"/>
        <v>1574</v>
      </c>
      <c r="B1577" s="33">
        <v>291902563676</v>
      </c>
      <c r="C1577" s="39">
        <v>43539</v>
      </c>
      <c r="D1577" s="22" t="s">
        <v>235</v>
      </c>
      <c r="E1577" s="22" t="s">
        <v>5876</v>
      </c>
      <c r="F1577" s="110">
        <v>5</v>
      </c>
      <c r="G1577" s="23" t="s">
        <v>119</v>
      </c>
      <c r="H1577" s="52">
        <v>260.57</v>
      </c>
      <c r="I1577" s="30"/>
      <c r="J1577" s="109">
        <v>1302.8499999999999</v>
      </c>
      <c r="K1577" s="36">
        <v>85030090</v>
      </c>
      <c r="L1577" s="26">
        <v>7.4999999999999997E-2</v>
      </c>
      <c r="M1577" s="26"/>
      <c r="N1577" s="26">
        <v>0</v>
      </c>
      <c r="O1577" s="60"/>
      <c r="P1577" s="26">
        <v>0.1</v>
      </c>
      <c r="Q1577" s="84"/>
      <c r="R1577" s="26">
        <v>0.18</v>
      </c>
      <c r="S1577" s="23" t="s">
        <v>1170</v>
      </c>
      <c r="T1577" s="52">
        <v>97.71374999999999</v>
      </c>
      <c r="U1577" s="52">
        <v>0</v>
      </c>
      <c r="V1577" s="52">
        <v>9.771374999999999</v>
      </c>
      <c r="W1577" s="52">
        <v>253.86032249999997</v>
      </c>
      <c r="X1577" s="52">
        <v>361.34544749999998</v>
      </c>
      <c r="Y1577" s="23" t="s">
        <v>5800</v>
      </c>
      <c r="Z1577" s="23" t="s">
        <v>5877</v>
      </c>
      <c r="AA1577" s="23" t="s">
        <v>5878</v>
      </c>
      <c r="AB1577" s="33">
        <v>291902563676</v>
      </c>
      <c r="AC1577" s="33" t="s">
        <v>5874</v>
      </c>
      <c r="AD1577" s="48">
        <v>43539</v>
      </c>
      <c r="AE1577" s="39">
        <v>43525</v>
      </c>
      <c r="AF1577" s="53" t="e">
        <v>#N/A</v>
      </c>
      <c r="AG1577" s="53" t="e">
        <v>#N/A</v>
      </c>
      <c r="AH1577" s="39" t="e">
        <v>#N/A</v>
      </c>
      <c r="AI1577" s="23" t="s">
        <v>51</v>
      </c>
      <c r="AJ1577" s="54"/>
      <c r="AK1577" s="55"/>
      <c r="AL1577" s="56"/>
      <c r="AM1577" s="57"/>
      <c r="AN1577" s="33"/>
      <c r="AO1577" s="48"/>
      <c r="AP1577" s="23">
        <v>2000</v>
      </c>
      <c r="AQ1577" s="23" t="s">
        <v>52</v>
      </c>
      <c r="AR1577" s="23" t="s">
        <v>5878</v>
      </c>
      <c r="AS1577" s="38" t="s">
        <v>53</v>
      </c>
      <c r="AT1577" s="23"/>
      <c r="AU1577" s="23" t="s">
        <v>5875</v>
      </c>
      <c r="AV1577" s="99">
        <v>5</v>
      </c>
      <c r="AW1577" s="101">
        <v>1302.8599999999899</v>
      </c>
      <c r="AX1577" s="29" t="s">
        <v>5711</v>
      </c>
      <c r="AY1577" s="29"/>
      <c r="AZ1577" s="21"/>
      <c r="BA1577">
        <f t="shared" si="291"/>
        <v>2113</v>
      </c>
      <c r="BB1577" s="115" t="s">
        <v>6983</v>
      </c>
      <c r="BC1577" s="105">
        <f t="shared" si="282"/>
        <v>260.57199999999796</v>
      </c>
      <c r="BD1577" s="116">
        <f t="shared" si="283"/>
        <v>43525</v>
      </c>
      <c r="BE1577" s="141" t="s">
        <v>8477</v>
      </c>
      <c r="BF1577">
        <f>MATCH(BE1577,'Cat-4'!$A:$A,0)</f>
        <v>722</v>
      </c>
      <c r="BG1577">
        <f>MATCH(BD1577,'Cat-4'!$1:$1,0)</f>
        <v>87</v>
      </c>
      <c r="BH1577">
        <f>INDEX('Cat-4'!$1:$1048576,'NSS + ACT'!BF1577,'NSS + ACT'!BG1577)</f>
        <v>112.3</v>
      </c>
      <c r="BI1577">
        <f>MATCH($BI$1,'Cat-4'!$1:$1,0)</f>
        <v>153</v>
      </c>
      <c r="BJ1577">
        <f>INDEX('Cat-4'!$1:$1048576,'NSS + ACT'!BF1577,'NSS + ACT'!BI1577)</f>
        <v>130.80000000000001</v>
      </c>
      <c r="BK1577" s="126">
        <f t="shared" si="284"/>
        <v>1.1647373107747108</v>
      </c>
      <c r="BL1577">
        <f t="shared" si="285"/>
        <v>2115</v>
      </c>
      <c r="BM1577" s="126">
        <f t="shared" si="286"/>
        <v>70.5</v>
      </c>
      <c r="BN1577" s="126" t="s">
        <v>8785</v>
      </c>
      <c r="BO1577" s="126">
        <f>MATCH(BB1577,Sheet3!$D$4:$D$8,0)</f>
        <v>2</v>
      </c>
      <c r="BP1577" s="126">
        <f>MATCH(BN1577,Sheet3!$E$4:$H$4,0)</f>
        <v>4</v>
      </c>
      <c r="BQ1577" s="132">
        <f>INDEX(Sheet3!$D$4:$H$8,'NSS + ACT'!BO1577,'NSS + ACT'!BP1577)</f>
        <v>0.1</v>
      </c>
      <c r="BR1577" s="105">
        <f t="shared" si="287"/>
        <v>1517.4896527159278</v>
      </c>
      <c r="BS1577" s="162">
        <f t="shared" si="288"/>
        <v>0.1</v>
      </c>
      <c r="BT1577" s="105">
        <f t="shared" si="289"/>
        <v>1365.740687444335</v>
      </c>
    </row>
    <row r="1578" spans="1:72">
      <c r="A1578" s="18">
        <f t="shared" ref="A1578:A1641" si="292">A1577+1</f>
        <v>1575</v>
      </c>
      <c r="B1578" s="61">
        <v>292103493113</v>
      </c>
      <c r="C1578" s="39">
        <v>44294</v>
      </c>
      <c r="D1578" s="22" t="s">
        <v>92</v>
      </c>
      <c r="E1578" s="22" t="s">
        <v>4260</v>
      </c>
      <c r="F1578" s="110">
        <v>16</v>
      </c>
      <c r="G1578" s="23" t="s">
        <v>119</v>
      </c>
      <c r="H1578" s="52">
        <v>80.885000000000005</v>
      </c>
      <c r="I1578" s="30"/>
      <c r="J1578" s="109">
        <v>1294.1600000000001</v>
      </c>
      <c r="K1578" s="23">
        <v>84841010</v>
      </c>
      <c r="L1578" s="26">
        <v>7.4999999999999997E-2</v>
      </c>
      <c r="M1578" s="40">
        <v>0</v>
      </c>
      <c r="N1578" s="62">
        <v>0</v>
      </c>
      <c r="O1578" s="52">
        <v>0</v>
      </c>
      <c r="P1578" s="26">
        <v>0.1</v>
      </c>
      <c r="Q1578" s="52">
        <v>0</v>
      </c>
      <c r="R1578" s="63">
        <v>0.18</v>
      </c>
      <c r="S1578" s="23" t="s">
        <v>4095</v>
      </c>
      <c r="T1578" s="52">
        <v>97.061999999999998</v>
      </c>
      <c r="U1578" s="52">
        <v>0</v>
      </c>
      <c r="V1578" s="52">
        <v>9.7062000000000008</v>
      </c>
      <c r="W1578" s="52">
        <v>252.16707600000001</v>
      </c>
      <c r="X1578" s="52">
        <v>358.93527599999999</v>
      </c>
      <c r="Y1578" s="23" t="s">
        <v>4133</v>
      </c>
      <c r="Z1578" s="23" t="s">
        <v>4261</v>
      </c>
      <c r="AA1578" s="23" t="s">
        <v>4262</v>
      </c>
      <c r="AB1578" s="33">
        <v>292103493113</v>
      </c>
      <c r="AC1578" s="33" t="s">
        <v>4252</v>
      </c>
      <c r="AD1578" s="39">
        <v>44294</v>
      </c>
      <c r="AE1578" s="39">
        <v>44267</v>
      </c>
      <c r="AF1578" s="53" t="e">
        <v>#N/A</v>
      </c>
      <c r="AG1578" s="53" t="e">
        <v>#N/A</v>
      </c>
      <c r="AH1578" s="39" t="e">
        <v>#N/A</v>
      </c>
      <c r="AI1578" s="23" t="s">
        <v>51</v>
      </c>
      <c r="AJ1578" s="59"/>
      <c r="AK1578" s="59"/>
      <c r="AL1578" s="48"/>
      <c r="AM1578" s="60"/>
      <c r="AN1578" s="33"/>
      <c r="AO1578" s="48"/>
      <c r="AP1578" s="23">
        <v>2000</v>
      </c>
      <c r="AQ1578" s="23" t="s">
        <v>52</v>
      </c>
      <c r="AR1578" s="23" t="s">
        <v>4262</v>
      </c>
      <c r="AS1578" s="38" t="s">
        <v>53</v>
      </c>
      <c r="AT1578" s="23"/>
      <c r="AU1578" s="64" t="s">
        <v>4253</v>
      </c>
      <c r="AV1578" s="99">
        <v>16</v>
      </c>
      <c r="AW1578" s="102">
        <v>1294.1600000000001</v>
      </c>
      <c r="AX1578" s="29" t="s">
        <v>701</v>
      </c>
      <c r="AY1578" s="29"/>
      <c r="AZ1578" s="25"/>
      <c r="BA1578">
        <f t="shared" si="291"/>
        <v>1371</v>
      </c>
      <c r="BB1578" s="115" t="s">
        <v>6983</v>
      </c>
      <c r="BC1578" s="105">
        <f t="shared" si="282"/>
        <v>80.885000000000005</v>
      </c>
      <c r="BD1578" s="116">
        <f t="shared" si="283"/>
        <v>44256</v>
      </c>
      <c r="BE1578" s="141" t="s">
        <v>8477</v>
      </c>
      <c r="BF1578">
        <f>MATCH(BE1578,'Cat-4'!$A:$A,0)</f>
        <v>722</v>
      </c>
      <c r="BG1578">
        <f>MATCH(BD1578,'Cat-4'!$1:$1,0)</f>
        <v>111</v>
      </c>
      <c r="BH1578">
        <f>INDEX('Cat-4'!$1:$1048576,'NSS + ACT'!BF1578,'NSS + ACT'!BG1578)</f>
        <v>116.1</v>
      </c>
      <c r="BI1578">
        <f>MATCH($BI$1,'Cat-4'!$1:$1,0)</f>
        <v>153</v>
      </c>
      <c r="BJ1578">
        <f>INDEX('Cat-4'!$1:$1048576,'NSS + ACT'!BF1578,'NSS + ACT'!BI1578)</f>
        <v>130.80000000000001</v>
      </c>
      <c r="BK1578" s="126">
        <f t="shared" si="284"/>
        <v>1.1266149870801034</v>
      </c>
      <c r="BL1578">
        <f t="shared" si="285"/>
        <v>1384</v>
      </c>
      <c r="BM1578" s="126">
        <f t="shared" si="286"/>
        <v>46.133333333333333</v>
      </c>
      <c r="BN1578" s="126" t="s">
        <v>8785</v>
      </c>
      <c r="BO1578" s="126">
        <f>MATCH(BB1578,Sheet3!$D$4:$D$8,0)</f>
        <v>2</v>
      </c>
      <c r="BP1578" s="126">
        <f>MATCH(BN1578,Sheet3!$E$4:$H$4,0)</f>
        <v>4</v>
      </c>
      <c r="BQ1578" s="132">
        <f>INDEX(Sheet3!$D$4:$H$8,'NSS + ACT'!BO1578,'NSS + ACT'!BP1578)</f>
        <v>0.1</v>
      </c>
      <c r="BR1578" s="105">
        <f t="shared" si="287"/>
        <v>1458.0200516795867</v>
      </c>
      <c r="BS1578" s="162">
        <f t="shared" si="288"/>
        <v>0.1</v>
      </c>
      <c r="BT1578" s="105">
        <f t="shared" si="289"/>
        <v>1312.218046511628</v>
      </c>
    </row>
    <row r="1579" spans="1:72">
      <c r="A1579" s="18">
        <f t="shared" si="292"/>
        <v>1576</v>
      </c>
      <c r="B1579" s="33"/>
      <c r="C1579" s="39"/>
      <c r="D1579" s="22" t="s">
        <v>91</v>
      </c>
      <c r="E1579" s="22" t="s">
        <v>539</v>
      </c>
      <c r="F1579" s="113">
        <v>4</v>
      </c>
      <c r="G1579" s="23" t="s">
        <v>49</v>
      </c>
      <c r="H1579" s="24">
        <v>323.125</v>
      </c>
      <c r="I1579" s="30"/>
      <c r="J1579" s="101">
        <v>1292.5</v>
      </c>
      <c r="K1579" s="23">
        <v>40169320</v>
      </c>
      <c r="L1579" s="26">
        <v>0.1</v>
      </c>
      <c r="M1579" s="23"/>
      <c r="N1579" s="49"/>
      <c r="O1579" s="38"/>
      <c r="P1579" s="26">
        <v>0.1</v>
      </c>
      <c r="Q1579" s="38"/>
      <c r="R1579" s="26">
        <v>0.18</v>
      </c>
      <c r="S1579" s="23" t="s">
        <v>906</v>
      </c>
      <c r="T1579" s="94">
        <v>129.25</v>
      </c>
      <c r="U1579" s="94">
        <v>0</v>
      </c>
      <c r="V1579" s="94">
        <v>12.925000000000001</v>
      </c>
      <c r="W1579" s="94">
        <v>258.24149999999997</v>
      </c>
      <c r="X1579" s="52">
        <v>400.41649999999998</v>
      </c>
      <c r="Y1579" s="23" t="s">
        <v>6636</v>
      </c>
      <c r="Z1579" s="23" t="s">
        <v>6690</v>
      </c>
      <c r="AA1579" s="23" t="s">
        <v>6690</v>
      </c>
      <c r="AB1579" s="33">
        <v>291604728763</v>
      </c>
      <c r="AC1579" s="23" t="s">
        <v>1953</v>
      </c>
      <c r="AD1579" s="48">
        <v>42653</v>
      </c>
      <c r="AE1579" s="39">
        <v>42629</v>
      </c>
      <c r="AF1579" s="33" t="e">
        <v>#N/A</v>
      </c>
      <c r="AG1579" s="23" t="e">
        <v>#N/A</v>
      </c>
      <c r="AH1579" s="39" t="e">
        <v>#N/A</v>
      </c>
      <c r="AI1579" s="23" t="s">
        <v>51</v>
      </c>
      <c r="AJ1579" s="65"/>
      <c r="AK1579" s="57"/>
      <c r="AL1579" s="56"/>
      <c r="AM1579" s="52"/>
      <c r="AN1579" s="23"/>
      <c r="AO1579" s="38"/>
      <c r="AP1579" s="23">
        <v>2000</v>
      </c>
      <c r="AQ1579" s="23" t="s">
        <v>52</v>
      </c>
      <c r="AR1579" s="23" t="s">
        <v>540</v>
      </c>
      <c r="AS1579" s="95" t="s">
        <v>518</v>
      </c>
      <c r="AT1579" s="23"/>
      <c r="AU1579" s="23" t="s">
        <v>6691</v>
      </c>
      <c r="AV1579" s="99">
        <v>4</v>
      </c>
      <c r="AW1579" s="101">
        <v>1292.5</v>
      </c>
      <c r="AX1579" s="29" t="s">
        <v>6494</v>
      </c>
      <c r="AY1579" s="29"/>
      <c r="AZ1579" s="21"/>
      <c r="BA1579">
        <f t="shared" si="291"/>
        <v>3009</v>
      </c>
      <c r="BB1579" s="115" t="s">
        <v>6983</v>
      </c>
      <c r="BC1579" s="105">
        <f t="shared" si="282"/>
        <v>323.125</v>
      </c>
      <c r="BD1579" s="116">
        <f t="shared" si="283"/>
        <v>42614</v>
      </c>
      <c r="BE1579" s="141" t="s">
        <v>8477</v>
      </c>
      <c r="BF1579">
        <f>MATCH(BE1579,'Cat-4'!$A:$A,0)</f>
        <v>722</v>
      </c>
      <c r="BG1579">
        <f>MATCH(BD1579,'Cat-4'!$1:$1,0)</f>
        <v>57</v>
      </c>
      <c r="BH1579">
        <f>INDEX('Cat-4'!$1:$1048576,'NSS + ACT'!BF1579,'NSS + ACT'!BG1579)</f>
        <v>107.4</v>
      </c>
      <c r="BI1579">
        <f>MATCH($BI$1,'Cat-4'!$1:$1,0)</f>
        <v>153</v>
      </c>
      <c r="BJ1579">
        <f>INDEX('Cat-4'!$1:$1048576,'NSS + ACT'!BF1579,'NSS + ACT'!BI1579)</f>
        <v>130.80000000000001</v>
      </c>
      <c r="BK1579" s="126">
        <f t="shared" si="284"/>
        <v>1.217877094972067</v>
      </c>
      <c r="BL1579">
        <f t="shared" si="285"/>
        <v>3026</v>
      </c>
      <c r="BM1579" s="126">
        <f t="shared" si="286"/>
        <v>100.86666666666666</v>
      </c>
      <c r="BN1579" s="126" t="s">
        <v>8785</v>
      </c>
      <c r="BO1579" s="126">
        <f>MATCH(BB1579,Sheet3!$D$4:$D$8,0)</f>
        <v>2</v>
      </c>
      <c r="BP1579" s="126">
        <f>MATCH(BN1579,Sheet3!$E$4:$H$4,0)</f>
        <v>4</v>
      </c>
      <c r="BQ1579" s="132">
        <f>INDEX(Sheet3!$D$4:$H$8,'NSS + ACT'!BO1579,'NSS + ACT'!BP1579)</f>
        <v>0.1</v>
      </c>
      <c r="BR1579" s="105">
        <f t="shared" si="287"/>
        <v>1574.1061452513966</v>
      </c>
      <c r="BS1579" s="162">
        <f t="shared" si="288"/>
        <v>0.1</v>
      </c>
      <c r="BT1579" s="105">
        <f t="shared" si="289"/>
        <v>1416.6955307262569</v>
      </c>
    </row>
    <row r="1580" spans="1:72">
      <c r="A1580" s="18">
        <f t="shared" si="292"/>
        <v>1577</v>
      </c>
      <c r="B1580" s="61">
        <v>292102087491</v>
      </c>
      <c r="C1580" s="39">
        <v>44257</v>
      </c>
      <c r="D1580" s="22" t="s">
        <v>220</v>
      </c>
      <c r="E1580" s="22" t="s">
        <v>2570</v>
      </c>
      <c r="F1580" s="110">
        <v>2</v>
      </c>
      <c r="G1580" s="23" t="s">
        <v>119</v>
      </c>
      <c r="H1580" s="52">
        <v>634.5</v>
      </c>
      <c r="I1580" s="30"/>
      <c r="J1580" s="109">
        <v>1269</v>
      </c>
      <c r="K1580" s="23">
        <v>84819090</v>
      </c>
      <c r="L1580" s="26">
        <v>7.4999999999999997E-2</v>
      </c>
      <c r="M1580" s="40">
        <v>0</v>
      </c>
      <c r="N1580" s="62">
        <v>0</v>
      </c>
      <c r="O1580" s="52"/>
      <c r="P1580" s="26">
        <v>0.1</v>
      </c>
      <c r="Q1580" s="52">
        <v>0</v>
      </c>
      <c r="R1580" s="63">
        <v>0.18</v>
      </c>
      <c r="S1580" s="23" t="s">
        <v>849</v>
      </c>
      <c r="T1580" s="52">
        <v>95.174999999999997</v>
      </c>
      <c r="U1580" s="52">
        <v>0</v>
      </c>
      <c r="V1580" s="52">
        <v>9.5175000000000001</v>
      </c>
      <c r="W1580" s="52">
        <v>247.26464999999996</v>
      </c>
      <c r="X1580" s="52">
        <v>351.95714999999996</v>
      </c>
      <c r="Y1580" s="23" t="s">
        <v>2273</v>
      </c>
      <c r="Z1580" s="23" t="s">
        <v>2571</v>
      </c>
      <c r="AA1580" s="23" t="s">
        <v>2572</v>
      </c>
      <c r="AB1580" s="33">
        <v>292102087491</v>
      </c>
      <c r="AC1580" s="33" t="s">
        <v>2569</v>
      </c>
      <c r="AD1580" s="48">
        <v>44257</v>
      </c>
      <c r="AE1580" s="39">
        <v>44250</v>
      </c>
      <c r="AF1580" s="53" t="e">
        <v>#N/A</v>
      </c>
      <c r="AG1580" s="53" t="e">
        <v>#N/A</v>
      </c>
      <c r="AH1580" s="39" t="e">
        <v>#N/A</v>
      </c>
      <c r="AI1580" s="23" t="s">
        <v>51</v>
      </c>
      <c r="AJ1580" s="54"/>
      <c r="AK1580" s="55"/>
      <c r="AL1580" s="56"/>
      <c r="AM1580" s="57"/>
      <c r="AN1580" s="33"/>
      <c r="AO1580" s="48"/>
      <c r="AP1580" s="23">
        <v>2000</v>
      </c>
      <c r="AQ1580" s="23" t="s">
        <v>52</v>
      </c>
      <c r="AR1580" s="23" t="s">
        <v>2572</v>
      </c>
      <c r="AS1580" s="38" t="s">
        <v>53</v>
      </c>
      <c r="AT1580" s="23" t="s">
        <v>519</v>
      </c>
      <c r="AU1580" s="64">
        <v>9320633412</v>
      </c>
      <c r="AV1580" s="99">
        <v>2</v>
      </c>
      <c r="AW1580" s="102">
        <v>1269</v>
      </c>
      <c r="AX1580" s="29" t="s">
        <v>701</v>
      </c>
      <c r="AY1580" s="29"/>
      <c r="AZ1580" s="25" t="s">
        <v>853</v>
      </c>
      <c r="BA1580">
        <f t="shared" si="291"/>
        <v>1388</v>
      </c>
      <c r="BB1580" t="s">
        <v>6983</v>
      </c>
      <c r="BC1580" s="105">
        <f t="shared" si="282"/>
        <v>634.5</v>
      </c>
      <c r="BD1580" s="116">
        <f t="shared" si="283"/>
        <v>44228</v>
      </c>
      <c r="BE1580" s="141" t="s">
        <v>8477</v>
      </c>
      <c r="BF1580">
        <f>MATCH(BE1580,'Cat-4'!$A:$A,0)</f>
        <v>722</v>
      </c>
      <c r="BG1580">
        <f>MATCH(BD1580,'Cat-4'!$1:$1,0)</f>
        <v>110</v>
      </c>
      <c r="BH1580">
        <f>INDEX('Cat-4'!$1:$1048576,'NSS + ACT'!BF1580,'NSS + ACT'!BG1580)</f>
        <v>115.4</v>
      </c>
      <c r="BI1580">
        <f>MATCH($BI$1,'Cat-4'!$1:$1,0)</f>
        <v>153</v>
      </c>
      <c r="BJ1580">
        <f>INDEX('Cat-4'!$1:$1048576,'NSS + ACT'!BF1580,'NSS + ACT'!BI1580)</f>
        <v>130.80000000000001</v>
      </c>
      <c r="BK1580" s="126">
        <f t="shared" si="284"/>
        <v>1.1334488734835355</v>
      </c>
      <c r="BL1580">
        <f t="shared" si="285"/>
        <v>1412</v>
      </c>
      <c r="BM1580" s="126">
        <f t="shared" si="286"/>
        <v>47.06666666666667</v>
      </c>
      <c r="BN1580" s="126" t="s">
        <v>8785</v>
      </c>
      <c r="BO1580" s="126">
        <f>MATCH(BB1580,Sheet3!$D$4:$D$8,0)</f>
        <v>2</v>
      </c>
      <c r="BP1580" s="126">
        <f>MATCH(BN1580,Sheet3!$E$4:$H$4,0)</f>
        <v>4</v>
      </c>
      <c r="BQ1580" s="132">
        <f>INDEX(Sheet3!$D$4:$H$8,'NSS + ACT'!BO1580,'NSS + ACT'!BP1580)</f>
        <v>0.1</v>
      </c>
      <c r="BR1580" s="105">
        <f t="shared" si="287"/>
        <v>1438.3466204506067</v>
      </c>
      <c r="BS1580" s="162">
        <f t="shared" si="288"/>
        <v>0.1</v>
      </c>
      <c r="BT1580" s="105">
        <f t="shared" si="289"/>
        <v>1294.511958405546</v>
      </c>
    </row>
    <row r="1581" spans="1:72">
      <c r="A1581" s="18">
        <f t="shared" si="292"/>
        <v>1578</v>
      </c>
      <c r="B1581" s="61">
        <v>292211347960</v>
      </c>
      <c r="C1581" s="39">
        <v>44867</v>
      </c>
      <c r="D1581" s="22" t="s">
        <v>347</v>
      </c>
      <c r="E1581" s="22" t="s">
        <v>4231</v>
      </c>
      <c r="F1581" s="110">
        <v>29</v>
      </c>
      <c r="G1581" s="23" t="s">
        <v>119</v>
      </c>
      <c r="H1581" s="52">
        <v>43</v>
      </c>
      <c r="I1581" s="30"/>
      <c r="J1581" s="109">
        <v>1247</v>
      </c>
      <c r="K1581" s="23">
        <v>84841010</v>
      </c>
      <c r="L1581" s="26">
        <v>7.4999999999999997E-2</v>
      </c>
      <c r="M1581" s="40">
        <v>0</v>
      </c>
      <c r="N1581" s="62">
        <v>0</v>
      </c>
      <c r="O1581" s="52">
        <v>0</v>
      </c>
      <c r="P1581" s="26">
        <v>0.1</v>
      </c>
      <c r="Q1581" s="52">
        <v>0</v>
      </c>
      <c r="R1581" s="63">
        <v>0.18</v>
      </c>
      <c r="S1581" s="23" t="s">
        <v>4095</v>
      </c>
      <c r="T1581" s="52">
        <v>93.524999999999991</v>
      </c>
      <c r="U1581" s="52">
        <v>0</v>
      </c>
      <c r="V1581" s="52">
        <v>9.3524999999999991</v>
      </c>
      <c r="W1581" s="52">
        <v>242.97794999999999</v>
      </c>
      <c r="X1581" s="52">
        <v>345.85545000000002</v>
      </c>
      <c r="Y1581" s="23" t="s">
        <v>4133</v>
      </c>
      <c r="Z1581" s="23" t="s">
        <v>4232</v>
      </c>
      <c r="AA1581" s="23" t="s">
        <v>4233</v>
      </c>
      <c r="AB1581" s="33">
        <v>292211347960</v>
      </c>
      <c r="AC1581" s="33" t="s">
        <v>4148</v>
      </c>
      <c r="AD1581" s="39">
        <v>44867</v>
      </c>
      <c r="AE1581" s="39">
        <v>44841</v>
      </c>
      <c r="AF1581" s="53" t="e">
        <v>#N/A</v>
      </c>
      <c r="AG1581" s="53" t="e">
        <v>#N/A</v>
      </c>
      <c r="AH1581" s="39" t="e">
        <v>#N/A</v>
      </c>
      <c r="AI1581" s="23" t="s">
        <v>51</v>
      </c>
      <c r="AJ1581" s="59"/>
      <c r="AK1581" s="59"/>
      <c r="AL1581" s="48"/>
      <c r="AM1581" s="60"/>
      <c r="AN1581" s="33"/>
      <c r="AO1581" s="48"/>
      <c r="AP1581" s="23">
        <v>2000</v>
      </c>
      <c r="AQ1581" s="23" t="s">
        <v>52</v>
      </c>
      <c r="AR1581" s="23" t="s">
        <v>4233</v>
      </c>
      <c r="AS1581" s="38" t="s">
        <v>53</v>
      </c>
      <c r="AT1581" s="23"/>
      <c r="AU1581" s="64" t="s">
        <v>4149</v>
      </c>
      <c r="AV1581" s="99">
        <v>29</v>
      </c>
      <c r="AW1581" s="102">
        <v>1247</v>
      </c>
      <c r="AX1581" s="29" t="s">
        <v>701</v>
      </c>
      <c r="AY1581" s="29"/>
      <c r="AZ1581" s="25"/>
      <c r="BA1581">
        <f t="shared" si="291"/>
        <v>797</v>
      </c>
      <c r="BB1581" s="115" t="s">
        <v>6983</v>
      </c>
      <c r="BC1581" s="105">
        <f t="shared" si="282"/>
        <v>43</v>
      </c>
      <c r="BD1581" s="116">
        <f t="shared" si="283"/>
        <v>44835</v>
      </c>
      <c r="BE1581" s="141" t="s">
        <v>8477</v>
      </c>
      <c r="BF1581">
        <f>MATCH(BE1581,'Cat-4'!$A:$A,0)</f>
        <v>722</v>
      </c>
      <c r="BG1581">
        <f>MATCH(BD1581,'Cat-4'!$1:$1,0)</f>
        <v>130</v>
      </c>
      <c r="BH1581">
        <f>INDEX('Cat-4'!$1:$1048576,'NSS + ACT'!BF1581,'NSS + ACT'!BG1581)</f>
        <v>126.5</v>
      </c>
      <c r="BI1581">
        <f>MATCH($BI$1,'Cat-4'!$1:$1,0)</f>
        <v>153</v>
      </c>
      <c r="BJ1581">
        <f>INDEX('Cat-4'!$1:$1048576,'NSS + ACT'!BF1581,'NSS + ACT'!BI1581)</f>
        <v>130.80000000000001</v>
      </c>
      <c r="BK1581" s="126">
        <f t="shared" si="284"/>
        <v>1.0339920948616601</v>
      </c>
      <c r="BL1581">
        <f t="shared" si="285"/>
        <v>805</v>
      </c>
      <c r="BM1581" s="126">
        <f t="shared" si="286"/>
        <v>26.833333333333332</v>
      </c>
      <c r="BN1581" s="126" t="s">
        <v>8785</v>
      </c>
      <c r="BO1581" s="126">
        <f>MATCH(BB1581,Sheet3!$D$4:$D$8,0)</f>
        <v>2</v>
      </c>
      <c r="BP1581" s="126">
        <f>MATCH(BN1581,Sheet3!$E$4:$H$4,0)</f>
        <v>4</v>
      </c>
      <c r="BQ1581" s="132">
        <f>INDEX(Sheet3!$D$4:$H$8,'NSS + ACT'!BO1581,'NSS + ACT'!BP1581)</f>
        <v>0.1</v>
      </c>
      <c r="BR1581" s="105">
        <f t="shared" si="287"/>
        <v>1289.3881422924901</v>
      </c>
      <c r="BS1581" s="162">
        <f t="shared" si="288"/>
        <v>0.1</v>
      </c>
      <c r="BT1581" s="105">
        <f t="shared" si="289"/>
        <v>1160.4493280632412</v>
      </c>
    </row>
    <row r="1582" spans="1:72">
      <c r="A1582" s="18">
        <f t="shared" si="292"/>
        <v>1579</v>
      </c>
      <c r="B1582" s="33">
        <v>291907717905</v>
      </c>
      <c r="C1582" s="39">
        <v>43685</v>
      </c>
      <c r="D1582" s="22" t="s">
        <v>144</v>
      </c>
      <c r="E1582" s="22" t="s">
        <v>6203</v>
      </c>
      <c r="F1582" s="110">
        <v>22</v>
      </c>
      <c r="G1582" s="23" t="s">
        <v>119</v>
      </c>
      <c r="H1582" s="52">
        <v>54.545454545454547</v>
      </c>
      <c r="I1582" s="30"/>
      <c r="J1582" s="109">
        <v>1200</v>
      </c>
      <c r="K1582" s="36">
        <v>73079990</v>
      </c>
      <c r="L1582" s="26">
        <v>0.1</v>
      </c>
      <c r="M1582" s="26" t="s">
        <v>1254</v>
      </c>
      <c r="N1582" s="26">
        <v>0</v>
      </c>
      <c r="O1582" s="60"/>
      <c r="P1582" s="26">
        <v>0.1</v>
      </c>
      <c r="Q1582" s="84"/>
      <c r="R1582" s="26">
        <v>0.18</v>
      </c>
      <c r="S1582" s="23" t="s">
        <v>1260</v>
      </c>
      <c r="T1582" s="52">
        <v>120</v>
      </c>
      <c r="U1582" s="52">
        <v>0</v>
      </c>
      <c r="V1582" s="52">
        <v>12</v>
      </c>
      <c r="W1582" s="52">
        <v>239.76</v>
      </c>
      <c r="X1582" s="52">
        <v>371.76</v>
      </c>
      <c r="Y1582" s="23" t="s">
        <v>5950</v>
      </c>
      <c r="Z1582" s="23" t="s">
        <v>6204</v>
      </c>
      <c r="AA1582" s="23" t="s">
        <v>6205</v>
      </c>
      <c r="AB1582" s="33">
        <v>291907717905</v>
      </c>
      <c r="AC1582" s="33" t="s">
        <v>5795</v>
      </c>
      <c r="AD1582" s="39">
        <v>43685</v>
      </c>
      <c r="AE1582" s="39">
        <v>43684</v>
      </c>
      <c r="AF1582" s="53" t="e">
        <v>#N/A</v>
      </c>
      <c r="AG1582" s="53" t="e">
        <v>#N/A</v>
      </c>
      <c r="AH1582" s="39" t="e">
        <v>#N/A</v>
      </c>
      <c r="AI1582" s="23" t="s">
        <v>51</v>
      </c>
      <c r="AJ1582" s="59"/>
      <c r="AK1582" s="59"/>
      <c r="AL1582" s="48"/>
      <c r="AM1582" s="60"/>
      <c r="AN1582" s="33"/>
      <c r="AO1582" s="48"/>
      <c r="AP1582" s="23">
        <v>2000</v>
      </c>
      <c r="AQ1582" s="23" t="s">
        <v>52</v>
      </c>
      <c r="AR1582" s="23" t="s">
        <v>6205</v>
      </c>
      <c r="AS1582" s="38" t="s">
        <v>53</v>
      </c>
      <c r="AT1582" s="23"/>
      <c r="AU1582" s="23" t="s">
        <v>335</v>
      </c>
      <c r="AV1582" s="99">
        <v>22</v>
      </c>
      <c r="AW1582" s="101">
        <v>1237.8399999999899</v>
      </c>
      <c r="AX1582" s="29" t="s">
        <v>5711</v>
      </c>
      <c r="AY1582" s="29"/>
      <c r="AZ1582" s="21"/>
      <c r="BA1582">
        <f t="shared" si="291"/>
        <v>1954</v>
      </c>
      <c r="BB1582" s="115" t="s">
        <v>6983</v>
      </c>
      <c r="BC1582" s="105">
        <f t="shared" si="282"/>
        <v>56.265454545454084</v>
      </c>
      <c r="BD1582" s="116">
        <f t="shared" si="283"/>
        <v>43678</v>
      </c>
      <c r="BE1582" s="141" t="s">
        <v>8477</v>
      </c>
      <c r="BF1582">
        <f>MATCH(BE1582,'Cat-4'!$A:$A,0)</f>
        <v>722</v>
      </c>
      <c r="BG1582">
        <f>MATCH(BD1582,'Cat-4'!$1:$1,0)</f>
        <v>92</v>
      </c>
      <c r="BH1582">
        <f>INDEX('Cat-4'!$1:$1048576,'NSS + ACT'!BF1582,'NSS + ACT'!BG1582)</f>
        <v>113.6</v>
      </c>
      <c r="BI1582">
        <f>MATCH($BI$1,'Cat-4'!$1:$1,0)</f>
        <v>153</v>
      </c>
      <c r="BJ1582">
        <f>INDEX('Cat-4'!$1:$1048576,'NSS + ACT'!BF1582,'NSS + ACT'!BI1582)</f>
        <v>130.80000000000001</v>
      </c>
      <c r="BK1582" s="126">
        <f t="shared" si="284"/>
        <v>1.1514084507042255</v>
      </c>
      <c r="BL1582">
        <f t="shared" si="285"/>
        <v>1962</v>
      </c>
      <c r="BM1582" s="126">
        <f t="shared" si="286"/>
        <v>65.400000000000006</v>
      </c>
      <c r="BN1582" s="126" t="s">
        <v>8785</v>
      </c>
      <c r="BO1582" s="126">
        <f>MATCH(BB1582,Sheet3!$D$4:$D$8,0)</f>
        <v>2</v>
      </c>
      <c r="BP1582" s="126">
        <f>MATCH(BN1582,Sheet3!$E$4:$H$4,0)</f>
        <v>4</v>
      </c>
      <c r="BQ1582" s="132">
        <f>INDEX(Sheet3!$D$4:$H$8,'NSS + ACT'!BO1582,'NSS + ACT'!BP1582)</f>
        <v>0.1</v>
      </c>
      <c r="BR1582" s="105">
        <f t="shared" si="287"/>
        <v>1425.2594366197068</v>
      </c>
      <c r="BS1582" s="162">
        <f t="shared" si="288"/>
        <v>0.1</v>
      </c>
      <c r="BT1582" s="105">
        <f t="shared" si="289"/>
        <v>1282.7334929577362</v>
      </c>
    </row>
    <row r="1583" spans="1:72">
      <c r="A1583" s="18">
        <f t="shared" si="292"/>
        <v>1580</v>
      </c>
      <c r="B1583" s="33"/>
      <c r="C1583" s="39"/>
      <c r="D1583" s="22" t="s">
        <v>243</v>
      </c>
      <c r="E1583" s="22" t="s">
        <v>6731</v>
      </c>
      <c r="F1583" s="113">
        <v>1</v>
      </c>
      <c r="G1583" s="23" t="s">
        <v>49</v>
      </c>
      <c r="H1583" s="24">
        <v>1235</v>
      </c>
      <c r="I1583" s="30"/>
      <c r="J1583" s="101">
        <v>1235</v>
      </c>
      <c r="K1583" s="23">
        <v>40169390</v>
      </c>
      <c r="L1583" s="26">
        <v>0.1</v>
      </c>
      <c r="M1583" s="23"/>
      <c r="N1583" s="49"/>
      <c r="O1583" s="38"/>
      <c r="P1583" s="26">
        <v>0.1</v>
      </c>
      <c r="Q1583" s="38"/>
      <c r="R1583" s="26">
        <v>0.18</v>
      </c>
      <c r="S1583" s="23" t="s">
        <v>906</v>
      </c>
      <c r="T1583" s="94">
        <v>123.5</v>
      </c>
      <c r="U1583" s="94">
        <v>0</v>
      </c>
      <c r="V1583" s="94">
        <v>12.350000000000001</v>
      </c>
      <c r="W1583" s="94">
        <v>246.75299999999999</v>
      </c>
      <c r="X1583" s="52">
        <v>382.60299999999995</v>
      </c>
      <c r="Y1583" s="23" t="s">
        <v>6636</v>
      </c>
      <c r="Z1583" s="23" t="s">
        <v>6732</v>
      </c>
      <c r="AA1583" s="23" t="s">
        <v>6732</v>
      </c>
      <c r="AB1583" s="33">
        <v>291703311815</v>
      </c>
      <c r="AC1583" s="23" t="s">
        <v>6733</v>
      </c>
      <c r="AD1583" s="48">
        <v>42907</v>
      </c>
      <c r="AE1583" s="39">
        <v>42886</v>
      </c>
      <c r="AF1583" s="33" t="e">
        <v>#N/A</v>
      </c>
      <c r="AG1583" s="23" t="e">
        <v>#N/A</v>
      </c>
      <c r="AH1583" s="39" t="e">
        <v>#N/A</v>
      </c>
      <c r="AI1583" s="23" t="s">
        <v>51</v>
      </c>
      <c r="AJ1583" s="65"/>
      <c r="AK1583" s="57"/>
      <c r="AL1583" s="56"/>
      <c r="AM1583" s="52"/>
      <c r="AN1583" s="23"/>
      <c r="AO1583" s="38"/>
      <c r="AP1583" s="23">
        <v>2000</v>
      </c>
      <c r="AQ1583" s="23" t="s">
        <v>64</v>
      </c>
      <c r="AR1583" s="23" t="s">
        <v>6734</v>
      </c>
      <c r="AS1583" s="95" t="s">
        <v>53</v>
      </c>
      <c r="AT1583" s="23"/>
      <c r="AU1583" s="23" t="s">
        <v>244</v>
      </c>
      <c r="AV1583" s="99">
        <v>1</v>
      </c>
      <c r="AW1583" s="101">
        <v>1235</v>
      </c>
      <c r="AX1583" s="29" t="s">
        <v>6494</v>
      </c>
      <c r="AY1583" s="29"/>
      <c r="AZ1583" s="21"/>
      <c r="BA1583">
        <f t="shared" si="291"/>
        <v>2752</v>
      </c>
      <c r="BB1583" s="115" t="s">
        <v>6983</v>
      </c>
      <c r="BC1583" s="105">
        <f t="shared" si="282"/>
        <v>1235</v>
      </c>
      <c r="BD1583" s="116">
        <f t="shared" si="283"/>
        <v>42856</v>
      </c>
      <c r="BE1583" s="141" t="s">
        <v>8477</v>
      </c>
      <c r="BF1583">
        <f>MATCH(BE1583,'Cat-4'!$A:$A,0)</f>
        <v>722</v>
      </c>
      <c r="BG1583">
        <f>MATCH(BD1583,'Cat-4'!$1:$1,0)</f>
        <v>65</v>
      </c>
      <c r="BH1583">
        <f>INDEX('Cat-4'!$1:$1048576,'NSS + ACT'!BF1583,'NSS + ACT'!BG1583)</f>
        <v>108.1</v>
      </c>
      <c r="BI1583">
        <f>MATCH($BI$1,'Cat-4'!$1:$1,0)</f>
        <v>153</v>
      </c>
      <c r="BJ1583">
        <f>INDEX('Cat-4'!$1:$1048576,'NSS + ACT'!BF1583,'NSS + ACT'!BI1583)</f>
        <v>130.80000000000001</v>
      </c>
      <c r="BK1583" s="126">
        <f t="shared" si="284"/>
        <v>1.2099907493061981</v>
      </c>
      <c r="BL1583">
        <f t="shared" si="285"/>
        <v>2784</v>
      </c>
      <c r="BM1583" s="126">
        <f t="shared" si="286"/>
        <v>92.8</v>
      </c>
      <c r="BN1583" s="126" t="s">
        <v>8785</v>
      </c>
      <c r="BO1583" s="126">
        <f>MATCH(BB1583,Sheet3!$D$4:$D$8,0)</f>
        <v>2</v>
      </c>
      <c r="BP1583" s="126">
        <f>MATCH(BN1583,Sheet3!$E$4:$H$4,0)</f>
        <v>4</v>
      </c>
      <c r="BQ1583" s="132">
        <f>INDEX(Sheet3!$D$4:$H$8,'NSS + ACT'!BO1583,'NSS + ACT'!BP1583)</f>
        <v>0.1</v>
      </c>
      <c r="BR1583" s="105">
        <f t="shared" si="287"/>
        <v>1494.3385753931545</v>
      </c>
      <c r="BS1583" s="162">
        <f t="shared" si="288"/>
        <v>0.1</v>
      </c>
      <c r="BT1583" s="105">
        <f t="shared" si="289"/>
        <v>1344.9047178538392</v>
      </c>
    </row>
    <row r="1584" spans="1:72">
      <c r="A1584" s="18">
        <f t="shared" si="292"/>
        <v>1581</v>
      </c>
      <c r="B1584" s="61">
        <v>351700027836</v>
      </c>
      <c r="C1584" s="39">
        <v>42802</v>
      </c>
      <c r="D1584" s="22" t="s">
        <v>170</v>
      </c>
      <c r="E1584" s="22" t="s">
        <v>3193</v>
      </c>
      <c r="F1584" s="110">
        <v>9</v>
      </c>
      <c r="G1584" s="23" t="s">
        <v>119</v>
      </c>
      <c r="H1584" s="52">
        <v>137.10777777777778</v>
      </c>
      <c r="I1584" s="30"/>
      <c r="J1584" s="109">
        <v>1233.97</v>
      </c>
      <c r="K1584" s="23" t="s">
        <v>3181</v>
      </c>
      <c r="L1584" s="26">
        <v>0.1</v>
      </c>
      <c r="M1584" s="40">
        <v>0</v>
      </c>
      <c r="N1584" s="62">
        <v>0</v>
      </c>
      <c r="O1584" s="52">
        <v>0</v>
      </c>
      <c r="P1584" s="26">
        <v>0.1</v>
      </c>
      <c r="Q1584" s="52">
        <v>0</v>
      </c>
      <c r="R1584" s="63">
        <v>0.18</v>
      </c>
      <c r="S1584" s="23" t="s">
        <v>3079</v>
      </c>
      <c r="T1584" s="52">
        <v>123.39700000000001</v>
      </c>
      <c r="U1584" s="52">
        <v>0</v>
      </c>
      <c r="V1584" s="52">
        <v>12.339700000000001</v>
      </c>
      <c r="W1584" s="52">
        <v>246.54720599999999</v>
      </c>
      <c r="X1584" s="52">
        <v>382.283906</v>
      </c>
      <c r="Y1584" s="23" t="s">
        <v>3182</v>
      </c>
      <c r="Z1584" s="23" t="s">
        <v>3194</v>
      </c>
      <c r="AA1584" s="23" t="s">
        <v>3195</v>
      </c>
      <c r="AB1584" s="33" t="e">
        <v>#N/A</v>
      </c>
      <c r="AC1584" s="33" t="e">
        <v>#N/A</v>
      </c>
      <c r="AD1584" s="48" t="e">
        <v>#N/A</v>
      </c>
      <c r="AE1584" s="39" t="e">
        <v>#N/A</v>
      </c>
      <c r="AF1584" s="53" t="e">
        <v>#N/A</v>
      </c>
      <c r="AG1584" s="53" t="e">
        <v>#N/A</v>
      </c>
      <c r="AH1584" s="39" t="e">
        <v>#N/A</v>
      </c>
      <c r="AI1584" s="23" t="s">
        <v>385</v>
      </c>
      <c r="AJ1584" s="54">
        <v>351700027836</v>
      </c>
      <c r="AK1584" s="55">
        <v>948</v>
      </c>
      <c r="AL1584" s="56">
        <v>42802</v>
      </c>
      <c r="AM1584" s="57"/>
      <c r="AN1584" s="33"/>
      <c r="AO1584" s="48"/>
      <c r="AP1584" s="23">
        <v>2000</v>
      </c>
      <c r="AQ1584" s="23" t="s">
        <v>52</v>
      </c>
      <c r="AR1584" s="23" t="s">
        <v>3195</v>
      </c>
      <c r="AS1584" s="38" t="s">
        <v>53</v>
      </c>
      <c r="AT1584" s="23"/>
      <c r="AU1584" s="64" t="s">
        <v>3084</v>
      </c>
      <c r="AV1584" s="99">
        <v>9</v>
      </c>
      <c r="AW1584" s="102">
        <v>1233.97</v>
      </c>
      <c r="AX1584" s="29" t="s">
        <v>701</v>
      </c>
      <c r="AY1584" s="29"/>
      <c r="AZ1584" s="25">
        <v>1</v>
      </c>
      <c r="BB1584" s="115" t="s">
        <v>6983</v>
      </c>
      <c r="BC1584" s="105">
        <f t="shared" si="282"/>
        <v>137.10777777777778</v>
      </c>
      <c r="BD1584" s="116">
        <v>43709</v>
      </c>
      <c r="BE1584" s="141" t="s">
        <v>8477</v>
      </c>
      <c r="BF1584">
        <f>MATCH(BE1584,'Cat-4'!$A:$A,0)</f>
        <v>722</v>
      </c>
      <c r="BG1584">
        <f>MATCH(BD1584,'Cat-4'!$1:$1,0)</f>
        <v>93</v>
      </c>
      <c r="BH1584">
        <f>INDEX('Cat-4'!$1:$1048576,'NSS + ACT'!BF1584,'NSS + ACT'!BG1584)</f>
        <v>113.9</v>
      </c>
      <c r="BI1584">
        <f>MATCH($BI$1,'Cat-4'!$1:$1,0)</f>
        <v>153</v>
      </c>
      <c r="BJ1584">
        <f>INDEX('Cat-4'!$1:$1048576,'NSS + ACT'!BF1584,'NSS + ACT'!BI1584)</f>
        <v>130.80000000000001</v>
      </c>
      <c r="BK1584" s="126">
        <f t="shared" si="284"/>
        <v>1.1483757682177349</v>
      </c>
      <c r="BL1584">
        <f t="shared" si="285"/>
        <v>1931</v>
      </c>
      <c r="BM1584" s="126">
        <f t="shared" si="286"/>
        <v>64.36666666666666</v>
      </c>
      <c r="BN1584" s="126" t="s">
        <v>8785</v>
      </c>
      <c r="BO1584" s="126">
        <f>MATCH(BB1584,Sheet3!$D$4:$D$8,0)</f>
        <v>2</v>
      </c>
      <c r="BP1584" s="126">
        <f>MATCH(BN1584,Sheet3!$E$4:$H$4,0)</f>
        <v>4</v>
      </c>
      <c r="BQ1584" s="132">
        <f>INDEX(Sheet3!$D$4:$H$8,'NSS + ACT'!BO1584,'NSS + ACT'!BP1584)</f>
        <v>0.1</v>
      </c>
      <c r="BR1584" s="105">
        <f t="shared" si="287"/>
        <v>1417.0612467076385</v>
      </c>
      <c r="BS1584" s="162">
        <f t="shared" si="288"/>
        <v>0.1</v>
      </c>
      <c r="BT1584" s="105">
        <f t="shared" si="289"/>
        <v>1275.3551220368747</v>
      </c>
    </row>
    <row r="1585" spans="1:72">
      <c r="A1585" s="18">
        <f t="shared" si="292"/>
        <v>1582</v>
      </c>
      <c r="B1585" s="61">
        <v>292007187242</v>
      </c>
      <c r="C1585" s="39">
        <v>44092</v>
      </c>
      <c r="D1585" s="22" t="s">
        <v>63</v>
      </c>
      <c r="E1585" s="22" t="s">
        <v>1614</v>
      </c>
      <c r="F1585" s="110">
        <v>3</v>
      </c>
      <c r="G1585" s="23" t="s">
        <v>119</v>
      </c>
      <c r="H1585" s="52">
        <v>256</v>
      </c>
      <c r="I1585" s="30"/>
      <c r="J1585" s="109">
        <v>768</v>
      </c>
      <c r="K1585" s="23">
        <v>84842000</v>
      </c>
      <c r="L1585" s="26">
        <v>7.4999999999999997E-2</v>
      </c>
      <c r="M1585" s="40">
        <v>0</v>
      </c>
      <c r="N1585" s="62">
        <v>0</v>
      </c>
      <c r="O1585" s="52">
        <v>0</v>
      </c>
      <c r="P1585" s="26">
        <v>0.1</v>
      </c>
      <c r="Q1585" s="52">
        <v>0</v>
      </c>
      <c r="R1585" s="63">
        <v>0.18</v>
      </c>
      <c r="S1585" s="23" t="s">
        <v>777</v>
      </c>
      <c r="T1585" s="52">
        <v>57.599999999999994</v>
      </c>
      <c r="U1585" s="52">
        <v>0</v>
      </c>
      <c r="V1585" s="52">
        <v>5.76</v>
      </c>
      <c r="W1585" s="52">
        <v>149.6448</v>
      </c>
      <c r="X1585" s="52">
        <v>213.00479999999999</v>
      </c>
      <c r="Y1585" s="23" t="s">
        <v>1473</v>
      </c>
      <c r="Z1585" s="23" t="s">
        <v>1615</v>
      </c>
      <c r="AA1585" s="23" t="s">
        <v>1616</v>
      </c>
      <c r="AB1585" s="33">
        <v>292007187242</v>
      </c>
      <c r="AC1585" s="33" t="s">
        <v>1617</v>
      </c>
      <c r="AD1585" s="48">
        <v>44092</v>
      </c>
      <c r="AE1585" s="39">
        <v>44091</v>
      </c>
      <c r="AF1585" s="53" t="e">
        <v>#N/A</v>
      </c>
      <c r="AG1585" s="53" t="e">
        <v>#N/A</v>
      </c>
      <c r="AH1585" s="39" t="e">
        <v>#N/A</v>
      </c>
      <c r="AI1585" s="23" t="s">
        <v>51</v>
      </c>
      <c r="AJ1585" s="54"/>
      <c r="AK1585" s="55"/>
      <c r="AL1585" s="56"/>
      <c r="AM1585" s="57"/>
      <c r="AN1585" s="33"/>
      <c r="AO1585" s="48"/>
      <c r="AP1585" s="23">
        <v>2000</v>
      </c>
      <c r="AQ1585" s="23" t="s">
        <v>52</v>
      </c>
      <c r="AR1585" s="23" t="s">
        <v>1616</v>
      </c>
      <c r="AS1585" s="38" t="s">
        <v>53</v>
      </c>
      <c r="AT1585" s="23" t="s">
        <v>519</v>
      </c>
      <c r="AU1585" s="64">
        <v>27301405</v>
      </c>
      <c r="AV1585" s="99">
        <v>3</v>
      </c>
      <c r="AW1585" s="102">
        <v>1224.6500000000001</v>
      </c>
      <c r="AX1585" s="29" t="s">
        <v>701</v>
      </c>
      <c r="AY1585" s="29"/>
      <c r="AZ1585" s="25"/>
      <c r="BA1585">
        <f t="shared" ref="BA1585:BA1597" si="293">$BA$2-AE1585</f>
        <v>1547</v>
      </c>
      <c r="BB1585" s="115" t="s">
        <v>6983</v>
      </c>
      <c r="BC1585" s="105">
        <f t="shared" si="282"/>
        <v>408.2166666666667</v>
      </c>
      <c r="BD1585" s="116">
        <f t="shared" si="283"/>
        <v>44075</v>
      </c>
      <c r="BE1585" s="141" t="s">
        <v>8477</v>
      </c>
      <c r="BF1585">
        <f>MATCH(BE1585,'Cat-4'!$A:$A,0)</f>
        <v>722</v>
      </c>
      <c r="BG1585">
        <f>MATCH(BD1585,'Cat-4'!$1:$1,0)</f>
        <v>105</v>
      </c>
      <c r="BH1585">
        <f>INDEX('Cat-4'!$1:$1048576,'NSS + ACT'!BF1585,'NSS + ACT'!BG1585)</f>
        <v>113.7</v>
      </c>
      <c r="BI1585">
        <f>MATCH($BI$1,'Cat-4'!$1:$1,0)</f>
        <v>153</v>
      </c>
      <c r="BJ1585">
        <f>INDEX('Cat-4'!$1:$1048576,'NSS + ACT'!BF1585,'NSS + ACT'!BI1585)</f>
        <v>130.80000000000001</v>
      </c>
      <c r="BK1585" s="126">
        <f t="shared" si="284"/>
        <v>1.1503957783641161</v>
      </c>
      <c r="BL1585">
        <f t="shared" si="285"/>
        <v>1565</v>
      </c>
      <c r="BM1585" s="126">
        <f t="shared" si="286"/>
        <v>52.166666666666664</v>
      </c>
      <c r="BN1585" s="126" t="s">
        <v>8785</v>
      </c>
      <c r="BO1585" s="126">
        <f>MATCH(BB1585,Sheet3!$D$4:$D$8,0)</f>
        <v>2</v>
      </c>
      <c r="BP1585" s="126">
        <f>MATCH(BN1585,Sheet3!$E$4:$H$4,0)</f>
        <v>4</v>
      </c>
      <c r="BQ1585" s="132">
        <f>INDEX(Sheet3!$D$4:$H$8,'NSS + ACT'!BO1585,'NSS + ACT'!BP1585)</f>
        <v>0.1</v>
      </c>
      <c r="BR1585" s="105">
        <f t="shared" si="287"/>
        <v>1408.832189973615</v>
      </c>
      <c r="BS1585" s="162">
        <f t="shared" si="288"/>
        <v>0.1</v>
      </c>
      <c r="BT1585" s="105">
        <f t="shared" si="289"/>
        <v>1267.9489709762536</v>
      </c>
    </row>
    <row r="1586" spans="1:72">
      <c r="A1586" s="18">
        <f t="shared" si="292"/>
        <v>1583</v>
      </c>
      <c r="B1586" s="61">
        <v>292105481765</v>
      </c>
      <c r="C1586" s="39">
        <v>44359</v>
      </c>
      <c r="D1586" s="22" t="s">
        <v>105</v>
      </c>
      <c r="E1586" s="22" t="s">
        <v>3534</v>
      </c>
      <c r="F1586" s="110">
        <v>1</v>
      </c>
      <c r="G1586" s="23" t="s">
        <v>49</v>
      </c>
      <c r="H1586" s="52">
        <v>890</v>
      </c>
      <c r="I1586" s="30"/>
      <c r="J1586" s="109">
        <v>890</v>
      </c>
      <c r="K1586" s="23">
        <v>85362040</v>
      </c>
      <c r="L1586" s="26">
        <v>0.1</v>
      </c>
      <c r="M1586" s="40">
        <v>0</v>
      </c>
      <c r="N1586" s="62">
        <v>0</v>
      </c>
      <c r="O1586" s="52">
        <v>0</v>
      </c>
      <c r="P1586" s="26">
        <v>0.1</v>
      </c>
      <c r="Q1586" s="52">
        <v>0</v>
      </c>
      <c r="R1586" s="63">
        <v>0.18</v>
      </c>
      <c r="S1586" s="23" t="s">
        <v>3535</v>
      </c>
      <c r="T1586" s="52">
        <v>89</v>
      </c>
      <c r="U1586" s="52">
        <v>0</v>
      </c>
      <c r="V1586" s="52">
        <v>8.9</v>
      </c>
      <c r="W1586" s="52">
        <v>177.822</v>
      </c>
      <c r="X1586" s="52">
        <v>275.72199999999998</v>
      </c>
      <c r="Y1586" s="23" t="s">
        <v>3431</v>
      </c>
      <c r="Z1586" s="23" t="s">
        <v>3536</v>
      </c>
      <c r="AA1586" s="23" t="s">
        <v>3537</v>
      </c>
      <c r="AB1586" s="33">
        <v>292105481765</v>
      </c>
      <c r="AC1586" s="33" t="s">
        <v>3487</v>
      </c>
      <c r="AD1586" s="39">
        <v>44359</v>
      </c>
      <c r="AE1586" s="39">
        <v>44358</v>
      </c>
      <c r="AF1586" s="53" t="e">
        <v>#N/A</v>
      </c>
      <c r="AG1586" s="53" t="e">
        <v>#N/A</v>
      </c>
      <c r="AH1586" s="39" t="e">
        <v>#N/A</v>
      </c>
      <c r="AI1586" s="23" t="s">
        <v>51</v>
      </c>
      <c r="AJ1586" s="59"/>
      <c r="AK1586" s="59"/>
      <c r="AL1586" s="48"/>
      <c r="AM1586" s="60"/>
      <c r="AN1586" s="33"/>
      <c r="AO1586" s="48"/>
      <c r="AP1586" s="23">
        <v>2000</v>
      </c>
      <c r="AQ1586" s="23" t="s">
        <v>52</v>
      </c>
      <c r="AR1586" s="23" t="s">
        <v>3537</v>
      </c>
      <c r="AS1586" s="38" t="s">
        <v>53</v>
      </c>
      <c r="AT1586" s="23"/>
      <c r="AU1586" s="64">
        <v>350</v>
      </c>
      <c r="AV1586" s="99">
        <v>1</v>
      </c>
      <c r="AW1586" s="102">
        <v>1207.47</v>
      </c>
      <c r="AX1586" s="29" t="s">
        <v>701</v>
      </c>
      <c r="AY1586" s="29"/>
      <c r="AZ1586" s="25">
        <v>1</v>
      </c>
      <c r="BA1586">
        <f t="shared" si="293"/>
        <v>1280</v>
      </c>
      <c r="BB1586" s="115" t="s">
        <v>6987</v>
      </c>
      <c r="BC1586" s="105">
        <f t="shared" si="282"/>
        <v>1207.47</v>
      </c>
      <c r="BD1586" s="116">
        <f t="shared" si="283"/>
        <v>44348</v>
      </c>
      <c r="BE1586" s="141" t="s">
        <v>8366</v>
      </c>
      <c r="BF1586">
        <f>MATCH(BE1586,'Cat-4'!$A:$A,0)</f>
        <v>666</v>
      </c>
      <c r="BG1586">
        <f>MATCH(BD1586,'Cat-4'!$1:$1,0)</f>
        <v>114</v>
      </c>
      <c r="BH1586">
        <f>INDEX('Cat-4'!$1:$1048576,'NSS + ACT'!BF1586,'NSS + ACT'!BG1586)</f>
        <v>120.2</v>
      </c>
      <c r="BI1586">
        <f>MATCH($BI$1,'Cat-4'!$1:$1,0)</f>
        <v>153</v>
      </c>
      <c r="BJ1586">
        <f>INDEX('Cat-4'!$1:$1048576,'NSS + ACT'!BF1586,'NSS + ACT'!BI1586)</f>
        <v>133.4</v>
      </c>
      <c r="BK1586" s="126">
        <f t="shared" si="284"/>
        <v>1.1098169717138104</v>
      </c>
      <c r="BL1586">
        <f t="shared" si="285"/>
        <v>1292</v>
      </c>
      <c r="BM1586" s="126">
        <f t="shared" si="286"/>
        <v>43.06666666666667</v>
      </c>
      <c r="BN1586" s="126" t="s">
        <v>8785</v>
      </c>
      <c r="BO1586" s="126">
        <f>MATCH(BB1586,Sheet3!$D$4:$D$8,0)</f>
        <v>4</v>
      </c>
      <c r="BP1586" s="126">
        <f>MATCH(BN1586,Sheet3!$E$4:$H$4,0)</f>
        <v>4</v>
      </c>
      <c r="BQ1586" s="132">
        <f>INDEX(Sheet3!$D$4:$H$8,'NSS + ACT'!BO1586,'NSS + ACT'!BP1586)</f>
        <v>0.2</v>
      </c>
      <c r="BR1586" s="105">
        <f t="shared" si="287"/>
        <v>1340.0706988352747</v>
      </c>
      <c r="BS1586" s="162">
        <f t="shared" si="288"/>
        <v>0.2</v>
      </c>
      <c r="BT1586" s="105">
        <f t="shared" si="289"/>
        <v>1072.0565590682197</v>
      </c>
    </row>
    <row r="1587" spans="1:72">
      <c r="A1587" s="18">
        <f t="shared" si="292"/>
        <v>1584</v>
      </c>
      <c r="B1587" s="61">
        <v>292200125770</v>
      </c>
      <c r="C1587" s="39">
        <v>44566</v>
      </c>
      <c r="D1587" s="22" t="s">
        <v>304</v>
      </c>
      <c r="E1587" s="22" t="s">
        <v>4491</v>
      </c>
      <c r="F1587" s="110">
        <v>9</v>
      </c>
      <c r="G1587" s="23" t="s">
        <v>119</v>
      </c>
      <c r="H1587" s="52">
        <v>132.30222222222221</v>
      </c>
      <c r="I1587" s="30"/>
      <c r="J1587" s="109">
        <v>1190.72</v>
      </c>
      <c r="K1587" s="23">
        <v>85393990</v>
      </c>
      <c r="L1587" s="26">
        <v>0.1</v>
      </c>
      <c r="M1587" s="40">
        <v>0</v>
      </c>
      <c r="N1587" s="62">
        <v>0</v>
      </c>
      <c r="O1587" s="52">
        <v>0</v>
      </c>
      <c r="P1587" s="26">
        <v>0.1</v>
      </c>
      <c r="Q1587" s="52">
        <v>0</v>
      </c>
      <c r="R1587" s="63">
        <v>0.18</v>
      </c>
      <c r="S1587" s="23" t="s">
        <v>4492</v>
      </c>
      <c r="T1587" s="52">
        <v>119.072</v>
      </c>
      <c r="U1587" s="52">
        <v>0</v>
      </c>
      <c r="V1587" s="52">
        <v>11.907200000000001</v>
      </c>
      <c r="W1587" s="52">
        <v>237.905856</v>
      </c>
      <c r="X1587" s="52">
        <v>368.88505599999996</v>
      </c>
      <c r="Y1587" s="23" t="s">
        <v>4433</v>
      </c>
      <c r="Z1587" s="23" t="s">
        <v>4493</v>
      </c>
      <c r="AA1587" s="23" t="s">
        <v>4494</v>
      </c>
      <c r="AB1587" s="33">
        <v>292200125770</v>
      </c>
      <c r="AC1587" s="33" t="s">
        <v>4495</v>
      </c>
      <c r="AD1587" s="39">
        <v>44566</v>
      </c>
      <c r="AE1587" s="39">
        <v>44562</v>
      </c>
      <c r="AF1587" s="53" t="e">
        <v>#N/A</v>
      </c>
      <c r="AG1587" s="53" t="e">
        <v>#N/A</v>
      </c>
      <c r="AH1587" s="39" t="e">
        <v>#N/A</v>
      </c>
      <c r="AI1587" s="23" t="s">
        <v>51</v>
      </c>
      <c r="AJ1587" s="59"/>
      <c r="AK1587" s="59"/>
      <c r="AL1587" s="48"/>
      <c r="AM1587" s="60"/>
      <c r="AN1587" s="33"/>
      <c r="AO1587" s="48"/>
      <c r="AP1587" s="23">
        <v>2000</v>
      </c>
      <c r="AQ1587" s="23" t="s">
        <v>52</v>
      </c>
      <c r="AR1587" s="23" t="s">
        <v>4494</v>
      </c>
      <c r="AS1587" s="38" t="s">
        <v>53</v>
      </c>
      <c r="AT1587" s="23"/>
      <c r="AU1587" s="64" t="s">
        <v>4496</v>
      </c>
      <c r="AV1587" s="99">
        <v>9</v>
      </c>
      <c r="AW1587" s="102">
        <v>1190.72</v>
      </c>
      <c r="AX1587" s="29" t="s">
        <v>701</v>
      </c>
      <c r="AY1587" s="29"/>
      <c r="AZ1587" s="25" t="s">
        <v>3564</v>
      </c>
      <c r="BA1587">
        <f t="shared" si="293"/>
        <v>1076</v>
      </c>
      <c r="BB1587" s="115" t="s">
        <v>6987</v>
      </c>
      <c r="BC1587" s="105">
        <f t="shared" si="282"/>
        <v>132.30222222222221</v>
      </c>
      <c r="BD1587" s="116">
        <f t="shared" si="283"/>
        <v>44562</v>
      </c>
      <c r="BE1587" s="141" t="s">
        <v>8366</v>
      </c>
      <c r="BF1587">
        <f>MATCH(BE1587,'Cat-4'!$A:$A,0)</f>
        <v>666</v>
      </c>
      <c r="BG1587">
        <f>MATCH(BD1587,'Cat-4'!$1:$1,0)</f>
        <v>121</v>
      </c>
      <c r="BH1587">
        <f>INDEX('Cat-4'!$1:$1048576,'NSS + ACT'!BF1587,'NSS + ACT'!BG1587)</f>
        <v>124.8</v>
      </c>
      <c r="BI1587">
        <f>MATCH($BI$1,'Cat-4'!$1:$1,0)</f>
        <v>153</v>
      </c>
      <c r="BJ1587">
        <f>INDEX('Cat-4'!$1:$1048576,'NSS + ACT'!BF1587,'NSS + ACT'!BI1587)</f>
        <v>133.4</v>
      </c>
      <c r="BK1587" s="126">
        <f t="shared" si="284"/>
        <v>1.0689102564102564</v>
      </c>
      <c r="BL1587">
        <f t="shared" si="285"/>
        <v>1078</v>
      </c>
      <c r="BM1587" s="126">
        <f t="shared" si="286"/>
        <v>35.93333333333333</v>
      </c>
      <c r="BN1587" s="126" t="s">
        <v>8785</v>
      </c>
      <c r="BO1587" s="126">
        <f>MATCH(BB1587,Sheet3!$D$4:$D$8,0)</f>
        <v>4</v>
      </c>
      <c r="BP1587" s="126">
        <f>MATCH(BN1587,Sheet3!$E$4:$H$4,0)</f>
        <v>4</v>
      </c>
      <c r="BQ1587" s="132">
        <f>INDEX(Sheet3!$D$4:$H$8,'NSS + ACT'!BO1587,'NSS + ACT'!BP1587)</f>
        <v>0.2</v>
      </c>
      <c r="BR1587" s="105">
        <f t="shared" si="287"/>
        <v>1272.7728205128205</v>
      </c>
      <c r="BS1587" s="162">
        <f t="shared" si="288"/>
        <v>0.2</v>
      </c>
      <c r="BT1587" s="105">
        <f t="shared" si="289"/>
        <v>1018.2182564102565</v>
      </c>
    </row>
    <row r="1588" spans="1:72">
      <c r="A1588" s="18">
        <f t="shared" si="292"/>
        <v>1585</v>
      </c>
      <c r="B1588" s="61">
        <v>291908621104</v>
      </c>
      <c r="C1588" s="39">
        <v>43715</v>
      </c>
      <c r="D1588" s="22" t="s">
        <v>223</v>
      </c>
      <c r="E1588" s="22" t="s">
        <v>2449</v>
      </c>
      <c r="F1588" s="110">
        <v>2</v>
      </c>
      <c r="G1588" s="23" t="s">
        <v>119</v>
      </c>
      <c r="H1588" s="52">
        <v>587.20000000000005</v>
      </c>
      <c r="I1588" s="30"/>
      <c r="J1588" s="109">
        <v>1174.4000000000001</v>
      </c>
      <c r="K1588" s="23">
        <v>40169320</v>
      </c>
      <c r="L1588" s="26">
        <v>0.1</v>
      </c>
      <c r="M1588" s="40">
        <v>0</v>
      </c>
      <c r="N1588" s="62">
        <v>0</v>
      </c>
      <c r="O1588" s="52"/>
      <c r="P1588" s="26">
        <v>0.1</v>
      </c>
      <c r="Q1588" s="52">
        <v>0</v>
      </c>
      <c r="R1588" s="63">
        <v>0.18</v>
      </c>
      <c r="S1588" s="23" t="s">
        <v>906</v>
      </c>
      <c r="T1588" s="52">
        <v>117.44000000000001</v>
      </c>
      <c r="U1588" s="52">
        <v>0</v>
      </c>
      <c r="V1588" s="52">
        <v>11.744000000000002</v>
      </c>
      <c r="W1588" s="52">
        <v>234.64511999999999</v>
      </c>
      <c r="X1588" s="52">
        <v>363.82911999999999</v>
      </c>
      <c r="Y1588" s="23" t="s">
        <v>2273</v>
      </c>
      <c r="Z1588" s="23" t="s">
        <v>2450</v>
      </c>
      <c r="AA1588" s="23" t="s">
        <v>2451</v>
      </c>
      <c r="AB1588" s="33">
        <v>291908621104</v>
      </c>
      <c r="AC1588" s="33" t="s">
        <v>2074</v>
      </c>
      <c r="AD1588" s="48">
        <v>43715</v>
      </c>
      <c r="AE1588" s="39">
        <v>43700</v>
      </c>
      <c r="AF1588" s="53" t="e">
        <v>#N/A</v>
      </c>
      <c r="AG1588" s="53" t="e">
        <v>#N/A</v>
      </c>
      <c r="AH1588" s="39" t="e">
        <v>#N/A</v>
      </c>
      <c r="AI1588" s="23" t="s">
        <v>51</v>
      </c>
      <c r="AJ1588" s="54"/>
      <c r="AK1588" s="55"/>
      <c r="AL1588" s="56"/>
      <c r="AM1588" s="57"/>
      <c r="AN1588" s="33"/>
      <c r="AO1588" s="48"/>
      <c r="AP1588" s="23">
        <v>2000</v>
      </c>
      <c r="AQ1588" s="23" t="s">
        <v>52</v>
      </c>
      <c r="AR1588" s="23" t="s">
        <v>2451</v>
      </c>
      <c r="AS1588" s="38" t="s">
        <v>53</v>
      </c>
      <c r="AT1588" s="23" t="s">
        <v>519</v>
      </c>
      <c r="AU1588" s="64" t="s">
        <v>2075</v>
      </c>
      <c r="AV1588" s="99">
        <v>2</v>
      </c>
      <c r="AW1588" s="102">
        <v>1174.4000000000001</v>
      </c>
      <c r="AX1588" s="29" t="s">
        <v>701</v>
      </c>
      <c r="AY1588" s="29"/>
      <c r="AZ1588" s="25" t="s">
        <v>853</v>
      </c>
      <c r="BA1588">
        <f t="shared" si="293"/>
        <v>1938</v>
      </c>
      <c r="BB1588" s="115" t="s">
        <v>6983</v>
      </c>
      <c r="BC1588" s="105">
        <f t="shared" si="282"/>
        <v>587.20000000000005</v>
      </c>
      <c r="BD1588" s="116">
        <f t="shared" si="283"/>
        <v>43678</v>
      </c>
      <c r="BE1588" s="141" t="s">
        <v>8477</v>
      </c>
      <c r="BF1588">
        <f>MATCH(BE1588,'Cat-4'!$A:$A,0)</f>
        <v>722</v>
      </c>
      <c r="BG1588">
        <f>MATCH(BD1588,'Cat-4'!$1:$1,0)</f>
        <v>92</v>
      </c>
      <c r="BH1588">
        <f>INDEX('Cat-4'!$1:$1048576,'NSS + ACT'!BF1588,'NSS + ACT'!BG1588)</f>
        <v>113.6</v>
      </c>
      <c r="BI1588">
        <f>MATCH($BI$1,'Cat-4'!$1:$1,0)</f>
        <v>153</v>
      </c>
      <c r="BJ1588">
        <f>INDEX('Cat-4'!$1:$1048576,'NSS + ACT'!BF1588,'NSS + ACT'!BI1588)</f>
        <v>130.80000000000001</v>
      </c>
      <c r="BK1588" s="126">
        <f t="shared" si="284"/>
        <v>1.1514084507042255</v>
      </c>
      <c r="BL1588">
        <f t="shared" si="285"/>
        <v>1962</v>
      </c>
      <c r="BM1588" s="126">
        <f t="shared" si="286"/>
        <v>65.400000000000006</v>
      </c>
      <c r="BN1588" s="126" t="s">
        <v>8785</v>
      </c>
      <c r="BO1588" s="126">
        <f>MATCH(BB1588,Sheet3!$D$4:$D$8,0)</f>
        <v>2</v>
      </c>
      <c r="BP1588" s="126">
        <f>MATCH(BN1588,Sheet3!$E$4:$H$4,0)</f>
        <v>4</v>
      </c>
      <c r="BQ1588" s="132">
        <f>INDEX(Sheet3!$D$4:$H$8,'NSS + ACT'!BO1588,'NSS + ACT'!BP1588)</f>
        <v>0.1</v>
      </c>
      <c r="BR1588" s="105">
        <f t="shared" si="287"/>
        <v>1352.2140845070426</v>
      </c>
      <c r="BS1588" s="162">
        <f t="shared" si="288"/>
        <v>0.1</v>
      </c>
      <c r="BT1588" s="105">
        <f t="shared" si="289"/>
        <v>1216.9926760563383</v>
      </c>
    </row>
    <row r="1589" spans="1:72">
      <c r="A1589" s="18">
        <f t="shared" si="292"/>
        <v>1586</v>
      </c>
      <c r="B1589" s="61">
        <v>291908621104</v>
      </c>
      <c r="C1589" s="39">
        <v>43715</v>
      </c>
      <c r="D1589" s="22" t="s">
        <v>223</v>
      </c>
      <c r="E1589" s="22" t="s">
        <v>2452</v>
      </c>
      <c r="F1589" s="110">
        <v>2</v>
      </c>
      <c r="G1589" s="23" t="s">
        <v>119</v>
      </c>
      <c r="H1589" s="52">
        <v>269.7</v>
      </c>
      <c r="I1589" s="30"/>
      <c r="J1589" s="109">
        <v>539.4</v>
      </c>
      <c r="K1589" s="23">
        <v>40169320</v>
      </c>
      <c r="L1589" s="26">
        <v>0.1</v>
      </c>
      <c r="M1589" s="40">
        <v>0</v>
      </c>
      <c r="N1589" s="62">
        <v>0</v>
      </c>
      <c r="O1589" s="52"/>
      <c r="P1589" s="26">
        <v>0.1</v>
      </c>
      <c r="Q1589" s="52">
        <v>0</v>
      </c>
      <c r="R1589" s="63">
        <v>0.18</v>
      </c>
      <c r="S1589" s="23" t="s">
        <v>906</v>
      </c>
      <c r="T1589" s="52">
        <v>53.94</v>
      </c>
      <c r="U1589" s="52">
        <v>0</v>
      </c>
      <c r="V1589" s="52">
        <v>5.3940000000000001</v>
      </c>
      <c r="W1589" s="52">
        <v>107.77211999999999</v>
      </c>
      <c r="X1589" s="52">
        <v>167.10611999999998</v>
      </c>
      <c r="Y1589" s="23" t="s">
        <v>2273</v>
      </c>
      <c r="Z1589" s="23" t="s">
        <v>2453</v>
      </c>
      <c r="AA1589" s="23" t="s">
        <v>2454</v>
      </c>
      <c r="AB1589" s="33">
        <v>291908621104</v>
      </c>
      <c r="AC1589" s="33" t="s">
        <v>2074</v>
      </c>
      <c r="AD1589" s="48">
        <v>43715</v>
      </c>
      <c r="AE1589" s="39">
        <v>43700</v>
      </c>
      <c r="AF1589" s="53" t="e">
        <v>#N/A</v>
      </c>
      <c r="AG1589" s="53" t="e">
        <v>#N/A</v>
      </c>
      <c r="AH1589" s="39" t="e">
        <v>#N/A</v>
      </c>
      <c r="AI1589" s="23" t="s">
        <v>51</v>
      </c>
      <c r="AJ1589" s="54"/>
      <c r="AK1589" s="55"/>
      <c r="AL1589" s="56"/>
      <c r="AM1589" s="57"/>
      <c r="AN1589" s="33"/>
      <c r="AO1589" s="48"/>
      <c r="AP1589" s="23">
        <v>2000</v>
      </c>
      <c r="AQ1589" s="23" t="s">
        <v>52</v>
      </c>
      <c r="AR1589" s="23" t="s">
        <v>2454</v>
      </c>
      <c r="AS1589" s="38" t="s">
        <v>53</v>
      </c>
      <c r="AT1589" s="23" t="s">
        <v>519</v>
      </c>
      <c r="AU1589" s="64" t="s">
        <v>2075</v>
      </c>
      <c r="AV1589" s="99">
        <v>2</v>
      </c>
      <c r="AW1589" s="102">
        <v>1174.4000000000001</v>
      </c>
      <c r="AX1589" s="29" t="s">
        <v>701</v>
      </c>
      <c r="AY1589" s="29"/>
      <c r="AZ1589" s="25" t="s">
        <v>2455</v>
      </c>
      <c r="BA1589">
        <f t="shared" si="293"/>
        <v>1938</v>
      </c>
      <c r="BB1589" s="115" t="s">
        <v>6983</v>
      </c>
      <c r="BC1589" s="105">
        <f t="shared" si="282"/>
        <v>587.20000000000005</v>
      </c>
      <c r="BD1589" s="116">
        <f t="shared" si="283"/>
        <v>43678</v>
      </c>
      <c r="BE1589" s="141" t="s">
        <v>8477</v>
      </c>
      <c r="BF1589">
        <f>MATCH(BE1589,'Cat-4'!$A:$A,0)</f>
        <v>722</v>
      </c>
      <c r="BG1589">
        <f>MATCH(BD1589,'Cat-4'!$1:$1,0)</f>
        <v>92</v>
      </c>
      <c r="BH1589">
        <f>INDEX('Cat-4'!$1:$1048576,'NSS + ACT'!BF1589,'NSS + ACT'!BG1589)</f>
        <v>113.6</v>
      </c>
      <c r="BI1589">
        <f>MATCH($BI$1,'Cat-4'!$1:$1,0)</f>
        <v>153</v>
      </c>
      <c r="BJ1589">
        <f>INDEX('Cat-4'!$1:$1048576,'NSS + ACT'!BF1589,'NSS + ACT'!BI1589)</f>
        <v>130.80000000000001</v>
      </c>
      <c r="BK1589" s="126">
        <f t="shared" si="284"/>
        <v>1.1514084507042255</v>
      </c>
      <c r="BL1589">
        <f t="shared" si="285"/>
        <v>1962</v>
      </c>
      <c r="BM1589" s="126">
        <f t="shared" si="286"/>
        <v>65.400000000000006</v>
      </c>
      <c r="BN1589" s="126" t="s">
        <v>8785</v>
      </c>
      <c r="BO1589" s="126">
        <f>MATCH(BB1589,Sheet3!$D$4:$D$8,0)</f>
        <v>2</v>
      </c>
      <c r="BP1589" s="126">
        <f>MATCH(BN1589,Sheet3!$E$4:$H$4,0)</f>
        <v>4</v>
      </c>
      <c r="BQ1589" s="132">
        <f>INDEX(Sheet3!$D$4:$H$8,'NSS + ACT'!BO1589,'NSS + ACT'!BP1589)</f>
        <v>0.1</v>
      </c>
      <c r="BR1589" s="105">
        <f t="shared" si="287"/>
        <v>1352.2140845070426</v>
      </c>
      <c r="BS1589" s="162">
        <f t="shared" si="288"/>
        <v>0.1</v>
      </c>
      <c r="BT1589" s="105">
        <f t="shared" si="289"/>
        <v>1216.9926760563383</v>
      </c>
    </row>
    <row r="1590" spans="1:72">
      <c r="A1590" s="18">
        <f t="shared" si="292"/>
        <v>1587</v>
      </c>
      <c r="B1590" s="33">
        <v>292105617941</v>
      </c>
      <c r="C1590" s="39">
        <v>44363</v>
      </c>
      <c r="D1590" s="22" t="s">
        <v>365</v>
      </c>
      <c r="E1590" s="22" t="s">
        <v>6243</v>
      </c>
      <c r="F1590" s="107">
        <v>10</v>
      </c>
      <c r="G1590" s="23" t="s">
        <v>49</v>
      </c>
      <c r="H1590" s="52">
        <v>116</v>
      </c>
      <c r="I1590" s="30"/>
      <c r="J1590" s="109">
        <v>1160</v>
      </c>
      <c r="K1590" s="33">
        <v>73072200</v>
      </c>
      <c r="L1590" s="26">
        <v>0.1</v>
      </c>
      <c r="M1590" s="26" t="s">
        <v>742</v>
      </c>
      <c r="N1590" s="26">
        <v>0</v>
      </c>
      <c r="O1590" s="60"/>
      <c r="P1590" s="26">
        <v>0.1</v>
      </c>
      <c r="Q1590" s="84"/>
      <c r="R1590" s="26">
        <v>0.18</v>
      </c>
      <c r="S1590" s="23" t="s">
        <v>1260</v>
      </c>
      <c r="T1590" s="52">
        <v>116</v>
      </c>
      <c r="U1590" s="52">
        <v>0</v>
      </c>
      <c r="V1590" s="52">
        <v>11.600000000000001</v>
      </c>
      <c r="W1590" s="52">
        <v>231.76799999999997</v>
      </c>
      <c r="X1590" s="52">
        <v>359.36799999999994</v>
      </c>
      <c r="Y1590" s="23" t="s">
        <v>6223</v>
      </c>
      <c r="Z1590" s="23" t="s">
        <v>6244</v>
      </c>
      <c r="AA1590" s="23" t="s">
        <v>6245</v>
      </c>
      <c r="AB1590" s="33">
        <v>292105617941</v>
      </c>
      <c r="AC1590" s="33" t="s">
        <v>6226</v>
      </c>
      <c r="AD1590" s="39">
        <v>44363</v>
      </c>
      <c r="AE1590" s="39">
        <v>44355</v>
      </c>
      <c r="AF1590" s="53" t="e">
        <v>#N/A</v>
      </c>
      <c r="AG1590" s="53" t="e">
        <v>#N/A</v>
      </c>
      <c r="AH1590" s="39" t="e">
        <v>#N/A</v>
      </c>
      <c r="AI1590" s="23" t="s">
        <v>51</v>
      </c>
      <c r="AJ1590" s="59"/>
      <c r="AK1590" s="59"/>
      <c r="AL1590" s="48"/>
      <c r="AM1590" s="60"/>
      <c r="AN1590" s="33"/>
      <c r="AO1590" s="48"/>
      <c r="AP1590" s="23">
        <v>2000</v>
      </c>
      <c r="AQ1590" s="23" t="s">
        <v>52</v>
      </c>
      <c r="AR1590" s="23" t="s">
        <v>6245</v>
      </c>
      <c r="AS1590" s="38" t="s">
        <v>53</v>
      </c>
      <c r="AT1590" s="23"/>
      <c r="AU1590" s="23" t="s">
        <v>6227</v>
      </c>
      <c r="AV1590" s="99">
        <v>10</v>
      </c>
      <c r="AW1590" s="101">
        <v>1160</v>
      </c>
      <c r="AX1590" s="29" t="s">
        <v>5711</v>
      </c>
      <c r="AY1590" s="29"/>
      <c r="AZ1590" s="21"/>
      <c r="BA1590">
        <f t="shared" si="293"/>
        <v>1283</v>
      </c>
      <c r="BB1590" s="115" t="s">
        <v>6983</v>
      </c>
      <c r="BC1590" s="105">
        <f t="shared" si="282"/>
        <v>116</v>
      </c>
      <c r="BD1590" s="116">
        <f t="shared" si="283"/>
        <v>44348</v>
      </c>
      <c r="BE1590" s="141" t="s">
        <v>8477</v>
      </c>
      <c r="BF1590">
        <f>MATCH(BE1590,'Cat-4'!$A:$A,0)</f>
        <v>722</v>
      </c>
      <c r="BG1590">
        <f>MATCH(BD1590,'Cat-4'!$1:$1,0)</f>
        <v>114</v>
      </c>
      <c r="BH1590">
        <f>INDEX('Cat-4'!$1:$1048576,'NSS + ACT'!BF1590,'NSS + ACT'!BG1590)</f>
        <v>118.1</v>
      </c>
      <c r="BI1590">
        <f>MATCH($BI$1,'Cat-4'!$1:$1,0)</f>
        <v>153</v>
      </c>
      <c r="BJ1590">
        <f>INDEX('Cat-4'!$1:$1048576,'NSS + ACT'!BF1590,'NSS + ACT'!BI1590)</f>
        <v>130.80000000000001</v>
      </c>
      <c r="BK1590" s="126">
        <f t="shared" si="284"/>
        <v>1.1075359864521592</v>
      </c>
      <c r="BL1590">
        <f t="shared" si="285"/>
        <v>1292</v>
      </c>
      <c r="BM1590" s="126">
        <f t="shared" si="286"/>
        <v>43.06666666666667</v>
      </c>
      <c r="BN1590" s="126" t="s">
        <v>8785</v>
      </c>
      <c r="BO1590" s="126">
        <f>MATCH(BB1590,Sheet3!$D$4:$D$8,0)</f>
        <v>2</v>
      </c>
      <c r="BP1590" s="126">
        <f>MATCH(BN1590,Sheet3!$E$4:$H$4,0)</f>
        <v>4</v>
      </c>
      <c r="BQ1590" s="132">
        <f>INDEX(Sheet3!$D$4:$H$8,'NSS + ACT'!BO1590,'NSS + ACT'!BP1590)</f>
        <v>0.1</v>
      </c>
      <c r="BR1590" s="105">
        <f t="shared" si="287"/>
        <v>1284.7417442845046</v>
      </c>
      <c r="BS1590" s="162">
        <f t="shared" si="288"/>
        <v>0.1</v>
      </c>
      <c r="BT1590" s="105">
        <f t="shared" si="289"/>
        <v>1156.2675698560543</v>
      </c>
    </row>
    <row r="1591" spans="1:72">
      <c r="A1591" s="18">
        <f t="shared" si="292"/>
        <v>1588</v>
      </c>
      <c r="B1591" s="33"/>
      <c r="C1591" s="39"/>
      <c r="D1591" s="22" t="s">
        <v>190</v>
      </c>
      <c r="E1591" s="22" t="s">
        <v>6607</v>
      </c>
      <c r="F1591" s="113">
        <v>2</v>
      </c>
      <c r="G1591" s="23" t="s">
        <v>119</v>
      </c>
      <c r="H1591" s="24">
        <v>579.51</v>
      </c>
      <c r="I1591" s="30"/>
      <c r="J1591" s="101">
        <v>1159.02</v>
      </c>
      <c r="K1591" s="23">
        <v>73181500</v>
      </c>
      <c r="L1591" s="26">
        <v>0.15</v>
      </c>
      <c r="M1591" s="23" t="s">
        <v>695</v>
      </c>
      <c r="N1591" s="49"/>
      <c r="O1591" s="38"/>
      <c r="P1591" s="26">
        <v>0.1</v>
      </c>
      <c r="Q1591" s="38"/>
      <c r="R1591" s="26">
        <v>0.18</v>
      </c>
      <c r="S1591" s="23" t="s">
        <v>942</v>
      </c>
      <c r="T1591" s="94">
        <v>173.85299999999998</v>
      </c>
      <c r="U1591" s="94">
        <v>0</v>
      </c>
      <c r="V1591" s="94">
        <v>17.385299999999997</v>
      </c>
      <c r="W1591" s="94">
        <v>243.046494</v>
      </c>
      <c r="X1591" s="52">
        <v>434.28479399999998</v>
      </c>
      <c r="Y1591" s="23" t="s">
        <v>6489</v>
      </c>
      <c r="Z1591" s="23" t="s">
        <v>6608</v>
      </c>
      <c r="AA1591" s="23" t="s">
        <v>6608</v>
      </c>
      <c r="AB1591" s="33">
        <v>291703090033</v>
      </c>
      <c r="AC1591" s="23" t="s">
        <v>6609</v>
      </c>
      <c r="AD1591" s="48">
        <v>42898</v>
      </c>
      <c r="AE1591" s="39">
        <v>42886</v>
      </c>
      <c r="AF1591" s="33" t="e">
        <v>#N/A</v>
      </c>
      <c r="AG1591" s="23" t="e">
        <v>#N/A</v>
      </c>
      <c r="AH1591" s="39" t="e">
        <v>#N/A</v>
      </c>
      <c r="AI1591" s="23" t="s">
        <v>51</v>
      </c>
      <c r="AJ1591" s="65"/>
      <c r="AK1591" s="57"/>
      <c r="AL1591" s="56"/>
      <c r="AM1591" s="52"/>
      <c r="AN1591" s="23"/>
      <c r="AO1591" s="38"/>
      <c r="AP1591" s="23">
        <v>2000</v>
      </c>
      <c r="AQ1591" s="23" t="s">
        <v>64</v>
      </c>
      <c r="AR1591" s="23" t="s">
        <v>6610</v>
      </c>
      <c r="AS1591" s="95" t="s">
        <v>53</v>
      </c>
      <c r="AT1591" s="23"/>
      <c r="AU1591" s="23" t="s">
        <v>192</v>
      </c>
      <c r="AV1591" s="99">
        <v>2</v>
      </c>
      <c r="AW1591" s="101">
        <v>1159.02</v>
      </c>
      <c r="AX1591" s="29" t="s">
        <v>6494</v>
      </c>
      <c r="AY1591" s="29"/>
      <c r="AZ1591" s="21"/>
      <c r="BA1591">
        <f t="shared" si="293"/>
        <v>2752</v>
      </c>
      <c r="BB1591" s="115" t="s">
        <v>6983</v>
      </c>
      <c r="BC1591" s="105">
        <f t="shared" si="282"/>
        <v>579.51</v>
      </c>
      <c r="BD1591" s="116">
        <f t="shared" si="283"/>
        <v>42856</v>
      </c>
      <c r="BE1591" s="141" t="s">
        <v>8477</v>
      </c>
      <c r="BF1591">
        <f>MATCH(BE1591,'Cat-4'!$A:$A,0)</f>
        <v>722</v>
      </c>
      <c r="BG1591">
        <f>MATCH(BD1591,'Cat-4'!$1:$1,0)</f>
        <v>65</v>
      </c>
      <c r="BH1591">
        <f>INDEX('Cat-4'!$1:$1048576,'NSS + ACT'!BF1591,'NSS + ACT'!BG1591)</f>
        <v>108.1</v>
      </c>
      <c r="BI1591">
        <f>MATCH($BI$1,'Cat-4'!$1:$1,0)</f>
        <v>153</v>
      </c>
      <c r="BJ1591">
        <f>INDEX('Cat-4'!$1:$1048576,'NSS + ACT'!BF1591,'NSS + ACT'!BI1591)</f>
        <v>130.80000000000001</v>
      </c>
      <c r="BK1591" s="126">
        <f t="shared" si="284"/>
        <v>1.2099907493061981</v>
      </c>
      <c r="BL1591">
        <f t="shared" si="285"/>
        <v>2784</v>
      </c>
      <c r="BM1591" s="126">
        <f t="shared" si="286"/>
        <v>92.8</v>
      </c>
      <c r="BN1591" s="126" t="s">
        <v>8785</v>
      </c>
      <c r="BO1591" s="126">
        <f>MATCH(BB1591,Sheet3!$D$4:$D$8,0)</f>
        <v>2</v>
      </c>
      <c r="BP1591" s="126">
        <f>MATCH(BN1591,Sheet3!$E$4:$H$4,0)</f>
        <v>4</v>
      </c>
      <c r="BQ1591" s="132">
        <f>INDEX(Sheet3!$D$4:$H$8,'NSS + ACT'!BO1591,'NSS + ACT'!BP1591)</f>
        <v>0.1</v>
      </c>
      <c r="BR1591" s="105">
        <f t="shared" si="287"/>
        <v>1402.4034782608696</v>
      </c>
      <c r="BS1591" s="162">
        <f t="shared" si="288"/>
        <v>0.1</v>
      </c>
      <c r="BT1591" s="105">
        <f t="shared" si="289"/>
        <v>1262.1631304347827</v>
      </c>
    </row>
    <row r="1592" spans="1:72">
      <c r="A1592" s="18">
        <f t="shared" si="292"/>
        <v>1589</v>
      </c>
      <c r="B1592" s="61">
        <v>291902031400</v>
      </c>
      <c r="C1592" s="39">
        <v>43525</v>
      </c>
      <c r="D1592" s="22" t="s">
        <v>63</v>
      </c>
      <c r="E1592" s="22" t="s">
        <v>1494</v>
      </c>
      <c r="F1592" s="110">
        <v>5</v>
      </c>
      <c r="G1592" s="23" t="s">
        <v>119</v>
      </c>
      <c r="H1592" s="52">
        <v>147.84</v>
      </c>
      <c r="I1592" s="30"/>
      <c r="J1592" s="109">
        <v>739.2</v>
      </c>
      <c r="K1592" s="23">
        <v>84842000</v>
      </c>
      <c r="L1592" s="26">
        <v>7.4999999999999997E-2</v>
      </c>
      <c r="M1592" s="40">
        <v>0</v>
      </c>
      <c r="N1592" s="62">
        <v>0</v>
      </c>
      <c r="O1592" s="52">
        <v>0</v>
      </c>
      <c r="P1592" s="26">
        <v>0.1</v>
      </c>
      <c r="Q1592" s="52">
        <v>0</v>
      </c>
      <c r="R1592" s="63">
        <v>0.18</v>
      </c>
      <c r="S1592" s="23" t="s">
        <v>777</v>
      </c>
      <c r="T1592" s="52">
        <v>55.440000000000005</v>
      </c>
      <c r="U1592" s="52">
        <v>0</v>
      </c>
      <c r="V1592" s="52">
        <v>5.5440000000000005</v>
      </c>
      <c r="W1592" s="52">
        <v>144.03312</v>
      </c>
      <c r="X1592" s="52">
        <v>205.01712000000001</v>
      </c>
      <c r="Y1592" s="23" t="s">
        <v>1473</v>
      </c>
      <c r="Z1592" s="23" t="s">
        <v>1495</v>
      </c>
      <c r="AA1592" s="23" t="s">
        <v>1496</v>
      </c>
      <c r="AB1592" s="33">
        <v>291902031400</v>
      </c>
      <c r="AC1592" s="33" t="s">
        <v>1497</v>
      </c>
      <c r="AD1592" s="48">
        <v>43525</v>
      </c>
      <c r="AE1592" s="39">
        <v>43524</v>
      </c>
      <c r="AF1592" s="53" t="e">
        <v>#N/A</v>
      </c>
      <c r="AG1592" s="53" t="e">
        <v>#N/A</v>
      </c>
      <c r="AH1592" s="39" t="e">
        <v>#N/A</v>
      </c>
      <c r="AI1592" s="23" t="s">
        <v>51</v>
      </c>
      <c r="AJ1592" s="54"/>
      <c r="AK1592" s="55"/>
      <c r="AL1592" s="56"/>
      <c r="AM1592" s="57"/>
      <c r="AN1592" s="33"/>
      <c r="AO1592" s="48"/>
      <c r="AP1592" s="23">
        <v>2000</v>
      </c>
      <c r="AQ1592" s="23" t="s">
        <v>52</v>
      </c>
      <c r="AR1592" s="23" t="s">
        <v>1496</v>
      </c>
      <c r="AS1592" s="38" t="s">
        <v>53</v>
      </c>
      <c r="AT1592" s="23" t="s">
        <v>519</v>
      </c>
      <c r="AU1592" s="64">
        <v>27304363</v>
      </c>
      <c r="AV1592" s="99">
        <v>5</v>
      </c>
      <c r="AW1592" s="102">
        <v>1150.76</v>
      </c>
      <c r="AX1592" s="29" t="s">
        <v>701</v>
      </c>
      <c r="AY1592" s="29"/>
      <c r="AZ1592" s="25"/>
      <c r="BA1592">
        <f t="shared" si="293"/>
        <v>2114</v>
      </c>
      <c r="BB1592" s="115" t="s">
        <v>6983</v>
      </c>
      <c r="BC1592" s="105">
        <f t="shared" si="282"/>
        <v>230.15199999999999</v>
      </c>
      <c r="BD1592" s="116">
        <f t="shared" si="283"/>
        <v>43497</v>
      </c>
      <c r="BE1592" s="141" t="s">
        <v>8477</v>
      </c>
      <c r="BF1592">
        <f>MATCH(BE1592,'Cat-4'!$A:$A,0)</f>
        <v>722</v>
      </c>
      <c r="BG1592">
        <f>MATCH(BD1592,'Cat-4'!$1:$1,0)</f>
        <v>86</v>
      </c>
      <c r="BH1592">
        <f>INDEX('Cat-4'!$1:$1048576,'NSS + ACT'!BF1592,'NSS + ACT'!BG1592)</f>
        <v>111.5</v>
      </c>
      <c r="BI1592">
        <f>MATCH($BI$1,'Cat-4'!$1:$1,0)</f>
        <v>153</v>
      </c>
      <c r="BJ1592">
        <f>INDEX('Cat-4'!$1:$1048576,'NSS + ACT'!BF1592,'NSS + ACT'!BI1592)</f>
        <v>130.80000000000001</v>
      </c>
      <c r="BK1592" s="126">
        <f t="shared" si="284"/>
        <v>1.1730941704035875</v>
      </c>
      <c r="BL1592">
        <f t="shared" si="285"/>
        <v>2143</v>
      </c>
      <c r="BM1592" s="126">
        <f t="shared" si="286"/>
        <v>71.433333333333337</v>
      </c>
      <c r="BN1592" s="126" t="s">
        <v>8785</v>
      </c>
      <c r="BO1592" s="126">
        <f>MATCH(BB1592,Sheet3!$D$4:$D$8,0)</f>
        <v>2</v>
      </c>
      <c r="BP1592" s="126">
        <f>MATCH(BN1592,Sheet3!$E$4:$H$4,0)</f>
        <v>4</v>
      </c>
      <c r="BQ1592" s="132">
        <f>INDEX(Sheet3!$D$4:$H$8,'NSS + ACT'!BO1592,'NSS + ACT'!BP1592)</f>
        <v>0.1</v>
      </c>
      <c r="BR1592" s="105">
        <f t="shared" si="287"/>
        <v>1349.9498475336325</v>
      </c>
      <c r="BS1592" s="162">
        <f t="shared" si="288"/>
        <v>0.1</v>
      </c>
      <c r="BT1592" s="105">
        <f t="shared" si="289"/>
        <v>1214.9548627802692</v>
      </c>
    </row>
    <row r="1593" spans="1:72">
      <c r="A1593" s="18">
        <f t="shared" si="292"/>
        <v>1590</v>
      </c>
      <c r="B1593" s="61">
        <v>291700024372</v>
      </c>
      <c r="C1593" s="39">
        <v>42742</v>
      </c>
      <c r="D1593" s="22" t="s">
        <v>63</v>
      </c>
      <c r="E1593" s="22" t="s">
        <v>1460</v>
      </c>
      <c r="F1593" s="110">
        <v>8</v>
      </c>
      <c r="G1593" s="23" t="s">
        <v>49</v>
      </c>
      <c r="H1593" s="52">
        <v>142.28874999999874</v>
      </c>
      <c r="I1593" s="30"/>
      <c r="J1593" s="109">
        <v>1138.3099999999899</v>
      </c>
      <c r="K1593" s="23">
        <v>84842000</v>
      </c>
      <c r="L1593" s="26">
        <v>7.4999999999999997E-2</v>
      </c>
      <c r="M1593" s="40">
        <v>0</v>
      </c>
      <c r="N1593" s="62">
        <v>0</v>
      </c>
      <c r="O1593" s="52">
        <v>0</v>
      </c>
      <c r="P1593" s="26">
        <v>0.1</v>
      </c>
      <c r="Q1593" s="52">
        <v>0</v>
      </c>
      <c r="R1593" s="63">
        <v>0.18</v>
      </c>
      <c r="S1593" s="23" t="s">
        <v>777</v>
      </c>
      <c r="T1593" s="52">
        <v>85.373249999999246</v>
      </c>
      <c r="U1593" s="52">
        <v>0</v>
      </c>
      <c r="V1593" s="52">
        <v>8.5373249999999246</v>
      </c>
      <c r="W1593" s="52">
        <v>221.79970349999803</v>
      </c>
      <c r="X1593" s="52">
        <v>315.71027849999723</v>
      </c>
      <c r="Y1593" s="23" t="s">
        <v>1335</v>
      </c>
      <c r="Z1593" s="23" t="s">
        <v>1461</v>
      </c>
      <c r="AA1593" s="23" t="s">
        <v>1462</v>
      </c>
      <c r="AB1593" s="33">
        <v>291700024372</v>
      </c>
      <c r="AC1593" s="33" t="s">
        <v>1459</v>
      </c>
      <c r="AD1593" s="48">
        <v>42742</v>
      </c>
      <c r="AE1593" s="39">
        <v>42726</v>
      </c>
      <c r="AF1593" s="53" t="e">
        <v>#N/A</v>
      </c>
      <c r="AG1593" s="53" t="e">
        <v>#N/A</v>
      </c>
      <c r="AH1593" s="39" t="e">
        <v>#N/A</v>
      </c>
      <c r="AI1593" s="23" t="s">
        <v>51</v>
      </c>
      <c r="AJ1593" s="54"/>
      <c r="AK1593" s="55"/>
      <c r="AL1593" s="56"/>
      <c r="AM1593" s="57"/>
      <c r="AN1593" s="33"/>
      <c r="AO1593" s="48"/>
      <c r="AP1593" s="23">
        <v>2000</v>
      </c>
      <c r="AQ1593" s="23" t="s">
        <v>52</v>
      </c>
      <c r="AR1593" s="23" t="s">
        <v>1462</v>
      </c>
      <c r="AS1593" s="38" t="s">
        <v>53</v>
      </c>
      <c r="AT1593" s="23"/>
      <c r="AU1593" s="64">
        <v>5158</v>
      </c>
      <c r="AV1593" s="99">
        <v>8</v>
      </c>
      <c r="AW1593" s="102">
        <v>1138.3099999999899</v>
      </c>
      <c r="AX1593" s="29" t="s">
        <v>701</v>
      </c>
      <c r="AY1593" s="29"/>
      <c r="AZ1593" s="25" t="s">
        <v>1350</v>
      </c>
      <c r="BA1593">
        <f t="shared" si="293"/>
        <v>2912</v>
      </c>
      <c r="BB1593" s="115" t="s">
        <v>6983</v>
      </c>
      <c r="BC1593" s="105">
        <f t="shared" si="282"/>
        <v>142.28874999999874</v>
      </c>
      <c r="BD1593" s="116">
        <f t="shared" si="283"/>
        <v>42705</v>
      </c>
      <c r="BE1593" s="141" t="s">
        <v>8477</v>
      </c>
      <c r="BF1593">
        <f>MATCH(BE1593,'Cat-4'!$A:$A,0)</f>
        <v>722</v>
      </c>
      <c r="BG1593">
        <f>MATCH(BD1593,'Cat-4'!$1:$1,0)</f>
        <v>60</v>
      </c>
      <c r="BH1593">
        <f>INDEX('Cat-4'!$1:$1048576,'NSS + ACT'!BF1593,'NSS + ACT'!BG1593)</f>
        <v>108.3</v>
      </c>
      <c r="BI1593">
        <f>MATCH($BI$1,'Cat-4'!$1:$1,0)</f>
        <v>153</v>
      </c>
      <c r="BJ1593">
        <f>INDEX('Cat-4'!$1:$1048576,'NSS + ACT'!BF1593,'NSS + ACT'!BI1593)</f>
        <v>130.80000000000001</v>
      </c>
      <c r="BK1593" s="126">
        <f t="shared" si="284"/>
        <v>1.2077562326869808</v>
      </c>
      <c r="BL1593">
        <f t="shared" si="285"/>
        <v>2935</v>
      </c>
      <c r="BM1593" s="126">
        <f t="shared" si="286"/>
        <v>97.833333333333329</v>
      </c>
      <c r="BN1593" s="126" t="s">
        <v>8785</v>
      </c>
      <c r="BO1593" s="126">
        <f>MATCH(BB1593,Sheet3!$D$4:$D$8,0)</f>
        <v>2</v>
      </c>
      <c r="BP1593" s="126">
        <f>MATCH(BN1593,Sheet3!$E$4:$H$4,0)</f>
        <v>4</v>
      </c>
      <c r="BQ1593" s="132">
        <f>INDEX(Sheet3!$D$4:$H$8,'NSS + ACT'!BO1593,'NSS + ACT'!BP1593)</f>
        <v>0.1</v>
      </c>
      <c r="BR1593" s="105">
        <f t="shared" si="287"/>
        <v>1374.8009972299051</v>
      </c>
      <c r="BS1593" s="162">
        <f t="shared" si="288"/>
        <v>0.1</v>
      </c>
      <c r="BT1593" s="105">
        <f t="shared" si="289"/>
        <v>1237.3208975069147</v>
      </c>
    </row>
    <row r="1594" spans="1:72">
      <c r="A1594" s="18">
        <f t="shared" si="292"/>
        <v>1591</v>
      </c>
      <c r="B1594" s="61">
        <v>292105110021</v>
      </c>
      <c r="C1594" s="39">
        <v>44348</v>
      </c>
      <c r="D1594" s="22" t="s">
        <v>176</v>
      </c>
      <c r="E1594" s="22" t="s">
        <v>1403</v>
      </c>
      <c r="F1594" s="110">
        <v>8</v>
      </c>
      <c r="G1594" s="23" t="s">
        <v>49</v>
      </c>
      <c r="H1594" s="52">
        <v>142.12</v>
      </c>
      <c r="I1594" s="30"/>
      <c r="J1594" s="109">
        <v>1136.96</v>
      </c>
      <c r="K1594" s="23" t="s">
        <v>1404</v>
      </c>
      <c r="L1594" s="26">
        <v>7.4999999999999997E-2</v>
      </c>
      <c r="M1594" s="40">
        <v>0</v>
      </c>
      <c r="N1594" s="62">
        <v>0</v>
      </c>
      <c r="O1594" s="52">
        <v>0</v>
      </c>
      <c r="P1594" s="26">
        <v>0.1</v>
      </c>
      <c r="Q1594" s="52">
        <v>0</v>
      </c>
      <c r="R1594" s="63">
        <v>0.18</v>
      </c>
      <c r="S1594" s="23" t="s">
        <v>849</v>
      </c>
      <c r="T1594" s="52">
        <v>85.272000000000006</v>
      </c>
      <c r="U1594" s="52">
        <v>0</v>
      </c>
      <c r="V1594" s="52">
        <v>8.5272000000000006</v>
      </c>
      <c r="W1594" s="52">
        <v>221.53665599999999</v>
      </c>
      <c r="X1594" s="52">
        <v>315.33585600000004</v>
      </c>
      <c r="Y1594" s="23" t="s">
        <v>1335</v>
      </c>
      <c r="Z1594" s="23" t="s">
        <v>1405</v>
      </c>
      <c r="AA1594" s="23" t="s">
        <v>1406</v>
      </c>
      <c r="AB1594" s="33">
        <v>292105110021</v>
      </c>
      <c r="AC1594" s="33" t="s">
        <v>1407</v>
      </c>
      <c r="AD1594" s="48">
        <v>44348</v>
      </c>
      <c r="AE1594" s="39">
        <v>44343</v>
      </c>
      <c r="AF1594" s="53" t="e">
        <v>#N/A</v>
      </c>
      <c r="AG1594" s="53" t="e">
        <v>#N/A</v>
      </c>
      <c r="AH1594" s="39" t="e">
        <v>#N/A</v>
      </c>
      <c r="AI1594" s="23" t="s">
        <v>51</v>
      </c>
      <c r="AJ1594" s="54"/>
      <c r="AK1594" s="55"/>
      <c r="AL1594" s="56"/>
      <c r="AM1594" s="57"/>
      <c r="AN1594" s="33"/>
      <c r="AO1594" s="48"/>
      <c r="AP1594" s="23">
        <v>2000</v>
      </c>
      <c r="AQ1594" s="23" t="s">
        <v>52</v>
      </c>
      <c r="AR1594" s="23" t="s">
        <v>1406</v>
      </c>
      <c r="AS1594" s="38" t="s">
        <v>53</v>
      </c>
      <c r="AT1594" s="23"/>
      <c r="AU1594" s="64" t="s">
        <v>1408</v>
      </c>
      <c r="AV1594" s="99">
        <v>8</v>
      </c>
      <c r="AW1594" s="102">
        <v>1136.96</v>
      </c>
      <c r="AX1594" s="29" t="s">
        <v>701</v>
      </c>
      <c r="AY1594" s="29"/>
      <c r="AZ1594" s="25" t="s">
        <v>1350</v>
      </c>
      <c r="BA1594">
        <f t="shared" si="293"/>
        <v>1295</v>
      </c>
      <c r="BB1594" s="115" t="s">
        <v>6983</v>
      </c>
      <c r="BC1594" s="105">
        <f t="shared" si="282"/>
        <v>142.12</v>
      </c>
      <c r="BD1594" s="116">
        <f t="shared" si="283"/>
        <v>44317</v>
      </c>
      <c r="BE1594" s="141" t="s">
        <v>8477</v>
      </c>
      <c r="BF1594">
        <f>MATCH(BE1594,'Cat-4'!$A:$A,0)</f>
        <v>722</v>
      </c>
      <c r="BG1594">
        <f>MATCH(BD1594,'Cat-4'!$1:$1,0)</f>
        <v>113</v>
      </c>
      <c r="BH1594">
        <f>INDEX('Cat-4'!$1:$1048576,'NSS + ACT'!BF1594,'NSS + ACT'!BG1594)</f>
        <v>117.3</v>
      </c>
      <c r="BI1594">
        <f>MATCH($BI$1,'Cat-4'!$1:$1,0)</f>
        <v>153</v>
      </c>
      <c r="BJ1594">
        <f>INDEX('Cat-4'!$1:$1048576,'NSS + ACT'!BF1594,'NSS + ACT'!BI1594)</f>
        <v>130.80000000000001</v>
      </c>
      <c r="BK1594" s="126">
        <f t="shared" si="284"/>
        <v>1.1150895140664963</v>
      </c>
      <c r="BL1594">
        <f t="shared" si="285"/>
        <v>1323</v>
      </c>
      <c r="BM1594" s="126">
        <f t="shared" si="286"/>
        <v>44.1</v>
      </c>
      <c r="BN1594" s="126" t="s">
        <v>8785</v>
      </c>
      <c r="BO1594" s="126">
        <f>MATCH(BB1594,Sheet3!$D$4:$D$8,0)</f>
        <v>2</v>
      </c>
      <c r="BP1594" s="126">
        <f>MATCH(BN1594,Sheet3!$E$4:$H$4,0)</f>
        <v>4</v>
      </c>
      <c r="BQ1594" s="132">
        <f>INDEX(Sheet3!$D$4:$H$8,'NSS + ACT'!BO1594,'NSS + ACT'!BP1594)</f>
        <v>0.1</v>
      </c>
      <c r="BR1594" s="105">
        <f t="shared" si="287"/>
        <v>1267.8121739130436</v>
      </c>
      <c r="BS1594" s="162">
        <f t="shared" si="288"/>
        <v>0.1</v>
      </c>
      <c r="BT1594" s="105">
        <f t="shared" si="289"/>
        <v>1141.0309565217392</v>
      </c>
    </row>
    <row r="1595" spans="1:72">
      <c r="A1595" s="18">
        <f t="shared" si="292"/>
        <v>1592</v>
      </c>
      <c r="B1595" s="61">
        <v>291808584955</v>
      </c>
      <c r="C1595" s="39">
        <v>43376</v>
      </c>
      <c r="D1595" s="22" t="s">
        <v>91</v>
      </c>
      <c r="E1595" s="22" t="s">
        <v>1930</v>
      </c>
      <c r="F1595" s="110">
        <v>7</v>
      </c>
      <c r="G1595" s="23" t="s">
        <v>119</v>
      </c>
      <c r="H1595" s="52">
        <v>161.6357142857143</v>
      </c>
      <c r="I1595" s="30"/>
      <c r="J1595" s="109">
        <v>1131.45</v>
      </c>
      <c r="K1595" s="23">
        <v>84819090</v>
      </c>
      <c r="L1595" s="26">
        <v>7.4999999999999997E-2</v>
      </c>
      <c r="M1595" s="40">
        <v>0</v>
      </c>
      <c r="N1595" s="62">
        <v>0</v>
      </c>
      <c r="O1595" s="52">
        <v>0</v>
      </c>
      <c r="P1595" s="26">
        <v>0.1</v>
      </c>
      <c r="Q1595" s="52">
        <v>0</v>
      </c>
      <c r="R1595" s="63">
        <v>0.18</v>
      </c>
      <c r="S1595" s="23" t="s">
        <v>849</v>
      </c>
      <c r="T1595" s="52">
        <v>84.858750000000001</v>
      </c>
      <c r="U1595" s="52">
        <v>0</v>
      </c>
      <c r="V1595" s="52">
        <v>8.4858750000000001</v>
      </c>
      <c r="W1595" s="52">
        <v>220.46303250000003</v>
      </c>
      <c r="X1595" s="52">
        <v>313.8076575</v>
      </c>
      <c r="Y1595" s="23" t="s">
        <v>1807</v>
      </c>
      <c r="Z1595" s="23" t="s">
        <v>1931</v>
      </c>
      <c r="AA1595" s="23" t="s">
        <v>1932</v>
      </c>
      <c r="AB1595" s="33">
        <v>291808584955</v>
      </c>
      <c r="AC1595" s="33" t="s">
        <v>1929</v>
      </c>
      <c r="AD1595" s="48">
        <v>43376</v>
      </c>
      <c r="AE1595" s="39">
        <v>43369</v>
      </c>
      <c r="AF1595" s="53" t="e">
        <v>#N/A</v>
      </c>
      <c r="AG1595" s="53" t="e">
        <v>#N/A</v>
      </c>
      <c r="AH1595" s="39" t="e">
        <v>#N/A</v>
      </c>
      <c r="AI1595" s="23" t="s">
        <v>51</v>
      </c>
      <c r="AJ1595" s="54"/>
      <c r="AK1595" s="55"/>
      <c r="AL1595" s="56"/>
      <c r="AM1595" s="57"/>
      <c r="AN1595" s="33"/>
      <c r="AO1595" s="48"/>
      <c r="AP1595" s="23">
        <v>2000</v>
      </c>
      <c r="AQ1595" s="23" t="s">
        <v>52</v>
      </c>
      <c r="AR1595" s="23" t="s">
        <v>1932</v>
      </c>
      <c r="AS1595" s="38" t="s">
        <v>53</v>
      </c>
      <c r="AT1595" s="23"/>
      <c r="AU1595" s="64">
        <v>9318632222</v>
      </c>
      <c r="AV1595" s="99">
        <v>7</v>
      </c>
      <c r="AW1595" s="102">
        <v>1131.45</v>
      </c>
      <c r="AX1595" s="29" t="s">
        <v>701</v>
      </c>
      <c r="AY1595" s="29"/>
      <c r="AZ1595" s="25" t="s">
        <v>702</v>
      </c>
      <c r="BA1595">
        <f t="shared" si="293"/>
        <v>2269</v>
      </c>
      <c r="BB1595" t="s">
        <v>6983</v>
      </c>
      <c r="BC1595" s="105">
        <f t="shared" si="282"/>
        <v>161.6357142857143</v>
      </c>
      <c r="BD1595" s="116">
        <f t="shared" si="283"/>
        <v>43344</v>
      </c>
      <c r="BE1595" s="141" t="s">
        <v>8477</v>
      </c>
      <c r="BF1595">
        <f>MATCH(BE1595,'Cat-4'!$A:$A,0)</f>
        <v>722</v>
      </c>
      <c r="BG1595">
        <f>MATCH(BD1595,'Cat-4'!$1:$1,0)</f>
        <v>81</v>
      </c>
      <c r="BH1595">
        <f>INDEX('Cat-4'!$1:$1048576,'NSS + ACT'!BF1595,'NSS + ACT'!BG1595)</f>
        <v>111.6</v>
      </c>
      <c r="BI1595">
        <f>MATCH($BI$1,'Cat-4'!$1:$1,0)</f>
        <v>153</v>
      </c>
      <c r="BJ1595">
        <f>INDEX('Cat-4'!$1:$1048576,'NSS + ACT'!BF1595,'NSS + ACT'!BI1595)</f>
        <v>130.80000000000001</v>
      </c>
      <c r="BK1595" s="126">
        <f t="shared" si="284"/>
        <v>1.1720430107526882</v>
      </c>
      <c r="BL1595">
        <f t="shared" si="285"/>
        <v>2296</v>
      </c>
      <c r="BM1595" s="126">
        <f t="shared" si="286"/>
        <v>76.533333333333331</v>
      </c>
      <c r="BN1595" s="126" t="s">
        <v>8785</v>
      </c>
      <c r="BO1595" s="126">
        <f>MATCH(BB1595,Sheet3!$D$4:$D$8,0)</f>
        <v>2</v>
      </c>
      <c r="BP1595" s="126">
        <f>MATCH(BN1595,Sheet3!$E$4:$H$4,0)</f>
        <v>4</v>
      </c>
      <c r="BQ1595" s="132">
        <f>INDEX(Sheet3!$D$4:$H$8,'NSS + ACT'!BO1595,'NSS + ACT'!BP1595)</f>
        <v>0.1</v>
      </c>
      <c r="BR1595" s="105">
        <f t="shared" si="287"/>
        <v>1326.1080645161292</v>
      </c>
      <c r="BS1595" s="162">
        <f t="shared" si="288"/>
        <v>0.1</v>
      </c>
      <c r="BT1595" s="105">
        <f t="shared" si="289"/>
        <v>1193.4972580645162</v>
      </c>
    </row>
    <row r="1596" spans="1:72">
      <c r="A1596" s="18">
        <f t="shared" si="292"/>
        <v>1593</v>
      </c>
      <c r="B1596" s="33">
        <v>292212371850</v>
      </c>
      <c r="C1596" s="39">
        <v>44893</v>
      </c>
      <c r="D1596" s="22" t="s">
        <v>5621</v>
      </c>
      <c r="E1596" s="22" t="s">
        <v>5650</v>
      </c>
      <c r="F1596" s="107">
        <v>1600</v>
      </c>
      <c r="G1596" s="23" t="s">
        <v>119</v>
      </c>
      <c r="H1596" s="58">
        <v>0.7</v>
      </c>
      <c r="I1596" s="30"/>
      <c r="J1596" s="101">
        <v>1120</v>
      </c>
      <c r="K1596" s="33">
        <v>85446090</v>
      </c>
      <c r="L1596" s="26">
        <v>0.1</v>
      </c>
      <c r="M1596" s="40">
        <v>0</v>
      </c>
      <c r="N1596" s="40">
        <v>0</v>
      </c>
      <c r="O1596" s="35">
        <v>0</v>
      </c>
      <c r="P1596" s="63">
        <v>0.1</v>
      </c>
      <c r="Q1596" s="52">
        <v>0</v>
      </c>
      <c r="R1596" s="63">
        <v>0.18</v>
      </c>
      <c r="S1596" s="23" t="s">
        <v>966</v>
      </c>
      <c r="T1596" s="52">
        <v>112</v>
      </c>
      <c r="U1596" s="52">
        <v>0</v>
      </c>
      <c r="V1596" s="52">
        <v>11.200000000000001</v>
      </c>
      <c r="W1596" s="52">
        <v>223.77600000000001</v>
      </c>
      <c r="X1596" s="52">
        <v>346.976</v>
      </c>
      <c r="Y1596" s="23" t="s">
        <v>5450</v>
      </c>
      <c r="Z1596" s="23" t="s">
        <v>5651</v>
      </c>
      <c r="AA1596" s="23" t="s">
        <v>5652</v>
      </c>
      <c r="AB1596" s="33">
        <v>292212371850</v>
      </c>
      <c r="AC1596" s="33" t="s">
        <v>5625</v>
      </c>
      <c r="AD1596" s="39">
        <v>44893</v>
      </c>
      <c r="AE1596" s="39">
        <v>44886</v>
      </c>
      <c r="AF1596" s="53" t="e">
        <v>#N/A</v>
      </c>
      <c r="AG1596" s="53" t="e">
        <v>#N/A</v>
      </c>
      <c r="AH1596" s="39" t="e">
        <v>#N/A</v>
      </c>
      <c r="AI1596" s="23" t="s">
        <v>51</v>
      </c>
      <c r="AJ1596" s="59"/>
      <c r="AK1596" s="59"/>
      <c r="AL1596" s="48"/>
      <c r="AM1596" s="60"/>
      <c r="AN1596" s="33"/>
      <c r="AO1596" s="48"/>
      <c r="AP1596" s="23">
        <v>2000</v>
      </c>
      <c r="AQ1596" s="23" t="s">
        <v>52</v>
      </c>
      <c r="AR1596" s="23" t="s">
        <v>5652</v>
      </c>
      <c r="AS1596" s="38" t="s">
        <v>53</v>
      </c>
      <c r="AT1596" s="23"/>
      <c r="AU1596" s="23">
        <v>152</v>
      </c>
      <c r="AV1596" s="99">
        <v>1600</v>
      </c>
      <c r="AW1596" s="101">
        <v>1120</v>
      </c>
      <c r="AX1596" s="29" t="s">
        <v>4770</v>
      </c>
      <c r="AY1596" s="29"/>
      <c r="AZ1596" s="30" t="s">
        <v>853</v>
      </c>
      <c r="BA1596">
        <f t="shared" si="293"/>
        <v>752</v>
      </c>
      <c r="BB1596" s="115" t="s">
        <v>6987</v>
      </c>
      <c r="BC1596" s="105">
        <f t="shared" si="282"/>
        <v>0.7</v>
      </c>
      <c r="BD1596" s="116">
        <f t="shared" si="283"/>
        <v>44866</v>
      </c>
      <c r="BE1596" s="141" t="s">
        <v>8366</v>
      </c>
      <c r="BF1596">
        <f>MATCH(BE1596,'Cat-4'!$A:$A,0)</f>
        <v>666</v>
      </c>
      <c r="BG1596">
        <f>MATCH(BD1596,'Cat-4'!$1:$1,0)</f>
        <v>131</v>
      </c>
      <c r="BH1596">
        <f>INDEX('Cat-4'!$1:$1048576,'NSS + ACT'!BF1596,'NSS + ACT'!BG1596)</f>
        <v>128.9</v>
      </c>
      <c r="BI1596">
        <f>MATCH($BI$1,'Cat-4'!$1:$1,0)</f>
        <v>153</v>
      </c>
      <c r="BJ1596">
        <f>INDEX('Cat-4'!$1:$1048576,'NSS + ACT'!BF1596,'NSS + ACT'!BI1596)</f>
        <v>133.4</v>
      </c>
      <c r="BK1596" s="126">
        <f t="shared" si="284"/>
        <v>1.0349107835531419</v>
      </c>
      <c r="BL1596">
        <f t="shared" si="285"/>
        <v>774</v>
      </c>
      <c r="BM1596" s="126">
        <f t="shared" si="286"/>
        <v>25.8</v>
      </c>
      <c r="BN1596" s="126" t="s">
        <v>8785</v>
      </c>
      <c r="BO1596" s="126">
        <f>MATCH(BB1596,Sheet3!$D$4:$D$8,0)</f>
        <v>4</v>
      </c>
      <c r="BP1596" s="126">
        <f>MATCH(BN1596,Sheet3!$E$4:$H$4,0)</f>
        <v>4</v>
      </c>
      <c r="BQ1596" s="132">
        <f>INDEX(Sheet3!$D$4:$H$8,'NSS + ACT'!BO1596,'NSS + ACT'!BP1596)</f>
        <v>0.2</v>
      </c>
      <c r="BR1596" s="105">
        <f t="shared" si="287"/>
        <v>1159.1000775795189</v>
      </c>
      <c r="BS1596" s="162">
        <f t="shared" si="288"/>
        <v>0.2</v>
      </c>
      <c r="BT1596" s="105">
        <f t="shared" si="289"/>
        <v>927.28006206361522</v>
      </c>
    </row>
    <row r="1597" spans="1:72">
      <c r="A1597" s="18">
        <f t="shared" si="292"/>
        <v>1594</v>
      </c>
      <c r="B1597" s="61">
        <v>292007963855</v>
      </c>
      <c r="C1597" s="39">
        <v>44116</v>
      </c>
      <c r="D1597" s="22" t="s">
        <v>168</v>
      </c>
      <c r="E1597" s="22" t="s">
        <v>4376</v>
      </c>
      <c r="F1597" s="110">
        <v>2</v>
      </c>
      <c r="G1597" s="23" t="s">
        <v>119</v>
      </c>
      <c r="H1597" s="52">
        <v>559.70500000000004</v>
      </c>
      <c r="I1597" s="30"/>
      <c r="J1597" s="109">
        <v>1119.4100000000001</v>
      </c>
      <c r="K1597" s="23">
        <v>84841010</v>
      </c>
      <c r="L1597" s="26">
        <v>7.4999999999999997E-2</v>
      </c>
      <c r="M1597" s="40">
        <v>0</v>
      </c>
      <c r="N1597" s="62">
        <v>0</v>
      </c>
      <c r="O1597" s="52">
        <v>0</v>
      </c>
      <c r="P1597" s="26">
        <v>0.1</v>
      </c>
      <c r="Q1597" s="52">
        <v>0</v>
      </c>
      <c r="R1597" s="63">
        <v>0.18</v>
      </c>
      <c r="S1597" s="23" t="s">
        <v>4095</v>
      </c>
      <c r="T1597" s="52">
        <v>83.955750000000009</v>
      </c>
      <c r="U1597" s="52">
        <v>0</v>
      </c>
      <c r="V1597" s="52">
        <v>8.3955750000000009</v>
      </c>
      <c r="W1597" s="52">
        <v>218.11703850000004</v>
      </c>
      <c r="X1597" s="52">
        <v>310.46836350000001</v>
      </c>
      <c r="Y1597" s="23" t="s">
        <v>4133</v>
      </c>
      <c r="Z1597" s="23" t="s">
        <v>4377</v>
      </c>
      <c r="AA1597" s="23" t="s">
        <v>4378</v>
      </c>
      <c r="AB1597" s="33">
        <v>292007963855</v>
      </c>
      <c r="AC1597" s="33" t="s">
        <v>1348</v>
      </c>
      <c r="AD1597" s="39">
        <v>44116</v>
      </c>
      <c r="AE1597" s="39">
        <v>44109</v>
      </c>
      <c r="AF1597" s="53" t="e">
        <v>#N/A</v>
      </c>
      <c r="AG1597" s="53" t="e">
        <v>#N/A</v>
      </c>
      <c r="AH1597" s="39" t="e">
        <v>#N/A</v>
      </c>
      <c r="AI1597" s="23" t="s">
        <v>51</v>
      </c>
      <c r="AJ1597" s="59"/>
      <c r="AK1597" s="59"/>
      <c r="AL1597" s="48"/>
      <c r="AM1597" s="60"/>
      <c r="AN1597" s="33"/>
      <c r="AO1597" s="48"/>
      <c r="AP1597" s="23">
        <v>2000</v>
      </c>
      <c r="AQ1597" s="23" t="s">
        <v>52</v>
      </c>
      <c r="AR1597" s="23" t="s">
        <v>4378</v>
      </c>
      <c r="AS1597" s="38" t="s">
        <v>53</v>
      </c>
      <c r="AT1597" s="23" t="s">
        <v>519</v>
      </c>
      <c r="AU1597" s="64" t="s">
        <v>1349</v>
      </c>
      <c r="AV1597" s="99">
        <v>2</v>
      </c>
      <c r="AW1597" s="102">
        <v>1119.4100000000001</v>
      </c>
      <c r="AX1597" s="29" t="s">
        <v>701</v>
      </c>
      <c r="AY1597" s="29"/>
      <c r="AZ1597" s="25"/>
      <c r="BA1597">
        <f t="shared" si="293"/>
        <v>1529</v>
      </c>
      <c r="BB1597" s="115" t="s">
        <v>6983</v>
      </c>
      <c r="BC1597" s="105">
        <f t="shared" si="282"/>
        <v>559.70500000000004</v>
      </c>
      <c r="BD1597" s="116">
        <f t="shared" si="283"/>
        <v>44105</v>
      </c>
      <c r="BE1597" s="141" t="s">
        <v>8477</v>
      </c>
      <c r="BF1597">
        <f>MATCH(BE1597,'Cat-4'!$A:$A,0)</f>
        <v>722</v>
      </c>
      <c r="BG1597">
        <f>MATCH(BD1597,'Cat-4'!$1:$1,0)</f>
        <v>106</v>
      </c>
      <c r="BH1597">
        <f>INDEX('Cat-4'!$1:$1048576,'NSS + ACT'!BF1597,'NSS + ACT'!BG1597)</f>
        <v>114.2</v>
      </c>
      <c r="BI1597">
        <f>MATCH($BI$1,'Cat-4'!$1:$1,0)</f>
        <v>153</v>
      </c>
      <c r="BJ1597">
        <f>INDEX('Cat-4'!$1:$1048576,'NSS + ACT'!BF1597,'NSS + ACT'!BI1597)</f>
        <v>130.80000000000001</v>
      </c>
      <c r="BK1597" s="126">
        <f t="shared" si="284"/>
        <v>1.1453590192644485</v>
      </c>
      <c r="BL1597">
        <f t="shared" si="285"/>
        <v>1535</v>
      </c>
      <c r="BM1597" s="126">
        <f t="shared" si="286"/>
        <v>51.166666666666664</v>
      </c>
      <c r="BN1597" s="126" t="s">
        <v>8785</v>
      </c>
      <c r="BO1597" s="126">
        <f>MATCH(BB1597,Sheet3!$D$4:$D$8,0)</f>
        <v>2</v>
      </c>
      <c r="BP1597" s="126">
        <f>MATCH(BN1597,Sheet3!$E$4:$H$4,0)</f>
        <v>4</v>
      </c>
      <c r="BQ1597" s="132">
        <f>INDEX(Sheet3!$D$4:$H$8,'NSS + ACT'!BO1597,'NSS + ACT'!BP1597)</f>
        <v>0.1</v>
      </c>
      <c r="BR1597" s="105">
        <f t="shared" si="287"/>
        <v>1282.1263397548164</v>
      </c>
      <c r="BS1597" s="162">
        <f t="shared" si="288"/>
        <v>0.1</v>
      </c>
      <c r="BT1597" s="105">
        <f t="shared" si="289"/>
        <v>1153.9137057793348</v>
      </c>
    </row>
    <row r="1598" spans="1:72">
      <c r="A1598" s="18">
        <f t="shared" si="292"/>
        <v>1595</v>
      </c>
      <c r="B1598" s="61">
        <v>351700027836</v>
      </c>
      <c r="C1598" s="39">
        <v>42802</v>
      </c>
      <c r="D1598" s="22" t="s">
        <v>170</v>
      </c>
      <c r="E1598" s="22" t="s">
        <v>3193</v>
      </c>
      <c r="F1598" s="110">
        <v>8</v>
      </c>
      <c r="G1598" s="23" t="s">
        <v>119</v>
      </c>
      <c r="H1598" s="52">
        <v>137.10749999999874</v>
      </c>
      <c r="I1598" s="30"/>
      <c r="J1598" s="109">
        <v>1096.8599999999899</v>
      </c>
      <c r="K1598" s="23" t="s">
        <v>3181</v>
      </c>
      <c r="L1598" s="26">
        <v>0.1</v>
      </c>
      <c r="M1598" s="40">
        <v>0</v>
      </c>
      <c r="N1598" s="62">
        <v>0</v>
      </c>
      <c r="O1598" s="52">
        <v>0</v>
      </c>
      <c r="P1598" s="26">
        <v>0.1</v>
      </c>
      <c r="Q1598" s="52">
        <v>0</v>
      </c>
      <c r="R1598" s="63">
        <v>0.18</v>
      </c>
      <c r="S1598" s="23" t="s">
        <v>3079</v>
      </c>
      <c r="T1598" s="52">
        <v>109.685999999999</v>
      </c>
      <c r="U1598" s="52">
        <v>0</v>
      </c>
      <c r="V1598" s="52">
        <v>10.968599999999901</v>
      </c>
      <c r="W1598" s="52">
        <v>219.15262799999797</v>
      </c>
      <c r="X1598" s="52">
        <v>339.80722799999688</v>
      </c>
      <c r="Y1598" s="23" t="s">
        <v>3182</v>
      </c>
      <c r="Z1598" s="23" t="s">
        <v>3196</v>
      </c>
      <c r="AA1598" s="23" t="s">
        <v>3195</v>
      </c>
      <c r="AB1598" s="33" t="e">
        <v>#N/A</v>
      </c>
      <c r="AC1598" s="33" t="e">
        <v>#N/A</v>
      </c>
      <c r="AD1598" s="48" t="e">
        <v>#N/A</v>
      </c>
      <c r="AE1598" s="39" t="e">
        <v>#N/A</v>
      </c>
      <c r="AF1598" s="53" t="e">
        <v>#N/A</v>
      </c>
      <c r="AG1598" s="53" t="e">
        <v>#N/A</v>
      </c>
      <c r="AH1598" s="39" t="e">
        <v>#N/A</v>
      </c>
      <c r="AI1598" s="23" t="s">
        <v>385</v>
      </c>
      <c r="AJ1598" s="54">
        <v>351700027836</v>
      </c>
      <c r="AK1598" s="55">
        <v>948</v>
      </c>
      <c r="AL1598" s="56">
        <v>42802</v>
      </c>
      <c r="AM1598" s="57"/>
      <c r="AN1598" s="33"/>
      <c r="AO1598" s="48"/>
      <c r="AP1598" s="23">
        <v>2000</v>
      </c>
      <c r="AQ1598" s="23" t="s">
        <v>64</v>
      </c>
      <c r="AR1598" s="23" t="s">
        <v>3195</v>
      </c>
      <c r="AS1598" s="38" t="s">
        <v>53</v>
      </c>
      <c r="AT1598" s="23"/>
      <c r="AU1598" s="64" t="s">
        <v>3084</v>
      </c>
      <c r="AV1598" s="99">
        <v>8</v>
      </c>
      <c r="AW1598" s="102">
        <v>1096.8599999999899</v>
      </c>
      <c r="AX1598" s="29" t="s">
        <v>701</v>
      </c>
      <c r="AY1598" s="29"/>
      <c r="AZ1598" s="25">
        <v>1</v>
      </c>
      <c r="BB1598" s="115" t="s">
        <v>6983</v>
      </c>
      <c r="BC1598" s="105">
        <f t="shared" si="282"/>
        <v>137.10749999999874</v>
      </c>
      <c r="BD1598" s="116">
        <v>43709</v>
      </c>
      <c r="BE1598" s="141" t="s">
        <v>8477</v>
      </c>
      <c r="BF1598">
        <f>MATCH(BE1598,'Cat-4'!$A:$A,0)</f>
        <v>722</v>
      </c>
      <c r="BG1598">
        <f>MATCH(BD1598,'Cat-4'!$1:$1,0)</f>
        <v>93</v>
      </c>
      <c r="BH1598">
        <f>INDEX('Cat-4'!$1:$1048576,'NSS + ACT'!BF1598,'NSS + ACT'!BG1598)</f>
        <v>113.9</v>
      </c>
      <c r="BI1598">
        <f>MATCH($BI$1,'Cat-4'!$1:$1,0)</f>
        <v>153</v>
      </c>
      <c r="BJ1598">
        <f>INDEX('Cat-4'!$1:$1048576,'NSS + ACT'!BF1598,'NSS + ACT'!BI1598)</f>
        <v>130.80000000000001</v>
      </c>
      <c r="BK1598" s="126">
        <f t="shared" si="284"/>
        <v>1.1483757682177349</v>
      </c>
      <c r="BL1598">
        <f t="shared" si="285"/>
        <v>1931</v>
      </c>
      <c r="BM1598" s="126">
        <f t="shared" si="286"/>
        <v>64.36666666666666</v>
      </c>
      <c r="BN1598" s="126" t="s">
        <v>8785</v>
      </c>
      <c r="BO1598" s="126">
        <f>MATCH(BB1598,Sheet3!$D$4:$D$8,0)</f>
        <v>2</v>
      </c>
      <c r="BP1598" s="126">
        <f>MATCH(BN1598,Sheet3!$E$4:$H$4,0)</f>
        <v>4</v>
      </c>
      <c r="BQ1598" s="132">
        <f>INDEX(Sheet3!$D$4:$H$8,'NSS + ACT'!BO1598,'NSS + ACT'!BP1598)</f>
        <v>0.1</v>
      </c>
      <c r="BR1598" s="105">
        <f t="shared" si="287"/>
        <v>1259.6074451272932</v>
      </c>
      <c r="BS1598" s="162">
        <f t="shared" si="288"/>
        <v>0.1</v>
      </c>
      <c r="BT1598" s="105">
        <f t="shared" si="289"/>
        <v>1133.646700614564</v>
      </c>
    </row>
    <row r="1599" spans="1:72">
      <c r="A1599" s="18">
        <f t="shared" si="292"/>
        <v>1596</v>
      </c>
      <c r="B1599" s="33">
        <v>292104357171</v>
      </c>
      <c r="C1599" s="39">
        <v>44323</v>
      </c>
      <c r="D1599" s="22" t="s">
        <v>114</v>
      </c>
      <c r="E1599" s="22" t="s">
        <v>6050</v>
      </c>
      <c r="F1599" s="110">
        <v>1</v>
      </c>
      <c r="G1599" s="23" t="s">
        <v>119</v>
      </c>
      <c r="H1599" s="52">
        <v>1080</v>
      </c>
      <c r="I1599" s="30"/>
      <c r="J1599" s="109">
        <v>1080</v>
      </c>
      <c r="K1599" s="33">
        <v>84819090</v>
      </c>
      <c r="L1599" s="26">
        <v>7.4999999999999997E-2</v>
      </c>
      <c r="M1599" s="26"/>
      <c r="N1599" s="26">
        <v>0</v>
      </c>
      <c r="O1599" s="60"/>
      <c r="P1599" s="26">
        <v>0.1</v>
      </c>
      <c r="Q1599" s="84"/>
      <c r="R1599" s="26">
        <v>0.18</v>
      </c>
      <c r="S1599" s="23" t="s">
        <v>849</v>
      </c>
      <c r="T1599" s="52">
        <v>81</v>
      </c>
      <c r="U1599" s="52">
        <v>0</v>
      </c>
      <c r="V1599" s="52">
        <v>8.1</v>
      </c>
      <c r="W1599" s="52">
        <v>210.43799999999999</v>
      </c>
      <c r="X1599" s="52">
        <v>299.53800000000001</v>
      </c>
      <c r="Y1599" s="23" t="s">
        <v>5950</v>
      </c>
      <c r="Z1599" s="23" t="s">
        <v>6051</v>
      </c>
      <c r="AA1599" s="23" t="s">
        <v>6052</v>
      </c>
      <c r="AB1599" s="33">
        <v>292104357171</v>
      </c>
      <c r="AC1599" s="33" t="s">
        <v>5988</v>
      </c>
      <c r="AD1599" s="39">
        <v>44323</v>
      </c>
      <c r="AE1599" s="39">
        <v>44274</v>
      </c>
      <c r="AF1599" s="53" t="e">
        <v>#N/A</v>
      </c>
      <c r="AG1599" s="53" t="e">
        <v>#N/A</v>
      </c>
      <c r="AH1599" s="39" t="e">
        <v>#N/A</v>
      </c>
      <c r="AI1599" s="23" t="s">
        <v>51</v>
      </c>
      <c r="AJ1599" s="59"/>
      <c r="AK1599" s="59"/>
      <c r="AL1599" s="48"/>
      <c r="AM1599" s="60"/>
      <c r="AN1599" s="33"/>
      <c r="AO1599" s="48"/>
      <c r="AP1599" s="23">
        <v>2000</v>
      </c>
      <c r="AQ1599" s="23" t="s">
        <v>52</v>
      </c>
      <c r="AR1599" s="23" t="s">
        <v>6052</v>
      </c>
      <c r="AS1599" s="38" t="s">
        <v>53</v>
      </c>
      <c r="AT1599" s="23" t="s">
        <v>522</v>
      </c>
      <c r="AU1599" s="23">
        <v>7620000778</v>
      </c>
      <c r="AV1599" s="99">
        <v>1</v>
      </c>
      <c r="AW1599" s="101">
        <v>1080</v>
      </c>
      <c r="AX1599" s="29" t="s">
        <v>5711</v>
      </c>
      <c r="AY1599" s="29"/>
      <c r="AZ1599" s="21"/>
      <c r="BA1599">
        <f t="shared" ref="BA1599:BA1614" si="294">$BA$2-AE1599</f>
        <v>1364</v>
      </c>
      <c r="BB1599" s="115" t="s">
        <v>6987</v>
      </c>
      <c r="BC1599" s="105">
        <f t="shared" si="282"/>
        <v>1080</v>
      </c>
      <c r="BD1599" s="116">
        <f t="shared" si="283"/>
        <v>44256</v>
      </c>
      <c r="BE1599" s="141" t="s">
        <v>8366</v>
      </c>
      <c r="BF1599">
        <f>MATCH(BE1599,'Cat-4'!$A:$A,0)</f>
        <v>666</v>
      </c>
      <c r="BG1599">
        <f>MATCH(BD1599,'Cat-4'!$1:$1,0)</f>
        <v>111</v>
      </c>
      <c r="BH1599">
        <f>INDEX('Cat-4'!$1:$1048576,'NSS + ACT'!BF1599,'NSS + ACT'!BG1599)</f>
        <v>118.9</v>
      </c>
      <c r="BI1599">
        <f>MATCH($BI$1,'Cat-4'!$1:$1,0)</f>
        <v>153</v>
      </c>
      <c r="BJ1599">
        <f>INDEX('Cat-4'!$1:$1048576,'NSS + ACT'!BF1599,'NSS + ACT'!BI1599)</f>
        <v>133.4</v>
      </c>
      <c r="BK1599" s="126">
        <f t="shared" si="284"/>
        <v>1.121951219512195</v>
      </c>
      <c r="BL1599">
        <f t="shared" si="285"/>
        <v>1384</v>
      </c>
      <c r="BM1599" s="126">
        <f t="shared" si="286"/>
        <v>46.133333333333333</v>
      </c>
      <c r="BN1599" s="126" t="s">
        <v>8785</v>
      </c>
      <c r="BO1599" s="126">
        <f>MATCH(BB1599,Sheet3!$D$4:$D$8,0)</f>
        <v>4</v>
      </c>
      <c r="BP1599" s="126">
        <f>MATCH(BN1599,Sheet3!$E$4:$H$4,0)</f>
        <v>4</v>
      </c>
      <c r="BQ1599" s="132">
        <f>INDEX(Sheet3!$D$4:$H$8,'NSS + ACT'!BO1599,'NSS + ACT'!BP1599)</f>
        <v>0.2</v>
      </c>
      <c r="BR1599" s="105">
        <f t="shared" si="287"/>
        <v>1211.7073170731705</v>
      </c>
      <c r="BS1599" s="162">
        <f t="shared" si="288"/>
        <v>0.2</v>
      </c>
      <c r="BT1599" s="105">
        <f t="shared" si="289"/>
        <v>969.36585365853648</v>
      </c>
    </row>
    <row r="1600" spans="1:72">
      <c r="A1600" s="18">
        <f t="shared" si="292"/>
        <v>1597</v>
      </c>
      <c r="B1600" s="61">
        <v>292000684931</v>
      </c>
      <c r="C1600" s="39">
        <v>43851</v>
      </c>
      <c r="D1600" s="22" t="s">
        <v>297</v>
      </c>
      <c r="E1600" s="22" t="s">
        <v>3363</v>
      </c>
      <c r="F1600" s="110">
        <v>4</v>
      </c>
      <c r="G1600" s="23" t="s">
        <v>119</v>
      </c>
      <c r="H1600" s="52">
        <v>269</v>
      </c>
      <c r="I1600" s="30"/>
      <c r="J1600" s="109">
        <v>1076</v>
      </c>
      <c r="K1600" s="23">
        <v>84139190</v>
      </c>
      <c r="L1600" s="26">
        <v>7.4999999999999997E-2</v>
      </c>
      <c r="M1600" s="40">
        <v>0</v>
      </c>
      <c r="N1600" s="62">
        <v>0</v>
      </c>
      <c r="O1600" s="52">
        <v>0</v>
      </c>
      <c r="P1600" s="26">
        <v>0.1</v>
      </c>
      <c r="Q1600" s="52">
        <v>0</v>
      </c>
      <c r="R1600" s="63">
        <v>0.18</v>
      </c>
      <c r="S1600" s="23" t="s">
        <v>1797</v>
      </c>
      <c r="T1600" s="52">
        <v>80.7</v>
      </c>
      <c r="U1600" s="52">
        <v>0</v>
      </c>
      <c r="V1600" s="52">
        <v>8.07</v>
      </c>
      <c r="W1600" s="52">
        <v>209.65859999999998</v>
      </c>
      <c r="X1600" s="52">
        <v>298.42859999999996</v>
      </c>
      <c r="Y1600" s="23" t="s">
        <v>3182</v>
      </c>
      <c r="Z1600" s="23" t="s">
        <v>3364</v>
      </c>
      <c r="AA1600" s="23" t="s">
        <v>3365</v>
      </c>
      <c r="AB1600" s="33">
        <v>292000684931</v>
      </c>
      <c r="AC1600" s="33" t="s">
        <v>3339</v>
      </c>
      <c r="AD1600" s="48">
        <v>43851</v>
      </c>
      <c r="AE1600" s="39">
        <v>43844</v>
      </c>
      <c r="AF1600" s="53" t="e">
        <v>#N/A</v>
      </c>
      <c r="AG1600" s="53" t="e">
        <v>#N/A</v>
      </c>
      <c r="AH1600" s="39" t="e">
        <v>#N/A</v>
      </c>
      <c r="AI1600" s="23" t="s">
        <v>51</v>
      </c>
      <c r="AJ1600" s="54"/>
      <c r="AK1600" s="55"/>
      <c r="AL1600" s="56"/>
      <c r="AM1600" s="57"/>
      <c r="AN1600" s="33"/>
      <c r="AO1600" s="48"/>
      <c r="AP1600" s="23">
        <v>2000</v>
      </c>
      <c r="AQ1600" s="23" t="s">
        <v>52</v>
      </c>
      <c r="AR1600" s="23" t="s">
        <v>3365</v>
      </c>
      <c r="AS1600" s="38" t="s">
        <v>53</v>
      </c>
      <c r="AT1600" s="23"/>
      <c r="AU1600" s="64" t="s">
        <v>3340</v>
      </c>
      <c r="AV1600" s="99">
        <v>4</v>
      </c>
      <c r="AW1600" s="102">
        <v>1076</v>
      </c>
      <c r="AX1600" s="29" t="s">
        <v>701</v>
      </c>
      <c r="AY1600" s="29"/>
      <c r="AZ1600" s="25">
        <v>1</v>
      </c>
      <c r="BA1600">
        <f t="shared" si="294"/>
        <v>1794</v>
      </c>
      <c r="BB1600" s="115" t="s">
        <v>6983</v>
      </c>
      <c r="BC1600" s="105">
        <f t="shared" si="282"/>
        <v>269</v>
      </c>
      <c r="BD1600" s="116">
        <f t="shared" si="283"/>
        <v>43831</v>
      </c>
      <c r="BE1600" s="141" t="s">
        <v>8477</v>
      </c>
      <c r="BF1600">
        <f>MATCH(BE1600,'Cat-4'!$A:$A,0)</f>
        <v>722</v>
      </c>
      <c r="BG1600">
        <f>MATCH(BD1600,'Cat-4'!$1:$1,0)</f>
        <v>97</v>
      </c>
      <c r="BH1600">
        <f>INDEX('Cat-4'!$1:$1048576,'NSS + ACT'!BF1600,'NSS + ACT'!BG1600)</f>
        <v>113.2</v>
      </c>
      <c r="BI1600">
        <f>MATCH($BI$1,'Cat-4'!$1:$1,0)</f>
        <v>153</v>
      </c>
      <c r="BJ1600">
        <f>INDEX('Cat-4'!$1:$1048576,'NSS + ACT'!BF1600,'NSS + ACT'!BI1600)</f>
        <v>130.80000000000001</v>
      </c>
      <c r="BK1600" s="126">
        <f t="shared" si="284"/>
        <v>1.1554770318021201</v>
      </c>
      <c r="BL1600">
        <f t="shared" si="285"/>
        <v>1809</v>
      </c>
      <c r="BM1600" s="126">
        <f t="shared" si="286"/>
        <v>60.3</v>
      </c>
      <c r="BN1600" s="126" t="s">
        <v>8785</v>
      </c>
      <c r="BO1600" s="126">
        <f>MATCH(BB1600,Sheet3!$D$4:$D$8,0)</f>
        <v>2</v>
      </c>
      <c r="BP1600" s="126">
        <f>MATCH(BN1600,Sheet3!$E$4:$H$4,0)</f>
        <v>4</v>
      </c>
      <c r="BQ1600" s="132">
        <f>INDEX(Sheet3!$D$4:$H$8,'NSS + ACT'!BO1600,'NSS + ACT'!BP1600)</f>
        <v>0.1</v>
      </c>
      <c r="BR1600" s="105">
        <f t="shared" si="287"/>
        <v>1243.2932862190812</v>
      </c>
      <c r="BS1600" s="162">
        <f t="shared" si="288"/>
        <v>0.1</v>
      </c>
      <c r="BT1600" s="105">
        <f t="shared" si="289"/>
        <v>1118.963957597173</v>
      </c>
    </row>
    <row r="1601" spans="1:72">
      <c r="A1601" s="18">
        <f t="shared" si="292"/>
        <v>1598</v>
      </c>
      <c r="B1601" s="61">
        <v>292213011112</v>
      </c>
      <c r="C1601" s="39">
        <v>44909</v>
      </c>
      <c r="D1601" s="22" t="s">
        <v>347</v>
      </c>
      <c r="E1601" s="22" t="s">
        <v>4234</v>
      </c>
      <c r="F1601" s="110">
        <v>29</v>
      </c>
      <c r="G1601" s="23" t="s">
        <v>119</v>
      </c>
      <c r="H1601" s="52">
        <v>37.03448275862069</v>
      </c>
      <c r="I1601" s="30"/>
      <c r="J1601" s="109">
        <v>1074</v>
      </c>
      <c r="K1601" s="23">
        <v>84841010</v>
      </c>
      <c r="L1601" s="26">
        <v>7.4999999999999997E-2</v>
      </c>
      <c r="M1601" s="40">
        <v>0</v>
      </c>
      <c r="N1601" s="62">
        <v>0</v>
      </c>
      <c r="O1601" s="52">
        <v>0</v>
      </c>
      <c r="P1601" s="26">
        <v>0.1</v>
      </c>
      <c r="Q1601" s="52">
        <v>0</v>
      </c>
      <c r="R1601" s="63">
        <v>0.18</v>
      </c>
      <c r="S1601" s="23" t="s">
        <v>4095</v>
      </c>
      <c r="T1601" s="52">
        <v>80.55</v>
      </c>
      <c r="U1601" s="52">
        <v>0</v>
      </c>
      <c r="V1601" s="52">
        <v>8.0549999999999997</v>
      </c>
      <c r="W1601" s="52">
        <v>209.2689</v>
      </c>
      <c r="X1601" s="52">
        <v>297.87389999999999</v>
      </c>
      <c r="Y1601" s="23" t="s">
        <v>4133</v>
      </c>
      <c r="Z1601" s="23" t="s">
        <v>4235</v>
      </c>
      <c r="AA1601" s="23" t="s">
        <v>4236</v>
      </c>
      <c r="AB1601" s="33">
        <v>292213011112</v>
      </c>
      <c r="AC1601" s="33" t="s">
        <v>4116</v>
      </c>
      <c r="AD1601" s="39">
        <v>44909</v>
      </c>
      <c r="AE1601" s="39">
        <v>44897</v>
      </c>
      <c r="AF1601" s="53" t="e">
        <v>#N/A</v>
      </c>
      <c r="AG1601" s="53" t="e">
        <v>#N/A</v>
      </c>
      <c r="AH1601" s="39" t="e">
        <v>#N/A</v>
      </c>
      <c r="AI1601" s="23" t="s">
        <v>51</v>
      </c>
      <c r="AJ1601" s="59"/>
      <c r="AK1601" s="59"/>
      <c r="AL1601" s="48"/>
      <c r="AM1601" s="60"/>
      <c r="AN1601" s="33"/>
      <c r="AO1601" s="48"/>
      <c r="AP1601" s="23">
        <v>2000</v>
      </c>
      <c r="AQ1601" s="23" t="s">
        <v>52</v>
      </c>
      <c r="AR1601" s="23" t="s">
        <v>4236</v>
      </c>
      <c r="AS1601" s="38" t="s">
        <v>53</v>
      </c>
      <c r="AT1601" s="23"/>
      <c r="AU1601" s="64" t="s">
        <v>4117</v>
      </c>
      <c r="AV1601" s="99">
        <v>29</v>
      </c>
      <c r="AW1601" s="102">
        <v>1074</v>
      </c>
      <c r="AX1601" s="29" t="s">
        <v>701</v>
      </c>
      <c r="AY1601" s="29"/>
      <c r="AZ1601" s="25"/>
      <c r="BA1601">
        <f t="shared" si="294"/>
        <v>741</v>
      </c>
      <c r="BB1601" s="115" t="s">
        <v>6983</v>
      </c>
      <c r="BC1601" s="105">
        <f t="shared" si="282"/>
        <v>37.03448275862069</v>
      </c>
      <c r="BD1601" s="116">
        <f t="shared" si="283"/>
        <v>44896</v>
      </c>
      <c r="BE1601" s="141" t="s">
        <v>8477</v>
      </c>
      <c r="BF1601">
        <f>MATCH(BE1601,'Cat-4'!$A:$A,0)</f>
        <v>722</v>
      </c>
      <c r="BG1601">
        <f>MATCH(BD1601,'Cat-4'!$1:$1,0)</f>
        <v>132</v>
      </c>
      <c r="BH1601">
        <f>INDEX('Cat-4'!$1:$1048576,'NSS + ACT'!BF1601,'NSS + ACT'!BG1601)</f>
        <v>126.3</v>
      </c>
      <c r="BI1601">
        <f>MATCH($BI$1,'Cat-4'!$1:$1,0)</f>
        <v>153</v>
      </c>
      <c r="BJ1601">
        <f>INDEX('Cat-4'!$1:$1048576,'NSS + ACT'!BF1601,'NSS + ACT'!BI1601)</f>
        <v>130.80000000000001</v>
      </c>
      <c r="BK1601" s="126">
        <f t="shared" si="284"/>
        <v>1.0356294536817103</v>
      </c>
      <c r="BL1601">
        <f t="shared" si="285"/>
        <v>744</v>
      </c>
      <c r="BM1601" s="126">
        <f t="shared" si="286"/>
        <v>24.8</v>
      </c>
      <c r="BN1601" s="126" t="s">
        <v>8785</v>
      </c>
      <c r="BO1601" s="126">
        <f>MATCH(BB1601,Sheet3!$D$4:$D$8,0)</f>
        <v>2</v>
      </c>
      <c r="BP1601" s="126">
        <f>MATCH(BN1601,Sheet3!$E$4:$H$4,0)</f>
        <v>4</v>
      </c>
      <c r="BQ1601" s="132">
        <f>INDEX(Sheet3!$D$4:$H$8,'NSS + ACT'!BO1601,'NSS + ACT'!BP1601)</f>
        <v>0.1</v>
      </c>
      <c r="BR1601" s="105">
        <f t="shared" si="287"/>
        <v>1112.2660332541568</v>
      </c>
      <c r="BS1601" s="162">
        <f t="shared" si="288"/>
        <v>0.1</v>
      </c>
      <c r="BT1601" s="105">
        <f t="shared" si="289"/>
        <v>1001.0394299287411</v>
      </c>
    </row>
    <row r="1602" spans="1:72">
      <c r="A1602" s="18">
        <f t="shared" si="292"/>
        <v>1599</v>
      </c>
      <c r="B1602" s="61">
        <v>291807558416</v>
      </c>
      <c r="C1602" s="39">
        <v>43344</v>
      </c>
      <c r="D1602" s="22" t="s">
        <v>180</v>
      </c>
      <c r="E1602" s="22" t="s">
        <v>3277</v>
      </c>
      <c r="F1602" s="110">
        <v>8</v>
      </c>
      <c r="G1602" s="23" t="s">
        <v>75</v>
      </c>
      <c r="H1602" s="52">
        <v>117.93</v>
      </c>
      <c r="I1602" s="30"/>
      <c r="J1602" s="109">
        <v>943.44</v>
      </c>
      <c r="K1602" s="23">
        <v>84841090</v>
      </c>
      <c r="L1602" s="26">
        <v>0.15</v>
      </c>
      <c r="M1602" s="40">
        <v>0</v>
      </c>
      <c r="N1602" s="62">
        <v>0</v>
      </c>
      <c r="O1602" s="52">
        <v>0</v>
      </c>
      <c r="P1602" s="26">
        <v>0.1</v>
      </c>
      <c r="Q1602" s="52">
        <v>0</v>
      </c>
      <c r="R1602" s="63">
        <v>0.18</v>
      </c>
      <c r="S1602" s="23" t="s">
        <v>777</v>
      </c>
      <c r="T1602" s="52">
        <v>141.51599999999999</v>
      </c>
      <c r="U1602" s="52">
        <v>0</v>
      </c>
      <c r="V1602" s="52">
        <v>14.1516</v>
      </c>
      <c r="W1602" s="52">
        <v>197.83936800000001</v>
      </c>
      <c r="X1602" s="52">
        <v>353.50696800000003</v>
      </c>
      <c r="Y1602" s="23" t="s">
        <v>3182</v>
      </c>
      <c r="Z1602" s="23" t="s">
        <v>3278</v>
      </c>
      <c r="AA1602" s="23" t="s">
        <v>3279</v>
      </c>
      <c r="AB1602" s="33">
        <v>291807558416</v>
      </c>
      <c r="AC1602" s="33" t="s">
        <v>2958</v>
      </c>
      <c r="AD1602" s="48">
        <v>43344</v>
      </c>
      <c r="AE1602" s="39">
        <v>43340</v>
      </c>
      <c r="AF1602" s="53" t="e">
        <v>#N/A</v>
      </c>
      <c r="AG1602" s="53" t="e">
        <v>#N/A</v>
      </c>
      <c r="AH1602" s="39" t="e">
        <v>#N/A</v>
      </c>
      <c r="AI1602" s="23" t="s">
        <v>51</v>
      </c>
      <c r="AJ1602" s="54"/>
      <c r="AK1602" s="55"/>
      <c r="AL1602" s="56"/>
      <c r="AM1602" s="57"/>
      <c r="AN1602" s="33"/>
      <c r="AO1602" s="48"/>
      <c r="AP1602" s="23">
        <v>2000</v>
      </c>
      <c r="AQ1602" s="23" t="s">
        <v>52</v>
      </c>
      <c r="AR1602" s="23" t="s">
        <v>3279</v>
      </c>
      <c r="AS1602" s="38" t="s">
        <v>53</v>
      </c>
      <c r="AT1602" s="23" t="s">
        <v>522</v>
      </c>
      <c r="AU1602" s="64">
        <v>1827000886</v>
      </c>
      <c r="AV1602" s="99">
        <v>8</v>
      </c>
      <c r="AW1602" s="102">
        <v>1072.3699999999899</v>
      </c>
      <c r="AX1602" s="29" t="s">
        <v>701</v>
      </c>
      <c r="AY1602" s="29"/>
      <c r="AZ1602" s="25" t="s">
        <v>2577</v>
      </c>
      <c r="BA1602">
        <f t="shared" si="294"/>
        <v>2298</v>
      </c>
      <c r="BB1602" s="115" t="s">
        <v>6983</v>
      </c>
      <c r="BC1602" s="105">
        <f t="shared" si="282"/>
        <v>134.04624999999874</v>
      </c>
      <c r="BD1602" s="116">
        <f t="shared" si="283"/>
        <v>43313</v>
      </c>
      <c r="BE1602" s="141" t="s">
        <v>8477</v>
      </c>
      <c r="BF1602">
        <f>MATCH(BE1602,'Cat-4'!$A:$A,0)</f>
        <v>722</v>
      </c>
      <c r="BG1602">
        <f>MATCH(BD1602,'Cat-4'!$1:$1,0)</f>
        <v>80</v>
      </c>
      <c r="BH1602">
        <f>INDEX('Cat-4'!$1:$1048576,'NSS + ACT'!BF1602,'NSS + ACT'!BG1602)</f>
        <v>111.2</v>
      </c>
      <c r="BI1602">
        <f>MATCH($BI$1,'Cat-4'!$1:$1,0)</f>
        <v>153</v>
      </c>
      <c r="BJ1602">
        <f>INDEX('Cat-4'!$1:$1048576,'NSS + ACT'!BF1602,'NSS + ACT'!BI1602)</f>
        <v>130.80000000000001</v>
      </c>
      <c r="BK1602" s="126">
        <f t="shared" si="284"/>
        <v>1.1762589928057554</v>
      </c>
      <c r="BL1602">
        <f t="shared" si="285"/>
        <v>2327</v>
      </c>
      <c r="BM1602" s="126">
        <f t="shared" si="286"/>
        <v>77.566666666666663</v>
      </c>
      <c r="BN1602" s="126" t="s">
        <v>8785</v>
      </c>
      <c r="BO1602" s="126">
        <f>MATCH(BB1602,Sheet3!$D$4:$D$8,0)</f>
        <v>2</v>
      </c>
      <c r="BP1602" s="126">
        <f>MATCH(BN1602,Sheet3!$E$4:$H$4,0)</f>
        <v>4</v>
      </c>
      <c r="BQ1602" s="132">
        <f>INDEX(Sheet3!$D$4:$H$8,'NSS + ACT'!BO1602,'NSS + ACT'!BP1602)</f>
        <v>0.1</v>
      </c>
      <c r="BR1602" s="105">
        <f t="shared" si="287"/>
        <v>1261.384856115096</v>
      </c>
      <c r="BS1602" s="162">
        <f t="shared" si="288"/>
        <v>0.1</v>
      </c>
      <c r="BT1602" s="105">
        <f t="shared" si="289"/>
        <v>1135.2463705035864</v>
      </c>
    </row>
    <row r="1603" spans="1:72">
      <c r="A1603" s="18">
        <f t="shared" si="292"/>
        <v>1600</v>
      </c>
      <c r="B1603" s="61">
        <v>291603956744</v>
      </c>
      <c r="C1603" s="39">
        <v>42609</v>
      </c>
      <c r="D1603" s="22" t="s">
        <v>91</v>
      </c>
      <c r="E1603" s="22" t="s">
        <v>2321</v>
      </c>
      <c r="F1603" s="110">
        <v>3</v>
      </c>
      <c r="G1603" s="23" t="s">
        <v>119</v>
      </c>
      <c r="H1603" s="52">
        <v>353.07333333333332</v>
      </c>
      <c r="I1603" s="30"/>
      <c r="J1603" s="109">
        <v>1059.22</v>
      </c>
      <c r="K1603" s="23">
        <v>84819090</v>
      </c>
      <c r="L1603" s="26">
        <v>7.4999999999999997E-2</v>
      </c>
      <c r="M1603" s="40">
        <v>0</v>
      </c>
      <c r="N1603" s="62">
        <v>0</v>
      </c>
      <c r="O1603" s="52"/>
      <c r="P1603" s="26">
        <v>0.1</v>
      </c>
      <c r="Q1603" s="52">
        <v>0</v>
      </c>
      <c r="R1603" s="63">
        <v>0.18</v>
      </c>
      <c r="S1603" s="23" t="s">
        <v>849</v>
      </c>
      <c r="T1603" s="52">
        <v>79.441500000000005</v>
      </c>
      <c r="U1603" s="52">
        <v>0</v>
      </c>
      <c r="V1603" s="52">
        <v>7.9441500000000005</v>
      </c>
      <c r="W1603" s="52">
        <v>206.389017</v>
      </c>
      <c r="X1603" s="52">
        <v>293.77466700000002</v>
      </c>
      <c r="Y1603" s="23" t="s">
        <v>2273</v>
      </c>
      <c r="Z1603" s="23" t="s">
        <v>2322</v>
      </c>
      <c r="AA1603" s="23" t="s">
        <v>2323</v>
      </c>
      <c r="AB1603" s="33">
        <v>291603956744</v>
      </c>
      <c r="AC1603" s="33" t="s">
        <v>2012</v>
      </c>
      <c r="AD1603" s="48">
        <v>42609</v>
      </c>
      <c r="AE1603" s="39">
        <v>42594</v>
      </c>
      <c r="AF1603" s="53" t="e">
        <v>#N/A</v>
      </c>
      <c r="AG1603" s="53" t="e">
        <v>#N/A</v>
      </c>
      <c r="AH1603" s="39" t="e">
        <v>#N/A</v>
      </c>
      <c r="AI1603" s="23" t="s">
        <v>51</v>
      </c>
      <c r="AJ1603" s="54"/>
      <c r="AK1603" s="55"/>
      <c r="AL1603" s="56"/>
      <c r="AM1603" s="57"/>
      <c r="AN1603" s="33"/>
      <c r="AO1603" s="48"/>
      <c r="AP1603" s="23">
        <v>2000</v>
      </c>
      <c r="AQ1603" s="23" t="s">
        <v>52</v>
      </c>
      <c r="AR1603" s="23" t="s">
        <v>2323</v>
      </c>
      <c r="AS1603" s="38" t="s">
        <v>53</v>
      </c>
      <c r="AT1603" s="23"/>
      <c r="AU1603" s="64">
        <v>6316000951</v>
      </c>
      <c r="AV1603" s="99">
        <v>3</v>
      </c>
      <c r="AW1603" s="102">
        <v>1059.22</v>
      </c>
      <c r="AX1603" s="29" t="s">
        <v>701</v>
      </c>
      <c r="AY1603" s="29"/>
      <c r="AZ1603" s="25" t="s">
        <v>853</v>
      </c>
      <c r="BA1603">
        <f t="shared" si="294"/>
        <v>3044</v>
      </c>
      <c r="BB1603" s="115" t="s">
        <v>6983</v>
      </c>
      <c r="BC1603" s="105">
        <f t="shared" si="282"/>
        <v>353.07333333333332</v>
      </c>
      <c r="BD1603" s="116">
        <f t="shared" si="283"/>
        <v>42583</v>
      </c>
      <c r="BE1603" s="141" t="s">
        <v>8477</v>
      </c>
      <c r="BF1603">
        <f>MATCH(BE1603,'Cat-4'!$A:$A,0)</f>
        <v>722</v>
      </c>
      <c r="BG1603">
        <f>MATCH(BD1603,'Cat-4'!$1:$1,0)</f>
        <v>56</v>
      </c>
      <c r="BH1603">
        <f>INDEX('Cat-4'!$1:$1048576,'NSS + ACT'!BF1603,'NSS + ACT'!BG1603)</f>
        <v>107.5</v>
      </c>
      <c r="BI1603">
        <f>MATCH($BI$1,'Cat-4'!$1:$1,0)</f>
        <v>153</v>
      </c>
      <c r="BJ1603">
        <f>INDEX('Cat-4'!$1:$1048576,'NSS + ACT'!BF1603,'NSS + ACT'!BI1603)</f>
        <v>130.80000000000001</v>
      </c>
      <c r="BK1603" s="126">
        <f t="shared" si="284"/>
        <v>1.2167441860465118</v>
      </c>
      <c r="BL1603">
        <f t="shared" si="285"/>
        <v>3057</v>
      </c>
      <c r="BM1603" s="126">
        <f t="shared" si="286"/>
        <v>101.9</v>
      </c>
      <c r="BN1603" s="126" t="s">
        <v>8785</v>
      </c>
      <c r="BO1603" s="126">
        <f>MATCH(BB1603,Sheet3!$D$4:$D$8,0)</f>
        <v>2</v>
      </c>
      <c r="BP1603" s="126">
        <f>MATCH(BN1603,Sheet3!$E$4:$H$4,0)</f>
        <v>4</v>
      </c>
      <c r="BQ1603" s="132">
        <f>INDEX(Sheet3!$D$4:$H$8,'NSS + ACT'!BO1603,'NSS + ACT'!BP1603)</f>
        <v>0.1</v>
      </c>
      <c r="BR1603" s="105">
        <f t="shared" si="287"/>
        <v>1288.7997767441864</v>
      </c>
      <c r="BS1603" s="162">
        <f t="shared" si="288"/>
        <v>0.1</v>
      </c>
      <c r="BT1603" s="105">
        <f t="shared" si="289"/>
        <v>1159.9197990697678</v>
      </c>
    </row>
    <row r="1604" spans="1:72">
      <c r="A1604" s="18">
        <f t="shared" si="292"/>
        <v>1601</v>
      </c>
      <c r="B1604" s="61">
        <v>291807557790</v>
      </c>
      <c r="C1604" s="39">
        <v>43344</v>
      </c>
      <c r="D1604" s="22" t="s">
        <v>180</v>
      </c>
      <c r="E1604" s="22" t="s">
        <v>3240</v>
      </c>
      <c r="F1604" s="110">
        <v>7</v>
      </c>
      <c r="G1604" s="23" t="s">
        <v>119</v>
      </c>
      <c r="H1604" s="52">
        <v>149.55714285714288</v>
      </c>
      <c r="I1604" s="30"/>
      <c r="J1604" s="109">
        <v>1046.9000000000001</v>
      </c>
      <c r="K1604" s="23">
        <v>73181500</v>
      </c>
      <c r="L1604" s="26">
        <v>0.15</v>
      </c>
      <c r="M1604" s="40" t="s">
        <v>695</v>
      </c>
      <c r="N1604" s="62">
        <v>0</v>
      </c>
      <c r="O1604" s="52">
        <v>0</v>
      </c>
      <c r="P1604" s="26">
        <v>0.1</v>
      </c>
      <c r="Q1604" s="52">
        <v>0</v>
      </c>
      <c r="R1604" s="63">
        <v>0.18</v>
      </c>
      <c r="S1604" s="23" t="s">
        <v>942</v>
      </c>
      <c r="T1604" s="52">
        <v>157.035</v>
      </c>
      <c r="U1604" s="52">
        <v>0</v>
      </c>
      <c r="V1604" s="52">
        <v>15.7035</v>
      </c>
      <c r="W1604" s="52">
        <v>219.53493000000003</v>
      </c>
      <c r="X1604" s="52">
        <v>392.27343000000002</v>
      </c>
      <c r="Y1604" s="23" t="s">
        <v>3182</v>
      </c>
      <c r="Z1604" s="23" t="s">
        <v>3241</v>
      </c>
      <c r="AA1604" s="23" t="s">
        <v>3242</v>
      </c>
      <c r="AB1604" s="33">
        <v>291807557790</v>
      </c>
      <c r="AC1604" s="33" t="s">
        <v>3243</v>
      </c>
      <c r="AD1604" s="48">
        <v>43344</v>
      </c>
      <c r="AE1604" s="39">
        <v>43340</v>
      </c>
      <c r="AF1604" s="53" t="e">
        <v>#N/A</v>
      </c>
      <c r="AG1604" s="53" t="e">
        <v>#N/A</v>
      </c>
      <c r="AH1604" s="39" t="e">
        <v>#N/A</v>
      </c>
      <c r="AI1604" s="23" t="s">
        <v>51</v>
      </c>
      <c r="AJ1604" s="54"/>
      <c r="AK1604" s="55"/>
      <c r="AL1604" s="56"/>
      <c r="AM1604" s="57"/>
      <c r="AN1604" s="33"/>
      <c r="AO1604" s="48"/>
      <c r="AP1604" s="23">
        <v>2000</v>
      </c>
      <c r="AQ1604" s="23" t="s">
        <v>52</v>
      </c>
      <c r="AR1604" s="23" t="s">
        <v>3242</v>
      </c>
      <c r="AS1604" s="38" t="s">
        <v>53</v>
      </c>
      <c r="AT1604" s="23" t="s">
        <v>522</v>
      </c>
      <c r="AU1604" s="64" t="s">
        <v>3244</v>
      </c>
      <c r="AV1604" s="99">
        <v>7</v>
      </c>
      <c r="AW1604" s="102">
        <v>1046.9000000000001</v>
      </c>
      <c r="AX1604" s="29" t="s">
        <v>701</v>
      </c>
      <c r="AY1604" s="29"/>
      <c r="AZ1604" s="25">
        <v>1</v>
      </c>
      <c r="BA1604">
        <f t="shared" si="294"/>
        <v>2298</v>
      </c>
      <c r="BB1604" s="115" t="s">
        <v>6983</v>
      </c>
      <c r="BC1604" s="105">
        <f t="shared" si="282"/>
        <v>149.55714285714288</v>
      </c>
      <c r="BD1604" s="116">
        <f t="shared" si="283"/>
        <v>43313</v>
      </c>
      <c r="BE1604" s="141" t="s">
        <v>8477</v>
      </c>
      <c r="BF1604">
        <f>MATCH(BE1604,'Cat-4'!$A:$A,0)</f>
        <v>722</v>
      </c>
      <c r="BG1604">
        <f>MATCH(BD1604,'Cat-4'!$1:$1,0)</f>
        <v>80</v>
      </c>
      <c r="BH1604">
        <f>INDEX('Cat-4'!$1:$1048576,'NSS + ACT'!BF1604,'NSS + ACT'!BG1604)</f>
        <v>111.2</v>
      </c>
      <c r="BI1604">
        <f>MATCH($BI$1,'Cat-4'!$1:$1,0)</f>
        <v>153</v>
      </c>
      <c r="BJ1604">
        <f>INDEX('Cat-4'!$1:$1048576,'NSS + ACT'!BF1604,'NSS + ACT'!BI1604)</f>
        <v>130.80000000000001</v>
      </c>
      <c r="BK1604" s="126">
        <f t="shared" si="284"/>
        <v>1.1762589928057554</v>
      </c>
      <c r="BL1604">
        <f t="shared" si="285"/>
        <v>2327</v>
      </c>
      <c r="BM1604" s="126">
        <f t="shared" si="286"/>
        <v>77.566666666666663</v>
      </c>
      <c r="BN1604" s="126" t="s">
        <v>8785</v>
      </c>
      <c r="BO1604" s="126">
        <f>MATCH(BB1604,Sheet3!$D$4:$D$8,0)</f>
        <v>2</v>
      </c>
      <c r="BP1604" s="126">
        <f>MATCH(BN1604,Sheet3!$E$4:$H$4,0)</f>
        <v>4</v>
      </c>
      <c r="BQ1604" s="132">
        <f>INDEX(Sheet3!$D$4:$H$8,'NSS + ACT'!BO1604,'NSS + ACT'!BP1604)</f>
        <v>0.1</v>
      </c>
      <c r="BR1604" s="105">
        <f t="shared" si="287"/>
        <v>1231.4255395683454</v>
      </c>
      <c r="BS1604" s="162">
        <f t="shared" si="288"/>
        <v>0.1</v>
      </c>
      <c r="BT1604" s="105">
        <f t="shared" si="289"/>
        <v>1108.2829856115109</v>
      </c>
    </row>
    <row r="1605" spans="1:72">
      <c r="A1605" s="18">
        <f t="shared" si="292"/>
        <v>1602</v>
      </c>
      <c r="B1605" s="61">
        <v>292105257695</v>
      </c>
      <c r="C1605" s="39">
        <v>44352</v>
      </c>
      <c r="D1605" s="22" t="s">
        <v>525</v>
      </c>
      <c r="E1605" s="22" t="s">
        <v>4365</v>
      </c>
      <c r="F1605" s="110">
        <v>14</v>
      </c>
      <c r="G1605" s="23" t="s">
        <v>119</v>
      </c>
      <c r="H1605" s="52">
        <v>74</v>
      </c>
      <c r="I1605" s="30"/>
      <c r="J1605" s="109">
        <v>1036</v>
      </c>
      <c r="K1605" s="23">
        <v>84841010</v>
      </c>
      <c r="L1605" s="26">
        <v>7.4999999999999997E-2</v>
      </c>
      <c r="M1605" s="40">
        <v>0</v>
      </c>
      <c r="N1605" s="62">
        <v>0</v>
      </c>
      <c r="O1605" s="52">
        <v>0</v>
      </c>
      <c r="P1605" s="26">
        <v>0.1</v>
      </c>
      <c r="Q1605" s="52">
        <v>0</v>
      </c>
      <c r="R1605" s="63">
        <v>0.18</v>
      </c>
      <c r="S1605" s="23" t="s">
        <v>4095</v>
      </c>
      <c r="T1605" s="52">
        <v>77.7</v>
      </c>
      <c r="U1605" s="52">
        <v>0</v>
      </c>
      <c r="V1605" s="52">
        <v>7.7700000000000005</v>
      </c>
      <c r="W1605" s="52">
        <v>201.8646</v>
      </c>
      <c r="X1605" s="52">
        <v>287.33460000000002</v>
      </c>
      <c r="Y1605" s="23" t="s">
        <v>4133</v>
      </c>
      <c r="Z1605" s="23" t="s">
        <v>4366</v>
      </c>
      <c r="AA1605" s="23" t="s">
        <v>4367</v>
      </c>
      <c r="AB1605" s="33">
        <v>292105257695</v>
      </c>
      <c r="AC1605" s="33" t="s">
        <v>4368</v>
      </c>
      <c r="AD1605" s="39">
        <v>44352</v>
      </c>
      <c r="AE1605" s="39">
        <v>44333</v>
      </c>
      <c r="AF1605" s="53" t="e">
        <v>#N/A</v>
      </c>
      <c r="AG1605" s="53" t="e">
        <v>#N/A</v>
      </c>
      <c r="AH1605" s="39" t="e">
        <v>#N/A</v>
      </c>
      <c r="AI1605" s="23" t="s">
        <v>51</v>
      </c>
      <c r="AJ1605" s="59"/>
      <c r="AK1605" s="59"/>
      <c r="AL1605" s="48"/>
      <c r="AM1605" s="60"/>
      <c r="AN1605" s="33"/>
      <c r="AO1605" s="48"/>
      <c r="AP1605" s="23">
        <v>2000</v>
      </c>
      <c r="AQ1605" s="23" t="s">
        <v>52</v>
      </c>
      <c r="AR1605" s="23" t="s">
        <v>4367</v>
      </c>
      <c r="AS1605" s="38" t="s">
        <v>53</v>
      </c>
      <c r="AT1605" s="23" t="s">
        <v>519</v>
      </c>
      <c r="AU1605" s="64" t="s">
        <v>4369</v>
      </c>
      <c r="AV1605" s="99">
        <v>14</v>
      </c>
      <c r="AW1605" s="102">
        <v>1036</v>
      </c>
      <c r="AX1605" s="29" t="s">
        <v>701</v>
      </c>
      <c r="AY1605" s="29"/>
      <c r="AZ1605" s="25"/>
      <c r="BA1605">
        <f t="shared" si="294"/>
        <v>1305</v>
      </c>
      <c r="BB1605" s="115" t="s">
        <v>6983</v>
      </c>
      <c r="BC1605" s="105">
        <f t="shared" ref="BC1605:BC1668" si="295">AW1605/AV1605</f>
        <v>74</v>
      </c>
      <c r="BD1605" s="116">
        <f t="shared" ref="BD1605:BD1668" si="296">DATE(YEAR(AE1605),MONTH(AE1605),1)</f>
        <v>44317</v>
      </c>
      <c r="BE1605" s="141" t="s">
        <v>8477</v>
      </c>
      <c r="BF1605">
        <f>MATCH(BE1605,'Cat-4'!$A:$A,0)</f>
        <v>722</v>
      </c>
      <c r="BG1605">
        <f>MATCH(BD1605,'Cat-4'!$1:$1,0)</f>
        <v>113</v>
      </c>
      <c r="BH1605">
        <f>INDEX('Cat-4'!$1:$1048576,'NSS + ACT'!BF1605,'NSS + ACT'!BG1605)</f>
        <v>117.3</v>
      </c>
      <c r="BI1605">
        <f>MATCH($BI$1,'Cat-4'!$1:$1,0)</f>
        <v>153</v>
      </c>
      <c r="BJ1605">
        <f>INDEX('Cat-4'!$1:$1048576,'NSS + ACT'!BF1605,'NSS + ACT'!BI1605)</f>
        <v>130.80000000000001</v>
      </c>
      <c r="BK1605" s="126">
        <f t="shared" ref="BK1605:BK1668" si="297">BJ1605/BH1605</f>
        <v>1.1150895140664963</v>
      </c>
      <c r="BL1605">
        <f t="shared" ref="BL1605:BL1668" si="298">$BL$1-BD1605</f>
        <v>1323</v>
      </c>
      <c r="BM1605" s="126">
        <f t="shared" ref="BM1605:BM1668" si="299">BL1605/30</f>
        <v>44.1</v>
      </c>
      <c r="BN1605" s="126" t="s">
        <v>8785</v>
      </c>
      <c r="BO1605" s="126">
        <f>MATCH(BB1605,Sheet3!$D$4:$D$8,0)</f>
        <v>2</v>
      </c>
      <c r="BP1605" s="126">
        <f>MATCH(BN1605,Sheet3!$E$4:$H$4,0)</f>
        <v>4</v>
      </c>
      <c r="BQ1605" s="132">
        <f>INDEX(Sheet3!$D$4:$H$8,'NSS + ACT'!BO1605,'NSS + ACT'!BP1605)</f>
        <v>0.1</v>
      </c>
      <c r="BR1605" s="105">
        <f t="shared" ref="BR1605:BR1668" si="300">BK1605*AW1605</f>
        <v>1155.2327365728902</v>
      </c>
      <c r="BS1605" s="162">
        <f t="shared" ref="BS1605:BS1668" si="301">BQ1605</f>
        <v>0.1</v>
      </c>
      <c r="BT1605" s="105">
        <f t="shared" ref="BT1605:BT1668" si="302">BR1605*(1-BS1605)</f>
        <v>1039.7094629156013</v>
      </c>
    </row>
    <row r="1606" spans="1:72">
      <c r="A1606" s="18">
        <f t="shared" si="292"/>
        <v>1603</v>
      </c>
      <c r="B1606" s="61">
        <v>291703054252</v>
      </c>
      <c r="C1606" s="39">
        <v>42898</v>
      </c>
      <c r="D1606" s="22" t="s">
        <v>213</v>
      </c>
      <c r="E1606" s="22" t="s">
        <v>4665</v>
      </c>
      <c r="F1606" s="110">
        <v>1</v>
      </c>
      <c r="G1606" s="23" t="s">
        <v>49</v>
      </c>
      <c r="H1606" s="52">
        <v>1011.87</v>
      </c>
      <c r="I1606" s="30"/>
      <c r="J1606" s="109">
        <v>1011.87</v>
      </c>
      <c r="K1606" s="23">
        <v>84818090</v>
      </c>
      <c r="L1606" s="26">
        <v>7.4999999999999997E-2</v>
      </c>
      <c r="M1606" s="40">
        <v>0</v>
      </c>
      <c r="N1606" s="62">
        <v>0</v>
      </c>
      <c r="O1606" s="52">
        <v>0</v>
      </c>
      <c r="P1606" s="26">
        <v>0.1</v>
      </c>
      <c r="Q1606" s="52">
        <v>0</v>
      </c>
      <c r="R1606" s="63">
        <v>0.18</v>
      </c>
      <c r="S1606" s="23" t="s">
        <v>4666</v>
      </c>
      <c r="T1606" s="52">
        <v>75.890249999999995</v>
      </c>
      <c r="U1606" s="52">
        <v>0</v>
      </c>
      <c r="V1606" s="52">
        <v>7.5890249999999995</v>
      </c>
      <c r="W1606" s="52">
        <v>197.1628695</v>
      </c>
      <c r="X1606" s="52">
        <v>280.64214449999997</v>
      </c>
      <c r="Y1606" s="23" t="s">
        <v>4646</v>
      </c>
      <c r="Z1606" s="23" t="s">
        <v>4667</v>
      </c>
      <c r="AA1606" s="23" t="s">
        <v>4668</v>
      </c>
      <c r="AB1606" s="33">
        <v>291703054252</v>
      </c>
      <c r="AC1606" s="33" t="s">
        <v>1903</v>
      </c>
      <c r="AD1606" s="39">
        <v>42898</v>
      </c>
      <c r="AE1606" s="39">
        <v>42885</v>
      </c>
      <c r="AF1606" s="53" t="e">
        <v>#N/A</v>
      </c>
      <c r="AG1606" s="53" t="e">
        <v>#N/A</v>
      </c>
      <c r="AH1606" s="39" t="e">
        <v>#N/A</v>
      </c>
      <c r="AI1606" s="23" t="s">
        <v>51</v>
      </c>
      <c r="AJ1606" s="59"/>
      <c r="AK1606" s="59"/>
      <c r="AL1606" s="48"/>
      <c r="AM1606" s="60"/>
      <c r="AN1606" s="33"/>
      <c r="AO1606" s="48"/>
      <c r="AP1606" s="23">
        <v>2000</v>
      </c>
      <c r="AQ1606" s="23" t="s">
        <v>52</v>
      </c>
      <c r="AR1606" s="23" t="s">
        <v>4668</v>
      </c>
      <c r="AS1606" s="38" t="s">
        <v>53</v>
      </c>
      <c r="AT1606" s="23" t="s">
        <v>522</v>
      </c>
      <c r="AU1606" s="64" t="s">
        <v>1904</v>
      </c>
      <c r="AV1606" s="99">
        <v>1</v>
      </c>
      <c r="AW1606" s="102">
        <v>1011.87</v>
      </c>
      <c r="AX1606" s="29" t="s">
        <v>701</v>
      </c>
      <c r="AY1606" s="29"/>
      <c r="AZ1606" s="25" t="s">
        <v>1866</v>
      </c>
      <c r="BA1606">
        <f t="shared" si="294"/>
        <v>2753</v>
      </c>
      <c r="BB1606" s="115" t="s">
        <v>6983</v>
      </c>
      <c r="BC1606" s="105">
        <f t="shared" si="295"/>
        <v>1011.87</v>
      </c>
      <c r="BD1606" s="116">
        <f t="shared" si="296"/>
        <v>42856</v>
      </c>
      <c r="BE1606" s="141" t="s">
        <v>8477</v>
      </c>
      <c r="BF1606">
        <f>MATCH(BE1606,'Cat-4'!$A:$A,0)</f>
        <v>722</v>
      </c>
      <c r="BG1606">
        <f>MATCH(BD1606,'Cat-4'!$1:$1,0)</f>
        <v>65</v>
      </c>
      <c r="BH1606">
        <f>INDEX('Cat-4'!$1:$1048576,'NSS + ACT'!BF1606,'NSS + ACT'!BG1606)</f>
        <v>108.1</v>
      </c>
      <c r="BI1606">
        <f>MATCH($BI$1,'Cat-4'!$1:$1,0)</f>
        <v>153</v>
      </c>
      <c r="BJ1606">
        <f>INDEX('Cat-4'!$1:$1048576,'NSS + ACT'!BF1606,'NSS + ACT'!BI1606)</f>
        <v>130.80000000000001</v>
      </c>
      <c r="BK1606" s="126">
        <f t="shared" si="297"/>
        <v>1.2099907493061981</v>
      </c>
      <c r="BL1606">
        <f t="shared" si="298"/>
        <v>2784</v>
      </c>
      <c r="BM1606" s="126">
        <f t="shared" si="299"/>
        <v>92.8</v>
      </c>
      <c r="BN1606" s="126" t="s">
        <v>8785</v>
      </c>
      <c r="BO1606" s="126">
        <f>MATCH(BB1606,Sheet3!$D$4:$D$8,0)</f>
        <v>2</v>
      </c>
      <c r="BP1606" s="126">
        <f>MATCH(BN1606,Sheet3!$E$4:$H$4,0)</f>
        <v>4</v>
      </c>
      <c r="BQ1606" s="132">
        <f>INDEX(Sheet3!$D$4:$H$8,'NSS + ACT'!BO1606,'NSS + ACT'!BP1606)</f>
        <v>0.1</v>
      </c>
      <c r="BR1606" s="105">
        <f t="shared" si="300"/>
        <v>1224.3533395004627</v>
      </c>
      <c r="BS1606" s="162">
        <f t="shared" si="301"/>
        <v>0.1</v>
      </c>
      <c r="BT1606" s="105">
        <f t="shared" si="302"/>
        <v>1101.9180055504164</v>
      </c>
    </row>
    <row r="1607" spans="1:72">
      <c r="A1607" s="18">
        <f t="shared" si="292"/>
        <v>1604</v>
      </c>
      <c r="B1607" s="33">
        <v>292008116820</v>
      </c>
      <c r="C1607" s="39">
        <v>44120</v>
      </c>
      <c r="D1607" s="22" t="s">
        <v>309</v>
      </c>
      <c r="E1607" s="22" t="s">
        <v>6129</v>
      </c>
      <c r="F1607" s="110">
        <v>20</v>
      </c>
      <c r="G1607" s="23" t="s">
        <v>119</v>
      </c>
      <c r="H1607" s="52">
        <v>25.244999999999997</v>
      </c>
      <c r="I1607" s="30"/>
      <c r="J1607" s="109">
        <v>504.9</v>
      </c>
      <c r="K1607" s="33" t="s">
        <v>6101</v>
      </c>
      <c r="L1607" s="26">
        <v>0.15</v>
      </c>
      <c r="M1607" s="26"/>
      <c r="N1607" s="26">
        <v>0</v>
      </c>
      <c r="O1607" s="60"/>
      <c r="P1607" s="26">
        <v>0.1</v>
      </c>
      <c r="Q1607" s="84"/>
      <c r="R1607" s="26">
        <v>0.18</v>
      </c>
      <c r="S1607" s="23" t="s">
        <v>942</v>
      </c>
      <c r="T1607" s="52">
        <v>75.734999999999999</v>
      </c>
      <c r="U1607" s="52">
        <v>0</v>
      </c>
      <c r="V1607" s="52">
        <v>7.5735000000000001</v>
      </c>
      <c r="W1607" s="52">
        <v>105.87752999999999</v>
      </c>
      <c r="X1607" s="52">
        <v>189.18602999999999</v>
      </c>
      <c r="Y1607" s="23" t="s">
        <v>5950</v>
      </c>
      <c r="Z1607" s="23" t="s">
        <v>6130</v>
      </c>
      <c r="AA1607" s="23" t="s">
        <v>6131</v>
      </c>
      <c r="AB1607" s="33">
        <v>292008116820</v>
      </c>
      <c r="AC1607" s="33" t="s">
        <v>6104</v>
      </c>
      <c r="AD1607" s="39">
        <v>44120</v>
      </c>
      <c r="AE1607" s="39">
        <v>44119</v>
      </c>
      <c r="AF1607" s="53" t="e">
        <v>#N/A</v>
      </c>
      <c r="AG1607" s="53" t="e">
        <v>#N/A</v>
      </c>
      <c r="AH1607" s="39" t="e">
        <v>#N/A</v>
      </c>
      <c r="AI1607" s="23" t="s">
        <v>51</v>
      </c>
      <c r="AJ1607" s="59"/>
      <c r="AK1607" s="59"/>
      <c r="AL1607" s="48"/>
      <c r="AM1607" s="60"/>
      <c r="AN1607" s="33"/>
      <c r="AO1607" s="48"/>
      <c r="AP1607" s="23">
        <v>2000</v>
      </c>
      <c r="AQ1607" s="23" t="s">
        <v>52</v>
      </c>
      <c r="AR1607" s="23" t="s">
        <v>6131</v>
      </c>
      <c r="AS1607" s="38" t="s">
        <v>518</v>
      </c>
      <c r="AT1607" s="23"/>
      <c r="AU1607" s="23">
        <v>9</v>
      </c>
      <c r="AV1607" s="99">
        <v>20</v>
      </c>
      <c r="AW1607" s="101">
        <v>1009.77</v>
      </c>
      <c r="AX1607" s="29" t="s">
        <v>5711</v>
      </c>
      <c r="AY1607" s="29"/>
      <c r="AZ1607" s="21"/>
      <c r="BA1607">
        <f t="shared" si="294"/>
        <v>1519</v>
      </c>
      <c r="BB1607" s="115" t="s">
        <v>6983</v>
      </c>
      <c r="BC1607" s="105">
        <f t="shared" si="295"/>
        <v>50.488500000000002</v>
      </c>
      <c r="BD1607" s="116">
        <f t="shared" si="296"/>
        <v>44105</v>
      </c>
      <c r="BE1607" s="141" t="s">
        <v>8477</v>
      </c>
      <c r="BF1607">
        <f>MATCH(BE1607,'Cat-4'!$A:$A,0)</f>
        <v>722</v>
      </c>
      <c r="BG1607">
        <f>MATCH(BD1607,'Cat-4'!$1:$1,0)</f>
        <v>106</v>
      </c>
      <c r="BH1607">
        <f>INDEX('Cat-4'!$1:$1048576,'NSS + ACT'!BF1607,'NSS + ACT'!BG1607)</f>
        <v>114.2</v>
      </c>
      <c r="BI1607">
        <f>MATCH($BI$1,'Cat-4'!$1:$1,0)</f>
        <v>153</v>
      </c>
      <c r="BJ1607">
        <f>INDEX('Cat-4'!$1:$1048576,'NSS + ACT'!BF1607,'NSS + ACT'!BI1607)</f>
        <v>130.80000000000001</v>
      </c>
      <c r="BK1607" s="126">
        <f t="shared" si="297"/>
        <v>1.1453590192644485</v>
      </c>
      <c r="BL1607">
        <f t="shared" si="298"/>
        <v>1535</v>
      </c>
      <c r="BM1607" s="126">
        <f t="shared" si="299"/>
        <v>51.166666666666664</v>
      </c>
      <c r="BN1607" s="126" t="s">
        <v>8785</v>
      </c>
      <c r="BO1607" s="126">
        <f>MATCH(BB1607,Sheet3!$D$4:$D$8,0)</f>
        <v>2</v>
      </c>
      <c r="BP1607" s="126">
        <f>MATCH(BN1607,Sheet3!$E$4:$H$4,0)</f>
        <v>4</v>
      </c>
      <c r="BQ1607" s="132">
        <f>INDEX(Sheet3!$D$4:$H$8,'NSS + ACT'!BO1607,'NSS + ACT'!BP1607)</f>
        <v>0.1</v>
      </c>
      <c r="BR1607" s="105">
        <f t="shared" si="300"/>
        <v>1156.5491768826621</v>
      </c>
      <c r="BS1607" s="162">
        <f t="shared" si="301"/>
        <v>0.1</v>
      </c>
      <c r="BT1607" s="105">
        <f t="shared" si="302"/>
        <v>1040.894259194396</v>
      </c>
    </row>
    <row r="1608" spans="1:72">
      <c r="A1608" s="18">
        <f t="shared" si="292"/>
        <v>1605</v>
      </c>
      <c r="B1608" s="61">
        <v>291704276135</v>
      </c>
      <c r="C1608" s="39">
        <v>42966</v>
      </c>
      <c r="D1608" s="22" t="s">
        <v>347</v>
      </c>
      <c r="E1608" s="22" t="s">
        <v>4468</v>
      </c>
      <c r="F1608" s="110">
        <v>3</v>
      </c>
      <c r="G1608" s="23" t="s">
        <v>119</v>
      </c>
      <c r="H1608" s="52">
        <v>335.5</v>
      </c>
      <c r="I1608" s="30"/>
      <c r="J1608" s="109">
        <v>1006.5</v>
      </c>
      <c r="K1608" s="23">
        <v>84841010</v>
      </c>
      <c r="L1608" s="26">
        <v>7.4999999999999997E-2</v>
      </c>
      <c r="M1608" s="40">
        <v>0</v>
      </c>
      <c r="N1608" s="62">
        <v>0</v>
      </c>
      <c r="O1608" s="52">
        <v>0</v>
      </c>
      <c r="P1608" s="26">
        <v>0.1</v>
      </c>
      <c r="Q1608" s="52">
        <v>0</v>
      </c>
      <c r="R1608" s="63">
        <v>0.18</v>
      </c>
      <c r="S1608" s="23" t="s">
        <v>4095</v>
      </c>
      <c r="T1608" s="52">
        <v>75.487499999999997</v>
      </c>
      <c r="U1608" s="52">
        <v>0</v>
      </c>
      <c r="V1608" s="52">
        <v>7.5487500000000001</v>
      </c>
      <c r="W1608" s="52">
        <v>196.11652499999997</v>
      </c>
      <c r="X1608" s="52">
        <v>279.15277499999996</v>
      </c>
      <c r="Y1608" s="23" t="s">
        <v>4433</v>
      </c>
      <c r="Z1608" s="23" t="s">
        <v>4469</v>
      </c>
      <c r="AA1608" s="23" t="s">
        <v>355</v>
      </c>
      <c r="AB1608" s="33">
        <v>291704276135</v>
      </c>
      <c r="AC1608" s="33" t="s">
        <v>4470</v>
      </c>
      <c r="AD1608" s="39">
        <v>42966</v>
      </c>
      <c r="AE1608" s="39">
        <v>42941</v>
      </c>
      <c r="AF1608" s="53" t="e">
        <v>#N/A</v>
      </c>
      <c r="AG1608" s="53" t="e">
        <v>#N/A</v>
      </c>
      <c r="AH1608" s="39" t="e">
        <v>#N/A</v>
      </c>
      <c r="AI1608" s="23" t="s">
        <v>51</v>
      </c>
      <c r="AJ1608" s="59"/>
      <c r="AK1608" s="59"/>
      <c r="AL1608" s="48"/>
      <c r="AM1608" s="60"/>
      <c r="AN1608" s="33"/>
      <c r="AO1608" s="48"/>
      <c r="AP1608" s="23">
        <v>2000</v>
      </c>
      <c r="AQ1608" s="23" t="s">
        <v>52</v>
      </c>
      <c r="AR1608" s="23" t="s">
        <v>355</v>
      </c>
      <c r="AS1608" s="38" t="s">
        <v>53</v>
      </c>
      <c r="AT1608" s="23" t="s">
        <v>519</v>
      </c>
      <c r="AU1608" s="64" t="s">
        <v>354</v>
      </c>
      <c r="AV1608" s="99">
        <v>3</v>
      </c>
      <c r="AW1608" s="102">
        <v>1006.5</v>
      </c>
      <c r="AX1608" s="29" t="s">
        <v>701</v>
      </c>
      <c r="AY1608" s="29"/>
      <c r="AZ1608" s="25" t="s">
        <v>3564</v>
      </c>
      <c r="BA1608">
        <f t="shared" si="294"/>
        <v>2697</v>
      </c>
      <c r="BB1608" s="115" t="s">
        <v>6983</v>
      </c>
      <c r="BC1608" s="105">
        <f t="shared" si="295"/>
        <v>335.5</v>
      </c>
      <c r="BD1608" s="116">
        <f t="shared" si="296"/>
        <v>42917</v>
      </c>
      <c r="BE1608" s="141" t="s">
        <v>8477</v>
      </c>
      <c r="BF1608">
        <f>MATCH(BE1608,'Cat-4'!$A:$A,0)</f>
        <v>722</v>
      </c>
      <c r="BG1608">
        <f>MATCH(BD1608,'Cat-4'!$1:$1,0)</f>
        <v>67</v>
      </c>
      <c r="BH1608">
        <f>INDEX('Cat-4'!$1:$1048576,'NSS + ACT'!BF1608,'NSS + ACT'!BG1608)</f>
        <v>107.9</v>
      </c>
      <c r="BI1608">
        <f>MATCH($BI$1,'Cat-4'!$1:$1,0)</f>
        <v>153</v>
      </c>
      <c r="BJ1608">
        <f>INDEX('Cat-4'!$1:$1048576,'NSS + ACT'!BF1608,'NSS + ACT'!BI1608)</f>
        <v>130.80000000000001</v>
      </c>
      <c r="BK1608" s="126">
        <f t="shared" si="297"/>
        <v>1.2122335495829473</v>
      </c>
      <c r="BL1608">
        <f t="shared" si="298"/>
        <v>2723</v>
      </c>
      <c r="BM1608" s="126">
        <f t="shared" si="299"/>
        <v>90.766666666666666</v>
      </c>
      <c r="BN1608" s="126" t="s">
        <v>8785</v>
      </c>
      <c r="BO1608" s="126">
        <f>MATCH(BB1608,Sheet3!$D$4:$D$8,0)</f>
        <v>2</v>
      </c>
      <c r="BP1608" s="126">
        <f>MATCH(BN1608,Sheet3!$E$4:$H$4,0)</f>
        <v>4</v>
      </c>
      <c r="BQ1608" s="132">
        <f>INDEX(Sheet3!$D$4:$H$8,'NSS + ACT'!BO1608,'NSS + ACT'!BP1608)</f>
        <v>0.1</v>
      </c>
      <c r="BR1608" s="105">
        <f t="shared" si="300"/>
        <v>1220.1130676552364</v>
      </c>
      <c r="BS1608" s="162">
        <f t="shared" si="301"/>
        <v>0.1</v>
      </c>
      <c r="BT1608" s="105">
        <f t="shared" si="302"/>
        <v>1098.1017608897128</v>
      </c>
    </row>
    <row r="1609" spans="1:72">
      <c r="A1609" s="18">
        <f t="shared" si="292"/>
        <v>1606</v>
      </c>
      <c r="B1609" s="61">
        <v>292009081652</v>
      </c>
      <c r="C1609" s="39">
        <v>44148</v>
      </c>
      <c r="D1609" s="22" t="s">
        <v>309</v>
      </c>
      <c r="E1609" s="22" t="s">
        <v>3977</v>
      </c>
      <c r="F1609" s="110">
        <v>18</v>
      </c>
      <c r="G1609" s="23" t="s">
        <v>49</v>
      </c>
      <c r="H1609" s="52">
        <v>55.571666666666665</v>
      </c>
      <c r="I1609" s="30"/>
      <c r="J1609" s="109">
        <v>1000.29</v>
      </c>
      <c r="K1609" s="23" t="s">
        <v>3951</v>
      </c>
      <c r="L1609" s="26">
        <v>0.15</v>
      </c>
      <c r="M1609" s="40">
        <v>0</v>
      </c>
      <c r="N1609" s="40">
        <v>0</v>
      </c>
      <c r="O1609" s="52">
        <v>0</v>
      </c>
      <c r="P1609" s="26">
        <v>0.1</v>
      </c>
      <c r="Q1609" s="52">
        <v>0</v>
      </c>
      <c r="R1609" s="63">
        <v>0.18</v>
      </c>
      <c r="S1609" s="23" t="s">
        <v>696</v>
      </c>
      <c r="T1609" s="52">
        <v>150.04349999999999</v>
      </c>
      <c r="U1609" s="52">
        <v>0</v>
      </c>
      <c r="V1609" s="52">
        <v>15.004350000000001</v>
      </c>
      <c r="W1609" s="52">
        <v>209.76081299999998</v>
      </c>
      <c r="X1609" s="68">
        <v>374.80866299999997</v>
      </c>
      <c r="Y1609" s="23" t="s">
        <v>3855</v>
      </c>
      <c r="Z1609" s="23" t="s">
        <v>3978</v>
      </c>
      <c r="AA1609" s="23" t="s">
        <v>3979</v>
      </c>
      <c r="AB1609" s="33">
        <v>292009081652</v>
      </c>
      <c r="AC1609" s="33" t="s">
        <v>3972</v>
      </c>
      <c r="AD1609" s="39">
        <v>44148</v>
      </c>
      <c r="AE1609" s="39">
        <v>44147</v>
      </c>
      <c r="AF1609" s="53" t="e">
        <v>#N/A</v>
      </c>
      <c r="AG1609" s="53" t="e">
        <v>#N/A</v>
      </c>
      <c r="AH1609" s="39" t="e">
        <v>#N/A</v>
      </c>
      <c r="AI1609" s="23" t="s">
        <v>51</v>
      </c>
      <c r="AJ1609" s="59"/>
      <c r="AK1609" s="59"/>
      <c r="AL1609" s="48"/>
      <c r="AM1609" s="60"/>
      <c r="AN1609" s="33"/>
      <c r="AO1609" s="48"/>
      <c r="AP1609" s="23">
        <v>2000</v>
      </c>
      <c r="AQ1609" s="23" t="s">
        <v>52</v>
      </c>
      <c r="AR1609" s="23" t="s">
        <v>3979</v>
      </c>
      <c r="AS1609" s="38" t="s">
        <v>53</v>
      </c>
      <c r="AT1609" s="23"/>
      <c r="AU1609" s="64">
        <v>11</v>
      </c>
      <c r="AV1609" s="99">
        <v>18</v>
      </c>
      <c r="AW1609" s="102">
        <v>1000.29</v>
      </c>
      <c r="AX1609" s="29" t="s">
        <v>701</v>
      </c>
      <c r="AY1609" s="29"/>
      <c r="AZ1609" s="25"/>
      <c r="BA1609">
        <f t="shared" si="294"/>
        <v>1491</v>
      </c>
      <c r="BB1609" s="115" t="s">
        <v>6983</v>
      </c>
      <c r="BC1609" s="105">
        <f t="shared" si="295"/>
        <v>55.571666666666665</v>
      </c>
      <c r="BD1609" s="116">
        <f t="shared" si="296"/>
        <v>44136</v>
      </c>
      <c r="BE1609" s="141" t="s">
        <v>8477</v>
      </c>
      <c r="BF1609">
        <f>MATCH(BE1609,'Cat-4'!$A:$A,0)</f>
        <v>722</v>
      </c>
      <c r="BG1609">
        <f>MATCH(BD1609,'Cat-4'!$1:$1,0)</f>
        <v>107</v>
      </c>
      <c r="BH1609">
        <f>INDEX('Cat-4'!$1:$1048576,'NSS + ACT'!BF1609,'NSS + ACT'!BG1609)</f>
        <v>113.7</v>
      </c>
      <c r="BI1609">
        <f>MATCH($BI$1,'Cat-4'!$1:$1,0)</f>
        <v>153</v>
      </c>
      <c r="BJ1609">
        <f>INDEX('Cat-4'!$1:$1048576,'NSS + ACT'!BF1609,'NSS + ACT'!BI1609)</f>
        <v>130.80000000000001</v>
      </c>
      <c r="BK1609" s="126">
        <f t="shared" si="297"/>
        <v>1.1503957783641161</v>
      </c>
      <c r="BL1609">
        <f t="shared" si="298"/>
        <v>1504</v>
      </c>
      <c r="BM1609" s="126">
        <f t="shared" si="299"/>
        <v>50.133333333333333</v>
      </c>
      <c r="BN1609" s="126" t="s">
        <v>8785</v>
      </c>
      <c r="BO1609" s="126">
        <f>MATCH(BB1609,Sheet3!$D$4:$D$8,0)</f>
        <v>2</v>
      </c>
      <c r="BP1609" s="126">
        <f>MATCH(BN1609,Sheet3!$E$4:$H$4,0)</f>
        <v>4</v>
      </c>
      <c r="BQ1609" s="132">
        <f>INDEX(Sheet3!$D$4:$H$8,'NSS + ACT'!BO1609,'NSS + ACT'!BP1609)</f>
        <v>0.1</v>
      </c>
      <c r="BR1609" s="105">
        <f t="shared" si="300"/>
        <v>1150.7293931398417</v>
      </c>
      <c r="BS1609" s="162">
        <f t="shared" si="301"/>
        <v>0.1</v>
      </c>
      <c r="BT1609" s="105">
        <f t="shared" si="302"/>
        <v>1035.6564538258576</v>
      </c>
    </row>
    <row r="1610" spans="1:72">
      <c r="A1610" s="18">
        <f t="shared" si="292"/>
        <v>1607</v>
      </c>
      <c r="B1610" s="61">
        <v>292208055521</v>
      </c>
      <c r="C1610" s="39">
        <v>44776</v>
      </c>
      <c r="D1610" s="22" t="s">
        <v>203</v>
      </c>
      <c r="E1610" s="22" t="s">
        <v>1733</v>
      </c>
      <c r="F1610" s="110">
        <v>2</v>
      </c>
      <c r="G1610" s="23" t="s">
        <v>119</v>
      </c>
      <c r="H1610" s="52">
        <v>498.19999999999948</v>
      </c>
      <c r="I1610" s="30"/>
      <c r="J1610" s="109">
        <v>996.39999999999895</v>
      </c>
      <c r="K1610" s="23">
        <v>84842000</v>
      </c>
      <c r="L1610" s="26">
        <v>7.4999999999999997E-2</v>
      </c>
      <c r="M1610" s="40">
        <v>0</v>
      </c>
      <c r="N1610" s="62">
        <v>0</v>
      </c>
      <c r="O1610" s="52">
        <v>0</v>
      </c>
      <c r="P1610" s="26">
        <v>0.1</v>
      </c>
      <c r="Q1610" s="52">
        <v>0</v>
      </c>
      <c r="R1610" s="63">
        <v>0.18</v>
      </c>
      <c r="S1610" s="23" t="s">
        <v>777</v>
      </c>
      <c r="T1610" s="52">
        <v>74.729999999999919</v>
      </c>
      <c r="U1610" s="52">
        <v>0</v>
      </c>
      <c r="V1610" s="52">
        <v>7.4729999999999919</v>
      </c>
      <c r="W1610" s="52">
        <v>194.1485399999998</v>
      </c>
      <c r="X1610" s="52">
        <v>276.35153999999972</v>
      </c>
      <c r="Y1610" s="23" t="s">
        <v>1628</v>
      </c>
      <c r="Z1610" s="23" t="s">
        <v>1734</v>
      </c>
      <c r="AA1610" s="23" t="s">
        <v>1735</v>
      </c>
      <c r="AB1610" s="33">
        <v>292208055521</v>
      </c>
      <c r="AC1610" s="33" t="s">
        <v>1736</v>
      </c>
      <c r="AD1610" s="48">
        <v>44776</v>
      </c>
      <c r="AE1610" s="39">
        <v>44775</v>
      </c>
      <c r="AF1610" s="53" t="e">
        <v>#N/A</v>
      </c>
      <c r="AG1610" s="53" t="e">
        <v>#N/A</v>
      </c>
      <c r="AH1610" s="39" t="e">
        <v>#N/A</v>
      </c>
      <c r="AI1610" s="23" t="s">
        <v>51</v>
      </c>
      <c r="AJ1610" s="54"/>
      <c r="AK1610" s="55"/>
      <c r="AL1610" s="56"/>
      <c r="AM1610" s="57"/>
      <c r="AN1610" s="33"/>
      <c r="AO1610" s="48"/>
      <c r="AP1610" s="23">
        <v>2000</v>
      </c>
      <c r="AQ1610" s="23" t="s">
        <v>52</v>
      </c>
      <c r="AR1610" s="23" t="s">
        <v>1735</v>
      </c>
      <c r="AS1610" s="38" t="s">
        <v>53</v>
      </c>
      <c r="AT1610" s="23"/>
      <c r="AU1610" s="64" t="s">
        <v>1737</v>
      </c>
      <c r="AV1610" s="99">
        <v>2</v>
      </c>
      <c r="AW1610" s="102">
        <v>996.39999999999895</v>
      </c>
      <c r="AX1610" s="29" t="s">
        <v>701</v>
      </c>
      <c r="AY1610" s="29"/>
      <c r="AZ1610" s="25" t="s">
        <v>1633</v>
      </c>
      <c r="BA1610">
        <f t="shared" si="294"/>
        <v>863</v>
      </c>
      <c r="BB1610" s="115" t="s">
        <v>6987</v>
      </c>
      <c r="BC1610" s="105">
        <f t="shared" si="295"/>
        <v>498.19999999999948</v>
      </c>
      <c r="BD1610" s="116">
        <f t="shared" si="296"/>
        <v>44774</v>
      </c>
      <c r="BE1610" s="141" t="s">
        <v>8366</v>
      </c>
      <c r="BF1610">
        <f>MATCH(BE1610,'Cat-4'!$A:$A,0)</f>
        <v>666</v>
      </c>
      <c r="BG1610">
        <f>MATCH(BD1610,'Cat-4'!$1:$1,0)</f>
        <v>128</v>
      </c>
      <c r="BH1610">
        <f>INDEX('Cat-4'!$1:$1048576,'NSS + ACT'!BF1610,'NSS + ACT'!BG1610)</f>
        <v>128.6</v>
      </c>
      <c r="BI1610">
        <f>MATCH($BI$1,'Cat-4'!$1:$1,0)</f>
        <v>153</v>
      </c>
      <c r="BJ1610">
        <f>INDEX('Cat-4'!$1:$1048576,'NSS + ACT'!BF1610,'NSS + ACT'!BI1610)</f>
        <v>133.4</v>
      </c>
      <c r="BK1610" s="126">
        <f t="shared" si="297"/>
        <v>1.0373250388802489</v>
      </c>
      <c r="BL1610">
        <f t="shared" si="298"/>
        <v>866</v>
      </c>
      <c r="BM1610" s="126">
        <f t="shared" si="299"/>
        <v>28.866666666666667</v>
      </c>
      <c r="BN1610" s="126" t="s">
        <v>8785</v>
      </c>
      <c r="BO1610" s="126">
        <f>MATCH(BB1610,Sheet3!$D$4:$D$8,0)</f>
        <v>4</v>
      </c>
      <c r="BP1610" s="126">
        <f>MATCH(BN1610,Sheet3!$E$4:$H$4,0)</f>
        <v>4</v>
      </c>
      <c r="BQ1610" s="132">
        <f>INDEX(Sheet3!$D$4:$H$8,'NSS + ACT'!BO1610,'NSS + ACT'!BP1610)</f>
        <v>0.2</v>
      </c>
      <c r="BR1610" s="105">
        <f t="shared" si="300"/>
        <v>1033.5906687402789</v>
      </c>
      <c r="BS1610" s="162">
        <f t="shared" si="301"/>
        <v>0.2</v>
      </c>
      <c r="BT1610" s="105">
        <f t="shared" si="302"/>
        <v>826.87253499222322</v>
      </c>
    </row>
    <row r="1611" spans="1:72">
      <c r="A1611" s="18">
        <f t="shared" si="292"/>
        <v>1608</v>
      </c>
      <c r="B1611" s="33">
        <v>292309144536</v>
      </c>
      <c r="C1611" s="39">
        <v>45166</v>
      </c>
      <c r="D1611" s="22" t="s">
        <v>304</v>
      </c>
      <c r="E1611" s="22" t="s">
        <v>5673</v>
      </c>
      <c r="F1611" s="110">
        <v>39</v>
      </c>
      <c r="G1611" s="23" t="s">
        <v>119</v>
      </c>
      <c r="H1611" s="58">
        <v>25.520769230769208</v>
      </c>
      <c r="I1611" s="30"/>
      <c r="J1611" s="101">
        <v>995.30999999999904</v>
      </c>
      <c r="K1611" s="33">
        <v>85369090</v>
      </c>
      <c r="L1611" s="26">
        <v>0.1</v>
      </c>
      <c r="M1611" s="40">
        <v>0</v>
      </c>
      <c r="N1611" s="40">
        <v>0</v>
      </c>
      <c r="O1611" s="35">
        <v>0</v>
      </c>
      <c r="P1611" s="63">
        <v>0.1</v>
      </c>
      <c r="Q1611" s="52">
        <v>0</v>
      </c>
      <c r="R1611" s="63">
        <v>0.18</v>
      </c>
      <c r="S1611" s="23" t="s">
        <v>1322</v>
      </c>
      <c r="T1611" s="52">
        <v>99.530999999999906</v>
      </c>
      <c r="U1611" s="52">
        <v>0</v>
      </c>
      <c r="V1611" s="52">
        <v>9.9530999999999921</v>
      </c>
      <c r="W1611" s="52">
        <v>198.86293799999982</v>
      </c>
      <c r="X1611" s="52">
        <v>308.34703799999971</v>
      </c>
      <c r="Y1611" s="23" t="s">
        <v>5450</v>
      </c>
      <c r="Z1611" s="23" t="s">
        <v>5674</v>
      </c>
      <c r="AA1611" s="23" t="s">
        <v>5675</v>
      </c>
      <c r="AB1611" s="33">
        <v>292309144536</v>
      </c>
      <c r="AC1611" s="33" t="s">
        <v>5665</v>
      </c>
      <c r="AD1611" s="39">
        <v>45166</v>
      </c>
      <c r="AE1611" s="39">
        <v>45164</v>
      </c>
      <c r="AF1611" s="53" t="e">
        <v>#N/A</v>
      </c>
      <c r="AG1611" s="53" t="e">
        <v>#N/A</v>
      </c>
      <c r="AH1611" s="39" t="e">
        <v>#N/A</v>
      </c>
      <c r="AI1611" s="23" t="s">
        <v>51</v>
      </c>
      <c r="AJ1611" s="59"/>
      <c r="AK1611" s="59"/>
      <c r="AL1611" s="48"/>
      <c r="AM1611" s="60"/>
      <c r="AN1611" s="33"/>
      <c r="AO1611" s="48"/>
      <c r="AP1611" s="23">
        <v>2000</v>
      </c>
      <c r="AQ1611" s="23" t="s">
        <v>52</v>
      </c>
      <c r="AR1611" s="23" t="s">
        <v>5675</v>
      </c>
      <c r="AS1611" s="38" t="s">
        <v>518</v>
      </c>
      <c r="AT1611" s="23"/>
      <c r="AU1611" s="23" t="s">
        <v>5666</v>
      </c>
      <c r="AV1611" s="99">
        <v>39</v>
      </c>
      <c r="AW1611" s="101">
        <v>995.30999999999904</v>
      </c>
      <c r="AX1611" s="29" t="s">
        <v>4770</v>
      </c>
      <c r="AY1611" s="29"/>
      <c r="AZ1611" s="30" t="s">
        <v>853</v>
      </c>
      <c r="BA1611">
        <f t="shared" si="294"/>
        <v>474</v>
      </c>
      <c r="BB1611" s="115" t="s">
        <v>6983</v>
      </c>
      <c r="BC1611" s="105">
        <f t="shared" si="295"/>
        <v>25.520769230769208</v>
      </c>
      <c r="BD1611" s="116">
        <f t="shared" si="296"/>
        <v>45139</v>
      </c>
      <c r="BE1611" s="141" t="s">
        <v>8477</v>
      </c>
      <c r="BF1611">
        <f>MATCH(BE1611,'Cat-4'!$A:$A,0)</f>
        <v>722</v>
      </c>
      <c r="BG1611">
        <f>MATCH(BD1611,'Cat-4'!$1:$1,0)</f>
        <v>140</v>
      </c>
      <c r="BH1611">
        <f>INDEX('Cat-4'!$1:$1048576,'NSS + ACT'!BF1611,'NSS + ACT'!BG1611)</f>
        <v>128.5</v>
      </c>
      <c r="BI1611">
        <f>MATCH($BI$1,'Cat-4'!$1:$1,0)</f>
        <v>153</v>
      </c>
      <c r="BJ1611">
        <f>INDEX('Cat-4'!$1:$1048576,'NSS + ACT'!BF1611,'NSS + ACT'!BI1611)</f>
        <v>130.80000000000001</v>
      </c>
      <c r="BK1611" s="126">
        <f t="shared" si="297"/>
        <v>1.0178988326848251</v>
      </c>
      <c r="BL1611">
        <f t="shared" si="298"/>
        <v>501</v>
      </c>
      <c r="BM1611" s="126">
        <f t="shared" si="299"/>
        <v>16.7</v>
      </c>
      <c r="BN1611" s="126" t="s">
        <v>8784</v>
      </c>
      <c r="BO1611" s="126">
        <f>MATCH(BB1611,Sheet3!$D$4:$D$8,0)</f>
        <v>2</v>
      </c>
      <c r="BP1611" s="126">
        <f>MATCH(BN1611,Sheet3!$E$4:$H$4,0)</f>
        <v>3</v>
      </c>
      <c r="BQ1611" s="132">
        <f>INDEX(Sheet3!$D$4:$H$8,'NSS + ACT'!BO1611,'NSS + ACT'!BP1611)</f>
        <v>0.05</v>
      </c>
      <c r="BR1611" s="105">
        <f t="shared" si="300"/>
        <v>1013.1248871595322</v>
      </c>
      <c r="BS1611" s="162">
        <f t="shared" si="301"/>
        <v>0.05</v>
      </c>
      <c r="BT1611" s="105">
        <f t="shared" si="302"/>
        <v>962.46864280155557</v>
      </c>
    </row>
    <row r="1612" spans="1:72">
      <c r="A1612" s="18">
        <f t="shared" si="292"/>
        <v>1609</v>
      </c>
      <c r="B1612" s="61">
        <v>291805092246</v>
      </c>
      <c r="C1612" s="39">
        <v>43270</v>
      </c>
      <c r="D1612" s="22" t="s">
        <v>307</v>
      </c>
      <c r="E1612" s="22" t="s">
        <v>3763</v>
      </c>
      <c r="F1612" s="110">
        <v>1</v>
      </c>
      <c r="G1612" s="23" t="s">
        <v>49</v>
      </c>
      <c r="H1612" s="52">
        <v>992.47</v>
      </c>
      <c r="I1612" s="30"/>
      <c r="J1612" s="109">
        <v>992.47</v>
      </c>
      <c r="K1612" s="23">
        <v>85447090</v>
      </c>
      <c r="L1612" s="66">
        <v>0</v>
      </c>
      <c r="M1612" s="40">
        <v>0</v>
      </c>
      <c r="N1612" s="62">
        <v>0</v>
      </c>
      <c r="O1612" s="52">
        <v>0</v>
      </c>
      <c r="P1612" s="66">
        <v>0</v>
      </c>
      <c r="Q1612" s="52">
        <v>0</v>
      </c>
      <c r="R1612" s="63">
        <v>0.18</v>
      </c>
      <c r="S1612" s="23" t="s">
        <v>966</v>
      </c>
      <c r="T1612" s="52">
        <v>0</v>
      </c>
      <c r="U1612" s="52">
        <v>0</v>
      </c>
      <c r="V1612" s="52">
        <v>0</v>
      </c>
      <c r="W1612" s="52">
        <v>178.6446</v>
      </c>
      <c r="X1612" s="52">
        <v>178.6446</v>
      </c>
      <c r="Y1612" s="23" t="s">
        <v>3695</v>
      </c>
      <c r="Z1612" s="23" t="s">
        <v>3764</v>
      </c>
      <c r="AA1612" s="23" t="s">
        <v>3765</v>
      </c>
      <c r="AB1612" s="33">
        <v>291805092246</v>
      </c>
      <c r="AC1612" s="33" t="s">
        <v>3766</v>
      </c>
      <c r="AD1612" s="39">
        <v>43270</v>
      </c>
      <c r="AE1612" s="39">
        <v>43263</v>
      </c>
      <c r="AF1612" s="53" t="e">
        <v>#N/A</v>
      </c>
      <c r="AG1612" s="53" t="e">
        <v>#N/A</v>
      </c>
      <c r="AH1612" s="39" t="e">
        <v>#N/A</v>
      </c>
      <c r="AI1612" s="23" t="s">
        <v>51</v>
      </c>
      <c r="AJ1612" s="59"/>
      <c r="AK1612" s="59"/>
      <c r="AL1612" s="48"/>
      <c r="AM1612" s="60"/>
      <c r="AN1612" s="33"/>
      <c r="AO1612" s="48"/>
      <c r="AP1612" s="23">
        <v>2000</v>
      </c>
      <c r="AQ1612" s="23" t="s">
        <v>52</v>
      </c>
      <c r="AR1612" s="23" t="s">
        <v>3765</v>
      </c>
      <c r="AS1612" s="38" t="s">
        <v>53</v>
      </c>
      <c r="AT1612" s="23"/>
      <c r="AU1612" s="64" t="s">
        <v>3767</v>
      </c>
      <c r="AV1612" s="99">
        <v>1</v>
      </c>
      <c r="AW1612" s="102">
        <v>992.47</v>
      </c>
      <c r="AX1612" s="29" t="s">
        <v>701</v>
      </c>
      <c r="AY1612" s="29"/>
      <c r="AZ1612" s="25"/>
      <c r="BA1612">
        <f t="shared" si="294"/>
        <v>2375</v>
      </c>
      <c r="BB1612" s="115" t="s">
        <v>6983</v>
      </c>
      <c r="BC1612" s="105">
        <f t="shared" si="295"/>
        <v>992.47</v>
      </c>
      <c r="BD1612" s="116">
        <f t="shared" si="296"/>
        <v>43252</v>
      </c>
      <c r="BE1612" s="141" t="s">
        <v>8477</v>
      </c>
      <c r="BF1612">
        <f>MATCH(BE1612,'Cat-4'!$A:$A,0)</f>
        <v>722</v>
      </c>
      <c r="BG1612">
        <f>MATCH(BD1612,'Cat-4'!$1:$1,0)</f>
        <v>78</v>
      </c>
      <c r="BH1612">
        <f>INDEX('Cat-4'!$1:$1048576,'NSS + ACT'!BF1612,'NSS + ACT'!BG1612)</f>
        <v>110.5</v>
      </c>
      <c r="BI1612">
        <f>MATCH($BI$1,'Cat-4'!$1:$1,0)</f>
        <v>153</v>
      </c>
      <c r="BJ1612">
        <f>INDEX('Cat-4'!$1:$1048576,'NSS + ACT'!BF1612,'NSS + ACT'!BI1612)</f>
        <v>130.80000000000001</v>
      </c>
      <c r="BK1612" s="126">
        <f t="shared" si="297"/>
        <v>1.183710407239819</v>
      </c>
      <c r="BL1612">
        <f t="shared" si="298"/>
        <v>2388</v>
      </c>
      <c r="BM1612" s="126">
        <f t="shared" si="299"/>
        <v>79.599999999999994</v>
      </c>
      <c r="BN1612" s="126" t="s">
        <v>8785</v>
      </c>
      <c r="BO1612" s="126">
        <f>MATCH(BB1612,Sheet3!$D$4:$D$8,0)</f>
        <v>2</v>
      </c>
      <c r="BP1612" s="126">
        <f>MATCH(BN1612,Sheet3!$E$4:$H$4,0)</f>
        <v>4</v>
      </c>
      <c r="BQ1612" s="132">
        <f>INDEX(Sheet3!$D$4:$H$8,'NSS + ACT'!BO1612,'NSS + ACT'!BP1612)</f>
        <v>0.1</v>
      </c>
      <c r="BR1612" s="105">
        <f t="shared" si="300"/>
        <v>1174.7970678733031</v>
      </c>
      <c r="BS1612" s="162">
        <f t="shared" si="301"/>
        <v>0.1</v>
      </c>
      <c r="BT1612" s="105">
        <f t="shared" si="302"/>
        <v>1057.3173610859728</v>
      </c>
    </row>
    <row r="1613" spans="1:72">
      <c r="A1613" s="18">
        <f t="shared" si="292"/>
        <v>1610</v>
      </c>
      <c r="B1613" s="61">
        <v>292201735210</v>
      </c>
      <c r="C1613" s="39">
        <v>44610</v>
      </c>
      <c r="D1613" s="22" t="s">
        <v>304</v>
      </c>
      <c r="E1613" s="22" t="s">
        <v>4497</v>
      </c>
      <c r="F1613" s="110">
        <v>11</v>
      </c>
      <c r="G1613" s="23" t="s">
        <v>119</v>
      </c>
      <c r="H1613" s="52">
        <v>89.769090909090906</v>
      </c>
      <c r="I1613" s="30"/>
      <c r="J1613" s="109">
        <v>987.46</v>
      </c>
      <c r="K1613" s="23">
        <v>85393990</v>
      </c>
      <c r="L1613" s="26">
        <v>0.1</v>
      </c>
      <c r="M1613" s="40">
        <v>0</v>
      </c>
      <c r="N1613" s="62">
        <v>0</v>
      </c>
      <c r="O1613" s="52">
        <v>0</v>
      </c>
      <c r="P1613" s="26">
        <v>0.1</v>
      </c>
      <c r="Q1613" s="52">
        <v>0</v>
      </c>
      <c r="R1613" s="63">
        <v>0.18</v>
      </c>
      <c r="S1613" s="23" t="s">
        <v>4492</v>
      </c>
      <c r="T1613" s="52">
        <v>98.746000000000009</v>
      </c>
      <c r="U1613" s="52">
        <v>0</v>
      </c>
      <c r="V1613" s="52">
        <v>9.8746000000000009</v>
      </c>
      <c r="W1613" s="52">
        <v>197.29450800000004</v>
      </c>
      <c r="X1613" s="52">
        <v>305.91510800000003</v>
      </c>
      <c r="Y1613" s="23" t="s">
        <v>4433</v>
      </c>
      <c r="Z1613" s="23" t="s">
        <v>4498</v>
      </c>
      <c r="AA1613" s="23" t="s">
        <v>4499</v>
      </c>
      <c r="AB1613" s="33">
        <v>292201735210</v>
      </c>
      <c r="AC1613" s="33" t="s">
        <v>4500</v>
      </c>
      <c r="AD1613" s="39">
        <v>44610</v>
      </c>
      <c r="AE1613" s="39">
        <v>44609</v>
      </c>
      <c r="AF1613" s="53" t="e">
        <v>#N/A</v>
      </c>
      <c r="AG1613" s="53" t="e">
        <v>#N/A</v>
      </c>
      <c r="AH1613" s="39" t="e">
        <v>#N/A</v>
      </c>
      <c r="AI1613" s="23" t="s">
        <v>51</v>
      </c>
      <c r="AJ1613" s="59"/>
      <c r="AK1613" s="59"/>
      <c r="AL1613" s="48"/>
      <c r="AM1613" s="60"/>
      <c r="AN1613" s="33"/>
      <c r="AO1613" s="48"/>
      <c r="AP1613" s="23">
        <v>2000</v>
      </c>
      <c r="AQ1613" s="23" t="s">
        <v>52</v>
      </c>
      <c r="AR1613" s="23" t="s">
        <v>4499</v>
      </c>
      <c r="AS1613" s="38" t="s">
        <v>53</v>
      </c>
      <c r="AT1613" s="23"/>
      <c r="AU1613" s="64" t="s">
        <v>4501</v>
      </c>
      <c r="AV1613" s="99">
        <v>11</v>
      </c>
      <c r="AW1613" s="102">
        <v>987.46</v>
      </c>
      <c r="AX1613" s="29" t="s">
        <v>701</v>
      </c>
      <c r="AY1613" s="29"/>
      <c r="AZ1613" s="25" t="s">
        <v>3564</v>
      </c>
      <c r="BA1613">
        <f t="shared" si="294"/>
        <v>1029</v>
      </c>
      <c r="BB1613" s="115" t="s">
        <v>6987</v>
      </c>
      <c r="BC1613" s="105">
        <f t="shared" si="295"/>
        <v>89.769090909090906</v>
      </c>
      <c r="BD1613" s="116">
        <f t="shared" si="296"/>
        <v>44593</v>
      </c>
      <c r="BE1613" s="141" t="s">
        <v>8366</v>
      </c>
      <c r="BF1613">
        <f>MATCH(BE1613,'Cat-4'!$A:$A,0)</f>
        <v>666</v>
      </c>
      <c r="BG1613">
        <f>MATCH(BD1613,'Cat-4'!$1:$1,0)</f>
        <v>122</v>
      </c>
      <c r="BH1613">
        <f>INDEX('Cat-4'!$1:$1048576,'NSS + ACT'!BF1613,'NSS + ACT'!BG1613)</f>
        <v>124.8</v>
      </c>
      <c r="BI1613">
        <f>MATCH($BI$1,'Cat-4'!$1:$1,0)</f>
        <v>153</v>
      </c>
      <c r="BJ1613">
        <f>INDEX('Cat-4'!$1:$1048576,'NSS + ACT'!BF1613,'NSS + ACT'!BI1613)</f>
        <v>133.4</v>
      </c>
      <c r="BK1613" s="126">
        <f t="shared" si="297"/>
        <v>1.0689102564102564</v>
      </c>
      <c r="BL1613">
        <f t="shared" si="298"/>
        <v>1047</v>
      </c>
      <c r="BM1613" s="126">
        <f t="shared" si="299"/>
        <v>34.9</v>
      </c>
      <c r="BN1613" s="126" t="s">
        <v>8785</v>
      </c>
      <c r="BO1613" s="126">
        <f>MATCH(BB1613,Sheet3!$D$4:$D$8,0)</f>
        <v>4</v>
      </c>
      <c r="BP1613" s="126">
        <f>MATCH(BN1613,Sheet3!$E$4:$H$4,0)</f>
        <v>4</v>
      </c>
      <c r="BQ1613" s="132">
        <f>INDEX(Sheet3!$D$4:$H$8,'NSS + ACT'!BO1613,'NSS + ACT'!BP1613)</f>
        <v>0.2</v>
      </c>
      <c r="BR1613" s="105">
        <f t="shared" si="300"/>
        <v>1055.5061217948719</v>
      </c>
      <c r="BS1613" s="162">
        <f t="shared" si="301"/>
        <v>0.2</v>
      </c>
      <c r="BT1613" s="105">
        <f t="shared" si="302"/>
        <v>844.40489743589751</v>
      </c>
    </row>
    <row r="1614" spans="1:72">
      <c r="A1614" s="18">
        <f t="shared" si="292"/>
        <v>1611</v>
      </c>
      <c r="B1614" s="61">
        <v>291903787442</v>
      </c>
      <c r="C1614" s="39">
        <v>43574</v>
      </c>
      <c r="D1614" s="22" t="s">
        <v>260</v>
      </c>
      <c r="E1614" s="22" t="s">
        <v>3411</v>
      </c>
      <c r="F1614" s="107">
        <v>7</v>
      </c>
      <c r="G1614" s="23" t="s">
        <v>79</v>
      </c>
      <c r="H1614" s="52">
        <v>162</v>
      </c>
      <c r="I1614" s="30"/>
      <c r="J1614" s="109">
        <v>1134</v>
      </c>
      <c r="K1614" s="23">
        <v>84139110</v>
      </c>
      <c r="L1614" s="26">
        <v>7.4999999999999997E-2</v>
      </c>
      <c r="M1614" s="40">
        <v>0</v>
      </c>
      <c r="N1614" s="62">
        <v>0</v>
      </c>
      <c r="O1614" s="52">
        <v>0</v>
      </c>
      <c r="P1614" s="26">
        <v>0.1</v>
      </c>
      <c r="Q1614" s="52">
        <v>0</v>
      </c>
      <c r="R1614" s="63">
        <v>0.18</v>
      </c>
      <c r="S1614" s="23" t="s">
        <v>1797</v>
      </c>
      <c r="T1614" s="52">
        <v>85.05</v>
      </c>
      <c r="U1614" s="52">
        <v>0</v>
      </c>
      <c r="V1614" s="52">
        <v>8.5050000000000008</v>
      </c>
      <c r="W1614" s="52">
        <v>220.9599</v>
      </c>
      <c r="X1614" s="52">
        <v>314.51490000000001</v>
      </c>
      <c r="Y1614" s="23" t="s">
        <v>3182</v>
      </c>
      <c r="Z1614" s="23" t="s">
        <v>3412</v>
      </c>
      <c r="AA1614" s="23" t="s">
        <v>3413</v>
      </c>
      <c r="AB1614" s="33">
        <v>291903787442</v>
      </c>
      <c r="AC1614" s="33" t="s">
        <v>3414</v>
      </c>
      <c r="AD1614" s="48">
        <v>43574</v>
      </c>
      <c r="AE1614" s="39">
        <v>43555</v>
      </c>
      <c r="AF1614" s="53" t="e">
        <v>#N/A</v>
      </c>
      <c r="AG1614" s="53" t="e">
        <v>#N/A</v>
      </c>
      <c r="AH1614" s="39" t="e">
        <v>#N/A</v>
      </c>
      <c r="AI1614" s="23" t="s">
        <v>51</v>
      </c>
      <c r="AJ1614" s="54"/>
      <c r="AK1614" s="55"/>
      <c r="AL1614" s="56"/>
      <c r="AM1614" s="57"/>
      <c r="AN1614" s="33"/>
      <c r="AO1614" s="48"/>
      <c r="AP1614" s="23">
        <v>2000</v>
      </c>
      <c r="AQ1614" s="23" t="s">
        <v>52</v>
      </c>
      <c r="AR1614" s="23" t="s">
        <v>3413</v>
      </c>
      <c r="AS1614" s="38" t="s">
        <v>53</v>
      </c>
      <c r="AT1614" s="23"/>
      <c r="AU1614" s="64" t="s">
        <v>298</v>
      </c>
      <c r="AV1614" s="99">
        <v>7</v>
      </c>
      <c r="AW1614" s="102">
        <v>980.51999999999896</v>
      </c>
      <c r="AX1614" s="29" t="s">
        <v>701</v>
      </c>
      <c r="AY1614" s="29"/>
      <c r="AZ1614" s="25" t="s">
        <v>2577</v>
      </c>
      <c r="BA1614">
        <f t="shared" si="294"/>
        <v>2083</v>
      </c>
      <c r="BB1614" s="115" t="s">
        <v>6983</v>
      </c>
      <c r="BC1614" s="105">
        <f t="shared" si="295"/>
        <v>140.07428571428557</v>
      </c>
      <c r="BD1614" s="116">
        <f t="shared" si="296"/>
        <v>43525</v>
      </c>
      <c r="BE1614" s="141" t="s">
        <v>8477</v>
      </c>
      <c r="BF1614">
        <f>MATCH(BE1614,'Cat-4'!$A:$A,0)</f>
        <v>722</v>
      </c>
      <c r="BG1614">
        <f>MATCH(BD1614,'Cat-4'!$1:$1,0)</f>
        <v>87</v>
      </c>
      <c r="BH1614">
        <f>INDEX('Cat-4'!$1:$1048576,'NSS + ACT'!BF1614,'NSS + ACT'!BG1614)</f>
        <v>112.3</v>
      </c>
      <c r="BI1614">
        <f>MATCH($BI$1,'Cat-4'!$1:$1,0)</f>
        <v>153</v>
      </c>
      <c r="BJ1614">
        <f>INDEX('Cat-4'!$1:$1048576,'NSS + ACT'!BF1614,'NSS + ACT'!BI1614)</f>
        <v>130.80000000000001</v>
      </c>
      <c r="BK1614" s="126">
        <f t="shared" si="297"/>
        <v>1.1647373107747108</v>
      </c>
      <c r="BL1614">
        <f t="shared" si="298"/>
        <v>2115</v>
      </c>
      <c r="BM1614" s="126">
        <f t="shared" si="299"/>
        <v>70.5</v>
      </c>
      <c r="BN1614" s="126" t="s">
        <v>8785</v>
      </c>
      <c r="BO1614" s="126">
        <f>MATCH(BB1614,Sheet3!$D$4:$D$8,0)</f>
        <v>2</v>
      </c>
      <c r="BP1614" s="126">
        <f>MATCH(BN1614,Sheet3!$E$4:$H$4,0)</f>
        <v>4</v>
      </c>
      <c r="BQ1614" s="132">
        <f>INDEX(Sheet3!$D$4:$H$8,'NSS + ACT'!BO1614,'NSS + ACT'!BP1614)</f>
        <v>0.1</v>
      </c>
      <c r="BR1614" s="105">
        <f t="shared" si="300"/>
        <v>1142.0482279608182</v>
      </c>
      <c r="BS1614" s="162">
        <f t="shared" si="301"/>
        <v>0.1</v>
      </c>
      <c r="BT1614" s="105">
        <f t="shared" si="302"/>
        <v>1027.8434051647364</v>
      </c>
    </row>
    <row r="1615" spans="1:72">
      <c r="A1615" s="18">
        <f t="shared" si="292"/>
        <v>1612</v>
      </c>
      <c r="B1615" s="61">
        <v>351700027836</v>
      </c>
      <c r="C1615" s="39">
        <v>42802</v>
      </c>
      <c r="D1615" s="22" t="s">
        <v>170</v>
      </c>
      <c r="E1615" s="22" t="s">
        <v>3189</v>
      </c>
      <c r="F1615" s="110">
        <v>6</v>
      </c>
      <c r="G1615" s="23" t="s">
        <v>119</v>
      </c>
      <c r="H1615" s="52">
        <v>162.77166666666668</v>
      </c>
      <c r="I1615" s="30"/>
      <c r="J1615" s="109">
        <v>976.63</v>
      </c>
      <c r="K1615" s="23" t="s">
        <v>3181</v>
      </c>
      <c r="L1615" s="26">
        <v>0.1</v>
      </c>
      <c r="M1615" s="40">
        <v>0</v>
      </c>
      <c r="N1615" s="62">
        <v>0</v>
      </c>
      <c r="O1615" s="52">
        <v>0</v>
      </c>
      <c r="P1615" s="26">
        <v>0.1</v>
      </c>
      <c r="Q1615" s="52">
        <v>0</v>
      </c>
      <c r="R1615" s="63">
        <v>0.18</v>
      </c>
      <c r="S1615" s="23" t="s">
        <v>3079</v>
      </c>
      <c r="T1615" s="52">
        <v>97.663000000000011</v>
      </c>
      <c r="U1615" s="52">
        <v>0</v>
      </c>
      <c r="V1615" s="52">
        <v>9.7663000000000011</v>
      </c>
      <c r="W1615" s="52">
        <v>195.13067400000003</v>
      </c>
      <c r="X1615" s="52">
        <v>302.55997400000001</v>
      </c>
      <c r="Y1615" s="23" t="s">
        <v>3182</v>
      </c>
      <c r="Z1615" s="23" t="s">
        <v>3192</v>
      </c>
      <c r="AA1615" s="23" t="s">
        <v>3191</v>
      </c>
      <c r="AB1615" s="33" t="e">
        <v>#N/A</v>
      </c>
      <c r="AC1615" s="33" t="e">
        <v>#N/A</v>
      </c>
      <c r="AD1615" s="48" t="e">
        <v>#N/A</v>
      </c>
      <c r="AE1615" s="39" t="e">
        <v>#N/A</v>
      </c>
      <c r="AF1615" s="53" t="e">
        <v>#N/A</v>
      </c>
      <c r="AG1615" s="53" t="e">
        <v>#N/A</v>
      </c>
      <c r="AH1615" s="39" t="e">
        <v>#N/A</v>
      </c>
      <c r="AI1615" s="23" t="s">
        <v>385</v>
      </c>
      <c r="AJ1615" s="54">
        <v>351700027836</v>
      </c>
      <c r="AK1615" s="55">
        <v>948</v>
      </c>
      <c r="AL1615" s="56">
        <v>42802</v>
      </c>
      <c r="AM1615" s="57"/>
      <c r="AN1615" s="33"/>
      <c r="AO1615" s="48"/>
      <c r="AP1615" s="23">
        <v>2000</v>
      </c>
      <c r="AQ1615" s="23" t="s">
        <v>64</v>
      </c>
      <c r="AR1615" s="23" t="s">
        <v>3191</v>
      </c>
      <c r="AS1615" s="38" t="s">
        <v>53</v>
      </c>
      <c r="AT1615" s="23"/>
      <c r="AU1615" s="64" t="s">
        <v>3084</v>
      </c>
      <c r="AV1615" s="99">
        <v>6</v>
      </c>
      <c r="AW1615" s="102">
        <v>976.63</v>
      </c>
      <c r="AX1615" s="29" t="s">
        <v>701</v>
      </c>
      <c r="AY1615" s="29"/>
      <c r="AZ1615" s="25">
        <v>1</v>
      </c>
      <c r="BB1615" s="115" t="s">
        <v>6983</v>
      </c>
      <c r="BC1615" s="105">
        <f t="shared" si="295"/>
        <v>162.77166666666668</v>
      </c>
      <c r="BD1615" s="116">
        <v>43709</v>
      </c>
      <c r="BE1615" s="141" t="s">
        <v>8477</v>
      </c>
      <c r="BF1615">
        <f>MATCH(BE1615,'Cat-4'!$A:$A,0)</f>
        <v>722</v>
      </c>
      <c r="BG1615">
        <f>MATCH(BD1615,'Cat-4'!$1:$1,0)</f>
        <v>93</v>
      </c>
      <c r="BH1615">
        <f>INDEX('Cat-4'!$1:$1048576,'NSS + ACT'!BF1615,'NSS + ACT'!BG1615)</f>
        <v>113.9</v>
      </c>
      <c r="BI1615">
        <f>MATCH($BI$1,'Cat-4'!$1:$1,0)</f>
        <v>153</v>
      </c>
      <c r="BJ1615">
        <f>INDEX('Cat-4'!$1:$1048576,'NSS + ACT'!BF1615,'NSS + ACT'!BI1615)</f>
        <v>130.80000000000001</v>
      </c>
      <c r="BK1615" s="126">
        <f t="shared" si="297"/>
        <v>1.1483757682177349</v>
      </c>
      <c r="BL1615">
        <f t="shared" si="298"/>
        <v>1931</v>
      </c>
      <c r="BM1615" s="126">
        <f t="shared" si="299"/>
        <v>64.36666666666666</v>
      </c>
      <c r="BN1615" s="126" t="s">
        <v>8785</v>
      </c>
      <c r="BO1615" s="126">
        <f>MATCH(BB1615,Sheet3!$D$4:$D$8,0)</f>
        <v>2</v>
      </c>
      <c r="BP1615" s="126">
        <f>MATCH(BN1615,Sheet3!$E$4:$H$4,0)</f>
        <v>4</v>
      </c>
      <c r="BQ1615" s="132">
        <f>INDEX(Sheet3!$D$4:$H$8,'NSS + ACT'!BO1615,'NSS + ACT'!BP1615)</f>
        <v>0.1</v>
      </c>
      <c r="BR1615" s="105">
        <f t="shared" si="300"/>
        <v>1121.5382265144865</v>
      </c>
      <c r="BS1615" s="162">
        <f t="shared" si="301"/>
        <v>0.1</v>
      </c>
      <c r="BT1615" s="105">
        <f t="shared" si="302"/>
        <v>1009.3844038630378</v>
      </c>
    </row>
    <row r="1616" spans="1:72">
      <c r="A1616" s="18">
        <f t="shared" si="292"/>
        <v>1613</v>
      </c>
      <c r="B1616" s="70">
        <v>171900089082</v>
      </c>
      <c r="C1616" s="76">
        <v>43475</v>
      </c>
      <c r="D1616" s="72" t="s">
        <v>605</v>
      </c>
      <c r="E1616" s="72" t="s">
        <v>4849</v>
      </c>
      <c r="F1616" s="111">
        <v>4</v>
      </c>
      <c r="G1616" s="69" t="s">
        <v>75</v>
      </c>
      <c r="H1616" s="58">
        <v>267.60000000000002</v>
      </c>
      <c r="I1616" s="30"/>
      <c r="J1616" s="103">
        <v>1070.4000000000001</v>
      </c>
      <c r="K1616" s="70">
        <v>84149090</v>
      </c>
      <c r="L1616" s="74">
        <v>7.4999999999999997E-2</v>
      </c>
      <c r="M1616" s="73"/>
      <c r="N1616" s="40">
        <v>0</v>
      </c>
      <c r="O1616" s="35"/>
      <c r="P1616" s="75">
        <v>0.1</v>
      </c>
      <c r="Q1616" s="52">
        <v>0</v>
      </c>
      <c r="R1616" s="75">
        <v>0.18</v>
      </c>
      <c r="S1616" s="69"/>
      <c r="T1616" s="52">
        <v>80.28</v>
      </c>
      <c r="U1616" s="52">
        <v>0</v>
      </c>
      <c r="V1616" s="52">
        <v>8.0280000000000005</v>
      </c>
      <c r="W1616" s="52">
        <v>208.56744</v>
      </c>
      <c r="X1616" s="52">
        <v>296.87544000000003</v>
      </c>
      <c r="Y1616" s="23" t="s">
        <v>4841</v>
      </c>
      <c r="Z1616" s="69" t="s">
        <v>4850</v>
      </c>
      <c r="AA1616" s="69" t="s">
        <v>4851</v>
      </c>
      <c r="AB1616" s="70" t="e">
        <v>#N/A</v>
      </c>
      <c r="AC1616" s="70" t="e">
        <v>#N/A</v>
      </c>
      <c r="AD1616" s="71" t="e">
        <v>#N/A</v>
      </c>
      <c r="AE1616" s="76">
        <v>43410</v>
      </c>
      <c r="AF1616" s="70">
        <v>171900089082</v>
      </c>
      <c r="AG1616" s="77">
        <v>1000171</v>
      </c>
      <c r="AH1616" s="76">
        <v>43476</v>
      </c>
      <c r="AI1616" s="69" t="s">
        <v>385</v>
      </c>
      <c r="AJ1616" s="78"/>
      <c r="AK1616" s="79"/>
      <c r="AL1616" s="80"/>
      <c r="AM1616" s="81"/>
      <c r="AN1616" s="70"/>
      <c r="AO1616" s="71"/>
      <c r="AP1616" s="69">
        <v>2000</v>
      </c>
      <c r="AQ1616" s="69" t="s">
        <v>52</v>
      </c>
      <c r="AR1616" s="69" t="s">
        <v>4851</v>
      </c>
      <c r="AS1616" s="82" t="s">
        <v>53</v>
      </c>
      <c r="AT1616" s="69"/>
      <c r="AU1616" s="69" t="s">
        <v>832</v>
      </c>
      <c r="AV1616" s="99">
        <v>4</v>
      </c>
      <c r="AW1616" s="103">
        <v>975.64999999999895</v>
      </c>
      <c r="AX1616" s="29" t="s">
        <v>4770</v>
      </c>
      <c r="AY1616" s="29"/>
      <c r="AZ1616" s="30" t="s">
        <v>702</v>
      </c>
      <c r="BA1616">
        <f t="shared" ref="BA1616:BA1621" si="303">$BA$2-AE1616</f>
        <v>2228</v>
      </c>
      <c r="BB1616" s="115" t="s">
        <v>6983</v>
      </c>
      <c r="BC1616" s="105">
        <f t="shared" si="295"/>
        <v>243.91249999999974</v>
      </c>
      <c r="BD1616" s="116">
        <f t="shared" si="296"/>
        <v>43405</v>
      </c>
      <c r="BE1616" s="141" t="s">
        <v>8477</v>
      </c>
      <c r="BF1616">
        <f>MATCH(BE1616,'Cat-4'!$A:$A,0)</f>
        <v>722</v>
      </c>
      <c r="BG1616">
        <f>MATCH(BD1616,'Cat-4'!$1:$1,0)</f>
        <v>83</v>
      </c>
      <c r="BH1616">
        <f>INDEX('Cat-4'!$1:$1048576,'NSS + ACT'!BF1616,'NSS + ACT'!BG1616)</f>
        <v>111.9</v>
      </c>
      <c r="BI1616">
        <f>MATCH($BI$1,'Cat-4'!$1:$1,0)</f>
        <v>153</v>
      </c>
      <c r="BJ1616">
        <f>INDEX('Cat-4'!$1:$1048576,'NSS + ACT'!BF1616,'NSS + ACT'!BI1616)</f>
        <v>130.80000000000001</v>
      </c>
      <c r="BK1616" s="126">
        <f t="shared" si="297"/>
        <v>1.1689008042895443</v>
      </c>
      <c r="BL1616">
        <f t="shared" si="298"/>
        <v>2235</v>
      </c>
      <c r="BM1616" s="126">
        <f t="shared" si="299"/>
        <v>74.5</v>
      </c>
      <c r="BN1616" s="126" t="s">
        <v>8785</v>
      </c>
      <c r="BO1616" s="126">
        <f>MATCH(BB1616,Sheet3!$D$4:$D$8,0)</f>
        <v>2</v>
      </c>
      <c r="BP1616" s="126">
        <f>MATCH(BN1616,Sheet3!$E$4:$H$4,0)</f>
        <v>4</v>
      </c>
      <c r="BQ1616" s="132">
        <f>INDEX(Sheet3!$D$4:$H$8,'NSS + ACT'!BO1616,'NSS + ACT'!BP1616)</f>
        <v>0.1</v>
      </c>
      <c r="BR1616" s="105">
        <f t="shared" si="300"/>
        <v>1140.4380697050926</v>
      </c>
      <c r="BS1616" s="162">
        <f t="shared" si="301"/>
        <v>0.1</v>
      </c>
      <c r="BT1616" s="105">
        <f t="shared" si="302"/>
        <v>1026.3942627345834</v>
      </c>
    </row>
    <row r="1617" spans="1:72">
      <c r="A1617" s="18">
        <f t="shared" si="292"/>
        <v>1614</v>
      </c>
      <c r="B1617" s="33">
        <v>292308961420</v>
      </c>
      <c r="C1617" s="39">
        <v>45161</v>
      </c>
      <c r="D1617" s="22" t="s">
        <v>526</v>
      </c>
      <c r="E1617" s="22" t="s">
        <v>5421</v>
      </c>
      <c r="F1617" s="110">
        <v>13</v>
      </c>
      <c r="G1617" s="23" t="s">
        <v>49</v>
      </c>
      <c r="H1617" s="58">
        <v>75</v>
      </c>
      <c r="I1617" s="30"/>
      <c r="J1617" s="101">
        <v>975</v>
      </c>
      <c r="K1617" s="33">
        <v>84849000</v>
      </c>
      <c r="L1617" s="26">
        <v>7.4999999999999997E-2</v>
      </c>
      <c r="M1617" s="40">
        <v>0</v>
      </c>
      <c r="N1617" s="40">
        <v>0</v>
      </c>
      <c r="O1617" s="35">
        <v>0</v>
      </c>
      <c r="P1617" s="63">
        <v>0.1</v>
      </c>
      <c r="Q1617" s="52">
        <v>0</v>
      </c>
      <c r="R1617" s="63">
        <v>0.18</v>
      </c>
      <c r="S1617" s="23" t="s">
        <v>777</v>
      </c>
      <c r="T1617" s="52">
        <v>73.125</v>
      </c>
      <c r="U1617" s="52">
        <v>0</v>
      </c>
      <c r="V1617" s="52">
        <v>7.3125</v>
      </c>
      <c r="W1617" s="52">
        <v>189.97874999999999</v>
      </c>
      <c r="X1617" s="52">
        <v>270.41624999999999</v>
      </c>
      <c r="Y1617" s="23" t="s">
        <v>5221</v>
      </c>
      <c r="Z1617" s="23" t="s">
        <v>5422</v>
      </c>
      <c r="AA1617" s="23" t="s">
        <v>5423</v>
      </c>
      <c r="AB1617" s="33">
        <v>292308961420</v>
      </c>
      <c r="AC1617" s="33" t="s">
        <v>5419</v>
      </c>
      <c r="AD1617" s="39">
        <v>45161</v>
      </c>
      <c r="AE1617" s="39">
        <v>45157</v>
      </c>
      <c r="AF1617" s="53" t="e">
        <v>#N/A</v>
      </c>
      <c r="AG1617" s="53" t="e">
        <v>#N/A</v>
      </c>
      <c r="AH1617" s="39" t="e">
        <v>#N/A</v>
      </c>
      <c r="AI1617" s="23" t="s">
        <v>51</v>
      </c>
      <c r="AJ1617" s="59"/>
      <c r="AK1617" s="59"/>
      <c r="AL1617" s="48"/>
      <c r="AM1617" s="60"/>
      <c r="AN1617" s="33"/>
      <c r="AO1617" s="48"/>
      <c r="AP1617" s="23">
        <v>2000</v>
      </c>
      <c r="AQ1617" s="23" t="s">
        <v>52</v>
      </c>
      <c r="AR1617" s="23" t="s">
        <v>5423</v>
      </c>
      <c r="AS1617" s="38" t="s">
        <v>518</v>
      </c>
      <c r="AT1617" s="23"/>
      <c r="AU1617" s="23" t="s">
        <v>5420</v>
      </c>
      <c r="AV1617" s="99">
        <v>13</v>
      </c>
      <c r="AW1617" s="101">
        <v>975</v>
      </c>
      <c r="AX1617" s="29" t="s">
        <v>4770</v>
      </c>
      <c r="AY1617" s="29"/>
      <c r="AZ1617" s="30"/>
      <c r="BA1617">
        <f t="shared" si="303"/>
        <v>481</v>
      </c>
      <c r="BB1617" s="115" t="s">
        <v>6983</v>
      </c>
      <c r="BC1617" s="105">
        <f t="shared" si="295"/>
        <v>75</v>
      </c>
      <c r="BD1617" s="116">
        <f t="shared" si="296"/>
        <v>45139</v>
      </c>
      <c r="BE1617" s="141" t="s">
        <v>8477</v>
      </c>
      <c r="BF1617">
        <f>MATCH(BE1617,'Cat-4'!$A:$A,0)</f>
        <v>722</v>
      </c>
      <c r="BG1617">
        <f>MATCH(BD1617,'Cat-4'!$1:$1,0)</f>
        <v>140</v>
      </c>
      <c r="BH1617">
        <f>INDEX('Cat-4'!$1:$1048576,'NSS + ACT'!BF1617,'NSS + ACT'!BG1617)</f>
        <v>128.5</v>
      </c>
      <c r="BI1617">
        <f>MATCH($BI$1,'Cat-4'!$1:$1,0)</f>
        <v>153</v>
      </c>
      <c r="BJ1617">
        <f>INDEX('Cat-4'!$1:$1048576,'NSS + ACT'!BF1617,'NSS + ACT'!BI1617)</f>
        <v>130.80000000000001</v>
      </c>
      <c r="BK1617" s="126">
        <f t="shared" si="297"/>
        <v>1.0178988326848251</v>
      </c>
      <c r="BL1617">
        <f t="shared" si="298"/>
        <v>501</v>
      </c>
      <c r="BM1617" s="126">
        <f t="shared" si="299"/>
        <v>16.7</v>
      </c>
      <c r="BN1617" s="126" t="s">
        <v>8784</v>
      </c>
      <c r="BO1617" s="126">
        <f>MATCH(BB1617,Sheet3!$D$4:$D$8,0)</f>
        <v>2</v>
      </c>
      <c r="BP1617" s="126">
        <f>MATCH(BN1617,Sheet3!$E$4:$H$4,0)</f>
        <v>3</v>
      </c>
      <c r="BQ1617" s="132">
        <f>INDEX(Sheet3!$D$4:$H$8,'NSS + ACT'!BO1617,'NSS + ACT'!BP1617)</f>
        <v>0.05</v>
      </c>
      <c r="BR1617" s="105">
        <f t="shared" si="300"/>
        <v>992.45136186770446</v>
      </c>
      <c r="BS1617" s="162">
        <f t="shared" si="301"/>
        <v>0.05</v>
      </c>
      <c r="BT1617" s="105">
        <f t="shared" si="302"/>
        <v>942.82879377431925</v>
      </c>
    </row>
    <row r="1618" spans="1:72">
      <c r="A1618" s="18">
        <f t="shared" si="292"/>
        <v>1615</v>
      </c>
      <c r="B1618" s="70">
        <v>171900089082</v>
      </c>
      <c r="C1618" s="76">
        <v>43475</v>
      </c>
      <c r="D1618" s="72" t="s">
        <v>605</v>
      </c>
      <c r="E1618" s="72" t="s">
        <v>4867</v>
      </c>
      <c r="F1618" s="111">
        <v>2</v>
      </c>
      <c r="G1618" s="69" t="s">
        <v>75</v>
      </c>
      <c r="H1618" s="58">
        <v>535.20000000000005</v>
      </c>
      <c r="I1618" s="30"/>
      <c r="J1618" s="103">
        <v>1070.4000000000001</v>
      </c>
      <c r="K1618" s="70">
        <v>59111000</v>
      </c>
      <c r="L1618" s="74">
        <v>0.1</v>
      </c>
      <c r="M1618" s="73"/>
      <c r="N1618" s="40">
        <v>0</v>
      </c>
      <c r="O1618" s="35"/>
      <c r="P1618" s="75">
        <v>0.1</v>
      </c>
      <c r="Q1618" s="52">
        <v>0</v>
      </c>
      <c r="R1618" s="75">
        <v>0.12</v>
      </c>
      <c r="S1618" s="69"/>
      <c r="T1618" s="52">
        <v>107.04000000000002</v>
      </c>
      <c r="U1618" s="52">
        <v>0</v>
      </c>
      <c r="V1618" s="52">
        <v>10.704000000000002</v>
      </c>
      <c r="W1618" s="52">
        <v>142.57728</v>
      </c>
      <c r="X1618" s="52">
        <v>260.32128</v>
      </c>
      <c r="Y1618" s="23" t="s">
        <v>4841</v>
      </c>
      <c r="Z1618" s="69" t="s">
        <v>4868</v>
      </c>
      <c r="AA1618" s="69" t="s">
        <v>4869</v>
      </c>
      <c r="AB1618" s="70" t="e">
        <v>#N/A</v>
      </c>
      <c r="AC1618" s="70" t="e">
        <v>#N/A</v>
      </c>
      <c r="AD1618" s="71" t="e">
        <v>#N/A</v>
      </c>
      <c r="AE1618" s="76">
        <v>43410</v>
      </c>
      <c r="AF1618" s="70">
        <v>171900089082</v>
      </c>
      <c r="AG1618" s="77">
        <v>1000171</v>
      </c>
      <c r="AH1618" s="76">
        <v>43476</v>
      </c>
      <c r="AI1618" s="69" t="s">
        <v>385</v>
      </c>
      <c r="AJ1618" s="78"/>
      <c r="AK1618" s="79"/>
      <c r="AL1618" s="80"/>
      <c r="AM1618" s="81"/>
      <c r="AN1618" s="70"/>
      <c r="AO1618" s="71"/>
      <c r="AP1618" s="69">
        <v>2000</v>
      </c>
      <c r="AQ1618" s="69" t="s">
        <v>52</v>
      </c>
      <c r="AR1618" s="69" t="s">
        <v>4869</v>
      </c>
      <c r="AS1618" s="82" t="s">
        <v>53</v>
      </c>
      <c r="AT1618" s="69"/>
      <c r="AU1618" s="69" t="s">
        <v>832</v>
      </c>
      <c r="AV1618" s="99">
        <v>2</v>
      </c>
      <c r="AW1618" s="103">
        <v>974.78999999999905</v>
      </c>
      <c r="AX1618" s="29" t="s">
        <v>4770</v>
      </c>
      <c r="AY1618" s="29"/>
      <c r="AZ1618" s="30" t="s">
        <v>702</v>
      </c>
      <c r="BA1618">
        <f t="shared" si="303"/>
        <v>2228</v>
      </c>
      <c r="BB1618" s="115" t="s">
        <v>6983</v>
      </c>
      <c r="BC1618" s="105">
        <f t="shared" si="295"/>
        <v>487.39499999999953</v>
      </c>
      <c r="BD1618" s="116">
        <f t="shared" si="296"/>
        <v>43405</v>
      </c>
      <c r="BE1618" s="141" t="s">
        <v>8477</v>
      </c>
      <c r="BF1618">
        <f>MATCH(BE1618,'Cat-4'!$A:$A,0)</f>
        <v>722</v>
      </c>
      <c r="BG1618">
        <f>MATCH(BD1618,'Cat-4'!$1:$1,0)</f>
        <v>83</v>
      </c>
      <c r="BH1618">
        <f>INDEX('Cat-4'!$1:$1048576,'NSS + ACT'!BF1618,'NSS + ACT'!BG1618)</f>
        <v>111.9</v>
      </c>
      <c r="BI1618">
        <f>MATCH($BI$1,'Cat-4'!$1:$1,0)</f>
        <v>153</v>
      </c>
      <c r="BJ1618">
        <f>INDEX('Cat-4'!$1:$1048576,'NSS + ACT'!BF1618,'NSS + ACT'!BI1618)</f>
        <v>130.80000000000001</v>
      </c>
      <c r="BK1618" s="126">
        <f t="shared" si="297"/>
        <v>1.1689008042895443</v>
      </c>
      <c r="BL1618">
        <f t="shared" si="298"/>
        <v>2235</v>
      </c>
      <c r="BM1618" s="126">
        <f t="shared" si="299"/>
        <v>74.5</v>
      </c>
      <c r="BN1618" s="126" t="s">
        <v>8785</v>
      </c>
      <c r="BO1618" s="126">
        <f>MATCH(BB1618,Sheet3!$D$4:$D$8,0)</f>
        <v>2</v>
      </c>
      <c r="BP1618" s="126">
        <f>MATCH(BN1618,Sheet3!$E$4:$H$4,0)</f>
        <v>4</v>
      </c>
      <c r="BQ1618" s="132">
        <f>INDEX(Sheet3!$D$4:$H$8,'NSS + ACT'!BO1618,'NSS + ACT'!BP1618)</f>
        <v>0.1</v>
      </c>
      <c r="BR1618" s="105">
        <f t="shared" si="300"/>
        <v>1139.4328150134038</v>
      </c>
      <c r="BS1618" s="162">
        <f t="shared" si="301"/>
        <v>0.1</v>
      </c>
      <c r="BT1618" s="105">
        <f t="shared" si="302"/>
        <v>1025.4895335120634</v>
      </c>
    </row>
    <row r="1619" spans="1:72">
      <c r="A1619" s="18">
        <f t="shared" si="292"/>
        <v>1616</v>
      </c>
      <c r="B1619" s="61">
        <v>291808584955</v>
      </c>
      <c r="C1619" s="39">
        <v>43376</v>
      </c>
      <c r="D1619" s="22" t="s">
        <v>220</v>
      </c>
      <c r="E1619" s="22" t="s">
        <v>1926</v>
      </c>
      <c r="F1619" s="110">
        <v>3</v>
      </c>
      <c r="G1619" s="23" t="s">
        <v>119</v>
      </c>
      <c r="H1619" s="52">
        <v>324</v>
      </c>
      <c r="I1619" s="30"/>
      <c r="J1619" s="109">
        <v>972</v>
      </c>
      <c r="K1619" s="23">
        <v>84819090</v>
      </c>
      <c r="L1619" s="26">
        <v>7.4999999999999997E-2</v>
      </c>
      <c r="M1619" s="40">
        <v>0</v>
      </c>
      <c r="N1619" s="62">
        <v>0</v>
      </c>
      <c r="O1619" s="52">
        <v>0</v>
      </c>
      <c r="P1619" s="26">
        <v>0.1</v>
      </c>
      <c r="Q1619" s="52">
        <v>0</v>
      </c>
      <c r="R1619" s="63">
        <v>0.18</v>
      </c>
      <c r="S1619" s="23" t="s">
        <v>849</v>
      </c>
      <c r="T1619" s="52">
        <v>72.899999999999991</v>
      </c>
      <c r="U1619" s="52">
        <v>0</v>
      </c>
      <c r="V1619" s="52">
        <v>7.2899999999999991</v>
      </c>
      <c r="W1619" s="52">
        <v>189.39420000000001</v>
      </c>
      <c r="X1619" s="52">
        <v>269.58420000000001</v>
      </c>
      <c r="Y1619" s="23" t="s">
        <v>1807</v>
      </c>
      <c r="Z1619" s="23" t="s">
        <v>1927</v>
      </c>
      <c r="AA1619" s="23" t="s">
        <v>1928</v>
      </c>
      <c r="AB1619" s="33">
        <v>291808584955</v>
      </c>
      <c r="AC1619" s="33" t="s">
        <v>1929</v>
      </c>
      <c r="AD1619" s="48">
        <v>43376</v>
      </c>
      <c r="AE1619" s="39">
        <v>43369</v>
      </c>
      <c r="AF1619" s="53" t="e">
        <v>#N/A</v>
      </c>
      <c r="AG1619" s="53" t="e">
        <v>#N/A</v>
      </c>
      <c r="AH1619" s="39" t="e">
        <v>#N/A</v>
      </c>
      <c r="AI1619" s="23" t="s">
        <v>51</v>
      </c>
      <c r="AJ1619" s="54"/>
      <c r="AK1619" s="55"/>
      <c r="AL1619" s="56"/>
      <c r="AM1619" s="57"/>
      <c r="AN1619" s="33"/>
      <c r="AO1619" s="48"/>
      <c r="AP1619" s="23">
        <v>2000</v>
      </c>
      <c r="AQ1619" s="23" t="s">
        <v>52</v>
      </c>
      <c r="AR1619" s="23" t="s">
        <v>1928</v>
      </c>
      <c r="AS1619" s="38" t="s">
        <v>53</v>
      </c>
      <c r="AT1619" s="23" t="s">
        <v>519</v>
      </c>
      <c r="AU1619" s="64">
        <v>9318632222</v>
      </c>
      <c r="AV1619" s="99">
        <v>3</v>
      </c>
      <c r="AW1619" s="102">
        <v>972</v>
      </c>
      <c r="AX1619" s="29" t="s">
        <v>701</v>
      </c>
      <c r="AY1619" s="29"/>
      <c r="AZ1619" s="25" t="s">
        <v>702</v>
      </c>
      <c r="BA1619">
        <f t="shared" si="303"/>
        <v>2269</v>
      </c>
      <c r="BB1619" t="s">
        <v>6983</v>
      </c>
      <c r="BC1619" s="105">
        <f t="shared" si="295"/>
        <v>324</v>
      </c>
      <c r="BD1619" s="116">
        <f t="shared" si="296"/>
        <v>43344</v>
      </c>
      <c r="BE1619" s="141" t="s">
        <v>8477</v>
      </c>
      <c r="BF1619">
        <f>MATCH(BE1619,'Cat-4'!$A:$A,0)</f>
        <v>722</v>
      </c>
      <c r="BG1619">
        <f>MATCH(BD1619,'Cat-4'!$1:$1,0)</f>
        <v>81</v>
      </c>
      <c r="BH1619">
        <f>INDEX('Cat-4'!$1:$1048576,'NSS + ACT'!BF1619,'NSS + ACT'!BG1619)</f>
        <v>111.6</v>
      </c>
      <c r="BI1619">
        <f>MATCH($BI$1,'Cat-4'!$1:$1,0)</f>
        <v>153</v>
      </c>
      <c r="BJ1619">
        <f>INDEX('Cat-4'!$1:$1048576,'NSS + ACT'!BF1619,'NSS + ACT'!BI1619)</f>
        <v>130.80000000000001</v>
      </c>
      <c r="BK1619" s="126">
        <f t="shared" si="297"/>
        <v>1.1720430107526882</v>
      </c>
      <c r="BL1619">
        <f t="shared" si="298"/>
        <v>2296</v>
      </c>
      <c r="BM1619" s="126">
        <f t="shared" si="299"/>
        <v>76.533333333333331</v>
      </c>
      <c r="BN1619" s="126" t="s">
        <v>8785</v>
      </c>
      <c r="BO1619" s="126">
        <f>MATCH(BB1619,Sheet3!$D$4:$D$8,0)</f>
        <v>2</v>
      </c>
      <c r="BP1619" s="126">
        <f>MATCH(BN1619,Sheet3!$E$4:$H$4,0)</f>
        <v>4</v>
      </c>
      <c r="BQ1619" s="132">
        <f>INDEX(Sheet3!$D$4:$H$8,'NSS + ACT'!BO1619,'NSS + ACT'!BP1619)</f>
        <v>0.1</v>
      </c>
      <c r="BR1619" s="105">
        <f t="shared" si="300"/>
        <v>1139.2258064516129</v>
      </c>
      <c r="BS1619" s="162">
        <f t="shared" si="301"/>
        <v>0.1</v>
      </c>
      <c r="BT1619" s="105">
        <f t="shared" si="302"/>
        <v>1025.3032258064516</v>
      </c>
    </row>
    <row r="1620" spans="1:72">
      <c r="A1620" s="18">
        <f t="shared" si="292"/>
        <v>1617</v>
      </c>
      <c r="B1620" s="33">
        <v>292310405800</v>
      </c>
      <c r="C1620" s="39">
        <v>45196</v>
      </c>
      <c r="D1620" s="22" t="s">
        <v>91</v>
      </c>
      <c r="E1620" s="22" t="s">
        <v>5129</v>
      </c>
      <c r="F1620" s="110">
        <v>10</v>
      </c>
      <c r="G1620" s="23" t="s">
        <v>49</v>
      </c>
      <c r="H1620" s="58">
        <v>97</v>
      </c>
      <c r="I1620" s="30"/>
      <c r="J1620" s="101">
        <v>970</v>
      </c>
      <c r="K1620" s="33">
        <v>84819090</v>
      </c>
      <c r="L1620" s="26">
        <v>7.4999999999999997E-2</v>
      </c>
      <c r="M1620" s="40">
        <v>0</v>
      </c>
      <c r="N1620" s="40">
        <v>0</v>
      </c>
      <c r="O1620" s="35"/>
      <c r="P1620" s="63">
        <v>0.1</v>
      </c>
      <c r="Q1620" s="52">
        <v>0</v>
      </c>
      <c r="R1620" s="63">
        <v>0.18</v>
      </c>
      <c r="S1620" s="23" t="s">
        <v>849</v>
      </c>
      <c r="T1620" s="52">
        <v>72.75</v>
      </c>
      <c r="U1620" s="52">
        <v>0</v>
      </c>
      <c r="V1620" s="52">
        <v>7.2750000000000004</v>
      </c>
      <c r="W1620" s="52">
        <v>189.00450000000001</v>
      </c>
      <c r="X1620" s="52">
        <v>269.02949999999998</v>
      </c>
      <c r="Y1620" s="23" t="s">
        <v>5072</v>
      </c>
      <c r="Z1620" s="23" t="s">
        <v>5130</v>
      </c>
      <c r="AA1620" s="23" t="s">
        <v>5131</v>
      </c>
      <c r="AB1620" s="33">
        <v>292310405800</v>
      </c>
      <c r="AC1620" s="33" t="s">
        <v>5062</v>
      </c>
      <c r="AD1620" s="48">
        <v>45196</v>
      </c>
      <c r="AE1620" s="39">
        <v>45189</v>
      </c>
      <c r="AF1620" s="53" t="e">
        <v>#N/A</v>
      </c>
      <c r="AG1620" s="53" t="e">
        <v>#N/A</v>
      </c>
      <c r="AH1620" s="39" t="e">
        <v>#N/A</v>
      </c>
      <c r="AI1620" s="23" t="s">
        <v>51</v>
      </c>
      <c r="AJ1620" s="54"/>
      <c r="AK1620" s="55"/>
      <c r="AL1620" s="56"/>
      <c r="AM1620" s="57"/>
      <c r="AN1620" s="33"/>
      <c r="AO1620" s="48"/>
      <c r="AP1620" s="23">
        <v>2000</v>
      </c>
      <c r="AQ1620" s="23" t="s">
        <v>52</v>
      </c>
      <c r="AR1620" s="23" t="s">
        <v>5131</v>
      </c>
      <c r="AS1620" s="38" t="s">
        <v>518</v>
      </c>
      <c r="AT1620" s="23"/>
      <c r="AU1620" s="23" t="s">
        <v>5063</v>
      </c>
      <c r="AV1620" s="99">
        <v>10</v>
      </c>
      <c r="AW1620" s="101">
        <v>970</v>
      </c>
      <c r="AX1620" s="29" t="s">
        <v>4770</v>
      </c>
      <c r="AY1620" s="29"/>
      <c r="AZ1620" s="32" t="s">
        <v>5077</v>
      </c>
      <c r="BA1620">
        <f t="shared" si="303"/>
        <v>449</v>
      </c>
      <c r="BB1620" t="s">
        <v>6983</v>
      </c>
      <c r="BC1620" s="105">
        <f t="shared" si="295"/>
        <v>97</v>
      </c>
      <c r="BD1620" s="116">
        <f t="shared" si="296"/>
        <v>45170</v>
      </c>
      <c r="BE1620" s="141" t="s">
        <v>8477</v>
      </c>
      <c r="BF1620">
        <f>MATCH(BE1620,'Cat-4'!$A:$A,0)</f>
        <v>722</v>
      </c>
      <c r="BG1620">
        <f>MATCH(BD1620,'Cat-4'!$1:$1,0)</f>
        <v>141</v>
      </c>
      <c r="BH1620">
        <f>INDEX('Cat-4'!$1:$1048576,'NSS + ACT'!BF1620,'NSS + ACT'!BG1620)</f>
        <v>129.19999999999999</v>
      </c>
      <c r="BI1620">
        <f>MATCH($BI$1,'Cat-4'!$1:$1,0)</f>
        <v>153</v>
      </c>
      <c r="BJ1620">
        <f>INDEX('Cat-4'!$1:$1048576,'NSS + ACT'!BF1620,'NSS + ACT'!BI1620)</f>
        <v>130.80000000000001</v>
      </c>
      <c r="BK1620" s="126">
        <f t="shared" si="297"/>
        <v>1.0123839009287927</v>
      </c>
      <c r="BL1620">
        <f t="shared" si="298"/>
        <v>470</v>
      </c>
      <c r="BM1620" s="126">
        <f t="shared" si="299"/>
        <v>15.666666666666666</v>
      </c>
      <c r="BN1620" s="126" t="s">
        <v>8784</v>
      </c>
      <c r="BO1620" s="126">
        <f>MATCH(BB1620,Sheet3!$D$4:$D$8,0)</f>
        <v>2</v>
      </c>
      <c r="BP1620" s="126">
        <f>MATCH(BN1620,Sheet3!$E$4:$H$4,0)</f>
        <v>3</v>
      </c>
      <c r="BQ1620" s="132">
        <f>INDEX(Sheet3!$D$4:$H$8,'NSS + ACT'!BO1620,'NSS + ACT'!BP1620)</f>
        <v>0.05</v>
      </c>
      <c r="BR1620" s="105">
        <f t="shared" si="300"/>
        <v>982.01238390092897</v>
      </c>
      <c r="BS1620" s="162">
        <f t="shared" si="301"/>
        <v>0.05</v>
      </c>
      <c r="BT1620" s="105">
        <f t="shared" si="302"/>
        <v>932.91176470588243</v>
      </c>
    </row>
    <row r="1621" spans="1:72">
      <c r="A1621" s="18">
        <f t="shared" si="292"/>
        <v>1618</v>
      </c>
      <c r="B1621" s="61">
        <v>291905068114</v>
      </c>
      <c r="C1621" s="39">
        <v>43612</v>
      </c>
      <c r="D1621" s="22" t="s">
        <v>166</v>
      </c>
      <c r="E1621" s="22" t="s">
        <v>2428</v>
      </c>
      <c r="F1621" s="110">
        <v>2</v>
      </c>
      <c r="G1621" s="23" t="s">
        <v>119</v>
      </c>
      <c r="H1621" s="52">
        <v>476.24</v>
      </c>
      <c r="I1621" s="30"/>
      <c r="J1621" s="109">
        <v>952.48</v>
      </c>
      <c r="K1621" s="23">
        <v>84819090</v>
      </c>
      <c r="L1621" s="26">
        <v>7.4999999999999997E-2</v>
      </c>
      <c r="M1621" s="40">
        <v>0</v>
      </c>
      <c r="N1621" s="62">
        <v>0</v>
      </c>
      <c r="O1621" s="52"/>
      <c r="P1621" s="26">
        <v>0.1</v>
      </c>
      <c r="Q1621" s="52">
        <v>0</v>
      </c>
      <c r="R1621" s="63">
        <v>0.18</v>
      </c>
      <c r="S1621" s="23" t="s">
        <v>849</v>
      </c>
      <c r="T1621" s="52">
        <v>71.435999999999993</v>
      </c>
      <c r="U1621" s="52">
        <v>0</v>
      </c>
      <c r="V1621" s="52">
        <v>7.1435999999999993</v>
      </c>
      <c r="W1621" s="52">
        <v>185.59072800000001</v>
      </c>
      <c r="X1621" s="52">
        <v>264.17032800000004</v>
      </c>
      <c r="Y1621" s="23" t="s">
        <v>2273</v>
      </c>
      <c r="Z1621" s="23" t="s">
        <v>2429</v>
      </c>
      <c r="AA1621" s="23" t="s">
        <v>2430</v>
      </c>
      <c r="AB1621" s="33">
        <v>291905068114</v>
      </c>
      <c r="AC1621" s="33" t="s">
        <v>2431</v>
      </c>
      <c r="AD1621" s="48">
        <v>43612</v>
      </c>
      <c r="AE1621" s="39">
        <v>43601</v>
      </c>
      <c r="AF1621" s="53" t="e">
        <v>#N/A</v>
      </c>
      <c r="AG1621" s="53" t="e">
        <v>#N/A</v>
      </c>
      <c r="AH1621" s="39" t="e">
        <v>#N/A</v>
      </c>
      <c r="AI1621" s="23" t="s">
        <v>51</v>
      </c>
      <c r="AJ1621" s="54"/>
      <c r="AK1621" s="55"/>
      <c r="AL1621" s="56"/>
      <c r="AM1621" s="57"/>
      <c r="AN1621" s="33"/>
      <c r="AO1621" s="48"/>
      <c r="AP1621" s="23">
        <v>2000</v>
      </c>
      <c r="AQ1621" s="23" t="s">
        <v>52</v>
      </c>
      <c r="AR1621" s="23" t="s">
        <v>2430</v>
      </c>
      <c r="AS1621" s="38" t="s">
        <v>53</v>
      </c>
      <c r="AT1621" s="23"/>
      <c r="AU1621" s="64" t="s">
        <v>2432</v>
      </c>
      <c r="AV1621" s="99">
        <v>2</v>
      </c>
      <c r="AW1621" s="102">
        <v>952.48</v>
      </c>
      <c r="AX1621" s="29" t="s">
        <v>701</v>
      </c>
      <c r="AY1621" s="29"/>
      <c r="AZ1621" s="25" t="s">
        <v>2433</v>
      </c>
      <c r="BA1621">
        <f t="shared" si="303"/>
        <v>2037</v>
      </c>
      <c r="BB1621" s="115" t="s">
        <v>6983</v>
      </c>
      <c r="BC1621" s="105">
        <f t="shared" si="295"/>
        <v>476.24</v>
      </c>
      <c r="BD1621" s="116">
        <f t="shared" si="296"/>
        <v>43586</v>
      </c>
      <c r="BE1621" s="141" t="s">
        <v>8477</v>
      </c>
      <c r="BF1621">
        <f>MATCH(BE1621,'Cat-4'!$A:$A,0)</f>
        <v>722</v>
      </c>
      <c r="BG1621">
        <f>MATCH(BD1621,'Cat-4'!$1:$1,0)</f>
        <v>89</v>
      </c>
      <c r="BH1621">
        <f>INDEX('Cat-4'!$1:$1048576,'NSS + ACT'!BF1621,'NSS + ACT'!BG1621)</f>
        <v>112.7</v>
      </c>
      <c r="BI1621">
        <f>MATCH($BI$1,'Cat-4'!$1:$1,0)</f>
        <v>153</v>
      </c>
      <c r="BJ1621">
        <f>INDEX('Cat-4'!$1:$1048576,'NSS + ACT'!BF1621,'NSS + ACT'!BI1621)</f>
        <v>130.80000000000001</v>
      </c>
      <c r="BK1621" s="126">
        <f t="shared" si="297"/>
        <v>1.160603371783496</v>
      </c>
      <c r="BL1621">
        <f t="shared" si="298"/>
        <v>2054</v>
      </c>
      <c r="BM1621" s="126">
        <f t="shared" si="299"/>
        <v>68.466666666666669</v>
      </c>
      <c r="BN1621" s="126" t="s">
        <v>8785</v>
      </c>
      <c r="BO1621" s="126">
        <f>MATCH(BB1621,Sheet3!$D$4:$D$8,0)</f>
        <v>2</v>
      </c>
      <c r="BP1621" s="126">
        <f>MATCH(BN1621,Sheet3!$E$4:$H$4,0)</f>
        <v>4</v>
      </c>
      <c r="BQ1621" s="132">
        <f>INDEX(Sheet3!$D$4:$H$8,'NSS + ACT'!BO1621,'NSS + ACT'!BP1621)</f>
        <v>0.1</v>
      </c>
      <c r="BR1621" s="105">
        <f t="shared" si="300"/>
        <v>1105.4514995563443</v>
      </c>
      <c r="BS1621" s="162">
        <f t="shared" si="301"/>
        <v>0.1</v>
      </c>
      <c r="BT1621" s="105">
        <f t="shared" si="302"/>
        <v>994.90634960070986</v>
      </c>
    </row>
    <row r="1622" spans="1:72">
      <c r="A1622" s="18">
        <f t="shared" si="292"/>
        <v>1619</v>
      </c>
      <c r="B1622" s="61">
        <v>291900310450</v>
      </c>
      <c r="C1622" s="39">
        <v>43474</v>
      </c>
      <c r="D1622" s="22" t="s">
        <v>63</v>
      </c>
      <c r="E1622" s="22" t="s">
        <v>1579</v>
      </c>
      <c r="F1622" s="110">
        <v>5</v>
      </c>
      <c r="G1622" s="23" t="s">
        <v>119</v>
      </c>
      <c r="H1622" s="52">
        <v>32.339999999999996</v>
      </c>
      <c r="I1622" s="30"/>
      <c r="J1622" s="109">
        <v>161.69999999999999</v>
      </c>
      <c r="K1622" s="23">
        <v>84842000</v>
      </c>
      <c r="L1622" s="26">
        <v>7.4999999999999997E-2</v>
      </c>
      <c r="M1622" s="40">
        <v>0</v>
      </c>
      <c r="N1622" s="62">
        <v>0</v>
      </c>
      <c r="O1622" s="52">
        <v>0</v>
      </c>
      <c r="P1622" s="26">
        <v>0.1</v>
      </c>
      <c r="Q1622" s="52">
        <v>0</v>
      </c>
      <c r="R1622" s="63">
        <v>0.18</v>
      </c>
      <c r="S1622" s="23" t="s">
        <v>777</v>
      </c>
      <c r="T1622" s="52">
        <v>12.1275</v>
      </c>
      <c r="U1622" s="52">
        <v>0</v>
      </c>
      <c r="V1622" s="52">
        <v>1.21275</v>
      </c>
      <c r="W1622" s="52">
        <v>31.507244999999998</v>
      </c>
      <c r="X1622" s="52">
        <v>44.847494999999995</v>
      </c>
      <c r="Y1622" s="23" t="s">
        <v>1473</v>
      </c>
      <c r="Z1622" s="23" t="s">
        <v>1580</v>
      </c>
      <c r="AA1622" s="23" t="s">
        <v>1581</v>
      </c>
      <c r="AB1622" s="33">
        <v>291900310450</v>
      </c>
      <c r="AC1622" s="33" t="s">
        <v>1578</v>
      </c>
      <c r="AD1622" s="48">
        <v>43474</v>
      </c>
      <c r="AE1622" s="39" t="e">
        <v>#N/A</v>
      </c>
      <c r="AF1622" s="53" t="e">
        <v>#N/A</v>
      </c>
      <c r="AG1622" s="53" t="e">
        <v>#N/A</v>
      </c>
      <c r="AH1622" s="39" t="e">
        <v>#N/A</v>
      </c>
      <c r="AI1622" s="23" t="s">
        <v>51</v>
      </c>
      <c r="AJ1622" s="54"/>
      <c r="AK1622" s="55"/>
      <c r="AL1622" s="56"/>
      <c r="AM1622" s="57"/>
      <c r="AN1622" s="33"/>
      <c r="AO1622" s="48"/>
      <c r="AP1622" s="23">
        <v>2000</v>
      </c>
      <c r="AQ1622" s="23" t="s">
        <v>52</v>
      </c>
      <c r="AR1622" s="23" t="s">
        <v>1581</v>
      </c>
      <c r="AS1622" s="38" t="s">
        <v>53</v>
      </c>
      <c r="AT1622" s="23"/>
      <c r="AU1622" s="64">
        <v>27106408</v>
      </c>
      <c r="AV1622" s="99">
        <v>5</v>
      </c>
      <c r="AW1622" s="102">
        <v>945.83</v>
      </c>
      <c r="AX1622" s="29" t="s">
        <v>701</v>
      </c>
      <c r="AY1622" s="29"/>
      <c r="AZ1622" s="25"/>
      <c r="BB1622" s="115" t="s">
        <v>6983</v>
      </c>
      <c r="BC1622" s="105">
        <f t="shared" si="295"/>
        <v>189.166</v>
      </c>
      <c r="BD1622" s="116">
        <v>43709</v>
      </c>
      <c r="BE1622" s="141" t="s">
        <v>8477</v>
      </c>
      <c r="BF1622">
        <f>MATCH(BE1622,'Cat-4'!$A:$A,0)</f>
        <v>722</v>
      </c>
      <c r="BG1622">
        <f>MATCH(BD1622,'Cat-4'!$1:$1,0)</f>
        <v>93</v>
      </c>
      <c r="BH1622">
        <f>INDEX('Cat-4'!$1:$1048576,'NSS + ACT'!BF1622,'NSS + ACT'!BG1622)</f>
        <v>113.9</v>
      </c>
      <c r="BI1622">
        <f>MATCH($BI$1,'Cat-4'!$1:$1,0)</f>
        <v>153</v>
      </c>
      <c r="BJ1622">
        <f>INDEX('Cat-4'!$1:$1048576,'NSS + ACT'!BF1622,'NSS + ACT'!BI1622)</f>
        <v>130.80000000000001</v>
      </c>
      <c r="BK1622" s="126">
        <f t="shared" si="297"/>
        <v>1.1483757682177349</v>
      </c>
      <c r="BL1622">
        <f t="shared" si="298"/>
        <v>1931</v>
      </c>
      <c r="BM1622" s="126">
        <f t="shared" si="299"/>
        <v>64.36666666666666</v>
      </c>
      <c r="BN1622" s="126" t="s">
        <v>8785</v>
      </c>
      <c r="BO1622" s="126">
        <f>MATCH(BB1622,Sheet3!$D$4:$D$8,0)</f>
        <v>2</v>
      </c>
      <c r="BP1622" s="126">
        <f>MATCH(BN1622,Sheet3!$E$4:$H$4,0)</f>
        <v>4</v>
      </c>
      <c r="BQ1622" s="132">
        <f>INDEX(Sheet3!$D$4:$H$8,'NSS + ACT'!BO1622,'NSS + ACT'!BP1622)</f>
        <v>0.1</v>
      </c>
      <c r="BR1622" s="105">
        <f t="shared" si="300"/>
        <v>1086.1682528533802</v>
      </c>
      <c r="BS1622" s="162">
        <f t="shared" si="301"/>
        <v>0.1</v>
      </c>
      <c r="BT1622" s="105">
        <f t="shared" si="302"/>
        <v>977.55142756804219</v>
      </c>
    </row>
    <row r="1623" spans="1:72">
      <c r="A1623" s="18">
        <f t="shared" si="292"/>
        <v>1620</v>
      </c>
      <c r="B1623" s="61">
        <v>291606046093</v>
      </c>
      <c r="C1623" s="39">
        <v>42730</v>
      </c>
      <c r="D1623" s="22" t="s">
        <v>63</v>
      </c>
      <c r="E1623" s="22" t="s">
        <v>1482</v>
      </c>
      <c r="F1623" s="110">
        <v>8</v>
      </c>
      <c r="G1623" s="23" t="s">
        <v>119</v>
      </c>
      <c r="H1623" s="52">
        <v>15.5625</v>
      </c>
      <c r="I1623" s="30"/>
      <c r="J1623" s="109">
        <v>124.5</v>
      </c>
      <c r="K1623" s="23">
        <v>84842000</v>
      </c>
      <c r="L1623" s="26">
        <v>7.4999999999999997E-2</v>
      </c>
      <c r="M1623" s="40">
        <v>0</v>
      </c>
      <c r="N1623" s="62">
        <v>0</v>
      </c>
      <c r="O1623" s="52">
        <v>0</v>
      </c>
      <c r="P1623" s="26">
        <v>0.1</v>
      </c>
      <c r="Q1623" s="52">
        <v>0</v>
      </c>
      <c r="R1623" s="63">
        <v>0.18</v>
      </c>
      <c r="S1623" s="23" t="s">
        <v>777</v>
      </c>
      <c r="T1623" s="52">
        <v>9.3375000000000004</v>
      </c>
      <c r="U1623" s="52">
        <v>0</v>
      </c>
      <c r="V1623" s="52">
        <v>0.93375000000000008</v>
      </c>
      <c r="W1623" s="52">
        <v>24.258825000000002</v>
      </c>
      <c r="X1623" s="52">
        <v>34.530075000000004</v>
      </c>
      <c r="Y1623" s="23" t="s">
        <v>1473</v>
      </c>
      <c r="Z1623" s="23" t="s">
        <v>1483</v>
      </c>
      <c r="AA1623" s="23" t="s">
        <v>1484</v>
      </c>
      <c r="AB1623" s="33">
        <v>291606046093</v>
      </c>
      <c r="AC1623" s="33" t="s">
        <v>1480</v>
      </c>
      <c r="AD1623" s="48">
        <v>42730</v>
      </c>
      <c r="AE1623" s="39">
        <v>42704</v>
      </c>
      <c r="AF1623" s="53" t="e">
        <v>#N/A</v>
      </c>
      <c r="AG1623" s="53" t="e">
        <v>#N/A</v>
      </c>
      <c r="AH1623" s="39" t="e">
        <v>#N/A</v>
      </c>
      <c r="AI1623" s="23" t="s">
        <v>51</v>
      </c>
      <c r="AJ1623" s="54"/>
      <c r="AK1623" s="55"/>
      <c r="AL1623" s="56"/>
      <c r="AM1623" s="57"/>
      <c r="AN1623" s="33"/>
      <c r="AO1623" s="48"/>
      <c r="AP1623" s="23">
        <v>2000</v>
      </c>
      <c r="AQ1623" s="23" t="s">
        <v>52</v>
      </c>
      <c r="AR1623" s="23" t="s">
        <v>1484</v>
      </c>
      <c r="AS1623" s="38" t="s">
        <v>53</v>
      </c>
      <c r="AT1623" s="23"/>
      <c r="AU1623" s="64">
        <v>2946</v>
      </c>
      <c r="AV1623" s="99">
        <v>8</v>
      </c>
      <c r="AW1623" s="102">
        <v>936.17999999999904</v>
      </c>
      <c r="AX1623" s="29" t="s">
        <v>701</v>
      </c>
      <c r="AY1623" s="29"/>
      <c r="AZ1623" s="25"/>
      <c r="BA1623">
        <f>$BA$2-AE1623</f>
        <v>2934</v>
      </c>
      <c r="BB1623" s="115" t="s">
        <v>6983</v>
      </c>
      <c r="BC1623" s="105">
        <f t="shared" si="295"/>
        <v>117.02249999999988</v>
      </c>
      <c r="BD1623" s="116">
        <f t="shared" si="296"/>
        <v>42675</v>
      </c>
      <c r="BE1623" s="141" t="s">
        <v>8477</v>
      </c>
      <c r="BF1623">
        <f>MATCH(BE1623,'Cat-4'!$A:$A,0)</f>
        <v>722</v>
      </c>
      <c r="BG1623">
        <f>MATCH(BD1623,'Cat-4'!$1:$1,0)</f>
        <v>59</v>
      </c>
      <c r="BH1623">
        <f>INDEX('Cat-4'!$1:$1048576,'NSS + ACT'!BF1623,'NSS + ACT'!BG1623)</f>
        <v>107.5</v>
      </c>
      <c r="BI1623">
        <f>MATCH($BI$1,'Cat-4'!$1:$1,0)</f>
        <v>153</v>
      </c>
      <c r="BJ1623">
        <f>INDEX('Cat-4'!$1:$1048576,'NSS + ACT'!BF1623,'NSS + ACT'!BI1623)</f>
        <v>130.80000000000001</v>
      </c>
      <c r="BK1623" s="126">
        <f t="shared" si="297"/>
        <v>1.2167441860465118</v>
      </c>
      <c r="BL1623">
        <f t="shared" si="298"/>
        <v>2965</v>
      </c>
      <c r="BM1623" s="126">
        <f t="shared" si="299"/>
        <v>98.833333333333329</v>
      </c>
      <c r="BN1623" s="126" t="s">
        <v>8785</v>
      </c>
      <c r="BO1623" s="126">
        <f>MATCH(BB1623,Sheet3!$D$4:$D$8,0)</f>
        <v>2</v>
      </c>
      <c r="BP1623" s="126">
        <f>MATCH(BN1623,Sheet3!$E$4:$H$4,0)</f>
        <v>4</v>
      </c>
      <c r="BQ1623" s="132">
        <f>INDEX(Sheet3!$D$4:$H$8,'NSS + ACT'!BO1623,'NSS + ACT'!BP1623)</f>
        <v>0.1</v>
      </c>
      <c r="BR1623" s="105">
        <f t="shared" si="300"/>
        <v>1139.0915720930223</v>
      </c>
      <c r="BS1623" s="162">
        <f t="shared" si="301"/>
        <v>0.1</v>
      </c>
      <c r="BT1623" s="105">
        <f t="shared" si="302"/>
        <v>1025.18241488372</v>
      </c>
    </row>
    <row r="1624" spans="1:72">
      <c r="A1624" s="18">
        <f t="shared" si="292"/>
        <v>1621</v>
      </c>
      <c r="B1624" s="61">
        <v>291606046093</v>
      </c>
      <c r="C1624" s="39">
        <v>42730</v>
      </c>
      <c r="D1624" s="22" t="s">
        <v>63</v>
      </c>
      <c r="E1624" s="22" t="s">
        <v>1490</v>
      </c>
      <c r="F1624" s="110">
        <v>8</v>
      </c>
      <c r="G1624" s="23" t="s">
        <v>119</v>
      </c>
      <c r="H1624" s="52">
        <v>15.5625</v>
      </c>
      <c r="I1624" s="30"/>
      <c r="J1624" s="109">
        <v>124.5</v>
      </c>
      <c r="K1624" s="23">
        <v>84842000</v>
      </c>
      <c r="L1624" s="26">
        <v>7.4999999999999997E-2</v>
      </c>
      <c r="M1624" s="40">
        <v>0</v>
      </c>
      <c r="N1624" s="62">
        <v>0</v>
      </c>
      <c r="O1624" s="52">
        <v>0</v>
      </c>
      <c r="P1624" s="26">
        <v>0.1</v>
      </c>
      <c r="Q1624" s="52">
        <v>0</v>
      </c>
      <c r="R1624" s="63">
        <v>0.18</v>
      </c>
      <c r="S1624" s="23" t="s">
        <v>777</v>
      </c>
      <c r="T1624" s="52">
        <v>9.3375000000000004</v>
      </c>
      <c r="U1624" s="52">
        <v>0</v>
      </c>
      <c r="V1624" s="52">
        <v>0.93375000000000008</v>
      </c>
      <c r="W1624" s="52">
        <v>24.258825000000002</v>
      </c>
      <c r="X1624" s="52">
        <v>34.530075000000004</v>
      </c>
      <c r="Y1624" s="23" t="s">
        <v>1473</v>
      </c>
      <c r="Z1624" s="23" t="s">
        <v>1491</v>
      </c>
      <c r="AA1624" s="23" t="s">
        <v>1492</v>
      </c>
      <c r="AB1624" s="33">
        <v>291606046093</v>
      </c>
      <c r="AC1624" s="33" t="s">
        <v>1480</v>
      </c>
      <c r="AD1624" s="48">
        <v>42730</v>
      </c>
      <c r="AE1624" s="39">
        <v>42704</v>
      </c>
      <c r="AF1624" s="53" t="e">
        <v>#N/A</v>
      </c>
      <c r="AG1624" s="53" t="e">
        <v>#N/A</v>
      </c>
      <c r="AH1624" s="39" t="e">
        <v>#N/A</v>
      </c>
      <c r="AI1624" s="23" t="s">
        <v>51</v>
      </c>
      <c r="AJ1624" s="54"/>
      <c r="AK1624" s="55"/>
      <c r="AL1624" s="56"/>
      <c r="AM1624" s="57"/>
      <c r="AN1624" s="33"/>
      <c r="AO1624" s="48"/>
      <c r="AP1624" s="23">
        <v>2000</v>
      </c>
      <c r="AQ1624" s="23" t="s">
        <v>52</v>
      </c>
      <c r="AR1624" s="23" t="s">
        <v>1492</v>
      </c>
      <c r="AS1624" s="38" t="s">
        <v>53</v>
      </c>
      <c r="AT1624" s="23"/>
      <c r="AU1624" s="64">
        <v>2946</v>
      </c>
      <c r="AV1624" s="99">
        <v>8</v>
      </c>
      <c r="AW1624" s="102">
        <v>936.17999999999904</v>
      </c>
      <c r="AX1624" s="29" t="s">
        <v>701</v>
      </c>
      <c r="AY1624" s="29"/>
      <c r="AZ1624" s="25"/>
      <c r="BA1624">
        <f>$BA$2-AE1624</f>
        <v>2934</v>
      </c>
      <c r="BB1624" s="115" t="s">
        <v>6983</v>
      </c>
      <c r="BC1624" s="105">
        <f t="shared" si="295"/>
        <v>117.02249999999988</v>
      </c>
      <c r="BD1624" s="116">
        <f t="shared" si="296"/>
        <v>42675</v>
      </c>
      <c r="BE1624" s="141" t="s">
        <v>8477</v>
      </c>
      <c r="BF1624">
        <f>MATCH(BE1624,'Cat-4'!$A:$A,0)</f>
        <v>722</v>
      </c>
      <c r="BG1624">
        <f>MATCH(BD1624,'Cat-4'!$1:$1,0)</f>
        <v>59</v>
      </c>
      <c r="BH1624">
        <f>INDEX('Cat-4'!$1:$1048576,'NSS + ACT'!BF1624,'NSS + ACT'!BG1624)</f>
        <v>107.5</v>
      </c>
      <c r="BI1624">
        <f>MATCH($BI$1,'Cat-4'!$1:$1,0)</f>
        <v>153</v>
      </c>
      <c r="BJ1624">
        <f>INDEX('Cat-4'!$1:$1048576,'NSS + ACT'!BF1624,'NSS + ACT'!BI1624)</f>
        <v>130.80000000000001</v>
      </c>
      <c r="BK1624" s="126">
        <f t="shared" si="297"/>
        <v>1.2167441860465118</v>
      </c>
      <c r="BL1624">
        <f t="shared" si="298"/>
        <v>2965</v>
      </c>
      <c r="BM1624" s="126">
        <f t="shared" si="299"/>
        <v>98.833333333333329</v>
      </c>
      <c r="BN1624" s="126" t="s">
        <v>8785</v>
      </c>
      <c r="BO1624" s="126">
        <f>MATCH(BB1624,Sheet3!$D$4:$D$8,0)</f>
        <v>2</v>
      </c>
      <c r="BP1624" s="126">
        <f>MATCH(BN1624,Sheet3!$E$4:$H$4,0)</f>
        <v>4</v>
      </c>
      <c r="BQ1624" s="132">
        <f>INDEX(Sheet3!$D$4:$H$8,'NSS + ACT'!BO1624,'NSS + ACT'!BP1624)</f>
        <v>0.1</v>
      </c>
      <c r="BR1624" s="105">
        <f t="shared" si="300"/>
        <v>1139.0915720930223</v>
      </c>
      <c r="BS1624" s="162">
        <f t="shared" si="301"/>
        <v>0.1</v>
      </c>
      <c r="BT1624" s="105">
        <f t="shared" si="302"/>
        <v>1025.18241488372</v>
      </c>
    </row>
    <row r="1625" spans="1:72">
      <c r="A1625" s="18">
        <f t="shared" si="292"/>
        <v>1622</v>
      </c>
      <c r="B1625" s="33">
        <v>292104563446</v>
      </c>
      <c r="C1625" s="39">
        <v>44330</v>
      </c>
      <c r="D1625" s="22" t="s">
        <v>365</v>
      </c>
      <c r="E1625" s="22" t="s">
        <v>6165</v>
      </c>
      <c r="F1625" s="110">
        <v>9</v>
      </c>
      <c r="G1625" s="23" t="s">
        <v>119</v>
      </c>
      <c r="H1625" s="52">
        <v>23.111111111111111</v>
      </c>
      <c r="I1625" s="30"/>
      <c r="J1625" s="109">
        <v>208</v>
      </c>
      <c r="K1625" s="33">
        <v>73072200</v>
      </c>
      <c r="L1625" s="26">
        <v>0.1</v>
      </c>
      <c r="M1625" s="26" t="s">
        <v>742</v>
      </c>
      <c r="N1625" s="26">
        <v>0</v>
      </c>
      <c r="O1625" s="60"/>
      <c r="P1625" s="26">
        <v>0.1</v>
      </c>
      <c r="Q1625" s="84"/>
      <c r="R1625" s="26">
        <v>0.18</v>
      </c>
      <c r="S1625" s="23" t="s">
        <v>1260</v>
      </c>
      <c r="T1625" s="52">
        <v>20.8</v>
      </c>
      <c r="U1625" s="52">
        <v>0</v>
      </c>
      <c r="V1625" s="52">
        <v>2.08</v>
      </c>
      <c r="W1625" s="52">
        <v>41.558400000000006</v>
      </c>
      <c r="X1625" s="52">
        <v>64.438400000000001</v>
      </c>
      <c r="Y1625" s="23" t="s">
        <v>5950</v>
      </c>
      <c r="Z1625" s="23" t="s">
        <v>6166</v>
      </c>
      <c r="AA1625" s="23" t="s">
        <v>6167</v>
      </c>
      <c r="AB1625" s="33">
        <v>292104563446</v>
      </c>
      <c r="AC1625" s="33" t="s">
        <v>6168</v>
      </c>
      <c r="AD1625" s="39">
        <v>44330</v>
      </c>
      <c r="AE1625" s="39">
        <v>44303</v>
      </c>
      <c r="AF1625" s="53" t="e">
        <v>#N/A</v>
      </c>
      <c r="AG1625" s="53" t="e">
        <v>#N/A</v>
      </c>
      <c r="AH1625" s="39" t="e">
        <v>#N/A</v>
      </c>
      <c r="AI1625" s="23" t="s">
        <v>51</v>
      </c>
      <c r="AJ1625" s="59"/>
      <c r="AK1625" s="59"/>
      <c r="AL1625" s="48"/>
      <c r="AM1625" s="60"/>
      <c r="AN1625" s="33"/>
      <c r="AO1625" s="48"/>
      <c r="AP1625" s="23">
        <v>2000</v>
      </c>
      <c r="AQ1625" s="23" t="s">
        <v>52</v>
      </c>
      <c r="AR1625" s="23" t="s">
        <v>6167</v>
      </c>
      <c r="AS1625" s="38" t="s">
        <v>53</v>
      </c>
      <c r="AT1625" s="23"/>
      <c r="AU1625" s="23" t="s">
        <v>6169</v>
      </c>
      <c r="AV1625" s="99">
        <v>9</v>
      </c>
      <c r="AW1625" s="101">
        <v>936</v>
      </c>
      <c r="AX1625" s="29" t="s">
        <v>5711</v>
      </c>
      <c r="AY1625" s="29"/>
      <c r="AZ1625" s="21"/>
      <c r="BA1625">
        <f>$BA$2-AE1625</f>
        <v>1335</v>
      </c>
      <c r="BB1625" s="115" t="s">
        <v>6983</v>
      </c>
      <c r="BC1625" s="105">
        <f t="shared" si="295"/>
        <v>104</v>
      </c>
      <c r="BD1625" s="116">
        <f t="shared" si="296"/>
        <v>44287</v>
      </c>
      <c r="BE1625" s="141" t="s">
        <v>8477</v>
      </c>
      <c r="BF1625">
        <f>MATCH(BE1625,'Cat-4'!$A:$A,0)</f>
        <v>722</v>
      </c>
      <c r="BG1625">
        <f>MATCH(BD1625,'Cat-4'!$1:$1,0)</f>
        <v>112</v>
      </c>
      <c r="BH1625">
        <f>INDEX('Cat-4'!$1:$1048576,'NSS + ACT'!BF1625,'NSS + ACT'!BG1625)</f>
        <v>116.7</v>
      </c>
      <c r="BI1625">
        <f>MATCH($BI$1,'Cat-4'!$1:$1,0)</f>
        <v>153</v>
      </c>
      <c r="BJ1625">
        <f>INDEX('Cat-4'!$1:$1048576,'NSS + ACT'!BF1625,'NSS + ACT'!BI1625)</f>
        <v>130.80000000000001</v>
      </c>
      <c r="BK1625" s="126">
        <f t="shared" si="297"/>
        <v>1.1208226221079691</v>
      </c>
      <c r="BL1625">
        <f t="shared" si="298"/>
        <v>1353</v>
      </c>
      <c r="BM1625" s="126">
        <f t="shared" si="299"/>
        <v>45.1</v>
      </c>
      <c r="BN1625" s="126" t="s">
        <v>8785</v>
      </c>
      <c r="BO1625" s="126">
        <f>MATCH(BB1625,Sheet3!$D$4:$D$8,0)</f>
        <v>2</v>
      </c>
      <c r="BP1625" s="126">
        <f>MATCH(BN1625,Sheet3!$E$4:$H$4,0)</f>
        <v>4</v>
      </c>
      <c r="BQ1625" s="132">
        <f>INDEX(Sheet3!$D$4:$H$8,'NSS + ACT'!BO1625,'NSS + ACT'!BP1625)</f>
        <v>0.1</v>
      </c>
      <c r="BR1625" s="105">
        <f t="shared" si="300"/>
        <v>1049.0899742930592</v>
      </c>
      <c r="BS1625" s="162">
        <f t="shared" si="301"/>
        <v>0.1</v>
      </c>
      <c r="BT1625" s="105">
        <f t="shared" si="302"/>
        <v>944.18097686375324</v>
      </c>
    </row>
    <row r="1626" spans="1:72">
      <c r="A1626" s="18">
        <f t="shared" si="292"/>
        <v>1623</v>
      </c>
      <c r="B1626" s="61">
        <v>291604729091</v>
      </c>
      <c r="C1626" s="39">
        <v>42653</v>
      </c>
      <c r="D1626" s="22" t="s">
        <v>91</v>
      </c>
      <c r="E1626" s="22" t="s">
        <v>2263</v>
      </c>
      <c r="F1626" s="110">
        <v>2</v>
      </c>
      <c r="G1626" s="23" t="s">
        <v>49</v>
      </c>
      <c r="H1626" s="52">
        <v>467.935</v>
      </c>
      <c r="I1626" s="30"/>
      <c r="J1626" s="109">
        <v>935.87</v>
      </c>
      <c r="K1626" s="23">
        <v>84819090</v>
      </c>
      <c r="L1626" s="26">
        <v>7.4999999999999997E-2</v>
      </c>
      <c r="M1626" s="40">
        <v>0</v>
      </c>
      <c r="N1626" s="62">
        <v>0</v>
      </c>
      <c r="O1626" s="52">
        <v>0</v>
      </c>
      <c r="P1626" s="26">
        <v>0.1</v>
      </c>
      <c r="Q1626" s="52">
        <v>0</v>
      </c>
      <c r="R1626" s="63">
        <v>0.18</v>
      </c>
      <c r="S1626" s="23" t="s">
        <v>849</v>
      </c>
      <c r="T1626" s="52">
        <v>70.190249999999992</v>
      </c>
      <c r="U1626" s="52">
        <v>0</v>
      </c>
      <c r="V1626" s="52">
        <v>7.0190249999999992</v>
      </c>
      <c r="W1626" s="52">
        <v>182.35426950000002</v>
      </c>
      <c r="X1626" s="52">
        <v>259.56354450000003</v>
      </c>
      <c r="Y1626" s="23" t="s">
        <v>1945</v>
      </c>
      <c r="Z1626" s="23" t="s">
        <v>2264</v>
      </c>
      <c r="AA1626" s="23" t="s">
        <v>2265</v>
      </c>
      <c r="AB1626" s="33">
        <v>291604729091</v>
      </c>
      <c r="AC1626" s="33" t="s">
        <v>2172</v>
      </c>
      <c r="AD1626" s="48">
        <v>42653</v>
      </c>
      <c r="AE1626" s="39">
        <v>42629</v>
      </c>
      <c r="AF1626" s="53" t="e">
        <v>#N/A</v>
      </c>
      <c r="AG1626" s="53" t="e">
        <v>#N/A</v>
      </c>
      <c r="AH1626" s="39" t="e">
        <v>#N/A</v>
      </c>
      <c r="AI1626" s="23" t="s">
        <v>51</v>
      </c>
      <c r="AJ1626" s="54"/>
      <c r="AK1626" s="55"/>
      <c r="AL1626" s="56"/>
      <c r="AM1626" s="57"/>
      <c r="AN1626" s="33"/>
      <c r="AO1626" s="48"/>
      <c r="AP1626" s="23">
        <v>2000</v>
      </c>
      <c r="AQ1626" s="23" t="s">
        <v>52</v>
      </c>
      <c r="AR1626" s="23" t="s">
        <v>2265</v>
      </c>
      <c r="AS1626" s="38" t="s">
        <v>53</v>
      </c>
      <c r="AT1626" s="23"/>
      <c r="AU1626" s="64">
        <v>6316001234</v>
      </c>
      <c r="AV1626" s="99">
        <v>2</v>
      </c>
      <c r="AW1626" s="102">
        <v>935.87</v>
      </c>
      <c r="AX1626" s="29" t="s">
        <v>701</v>
      </c>
      <c r="AY1626" s="29"/>
      <c r="AZ1626" s="25" t="s">
        <v>1954</v>
      </c>
      <c r="BA1626">
        <f>$BA$2-AE1626</f>
        <v>3009</v>
      </c>
      <c r="BB1626" s="115" t="s">
        <v>6983</v>
      </c>
      <c r="BC1626" s="105">
        <f t="shared" si="295"/>
        <v>467.935</v>
      </c>
      <c r="BD1626" s="116">
        <f t="shared" si="296"/>
        <v>42614</v>
      </c>
      <c r="BE1626" s="141" t="s">
        <v>8477</v>
      </c>
      <c r="BF1626">
        <f>MATCH(BE1626,'Cat-4'!$A:$A,0)</f>
        <v>722</v>
      </c>
      <c r="BG1626">
        <f>MATCH(BD1626,'Cat-4'!$1:$1,0)</f>
        <v>57</v>
      </c>
      <c r="BH1626">
        <f>INDEX('Cat-4'!$1:$1048576,'NSS + ACT'!BF1626,'NSS + ACT'!BG1626)</f>
        <v>107.4</v>
      </c>
      <c r="BI1626">
        <f>MATCH($BI$1,'Cat-4'!$1:$1,0)</f>
        <v>153</v>
      </c>
      <c r="BJ1626">
        <f>INDEX('Cat-4'!$1:$1048576,'NSS + ACT'!BF1626,'NSS + ACT'!BI1626)</f>
        <v>130.80000000000001</v>
      </c>
      <c r="BK1626" s="126">
        <f t="shared" si="297"/>
        <v>1.217877094972067</v>
      </c>
      <c r="BL1626">
        <f t="shared" si="298"/>
        <v>3026</v>
      </c>
      <c r="BM1626" s="126">
        <f t="shared" si="299"/>
        <v>100.86666666666666</v>
      </c>
      <c r="BN1626" s="126" t="s">
        <v>8785</v>
      </c>
      <c r="BO1626" s="126">
        <f>MATCH(BB1626,Sheet3!$D$4:$D$8,0)</f>
        <v>2</v>
      </c>
      <c r="BP1626" s="126">
        <f>MATCH(BN1626,Sheet3!$E$4:$H$4,0)</f>
        <v>4</v>
      </c>
      <c r="BQ1626" s="132">
        <f>INDEX(Sheet3!$D$4:$H$8,'NSS + ACT'!BO1626,'NSS + ACT'!BP1626)</f>
        <v>0.1</v>
      </c>
      <c r="BR1626" s="105">
        <f t="shared" si="300"/>
        <v>1139.7746368715084</v>
      </c>
      <c r="BS1626" s="162">
        <f t="shared" si="301"/>
        <v>0.1</v>
      </c>
      <c r="BT1626" s="105">
        <f t="shared" si="302"/>
        <v>1025.7971731843577</v>
      </c>
    </row>
    <row r="1627" spans="1:72">
      <c r="A1627" s="18">
        <f t="shared" si="292"/>
        <v>1624</v>
      </c>
      <c r="B1627" s="61">
        <v>292103493113</v>
      </c>
      <c r="C1627" s="39">
        <v>44294</v>
      </c>
      <c r="D1627" s="22" t="s">
        <v>92</v>
      </c>
      <c r="E1627" s="22" t="s">
        <v>4257</v>
      </c>
      <c r="F1627" s="110">
        <v>16</v>
      </c>
      <c r="G1627" s="23" t="s">
        <v>119</v>
      </c>
      <c r="H1627" s="52">
        <v>58.055</v>
      </c>
      <c r="I1627" s="30"/>
      <c r="J1627" s="109">
        <v>928.88</v>
      </c>
      <c r="K1627" s="23">
        <v>84841010</v>
      </c>
      <c r="L1627" s="26">
        <v>7.4999999999999997E-2</v>
      </c>
      <c r="M1627" s="40">
        <v>0</v>
      </c>
      <c r="N1627" s="62">
        <v>0</v>
      </c>
      <c r="O1627" s="52">
        <v>0</v>
      </c>
      <c r="P1627" s="26">
        <v>0.1</v>
      </c>
      <c r="Q1627" s="52">
        <v>0</v>
      </c>
      <c r="R1627" s="63">
        <v>0.18</v>
      </c>
      <c r="S1627" s="23" t="s">
        <v>4095</v>
      </c>
      <c r="T1627" s="52">
        <v>69.665999999999997</v>
      </c>
      <c r="U1627" s="52">
        <v>0</v>
      </c>
      <c r="V1627" s="52">
        <v>6.9665999999999997</v>
      </c>
      <c r="W1627" s="52">
        <v>180.992268</v>
      </c>
      <c r="X1627" s="52">
        <v>257.62486799999999</v>
      </c>
      <c r="Y1627" s="23" t="s">
        <v>4133</v>
      </c>
      <c r="Z1627" s="23" t="s">
        <v>4258</v>
      </c>
      <c r="AA1627" s="23" t="s">
        <v>4259</v>
      </c>
      <c r="AB1627" s="33">
        <v>292103493113</v>
      </c>
      <c r="AC1627" s="33" t="s">
        <v>4252</v>
      </c>
      <c r="AD1627" s="39">
        <v>44294</v>
      </c>
      <c r="AE1627" s="39">
        <v>44267</v>
      </c>
      <c r="AF1627" s="53" t="e">
        <v>#N/A</v>
      </c>
      <c r="AG1627" s="53" t="e">
        <v>#N/A</v>
      </c>
      <c r="AH1627" s="39" t="e">
        <v>#N/A</v>
      </c>
      <c r="AI1627" s="23" t="s">
        <v>51</v>
      </c>
      <c r="AJ1627" s="59"/>
      <c r="AK1627" s="59"/>
      <c r="AL1627" s="48"/>
      <c r="AM1627" s="60"/>
      <c r="AN1627" s="33"/>
      <c r="AO1627" s="48"/>
      <c r="AP1627" s="23">
        <v>2000</v>
      </c>
      <c r="AQ1627" s="23" t="s">
        <v>52</v>
      </c>
      <c r="AR1627" s="23" t="s">
        <v>4259</v>
      </c>
      <c r="AS1627" s="38" t="s">
        <v>53</v>
      </c>
      <c r="AT1627" s="23"/>
      <c r="AU1627" s="64" t="s">
        <v>4253</v>
      </c>
      <c r="AV1627" s="99">
        <v>16</v>
      </c>
      <c r="AW1627" s="102">
        <v>928.88</v>
      </c>
      <c r="AX1627" s="29" t="s">
        <v>701</v>
      </c>
      <c r="AY1627" s="29"/>
      <c r="AZ1627" s="25"/>
      <c r="BA1627">
        <f>$BA$2-AE1627</f>
        <v>1371</v>
      </c>
      <c r="BB1627" s="115" t="s">
        <v>6983</v>
      </c>
      <c r="BC1627" s="105">
        <f t="shared" si="295"/>
        <v>58.055</v>
      </c>
      <c r="BD1627" s="116">
        <f t="shared" si="296"/>
        <v>44256</v>
      </c>
      <c r="BE1627" s="141" t="s">
        <v>8477</v>
      </c>
      <c r="BF1627">
        <f>MATCH(BE1627,'Cat-4'!$A:$A,0)</f>
        <v>722</v>
      </c>
      <c r="BG1627">
        <f>MATCH(BD1627,'Cat-4'!$1:$1,0)</f>
        <v>111</v>
      </c>
      <c r="BH1627">
        <f>INDEX('Cat-4'!$1:$1048576,'NSS + ACT'!BF1627,'NSS + ACT'!BG1627)</f>
        <v>116.1</v>
      </c>
      <c r="BI1627">
        <f>MATCH($BI$1,'Cat-4'!$1:$1,0)</f>
        <v>153</v>
      </c>
      <c r="BJ1627">
        <f>INDEX('Cat-4'!$1:$1048576,'NSS + ACT'!BF1627,'NSS + ACT'!BI1627)</f>
        <v>130.80000000000001</v>
      </c>
      <c r="BK1627" s="126">
        <f t="shared" si="297"/>
        <v>1.1266149870801034</v>
      </c>
      <c r="BL1627">
        <f t="shared" si="298"/>
        <v>1384</v>
      </c>
      <c r="BM1627" s="126">
        <f t="shared" si="299"/>
        <v>46.133333333333333</v>
      </c>
      <c r="BN1627" s="126" t="s">
        <v>8785</v>
      </c>
      <c r="BO1627" s="126">
        <f>MATCH(BB1627,Sheet3!$D$4:$D$8,0)</f>
        <v>2</v>
      </c>
      <c r="BP1627" s="126">
        <f>MATCH(BN1627,Sheet3!$E$4:$H$4,0)</f>
        <v>4</v>
      </c>
      <c r="BQ1627" s="132">
        <f>INDEX(Sheet3!$D$4:$H$8,'NSS + ACT'!BO1627,'NSS + ACT'!BP1627)</f>
        <v>0.1</v>
      </c>
      <c r="BR1627" s="105">
        <f t="shared" si="300"/>
        <v>1046.4901291989665</v>
      </c>
      <c r="BS1627" s="162">
        <f t="shared" si="301"/>
        <v>0.1</v>
      </c>
      <c r="BT1627" s="105">
        <f t="shared" si="302"/>
        <v>941.84111627906987</v>
      </c>
    </row>
    <row r="1628" spans="1:72">
      <c r="A1628" s="18">
        <f t="shared" si="292"/>
        <v>1625</v>
      </c>
      <c r="B1628" s="61">
        <v>351700027836</v>
      </c>
      <c r="C1628" s="39">
        <v>42802</v>
      </c>
      <c r="D1628" s="22" t="s">
        <v>170</v>
      </c>
      <c r="E1628" s="22" t="s">
        <v>3185</v>
      </c>
      <c r="F1628" s="110">
        <v>6</v>
      </c>
      <c r="G1628" s="23" t="s">
        <v>119</v>
      </c>
      <c r="H1628" s="52">
        <v>154.02333333333317</v>
      </c>
      <c r="I1628" s="30"/>
      <c r="J1628" s="109">
        <v>924.13999999999896</v>
      </c>
      <c r="K1628" s="23" t="s">
        <v>3181</v>
      </c>
      <c r="L1628" s="26">
        <v>0.1</v>
      </c>
      <c r="M1628" s="40">
        <v>0</v>
      </c>
      <c r="N1628" s="62">
        <v>0</v>
      </c>
      <c r="O1628" s="52">
        <v>0</v>
      </c>
      <c r="P1628" s="26">
        <v>0.1</v>
      </c>
      <c r="Q1628" s="52">
        <v>0</v>
      </c>
      <c r="R1628" s="63">
        <v>0.18</v>
      </c>
      <c r="S1628" s="23" t="s">
        <v>3079</v>
      </c>
      <c r="T1628" s="52">
        <v>92.413999999999902</v>
      </c>
      <c r="U1628" s="52">
        <v>0</v>
      </c>
      <c r="V1628" s="52">
        <v>9.2413999999999898</v>
      </c>
      <c r="W1628" s="52">
        <v>184.64317199999979</v>
      </c>
      <c r="X1628" s="52">
        <v>286.29857199999969</v>
      </c>
      <c r="Y1628" s="23" t="s">
        <v>3182</v>
      </c>
      <c r="Z1628" s="23" t="s">
        <v>3188</v>
      </c>
      <c r="AA1628" s="23" t="s">
        <v>3187</v>
      </c>
      <c r="AB1628" s="33" t="e">
        <v>#N/A</v>
      </c>
      <c r="AC1628" s="33" t="e">
        <v>#N/A</v>
      </c>
      <c r="AD1628" s="48" t="e">
        <v>#N/A</v>
      </c>
      <c r="AE1628" s="39" t="e">
        <v>#N/A</v>
      </c>
      <c r="AF1628" s="53" t="e">
        <v>#N/A</v>
      </c>
      <c r="AG1628" s="53" t="e">
        <v>#N/A</v>
      </c>
      <c r="AH1628" s="39" t="e">
        <v>#N/A</v>
      </c>
      <c r="AI1628" s="23" t="s">
        <v>385</v>
      </c>
      <c r="AJ1628" s="54">
        <v>351700027836</v>
      </c>
      <c r="AK1628" s="55">
        <v>948</v>
      </c>
      <c r="AL1628" s="56">
        <v>42802</v>
      </c>
      <c r="AM1628" s="57"/>
      <c r="AN1628" s="33"/>
      <c r="AO1628" s="48"/>
      <c r="AP1628" s="23">
        <v>2000</v>
      </c>
      <c r="AQ1628" s="23" t="s">
        <v>64</v>
      </c>
      <c r="AR1628" s="23" t="s">
        <v>3187</v>
      </c>
      <c r="AS1628" s="38" t="s">
        <v>53</v>
      </c>
      <c r="AT1628" s="23"/>
      <c r="AU1628" s="64" t="s">
        <v>3084</v>
      </c>
      <c r="AV1628" s="99">
        <v>6</v>
      </c>
      <c r="AW1628" s="102">
        <v>924.13999999999896</v>
      </c>
      <c r="AX1628" s="29" t="s">
        <v>701</v>
      </c>
      <c r="AY1628" s="29"/>
      <c r="AZ1628" s="25">
        <v>1</v>
      </c>
      <c r="BB1628" s="115" t="s">
        <v>6983</v>
      </c>
      <c r="BC1628" s="105">
        <f t="shared" si="295"/>
        <v>154.02333333333317</v>
      </c>
      <c r="BD1628" s="116">
        <v>43709</v>
      </c>
      <c r="BE1628" s="141" t="s">
        <v>8477</v>
      </c>
      <c r="BF1628">
        <f>MATCH(BE1628,'Cat-4'!$A:$A,0)</f>
        <v>722</v>
      </c>
      <c r="BG1628">
        <f>MATCH(BD1628,'Cat-4'!$1:$1,0)</f>
        <v>93</v>
      </c>
      <c r="BH1628">
        <f>INDEX('Cat-4'!$1:$1048576,'NSS + ACT'!BF1628,'NSS + ACT'!BG1628)</f>
        <v>113.9</v>
      </c>
      <c r="BI1628">
        <f>MATCH($BI$1,'Cat-4'!$1:$1,0)</f>
        <v>153</v>
      </c>
      <c r="BJ1628">
        <f>INDEX('Cat-4'!$1:$1048576,'NSS + ACT'!BF1628,'NSS + ACT'!BI1628)</f>
        <v>130.80000000000001</v>
      </c>
      <c r="BK1628" s="126">
        <f t="shared" si="297"/>
        <v>1.1483757682177349</v>
      </c>
      <c r="BL1628">
        <f t="shared" si="298"/>
        <v>1931</v>
      </c>
      <c r="BM1628" s="126">
        <f t="shared" si="299"/>
        <v>64.36666666666666</v>
      </c>
      <c r="BN1628" s="126" t="s">
        <v>8785</v>
      </c>
      <c r="BO1628" s="126">
        <f>MATCH(BB1628,Sheet3!$D$4:$D$8,0)</f>
        <v>2</v>
      </c>
      <c r="BP1628" s="126">
        <f>MATCH(BN1628,Sheet3!$E$4:$H$4,0)</f>
        <v>4</v>
      </c>
      <c r="BQ1628" s="132">
        <f>INDEX(Sheet3!$D$4:$H$8,'NSS + ACT'!BO1628,'NSS + ACT'!BP1628)</f>
        <v>0.1</v>
      </c>
      <c r="BR1628" s="105">
        <f t="shared" si="300"/>
        <v>1061.2599824407364</v>
      </c>
      <c r="BS1628" s="162">
        <f t="shared" si="301"/>
        <v>0.1</v>
      </c>
      <c r="BT1628" s="105">
        <f t="shared" si="302"/>
        <v>955.13398419666282</v>
      </c>
    </row>
    <row r="1629" spans="1:72">
      <c r="A1629" s="18">
        <f t="shared" si="292"/>
        <v>1626</v>
      </c>
      <c r="B1629" s="33">
        <v>291808424504</v>
      </c>
      <c r="C1629" s="39">
        <v>43371</v>
      </c>
      <c r="D1629" s="22" t="s">
        <v>366</v>
      </c>
      <c r="E1629" s="22" t="s">
        <v>6440</v>
      </c>
      <c r="F1629" s="110">
        <v>6</v>
      </c>
      <c r="G1629" s="23" t="s">
        <v>49</v>
      </c>
      <c r="H1629" s="52">
        <v>154</v>
      </c>
      <c r="I1629" s="30"/>
      <c r="J1629" s="109">
        <v>924</v>
      </c>
      <c r="K1629" s="36">
        <v>82059090</v>
      </c>
      <c r="L1629" s="26">
        <v>0.1</v>
      </c>
      <c r="M1629" s="26"/>
      <c r="N1629" s="26">
        <v>0</v>
      </c>
      <c r="O1629" s="60"/>
      <c r="P1629" s="26">
        <v>0.1</v>
      </c>
      <c r="Q1629" s="84"/>
      <c r="R1629" s="26">
        <v>0.18</v>
      </c>
      <c r="S1629" s="23" t="s">
        <v>6441</v>
      </c>
      <c r="T1629" s="52">
        <v>92.4</v>
      </c>
      <c r="U1629" s="52">
        <v>0</v>
      </c>
      <c r="V1629" s="52">
        <v>9.24</v>
      </c>
      <c r="W1629" s="52">
        <v>184.61519999999996</v>
      </c>
      <c r="X1629" s="52">
        <v>286.25519999999995</v>
      </c>
      <c r="Y1629" s="23" t="s">
        <v>6223</v>
      </c>
      <c r="Z1629" s="23" t="s">
        <v>6442</v>
      </c>
      <c r="AA1629" s="23" t="s">
        <v>6443</v>
      </c>
      <c r="AB1629" s="33">
        <v>291808424504</v>
      </c>
      <c r="AC1629" s="33" t="s">
        <v>6444</v>
      </c>
      <c r="AD1629" s="39">
        <v>43371</v>
      </c>
      <c r="AE1629" s="39">
        <v>43369</v>
      </c>
      <c r="AF1629" s="53" t="e">
        <v>#N/A</v>
      </c>
      <c r="AG1629" s="53" t="e">
        <v>#N/A</v>
      </c>
      <c r="AH1629" s="39" t="e">
        <v>#N/A</v>
      </c>
      <c r="AI1629" s="23" t="s">
        <v>51</v>
      </c>
      <c r="AJ1629" s="59"/>
      <c r="AK1629" s="59"/>
      <c r="AL1629" s="48"/>
      <c r="AM1629" s="60"/>
      <c r="AN1629" s="33"/>
      <c r="AO1629" s="48"/>
      <c r="AP1629" s="23">
        <v>2000</v>
      </c>
      <c r="AQ1629" s="23" t="s">
        <v>52</v>
      </c>
      <c r="AR1629" s="23" t="s">
        <v>6443</v>
      </c>
      <c r="AS1629" s="38" t="s">
        <v>53</v>
      </c>
      <c r="AT1629" s="23"/>
      <c r="AU1629" s="23" t="s">
        <v>367</v>
      </c>
      <c r="AV1629" s="99">
        <v>6</v>
      </c>
      <c r="AW1629" s="101">
        <v>924</v>
      </c>
      <c r="AX1629" s="29" t="s">
        <v>5711</v>
      </c>
      <c r="AY1629" s="29"/>
      <c r="AZ1629" s="21"/>
      <c r="BA1629">
        <f t="shared" ref="BA1629:BA1651" si="304">$BA$2-AE1629</f>
        <v>2269</v>
      </c>
      <c r="BB1629" s="115" t="s">
        <v>6983</v>
      </c>
      <c r="BC1629" s="105">
        <f t="shared" si="295"/>
        <v>154</v>
      </c>
      <c r="BD1629" s="116">
        <f t="shared" si="296"/>
        <v>43344</v>
      </c>
      <c r="BE1629" s="141" t="s">
        <v>8477</v>
      </c>
      <c r="BF1629">
        <f>MATCH(BE1629,'Cat-4'!$A:$A,0)</f>
        <v>722</v>
      </c>
      <c r="BG1629">
        <f>MATCH(BD1629,'Cat-4'!$1:$1,0)</f>
        <v>81</v>
      </c>
      <c r="BH1629">
        <f>INDEX('Cat-4'!$1:$1048576,'NSS + ACT'!BF1629,'NSS + ACT'!BG1629)</f>
        <v>111.6</v>
      </c>
      <c r="BI1629">
        <f>MATCH($BI$1,'Cat-4'!$1:$1,0)</f>
        <v>153</v>
      </c>
      <c r="BJ1629">
        <f>INDEX('Cat-4'!$1:$1048576,'NSS + ACT'!BF1629,'NSS + ACT'!BI1629)</f>
        <v>130.80000000000001</v>
      </c>
      <c r="BK1629" s="126">
        <f t="shared" si="297"/>
        <v>1.1720430107526882</v>
      </c>
      <c r="BL1629">
        <f t="shared" si="298"/>
        <v>2296</v>
      </c>
      <c r="BM1629" s="126">
        <f t="shared" si="299"/>
        <v>76.533333333333331</v>
      </c>
      <c r="BN1629" s="126" t="s">
        <v>8785</v>
      </c>
      <c r="BO1629" s="126">
        <f>MATCH(BB1629,Sheet3!$D$4:$D$8,0)</f>
        <v>2</v>
      </c>
      <c r="BP1629" s="126">
        <f>MATCH(BN1629,Sheet3!$E$4:$H$4,0)</f>
        <v>4</v>
      </c>
      <c r="BQ1629" s="132">
        <f>INDEX(Sheet3!$D$4:$H$8,'NSS + ACT'!BO1629,'NSS + ACT'!BP1629)</f>
        <v>0.1</v>
      </c>
      <c r="BR1629" s="105">
        <f t="shared" si="300"/>
        <v>1082.9677419354839</v>
      </c>
      <c r="BS1629" s="162">
        <f t="shared" si="301"/>
        <v>0.1</v>
      </c>
      <c r="BT1629" s="105">
        <f t="shared" si="302"/>
        <v>974.67096774193556</v>
      </c>
    </row>
    <row r="1630" spans="1:72">
      <c r="A1630" s="18">
        <f t="shared" si="292"/>
        <v>1627</v>
      </c>
      <c r="B1630" s="61">
        <v>291604729290</v>
      </c>
      <c r="C1630" s="39">
        <v>42653</v>
      </c>
      <c r="D1630" s="22" t="s">
        <v>91</v>
      </c>
      <c r="E1630" s="22" t="s">
        <v>2260</v>
      </c>
      <c r="F1630" s="110">
        <v>4</v>
      </c>
      <c r="G1630" s="23" t="s">
        <v>49</v>
      </c>
      <c r="H1630" s="52">
        <v>230</v>
      </c>
      <c r="I1630" s="30"/>
      <c r="J1630" s="109">
        <v>920</v>
      </c>
      <c r="K1630" s="23">
        <v>84819090</v>
      </c>
      <c r="L1630" s="26">
        <v>7.4999999999999997E-2</v>
      </c>
      <c r="M1630" s="40">
        <v>0</v>
      </c>
      <c r="N1630" s="62">
        <v>0</v>
      </c>
      <c r="O1630" s="52">
        <v>0</v>
      </c>
      <c r="P1630" s="26">
        <v>0.1</v>
      </c>
      <c r="Q1630" s="52">
        <v>0</v>
      </c>
      <c r="R1630" s="63">
        <v>0.18</v>
      </c>
      <c r="S1630" s="23" t="s">
        <v>849</v>
      </c>
      <c r="T1630" s="52">
        <v>69</v>
      </c>
      <c r="U1630" s="52">
        <v>0</v>
      </c>
      <c r="V1630" s="52">
        <v>6.9</v>
      </c>
      <c r="W1630" s="52">
        <v>179.262</v>
      </c>
      <c r="X1630" s="52">
        <v>255.16200000000001</v>
      </c>
      <c r="Y1630" s="23" t="s">
        <v>1945</v>
      </c>
      <c r="Z1630" s="23" t="s">
        <v>2261</v>
      </c>
      <c r="AA1630" s="23" t="s">
        <v>2262</v>
      </c>
      <c r="AB1630" s="33">
        <v>291604729290</v>
      </c>
      <c r="AC1630" s="33" t="s">
        <v>1962</v>
      </c>
      <c r="AD1630" s="48">
        <v>42653</v>
      </c>
      <c r="AE1630" s="39">
        <v>42629</v>
      </c>
      <c r="AF1630" s="53" t="e">
        <v>#N/A</v>
      </c>
      <c r="AG1630" s="53" t="e">
        <v>#N/A</v>
      </c>
      <c r="AH1630" s="39" t="e">
        <v>#N/A</v>
      </c>
      <c r="AI1630" s="23" t="s">
        <v>51</v>
      </c>
      <c r="AJ1630" s="54"/>
      <c r="AK1630" s="55"/>
      <c r="AL1630" s="56"/>
      <c r="AM1630" s="57"/>
      <c r="AN1630" s="33"/>
      <c r="AO1630" s="48"/>
      <c r="AP1630" s="23">
        <v>2000</v>
      </c>
      <c r="AQ1630" s="23" t="s">
        <v>52</v>
      </c>
      <c r="AR1630" s="23" t="s">
        <v>2262</v>
      </c>
      <c r="AS1630" s="38" t="s">
        <v>53</v>
      </c>
      <c r="AT1630" s="23"/>
      <c r="AU1630" s="64">
        <v>6316001233</v>
      </c>
      <c r="AV1630" s="99">
        <v>4</v>
      </c>
      <c r="AW1630" s="102">
        <v>920</v>
      </c>
      <c r="AX1630" s="29" t="s">
        <v>701</v>
      </c>
      <c r="AY1630" s="29"/>
      <c r="AZ1630" s="25" t="s">
        <v>702</v>
      </c>
      <c r="BA1630">
        <f t="shared" si="304"/>
        <v>3009</v>
      </c>
      <c r="BB1630" s="115" t="s">
        <v>6983</v>
      </c>
      <c r="BC1630" s="105">
        <f t="shared" si="295"/>
        <v>230</v>
      </c>
      <c r="BD1630" s="116">
        <f t="shared" si="296"/>
        <v>42614</v>
      </c>
      <c r="BE1630" s="141" t="s">
        <v>8477</v>
      </c>
      <c r="BF1630">
        <f>MATCH(BE1630,'Cat-4'!$A:$A,0)</f>
        <v>722</v>
      </c>
      <c r="BG1630">
        <f>MATCH(BD1630,'Cat-4'!$1:$1,0)</f>
        <v>57</v>
      </c>
      <c r="BH1630">
        <f>INDEX('Cat-4'!$1:$1048576,'NSS + ACT'!BF1630,'NSS + ACT'!BG1630)</f>
        <v>107.4</v>
      </c>
      <c r="BI1630">
        <f>MATCH($BI$1,'Cat-4'!$1:$1,0)</f>
        <v>153</v>
      </c>
      <c r="BJ1630">
        <f>INDEX('Cat-4'!$1:$1048576,'NSS + ACT'!BF1630,'NSS + ACT'!BI1630)</f>
        <v>130.80000000000001</v>
      </c>
      <c r="BK1630" s="126">
        <f t="shared" si="297"/>
        <v>1.217877094972067</v>
      </c>
      <c r="BL1630">
        <f t="shared" si="298"/>
        <v>3026</v>
      </c>
      <c r="BM1630" s="126">
        <f t="shared" si="299"/>
        <v>100.86666666666666</v>
      </c>
      <c r="BN1630" s="126" t="s">
        <v>8785</v>
      </c>
      <c r="BO1630" s="126">
        <f>MATCH(BB1630,Sheet3!$D$4:$D$8,0)</f>
        <v>2</v>
      </c>
      <c r="BP1630" s="126">
        <f>MATCH(BN1630,Sheet3!$E$4:$H$4,0)</f>
        <v>4</v>
      </c>
      <c r="BQ1630" s="132">
        <f>INDEX(Sheet3!$D$4:$H$8,'NSS + ACT'!BO1630,'NSS + ACT'!BP1630)</f>
        <v>0.1</v>
      </c>
      <c r="BR1630" s="105">
        <f t="shared" si="300"/>
        <v>1120.4469273743016</v>
      </c>
      <c r="BS1630" s="162">
        <f t="shared" si="301"/>
        <v>0.1</v>
      </c>
      <c r="BT1630" s="105">
        <f t="shared" si="302"/>
        <v>1008.4022346368714</v>
      </c>
    </row>
    <row r="1631" spans="1:72">
      <c r="A1631" s="18">
        <f t="shared" si="292"/>
        <v>1628</v>
      </c>
      <c r="B1631" s="61">
        <v>291902031400</v>
      </c>
      <c r="C1631" s="39">
        <v>43525</v>
      </c>
      <c r="D1631" s="22" t="s">
        <v>63</v>
      </c>
      <c r="E1631" s="22" t="s">
        <v>1508</v>
      </c>
      <c r="F1631" s="110">
        <v>5</v>
      </c>
      <c r="G1631" s="23" t="s">
        <v>119</v>
      </c>
      <c r="H1631" s="52">
        <v>117.04</v>
      </c>
      <c r="I1631" s="30"/>
      <c r="J1631" s="109">
        <v>585.20000000000005</v>
      </c>
      <c r="K1631" s="23">
        <v>84842000</v>
      </c>
      <c r="L1631" s="26">
        <v>7.4999999999999997E-2</v>
      </c>
      <c r="M1631" s="40">
        <v>0</v>
      </c>
      <c r="N1631" s="62">
        <v>0</v>
      </c>
      <c r="O1631" s="52">
        <v>0</v>
      </c>
      <c r="P1631" s="26">
        <v>0.1</v>
      </c>
      <c r="Q1631" s="52">
        <v>0</v>
      </c>
      <c r="R1631" s="63">
        <v>0.18</v>
      </c>
      <c r="S1631" s="23" t="s">
        <v>777</v>
      </c>
      <c r="T1631" s="52">
        <v>43.89</v>
      </c>
      <c r="U1631" s="52">
        <v>0</v>
      </c>
      <c r="V1631" s="52">
        <v>4.3890000000000002</v>
      </c>
      <c r="W1631" s="52">
        <v>114.02622000000001</v>
      </c>
      <c r="X1631" s="52">
        <v>162.30522000000002</v>
      </c>
      <c r="Y1631" s="23" t="s">
        <v>1473</v>
      </c>
      <c r="Z1631" s="23" t="s">
        <v>1509</v>
      </c>
      <c r="AA1631" s="23" t="s">
        <v>1510</v>
      </c>
      <c r="AB1631" s="33">
        <v>291902031400</v>
      </c>
      <c r="AC1631" s="33" t="s">
        <v>1497</v>
      </c>
      <c r="AD1631" s="48">
        <v>43525</v>
      </c>
      <c r="AE1631" s="39">
        <v>43524</v>
      </c>
      <c r="AF1631" s="53" t="e">
        <v>#N/A</v>
      </c>
      <c r="AG1631" s="53" t="e">
        <v>#N/A</v>
      </c>
      <c r="AH1631" s="39" t="e">
        <v>#N/A</v>
      </c>
      <c r="AI1631" s="23" t="s">
        <v>51</v>
      </c>
      <c r="AJ1631" s="54"/>
      <c r="AK1631" s="55"/>
      <c r="AL1631" s="56"/>
      <c r="AM1631" s="57"/>
      <c r="AN1631" s="33"/>
      <c r="AO1631" s="48"/>
      <c r="AP1631" s="23">
        <v>2000</v>
      </c>
      <c r="AQ1631" s="23" t="s">
        <v>52</v>
      </c>
      <c r="AR1631" s="23" t="s">
        <v>1510</v>
      </c>
      <c r="AS1631" s="38" t="s">
        <v>53</v>
      </c>
      <c r="AT1631" s="23" t="s">
        <v>519</v>
      </c>
      <c r="AU1631" s="64">
        <v>27304363</v>
      </c>
      <c r="AV1631" s="99">
        <v>5</v>
      </c>
      <c r="AW1631" s="102">
        <v>913.92999999999904</v>
      </c>
      <c r="AX1631" s="29" t="s">
        <v>701</v>
      </c>
      <c r="AY1631" s="29"/>
      <c r="AZ1631" s="25"/>
      <c r="BA1631">
        <f t="shared" si="304"/>
        <v>2114</v>
      </c>
      <c r="BB1631" s="115" t="s">
        <v>6983</v>
      </c>
      <c r="BC1631" s="105">
        <f t="shared" si="295"/>
        <v>182.7859999999998</v>
      </c>
      <c r="BD1631" s="116">
        <f t="shared" si="296"/>
        <v>43497</v>
      </c>
      <c r="BE1631" s="141" t="s">
        <v>8477</v>
      </c>
      <c r="BF1631">
        <f>MATCH(BE1631,'Cat-4'!$A:$A,0)</f>
        <v>722</v>
      </c>
      <c r="BG1631">
        <f>MATCH(BD1631,'Cat-4'!$1:$1,0)</f>
        <v>86</v>
      </c>
      <c r="BH1631">
        <f>INDEX('Cat-4'!$1:$1048576,'NSS + ACT'!BF1631,'NSS + ACT'!BG1631)</f>
        <v>111.5</v>
      </c>
      <c r="BI1631">
        <f>MATCH($BI$1,'Cat-4'!$1:$1,0)</f>
        <v>153</v>
      </c>
      <c r="BJ1631">
        <f>INDEX('Cat-4'!$1:$1048576,'NSS + ACT'!BF1631,'NSS + ACT'!BI1631)</f>
        <v>130.80000000000001</v>
      </c>
      <c r="BK1631" s="126">
        <f t="shared" si="297"/>
        <v>1.1730941704035875</v>
      </c>
      <c r="BL1631">
        <f t="shared" si="298"/>
        <v>2143</v>
      </c>
      <c r="BM1631" s="126">
        <f t="shared" si="299"/>
        <v>71.433333333333337</v>
      </c>
      <c r="BN1631" s="126" t="s">
        <v>8785</v>
      </c>
      <c r="BO1631" s="126">
        <f>MATCH(BB1631,Sheet3!$D$4:$D$8,0)</f>
        <v>2</v>
      </c>
      <c r="BP1631" s="126">
        <f>MATCH(BN1631,Sheet3!$E$4:$H$4,0)</f>
        <v>4</v>
      </c>
      <c r="BQ1631" s="132">
        <f>INDEX(Sheet3!$D$4:$H$8,'NSS + ACT'!BO1631,'NSS + ACT'!BP1631)</f>
        <v>0.1</v>
      </c>
      <c r="BR1631" s="105">
        <f t="shared" si="300"/>
        <v>1072.1259551569497</v>
      </c>
      <c r="BS1631" s="162">
        <f t="shared" si="301"/>
        <v>0.1</v>
      </c>
      <c r="BT1631" s="105">
        <f t="shared" si="302"/>
        <v>964.91335964125471</v>
      </c>
    </row>
    <row r="1632" spans="1:72">
      <c r="A1632" s="18">
        <f t="shared" si="292"/>
        <v>1629</v>
      </c>
      <c r="B1632" s="33">
        <v>292309144536</v>
      </c>
      <c r="C1632" s="39">
        <v>45166</v>
      </c>
      <c r="D1632" s="22" t="s">
        <v>304</v>
      </c>
      <c r="E1632" s="22" t="s">
        <v>5688</v>
      </c>
      <c r="F1632" s="110">
        <v>5</v>
      </c>
      <c r="G1632" s="23" t="s">
        <v>119</v>
      </c>
      <c r="H1632" s="58">
        <v>181.92599999999999</v>
      </c>
      <c r="I1632" s="30"/>
      <c r="J1632" s="101">
        <v>909.63</v>
      </c>
      <c r="K1632" s="33">
        <v>85369090</v>
      </c>
      <c r="L1632" s="26">
        <v>0.1</v>
      </c>
      <c r="M1632" s="40">
        <v>0</v>
      </c>
      <c r="N1632" s="40">
        <v>0</v>
      </c>
      <c r="O1632" s="35">
        <v>0</v>
      </c>
      <c r="P1632" s="63">
        <v>0.1</v>
      </c>
      <c r="Q1632" s="52">
        <v>0</v>
      </c>
      <c r="R1632" s="63">
        <v>0.18</v>
      </c>
      <c r="S1632" s="23" t="s">
        <v>1322</v>
      </c>
      <c r="T1632" s="52">
        <v>90.963000000000008</v>
      </c>
      <c r="U1632" s="52">
        <v>0</v>
      </c>
      <c r="V1632" s="52">
        <v>9.0963000000000012</v>
      </c>
      <c r="W1632" s="52">
        <v>181.74407399999998</v>
      </c>
      <c r="X1632" s="52">
        <v>281.80337399999996</v>
      </c>
      <c r="Y1632" s="23" t="s">
        <v>5450</v>
      </c>
      <c r="Z1632" s="23" t="s">
        <v>5689</v>
      </c>
      <c r="AA1632" s="23" t="s">
        <v>5690</v>
      </c>
      <c r="AB1632" s="33">
        <v>292309144536</v>
      </c>
      <c r="AC1632" s="33" t="s">
        <v>5665</v>
      </c>
      <c r="AD1632" s="39">
        <v>45166</v>
      </c>
      <c r="AE1632" s="39">
        <v>45164</v>
      </c>
      <c r="AF1632" s="53" t="e">
        <v>#N/A</v>
      </c>
      <c r="AG1632" s="53" t="e">
        <v>#N/A</v>
      </c>
      <c r="AH1632" s="39" t="e">
        <v>#N/A</v>
      </c>
      <c r="AI1632" s="23" t="s">
        <v>51</v>
      </c>
      <c r="AJ1632" s="59"/>
      <c r="AK1632" s="59"/>
      <c r="AL1632" s="48"/>
      <c r="AM1632" s="60"/>
      <c r="AN1632" s="33"/>
      <c r="AO1632" s="48"/>
      <c r="AP1632" s="23">
        <v>2000</v>
      </c>
      <c r="AQ1632" s="23" t="s">
        <v>52</v>
      </c>
      <c r="AR1632" s="23" t="s">
        <v>5690</v>
      </c>
      <c r="AS1632" s="38" t="s">
        <v>518</v>
      </c>
      <c r="AT1632" s="23"/>
      <c r="AU1632" s="23" t="s">
        <v>5666</v>
      </c>
      <c r="AV1632" s="99">
        <v>5</v>
      </c>
      <c r="AW1632" s="101">
        <v>909.63</v>
      </c>
      <c r="AX1632" s="29" t="s">
        <v>4770</v>
      </c>
      <c r="AY1632" s="29"/>
      <c r="AZ1632" s="30" t="s">
        <v>853</v>
      </c>
      <c r="BA1632">
        <f t="shared" si="304"/>
        <v>474</v>
      </c>
      <c r="BB1632" s="115" t="s">
        <v>6983</v>
      </c>
      <c r="BC1632" s="105">
        <f t="shared" si="295"/>
        <v>181.92599999999999</v>
      </c>
      <c r="BD1632" s="116">
        <f t="shared" si="296"/>
        <v>45139</v>
      </c>
      <c r="BE1632" s="141" t="s">
        <v>8477</v>
      </c>
      <c r="BF1632">
        <f>MATCH(BE1632,'Cat-4'!$A:$A,0)</f>
        <v>722</v>
      </c>
      <c r="BG1632">
        <f>MATCH(BD1632,'Cat-4'!$1:$1,0)</f>
        <v>140</v>
      </c>
      <c r="BH1632">
        <f>INDEX('Cat-4'!$1:$1048576,'NSS + ACT'!BF1632,'NSS + ACT'!BG1632)</f>
        <v>128.5</v>
      </c>
      <c r="BI1632">
        <f>MATCH($BI$1,'Cat-4'!$1:$1,0)</f>
        <v>153</v>
      </c>
      <c r="BJ1632">
        <f>INDEX('Cat-4'!$1:$1048576,'NSS + ACT'!BF1632,'NSS + ACT'!BI1632)</f>
        <v>130.80000000000001</v>
      </c>
      <c r="BK1632" s="126">
        <f t="shared" si="297"/>
        <v>1.0178988326848251</v>
      </c>
      <c r="BL1632">
        <f t="shared" si="298"/>
        <v>501</v>
      </c>
      <c r="BM1632" s="126">
        <f t="shared" si="299"/>
        <v>16.7</v>
      </c>
      <c r="BN1632" s="126" t="s">
        <v>8784</v>
      </c>
      <c r="BO1632" s="126">
        <f>MATCH(BB1632,Sheet3!$D$4:$D$8,0)</f>
        <v>2</v>
      </c>
      <c r="BP1632" s="126">
        <f>MATCH(BN1632,Sheet3!$E$4:$H$4,0)</f>
        <v>3</v>
      </c>
      <c r="BQ1632" s="132">
        <f>INDEX(Sheet3!$D$4:$H$8,'NSS + ACT'!BO1632,'NSS + ACT'!BP1632)</f>
        <v>0.05</v>
      </c>
      <c r="BR1632" s="105">
        <f t="shared" si="300"/>
        <v>925.91131517509746</v>
      </c>
      <c r="BS1632" s="162">
        <f t="shared" si="301"/>
        <v>0.05</v>
      </c>
      <c r="BT1632" s="105">
        <f t="shared" si="302"/>
        <v>879.61574941634251</v>
      </c>
    </row>
    <row r="1633" spans="1:72">
      <c r="A1633" s="18">
        <f t="shared" si="292"/>
        <v>1630</v>
      </c>
      <c r="B1633" s="61">
        <v>292007963855</v>
      </c>
      <c r="C1633" s="39">
        <v>44116</v>
      </c>
      <c r="D1633" s="22" t="s">
        <v>168</v>
      </c>
      <c r="E1633" s="22" t="s">
        <v>1345</v>
      </c>
      <c r="F1633" s="110">
        <v>5</v>
      </c>
      <c r="G1633" s="23" t="s">
        <v>49</v>
      </c>
      <c r="H1633" s="52">
        <v>179.3339999999998</v>
      </c>
      <c r="I1633" s="30"/>
      <c r="J1633" s="109">
        <v>896.66999999999905</v>
      </c>
      <c r="K1633" s="23">
        <v>84841010</v>
      </c>
      <c r="L1633" s="26">
        <v>7.4999999999999997E-2</v>
      </c>
      <c r="M1633" s="40">
        <v>0</v>
      </c>
      <c r="N1633" s="62">
        <v>0</v>
      </c>
      <c r="O1633" s="52">
        <v>0</v>
      </c>
      <c r="P1633" s="26">
        <v>0.1</v>
      </c>
      <c r="Q1633" s="52">
        <v>0</v>
      </c>
      <c r="R1633" s="63">
        <v>0.18</v>
      </c>
      <c r="S1633" s="23" t="s">
        <v>777</v>
      </c>
      <c r="T1633" s="52">
        <v>67.250249999999923</v>
      </c>
      <c r="U1633" s="52">
        <v>0</v>
      </c>
      <c r="V1633" s="52">
        <v>6.7250249999999925</v>
      </c>
      <c r="W1633" s="52">
        <v>174.7161494999998</v>
      </c>
      <c r="X1633" s="52">
        <v>248.6914244999997</v>
      </c>
      <c r="Y1633" s="23" t="s">
        <v>1335</v>
      </c>
      <c r="Z1633" s="23" t="s">
        <v>1346</v>
      </c>
      <c r="AA1633" s="23" t="s">
        <v>1347</v>
      </c>
      <c r="AB1633" s="33">
        <v>292007963855</v>
      </c>
      <c r="AC1633" s="33" t="s">
        <v>1348</v>
      </c>
      <c r="AD1633" s="48">
        <v>44116</v>
      </c>
      <c r="AE1633" s="39">
        <v>44109</v>
      </c>
      <c r="AF1633" s="53" t="e">
        <v>#N/A</v>
      </c>
      <c r="AG1633" s="53" t="e">
        <v>#N/A</v>
      </c>
      <c r="AH1633" s="39" t="e">
        <v>#N/A</v>
      </c>
      <c r="AI1633" s="23" t="s">
        <v>51</v>
      </c>
      <c r="AJ1633" s="54"/>
      <c r="AK1633" s="55"/>
      <c r="AL1633" s="56"/>
      <c r="AM1633" s="57"/>
      <c r="AN1633" s="33"/>
      <c r="AO1633" s="48"/>
      <c r="AP1633" s="23">
        <v>2000</v>
      </c>
      <c r="AQ1633" s="23" t="s">
        <v>52</v>
      </c>
      <c r="AR1633" s="23" t="s">
        <v>1347</v>
      </c>
      <c r="AS1633" s="38" t="s">
        <v>53</v>
      </c>
      <c r="AT1633" s="23" t="s">
        <v>519</v>
      </c>
      <c r="AU1633" s="64" t="s">
        <v>1349</v>
      </c>
      <c r="AV1633" s="99">
        <v>5</v>
      </c>
      <c r="AW1633" s="102">
        <v>896.66999999999905</v>
      </c>
      <c r="AX1633" s="29" t="s">
        <v>701</v>
      </c>
      <c r="AY1633" s="29"/>
      <c r="AZ1633" s="25" t="s">
        <v>1350</v>
      </c>
      <c r="BA1633">
        <f t="shared" si="304"/>
        <v>1529</v>
      </c>
      <c r="BB1633" s="115" t="s">
        <v>6983</v>
      </c>
      <c r="BC1633" s="105">
        <f t="shared" si="295"/>
        <v>179.3339999999998</v>
      </c>
      <c r="BD1633" s="116">
        <f t="shared" si="296"/>
        <v>44105</v>
      </c>
      <c r="BE1633" s="141" t="s">
        <v>8477</v>
      </c>
      <c r="BF1633">
        <f>MATCH(BE1633,'Cat-4'!$A:$A,0)</f>
        <v>722</v>
      </c>
      <c r="BG1633">
        <f>MATCH(BD1633,'Cat-4'!$1:$1,0)</f>
        <v>106</v>
      </c>
      <c r="BH1633">
        <f>INDEX('Cat-4'!$1:$1048576,'NSS + ACT'!BF1633,'NSS + ACT'!BG1633)</f>
        <v>114.2</v>
      </c>
      <c r="BI1633">
        <f>MATCH($BI$1,'Cat-4'!$1:$1,0)</f>
        <v>153</v>
      </c>
      <c r="BJ1633">
        <f>INDEX('Cat-4'!$1:$1048576,'NSS + ACT'!BF1633,'NSS + ACT'!BI1633)</f>
        <v>130.80000000000001</v>
      </c>
      <c r="BK1633" s="126">
        <f t="shared" si="297"/>
        <v>1.1453590192644485</v>
      </c>
      <c r="BL1633">
        <f t="shared" si="298"/>
        <v>1535</v>
      </c>
      <c r="BM1633" s="126">
        <f t="shared" si="299"/>
        <v>51.166666666666664</v>
      </c>
      <c r="BN1633" s="126" t="s">
        <v>8785</v>
      </c>
      <c r="BO1633" s="126">
        <f>MATCH(BB1633,Sheet3!$D$4:$D$8,0)</f>
        <v>2</v>
      </c>
      <c r="BP1633" s="126">
        <f>MATCH(BN1633,Sheet3!$E$4:$H$4,0)</f>
        <v>4</v>
      </c>
      <c r="BQ1633" s="132">
        <f>INDEX(Sheet3!$D$4:$H$8,'NSS + ACT'!BO1633,'NSS + ACT'!BP1633)</f>
        <v>0.1</v>
      </c>
      <c r="BR1633" s="105">
        <f t="shared" si="300"/>
        <v>1027.0090718038518</v>
      </c>
      <c r="BS1633" s="162">
        <f t="shared" si="301"/>
        <v>0.1</v>
      </c>
      <c r="BT1633" s="105">
        <f t="shared" si="302"/>
        <v>924.30816462346672</v>
      </c>
    </row>
    <row r="1634" spans="1:72">
      <c r="A1634" s="18">
        <f t="shared" si="292"/>
        <v>1631</v>
      </c>
      <c r="B1634" s="61">
        <v>292004221703</v>
      </c>
      <c r="C1634" s="39">
        <v>43997</v>
      </c>
      <c r="D1634" s="22" t="s">
        <v>73</v>
      </c>
      <c r="E1634" s="22" t="s">
        <v>836</v>
      </c>
      <c r="F1634" s="110">
        <v>4</v>
      </c>
      <c r="G1634" s="23" t="s">
        <v>49</v>
      </c>
      <c r="H1634" s="52">
        <v>220.1825</v>
      </c>
      <c r="I1634" s="30"/>
      <c r="J1634" s="109">
        <v>880.73</v>
      </c>
      <c r="K1634" s="23">
        <v>84149019</v>
      </c>
      <c r="L1634" s="26">
        <v>7.4999999999999997E-2</v>
      </c>
      <c r="M1634" s="40">
        <v>0</v>
      </c>
      <c r="N1634" s="62">
        <v>0</v>
      </c>
      <c r="O1634" s="52">
        <v>0</v>
      </c>
      <c r="P1634" s="26">
        <v>0.1</v>
      </c>
      <c r="Q1634" s="52">
        <v>0</v>
      </c>
      <c r="R1634" s="63">
        <v>0.18</v>
      </c>
      <c r="S1634" s="23" t="s">
        <v>717</v>
      </c>
      <c r="T1634" s="52">
        <v>66.054749999999999</v>
      </c>
      <c r="U1634" s="52">
        <v>0</v>
      </c>
      <c r="V1634" s="52">
        <v>6.6054750000000002</v>
      </c>
      <c r="W1634" s="52">
        <v>171.6102405</v>
      </c>
      <c r="X1634" s="52">
        <v>244.2704655</v>
      </c>
      <c r="Y1634" s="23" t="s">
        <v>697</v>
      </c>
      <c r="Z1634" s="23" t="s">
        <v>837</v>
      </c>
      <c r="AA1634" s="23" t="s">
        <v>86</v>
      </c>
      <c r="AB1634" s="33">
        <v>292004221703</v>
      </c>
      <c r="AC1634" s="33" t="s">
        <v>838</v>
      </c>
      <c r="AD1634" s="48">
        <v>43997</v>
      </c>
      <c r="AE1634" s="39">
        <v>43971</v>
      </c>
      <c r="AF1634" s="53" t="e">
        <v>#N/A</v>
      </c>
      <c r="AG1634" s="53" t="e">
        <v>#N/A</v>
      </c>
      <c r="AH1634" s="39" t="e">
        <v>#N/A</v>
      </c>
      <c r="AI1634" s="23" t="s">
        <v>51</v>
      </c>
      <c r="AJ1634" s="54"/>
      <c r="AK1634" s="55"/>
      <c r="AL1634" s="56"/>
      <c r="AM1634" s="57"/>
      <c r="AN1634" s="33"/>
      <c r="AO1634" s="48"/>
      <c r="AP1634" s="23">
        <v>2000</v>
      </c>
      <c r="AQ1634" s="23" t="s">
        <v>64</v>
      </c>
      <c r="AR1634" s="23" t="s">
        <v>86</v>
      </c>
      <c r="AS1634" s="38" t="s">
        <v>53</v>
      </c>
      <c r="AT1634" s="23" t="s">
        <v>519</v>
      </c>
      <c r="AU1634" s="64" t="s">
        <v>76</v>
      </c>
      <c r="AV1634" s="99">
        <v>4</v>
      </c>
      <c r="AW1634" s="102">
        <v>880.73</v>
      </c>
      <c r="AX1634" s="29" t="s">
        <v>701</v>
      </c>
      <c r="AY1634" s="29"/>
      <c r="AZ1634" s="25" t="s">
        <v>702</v>
      </c>
      <c r="BA1634">
        <f t="shared" si="304"/>
        <v>1667</v>
      </c>
      <c r="BB1634" s="115" t="s">
        <v>6983</v>
      </c>
      <c r="BC1634" s="105">
        <f t="shared" si="295"/>
        <v>220.1825</v>
      </c>
      <c r="BD1634" s="116">
        <f t="shared" si="296"/>
        <v>43952</v>
      </c>
      <c r="BE1634" s="141" t="s">
        <v>8477</v>
      </c>
      <c r="BF1634">
        <f>MATCH(BE1634,'Cat-4'!$A:$A,0)</f>
        <v>722</v>
      </c>
      <c r="BG1634">
        <f>MATCH(BD1634,'Cat-4'!$1:$1,0)</f>
        <v>101</v>
      </c>
      <c r="BH1634">
        <f>INDEX('Cat-4'!$1:$1048576,'NSS + ACT'!BF1634,'NSS + ACT'!BG1634)</f>
        <v>112.9</v>
      </c>
      <c r="BI1634">
        <f>MATCH($BI$1,'Cat-4'!$1:$1,0)</f>
        <v>153</v>
      </c>
      <c r="BJ1634">
        <f>INDEX('Cat-4'!$1:$1048576,'NSS + ACT'!BF1634,'NSS + ACT'!BI1634)</f>
        <v>130.80000000000001</v>
      </c>
      <c r="BK1634" s="126">
        <f t="shared" si="297"/>
        <v>1.1585473870682019</v>
      </c>
      <c r="BL1634">
        <f t="shared" si="298"/>
        <v>1688</v>
      </c>
      <c r="BM1634" s="126">
        <f t="shared" si="299"/>
        <v>56.266666666666666</v>
      </c>
      <c r="BN1634" s="126" t="s">
        <v>8785</v>
      </c>
      <c r="BO1634" s="126">
        <f>MATCH(BB1634,Sheet3!$D$4:$D$8,0)</f>
        <v>2</v>
      </c>
      <c r="BP1634" s="126">
        <f>MATCH(BN1634,Sheet3!$E$4:$H$4,0)</f>
        <v>4</v>
      </c>
      <c r="BQ1634" s="132">
        <f>INDEX(Sheet3!$D$4:$H$8,'NSS + ACT'!BO1634,'NSS + ACT'!BP1634)</f>
        <v>0.1</v>
      </c>
      <c r="BR1634" s="105">
        <f t="shared" si="300"/>
        <v>1020.3674402125775</v>
      </c>
      <c r="BS1634" s="162">
        <f t="shared" si="301"/>
        <v>0.1</v>
      </c>
      <c r="BT1634" s="105">
        <f t="shared" si="302"/>
        <v>918.33069619131982</v>
      </c>
    </row>
    <row r="1635" spans="1:72">
      <c r="A1635" s="18">
        <f t="shared" si="292"/>
        <v>1632</v>
      </c>
      <c r="B1635" s="19">
        <v>291701799023</v>
      </c>
      <c r="C1635" s="31">
        <v>42831</v>
      </c>
      <c r="D1635" s="21" t="s">
        <v>169</v>
      </c>
      <c r="E1635" s="22" t="s">
        <v>340</v>
      </c>
      <c r="F1635" s="107">
        <v>1</v>
      </c>
      <c r="G1635" s="23" t="s">
        <v>119</v>
      </c>
      <c r="H1635" s="24"/>
      <c r="I1635" s="24"/>
      <c r="J1635" s="100">
        <f>(H1635*F1635)+I1635</f>
        <v>0</v>
      </c>
      <c r="K1635" s="23"/>
      <c r="L1635" s="26"/>
      <c r="M1635" s="21"/>
      <c r="N1635" s="27"/>
      <c r="O1635" s="21"/>
      <c r="P1635" s="28"/>
      <c r="Q1635" s="21"/>
      <c r="R1635" s="26"/>
      <c r="S1635" s="29" t="s">
        <v>58</v>
      </c>
      <c r="T1635" s="30">
        <f>+J1635*L1635</f>
        <v>0</v>
      </c>
      <c r="U1635" s="30"/>
      <c r="V1635" s="30">
        <f>+T1635*10%</f>
        <v>0</v>
      </c>
      <c r="W1635" s="30">
        <f>+(J1635+T1635+V1635)*R1635</f>
        <v>0</v>
      </c>
      <c r="X1635" s="30">
        <f>+T1635+V1635+W1635</f>
        <v>0</v>
      </c>
      <c r="Y1635" s="29" t="s">
        <v>341</v>
      </c>
      <c r="Z1635" s="29" t="s">
        <v>342</v>
      </c>
      <c r="AA1635" s="29" t="s">
        <v>343</v>
      </c>
      <c r="AB1635" s="19">
        <v>291701799023</v>
      </c>
      <c r="AC1635" s="29">
        <v>16978</v>
      </c>
      <c r="AD1635" s="20">
        <v>42831</v>
      </c>
      <c r="AE1635" s="31">
        <v>42831</v>
      </c>
      <c r="AF1635" s="29"/>
      <c r="AG1635" s="29"/>
      <c r="AH1635" s="21"/>
      <c r="AI1635" s="29" t="s">
        <v>51</v>
      </c>
      <c r="AJ1635" s="32"/>
      <c r="AK1635" s="30">
        <v>0</v>
      </c>
      <c r="AL1635" s="30">
        <v>0</v>
      </c>
      <c r="AM1635" s="30">
        <v>0</v>
      </c>
      <c r="AN1635" s="21"/>
      <c r="AO1635" s="21"/>
      <c r="AP1635" s="29">
        <v>2000</v>
      </c>
      <c r="AQ1635" s="29" t="s">
        <v>52</v>
      </c>
      <c r="AR1635" s="29" t="s">
        <v>343</v>
      </c>
      <c r="AS1635" s="29" t="s">
        <v>53</v>
      </c>
      <c r="AT1635" s="29" t="s">
        <v>54</v>
      </c>
      <c r="AU1635" s="29">
        <v>233</v>
      </c>
      <c r="AV1635" s="99">
        <v>1</v>
      </c>
      <c r="AW1635" s="100">
        <v>875</v>
      </c>
      <c r="AX1635" s="29" t="s">
        <v>56</v>
      </c>
      <c r="AY1635" s="29"/>
      <c r="AZ1635" s="21"/>
      <c r="BA1635">
        <f t="shared" si="304"/>
        <v>2807</v>
      </c>
      <c r="BB1635" s="115" t="s">
        <v>6983</v>
      </c>
      <c r="BC1635" s="105">
        <f t="shared" si="295"/>
        <v>875</v>
      </c>
      <c r="BD1635" s="116">
        <f t="shared" si="296"/>
        <v>42826</v>
      </c>
      <c r="BE1635" s="141" t="s">
        <v>8477</v>
      </c>
      <c r="BF1635">
        <f>MATCH(BE1635,'Cat-4'!$A:$A,0)</f>
        <v>722</v>
      </c>
      <c r="BG1635">
        <f>MATCH(BD1635,'Cat-4'!$1:$1,0)</f>
        <v>64</v>
      </c>
      <c r="BH1635">
        <f>INDEX('Cat-4'!$1:$1048576,'NSS + ACT'!BF1635,'NSS + ACT'!BG1635)</f>
        <v>108.3</v>
      </c>
      <c r="BI1635">
        <f>MATCH($BI$1,'Cat-4'!$1:$1,0)</f>
        <v>153</v>
      </c>
      <c r="BJ1635">
        <f>INDEX('Cat-4'!$1:$1048576,'NSS + ACT'!BF1635,'NSS + ACT'!BI1635)</f>
        <v>130.80000000000001</v>
      </c>
      <c r="BK1635" s="126">
        <f t="shared" si="297"/>
        <v>1.2077562326869808</v>
      </c>
      <c r="BL1635">
        <f t="shared" si="298"/>
        <v>2814</v>
      </c>
      <c r="BM1635" s="126">
        <f t="shared" si="299"/>
        <v>93.8</v>
      </c>
      <c r="BN1635" s="126" t="s">
        <v>8785</v>
      </c>
      <c r="BO1635" s="126">
        <f>MATCH(BB1635,Sheet3!$D$4:$D$8,0)</f>
        <v>2</v>
      </c>
      <c r="BP1635" s="126">
        <f>MATCH(BN1635,Sheet3!$E$4:$H$4,0)</f>
        <v>4</v>
      </c>
      <c r="BQ1635" s="132">
        <f>INDEX(Sheet3!$D$4:$H$8,'NSS + ACT'!BO1635,'NSS + ACT'!BP1635)</f>
        <v>0.1</v>
      </c>
      <c r="BR1635" s="105">
        <f t="shared" si="300"/>
        <v>1056.7867036011082</v>
      </c>
      <c r="BS1635" s="162">
        <f t="shared" si="301"/>
        <v>0.1</v>
      </c>
      <c r="BT1635" s="105">
        <f t="shared" si="302"/>
        <v>951.10803324099743</v>
      </c>
    </row>
    <row r="1636" spans="1:72">
      <c r="A1636" s="18">
        <f t="shared" si="292"/>
        <v>1633</v>
      </c>
      <c r="B1636" s="33">
        <v>292109523801</v>
      </c>
      <c r="C1636" s="39">
        <v>44464</v>
      </c>
      <c r="D1636" s="22" t="s">
        <v>81</v>
      </c>
      <c r="E1636" s="22" t="s">
        <v>6378</v>
      </c>
      <c r="F1636" s="110">
        <v>6</v>
      </c>
      <c r="G1636" s="23" t="s">
        <v>49</v>
      </c>
      <c r="H1636" s="52">
        <v>145.74</v>
      </c>
      <c r="I1636" s="30"/>
      <c r="J1636" s="109">
        <v>874.44</v>
      </c>
      <c r="K1636" s="33">
        <v>40101190</v>
      </c>
      <c r="L1636" s="26">
        <v>0.1</v>
      </c>
      <c r="M1636" s="26"/>
      <c r="N1636" s="26">
        <v>0</v>
      </c>
      <c r="O1636" s="60"/>
      <c r="P1636" s="26">
        <v>0.1</v>
      </c>
      <c r="Q1636" s="84"/>
      <c r="R1636" s="26">
        <v>0.18</v>
      </c>
      <c r="S1636" s="23" t="s">
        <v>1651</v>
      </c>
      <c r="T1636" s="52">
        <v>87.444000000000017</v>
      </c>
      <c r="U1636" s="52">
        <v>0</v>
      </c>
      <c r="V1636" s="52">
        <v>8.7444000000000024</v>
      </c>
      <c r="W1636" s="52">
        <v>174.713112</v>
      </c>
      <c r="X1636" s="52">
        <v>270.90151200000003</v>
      </c>
      <c r="Y1636" s="23" t="s">
        <v>6223</v>
      </c>
      <c r="Z1636" s="23" t="s">
        <v>6379</v>
      </c>
      <c r="AA1636" s="23" t="s">
        <v>6380</v>
      </c>
      <c r="AB1636" s="33">
        <v>292109523801</v>
      </c>
      <c r="AC1636" s="33" t="s">
        <v>6381</v>
      </c>
      <c r="AD1636" s="39">
        <v>44464</v>
      </c>
      <c r="AE1636" s="39">
        <v>44453</v>
      </c>
      <c r="AF1636" s="53" t="e">
        <v>#N/A</v>
      </c>
      <c r="AG1636" s="53" t="e">
        <v>#N/A</v>
      </c>
      <c r="AH1636" s="39" t="e">
        <v>#N/A</v>
      </c>
      <c r="AI1636" s="23" t="s">
        <v>51</v>
      </c>
      <c r="AJ1636" s="59"/>
      <c r="AK1636" s="59"/>
      <c r="AL1636" s="48"/>
      <c r="AM1636" s="60"/>
      <c r="AN1636" s="33"/>
      <c r="AO1636" s="48"/>
      <c r="AP1636" s="23">
        <v>2000</v>
      </c>
      <c r="AQ1636" s="23" t="s">
        <v>52</v>
      </c>
      <c r="AR1636" s="23" t="s">
        <v>6380</v>
      </c>
      <c r="AS1636" s="38" t="s">
        <v>53</v>
      </c>
      <c r="AT1636" s="23"/>
      <c r="AU1636" s="23">
        <v>5456</v>
      </c>
      <c r="AV1636" s="99">
        <v>6</v>
      </c>
      <c r="AW1636" s="101">
        <v>874.44</v>
      </c>
      <c r="AX1636" s="29" t="s">
        <v>5711</v>
      </c>
      <c r="AY1636" s="29"/>
      <c r="AZ1636" s="21"/>
      <c r="BA1636">
        <f t="shared" si="304"/>
        <v>1185</v>
      </c>
      <c r="BB1636" s="115" t="s">
        <v>6983</v>
      </c>
      <c r="BC1636" s="105">
        <f t="shared" si="295"/>
        <v>145.74</v>
      </c>
      <c r="BD1636" s="116">
        <f t="shared" si="296"/>
        <v>44440</v>
      </c>
      <c r="BE1636" s="141" t="s">
        <v>8477</v>
      </c>
      <c r="BF1636">
        <f>MATCH(BE1636,'Cat-4'!$A:$A,0)</f>
        <v>722</v>
      </c>
      <c r="BG1636">
        <f>MATCH(BD1636,'Cat-4'!$1:$1,0)</f>
        <v>117</v>
      </c>
      <c r="BH1636">
        <f>INDEX('Cat-4'!$1:$1048576,'NSS + ACT'!BF1636,'NSS + ACT'!BG1636)</f>
        <v>120.7</v>
      </c>
      <c r="BI1636">
        <f>MATCH($BI$1,'Cat-4'!$1:$1,0)</f>
        <v>153</v>
      </c>
      <c r="BJ1636">
        <f>INDEX('Cat-4'!$1:$1048576,'NSS + ACT'!BF1636,'NSS + ACT'!BI1636)</f>
        <v>130.80000000000001</v>
      </c>
      <c r="BK1636" s="126">
        <f t="shared" si="297"/>
        <v>1.0836785418392709</v>
      </c>
      <c r="BL1636">
        <f t="shared" si="298"/>
        <v>1200</v>
      </c>
      <c r="BM1636" s="126">
        <f t="shared" si="299"/>
        <v>40</v>
      </c>
      <c r="BN1636" s="126" t="s">
        <v>8785</v>
      </c>
      <c r="BO1636" s="126">
        <f>MATCH(BB1636,Sheet3!$D$4:$D$8,0)</f>
        <v>2</v>
      </c>
      <c r="BP1636" s="126">
        <f>MATCH(BN1636,Sheet3!$E$4:$H$4,0)</f>
        <v>4</v>
      </c>
      <c r="BQ1636" s="132">
        <f>INDEX(Sheet3!$D$4:$H$8,'NSS + ACT'!BO1636,'NSS + ACT'!BP1636)</f>
        <v>0.1</v>
      </c>
      <c r="BR1636" s="105">
        <f t="shared" si="300"/>
        <v>947.61186412593213</v>
      </c>
      <c r="BS1636" s="162">
        <f t="shared" si="301"/>
        <v>0.1</v>
      </c>
      <c r="BT1636" s="105">
        <f t="shared" si="302"/>
        <v>852.85067771333888</v>
      </c>
    </row>
    <row r="1637" spans="1:72">
      <c r="A1637" s="18">
        <f t="shared" si="292"/>
        <v>1634</v>
      </c>
      <c r="B1637" s="61">
        <v>291906653920</v>
      </c>
      <c r="C1637" s="39">
        <v>43657</v>
      </c>
      <c r="D1637" s="22" t="s">
        <v>309</v>
      </c>
      <c r="E1637" s="22" t="s">
        <v>4620</v>
      </c>
      <c r="F1637" s="110">
        <v>12</v>
      </c>
      <c r="G1637" s="23" t="s">
        <v>195</v>
      </c>
      <c r="H1637" s="52">
        <v>72</v>
      </c>
      <c r="I1637" s="30"/>
      <c r="J1637" s="109">
        <v>864</v>
      </c>
      <c r="K1637" s="23">
        <v>72155010</v>
      </c>
      <c r="L1637" s="26">
        <v>7.4999999999999997E-2</v>
      </c>
      <c r="M1637" s="40" t="s">
        <v>4607</v>
      </c>
      <c r="N1637" s="62">
        <v>0</v>
      </c>
      <c r="O1637" s="52">
        <v>0</v>
      </c>
      <c r="P1637" s="26">
        <v>0.1</v>
      </c>
      <c r="Q1637" s="52">
        <v>0</v>
      </c>
      <c r="R1637" s="63">
        <v>0.18</v>
      </c>
      <c r="S1637" s="23" t="s">
        <v>4608</v>
      </c>
      <c r="T1637" s="52">
        <v>64.8</v>
      </c>
      <c r="U1637" s="52">
        <v>0</v>
      </c>
      <c r="V1637" s="52">
        <v>6.48</v>
      </c>
      <c r="W1637" s="52">
        <v>168.35039999999998</v>
      </c>
      <c r="X1637" s="52">
        <v>239.63039999999998</v>
      </c>
      <c r="Y1637" s="23" t="s">
        <v>4433</v>
      </c>
      <c r="Z1637" s="23" t="s">
        <v>4621</v>
      </c>
      <c r="AA1637" s="23" t="s">
        <v>4622</v>
      </c>
      <c r="AB1637" s="33">
        <v>291906653920</v>
      </c>
      <c r="AC1637" s="33" t="s">
        <v>4611</v>
      </c>
      <c r="AD1637" s="39">
        <v>43657</v>
      </c>
      <c r="AE1637" s="39">
        <v>43656</v>
      </c>
      <c r="AF1637" s="53" t="e">
        <v>#N/A</v>
      </c>
      <c r="AG1637" s="53" t="e">
        <v>#N/A</v>
      </c>
      <c r="AH1637" s="39" t="e">
        <v>#N/A</v>
      </c>
      <c r="AI1637" s="23" t="s">
        <v>51</v>
      </c>
      <c r="AJ1637" s="59"/>
      <c r="AK1637" s="59"/>
      <c r="AL1637" s="48"/>
      <c r="AM1637" s="60"/>
      <c r="AN1637" s="33"/>
      <c r="AO1637" s="48"/>
      <c r="AP1637" s="23">
        <v>2000</v>
      </c>
      <c r="AQ1637" s="23" t="s">
        <v>52</v>
      </c>
      <c r="AR1637" s="23" t="s">
        <v>4622</v>
      </c>
      <c r="AS1637" s="38" t="s">
        <v>53</v>
      </c>
      <c r="AT1637" s="23"/>
      <c r="AU1637" s="64">
        <v>13</v>
      </c>
      <c r="AV1637" s="99">
        <v>12</v>
      </c>
      <c r="AW1637" s="102">
        <v>864</v>
      </c>
      <c r="AX1637" s="29" t="s">
        <v>701</v>
      </c>
      <c r="AY1637" s="29"/>
      <c r="AZ1637" s="25" t="s">
        <v>4612</v>
      </c>
      <c r="BA1637">
        <f t="shared" si="304"/>
        <v>1982</v>
      </c>
      <c r="BB1637" s="115" t="s">
        <v>6983</v>
      </c>
      <c r="BC1637" s="105">
        <f t="shared" si="295"/>
        <v>72</v>
      </c>
      <c r="BD1637" s="116">
        <f t="shared" si="296"/>
        <v>43647</v>
      </c>
      <c r="BE1637" s="141" t="s">
        <v>8477</v>
      </c>
      <c r="BF1637">
        <f>MATCH(BE1637,'Cat-4'!$A:$A,0)</f>
        <v>722</v>
      </c>
      <c r="BG1637">
        <f>MATCH(BD1637,'Cat-4'!$1:$1,0)</f>
        <v>91</v>
      </c>
      <c r="BH1637">
        <f>INDEX('Cat-4'!$1:$1048576,'NSS + ACT'!BF1637,'NSS + ACT'!BG1637)</f>
        <v>113.2</v>
      </c>
      <c r="BI1637">
        <f>MATCH($BI$1,'Cat-4'!$1:$1,0)</f>
        <v>153</v>
      </c>
      <c r="BJ1637">
        <f>INDEX('Cat-4'!$1:$1048576,'NSS + ACT'!BF1637,'NSS + ACT'!BI1637)</f>
        <v>130.80000000000001</v>
      </c>
      <c r="BK1637" s="126">
        <f t="shared" si="297"/>
        <v>1.1554770318021201</v>
      </c>
      <c r="BL1637">
        <f t="shared" si="298"/>
        <v>1993</v>
      </c>
      <c r="BM1637" s="126">
        <f t="shared" si="299"/>
        <v>66.433333333333337</v>
      </c>
      <c r="BN1637" s="126" t="s">
        <v>8785</v>
      </c>
      <c r="BO1637" s="126">
        <f>MATCH(BB1637,Sheet3!$D$4:$D$8,0)</f>
        <v>2</v>
      </c>
      <c r="BP1637" s="126">
        <f>MATCH(BN1637,Sheet3!$E$4:$H$4,0)</f>
        <v>4</v>
      </c>
      <c r="BQ1637" s="132">
        <f>INDEX(Sheet3!$D$4:$H$8,'NSS + ACT'!BO1637,'NSS + ACT'!BP1637)</f>
        <v>0.1</v>
      </c>
      <c r="BR1637" s="105">
        <f t="shared" si="300"/>
        <v>998.33215547703185</v>
      </c>
      <c r="BS1637" s="162">
        <f t="shared" si="301"/>
        <v>0.1</v>
      </c>
      <c r="BT1637" s="105">
        <f t="shared" si="302"/>
        <v>898.49893992932869</v>
      </c>
    </row>
    <row r="1638" spans="1:72">
      <c r="A1638" s="18">
        <f t="shared" si="292"/>
        <v>1635</v>
      </c>
      <c r="B1638" s="61">
        <v>291810648312</v>
      </c>
      <c r="C1638" s="39">
        <v>43438</v>
      </c>
      <c r="D1638" s="22" t="s">
        <v>148</v>
      </c>
      <c r="E1638" s="22" t="s">
        <v>1310</v>
      </c>
      <c r="F1638" s="110">
        <v>3</v>
      </c>
      <c r="G1638" s="23" t="s">
        <v>49</v>
      </c>
      <c r="H1638" s="52">
        <v>282.90000000000003</v>
      </c>
      <c r="I1638" s="30"/>
      <c r="J1638" s="109">
        <v>848.7</v>
      </c>
      <c r="K1638" s="23">
        <v>39174000</v>
      </c>
      <c r="L1638" s="26">
        <v>0.1</v>
      </c>
      <c r="M1638" s="40">
        <v>0</v>
      </c>
      <c r="N1638" s="62">
        <v>0</v>
      </c>
      <c r="O1638" s="52">
        <v>0</v>
      </c>
      <c r="P1638" s="26">
        <v>0.1</v>
      </c>
      <c r="Q1638" s="52">
        <v>0</v>
      </c>
      <c r="R1638" s="63">
        <v>0.18</v>
      </c>
      <c r="S1638" s="23" t="s">
        <v>1307</v>
      </c>
      <c r="T1638" s="52">
        <v>84.87</v>
      </c>
      <c r="U1638" s="52">
        <v>0</v>
      </c>
      <c r="V1638" s="52">
        <v>8.4870000000000001</v>
      </c>
      <c r="W1638" s="52">
        <v>169.57025999999999</v>
      </c>
      <c r="X1638" s="52">
        <v>262.92725999999999</v>
      </c>
      <c r="Y1638" s="23" t="s">
        <v>1248</v>
      </c>
      <c r="Z1638" s="23" t="s">
        <v>1311</v>
      </c>
      <c r="AA1638" s="23" t="s">
        <v>1312</v>
      </c>
      <c r="AB1638" s="33">
        <v>291810648312</v>
      </c>
      <c r="AC1638" s="33" t="s">
        <v>1302</v>
      </c>
      <c r="AD1638" s="48">
        <v>43438</v>
      </c>
      <c r="AE1638" s="39">
        <v>43438</v>
      </c>
      <c r="AF1638" s="53" t="e">
        <v>#N/A</v>
      </c>
      <c r="AG1638" s="53" t="e">
        <v>#N/A</v>
      </c>
      <c r="AH1638" s="39" t="e">
        <v>#N/A</v>
      </c>
      <c r="AI1638" s="23" t="s">
        <v>51</v>
      </c>
      <c r="AJ1638" s="54"/>
      <c r="AK1638" s="55"/>
      <c r="AL1638" s="56"/>
      <c r="AM1638" s="57"/>
      <c r="AN1638" s="33"/>
      <c r="AO1638" s="48"/>
      <c r="AP1638" s="23">
        <v>2000</v>
      </c>
      <c r="AQ1638" s="23" t="s">
        <v>52</v>
      </c>
      <c r="AR1638" s="23" t="s">
        <v>1312</v>
      </c>
      <c r="AS1638" s="38" t="s">
        <v>53</v>
      </c>
      <c r="AT1638" s="23"/>
      <c r="AU1638" s="64" t="s">
        <v>158</v>
      </c>
      <c r="AV1638" s="99">
        <v>3</v>
      </c>
      <c r="AW1638" s="102">
        <v>848.7</v>
      </c>
      <c r="AX1638" s="29" t="s">
        <v>701</v>
      </c>
      <c r="AY1638" s="29"/>
      <c r="AZ1638" s="25"/>
      <c r="BA1638">
        <f t="shared" si="304"/>
        <v>2200</v>
      </c>
      <c r="BB1638" s="115" t="s">
        <v>6983</v>
      </c>
      <c r="BC1638" s="105">
        <f t="shared" si="295"/>
        <v>282.90000000000003</v>
      </c>
      <c r="BD1638" s="116">
        <f t="shared" si="296"/>
        <v>43435</v>
      </c>
      <c r="BE1638" s="141" t="s">
        <v>8477</v>
      </c>
      <c r="BF1638">
        <f>MATCH(BE1638,'Cat-4'!$A:$A,0)</f>
        <v>722</v>
      </c>
      <c r="BG1638">
        <f>MATCH(BD1638,'Cat-4'!$1:$1,0)</f>
        <v>84</v>
      </c>
      <c r="BH1638">
        <f>INDEX('Cat-4'!$1:$1048576,'NSS + ACT'!BF1638,'NSS + ACT'!BG1638)</f>
        <v>111.8</v>
      </c>
      <c r="BI1638">
        <f>MATCH($BI$1,'Cat-4'!$1:$1,0)</f>
        <v>153</v>
      </c>
      <c r="BJ1638">
        <f>INDEX('Cat-4'!$1:$1048576,'NSS + ACT'!BF1638,'NSS + ACT'!BI1638)</f>
        <v>130.80000000000001</v>
      </c>
      <c r="BK1638" s="126">
        <f t="shared" si="297"/>
        <v>1.1699463327370305</v>
      </c>
      <c r="BL1638">
        <f t="shared" si="298"/>
        <v>2205</v>
      </c>
      <c r="BM1638" s="126">
        <f t="shared" si="299"/>
        <v>73.5</v>
      </c>
      <c r="BN1638" s="126" t="s">
        <v>8785</v>
      </c>
      <c r="BO1638" s="126">
        <f>MATCH(BB1638,Sheet3!$D$4:$D$8,0)</f>
        <v>2</v>
      </c>
      <c r="BP1638" s="126">
        <f>MATCH(BN1638,Sheet3!$E$4:$H$4,0)</f>
        <v>4</v>
      </c>
      <c r="BQ1638" s="132">
        <f>INDEX(Sheet3!$D$4:$H$8,'NSS + ACT'!BO1638,'NSS + ACT'!BP1638)</f>
        <v>0.1</v>
      </c>
      <c r="BR1638" s="105">
        <f t="shared" si="300"/>
        <v>992.93345259391788</v>
      </c>
      <c r="BS1638" s="162">
        <f t="shared" si="301"/>
        <v>0.1</v>
      </c>
      <c r="BT1638" s="105">
        <f t="shared" si="302"/>
        <v>893.64010733452608</v>
      </c>
    </row>
    <row r="1639" spans="1:72">
      <c r="A1639" s="18">
        <f t="shared" si="292"/>
        <v>1636</v>
      </c>
      <c r="B1639" s="33">
        <v>292303858254</v>
      </c>
      <c r="C1639" s="39">
        <v>45029</v>
      </c>
      <c r="D1639" s="22" t="s">
        <v>304</v>
      </c>
      <c r="E1639" s="22" t="s">
        <v>5694</v>
      </c>
      <c r="F1639" s="110">
        <v>770</v>
      </c>
      <c r="G1639" s="23" t="s">
        <v>119</v>
      </c>
      <c r="H1639" s="58">
        <v>1.1000000000000001</v>
      </c>
      <c r="I1639" s="30"/>
      <c r="J1639" s="101">
        <v>847</v>
      </c>
      <c r="K1639" s="33">
        <v>85369090</v>
      </c>
      <c r="L1639" s="26">
        <v>0.1</v>
      </c>
      <c r="M1639" s="40">
        <v>0</v>
      </c>
      <c r="N1639" s="40">
        <v>0</v>
      </c>
      <c r="O1639" s="35">
        <v>0</v>
      </c>
      <c r="P1639" s="63">
        <v>0.1</v>
      </c>
      <c r="Q1639" s="52">
        <v>0</v>
      </c>
      <c r="R1639" s="63">
        <v>0.18</v>
      </c>
      <c r="S1639" s="23" t="s">
        <v>1322</v>
      </c>
      <c r="T1639" s="52">
        <v>84.7</v>
      </c>
      <c r="U1639" s="52">
        <v>0</v>
      </c>
      <c r="V1639" s="52">
        <v>8.4700000000000006</v>
      </c>
      <c r="W1639" s="52">
        <v>169.23060000000001</v>
      </c>
      <c r="X1639" s="52">
        <v>262.4006</v>
      </c>
      <c r="Y1639" s="23" t="s">
        <v>5450</v>
      </c>
      <c r="Z1639" s="23" t="s">
        <v>5695</v>
      </c>
      <c r="AA1639" s="23" t="s">
        <v>5696</v>
      </c>
      <c r="AB1639" s="33">
        <v>292303858254</v>
      </c>
      <c r="AC1639" s="33" t="s">
        <v>5697</v>
      </c>
      <c r="AD1639" s="39">
        <v>45029</v>
      </c>
      <c r="AE1639" s="39">
        <v>45024</v>
      </c>
      <c r="AF1639" s="53" t="e">
        <v>#N/A</v>
      </c>
      <c r="AG1639" s="53" t="e">
        <v>#N/A</v>
      </c>
      <c r="AH1639" s="39" t="e">
        <v>#N/A</v>
      </c>
      <c r="AI1639" s="23" t="s">
        <v>51</v>
      </c>
      <c r="AJ1639" s="59"/>
      <c r="AK1639" s="59"/>
      <c r="AL1639" s="48"/>
      <c r="AM1639" s="60"/>
      <c r="AN1639" s="33"/>
      <c r="AO1639" s="48"/>
      <c r="AP1639" s="23">
        <v>2000</v>
      </c>
      <c r="AQ1639" s="23" t="s">
        <v>52</v>
      </c>
      <c r="AR1639" s="23" t="s">
        <v>5696</v>
      </c>
      <c r="AS1639" s="38" t="s">
        <v>518</v>
      </c>
      <c r="AT1639" s="23"/>
      <c r="AU1639" s="23" t="s">
        <v>5698</v>
      </c>
      <c r="AV1639" s="99">
        <v>770</v>
      </c>
      <c r="AW1639" s="101">
        <v>847</v>
      </c>
      <c r="AX1639" s="29" t="s">
        <v>4770</v>
      </c>
      <c r="AY1639" s="29"/>
      <c r="AZ1639" s="30" t="s">
        <v>853</v>
      </c>
      <c r="BA1639">
        <f t="shared" si="304"/>
        <v>614</v>
      </c>
      <c r="BB1639" s="115" t="s">
        <v>6987</v>
      </c>
      <c r="BC1639" s="105">
        <f t="shared" si="295"/>
        <v>1.1000000000000001</v>
      </c>
      <c r="BD1639" s="116">
        <f t="shared" si="296"/>
        <v>45017</v>
      </c>
      <c r="BE1639" s="141" t="s">
        <v>8366</v>
      </c>
      <c r="BF1639">
        <f>MATCH(BE1639,'Cat-4'!$A:$A,0)</f>
        <v>666</v>
      </c>
      <c r="BG1639">
        <f>MATCH(BD1639,'Cat-4'!$1:$1,0)</f>
        <v>136</v>
      </c>
      <c r="BH1639">
        <f>INDEX('Cat-4'!$1:$1048576,'NSS + ACT'!BF1639,'NSS + ACT'!BG1639)</f>
        <v>130.69999999999999</v>
      </c>
      <c r="BI1639">
        <f>MATCH($BI$1,'Cat-4'!$1:$1,0)</f>
        <v>153</v>
      </c>
      <c r="BJ1639">
        <f>INDEX('Cat-4'!$1:$1048576,'NSS + ACT'!BF1639,'NSS + ACT'!BI1639)</f>
        <v>133.4</v>
      </c>
      <c r="BK1639" s="126">
        <f t="shared" si="297"/>
        <v>1.0206579954093344</v>
      </c>
      <c r="BL1639">
        <f t="shared" si="298"/>
        <v>623</v>
      </c>
      <c r="BM1639" s="126">
        <f t="shared" si="299"/>
        <v>20.766666666666666</v>
      </c>
      <c r="BN1639" s="126" t="s">
        <v>8784</v>
      </c>
      <c r="BO1639" s="126">
        <f>MATCH(BB1639,Sheet3!$D$4:$D$8,0)</f>
        <v>4</v>
      </c>
      <c r="BP1639" s="126">
        <f>MATCH(BN1639,Sheet3!$E$4:$H$4,0)</f>
        <v>3</v>
      </c>
      <c r="BQ1639" s="132">
        <f>INDEX(Sheet3!$D$4:$H$8,'NSS + ACT'!BO1639,'NSS + ACT'!BP1639)</f>
        <v>0.1</v>
      </c>
      <c r="BR1639" s="105">
        <f t="shared" si="300"/>
        <v>864.49732211170624</v>
      </c>
      <c r="BS1639" s="162">
        <f t="shared" si="301"/>
        <v>0.1</v>
      </c>
      <c r="BT1639" s="105">
        <f t="shared" si="302"/>
        <v>778.04758990053563</v>
      </c>
    </row>
    <row r="1640" spans="1:72">
      <c r="A1640" s="18">
        <f t="shared" si="292"/>
        <v>1637</v>
      </c>
      <c r="B1640" s="33">
        <v>292310405800</v>
      </c>
      <c r="C1640" s="39">
        <v>45196</v>
      </c>
      <c r="D1640" s="22" t="s">
        <v>91</v>
      </c>
      <c r="E1640" s="22" t="s">
        <v>5126</v>
      </c>
      <c r="F1640" s="110">
        <v>3</v>
      </c>
      <c r="G1640" s="23" t="s">
        <v>49</v>
      </c>
      <c r="H1640" s="58">
        <v>280</v>
      </c>
      <c r="I1640" s="30"/>
      <c r="J1640" s="101">
        <v>840</v>
      </c>
      <c r="K1640" s="33">
        <v>84819090</v>
      </c>
      <c r="L1640" s="26">
        <v>7.4999999999999997E-2</v>
      </c>
      <c r="M1640" s="40">
        <v>0</v>
      </c>
      <c r="N1640" s="40">
        <v>0</v>
      </c>
      <c r="O1640" s="35"/>
      <c r="P1640" s="63">
        <v>0.1</v>
      </c>
      <c r="Q1640" s="52">
        <v>0</v>
      </c>
      <c r="R1640" s="63">
        <v>0.18</v>
      </c>
      <c r="S1640" s="23" t="s">
        <v>849</v>
      </c>
      <c r="T1640" s="52">
        <v>63</v>
      </c>
      <c r="U1640" s="52">
        <v>0</v>
      </c>
      <c r="V1640" s="52">
        <v>6.3000000000000007</v>
      </c>
      <c r="W1640" s="52">
        <v>163.67399999999998</v>
      </c>
      <c r="X1640" s="52">
        <v>232.97399999999999</v>
      </c>
      <c r="Y1640" s="23" t="s">
        <v>5072</v>
      </c>
      <c r="Z1640" s="23" t="s">
        <v>5127</v>
      </c>
      <c r="AA1640" s="23" t="s">
        <v>5128</v>
      </c>
      <c r="AB1640" s="33">
        <v>292310405800</v>
      </c>
      <c r="AC1640" s="33" t="s">
        <v>5062</v>
      </c>
      <c r="AD1640" s="48">
        <v>45196</v>
      </c>
      <c r="AE1640" s="39">
        <v>45189</v>
      </c>
      <c r="AF1640" s="53" t="e">
        <v>#N/A</v>
      </c>
      <c r="AG1640" s="53" t="e">
        <v>#N/A</v>
      </c>
      <c r="AH1640" s="39" t="e">
        <v>#N/A</v>
      </c>
      <c r="AI1640" s="23" t="s">
        <v>51</v>
      </c>
      <c r="AJ1640" s="54"/>
      <c r="AK1640" s="55"/>
      <c r="AL1640" s="56"/>
      <c r="AM1640" s="57"/>
      <c r="AN1640" s="33"/>
      <c r="AO1640" s="48"/>
      <c r="AP1640" s="23">
        <v>2000</v>
      </c>
      <c r="AQ1640" s="23" t="s">
        <v>52</v>
      </c>
      <c r="AR1640" s="23" t="s">
        <v>5128</v>
      </c>
      <c r="AS1640" s="38" t="s">
        <v>518</v>
      </c>
      <c r="AT1640" s="23"/>
      <c r="AU1640" s="23" t="s">
        <v>5063</v>
      </c>
      <c r="AV1640" s="99">
        <v>3</v>
      </c>
      <c r="AW1640" s="101">
        <v>840</v>
      </c>
      <c r="AX1640" s="29" t="s">
        <v>4770</v>
      </c>
      <c r="AY1640" s="29"/>
      <c r="AZ1640" s="32" t="s">
        <v>5077</v>
      </c>
      <c r="BA1640">
        <f t="shared" si="304"/>
        <v>449</v>
      </c>
      <c r="BB1640" t="s">
        <v>6983</v>
      </c>
      <c r="BC1640" s="105">
        <f t="shared" si="295"/>
        <v>280</v>
      </c>
      <c r="BD1640" s="116">
        <f t="shared" si="296"/>
        <v>45170</v>
      </c>
      <c r="BE1640" s="141" t="s">
        <v>8477</v>
      </c>
      <c r="BF1640">
        <f>MATCH(BE1640,'Cat-4'!$A:$A,0)</f>
        <v>722</v>
      </c>
      <c r="BG1640">
        <f>MATCH(BD1640,'Cat-4'!$1:$1,0)</f>
        <v>141</v>
      </c>
      <c r="BH1640">
        <f>INDEX('Cat-4'!$1:$1048576,'NSS + ACT'!BF1640,'NSS + ACT'!BG1640)</f>
        <v>129.19999999999999</v>
      </c>
      <c r="BI1640">
        <f>MATCH($BI$1,'Cat-4'!$1:$1,0)</f>
        <v>153</v>
      </c>
      <c r="BJ1640">
        <f>INDEX('Cat-4'!$1:$1048576,'NSS + ACT'!BF1640,'NSS + ACT'!BI1640)</f>
        <v>130.80000000000001</v>
      </c>
      <c r="BK1640" s="126">
        <f t="shared" si="297"/>
        <v>1.0123839009287927</v>
      </c>
      <c r="BL1640">
        <f t="shared" si="298"/>
        <v>470</v>
      </c>
      <c r="BM1640" s="126">
        <f t="shared" si="299"/>
        <v>15.666666666666666</v>
      </c>
      <c r="BN1640" s="126" t="s">
        <v>8784</v>
      </c>
      <c r="BO1640" s="126">
        <f>MATCH(BB1640,Sheet3!$D$4:$D$8,0)</f>
        <v>2</v>
      </c>
      <c r="BP1640" s="126">
        <f>MATCH(BN1640,Sheet3!$E$4:$H$4,0)</f>
        <v>3</v>
      </c>
      <c r="BQ1640" s="132">
        <f>INDEX(Sheet3!$D$4:$H$8,'NSS + ACT'!BO1640,'NSS + ACT'!BP1640)</f>
        <v>0.05</v>
      </c>
      <c r="BR1640" s="105">
        <f t="shared" si="300"/>
        <v>850.40247678018591</v>
      </c>
      <c r="BS1640" s="162">
        <f t="shared" si="301"/>
        <v>0.05</v>
      </c>
      <c r="BT1640" s="105">
        <f t="shared" si="302"/>
        <v>807.88235294117658</v>
      </c>
    </row>
    <row r="1641" spans="1:72">
      <c r="A1641" s="18">
        <f t="shared" si="292"/>
        <v>1638</v>
      </c>
      <c r="B1641" s="61">
        <v>291810648312</v>
      </c>
      <c r="C1641" s="39">
        <v>43438</v>
      </c>
      <c r="D1641" s="22" t="s">
        <v>148</v>
      </c>
      <c r="E1641" s="22" t="s">
        <v>1299</v>
      </c>
      <c r="F1641" s="110">
        <v>5</v>
      </c>
      <c r="G1641" s="23" t="s">
        <v>49</v>
      </c>
      <c r="H1641" s="52">
        <v>167</v>
      </c>
      <c r="I1641" s="30"/>
      <c r="J1641" s="109">
        <v>835</v>
      </c>
      <c r="K1641" s="23">
        <v>84818090</v>
      </c>
      <c r="L1641" s="26">
        <v>7.4999999999999997E-2</v>
      </c>
      <c r="M1641" s="40">
        <v>0</v>
      </c>
      <c r="N1641" s="62">
        <v>0</v>
      </c>
      <c r="O1641" s="52">
        <v>0</v>
      </c>
      <c r="P1641" s="26">
        <v>0.1</v>
      </c>
      <c r="Q1641" s="52">
        <v>0</v>
      </c>
      <c r="R1641" s="63">
        <v>0.18</v>
      </c>
      <c r="S1641" s="23" t="s">
        <v>849</v>
      </c>
      <c r="T1641" s="52">
        <v>62.625</v>
      </c>
      <c r="U1641" s="52">
        <v>0</v>
      </c>
      <c r="V1641" s="52">
        <v>6.2625000000000002</v>
      </c>
      <c r="W1641" s="52">
        <v>162.69974999999999</v>
      </c>
      <c r="X1641" s="52">
        <v>231.58724999999998</v>
      </c>
      <c r="Y1641" s="23" t="s">
        <v>1248</v>
      </c>
      <c r="Z1641" s="23" t="s">
        <v>1300</v>
      </c>
      <c r="AA1641" s="23" t="s">
        <v>1301</v>
      </c>
      <c r="AB1641" s="33">
        <v>291810648312</v>
      </c>
      <c r="AC1641" s="33" t="s">
        <v>1302</v>
      </c>
      <c r="AD1641" s="48">
        <v>43438</v>
      </c>
      <c r="AE1641" s="39">
        <v>43438</v>
      </c>
      <c r="AF1641" s="53" t="e">
        <v>#N/A</v>
      </c>
      <c r="AG1641" s="53" t="e">
        <v>#N/A</v>
      </c>
      <c r="AH1641" s="39" t="e">
        <v>#N/A</v>
      </c>
      <c r="AI1641" s="23" t="s">
        <v>51</v>
      </c>
      <c r="AJ1641" s="54"/>
      <c r="AK1641" s="55"/>
      <c r="AL1641" s="56"/>
      <c r="AM1641" s="57"/>
      <c r="AN1641" s="33"/>
      <c r="AO1641" s="48"/>
      <c r="AP1641" s="23">
        <v>2000</v>
      </c>
      <c r="AQ1641" s="23" t="s">
        <v>52</v>
      </c>
      <c r="AR1641" s="23" t="s">
        <v>1301</v>
      </c>
      <c r="AS1641" s="38" t="s">
        <v>53</v>
      </c>
      <c r="AT1641" s="23"/>
      <c r="AU1641" s="64" t="s">
        <v>158</v>
      </c>
      <c r="AV1641" s="99">
        <v>5</v>
      </c>
      <c r="AW1641" s="102">
        <v>835</v>
      </c>
      <c r="AX1641" s="29" t="s">
        <v>701</v>
      </c>
      <c r="AY1641" s="29"/>
      <c r="AZ1641" s="25"/>
      <c r="BA1641">
        <f t="shared" si="304"/>
        <v>2200</v>
      </c>
      <c r="BB1641" s="115" t="s">
        <v>6983</v>
      </c>
      <c r="BC1641" s="105">
        <f t="shared" si="295"/>
        <v>167</v>
      </c>
      <c r="BD1641" s="116">
        <f t="shared" si="296"/>
        <v>43435</v>
      </c>
      <c r="BE1641" s="141" t="s">
        <v>8477</v>
      </c>
      <c r="BF1641">
        <f>MATCH(BE1641,'Cat-4'!$A:$A,0)</f>
        <v>722</v>
      </c>
      <c r="BG1641">
        <f>MATCH(BD1641,'Cat-4'!$1:$1,0)</f>
        <v>84</v>
      </c>
      <c r="BH1641">
        <f>INDEX('Cat-4'!$1:$1048576,'NSS + ACT'!BF1641,'NSS + ACT'!BG1641)</f>
        <v>111.8</v>
      </c>
      <c r="BI1641">
        <f>MATCH($BI$1,'Cat-4'!$1:$1,0)</f>
        <v>153</v>
      </c>
      <c r="BJ1641">
        <f>INDEX('Cat-4'!$1:$1048576,'NSS + ACT'!BF1641,'NSS + ACT'!BI1641)</f>
        <v>130.80000000000001</v>
      </c>
      <c r="BK1641" s="126">
        <f t="shared" si="297"/>
        <v>1.1699463327370305</v>
      </c>
      <c r="BL1641">
        <f t="shared" si="298"/>
        <v>2205</v>
      </c>
      <c r="BM1641" s="126">
        <f t="shared" si="299"/>
        <v>73.5</v>
      </c>
      <c r="BN1641" s="126" t="s">
        <v>8785</v>
      </c>
      <c r="BO1641" s="126">
        <f>MATCH(BB1641,Sheet3!$D$4:$D$8,0)</f>
        <v>2</v>
      </c>
      <c r="BP1641" s="126">
        <f>MATCH(BN1641,Sheet3!$E$4:$H$4,0)</f>
        <v>4</v>
      </c>
      <c r="BQ1641" s="132">
        <f>INDEX(Sheet3!$D$4:$H$8,'NSS + ACT'!BO1641,'NSS + ACT'!BP1641)</f>
        <v>0.1</v>
      </c>
      <c r="BR1641" s="105">
        <f t="shared" si="300"/>
        <v>976.90518783542052</v>
      </c>
      <c r="BS1641" s="162">
        <f t="shared" si="301"/>
        <v>0.1</v>
      </c>
      <c r="BT1641" s="105">
        <f t="shared" si="302"/>
        <v>879.21466905187845</v>
      </c>
    </row>
    <row r="1642" spans="1:72">
      <c r="A1642" s="18">
        <f t="shared" ref="A1642:A1705" si="305">A1641+1</f>
        <v>1639</v>
      </c>
      <c r="B1642" s="61">
        <v>291706544684</v>
      </c>
      <c r="C1642" s="39">
        <v>43049</v>
      </c>
      <c r="D1642" s="22" t="s">
        <v>1649</v>
      </c>
      <c r="E1642" s="22" t="s">
        <v>1650</v>
      </c>
      <c r="F1642" s="110">
        <v>12</v>
      </c>
      <c r="G1642" s="23" t="s">
        <v>119</v>
      </c>
      <c r="H1642" s="52">
        <v>69.498333333333335</v>
      </c>
      <c r="I1642" s="30"/>
      <c r="J1642" s="109">
        <v>833.98</v>
      </c>
      <c r="K1642" s="23">
        <v>40101290</v>
      </c>
      <c r="L1642" s="26">
        <v>0.1</v>
      </c>
      <c r="M1642" s="40">
        <v>0</v>
      </c>
      <c r="N1642" s="62">
        <v>0</v>
      </c>
      <c r="O1642" s="52">
        <v>0</v>
      </c>
      <c r="P1642" s="26">
        <v>0.1</v>
      </c>
      <c r="Q1642" s="52">
        <v>0</v>
      </c>
      <c r="R1642" s="63">
        <v>0.18</v>
      </c>
      <c r="S1642" s="23" t="s">
        <v>1651</v>
      </c>
      <c r="T1642" s="52">
        <v>83.39800000000001</v>
      </c>
      <c r="U1642" s="52">
        <v>0</v>
      </c>
      <c r="V1642" s="52">
        <v>8.3398000000000021</v>
      </c>
      <c r="W1642" s="52">
        <v>166.62920399999999</v>
      </c>
      <c r="X1642" s="52">
        <v>258.36700400000001</v>
      </c>
      <c r="Y1642" s="23" t="s">
        <v>1628</v>
      </c>
      <c r="Z1642" s="23" t="s">
        <v>1652</v>
      </c>
      <c r="AA1642" s="23" t="s">
        <v>1653</v>
      </c>
      <c r="AB1642" s="33">
        <v>291706544684</v>
      </c>
      <c r="AC1642" s="33" t="s">
        <v>1654</v>
      </c>
      <c r="AD1642" s="48">
        <v>43049</v>
      </c>
      <c r="AE1642" s="39">
        <v>43042</v>
      </c>
      <c r="AF1642" s="53" t="e">
        <v>#N/A</v>
      </c>
      <c r="AG1642" s="53" t="e">
        <v>#N/A</v>
      </c>
      <c r="AH1642" s="39" t="e">
        <v>#N/A</v>
      </c>
      <c r="AI1642" s="23" t="s">
        <v>51</v>
      </c>
      <c r="AJ1642" s="54"/>
      <c r="AK1642" s="55"/>
      <c r="AL1642" s="56"/>
      <c r="AM1642" s="57"/>
      <c r="AN1642" s="33"/>
      <c r="AO1642" s="48"/>
      <c r="AP1642" s="23">
        <v>2000</v>
      </c>
      <c r="AQ1642" s="23" t="s">
        <v>52</v>
      </c>
      <c r="AR1642" s="23" t="s">
        <v>1653</v>
      </c>
      <c r="AS1642" s="38" t="s">
        <v>53</v>
      </c>
      <c r="AT1642" s="23" t="s">
        <v>522</v>
      </c>
      <c r="AU1642" s="64" t="s">
        <v>1655</v>
      </c>
      <c r="AV1642" s="99">
        <v>12</v>
      </c>
      <c r="AW1642" s="102">
        <v>833.98</v>
      </c>
      <c r="AX1642" s="29" t="s">
        <v>701</v>
      </c>
      <c r="AY1642" s="29"/>
      <c r="AZ1642" s="25" t="s">
        <v>1633</v>
      </c>
      <c r="BA1642">
        <f t="shared" si="304"/>
        <v>2596</v>
      </c>
      <c r="BB1642" s="115" t="s">
        <v>6983</v>
      </c>
      <c r="BC1642" s="105">
        <f t="shared" si="295"/>
        <v>69.498333333333335</v>
      </c>
      <c r="BD1642" s="116">
        <f t="shared" si="296"/>
        <v>43040</v>
      </c>
      <c r="BE1642" s="141" t="s">
        <v>8477</v>
      </c>
      <c r="BF1642">
        <f>MATCH(BE1642,'Cat-4'!$A:$A,0)</f>
        <v>722</v>
      </c>
      <c r="BG1642">
        <f>MATCH(BD1642,'Cat-4'!$1:$1,0)</f>
        <v>71</v>
      </c>
      <c r="BH1642">
        <f>INDEX('Cat-4'!$1:$1048576,'NSS + ACT'!BF1642,'NSS + ACT'!BG1642)</f>
        <v>109.3</v>
      </c>
      <c r="BI1642">
        <f>MATCH($BI$1,'Cat-4'!$1:$1,0)</f>
        <v>153</v>
      </c>
      <c r="BJ1642">
        <f>INDEX('Cat-4'!$1:$1048576,'NSS + ACT'!BF1642,'NSS + ACT'!BI1642)</f>
        <v>130.80000000000001</v>
      </c>
      <c r="BK1642" s="126">
        <f t="shared" si="297"/>
        <v>1.1967063129002746</v>
      </c>
      <c r="BL1642">
        <f t="shared" si="298"/>
        <v>2600</v>
      </c>
      <c r="BM1642" s="126">
        <f t="shared" si="299"/>
        <v>86.666666666666671</v>
      </c>
      <c r="BN1642" s="126" t="s">
        <v>8785</v>
      </c>
      <c r="BO1642" s="126">
        <f>MATCH(BB1642,Sheet3!$D$4:$D$8,0)</f>
        <v>2</v>
      </c>
      <c r="BP1642" s="126">
        <f>MATCH(BN1642,Sheet3!$E$4:$H$4,0)</f>
        <v>4</v>
      </c>
      <c r="BQ1642" s="132">
        <f>INDEX(Sheet3!$D$4:$H$8,'NSS + ACT'!BO1642,'NSS + ACT'!BP1642)</f>
        <v>0.1</v>
      </c>
      <c r="BR1642" s="105">
        <f t="shared" si="300"/>
        <v>998.02913083257101</v>
      </c>
      <c r="BS1642" s="162">
        <f t="shared" si="301"/>
        <v>0.1</v>
      </c>
      <c r="BT1642" s="105">
        <f t="shared" si="302"/>
        <v>898.22621774931395</v>
      </c>
    </row>
    <row r="1643" spans="1:72">
      <c r="A1643" s="18">
        <f t="shared" si="305"/>
        <v>1640</v>
      </c>
      <c r="B1643" s="61">
        <v>292001256934</v>
      </c>
      <c r="C1643" s="39">
        <v>43865</v>
      </c>
      <c r="D1643" s="22" t="s">
        <v>188</v>
      </c>
      <c r="E1643" s="22" t="s">
        <v>3374</v>
      </c>
      <c r="F1643" s="107">
        <v>18</v>
      </c>
      <c r="G1643" s="23" t="s">
        <v>119</v>
      </c>
      <c r="H1643" s="52">
        <v>20.444444444444443</v>
      </c>
      <c r="I1643" s="30"/>
      <c r="J1643" s="109">
        <v>368</v>
      </c>
      <c r="K1643" s="23">
        <v>40169330</v>
      </c>
      <c r="L1643" s="26">
        <v>0.1</v>
      </c>
      <c r="M1643" s="40">
        <v>0</v>
      </c>
      <c r="N1643" s="62">
        <v>0</v>
      </c>
      <c r="O1643" s="52">
        <v>0</v>
      </c>
      <c r="P1643" s="26">
        <v>0.1</v>
      </c>
      <c r="Q1643" s="52">
        <v>0</v>
      </c>
      <c r="R1643" s="63">
        <v>0.18</v>
      </c>
      <c r="S1643" s="23" t="s">
        <v>3370</v>
      </c>
      <c r="T1643" s="52">
        <v>36.800000000000004</v>
      </c>
      <c r="U1643" s="52">
        <v>0</v>
      </c>
      <c r="V1643" s="52">
        <v>3.6800000000000006</v>
      </c>
      <c r="W1643" s="52">
        <v>73.526399999999995</v>
      </c>
      <c r="X1643" s="52">
        <v>114.0064</v>
      </c>
      <c r="Y1643" s="23" t="s">
        <v>3182</v>
      </c>
      <c r="Z1643" s="23" t="s">
        <v>3375</v>
      </c>
      <c r="AA1643" s="23" t="s">
        <v>3376</v>
      </c>
      <c r="AB1643" s="33">
        <v>292001256934</v>
      </c>
      <c r="AC1643" s="33" t="s">
        <v>3373</v>
      </c>
      <c r="AD1643" s="48">
        <v>43865</v>
      </c>
      <c r="AE1643" s="39">
        <v>43861</v>
      </c>
      <c r="AF1643" s="53" t="e">
        <v>#N/A</v>
      </c>
      <c r="AG1643" s="53" t="e">
        <v>#N/A</v>
      </c>
      <c r="AH1643" s="39" t="e">
        <v>#N/A</v>
      </c>
      <c r="AI1643" s="23" t="s">
        <v>51</v>
      </c>
      <c r="AJ1643" s="54"/>
      <c r="AK1643" s="55"/>
      <c r="AL1643" s="56"/>
      <c r="AM1643" s="57"/>
      <c r="AN1643" s="33"/>
      <c r="AO1643" s="48"/>
      <c r="AP1643" s="23">
        <v>2000</v>
      </c>
      <c r="AQ1643" s="23" t="s">
        <v>52</v>
      </c>
      <c r="AR1643" s="23" t="s">
        <v>3376</v>
      </c>
      <c r="AS1643" s="38" t="s">
        <v>53</v>
      </c>
      <c r="AT1643" s="23"/>
      <c r="AU1643" s="64" t="s">
        <v>299</v>
      </c>
      <c r="AV1643" s="99">
        <v>18</v>
      </c>
      <c r="AW1643" s="102">
        <v>828</v>
      </c>
      <c r="AX1643" s="29" t="s">
        <v>701</v>
      </c>
      <c r="AY1643" s="29"/>
      <c r="AZ1643" s="25" t="s">
        <v>2577</v>
      </c>
      <c r="BA1643">
        <f t="shared" si="304"/>
        <v>1777</v>
      </c>
      <c r="BB1643" s="115" t="s">
        <v>6983</v>
      </c>
      <c r="BC1643" s="105">
        <f t="shared" si="295"/>
        <v>46</v>
      </c>
      <c r="BD1643" s="116">
        <f t="shared" si="296"/>
        <v>43831</v>
      </c>
      <c r="BE1643" s="141" t="s">
        <v>8477</v>
      </c>
      <c r="BF1643">
        <f>MATCH(BE1643,'Cat-4'!$A:$A,0)</f>
        <v>722</v>
      </c>
      <c r="BG1643">
        <f>MATCH(BD1643,'Cat-4'!$1:$1,0)</f>
        <v>97</v>
      </c>
      <c r="BH1643">
        <f>INDEX('Cat-4'!$1:$1048576,'NSS + ACT'!BF1643,'NSS + ACT'!BG1643)</f>
        <v>113.2</v>
      </c>
      <c r="BI1643">
        <f>MATCH($BI$1,'Cat-4'!$1:$1,0)</f>
        <v>153</v>
      </c>
      <c r="BJ1643">
        <f>INDEX('Cat-4'!$1:$1048576,'NSS + ACT'!BF1643,'NSS + ACT'!BI1643)</f>
        <v>130.80000000000001</v>
      </c>
      <c r="BK1643" s="126">
        <f t="shared" si="297"/>
        <v>1.1554770318021201</v>
      </c>
      <c r="BL1643">
        <f t="shared" si="298"/>
        <v>1809</v>
      </c>
      <c r="BM1643" s="126">
        <f t="shared" si="299"/>
        <v>60.3</v>
      </c>
      <c r="BN1643" s="126" t="s">
        <v>8785</v>
      </c>
      <c r="BO1643" s="126">
        <f>MATCH(BB1643,Sheet3!$D$4:$D$8,0)</f>
        <v>2</v>
      </c>
      <c r="BP1643" s="126">
        <f>MATCH(BN1643,Sheet3!$E$4:$H$4,0)</f>
        <v>4</v>
      </c>
      <c r="BQ1643" s="132">
        <f>INDEX(Sheet3!$D$4:$H$8,'NSS + ACT'!BO1643,'NSS + ACT'!BP1643)</f>
        <v>0.1</v>
      </c>
      <c r="BR1643" s="105">
        <f t="shared" si="300"/>
        <v>956.73498233215548</v>
      </c>
      <c r="BS1643" s="162">
        <f t="shared" si="301"/>
        <v>0.1</v>
      </c>
      <c r="BT1643" s="105">
        <f t="shared" si="302"/>
        <v>861.0614840989399</v>
      </c>
    </row>
    <row r="1644" spans="1:72">
      <c r="A1644" s="18">
        <f t="shared" si="305"/>
        <v>1641</v>
      </c>
      <c r="B1644" s="61">
        <v>292200125770</v>
      </c>
      <c r="C1644" s="39">
        <v>44566</v>
      </c>
      <c r="D1644" s="22" t="s">
        <v>304</v>
      </c>
      <c r="E1644" s="22" t="s">
        <v>4507</v>
      </c>
      <c r="F1644" s="110">
        <v>9</v>
      </c>
      <c r="G1644" s="23" t="s">
        <v>119</v>
      </c>
      <c r="H1644" s="52">
        <v>89.782222222222117</v>
      </c>
      <c r="I1644" s="30"/>
      <c r="J1644" s="109">
        <v>808.03999999999905</v>
      </c>
      <c r="K1644" s="23">
        <v>85393990</v>
      </c>
      <c r="L1644" s="26">
        <v>0.1</v>
      </c>
      <c r="M1644" s="40">
        <v>0</v>
      </c>
      <c r="N1644" s="62">
        <v>0</v>
      </c>
      <c r="O1644" s="52">
        <v>0</v>
      </c>
      <c r="P1644" s="26">
        <v>0.1</v>
      </c>
      <c r="Q1644" s="52">
        <v>0</v>
      </c>
      <c r="R1644" s="63">
        <v>0.18</v>
      </c>
      <c r="S1644" s="23" t="s">
        <v>4492</v>
      </c>
      <c r="T1644" s="52">
        <v>80.803999999999917</v>
      </c>
      <c r="U1644" s="52">
        <v>0</v>
      </c>
      <c r="V1644" s="52">
        <v>8.080399999999992</v>
      </c>
      <c r="W1644" s="52">
        <v>161.44639199999978</v>
      </c>
      <c r="X1644" s="52">
        <v>250.33079199999969</v>
      </c>
      <c r="Y1644" s="23" t="s">
        <v>4433</v>
      </c>
      <c r="Z1644" s="23" t="s">
        <v>4508</v>
      </c>
      <c r="AA1644" s="23" t="s">
        <v>4509</v>
      </c>
      <c r="AB1644" s="33">
        <v>292200125770</v>
      </c>
      <c r="AC1644" s="33" t="s">
        <v>4495</v>
      </c>
      <c r="AD1644" s="39">
        <v>44566</v>
      </c>
      <c r="AE1644" s="39">
        <v>44562</v>
      </c>
      <c r="AF1644" s="53" t="e">
        <v>#N/A</v>
      </c>
      <c r="AG1644" s="53" t="e">
        <v>#N/A</v>
      </c>
      <c r="AH1644" s="39" t="e">
        <v>#N/A</v>
      </c>
      <c r="AI1644" s="23" t="s">
        <v>51</v>
      </c>
      <c r="AJ1644" s="59"/>
      <c r="AK1644" s="59"/>
      <c r="AL1644" s="48"/>
      <c r="AM1644" s="60"/>
      <c r="AN1644" s="33"/>
      <c r="AO1644" s="48"/>
      <c r="AP1644" s="23">
        <v>2000</v>
      </c>
      <c r="AQ1644" s="23" t="s">
        <v>52</v>
      </c>
      <c r="AR1644" s="23" t="s">
        <v>4509</v>
      </c>
      <c r="AS1644" s="38" t="s">
        <v>53</v>
      </c>
      <c r="AT1644" s="23"/>
      <c r="AU1644" s="64" t="s">
        <v>4496</v>
      </c>
      <c r="AV1644" s="99">
        <v>9</v>
      </c>
      <c r="AW1644" s="102">
        <v>808.03999999999905</v>
      </c>
      <c r="AX1644" s="29" t="s">
        <v>701</v>
      </c>
      <c r="AY1644" s="29"/>
      <c r="AZ1644" s="25" t="s">
        <v>3564</v>
      </c>
      <c r="BA1644">
        <f t="shared" si="304"/>
        <v>1076</v>
      </c>
      <c r="BB1644" s="115" t="s">
        <v>6987</v>
      </c>
      <c r="BC1644" s="105">
        <f t="shared" si="295"/>
        <v>89.782222222222117</v>
      </c>
      <c r="BD1644" s="116">
        <f t="shared" si="296"/>
        <v>44562</v>
      </c>
      <c r="BE1644" s="141" t="s">
        <v>8366</v>
      </c>
      <c r="BF1644">
        <f>MATCH(BE1644,'Cat-4'!$A:$A,0)</f>
        <v>666</v>
      </c>
      <c r="BG1644">
        <f>MATCH(BD1644,'Cat-4'!$1:$1,0)</f>
        <v>121</v>
      </c>
      <c r="BH1644">
        <f>INDEX('Cat-4'!$1:$1048576,'NSS + ACT'!BF1644,'NSS + ACT'!BG1644)</f>
        <v>124.8</v>
      </c>
      <c r="BI1644">
        <f>MATCH($BI$1,'Cat-4'!$1:$1,0)</f>
        <v>153</v>
      </c>
      <c r="BJ1644">
        <f>INDEX('Cat-4'!$1:$1048576,'NSS + ACT'!BF1644,'NSS + ACT'!BI1644)</f>
        <v>133.4</v>
      </c>
      <c r="BK1644" s="126">
        <f t="shared" si="297"/>
        <v>1.0689102564102564</v>
      </c>
      <c r="BL1644">
        <f t="shared" si="298"/>
        <v>1078</v>
      </c>
      <c r="BM1644" s="126">
        <f t="shared" si="299"/>
        <v>35.93333333333333</v>
      </c>
      <c r="BN1644" s="126" t="s">
        <v>8785</v>
      </c>
      <c r="BO1644" s="126">
        <f>MATCH(BB1644,Sheet3!$D$4:$D$8,0)</f>
        <v>4</v>
      </c>
      <c r="BP1644" s="126">
        <f>MATCH(BN1644,Sheet3!$E$4:$H$4,0)</f>
        <v>4</v>
      </c>
      <c r="BQ1644" s="132">
        <f>INDEX(Sheet3!$D$4:$H$8,'NSS + ACT'!BO1644,'NSS + ACT'!BP1644)</f>
        <v>0.2</v>
      </c>
      <c r="BR1644" s="105">
        <f t="shared" si="300"/>
        <v>863.72224358974256</v>
      </c>
      <c r="BS1644" s="162">
        <f t="shared" si="301"/>
        <v>0.2</v>
      </c>
      <c r="BT1644" s="105">
        <f t="shared" si="302"/>
        <v>690.97779487179412</v>
      </c>
    </row>
    <row r="1645" spans="1:72">
      <c r="A1645" s="18">
        <f t="shared" si="305"/>
        <v>1642</v>
      </c>
      <c r="B1645" s="61">
        <v>292200123191</v>
      </c>
      <c r="C1645" s="39">
        <v>44566</v>
      </c>
      <c r="D1645" s="22" t="s">
        <v>304</v>
      </c>
      <c r="E1645" s="22" t="s">
        <v>4510</v>
      </c>
      <c r="F1645" s="110">
        <v>9</v>
      </c>
      <c r="G1645" s="23" t="s">
        <v>119</v>
      </c>
      <c r="H1645" s="52">
        <v>89.782222222222117</v>
      </c>
      <c r="I1645" s="30"/>
      <c r="J1645" s="109">
        <v>808.03999999999905</v>
      </c>
      <c r="K1645" s="23">
        <v>85393990</v>
      </c>
      <c r="L1645" s="26">
        <v>0.1</v>
      </c>
      <c r="M1645" s="40">
        <v>0</v>
      </c>
      <c r="N1645" s="62">
        <v>0</v>
      </c>
      <c r="O1645" s="52">
        <v>0</v>
      </c>
      <c r="P1645" s="26">
        <v>0.1</v>
      </c>
      <c r="Q1645" s="52">
        <v>0</v>
      </c>
      <c r="R1645" s="63">
        <v>0.18</v>
      </c>
      <c r="S1645" s="23" t="s">
        <v>4492</v>
      </c>
      <c r="T1645" s="52">
        <v>80.803999999999917</v>
      </c>
      <c r="U1645" s="52">
        <v>0</v>
      </c>
      <c r="V1645" s="52">
        <v>8.080399999999992</v>
      </c>
      <c r="W1645" s="52">
        <v>161.44639199999978</v>
      </c>
      <c r="X1645" s="52">
        <v>250.33079199999969</v>
      </c>
      <c r="Y1645" s="23" t="s">
        <v>4433</v>
      </c>
      <c r="Z1645" s="23" t="s">
        <v>4511</v>
      </c>
      <c r="AA1645" s="23" t="s">
        <v>4512</v>
      </c>
      <c r="AB1645" s="33">
        <v>292200123191</v>
      </c>
      <c r="AC1645" s="33" t="s">
        <v>4505</v>
      </c>
      <c r="AD1645" s="39">
        <v>44566</v>
      </c>
      <c r="AE1645" s="39">
        <v>44562</v>
      </c>
      <c r="AF1645" s="53" t="e">
        <v>#N/A</v>
      </c>
      <c r="AG1645" s="53" t="e">
        <v>#N/A</v>
      </c>
      <c r="AH1645" s="39" t="e">
        <v>#N/A</v>
      </c>
      <c r="AI1645" s="23" t="s">
        <v>51</v>
      </c>
      <c r="AJ1645" s="59"/>
      <c r="AK1645" s="59"/>
      <c r="AL1645" s="48"/>
      <c r="AM1645" s="60"/>
      <c r="AN1645" s="33"/>
      <c r="AO1645" s="48"/>
      <c r="AP1645" s="23">
        <v>2000</v>
      </c>
      <c r="AQ1645" s="23" t="s">
        <v>52</v>
      </c>
      <c r="AR1645" s="23" t="s">
        <v>4512</v>
      </c>
      <c r="AS1645" s="38" t="s">
        <v>53</v>
      </c>
      <c r="AT1645" s="23"/>
      <c r="AU1645" s="64" t="s">
        <v>4506</v>
      </c>
      <c r="AV1645" s="99">
        <v>9</v>
      </c>
      <c r="AW1645" s="102">
        <v>808.03999999999905</v>
      </c>
      <c r="AX1645" s="29" t="s">
        <v>701</v>
      </c>
      <c r="AY1645" s="29"/>
      <c r="AZ1645" s="25" t="s">
        <v>3564</v>
      </c>
      <c r="BA1645">
        <f t="shared" si="304"/>
        <v>1076</v>
      </c>
      <c r="BB1645" s="115" t="s">
        <v>6987</v>
      </c>
      <c r="BC1645" s="105">
        <f t="shared" si="295"/>
        <v>89.782222222222117</v>
      </c>
      <c r="BD1645" s="116">
        <f t="shared" si="296"/>
        <v>44562</v>
      </c>
      <c r="BE1645" s="141" t="s">
        <v>8366</v>
      </c>
      <c r="BF1645">
        <f>MATCH(BE1645,'Cat-4'!$A:$A,0)</f>
        <v>666</v>
      </c>
      <c r="BG1645">
        <f>MATCH(BD1645,'Cat-4'!$1:$1,0)</f>
        <v>121</v>
      </c>
      <c r="BH1645">
        <f>INDEX('Cat-4'!$1:$1048576,'NSS + ACT'!BF1645,'NSS + ACT'!BG1645)</f>
        <v>124.8</v>
      </c>
      <c r="BI1645">
        <f>MATCH($BI$1,'Cat-4'!$1:$1,0)</f>
        <v>153</v>
      </c>
      <c r="BJ1645">
        <f>INDEX('Cat-4'!$1:$1048576,'NSS + ACT'!BF1645,'NSS + ACT'!BI1645)</f>
        <v>133.4</v>
      </c>
      <c r="BK1645" s="126">
        <f t="shared" si="297"/>
        <v>1.0689102564102564</v>
      </c>
      <c r="BL1645">
        <f t="shared" si="298"/>
        <v>1078</v>
      </c>
      <c r="BM1645" s="126">
        <f t="shared" si="299"/>
        <v>35.93333333333333</v>
      </c>
      <c r="BN1645" s="126" t="s">
        <v>8785</v>
      </c>
      <c r="BO1645" s="126">
        <f>MATCH(BB1645,Sheet3!$D$4:$D$8,0)</f>
        <v>4</v>
      </c>
      <c r="BP1645" s="126">
        <f>MATCH(BN1645,Sheet3!$E$4:$H$4,0)</f>
        <v>4</v>
      </c>
      <c r="BQ1645" s="132">
        <f>INDEX(Sheet3!$D$4:$H$8,'NSS + ACT'!BO1645,'NSS + ACT'!BP1645)</f>
        <v>0.2</v>
      </c>
      <c r="BR1645" s="105">
        <f t="shared" si="300"/>
        <v>863.72224358974256</v>
      </c>
      <c r="BS1645" s="162">
        <f t="shared" si="301"/>
        <v>0.2</v>
      </c>
      <c r="BT1645" s="105">
        <f t="shared" si="302"/>
        <v>690.97779487179412</v>
      </c>
    </row>
    <row r="1646" spans="1:72">
      <c r="A1646" s="18">
        <f t="shared" si="305"/>
        <v>1643</v>
      </c>
      <c r="B1646" s="61">
        <v>292200125770</v>
      </c>
      <c r="C1646" s="39">
        <v>44566</v>
      </c>
      <c r="D1646" s="22" t="s">
        <v>304</v>
      </c>
      <c r="E1646" s="22" t="s">
        <v>4519</v>
      </c>
      <c r="F1646" s="110">
        <v>9</v>
      </c>
      <c r="G1646" s="23" t="s">
        <v>119</v>
      </c>
      <c r="H1646" s="52">
        <v>89.782222222222117</v>
      </c>
      <c r="I1646" s="30"/>
      <c r="J1646" s="109">
        <v>808.03999999999905</v>
      </c>
      <c r="K1646" s="23">
        <v>85393990</v>
      </c>
      <c r="L1646" s="26">
        <v>0.1</v>
      </c>
      <c r="M1646" s="40">
        <v>0</v>
      </c>
      <c r="N1646" s="62">
        <v>0</v>
      </c>
      <c r="O1646" s="52">
        <v>0</v>
      </c>
      <c r="P1646" s="26">
        <v>0.1</v>
      </c>
      <c r="Q1646" s="52">
        <v>0</v>
      </c>
      <c r="R1646" s="63">
        <v>0.18</v>
      </c>
      <c r="S1646" s="23" t="s">
        <v>4492</v>
      </c>
      <c r="T1646" s="52">
        <v>80.803999999999917</v>
      </c>
      <c r="U1646" s="52">
        <v>0</v>
      </c>
      <c r="V1646" s="52">
        <v>8.080399999999992</v>
      </c>
      <c r="W1646" s="52">
        <v>161.44639199999978</v>
      </c>
      <c r="X1646" s="52">
        <v>250.33079199999969</v>
      </c>
      <c r="Y1646" s="23" t="s">
        <v>4433</v>
      </c>
      <c r="Z1646" s="23" t="s">
        <v>4520</v>
      </c>
      <c r="AA1646" s="23" t="s">
        <v>4521</v>
      </c>
      <c r="AB1646" s="33">
        <v>292200125770</v>
      </c>
      <c r="AC1646" s="33" t="s">
        <v>4495</v>
      </c>
      <c r="AD1646" s="39">
        <v>44566</v>
      </c>
      <c r="AE1646" s="39">
        <v>44562</v>
      </c>
      <c r="AF1646" s="53" t="e">
        <v>#N/A</v>
      </c>
      <c r="AG1646" s="53" t="e">
        <v>#N/A</v>
      </c>
      <c r="AH1646" s="39" t="e">
        <v>#N/A</v>
      </c>
      <c r="AI1646" s="23" t="s">
        <v>51</v>
      </c>
      <c r="AJ1646" s="59"/>
      <c r="AK1646" s="59"/>
      <c r="AL1646" s="48"/>
      <c r="AM1646" s="60"/>
      <c r="AN1646" s="33"/>
      <c r="AO1646" s="48"/>
      <c r="AP1646" s="23">
        <v>2000</v>
      </c>
      <c r="AQ1646" s="23" t="s">
        <v>52</v>
      </c>
      <c r="AR1646" s="23" t="s">
        <v>4521</v>
      </c>
      <c r="AS1646" s="38" t="s">
        <v>53</v>
      </c>
      <c r="AT1646" s="23"/>
      <c r="AU1646" s="64" t="s">
        <v>4496</v>
      </c>
      <c r="AV1646" s="99">
        <v>9</v>
      </c>
      <c r="AW1646" s="102">
        <v>808.03999999999905</v>
      </c>
      <c r="AX1646" s="29" t="s">
        <v>701</v>
      </c>
      <c r="AY1646" s="29"/>
      <c r="AZ1646" s="25" t="s">
        <v>3564</v>
      </c>
      <c r="BA1646">
        <f t="shared" si="304"/>
        <v>1076</v>
      </c>
      <c r="BB1646" s="115" t="s">
        <v>6987</v>
      </c>
      <c r="BC1646" s="105">
        <f t="shared" si="295"/>
        <v>89.782222222222117</v>
      </c>
      <c r="BD1646" s="116">
        <f t="shared" si="296"/>
        <v>44562</v>
      </c>
      <c r="BE1646" s="141" t="s">
        <v>8366</v>
      </c>
      <c r="BF1646">
        <f>MATCH(BE1646,'Cat-4'!$A:$A,0)</f>
        <v>666</v>
      </c>
      <c r="BG1646">
        <f>MATCH(BD1646,'Cat-4'!$1:$1,0)</f>
        <v>121</v>
      </c>
      <c r="BH1646">
        <f>INDEX('Cat-4'!$1:$1048576,'NSS + ACT'!BF1646,'NSS + ACT'!BG1646)</f>
        <v>124.8</v>
      </c>
      <c r="BI1646">
        <f>MATCH($BI$1,'Cat-4'!$1:$1,0)</f>
        <v>153</v>
      </c>
      <c r="BJ1646">
        <f>INDEX('Cat-4'!$1:$1048576,'NSS + ACT'!BF1646,'NSS + ACT'!BI1646)</f>
        <v>133.4</v>
      </c>
      <c r="BK1646" s="126">
        <f t="shared" si="297"/>
        <v>1.0689102564102564</v>
      </c>
      <c r="BL1646">
        <f t="shared" si="298"/>
        <v>1078</v>
      </c>
      <c r="BM1646" s="126">
        <f t="shared" si="299"/>
        <v>35.93333333333333</v>
      </c>
      <c r="BN1646" s="126" t="s">
        <v>8785</v>
      </c>
      <c r="BO1646" s="126">
        <f>MATCH(BB1646,Sheet3!$D$4:$D$8,0)</f>
        <v>4</v>
      </c>
      <c r="BP1646" s="126">
        <f>MATCH(BN1646,Sheet3!$E$4:$H$4,0)</f>
        <v>4</v>
      </c>
      <c r="BQ1646" s="132">
        <f>INDEX(Sheet3!$D$4:$H$8,'NSS + ACT'!BO1646,'NSS + ACT'!BP1646)</f>
        <v>0.2</v>
      </c>
      <c r="BR1646" s="105">
        <f t="shared" si="300"/>
        <v>863.72224358974256</v>
      </c>
      <c r="BS1646" s="162">
        <f t="shared" si="301"/>
        <v>0.2</v>
      </c>
      <c r="BT1646" s="105">
        <f t="shared" si="302"/>
        <v>690.97779487179412</v>
      </c>
    </row>
    <row r="1647" spans="1:72">
      <c r="A1647" s="18">
        <f t="shared" si="305"/>
        <v>1644</v>
      </c>
      <c r="B1647" s="33">
        <v>292104563446</v>
      </c>
      <c r="C1647" s="39">
        <v>44330</v>
      </c>
      <c r="D1647" s="22" t="s">
        <v>365</v>
      </c>
      <c r="E1647" s="22" t="s">
        <v>6176</v>
      </c>
      <c r="F1647" s="110">
        <v>8</v>
      </c>
      <c r="G1647" s="23" t="s">
        <v>119</v>
      </c>
      <c r="H1647" s="52">
        <v>24.75</v>
      </c>
      <c r="I1647" s="30"/>
      <c r="J1647" s="109">
        <v>198</v>
      </c>
      <c r="K1647" s="33">
        <v>73072200</v>
      </c>
      <c r="L1647" s="26">
        <v>0.1</v>
      </c>
      <c r="M1647" s="26" t="s">
        <v>742</v>
      </c>
      <c r="N1647" s="26">
        <v>0</v>
      </c>
      <c r="O1647" s="60"/>
      <c r="P1647" s="26">
        <v>0.1</v>
      </c>
      <c r="Q1647" s="84"/>
      <c r="R1647" s="26">
        <v>0.18</v>
      </c>
      <c r="S1647" s="23" t="s">
        <v>1260</v>
      </c>
      <c r="T1647" s="52">
        <v>19.8</v>
      </c>
      <c r="U1647" s="52">
        <v>0</v>
      </c>
      <c r="V1647" s="52">
        <v>1.9800000000000002</v>
      </c>
      <c r="W1647" s="52">
        <v>39.560400000000001</v>
      </c>
      <c r="X1647" s="52">
        <v>61.340400000000002</v>
      </c>
      <c r="Y1647" s="23" t="s">
        <v>5950</v>
      </c>
      <c r="Z1647" s="23" t="s">
        <v>6177</v>
      </c>
      <c r="AA1647" s="23" t="s">
        <v>6178</v>
      </c>
      <c r="AB1647" s="33">
        <v>292104563446</v>
      </c>
      <c r="AC1647" s="33" t="s">
        <v>6168</v>
      </c>
      <c r="AD1647" s="39">
        <v>44330</v>
      </c>
      <c r="AE1647" s="39">
        <v>44303</v>
      </c>
      <c r="AF1647" s="53" t="e">
        <v>#N/A</v>
      </c>
      <c r="AG1647" s="53" t="e">
        <v>#N/A</v>
      </c>
      <c r="AH1647" s="39" t="e">
        <v>#N/A</v>
      </c>
      <c r="AI1647" s="23" t="s">
        <v>51</v>
      </c>
      <c r="AJ1647" s="59"/>
      <c r="AK1647" s="59"/>
      <c r="AL1647" s="48"/>
      <c r="AM1647" s="60"/>
      <c r="AN1647" s="33"/>
      <c r="AO1647" s="48"/>
      <c r="AP1647" s="23">
        <v>2000</v>
      </c>
      <c r="AQ1647" s="23" t="s">
        <v>52</v>
      </c>
      <c r="AR1647" s="23" t="s">
        <v>6178</v>
      </c>
      <c r="AS1647" s="38" t="s">
        <v>53</v>
      </c>
      <c r="AT1647" s="23"/>
      <c r="AU1647" s="23" t="s">
        <v>6169</v>
      </c>
      <c r="AV1647" s="99">
        <v>8</v>
      </c>
      <c r="AW1647" s="101">
        <v>792</v>
      </c>
      <c r="AX1647" s="29" t="s">
        <v>5711</v>
      </c>
      <c r="AY1647" s="29"/>
      <c r="AZ1647" s="21"/>
      <c r="BA1647">
        <f t="shared" si="304"/>
        <v>1335</v>
      </c>
      <c r="BB1647" s="115" t="s">
        <v>6983</v>
      </c>
      <c r="BC1647" s="105">
        <f t="shared" si="295"/>
        <v>99</v>
      </c>
      <c r="BD1647" s="116">
        <f t="shared" si="296"/>
        <v>44287</v>
      </c>
      <c r="BE1647" s="141" t="s">
        <v>8477</v>
      </c>
      <c r="BF1647">
        <f>MATCH(BE1647,'Cat-4'!$A:$A,0)</f>
        <v>722</v>
      </c>
      <c r="BG1647">
        <f>MATCH(BD1647,'Cat-4'!$1:$1,0)</f>
        <v>112</v>
      </c>
      <c r="BH1647">
        <f>INDEX('Cat-4'!$1:$1048576,'NSS + ACT'!BF1647,'NSS + ACT'!BG1647)</f>
        <v>116.7</v>
      </c>
      <c r="BI1647">
        <f>MATCH($BI$1,'Cat-4'!$1:$1,0)</f>
        <v>153</v>
      </c>
      <c r="BJ1647">
        <f>INDEX('Cat-4'!$1:$1048576,'NSS + ACT'!BF1647,'NSS + ACT'!BI1647)</f>
        <v>130.80000000000001</v>
      </c>
      <c r="BK1647" s="126">
        <f t="shared" si="297"/>
        <v>1.1208226221079691</v>
      </c>
      <c r="BL1647">
        <f t="shared" si="298"/>
        <v>1353</v>
      </c>
      <c r="BM1647" s="126">
        <f t="shared" si="299"/>
        <v>45.1</v>
      </c>
      <c r="BN1647" s="126" t="s">
        <v>8785</v>
      </c>
      <c r="BO1647" s="126">
        <f>MATCH(BB1647,Sheet3!$D$4:$D$8,0)</f>
        <v>2</v>
      </c>
      <c r="BP1647" s="126">
        <f>MATCH(BN1647,Sheet3!$E$4:$H$4,0)</f>
        <v>4</v>
      </c>
      <c r="BQ1647" s="132">
        <f>INDEX(Sheet3!$D$4:$H$8,'NSS + ACT'!BO1647,'NSS + ACT'!BP1647)</f>
        <v>0.1</v>
      </c>
      <c r="BR1647" s="105">
        <f t="shared" si="300"/>
        <v>887.69151670951157</v>
      </c>
      <c r="BS1647" s="162">
        <f t="shared" si="301"/>
        <v>0.1</v>
      </c>
      <c r="BT1647" s="105">
        <f t="shared" si="302"/>
        <v>798.92236503856043</v>
      </c>
    </row>
    <row r="1648" spans="1:72">
      <c r="A1648" s="18">
        <f t="shared" si="305"/>
        <v>1645</v>
      </c>
      <c r="B1648" s="61">
        <v>292210645823</v>
      </c>
      <c r="C1648" s="39">
        <v>44846</v>
      </c>
      <c r="D1648" s="22" t="s">
        <v>189</v>
      </c>
      <c r="E1648" s="22" t="s">
        <v>1627</v>
      </c>
      <c r="F1648" s="110">
        <v>1</v>
      </c>
      <c r="G1648" s="23" t="s">
        <v>119</v>
      </c>
      <c r="H1648" s="52">
        <v>750</v>
      </c>
      <c r="I1648" s="30"/>
      <c r="J1648" s="109">
        <v>750</v>
      </c>
      <c r="K1648" s="23">
        <v>84836090</v>
      </c>
      <c r="L1648" s="26">
        <v>7.4999999999999997E-2</v>
      </c>
      <c r="M1648" s="40">
        <v>0</v>
      </c>
      <c r="N1648" s="62">
        <v>0</v>
      </c>
      <c r="O1648" s="52">
        <v>0</v>
      </c>
      <c r="P1648" s="26">
        <v>0.1</v>
      </c>
      <c r="Q1648" s="52">
        <v>0</v>
      </c>
      <c r="R1648" s="63">
        <v>0.18</v>
      </c>
      <c r="S1648" s="23" t="s">
        <v>1002</v>
      </c>
      <c r="T1648" s="52">
        <v>56.25</v>
      </c>
      <c r="U1648" s="52">
        <v>0</v>
      </c>
      <c r="V1648" s="52">
        <v>5.625</v>
      </c>
      <c r="W1648" s="52">
        <v>146.13749999999999</v>
      </c>
      <c r="X1648" s="52">
        <v>208.01249999999999</v>
      </c>
      <c r="Y1648" s="23" t="s">
        <v>1628</v>
      </c>
      <c r="Z1648" s="23" t="s">
        <v>1629</v>
      </c>
      <c r="AA1648" s="23" t="s">
        <v>1630</v>
      </c>
      <c r="AB1648" s="33">
        <v>292210645823</v>
      </c>
      <c r="AC1648" s="33" t="s">
        <v>1631</v>
      </c>
      <c r="AD1648" s="48">
        <v>44846</v>
      </c>
      <c r="AE1648" s="39">
        <v>44845</v>
      </c>
      <c r="AF1648" s="53" t="e">
        <v>#N/A</v>
      </c>
      <c r="AG1648" s="53" t="e">
        <v>#N/A</v>
      </c>
      <c r="AH1648" s="39" t="e">
        <v>#N/A</v>
      </c>
      <c r="AI1648" s="23" t="s">
        <v>51</v>
      </c>
      <c r="AJ1648" s="54"/>
      <c r="AK1648" s="55"/>
      <c r="AL1648" s="56"/>
      <c r="AM1648" s="57"/>
      <c r="AN1648" s="33"/>
      <c r="AO1648" s="48"/>
      <c r="AP1648" s="23">
        <v>2000</v>
      </c>
      <c r="AQ1648" s="23" t="s">
        <v>52</v>
      </c>
      <c r="AR1648" s="23" t="s">
        <v>1630</v>
      </c>
      <c r="AS1648" s="38" t="s">
        <v>53</v>
      </c>
      <c r="AT1648" s="23"/>
      <c r="AU1648" s="64" t="s">
        <v>1632</v>
      </c>
      <c r="AV1648" s="99">
        <v>1</v>
      </c>
      <c r="AW1648" s="102">
        <v>750</v>
      </c>
      <c r="AX1648" s="29" t="s">
        <v>701</v>
      </c>
      <c r="AY1648" s="29"/>
      <c r="AZ1648" s="25" t="s">
        <v>1633</v>
      </c>
      <c r="BA1648">
        <f t="shared" si="304"/>
        <v>793</v>
      </c>
      <c r="BB1648" s="115" t="s">
        <v>6983</v>
      </c>
      <c r="BC1648" s="105">
        <f t="shared" si="295"/>
        <v>750</v>
      </c>
      <c r="BD1648" s="116">
        <f t="shared" si="296"/>
        <v>44835</v>
      </c>
      <c r="BE1648" s="141" t="s">
        <v>8477</v>
      </c>
      <c r="BF1648">
        <f>MATCH(BE1648,'Cat-4'!$A:$A,0)</f>
        <v>722</v>
      </c>
      <c r="BG1648">
        <f>MATCH(BD1648,'Cat-4'!$1:$1,0)</f>
        <v>130</v>
      </c>
      <c r="BH1648">
        <f>INDEX('Cat-4'!$1:$1048576,'NSS + ACT'!BF1648,'NSS + ACT'!BG1648)</f>
        <v>126.5</v>
      </c>
      <c r="BI1648">
        <f>MATCH($BI$1,'Cat-4'!$1:$1,0)</f>
        <v>153</v>
      </c>
      <c r="BJ1648">
        <f>INDEX('Cat-4'!$1:$1048576,'NSS + ACT'!BF1648,'NSS + ACT'!BI1648)</f>
        <v>130.80000000000001</v>
      </c>
      <c r="BK1648" s="126">
        <f t="shared" si="297"/>
        <v>1.0339920948616601</v>
      </c>
      <c r="BL1648">
        <f t="shared" si="298"/>
        <v>805</v>
      </c>
      <c r="BM1648" s="126">
        <f t="shared" si="299"/>
        <v>26.833333333333332</v>
      </c>
      <c r="BN1648" s="126" t="s">
        <v>8785</v>
      </c>
      <c r="BO1648" s="126">
        <f>MATCH(BB1648,Sheet3!$D$4:$D$8,0)</f>
        <v>2</v>
      </c>
      <c r="BP1648" s="126">
        <f>MATCH(BN1648,Sheet3!$E$4:$H$4,0)</f>
        <v>4</v>
      </c>
      <c r="BQ1648" s="132">
        <f>INDEX(Sheet3!$D$4:$H$8,'NSS + ACT'!BO1648,'NSS + ACT'!BP1648)</f>
        <v>0.1</v>
      </c>
      <c r="BR1648" s="105">
        <f t="shared" si="300"/>
        <v>775.49407114624512</v>
      </c>
      <c r="BS1648" s="162">
        <f t="shared" si="301"/>
        <v>0.1</v>
      </c>
      <c r="BT1648" s="105">
        <f t="shared" si="302"/>
        <v>697.94466403162062</v>
      </c>
    </row>
    <row r="1649" spans="1:72">
      <c r="A1649" s="18">
        <f t="shared" si="305"/>
        <v>1646</v>
      </c>
      <c r="B1649" s="61">
        <v>171801881672</v>
      </c>
      <c r="C1649" s="39">
        <v>43312</v>
      </c>
      <c r="D1649" s="22" t="s">
        <v>102</v>
      </c>
      <c r="E1649" s="22" t="s">
        <v>1163</v>
      </c>
      <c r="F1649" s="110">
        <v>8</v>
      </c>
      <c r="G1649" s="23" t="s">
        <v>119</v>
      </c>
      <c r="H1649" s="52">
        <v>92.905000000000001</v>
      </c>
      <c r="I1649" s="30"/>
      <c r="J1649" s="109">
        <v>743.24</v>
      </c>
      <c r="K1649" s="23">
        <v>73182910</v>
      </c>
      <c r="L1649" s="26">
        <v>0.15</v>
      </c>
      <c r="M1649" s="40">
        <v>0</v>
      </c>
      <c r="N1649" s="62">
        <v>0</v>
      </c>
      <c r="O1649" s="52">
        <v>0</v>
      </c>
      <c r="P1649" s="26">
        <v>0.1</v>
      </c>
      <c r="Q1649" s="52">
        <v>0</v>
      </c>
      <c r="R1649" s="63">
        <v>0.18</v>
      </c>
      <c r="S1649" s="23" t="s">
        <v>942</v>
      </c>
      <c r="T1649" s="52">
        <v>111.486</v>
      </c>
      <c r="U1649" s="52">
        <v>0</v>
      </c>
      <c r="V1649" s="52">
        <v>11.148600000000002</v>
      </c>
      <c r="W1649" s="52">
        <v>155.857428</v>
      </c>
      <c r="X1649" s="52">
        <v>278.492028</v>
      </c>
      <c r="Y1649" s="23" t="s">
        <v>1160</v>
      </c>
      <c r="Z1649" s="23" t="s">
        <v>1164</v>
      </c>
      <c r="AA1649" s="23" t="s">
        <v>1165</v>
      </c>
      <c r="AB1649" s="33" t="e">
        <v>#N/A</v>
      </c>
      <c r="AC1649" s="33" t="e">
        <v>#N/A</v>
      </c>
      <c r="AD1649" s="48" t="e">
        <v>#N/A</v>
      </c>
      <c r="AE1649" s="39">
        <v>43292</v>
      </c>
      <c r="AF1649" s="53">
        <v>171801881672</v>
      </c>
      <c r="AG1649" s="53" t="s">
        <v>996</v>
      </c>
      <c r="AH1649" s="39">
        <v>43312</v>
      </c>
      <c r="AI1649" s="23" t="s">
        <v>385</v>
      </c>
      <c r="AJ1649" s="54"/>
      <c r="AK1649" s="55"/>
      <c r="AL1649" s="56"/>
      <c r="AM1649" s="57"/>
      <c r="AN1649" s="33"/>
      <c r="AO1649" s="48"/>
      <c r="AP1649" s="23">
        <v>2000</v>
      </c>
      <c r="AQ1649" s="23" t="s">
        <v>52</v>
      </c>
      <c r="AR1649" s="23" t="s">
        <v>1165</v>
      </c>
      <c r="AS1649" s="38" t="s">
        <v>53</v>
      </c>
      <c r="AT1649" s="23"/>
      <c r="AU1649" s="64">
        <v>2305020206</v>
      </c>
      <c r="AV1649" s="99">
        <v>8</v>
      </c>
      <c r="AW1649" s="102">
        <v>743.24</v>
      </c>
      <c r="AX1649" s="29" t="s">
        <v>701</v>
      </c>
      <c r="AY1649" s="29"/>
      <c r="AZ1649" s="25" t="s">
        <v>702</v>
      </c>
      <c r="BA1649">
        <f t="shared" si="304"/>
        <v>2346</v>
      </c>
      <c r="BB1649" s="115" t="s">
        <v>6983</v>
      </c>
      <c r="BC1649" s="105">
        <f t="shared" si="295"/>
        <v>92.905000000000001</v>
      </c>
      <c r="BD1649" s="116">
        <f t="shared" si="296"/>
        <v>43282</v>
      </c>
      <c r="BE1649" s="141" t="s">
        <v>8477</v>
      </c>
      <c r="BF1649">
        <f>MATCH(BE1649,'Cat-4'!$A:$A,0)</f>
        <v>722</v>
      </c>
      <c r="BG1649">
        <f>MATCH(BD1649,'Cat-4'!$1:$1,0)</f>
        <v>79</v>
      </c>
      <c r="BH1649">
        <f>INDEX('Cat-4'!$1:$1048576,'NSS + ACT'!BF1649,'NSS + ACT'!BG1649)</f>
        <v>110.9</v>
      </c>
      <c r="BI1649">
        <f>MATCH($BI$1,'Cat-4'!$1:$1,0)</f>
        <v>153</v>
      </c>
      <c r="BJ1649">
        <f>INDEX('Cat-4'!$1:$1048576,'NSS + ACT'!BF1649,'NSS + ACT'!BI1649)</f>
        <v>130.80000000000001</v>
      </c>
      <c r="BK1649" s="126">
        <f t="shared" si="297"/>
        <v>1.1794409377817854</v>
      </c>
      <c r="BL1649">
        <f t="shared" si="298"/>
        <v>2358</v>
      </c>
      <c r="BM1649" s="126">
        <f t="shared" si="299"/>
        <v>78.599999999999994</v>
      </c>
      <c r="BN1649" s="126" t="s">
        <v>8785</v>
      </c>
      <c r="BO1649" s="126">
        <f>MATCH(BB1649,Sheet3!$D$4:$D$8,0)</f>
        <v>2</v>
      </c>
      <c r="BP1649" s="126">
        <f>MATCH(BN1649,Sheet3!$E$4:$H$4,0)</f>
        <v>4</v>
      </c>
      <c r="BQ1649" s="132">
        <f>INDEX(Sheet3!$D$4:$H$8,'NSS + ACT'!BO1649,'NSS + ACT'!BP1649)</f>
        <v>0.1</v>
      </c>
      <c r="BR1649" s="105">
        <f t="shared" si="300"/>
        <v>876.60768259693418</v>
      </c>
      <c r="BS1649" s="162">
        <f t="shared" si="301"/>
        <v>0.1</v>
      </c>
      <c r="BT1649" s="105">
        <f t="shared" si="302"/>
        <v>788.94691433724074</v>
      </c>
    </row>
    <row r="1650" spans="1:72">
      <c r="A1650" s="18">
        <f t="shared" si="305"/>
        <v>1647</v>
      </c>
      <c r="B1650" s="33">
        <v>292309144536</v>
      </c>
      <c r="C1650" s="39">
        <v>45166</v>
      </c>
      <c r="D1650" s="22" t="s">
        <v>304</v>
      </c>
      <c r="E1650" s="22" t="s">
        <v>5670</v>
      </c>
      <c r="F1650" s="110">
        <v>41</v>
      </c>
      <c r="G1650" s="23" t="s">
        <v>119</v>
      </c>
      <c r="H1650" s="58">
        <v>17.960487804878049</v>
      </c>
      <c r="I1650" s="30"/>
      <c r="J1650" s="101">
        <v>736.38</v>
      </c>
      <c r="K1650" s="33">
        <v>85369090</v>
      </c>
      <c r="L1650" s="26">
        <v>0.1</v>
      </c>
      <c r="M1650" s="40">
        <v>0</v>
      </c>
      <c r="N1650" s="40">
        <v>0</v>
      </c>
      <c r="O1650" s="35">
        <v>0</v>
      </c>
      <c r="P1650" s="63">
        <v>0.1</v>
      </c>
      <c r="Q1650" s="52">
        <v>0</v>
      </c>
      <c r="R1650" s="63">
        <v>0.18</v>
      </c>
      <c r="S1650" s="23" t="s">
        <v>1322</v>
      </c>
      <c r="T1650" s="52">
        <v>73.638000000000005</v>
      </c>
      <c r="U1650" s="52">
        <v>0</v>
      </c>
      <c r="V1650" s="52">
        <v>7.3638000000000012</v>
      </c>
      <c r="W1650" s="52">
        <v>147.12872400000001</v>
      </c>
      <c r="X1650" s="52">
        <v>228.13052400000001</v>
      </c>
      <c r="Y1650" s="23" t="s">
        <v>5450</v>
      </c>
      <c r="Z1650" s="23" t="s">
        <v>5671</v>
      </c>
      <c r="AA1650" s="23" t="s">
        <v>5672</v>
      </c>
      <c r="AB1650" s="33">
        <v>292309144536</v>
      </c>
      <c r="AC1650" s="33" t="s">
        <v>5665</v>
      </c>
      <c r="AD1650" s="39">
        <v>45166</v>
      </c>
      <c r="AE1650" s="39">
        <v>45164</v>
      </c>
      <c r="AF1650" s="53" t="e">
        <v>#N/A</v>
      </c>
      <c r="AG1650" s="53" t="e">
        <v>#N/A</v>
      </c>
      <c r="AH1650" s="39" t="e">
        <v>#N/A</v>
      </c>
      <c r="AI1650" s="23" t="s">
        <v>51</v>
      </c>
      <c r="AJ1650" s="59"/>
      <c r="AK1650" s="59"/>
      <c r="AL1650" s="48"/>
      <c r="AM1650" s="60"/>
      <c r="AN1650" s="33"/>
      <c r="AO1650" s="48"/>
      <c r="AP1650" s="23">
        <v>2000</v>
      </c>
      <c r="AQ1650" s="23" t="s">
        <v>52</v>
      </c>
      <c r="AR1650" s="23" t="s">
        <v>5672</v>
      </c>
      <c r="AS1650" s="38" t="s">
        <v>518</v>
      </c>
      <c r="AT1650" s="23"/>
      <c r="AU1650" s="23" t="s">
        <v>5666</v>
      </c>
      <c r="AV1650" s="99">
        <v>41</v>
      </c>
      <c r="AW1650" s="101">
        <v>736.38</v>
      </c>
      <c r="AX1650" s="29" t="s">
        <v>4770</v>
      </c>
      <c r="AY1650" s="29"/>
      <c r="AZ1650" s="30" t="s">
        <v>853</v>
      </c>
      <c r="BA1650">
        <f t="shared" si="304"/>
        <v>474</v>
      </c>
      <c r="BB1650" s="115" t="s">
        <v>6983</v>
      </c>
      <c r="BC1650" s="105">
        <f t="shared" si="295"/>
        <v>17.960487804878049</v>
      </c>
      <c r="BD1650" s="116">
        <f t="shared" si="296"/>
        <v>45139</v>
      </c>
      <c r="BE1650" s="141" t="s">
        <v>8477</v>
      </c>
      <c r="BF1650">
        <f>MATCH(BE1650,'Cat-4'!$A:$A,0)</f>
        <v>722</v>
      </c>
      <c r="BG1650">
        <f>MATCH(BD1650,'Cat-4'!$1:$1,0)</f>
        <v>140</v>
      </c>
      <c r="BH1650">
        <f>INDEX('Cat-4'!$1:$1048576,'NSS + ACT'!BF1650,'NSS + ACT'!BG1650)</f>
        <v>128.5</v>
      </c>
      <c r="BI1650">
        <f>MATCH($BI$1,'Cat-4'!$1:$1,0)</f>
        <v>153</v>
      </c>
      <c r="BJ1650">
        <f>INDEX('Cat-4'!$1:$1048576,'NSS + ACT'!BF1650,'NSS + ACT'!BI1650)</f>
        <v>130.80000000000001</v>
      </c>
      <c r="BK1650" s="126">
        <f t="shared" si="297"/>
        <v>1.0178988326848251</v>
      </c>
      <c r="BL1650">
        <f t="shared" si="298"/>
        <v>501</v>
      </c>
      <c r="BM1650" s="126">
        <f t="shared" si="299"/>
        <v>16.7</v>
      </c>
      <c r="BN1650" s="126" t="s">
        <v>8784</v>
      </c>
      <c r="BO1650" s="126">
        <f>MATCH(BB1650,Sheet3!$D$4:$D$8,0)</f>
        <v>2</v>
      </c>
      <c r="BP1650" s="126">
        <f>MATCH(BN1650,Sheet3!$E$4:$H$4,0)</f>
        <v>3</v>
      </c>
      <c r="BQ1650" s="132">
        <f>INDEX(Sheet3!$D$4:$H$8,'NSS + ACT'!BO1650,'NSS + ACT'!BP1650)</f>
        <v>0.05</v>
      </c>
      <c r="BR1650" s="105">
        <f t="shared" si="300"/>
        <v>749.56034241245152</v>
      </c>
      <c r="BS1650" s="162">
        <f t="shared" si="301"/>
        <v>0.05</v>
      </c>
      <c r="BT1650" s="105">
        <f t="shared" si="302"/>
        <v>712.08232529182897</v>
      </c>
    </row>
    <row r="1651" spans="1:72">
      <c r="A1651" s="18">
        <f t="shared" si="305"/>
        <v>1648</v>
      </c>
      <c r="B1651" s="19">
        <v>291701799023</v>
      </c>
      <c r="C1651" s="31">
        <v>42831</v>
      </c>
      <c r="D1651" s="21" t="s">
        <v>169</v>
      </c>
      <c r="E1651" s="22" t="s">
        <v>344</v>
      </c>
      <c r="F1651" s="107">
        <v>1</v>
      </c>
      <c r="G1651" s="23" t="s">
        <v>119</v>
      </c>
      <c r="H1651" s="24"/>
      <c r="I1651" s="24"/>
      <c r="J1651" s="100">
        <f>(H1651*F1651)+I1651</f>
        <v>0</v>
      </c>
      <c r="K1651" s="23"/>
      <c r="L1651" s="26"/>
      <c r="M1651" s="21"/>
      <c r="N1651" s="27"/>
      <c r="O1651" s="21"/>
      <c r="P1651" s="28"/>
      <c r="Q1651" s="21"/>
      <c r="R1651" s="26"/>
      <c r="S1651" s="29" t="s">
        <v>58</v>
      </c>
      <c r="T1651" s="30">
        <f>+J1651*L1651</f>
        <v>0</v>
      </c>
      <c r="U1651" s="30"/>
      <c r="V1651" s="30">
        <f>+T1651*10%</f>
        <v>0</v>
      </c>
      <c r="W1651" s="30">
        <f>+(J1651+T1651+V1651)*R1651</f>
        <v>0</v>
      </c>
      <c r="X1651" s="30">
        <f>+T1651+V1651+W1651</f>
        <v>0</v>
      </c>
      <c r="Y1651" s="29" t="s">
        <v>341</v>
      </c>
      <c r="Z1651" s="29" t="s">
        <v>345</v>
      </c>
      <c r="AA1651" s="29" t="s">
        <v>346</v>
      </c>
      <c r="AB1651" s="19">
        <v>291701799023</v>
      </c>
      <c r="AC1651" s="29">
        <v>16978</v>
      </c>
      <c r="AD1651" s="20">
        <v>42831</v>
      </c>
      <c r="AE1651" s="31">
        <v>42831</v>
      </c>
      <c r="AF1651" s="29"/>
      <c r="AG1651" s="29"/>
      <c r="AH1651" s="21"/>
      <c r="AI1651" s="29" t="s">
        <v>51</v>
      </c>
      <c r="AJ1651" s="32"/>
      <c r="AK1651" s="30">
        <v>0</v>
      </c>
      <c r="AL1651" s="30">
        <v>0</v>
      </c>
      <c r="AM1651" s="30">
        <v>0</v>
      </c>
      <c r="AN1651" s="21"/>
      <c r="AO1651" s="21"/>
      <c r="AP1651" s="29">
        <v>2000</v>
      </c>
      <c r="AQ1651" s="29" t="s">
        <v>52</v>
      </c>
      <c r="AR1651" s="29" t="s">
        <v>346</v>
      </c>
      <c r="AS1651" s="29" t="s">
        <v>53</v>
      </c>
      <c r="AT1651" s="29" t="s">
        <v>54</v>
      </c>
      <c r="AU1651" s="29">
        <v>233</v>
      </c>
      <c r="AV1651" s="99">
        <v>1</v>
      </c>
      <c r="AW1651" s="100">
        <v>733</v>
      </c>
      <c r="AX1651" s="29" t="s">
        <v>56</v>
      </c>
      <c r="AY1651" s="29"/>
      <c r="AZ1651" s="21"/>
      <c r="BA1651">
        <f t="shared" si="304"/>
        <v>2807</v>
      </c>
      <c r="BB1651" s="115" t="s">
        <v>6983</v>
      </c>
      <c r="BC1651" s="105">
        <f t="shared" si="295"/>
        <v>733</v>
      </c>
      <c r="BD1651" s="116">
        <f t="shared" si="296"/>
        <v>42826</v>
      </c>
      <c r="BE1651" s="141" t="s">
        <v>8477</v>
      </c>
      <c r="BF1651">
        <f>MATCH(BE1651,'Cat-4'!$A:$A,0)</f>
        <v>722</v>
      </c>
      <c r="BG1651">
        <f>MATCH(BD1651,'Cat-4'!$1:$1,0)</f>
        <v>64</v>
      </c>
      <c r="BH1651">
        <f>INDEX('Cat-4'!$1:$1048576,'NSS + ACT'!BF1651,'NSS + ACT'!BG1651)</f>
        <v>108.3</v>
      </c>
      <c r="BI1651">
        <f>MATCH($BI$1,'Cat-4'!$1:$1,0)</f>
        <v>153</v>
      </c>
      <c r="BJ1651">
        <f>INDEX('Cat-4'!$1:$1048576,'NSS + ACT'!BF1651,'NSS + ACT'!BI1651)</f>
        <v>130.80000000000001</v>
      </c>
      <c r="BK1651" s="126">
        <f t="shared" si="297"/>
        <v>1.2077562326869808</v>
      </c>
      <c r="BL1651">
        <f t="shared" si="298"/>
        <v>2814</v>
      </c>
      <c r="BM1651" s="126">
        <f t="shared" si="299"/>
        <v>93.8</v>
      </c>
      <c r="BN1651" s="126" t="s">
        <v>8785</v>
      </c>
      <c r="BO1651" s="126">
        <f>MATCH(BB1651,Sheet3!$D$4:$D$8,0)</f>
        <v>2</v>
      </c>
      <c r="BP1651" s="126">
        <f>MATCH(BN1651,Sheet3!$E$4:$H$4,0)</f>
        <v>4</v>
      </c>
      <c r="BQ1651" s="132">
        <f>INDEX(Sheet3!$D$4:$H$8,'NSS + ACT'!BO1651,'NSS + ACT'!BP1651)</f>
        <v>0.1</v>
      </c>
      <c r="BR1651" s="105">
        <f t="shared" si="300"/>
        <v>885.28531855955691</v>
      </c>
      <c r="BS1651" s="162">
        <f t="shared" si="301"/>
        <v>0.1</v>
      </c>
      <c r="BT1651" s="105">
        <f t="shared" si="302"/>
        <v>796.75678670360128</v>
      </c>
    </row>
    <row r="1652" spans="1:72">
      <c r="A1652" s="18">
        <f t="shared" si="305"/>
        <v>1649</v>
      </c>
      <c r="B1652" s="33"/>
      <c r="C1652" s="39"/>
      <c r="D1652" s="22" t="s">
        <v>170</v>
      </c>
      <c r="E1652" s="22" t="s">
        <v>6862</v>
      </c>
      <c r="F1652" s="113">
        <v>1</v>
      </c>
      <c r="G1652" s="23" t="s">
        <v>119</v>
      </c>
      <c r="H1652" s="24">
        <v>727.67999999999904</v>
      </c>
      <c r="I1652" s="30"/>
      <c r="J1652" s="101">
        <v>727.67</v>
      </c>
      <c r="K1652" s="23">
        <v>40169320</v>
      </c>
      <c r="L1652" s="26">
        <v>0.1</v>
      </c>
      <c r="M1652" s="23"/>
      <c r="N1652" s="49"/>
      <c r="O1652" s="38"/>
      <c r="P1652" s="26">
        <v>0.1</v>
      </c>
      <c r="Q1652" s="38"/>
      <c r="R1652" s="26">
        <v>0.18</v>
      </c>
      <c r="S1652" s="23" t="s">
        <v>906</v>
      </c>
      <c r="T1652" s="94">
        <v>72.766999999999996</v>
      </c>
      <c r="U1652" s="94">
        <v>0</v>
      </c>
      <c r="V1652" s="94">
        <v>7.2766999999999999</v>
      </c>
      <c r="W1652" s="94">
        <v>145.38846599999997</v>
      </c>
      <c r="X1652" s="52">
        <v>225.43216599999997</v>
      </c>
      <c r="Y1652" s="23" t="s">
        <v>6835</v>
      </c>
      <c r="Z1652" s="23" t="s">
        <v>6863</v>
      </c>
      <c r="AA1652" s="23" t="s">
        <v>6863</v>
      </c>
      <c r="AB1652" s="33" t="e">
        <v>#N/A</v>
      </c>
      <c r="AC1652" s="23" t="e">
        <v>#N/A</v>
      </c>
      <c r="AD1652" s="48" t="e">
        <v>#N/A</v>
      </c>
      <c r="AE1652" s="39" t="e">
        <v>#N/A</v>
      </c>
      <c r="AF1652" s="33" t="e">
        <v>#N/A</v>
      </c>
      <c r="AG1652" s="23" t="e">
        <v>#N/A</v>
      </c>
      <c r="AH1652" s="39" t="e">
        <v>#N/A</v>
      </c>
      <c r="AI1652" s="23" t="s">
        <v>385</v>
      </c>
      <c r="AJ1652" s="65">
        <v>351700027836</v>
      </c>
      <c r="AK1652" s="57">
        <v>948</v>
      </c>
      <c r="AL1652" s="56">
        <v>42802</v>
      </c>
      <c r="AM1652" s="52"/>
      <c r="AN1652" s="23"/>
      <c r="AO1652" s="38"/>
      <c r="AP1652" s="23">
        <v>2000</v>
      </c>
      <c r="AQ1652" s="23" t="s">
        <v>52</v>
      </c>
      <c r="AR1652" s="23" t="s">
        <v>6864</v>
      </c>
      <c r="AS1652" s="95" t="s">
        <v>53</v>
      </c>
      <c r="AT1652" s="23"/>
      <c r="AU1652" s="23" t="s">
        <v>3084</v>
      </c>
      <c r="AV1652" s="99">
        <v>1</v>
      </c>
      <c r="AW1652" s="101">
        <v>727.67999999999904</v>
      </c>
      <c r="AX1652" s="29" t="s">
        <v>6494</v>
      </c>
      <c r="AY1652" s="29"/>
      <c r="AZ1652" s="21"/>
      <c r="BB1652" s="115" t="s">
        <v>6983</v>
      </c>
      <c r="BC1652" s="105">
        <f t="shared" si="295"/>
        <v>727.67999999999904</v>
      </c>
      <c r="BD1652" s="116">
        <v>43709</v>
      </c>
      <c r="BE1652" s="141" t="s">
        <v>8477</v>
      </c>
      <c r="BF1652">
        <f>MATCH(BE1652,'Cat-4'!$A:$A,0)</f>
        <v>722</v>
      </c>
      <c r="BG1652">
        <f>MATCH(BD1652,'Cat-4'!$1:$1,0)</f>
        <v>93</v>
      </c>
      <c r="BH1652">
        <f>INDEX('Cat-4'!$1:$1048576,'NSS + ACT'!BF1652,'NSS + ACT'!BG1652)</f>
        <v>113.9</v>
      </c>
      <c r="BI1652">
        <f>MATCH($BI$1,'Cat-4'!$1:$1,0)</f>
        <v>153</v>
      </c>
      <c r="BJ1652">
        <f>INDEX('Cat-4'!$1:$1048576,'NSS + ACT'!BF1652,'NSS + ACT'!BI1652)</f>
        <v>130.80000000000001</v>
      </c>
      <c r="BK1652" s="126">
        <f t="shared" si="297"/>
        <v>1.1483757682177349</v>
      </c>
      <c r="BL1652">
        <f t="shared" si="298"/>
        <v>1931</v>
      </c>
      <c r="BM1652" s="126">
        <f t="shared" si="299"/>
        <v>64.36666666666666</v>
      </c>
      <c r="BN1652" s="126" t="s">
        <v>8785</v>
      </c>
      <c r="BO1652" s="126">
        <f>MATCH(BB1652,Sheet3!$D$4:$D$8,0)</f>
        <v>2</v>
      </c>
      <c r="BP1652" s="126">
        <f>MATCH(BN1652,Sheet3!$E$4:$H$4,0)</f>
        <v>4</v>
      </c>
      <c r="BQ1652" s="132">
        <f>INDEX(Sheet3!$D$4:$H$8,'NSS + ACT'!BO1652,'NSS + ACT'!BP1652)</f>
        <v>0.1</v>
      </c>
      <c r="BR1652" s="105">
        <f t="shared" si="300"/>
        <v>835.65007901668025</v>
      </c>
      <c r="BS1652" s="162">
        <f t="shared" si="301"/>
        <v>0.1</v>
      </c>
      <c r="BT1652" s="105">
        <f t="shared" si="302"/>
        <v>752.08507111501228</v>
      </c>
    </row>
    <row r="1653" spans="1:72">
      <c r="A1653" s="18">
        <f t="shared" si="305"/>
        <v>1650</v>
      </c>
      <c r="B1653" s="33"/>
      <c r="C1653" s="39"/>
      <c r="D1653" s="22" t="s">
        <v>170</v>
      </c>
      <c r="E1653" s="22" t="s">
        <v>6862</v>
      </c>
      <c r="F1653" s="113">
        <v>1</v>
      </c>
      <c r="G1653" s="23" t="s">
        <v>119</v>
      </c>
      <c r="H1653" s="24">
        <v>727.67999999999904</v>
      </c>
      <c r="I1653" s="30"/>
      <c r="J1653" s="101">
        <v>727.67</v>
      </c>
      <c r="K1653" s="23">
        <v>40169320</v>
      </c>
      <c r="L1653" s="26">
        <v>0.1</v>
      </c>
      <c r="M1653" s="23"/>
      <c r="N1653" s="49"/>
      <c r="O1653" s="38"/>
      <c r="P1653" s="26">
        <v>0.1</v>
      </c>
      <c r="Q1653" s="38"/>
      <c r="R1653" s="26">
        <v>0.18</v>
      </c>
      <c r="S1653" s="23" t="s">
        <v>906</v>
      </c>
      <c r="T1653" s="94">
        <v>72.766999999999996</v>
      </c>
      <c r="U1653" s="94">
        <v>0</v>
      </c>
      <c r="V1653" s="94">
        <v>7.2766999999999999</v>
      </c>
      <c r="W1653" s="94">
        <v>145.38846599999997</v>
      </c>
      <c r="X1653" s="52">
        <v>225.43216599999997</v>
      </c>
      <c r="Y1653" s="23" t="s">
        <v>6835</v>
      </c>
      <c r="Z1653" s="23" t="s">
        <v>6865</v>
      </c>
      <c r="AA1653" s="23" t="s">
        <v>6865</v>
      </c>
      <c r="AB1653" s="33" t="e">
        <v>#N/A</v>
      </c>
      <c r="AC1653" s="23" t="e">
        <v>#N/A</v>
      </c>
      <c r="AD1653" s="48" t="e">
        <v>#N/A</v>
      </c>
      <c r="AE1653" s="39" t="e">
        <v>#N/A</v>
      </c>
      <c r="AF1653" s="33" t="e">
        <v>#N/A</v>
      </c>
      <c r="AG1653" s="23" t="e">
        <v>#N/A</v>
      </c>
      <c r="AH1653" s="39" t="e">
        <v>#N/A</v>
      </c>
      <c r="AI1653" s="23" t="s">
        <v>385</v>
      </c>
      <c r="AJ1653" s="65">
        <v>351700027836</v>
      </c>
      <c r="AK1653" s="57">
        <v>948</v>
      </c>
      <c r="AL1653" s="56">
        <v>42802</v>
      </c>
      <c r="AM1653" s="52"/>
      <c r="AN1653" s="23"/>
      <c r="AO1653" s="38"/>
      <c r="AP1653" s="23">
        <v>2000</v>
      </c>
      <c r="AQ1653" s="23" t="s">
        <v>64</v>
      </c>
      <c r="AR1653" s="23" t="s">
        <v>6864</v>
      </c>
      <c r="AS1653" s="95" t="s">
        <v>53</v>
      </c>
      <c r="AT1653" s="23"/>
      <c r="AU1653" s="23" t="s">
        <v>3084</v>
      </c>
      <c r="AV1653" s="99">
        <v>1</v>
      </c>
      <c r="AW1653" s="101">
        <v>727.67999999999904</v>
      </c>
      <c r="AX1653" s="29" t="s">
        <v>6494</v>
      </c>
      <c r="AY1653" s="29"/>
      <c r="AZ1653" s="21"/>
      <c r="BB1653" s="115" t="s">
        <v>6983</v>
      </c>
      <c r="BC1653" s="105">
        <f t="shared" si="295"/>
        <v>727.67999999999904</v>
      </c>
      <c r="BD1653" s="116">
        <v>43709</v>
      </c>
      <c r="BE1653" s="141" t="s">
        <v>8477</v>
      </c>
      <c r="BF1653">
        <f>MATCH(BE1653,'Cat-4'!$A:$A,0)</f>
        <v>722</v>
      </c>
      <c r="BG1653">
        <f>MATCH(BD1653,'Cat-4'!$1:$1,0)</f>
        <v>93</v>
      </c>
      <c r="BH1653">
        <f>INDEX('Cat-4'!$1:$1048576,'NSS + ACT'!BF1653,'NSS + ACT'!BG1653)</f>
        <v>113.9</v>
      </c>
      <c r="BI1653">
        <f>MATCH($BI$1,'Cat-4'!$1:$1,0)</f>
        <v>153</v>
      </c>
      <c r="BJ1653">
        <f>INDEX('Cat-4'!$1:$1048576,'NSS + ACT'!BF1653,'NSS + ACT'!BI1653)</f>
        <v>130.80000000000001</v>
      </c>
      <c r="BK1653" s="126">
        <f t="shared" si="297"/>
        <v>1.1483757682177349</v>
      </c>
      <c r="BL1653">
        <f t="shared" si="298"/>
        <v>1931</v>
      </c>
      <c r="BM1653" s="126">
        <f t="shared" si="299"/>
        <v>64.36666666666666</v>
      </c>
      <c r="BN1653" s="126" t="s">
        <v>8785</v>
      </c>
      <c r="BO1653" s="126">
        <f>MATCH(BB1653,Sheet3!$D$4:$D$8,0)</f>
        <v>2</v>
      </c>
      <c r="BP1653" s="126">
        <f>MATCH(BN1653,Sheet3!$E$4:$H$4,0)</f>
        <v>4</v>
      </c>
      <c r="BQ1653" s="132">
        <f>INDEX(Sheet3!$D$4:$H$8,'NSS + ACT'!BO1653,'NSS + ACT'!BP1653)</f>
        <v>0.1</v>
      </c>
      <c r="BR1653" s="105">
        <f t="shared" si="300"/>
        <v>835.65007901668025</v>
      </c>
      <c r="BS1653" s="162">
        <f t="shared" si="301"/>
        <v>0.1</v>
      </c>
      <c r="BT1653" s="105">
        <f t="shared" si="302"/>
        <v>752.08507111501228</v>
      </c>
    </row>
    <row r="1654" spans="1:72">
      <c r="A1654" s="18">
        <f t="shared" si="305"/>
        <v>1651</v>
      </c>
      <c r="B1654" s="61">
        <v>291602689980</v>
      </c>
      <c r="C1654" s="39">
        <v>42545</v>
      </c>
      <c r="D1654" s="22" t="s">
        <v>183</v>
      </c>
      <c r="E1654" s="22" t="s">
        <v>3904</v>
      </c>
      <c r="F1654" s="110">
        <v>55</v>
      </c>
      <c r="G1654" s="23" t="s">
        <v>49</v>
      </c>
      <c r="H1654" s="52">
        <v>13.180363636363619</v>
      </c>
      <c r="I1654" s="30"/>
      <c r="J1654" s="109">
        <v>724.91999999999905</v>
      </c>
      <c r="K1654" s="23">
        <v>68052010</v>
      </c>
      <c r="L1654" s="26">
        <v>0.1</v>
      </c>
      <c r="M1654" s="40">
        <v>0</v>
      </c>
      <c r="N1654" s="40">
        <v>0</v>
      </c>
      <c r="O1654" s="52">
        <v>0</v>
      </c>
      <c r="P1654" s="26">
        <v>0.1</v>
      </c>
      <c r="Q1654" s="52">
        <v>0</v>
      </c>
      <c r="R1654" s="63">
        <v>0.18</v>
      </c>
      <c r="S1654" s="23" t="s">
        <v>3893</v>
      </c>
      <c r="T1654" s="52">
        <v>72.491999999999905</v>
      </c>
      <c r="U1654" s="52">
        <v>0</v>
      </c>
      <c r="V1654" s="52">
        <v>7.2491999999999912</v>
      </c>
      <c r="W1654" s="52">
        <v>144.83901599999979</v>
      </c>
      <c r="X1654" s="68">
        <v>224.58021599999967</v>
      </c>
      <c r="Y1654" s="23" t="s">
        <v>3855</v>
      </c>
      <c r="Z1654" s="23" t="s">
        <v>3905</v>
      </c>
      <c r="AA1654" s="23" t="s">
        <v>3906</v>
      </c>
      <c r="AB1654" s="33">
        <v>291602689980</v>
      </c>
      <c r="AC1654" s="33" t="s">
        <v>3907</v>
      </c>
      <c r="AD1654" s="39">
        <v>42545</v>
      </c>
      <c r="AE1654" s="39">
        <v>42528</v>
      </c>
      <c r="AF1654" s="53" t="e">
        <v>#N/A</v>
      </c>
      <c r="AG1654" s="53" t="e">
        <v>#N/A</v>
      </c>
      <c r="AH1654" s="39" t="e">
        <v>#N/A</v>
      </c>
      <c r="AI1654" s="23" t="s">
        <v>51</v>
      </c>
      <c r="AJ1654" s="59"/>
      <c r="AK1654" s="59"/>
      <c r="AL1654" s="48"/>
      <c r="AM1654" s="60"/>
      <c r="AN1654" s="33"/>
      <c r="AO1654" s="48"/>
      <c r="AP1654" s="23">
        <v>2000</v>
      </c>
      <c r="AQ1654" s="23" t="s">
        <v>52</v>
      </c>
      <c r="AR1654" s="23" t="s">
        <v>3906</v>
      </c>
      <c r="AS1654" s="38" t="s">
        <v>53</v>
      </c>
      <c r="AT1654" s="23"/>
      <c r="AU1654" s="64">
        <v>1713758</v>
      </c>
      <c r="AV1654" s="99">
        <v>55</v>
      </c>
      <c r="AW1654" s="102">
        <v>724.91999999999905</v>
      </c>
      <c r="AX1654" s="29" t="s">
        <v>701</v>
      </c>
      <c r="AY1654" s="29"/>
      <c r="AZ1654" s="25"/>
      <c r="BA1654">
        <f t="shared" ref="BA1654:BA1685" si="306">$BA$2-AE1654</f>
        <v>3110</v>
      </c>
      <c r="BB1654" s="115" t="s">
        <v>6983</v>
      </c>
      <c r="BC1654" s="105">
        <f t="shared" si="295"/>
        <v>13.180363636363619</v>
      </c>
      <c r="BD1654" s="116">
        <f t="shared" si="296"/>
        <v>42522</v>
      </c>
      <c r="BE1654" s="141" t="s">
        <v>8477</v>
      </c>
      <c r="BF1654">
        <f>MATCH(BE1654,'Cat-4'!$A:$A,0)</f>
        <v>722</v>
      </c>
      <c r="BG1654">
        <f>MATCH(BD1654,'Cat-4'!$1:$1,0)</f>
        <v>54</v>
      </c>
      <c r="BH1654">
        <f>INDEX('Cat-4'!$1:$1048576,'NSS + ACT'!BF1654,'NSS + ACT'!BG1654)</f>
        <v>108</v>
      </c>
      <c r="BI1654">
        <f>MATCH($BI$1,'Cat-4'!$1:$1,0)</f>
        <v>153</v>
      </c>
      <c r="BJ1654">
        <f>INDEX('Cat-4'!$1:$1048576,'NSS + ACT'!BF1654,'NSS + ACT'!BI1654)</f>
        <v>130.80000000000001</v>
      </c>
      <c r="BK1654" s="126">
        <f t="shared" si="297"/>
        <v>1.2111111111111112</v>
      </c>
      <c r="BL1654">
        <f t="shared" si="298"/>
        <v>3118</v>
      </c>
      <c r="BM1654" s="126">
        <f t="shared" si="299"/>
        <v>103.93333333333334</v>
      </c>
      <c r="BN1654" s="126" t="s">
        <v>8785</v>
      </c>
      <c r="BO1654" s="126">
        <f>MATCH(BB1654,Sheet3!$D$4:$D$8,0)</f>
        <v>2</v>
      </c>
      <c r="BP1654" s="126">
        <f>MATCH(BN1654,Sheet3!$E$4:$H$4,0)</f>
        <v>4</v>
      </c>
      <c r="BQ1654" s="132">
        <f>INDEX(Sheet3!$D$4:$H$8,'NSS + ACT'!BO1654,'NSS + ACT'!BP1654)</f>
        <v>0.1</v>
      </c>
      <c r="BR1654" s="105">
        <f t="shared" si="300"/>
        <v>877.95866666666564</v>
      </c>
      <c r="BS1654" s="162">
        <f t="shared" si="301"/>
        <v>0.1</v>
      </c>
      <c r="BT1654" s="105">
        <f t="shared" si="302"/>
        <v>790.16279999999904</v>
      </c>
    </row>
    <row r="1655" spans="1:72">
      <c r="A1655" s="18">
        <f t="shared" si="305"/>
        <v>1652</v>
      </c>
      <c r="B1655" s="61">
        <v>291810265073</v>
      </c>
      <c r="C1655" s="39">
        <v>43427</v>
      </c>
      <c r="D1655" s="22" t="s">
        <v>91</v>
      </c>
      <c r="E1655" s="22" t="s">
        <v>2034</v>
      </c>
      <c r="F1655" s="110">
        <v>7</v>
      </c>
      <c r="G1655" s="23" t="s">
        <v>49</v>
      </c>
      <c r="H1655" s="52">
        <v>103.20285714285701</v>
      </c>
      <c r="I1655" s="30"/>
      <c r="J1655" s="109">
        <v>722.41999999999905</v>
      </c>
      <c r="K1655" s="23">
        <v>84819090</v>
      </c>
      <c r="L1655" s="26">
        <v>7.4999999999999997E-2</v>
      </c>
      <c r="M1655" s="40">
        <v>0</v>
      </c>
      <c r="N1655" s="62">
        <v>0</v>
      </c>
      <c r="O1655" s="52">
        <v>0</v>
      </c>
      <c r="P1655" s="26">
        <v>0.1</v>
      </c>
      <c r="Q1655" s="52">
        <v>0</v>
      </c>
      <c r="R1655" s="63">
        <v>0.18</v>
      </c>
      <c r="S1655" s="23" t="s">
        <v>849</v>
      </c>
      <c r="T1655" s="52">
        <v>54.181499999999929</v>
      </c>
      <c r="U1655" s="52">
        <v>0</v>
      </c>
      <c r="V1655" s="52">
        <v>5.4181499999999936</v>
      </c>
      <c r="W1655" s="52">
        <v>140.76353699999981</v>
      </c>
      <c r="X1655" s="52">
        <v>200.36318699999975</v>
      </c>
      <c r="Y1655" s="23" t="s">
        <v>1945</v>
      </c>
      <c r="Z1655" s="23" t="s">
        <v>2035</v>
      </c>
      <c r="AA1655" s="23" t="s">
        <v>2036</v>
      </c>
      <c r="AB1655" s="33">
        <v>291810265073</v>
      </c>
      <c r="AC1655" s="33" t="s">
        <v>857</v>
      </c>
      <c r="AD1655" s="48">
        <v>43427</v>
      </c>
      <c r="AE1655" s="39">
        <v>43369</v>
      </c>
      <c r="AF1655" s="53" t="e">
        <v>#N/A</v>
      </c>
      <c r="AG1655" s="53" t="e">
        <v>#N/A</v>
      </c>
      <c r="AH1655" s="39" t="e">
        <v>#N/A</v>
      </c>
      <c r="AI1655" s="23" t="s">
        <v>51</v>
      </c>
      <c r="AJ1655" s="54"/>
      <c r="AK1655" s="55"/>
      <c r="AL1655" s="56"/>
      <c r="AM1655" s="57"/>
      <c r="AN1655" s="33"/>
      <c r="AO1655" s="48"/>
      <c r="AP1655" s="23">
        <v>2000</v>
      </c>
      <c r="AQ1655" s="23" t="s">
        <v>52</v>
      </c>
      <c r="AR1655" s="23" t="s">
        <v>2036</v>
      </c>
      <c r="AS1655" s="38" t="s">
        <v>53</v>
      </c>
      <c r="AT1655" s="23"/>
      <c r="AU1655" s="64">
        <v>9318632194</v>
      </c>
      <c r="AV1655" s="99">
        <v>7</v>
      </c>
      <c r="AW1655" s="102">
        <v>722.41999999999905</v>
      </c>
      <c r="AX1655" s="29" t="s">
        <v>701</v>
      </c>
      <c r="AY1655" s="29"/>
      <c r="AZ1655" s="25" t="s">
        <v>702</v>
      </c>
      <c r="BA1655">
        <f t="shared" si="306"/>
        <v>2269</v>
      </c>
      <c r="BB1655" t="s">
        <v>6983</v>
      </c>
      <c r="BC1655" s="105">
        <f t="shared" si="295"/>
        <v>103.20285714285701</v>
      </c>
      <c r="BD1655" s="116">
        <f t="shared" si="296"/>
        <v>43344</v>
      </c>
      <c r="BE1655" s="141" t="s">
        <v>8477</v>
      </c>
      <c r="BF1655">
        <f>MATCH(BE1655,'Cat-4'!$A:$A,0)</f>
        <v>722</v>
      </c>
      <c r="BG1655">
        <f>MATCH(BD1655,'Cat-4'!$1:$1,0)</f>
        <v>81</v>
      </c>
      <c r="BH1655">
        <f>INDEX('Cat-4'!$1:$1048576,'NSS + ACT'!BF1655,'NSS + ACT'!BG1655)</f>
        <v>111.6</v>
      </c>
      <c r="BI1655">
        <f>MATCH($BI$1,'Cat-4'!$1:$1,0)</f>
        <v>153</v>
      </c>
      <c r="BJ1655">
        <f>INDEX('Cat-4'!$1:$1048576,'NSS + ACT'!BF1655,'NSS + ACT'!BI1655)</f>
        <v>130.80000000000001</v>
      </c>
      <c r="BK1655" s="126">
        <f t="shared" si="297"/>
        <v>1.1720430107526882</v>
      </c>
      <c r="BL1655">
        <f t="shared" si="298"/>
        <v>2296</v>
      </c>
      <c r="BM1655" s="126">
        <f t="shared" si="299"/>
        <v>76.533333333333331</v>
      </c>
      <c r="BN1655" s="126" t="s">
        <v>8785</v>
      </c>
      <c r="BO1655" s="126">
        <f>MATCH(BB1655,Sheet3!$D$4:$D$8,0)</f>
        <v>2</v>
      </c>
      <c r="BP1655" s="126">
        <f>MATCH(BN1655,Sheet3!$E$4:$H$4,0)</f>
        <v>4</v>
      </c>
      <c r="BQ1655" s="132">
        <f>INDEX(Sheet3!$D$4:$H$8,'NSS + ACT'!BO1655,'NSS + ACT'!BP1655)</f>
        <v>0.1</v>
      </c>
      <c r="BR1655" s="105">
        <f t="shared" si="300"/>
        <v>846.70731182795589</v>
      </c>
      <c r="BS1655" s="162">
        <f t="shared" si="301"/>
        <v>0.1</v>
      </c>
      <c r="BT1655" s="105">
        <f t="shared" si="302"/>
        <v>762.03658064516037</v>
      </c>
    </row>
    <row r="1656" spans="1:72">
      <c r="A1656" s="18">
        <f t="shared" si="305"/>
        <v>1653</v>
      </c>
      <c r="B1656" s="61">
        <v>291902031400</v>
      </c>
      <c r="C1656" s="39">
        <v>43525</v>
      </c>
      <c r="D1656" s="22" t="s">
        <v>63</v>
      </c>
      <c r="E1656" s="22" t="s">
        <v>1502</v>
      </c>
      <c r="F1656" s="110">
        <v>5</v>
      </c>
      <c r="G1656" s="23" t="s">
        <v>119</v>
      </c>
      <c r="H1656" s="52">
        <v>110.88</v>
      </c>
      <c r="I1656" s="30"/>
      <c r="J1656" s="109">
        <v>554.4</v>
      </c>
      <c r="K1656" s="23">
        <v>84842000</v>
      </c>
      <c r="L1656" s="26">
        <v>7.4999999999999997E-2</v>
      </c>
      <c r="M1656" s="40">
        <v>0</v>
      </c>
      <c r="N1656" s="62">
        <v>0</v>
      </c>
      <c r="O1656" s="52">
        <v>0</v>
      </c>
      <c r="P1656" s="26">
        <v>0.1</v>
      </c>
      <c r="Q1656" s="52">
        <v>0</v>
      </c>
      <c r="R1656" s="63">
        <v>0.18</v>
      </c>
      <c r="S1656" s="23" t="s">
        <v>777</v>
      </c>
      <c r="T1656" s="52">
        <v>41.58</v>
      </c>
      <c r="U1656" s="52">
        <v>0</v>
      </c>
      <c r="V1656" s="52">
        <v>4.1580000000000004</v>
      </c>
      <c r="W1656" s="52">
        <v>108.02484</v>
      </c>
      <c r="X1656" s="52">
        <v>153.76283999999998</v>
      </c>
      <c r="Y1656" s="23" t="s">
        <v>1473</v>
      </c>
      <c r="Z1656" s="23" t="s">
        <v>1503</v>
      </c>
      <c r="AA1656" s="23" t="s">
        <v>1504</v>
      </c>
      <c r="AB1656" s="33">
        <v>291902031400</v>
      </c>
      <c r="AC1656" s="33" t="s">
        <v>1497</v>
      </c>
      <c r="AD1656" s="48">
        <v>43525</v>
      </c>
      <c r="AE1656" s="39">
        <v>43524</v>
      </c>
      <c r="AF1656" s="53" t="e">
        <v>#N/A</v>
      </c>
      <c r="AG1656" s="53" t="e">
        <v>#N/A</v>
      </c>
      <c r="AH1656" s="39" t="e">
        <v>#N/A</v>
      </c>
      <c r="AI1656" s="23" t="s">
        <v>51</v>
      </c>
      <c r="AJ1656" s="54"/>
      <c r="AK1656" s="55"/>
      <c r="AL1656" s="56"/>
      <c r="AM1656" s="57"/>
      <c r="AN1656" s="33"/>
      <c r="AO1656" s="48"/>
      <c r="AP1656" s="23">
        <v>2000</v>
      </c>
      <c r="AQ1656" s="23" t="s">
        <v>52</v>
      </c>
      <c r="AR1656" s="23" t="s">
        <v>1504</v>
      </c>
      <c r="AS1656" s="38" t="s">
        <v>53</v>
      </c>
      <c r="AT1656" s="23" t="s">
        <v>519</v>
      </c>
      <c r="AU1656" s="64">
        <v>27304363</v>
      </c>
      <c r="AV1656" s="99">
        <v>5</v>
      </c>
      <c r="AW1656" s="102">
        <v>719.23</v>
      </c>
      <c r="AX1656" s="29" t="s">
        <v>701</v>
      </c>
      <c r="AY1656" s="29"/>
      <c r="AZ1656" s="25"/>
      <c r="BA1656">
        <f t="shared" si="306"/>
        <v>2114</v>
      </c>
      <c r="BB1656" s="115" t="s">
        <v>6983</v>
      </c>
      <c r="BC1656" s="105">
        <f t="shared" si="295"/>
        <v>143.846</v>
      </c>
      <c r="BD1656" s="116">
        <f t="shared" si="296"/>
        <v>43497</v>
      </c>
      <c r="BE1656" s="141" t="s">
        <v>8477</v>
      </c>
      <c r="BF1656">
        <f>MATCH(BE1656,'Cat-4'!$A:$A,0)</f>
        <v>722</v>
      </c>
      <c r="BG1656">
        <f>MATCH(BD1656,'Cat-4'!$1:$1,0)</f>
        <v>86</v>
      </c>
      <c r="BH1656">
        <f>INDEX('Cat-4'!$1:$1048576,'NSS + ACT'!BF1656,'NSS + ACT'!BG1656)</f>
        <v>111.5</v>
      </c>
      <c r="BI1656">
        <f>MATCH($BI$1,'Cat-4'!$1:$1,0)</f>
        <v>153</v>
      </c>
      <c r="BJ1656">
        <f>INDEX('Cat-4'!$1:$1048576,'NSS + ACT'!BF1656,'NSS + ACT'!BI1656)</f>
        <v>130.80000000000001</v>
      </c>
      <c r="BK1656" s="126">
        <f t="shared" si="297"/>
        <v>1.1730941704035875</v>
      </c>
      <c r="BL1656">
        <f t="shared" si="298"/>
        <v>2143</v>
      </c>
      <c r="BM1656" s="126">
        <f t="shared" si="299"/>
        <v>71.433333333333337</v>
      </c>
      <c r="BN1656" s="126" t="s">
        <v>8785</v>
      </c>
      <c r="BO1656" s="126">
        <f>MATCH(BB1656,Sheet3!$D$4:$D$8,0)</f>
        <v>2</v>
      </c>
      <c r="BP1656" s="126">
        <f>MATCH(BN1656,Sheet3!$E$4:$H$4,0)</f>
        <v>4</v>
      </c>
      <c r="BQ1656" s="132">
        <f>INDEX(Sheet3!$D$4:$H$8,'NSS + ACT'!BO1656,'NSS + ACT'!BP1656)</f>
        <v>0.1</v>
      </c>
      <c r="BR1656" s="105">
        <f t="shared" si="300"/>
        <v>843.72452017937223</v>
      </c>
      <c r="BS1656" s="162">
        <f t="shared" si="301"/>
        <v>0.1</v>
      </c>
      <c r="BT1656" s="105">
        <f t="shared" si="302"/>
        <v>759.352068161435</v>
      </c>
    </row>
    <row r="1657" spans="1:72">
      <c r="A1657" s="18">
        <f t="shared" si="305"/>
        <v>1654</v>
      </c>
      <c r="B1657" s="61">
        <v>292200123191</v>
      </c>
      <c r="C1657" s="39">
        <v>44566</v>
      </c>
      <c r="D1657" s="22" t="s">
        <v>304</v>
      </c>
      <c r="E1657" s="22" t="s">
        <v>4502</v>
      </c>
      <c r="F1657" s="110">
        <v>8</v>
      </c>
      <c r="G1657" s="23" t="s">
        <v>119</v>
      </c>
      <c r="H1657" s="52">
        <v>89.78374999999987</v>
      </c>
      <c r="I1657" s="30"/>
      <c r="J1657" s="109">
        <v>718.26999999999896</v>
      </c>
      <c r="K1657" s="23">
        <v>85393990</v>
      </c>
      <c r="L1657" s="26">
        <v>0.1</v>
      </c>
      <c r="M1657" s="40">
        <v>0</v>
      </c>
      <c r="N1657" s="62">
        <v>0</v>
      </c>
      <c r="O1657" s="52">
        <v>0</v>
      </c>
      <c r="P1657" s="26">
        <v>0.1</v>
      </c>
      <c r="Q1657" s="52">
        <v>0</v>
      </c>
      <c r="R1657" s="63">
        <v>0.18</v>
      </c>
      <c r="S1657" s="23" t="s">
        <v>4492</v>
      </c>
      <c r="T1657" s="52">
        <v>71.826999999999899</v>
      </c>
      <c r="U1657" s="52">
        <v>0</v>
      </c>
      <c r="V1657" s="52">
        <v>7.1826999999999899</v>
      </c>
      <c r="W1657" s="52">
        <v>143.51034599999977</v>
      </c>
      <c r="X1657" s="52">
        <v>222.52004599999967</v>
      </c>
      <c r="Y1657" s="23" t="s">
        <v>4433</v>
      </c>
      <c r="Z1657" s="23" t="s">
        <v>4503</v>
      </c>
      <c r="AA1657" s="23" t="s">
        <v>4504</v>
      </c>
      <c r="AB1657" s="33">
        <v>292200123191</v>
      </c>
      <c r="AC1657" s="33" t="s">
        <v>4505</v>
      </c>
      <c r="AD1657" s="39">
        <v>44566</v>
      </c>
      <c r="AE1657" s="39">
        <v>44562</v>
      </c>
      <c r="AF1657" s="53" t="e">
        <v>#N/A</v>
      </c>
      <c r="AG1657" s="53" t="e">
        <v>#N/A</v>
      </c>
      <c r="AH1657" s="39" t="e">
        <v>#N/A</v>
      </c>
      <c r="AI1657" s="23" t="s">
        <v>51</v>
      </c>
      <c r="AJ1657" s="59"/>
      <c r="AK1657" s="59"/>
      <c r="AL1657" s="48"/>
      <c r="AM1657" s="60"/>
      <c r="AN1657" s="33"/>
      <c r="AO1657" s="48"/>
      <c r="AP1657" s="23">
        <v>2000</v>
      </c>
      <c r="AQ1657" s="23" t="s">
        <v>52</v>
      </c>
      <c r="AR1657" s="23" t="s">
        <v>4504</v>
      </c>
      <c r="AS1657" s="38" t="s">
        <v>53</v>
      </c>
      <c r="AT1657" s="23"/>
      <c r="AU1657" s="64" t="s">
        <v>4506</v>
      </c>
      <c r="AV1657" s="99">
        <v>8</v>
      </c>
      <c r="AW1657" s="102">
        <v>718.26999999999896</v>
      </c>
      <c r="AX1657" s="29" t="s">
        <v>701</v>
      </c>
      <c r="AY1657" s="29"/>
      <c r="AZ1657" s="25" t="s">
        <v>3564</v>
      </c>
      <c r="BA1657">
        <f t="shared" si="306"/>
        <v>1076</v>
      </c>
      <c r="BB1657" s="115" t="s">
        <v>6987</v>
      </c>
      <c r="BC1657" s="105">
        <f t="shared" si="295"/>
        <v>89.78374999999987</v>
      </c>
      <c r="BD1657" s="116">
        <f t="shared" si="296"/>
        <v>44562</v>
      </c>
      <c r="BE1657" s="141" t="s">
        <v>8366</v>
      </c>
      <c r="BF1657">
        <f>MATCH(BE1657,'Cat-4'!$A:$A,0)</f>
        <v>666</v>
      </c>
      <c r="BG1657">
        <f>MATCH(BD1657,'Cat-4'!$1:$1,0)</f>
        <v>121</v>
      </c>
      <c r="BH1657">
        <f>INDEX('Cat-4'!$1:$1048576,'NSS + ACT'!BF1657,'NSS + ACT'!BG1657)</f>
        <v>124.8</v>
      </c>
      <c r="BI1657">
        <f>MATCH($BI$1,'Cat-4'!$1:$1,0)</f>
        <v>153</v>
      </c>
      <c r="BJ1657">
        <f>INDEX('Cat-4'!$1:$1048576,'NSS + ACT'!BF1657,'NSS + ACT'!BI1657)</f>
        <v>133.4</v>
      </c>
      <c r="BK1657" s="126">
        <f t="shared" si="297"/>
        <v>1.0689102564102564</v>
      </c>
      <c r="BL1657">
        <f t="shared" si="298"/>
        <v>1078</v>
      </c>
      <c r="BM1657" s="126">
        <f t="shared" si="299"/>
        <v>35.93333333333333</v>
      </c>
      <c r="BN1657" s="126" t="s">
        <v>8785</v>
      </c>
      <c r="BO1657" s="126">
        <f>MATCH(BB1657,Sheet3!$D$4:$D$8,0)</f>
        <v>4</v>
      </c>
      <c r="BP1657" s="126">
        <f>MATCH(BN1657,Sheet3!$E$4:$H$4,0)</f>
        <v>4</v>
      </c>
      <c r="BQ1657" s="132">
        <f>INDEX(Sheet3!$D$4:$H$8,'NSS + ACT'!BO1657,'NSS + ACT'!BP1657)</f>
        <v>0.2</v>
      </c>
      <c r="BR1657" s="105">
        <f t="shared" si="300"/>
        <v>767.76616987179375</v>
      </c>
      <c r="BS1657" s="162">
        <f t="shared" si="301"/>
        <v>0.2</v>
      </c>
      <c r="BT1657" s="105">
        <f t="shared" si="302"/>
        <v>614.21293589743505</v>
      </c>
    </row>
    <row r="1658" spans="1:72">
      <c r="A1658" s="18">
        <f t="shared" si="305"/>
        <v>1655</v>
      </c>
      <c r="B1658" s="61">
        <v>292200123191</v>
      </c>
      <c r="C1658" s="39">
        <v>44566</v>
      </c>
      <c r="D1658" s="22" t="s">
        <v>304</v>
      </c>
      <c r="E1658" s="22" t="s">
        <v>4513</v>
      </c>
      <c r="F1658" s="110">
        <v>8</v>
      </c>
      <c r="G1658" s="23" t="s">
        <v>119</v>
      </c>
      <c r="H1658" s="52">
        <v>89.78374999999987</v>
      </c>
      <c r="I1658" s="30"/>
      <c r="J1658" s="109">
        <v>718.26999999999896</v>
      </c>
      <c r="K1658" s="23">
        <v>85393990</v>
      </c>
      <c r="L1658" s="26">
        <v>0.1</v>
      </c>
      <c r="M1658" s="40">
        <v>0</v>
      </c>
      <c r="N1658" s="62">
        <v>0</v>
      </c>
      <c r="O1658" s="52">
        <v>0</v>
      </c>
      <c r="P1658" s="26">
        <v>0.1</v>
      </c>
      <c r="Q1658" s="52">
        <v>0</v>
      </c>
      <c r="R1658" s="63">
        <v>0.18</v>
      </c>
      <c r="S1658" s="23" t="s">
        <v>4492</v>
      </c>
      <c r="T1658" s="52">
        <v>71.826999999999899</v>
      </c>
      <c r="U1658" s="52">
        <v>0</v>
      </c>
      <c r="V1658" s="52">
        <v>7.1826999999999899</v>
      </c>
      <c r="W1658" s="52">
        <v>143.51034599999977</v>
      </c>
      <c r="X1658" s="52">
        <v>222.52004599999967</v>
      </c>
      <c r="Y1658" s="23" t="s">
        <v>4433</v>
      </c>
      <c r="Z1658" s="23" t="s">
        <v>4514</v>
      </c>
      <c r="AA1658" s="23" t="s">
        <v>4515</v>
      </c>
      <c r="AB1658" s="33">
        <v>292200123191</v>
      </c>
      <c r="AC1658" s="33" t="s">
        <v>4505</v>
      </c>
      <c r="AD1658" s="39">
        <v>44566</v>
      </c>
      <c r="AE1658" s="39">
        <v>44562</v>
      </c>
      <c r="AF1658" s="53" t="e">
        <v>#N/A</v>
      </c>
      <c r="AG1658" s="53" t="e">
        <v>#N/A</v>
      </c>
      <c r="AH1658" s="39" t="e">
        <v>#N/A</v>
      </c>
      <c r="AI1658" s="23" t="s">
        <v>51</v>
      </c>
      <c r="AJ1658" s="59"/>
      <c r="AK1658" s="59"/>
      <c r="AL1658" s="48"/>
      <c r="AM1658" s="60"/>
      <c r="AN1658" s="33"/>
      <c r="AO1658" s="48"/>
      <c r="AP1658" s="23">
        <v>2000</v>
      </c>
      <c r="AQ1658" s="23" t="s">
        <v>52</v>
      </c>
      <c r="AR1658" s="23" t="s">
        <v>4515</v>
      </c>
      <c r="AS1658" s="38" t="s">
        <v>53</v>
      </c>
      <c r="AT1658" s="23"/>
      <c r="AU1658" s="64" t="s">
        <v>4506</v>
      </c>
      <c r="AV1658" s="99">
        <v>8</v>
      </c>
      <c r="AW1658" s="102">
        <v>718.26999999999896</v>
      </c>
      <c r="AX1658" s="29" t="s">
        <v>701</v>
      </c>
      <c r="AY1658" s="29"/>
      <c r="AZ1658" s="25" t="s">
        <v>3564</v>
      </c>
      <c r="BA1658">
        <f t="shared" si="306"/>
        <v>1076</v>
      </c>
      <c r="BB1658" s="115" t="s">
        <v>6987</v>
      </c>
      <c r="BC1658" s="105">
        <f t="shared" si="295"/>
        <v>89.78374999999987</v>
      </c>
      <c r="BD1658" s="116">
        <f t="shared" si="296"/>
        <v>44562</v>
      </c>
      <c r="BE1658" s="141" t="s">
        <v>8366</v>
      </c>
      <c r="BF1658">
        <f>MATCH(BE1658,'Cat-4'!$A:$A,0)</f>
        <v>666</v>
      </c>
      <c r="BG1658">
        <f>MATCH(BD1658,'Cat-4'!$1:$1,0)</f>
        <v>121</v>
      </c>
      <c r="BH1658">
        <f>INDEX('Cat-4'!$1:$1048576,'NSS + ACT'!BF1658,'NSS + ACT'!BG1658)</f>
        <v>124.8</v>
      </c>
      <c r="BI1658">
        <f>MATCH($BI$1,'Cat-4'!$1:$1,0)</f>
        <v>153</v>
      </c>
      <c r="BJ1658">
        <f>INDEX('Cat-4'!$1:$1048576,'NSS + ACT'!BF1658,'NSS + ACT'!BI1658)</f>
        <v>133.4</v>
      </c>
      <c r="BK1658" s="126">
        <f t="shared" si="297"/>
        <v>1.0689102564102564</v>
      </c>
      <c r="BL1658">
        <f t="shared" si="298"/>
        <v>1078</v>
      </c>
      <c r="BM1658" s="126">
        <f t="shared" si="299"/>
        <v>35.93333333333333</v>
      </c>
      <c r="BN1658" s="126" t="s">
        <v>8785</v>
      </c>
      <c r="BO1658" s="126">
        <f>MATCH(BB1658,Sheet3!$D$4:$D$8,0)</f>
        <v>4</v>
      </c>
      <c r="BP1658" s="126">
        <f>MATCH(BN1658,Sheet3!$E$4:$H$4,0)</f>
        <v>4</v>
      </c>
      <c r="BQ1658" s="132">
        <f>INDEX(Sheet3!$D$4:$H$8,'NSS + ACT'!BO1658,'NSS + ACT'!BP1658)</f>
        <v>0.2</v>
      </c>
      <c r="BR1658" s="105">
        <f t="shared" si="300"/>
        <v>767.76616987179375</v>
      </c>
      <c r="BS1658" s="162">
        <f t="shared" si="301"/>
        <v>0.2</v>
      </c>
      <c r="BT1658" s="105">
        <f t="shared" si="302"/>
        <v>614.21293589743505</v>
      </c>
    </row>
    <row r="1659" spans="1:72">
      <c r="A1659" s="18">
        <f t="shared" si="305"/>
        <v>1656</v>
      </c>
      <c r="B1659" s="61">
        <v>292200824904</v>
      </c>
      <c r="C1659" s="39">
        <v>44586</v>
      </c>
      <c r="D1659" s="22" t="s">
        <v>304</v>
      </c>
      <c r="E1659" s="22" t="s">
        <v>4522</v>
      </c>
      <c r="F1659" s="110">
        <v>8</v>
      </c>
      <c r="G1659" s="23" t="s">
        <v>119</v>
      </c>
      <c r="H1659" s="52">
        <v>89.765000000000001</v>
      </c>
      <c r="I1659" s="30"/>
      <c r="J1659" s="109">
        <v>718.12</v>
      </c>
      <c r="K1659" s="23">
        <v>85393990</v>
      </c>
      <c r="L1659" s="26">
        <v>0.1</v>
      </c>
      <c r="M1659" s="40">
        <v>0</v>
      </c>
      <c r="N1659" s="62">
        <v>0</v>
      </c>
      <c r="O1659" s="52">
        <v>0</v>
      </c>
      <c r="P1659" s="26">
        <v>0.1</v>
      </c>
      <c r="Q1659" s="52">
        <v>0</v>
      </c>
      <c r="R1659" s="63">
        <v>0.18</v>
      </c>
      <c r="S1659" s="23" t="s">
        <v>4492</v>
      </c>
      <c r="T1659" s="52">
        <v>71.811999999999998</v>
      </c>
      <c r="U1659" s="52">
        <v>0</v>
      </c>
      <c r="V1659" s="52">
        <v>7.1812000000000005</v>
      </c>
      <c r="W1659" s="52">
        <v>143.48037600000001</v>
      </c>
      <c r="X1659" s="52">
        <v>222.47357600000001</v>
      </c>
      <c r="Y1659" s="23" t="s">
        <v>4433</v>
      </c>
      <c r="Z1659" s="23" t="s">
        <v>4523</v>
      </c>
      <c r="AA1659" s="23" t="s">
        <v>4524</v>
      </c>
      <c r="AB1659" s="33">
        <v>292200824904</v>
      </c>
      <c r="AC1659" s="33" t="s">
        <v>4525</v>
      </c>
      <c r="AD1659" s="39">
        <v>44586</v>
      </c>
      <c r="AE1659" s="39">
        <v>44582</v>
      </c>
      <c r="AF1659" s="53" t="e">
        <v>#N/A</v>
      </c>
      <c r="AG1659" s="53" t="e">
        <v>#N/A</v>
      </c>
      <c r="AH1659" s="39" t="e">
        <v>#N/A</v>
      </c>
      <c r="AI1659" s="23" t="s">
        <v>51</v>
      </c>
      <c r="AJ1659" s="59"/>
      <c r="AK1659" s="59"/>
      <c r="AL1659" s="48"/>
      <c r="AM1659" s="60"/>
      <c r="AN1659" s="33"/>
      <c r="AO1659" s="48"/>
      <c r="AP1659" s="23">
        <v>2000</v>
      </c>
      <c r="AQ1659" s="23" t="s">
        <v>52</v>
      </c>
      <c r="AR1659" s="23" t="s">
        <v>4524</v>
      </c>
      <c r="AS1659" s="38" t="s">
        <v>53</v>
      </c>
      <c r="AT1659" s="23"/>
      <c r="AU1659" s="64" t="s">
        <v>4526</v>
      </c>
      <c r="AV1659" s="99">
        <v>8</v>
      </c>
      <c r="AW1659" s="102">
        <v>718.12</v>
      </c>
      <c r="AX1659" s="29" t="s">
        <v>701</v>
      </c>
      <c r="AY1659" s="29"/>
      <c r="AZ1659" s="25" t="s">
        <v>3564</v>
      </c>
      <c r="BA1659">
        <f t="shared" si="306"/>
        <v>1056</v>
      </c>
      <c r="BB1659" s="115" t="s">
        <v>6987</v>
      </c>
      <c r="BC1659" s="105">
        <f t="shared" si="295"/>
        <v>89.765000000000001</v>
      </c>
      <c r="BD1659" s="116">
        <f t="shared" si="296"/>
        <v>44562</v>
      </c>
      <c r="BE1659" s="141" t="s">
        <v>8366</v>
      </c>
      <c r="BF1659">
        <f>MATCH(BE1659,'Cat-4'!$A:$A,0)</f>
        <v>666</v>
      </c>
      <c r="BG1659">
        <f>MATCH(BD1659,'Cat-4'!$1:$1,0)</f>
        <v>121</v>
      </c>
      <c r="BH1659">
        <f>INDEX('Cat-4'!$1:$1048576,'NSS + ACT'!BF1659,'NSS + ACT'!BG1659)</f>
        <v>124.8</v>
      </c>
      <c r="BI1659">
        <f>MATCH($BI$1,'Cat-4'!$1:$1,0)</f>
        <v>153</v>
      </c>
      <c r="BJ1659">
        <f>INDEX('Cat-4'!$1:$1048576,'NSS + ACT'!BF1659,'NSS + ACT'!BI1659)</f>
        <v>133.4</v>
      </c>
      <c r="BK1659" s="126">
        <f t="shared" si="297"/>
        <v>1.0689102564102564</v>
      </c>
      <c r="BL1659">
        <f t="shared" si="298"/>
        <v>1078</v>
      </c>
      <c r="BM1659" s="126">
        <f t="shared" si="299"/>
        <v>35.93333333333333</v>
      </c>
      <c r="BN1659" s="126" t="s">
        <v>8785</v>
      </c>
      <c r="BO1659" s="126">
        <f>MATCH(BB1659,Sheet3!$D$4:$D$8,0)</f>
        <v>4</v>
      </c>
      <c r="BP1659" s="126">
        <f>MATCH(BN1659,Sheet3!$E$4:$H$4,0)</f>
        <v>4</v>
      </c>
      <c r="BQ1659" s="132">
        <f>INDEX(Sheet3!$D$4:$H$8,'NSS + ACT'!BO1659,'NSS + ACT'!BP1659)</f>
        <v>0.2</v>
      </c>
      <c r="BR1659" s="105">
        <f t="shared" si="300"/>
        <v>767.60583333333329</v>
      </c>
      <c r="BS1659" s="162">
        <f t="shared" si="301"/>
        <v>0.2</v>
      </c>
      <c r="BT1659" s="105">
        <f t="shared" si="302"/>
        <v>614.08466666666664</v>
      </c>
    </row>
    <row r="1660" spans="1:72">
      <c r="A1660" s="18">
        <f t="shared" si="305"/>
        <v>1657</v>
      </c>
      <c r="B1660" s="33">
        <v>292100527180</v>
      </c>
      <c r="C1660" s="39">
        <v>44214</v>
      </c>
      <c r="D1660" s="22" t="s">
        <v>4948</v>
      </c>
      <c r="E1660" s="22" t="s">
        <v>4949</v>
      </c>
      <c r="F1660" s="110">
        <v>6</v>
      </c>
      <c r="G1660" s="23" t="s">
        <v>49</v>
      </c>
      <c r="H1660" s="58">
        <v>117</v>
      </c>
      <c r="I1660" s="30"/>
      <c r="J1660" s="101">
        <v>702</v>
      </c>
      <c r="K1660" s="33">
        <v>73071190</v>
      </c>
      <c r="L1660" s="26">
        <v>0.1</v>
      </c>
      <c r="M1660" s="40" t="s">
        <v>742</v>
      </c>
      <c r="N1660" s="40">
        <v>0</v>
      </c>
      <c r="O1660" s="35">
        <v>0</v>
      </c>
      <c r="P1660" s="63">
        <v>0.1</v>
      </c>
      <c r="Q1660" s="52">
        <v>0</v>
      </c>
      <c r="R1660" s="63">
        <v>0.18</v>
      </c>
      <c r="S1660" s="23" t="s">
        <v>1260</v>
      </c>
      <c r="T1660" s="52">
        <v>70.2</v>
      </c>
      <c r="U1660" s="52">
        <v>0</v>
      </c>
      <c r="V1660" s="52">
        <v>7.0200000000000005</v>
      </c>
      <c r="W1660" s="52">
        <v>140.25960000000001</v>
      </c>
      <c r="X1660" s="52">
        <v>217.4796</v>
      </c>
      <c r="Y1660" s="23" t="s">
        <v>4903</v>
      </c>
      <c r="Z1660" s="23" t="s">
        <v>4950</v>
      </c>
      <c r="AA1660" s="23" t="s">
        <v>4951</v>
      </c>
      <c r="AB1660" s="33">
        <v>292100527180</v>
      </c>
      <c r="AC1660" s="33" t="s">
        <v>4952</v>
      </c>
      <c r="AD1660" s="48">
        <v>44214</v>
      </c>
      <c r="AE1660" s="39">
        <v>44214</v>
      </c>
      <c r="AF1660" s="53" t="e">
        <v>#N/A</v>
      </c>
      <c r="AG1660" s="53" t="e">
        <v>#N/A</v>
      </c>
      <c r="AH1660" s="39" t="e">
        <v>#N/A</v>
      </c>
      <c r="AI1660" s="23" t="s">
        <v>51</v>
      </c>
      <c r="AJ1660" s="54"/>
      <c r="AK1660" s="55"/>
      <c r="AL1660" s="56"/>
      <c r="AM1660" s="57"/>
      <c r="AN1660" s="33"/>
      <c r="AO1660" s="48"/>
      <c r="AP1660" s="23">
        <v>2000</v>
      </c>
      <c r="AQ1660" s="23" t="s">
        <v>52</v>
      </c>
      <c r="AR1660" s="23" t="s">
        <v>4951</v>
      </c>
      <c r="AS1660" s="38" t="s">
        <v>53</v>
      </c>
      <c r="AT1660" s="23"/>
      <c r="AU1660" s="23" t="s">
        <v>157</v>
      </c>
      <c r="AV1660" s="99">
        <v>6</v>
      </c>
      <c r="AW1660" s="101">
        <v>702</v>
      </c>
      <c r="AX1660" s="29" t="s">
        <v>4770</v>
      </c>
      <c r="AY1660" s="29"/>
      <c r="AZ1660" s="30" t="s">
        <v>702</v>
      </c>
      <c r="BA1660">
        <f t="shared" si="306"/>
        <v>1424</v>
      </c>
      <c r="BB1660" s="115" t="s">
        <v>6983</v>
      </c>
      <c r="BC1660" s="105">
        <f t="shared" si="295"/>
        <v>117</v>
      </c>
      <c r="BD1660" s="116">
        <f t="shared" si="296"/>
        <v>44197</v>
      </c>
      <c r="BE1660" s="141" t="s">
        <v>8477</v>
      </c>
      <c r="BF1660">
        <f>MATCH(BE1660,'Cat-4'!$A:$A,0)</f>
        <v>722</v>
      </c>
      <c r="BG1660">
        <f>MATCH(BD1660,'Cat-4'!$1:$1,0)</f>
        <v>109</v>
      </c>
      <c r="BH1660">
        <f>INDEX('Cat-4'!$1:$1048576,'NSS + ACT'!BF1660,'NSS + ACT'!BG1660)</f>
        <v>115.3</v>
      </c>
      <c r="BI1660">
        <f>MATCH($BI$1,'Cat-4'!$1:$1,0)</f>
        <v>153</v>
      </c>
      <c r="BJ1660">
        <f>INDEX('Cat-4'!$1:$1048576,'NSS + ACT'!BF1660,'NSS + ACT'!BI1660)</f>
        <v>130.80000000000001</v>
      </c>
      <c r="BK1660" s="126">
        <f t="shared" si="297"/>
        <v>1.1344319167389421</v>
      </c>
      <c r="BL1660">
        <f t="shared" si="298"/>
        <v>1443</v>
      </c>
      <c r="BM1660" s="126">
        <f t="shared" si="299"/>
        <v>48.1</v>
      </c>
      <c r="BN1660" s="126" t="s">
        <v>8785</v>
      </c>
      <c r="BO1660" s="126">
        <f>MATCH(BB1660,Sheet3!$D$4:$D$8,0)</f>
        <v>2</v>
      </c>
      <c r="BP1660" s="126">
        <f>MATCH(BN1660,Sheet3!$E$4:$H$4,0)</f>
        <v>4</v>
      </c>
      <c r="BQ1660" s="132">
        <f>INDEX(Sheet3!$D$4:$H$8,'NSS + ACT'!BO1660,'NSS + ACT'!BP1660)</f>
        <v>0.1</v>
      </c>
      <c r="BR1660" s="105">
        <f t="shared" si="300"/>
        <v>796.37120555073727</v>
      </c>
      <c r="BS1660" s="162">
        <f t="shared" si="301"/>
        <v>0.1</v>
      </c>
      <c r="BT1660" s="105">
        <f t="shared" si="302"/>
        <v>716.73408499566358</v>
      </c>
    </row>
    <row r="1661" spans="1:72">
      <c r="A1661" s="18">
        <f t="shared" si="305"/>
        <v>1658</v>
      </c>
      <c r="B1661" s="33">
        <v>292304127662</v>
      </c>
      <c r="C1661" s="39">
        <v>45036</v>
      </c>
      <c r="D1661" s="22" t="s">
        <v>150</v>
      </c>
      <c r="E1661" s="22" t="s">
        <v>5473</v>
      </c>
      <c r="F1661" s="110">
        <v>1</v>
      </c>
      <c r="G1661" s="23" t="s">
        <v>119</v>
      </c>
      <c r="H1661" s="58">
        <v>700</v>
      </c>
      <c r="I1661" s="30"/>
      <c r="J1661" s="101">
        <v>700</v>
      </c>
      <c r="K1661" s="33">
        <v>84821011</v>
      </c>
      <c r="L1661" s="26">
        <v>7.4999999999999997E-2</v>
      </c>
      <c r="M1661" s="40">
        <v>0</v>
      </c>
      <c r="N1661" s="40">
        <v>0</v>
      </c>
      <c r="O1661" s="35">
        <v>0</v>
      </c>
      <c r="P1661" s="63">
        <v>0.1</v>
      </c>
      <c r="Q1661" s="52">
        <v>0</v>
      </c>
      <c r="R1661" s="63">
        <v>0.18</v>
      </c>
      <c r="S1661" s="23" t="s">
        <v>4999</v>
      </c>
      <c r="T1661" s="52">
        <v>52.5</v>
      </c>
      <c r="U1661" s="52">
        <v>0</v>
      </c>
      <c r="V1661" s="52">
        <v>5.25</v>
      </c>
      <c r="W1661" s="52">
        <v>136.39499999999998</v>
      </c>
      <c r="X1661" s="52">
        <v>194.14499999999998</v>
      </c>
      <c r="Y1661" s="23" t="s">
        <v>5450</v>
      </c>
      <c r="Z1661" s="23" t="s">
        <v>5474</v>
      </c>
      <c r="AA1661" s="23" t="s">
        <v>5475</v>
      </c>
      <c r="AB1661" s="33">
        <v>292304127662</v>
      </c>
      <c r="AC1661" s="33" t="s">
        <v>5476</v>
      </c>
      <c r="AD1661" s="39">
        <v>45036</v>
      </c>
      <c r="AE1661" s="39">
        <v>45035</v>
      </c>
      <c r="AF1661" s="53" t="e">
        <v>#N/A</v>
      </c>
      <c r="AG1661" s="53" t="e">
        <v>#N/A</v>
      </c>
      <c r="AH1661" s="39" t="e">
        <v>#N/A</v>
      </c>
      <c r="AI1661" s="23" t="s">
        <v>51</v>
      </c>
      <c r="AJ1661" s="59"/>
      <c r="AK1661" s="59"/>
      <c r="AL1661" s="48"/>
      <c r="AM1661" s="60"/>
      <c r="AN1661" s="33"/>
      <c r="AO1661" s="48"/>
      <c r="AP1661" s="23">
        <v>2000</v>
      </c>
      <c r="AQ1661" s="23" t="s">
        <v>52</v>
      </c>
      <c r="AR1661" s="23" t="s">
        <v>5475</v>
      </c>
      <c r="AS1661" s="38" t="s">
        <v>518</v>
      </c>
      <c r="AT1661" s="23"/>
      <c r="AU1661" s="23" t="s">
        <v>5477</v>
      </c>
      <c r="AV1661" s="99">
        <v>1</v>
      </c>
      <c r="AW1661" s="101">
        <v>700</v>
      </c>
      <c r="AX1661" s="29" t="s">
        <v>4770</v>
      </c>
      <c r="AY1661" s="29"/>
      <c r="AZ1661" s="30">
        <v>1</v>
      </c>
      <c r="BA1661">
        <f t="shared" si="306"/>
        <v>603</v>
      </c>
      <c r="BB1661" s="115" t="s">
        <v>6983</v>
      </c>
      <c r="BC1661" s="105">
        <f t="shared" si="295"/>
        <v>700</v>
      </c>
      <c r="BD1661" s="116">
        <f t="shared" si="296"/>
        <v>45017</v>
      </c>
      <c r="BE1661" s="141" t="s">
        <v>8477</v>
      </c>
      <c r="BF1661">
        <f>MATCH(BE1661,'Cat-4'!$A:$A,0)</f>
        <v>722</v>
      </c>
      <c r="BG1661">
        <f>MATCH(BD1661,'Cat-4'!$1:$1,0)</f>
        <v>136</v>
      </c>
      <c r="BH1661">
        <f>INDEX('Cat-4'!$1:$1048576,'NSS + ACT'!BF1661,'NSS + ACT'!BG1661)</f>
        <v>128.4</v>
      </c>
      <c r="BI1661">
        <f>MATCH($BI$1,'Cat-4'!$1:$1,0)</f>
        <v>153</v>
      </c>
      <c r="BJ1661">
        <f>INDEX('Cat-4'!$1:$1048576,'NSS + ACT'!BF1661,'NSS + ACT'!BI1661)</f>
        <v>130.80000000000001</v>
      </c>
      <c r="BK1661" s="126">
        <f t="shared" si="297"/>
        <v>1.0186915887850467</v>
      </c>
      <c r="BL1661">
        <f t="shared" si="298"/>
        <v>623</v>
      </c>
      <c r="BM1661" s="126">
        <f t="shared" si="299"/>
        <v>20.766666666666666</v>
      </c>
      <c r="BN1661" s="126" t="s">
        <v>8784</v>
      </c>
      <c r="BO1661" s="126">
        <f>MATCH(BB1661,Sheet3!$D$4:$D$8,0)</f>
        <v>2</v>
      </c>
      <c r="BP1661" s="126">
        <f>MATCH(BN1661,Sheet3!$E$4:$H$4,0)</f>
        <v>3</v>
      </c>
      <c r="BQ1661" s="132">
        <f>INDEX(Sheet3!$D$4:$H$8,'NSS + ACT'!BO1661,'NSS + ACT'!BP1661)</f>
        <v>0.05</v>
      </c>
      <c r="BR1661" s="105">
        <f t="shared" si="300"/>
        <v>713.08411214953276</v>
      </c>
      <c r="BS1661" s="162">
        <f t="shared" si="301"/>
        <v>0.05</v>
      </c>
      <c r="BT1661" s="105">
        <f t="shared" si="302"/>
        <v>677.42990654205607</v>
      </c>
    </row>
    <row r="1662" spans="1:72">
      <c r="A1662" s="18">
        <f t="shared" si="305"/>
        <v>1659</v>
      </c>
      <c r="B1662" s="33">
        <v>292308961420</v>
      </c>
      <c r="C1662" s="39">
        <v>45161</v>
      </c>
      <c r="D1662" s="22" t="s">
        <v>526</v>
      </c>
      <c r="E1662" s="22" t="s">
        <v>5416</v>
      </c>
      <c r="F1662" s="110">
        <v>13</v>
      </c>
      <c r="G1662" s="23" t="s">
        <v>49</v>
      </c>
      <c r="H1662" s="58">
        <v>53</v>
      </c>
      <c r="I1662" s="30"/>
      <c r="J1662" s="101">
        <v>689</v>
      </c>
      <c r="K1662" s="33">
        <v>84849000</v>
      </c>
      <c r="L1662" s="26">
        <v>7.4999999999999997E-2</v>
      </c>
      <c r="M1662" s="40">
        <v>0</v>
      </c>
      <c r="N1662" s="40">
        <v>0</v>
      </c>
      <c r="O1662" s="35">
        <v>0</v>
      </c>
      <c r="P1662" s="63">
        <v>0.1</v>
      </c>
      <c r="Q1662" s="52">
        <v>0</v>
      </c>
      <c r="R1662" s="63">
        <v>0.18</v>
      </c>
      <c r="S1662" s="23" t="s">
        <v>777</v>
      </c>
      <c r="T1662" s="52">
        <v>51.674999999999997</v>
      </c>
      <c r="U1662" s="52">
        <v>0</v>
      </c>
      <c r="V1662" s="52">
        <v>5.1675000000000004</v>
      </c>
      <c r="W1662" s="52">
        <v>134.25164999999998</v>
      </c>
      <c r="X1662" s="52">
        <v>191.09414999999998</v>
      </c>
      <c r="Y1662" s="23" t="s">
        <v>5221</v>
      </c>
      <c r="Z1662" s="23" t="s">
        <v>5417</v>
      </c>
      <c r="AA1662" s="23" t="s">
        <v>5418</v>
      </c>
      <c r="AB1662" s="33">
        <v>292308961420</v>
      </c>
      <c r="AC1662" s="33" t="s">
        <v>5419</v>
      </c>
      <c r="AD1662" s="39">
        <v>45161</v>
      </c>
      <c r="AE1662" s="39">
        <v>45157</v>
      </c>
      <c r="AF1662" s="53" t="e">
        <v>#N/A</v>
      </c>
      <c r="AG1662" s="53" t="e">
        <v>#N/A</v>
      </c>
      <c r="AH1662" s="39" t="e">
        <v>#N/A</v>
      </c>
      <c r="AI1662" s="23" t="s">
        <v>51</v>
      </c>
      <c r="AJ1662" s="59"/>
      <c r="AK1662" s="59"/>
      <c r="AL1662" s="48"/>
      <c r="AM1662" s="60"/>
      <c r="AN1662" s="33"/>
      <c r="AO1662" s="48"/>
      <c r="AP1662" s="23">
        <v>2000</v>
      </c>
      <c r="AQ1662" s="23" t="s">
        <v>52</v>
      </c>
      <c r="AR1662" s="23" t="s">
        <v>5418</v>
      </c>
      <c r="AS1662" s="38" t="s">
        <v>518</v>
      </c>
      <c r="AT1662" s="23"/>
      <c r="AU1662" s="23" t="s">
        <v>5420</v>
      </c>
      <c r="AV1662" s="99">
        <v>13</v>
      </c>
      <c r="AW1662" s="101">
        <v>689</v>
      </c>
      <c r="AX1662" s="29" t="s">
        <v>4770</v>
      </c>
      <c r="AY1662" s="29"/>
      <c r="AZ1662" s="30"/>
      <c r="BA1662">
        <f t="shared" si="306"/>
        <v>481</v>
      </c>
      <c r="BB1662" s="115" t="s">
        <v>6983</v>
      </c>
      <c r="BC1662" s="105">
        <f t="shared" si="295"/>
        <v>53</v>
      </c>
      <c r="BD1662" s="116">
        <f t="shared" si="296"/>
        <v>45139</v>
      </c>
      <c r="BE1662" s="141" t="s">
        <v>8477</v>
      </c>
      <c r="BF1662">
        <f>MATCH(BE1662,'Cat-4'!$A:$A,0)</f>
        <v>722</v>
      </c>
      <c r="BG1662">
        <f>MATCH(BD1662,'Cat-4'!$1:$1,0)</f>
        <v>140</v>
      </c>
      <c r="BH1662">
        <f>INDEX('Cat-4'!$1:$1048576,'NSS + ACT'!BF1662,'NSS + ACT'!BG1662)</f>
        <v>128.5</v>
      </c>
      <c r="BI1662">
        <f>MATCH($BI$1,'Cat-4'!$1:$1,0)</f>
        <v>153</v>
      </c>
      <c r="BJ1662">
        <f>INDEX('Cat-4'!$1:$1048576,'NSS + ACT'!BF1662,'NSS + ACT'!BI1662)</f>
        <v>130.80000000000001</v>
      </c>
      <c r="BK1662" s="126">
        <f t="shared" si="297"/>
        <v>1.0178988326848251</v>
      </c>
      <c r="BL1662">
        <f t="shared" si="298"/>
        <v>501</v>
      </c>
      <c r="BM1662" s="126">
        <f t="shared" si="299"/>
        <v>16.7</v>
      </c>
      <c r="BN1662" s="126" t="s">
        <v>8784</v>
      </c>
      <c r="BO1662" s="126">
        <f>MATCH(BB1662,Sheet3!$D$4:$D$8,0)</f>
        <v>2</v>
      </c>
      <c r="BP1662" s="126">
        <f>MATCH(BN1662,Sheet3!$E$4:$H$4,0)</f>
        <v>3</v>
      </c>
      <c r="BQ1662" s="132">
        <f>INDEX(Sheet3!$D$4:$H$8,'NSS + ACT'!BO1662,'NSS + ACT'!BP1662)</f>
        <v>0.05</v>
      </c>
      <c r="BR1662" s="105">
        <f t="shared" si="300"/>
        <v>701.33229571984452</v>
      </c>
      <c r="BS1662" s="162">
        <f t="shared" si="301"/>
        <v>0.05</v>
      </c>
      <c r="BT1662" s="105">
        <f t="shared" si="302"/>
        <v>666.26568093385231</v>
      </c>
    </row>
    <row r="1663" spans="1:72">
      <c r="A1663" s="18">
        <f t="shared" si="305"/>
        <v>1660</v>
      </c>
      <c r="B1663" s="61">
        <v>292102088132</v>
      </c>
      <c r="C1663" s="39">
        <v>44257</v>
      </c>
      <c r="D1663" s="22" t="s">
        <v>91</v>
      </c>
      <c r="E1663" s="22" t="s">
        <v>2101</v>
      </c>
      <c r="F1663" s="110">
        <v>3</v>
      </c>
      <c r="G1663" s="23" t="s">
        <v>49</v>
      </c>
      <c r="H1663" s="52">
        <v>229</v>
      </c>
      <c r="I1663" s="30"/>
      <c r="J1663" s="109">
        <v>687</v>
      </c>
      <c r="K1663" s="23">
        <v>84819090</v>
      </c>
      <c r="L1663" s="26">
        <v>7.4999999999999997E-2</v>
      </c>
      <c r="M1663" s="40">
        <v>0</v>
      </c>
      <c r="N1663" s="62">
        <v>0</v>
      </c>
      <c r="O1663" s="52">
        <v>0</v>
      </c>
      <c r="P1663" s="26">
        <v>0.1</v>
      </c>
      <c r="Q1663" s="52">
        <v>0</v>
      </c>
      <c r="R1663" s="63">
        <v>0.18</v>
      </c>
      <c r="S1663" s="23" t="s">
        <v>849</v>
      </c>
      <c r="T1663" s="52">
        <v>51.524999999999999</v>
      </c>
      <c r="U1663" s="52">
        <v>0</v>
      </c>
      <c r="V1663" s="52">
        <v>5.1524999999999999</v>
      </c>
      <c r="W1663" s="52">
        <v>133.86195000000001</v>
      </c>
      <c r="X1663" s="52">
        <v>190.53944999999999</v>
      </c>
      <c r="Y1663" s="23" t="s">
        <v>1945</v>
      </c>
      <c r="Z1663" s="23" t="s">
        <v>2102</v>
      </c>
      <c r="AA1663" s="23" t="s">
        <v>2103</v>
      </c>
      <c r="AB1663" s="33">
        <v>292102088132</v>
      </c>
      <c r="AC1663" s="33" t="s">
        <v>2100</v>
      </c>
      <c r="AD1663" s="48">
        <v>44257</v>
      </c>
      <c r="AE1663" s="39">
        <v>44250</v>
      </c>
      <c r="AF1663" s="53" t="e">
        <v>#N/A</v>
      </c>
      <c r="AG1663" s="53" t="e">
        <v>#N/A</v>
      </c>
      <c r="AH1663" s="39" t="e">
        <v>#N/A</v>
      </c>
      <c r="AI1663" s="23" t="s">
        <v>51</v>
      </c>
      <c r="AJ1663" s="54"/>
      <c r="AK1663" s="55"/>
      <c r="AL1663" s="56"/>
      <c r="AM1663" s="57"/>
      <c r="AN1663" s="33"/>
      <c r="AO1663" s="48"/>
      <c r="AP1663" s="23">
        <v>2000</v>
      </c>
      <c r="AQ1663" s="23" t="s">
        <v>52</v>
      </c>
      <c r="AR1663" s="23" t="s">
        <v>2103</v>
      </c>
      <c r="AS1663" s="38" t="s">
        <v>53</v>
      </c>
      <c r="AT1663" s="23"/>
      <c r="AU1663" s="64">
        <v>9320633410</v>
      </c>
      <c r="AV1663" s="99">
        <v>3</v>
      </c>
      <c r="AW1663" s="102">
        <v>687</v>
      </c>
      <c r="AX1663" s="29" t="s">
        <v>701</v>
      </c>
      <c r="AY1663" s="29"/>
      <c r="AZ1663" s="25" t="s">
        <v>702</v>
      </c>
      <c r="BA1663">
        <f t="shared" si="306"/>
        <v>1388</v>
      </c>
      <c r="BB1663" t="s">
        <v>6983</v>
      </c>
      <c r="BC1663" s="105">
        <f t="shared" si="295"/>
        <v>229</v>
      </c>
      <c r="BD1663" s="116">
        <f t="shared" si="296"/>
        <v>44228</v>
      </c>
      <c r="BE1663" s="141" t="s">
        <v>8477</v>
      </c>
      <c r="BF1663">
        <f>MATCH(BE1663,'Cat-4'!$A:$A,0)</f>
        <v>722</v>
      </c>
      <c r="BG1663">
        <f>MATCH(BD1663,'Cat-4'!$1:$1,0)</f>
        <v>110</v>
      </c>
      <c r="BH1663">
        <f>INDEX('Cat-4'!$1:$1048576,'NSS + ACT'!BF1663,'NSS + ACT'!BG1663)</f>
        <v>115.4</v>
      </c>
      <c r="BI1663">
        <f>MATCH($BI$1,'Cat-4'!$1:$1,0)</f>
        <v>153</v>
      </c>
      <c r="BJ1663">
        <f>INDEX('Cat-4'!$1:$1048576,'NSS + ACT'!BF1663,'NSS + ACT'!BI1663)</f>
        <v>130.80000000000001</v>
      </c>
      <c r="BK1663" s="126">
        <f t="shared" si="297"/>
        <v>1.1334488734835355</v>
      </c>
      <c r="BL1663">
        <f t="shared" si="298"/>
        <v>1412</v>
      </c>
      <c r="BM1663" s="126">
        <f t="shared" si="299"/>
        <v>47.06666666666667</v>
      </c>
      <c r="BN1663" s="126" t="s">
        <v>8785</v>
      </c>
      <c r="BO1663" s="126">
        <f>MATCH(BB1663,Sheet3!$D$4:$D$8,0)</f>
        <v>2</v>
      </c>
      <c r="BP1663" s="126">
        <f>MATCH(BN1663,Sheet3!$E$4:$H$4,0)</f>
        <v>4</v>
      </c>
      <c r="BQ1663" s="132">
        <f>INDEX(Sheet3!$D$4:$H$8,'NSS + ACT'!BO1663,'NSS + ACT'!BP1663)</f>
        <v>0.1</v>
      </c>
      <c r="BR1663" s="105">
        <f t="shared" si="300"/>
        <v>778.67937608318891</v>
      </c>
      <c r="BS1663" s="162">
        <f t="shared" si="301"/>
        <v>0.1</v>
      </c>
      <c r="BT1663" s="105">
        <f t="shared" si="302"/>
        <v>700.81143847486999</v>
      </c>
    </row>
    <row r="1664" spans="1:72">
      <c r="A1664" s="18">
        <f t="shared" si="305"/>
        <v>1661</v>
      </c>
      <c r="B1664" s="61">
        <v>291703559184</v>
      </c>
      <c r="C1664" s="39">
        <v>42928</v>
      </c>
      <c r="D1664" s="22" t="s">
        <v>264</v>
      </c>
      <c r="E1664" s="22" t="s">
        <v>3317</v>
      </c>
      <c r="F1664" s="110">
        <v>4</v>
      </c>
      <c r="G1664" s="23" t="s">
        <v>119</v>
      </c>
      <c r="H1664" s="52">
        <v>168.75</v>
      </c>
      <c r="I1664" s="30"/>
      <c r="J1664" s="109">
        <v>675</v>
      </c>
      <c r="K1664" s="23">
        <v>84139120</v>
      </c>
      <c r="L1664" s="26">
        <v>7.4999999999999997E-2</v>
      </c>
      <c r="M1664" s="40">
        <v>0</v>
      </c>
      <c r="N1664" s="62">
        <v>0</v>
      </c>
      <c r="O1664" s="52">
        <v>0</v>
      </c>
      <c r="P1664" s="26">
        <v>0.1</v>
      </c>
      <c r="Q1664" s="52">
        <v>0</v>
      </c>
      <c r="R1664" s="63">
        <v>0.18</v>
      </c>
      <c r="S1664" s="23" t="s">
        <v>2931</v>
      </c>
      <c r="T1664" s="52">
        <v>50.625</v>
      </c>
      <c r="U1664" s="52">
        <v>0</v>
      </c>
      <c r="V1664" s="52">
        <v>5.0625</v>
      </c>
      <c r="W1664" s="52">
        <v>131.52375000000001</v>
      </c>
      <c r="X1664" s="52">
        <v>187.21125000000001</v>
      </c>
      <c r="Y1664" s="23" t="s">
        <v>3182</v>
      </c>
      <c r="Z1664" s="23" t="s">
        <v>3318</v>
      </c>
      <c r="AA1664" s="23" t="s">
        <v>3319</v>
      </c>
      <c r="AB1664" s="33">
        <v>291703559184</v>
      </c>
      <c r="AC1664" s="33" t="s">
        <v>3200</v>
      </c>
      <c r="AD1664" s="48">
        <v>42928</v>
      </c>
      <c r="AE1664" s="39">
        <v>42880</v>
      </c>
      <c r="AF1664" s="53" t="e">
        <v>#N/A</v>
      </c>
      <c r="AG1664" s="53" t="e">
        <v>#N/A</v>
      </c>
      <c r="AH1664" s="39" t="e">
        <v>#N/A</v>
      </c>
      <c r="AI1664" s="23" t="s">
        <v>51</v>
      </c>
      <c r="AJ1664" s="54"/>
      <c r="AK1664" s="55"/>
      <c r="AL1664" s="56"/>
      <c r="AM1664" s="57"/>
      <c r="AN1664" s="33"/>
      <c r="AO1664" s="48"/>
      <c r="AP1664" s="23">
        <v>2000</v>
      </c>
      <c r="AQ1664" s="23" t="s">
        <v>64</v>
      </c>
      <c r="AR1664" s="23" t="s">
        <v>3319</v>
      </c>
      <c r="AS1664" s="38" t="s">
        <v>53</v>
      </c>
      <c r="AT1664" s="23" t="s">
        <v>522</v>
      </c>
      <c r="AU1664" s="64">
        <v>17042</v>
      </c>
      <c r="AV1664" s="99">
        <v>4</v>
      </c>
      <c r="AW1664" s="102">
        <v>675</v>
      </c>
      <c r="AX1664" s="29" t="s">
        <v>701</v>
      </c>
      <c r="AY1664" s="29"/>
      <c r="AZ1664" s="25">
        <v>1</v>
      </c>
      <c r="BA1664">
        <f t="shared" si="306"/>
        <v>2758</v>
      </c>
      <c r="BB1664" s="115" t="s">
        <v>6983</v>
      </c>
      <c r="BC1664" s="105">
        <f t="shared" si="295"/>
        <v>168.75</v>
      </c>
      <c r="BD1664" s="116">
        <f t="shared" si="296"/>
        <v>42856</v>
      </c>
      <c r="BE1664" s="141" t="s">
        <v>8477</v>
      </c>
      <c r="BF1664">
        <f>MATCH(BE1664,'Cat-4'!$A:$A,0)</f>
        <v>722</v>
      </c>
      <c r="BG1664">
        <f>MATCH(BD1664,'Cat-4'!$1:$1,0)</f>
        <v>65</v>
      </c>
      <c r="BH1664">
        <f>INDEX('Cat-4'!$1:$1048576,'NSS + ACT'!BF1664,'NSS + ACT'!BG1664)</f>
        <v>108.1</v>
      </c>
      <c r="BI1664">
        <f>MATCH($BI$1,'Cat-4'!$1:$1,0)</f>
        <v>153</v>
      </c>
      <c r="BJ1664">
        <f>INDEX('Cat-4'!$1:$1048576,'NSS + ACT'!BF1664,'NSS + ACT'!BI1664)</f>
        <v>130.80000000000001</v>
      </c>
      <c r="BK1664" s="126">
        <f t="shared" si="297"/>
        <v>1.2099907493061981</v>
      </c>
      <c r="BL1664">
        <f t="shared" si="298"/>
        <v>2784</v>
      </c>
      <c r="BM1664" s="126">
        <f t="shared" si="299"/>
        <v>92.8</v>
      </c>
      <c r="BN1664" s="126" t="s">
        <v>8785</v>
      </c>
      <c r="BO1664" s="126">
        <f>MATCH(BB1664,Sheet3!$D$4:$D$8,0)</f>
        <v>2</v>
      </c>
      <c r="BP1664" s="126">
        <f>MATCH(BN1664,Sheet3!$E$4:$H$4,0)</f>
        <v>4</v>
      </c>
      <c r="BQ1664" s="132">
        <f>INDEX(Sheet3!$D$4:$H$8,'NSS + ACT'!BO1664,'NSS + ACT'!BP1664)</f>
        <v>0.1</v>
      </c>
      <c r="BR1664" s="105">
        <f t="shared" si="300"/>
        <v>816.74375578168372</v>
      </c>
      <c r="BS1664" s="162">
        <f t="shared" si="301"/>
        <v>0.1</v>
      </c>
      <c r="BT1664" s="105">
        <f t="shared" si="302"/>
        <v>735.06938020351538</v>
      </c>
    </row>
    <row r="1665" spans="1:72">
      <c r="A1665" s="18">
        <f t="shared" si="305"/>
        <v>1662</v>
      </c>
      <c r="B1665" s="61">
        <v>291703559184</v>
      </c>
      <c r="C1665" s="39">
        <v>42928</v>
      </c>
      <c r="D1665" s="22" t="s">
        <v>264</v>
      </c>
      <c r="E1665" s="22" t="s">
        <v>3320</v>
      </c>
      <c r="F1665" s="110">
        <v>4</v>
      </c>
      <c r="G1665" s="23" t="s">
        <v>119</v>
      </c>
      <c r="H1665" s="52">
        <v>168.75</v>
      </c>
      <c r="I1665" s="30"/>
      <c r="J1665" s="109">
        <v>675</v>
      </c>
      <c r="K1665" s="23">
        <v>84139120</v>
      </c>
      <c r="L1665" s="26">
        <v>7.4999999999999997E-2</v>
      </c>
      <c r="M1665" s="40">
        <v>0</v>
      </c>
      <c r="N1665" s="62">
        <v>0</v>
      </c>
      <c r="O1665" s="52">
        <v>0</v>
      </c>
      <c r="P1665" s="26">
        <v>0.1</v>
      </c>
      <c r="Q1665" s="52">
        <v>0</v>
      </c>
      <c r="R1665" s="63">
        <v>0.18</v>
      </c>
      <c r="S1665" s="23" t="s">
        <v>2931</v>
      </c>
      <c r="T1665" s="52">
        <v>50.625</v>
      </c>
      <c r="U1665" s="52">
        <v>0</v>
      </c>
      <c r="V1665" s="52">
        <v>5.0625</v>
      </c>
      <c r="W1665" s="52">
        <v>131.52375000000001</v>
      </c>
      <c r="X1665" s="52">
        <v>187.21125000000001</v>
      </c>
      <c r="Y1665" s="23" t="s">
        <v>3182</v>
      </c>
      <c r="Z1665" s="23" t="s">
        <v>3321</v>
      </c>
      <c r="AA1665" s="23" t="s">
        <v>3322</v>
      </c>
      <c r="AB1665" s="33">
        <v>291703559184</v>
      </c>
      <c r="AC1665" s="33" t="s">
        <v>3200</v>
      </c>
      <c r="AD1665" s="48">
        <v>42928</v>
      </c>
      <c r="AE1665" s="39">
        <v>42880</v>
      </c>
      <c r="AF1665" s="53" t="e">
        <v>#N/A</v>
      </c>
      <c r="AG1665" s="53" t="e">
        <v>#N/A</v>
      </c>
      <c r="AH1665" s="39" t="e">
        <v>#N/A</v>
      </c>
      <c r="AI1665" s="23" t="s">
        <v>51</v>
      </c>
      <c r="AJ1665" s="54"/>
      <c r="AK1665" s="55"/>
      <c r="AL1665" s="56"/>
      <c r="AM1665" s="57"/>
      <c r="AN1665" s="33"/>
      <c r="AO1665" s="48"/>
      <c r="AP1665" s="23">
        <v>2000</v>
      </c>
      <c r="AQ1665" s="23" t="s">
        <v>64</v>
      </c>
      <c r="AR1665" s="23" t="s">
        <v>3322</v>
      </c>
      <c r="AS1665" s="38" t="s">
        <v>53</v>
      </c>
      <c r="AT1665" s="23" t="s">
        <v>522</v>
      </c>
      <c r="AU1665" s="64">
        <v>17042</v>
      </c>
      <c r="AV1665" s="99">
        <v>4</v>
      </c>
      <c r="AW1665" s="102">
        <v>675</v>
      </c>
      <c r="AX1665" s="29" t="s">
        <v>701</v>
      </c>
      <c r="AY1665" s="29"/>
      <c r="AZ1665" s="25">
        <v>1</v>
      </c>
      <c r="BA1665">
        <f t="shared" si="306"/>
        <v>2758</v>
      </c>
      <c r="BB1665" s="115" t="s">
        <v>6983</v>
      </c>
      <c r="BC1665" s="105">
        <f t="shared" si="295"/>
        <v>168.75</v>
      </c>
      <c r="BD1665" s="116">
        <f t="shared" si="296"/>
        <v>42856</v>
      </c>
      <c r="BE1665" s="141" t="s">
        <v>8477</v>
      </c>
      <c r="BF1665">
        <f>MATCH(BE1665,'Cat-4'!$A:$A,0)</f>
        <v>722</v>
      </c>
      <c r="BG1665">
        <f>MATCH(BD1665,'Cat-4'!$1:$1,0)</f>
        <v>65</v>
      </c>
      <c r="BH1665">
        <f>INDEX('Cat-4'!$1:$1048576,'NSS + ACT'!BF1665,'NSS + ACT'!BG1665)</f>
        <v>108.1</v>
      </c>
      <c r="BI1665">
        <f>MATCH($BI$1,'Cat-4'!$1:$1,0)</f>
        <v>153</v>
      </c>
      <c r="BJ1665">
        <f>INDEX('Cat-4'!$1:$1048576,'NSS + ACT'!BF1665,'NSS + ACT'!BI1665)</f>
        <v>130.80000000000001</v>
      </c>
      <c r="BK1665" s="126">
        <f t="shared" si="297"/>
        <v>1.2099907493061981</v>
      </c>
      <c r="BL1665">
        <f t="shared" si="298"/>
        <v>2784</v>
      </c>
      <c r="BM1665" s="126">
        <f t="shared" si="299"/>
        <v>92.8</v>
      </c>
      <c r="BN1665" s="126" t="s">
        <v>8785</v>
      </c>
      <c r="BO1665" s="126">
        <f>MATCH(BB1665,Sheet3!$D$4:$D$8,0)</f>
        <v>2</v>
      </c>
      <c r="BP1665" s="126">
        <f>MATCH(BN1665,Sheet3!$E$4:$H$4,0)</f>
        <v>4</v>
      </c>
      <c r="BQ1665" s="132">
        <f>INDEX(Sheet3!$D$4:$H$8,'NSS + ACT'!BO1665,'NSS + ACT'!BP1665)</f>
        <v>0.1</v>
      </c>
      <c r="BR1665" s="105">
        <f t="shared" si="300"/>
        <v>816.74375578168372</v>
      </c>
      <c r="BS1665" s="162">
        <f t="shared" si="301"/>
        <v>0.1</v>
      </c>
      <c r="BT1665" s="105">
        <f t="shared" si="302"/>
        <v>735.06938020351538</v>
      </c>
    </row>
    <row r="1666" spans="1:72">
      <c r="A1666" s="18">
        <f t="shared" si="305"/>
        <v>1663</v>
      </c>
      <c r="B1666" s="61">
        <v>291703264554</v>
      </c>
      <c r="C1666" s="39">
        <v>42903</v>
      </c>
      <c r="D1666" s="22" t="s">
        <v>264</v>
      </c>
      <c r="E1666" s="22" t="s">
        <v>3300</v>
      </c>
      <c r="F1666" s="110">
        <v>2</v>
      </c>
      <c r="G1666" s="23" t="s">
        <v>119</v>
      </c>
      <c r="H1666" s="52">
        <v>327.29500000000002</v>
      </c>
      <c r="I1666" s="30"/>
      <c r="J1666" s="109">
        <v>654.59</v>
      </c>
      <c r="K1666" s="23">
        <v>84139120</v>
      </c>
      <c r="L1666" s="26">
        <v>7.4999999999999997E-2</v>
      </c>
      <c r="M1666" s="40">
        <v>0</v>
      </c>
      <c r="N1666" s="62">
        <v>0</v>
      </c>
      <c r="O1666" s="52">
        <v>0</v>
      </c>
      <c r="P1666" s="26">
        <v>0.1</v>
      </c>
      <c r="Q1666" s="52">
        <v>0</v>
      </c>
      <c r="R1666" s="63">
        <v>0.18</v>
      </c>
      <c r="S1666" s="23" t="s">
        <v>2931</v>
      </c>
      <c r="T1666" s="52">
        <v>49.094250000000002</v>
      </c>
      <c r="U1666" s="52">
        <v>0</v>
      </c>
      <c r="V1666" s="52">
        <v>4.9094250000000006</v>
      </c>
      <c r="W1666" s="52">
        <v>127.54686150000001</v>
      </c>
      <c r="X1666" s="52">
        <v>181.55053650000002</v>
      </c>
      <c r="Y1666" s="23" t="s">
        <v>3182</v>
      </c>
      <c r="Z1666" s="23" t="s">
        <v>3301</v>
      </c>
      <c r="AA1666" s="23" t="s">
        <v>3302</v>
      </c>
      <c r="AB1666" s="33">
        <v>291703264554</v>
      </c>
      <c r="AC1666" s="33" t="s">
        <v>3014</v>
      </c>
      <c r="AD1666" s="48">
        <v>42903</v>
      </c>
      <c r="AE1666" s="39">
        <v>42847</v>
      </c>
      <c r="AF1666" s="53" t="e">
        <v>#N/A</v>
      </c>
      <c r="AG1666" s="53" t="e">
        <v>#N/A</v>
      </c>
      <c r="AH1666" s="39" t="e">
        <v>#N/A</v>
      </c>
      <c r="AI1666" s="23" t="s">
        <v>51</v>
      </c>
      <c r="AJ1666" s="54"/>
      <c r="AK1666" s="55"/>
      <c r="AL1666" s="56"/>
      <c r="AM1666" s="57"/>
      <c r="AN1666" s="33"/>
      <c r="AO1666" s="48"/>
      <c r="AP1666" s="23">
        <v>2000</v>
      </c>
      <c r="AQ1666" s="23" t="s">
        <v>52</v>
      </c>
      <c r="AR1666" s="23" t="s">
        <v>3302</v>
      </c>
      <c r="AS1666" s="38" t="s">
        <v>53</v>
      </c>
      <c r="AT1666" s="23" t="s">
        <v>522</v>
      </c>
      <c r="AU1666" s="64">
        <v>17018</v>
      </c>
      <c r="AV1666" s="99">
        <v>2</v>
      </c>
      <c r="AW1666" s="102">
        <v>654.59</v>
      </c>
      <c r="AX1666" s="29" t="s">
        <v>701</v>
      </c>
      <c r="AY1666" s="29"/>
      <c r="AZ1666" s="25">
        <v>1</v>
      </c>
      <c r="BA1666">
        <f t="shared" si="306"/>
        <v>2791</v>
      </c>
      <c r="BB1666" s="115" t="s">
        <v>6983</v>
      </c>
      <c r="BC1666" s="105">
        <f t="shared" si="295"/>
        <v>327.29500000000002</v>
      </c>
      <c r="BD1666" s="116">
        <f t="shared" si="296"/>
        <v>42826</v>
      </c>
      <c r="BE1666" s="141" t="s">
        <v>8477</v>
      </c>
      <c r="BF1666">
        <f>MATCH(BE1666,'Cat-4'!$A:$A,0)</f>
        <v>722</v>
      </c>
      <c r="BG1666">
        <f>MATCH(BD1666,'Cat-4'!$1:$1,0)</f>
        <v>64</v>
      </c>
      <c r="BH1666">
        <f>INDEX('Cat-4'!$1:$1048576,'NSS + ACT'!BF1666,'NSS + ACT'!BG1666)</f>
        <v>108.3</v>
      </c>
      <c r="BI1666">
        <f>MATCH($BI$1,'Cat-4'!$1:$1,0)</f>
        <v>153</v>
      </c>
      <c r="BJ1666">
        <f>INDEX('Cat-4'!$1:$1048576,'NSS + ACT'!BF1666,'NSS + ACT'!BI1666)</f>
        <v>130.80000000000001</v>
      </c>
      <c r="BK1666" s="126">
        <f t="shared" si="297"/>
        <v>1.2077562326869808</v>
      </c>
      <c r="BL1666">
        <f t="shared" si="298"/>
        <v>2814</v>
      </c>
      <c r="BM1666" s="126">
        <f t="shared" si="299"/>
        <v>93.8</v>
      </c>
      <c r="BN1666" s="126" t="s">
        <v>8785</v>
      </c>
      <c r="BO1666" s="126">
        <f>MATCH(BB1666,Sheet3!$D$4:$D$8,0)</f>
        <v>2</v>
      </c>
      <c r="BP1666" s="126">
        <f>MATCH(BN1666,Sheet3!$E$4:$H$4,0)</f>
        <v>4</v>
      </c>
      <c r="BQ1666" s="132">
        <f>INDEX(Sheet3!$D$4:$H$8,'NSS + ACT'!BO1666,'NSS + ACT'!BP1666)</f>
        <v>0.1</v>
      </c>
      <c r="BR1666" s="105">
        <f t="shared" si="300"/>
        <v>790.58515235457082</v>
      </c>
      <c r="BS1666" s="162">
        <f t="shared" si="301"/>
        <v>0.1</v>
      </c>
      <c r="BT1666" s="105">
        <f t="shared" si="302"/>
        <v>711.52663711911373</v>
      </c>
    </row>
    <row r="1667" spans="1:72">
      <c r="A1667" s="18">
        <f t="shared" si="305"/>
        <v>1664</v>
      </c>
      <c r="B1667" s="33">
        <v>291810095511</v>
      </c>
      <c r="C1667" s="39">
        <v>43423</v>
      </c>
      <c r="D1667" s="22" t="s">
        <v>117</v>
      </c>
      <c r="E1667" s="22" t="s">
        <v>5733</v>
      </c>
      <c r="F1667" s="110">
        <v>9</v>
      </c>
      <c r="G1667" s="23" t="s">
        <v>49</v>
      </c>
      <c r="H1667" s="52">
        <v>72.341111111111118</v>
      </c>
      <c r="I1667" s="30"/>
      <c r="J1667" s="109">
        <v>651.07000000000005</v>
      </c>
      <c r="K1667" s="36">
        <v>40169390</v>
      </c>
      <c r="L1667" s="26">
        <v>0.1</v>
      </c>
      <c r="M1667" s="26"/>
      <c r="N1667" s="26">
        <v>0</v>
      </c>
      <c r="O1667" s="60"/>
      <c r="P1667" s="26">
        <v>0.1</v>
      </c>
      <c r="Q1667" s="84"/>
      <c r="R1667" s="26">
        <v>0.18</v>
      </c>
      <c r="S1667" s="23" t="s">
        <v>906</v>
      </c>
      <c r="T1667" s="52">
        <v>65.107000000000014</v>
      </c>
      <c r="U1667" s="52">
        <v>0</v>
      </c>
      <c r="V1667" s="52">
        <v>6.5107000000000017</v>
      </c>
      <c r="W1667" s="52">
        <v>130.083786</v>
      </c>
      <c r="X1667" s="52">
        <v>201.70148600000002</v>
      </c>
      <c r="Y1667" s="23" t="s">
        <v>5706</v>
      </c>
      <c r="Z1667" s="23" t="s">
        <v>5734</v>
      </c>
      <c r="AA1667" s="23" t="s">
        <v>5735</v>
      </c>
      <c r="AB1667" s="33">
        <v>291810095511</v>
      </c>
      <c r="AC1667" s="33" t="s">
        <v>5729</v>
      </c>
      <c r="AD1667" s="48">
        <v>43423</v>
      </c>
      <c r="AE1667" s="39">
        <v>43417</v>
      </c>
      <c r="AF1667" s="53" t="e">
        <v>#N/A</v>
      </c>
      <c r="AG1667" s="53" t="e">
        <v>#N/A</v>
      </c>
      <c r="AH1667" s="39" t="e">
        <v>#N/A</v>
      </c>
      <c r="AI1667" s="23" t="s">
        <v>51</v>
      </c>
      <c r="AJ1667" s="54"/>
      <c r="AK1667" s="55"/>
      <c r="AL1667" s="56"/>
      <c r="AM1667" s="57"/>
      <c r="AN1667" s="33"/>
      <c r="AO1667" s="48"/>
      <c r="AP1667" s="23">
        <v>2000</v>
      </c>
      <c r="AQ1667" s="23" t="s">
        <v>52</v>
      </c>
      <c r="AR1667" s="23" t="s">
        <v>5735</v>
      </c>
      <c r="AS1667" s="38" t="s">
        <v>53</v>
      </c>
      <c r="AT1667" s="23" t="s">
        <v>522</v>
      </c>
      <c r="AU1667" s="23" t="s">
        <v>118</v>
      </c>
      <c r="AV1667" s="99">
        <v>9</v>
      </c>
      <c r="AW1667" s="101">
        <v>651.07000000000005</v>
      </c>
      <c r="AX1667" s="29" t="s">
        <v>5711</v>
      </c>
      <c r="AY1667" s="29"/>
      <c r="AZ1667" s="21"/>
      <c r="BA1667">
        <f t="shared" si="306"/>
        <v>2221</v>
      </c>
      <c r="BB1667" s="115" t="s">
        <v>6983</v>
      </c>
      <c r="BC1667" s="105">
        <f t="shared" si="295"/>
        <v>72.341111111111118</v>
      </c>
      <c r="BD1667" s="116">
        <f t="shared" si="296"/>
        <v>43405</v>
      </c>
      <c r="BE1667" s="141" t="s">
        <v>8477</v>
      </c>
      <c r="BF1667">
        <f>MATCH(BE1667,'Cat-4'!$A:$A,0)</f>
        <v>722</v>
      </c>
      <c r="BG1667">
        <f>MATCH(BD1667,'Cat-4'!$1:$1,0)</f>
        <v>83</v>
      </c>
      <c r="BH1667">
        <f>INDEX('Cat-4'!$1:$1048576,'NSS + ACT'!BF1667,'NSS + ACT'!BG1667)</f>
        <v>111.9</v>
      </c>
      <c r="BI1667">
        <f>MATCH($BI$1,'Cat-4'!$1:$1,0)</f>
        <v>153</v>
      </c>
      <c r="BJ1667">
        <f>INDEX('Cat-4'!$1:$1048576,'NSS + ACT'!BF1667,'NSS + ACT'!BI1667)</f>
        <v>130.80000000000001</v>
      </c>
      <c r="BK1667" s="126">
        <f t="shared" si="297"/>
        <v>1.1689008042895443</v>
      </c>
      <c r="BL1667">
        <f t="shared" si="298"/>
        <v>2235</v>
      </c>
      <c r="BM1667" s="126">
        <f t="shared" si="299"/>
        <v>74.5</v>
      </c>
      <c r="BN1667" s="126" t="s">
        <v>8785</v>
      </c>
      <c r="BO1667" s="126">
        <f>MATCH(BB1667,Sheet3!$D$4:$D$8,0)</f>
        <v>2</v>
      </c>
      <c r="BP1667" s="126">
        <f>MATCH(BN1667,Sheet3!$E$4:$H$4,0)</f>
        <v>4</v>
      </c>
      <c r="BQ1667" s="132">
        <f>INDEX(Sheet3!$D$4:$H$8,'NSS + ACT'!BO1667,'NSS + ACT'!BP1667)</f>
        <v>0.1</v>
      </c>
      <c r="BR1667" s="105">
        <f t="shared" si="300"/>
        <v>761.03624664879374</v>
      </c>
      <c r="BS1667" s="162">
        <f t="shared" si="301"/>
        <v>0.1</v>
      </c>
      <c r="BT1667" s="105">
        <f t="shared" si="302"/>
        <v>684.93262198391437</v>
      </c>
    </row>
    <row r="1668" spans="1:72">
      <c r="A1668" s="18">
        <f t="shared" si="305"/>
        <v>1665</v>
      </c>
      <c r="B1668" s="61">
        <v>291806450655</v>
      </c>
      <c r="C1668" s="39">
        <v>43313</v>
      </c>
      <c r="D1668" s="22" t="s">
        <v>360</v>
      </c>
      <c r="E1668" s="22" t="s">
        <v>4661</v>
      </c>
      <c r="F1668" s="110">
        <v>26</v>
      </c>
      <c r="G1668" s="23" t="s">
        <v>49</v>
      </c>
      <c r="H1668" s="52">
        <v>24.843846153846155</v>
      </c>
      <c r="I1668" s="30"/>
      <c r="J1668" s="109">
        <v>645.94000000000005</v>
      </c>
      <c r="K1668" s="23">
        <v>84242000</v>
      </c>
      <c r="L1668" s="26">
        <v>7.4999999999999997E-2</v>
      </c>
      <c r="M1668" s="40">
        <v>0</v>
      </c>
      <c r="N1668" s="62">
        <v>0</v>
      </c>
      <c r="O1668" s="52">
        <v>0</v>
      </c>
      <c r="P1668" s="26">
        <v>0.1</v>
      </c>
      <c r="Q1668" s="52">
        <v>0</v>
      </c>
      <c r="R1668" s="63">
        <v>0.18</v>
      </c>
      <c r="S1668" s="23" t="s">
        <v>4662</v>
      </c>
      <c r="T1668" s="52">
        <v>48.445500000000003</v>
      </c>
      <c r="U1668" s="52">
        <v>0</v>
      </c>
      <c r="V1668" s="52">
        <v>4.8445500000000008</v>
      </c>
      <c r="W1668" s="52">
        <v>125.86140900000002</v>
      </c>
      <c r="X1668" s="52">
        <v>179.15145900000002</v>
      </c>
      <c r="Y1668" s="23" t="s">
        <v>4646</v>
      </c>
      <c r="Z1668" s="23" t="s">
        <v>4663</v>
      </c>
      <c r="AA1668" s="23" t="s">
        <v>4664</v>
      </c>
      <c r="AB1668" s="33">
        <v>291806450655</v>
      </c>
      <c r="AC1668" s="33" t="s">
        <v>4660</v>
      </c>
      <c r="AD1668" s="39">
        <v>43313</v>
      </c>
      <c r="AE1668" s="39">
        <v>43312</v>
      </c>
      <c r="AF1668" s="53" t="e">
        <v>#N/A</v>
      </c>
      <c r="AG1668" s="53" t="e">
        <v>#N/A</v>
      </c>
      <c r="AH1668" s="39" t="e">
        <v>#N/A</v>
      </c>
      <c r="AI1668" s="23" t="s">
        <v>51</v>
      </c>
      <c r="AJ1668" s="59"/>
      <c r="AK1668" s="59"/>
      <c r="AL1668" s="48"/>
      <c r="AM1668" s="60"/>
      <c r="AN1668" s="33"/>
      <c r="AO1668" s="48"/>
      <c r="AP1668" s="23">
        <v>2000</v>
      </c>
      <c r="AQ1668" s="23" t="s">
        <v>52</v>
      </c>
      <c r="AR1668" s="23" t="s">
        <v>4664</v>
      </c>
      <c r="AS1668" s="38" t="s">
        <v>53</v>
      </c>
      <c r="AT1668" s="23"/>
      <c r="AU1668" s="64">
        <v>18199592</v>
      </c>
      <c r="AV1668" s="99">
        <v>26</v>
      </c>
      <c r="AW1668" s="102">
        <v>645.94000000000005</v>
      </c>
      <c r="AX1668" s="29" t="s">
        <v>701</v>
      </c>
      <c r="AY1668" s="29"/>
      <c r="AZ1668" s="25">
        <v>1</v>
      </c>
      <c r="BA1668">
        <f t="shared" si="306"/>
        <v>2326</v>
      </c>
      <c r="BB1668" s="115" t="s">
        <v>6983</v>
      </c>
      <c r="BC1668" s="105">
        <f t="shared" si="295"/>
        <v>24.843846153846155</v>
      </c>
      <c r="BD1668" s="116">
        <f t="shared" si="296"/>
        <v>43282</v>
      </c>
      <c r="BE1668" s="141" t="s">
        <v>8477</v>
      </c>
      <c r="BF1668">
        <f>MATCH(BE1668,'Cat-4'!$A:$A,0)</f>
        <v>722</v>
      </c>
      <c r="BG1668">
        <f>MATCH(BD1668,'Cat-4'!$1:$1,0)</f>
        <v>79</v>
      </c>
      <c r="BH1668">
        <f>INDEX('Cat-4'!$1:$1048576,'NSS + ACT'!BF1668,'NSS + ACT'!BG1668)</f>
        <v>110.9</v>
      </c>
      <c r="BI1668">
        <f>MATCH($BI$1,'Cat-4'!$1:$1,0)</f>
        <v>153</v>
      </c>
      <c r="BJ1668">
        <f>INDEX('Cat-4'!$1:$1048576,'NSS + ACT'!BF1668,'NSS + ACT'!BI1668)</f>
        <v>130.80000000000001</v>
      </c>
      <c r="BK1668" s="126">
        <f t="shared" si="297"/>
        <v>1.1794409377817854</v>
      </c>
      <c r="BL1668">
        <f t="shared" si="298"/>
        <v>2358</v>
      </c>
      <c r="BM1668" s="126">
        <f t="shared" si="299"/>
        <v>78.599999999999994</v>
      </c>
      <c r="BN1668" s="126" t="s">
        <v>8785</v>
      </c>
      <c r="BO1668" s="126">
        <f>MATCH(BB1668,Sheet3!$D$4:$D$8,0)</f>
        <v>2</v>
      </c>
      <c r="BP1668" s="126">
        <f>MATCH(BN1668,Sheet3!$E$4:$H$4,0)</f>
        <v>4</v>
      </c>
      <c r="BQ1668" s="132">
        <f>INDEX(Sheet3!$D$4:$H$8,'NSS + ACT'!BO1668,'NSS + ACT'!BP1668)</f>
        <v>0.1</v>
      </c>
      <c r="BR1668" s="105">
        <f t="shared" si="300"/>
        <v>761.84807935076651</v>
      </c>
      <c r="BS1668" s="162">
        <f t="shared" si="301"/>
        <v>0.1</v>
      </c>
      <c r="BT1668" s="105">
        <f t="shared" si="302"/>
        <v>685.66327141568991</v>
      </c>
    </row>
    <row r="1669" spans="1:72">
      <c r="A1669" s="18">
        <f t="shared" si="305"/>
        <v>1666</v>
      </c>
      <c r="B1669" s="61">
        <v>291804547123</v>
      </c>
      <c r="C1669" s="39">
        <v>43252</v>
      </c>
      <c r="D1669" s="22" t="s">
        <v>330</v>
      </c>
      <c r="E1669" s="22" t="s">
        <v>3995</v>
      </c>
      <c r="F1669" s="110">
        <v>16</v>
      </c>
      <c r="G1669" s="23" t="s">
        <v>49</v>
      </c>
      <c r="H1669" s="52">
        <v>39.608750000000001</v>
      </c>
      <c r="I1669" s="30"/>
      <c r="J1669" s="109">
        <v>633.74</v>
      </c>
      <c r="K1669" s="23" t="s">
        <v>3951</v>
      </c>
      <c r="L1669" s="26">
        <v>0.15</v>
      </c>
      <c r="M1669" s="40">
        <v>0</v>
      </c>
      <c r="N1669" s="40">
        <v>0</v>
      </c>
      <c r="O1669" s="52">
        <v>0</v>
      </c>
      <c r="P1669" s="26">
        <v>0.1</v>
      </c>
      <c r="Q1669" s="52">
        <v>0</v>
      </c>
      <c r="R1669" s="63">
        <v>0.18</v>
      </c>
      <c r="S1669" s="23" t="s">
        <v>696</v>
      </c>
      <c r="T1669" s="52">
        <v>95.060999999999993</v>
      </c>
      <c r="U1669" s="52">
        <v>0</v>
      </c>
      <c r="V1669" s="52">
        <v>9.5061</v>
      </c>
      <c r="W1669" s="52">
        <v>132.89527799999999</v>
      </c>
      <c r="X1669" s="68">
        <v>237.462378</v>
      </c>
      <c r="Y1669" s="23" t="s">
        <v>3855</v>
      </c>
      <c r="Z1669" s="23" t="s">
        <v>3996</v>
      </c>
      <c r="AA1669" s="23" t="s">
        <v>3997</v>
      </c>
      <c r="AB1669" s="33">
        <v>291804547123</v>
      </c>
      <c r="AC1669" s="33" t="s">
        <v>3998</v>
      </c>
      <c r="AD1669" s="39">
        <v>43252</v>
      </c>
      <c r="AE1669" s="39">
        <v>43251</v>
      </c>
      <c r="AF1669" s="53" t="e">
        <v>#N/A</v>
      </c>
      <c r="AG1669" s="53" t="e">
        <v>#N/A</v>
      </c>
      <c r="AH1669" s="39" t="e">
        <v>#N/A</v>
      </c>
      <c r="AI1669" s="23" t="s">
        <v>51</v>
      </c>
      <c r="AJ1669" s="59"/>
      <c r="AK1669" s="59"/>
      <c r="AL1669" s="48"/>
      <c r="AM1669" s="60"/>
      <c r="AN1669" s="33"/>
      <c r="AO1669" s="48"/>
      <c r="AP1669" s="23">
        <v>2000</v>
      </c>
      <c r="AQ1669" s="23" t="s">
        <v>52</v>
      </c>
      <c r="AR1669" s="23" t="s">
        <v>3997</v>
      </c>
      <c r="AS1669" s="38" t="s">
        <v>53</v>
      </c>
      <c r="AT1669" s="23"/>
      <c r="AU1669" s="64">
        <v>874</v>
      </c>
      <c r="AV1669" s="99">
        <v>16</v>
      </c>
      <c r="AW1669" s="102">
        <v>633.74</v>
      </c>
      <c r="AX1669" s="29" t="s">
        <v>701</v>
      </c>
      <c r="AY1669" s="29"/>
      <c r="AZ1669" s="25"/>
      <c r="BA1669">
        <f t="shared" si="306"/>
        <v>2387</v>
      </c>
      <c r="BB1669" s="115" t="s">
        <v>6983</v>
      </c>
      <c r="BC1669" s="105">
        <f t="shared" ref="BC1669:BC1732" si="307">AW1669/AV1669</f>
        <v>39.608750000000001</v>
      </c>
      <c r="BD1669" s="116">
        <f t="shared" ref="BD1669:BD1732" si="308">DATE(YEAR(AE1669),MONTH(AE1669),1)</f>
        <v>43221</v>
      </c>
      <c r="BE1669" s="141" t="s">
        <v>8477</v>
      </c>
      <c r="BF1669">
        <f>MATCH(BE1669,'Cat-4'!$A:$A,0)</f>
        <v>722</v>
      </c>
      <c r="BG1669">
        <f>MATCH(BD1669,'Cat-4'!$1:$1,0)</f>
        <v>77</v>
      </c>
      <c r="BH1669">
        <f>INDEX('Cat-4'!$1:$1048576,'NSS + ACT'!BF1669,'NSS + ACT'!BG1669)</f>
        <v>109.9</v>
      </c>
      <c r="BI1669">
        <f>MATCH($BI$1,'Cat-4'!$1:$1,0)</f>
        <v>153</v>
      </c>
      <c r="BJ1669">
        <f>INDEX('Cat-4'!$1:$1048576,'NSS + ACT'!BF1669,'NSS + ACT'!BI1669)</f>
        <v>130.80000000000001</v>
      </c>
      <c r="BK1669" s="126">
        <f t="shared" ref="BK1669:BK1732" si="309">BJ1669/BH1669</f>
        <v>1.1901728844404005</v>
      </c>
      <c r="BL1669">
        <f t="shared" ref="BL1669:BL1732" si="310">$BL$1-BD1669</f>
        <v>2419</v>
      </c>
      <c r="BM1669" s="126">
        <f t="shared" ref="BM1669:BM1732" si="311">BL1669/30</f>
        <v>80.63333333333334</v>
      </c>
      <c r="BN1669" s="126" t="s">
        <v>8785</v>
      </c>
      <c r="BO1669" s="126">
        <f>MATCH(BB1669,Sheet3!$D$4:$D$8,0)</f>
        <v>2</v>
      </c>
      <c r="BP1669" s="126">
        <f>MATCH(BN1669,Sheet3!$E$4:$H$4,0)</f>
        <v>4</v>
      </c>
      <c r="BQ1669" s="132">
        <f>INDEX(Sheet3!$D$4:$H$8,'NSS + ACT'!BO1669,'NSS + ACT'!BP1669)</f>
        <v>0.1</v>
      </c>
      <c r="BR1669" s="105">
        <f t="shared" ref="BR1669:BR1732" si="312">BK1669*AW1669</f>
        <v>754.26016378525946</v>
      </c>
      <c r="BS1669" s="162">
        <f t="shared" ref="BS1669:BS1732" si="313">BQ1669</f>
        <v>0.1</v>
      </c>
      <c r="BT1669" s="105">
        <f t="shared" ref="BT1669:BT1732" si="314">BR1669*(1-BS1669)</f>
        <v>678.83414740673356</v>
      </c>
    </row>
    <row r="1670" spans="1:72">
      <c r="A1670" s="18">
        <f t="shared" si="305"/>
        <v>1667</v>
      </c>
      <c r="B1670" s="61">
        <v>291807684674</v>
      </c>
      <c r="C1670" s="39">
        <v>43349</v>
      </c>
      <c r="D1670" s="22" t="s">
        <v>302</v>
      </c>
      <c r="E1670" s="22" t="s">
        <v>4482</v>
      </c>
      <c r="F1670" s="110">
        <v>18</v>
      </c>
      <c r="G1670" s="23" t="s">
        <v>119</v>
      </c>
      <c r="H1670" s="52">
        <v>35</v>
      </c>
      <c r="I1670" s="30"/>
      <c r="J1670" s="109">
        <v>630</v>
      </c>
      <c r="K1670" s="23">
        <v>48109900</v>
      </c>
      <c r="L1670" s="26">
        <v>0.1</v>
      </c>
      <c r="M1670" s="40">
        <v>0</v>
      </c>
      <c r="N1670" s="62">
        <v>0</v>
      </c>
      <c r="O1670" s="52">
        <v>0</v>
      </c>
      <c r="P1670" s="26">
        <v>0.1</v>
      </c>
      <c r="Q1670" s="52">
        <v>0</v>
      </c>
      <c r="R1670" s="63">
        <v>0.12</v>
      </c>
      <c r="S1670" s="23" t="s">
        <v>4483</v>
      </c>
      <c r="T1670" s="52">
        <v>63</v>
      </c>
      <c r="U1670" s="52">
        <v>0</v>
      </c>
      <c r="V1670" s="52">
        <v>6.3000000000000007</v>
      </c>
      <c r="W1670" s="52">
        <v>83.915999999999997</v>
      </c>
      <c r="X1670" s="52">
        <v>153.21600000000001</v>
      </c>
      <c r="Y1670" s="23" t="s">
        <v>4433</v>
      </c>
      <c r="Z1670" s="23" t="s">
        <v>4484</v>
      </c>
      <c r="AA1670" s="23" t="s">
        <v>4485</v>
      </c>
      <c r="AB1670" s="33">
        <v>291807684674</v>
      </c>
      <c r="AC1670" s="33" t="s">
        <v>4486</v>
      </c>
      <c r="AD1670" s="39">
        <v>43349</v>
      </c>
      <c r="AE1670" s="39">
        <v>43332</v>
      </c>
      <c r="AF1670" s="53" t="e">
        <v>#N/A</v>
      </c>
      <c r="AG1670" s="53" t="e">
        <v>#N/A</v>
      </c>
      <c r="AH1670" s="39" t="e">
        <v>#N/A</v>
      </c>
      <c r="AI1670" s="23" t="s">
        <v>51</v>
      </c>
      <c r="AJ1670" s="59"/>
      <c r="AK1670" s="59"/>
      <c r="AL1670" s="48"/>
      <c r="AM1670" s="60"/>
      <c r="AN1670" s="33"/>
      <c r="AO1670" s="48"/>
      <c r="AP1670" s="23">
        <v>2000</v>
      </c>
      <c r="AQ1670" s="23" t="s">
        <v>52</v>
      </c>
      <c r="AR1670" s="23" t="s">
        <v>4485</v>
      </c>
      <c r="AS1670" s="38" t="s">
        <v>53</v>
      </c>
      <c r="AT1670" s="23"/>
      <c r="AU1670" s="64">
        <v>26822</v>
      </c>
      <c r="AV1670" s="99">
        <v>18</v>
      </c>
      <c r="AW1670" s="102">
        <v>630</v>
      </c>
      <c r="AX1670" s="29" t="s">
        <v>701</v>
      </c>
      <c r="AY1670" s="29"/>
      <c r="AZ1670" s="25" t="s">
        <v>3564</v>
      </c>
      <c r="BA1670">
        <f t="shared" si="306"/>
        <v>2306</v>
      </c>
      <c r="BB1670" s="115" t="s">
        <v>6983</v>
      </c>
      <c r="BC1670" s="105">
        <f t="shared" si="307"/>
        <v>35</v>
      </c>
      <c r="BD1670" s="116">
        <f t="shared" si="308"/>
        <v>43313</v>
      </c>
      <c r="BE1670" s="141" t="s">
        <v>8477</v>
      </c>
      <c r="BF1670">
        <f>MATCH(BE1670,'Cat-4'!$A:$A,0)</f>
        <v>722</v>
      </c>
      <c r="BG1670">
        <f>MATCH(BD1670,'Cat-4'!$1:$1,0)</f>
        <v>80</v>
      </c>
      <c r="BH1670">
        <f>INDEX('Cat-4'!$1:$1048576,'NSS + ACT'!BF1670,'NSS + ACT'!BG1670)</f>
        <v>111.2</v>
      </c>
      <c r="BI1670">
        <f>MATCH($BI$1,'Cat-4'!$1:$1,0)</f>
        <v>153</v>
      </c>
      <c r="BJ1670">
        <f>INDEX('Cat-4'!$1:$1048576,'NSS + ACT'!BF1670,'NSS + ACT'!BI1670)</f>
        <v>130.80000000000001</v>
      </c>
      <c r="BK1670" s="126">
        <f t="shared" si="309"/>
        <v>1.1762589928057554</v>
      </c>
      <c r="BL1670">
        <f t="shared" si="310"/>
        <v>2327</v>
      </c>
      <c r="BM1670" s="126">
        <f t="shared" si="311"/>
        <v>77.566666666666663</v>
      </c>
      <c r="BN1670" s="126" t="s">
        <v>8785</v>
      </c>
      <c r="BO1670" s="126">
        <f>MATCH(BB1670,Sheet3!$D$4:$D$8,0)</f>
        <v>2</v>
      </c>
      <c r="BP1670" s="126">
        <f>MATCH(BN1670,Sheet3!$E$4:$H$4,0)</f>
        <v>4</v>
      </c>
      <c r="BQ1670" s="132">
        <f>INDEX(Sheet3!$D$4:$H$8,'NSS + ACT'!BO1670,'NSS + ACT'!BP1670)</f>
        <v>0.1</v>
      </c>
      <c r="BR1670" s="105">
        <f t="shared" si="312"/>
        <v>741.04316546762595</v>
      </c>
      <c r="BS1670" s="162">
        <f t="shared" si="313"/>
        <v>0.1</v>
      </c>
      <c r="BT1670" s="105">
        <f t="shared" si="314"/>
        <v>666.93884892086339</v>
      </c>
    </row>
    <row r="1671" spans="1:72">
      <c r="A1671" s="18">
        <f t="shared" si="305"/>
        <v>1668</v>
      </c>
      <c r="B1671" s="61">
        <v>291806902634</v>
      </c>
      <c r="C1671" s="39">
        <v>43326</v>
      </c>
      <c r="D1671" s="22" t="s">
        <v>4689</v>
      </c>
      <c r="E1671" s="22" t="s">
        <v>4690</v>
      </c>
      <c r="F1671" s="110">
        <v>5</v>
      </c>
      <c r="G1671" s="23" t="s">
        <v>49</v>
      </c>
      <c r="H1671" s="52">
        <v>125</v>
      </c>
      <c r="I1671" s="30"/>
      <c r="J1671" s="109">
        <v>625</v>
      </c>
      <c r="K1671" s="23">
        <v>85366990</v>
      </c>
      <c r="L1671" s="26">
        <v>0.1</v>
      </c>
      <c r="M1671" s="40">
        <v>0</v>
      </c>
      <c r="N1671" s="62">
        <v>0</v>
      </c>
      <c r="O1671" s="52">
        <v>0</v>
      </c>
      <c r="P1671" s="26">
        <v>0.1</v>
      </c>
      <c r="Q1671" s="52">
        <v>0</v>
      </c>
      <c r="R1671" s="63">
        <v>0.18</v>
      </c>
      <c r="S1671" s="23" t="s">
        <v>4691</v>
      </c>
      <c r="T1671" s="52">
        <v>62.5</v>
      </c>
      <c r="U1671" s="52">
        <v>0</v>
      </c>
      <c r="V1671" s="52">
        <v>6.25</v>
      </c>
      <c r="W1671" s="52">
        <v>124.875</v>
      </c>
      <c r="X1671" s="52">
        <v>193.625</v>
      </c>
      <c r="Y1671" s="23" t="s">
        <v>4646</v>
      </c>
      <c r="Z1671" s="23" t="s">
        <v>4692</v>
      </c>
      <c r="AA1671" s="23" t="s">
        <v>4693</v>
      </c>
      <c r="AB1671" s="33">
        <v>291806902634</v>
      </c>
      <c r="AC1671" s="33" t="s">
        <v>4694</v>
      </c>
      <c r="AD1671" s="39">
        <v>43326</v>
      </c>
      <c r="AE1671" s="39">
        <v>43325</v>
      </c>
      <c r="AF1671" s="53" t="e">
        <v>#N/A</v>
      </c>
      <c r="AG1671" s="53" t="e">
        <v>#N/A</v>
      </c>
      <c r="AH1671" s="39" t="e">
        <v>#N/A</v>
      </c>
      <c r="AI1671" s="23" t="s">
        <v>51</v>
      </c>
      <c r="AJ1671" s="59"/>
      <c r="AK1671" s="59"/>
      <c r="AL1671" s="48"/>
      <c r="AM1671" s="60"/>
      <c r="AN1671" s="33"/>
      <c r="AO1671" s="48"/>
      <c r="AP1671" s="23">
        <v>2000</v>
      </c>
      <c r="AQ1671" s="23" t="s">
        <v>64</v>
      </c>
      <c r="AR1671" s="23" t="s">
        <v>4693</v>
      </c>
      <c r="AS1671" s="38" t="s">
        <v>53</v>
      </c>
      <c r="AT1671" s="23"/>
      <c r="AU1671" s="64">
        <v>391</v>
      </c>
      <c r="AV1671" s="99">
        <v>5</v>
      </c>
      <c r="AW1671" s="102">
        <v>625</v>
      </c>
      <c r="AX1671" s="29" t="s">
        <v>701</v>
      </c>
      <c r="AY1671" s="29"/>
      <c r="AZ1671" s="25" t="s">
        <v>4695</v>
      </c>
      <c r="BA1671">
        <f t="shared" si="306"/>
        <v>2313</v>
      </c>
      <c r="BB1671" s="115" t="s">
        <v>6987</v>
      </c>
      <c r="BC1671" s="105">
        <f t="shared" si="307"/>
        <v>125</v>
      </c>
      <c r="BD1671" s="116">
        <f t="shared" si="308"/>
        <v>43313</v>
      </c>
      <c r="BE1671" s="141" t="s">
        <v>8366</v>
      </c>
      <c r="BF1671">
        <f>MATCH(BE1671,'Cat-4'!$A:$A,0)</f>
        <v>666</v>
      </c>
      <c r="BG1671">
        <f>MATCH(BD1671,'Cat-4'!$1:$1,0)</f>
        <v>80</v>
      </c>
      <c r="BH1671">
        <f>INDEX('Cat-4'!$1:$1048576,'NSS + ACT'!BF1671,'NSS + ACT'!BG1671)</f>
        <v>111.8</v>
      </c>
      <c r="BI1671">
        <f>MATCH($BI$1,'Cat-4'!$1:$1,0)</f>
        <v>153</v>
      </c>
      <c r="BJ1671">
        <f>INDEX('Cat-4'!$1:$1048576,'NSS + ACT'!BF1671,'NSS + ACT'!BI1671)</f>
        <v>133.4</v>
      </c>
      <c r="BK1671" s="126">
        <f t="shared" si="309"/>
        <v>1.1932021466905189</v>
      </c>
      <c r="BL1671">
        <f t="shared" si="310"/>
        <v>2327</v>
      </c>
      <c r="BM1671" s="126">
        <f t="shared" si="311"/>
        <v>77.566666666666663</v>
      </c>
      <c r="BN1671" s="126" t="s">
        <v>8785</v>
      </c>
      <c r="BO1671" s="126">
        <f>MATCH(BB1671,Sheet3!$D$4:$D$8,0)</f>
        <v>4</v>
      </c>
      <c r="BP1671" s="126">
        <f>MATCH(BN1671,Sheet3!$E$4:$H$4,0)</f>
        <v>4</v>
      </c>
      <c r="BQ1671" s="132">
        <f>INDEX(Sheet3!$D$4:$H$8,'NSS + ACT'!BO1671,'NSS + ACT'!BP1671)</f>
        <v>0.2</v>
      </c>
      <c r="BR1671" s="105">
        <f t="shared" si="312"/>
        <v>745.75134168157433</v>
      </c>
      <c r="BS1671" s="162">
        <f t="shared" si="313"/>
        <v>0.2</v>
      </c>
      <c r="BT1671" s="105">
        <f t="shared" si="314"/>
        <v>596.60107334525946</v>
      </c>
    </row>
    <row r="1672" spans="1:72">
      <c r="A1672" s="18">
        <f t="shared" si="305"/>
        <v>1669</v>
      </c>
      <c r="B1672" s="61">
        <v>291504595841</v>
      </c>
      <c r="C1672" s="39">
        <v>42327</v>
      </c>
      <c r="D1672" s="22" t="s">
        <v>274</v>
      </c>
      <c r="E1672" s="22" t="s">
        <v>3280</v>
      </c>
      <c r="F1672" s="110">
        <v>1</v>
      </c>
      <c r="G1672" s="23" t="s">
        <v>119</v>
      </c>
      <c r="H1672" s="52">
        <v>623.13</v>
      </c>
      <c r="I1672" s="30"/>
      <c r="J1672" s="109">
        <v>623.13</v>
      </c>
      <c r="K1672" s="23">
        <v>84139120</v>
      </c>
      <c r="L1672" s="26">
        <v>7.4999999999999997E-2</v>
      </c>
      <c r="M1672" s="40">
        <v>0</v>
      </c>
      <c r="N1672" s="62">
        <v>0</v>
      </c>
      <c r="O1672" s="52">
        <v>0</v>
      </c>
      <c r="P1672" s="26">
        <v>0.1</v>
      </c>
      <c r="Q1672" s="52">
        <v>0</v>
      </c>
      <c r="R1672" s="63">
        <v>0.18</v>
      </c>
      <c r="S1672" s="23" t="s">
        <v>2931</v>
      </c>
      <c r="T1672" s="52">
        <v>46.734749999999998</v>
      </c>
      <c r="U1672" s="52">
        <v>0</v>
      </c>
      <c r="V1672" s="52">
        <v>4.6734749999999998</v>
      </c>
      <c r="W1672" s="52">
        <v>121.41688049999999</v>
      </c>
      <c r="X1672" s="52">
        <v>172.82510550000001</v>
      </c>
      <c r="Y1672" s="23" t="s">
        <v>3182</v>
      </c>
      <c r="Z1672" s="23" t="s">
        <v>3281</v>
      </c>
      <c r="AA1672" s="23" t="s">
        <v>295</v>
      </c>
      <c r="AB1672" s="33">
        <v>291504595841</v>
      </c>
      <c r="AC1672" s="33">
        <v>19061</v>
      </c>
      <c r="AD1672" s="48">
        <v>42327</v>
      </c>
      <c r="AE1672" s="39">
        <v>42277</v>
      </c>
      <c r="AF1672" s="53" t="e">
        <v>#N/A</v>
      </c>
      <c r="AG1672" s="53" t="e">
        <v>#N/A</v>
      </c>
      <c r="AH1672" s="39" t="e">
        <v>#N/A</v>
      </c>
      <c r="AI1672" s="23" t="s">
        <v>51</v>
      </c>
      <c r="AJ1672" s="54"/>
      <c r="AK1672" s="55"/>
      <c r="AL1672" s="56"/>
      <c r="AM1672" s="57"/>
      <c r="AN1672" s="33"/>
      <c r="AO1672" s="48"/>
      <c r="AP1672" s="23">
        <v>2000</v>
      </c>
      <c r="AQ1672" s="23" t="s">
        <v>64</v>
      </c>
      <c r="AR1672" s="23" t="s">
        <v>295</v>
      </c>
      <c r="AS1672" s="38" t="s">
        <v>53</v>
      </c>
      <c r="AT1672" s="23" t="s">
        <v>522</v>
      </c>
      <c r="AU1672" s="64">
        <v>1500000298</v>
      </c>
      <c r="AV1672" s="99">
        <v>1</v>
      </c>
      <c r="AW1672" s="102">
        <v>623.13</v>
      </c>
      <c r="AX1672" s="29" t="s">
        <v>701</v>
      </c>
      <c r="AY1672" s="29"/>
      <c r="AZ1672" s="25">
        <v>1</v>
      </c>
      <c r="BA1672">
        <f t="shared" si="306"/>
        <v>3361</v>
      </c>
      <c r="BB1672" s="115" t="s">
        <v>6983</v>
      </c>
      <c r="BC1672" s="105">
        <f t="shared" si="307"/>
        <v>623.13</v>
      </c>
      <c r="BD1672" s="116">
        <f t="shared" si="308"/>
        <v>42248</v>
      </c>
      <c r="BE1672" s="141" t="s">
        <v>8477</v>
      </c>
      <c r="BF1672">
        <f>MATCH(BE1672,'Cat-4'!$A:$A,0)</f>
        <v>722</v>
      </c>
      <c r="BG1672">
        <f>MATCH(BD1672,'Cat-4'!$1:$1,0)</f>
        <v>45</v>
      </c>
      <c r="BH1672">
        <f>INDEX('Cat-4'!$1:$1048576,'NSS + ACT'!BF1672,'NSS + ACT'!BG1672)</f>
        <v>108.3</v>
      </c>
      <c r="BI1672">
        <f>MATCH($BI$1,'Cat-4'!$1:$1,0)</f>
        <v>153</v>
      </c>
      <c r="BJ1672">
        <f>INDEX('Cat-4'!$1:$1048576,'NSS + ACT'!BF1672,'NSS + ACT'!BI1672)</f>
        <v>130.80000000000001</v>
      </c>
      <c r="BK1672" s="126">
        <f t="shared" si="309"/>
        <v>1.2077562326869808</v>
      </c>
      <c r="BL1672">
        <f t="shared" si="310"/>
        <v>3392</v>
      </c>
      <c r="BM1672" s="126">
        <f t="shared" si="311"/>
        <v>113.06666666666666</v>
      </c>
      <c r="BN1672" s="126" t="s">
        <v>8785</v>
      </c>
      <c r="BO1672" s="126">
        <f>MATCH(BB1672,Sheet3!$D$4:$D$8,0)</f>
        <v>2</v>
      </c>
      <c r="BP1672" s="126">
        <f>MATCH(BN1672,Sheet3!$E$4:$H$4,0)</f>
        <v>4</v>
      </c>
      <c r="BQ1672" s="132">
        <f>INDEX(Sheet3!$D$4:$H$8,'NSS + ACT'!BO1672,'NSS + ACT'!BP1672)</f>
        <v>0.1</v>
      </c>
      <c r="BR1672" s="105">
        <f t="shared" si="312"/>
        <v>752.58914127423839</v>
      </c>
      <c r="BS1672" s="162">
        <f t="shared" si="313"/>
        <v>0.1</v>
      </c>
      <c r="BT1672" s="105">
        <f t="shared" si="314"/>
        <v>677.33022714681454</v>
      </c>
    </row>
    <row r="1673" spans="1:72">
      <c r="A1673" s="18">
        <f t="shared" si="305"/>
        <v>1670</v>
      </c>
      <c r="B1673" s="33">
        <v>171802669975</v>
      </c>
      <c r="C1673" s="39">
        <v>43385</v>
      </c>
      <c r="D1673" s="22" t="s">
        <v>440</v>
      </c>
      <c r="E1673" s="22" t="s">
        <v>4819</v>
      </c>
      <c r="F1673" s="110">
        <v>1</v>
      </c>
      <c r="G1673" s="23" t="s">
        <v>49</v>
      </c>
      <c r="H1673" s="58">
        <v>623.09</v>
      </c>
      <c r="I1673" s="30"/>
      <c r="J1673" s="101">
        <v>623.09</v>
      </c>
      <c r="K1673" s="33" t="s">
        <v>4820</v>
      </c>
      <c r="L1673" s="26">
        <v>0.15</v>
      </c>
      <c r="M1673" s="40"/>
      <c r="N1673" s="40">
        <v>0</v>
      </c>
      <c r="O1673" s="35">
        <v>0</v>
      </c>
      <c r="P1673" s="63">
        <v>0.1</v>
      </c>
      <c r="Q1673" s="52">
        <v>0</v>
      </c>
      <c r="R1673" s="63">
        <v>0.18</v>
      </c>
      <c r="S1673" s="23" t="s">
        <v>2858</v>
      </c>
      <c r="T1673" s="52">
        <v>93.463499999999996</v>
      </c>
      <c r="U1673" s="52">
        <v>0</v>
      </c>
      <c r="V1673" s="52">
        <v>9.3463499999999993</v>
      </c>
      <c r="W1673" s="52">
        <v>130.66197299999999</v>
      </c>
      <c r="X1673" s="52">
        <v>233.47182299999997</v>
      </c>
      <c r="Y1673" s="23" t="s">
        <v>4766</v>
      </c>
      <c r="Z1673" s="23" t="s">
        <v>4821</v>
      </c>
      <c r="AA1673" s="23" t="s">
        <v>4822</v>
      </c>
      <c r="AB1673" s="33" t="e">
        <v>#N/A</v>
      </c>
      <c r="AC1673" s="33" t="e">
        <v>#N/A</v>
      </c>
      <c r="AD1673" s="48" t="e">
        <v>#N/A</v>
      </c>
      <c r="AE1673" s="39">
        <v>43374</v>
      </c>
      <c r="AF1673" s="53">
        <v>171802669975</v>
      </c>
      <c r="AG1673" s="53" t="s">
        <v>444</v>
      </c>
      <c r="AH1673" s="39">
        <v>43385</v>
      </c>
      <c r="AI1673" s="23" t="s">
        <v>385</v>
      </c>
      <c r="AJ1673" s="54"/>
      <c r="AK1673" s="55"/>
      <c r="AL1673" s="56"/>
      <c r="AM1673" s="57"/>
      <c r="AN1673" s="33"/>
      <c r="AO1673" s="48"/>
      <c r="AP1673" s="23">
        <v>2000</v>
      </c>
      <c r="AQ1673" s="23" t="s">
        <v>52</v>
      </c>
      <c r="AR1673" s="23" t="s">
        <v>4822</v>
      </c>
      <c r="AS1673" s="38" t="s">
        <v>53</v>
      </c>
      <c r="AT1673" s="23"/>
      <c r="AU1673" s="23">
        <v>30175312</v>
      </c>
      <c r="AV1673" s="99">
        <v>1</v>
      </c>
      <c r="AW1673" s="101">
        <v>623.09</v>
      </c>
      <c r="AX1673" s="29" t="s">
        <v>4770</v>
      </c>
      <c r="AY1673" s="29"/>
      <c r="AZ1673" s="30"/>
      <c r="BA1673">
        <f t="shared" si="306"/>
        <v>2264</v>
      </c>
      <c r="BB1673" s="115" t="s">
        <v>6983</v>
      </c>
      <c r="BC1673" s="105">
        <f t="shared" si="307"/>
        <v>623.09</v>
      </c>
      <c r="BD1673" s="116">
        <f t="shared" si="308"/>
        <v>43374</v>
      </c>
      <c r="BE1673" s="141" t="s">
        <v>8477</v>
      </c>
      <c r="BF1673">
        <f>MATCH(BE1673,'Cat-4'!$A:$A,0)</f>
        <v>722</v>
      </c>
      <c r="BG1673">
        <f>MATCH(BD1673,'Cat-4'!$1:$1,0)</f>
        <v>82</v>
      </c>
      <c r="BH1673">
        <f>INDEX('Cat-4'!$1:$1048576,'NSS + ACT'!BF1673,'NSS + ACT'!BG1673)</f>
        <v>111.5</v>
      </c>
      <c r="BI1673">
        <f>MATCH($BI$1,'Cat-4'!$1:$1,0)</f>
        <v>153</v>
      </c>
      <c r="BJ1673">
        <f>INDEX('Cat-4'!$1:$1048576,'NSS + ACT'!BF1673,'NSS + ACT'!BI1673)</f>
        <v>130.80000000000001</v>
      </c>
      <c r="BK1673" s="126">
        <f t="shared" si="309"/>
        <v>1.1730941704035875</v>
      </c>
      <c r="BL1673">
        <f t="shared" si="310"/>
        <v>2266</v>
      </c>
      <c r="BM1673" s="126">
        <f t="shared" si="311"/>
        <v>75.533333333333331</v>
      </c>
      <c r="BN1673" s="126" t="s">
        <v>8785</v>
      </c>
      <c r="BO1673" s="126">
        <f>MATCH(BB1673,Sheet3!$D$4:$D$8,0)</f>
        <v>2</v>
      </c>
      <c r="BP1673" s="126">
        <f>MATCH(BN1673,Sheet3!$E$4:$H$4,0)</f>
        <v>4</v>
      </c>
      <c r="BQ1673" s="132">
        <f>INDEX(Sheet3!$D$4:$H$8,'NSS + ACT'!BO1673,'NSS + ACT'!BP1673)</f>
        <v>0.1</v>
      </c>
      <c r="BR1673" s="105">
        <f t="shared" si="312"/>
        <v>730.94324663677139</v>
      </c>
      <c r="BS1673" s="162">
        <f t="shared" si="313"/>
        <v>0.1</v>
      </c>
      <c r="BT1673" s="105">
        <f t="shared" si="314"/>
        <v>657.84892197309432</v>
      </c>
    </row>
    <row r="1674" spans="1:72">
      <c r="A1674" s="18">
        <f t="shared" si="305"/>
        <v>1671</v>
      </c>
      <c r="B1674" s="61">
        <v>291606046093</v>
      </c>
      <c r="C1674" s="39">
        <v>42730</v>
      </c>
      <c r="D1674" s="22" t="s">
        <v>63</v>
      </c>
      <c r="E1674" s="22" t="s">
        <v>1486</v>
      </c>
      <c r="F1674" s="110">
        <v>2</v>
      </c>
      <c r="G1674" s="23" t="s">
        <v>119</v>
      </c>
      <c r="H1674" s="52">
        <v>166</v>
      </c>
      <c r="I1674" s="30"/>
      <c r="J1674" s="109">
        <v>332</v>
      </c>
      <c r="K1674" s="23">
        <v>84842000</v>
      </c>
      <c r="L1674" s="26">
        <v>7.4999999999999997E-2</v>
      </c>
      <c r="M1674" s="40">
        <v>0</v>
      </c>
      <c r="N1674" s="62">
        <v>0</v>
      </c>
      <c r="O1674" s="52">
        <v>0</v>
      </c>
      <c r="P1674" s="26">
        <v>0.1</v>
      </c>
      <c r="Q1674" s="52">
        <v>0</v>
      </c>
      <c r="R1674" s="63">
        <v>0.18</v>
      </c>
      <c r="S1674" s="23" t="s">
        <v>777</v>
      </c>
      <c r="T1674" s="52">
        <v>24.9</v>
      </c>
      <c r="U1674" s="52">
        <v>0</v>
      </c>
      <c r="V1674" s="52">
        <v>2.4900000000000002</v>
      </c>
      <c r="W1674" s="52">
        <v>64.69019999999999</v>
      </c>
      <c r="X1674" s="52">
        <v>92.080199999999991</v>
      </c>
      <c r="Y1674" s="23" t="s">
        <v>1473</v>
      </c>
      <c r="Z1674" s="23" t="s">
        <v>1489</v>
      </c>
      <c r="AA1674" s="23" t="s">
        <v>1488</v>
      </c>
      <c r="AB1674" s="33">
        <v>291606046093</v>
      </c>
      <c r="AC1674" s="33" t="s">
        <v>1480</v>
      </c>
      <c r="AD1674" s="48">
        <v>42730</v>
      </c>
      <c r="AE1674" s="39">
        <v>42704</v>
      </c>
      <c r="AF1674" s="53" t="e">
        <v>#N/A</v>
      </c>
      <c r="AG1674" s="53" t="e">
        <v>#N/A</v>
      </c>
      <c r="AH1674" s="39" t="e">
        <v>#N/A</v>
      </c>
      <c r="AI1674" s="23" t="s">
        <v>51</v>
      </c>
      <c r="AJ1674" s="54"/>
      <c r="AK1674" s="55"/>
      <c r="AL1674" s="56"/>
      <c r="AM1674" s="57"/>
      <c r="AN1674" s="33"/>
      <c r="AO1674" s="48"/>
      <c r="AP1674" s="23">
        <v>2000</v>
      </c>
      <c r="AQ1674" s="23" t="s">
        <v>64</v>
      </c>
      <c r="AR1674" s="23" t="s">
        <v>1488</v>
      </c>
      <c r="AS1674" s="38" t="s">
        <v>53</v>
      </c>
      <c r="AT1674" s="23"/>
      <c r="AU1674" s="64">
        <v>2946</v>
      </c>
      <c r="AV1674" s="99">
        <v>2</v>
      </c>
      <c r="AW1674" s="102">
        <v>618.71</v>
      </c>
      <c r="AX1674" s="29" t="s">
        <v>701</v>
      </c>
      <c r="AY1674" s="29"/>
      <c r="AZ1674" s="25"/>
      <c r="BA1674">
        <f t="shared" si="306"/>
        <v>2934</v>
      </c>
      <c r="BB1674" s="115" t="s">
        <v>6983</v>
      </c>
      <c r="BC1674" s="105">
        <f t="shared" si="307"/>
        <v>309.35500000000002</v>
      </c>
      <c r="BD1674" s="116">
        <f t="shared" si="308"/>
        <v>42675</v>
      </c>
      <c r="BE1674" s="141" t="s">
        <v>8477</v>
      </c>
      <c r="BF1674">
        <f>MATCH(BE1674,'Cat-4'!$A:$A,0)</f>
        <v>722</v>
      </c>
      <c r="BG1674">
        <f>MATCH(BD1674,'Cat-4'!$1:$1,0)</f>
        <v>59</v>
      </c>
      <c r="BH1674">
        <f>INDEX('Cat-4'!$1:$1048576,'NSS + ACT'!BF1674,'NSS + ACT'!BG1674)</f>
        <v>107.5</v>
      </c>
      <c r="BI1674">
        <f>MATCH($BI$1,'Cat-4'!$1:$1,0)</f>
        <v>153</v>
      </c>
      <c r="BJ1674">
        <f>INDEX('Cat-4'!$1:$1048576,'NSS + ACT'!BF1674,'NSS + ACT'!BI1674)</f>
        <v>130.80000000000001</v>
      </c>
      <c r="BK1674" s="126">
        <f t="shared" si="309"/>
        <v>1.2167441860465118</v>
      </c>
      <c r="BL1674">
        <f t="shared" si="310"/>
        <v>2965</v>
      </c>
      <c r="BM1674" s="126">
        <f t="shared" si="311"/>
        <v>98.833333333333329</v>
      </c>
      <c r="BN1674" s="126" t="s">
        <v>8785</v>
      </c>
      <c r="BO1674" s="126">
        <f>MATCH(BB1674,Sheet3!$D$4:$D$8,0)</f>
        <v>2</v>
      </c>
      <c r="BP1674" s="126">
        <f>MATCH(BN1674,Sheet3!$E$4:$H$4,0)</f>
        <v>4</v>
      </c>
      <c r="BQ1674" s="132">
        <f>INDEX(Sheet3!$D$4:$H$8,'NSS + ACT'!BO1674,'NSS + ACT'!BP1674)</f>
        <v>0.1</v>
      </c>
      <c r="BR1674" s="105">
        <f t="shared" si="312"/>
        <v>752.81179534883734</v>
      </c>
      <c r="BS1674" s="162">
        <f t="shared" si="313"/>
        <v>0.1</v>
      </c>
      <c r="BT1674" s="105">
        <f t="shared" si="314"/>
        <v>677.53061581395366</v>
      </c>
    </row>
    <row r="1675" spans="1:72">
      <c r="A1675" s="18">
        <f t="shared" si="305"/>
        <v>1672</v>
      </c>
      <c r="B1675" s="33">
        <v>292309144536</v>
      </c>
      <c r="C1675" s="39">
        <v>45166</v>
      </c>
      <c r="D1675" s="22" t="s">
        <v>304</v>
      </c>
      <c r="E1675" s="22" t="s">
        <v>5685</v>
      </c>
      <c r="F1675" s="110">
        <v>5</v>
      </c>
      <c r="G1675" s="23" t="s">
        <v>119</v>
      </c>
      <c r="H1675" s="58">
        <v>122.8559999999998</v>
      </c>
      <c r="I1675" s="30"/>
      <c r="J1675" s="101">
        <v>614.27999999999895</v>
      </c>
      <c r="K1675" s="33">
        <v>85369090</v>
      </c>
      <c r="L1675" s="26">
        <v>0.1</v>
      </c>
      <c r="M1675" s="40">
        <v>0</v>
      </c>
      <c r="N1675" s="40">
        <v>0</v>
      </c>
      <c r="O1675" s="35">
        <v>0</v>
      </c>
      <c r="P1675" s="63">
        <v>0.1</v>
      </c>
      <c r="Q1675" s="52">
        <v>0</v>
      </c>
      <c r="R1675" s="63">
        <v>0.18</v>
      </c>
      <c r="S1675" s="23" t="s">
        <v>1322</v>
      </c>
      <c r="T1675" s="52">
        <v>61.427999999999898</v>
      </c>
      <c r="U1675" s="52">
        <v>0</v>
      </c>
      <c r="V1675" s="52">
        <v>6.1427999999999905</v>
      </c>
      <c r="W1675" s="52">
        <v>122.73314399999978</v>
      </c>
      <c r="X1675" s="52">
        <v>190.30394399999966</v>
      </c>
      <c r="Y1675" s="23" t="s">
        <v>5450</v>
      </c>
      <c r="Z1675" s="23" t="s">
        <v>5686</v>
      </c>
      <c r="AA1675" s="23" t="s">
        <v>5687</v>
      </c>
      <c r="AB1675" s="33">
        <v>292309144536</v>
      </c>
      <c r="AC1675" s="33" t="s">
        <v>5665</v>
      </c>
      <c r="AD1675" s="39">
        <v>45166</v>
      </c>
      <c r="AE1675" s="39">
        <v>45164</v>
      </c>
      <c r="AF1675" s="53" t="e">
        <v>#N/A</v>
      </c>
      <c r="AG1675" s="53" t="e">
        <v>#N/A</v>
      </c>
      <c r="AH1675" s="39" t="e">
        <v>#N/A</v>
      </c>
      <c r="AI1675" s="23" t="s">
        <v>51</v>
      </c>
      <c r="AJ1675" s="59"/>
      <c r="AK1675" s="59"/>
      <c r="AL1675" s="48"/>
      <c r="AM1675" s="60"/>
      <c r="AN1675" s="33"/>
      <c r="AO1675" s="48"/>
      <c r="AP1675" s="23">
        <v>2000</v>
      </c>
      <c r="AQ1675" s="23" t="s">
        <v>52</v>
      </c>
      <c r="AR1675" s="23" t="s">
        <v>5687</v>
      </c>
      <c r="AS1675" s="38" t="s">
        <v>518</v>
      </c>
      <c r="AT1675" s="23"/>
      <c r="AU1675" s="23" t="s">
        <v>5666</v>
      </c>
      <c r="AV1675" s="99">
        <v>5</v>
      </c>
      <c r="AW1675" s="101">
        <v>614.27999999999895</v>
      </c>
      <c r="AX1675" s="29" t="s">
        <v>4770</v>
      </c>
      <c r="AY1675" s="29"/>
      <c r="AZ1675" s="30" t="s">
        <v>853</v>
      </c>
      <c r="BA1675">
        <f t="shared" si="306"/>
        <v>474</v>
      </c>
      <c r="BB1675" s="115" t="s">
        <v>6983</v>
      </c>
      <c r="BC1675" s="105">
        <f t="shared" si="307"/>
        <v>122.8559999999998</v>
      </c>
      <c r="BD1675" s="116">
        <f t="shared" si="308"/>
        <v>45139</v>
      </c>
      <c r="BE1675" s="141" t="s">
        <v>8477</v>
      </c>
      <c r="BF1675">
        <f>MATCH(BE1675,'Cat-4'!$A:$A,0)</f>
        <v>722</v>
      </c>
      <c r="BG1675">
        <f>MATCH(BD1675,'Cat-4'!$1:$1,0)</f>
        <v>140</v>
      </c>
      <c r="BH1675">
        <f>INDEX('Cat-4'!$1:$1048576,'NSS + ACT'!BF1675,'NSS + ACT'!BG1675)</f>
        <v>128.5</v>
      </c>
      <c r="BI1675">
        <f>MATCH($BI$1,'Cat-4'!$1:$1,0)</f>
        <v>153</v>
      </c>
      <c r="BJ1675">
        <f>INDEX('Cat-4'!$1:$1048576,'NSS + ACT'!BF1675,'NSS + ACT'!BI1675)</f>
        <v>130.80000000000001</v>
      </c>
      <c r="BK1675" s="126">
        <f t="shared" si="309"/>
        <v>1.0178988326848251</v>
      </c>
      <c r="BL1675">
        <f t="shared" si="310"/>
        <v>501</v>
      </c>
      <c r="BM1675" s="126">
        <f t="shared" si="311"/>
        <v>16.7</v>
      </c>
      <c r="BN1675" s="126" t="s">
        <v>8784</v>
      </c>
      <c r="BO1675" s="126">
        <f>MATCH(BB1675,Sheet3!$D$4:$D$8,0)</f>
        <v>2</v>
      </c>
      <c r="BP1675" s="126">
        <f>MATCH(BN1675,Sheet3!$E$4:$H$4,0)</f>
        <v>3</v>
      </c>
      <c r="BQ1675" s="132">
        <f>INDEX(Sheet3!$D$4:$H$8,'NSS + ACT'!BO1675,'NSS + ACT'!BP1675)</f>
        <v>0.05</v>
      </c>
      <c r="BR1675" s="105">
        <f t="shared" si="312"/>
        <v>625.27489494163331</v>
      </c>
      <c r="BS1675" s="162">
        <f t="shared" si="313"/>
        <v>0.05</v>
      </c>
      <c r="BT1675" s="105">
        <f t="shared" si="314"/>
        <v>594.01115019455165</v>
      </c>
    </row>
    <row r="1676" spans="1:72">
      <c r="A1676" s="18">
        <f t="shared" si="305"/>
        <v>1673</v>
      </c>
      <c r="B1676" s="61">
        <v>291905575776</v>
      </c>
      <c r="C1676" s="39">
        <v>43627</v>
      </c>
      <c r="D1676" s="22" t="s">
        <v>260</v>
      </c>
      <c r="E1676" s="22" t="s">
        <v>2907</v>
      </c>
      <c r="F1676" s="107">
        <v>6</v>
      </c>
      <c r="G1676" s="23" t="s">
        <v>119</v>
      </c>
      <c r="H1676" s="52">
        <v>101.97000000000001</v>
      </c>
      <c r="I1676" s="30"/>
      <c r="J1676" s="109">
        <v>611.82000000000005</v>
      </c>
      <c r="K1676" s="23">
        <v>84139110</v>
      </c>
      <c r="L1676" s="26">
        <v>7.4999999999999997E-2</v>
      </c>
      <c r="M1676" s="40">
        <v>0</v>
      </c>
      <c r="N1676" s="62">
        <v>0</v>
      </c>
      <c r="O1676" s="52">
        <v>0</v>
      </c>
      <c r="P1676" s="26">
        <v>0.1</v>
      </c>
      <c r="Q1676" s="52">
        <v>0</v>
      </c>
      <c r="R1676" s="63">
        <v>0.18</v>
      </c>
      <c r="S1676" s="23" t="s">
        <v>1797</v>
      </c>
      <c r="T1676" s="52">
        <v>45.886500000000005</v>
      </c>
      <c r="U1676" s="52">
        <v>0</v>
      </c>
      <c r="V1676" s="52">
        <v>4.5886500000000003</v>
      </c>
      <c r="W1676" s="52">
        <v>119.213127</v>
      </c>
      <c r="X1676" s="52">
        <v>169.688277</v>
      </c>
      <c r="Y1676" s="23" t="s">
        <v>2778</v>
      </c>
      <c r="Z1676" s="23" t="s">
        <v>2908</v>
      </c>
      <c r="AA1676" s="23" t="s">
        <v>2909</v>
      </c>
      <c r="AB1676" s="33">
        <v>291905575776</v>
      </c>
      <c r="AC1676" s="33" t="s">
        <v>2910</v>
      </c>
      <c r="AD1676" s="48">
        <v>43627</v>
      </c>
      <c r="AE1676" s="39">
        <v>43555</v>
      </c>
      <c r="AF1676" s="53" t="e">
        <v>#N/A</v>
      </c>
      <c r="AG1676" s="53" t="e">
        <v>#N/A</v>
      </c>
      <c r="AH1676" s="39" t="e">
        <v>#N/A</v>
      </c>
      <c r="AI1676" s="23" t="s">
        <v>51</v>
      </c>
      <c r="AJ1676" s="54"/>
      <c r="AK1676" s="55"/>
      <c r="AL1676" s="56"/>
      <c r="AM1676" s="57"/>
      <c r="AN1676" s="33"/>
      <c r="AO1676" s="48"/>
      <c r="AP1676" s="23">
        <v>2000</v>
      </c>
      <c r="AQ1676" s="23" t="s">
        <v>52</v>
      </c>
      <c r="AR1676" s="23" t="s">
        <v>2909</v>
      </c>
      <c r="AS1676" s="38" t="s">
        <v>53</v>
      </c>
      <c r="AT1676" s="23"/>
      <c r="AU1676" s="64" t="s">
        <v>301</v>
      </c>
      <c r="AV1676" s="99">
        <v>6</v>
      </c>
      <c r="AW1676" s="102">
        <v>611.82000000000005</v>
      </c>
      <c r="AX1676" s="29" t="s">
        <v>701</v>
      </c>
      <c r="AY1676" s="29"/>
      <c r="AZ1676" s="25" t="s">
        <v>2782</v>
      </c>
      <c r="BA1676">
        <f t="shared" si="306"/>
        <v>2083</v>
      </c>
      <c r="BB1676" s="115" t="s">
        <v>6983</v>
      </c>
      <c r="BC1676" s="105">
        <f t="shared" si="307"/>
        <v>101.97000000000001</v>
      </c>
      <c r="BD1676" s="116">
        <f t="shared" si="308"/>
        <v>43525</v>
      </c>
      <c r="BE1676" s="141" t="s">
        <v>8477</v>
      </c>
      <c r="BF1676">
        <f>MATCH(BE1676,'Cat-4'!$A:$A,0)</f>
        <v>722</v>
      </c>
      <c r="BG1676">
        <f>MATCH(BD1676,'Cat-4'!$1:$1,0)</f>
        <v>87</v>
      </c>
      <c r="BH1676">
        <f>INDEX('Cat-4'!$1:$1048576,'NSS + ACT'!BF1676,'NSS + ACT'!BG1676)</f>
        <v>112.3</v>
      </c>
      <c r="BI1676">
        <f>MATCH($BI$1,'Cat-4'!$1:$1,0)</f>
        <v>153</v>
      </c>
      <c r="BJ1676">
        <f>INDEX('Cat-4'!$1:$1048576,'NSS + ACT'!BF1676,'NSS + ACT'!BI1676)</f>
        <v>130.80000000000001</v>
      </c>
      <c r="BK1676" s="126">
        <f t="shared" si="309"/>
        <v>1.1647373107747108</v>
      </c>
      <c r="BL1676">
        <f t="shared" si="310"/>
        <v>2115</v>
      </c>
      <c r="BM1676" s="126">
        <f t="shared" si="311"/>
        <v>70.5</v>
      </c>
      <c r="BN1676" s="126" t="s">
        <v>8785</v>
      </c>
      <c r="BO1676" s="126">
        <f>MATCH(BB1676,Sheet3!$D$4:$D$8,0)</f>
        <v>2</v>
      </c>
      <c r="BP1676" s="126">
        <f>MATCH(BN1676,Sheet3!$E$4:$H$4,0)</f>
        <v>4</v>
      </c>
      <c r="BQ1676" s="132">
        <f>INDEX(Sheet3!$D$4:$H$8,'NSS + ACT'!BO1676,'NSS + ACT'!BP1676)</f>
        <v>0.1</v>
      </c>
      <c r="BR1676" s="105">
        <f t="shared" si="312"/>
        <v>712.6095814781836</v>
      </c>
      <c r="BS1676" s="162">
        <f t="shared" si="313"/>
        <v>0.1</v>
      </c>
      <c r="BT1676" s="105">
        <f t="shared" si="314"/>
        <v>641.34862333036529</v>
      </c>
    </row>
    <row r="1677" spans="1:72">
      <c r="A1677" s="18">
        <f t="shared" si="305"/>
        <v>1674</v>
      </c>
      <c r="B1677" s="61">
        <v>291601589720</v>
      </c>
      <c r="C1677" s="39">
        <v>42467</v>
      </c>
      <c r="D1677" s="22" t="s">
        <v>73</v>
      </c>
      <c r="E1677" s="22" t="s">
        <v>818</v>
      </c>
      <c r="F1677" s="110">
        <v>4</v>
      </c>
      <c r="G1677" s="23" t="s">
        <v>49</v>
      </c>
      <c r="H1677" s="52">
        <v>154.6</v>
      </c>
      <c r="I1677" s="30"/>
      <c r="J1677" s="109">
        <v>618.4</v>
      </c>
      <c r="K1677" s="23">
        <v>84149019</v>
      </c>
      <c r="L1677" s="26">
        <v>7.4999999999999997E-2</v>
      </c>
      <c r="M1677" s="40">
        <v>0</v>
      </c>
      <c r="N1677" s="62">
        <v>0</v>
      </c>
      <c r="O1677" s="52">
        <v>0</v>
      </c>
      <c r="P1677" s="26">
        <v>0.1</v>
      </c>
      <c r="Q1677" s="52">
        <v>0</v>
      </c>
      <c r="R1677" s="63">
        <v>0.18</v>
      </c>
      <c r="S1677" s="23" t="s">
        <v>717</v>
      </c>
      <c r="T1677" s="52">
        <v>46.379999999999995</v>
      </c>
      <c r="U1677" s="52">
        <v>0</v>
      </c>
      <c r="V1677" s="52">
        <v>4.6379999999999999</v>
      </c>
      <c r="W1677" s="52">
        <v>120.49524</v>
      </c>
      <c r="X1677" s="52">
        <v>171.51324</v>
      </c>
      <c r="Y1677" s="23" t="s">
        <v>697</v>
      </c>
      <c r="Z1677" s="23" t="s">
        <v>819</v>
      </c>
      <c r="AA1677" s="23" t="s">
        <v>820</v>
      </c>
      <c r="AB1677" s="33">
        <v>291601589720</v>
      </c>
      <c r="AC1677" s="33" t="s">
        <v>821</v>
      </c>
      <c r="AD1677" s="48">
        <v>42467</v>
      </c>
      <c r="AE1677" s="39">
        <v>42425</v>
      </c>
      <c r="AF1677" s="53" t="e">
        <v>#N/A</v>
      </c>
      <c r="AG1677" s="53" t="e">
        <v>#N/A</v>
      </c>
      <c r="AH1677" s="39" t="e">
        <v>#N/A</v>
      </c>
      <c r="AI1677" s="23" t="s">
        <v>51</v>
      </c>
      <c r="AJ1677" s="54"/>
      <c r="AK1677" s="55"/>
      <c r="AL1677" s="56"/>
      <c r="AM1677" s="57"/>
      <c r="AN1677" s="33"/>
      <c r="AO1677" s="48"/>
      <c r="AP1677" s="23">
        <v>2000</v>
      </c>
      <c r="AQ1677" s="23" t="s">
        <v>64</v>
      </c>
      <c r="AR1677" s="23" t="s">
        <v>820</v>
      </c>
      <c r="AS1677" s="38" t="s">
        <v>53</v>
      </c>
      <c r="AT1677" s="23" t="s">
        <v>519</v>
      </c>
      <c r="AU1677" s="64">
        <v>1390</v>
      </c>
      <c r="AV1677" s="99">
        <v>4</v>
      </c>
      <c r="AW1677" s="102">
        <v>596.20000000000005</v>
      </c>
      <c r="AX1677" s="29" t="s">
        <v>701</v>
      </c>
      <c r="AY1677" s="29"/>
      <c r="AZ1677" s="25" t="s">
        <v>711</v>
      </c>
      <c r="BA1677">
        <f t="shared" si="306"/>
        <v>3213</v>
      </c>
      <c r="BB1677" s="115" t="s">
        <v>6983</v>
      </c>
      <c r="BC1677" s="105">
        <f t="shared" si="307"/>
        <v>149.05000000000001</v>
      </c>
      <c r="BD1677" s="116">
        <f t="shared" si="308"/>
        <v>42401</v>
      </c>
      <c r="BE1677" s="141" t="s">
        <v>8477</v>
      </c>
      <c r="BF1677">
        <f>MATCH(BE1677,'Cat-4'!$A:$A,0)</f>
        <v>722</v>
      </c>
      <c r="BG1677">
        <f>MATCH(BD1677,'Cat-4'!$1:$1,0)</f>
        <v>50</v>
      </c>
      <c r="BH1677">
        <f>INDEX('Cat-4'!$1:$1048576,'NSS + ACT'!BF1677,'NSS + ACT'!BG1677)</f>
        <v>108.1</v>
      </c>
      <c r="BI1677">
        <f>MATCH($BI$1,'Cat-4'!$1:$1,0)</f>
        <v>153</v>
      </c>
      <c r="BJ1677">
        <f>INDEX('Cat-4'!$1:$1048576,'NSS + ACT'!BF1677,'NSS + ACT'!BI1677)</f>
        <v>130.80000000000001</v>
      </c>
      <c r="BK1677" s="126">
        <f t="shared" si="309"/>
        <v>1.2099907493061981</v>
      </c>
      <c r="BL1677">
        <f t="shared" si="310"/>
        <v>3239</v>
      </c>
      <c r="BM1677" s="126">
        <f t="shared" si="311"/>
        <v>107.96666666666667</v>
      </c>
      <c r="BN1677" s="126" t="s">
        <v>8785</v>
      </c>
      <c r="BO1677" s="126">
        <f>MATCH(BB1677,Sheet3!$D$4:$D$8,0)</f>
        <v>2</v>
      </c>
      <c r="BP1677" s="126">
        <f>MATCH(BN1677,Sheet3!$E$4:$H$4,0)</f>
        <v>4</v>
      </c>
      <c r="BQ1677" s="132">
        <f>INDEX(Sheet3!$D$4:$H$8,'NSS + ACT'!BO1677,'NSS + ACT'!BP1677)</f>
        <v>0.1</v>
      </c>
      <c r="BR1677" s="105">
        <f t="shared" si="312"/>
        <v>721.39648473635532</v>
      </c>
      <c r="BS1677" s="162">
        <f t="shared" si="313"/>
        <v>0.1</v>
      </c>
      <c r="BT1677" s="105">
        <f t="shared" si="314"/>
        <v>649.25683626271984</v>
      </c>
    </row>
    <row r="1678" spans="1:72">
      <c r="A1678" s="18">
        <f t="shared" si="305"/>
        <v>1675</v>
      </c>
      <c r="B1678" s="61">
        <v>292007963855</v>
      </c>
      <c r="C1678" s="39">
        <v>44116</v>
      </c>
      <c r="D1678" s="22" t="s">
        <v>168</v>
      </c>
      <c r="E1678" s="22" t="s">
        <v>4379</v>
      </c>
      <c r="F1678" s="110">
        <v>2</v>
      </c>
      <c r="G1678" s="23" t="s">
        <v>119</v>
      </c>
      <c r="H1678" s="52">
        <v>286.42500000000001</v>
      </c>
      <c r="I1678" s="30"/>
      <c r="J1678" s="109">
        <v>572.85</v>
      </c>
      <c r="K1678" s="23">
        <v>84841010</v>
      </c>
      <c r="L1678" s="26">
        <v>7.4999999999999997E-2</v>
      </c>
      <c r="M1678" s="40">
        <v>0</v>
      </c>
      <c r="N1678" s="62">
        <v>0</v>
      </c>
      <c r="O1678" s="52">
        <v>0</v>
      </c>
      <c r="P1678" s="26">
        <v>0.1</v>
      </c>
      <c r="Q1678" s="52">
        <v>0</v>
      </c>
      <c r="R1678" s="63">
        <v>0.18</v>
      </c>
      <c r="S1678" s="23" t="s">
        <v>4095</v>
      </c>
      <c r="T1678" s="52">
        <v>42.963749999999997</v>
      </c>
      <c r="U1678" s="52">
        <v>0</v>
      </c>
      <c r="V1678" s="52">
        <v>4.2963750000000003</v>
      </c>
      <c r="W1678" s="52">
        <v>111.6198225</v>
      </c>
      <c r="X1678" s="52">
        <v>158.87994749999999</v>
      </c>
      <c r="Y1678" s="23" t="s">
        <v>4133</v>
      </c>
      <c r="Z1678" s="23" t="s">
        <v>4380</v>
      </c>
      <c r="AA1678" s="23" t="s">
        <v>4381</v>
      </c>
      <c r="AB1678" s="33">
        <v>292007963855</v>
      </c>
      <c r="AC1678" s="33" t="s">
        <v>1348</v>
      </c>
      <c r="AD1678" s="39">
        <v>44116</v>
      </c>
      <c r="AE1678" s="39">
        <v>44109</v>
      </c>
      <c r="AF1678" s="53" t="e">
        <v>#N/A</v>
      </c>
      <c r="AG1678" s="53" t="e">
        <v>#N/A</v>
      </c>
      <c r="AH1678" s="39" t="e">
        <v>#N/A</v>
      </c>
      <c r="AI1678" s="23" t="s">
        <v>51</v>
      </c>
      <c r="AJ1678" s="59"/>
      <c r="AK1678" s="59"/>
      <c r="AL1678" s="48"/>
      <c r="AM1678" s="60"/>
      <c r="AN1678" s="33"/>
      <c r="AO1678" s="48"/>
      <c r="AP1678" s="23">
        <v>2000</v>
      </c>
      <c r="AQ1678" s="23" t="s">
        <v>52</v>
      </c>
      <c r="AR1678" s="23" t="s">
        <v>4381</v>
      </c>
      <c r="AS1678" s="38" t="s">
        <v>53</v>
      </c>
      <c r="AT1678" s="23"/>
      <c r="AU1678" s="64" t="s">
        <v>1349</v>
      </c>
      <c r="AV1678" s="99">
        <v>2</v>
      </c>
      <c r="AW1678" s="102">
        <v>572.85</v>
      </c>
      <c r="AX1678" s="29" t="s">
        <v>701</v>
      </c>
      <c r="AY1678" s="29"/>
      <c r="AZ1678" s="25"/>
      <c r="BA1678">
        <f t="shared" si="306"/>
        <v>1529</v>
      </c>
      <c r="BB1678" s="115" t="s">
        <v>6983</v>
      </c>
      <c r="BC1678" s="105">
        <f t="shared" si="307"/>
        <v>286.42500000000001</v>
      </c>
      <c r="BD1678" s="116">
        <f t="shared" si="308"/>
        <v>44105</v>
      </c>
      <c r="BE1678" s="141" t="s">
        <v>8477</v>
      </c>
      <c r="BF1678">
        <f>MATCH(BE1678,'Cat-4'!$A:$A,0)</f>
        <v>722</v>
      </c>
      <c r="BG1678">
        <f>MATCH(BD1678,'Cat-4'!$1:$1,0)</f>
        <v>106</v>
      </c>
      <c r="BH1678">
        <f>INDEX('Cat-4'!$1:$1048576,'NSS + ACT'!BF1678,'NSS + ACT'!BG1678)</f>
        <v>114.2</v>
      </c>
      <c r="BI1678">
        <f>MATCH($BI$1,'Cat-4'!$1:$1,0)</f>
        <v>153</v>
      </c>
      <c r="BJ1678">
        <f>INDEX('Cat-4'!$1:$1048576,'NSS + ACT'!BF1678,'NSS + ACT'!BI1678)</f>
        <v>130.80000000000001</v>
      </c>
      <c r="BK1678" s="126">
        <f t="shared" si="309"/>
        <v>1.1453590192644485</v>
      </c>
      <c r="BL1678">
        <f t="shared" si="310"/>
        <v>1535</v>
      </c>
      <c r="BM1678" s="126">
        <f t="shared" si="311"/>
        <v>51.166666666666664</v>
      </c>
      <c r="BN1678" s="126" t="s">
        <v>8785</v>
      </c>
      <c r="BO1678" s="126">
        <f>MATCH(BB1678,Sheet3!$D$4:$D$8,0)</f>
        <v>2</v>
      </c>
      <c r="BP1678" s="126">
        <f>MATCH(BN1678,Sheet3!$E$4:$H$4,0)</f>
        <v>4</v>
      </c>
      <c r="BQ1678" s="132">
        <f>INDEX(Sheet3!$D$4:$H$8,'NSS + ACT'!BO1678,'NSS + ACT'!BP1678)</f>
        <v>0.1</v>
      </c>
      <c r="BR1678" s="105">
        <f t="shared" si="312"/>
        <v>656.11891418563937</v>
      </c>
      <c r="BS1678" s="162">
        <f t="shared" si="313"/>
        <v>0.1</v>
      </c>
      <c r="BT1678" s="105">
        <f t="shared" si="314"/>
        <v>590.50702276707545</v>
      </c>
    </row>
    <row r="1679" spans="1:72">
      <c r="A1679" s="18">
        <f t="shared" si="305"/>
        <v>1676</v>
      </c>
      <c r="B1679" s="61">
        <v>291908012185</v>
      </c>
      <c r="C1679" s="39">
        <v>43696</v>
      </c>
      <c r="D1679" s="22" t="s">
        <v>166</v>
      </c>
      <c r="E1679" s="22" t="s">
        <v>2424</v>
      </c>
      <c r="F1679" s="110">
        <v>3</v>
      </c>
      <c r="G1679" s="23" t="s">
        <v>119</v>
      </c>
      <c r="H1679" s="52">
        <v>190.463333333333</v>
      </c>
      <c r="I1679" s="30"/>
      <c r="J1679" s="109">
        <v>571.38999999999896</v>
      </c>
      <c r="K1679" s="23">
        <v>84819090</v>
      </c>
      <c r="L1679" s="26">
        <v>7.4999999999999997E-2</v>
      </c>
      <c r="M1679" s="40">
        <v>0</v>
      </c>
      <c r="N1679" s="62">
        <v>0</v>
      </c>
      <c r="O1679" s="52"/>
      <c r="P1679" s="26">
        <v>0.1</v>
      </c>
      <c r="Q1679" s="52">
        <v>0</v>
      </c>
      <c r="R1679" s="63">
        <v>0.18</v>
      </c>
      <c r="S1679" s="23" t="s">
        <v>849</v>
      </c>
      <c r="T1679" s="52">
        <v>42.854249999999922</v>
      </c>
      <c r="U1679" s="52">
        <v>0</v>
      </c>
      <c r="V1679" s="52">
        <v>4.285424999999992</v>
      </c>
      <c r="W1679" s="52">
        <v>111.33534149999979</v>
      </c>
      <c r="X1679" s="52">
        <v>158.4750164999997</v>
      </c>
      <c r="Y1679" s="23" t="s">
        <v>2273</v>
      </c>
      <c r="Z1679" s="23" t="s">
        <v>2425</v>
      </c>
      <c r="AA1679" s="23" t="s">
        <v>2426</v>
      </c>
      <c r="AB1679" s="33">
        <v>291908012185</v>
      </c>
      <c r="AC1679" s="33" t="s">
        <v>2427</v>
      </c>
      <c r="AD1679" s="48">
        <v>43696</v>
      </c>
      <c r="AE1679" s="39">
        <v>43677</v>
      </c>
      <c r="AF1679" s="53" t="e">
        <v>#N/A</v>
      </c>
      <c r="AG1679" s="53" t="e">
        <v>#N/A</v>
      </c>
      <c r="AH1679" s="39" t="e">
        <v>#N/A</v>
      </c>
      <c r="AI1679" s="23" t="s">
        <v>51</v>
      </c>
      <c r="AJ1679" s="54"/>
      <c r="AK1679" s="55"/>
      <c r="AL1679" s="56"/>
      <c r="AM1679" s="57"/>
      <c r="AN1679" s="33"/>
      <c r="AO1679" s="48"/>
      <c r="AP1679" s="23">
        <v>2000</v>
      </c>
      <c r="AQ1679" s="23" t="s">
        <v>52</v>
      </c>
      <c r="AR1679" s="23" t="s">
        <v>2426</v>
      </c>
      <c r="AS1679" s="38" t="s">
        <v>53</v>
      </c>
      <c r="AT1679" s="23" t="s">
        <v>519</v>
      </c>
      <c r="AU1679" s="64" t="s">
        <v>233</v>
      </c>
      <c r="AV1679" s="99">
        <v>3</v>
      </c>
      <c r="AW1679" s="102">
        <v>571.38999999999896</v>
      </c>
      <c r="AX1679" s="29" t="s">
        <v>701</v>
      </c>
      <c r="AY1679" s="29"/>
      <c r="AZ1679" s="25" t="s">
        <v>853</v>
      </c>
      <c r="BA1679">
        <f t="shared" si="306"/>
        <v>1961</v>
      </c>
      <c r="BB1679" s="115" t="s">
        <v>6983</v>
      </c>
      <c r="BC1679" s="105">
        <f t="shared" si="307"/>
        <v>190.463333333333</v>
      </c>
      <c r="BD1679" s="116">
        <f t="shared" si="308"/>
        <v>43647</v>
      </c>
      <c r="BE1679" s="141" t="s">
        <v>8477</v>
      </c>
      <c r="BF1679">
        <f>MATCH(BE1679,'Cat-4'!$A:$A,0)</f>
        <v>722</v>
      </c>
      <c r="BG1679">
        <f>MATCH(BD1679,'Cat-4'!$1:$1,0)</f>
        <v>91</v>
      </c>
      <c r="BH1679">
        <f>INDEX('Cat-4'!$1:$1048576,'NSS + ACT'!BF1679,'NSS + ACT'!BG1679)</f>
        <v>113.2</v>
      </c>
      <c r="BI1679">
        <f>MATCH($BI$1,'Cat-4'!$1:$1,0)</f>
        <v>153</v>
      </c>
      <c r="BJ1679">
        <f>INDEX('Cat-4'!$1:$1048576,'NSS + ACT'!BF1679,'NSS + ACT'!BI1679)</f>
        <v>130.80000000000001</v>
      </c>
      <c r="BK1679" s="126">
        <f t="shared" si="309"/>
        <v>1.1554770318021201</v>
      </c>
      <c r="BL1679">
        <f t="shared" si="310"/>
        <v>1993</v>
      </c>
      <c r="BM1679" s="126">
        <f t="shared" si="311"/>
        <v>66.433333333333337</v>
      </c>
      <c r="BN1679" s="126" t="s">
        <v>8785</v>
      </c>
      <c r="BO1679" s="126">
        <f>MATCH(BB1679,Sheet3!$D$4:$D$8,0)</f>
        <v>2</v>
      </c>
      <c r="BP1679" s="126">
        <f>MATCH(BN1679,Sheet3!$E$4:$H$4,0)</f>
        <v>4</v>
      </c>
      <c r="BQ1679" s="132">
        <f>INDEX(Sheet3!$D$4:$H$8,'NSS + ACT'!BO1679,'NSS + ACT'!BP1679)</f>
        <v>0.1</v>
      </c>
      <c r="BR1679" s="105">
        <f t="shared" si="312"/>
        <v>660.22802120141228</v>
      </c>
      <c r="BS1679" s="162">
        <f t="shared" si="313"/>
        <v>0.1</v>
      </c>
      <c r="BT1679" s="105">
        <f t="shared" si="314"/>
        <v>594.20521908127103</v>
      </c>
    </row>
    <row r="1680" spans="1:72">
      <c r="A1680" s="18">
        <f t="shared" si="305"/>
        <v>1677</v>
      </c>
      <c r="B1680" s="61">
        <v>291700024372</v>
      </c>
      <c r="C1680" s="39">
        <v>42742</v>
      </c>
      <c r="D1680" s="22" t="s">
        <v>63</v>
      </c>
      <c r="E1680" s="22" t="s">
        <v>1460</v>
      </c>
      <c r="F1680" s="110">
        <v>4</v>
      </c>
      <c r="G1680" s="23" t="s">
        <v>49</v>
      </c>
      <c r="H1680" s="52">
        <v>149.4</v>
      </c>
      <c r="I1680" s="30"/>
      <c r="J1680" s="109">
        <v>597.6</v>
      </c>
      <c r="K1680" s="23">
        <v>84842000</v>
      </c>
      <c r="L1680" s="26">
        <v>7.4999999999999997E-2</v>
      </c>
      <c r="M1680" s="40">
        <v>0</v>
      </c>
      <c r="N1680" s="62">
        <v>0</v>
      </c>
      <c r="O1680" s="52">
        <v>0</v>
      </c>
      <c r="P1680" s="26">
        <v>0.1</v>
      </c>
      <c r="Q1680" s="52">
        <v>0</v>
      </c>
      <c r="R1680" s="63">
        <v>0.18</v>
      </c>
      <c r="S1680" s="23" t="s">
        <v>777</v>
      </c>
      <c r="T1680" s="52">
        <v>44.82</v>
      </c>
      <c r="U1680" s="52">
        <v>0</v>
      </c>
      <c r="V1680" s="52">
        <v>4.4820000000000002</v>
      </c>
      <c r="W1680" s="52">
        <v>116.44236000000001</v>
      </c>
      <c r="X1680" s="52">
        <v>165.74436</v>
      </c>
      <c r="Y1680" s="23" t="s">
        <v>1335</v>
      </c>
      <c r="Z1680" s="23" t="s">
        <v>1463</v>
      </c>
      <c r="AA1680" s="23" t="s">
        <v>1462</v>
      </c>
      <c r="AB1680" s="33">
        <v>291700024372</v>
      </c>
      <c r="AC1680" s="33" t="s">
        <v>1459</v>
      </c>
      <c r="AD1680" s="48">
        <v>42742</v>
      </c>
      <c r="AE1680" s="39">
        <v>42726</v>
      </c>
      <c r="AF1680" s="53" t="e">
        <v>#N/A</v>
      </c>
      <c r="AG1680" s="53" t="e">
        <v>#N/A</v>
      </c>
      <c r="AH1680" s="39" t="e">
        <v>#N/A</v>
      </c>
      <c r="AI1680" s="23" t="s">
        <v>51</v>
      </c>
      <c r="AJ1680" s="54"/>
      <c r="AK1680" s="55"/>
      <c r="AL1680" s="56"/>
      <c r="AM1680" s="57"/>
      <c r="AN1680" s="33"/>
      <c r="AO1680" s="48"/>
      <c r="AP1680" s="23">
        <v>2000</v>
      </c>
      <c r="AQ1680" s="23" t="s">
        <v>64</v>
      </c>
      <c r="AR1680" s="23" t="s">
        <v>1462</v>
      </c>
      <c r="AS1680" s="38" t="s">
        <v>53</v>
      </c>
      <c r="AT1680" s="23"/>
      <c r="AU1680" s="64">
        <v>5158</v>
      </c>
      <c r="AV1680" s="99">
        <v>4</v>
      </c>
      <c r="AW1680" s="102">
        <v>569.14999999999895</v>
      </c>
      <c r="AX1680" s="29" t="s">
        <v>701</v>
      </c>
      <c r="AY1680" s="29"/>
      <c r="AZ1680" s="25">
        <v>1</v>
      </c>
      <c r="BA1680">
        <f t="shared" si="306"/>
        <v>2912</v>
      </c>
      <c r="BB1680" s="115" t="s">
        <v>6983</v>
      </c>
      <c r="BC1680" s="105">
        <f t="shared" si="307"/>
        <v>142.28749999999974</v>
      </c>
      <c r="BD1680" s="116">
        <f t="shared" si="308"/>
        <v>42705</v>
      </c>
      <c r="BE1680" s="141" t="s">
        <v>8477</v>
      </c>
      <c r="BF1680">
        <f>MATCH(BE1680,'Cat-4'!$A:$A,0)</f>
        <v>722</v>
      </c>
      <c r="BG1680">
        <f>MATCH(BD1680,'Cat-4'!$1:$1,0)</f>
        <v>60</v>
      </c>
      <c r="BH1680">
        <f>INDEX('Cat-4'!$1:$1048576,'NSS + ACT'!BF1680,'NSS + ACT'!BG1680)</f>
        <v>108.3</v>
      </c>
      <c r="BI1680">
        <f>MATCH($BI$1,'Cat-4'!$1:$1,0)</f>
        <v>153</v>
      </c>
      <c r="BJ1680">
        <f>INDEX('Cat-4'!$1:$1048576,'NSS + ACT'!BF1680,'NSS + ACT'!BI1680)</f>
        <v>130.80000000000001</v>
      </c>
      <c r="BK1680" s="126">
        <f t="shared" si="309"/>
        <v>1.2077562326869808</v>
      </c>
      <c r="BL1680">
        <f t="shared" si="310"/>
        <v>2935</v>
      </c>
      <c r="BM1680" s="126">
        <f t="shared" si="311"/>
        <v>97.833333333333329</v>
      </c>
      <c r="BN1680" s="126" t="s">
        <v>8785</v>
      </c>
      <c r="BO1680" s="126">
        <f>MATCH(BB1680,Sheet3!$D$4:$D$8,0)</f>
        <v>2</v>
      </c>
      <c r="BP1680" s="126">
        <f>MATCH(BN1680,Sheet3!$E$4:$H$4,0)</f>
        <v>4</v>
      </c>
      <c r="BQ1680" s="132">
        <f>INDEX(Sheet3!$D$4:$H$8,'NSS + ACT'!BO1680,'NSS + ACT'!BP1680)</f>
        <v>0.1</v>
      </c>
      <c r="BR1680" s="105">
        <f t="shared" si="312"/>
        <v>687.39445983379392</v>
      </c>
      <c r="BS1680" s="162">
        <f t="shared" si="313"/>
        <v>0.1</v>
      </c>
      <c r="BT1680" s="105">
        <f t="shared" si="314"/>
        <v>618.65501385041455</v>
      </c>
    </row>
    <row r="1681" spans="1:72">
      <c r="A1681" s="18">
        <f t="shared" si="305"/>
        <v>1678</v>
      </c>
      <c r="B1681" s="61">
        <v>291602689980</v>
      </c>
      <c r="C1681" s="39">
        <v>42545</v>
      </c>
      <c r="D1681" s="22" t="s">
        <v>183</v>
      </c>
      <c r="E1681" s="22" t="s">
        <v>3904</v>
      </c>
      <c r="F1681" s="110">
        <v>43</v>
      </c>
      <c r="G1681" s="23" t="s">
        <v>49</v>
      </c>
      <c r="H1681" s="52">
        <v>13.180465116279045</v>
      </c>
      <c r="I1681" s="30"/>
      <c r="J1681" s="109">
        <v>566.75999999999897</v>
      </c>
      <c r="K1681" s="23">
        <v>68052010</v>
      </c>
      <c r="L1681" s="26">
        <v>0.1</v>
      </c>
      <c r="M1681" s="40">
        <v>0</v>
      </c>
      <c r="N1681" s="40">
        <v>0</v>
      </c>
      <c r="O1681" s="52">
        <v>0</v>
      </c>
      <c r="P1681" s="26">
        <v>0.1</v>
      </c>
      <c r="Q1681" s="52">
        <v>0</v>
      </c>
      <c r="R1681" s="63">
        <v>0.18</v>
      </c>
      <c r="S1681" s="23" t="s">
        <v>3893</v>
      </c>
      <c r="T1681" s="52">
        <v>56.675999999999902</v>
      </c>
      <c r="U1681" s="52">
        <v>0</v>
      </c>
      <c r="V1681" s="52">
        <v>5.6675999999999904</v>
      </c>
      <c r="W1681" s="52">
        <v>113.2386479999998</v>
      </c>
      <c r="X1681" s="68">
        <v>175.58224799999971</v>
      </c>
      <c r="Y1681" s="23" t="s">
        <v>3855</v>
      </c>
      <c r="Z1681" s="23" t="s">
        <v>3908</v>
      </c>
      <c r="AA1681" s="23" t="s">
        <v>3906</v>
      </c>
      <c r="AB1681" s="33">
        <v>291602689980</v>
      </c>
      <c r="AC1681" s="33" t="s">
        <v>3907</v>
      </c>
      <c r="AD1681" s="39">
        <v>42545</v>
      </c>
      <c r="AE1681" s="39">
        <v>42528</v>
      </c>
      <c r="AF1681" s="53" t="e">
        <v>#N/A</v>
      </c>
      <c r="AG1681" s="53" t="e">
        <v>#N/A</v>
      </c>
      <c r="AH1681" s="39" t="e">
        <v>#N/A</v>
      </c>
      <c r="AI1681" s="23" t="s">
        <v>51</v>
      </c>
      <c r="AJ1681" s="59"/>
      <c r="AK1681" s="59"/>
      <c r="AL1681" s="48"/>
      <c r="AM1681" s="60"/>
      <c r="AN1681" s="33"/>
      <c r="AO1681" s="48"/>
      <c r="AP1681" s="23">
        <v>2000</v>
      </c>
      <c r="AQ1681" s="23" t="s">
        <v>64</v>
      </c>
      <c r="AR1681" s="23" t="s">
        <v>3906</v>
      </c>
      <c r="AS1681" s="38" t="s">
        <v>53</v>
      </c>
      <c r="AT1681" s="23"/>
      <c r="AU1681" s="64">
        <v>1713758</v>
      </c>
      <c r="AV1681" s="99">
        <v>43</v>
      </c>
      <c r="AW1681" s="102">
        <v>566.75999999999897</v>
      </c>
      <c r="AX1681" s="29" t="s">
        <v>701</v>
      </c>
      <c r="AY1681" s="29"/>
      <c r="AZ1681" s="25"/>
      <c r="BA1681">
        <f t="shared" si="306"/>
        <v>3110</v>
      </c>
      <c r="BB1681" s="115" t="s">
        <v>6983</v>
      </c>
      <c r="BC1681" s="105">
        <f t="shared" si="307"/>
        <v>13.180465116279045</v>
      </c>
      <c r="BD1681" s="116">
        <f t="shared" si="308"/>
        <v>42522</v>
      </c>
      <c r="BE1681" s="141" t="s">
        <v>8477</v>
      </c>
      <c r="BF1681">
        <f>MATCH(BE1681,'Cat-4'!$A:$A,0)</f>
        <v>722</v>
      </c>
      <c r="BG1681">
        <f>MATCH(BD1681,'Cat-4'!$1:$1,0)</f>
        <v>54</v>
      </c>
      <c r="BH1681">
        <f>INDEX('Cat-4'!$1:$1048576,'NSS + ACT'!BF1681,'NSS + ACT'!BG1681)</f>
        <v>108</v>
      </c>
      <c r="BI1681">
        <f>MATCH($BI$1,'Cat-4'!$1:$1,0)</f>
        <v>153</v>
      </c>
      <c r="BJ1681">
        <f>INDEX('Cat-4'!$1:$1048576,'NSS + ACT'!BF1681,'NSS + ACT'!BI1681)</f>
        <v>130.80000000000001</v>
      </c>
      <c r="BK1681" s="126">
        <f t="shared" si="309"/>
        <v>1.2111111111111112</v>
      </c>
      <c r="BL1681">
        <f t="shared" si="310"/>
        <v>3118</v>
      </c>
      <c r="BM1681" s="126">
        <f t="shared" si="311"/>
        <v>103.93333333333334</v>
      </c>
      <c r="BN1681" s="126" t="s">
        <v>8785</v>
      </c>
      <c r="BO1681" s="126">
        <f>MATCH(BB1681,Sheet3!$D$4:$D$8,0)</f>
        <v>2</v>
      </c>
      <c r="BP1681" s="126">
        <f>MATCH(BN1681,Sheet3!$E$4:$H$4,0)</f>
        <v>4</v>
      </c>
      <c r="BQ1681" s="132">
        <f>INDEX(Sheet3!$D$4:$H$8,'NSS + ACT'!BO1681,'NSS + ACT'!BP1681)</f>
        <v>0.1</v>
      </c>
      <c r="BR1681" s="105">
        <f t="shared" si="312"/>
        <v>686.40933333333214</v>
      </c>
      <c r="BS1681" s="162">
        <f t="shared" si="313"/>
        <v>0.1</v>
      </c>
      <c r="BT1681" s="105">
        <f t="shared" si="314"/>
        <v>617.76839999999891</v>
      </c>
    </row>
    <row r="1682" spans="1:72">
      <c r="A1682" s="18">
        <f t="shared" si="305"/>
        <v>1679</v>
      </c>
      <c r="B1682" s="61">
        <v>291600233702</v>
      </c>
      <c r="C1682" s="39">
        <v>42389</v>
      </c>
      <c r="D1682" s="22" t="s">
        <v>220</v>
      </c>
      <c r="E1682" s="22" t="s">
        <v>2161</v>
      </c>
      <c r="F1682" s="110">
        <v>4</v>
      </c>
      <c r="G1682" s="23" t="s">
        <v>49</v>
      </c>
      <c r="H1682" s="52">
        <v>139.14250000000001</v>
      </c>
      <c r="I1682" s="30"/>
      <c r="J1682" s="109">
        <v>556.57000000000005</v>
      </c>
      <c r="K1682" s="23">
        <v>84819090</v>
      </c>
      <c r="L1682" s="26">
        <v>7.4999999999999997E-2</v>
      </c>
      <c r="M1682" s="40">
        <v>0</v>
      </c>
      <c r="N1682" s="62">
        <v>0</v>
      </c>
      <c r="O1682" s="52">
        <v>0</v>
      </c>
      <c r="P1682" s="26">
        <v>0.1</v>
      </c>
      <c r="Q1682" s="52">
        <v>0</v>
      </c>
      <c r="R1682" s="63">
        <v>0.18</v>
      </c>
      <c r="S1682" s="23" t="s">
        <v>849</v>
      </c>
      <c r="T1682" s="52">
        <v>41.742750000000001</v>
      </c>
      <c r="U1682" s="52">
        <v>0</v>
      </c>
      <c r="V1682" s="52">
        <v>4.1742750000000006</v>
      </c>
      <c r="W1682" s="52">
        <v>108.4476645</v>
      </c>
      <c r="X1682" s="52">
        <v>154.3646895</v>
      </c>
      <c r="Y1682" s="23" t="s">
        <v>1945</v>
      </c>
      <c r="Z1682" s="23" t="s">
        <v>2162</v>
      </c>
      <c r="AA1682" s="23" t="s">
        <v>2163</v>
      </c>
      <c r="AB1682" s="33">
        <v>291600233702</v>
      </c>
      <c r="AC1682" s="33">
        <v>2722</v>
      </c>
      <c r="AD1682" s="48">
        <v>42389</v>
      </c>
      <c r="AE1682" s="39">
        <v>42368</v>
      </c>
      <c r="AF1682" s="53" t="e">
        <v>#N/A</v>
      </c>
      <c r="AG1682" s="53" t="e">
        <v>#N/A</v>
      </c>
      <c r="AH1682" s="39" t="e">
        <v>#N/A</v>
      </c>
      <c r="AI1682" s="23" t="s">
        <v>51</v>
      </c>
      <c r="AJ1682" s="54"/>
      <c r="AK1682" s="55"/>
      <c r="AL1682" s="56"/>
      <c r="AM1682" s="57"/>
      <c r="AN1682" s="33"/>
      <c r="AO1682" s="48"/>
      <c r="AP1682" s="23">
        <v>2000</v>
      </c>
      <c r="AQ1682" s="23" t="s">
        <v>64</v>
      </c>
      <c r="AR1682" s="23" t="s">
        <v>2163</v>
      </c>
      <c r="AS1682" s="38" t="s">
        <v>53</v>
      </c>
      <c r="AT1682" s="23"/>
      <c r="AU1682" s="64">
        <v>6315002660</v>
      </c>
      <c r="AV1682" s="99">
        <v>4</v>
      </c>
      <c r="AW1682" s="102">
        <v>556.57000000000005</v>
      </c>
      <c r="AX1682" s="29" t="s">
        <v>701</v>
      </c>
      <c r="AY1682" s="29"/>
      <c r="AZ1682" s="25" t="s">
        <v>1954</v>
      </c>
      <c r="BA1682">
        <f t="shared" si="306"/>
        <v>3270</v>
      </c>
      <c r="BB1682" t="s">
        <v>6983</v>
      </c>
      <c r="BC1682" s="105">
        <f t="shared" si="307"/>
        <v>139.14250000000001</v>
      </c>
      <c r="BD1682" s="116">
        <f t="shared" si="308"/>
        <v>42339</v>
      </c>
      <c r="BE1682" s="141" t="s">
        <v>8477</v>
      </c>
      <c r="BF1682">
        <f>MATCH(BE1682,'Cat-4'!$A:$A,0)</f>
        <v>722</v>
      </c>
      <c r="BG1682">
        <f>MATCH(BD1682,'Cat-4'!$1:$1,0)</f>
        <v>48</v>
      </c>
      <c r="BH1682">
        <f>INDEX('Cat-4'!$1:$1048576,'NSS + ACT'!BF1682,'NSS + ACT'!BG1682)</f>
        <v>109</v>
      </c>
      <c r="BI1682">
        <f>MATCH($BI$1,'Cat-4'!$1:$1,0)</f>
        <v>153</v>
      </c>
      <c r="BJ1682">
        <f>INDEX('Cat-4'!$1:$1048576,'NSS + ACT'!BF1682,'NSS + ACT'!BI1682)</f>
        <v>130.80000000000001</v>
      </c>
      <c r="BK1682" s="126">
        <f t="shared" si="309"/>
        <v>1.2000000000000002</v>
      </c>
      <c r="BL1682">
        <f t="shared" si="310"/>
        <v>3301</v>
      </c>
      <c r="BM1682" s="126">
        <f t="shared" si="311"/>
        <v>110.03333333333333</v>
      </c>
      <c r="BN1682" s="126" t="s">
        <v>8785</v>
      </c>
      <c r="BO1682" s="126">
        <f>MATCH(BB1682,Sheet3!$D$4:$D$8,0)</f>
        <v>2</v>
      </c>
      <c r="BP1682" s="126">
        <f>MATCH(BN1682,Sheet3!$E$4:$H$4,0)</f>
        <v>4</v>
      </c>
      <c r="BQ1682" s="132">
        <f>INDEX(Sheet3!$D$4:$H$8,'NSS + ACT'!BO1682,'NSS + ACT'!BP1682)</f>
        <v>0.1</v>
      </c>
      <c r="BR1682" s="105">
        <f t="shared" si="312"/>
        <v>667.88400000000013</v>
      </c>
      <c r="BS1682" s="162">
        <f t="shared" si="313"/>
        <v>0.1</v>
      </c>
      <c r="BT1682" s="105">
        <f t="shared" si="314"/>
        <v>601.0956000000001</v>
      </c>
    </row>
    <row r="1683" spans="1:72">
      <c r="A1683" s="18">
        <f t="shared" si="305"/>
        <v>1680</v>
      </c>
      <c r="B1683" s="61">
        <v>291803566935</v>
      </c>
      <c r="C1683" s="39">
        <v>43222</v>
      </c>
      <c r="D1683" s="22" t="s">
        <v>351</v>
      </c>
      <c r="E1683" s="22" t="s">
        <v>4418</v>
      </c>
      <c r="F1683" s="110">
        <v>19</v>
      </c>
      <c r="G1683" s="23" t="s">
        <v>119</v>
      </c>
      <c r="H1683" s="52">
        <v>28.696315789473687</v>
      </c>
      <c r="I1683" s="30"/>
      <c r="J1683" s="109">
        <v>545.23</v>
      </c>
      <c r="K1683" s="23">
        <v>84841010</v>
      </c>
      <c r="L1683" s="26">
        <v>7.4999999999999997E-2</v>
      </c>
      <c r="M1683" s="40">
        <v>0</v>
      </c>
      <c r="N1683" s="62">
        <v>0</v>
      </c>
      <c r="O1683" s="52">
        <v>0</v>
      </c>
      <c r="P1683" s="26">
        <v>0.1</v>
      </c>
      <c r="Q1683" s="52">
        <v>0</v>
      </c>
      <c r="R1683" s="63">
        <v>0.18</v>
      </c>
      <c r="S1683" s="23" t="s">
        <v>4095</v>
      </c>
      <c r="T1683" s="52">
        <v>40.892249999999997</v>
      </c>
      <c r="U1683" s="52">
        <v>0</v>
      </c>
      <c r="V1683" s="52">
        <v>4.0892249999999999</v>
      </c>
      <c r="W1683" s="52">
        <v>106.2380655</v>
      </c>
      <c r="X1683" s="52">
        <v>151.21954049999999</v>
      </c>
      <c r="Y1683" s="23" t="s">
        <v>4133</v>
      </c>
      <c r="Z1683" s="23" t="s">
        <v>4421</v>
      </c>
      <c r="AA1683" s="23" t="s">
        <v>4420</v>
      </c>
      <c r="AB1683" s="33">
        <v>291803566935</v>
      </c>
      <c r="AC1683" s="33" t="s">
        <v>4411</v>
      </c>
      <c r="AD1683" s="39">
        <v>43222</v>
      </c>
      <c r="AE1683" s="39">
        <v>43042</v>
      </c>
      <c r="AF1683" s="53" t="e">
        <v>#N/A</v>
      </c>
      <c r="AG1683" s="53" t="e">
        <v>#N/A</v>
      </c>
      <c r="AH1683" s="39" t="e">
        <v>#N/A</v>
      </c>
      <c r="AI1683" s="23" t="s">
        <v>51</v>
      </c>
      <c r="AJ1683" s="59"/>
      <c r="AK1683" s="59"/>
      <c r="AL1683" s="48"/>
      <c r="AM1683" s="60"/>
      <c r="AN1683" s="33"/>
      <c r="AO1683" s="48"/>
      <c r="AP1683" s="23">
        <v>2000</v>
      </c>
      <c r="AQ1683" s="23" t="s">
        <v>64</v>
      </c>
      <c r="AR1683" s="23" t="s">
        <v>4420</v>
      </c>
      <c r="AS1683" s="38" t="s">
        <v>53</v>
      </c>
      <c r="AT1683" s="23"/>
      <c r="AU1683" s="64" t="s">
        <v>353</v>
      </c>
      <c r="AV1683" s="99">
        <v>19</v>
      </c>
      <c r="AW1683" s="102">
        <v>545.23</v>
      </c>
      <c r="AX1683" s="29" t="s">
        <v>701</v>
      </c>
      <c r="AY1683" s="29"/>
      <c r="AZ1683" s="25"/>
      <c r="BA1683">
        <f t="shared" si="306"/>
        <v>2596</v>
      </c>
      <c r="BB1683" s="115" t="s">
        <v>6983</v>
      </c>
      <c r="BC1683" s="105">
        <f t="shared" si="307"/>
        <v>28.696315789473687</v>
      </c>
      <c r="BD1683" s="116">
        <f t="shared" si="308"/>
        <v>43040</v>
      </c>
      <c r="BE1683" s="141" t="s">
        <v>8477</v>
      </c>
      <c r="BF1683">
        <f>MATCH(BE1683,'Cat-4'!$A:$A,0)</f>
        <v>722</v>
      </c>
      <c r="BG1683">
        <f>MATCH(BD1683,'Cat-4'!$1:$1,0)</f>
        <v>71</v>
      </c>
      <c r="BH1683">
        <f>INDEX('Cat-4'!$1:$1048576,'NSS + ACT'!BF1683,'NSS + ACT'!BG1683)</f>
        <v>109.3</v>
      </c>
      <c r="BI1683">
        <f>MATCH($BI$1,'Cat-4'!$1:$1,0)</f>
        <v>153</v>
      </c>
      <c r="BJ1683">
        <f>INDEX('Cat-4'!$1:$1048576,'NSS + ACT'!BF1683,'NSS + ACT'!BI1683)</f>
        <v>130.80000000000001</v>
      </c>
      <c r="BK1683" s="126">
        <f t="shared" si="309"/>
        <v>1.1967063129002746</v>
      </c>
      <c r="BL1683">
        <f t="shared" si="310"/>
        <v>2600</v>
      </c>
      <c r="BM1683" s="126">
        <f t="shared" si="311"/>
        <v>86.666666666666671</v>
      </c>
      <c r="BN1683" s="126" t="s">
        <v>8785</v>
      </c>
      <c r="BO1683" s="126">
        <f>MATCH(BB1683,Sheet3!$D$4:$D$8,0)</f>
        <v>2</v>
      </c>
      <c r="BP1683" s="126">
        <f>MATCH(BN1683,Sheet3!$E$4:$H$4,0)</f>
        <v>4</v>
      </c>
      <c r="BQ1683" s="132">
        <f>INDEX(Sheet3!$D$4:$H$8,'NSS + ACT'!BO1683,'NSS + ACT'!BP1683)</f>
        <v>0.1</v>
      </c>
      <c r="BR1683" s="105">
        <f t="shared" si="312"/>
        <v>652.48018298261672</v>
      </c>
      <c r="BS1683" s="162">
        <f t="shared" si="313"/>
        <v>0.1</v>
      </c>
      <c r="BT1683" s="105">
        <f t="shared" si="314"/>
        <v>587.2321646843551</v>
      </c>
    </row>
    <row r="1684" spans="1:72">
      <c r="A1684" s="18">
        <f t="shared" si="305"/>
        <v>1681</v>
      </c>
      <c r="B1684" s="61">
        <v>292009081652</v>
      </c>
      <c r="C1684" s="39">
        <v>44148</v>
      </c>
      <c r="D1684" s="22" t="s">
        <v>309</v>
      </c>
      <c r="E1684" s="22" t="s">
        <v>4616</v>
      </c>
      <c r="F1684" s="110">
        <v>12</v>
      </c>
      <c r="G1684" s="23" t="s">
        <v>195</v>
      </c>
      <c r="H1684" s="52">
        <v>45</v>
      </c>
      <c r="I1684" s="30"/>
      <c r="J1684" s="109">
        <v>540</v>
      </c>
      <c r="K1684" s="23">
        <v>72155010</v>
      </c>
      <c r="L1684" s="26">
        <v>7.4999999999999997E-2</v>
      </c>
      <c r="M1684" s="40" t="s">
        <v>4607</v>
      </c>
      <c r="N1684" s="62">
        <v>0</v>
      </c>
      <c r="O1684" s="52">
        <v>0</v>
      </c>
      <c r="P1684" s="26">
        <v>0.1</v>
      </c>
      <c r="Q1684" s="52">
        <v>0</v>
      </c>
      <c r="R1684" s="63">
        <v>0.18</v>
      </c>
      <c r="S1684" s="23" t="s">
        <v>4608</v>
      </c>
      <c r="T1684" s="52">
        <v>40.5</v>
      </c>
      <c r="U1684" s="52">
        <v>0</v>
      </c>
      <c r="V1684" s="52">
        <v>4.05</v>
      </c>
      <c r="W1684" s="52">
        <v>105.21899999999999</v>
      </c>
      <c r="X1684" s="52">
        <v>149.76900000000001</v>
      </c>
      <c r="Y1684" s="23" t="s">
        <v>4433</v>
      </c>
      <c r="Z1684" s="23" t="s">
        <v>4617</v>
      </c>
      <c r="AA1684" s="23" t="s">
        <v>4618</v>
      </c>
      <c r="AB1684" s="33">
        <v>292009081652</v>
      </c>
      <c r="AC1684" s="33" t="s">
        <v>3972</v>
      </c>
      <c r="AD1684" s="39">
        <v>44148</v>
      </c>
      <c r="AE1684" s="39">
        <v>44147</v>
      </c>
      <c r="AF1684" s="53" t="e">
        <v>#N/A</v>
      </c>
      <c r="AG1684" s="53" t="e">
        <v>#N/A</v>
      </c>
      <c r="AH1684" s="39" t="e">
        <v>#N/A</v>
      </c>
      <c r="AI1684" s="23" t="s">
        <v>51</v>
      </c>
      <c r="AJ1684" s="59"/>
      <c r="AK1684" s="59"/>
      <c r="AL1684" s="48"/>
      <c r="AM1684" s="60"/>
      <c r="AN1684" s="33"/>
      <c r="AO1684" s="48"/>
      <c r="AP1684" s="23">
        <v>2000</v>
      </c>
      <c r="AQ1684" s="23" t="s">
        <v>52</v>
      </c>
      <c r="AR1684" s="23" t="s">
        <v>4618</v>
      </c>
      <c r="AS1684" s="38" t="s">
        <v>53</v>
      </c>
      <c r="AT1684" s="23"/>
      <c r="AU1684" s="64">
        <v>11</v>
      </c>
      <c r="AV1684" s="99">
        <v>12</v>
      </c>
      <c r="AW1684" s="102">
        <v>540</v>
      </c>
      <c r="AX1684" s="29" t="s">
        <v>701</v>
      </c>
      <c r="AY1684" s="29"/>
      <c r="AZ1684" s="25" t="s">
        <v>4619</v>
      </c>
      <c r="BA1684">
        <f t="shared" si="306"/>
        <v>1491</v>
      </c>
      <c r="BB1684" s="115" t="s">
        <v>6983</v>
      </c>
      <c r="BC1684" s="105">
        <f t="shared" si="307"/>
        <v>45</v>
      </c>
      <c r="BD1684" s="116">
        <f t="shared" si="308"/>
        <v>44136</v>
      </c>
      <c r="BE1684" s="141" t="s">
        <v>8477</v>
      </c>
      <c r="BF1684">
        <f>MATCH(BE1684,'Cat-4'!$A:$A,0)</f>
        <v>722</v>
      </c>
      <c r="BG1684">
        <f>MATCH(BD1684,'Cat-4'!$1:$1,0)</f>
        <v>107</v>
      </c>
      <c r="BH1684">
        <f>INDEX('Cat-4'!$1:$1048576,'NSS + ACT'!BF1684,'NSS + ACT'!BG1684)</f>
        <v>113.7</v>
      </c>
      <c r="BI1684">
        <f>MATCH($BI$1,'Cat-4'!$1:$1,0)</f>
        <v>153</v>
      </c>
      <c r="BJ1684">
        <f>INDEX('Cat-4'!$1:$1048576,'NSS + ACT'!BF1684,'NSS + ACT'!BI1684)</f>
        <v>130.80000000000001</v>
      </c>
      <c r="BK1684" s="126">
        <f t="shared" si="309"/>
        <v>1.1503957783641161</v>
      </c>
      <c r="BL1684">
        <f t="shared" si="310"/>
        <v>1504</v>
      </c>
      <c r="BM1684" s="126">
        <f t="shared" si="311"/>
        <v>50.133333333333333</v>
      </c>
      <c r="BN1684" s="126" t="s">
        <v>8785</v>
      </c>
      <c r="BO1684" s="126">
        <f>MATCH(BB1684,Sheet3!$D$4:$D$8,0)</f>
        <v>2</v>
      </c>
      <c r="BP1684" s="126">
        <f>MATCH(BN1684,Sheet3!$E$4:$H$4,0)</f>
        <v>4</v>
      </c>
      <c r="BQ1684" s="132">
        <f>INDEX(Sheet3!$D$4:$H$8,'NSS + ACT'!BO1684,'NSS + ACT'!BP1684)</f>
        <v>0.1</v>
      </c>
      <c r="BR1684" s="105">
        <f t="shared" si="312"/>
        <v>621.2137203166227</v>
      </c>
      <c r="BS1684" s="162">
        <f t="shared" si="313"/>
        <v>0.1</v>
      </c>
      <c r="BT1684" s="105">
        <f t="shared" si="314"/>
        <v>559.09234828496039</v>
      </c>
    </row>
    <row r="1685" spans="1:72">
      <c r="A1685" s="18">
        <f t="shared" si="305"/>
        <v>1682</v>
      </c>
      <c r="B1685" s="61">
        <v>291706336401</v>
      </c>
      <c r="C1685" s="39">
        <v>43043</v>
      </c>
      <c r="D1685" s="22" t="s">
        <v>260</v>
      </c>
      <c r="E1685" s="22" t="s">
        <v>3434</v>
      </c>
      <c r="F1685" s="110">
        <v>1</v>
      </c>
      <c r="G1685" s="23" t="s">
        <v>49</v>
      </c>
      <c r="H1685" s="52">
        <v>525</v>
      </c>
      <c r="I1685" s="30"/>
      <c r="J1685" s="109">
        <v>525</v>
      </c>
      <c r="K1685" s="23">
        <v>84139110</v>
      </c>
      <c r="L1685" s="26">
        <v>7.4999999999999997E-2</v>
      </c>
      <c r="M1685" s="40">
        <v>0</v>
      </c>
      <c r="N1685" s="62">
        <v>0</v>
      </c>
      <c r="O1685" s="52">
        <v>0</v>
      </c>
      <c r="P1685" s="26">
        <v>0.1</v>
      </c>
      <c r="Q1685" s="52">
        <v>0</v>
      </c>
      <c r="R1685" s="63">
        <v>0.18</v>
      </c>
      <c r="S1685" s="23" t="s">
        <v>1797</v>
      </c>
      <c r="T1685" s="52">
        <v>39.375</v>
      </c>
      <c r="U1685" s="52">
        <v>0</v>
      </c>
      <c r="V1685" s="52">
        <v>3.9375</v>
      </c>
      <c r="W1685" s="52">
        <v>102.29625</v>
      </c>
      <c r="X1685" s="52">
        <v>145.60874999999999</v>
      </c>
      <c r="Y1685" s="23" t="s">
        <v>3431</v>
      </c>
      <c r="Z1685" s="23" t="s">
        <v>3435</v>
      </c>
      <c r="AA1685" s="23" t="s">
        <v>3436</v>
      </c>
      <c r="AB1685" s="33">
        <v>291706336401</v>
      </c>
      <c r="AC1685" s="33" t="s">
        <v>3392</v>
      </c>
      <c r="AD1685" s="48">
        <v>43043</v>
      </c>
      <c r="AE1685" s="39">
        <v>43012</v>
      </c>
      <c r="AF1685" s="53" t="e">
        <v>#N/A</v>
      </c>
      <c r="AG1685" s="53" t="e">
        <v>#N/A</v>
      </c>
      <c r="AH1685" s="39" t="e">
        <v>#N/A</v>
      </c>
      <c r="AI1685" s="23" t="s">
        <v>51</v>
      </c>
      <c r="AJ1685" s="54"/>
      <c r="AK1685" s="55"/>
      <c r="AL1685" s="56"/>
      <c r="AM1685" s="57"/>
      <c r="AN1685" s="33"/>
      <c r="AO1685" s="48"/>
      <c r="AP1685" s="23">
        <v>2000</v>
      </c>
      <c r="AQ1685" s="23" t="s">
        <v>64</v>
      </c>
      <c r="AR1685" s="23" t="s">
        <v>3436</v>
      </c>
      <c r="AS1685" s="38" t="s">
        <v>53</v>
      </c>
      <c r="AT1685" s="23"/>
      <c r="AU1685" s="64">
        <v>470</v>
      </c>
      <c r="AV1685" s="99">
        <v>1</v>
      </c>
      <c r="AW1685" s="102">
        <v>525</v>
      </c>
      <c r="AX1685" s="29" t="s">
        <v>701</v>
      </c>
      <c r="AY1685" s="29"/>
      <c r="AZ1685" s="25">
        <v>1</v>
      </c>
      <c r="BA1685">
        <f t="shared" si="306"/>
        <v>2626</v>
      </c>
      <c r="BB1685" s="115" t="s">
        <v>6983</v>
      </c>
      <c r="BC1685" s="105">
        <f t="shared" si="307"/>
        <v>525</v>
      </c>
      <c r="BD1685" s="116">
        <f t="shared" si="308"/>
        <v>43009</v>
      </c>
      <c r="BE1685" s="141" t="s">
        <v>8477</v>
      </c>
      <c r="BF1685">
        <f>MATCH(BE1685,'Cat-4'!$A:$A,0)</f>
        <v>722</v>
      </c>
      <c r="BG1685">
        <f>MATCH(BD1685,'Cat-4'!$1:$1,0)</f>
        <v>70</v>
      </c>
      <c r="BH1685">
        <f>INDEX('Cat-4'!$1:$1048576,'NSS + ACT'!BF1685,'NSS + ACT'!BG1685)</f>
        <v>109</v>
      </c>
      <c r="BI1685">
        <f>MATCH($BI$1,'Cat-4'!$1:$1,0)</f>
        <v>153</v>
      </c>
      <c r="BJ1685">
        <f>INDEX('Cat-4'!$1:$1048576,'NSS + ACT'!BF1685,'NSS + ACT'!BI1685)</f>
        <v>130.80000000000001</v>
      </c>
      <c r="BK1685" s="126">
        <f t="shared" si="309"/>
        <v>1.2000000000000002</v>
      </c>
      <c r="BL1685">
        <f t="shared" si="310"/>
        <v>2631</v>
      </c>
      <c r="BM1685" s="126">
        <f t="shared" si="311"/>
        <v>87.7</v>
      </c>
      <c r="BN1685" s="126" t="s">
        <v>8785</v>
      </c>
      <c r="BO1685" s="126">
        <f>MATCH(BB1685,Sheet3!$D$4:$D$8,0)</f>
        <v>2</v>
      </c>
      <c r="BP1685" s="126">
        <f>MATCH(BN1685,Sheet3!$E$4:$H$4,0)</f>
        <v>4</v>
      </c>
      <c r="BQ1685" s="132">
        <f>INDEX(Sheet3!$D$4:$H$8,'NSS + ACT'!BO1685,'NSS + ACT'!BP1685)</f>
        <v>0.1</v>
      </c>
      <c r="BR1685" s="105">
        <f t="shared" si="312"/>
        <v>630.00000000000011</v>
      </c>
      <c r="BS1685" s="162">
        <f t="shared" si="313"/>
        <v>0.1</v>
      </c>
      <c r="BT1685" s="105">
        <f t="shared" si="314"/>
        <v>567.00000000000011</v>
      </c>
    </row>
    <row r="1686" spans="1:72">
      <c r="A1686" s="18">
        <f t="shared" si="305"/>
        <v>1683</v>
      </c>
      <c r="B1686" s="61">
        <v>291810648312</v>
      </c>
      <c r="C1686" s="39">
        <v>43438</v>
      </c>
      <c r="D1686" s="22" t="s">
        <v>148</v>
      </c>
      <c r="E1686" s="22" t="s">
        <v>1306</v>
      </c>
      <c r="F1686" s="110">
        <v>3</v>
      </c>
      <c r="G1686" s="23" t="s">
        <v>49</v>
      </c>
      <c r="H1686" s="52">
        <v>173.65</v>
      </c>
      <c r="I1686" s="30"/>
      <c r="J1686" s="109">
        <v>520.95000000000005</v>
      </c>
      <c r="K1686" s="23">
        <v>39174000</v>
      </c>
      <c r="L1686" s="26">
        <v>0.1</v>
      </c>
      <c r="M1686" s="40">
        <v>0</v>
      </c>
      <c r="N1686" s="62">
        <v>0</v>
      </c>
      <c r="O1686" s="52">
        <v>0</v>
      </c>
      <c r="P1686" s="26">
        <v>0.1</v>
      </c>
      <c r="Q1686" s="52">
        <v>0</v>
      </c>
      <c r="R1686" s="63">
        <v>0.18</v>
      </c>
      <c r="S1686" s="23" t="s">
        <v>1307</v>
      </c>
      <c r="T1686" s="52">
        <v>52.095000000000006</v>
      </c>
      <c r="U1686" s="52">
        <v>0</v>
      </c>
      <c r="V1686" s="52">
        <v>5.2095000000000011</v>
      </c>
      <c r="W1686" s="52">
        <v>104.08581000000002</v>
      </c>
      <c r="X1686" s="52">
        <v>161.39031000000003</v>
      </c>
      <c r="Y1686" s="23" t="s">
        <v>1248</v>
      </c>
      <c r="Z1686" s="23" t="s">
        <v>1308</v>
      </c>
      <c r="AA1686" s="23" t="s">
        <v>1309</v>
      </c>
      <c r="AB1686" s="33">
        <v>291810648312</v>
      </c>
      <c r="AC1686" s="33" t="s">
        <v>1302</v>
      </c>
      <c r="AD1686" s="48">
        <v>43438</v>
      </c>
      <c r="AE1686" s="39">
        <v>43438</v>
      </c>
      <c r="AF1686" s="53" t="e">
        <v>#N/A</v>
      </c>
      <c r="AG1686" s="53" t="e">
        <v>#N/A</v>
      </c>
      <c r="AH1686" s="39" t="e">
        <v>#N/A</v>
      </c>
      <c r="AI1686" s="23" t="s">
        <v>51</v>
      </c>
      <c r="AJ1686" s="54"/>
      <c r="AK1686" s="55"/>
      <c r="AL1686" s="56"/>
      <c r="AM1686" s="57"/>
      <c r="AN1686" s="33"/>
      <c r="AO1686" s="48"/>
      <c r="AP1686" s="23">
        <v>2000</v>
      </c>
      <c r="AQ1686" s="23" t="s">
        <v>52</v>
      </c>
      <c r="AR1686" s="23" t="s">
        <v>1309</v>
      </c>
      <c r="AS1686" s="38" t="s">
        <v>53</v>
      </c>
      <c r="AT1686" s="23"/>
      <c r="AU1686" s="64" t="s">
        <v>158</v>
      </c>
      <c r="AV1686" s="99">
        <v>3</v>
      </c>
      <c r="AW1686" s="102">
        <v>520.95000000000005</v>
      </c>
      <c r="AX1686" s="29" t="s">
        <v>701</v>
      </c>
      <c r="AY1686" s="29"/>
      <c r="AZ1686" s="25"/>
      <c r="BA1686">
        <f t="shared" ref="BA1686:BA1714" si="315">$BA$2-AE1686</f>
        <v>2200</v>
      </c>
      <c r="BB1686" s="115" t="s">
        <v>6983</v>
      </c>
      <c r="BC1686" s="105">
        <f t="shared" si="307"/>
        <v>173.65</v>
      </c>
      <c r="BD1686" s="116">
        <f t="shared" si="308"/>
        <v>43435</v>
      </c>
      <c r="BE1686" s="141" t="s">
        <v>8477</v>
      </c>
      <c r="BF1686">
        <f>MATCH(BE1686,'Cat-4'!$A:$A,0)</f>
        <v>722</v>
      </c>
      <c r="BG1686">
        <f>MATCH(BD1686,'Cat-4'!$1:$1,0)</f>
        <v>84</v>
      </c>
      <c r="BH1686">
        <f>INDEX('Cat-4'!$1:$1048576,'NSS + ACT'!BF1686,'NSS + ACT'!BG1686)</f>
        <v>111.8</v>
      </c>
      <c r="BI1686">
        <f>MATCH($BI$1,'Cat-4'!$1:$1,0)</f>
        <v>153</v>
      </c>
      <c r="BJ1686">
        <f>INDEX('Cat-4'!$1:$1048576,'NSS + ACT'!BF1686,'NSS + ACT'!BI1686)</f>
        <v>130.80000000000001</v>
      </c>
      <c r="BK1686" s="126">
        <f t="shared" si="309"/>
        <v>1.1699463327370305</v>
      </c>
      <c r="BL1686">
        <f t="shared" si="310"/>
        <v>2205</v>
      </c>
      <c r="BM1686" s="126">
        <f t="shared" si="311"/>
        <v>73.5</v>
      </c>
      <c r="BN1686" s="126" t="s">
        <v>8785</v>
      </c>
      <c r="BO1686" s="126">
        <f>MATCH(BB1686,Sheet3!$D$4:$D$8,0)</f>
        <v>2</v>
      </c>
      <c r="BP1686" s="126">
        <f>MATCH(BN1686,Sheet3!$E$4:$H$4,0)</f>
        <v>4</v>
      </c>
      <c r="BQ1686" s="132">
        <f>INDEX(Sheet3!$D$4:$H$8,'NSS + ACT'!BO1686,'NSS + ACT'!BP1686)</f>
        <v>0.1</v>
      </c>
      <c r="BR1686" s="105">
        <f t="shared" si="312"/>
        <v>609.48354203935605</v>
      </c>
      <c r="BS1686" s="162">
        <f t="shared" si="313"/>
        <v>0.1</v>
      </c>
      <c r="BT1686" s="105">
        <f t="shared" si="314"/>
        <v>548.53518783542052</v>
      </c>
    </row>
    <row r="1687" spans="1:72">
      <c r="A1687" s="18">
        <f t="shared" si="305"/>
        <v>1684</v>
      </c>
      <c r="B1687" s="33">
        <v>292212371850</v>
      </c>
      <c r="C1687" s="39">
        <v>44893</v>
      </c>
      <c r="D1687" s="22" t="s">
        <v>5621</v>
      </c>
      <c r="E1687" s="22" t="s">
        <v>5653</v>
      </c>
      <c r="F1687" s="110">
        <v>520</v>
      </c>
      <c r="G1687" s="23" t="s">
        <v>119</v>
      </c>
      <c r="H1687" s="58">
        <v>1.0000192307692288</v>
      </c>
      <c r="I1687" s="30"/>
      <c r="J1687" s="101">
        <v>520.00999999999897</v>
      </c>
      <c r="K1687" s="33">
        <v>85446090</v>
      </c>
      <c r="L1687" s="26">
        <v>0.1</v>
      </c>
      <c r="M1687" s="40">
        <v>0</v>
      </c>
      <c r="N1687" s="40">
        <v>0</v>
      </c>
      <c r="O1687" s="35">
        <v>0</v>
      </c>
      <c r="P1687" s="63">
        <v>0.1</v>
      </c>
      <c r="Q1687" s="52">
        <v>0</v>
      </c>
      <c r="R1687" s="63">
        <v>0.18</v>
      </c>
      <c r="S1687" s="23" t="s">
        <v>966</v>
      </c>
      <c r="T1687" s="52">
        <v>52.000999999999898</v>
      </c>
      <c r="U1687" s="52">
        <v>0</v>
      </c>
      <c r="V1687" s="52">
        <v>5.2000999999999902</v>
      </c>
      <c r="W1687" s="52">
        <v>103.89799799999979</v>
      </c>
      <c r="X1687" s="52">
        <v>161.09909799999969</v>
      </c>
      <c r="Y1687" s="23" t="s">
        <v>5450</v>
      </c>
      <c r="Z1687" s="23" t="s">
        <v>5654</v>
      </c>
      <c r="AA1687" s="23" t="s">
        <v>5655</v>
      </c>
      <c r="AB1687" s="33">
        <v>292212371850</v>
      </c>
      <c r="AC1687" s="33" t="s">
        <v>5625</v>
      </c>
      <c r="AD1687" s="39">
        <v>44893</v>
      </c>
      <c r="AE1687" s="39">
        <v>44886</v>
      </c>
      <c r="AF1687" s="53" t="e">
        <v>#N/A</v>
      </c>
      <c r="AG1687" s="53" t="e">
        <v>#N/A</v>
      </c>
      <c r="AH1687" s="39" t="e">
        <v>#N/A</v>
      </c>
      <c r="AI1687" s="23" t="s">
        <v>51</v>
      </c>
      <c r="AJ1687" s="59"/>
      <c r="AK1687" s="59"/>
      <c r="AL1687" s="48"/>
      <c r="AM1687" s="60"/>
      <c r="AN1687" s="33"/>
      <c r="AO1687" s="48"/>
      <c r="AP1687" s="23">
        <v>2000</v>
      </c>
      <c r="AQ1687" s="23" t="s">
        <v>52</v>
      </c>
      <c r="AR1687" s="23" t="s">
        <v>5655</v>
      </c>
      <c r="AS1687" s="38" t="s">
        <v>53</v>
      </c>
      <c r="AT1687" s="23"/>
      <c r="AU1687" s="23">
        <v>152</v>
      </c>
      <c r="AV1687" s="99">
        <v>520</v>
      </c>
      <c r="AW1687" s="101">
        <v>520.00999999999897</v>
      </c>
      <c r="AX1687" s="29" t="s">
        <v>4770</v>
      </c>
      <c r="AY1687" s="29"/>
      <c r="AZ1687" s="30" t="s">
        <v>853</v>
      </c>
      <c r="BA1687">
        <f t="shared" si="315"/>
        <v>752</v>
      </c>
      <c r="BB1687" s="115" t="s">
        <v>6983</v>
      </c>
      <c r="BC1687" s="105">
        <f t="shared" si="307"/>
        <v>1.0000192307692288</v>
      </c>
      <c r="BD1687" s="116">
        <f t="shared" si="308"/>
        <v>44866</v>
      </c>
      <c r="BE1687" s="141" t="s">
        <v>8477</v>
      </c>
      <c r="BF1687">
        <f>MATCH(BE1687,'Cat-4'!$A:$A,0)</f>
        <v>722</v>
      </c>
      <c r="BG1687">
        <f>MATCH(BD1687,'Cat-4'!$1:$1,0)</f>
        <v>131</v>
      </c>
      <c r="BH1687">
        <f>INDEX('Cat-4'!$1:$1048576,'NSS + ACT'!BF1687,'NSS + ACT'!BG1687)</f>
        <v>126.7</v>
      </c>
      <c r="BI1687">
        <f>MATCH($BI$1,'Cat-4'!$1:$1,0)</f>
        <v>153</v>
      </c>
      <c r="BJ1687">
        <f>INDEX('Cat-4'!$1:$1048576,'NSS + ACT'!BF1687,'NSS + ACT'!BI1687)</f>
        <v>130.80000000000001</v>
      </c>
      <c r="BK1687" s="126">
        <f t="shared" si="309"/>
        <v>1.0323599052880821</v>
      </c>
      <c r="BL1687">
        <f t="shared" si="310"/>
        <v>774</v>
      </c>
      <c r="BM1687" s="126">
        <f t="shared" si="311"/>
        <v>25.8</v>
      </c>
      <c r="BN1687" s="126" t="s">
        <v>8785</v>
      </c>
      <c r="BO1687" s="126">
        <f>MATCH(BB1687,Sheet3!$D$4:$D$8,0)</f>
        <v>2</v>
      </c>
      <c r="BP1687" s="126">
        <f>MATCH(BN1687,Sheet3!$E$4:$H$4,0)</f>
        <v>4</v>
      </c>
      <c r="BQ1687" s="132">
        <f>INDEX(Sheet3!$D$4:$H$8,'NSS + ACT'!BO1687,'NSS + ACT'!BP1687)</f>
        <v>0.1</v>
      </c>
      <c r="BR1687" s="105">
        <f t="shared" si="312"/>
        <v>536.83747434885447</v>
      </c>
      <c r="BS1687" s="162">
        <f t="shared" si="313"/>
        <v>0.1</v>
      </c>
      <c r="BT1687" s="105">
        <f t="shared" si="314"/>
        <v>483.15372691396902</v>
      </c>
    </row>
    <row r="1688" spans="1:72">
      <c r="A1688" s="18">
        <f t="shared" si="305"/>
        <v>1685</v>
      </c>
      <c r="B1688" s="61">
        <v>291805800650</v>
      </c>
      <c r="C1688" s="39">
        <v>43292</v>
      </c>
      <c r="D1688" s="22" t="s">
        <v>74</v>
      </c>
      <c r="E1688" s="22" t="s">
        <v>938</v>
      </c>
      <c r="F1688" s="110">
        <v>4</v>
      </c>
      <c r="G1688" s="23" t="s">
        <v>49</v>
      </c>
      <c r="H1688" s="52">
        <v>128</v>
      </c>
      <c r="I1688" s="30"/>
      <c r="J1688" s="109">
        <v>512</v>
      </c>
      <c r="K1688" s="23">
        <v>40169990</v>
      </c>
      <c r="L1688" s="26">
        <v>0.2</v>
      </c>
      <c r="M1688" s="40">
        <v>0</v>
      </c>
      <c r="N1688" s="62">
        <v>0</v>
      </c>
      <c r="O1688" s="52">
        <v>0</v>
      </c>
      <c r="P1688" s="26">
        <v>0.1</v>
      </c>
      <c r="Q1688" s="52">
        <v>0</v>
      </c>
      <c r="R1688" s="63">
        <v>0.18</v>
      </c>
      <c r="S1688" s="23" t="s">
        <v>906</v>
      </c>
      <c r="T1688" s="52">
        <v>102.4</v>
      </c>
      <c r="U1688" s="52">
        <v>0</v>
      </c>
      <c r="V1688" s="52">
        <v>10.240000000000002</v>
      </c>
      <c r="W1688" s="52">
        <v>112.43519999999999</v>
      </c>
      <c r="X1688" s="52">
        <v>225.0752</v>
      </c>
      <c r="Y1688" s="23" t="s">
        <v>850</v>
      </c>
      <c r="Z1688" s="23" t="s">
        <v>939</v>
      </c>
      <c r="AA1688" s="23" t="s">
        <v>940</v>
      </c>
      <c r="AB1688" s="33">
        <v>291805800650</v>
      </c>
      <c r="AC1688" s="33" t="s">
        <v>909</v>
      </c>
      <c r="AD1688" s="48">
        <v>43292</v>
      </c>
      <c r="AE1688" s="39">
        <v>43236</v>
      </c>
      <c r="AF1688" s="53" t="e">
        <v>#N/A</v>
      </c>
      <c r="AG1688" s="53" t="e">
        <v>#N/A</v>
      </c>
      <c r="AH1688" s="39" t="e">
        <v>#N/A</v>
      </c>
      <c r="AI1688" s="23" t="s">
        <v>51</v>
      </c>
      <c r="AJ1688" s="54"/>
      <c r="AK1688" s="55"/>
      <c r="AL1688" s="56"/>
      <c r="AM1688" s="57"/>
      <c r="AN1688" s="33"/>
      <c r="AO1688" s="48"/>
      <c r="AP1688" s="23">
        <v>2000</v>
      </c>
      <c r="AQ1688" s="23" t="s">
        <v>52</v>
      </c>
      <c r="AR1688" s="23" t="s">
        <v>940</v>
      </c>
      <c r="AS1688" s="38" t="s">
        <v>53</v>
      </c>
      <c r="AT1688" s="23"/>
      <c r="AU1688" s="64">
        <v>21900095</v>
      </c>
      <c r="AV1688" s="99">
        <v>4</v>
      </c>
      <c r="AW1688" s="102">
        <v>512</v>
      </c>
      <c r="AX1688" s="29" t="s">
        <v>701</v>
      </c>
      <c r="AY1688" s="29"/>
      <c r="AZ1688" s="25" t="s">
        <v>853</v>
      </c>
      <c r="BA1688">
        <f t="shared" si="315"/>
        <v>2402</v>
      </c>
      <c r="BB1688" s="115" t="s">
        <v>6983</v>
      </c>
      <c r="BC1688" s="105">
        <f t="shared" si="307"/>
        <v>128</v>
      </c>
      <c r="BD1688" s="116">
        <f t="shared" si="308"/>
        <v>43221</v>
      </c>
      <c r="BE1688" s="141" t="s">
        <v>8477</v>
      </c>
      <c r="BF1688">
        <f>MATCH(BE1688,'Cat-4'!$A:$A,0)</f>
        <v>722</v>
      </c>
      <c r="BG1688">
        <f>MATCH(BD1688,'Cat-4'!$1:$1,0)</f>
        <v>77</v>
      </c>
      <c r="BH1688">
        <f>INDEX('Cat-4'!$1:$1048576,'NSS + ACT'!BF1688,'NSS + ACT'!BG1688)</f>
        <v>109.9</v>
      </c>
      <c r="BI1688">
        <f>MATCH($BI$1,'Cat-4'!$1:$1,0)</f>
        <v>153</v>
      </c>
      <c r="BJ1688">
        <f>INDEX('Cat-4'!$1:$1048576,'NSS + ACT'!BF1688,'NSS + ACT'!BI1688)</f>
        <v>130.80000000000001</v>
      </c>
      <c r="BK1688" s="126">
        <f t="shared" si="309"/>
        <v>1.1901728844404005</v>
      </c>
      <c r="BL1688">
        <f t="shared" si="310"/>
        <v>2419</v>
      </c>
      <c r="BM1688" s="126">
        <f t="shared" si="311"/>
        <v>80.63333333333334</v>
      </c>
      <c r="BN1688" s="126" t="s">
        <v>8785</v>
      </c>
      <c r="BO1688" s="126">
        <f>MATCH(BB1688,Sheet3!$D$4:$D$8,0)</f>
        <v>2</v>
      </c>
      <c r="BP1688" s="126">
        <f>MATCH(BN1688,Sheet3!$E$4:$H$4,0)</f>
        <v>4</v>
      </c>
      <c r="BQ1688" s="132">
        <f>INDEX(Sheet3!$D$4:$H$8,'NSS + ACT'!BO1688,'NSS + ACT'!BP1688)</f>
        <v>0.1</v>
      </c>
      <c r="BR1688" s="105">
        <f t="shared" si="312"/>
        <v>609.36851683348505</v>
      </c>
      <c r="BS1688" s="162">
        <f t="shared" si="313"/>
        <v>0.1</v>
      </c>
      <c r="BT1688" s="105">
        <f t="shared" si="314"/>
        <v>548.43166515013661</v>
      </c>
    </row>
    <row r="1689" spans="1:72">
      <c r="A1689" s="18">
        <f t="shared" si="305"/>
        <v>1686</v>
      </c>
      <c r="B1689" s="33">
        <v>292306363414</v>
      </c>
      <c r="C1689" s="39">
        <v>45096</v>
      </c>
      <c r="D1689" s="22" t="s">
        <v>528</v>
      </c>
      <c r="E1689" s="22" t="s">
        <v>5596</v>
      </c>
      <c r="F1689" s="107">
        <v>15</v>
      </c>
      <c r="G1689" s="23" t="s">
        <v>119</v>
      </c>
      <c r="H1689" s="58">
        <v>34</v>
      </c>
      <c r="I1689" s="30"/>
      <c r="J1689" s="101">
        <v>510</v>
      </c>
      <c r="K1689" s="33">
        <v>85361020</v>
      </c>
      <c r="L1689" s="26">
        <v>0.1</v>
      </c>
      <c r="M1689" s="40"/>
      <c r="N1689" s="40">
        <v>0</v>
      </c>
      <c r="O1689" s="35">
        <v>0</v>
      </c>
      <c r="P1689" s="63">
        <v>0.1</v>
      </c>
      <c r="Q1689" s="52">
        <v>0</v>
      </c>
      <c r="R1689" s="63">
        <v>0.18</v>
      </c>
      <c r="S1689" s="23" t="s">
        <v>1322</v>
      </c>
      <c r="T1689" s="52">
        <v>51</v>
      </c>
      <c r="U1689" s="52">
        <v>0</v>
      </c>
      <c r="V1689" s="52">
        <v>5.1000000000000005</v>
      </c>
      <c r="W1689" s="52">
        <v>101.898</v>
      </c>
      <c r="X1689" s="52">
        <v>157.99799999999999</v>
      </c>
      <c r="Y1689" s="23" t="s">
        <v>5450</v>
      </c>
      <c r="Z1689" s="23" t="s">
        <v>5597</v>
      </c>
      <c r="AA1689" s="23" t="s">
        <v>5598</v>
      </c>
      <c r="AB1689" s="33">
        <v>292306363414</v>
      </c>
      <c r="AC1689" s="33" t="s">
        <v>5583</v>
      </c>
      <c r="AD1689" s="39">
        <v>45096</v>
      </c>
      <c r="AE1689" s="39">
        <v>45085</v>
      </c>
      <c r="AF1689" s="53" t="e">
        <v>#N/A</v>
      </c>
      <c r="AG1689" s="53" t="e">
        <v>#N/A</v>
      </c>
      <c r="AH1689" s="39" t="e">
        <v>#N/A</v>
      </c>
      <c r="AI1689" s="23" t="s">
        <v>51</v>
      </c>
      <c r="AJ1689" s="59"/>
      <c r="AK1689" s="59"/>
      <c r="AL1689" s="48"/>
      <c r="AM1689" s="60"/>
      <c r="AN1689" s="33"/>
      <c r="AO1689" s="48"/>
      <c r="AP1689" s="23">
        <v>2000</v>
      </c>
      <c r="AQ1689" s="23" t="s">
        <v>52</v>
      </c>
      <c r="AR1689" s="23" t="s">
        <v>5598</v>
      </c>
      <c r="AS1689" s="38" t="s">
        <v>523</v>
      </c>
      <c r="AT1689" s="23"/>
      <c r="AU1689" s="23" t="s">
        <v>5584</v>
      </c>
      <c r="AV1689" s="99">
        <v>15</v>
      </c>
      <c r="AW1689" s="101">
        <v>510</v>
      </c>
      <c r="AX1689" s="29" t="s">
        <v>4770</v>
      </c>
      <c r="AY1689" s="29"/>
      <c r="AZ1689" s="30" t="s">
        <v>853</v>
      </c>
      <c r="BA1689">
        <f t="shared" si="315"/>
        <v>553</v>
      </c>
      <c r="BB1689" s="115" t="s">
        <v>6987</v>
      </c>
      <c r="BC1689" s="105">
        <f t="shared" si="307"/>
        <v>34</v>
      </c>
      <c r="BD1689" s="116">
        <f t="shared" si="308"/>
        <v>45078</v>
      </c>
      <c r="BE1689" s="141" t="s">
        <v>8366</v>
      </c>
      <c r="BF1689">
        <f>MATCH(BE1689,'Cat-4'!$A:$A,0)</f>
        <v>666</v>
      </c>
      <c r="BG1689">
        <f>MATCH(BD1689,'Cat-4'!$1:$1,0)</f>
        <v>138</v>
      </c>
      <c r="BH1689">
        <f>INDEX('Cat-4'!$1:$1048576,'NSS + ACT'!BF1689,'NSS + ACT'!BG1689)</f>
        <v>130.5</v>
      </c>
      <c r="BI1689">
        <f>MATCH($BI$1,'Cat-4'!$1:$1,0)</f>
        <v>153</v>
      </c>
      <c r="BJ1689">
        <f>INDEX('Cat-4'!$1:$1048576,'NSS + ACT'!BF1689,'NSS + ACT'!BI1689)</f>
        <v>133.4</v>
      </c>
      <c r="BK1689" s="126">
        <f t="shared" si="309"/>
        <v>1.0222222222222224</v>
      </c>
      <c r="BL1689">
        <f t="shared" si="310"/>
        <v>562</v>
      </c>
      <c r="BM1689" s="126">
        <f t="shared" si="311"/>
        <v>18.733333333333334</v>
      </c>
      <c r="BN1689" s="126" t="s">
        <v>8784</v>
      </c>
      <c r="BO1689" s="126">
        <f>MATCH(BB1689,Sheet3!$D$4:$D$8,0)</f>
        <v>4</v>
      </c>
      <c r="BP1689" s="126">
        <f>MATCH(BN1689,Sheet3!$E$4:$H$4,0)</f>
        <v>3</v>
      </c>
      <c r="BQ1689" s="132">
        <f>INDEX(Sheet3!$D$4:$H$8,'NSS + ACT'!BO1689,'NSS + ACT'!BP1689)</f>
        <v>0.1</v>
      </c>
      <c r="BR1689" s="105">
        <f t="shared" si="312"/>
        <v>521.33333333333337</v>
      </c>
      <c r="BS1689" s="162">
        <f t="shared" si="313"/>
        <v>0.1</v>
      </c>
      <c r="BT1689" s="105">
        <f t="shared" si="314"/>
        <v>469.20000000000005</v>
      </c>
    </row>
    <row r="1690" spans="1:72">
      <c r="A1690" s="18">
        <f t="shared" si="305"/>
        <v>1687</v>
      </c>
      <c r="B1690" s="61">
        <v>291810883195</v>
      </c>
      <c r="C1690" s="39">
        <v>43445</v>
      </c>
      <c r="D1690" s="22" t="s">
        <v>81</v>
      </c>
      <c r="E1690" s="22" t="s">
        <v>4597</v>
      </c>
      <c r="F1690" s="110">
        <v>8</v>
      </c>
      <c r="G1690" s="23" t="s">
        <v>119</v>
      </c>
      <c r="H1690" s="52">
        <v>61.721249999999877</v>
      </c>
      <c r="I1690" s="30"/>
      <c r="J1690" s="109">
        <v>493.76999999999902</v>
      </c>
      <c r="K1690" s="23">
        <v>40103999</v>
      </c>
      <c r="L1690" s="26">
        <v>0.1</v>
      </c>
      <c r="M1690" s="40">
        <v>0</v>
      </c>
      <c r="N1690" s="62">
        <v>0</v>
      </c>
      <c r="O1690" s="52">
        <v>0</v>
      </c>
      <c r="P1690" s="26">
        <v>0.1</v>
      </c>
      <c r="Q1690" s="52">
        <v>0</v>
      </c>
      <c r="R1690" s="63">
        <v>0.18</v>
      </c>
      <c r="S1690" s="23" t="s">
        <v>4589</v>
      </c>
      <c r="T1690" s="52">
        <v>49.376999999999903</v>
      </c>
      <c r="U1690" s="52">
        <v>0</v>
      </c>
      <c r="V1690" s="52">
        <v>4.9376999999999907</v>
      </c>
      <c r="W1690" s="52">
        <v>98.655245999999792</v>
      </c>
      <c r="X1690" s="52">
        <v>152.96994599999968</v>
      </c>
      <c r="Y1690" s="23" t="s">
        <v>4433</v>
      </c>
      <c r="Z1690" s="23" t="s">
        <v>4598</v>
      </c>
      <c r="AA1690" s="23" t="s">
        <v>4599</v>
      </c>
      <c r="AB1690" s="33">
        <v>291810883195</v>
      </c>
      <c r="AC1690" s="33" t="s">
        <v>4600</v>
      </c>
      <c r="AD1690" s="39">
        <v>43445</v>
      </c>
      <c r="AE1690" s="39">
        <v>43418</v>
      </c>
      <c r="AF1690" s="53" t="e">
        <v>#N/A</v>
      </c>
      <c r="AG1690" s="53" t="e">
        <v>#N/A</v>
      </c>
      <c r="AH1690" s="39" t="e">
        <v>#N/A</v>
      </c>
      <c r="AI1690" s="23" t="s">
        <v>51</v>
      </c>
      <c r="AJ1690" s="59"/>
      <c r="AK1690" s="59"/>
      <c r="AL1690" s="48"/>
      <c r="AM1690" s="60"/>
      <c r="AN1690" s="33"/>
      <c r="AO1690" s="48"/>
      <c r="AP1690" s="23">
        <v>2000</v>
      </c>
      <c r="AQ1690" s="23" t="s">
        <v>52</v>
      </c>
      <c r="AR1690" s="23" t="s">
        <v>4599</v>
      </c>
      <c r="AS1690" s="38" t="s">
        <v>53</v>
      </c>
      <c r="AT1690" s="23" t="s">
        <v>522</v>
      </c>
      <c r="AU1690" s="64">
        <v>4515</v>
      </c>
      <c r="AV1690" s="99">
        <v>8</v>
      </c>
      <c r="AW1690" s="102">
        <v>493.76999999999902</v>
      </c>
      <c r="AX1690" s="29" t="s">
        <v>701</v>
      </c>
      <c r="AY1690" s="29"/>
      <c r="AZ1690" s="25" t="s">
        <v>4436</v>
      </c>
      <c r="BA1690">
        <f t="shared" si="315"/>
        <v>2220</v>
      </c>
      <c r="BB1690" s="115" t="s">
        <v>6983</v>
      </c>
      <c r="BC1690" s="105">
        <f t="shared" si="307"/>
        <v>61.721249999999877</v>
      </c>
      <c r="BD1690" s="116">
        <f t="shared" si="308"/>
        <v>43405</v>
      </c>
      <c r="BE1690" s="141" t="s">
        <v>8477</v>
      </c>
      <c r="BF1690">
        <f>MATCH(BE1690,'Cat-4'!$A:$A,0)</f>
        <v>722</v>
      </c>
      <c r="BG1690">
        <f>MATCH(BD1690,'Cat-4'!$1:$1,0)</f>
        <v>83</v>
      </c>
      <c r="BH1690">
        <f>INDEX('Cat-4'!$1:$1048576,'NSS + ACT'!BF1690,'NSS + ACT'!BG1690)</f>
        <v>111.9</v>
      </c>
      <c r="BI1690">
        <f>MATCH($BI$1,'Cat-4'!$1:$1,0)</f>
        <v>153</v>
      </c>
      <c r="BJ1690">
        <f>INDEX('Cat-4'!$1:$1048576,'NSS + ACT'!BF1690,'NSS + ACT'!BI1690)</f>
        <v>130.80000000000001</v>
      </c>
      <c r="BK1690" s="126">
        <f t="shared" si="309"/>
        <v>1.1689008042895443</v>
      </c>
      <c r="BL1690">
        <f t="shared" si="310"/>
        <v>2235</v>
      </c>
      <c r="BM1690" s="126">
        <f t="shared" si="311"/>
        <v>74.5</v>
      </c>
      <c r="BN1690" s="126" t="s">
        <v>8785</v>
      </c>
      <c r="BO1690" s="126">
        <f>MATCH(BB1690,Sheet3!$D$4:$D$8,0)</f>
        <v>2</v>
      </c>
      <c r="BP1690" s="126">
        <f>MATCH(BN1690,Sheet3!$E$4:$H$4,0)</f>
        <v>4</v>
      </c>
      <c r="BQ1690" s="132">
        <f>INDEX(Sheet3!$D$4:$H$8,'NSS + ACT'!BO1690,'NSS + ACT'!BP1690)</f>
        <v>0.1</v>
      </c>
      <c r="BR1690" s="105">
        <f t="shared" si="312"/>
        <v>577.16815013404721</v>
      </c>
      <c r="BS1690" s="162">
        <f t="shared" si="313"/>
        <v>0.1</v>
      </c>
      <c r="BT1690" s="105">
        <f t="shared" si="314"/>
        <v>519.45133512064251</v>
      </c>
    </row>
    <row r="1691" spans="1:72">
      <c r="A1691" s="18">
        <f t="shared" si="305"/>
        <v>1688</v>
      </c>
      <c r="B1691" s="61">
        <v>291906653920</v>
      </c>
      <c r="C1691" s="39">
        <v>43657</v>
      </c>
      <c r="D1691" s="22" t="s">
        <v>309</v>
      </c>
      <c r="E1691" s="22" t="s">
        <v>4613</v>
      </c>
      <c r="F1691" s="110">
        <v>12</v>
      </c>
      <c r="G1691" s="23" t="s">
        <v>195</v>
      </c>
      <c r="H1691" s="52">
        <v>41</v>
      </c>
      <c r="I1691" s="30"/>
      <c r="J1691" s="109">
        <v>492</v>
      </c>
      <c r="K1691" s="23">
        <v>72155010</v>
      </c>
      <c r="L1691" s="26">
        <v>7.4999999999999997E-2</v>
      </c>
      <c r="M1691" s="40" t="s">
        <v>4607</v>
      </c>
      <c r="N1691" s="62">
        <v>0</v>
      </c>
      <c r="O1691" s="52">
        <v>0</v>
      </c>
      <c r="P1691" s="26">
        <v>0.1</v>
      </c>
      <c r="Q1691" s="52">
        <v>0</v>
      </c>
      <c r="R1691" s="63">
        <v>0.18</v>
      </c>
      <c r="S1691" s="23" t="s">
        <v>4608</v>
      </c>
      <c r="T1691" s="52">
        <v>36.9</v>
      </c>
      <c r="U1691" s="52">
        <v>0</v>
      </c>
      <c r="V1691" s="52">
        <v>3.69</v>
      </c>
      <c r="W1691" s="52">
        <v>95.866200000000006</v>
      </c>
      <c r="X1691" s="52">
        <v>136.4562</v>
      </c>
      <c r="Y1691" s="23" t="s">
        <v>4433</v>
      </c>
      <c r="Z1691" s="23" t="s">
        <v>4614</v>
      </c>
      <c r="AA1691" s="23" t="s">
        <v>4615</v>
      </c>
      <c r="AB1691" s="33">
        <v>291906653920</v>
      </c>
      <c r="AC1691" s="33" t="s">
        <v>4611</v>
      </c>
      <c r="AD1691" s="39">
        <v>43657</v>
      </c>
      <c r="AE1691" s="39">
        <v>43656</v>
      </c>
      <c r="AF1691" s="53" t="e">
        <v>#N/A</v>
      </c>
      <c r="AG1691" s="53" t="e">
        <v>#N/A</v>
      </c>
      <c r="AH1691" s="39" t="e">
        <v>#N/A</v>
      </c>
      <c r="AI1691" s="23" t="s">
        <v>51</v>
      </c>
      <c r="AJ1691" s="59"/>
      <c r="AK1691" s="59"/>
      <c r="AL1691" s="48"/>
      <c r="AM1691" s="60"/>
      <c r="AN1691" s="33"/>
      <c r="AO1691" s="48"/>
      <c r="AP1691" s="23">
        <v>2000</v>
      </c>
      <c r="AQ1691" s="23" t="s">
        <v>52</v>
      </c>
      <c r="AR1691" s="23" t="s">
        <v>4615</v>
      </c>
      <c r="AS1691" s="38" t="s">
        <v>53</v>
      </c>
      <c r="AT1691" s="23"/>
      <c r="AU1691" s="64">
        <v>13</v>
      </c>
      <c r="AV1691" s="99">
        <v>12</v>
      </c>
      <c r="AW1691" s="102">
        <v>492</v>
      </c>
      <c r="AX1691" s="29" t="s">
        <v>701</v>
      </c>
      <c r="AY1691" s="29"/>
      <c r="AZ1691" s="25" t="s">
        <v>4612</v>
      </c>
      <c r="BA1691">
        <f t="shared" si="315"/>
        <v>1982</v>
      </c>
      <c r="BB1691" s="115" t="s">
        <v>6983</v>
      </c>
      <c r="BC1691" s="105">
        <f t="shared" si="307"/>
        <v>41</v>
      </c>
      <c r="BD1691" s="116">
        <f t="shared" si="308"/>
        <v>43647</v>
      </c>
      <c r="BE1691" s="141" t="s">
        <v>8477</v>
      </c>
      <c r="BF1691">
        <f>MATCH(BE1691,'Cat-4'!$A:$A,0)</f>
        <v>722</v>
      </c>
      <c r="BG1691">
        <f>MATCH(BD1691,'Cat-4'!$1:$1,0)</f>
        <v>91</v>
      </c>
      <c r="BH1691">
        <f>INDEX('Cat-4'!$1:$1048576,'NSS + ACT'!BF1691,'NSS + ACT'!BG1691)</f>
        <v>113.2</v>
      </c>
      <c r="BI1691">
        <f>MATCH($BI$1,'Cat-4'!$1:$1,0)</f>
        <v>153</v>
      </c>
      <c r="BJ1691">
        <f>INDEX('Cat-4'!$1:$1048576,'NSS + ACT'!BF1691,'NSS + ACT'!BI1691)</f>
        <v>130.80000000000001</v>
      </c>
      <c r="BK1691" s="126">
        <f t="shared" si="309"/>
        <v>1.1554770318021201</v>
      </c>
      <c r="BL1691">
        <f t="shared" si="310"/>
        <v>1993</v>
      </c>
      <c r="BM1691" s="126">
        <f t="shared" si="311"/>
        <v>66.433333333333337</v>
      </c>
      <c r="BN1691" s="126" t="s">
        <v>8785</v>
      </c>
      <c r="BO1691" s="126">
        <f>MATCH(BB1691,Sheet3!$D$4:$D$8,0)</f>
        <v>2</v>
      </c>
      <c r="BP1691" s="126">
        <f>MATCH(BN1691,Sheet3!$E$4:$H$4,0)</f>
        <v>4</v>
      </c>
      <c r="BQ1691" s="132">
        <f>INDEX(Sheet3!$D$4:$H$8,'NSS + ACT'!BO1691,'NSS + ACT'!BP1691)</f>
        <v>0.1</v>
      </c>
      <c r="BR1691" s="105">
        <f t="shared" si="312"/>
        <v>568.49469964664308</v>
      </c>
      <c r="BS1691" s="162">
        <f t="shared" si="313"/>
        <v>0.1</v>
      </c>
      <c r="BT1691" s="105">
        <f t="shared" si="314"/>
        <v>511.64522968197878</v>
      </c>
    </row>
    <row r="1692" spans="1:72">
      <c r="A1692" s="18">
        <f t="shared" si="305"/>
        <v>1689</v>
      </c>
      <c r="B1692" s="70">
        <v>171900089082</v>
      </c>
      <c r="C1692" s="76">
        <v>43475</v>
      </c>
      <c r="D1692" s="72" t="s">
        <v>605</v>
      </c>
      <c r="E1692" s="72" t="s">
        <v>4864</v>
      </c>
      <c r="F1692" s="111">
        <v>2</v>
      </c>
      <c r="G1692" s="69" t="s">
        <v>75</v>
      </c>
      <c r="H1692" s="58">
        <v>267.60000000000002</v>
      </c>
      <c r="I1692" s="30"/>
      <c r="J1692" s="103">
        <v>535.20000000000005</v>
      </c>
      <c r="K1692" s="70">
        <v>40169390</v>
      </c>
      <c r="L1692" s="74">
        <v>0.1</v>
      </c>
      <c r="M1692" s="73"/>
      <c r="N1692" s="40">
        <v>0</v>
      </c>
      <c r="O1692" s="35"/>
      <c r="P1692" s="75">
        <v>0.1</v>
      </c>
      <c r="Q1692" s="52">
        <v>0</v>
      </c>
      <c r="R1692" s="75">
        <v>0.18</v>
      </c>
      <c r="S1692" s="69"/>
      <c r="T1692" s="52">
        <v>53.52000000000001</v>
      </c>
      <c r="U1692" s="52">
        <v>0</v>
      </c>
      <c r="V1692" s="52">
        <v>5.3520000000000012</v>
      </c>
      <c r="W1692" s="52">
        <v>106.93295999999999</v>
      </c>
      <c r="X1692" s="52">
        <v>165.80495999999999</v>
      </c>
      <c r="Y1692" s="23" t="s">
        <v>4841</v>
      </c>
      <c r="Z1692" s="69" t="s">
        <v>4865</v>
      </c>
      <c r="AA1692" s="69" t="s">
        <v>4866</v>
      </c>
      <c r="AB1692" s="70" t="e">
        <v>#N/A</v>
      </c>
      <c r="AC1692" s="70" t="e">
        <v>#N/A</v>
      </c>
      <c r="AD1692" s="71" t="e">
        <v>#N/A</v>
      </c>
      <c r="AE1692" s="76">
        <v>43410</v>
      </c>
      <c r="AF1692" s="70">
        <v>171900089082</v>
      </c>
      <c r="AG1692" s="77">
        <v>1000171</v>
      </c>
      <c r="AH1692" s="76">
        <v>43476</v>
      </c>
      <c r="AI1692" s="69" t="s">
        <v>385</v>
      </c>
      <c r="AJ1692" s="78"/>
      <c r="AK1692" s="79"/>
      <c r="AL1692" s="80"/>
      <c r="AM1692" s="81"/>
      <c r="AN1692" s="70"/>
      <c r="AO1692" s="71"/>
      <c r="AP1692" s="69">
        <v>2000</v>
      </c>
      <c r="AQ1692" s="69" t="s">
        <v>52</v>
      </c>
      <c r="AR1692" s="69" t="s">
        <v>4866</v>
      </c>
      <c r="AS1692" s="82" t="s">
        <v>53</v>
      </c>
      <c r="AT1692" s="69"/>
      <c r="AU1692" s="69" t="s">
        <v>832</v>
      </c>
      <c r="AV1692" s="99">
        <v>2</v>
      </c>
      <c r="AW1692" s="103">
        <v>488.66</v>
      </c>
      <c r="AX1692" s="29" t="s">
        <v>4770</v>
      </c>
      <c r="AY1692" s="29"/>
      <c r="AZ1692" s="30" t="s">
        <v>702</v>
      </c>
      <c r="BA1692">
        <f t="shared" si="315"/>
        <v>2228</v>
      </c>
      <c r="BB1692" s="115" t="s">
        <v>6983</v>
      </c>
      <c r="BC1692" s="105">
        <f t="shared" si="307"/>
        <v>244.33</v>
      </c>
      <c r="BD1692" s="116">
        <f t="shared" si="308"/>
        <v>43405</v>
      </c>
      <c r="BE1692" s="141" t="s">
        <v>8477</v>
      </c>
      <c r="BF1692">
        <f>MATCH(BE1692,'Cat-4'!$A:$A,0)</f>
        <v>722</v>
      </c>
      <c r="BG1692">
        <f>MATCH(BD1692,'Cat-4'!$1:$1,0)</f>
        <v>83</v>
      </c>
      <c r="BH1692">
        <f>INDEX('Cat-4'!$1:$1048576,'NSS + ACT'!BF1692,'NSS + ACT'!BG1692)</f>
        <v>111.9</v>
      </c>
      <c r="BI1692">
        <f>MATCH($BI$1,'Cat-4'!$1:$1,0)</f>
        <v>153</v>
      </c>
      <c r="BJ1692">
        <f>INDEX('Cat-4'!$1:$1048576,'NSS + ACT'!BF1692,'NSS + ACT'!BI1692)</f>
        <v>130.80000000000001</v>
      </c>
      <c r="BK1692" s="126">
        <f t="shared" si="309"/>
        <v>1.1689008042895443</v>
      </c>
      <c r="BL1692">
        <f t="shared" si="310"/>
        <v>2235</v>
      </c>
      <c r="BM1692" s="126">
        <f t="shared" si="311"/>
        <v>74.5</v>
      </c>
      <c r="BN1692" s="126" t="s">
        <v>8785</v>
      </c>
      <c r="BO1692" s="126">
        <f>MATCH(BB1692,Sheet3!$D$4:$D$8,0)</f>
        <v>2</v>
      </c>
      <c r="BP1692" s="126">
        <f>MATCH(BN1692,Sheet3!$E$4:$H$4,0)</f>
        <v>4</v>
      </c>
      <c r="BQ1692" s="132">
        <f>INDEX(Sheet3!$D$4:$H$8,'NSS + ACT'!BO1692,'NSS + ACT'!BP1692)</f>
        <v>0.1</v>
      </c>
      <c r="BR1692" s="105">
        <f t="shared" si="312"/>
        <v>571.19506702412878</v>
      </c>
      <c r="BS1692" s="162">
        <f t="shared" si="313"/>
        <v>0.1</v>
      </c>
      <c r="BT1692" s="105">
        <f t="shared" si="314"/>
        <v>514.0755603217159</v>
      </c>
    </row>
    <row r="1693" spans="1:72">
      <c r="A1693" s="18">
        <f t="shared" si="305"/>
        <v>1690</v>
      </c>
      <c r="B1693" s="61">
        <v>291810648312</v>
      </c>
      <c r="C1693" s="39">
        <v>43438</v>
      </c>
      <c r="D1693" s="22" t="s">
        <v>148</v>
      </c>
      <c r="E1693" s="22" t="s">
        <v>1303</v>
      </c>
      <c r="F1693" s="110">
        <v>2</v>
      </c>
      <c r="G1693" s="23" t="s">
        <v>49</v>
      </c>
      <c r="H1693" s="52">
        <v>243</v>
      </c>
      <c r="I1693" s="30"/>
      <c r="J1693" s="109">
        <v>486</v>
      </c>
      <c r="K1693" s="23">
        <v>84818090</v>
      </c>
      <c r="L1693" s="26">
        <v>7.4999999999999997E-2</v>
      </c>
      <c r="M1693" s="40">
        <v>0</v>
      </c>
      <c r="N1693" s="62">
        <v>0</v>
      </c>
      <c r="O1693" s="52">
        <v>0</v>
      </c>
      <c r="P1693" s="26">
        <v>0.1</v>
      </c>
      <c r="Q1693" s="52">
        <v>0</v>
      </c>
      <c r="R1693" s="63">
        <v>0.18</v>
      </c>
      <c r="S1693" s="23" t="s">
        <v>849</v>
      </c>
      <c r="T1693" s="52">
        <v>36.449999999999996</v>
      </c>
      <c r="U1693" s="52">
        <v>0</v>
      </c>
      <c r="V1693" s="52">
        <v>3.6449999999999996</v>
      </c>
      <c r="W1693" s="52">
        <v>94.697100000000006</v>
      </c>
      <c r="X1693" s="52">
        <v>134.7921</v>
      </c>
      <c r="Y1693" s="23" t="s">
        <v>1248</v>
      </c>
      <c r="Z1693" s="23" t="s">
        <v>1304</v>
      </c>
      <c r="AA1693" s="23" t="s">
        <v>1305</v>
      </c>
      <c r="AB1693" s="33">
        <v>291810648312</v>
      </c>
      <c r="AC1693" s="33" t="s">
        <v>1302</v>
      </c>
      <c r="AD1693" s="48">
        <v>43438</v>
      </c>
      <c r="AE1693" s="39">
        <v>43438</v>
      </c>
      <c r="AF1693" s="53" t="e">
        <v>#N/A</v>
      </c>
      <c r="AG1693" s="53" t="e">
        <v>#N/A</v>
      </c>
      <c r="AH1693" s="39" t="e">
        <v>#N/A</v>
      </c>
      <c r="AI1693" s="23" t="s">
        <v>51</v>
      </c>
      <c r="AJ1693" s="54"/>
      <c r="AK1693" s="55"/>
      <c r="AL1693" s="56"/>
      <c r="AM1693" s="57"/>
      <c r="AN1693" s="33"/>
      <c r="AO1693" s="48"/>
      <c r="AP1693" s="23">
        <v>2000</v>
      </c>
      <c r="AQ1693" s="23" t="s">
        <v>52</v>
      </c>
      <c r="AR1693" s="23" t="s">
        <v>1305</v>
      </c>
      <c r="AS1693" s="38" t="s">
        <v>53</v>
      </c>
      <c r="AT1693" s="23"/>
      <c r="AU1693" s="64" t="s">
        <v>158</v>
      </c>
      <c r="AV1693" s="99">
        <v>2</v>
      </c>
      <c r="AW1693" s="102">
        <v>486</v>
      </c>
      <c r="AX1693" s="29" t="s">
        <v>701</v>
      </c>
      <c r="AY1693" s="29"/>
      <c r="AZ1693" s="25"/>
      <c r="BA1693">
        <f t="shared" si="315"/>
        <v>2200</v>
      </c>
      <c r="BB1693" s="115" t="s">
        <v>6983</v>
      </c>
      <c r="BC1693" s="105">
        <f t="shared" si="307"/>
        <v>243</v>
      </c>
      <c r="BD1693" s="116">
        <f t="shared" si="308"/>
        <v>43435</v>
      </c>
      <c r="BE1693" s="141" t="s">
        <v>8477</v>
      </c>
      <c r="BF1693">
        <f>MATCH(BE1693,'Cat-4'!$A:$A,0)</f>
        <v>722</v>
      </c>
      <c r="BG1693">
        <f>MATCH(BD1693,'Cat-4'!$1:$1,0)</f>
        <v>84</v>
      </c>
      <c r="BH1693">
        <f>INDEX('Cat-4'!$1:$1048576,'NSS + ACT'!BF1693,'NSS + ACT'!BG1693)</f>
        <v>111.8</v>
      </c>
      <c r="BI1693">
        <f>MATCH($BI$1,'Cat-4'!$1:$1,0)</f>
        <v>153</v>
      </c>
      <c r="BJ1693">
        <f>INDEX('Cat-4'!$1:$1048576,'NSS + ACT'!BF1693,'NSS + ACT'!BI1693)</f>
        <v>130.80000000000001</v>
      </c>
      <c r="BK1693" s="126">
        <f t="shared" si="309"/>
        <v>1.1699463327370305</v>
      </c>
      <c r="BL1693">
        <f t="shared" si="310"/>
        <v>2205</v>
      </c>
      <c r="BM1693" s="126">
        <f t="shared" si="311"/>
        <v>73.5</v>
      </c>
      <c r="BN1693" s="126" t="s">
        <v>8785</v>
      </c>
      <c r="BO1693" s="126">
        <f>MATCH(BB1693,Sheet3!$D$4:$D$8,0)</f>
        <v>2</v>
      </c>
      <c r="BP1693" s="126">
        <f>MATCH(BN1693,Sheet3!$E$4:$H$4,0)</f>
        <v>4</v>
      </c>
      <c r="BQ1693" s="132">
        <f>INDEX(Sheet3!$D$4:$H$8,'NSS + ACT'!BO1693,'NSS + ACT'!BP1693)</f>
        <v>0.1</v>
      </c>
      <c r="BR1693" s="105">
        <f t="shared" si="312"/>
        <v>568.59391771019682</v>
      </c>
      <c r="BS1693" s="162">
        <f t="shared" si="313"/>
        <v>0.1</v>
      </c>
      <c r="BT1693" s="105">
        <f t="shared" si="314"/>
        <v>511.73452593917716</v>
      </c>
    </row>
    <row r="1694" spans="1:72">
      <c r="A1694" s="18">
        <f t="shared" si="305"/>
        <v>1691</v>
      </c>
      <c r="B1694" s="19">
        <v>171901244045</v>
      </c>
      <c r="C1694" s="31"/>
      <c r="D1694" s="21" t="s">
        <v>496</v>
      </c>
      <c r="E1694" s="22" t="s">
        <v>7003</v>
      </c>
      <c r="F1694" s="107">
        <v>3</v>
      </c>
      <c r="G1694" s="23" t="s">
        <v>49</v>
      </c>
      <c r="H1694" s="24">
        <v>192</v>
      </c>
      <c r="I1694" s="24"/>
      <c r="J1694" s="100">
        <v>576</v>
      </c>
      <c r="K1694" s="23">
        <v>84139110</v>
      </c>
      <c r="L1694" s="26">
        <v>7.4999999999999997E-2</v>
      </c>
      <c r="M1694" s="21"/>
      <c r="N1694" s="27"/>
      <c r="O1694" s="21"/>
      <c r="P1694" s="28">
        <v>0.1</v>
      </c>
      <c r="Q1694" s="21"/>
      <c r="R1694" s="26">
        <v>0.28000000000000003</v>
      </c>
      <c r="S1694" s="29" t="s">
        <v>66</v>
      </c>
      <c r="T1694" s="30">
        <v>43.199999999999996</v>
      </c>
      <c r="U1694" s="30"/>
      <c r="V1694" s="30">
        <v>4.3199999999999994</v>
      </c>
      <c r="W1694" s="30">
        <v>174.5856</v>
      </c>
      <c r="X1694" s="30">
        <v>222.10559999999998</v>
      </c>
      <c r="Y1694" s="29" t="s">
        <v>441</v>
      </c>
      <c r="Z1694" s="29" t="s">
        <v>512</v>
      </c>
      <c r="AA1694" s="29" t="s">
        <v>513</v>
      </c>
      <c r="AB1694" s="19" t="e">
        <v>#N/A</v>
      </c>
      <c r="AC1694" s="29" t="e">
        <v>#N/A</v>
      </c>
      <c r="AD1694" s="31" t="e">
        <v>#N/A</v>
      </c>
      <c r="AE1694" s="31">
        <v>43593</v>
      </c>
      <c r="AF1694" s="19">
        <v>171901244045</v>
      </c>
      <c r="AG1694" s="29" t="s">
        <v>500</v>
      </c>
      <c r="AH1694" s="31">
        <v>43600</v>
      </c>
      <c r="AI1694" s="29" t="s">
        <v>385</v>
      </c>
      <c r="AJ1694" s="46"/>
      <c r="AK1694" s="30"/>
      <c r="AL1694" s="47"/>
      <c r="AM1694" s="46"/>
      <c r="AN1694" s="29"/>
      <c r="AO1694" s="31"/>
      <c r="AP1694" s="19">
        <v>2000</v>
      </c>
      <c r="AQ1694" s="29" t="s">
        <v>52</v>
      </c>
      <c r="AR1694" s="29" t="s">
        <v>513</v>
      </c>
      <c r="AS1694" s="29" t="s">
        <v>53</v>
      </c>
      <c r="AT1694" s="29" t="s">
        <v>54</v>
      </c>
      <c r="AU1694" s="29" t="s">
        <v>501</v>
      </c>
      <c r="AV1694" s="99">
        <v>3</v>
      </c>
      <c r="AW1694" s="99">
        <v>483.33999999999901</v>
      </c>
      <c r="AX1694" s="29" t="s">
        <v>387</v>
      </c>
      <c r="AY1694" s="29" t="s">
        <v>691</v>
      </c>
      <c r="AZ1694" s="21"/>
      <c r="BA1694">
        <f t="shared" si="315"/>
        <v>2045</v>
      </c>
      <c r="BB1694" s="115" t="s">
        <v>6983</v>
      </c>
      <c r="BC1694" s="105">
        <f t="shared" si="307"/>
        <v>161.113333333333</v>
      </c>
      <c r="BD1694" s="116">
        <f t="shared" si="308"/>
        <v>43586</v>
      </c>
      <c r="BE1694" s="141" t="s">
        <v>8477</v>
      </c>
      <c r="BF1694">
        <f>MATCH(BE1694,'Cat-4'!$A:$A,0)</f>
        <v>722</v>
      </c>
      <c r="BG1694">
        <f>MATCH(BD1694,'Cat-4'!$1:$1,0)</f>
        <v>89</v>
      </c>
      <c r="BH1694">
        <f>INDEX('Cat-4'!$1:$1048576,'NSS + ACT'!BF1694,'NSS + ACT'!BG1694)</f>
        <v>112.7</v>
      </c>
      <c r="BI1694">
        <f>MATCH($BI$1,'Cat-4'!$1:$1,0)</f>
        <v>153</v>
      </c>
      <c r="BJ1694">
        <f>INDEX('Cat-4'!$1:$1048576,'NSS + ACT'!BF1694,'NSS + ACT'!BI1694)</f>
        <v>130.80000000000001</v>
      </c>
      <c r="BK1694" s="126">
        <f t="shared" si="309"/>
        <v>1.160603371783496</v>
      </c>
      <c r="BL1694">
        <f t="shared" si="310"/>
        <v>2054</v>
      </c>
      <c r="BM1694" s="126">
        <f t="shared" si="311"/>
        <v>68.466666666666669</v>
      </c>
      <c r="BN1694" s="126" t="s">
        <v>8785</v>
      </c>
      <c r="BO1694" s="126">
        <f>MATCH(BB1694,Sheet3!$D$4:$D$8,0)</f>
        <v>2</v>
      </c>
      <c r="BP1694" s="126">
        <f>MATCH(BN1694,Sheet3!$E$4:$H$4,0)</f>
        <v>4</v>
      </c>
      <c r="BQ1694" s="132">
        <f>INDEX(Sheet3!$D$4:$H$8,'NSS + ACT'!BO1694,'NSS + ACT'!BP1694)</f>
        <v>0.1</v>
      </c>
      <c r="BR1694" s="105">
        <f t="shared" si="312"/>
        <v>560.96603371783385</v>
      </c>
      <c r="BS1694" s="162">
        <f t="shared" si="313"/>
        <v>0.1</v>
      </c>
      <c r="BT1694" s="105">
        <f t="shared" si="314"/>
        <v>504.86943034605048</v>
      </c>
    </row>
    <row r="1695" spans="1:72">
      <c r="A1695" s="18">
        <f t="shared" si="305"/>
        <v>1692</v>
      </c>
      <c r="B1695" s="61">
        <v>291605235563</v>
      </c>
      <c r="C1695" s="39">
        <v>42679</v>
      </c>
      <c r="D1695" s="22" t="s">
        <v>264</v>
      </c>
      <c r="E1695" s="22" t="s">
        <v>3308</v>
      </c>
      <c r="F1695" s="110">
        <v>2</v>
      </c>
      <c r="G1695" s="23" t="s">
        <v>119</v>
      </c>
      <c r="H1695" s="52">
        <v>239.28499999999951</v>
      </c>
      <c r="I1695" s="30"/>
      <c r="J1695" s="109">
        <v>478.56999999999903</v>
      </c>
      <c r="K1695" s="23">
        <v>84139120</v>
      </c>
      <c r="L1695" s="26">
        <v>7.4999999999999997E-2</v>
      </c>
      <c r="M1695" s="40">
        <v>0</v>
      </c>
      <c r="N1695" s="62">
        <v>0</v>
      </c>
      <c r="O1695" s="52">
        <v>0</v>
      </c>
      <c r="P1695" s="26">
        <v>0.1</v>
      </c>
      <c r="Q1695" s="52">
        <v>0</v>
      </c>
      <c r="R1695" s="63">
        <v>0.18</v>
      </c>
      <c r="S1695" s="23" t="s">
        <v>2931</v>
      </c>
      <c r="T1695" s="52">
        <v>35.892749999999928</v>
      </c>
      <c r="U1695" s="52">
        <v>0</v>
      </c>
      <c r="V1695" s="52">
        <v>3.5892749999999931</v>
      </c>
      <c r="W1695" s="52">
        <v>93.249364499999828</v>
      </c>
      <c r="X1695" s="52">
        <v>132.73138949999975</v>
      </c>
      <c r="Y1695" s="23" t="s">
        <v>3182</v>
      </c>
      <c r="Z1695" s="23" t="s">
        <v>3309</v>
      </c>
      <c r="AA1695" s="23" t="s">
        <v>3310</v>
      </c>
      <c r="AB1695" s="33">
        <v>291605235563</v>
      </c>
      <c r="AC1695" s="33" t="s">
        <v>3306</v>
      </c>
      <c r="AD1695" s="48">
        <v>42679</v>
      </c>
      <c r="AE1695" s="39">
        <v>42642</v>
      </c>
      <c r="AF1695" s="53" t="e">
        <v>#N/A</v>
      </c>
      <c r="AG1695" s="53" t="e">
        <v>#N/A</v>
      </c>
      <c r="AH1695" s="39" t="e">
        <v>#N/A</v>
      </c>
      <c r="AI1695" s="23" t="s">
        <v>51</v>
      </c>
      <c r="AJ1695" s="54"/>
      <c r="AK1695" s="55"/>
      <c r="AL1695" s="56"/>
      <c r="AM1695" s="57"/>
      <c r="AN1695" s="33"/>
      <c r="AO1695" s="48"/>
      <c r="AP1695" s="23">
        <v>2000</v>
      </c>
      <c r="AQ1695" s="23" t="s">
        <v>52</v>
      </c>
      <c r="AR1695" s="23" t="s">
        <v>3310</v>
      </c>
      <c r="AS1695" s="38" t="s">
        <v>53</v>
      </c>
      <c r="AT1695" s="23"/>
      <c r="AU1695" s="64" t="s">
        <v>3307</v>
      </c>
      <c r="AV1695" s="99">
        <v>2</v>
      </c>
      <c r="AW1695" s="102">
        <v>478.56999999999903</v>
      </c>
      <c r="AX1695" s="29" t="s">
        <v>701</v>
      </c>
      <c r="AY1695" s="29"/>
      <c r="AZ1695" s="25">
        <v>1</v>
      </c>
      <c r="BA1695">
        <f t="shared" si="315"/>
        <v>2996</v>
      </c>
      <c r="BB1695" s="115" t="s">
        <v>6983</v>
      </c>
      <c r="BC1695" s="105">
        <f t="shared" si="307"/>
        <v>239.28499999999951</v>
      </c>
      <c r="BD1695" s="116">
        <f t="shared" si="308"/>
        <v>42614</v>
      </c>
      <c r="BE1695" s="141" t="s">
        <v>8477</v>
      </c>
      <c r="BF1695">
        <f>MATCH(BE1695,'Cat-4'!$A:$A,0)</f>
        <v>722</v>
      </c>
      <c r="BG1695">
        <f>MATCH(BD1695,'Cat-4'!$1:$1,0)</f>
        <v>57</v>
      </c>
      <c r="BH1695">
        <f>INDEX('Cat-4'!$1:$1048576,'NSS + ACT'!BF1695,'NSS + ACT'!BG1695)</f>
        <v>107.4</v>
      </c>
      <c r="BI1695">
        <f>MATCH($BI$1,'Cat-4'!$1:$1,0)</f>
        <v>153</v>
      </c>
      <c r="BJ1695">
        <f>INDEX('Cat-4'!$1:$1048576,'NSS + ACT'!BF1695,'NSS + ACT'!BI1695)</f>
        <v>130.80000000000001</v>
      </c>
      <c r="BK1695" s="126">
        <f t="shared" si="309"/>
        <v>1.217877094972067</v>
      </c>
      <c r="BL1695">
        <f t="shared" si="310"/>
        <v>3026</v>
      </c>
      <c r="BM1695" s="126">
        <f t="shared" si="311"/>
        <v>100.86666666666666</v>
      </c>
      <c r="BN1695" s="126" t="s">
        <v>8785</v>
      </c>
      <c r="BO1695" s="126">
        <f>MATCH(BB1695,Sheet3!$D$4:$D$8,0)</f>
        <v>2</v>
      </c>
      <c r="BP1695" s="126">
        <f>MATCH(BN1695,Sheet3!$E$4:$H$4,0)</f>
        <v>4</v>
      </c>
      <c r="BQ1695" s="132">
        <f>INDEX(Sheet3!$D$4:$H$8,'NSS + ACT'!BO1695,'NSS + ACT'!BP1695)</f>
        <v>0.1</v>
      </c>
      <c r="BR1695" s="105">
        <f t="shared" si="312"/>
        <v>582.83944134078092</v>
      </c>
      <c r="BS1695" s="162">
        <f t="shared" si="313"/>
        <v>0.1</v>
      </c>
      <c r="BT1695" s="105">
        <f t="shared" si="314"/>
        <v>524.55549720670285</v>
      </c>
    </row>
    <row r="1696" spans="1:72">
      <c r="A1696" s="18">
        <f t="shared" si="305"/>
        <v>1693</v>
      </c>
      <c r="B1696" s="33">
        <v>292309144536</v>
      </c>
      <c r="C1696" s="39">
        <v>45166</v>
      </c>
      <c r="D1696" s="22" t="s">
        <v>304</v>
      </c>
      <c r="E1696" s="22" t="s">
        <v>5679</v>
      </c>
      <c r="F1696" s="110">
        <v>5</v>
      </c>
      <c r="G1696" s="23" t="s">
        <v>119</v>
      </c>
      <c r="H1696" s="58">
        <v>94.503999999999806</v>
      </c>
      <c r="I1696" s="30"/>
      <c r="J1696" s="101">
        <v>472.51999999999902</v>
      </c>
      <c r="K1696" s="33">
        <v>85369090</v>
      </c>
      <c r="L1696" s="26">
        <v>0.1</v>
      </c>
      <c r="M1696" s="40">
        <v>0</v>
      </c>
      <c r="N1696" s="40">
        <v>0</v>
      </c>
      <c r="O1696" s="35">
        <v>0</v>
      </c>
      <c r="P1696" s="63">
        <v>0.1</v>
      </c>
      <c r="Q1696" s="52">
        <v>0</v>
      </c>
      <c r="R1696" s="63">
        <v>0.18</v>
      </c>
      <c r="S1696" s="23" t="s">
        <v>1322</v>
      </c>
      <c r="T1696" s="52">
        <v>47.251999999999903</v>
      </c>
      <c r="U1696" s="52">
        <v>0</v>
      </c>
      <c r="V1696" s="52">
        <v>4.7251999999999903</v>
      </c>
      <c r="W1696" s="52">
        <v>94.409495999999791</v>
      </c>
      <c r="X1696" s="52">
        <v>146.38669599999969</v>
      </c>
      <c r="Y1696" s="23" t="s">
        <v>5450</v>
      </c>
      <c r="Z1696" s="23" t="s">
        <v>5680</v>
      </c>
      <c r="AA1696" s="23" t="s">
        <v>5681</v>
      </c>
      <c r="AB1696" s="33">
        <v>292309144536</v>
      </c>
      <c r="AC1696" s="33" t="s">
        <v>5665</v>
      </c>
      <c r="AD1696" s="39">
        <v>45166</v>
      </c>
      <c r="AE1696" s="39">
        <v>45164</v>
      </c>
      <c r="AF1696" s="53" t="e">
        <v>#N/A</v>
      </c>
      <c r="AG1696" s="53" t="e">
        <v>#N/A</v>
      </c>
      <c r="AH1696" s="39" t="e">
        <v>#N/A</v>
      </c>
      <c r="AI1696" s="23" t="s">
        <v>51</v>
      </c>
      <c r="AJ1696" s="59"/>
      <c r="AK1696" s="59"/>
      <c r="AL1696" s="48"/>
      <c r="AM1696" s="60"/>
      <c r="AN1696" s="33"/>
      <c r="AO1696" s="48"/>
      <c r="AP1696" s="23">
        <v>2000</v>
      </c>
      <c r="AQ1696" s="23" t="s">
        <v>52</v>
      </c>
      <c r="AR1696" s="23" t="s">
        <v>5681</v>
      </c>
      <c r="AS1696" s="38" t="s">
        <v>518</v>
      </c>
      <c r="AT1696" s="23"/>
      <c r="AU1696" s="23" t="s">
        <v>5666</v>
      </c>
      <c r="AV1696" s="99">
        <v>5</v>
      </c>
      <c r="AW1696" s="101">
        <v>472.51999999999902</v>
      </c>
      <c r="AX1696" s="29" t="s">
        <v>4770</v>
      </c>
      <c r="AY1696" s="29"/>
      <c r="AZ1696" s="30" t="s">
        <v>853</v>
      </c>
      <c r="BA1696">
        <f t="shared" si="315"/>
        <v>474</v>
      </c>
      <c r="BB1696" s="115" t="s">
        <v>6983</v>
      </c>
      <c r="BC1696" s="105">
        <f t="shared" si="307"/>
        <v>94.503999999999806</v>
      </c>
      <c r="BD1696" s="116">
        <f t="shared" si="308"/>
        <v>45139</v>
      </c>
      <c r="BE1696" s="141" t="s">
        <v>8477</v>
      </c>
      <c r="BF1696">
        <f>MATCH(BE1696,'Cat-4'!$A:$A,0)</f>
        <v>722</v>
      </c>
      <c r="BG1696">
        <f>MATCH(BD1696,'Cat-4'!$1:$1,0)</f>
        <v>140</v>
      </c>
      <c r="BH1696">
        <f>INDEX('Cat-4'!$1:$1048576,'NSS + ACT'!BF1696,'NSS + ACT'!BG1696)</f>
        <v>128.5</v>
      </c>
      <c r="BI1696">
        <f>MATCH($BI$1,'Cat-4'!$1:$1,0)</f>
        <v>153</v>
      </c>
      <c r="BJ1696">
        <f>INDEX('Cat-4'!$1:$1048576,'NSS + ACT'!BF1696,'NSS + ACT'!BI1696)</f>
        <v>130.80000000000001</v>
      </c>
      <c r="BK1696" s="126">
        <f t="shared" si="309"/>
        <v>1.0178988326848251</v>
      </c>
      <c r="BL1696">
        <f t="shared" si="310"/>
        <v>501</v>
      </c>
      <c r="BM1696" s="126">
        <f t="shared" si="311"/>
        <v>16.7</v>
      </c>
      <c r="BN1696" s="126" t="s">
        <v>8784</v>
      </c>
      <c r="BO1696" s="126">
        <f>MATCH(BB1696,Sheet3!$D$4:$D$8,0)</f>
        <v>2</v>
      </c>
      <c r="BP1696" s="126">
        <f>MATCH(BN1696,Sheet3!$E$4:$H$4,0)</f>
        <v>3</v>
      </c>
      <c r="BQ1696" s="132">
        <f>INDEX(Sheet3!$D$4:$H$8,'NSS + ACT'!BO1696,'NSS + ACT'!BP1696)</f>
        <v>0.05</v>
      </c>
      <c r="BR1696" s="105">
        <f t="shared" si="312"/>
        <v>480.97755642023253</v>
      </c>
      <c r="BS1696" s="162">
        <f t="shared" si="313"/>
        <v>0.05</v>
      </c>
      <c r="BT1696" s="105">
        <f t="shared" si="314"/>
        <v>456.92867859922086</v>
      </c>
    </row>
    <row r="1697" spans="1:72">
      <c r="A1697" s="18">
        <f t="shared" si="305"/>
        <v>1694</v>
      </c>
      <c r="B1697" s="61">
        <v>292212913941</v>
      </c>
      <c r="C1697" s="39">
        <v>44907</v>
      </c>
      <c r="D1697" s="22" t="s">
        <v>351</v>
      </c>
      <c r="E1697" s="22" t="s">
        <v>4449</v>
      </c>
      <c r="F1697" s="110">
        <v>23</v>
      </c>
      <c r="G1697" s="23" t="s">
        <v>119</v>
      </c>
      <c r="H1697" s="52">
        <v>20</v>
      </c>
      <c r="I1697" s="30"/>
      <c r="J1697" s="109">
        <v>460</v>
      </c>
      <c r="K1697" s="23">
        <v>84841010</v>
      </c>
      <c r="L1697" s="26">
        <v>7.4999999999999997E-2</v>
      </c>
      <c r="M1697" s="40">
        <v>0</v>
      </c>
      <c r="N1697" s="62">
        <v>0</v>
      </c>
      <c r="O1697" s="52">
        <v>0</v>
      </c>
      <c r="P1697" s="26">
        <v>0.1</v>
      </c>
      <c r="Q1697" s="52">
        <v>0</v>
      </c>
      <c r="R1697" s="63">
        <v>0.18</v>
      </c>
      <c r="S1697" s="23" t="s">
        <v>4095</v>
      </c>
      <c r="T1697" s="52">
        <v>34.5</v>
      </c>
      <c r="U1697" s="52">
        <v>0</v>
      </c>
      <c r="V1697" s="52">
        <v>3.45</v>
      </c>
      <c r="W1697" s="52">
        <v>89.631</v>
      </c>
      <c r="X1697" s="52">
        <v>127.581</v>
      </c>
      <c r="Y1697" s="23" t="s">
        <v>4433</v>
      </c>
      <c r="Z1697" s="23" t="s">
        <v>4450</v>
      </c>
      <c r="AA1697" s="23" t="s">
        <v>4451</v>
      </c>
      <c r="AB1697" s="33">
        <v>292212913941</v>
      </c>
      <c r="AC1697" s="33" t="s">
        <v>4187</v>
      </c>
      <c r="AD1697" s="39">
        <v>44907</v>
      </c>
      <c r="AE1697" s="39">
        <v>44904</v>
      </c>
      <c r="AF1697" s="53" t="e">
        <v>#N/A</v>
      </c>
      <c r="AG1697" s="53" t="e">
        <v>#N/A</v>
      </c>
      <c r="AH1697" s="39" t="e">
        <v>#N/A</v>
      </c>
      <c r="AI1697" s="23" t="s">
        <v>51</v>
      </c>
      <c r="AJ1697" s="59"/>
      <c r="AK1697" s="59"/>
      <c r="AL1697" s="48"/>
      <c r="AM1697" s="60"/>
      <c r="AN1697" s="33"/>
      <c r="AO1697" s="48"/>
      <c r="AP1697" s="23">
        <v>2000</v>
      </c>
      <c r="AQ1697" s="23" t="s">
        <v>52</v>
      </c>
      <c r="AR1697" s="23" t="s">
        <v>4451</v>
      </c>
      <c r="AS1697" s="38" t="s">
        <v>53</v>
      </c>
      <c r="AT1697" s="23"/>
      <c r="AU1697" s="64" t="s">
        <v>4188</v>
      </c>
      <c r="AV1697" s="99">
        <v>23</v>
      </c>
      <c r="AW1697" s="102">
        <v>460</v>
      </c>
      <c r="AX1697" s="29" t="s">
        <v>701</v>
      </c>
      <c r="AY1697" s="29"/>
      <c r="AZ1697" s="25" t="s">
        <v>4436</v>
      </c>
      <c r="BA1697">
        <f t="shared" si="315"/>
        <v>734</v>
      </c>
      <c r="BB1697" s="115" t="s">
        <v>6983</v>
      </c>
      <c r="BC1697" s="105">
        <f t="shared" si="307"/>
        <v>20</v>
      </c>
      <c r="BD1697" s="116">
        <f t="shared" si="308"/>
        <v>44896</v>
      </c>
      <c r="BE1697" s="141" t="s">
        <v>8477</v>
      </c>
      <c r="BF1697">
        <f>MATCH(BE1697,'Cat-4'!$A:$A,0)</f>
        <v>722</v>
      </c>
      <c r="BG1697">
        <f>MATCH(BD1697,'Cat-4'!$1:$1,0)</f>
        <v>132</v>
      </c>
      <c r="BH1697">
        <f>INDEX('Cat-4'!$1:$1048576,'NSS + ACT'!BF1697,'NSS + ACT'!BG1697)</f>
        <v>126.3</v>
      </c>
      <c r="BI1697">
        <f>MATCH($BI$1,'Cat-4'!$1:$1,0)</f>
        <v>153</v>
      </c>
      <c r="BJ1697">
        <f>INDEX('Cat-4'!$1:$1048576,'NSS + ACT'!BF1697,'NSS + ACT'!BI1697)</f>
        <v>130.80000000000001</v>
      </c>
      <c r="BK1697" s="126">
        <f t="shared" si="309"/>
        <v>1.0356294536817103</v>
      </c>
      <c r="BL1697">
        <f t="shared" si="310"/>
        <v>744</v>
      </c>
      <c r="BM1697" s="126">
        <f t="shared" si="311"/>
        <v>24.8</v>
      </c>
      <c r="BN1697" s="126" t="s">
        <v>8785</v>
      </c>
      <c r="BO1697" s="126">
        <f>MATCH(BB1697,Sheet3!$D$4:$D$8,0)</f>
        <v>2</v>
      </c>
      <c r="BP1697" s="126">
        <f>MATCH(BN1697,Sheet3!$E$4:$H$4,0)</f>
        <v>4</v>
      </c>
      <c r="BQ1697" s="132">
        <f>INDEX(Sheet3!$D$4:$H$8,'NSS + ACT'!BO1697,'NSS + ACT'!BP1697)</f>
        <v>0.1</v>
      </c>
      <c r="BR1697" s="105">
        <f t="shared" si="312"/>
        <v>476.38954869358673</v>
      </c>
      <c r="BS1697" s="162">
        <f t="shared" si="313"/>
        <v>0.1</v>
      </c>
      <c r="BT1697" s="105">
        <f t="shared" si="314"/>
        <v>428.75059382422808</v>
      </c>
    </row>
    <row r="1698" spans="1:72">
      <c r="A1698" s="18">
        <f t="shared" si="305"/>
        <v>1695</v>
      </c>
      <c r="B1698" s="61">
        <v>292213011112</v>
      </c>
      <c r="C1698" s="39">
        <v>44909</v>
      </c>
      <c r="D1698" s="22" t="s">
        <v>347</v>
      </c>
      <c r="E1698" s="22" t="s">
        <v>4237</v>
      </c>
      <c r="F1698" s="110">
        <v>7</v>
      </c>
      <c r="G1698" s="23" t="s">
        <v>119</v>
      </c>
      <c r="H1698" s="52">
        <v>64.95857142857129</v>
      </c>
      <c r="I1698" s="30"/>
      <c r="J1698" s="109">
        <v>454.70999999999901</v>
      </c>
      <c r="K1698" s="23">
        <v>84841010</v>
      </c>
      <c r="L1698" s="26">
        <v>7.4999999999999997E-2</v>
      </c>
      <c r="M1698" s="40">
        <v>0</v>
      </c>
      <c r="N1698" s="62">
        <v>0</v>
      </c>
      <c r="O1698" s="52">
        <v>0</v>
      </c>
      <c r="P1698" s="26">
        <v>0.1</v>
      </c>
      <c r="Q1698" s="52">
        <v>0</v>
      </c>
      <c r="R1698" s="63">
        <v>0.18</v>
      </c>
      <c r="S1698" s="23" t="s">
        <v>4095</v>
      </c>
      <c r="T1698" s="52">
        <v>34.103249999999925</v>
      </c>
      <c r="U1698" s="52">
        <v>0</v>
      </c>
      <c r="V1698" s="52">
        <v>3.4103249999999927</v>
      </c>
      <c r="W1698" s="52">
        <v>88.600243499999806</v>
      </c>
      <c r="X1698" s="52">
        <v>126.11381849999972</v>
      </c>
      <c r="Y1698" s="23" t="s">
        <v>4133</v>
      </c>
      <c r="Z1698" s="23" t="s">
        <v>4238</v>
      </c>
      <c r="AA1698" s="23" t="s">
        <v>4239</v>
      </c>
      <c r="AB1698" s="33">
        <v>292213011112</v>
      </c>
      <c r="AC1698" s="33" t="s">
        <v>4116</v>
      </c>
      <c r="AD1698" s="39">
        <v>44909</v>
      </c>
      <c r="AE1698" s="39">
        <v>44897</v>
      </c>
      <c r="AF1698" s="53" t="e">
        <v>#N/A</v>
      </c>
      <c r="AG1698" s="53" t="e">
        <v>#N/A</v>
      </c>
      <c r="AH1698" s="39" t="e">
        <v>#N/A</v>
      </c>
      <c r="AI1698" s="23" t="s">
        <v>51</v>
      </c>
      <c r="AJ1698" s="59"/>
      <c r="AK1698" s="59"/>
      <c r="AL1698" s="48"/>
      <c r="AM1698" s="60"/>
      <c r="AN1698" s="33"/>
      <c r="AO1698" s="48"/>
      <c r="AP1698" s="23">
        <v>2000</v>
      </c>
      <c r="AQ1698" s="23" t="s">
        <v>52</v>
      </c>
      <c r="AR1698" s="23" t="s">
        <v>4239</v>
      </c>
      <c r="AS1698" s="38" t="s">
        <v>53</v>
      </c>
      <c r="AT1698" s="23"/>
      <c r="AU1698" s="64" t="s">
        <v>4117</v>
      </c>
      <c r="AV1698" s="99">
        <v>7</v>
      </c>
      <c r="AW1698" s="102">
        <v>454.70999999999901</v>
      </c>
      <c r="AX1698" s="29" t="s">
        <v>701</v>
      </c>
      <c r="AY1698" s="29"/>
      <c r="AZ1698" s="25"/>
      <c r="BA1698">
        <f t="shared" si="315"/>
        <v>741</v>
      </c>
      <c r="BB1698" s="115" t="s">
        <v>6983</v>
      </c>
      <c r="BC1698" s="105">
        <f t="shared" si="307"/>
        <v>64.95857142857129</v>
      </c>
      <c r="BD1698" s="116">
        <f t="shared" si="308"/>
        <v>44896</v>
      </c>
      <c r="BE1698" s="141" t="s">
        <v>8477</v>
      </c>
      <c r="BF1698">
        <f>MATCH(BE1698,'Cat-4'!$A:$A,0)</f>
        <v>722</v>
      </c>
      <c r="BG1698">
        <f>MATCH(BD1698,'Cat-4'!$1:$1,0)</f>
        <v>132</v>
      </c>
      <c r="BH1698">
        <f>INDEX('Cat-4'!$1:$1048576,'NSS + ACT'!BF1698,'NSS + ACT'!BG1698)</f>
        <v>126.3</v>
      </c>
      <c r="BI1698">
        <f>MATCH($BI$1,'Cat-4'!$1:$1,0)</f>
        <v>153</v>
      </c>
      <c r="BJ1698">
        <f>INDEX('Cat-4'!$1:$1048576,'NSS + ACT'!BF1698,'NSS + ACT'!BI1698)</f>
        <v>130.80000000000001</v>
      </c>
      <c r="BK1698" s="126">
        <f t="shared" si="309"/>
        <v>1.0356294536817103</v>
      </c>
      <c r="BL1698">
        <f t="shared" si="310"/>
        <v>744</v>
      </c>
      <c r="BM1698" s="126">
        <f t="shared" si="311"/>
        <v>24.8</v>
      </c>
      <c r="BN1698" s="126" t="s">
        <v>8785</v>
      </c>
      <c r="BO1698" s="126">
        <f>MATCH(BB1698,Sheet3!$D$4:$D$8,0)</f>
        <v>2</v>
      </c>
      <c r="BP1698" s="126">
        <f>MATCH(BN1698,Sheet3!$E$4:$H$4,0)</f>
        <v>4</v>
      </c>
      <c r="BQ1698" s="132">
        <f>INDEX(Sheet3!$D$4:$H$8,'NSS + ACT'!BO1698,'NSS + ACT'!BP1698)</f>
        <v>0.1</v>
      </c>
      <c r="BR1698" s="105">
        <f t="shared" si="312"/>
        <v>470.91106888360946</v>
      </c>
      <c r="BS1698" s="162">
        <f t="shared" si="313"/>
        <v>0.1</v>
      </c>
      <c r="BT1698" s="105">
        <f t="shared" si="314"/>
        <v>423.81996199524855</v>
      </c>
    </row>
    <row r="1699" spans="1:72">
      <c r="A1699" s="18">
        <f t="shared" si="305"/>
        <v>1696</v>
      </c>
      <c r="B1699" s="33">
        <v>292309144536</v>
      </c>
      <c r="C1699" s="39">
        <v>45166</v>
      </c>
      <c r="D1699" s="22" t="s">
        <v>304</v>
      </c>
      <c r="E1699" s="22" t="s">
        <v>5682</v>
      </c>
      <c r="F1699" s="110">
        <v>5</v>
      </c>
      <c r="G1699" s="23" t="s">
        <v>119</v>
      </c>
      <c r="H1699" s="58">
        <v>90.634</v>
      </c>
      <c r="I1699" s="30"/>
      <c r="J1699" s="101">
        <v>453.17</v>
      </c>
      <c r="K1699" s="33">
        <v>85369090</v>
      </c>
      <c r="L1699" s="26">
        <v>0.1</v>
      </c>
      <c r="M1699" s="40">
        <v>0</v>
      </c>
      <c r="N1699" s="40">
        <v>0</v>
      </c>
      <c r="O1699" s="35">
        <v>0</v>
      </c>
      <c r="P1699" s="63">
        <v>0.1</v>
      </c>
      <c r="Q1699" s="52">
        <v>0</v>
      </c>
      <c r="R1699" s="63">
        <v>0.18</v>
      </c>
      <c r="S1699" s="23" t="s">
        <v>1322</v>
      </c>
      <c r="T1699" s="52">
        <v>45.317000000000007</v>
      </c>
      <c r="U1699" s="52">
        <v>0</v>
      </c>
      <c r="V1699" s="52">
        <v>4.5317000000000007</v>
      </c>
      <c r="W1699" s="52">
        <v>90.543366000000006</v>
      </c>
      <c r="X1699" s="52">
        <v>140.392066</v>
      </c>
      <c r="Y1699" s="23" t="s">
        <v>5450</v>
      </c>
      <c r="Z1699" s="23" t="s">
        <v>5683</v>
      </c>
      <c r="AA1699" s="23" t="s">
        <v>5684</v>
      </c>
      <c r="AB1699" s="33">
        <v>292309144536</v>
      </c>
      <c r="AC1699" s="33" t="s">
        <v>5665</v>
      </c>
      <c r="AD1699" s="39">
        <v>45166</v>
      </c>
      <c r="AE1699" s="39">
        <v>45164</v>
      </c>
      <c r="AF1699" s="53" t="e">
        <v>#N/A</v>
      </c>
      <c r="AG1699" s="53" t="e">
        <v>#N/A</v>
      </c>
      <c r="AH1699" s="39" t="e">
        <v>#N/A</v>
      </c>
      <c r="AI1699" s="23" t="s">
        <v>51</v>
      </c>
      <c r="AJ1699" s="59"/>
      <c r="AK1699" s="59"/>
      <c r="AL1699" s="48"/>
      <c r="AM1699" s="60"/>
      <c r="AN1699" s="33"/>
      <c r="AO1699" s="48"/>
      <c r="AP1699" s="23">
        <v>2000</v>
      </c>
      <c r="AQ1699" s="23" t="s">
        <v>52</v>
      </c>
      <c r="AR1699" s="23" t="s">
        <v>5684</v>
      </c>
      <c r="AS1699" s="38" t="s">
        <v>518</v>
      </c>
      <c r="AT1699" s="23"/>
      <c r="AU1699" s="23" t="s">
        <v>5666</v>
      </c>
      <c r="AV1699" s="99">
        <v>5</v>
      </c>
      <c r="AW1699" s="101">
        <v>453.17</v>
      </c>
      <c r="AX1699" s="29" t="s">
        <v>4770</v>
      </c>
      <c r="AY1699" s="29"/>
      <c r="AZ1699" s="30" t="s">
        <v>853</v>
      </c>
      <c r="BA1699">
        <f t="shared" si="315"/>
        <v>474</v>
      </c>
      <c r="BB1699" s="115" t="s">
        <v>6983</v>
      </c>
      <c r="BC1699" s="105">
        <f t="shared" si="307"/>
        <v>90.634</v>
      </c>
      <c r="BD1699" s="116">
        <f t="shared" si="308"/>
        <v>45139</v>
      </c>
      <c r="BE1699" s="141" t="s">
        <v>8477</v>
      </c>
      <c r="BF1699">
        <f>MATCH(BE1699,'Cat-4'!$A:$A,0)</f>
        <v>722</v>
      </c>
      <c r="BG1699">
        <f>MATCH(BD1699,'Cat-4'!$1:$1,0)</f>
        <v>140</v>
      </c>
      <c r="BH1699">
        <f>INDEX('Cat-4'!$1:$1048576,'NSS + ACT'!BF1699,'NSS + ACT'!BG1699)</f>
        <v>128.5</v>
      </c>
      <c r="BI1699">
        <f>MATCH($BI$1,'Cat-4'!$1:$1,0)</f>
        <v>153</v>
      </c>
      <c r="BJ1699">
        <f>INDEX('Cat-4'!$1:$1048576,'NSS + ACT'!BF1699,'NSS + ACT'!BI1699)</f>
        <v>130.80000000000001</v>
      </c>
      <c r="BK1699" s="126">
        <f t="shared" si="309"/>
        <v>1.0178988326848251</v>
      </c>
      <c r="BL1699">
        <f t="shared" si="310"/>
        <v>501</v>
      </c>
      <c r="BM1699" s="126">
        <f t="shared" si="311"/>
        <v>16.7</v>
      </c>
      <c r="BN1699" s="126" t="s">
        <v>8784</v>
      </c>
      <c r="BO1699" s="126">
        <f>MATCH(BB1699,Sheet3!$D$4:$D$8,0)</f>
        <v>2</v>
      </c>
      <c r="BP1699" s="126">
        <f>MATCH(BN1699,Sheet3!$E$4:$H$4,0)</f>
        <v>3</v>
      </c>
      <c r="BQ1699" s="132">
        <f>INDEX(Sheet3!$D$4:$H$8,'NSS + ACT'!BO1699,'NSS + ACT'!BP1699)</f>
        <v>0.05</v>
      </c>
      <c r="BR1699" s="105">
        <f t="shared" si="312"/>
        <v>461.28121400778218</v>
      </c>
      <c r="BS1699" s="162">
        <f t="shared" si="313"/>
        <v>0.05</v>
      </c>
      <c r="BT1699" s="105">
        <f t="shared" si="314"/>
        <v>438.21715330739306</v>
      </c>
    </row>
    <row r="1700" spans="1:72">
      <c r="A1700" s="18">
        <f t="shared" si="305"/>
        <v>1697</v>
      </c>
      <c r="B1700" s="61">
        <v>291702744712</v>
      </c>
      <c r="C1700" s="39">
        <v>42888</v>
      </c>
      <c r="D1700" s="22" t="s">
        <v>282</v>
      </c>
      <c r="E1700" s="22" t="s">
        <v>3031</v>
      </c>
      <c r="F1700" s="110">
        <v>4</v>
      </c>
      <c r="G1700" s="23" t="s">
        <v>119</v>
      </c>
      <c r="H1700" s="52">
        <v>112.64499999999975</v>
      </c>
      <c r="I1700" s="30"/>
      <c r="J1700" s="109">
        <v>450.57999999999902</v>
      </c>
      <c r="K1700" s="23">
        <v>84139120</v>
      </c>
      <c r="L1700" s="26">
        <v>7.4999999999999997E-2</v>
      </c>
      <c r="M1700" s="40">
        <v>0</v>
      </c>
      <c r="N1700" s="62">
        <v>0</v>
      </c>
      <c r="O1700" s="52">
        <v>0</v>
      </c>
      <c r="P1700" s="26">
        <v>0.1</v>
      </c>
      <c r="Q1700" s="52">
        <v>0</v>
      </c>
      <c r="R1700" s="63">
        <v>0.18</v>
      </c>
      <c r="S1700" s="23" t="s">
        <v>2931</v>
      </c>
      <c r="T1700" s="52">
        <v>33.793499999999923</v>
      </c>
      <c r="U1700" s="52">
        <v>0</v>
      </c>
      <c r="V1700" s="52">
        <v>3.3793499999999925</v>
      </c>
      <c r="W1700" s="52">
        <v>87.795512999999801</v>
      </c>
      <c r="X1700" s="52">
        <v>124.96836299999973</v>
      </c>
      <c r="Y1700" s="23" t="s">
        <v>2991</v>
      </c>
      <c r="Z1700" s="23" t="s">
        <v>3032</v>
      </c>
      <c r="AA1700" s="23" t="s">
        <v>3033</v>
      </c>
      <c r="AB1700" s="33">
        <v>291702744712</v>
      </c>
      <c r="AC1700" s="33" t="s">
        <v>3034</v>
      </c>
      <c r="AD1700" s="48">
        <v>42888</v>
      </c>
      <c r="AE1700" s="39">
        <v>42865</v>
      </c>
      <c r="AF1700" s="53" t="e">
        <v>#N/A</v>
      </c>
      <c r="AG1700" s="53" t="e">
        <v>#N/A</v>
      </c>
      <c r="AH1700" s="39" t="e">
        <v>#N/A</v>
      </c>
      <c r="AI1700" s="23" t="s">
        <v>51</v>
      </c>
      <c r="AJ1700" s="54"/>
      <c r="AK1700" s="55"/>
      <c r="AL1700" s="56"/>
      <c r="AM1700" s="57"/>
      <c r="AN1700" s="33"/>
      <c r="AO1700" s="48"/>
      <c r="AP1700" s="23">
        <v>2000</v>
      </c>
      <c r="AQ1700" s="23" t="s">
        <v>52</v>
      </c>
      <c r="AR1700" s="23" t="s">
        <v>3033</v>
      </c>
      <c r="AS1700" s="38" t="s">
        <v>53</v>
      </c>
      <c r="AT1700" s="23" t="s">
        <v>522</v>
      </c>
      <c r="AU1700" s="64" t="s">
        <v>3035</v>
      </c>
      <c r="AV1700" s="99">
        <v>4</v>
      </c>
      <c r="AW1700" s="102">
        <v>450.57999999999902</v>
      </c>
      <c r="AX1700" s="29" t="s">
        <v>701</v>
      </c>
      <c r="AY1700" s="29"/>
      <c r="AZ1700" s="25" t="s">
        <v>2577</v>
      </c>
      <c r="BA1700">
        <f t="shared" si="315"/>
        <v>2773</v>
      </c>
      <c r="BB1700" s="115" t="s">
        <v>6983</v>
      </c>
      <c r="BC1700" s="105">
        <f t="shared" si="307"/>
        <v>112.64499999999975</v>
      </c>
      <c r="BD1700" s="116">
        <f t="shared" si="308"/>
        <v>42856</v>
      </c>
      <c r="BE1700" s="141" t="s">
        <v>8477</v>
      </c>
      <c r="BF1700">
        <f>MATCH(BE1700,'Cat-4'!$A:$A,0)</f>
        <v>722</v>
      </c>
      <c r="BG1700">
        <f>MATCH(BD1700,'Cat-4'!$1:$1,0)</f>
        <v>65</v>
      </c>
      <c r="BH1700">
        <f>INDEX('Cat-4'!$1:$1048576,'NSS + ACT'!BF1700,'NSS + ACT'!BG1700)</f>
        <v>108.1</v>
      </c>
      <c r="BI1700">
        <f>MATCH($BI$1,'Cat-4'!$1:$1,0)</f>
        <v>153</v>
      </c>
      <c r="BJ1700">
        <f>INDEX('Cat-4'!$1:$1048576,'NSS + ACT'!BF1700,'NSS + ACT'!BI1700)</f>
        <v>130.80000000000001</v>
      </c>
      <c r="BK1700" s="126">
        <f t="shared" si="309"/>
        <v>1.2099907493061981</v>
      </c>
      <c r="BL1700">
        <f t="shared" si="310"/>
        <v>2784</v>
      </c>
      <c r="BM1700" s="126">
        <f t="shared" si="311"/>
        <v>92.8</v>
      </c>
      <c r="BN1700" s="126" t="s">
        <v>8785</v>
      </c>
      <c r="BO1700" s="126">
        <f>MATCH(BB1700,Sheet3!$D$4:$D$8,0)</f>
        <v>2</v>
      </c>
      <c r="BP1700" s="126">
        <f>MATCH(BN1700,Sheet3!$E$4:$H$4,0)</f>
        <v>4</v>
      </c>
      <c r="BQ1700" s="132">
        <f>INDEX(Sheet3!$D$4:$H$8,'NSS + ACT'!BO1700,'NSS + ACT'!BP1700)</f>
        <v>0.1</v>
      </c>
      <c r="BR1700" s="105">
        <f t="shared" si="312"/>
        <v>545.19763182238557</v>
      </c>
      <c r="BS1700" s="162">
        <f t="shared" si="313"/>
        <v>0.1</v>
      </c>
      <c r="BT1700" s="105">
        <f t="shared" si="314"/>
        <v>490.67786864014704</v>
      </c>
    </row>
    <row r="1701" spans="1:72">
      <c r="A1701" s="18">
        <f t="shared" si="305"/>
        <v>1698</v>
      </c>
      <c r="B1701" s="33">
        <v>292008116820</v>
      </c>
      <c r="C1701" s="39">
        <v>44120</v>
      </c>
      <c r="D1701" s="22" t="s">
        <v>309</v>
      </c>
      <c r="E1701" s="22" t="s">
        <v>6108</v>
      </c>
      <c r="F1701" s="110">
        <v>10</v>
      </c>
      <c r="G1701" s="23" t="s">
        <v>119</v>
      </c>
      <c r="H1701" s="52">
        <v>44.55</v>
      </c>
      <c r="I1701" s="30"/>
      <c r="J1701" s="109">
        <v>445.5</v>
      </c>
      <c r="K1701" s="33" t="s">
        <v>6101</v>
      </c>
      <c r="L1701" s="26">
        <v>0.15</v>
      </c>
      <c r="M1701" s="26"/>
      <c r="N1701" s="26">
        <v>0</v>
      </c>
      <c r="O1701" s="60"/>
      <c r="P1701" s="26">
        <v>0.1</v>
      </c>
      <c r="Q1701" s="84"/>
      <c r="R1701" s="26">
        <v>0.18</v>
      </c>
      <c r="S1701" s="23" t="s">
        <v>942</v>
      </c>
      <c r="T1701" s="52">
        <v>66.825000000000003</v>
      </c>
      <c r="U1701" s="52">
        <v>0</v>
      </c>
      <c r="V1701" s="52">
        <v>6.682500000000001</v>
      </c>
      <c r="W1701" s="52">
        <v>93.421350000000004</v>
      </c>
      <c r="X1701" s="52">
        <v>166.92885000000001</v>
      </c>
      <c r="Y1701" s="23" t="s">
        <v>5950</v>
      </c>
      <c r="Z1701" s="23" t="s">
        <v>6109</v>
      </c>
      <c r="AA1701" s="23" t="s">
        <v>6110</v>
      </c>
      <c r="AB1701" s="33">
        <v>292008116820</v>
      </c>
      <c r="AC1701" s="33" t="s">
        <v>6104</v>
      </c>
      <c r="AD1701" s="39">
        <v>44120</v>
      </c>
      <c r="AE1701" s="39">
        <v>44119</v>
      </c>
      <c r="AF1701" s="53" t="e">
        <v>#N/A</v>
      </c>
      <c r="AG1701" s="53" t="e">
        <v>#N/A</v>
      </c>
      <c r="AH1701" s="39" t="e">
        <v>#N/A</v>
      </c>
      <c r="AI1701" s="23" t="s">
        <v>51</v>
      </c>
      <c r="AJ1701" s="59"/>
      <c r="AK1701" s="59"/>
      <c r="AL1701" s="48"/>
      <c r="AM1701" s="60"/>
      <c r="AN1701" s="33"/>
      <c r="AO1701" s="48"/>
      <c r="AP1701" s="23">
        <v>2000</v>
      </c>
      <c r="AQ1701" s="23" t="s">
        <v>52</v>
      </c>
      <c r="AR1701" s="23" t="s">
        <v>6110</v>
      </c>
      <c r="AS1701" s="38" t="s">
        <v>518</v>
      </c>
      <c r="AT1701" s="23"/>
      <c r="AU1701" s="23">
        <v>9</v>
      </c>
      <c r="AV1701" s="99">
        <v>10</v>
      </c>
      <c r="AW1701" s="101">
        <v>445.5</v>
      </c>
      <c r="AX1701" s="29" t="s">
        <v>5711</v>
      </c>
      <c r="AY1701" s="29"/>
      <c r="AZ1701" s="21"/>
      <c r="BA1701">
        <f t="shared" si="315"/>
        <v>1519</v>
      </c>
      <c r="BB1701" s="115" t="s">
        <v>6983</v>
      </c>
      <c r="BC1701" s="105">
        <f t="shared" si="307"/>
        <v>44.55</v>
      </c>
      <c r="BD1701" s="116">
        <f t="shared" si="308"/>
        <v>44105</v>
      </c>
      <c r="BE1701" s="141" t="s">
        <v>8477</v>
      </c>
      <c r="BF1701">
        <f>MATCH(BE1701,'Cat-4'!$A:$A,0)</f>
        <v>722</v>
      </c>
      <c r="BG1701">
        <f>MATCH(BD1701,'Cat-4'!$1:$1,0)</f>
        <v>106</v>
      </c>
      <c r="BH1701">
        <f>INDEX('Cat-4'!$1:$1048576,'NSS + ACT'!BF1701,'NSS + ACT'!BG1701)</f>
        <v>114.2</v>
      </c>
      <c r="BI1701">
        <f>MATCH($BI$1,'Cat-4'!$1:$1,0)</f>
        <v>153</v>
      </c>
      <c r="BJ1701">
        <f>INDEX('Cat-4'!$1:$1048576,'NSS + ACT'!BF1701,'NSS + ACT'!BI1701)</f>
        <v>130.80000000000001</v>
      </c>
      <c r="BK1701" s="126">
        <f t="shared" si="309"/>
        <v>1.1453590192644485</v>
      </c>
      <c r="BL1701">
        <f t="shared" si="310"/>
        <v>1535</v>
      </c>
      <c r="BM1701" s="126">
        <f t="shared" si="311"/>
        <v>51.166666666666664</v>
      </c>
      <c r="BN1701" s="126" t="s">
        <v>8785</v>
      </c>
      <c r="BO1701" s="126">
        <f>MATCH(BB1701,Sheet3!$D$4:$D$8,0)</f>
        <v>2</v>
      </c>
      <c r="BP1701" s="126">
        <f>MATCH(BN1701,Sheet3!$E$4:$H$4,0)</f>
        <v>4</v>
      </c>
      <c r="BQ1701" s="132">
        <f>INDEX(Sheet3!$D$4:$H$8,'NSS + ACT'!BO1701,'NSS + ACT'!BP1701)</f>
        <v>0.1</v>
      </c>
      <c r="BR1701" s="105">
        <f t="shared" si="312"/>
        <v>510.2574430823118</v>
      </c>
      <c r="BS1701" s="162">
        <f t="shared" si="313"/>
        <v>0.1</v>
      </c>
      <c r="BT1701" s="105">
        <f t="shared" si="314"/>
        <v>459.2316987740806</v>
      </c>
    </row>
    <row r="1702" spans="1:72">
      <c r="A1702" s="18">
        <f t="shared" si="305"/>
        <v>1699</v>
      </c>
      <c r="B1702" s="61">
        <v>291602313925</v>
      </c>
      <c r="C1702" s="39">
        <v>42511</v>
      </c>
      <c r="D1702" s="22" t="s">
        <v>180</v>
      </c>
      <c r="E1702" s="22" t="s">
        <v>3236</v>
      </c>
      <c r="F1702" s="110">
        <v>1</v>
      </c>
      <c r="G1702" s="23" t="s">
        <v>119</v>
      </c>
      <c r="H1702" s="52">
        <v>443.5</v>
      </c>
      <c r="I1702" s="30"/>
      <c r="J1702" s="109">
        <v>443.5</v>
      </c>
      <c r="K1702" s="23">
        <v>84139120</v>
      </c>
      <c r="L1702" s="26">
        <v>7.4999999999999997E-2</v>
      </c>
      <c r="M1702" s="40">
        <v>0</v>
      </c>
      <c r="N1702" s="62">
        <v>0</v>
      </c>
      <c r="O1702" s="52">
        <v>0</v>
      </c>
      <c r="P1702" s="26">
        <v>0.1</v>
      </c>
      <c r="Q1702" s="52">
        <v>0</v>
      </c>
      <c r="R1702" s="63">
        <v>0.18</v>
      </c>
      <c r="S1702" s="23" t="s">
        <v>2931</v>
      </c>
      <c r="T1702" s="52">
        <v>33.262499999999996</v>
      </c>
      <c r="U1702" s="52">
        <v>0</v>
      </c>
      <c r="V1702" s="52">
        <v>3.3262499999999999</v>
      </c>
      <c r="W1702" s="52">
        <v>86.415975000000003</v>
      </c>
      <c r="X1702" s="52">
        <v>123.00472500000001</v>
      </c>
      <c r="Y1702" s="23" t="s">
        <v>3182</v>
      </c>
      <c r="Z1702" s="23" t="s">
        <v>3237</v>
      </c>
      <c r="AA1702" s="23" t="s">
        <v>3238</v>
      </c>
      <c r="AB1702" s="33">
        <v>291602313925</v>
      </c>
      <c r="AC1702" s="33" t="s">
        <v>2937</v>
      </c>
      <c r="AD1702" s="48">
        <v>42511</v>
      </c>
      <c r="AE1702" s="39">
        <v>42458</v>
      </c>
      <c r="AF1702" s="53" t="e">
        <v>#N/A</v>
      </c>
      <c r="AG1702" s="53" t="e">
        <v>#N/A</v>
      </c>
      <c r="AH1702" s="39" t="e">
        <v>#N/A</v>
      </c>
      <c r="AI1702" s="23" t="s">
        <v>51</v>
      </c>
      <c r="AJ1702" s="54"/>
      <c r="AK1702" s="55"/>
      <c r="AL1702" s="56"/>
      <c r="AM1702" s="57"/>
      <c r="AN1702" s="33"/>
      <c r="AO1702" s="48"/>
      <c r="AP1702" s="23">
        <v>2000</v>
      </c>
      <c r="AQ1702" s="23" t="s">
        <v>52</v>
      </c>
      <c r="AR1702" s="23" t="s">
        <v>3238</v>
      </c>
      <c r="AS1702" s="38" t="s">
        <v>53</v>
      </c>
      <c r="AT1702" s="23" t="s">
        <v>522</v>
      </c>
      <c r="AU1702" s="64">
        <v>800016281</v>
      </c>
      <c r="AV1702" s="99">
        <v>1</v>
      </c>
      <c r="AW1702" s="102">
        <v>443.5</v>
      </c>
      <c r="AX1702" s="29" t="s">
        <v>701</v>
      </c>
      <c r="AY1702" s="29"/>
      <c r="AZ1702" s="25">
        <v>1</v>
      </c>
      <c r="BA1702">
        <f t="shared" si="315"/>
        <v>3180</v>
      </c>
      <c r="BB1702" s="115" t="s">
        <v>6983</v>
      </c>
      <c r="BC1702" s="105">
        <f t="shared" si="307"/>
        <v>443.5</v>
      </c>
      <c r="BD1702" s="116">
        <f t="shared" si="308"/>
        <v>42430</v>
      </c>
      <c r="BE1702" s="141" t="s">
        <v>8477</v>
      </c>
      <c r="BF1702">
        <f>MATCH(BE1702,'Cat-4'!$A:$A,0)</f>
        <v>722</v>
      </c>
      <c r="BG1702">
        <f>MATCH(BD1702,'Cat-4'!$1:$1,0)</f>
        <v>51</v>
      </c>
      <c r="BH1702">
        <f>INDEX('Cat-4'!$1:$1048576,'NSS + ACT'!BF1702,'NSS + ACT'!BG1702)</f>
        <v>108.5</v>
      </c>
      <c r="BI1702">
        <f>MATCH($BI$1,'Cat-4'!$1:$1,0)</f>
        <v>153</v>
      </c>
      <c r="BJ1702">
        <f>INDEX('Cat-4'!$1:$1048576,'NSS + ACT'!BF1702,'NSS + ACT'!BI1702)</f>
        <v>130.80000000000001</v>
      </c>
      <c r="BK1702" s="126">
        <f t="shared" si="309"/>
        <v>1.2055299539170508</v>
      </c>
      <c r="BL1702">
        <f t="shared" si="310"/>
        <v>3210</v>
      </c>
      <c r="BM1702" s="126">
        <f t="shared" si="311"/>
        <v>107</v>
      </c>
      <c r="BN1702" s="126" t="s">
        <v>8785</v>
      </c>
      <c r="BO1702" s="126">
        <f>MATCH(BB1702,Sheet3!$D$4:$D$8,0)</f>
        <v>2</v>
      </c>
      <c r="BP1702" s="126">
        <f>MATCH(BN1702,Sheet3!$E$4:$H$4,0)</f>
        <v>4</v>
      </c>
      <c r="BQ1702" s="132">
        <f>INDEX(Sheet3!$D$4:$H$8,'NSS + ACT'!BO1702,'NSS + ACT'!BP1702)</f>
        <v>0.1</v>
      </c>
      <c r="BR1702" s="105">
        <f t="shared" si="312"/>
        <v>534.65253456221205</v>
      </c>
      <c r="BS1702" s="162">
        <f t="shared" si="313"/>
        <v>0.1</v>
      </c>
      <c r="BT1702" s="105">
        <f t="shared" si="314"/>
        <v>481.18728110599085</v>
      </c>
    </row>
    <row r="1703" spans="1:72">
      <c r="A1703" s="18">
        <f t="shared" si="305"/>
        <v>1700</v>
      </c>
      <c r="B1703" s="61">
        <v>291602313925</v>
      </c>
      <c r="C1703" s="39">
        <v>42511</v>
      </c>
      <c r="D1703" s="22" t="s">
        <v>180</v>
      </c>
      <c r="E1703" s="22" t="s">
        <v>3236</v>
      </c>
      <c r="F1703" s="110">
        <v>1</v>
      </c>
      <c r="G1703" s="23" t="s">
        <v>119</v>
      </c>
      <c r="H1703" s="52">
        <v>443.49</v>
      </c>
      <c r="I1703" s="30"/>
      <c r="J1703" s="109">
        <v>443.49</v>
      </c>
      <c r="K1703" s="23">
        <v>84139120</v>
      </c>
      <c r="L1703" s="26">
        <v>7.4999999999999997E-2</v>
      </c>
      <c r="M1703" s="40">
        <v>0</v>
      </c>
      <c r="N1703" s="62">
        <v>0</v>
      </c>
      <c r="O1703" s="52">
        <v>0</v>
      </c>
      <c r="P1703" s="26">
        <v>0.1</v>
      </c>
      <c r="Q1703" s="52">
        <v>0</v>
      </c>
      <c r="R1703" s="63">
        <v>0.18</v>
      </c>
      <c r="S1703" s="23" t="s">
        <v>2931</v>
      </c>
      <c r="T1703" s="52">
        <v>33.261749999999999</v>
      </c>
      <c r="U1703" s="52">
        <v>0</v>
      </c>
      <c r="V1703" s="52">
        <v>3.3261750000000001</v>
      </c>
      <c r="W1703" s="52">
        <v>86.414026499999991</v>
      </c>
      <c r="X1703" s="52">
        <v>123.00195149999999</v>
      </c>
      <c r="Y1703" s="23" t="s">
        <v>3182</v>
      </c>
      <c r="Z1703" s="23" t="s">
        <v>3239</v>
      </c>
      <c r="AA1703" s="23" t="s">
        <v>3238</v>
      </c>
      <c r="AB1703" s="33">
        <v>291602313925</v>
      </c>
      <c r="AC1703" s="33" t="s">
        <v>2937</v>
      </c>
      <c r="AD1703" s="48">
        <v>42511</v>
      </c>
      <c r="AE1703" s="39">
        <v>42458</v>
      </c>
      <c r="AF1703" s="53" t="e">
        <v>#N/A</v>
      </c>
      <c r="AG1703" s="53" t="e">
        <v>#N/A</v>
      </c>
      <c r="AH1703" s="39" t="e">
        <v>#N/A</v>
      </c>
      <c r="AI1703" s="23" t="s">
        <v>51</v>
      </c>
      <c r="AJ1703" s="54"/>
      <c r="AK1703" s="55"/>
      <c r="AL1703" s="56"/>
      <c r="AM1703" s="57"/>
      <c r="AN1703" s="33"/>
      <c r="AO1703" s="48"/>
      <c r="AP1703" s="23">
        <v>2000</v>
      </c>
      <c r="AQ1703" s="23" t="s">
        <v>64</v>
      </c>
      <c r="AR1703" s="23" t="s">
        <v>3238</v>
      </c>
      <c r="AS1703" s="38" t="s">
        <v>53</v>
      </c>
      <c r="AT1703" s="23" t="s">
        <v>522</v>
      </c>
      <c r="AU1703" s="64">
        <v>800016281</v>
      </c>
      <c r="AV1703" s="99">
        <v>1</v>
      </c>
      <c r="AW1703" s="102">
        <v>443.49</v>
      </c>
      <c r="AX1703" s="29" t="s">
        <v>701</v>
      </c>
      <c r="AY1703" s="29"/>
      <c r="AZ1703" s="25">
        <v>1</v>
      </c>
      <c r="BA1703">
        <f t="shared" si="315"/>
        <v>3180</v>
      </c>
      <c r="BB1703" s="115" t="s">
        <v>6983</v>
      </c>
      <c r="BC1703" s="105">
        <f t="shared" si="307"/>
        <v>443.49</v>
      </c>
      <c r="BD1703" s="116">
        <f t="shared" si="308"/>
        <v>42430</v>
      </c>
      <c r="BE1703" s="141" t="s">
        <v>8477</v>
      </c>
      <c r="BF1703">
        <f>MATCH(BE1703,'Cat-4'!$A:$A,0)</f>
        <v>722</v>
      </c>
      <c r="BG1703">
        <f>MATCH(BD1703,'Cat-4'!$1:$1,0)</f>
        <v>51</v>
      </c>
      <c r="BH1703">
        <f>INDEX('Cat-4'!$1:$1048576,'NSS + ACT'!BF1703,'NSS + ACT'!BG1703)</f>
        <v>108.5</v>
      </c>
      <c r="BI1703">
        <f>MATCH($BI$1,'Cat-4'!$1:$1,0)</f>
        <v>153</v>
      </c>
      <c r="BJ1703">
        <f>INDEX('Cat-4'!$1:$1048576,'NSS + ACT'!BF1703,'NSS + ACT'!BI1703)</f>
        <v>130.80000000000001</v>
      </c>
      <c r="BK1703" s="126">
        <f t="shared" si="309"/>
        <v>1.2055299539170508</v>
      </c>
      <c r="BL1703">
        <f t="shared" si="310"/>
        <v>3210</v>
      </c>
      <c r="BM1703" s="126">
        <f t="shared" si="311"/>
        <v>107</v>
      </c>
      <c r="BN1703" s="126" t="s">
        <v>8785</v>
      </c>
      <c r="BO1703" s="126">
        <f>MATCH(BB1703,Sheet3!$D$4:$D$8,0)</f>
        <v>2</v>
      </c>
      <c r="BP1703" s="126">
        <f>MATCH(BN1703,Sheet3!$E$4:$H$4,0)</f>
        <v>4</v>
      </c>
      <c r="BQ1703" s="132">
        <f>INDEX(Sheet3!$D$4:$H$8,'NSS + ACT'!BO1703,'NSS + ACT'!BP1703)</f>
        <v>0.1</v>
      </c>
      <c r="BR1703" s="105">
        <f t="shared" si="312"/>
        <v>534.6404792626729</v>
      </c>
      <c r="BS1703" s="162">
        <f t="shared" si="313"/>
        <v>0.1</v>
      </c>
      <c r="BT1703" s="105">
        <f t="shared" si="314"/>
        <v>481.17643133640564</v>
      </c>
    </row>
    <row r="1704" spans="1:72">
      <c r="A1704" s="18">
        <f t="shared" si="305"/>
        <v>1701</v>
      </c>
      <c r="B1704" s="61">
        <v>291601589720</v>
      </c>
      <c r="C1704" s="39">
        <v>42467</v>
      </c>
      <c r="D1704" s="22" t="s">
        <v>73</v>
      </c>
      <c r="E1704" s="22" t="s">
        <v>822</v>
      </c>
      <c r="F1704" s="110">
        <v>7</v>
      </c>
      <c r="G1704" s="23" t="s">
        <v>49</v>
      </c>
      <c r="H1704" s="52">
        <v>62.4</v>
      </c>
      <c r="I1704" s="30"/>
      <c r="J1704" s="109">
        <v>436.8</v>
      </c>
      <c r="K1704" s="23">
        <v>84149019</v>
      </c>
      <c r="L1704" s="26">
        <v>7.4999999999999997E-2</v>
      </c>
      <c r="M1704" s="40">
        <v>0</v>
      </c>
      <c r="N1704" s="62">
        <v>0</v>
      </c>
      <c r="O1704" s="52">
        <v>0</v>
      </c>
      <c r="P1704" s="26">
        <v>0.1</v>
      </c>
      <c r="Q1704" s="52">
        <v>0</v>
      </c>
      <c r="R1704" s="63">
        <v>0.18</v>
      </c>
      <c r="S1704" s="23" t="s">
        <v>717</v>
      </c>
      <c r="T1704" s="52">
        <v>32.76</v>
      </c>
      <c r="U1704" s="52">
        <v>0</v>
      </c>
      <c r="V1704" s="52">
        <v>3.2759999999999998</v>
      </c>
      <c r="W1704" s="52">
        <v>85.110479999999995</v>
      </c>
      <c r="X1704" s="52">
        <v>121.14648</v>
      </c>
      <c r="Y1704" s="23" t="s">
        <v>697</v>
      </c>
      <c r="Z1704" s="23" t="s">
        <v>823</v>
      </c>
      <c r="AA1704" s="23" t="s">
        <v>824</v>
      </c>
      <c r="AB1704" s="33">
        <v>291601589720</v>
      </c>
      <c r="AC1704" s="33" t="s">
        <v>821</v>
      </c>
      <c r="AD1704" s="48">
        <v>42467</v>
      </c>
      <c r="AE1704" s="39">
        <v>42425</v>
      </c>
      <c r="AF1704" s="53" t="e">
        <v>#N/A</v>
      </c>
      <c r="AG1704" s="53" t="e">
        <v>#N/A</v>
      </c>
      <c r="AH1704" s="39" t="e">
        <v>#N/A</v>
      </c>
      <c r="AI1704" s="23" t="s">
        <v>51</v>
      </c>
      <c r="AJ1704" s="54"/>
      <c r="AK1704" s="55"/>
      <c r="AL1704" s="56"/>
      <c r="AM1704" s="57"/>
      <c r="AN1704" s="33"/>
      <c r="AO1704" s="48"/>
      <c r="AP1704" s="23">
        <v>2000</v>
      </c>
      <c r="AQ1704" s="23" t="s">
        <v>64</v>
      </c>
      <c r="AR1704" s="23" t="s">
        <v>824</v>
      </c>
      <c r="AS1704" s="38" t="s">
        <v>53</v>
      </c>
      <c r="AT1704" s="23" t="s">
        <v>519</v>
      </c>
      <c r="AU1704" s="64">
        <v>1390</v>
      </c>
      <c r="AV1704" s="99">
        <v>7</v>
      </c>
      <c r="AW1704" s="102">
        <v>431.06999999999903</v>
      </c>
      <c r="AX1704" s="29" t="s">
        <v>701</v>
      </c>
      <c r="AY1704" s="29"/>
      <c r="AZ1704" s="25" t="s">
        <v>711</v>
      </c>
      <c r="BA1704">
        <f t="shared" si="315"/>
        <v>3213</v>
      </c>
      <c r="BB1704" s="115" t="s">
        <v>6983</v>
      </c>
      <c r="BC1704" s="105">
        <f t="shared" si="307"/>
        <v>61.581428571428432</v>
      </c>
      <c r="BD1704" s="116">
        <f t="shared" si="308"/>
        <v>42401</v>
      </c>
      <c r="BE1704" s="141" t="s">
        <v>8477</v>
      </c>
      <c r="BF1704">
        <f>MATCH(BE1704,'Cat-4'!$A:$A,0)</f>
        <v>722</v>
      </c>
      <c r="BG1704">
        <f>MATCH(BD1704,'Cat-4'!$1:$1,0)</f>
        <v>50</v>
      </c>
      <c r="BH1704">
        <f>INDEX('Cat-4'!$1:$1048576,'NSS + ACT'!BF1704,'NSS + ACT'!BG1704)</f>
        <v>108.1</v>
      </c>
      <c r="BI1704">
        <f>MATCH($BI$1,'Cat-4'!$1:$1,0)</f>
        <v>153</v>
      </c>
      <c r="BJ1704">
        <f>INDEX('Cat-4'!$1:$1048576,'NSS + ACT'!BF1704,'NSS + ACT'!BI1704)</f>
        <v>130.80000000000001</v>
      </c>
      <c r="BK1704" s="126">
        <f t="shared" si="309"/>
        <v>1.2099907493061981</v>
      </c>
      <c r="BL1704">
        <f t="shared" si="310"/>
        <v>3239</v>
      </c>
      <c r="BM1704" s="126">
        <f t="shared" si="311"/>
        <v>107.96666666666667</v>
      </c>
      <c r="BN1704" s="126" t="s">
        <v>8785</v>
      </c>
      <c r="BO1704" s="126">
        <f>MATCH(BB1704,Sheet3!$D$4:$D$8,0)</f>
        <v>2</v>
      </c>
      <c r="BP1704" s="126">
        <f>MATCH(BN1704,Sheet3!$E$4:$H$4,0)</f>
        <v>4</v>
      </c>
      <c r="BQ1704" s="132">
        <f>INDEX(Sheet3!$D$4:$H$8,'NSS + ACT'!BO1704,'NSS + ACT'!BP1704)</f>
        <v>0.1</v>
      </c>
      <c r="BR1704" s="105">
        <f t="shared" si="312"/>
        <v>521.59071230342158</v>
      </c>
      <c r="BS1704" s="162">
        <f t="shared" si="313"/>
        <v>0.1</v>
      </c>
      <c r="BT1704" s="105">
        <f t="shared" si="314"/>
        <v>469.43164107307945</v>
      </c>
    </row>
    <row r="1705" spans="1:72">
      <c r="A1705" s="18">
        <f t="shared" si="305"/>
        <v>1702</v>
      </c>
      <c r="B1705" s="33">
        <v>292309831844</v>
      </c>
      <c r="C1705" s="39">
        <v>45182</v>
      </c>
      <c r="D1705" s="22" t="s">
        <v>176</v>
      </c>
      <c r="E1705" s="22" t="s">
        <v>5490</v>
      </c>
      <c r="F1705" s="110">
        <v>2</v>
      </c>
      <c r="G1705" s="23" t="s">
        <v>119</v>
      </c>
      <c r="H1705" s="58">
        <v>209.75999999999951</v>
      </c>
      <c r="I1705" s="30"/>
      <c r="J1705" s="101">
        <v>419.51999999999902</v>
      </c>
      <c r="K1705" s="33">
        <v>84821011</v>
      </c>
      <c r="L1705" s="26">
        <v>7.4999999999999997E-2</v>
      </c>
      <c r="M1705" s="40">
        <v>0</v>
      </c>
      <c r="N1705" s="40">
        <v>0</v>
      </c>
      <c r="O1705" s="35">
        <v>0</v>
      </c>
      <c r="P1705" s="63">
        <v>0.1</v>
      </c>
      <c r="Q1705" s="52">
        <v>0</v>
      </c>
      <c r="R1705" s="63">
        <v>0.18</v>
      </c>
      <c r="S1705" s="23" t="s">
        <v>4999</v>
      </c>
      <c r="T1705" s="52">
        <v>31.463999999999924</v>
      </c>
      <c r="U1705" s="52">
        <v>0</v>
      </c>
      <c r="V1705" s="52">
        <v>3.1463999999999928</v>
      </c>
      <c r="W1705" s="52">
        <v>81.743471999999798</v>
      </c>
      <c r="X1705" s="52">
        <v>116.35387199999971</v>
      </c>
      <c r="Y1705" s="23" t="s">
        <v>5450</v>
      </c>
      <c r="Z1705" s="23" t="s">
        <v>5491</v>
      </c>
      <c r="AA1705" s="23" t="s">
        <v>5492</v>
      </c>
      <c r="AB1705" s="33">
        <v>292309831844</v>
      </c>
      <c r="AC1705" s="33" t="s">
        <v>5481</v>
      </c>
      <c r="AD1705" s="39">
        <v>45182</v>
      </c>
      <c r="AE1705" s="39">
        <v>45181</v>
      </c>
      <c r="AF1705" s="53" t="e">
        <v>#N/A</v>
      </c>
      <c r="AG1705" s="53" t="e">
        <v>#N/A</v>
      </c>
      <c r="AH1705" s="39" t="e">
        <v>#N/A</v>
      </c>
      <c r="AI1705" s="23" t="s">
        <v>51</v>
      </c>
      <c r="AJ1705" s="59"/>
      <c r="AK1705" s="59"/>
      <c r="AL1705" s="48"/>
      <c r="AM1705" s="60"/>
      <c r="AN1705" s="33"/>
      <c r="AO1705" s="48"/>
      <c r="AP1705" s="23">
        <v>2000</v>
      </c>
      <c r="AQ1705" s="23" t="s">
        <v>52</v>
      </c>
      <c r="AR1705" s="23" t="s">
        <v>5492</v>
      </c>
      <c r="AS1705" s="38" t="s">
        <v>518</v>
      </c>
      <c r="AT1705" s="23"/>
      <c r="AU1705" s="23" t="s">
        <v>5482</v>
      </c>
      <c r="AV1705" s="99">
        <v>2</v>
      </c>
      <c r="AW1705" s="101">
        <v>419.51999999999902</v>
      </c>
      <c r="AX1705" s="29" t="s">
        <v>4770</v>
      </c>
      <c r="AY1705" s="29"/>
      <c r="AZ1705" s="30" t="s">
        <v>853</v>
      </c>
      <c r="BA1705">
        <f t="shared" si="315"/>
        <v>457</v>
      </c>
      <c r="BB1705" s="115" t="s">
        <v>6983</v>
      </c>
      <c r="BC1705" s="105">
        <f t="shared" si="307"/>
        <v>209.75999999999951</v>
      </c>
      <c r="BD1705" s="116">
        <f t="shared" si="308"/>
        <v>45170</v>
      </c>
      <c r="BE1705" s="141" t="s">
        <v>8477</v>
      </c>
      <c r="BF1705">
        <f>MATCH(BE1705,'Cat-4'!$A:$A,0)</f>
        <v>722</v>
      </c>
      <c r="BG1705">
        <f>MATCH(BD1705,'Cat-4'!$1:$1,0)</f>
        <v>141</v>
      </c>
      <c r="BH1705">
        <f>INDEX('Cat-4'!$1:$1048576,'NSS + ACT'!BF1705,'NSS + ACT'!BG1705)</f>
        <v>129.19999999999999</v>
      </c>
      <c r="BI1705">
        <f>MATCH($BI$1,'Cat-4'!$1:$1,0)</f>
        <v>153</v>
      </c>
      <c r="BJ1705">
        <f>INDEX('Cat-4'!$1:$1048576,'NSS + ACT'!BF1705,'NSS + ACT'!BI1705)</f>
        <v>130.80000000000001</v>
      </c>
      <c r="BK1705" s="126">
        <f t="shared" si="309"/>
        <v>1.0123839009287927</v>
      </c>
      <c r="BL1705">
        <f t="shared" si="310"/>
        <v>470</v>
      </c>
      <c r="BM1705" s="126">
        <f t="shared" si="311"/>
        <v>15.666666666666666</v>
      </c>
      <c r="BN1705" s="126" t="s">
        <v>8784</v>
      </c>
      <c r="BO1705" s="126">
        <f>MATCH(BB1705,Sheet3!$D$4:$D$8,0)</f>
        <v>2</v>
      </c>
      <c r="BP1705" s="126">
        <f>MATCH(BN1705,Sheet3!$E$4:$H$4,0)</f>
        <v>3</v>
      </c>
      <c r="BQ1705" s="132">
        <f>INDEX(Sheet3!$D$4:$H$8,'NSS + ACT'!BO1705,'NSS + ACT'!BP1705)</f>
        <v>0.05</v>
      </c>
      <c r="BR1705" s="105">
        <f t="shared" si="312"/>
        <v>424.71529411764612</v>
      </c>
      <c r="BS1705" s="162">
        <f t="shared" si="313"/>
        <v>0.05</v>
      </c>
      <c r="BT1705" s="105">
        <f t="shared" si="314"/>
        <v>403.47952941176379</v>
      </c>
    </row>
    <row r="1706" spans="1:72">
      <c r="A1706" s="18">
        <f t="shared" ref="A1706:A1744" si="316">A1705+1</f>
        <v>1703</v>
      </c>
      <c r="B1706" s="61">
        <v>292106651082</v>
      </c>
      <c r="C1706" s="39">
        <v>44389</v>
      </c>
      <c r="D1706" s="22" t="s">
        <v>313</v>
      </c>
      <c r="E1706" s="22" t="s">
        <v>3661</v>
      </c>
      <c r="F1706" s="110">
        <v>2</v>
      </c>
      <c r="G1706" s="23" t="s">
        <v>49</v>
      </c>
      <c r="H1706" s="52">
        <v>200</v>
      </c>
      <c r="I1706" s="30"/>
      <c r="J1706" s="109">
        <v>400</v>
      </c>
      <c r="K1706" s="23">
        <v>84841010</v>
      </c>
      <c r="L1706" s="26">
        <v>7.4999999999999997E-2</v>
      </c>
      <c r="M1706" s="40">
        <v>0</v>
      </c>
      <c r="N1706" s="62">
        <v>0</v>
      </c>
      <c r="O1706" s="52">
        <v>0</v>
      </c>
      <c r="P1706" s="26">
        <v>0.1</v>
      </c>
      <c r="Q1706" s="52">
        <v>0</v>
      </c>
      <c r="R1706" s="63">
        <v>0.18</v>
      </c>
      <c r="S1706" s="23" t="s">
        <v>777</v>
      </c>
      <c r="T1706" s="52">
        <v>30</v>
      </c>
      <c r="U1706" s="52">
        <v>0</v>
      </c>
      <c r="V1706" s="52">
        <v>3</v>
      </c>
      <c r="W1706" s="52">
        <v>77.94</v>
      </c>
      <c r="X1706" s="52">
        <v>110.94</v>
      </c>
      <c r="Y1706" s="23" t="s">
        <v>3561</v>
      </c>
      <c r="Z1706" s="23" t="s">
        <v>3662</v>
      </c>
      <c r="AA1706" s="23" t="s">
        <v>3663</v>
      </c>
      <c r="AB1706" s="33">
        <v>292106651082</v>
      </c>
      <c r="AC1706" s="33" t="s">
        <v>3664</v>
      </c>
      <c r="AD1706" s="39">
        <v>44389</v>
      </c>
      <c r="AE1706" s="39">
        <v>44370</v>
      </c>
      <c r="AF1706" s="53" t="e">
        <v>#N/A</v>
      </c>
      <c r="AG1706" s="53" t="e">
        <v>#N/A</v>
      </c>
      <c r="AH1706" s="39" t="e">
        <v>#N/A</v>
      </c>
      <c r="AI1706" s="23" t="s">
        <v>51</v>
      </c>
      <c r="AJ1706" s="59"/>
      <c r="AK1706" s="59"/>
      <c r="AL1706" s="48"/>
      <c r="AM1706" s="60"/>
      <c r="AN1706" s="33"/>
      <c r="AO1706" s="48"/>
      <c r="AP1706" s="23">
        <v>2000</v>
      </c>
      <c r="AQ1706" s="23" t="s">
        <v>52</v>
      </c>
      <c r="AR1706" s="23" t="s">
        <v>3663</v>
      </c>
      <c r="AS1706" s="38" t="s">
        <v>53</v>
      </c>
      <c r="AT1706" s="23"/>
      <c r="AU1706" s="64">
        <v>6500221332</v>
      </c>
      <c r="AV1706" s="99">
        <v>2</v>
      </c>
      <c r="AW1706" s="102">
        <v>400</v>
      </c>
      <c r="AX1706" s="29" t="s">
        <v>701</v>
      </c>
      <c r="AY1706" s="29"/>
      <c r="AZ1706" s="25" t="s">
        <v>3564</v>
      </c>
      <c r="BA1706">
        <f t="shared" si="315"/>
        <v>1268</v>
      </c>
      <c r="BB1706" s="115" t="s">
        <v>6983</v>
      </c>
      <c r="BC1706" s="105">
        <f t="shared" si="307"/>
        <v>200</v>
      </c>
      <c r="BD1706" s="116">
        <f t="shared" si="308"/>
        <v>44348</v>
      </c>
      <c r="BE1706" s="141" t="s">
        <v>8477</v>
      </c>
      <c r="BF1706">
        <f>MATCH(BE1706,'Cat-4'!$A:$A,0)</f>
        <v>722</v>
      </c>
      <c r="BG1706">
        <f>MATCH(BD1706,'Cat-4'!$1:$1,0)</f>
        <v>114</v>
      </c>
      <c r="BH1706">
        <f>INDEX('Cat-4'!$1:$1048576,'NSS + ACT'!BF1706,'NSS + ACT'!BG1706)</f>
        <v>118.1</v>
      </c>
      <c r="BI1706">
        <f>MATCH($BI$1,'Cat-4'!$1:$1,0)</f>
        <v>153</v>
      </c>
      <c r="BJ1706">
        <f>INDEX('Cat-4'!$1:$1048576,'NSS + ACT'!BF1706,'NSS + ACT'!BI1706)</f>
        <v>130.80000000000001</v>
      </c>
      <c r="BK1706" s="126">
        <f t="shared" si="309"/>
        <v>1.1075359864521592</v>
      </c>
      <c r="BL1706">
        <f t="shared" si="310"/>
        <v>1292</v>
      </c>
      <c r="BM1706" s="126">
        <f t="shared" si="311"/>
        <v>43.06666666666667</v>
      </c>
      <c r="BN1706" s="126" t="s">
        <v>8785</v>
      </c>
      <c r="BO1706" s="126">
        <f>MATCH(BB1706,Sheet3!$D$4:$D$8,0)</f>
        <v>2</v>
      </c>
      <c r="BP1706" s="126">
        <f>MATCH(BN1706,Sheet3!$E$4:$H$4,0)</f>
        <v>4</v>
      </c>
      <c r="BQ1706" s="132">
        <f>INDEX(Sheet3!$D$4:$H$8,'NSS + ACT'!BO1706,'NSS + ACT'!BP1706)</f>
        <v>0.1</v>
      </c>
      <c r="BR1706" s="105">
        <f t="shared" si="312"/>
        <v>443.01439458086367</v>
      </c>
      <c r="BS1706" s="162">
        <f t="shared" si="313"/>
        <v>0.1</v>
      </c>
      <c r="BT1706" s="105">
        <f t="shared" si="314"/>
        <v>398.71295512277732</v>
      </c>
    </row>
    <row r="1707" spans="1:72">
      <c r="A1707" s="18">
        <f t="shared" si="316"/>
        <v>1704</v>
      </c>
      <c r="B1707" s="61">
        <v>291807683510</v>
      </c>
      <c r="C1707" s="39">
        <v>43349</v>
      </c>
      <c r="D1707" s="22" t="s">
        <v>302</v>
      </c>
      <c r="E1707" s="22" t="s">
        <v>4583</v>
      </c>
      <c r="F1707" s="110">
        <v>9</v>
      </c>
      <c r="G1707" s="23" t="s">
        <v>119</v>
      </c>
      <c r="H1707" s="52">
        <v>44.413333333333334</v>
      </c>
      <c r="I1707" s="30"/>
      <c r="J1707" s="109">
        <v>399.72</v>
      </c>
      <c r="K1707" s="23">
        <v>84879000</v>
      </c>
      <c r="L1707" s="26">
        <v>7.4999999999999997E-2</v>
      </c>
      <c r="M1707" s="40">
        <v>0</v>
      </c>
      <c r="N1707" s="62">
        <v>0</v>
      </c>
      <c r="O1707" s="52">
        <v>0</v>
      </c>
      <c r="P1707" s="26">
        <v>0.1</v>
      </c>
      <c r="Q1707" s="52">
        <v>0</v>
      </c>
      <c r="R1707" s="63">
        <v>0.18</v>
      </c>
      <c r="S1707" s="23" t="s">
        <v>4584</v>
      </c>
      <c r="T1707" s="52">
        <v>29.978999999999999</v>
      </c>
      <c r="U1707" s="52">
        <v>0</v>
      </c>
      <c r="V1707" s="52">
        <v>2.9979</v>
      </c>
      <c r="W1707" s="52">
        <v>77.885441999999998</v>
      </c>
      <c r="X1707" s="52">
        <v>110.862342</v>
      </c>
      <c r="Y1707" s="23" t="s">
        <v>4433</v>
      </c>
      <c r="Z1707" s="23" t="s">
        <v>4585</v>
      </c>
      <c r="AA1707" s="23" t="s">
        <v>4586</v>
      </c>
      <c r="AB1707" s="33">
        <v>291807683510</v>
      </c>
      <c r="AC1707" s="33" t="s">
        <v>4587</v>
      </c>
      <c r="AD1707" s="39">
        <v>43349</v>
      </c>
      <c r="AE1707" s="39">
        <v>43332</v>
      </c>
      <c r="AF1707" s="53" t="e">
        <v>#N/A</v>
      </c>
      <c r="AG1707" s="53" t="e">
        <v>#N/A</v>
      </c>
      <c r="AH1707" s="39" t="e">
        <v>#N/A</v>
      </c>
      <c r="AI1707" s="23" t="s">
        <v>51</v>
      </c>
      <c r="AJ1707" s="59"/>
      <c r="AK1707" s="59"/>
      <c r="AL1707" s="48"/>
      <c r="AM1707" s="60"/>
      <c r="AN1707" s="33"/>
      <c r="AO1707" s="48"/>
      <c r="AP1707" s="23">
        <v>2000</v>
      </c>
      <c r="AQ1707" s="23" t="s">
        <v>52</v>
      </c>
      <c r="AR1707" s="23" t="s">
        <v>4586</v>
      </c>
      <c r="AS1707" s="38" t="s">
        <v>53</v>
      </c>
      <c r="AT1707" s="23"/>
      <c r="AU1707" s="64">
        <v>26820</v>
      </c>
      <c r="AV1707" s="99">
        <v>9</v>
      </c>
      <c r="AW1707" s="102">
        <v>399.72</v>
      </c>
      <c r="AX1707" s="29" t="s">
        <v>701</v>
      </c>
      <c r="AY1707" s="29"/>
      <c r="AZ1707" s="25" t="s">
        <v>4436</v>
      </c>
      <c r="BA1707">
        <f t="shared" si="315"/>
        <v>2306</v>
      </c>
      <c r="BB1707" s="115" t="s">
        <v>6983</v>
      </c>
      <c r="BC1707" s="105">
        <f t="shared" si="307"/>
        <v>44.413333333333334</v>
      </c>
      <c r="BD1707" s="116">
        <f t="shared" si="308"/>
        <v>43313</v>
      </c>
      <c r="BE1707" s="141" t="s">
        <v>8477</v>
      </c>
      <c r="BF1707">
        <f>MATCH(BE1707,'Cat-4'!$A:$A,0)</f>
        <v>722</v>
      </c>
      <c r="BG1707">
        <f>MATCH(BD1707,'Cat-4'!$1:$1,0)</f>
        <v>80</v>
      </c>
      <c r="BH1707">
        <f>INDEX('Cat-4'!$1:$1048576,'NSS + ACT'!BF1707,'NSS + ACT'!BG1707)</f>
        <v>111.2</v>
      </c>
      <c r="BI1707">
        <f>MATCH($BI$1,'Cat-4'!$1:$1,0)</f>
        <v>153</v>
      </c>
      <c r="BJ1707">
        <f>INDEX('Cat-4'!$1:$1048576,'NSS + ACT'!BF1707,'NSS + ACT'!BI1707)</f>
        <v>130.80000000000001</v>
      </c>
      <c r="BK1707" s="126">
        <f t="shared" si="309"/>
        <v>1.1762589928057554</v>
      </c>
      <c r="BL1707">
        <f t="shared" si="310"/>
        <v>2327</v>
      </c>
      <c r="BM1707" s="126">
        <f t="shared" si="311"/>
        <v>77.566666666666663</v>
      </c>
      <c r="BN1707" s="126" t="s">
        <v>8785</v>
      </c>
      <c r="BO1707" s="126">
        <f>MATCH(BB1707,Sheet3!$D$4:$D$8,0)</f>
        <v>2</v>
      </c>
      <c r="BP1707" s="126">
        <f>MATCH(BN1707,Sheet3!$E$4:$H$4,0)</f>
        <v>4</v>
      </c>
      <c r="BQ1707" s="132">
        <f>INDEX(Sheet3!$D$4:$H$8,'NSS + ACT'!BO1707,'NSS + ACT'!BP1707)</f>
        <v>0.1</v>
      </c>
      <c r="BR1707" s="105">
        <f t="shared" si="312"/>
        <v>470.17424460431658</v>
      </c>
      <c r="BS1707" s="162">
        <f t="shared" si="313"/>
        <v>0.1</v>
      </c>
      <c r="BT1707" s="105">
        <f t="shared" si="314"/>
        <v>423.15682014388494</v>
      </c>
    </row>
    <row r="1708" spans="1:72">
      <c r="A1708" s="18">
        <f t="shared" si="316"/>
        <v>1705</v>
      </c>
      <c r="B1708" s="61">
        <v>291703264554</v>
      </c>
      <c r="C1708" s="39">
        <v>42903</v>
      </c>
      <c r="D1708" s="22" t="s">
        <v>264</v>
      </c>
      <c r="E1708" s="22" t="s">
        <v>3297</v>
      </c>
      <c r="F1708" s="110">
        <v>1</v>
      </c>
      <c r="G1708" s="23" t="s">
        <v>119</v>
      </c>
      <c r="H1708" s="52">
        <v>392.44</v>
      </c>
      <c r="I1708" s="30"/>
      <c r="J1708" s="109">
        <v>392.44</v>
      </c>
      <c r="K1708" s="23">
        <v>84139120</v>
      </c>
      <c r="L1708" s="26">
        <v>7.4999999999999997E-2</v>
      </c>
      <c r="M1708" s="40">
        <v>0</v>
      </c>
      <c r="N1708" s="62">
        <v>0</v>
      </c>
      <c r="O1708" s="52">
        <v>0</v>
      </c>
      <c r="P1708" s="26">
        <v>0.1</v>
      </c>
      <c r="Q1708" s="52">
        <v>0</v>
      </c>
      <c r="R1708" s="63">
        <v>0.18</v>
      </c>
      <c r="S1708" s="23" t="s">
        <v>2931</v>
      </c>
      <c r="T1708" s="52">
        <v>29.433</v>
      </c>
      <c r="U1708" s="52">
        <v>0</v>
      </c>
      <c r="V1708" s="52">
        <v>2.9433000000000002</v>
      </c>
      <c r="W1708" s="52">
        <v>76.466933999999995</v>
      </c>
      <c r="X1708" s="52">
        <v>108.843234</v>
      </c>
      <c r="Y1708" s="23" t="s">
        <v>3182</v>
      </c>
      <c r="Z1708" s="23" t="s">
        <v>3298</v>
      </c>
      <c r="AA1708" s="23" t="s">
        <v>3299</v>
      </c>
      <c r="AB1708" s="33">
        <v>291703264554</v>
      </c>
      <c r="AC1708" s="33" t="s">
        <v>3014</v>
      </c>
      <c r="AD1708" s="48">
        <v>42903</v>
      </c>
      <c r="AE1708" s="39">
        <v>42847</v>
      </c>
      <c r="AF1708" s="53" t="e">
        <v>#N/A</v>
      </c>
      <c r="AG1708" s="53" t="e">
        <v>#N/A</v>
      </c>
      <c r="AH1708" s="39" t="e">
        <v>#N/A</v>
      </c>
      <c r="AI1708" s="23" t="s">
        <v>51</v>
      </c>
      <c r="AJ1708" s="54"/>
      <c r="AK1708" s="55"/>
      <c r="AL1708" s="56"/>
      <c r="AM1708" s="57"/>
      <c r="AN1708" s="33"/>
      <c r="AO1708" s="48"/>
      <c r="AP1708" s="23">
        <v>2000</v>
      </c>
      <c r="AQ1708" s="23" t="s">
        <v>52</v>
      </c>
      <c r="AR1708" s="23" t="s">
        <v>3299</v>
      </c>
      <c r="AS1708" s="38" t="s">
        <v>53</v>
      </c>
      <c r="AT1708" s="23" t="s">
        <v>522</v>
      </c>
      <c r="AU1708" s="64">
        <v>17018</v>
      </c>
      <c r="AV1708" s="99">
        <v>1</v>
      </c>
      <c r="AW1708" s="102">
        <v>392.44</v>
      </c>
      <c r="AX1708" s="29" t="s">
        <v>701</v>
      </c>
      <c r="AY1708" s="29"/>
      <c r="AZ1708" s="25">
        <v>1</v>
      </c>
      <c r="BA1708">
        <f t="shared" si="315"/>
        <v>2791</v>
      </c>
      <c r="BB1708" s="115" t="s">
        <v>6983</v>
      </c>
      <c r="BC1708" s="105">
        <f t="shared" si="307"/>
        <v>392.44</v>
      </c>
      <c r="BD1708" s="116">
        <f t="shared" si="308"/>
        <v>42826</v>
      </c>
      <c r="BE1708" s="141" t="s">
        <v>8477</v>
      </c>
      <c r="BF1708">
        <f>MATCH(BE1708,'Cat-4'!$A:$A,0)</f>
        <v>722</v>
      </c>
      <c r="BG1708">
        <f>MATCH(BD1708,'Cat-4'!$1:$1,0)</f>
        <v>64</v>
      </c>
      <c r="BH1708">
        <f>INDEX('Cat-4'!$1:$1048576,'NSS + ACT'!BF1708,'NSS + ACT'!BG1708)</f>
        <v>108.3</v>
      </c>
      <c r="BI1708">
        <f>MATCH($BI$1,'Cat-4'!$1:$1,0)</f>
        <v>153</v>
      </c>
      <c r="BJ1708">
        <f>INDEX('Cat-4'!$1:$1048576,'NSS + ACT'!BF1708,'NSS + ACT'!BI1708)</f>
        <v>130.80000000000001</v>
      </c>
      <c r="BK1708" s="126">
        <f t="shared" si="309"/>
        <v>1.2077562326869808</v>
      </c>
      <c r="BL1708">
        <f t="shared" si="310"/>
        <v>2814</v>
      </c>
      <c r="BM1708" s="126">
        <f t="shared" si="311"/>
        <v>93.8</v>
      </c>
      <c r="BN1708" s="126" t="s">
        <v>8785</v>
      </c>
      <c r="BO1708" s="126">
        <f>MATCH(BB1708,Sheet3!$D$4:$D$8,0)</f>
        <v>2</v>
      </c>
      <c r="BP1708" s="126">
        <f>MATCH(BN1708,Sheet3!$E$4:$H$4,0)</f>
        <v>4</v>
      </c>
      <c r="BQ1708" s="132">
        <f>INDEX(Sheet3!$D$4:$H$8,'NSS + ACT'!BO1708,'NSS + ACT'!BP1708)</f>
        <v>0.1</v>
      </c>
      <c r="BR1708" s="105">
        <f t="shared" si="312"/>
        <v>473.97185595567873</v>
      </c>
      <c r="BS1708" s="162">
        <f t="shared" si="313"/>
        <v>0.1</v>
      </c>
      <c r="BT1708" s="105">
        <f t="shared" si="314"/>
        <v>426.57467036011087</v>
      </c>
    </row>
    <row r="1709" spans="1:72">
      <c r="A1709" s="18">
        <f t="shared" si="316"/>
        <v>1706</v>
      </c>
      <c r="B1709" s="33">
        <v>292212371850</v>
      </c>
      <c r="C1709" s="39">
        <v>44893</v>
      </c>
      <c r="D1709" s="22" t="s">
        <v>5621</v>
      </c>
      <c r="E1709" s="22" t="s">
        <v>5647</v>
      </c>
      <c r="F1709" s="107">
        <v>600</v>
      </c>
      <c r="G1709" s="23" t="s">
        <v>119</v>
      </c>
      <c r="H1709" s="58">
        <v>0.62</v>
      </c>
      <c r="I1709" s="30"/>
      <c r="J1709" s="101">
        <v>372</v>
      </c>
      <c r="K1709" s="33">
        <v>85446090</v>
      </c>
      <c r="L1709" s="26">
        <v>0.1</v>
      </c>
      <c r="M1709" s="40">
        <v>0</v>
      </c>
      <c r="N1709" s="40">
        <v>0</v>
      </c>
      <c r="O1709" s="35">
        <v>0</v>
      </c>
      <c r="P1709" s="63">
        <v>0.1</v>
      </c>
      <c r="Q1709" s="52">
        <v>0</v>
      </c>
      <c r="R1709" s="63">
        <v>0.18</v>
      </c>
      <c r="S1709" s="23" t="s">
        <v>966</v>
      </c>
      <c r="T1709" s="52">
        <v>37.200000000000003</v>
      </c>
      <c r="U1709" s="52">
        <v>0</v>
      </c>
      <c r="V1709" s="52">
        <v>3.7200000000000006</v>
      </c>
      <c r="W1709" s="52">
        <v>74.325599999999994</v>
      </c>
      <c r="X1709" s="52">
        <v>115.2456</v>
      </c>
      <c r="Y1709" s="23" t="s">
        <v>5450</v>
      </c>
      <c r="Z1709" s="23" t="s">
        <v>5648</v>
      </c>
      <c r="AA1709" s="23" t="s">
        <v>5649</v>
      </c>
      <c r="AB1709" s="33">
        <v>292212371850</v>
      </c>
      <c r="AC1709" s="33" t="s">
        <v>5625</v>
      </c>
      <c r="AD1709" s="39">
        <v>44893</v>
      </c>
      <c r="AE1709" s="39">
        <v>44886</v>
      </c>
      <c r="AF1709" s="53" t="e">
        <v>#N/A</v>
      </c>
      <c r="AG1709" s="53" t="e">
        <v>#N/A</v>
      </c>
      <c r="AH1709" s="39" t="e">
        <v>#N/A</v>
      </c>
      <c r="AI1709" s="23" t="s">
        <v>51</v>
      </c>
      <c r="AJ1709" s="59"/>
      <c r="AK1709" s="59"/>
      <c r="AL1709" s="48"/>
      <c r="AM1709" s="60"/>
      <c r="AN1709" s="33"/>
      <c r="AO1709" s="48"/>
      <c r="AP1709" s="23">
        <v>2000</v>
      </c>
      <c r="AQ1709" s="23" t="s">
        <v>52</v>
      </c>
      <c r="AR1709" s="23" t="s">
        <v>5649</v>
      </c>
      <c r="AS1709" s="38" t="s">
        <v>53</v>
      </c>
      <c r="AT1709" s="23"/>
      <c r="AU1709" s="23">
        <v>152</v>
      </c>
      <c r="AV1709" s="99">
        <v>600</v>
      </c>
      <c r="AW1709" s="101">
        <v>372</v>
      </c>
      <c r="AX1709" s="29" t="s">
        <v>4770</v>
      </c>
      <c r="AY1709" s="29"/>
      <c r="AZ1709" s="30" t="s">
        <v>853</v>
      </c>
      <c r="BA1709">
        <f t="shared" si="315"/>
        <v>752</v>
      </c>
      <c r="BB1709" s="115" t="s">
        <v>6987</v>
      </c>
      <c r="BC1709" s="105">
        <f t="shared" si="307"/>
        <v>0.62</v>
      </c>
      <c r="BD1709" s="116">
        <f t="shared" si="308"/>
        <v>44866</v>
      </c>
      <c r="BE1709" s="141" t="s">
        <v>8366</v>
      </c>
      <c r="BF1709">
        <f>MATCH(BE1709,'Cat-4'!$A:$A,0)</f>
        <v>666</v>
      </c>
      <c r="BG1709">
        <f>MATCH(BD1709,'Cat-4'!$1:$1,0)</f>
        <v>131</v>
      </c>
      <c r="BH1709">
        <f>INDEX('Cat-4'!$1:$1048576,'NSS + ACT'!BF1709,'NSS + ACT'!BG1709)</f>
        <v>128.9</v>
      </c>
      <c r="BI1709">
        <f>MATCH($BI$1,'Cat-4'!$1:$1,0)</f>
        <v>153</v>
      </c>
      <c r="BJ1709">
        <f>INDEX('Cat-4'!$1:$1048576,'NSS + ACT'!BF1709,'NSS + ACT'!BI1709)</f>
        <v>133.4</v>
      </c>
      <c r="BK1709" s="126">
        <f t="shared" si="309"/>
        <v>1.0349107835531419</v>
      </c>
      <c r="BL1709">
        <f t="shared" si="310"/>
        <v>774</v>
      </c>
      <c r="BM1709" s="126">
        <f t="shared" si="311"/>
        <v>25.8</v>
      </c>
      <c r="BN1709" s="126" t="s">
        <v>8785</v>
      </c>
      <c r="BO1709" s="126">
        <f>MATCH(BB1709,Sheet3!$D$4:$D$8,0)</f>
        <v>4</v>
      </c>
      <c r="BP1709" s="126">
        <f>MATCH(BN1709,Sheet3!$E$4:$H$4,0)</f>
        <v>4</v>
      </c>
      <c r="BQ1709" s="132">
        <f>INDEX(Sheet3!$D$4:$H$8,'NSS + ACT'!BO1709,'NSS + ACT'!BP1709)</f>
        <v>0.2</v>
      </c>
      <c r="BR1709" s="105">
        <f t="shared" si="312"/>
        <v>384.98681148176877</v>
      </c>
      <c r="BS1709" s="162">
        <f t="shared" si="313"/>
        <v>0.2</v>
      </c>
      <c r="BT1709" s="105">
        <f t="shared" si="314"/>
        <v>307.98944918541503</v>
      </c>
    </row>
    <row r="1710" spans="1:72">
      <c r="A1710" s="18">
        <f t="shared" si="316"/>
        <v>1707</v>
      </c>
      <c r="B1710" s="61">
        <v>292210645823</v>
      </c>
      <c r="C1710" s="39">
        <v>44846</v>
      </c>
      <c r="D1710" s="22" t="s">
        <v>189</v>
      </c>
      <c r="E1710" s="22" t="s">
        <v>1634</v>
      </c>
      <c r="F1710" s="110">
        <v>1</v>
      </c>
      <c r="G1710" s="23" t="s">
        <v>119</v>
      </c>
      <c r="H1710" s="52">
        <v>370</v>
      </c>
      <c r="I1710" s="30"/>
      <c r="J1710" s="109">
        <v>370</v>
      </c>
      <c r="K1710" s="23">
        <v>84836090</v>
      </c>
      <c r="L1710" s="26">
        <v>7.4999999999999997E-2</v>
      </c>
      <c r="M1710" s="40">
        <v>0</v>
      </c>
      <c r="N1710" s="62">
        <v>0</v>
      </c>
      <c r="O1710" s="52">
        <v>0</v>
      </c>
      <c r="P1710" s="26">
        <v>0.1</v>
      </c>
      <c r="Q1710" s="52">
        <v>0</v>
      </c>
      <c r="R1710" s="63">
        <v>0.18</v>
      </c>
      <c r="S1710" s="23" t="s">
        <v>1002</v>
      </c>
      <c r="T1710" s="52">
        <v>27.75</v>
      </c>
      <c r="U1710" s="52">
        <v>0</v>
      </c>
      <c r="V1710" s="52">
        <v>2.7750000000000004</v>
      </c>
      <c r="W1710" s="52">
        <v>72.094499999999996</v>
      </c>
      <c r="X1710" s="52">
        <v>102.61949999999999</v>
      </c>
      <c r="Y1710" s="23" t="s">
        <v>1628</v>
      </c>
      <c r="Z1710" s="23" t="s">
        <v>1635</v>
      </c>
      <c r="AA1710" s="23" t="s">
        <v>1636</v>
      </c>
      <c r="AB1710" s="33">
        <v>292210645823</v>
      </c>
      <c r="AC1710" s="33" t="s">
        <v>1631</v>
      </c>
      <c r="AD1710" s="48">
        <v>44846</v>
      </c>
      <c r="AE1710" s="39">
        <v>44845</v>
      </c>
      <c r="AF1710" s="53" t="e">
        <v>#N/A</v>
      </c>
      <c r="AG1710" s="53" t="e">
        <v>#N/A</v>
      </c>
      <c r="AH1710" s="39" t="e">
        <v>#N/A</v>
      </c>
      <c r="AI1710" s="23" t="s">
        <v>51</v>
      </c>
      <c r="AJ1710" s="54"/>
      <c r="AK1710" s="55"/>
      <c r="AL1710" s="56"/>
      <c r="AM1710" s="57"/>
      <c r="AN1710" s="33"/>
      <c r="AO1710" s="48"/>
      <c r="AP1710" s="23">
        <v>2000</v>
      </c>
      <c r="AQ1710" s="23" t="s">
        <v>52</v>
      </c>
      <c r="AR1710" s="23" t="s">
        <v>1636</v>
      </c>
      <c r="AS1710" s="38" t="s">
        <v>53</v>
      </c>
      <c r="AT1710" s="23"/>
      <c r="AU1710" s="64" t="s">
        <v>1632</v>
      </c>
      <c r="AV1710" s="99">
        <v>1</v>
      </c>
      <c r="AW1710" s="102">
        <v>370</v>
      </c>
      <c r="AX1710" s="29" t="s">
        <v>701</v>
      </c>
      <c r="AY1710" s="29"/>
      <c r="AZ1710" s="25" t="s">
        <v>1633</v>
      </c>
      <c r="BA1710">
        <f t="shared" si="315"/>
        <v>793</v>
      </c>
      <c r="BB1710" s="115" t="s">
        <v>6987</v>
      </c>
      <c r="BC1710" s="105">
        <f t="shared" si="307"/>
        <v>370</v>
      </c>
      <c r="BD1710" s="116">
        <f t="shared" si="308"/>
        <v>44835</v>
      </c>
      <c r="BE1710" s="141" t="s">
        <v>8366</v>
      </c>
      <c r="BF1710">
        <f>MATCH(BE1710,'Cat-4'!$A:$A,0)</f>
        <v>666</v>
      </c>
      <c r="BG1710">
        <f>MATCH(BD1710,'Cat-4'!$1:$1,0)</f>
        <v>130</v>
      </c>
      <c r="BH1710">
        <f>INDEX('Cat-4'!$1:$1048576,'NSS + ACT'!BF1710,'NSS + ACT'!BG1710)</f>
        <v>129.19999999999999</v>
      </c>
      <c r="BI1710">
        <f>MATCH($BI$1,'Cat-4'!$1:$1,0)</f>
        <v>153</v>
      </c>
      <c r="BJ1710">
        <f>INDEX('Cat-4'!$1:$1048576,'NSS + ACT'!BF1710,'NSS + ACT'!BI1710)</f>
        <v>133.4</v>
      </c>
      <c r="BK1710" s="126">
        <f t="shared" si="309"/>
        <v>1.0325077399380806</v>
      </c>
      <c r="BL1710">
        <f t="shared" si="310"/>
        <v>805</v>
      </c>
      <c r="BM1710" s="126">
        <f t="shared" si="311"/>
        <v>26.833333333333332</v>
      </c>
      <c r="BN1710" s="126" t="s">
        <v>8785</v>
      </c>
      <c r="BO1710" s="126">
        <f>MATCH(BB1710,Sheet3!$D$4:$D$8,0)</f>
        <v>4</v>
      </c>
      <c r="BP1710" s="126">
        <f>MATCH(BN1710,Sheet3!$E$4:$H$4,0)</f>
        <v>4</v>
      </c>
      <c r="BQ1710" s="132">
        <f>INDEX(Sheet3!$D$4:$H$8,'NSS + ACT'!BO1710,'NSS + ACT'!BP1710)</f>
        <v>0.2</v>
      </c>
      <c r="BR1710" s="105">
        <f t="shared" si="312"/>
        <v>382.02786377708986</v>
      </c>
      <c r="BS1710" s="162">
        <f t="shared" si="313"/>
        <v>0.2</v>
      </c>
      <c r="BT1710" s="105">
        <f t="shared" si="314"/>
        <v>305.62229102167191</v>
      </c>
    </row>
    <row r="1711" spans="1:72">
      <c r="A1711" s="18">
        <f t="shared" si="316"/>
        <v>1708</v>
      </c>
      <c r="B1711" s="61">
        <v>292209179080</v>
      </c>
      <c r="C1711" s="39">
        <v>44806</v>
      </c>
      <c r="D1711" s="22" t="s">
        <v>91</v>
      </c>
      <c r="E1711" s="22" t="s">
        <v>2480</v>
      </c>
      <c r="F1711" s="110">
        <v>2</v>
      </c>
      <c r="G1711" s="23" t="s">
        <v>119</v>
      </c>
      <c r="H1711" s="52">
        <v>184</v>
      </c>
      <c r="I1711" s="30"/>
      <c r="J1711" s="109">
        <v>368</v>
      </c>
      <c r="K1711" s="23">
        <v>84819090</v>
      </c>
      <c r="L1711" s="26">
        <v>7.4999999999999997E-2</v>
      </c>
      <c r="M1711" s="40">
        <v>0</v>
      </c>
      <c r="N1711" s="62">
        <v>0</v>
      </c>
      <c r="O1711" s="52"/>
      <c r="P1711" s="26">
        <v>0.1</v>
      </c>
      <c r="Q1711" s="52">
        <v>0</v>
      </c>
      <c r="R1711" s="63">
        <v>0.18</v>
      </c>
      <c r="S1711" s="23" t="s">
        <v>849</v>
      </c>
      <c r="T1711" s="52">
        <v>27.599999999999998</v>
      </c>
      <c r="U1711" s="52">
        <v>0</v>
      </c>
      <c r="V1711" s="52">
        <v>2.76</v>
      </c>
      <c r="W1711" s="52">
        <v>71.704800000000006</v>
      </c>
      <c r="X1711" s="52">
        <v>102.06480000000001</v>
      </c>
      <c r="Y1711" s="23" t="s">
        <v>2273</v>
      </c>
      <c r="Z1711" s="23" t="s">
        <v>2481</v>
      </c>
      <c r="AA1711" s="23" t="s">
        <v>2482</v>
      </c>
      <c r="AB1711" s="33">
        <v>292209179080</v>
      </c>
      <c r="AC1711" s="33" t="s">
        <v>2236</v>
      </c>
      <c r="AD1711" s="48">
        <v>44806</v>
      </c>
      <c r="AE1711" s="39">
        <v>44680</v>
      </c>
      <c r="AF1711" s="53" t="e">
        <v>#N/A</v>
      </c>
      <c r="AG1711" s="53" t="e">
        <v>#N/A</v>
      </c>
      <c r="AH1711" s="39" t="e">
        <v>#N/A</v>
      </c>
      <c r="AI1711" s="23" t="s">
        <v>51</v>
      </c>
      <c r="AJ1711" s="54"/>
      <c r="AK1711" s="55"/>
      <c r="AL1711" s="56"/>
      <c r="AM1711" s="57"/>
      <c r="AN1711" s="33"/>
      <c r="AO1711" s="48"/>
      <c r="AP1711" s="23">
        <v>2000</v>
      </c>
      <c r="AQ1711" s="23" t="s">
        <v>52</v>
      </c>
      <c r="AR1711" s="23" t="s">
        <v>2482</v>
      </c>
      <c r="AS1711" s="38" t="s">
        <v>53</v>
      </c>
      <c r="AT1711" s="23"/>
      <c r="AU1711" s="64" t="s">
        <v>241</v>
      </c>
      <c r="AV1711" s="99">
        <v>2</v>
      </c>
      <c r="AW1711" s="102">
        <v>368</v>
      </c>
      <c r="AX1711" s="29" t="s">
        <v>701</v>
      </c>
      <c r="AY1711" s="29"/>
      <c r="AZ1711" s="25" t="s">
        <v>853</v>
      </c>
      <c r="BA1711">
        <f t="shared" si="315"/>
        <v>958</v>
      </c>
      <c r="BB1711" s="115" t="s">
        <v>6983</v>
      </c>
      <c r="BC1711" s="105">
        <f t="shared" si="307"/>
        <v>184</v>
      </c>
      <c r="BD1711" s="116">
        <f t="shared" si="308"/>
        <v>44652</v>
      </c>
      <c r="BE1711" s="141" t="s">
        <v>8477</v>
      </c>
      <c r="BF1711">
        <f>MATCH(BE1711,'Cat-4'!$A:$A,0)</f>
        <v>722</v>
      </c>
      <c r="BG1711">
        <f>MATCH(BD1711,'Cat-4'!$1:$1,0)</f>
        <v>124</v>
      </c>
      <c r="BH1711">
        <f>INDEX('Cat-4'!$1:$1048576,'NSS + ACT'!BF1711,'NSS + ACT'!BG1711)</f>
        <v>124.3</v>
      </c>
      <c r="BI1711">
        <f>MATCH($BI$1,'Cat-4'!$1:$1,0)</f>
        <v>153</v>
      </c>
      <c r="BJ1711">
        <f>INDEX('Cat-4'!$1:$1048576,'NSS + ACT'!BF1711,'NSS + ACT'!BI1711)</f>
        <v>130.80000000000001</v>
      </c>
      <c r="BK1711" s="126">
        <f t="shared" si="309"/>
        <v>1.0522928399034595</v>
      </c>
      <c r="BL1711">
        <f t="shared" si="310"/>
        <v>988</v>
      </c>
      <c r="BM1711" s="126">
        <f t="shared" si="311"/>
        <v>32.93333333333333</v>
      </c>
      <c r="BN1711" s="126" t="s">
        <v>8785</v>
      </c>
      <c r="BO1711" s="126">
        <f>MATCH(BB1711,Sheet3!$D$4:$D$8,0)</f>
        <v>2</v>
      </c>
      <c r="BP1711" s="126">
        <f>MATCH(BN1711,Sheet3!$E$4:$H$4,0)</f>
        <v>4</v>
      </c>
      <c r="BQ1711" s="132">
        <f>INDEX(Sheet3!$D$4:$H$8,'NSS + ACT'!BO1711,'NSS + ACT'!BP1711)</f>
        <v>0.1</v>
      </c>
      <c r="BR1711" s="105">
        <f t="shared" si="312"/>
        <v>387.24376508447307</v>
      </c>
      <c r="BS1711" s="162">
        <f t="shared" si="313"/>
        <v>0.1</v>
      </c>
      <c r="BT1711" s="105">
        <f t="shared" si="314"/>
        <v>348.51938857602579</v>
      </c>
    </row>
    <row r="1712" spans="1:72">
      <c r="A1712" s="18">
        <f t="shared" si="316"/>
        <v>1709</v>
      </c>
      <c r="B1712" s="61">
        <v>292008794755</v>
      </c>
      <c r="C1712" s="39">
        <v>44140</v>
      </c>
      <c r="D1712" s="22" t="s">
        <v>139</v>
      </c>
      <c r="E1712" s="22" t="s">
        <v>3950</v>
      </c>
      <c r="F1712" s="110">
        <v>6</v>
      </c>
      <c r="G1712" s="23" t="s">
        <v>49</v>
      </c>
      <c r="H1712" s="52">
        <v>60.5</v>
      </c>
      <c r="I1712" s="30"/>
      <c r="J1712" s="109">
        <v>363</v>
      </c>
      <c r="K1712" s="23" t="s">
        <v>3951</v>
      </c>
      <c r="L1712" s="26">
        <v>0.15</v>
      </c>
      <c r="M1712" s="40">
        <v>0</v>
      </c>
      <c r="N1712" s="40">
        <v>0</v>
      </c>
      <c r="O1712" s="52">
        <v>0</v>
      </c>
      <c r="P1712" s="26">
        <v>0.1</v>
      </c>
      <c r="Q1712" s="52">
        <v>0</v>
      </c>
      <c r="R1712" s="63">
        <v>0.18</v>
      </c>
      <c r="S1712" s="23" t="s">
        <v>696</v>
      </c>
      <c r="T1712" s="52">
        <v>54.449999999999996</v>
      </c>
      <c r="U1712" s="52">
        <v>0</v>
      </c>
      <c r="V1712" s="52">
        <v>5.4450000000000003</v>
      </c>
      <c r="W1712" s="52">
        <v>76.121099999999998</v>
      </c>
      <c r="X1712" s="68">
        <v>136.01609999999999</v>
      </c>
      <c r="Y1712" s="23" t="s">
        <v>3855</v>
      </c>
      <c r="Z1712" s="23" t="s">
        <v>3952</v>
      </c>
      <c r="AA1712" s="23" t="s">
        <v>3953</v>
      </c>
      <c r="AB1712" s="33">
        <v>292008794755</v>
      </c>
      <c r="AC1712" s="33" t="s">
        <v>3954</v>
      </c>
      <c r="AD1712" s="39">
        <v>44140</v>
      </c>
      <c r="AE1712" s="39">
        <v>44135</v>
      </c>
      <c r="AF1712" s="53" t="e">
        <v>#N/A</v>
      </c>
      <c r="AG1712" s="53" t="e">
        <v>#N/A</v>
      </c>
      <c r="AH1712" s="39" t="e">
        <v>#N/A</v>
      </c>
      <c r="AI1712" s="23" t="s">
        <v>51</v>
      </c>
      <c r="AJ1712" s="59"/>
      <c r="AK1712" s="59"/>
      <c r="AL1712" s="48"/>
      <c r="AM1712" s="60"/>
      <c r="AN1712" s="33"/>
      <c r="AO1712" s="48"/>
      <c r="AP1712" s="23">
        <v>2000</v>
      </c>
      <c r="AQ1712" s="23" t="s">
        <v>52</v>
      </c>
      <c r="AR1712" s="23" t="s">
        <v>3953</v>
      </c>
      <c r="AS1712" s="38" t="s">
        <v>53</v>
      </c>
      <c r="AT1712" s="23"/>
      <c r="AU1712" s="64" t="s">
        <v>3955</v>
      </c>
      <c r="AV1712" s="99">
        <v>6</v>
      </c>
      <c r="AW1712" s="102">
        <v>363</v>
      </c>
      <c r="AX1712" s="29" t="s">
        <v>701</v>
      </c>
      <c r="AY1712" s="29"/>
      <c r="AZ1712" s="25"/>
      <c r="BA1712">
        <f t="shared" si="315"/>
        <v>1503</v>
      </c>
      <c r="BB1712" s="115" t="s">
        <v>6983</v>
      </c>
      <c r="BC1712" s="105">
        <f t="shared" si="307"/>
        <v>60.5</v>
      </c>
      <c r="BD1712" s="116">
        <f t="shared" si="308"/>
        <v>44105</v>
      </c>
      <c r="BE1712" s="141" t="s">
        <v>8477</v>
      </c>
      <c r="BF1712">
        <f>MATCH(BE1712,'Cat-4'!$A:$A,0)</f>
        <v>722</v>
      </c>
      <c r="BG1712">
        <f>MATCH(BD1712,'Cat-4'!$1:$1,0)</f>
        <v>106</v>
      </c>
      <c r="BH1712">
        <f>INDEX('Cat-4'!$1:$1048576,'NSS + ACT'!BF1712,'NSS + ACT'!BG1712)</f>
        <v>114.2</v>
      </c>
      <c r="BI1712">
        <f>MATCH($BI$1,'Cat-4'!$1:$1,0)</f>
        <v>153</v>
      </c>
      <c r="BJ1712">
        <f>INDEX('Cat-4'!$1:$1048576,'NSS + ACT'!BF1712,'NSS + ACT'!BI1712)</f>
        <v>130.80000000000001</v>
      </c>
      <c r="BK1712" s="126">
        <f t="shared" si="309"/>
        <v>1.1453590192644485</v>
      </c>
      <c r="BL1712">
        <f t="shared" si="310"/>
        <v>1535</v>
      </c>
      <c r="BM1712" s="126">
        <f t="shared" si="311"/>
        <v>51.166666666666664</v>
      </c>
      <c r="BN1712" s="126" t="s">
        <v>8785</v>
      </c>
      <c r="BO1712" s="126">
        <f>MATCH(BB1712,Sheet3!$D$4:$D$8,0)</f>
        <v>2</v>
      </c>
      <c r="BP1712" s="126">
        <f>MATCH(BN1712,Sheet3!$E$4:$H$4,0)</f>
        <v>4</v>
      </c>
      <c r="BQ1712" s="132">
        <f>INDEX(Sheet3!$D$4:$H$8,'NSS + ACT'!BO1712,'NSS + ACT'!BP1712)</f>
        <v>0.1</v>
      </c>
      <c r="BR1712" s="105">
        <f t="shared" si="312"/>
        <v>415.76532399299481</v>
      </c>
      <c r="BS1712" s="162">
        <f t="shared" si="313"/>
        <v>0.1</v>
      </c>
      <c r="BT1712" s="105">
        <f t="shared" si="314"/>
        <v>374.18879159369533</v>
      </c>
    </row>
    <row r="1713" spans="1:72">
      <c r="A1713" s="18">
        <f t="shared" si="316"/>
        <v>1710</v>
      </c>
      <c r="B1713" s="33">
        <v>292008116820</v>
      </c>
      <c r="C1713" s="39">
        <v>44120</v>
      </c>
      <c r="D1713" s="22" t="s">
        <v>309</v>
      </c>
      <c r="E1713" s="22" t="s">
        <v>6100</v>
      </c>
      <c r="F1713" s="110">
        <v>10</v>
      </c>
      <c r="G1713" s="23" t="s">
        <v>119</v>
      </c>
      <c r="H1713" s="52">
        <v>35.639999999999901</v>
      </c>
      <c r="I1713" s="30"/>
      <c r="J1713" s="109">
        <v>356.39999999999901</v>
      </c>
      <c r="K1713" s="33" t="s">
        <v>6101</v>
      </c>
      <c r="L1713" s="26">
        <v>0.15</v>
      </c>
      <c r="M1713" s="26"/>
      <c r="N1713" s="26">
        <v>0</v>
      </c>
      <c r="O1713" s="60"/>
      <c r="P1713" s="26">
        <v>0.1</v>
      </c>
      <c r="Q1713" s="84"/>
      <c r="R1713" s="26">
        <v>0.18</v>
      </c>
      <c r="S1713" s="23" t="s">
        <v>942</v>
      </c>
      <c r="T1713" s="52">
        <v>53.459999999999852</v>
      </c>
      <c r="U1713" s="52">
        <v>0</v>
      </c>
      <c r="V1713" s="52">
        <v>5.3459999999999859</v>
      </c>
      <c r="W1713" s="52">
        <v>74.737079999999793</v>
      </c>
      <c r="X1713" s="52">
        <v>133.54307999999963</v>
      </c>
      <c r="Y1713" s="23" t="s">
        <v>5950</v>
      </c>
      <c r="Z1713" s="23" t="s">
        <v>6102</v>
      </c>
      <c r="AA1713" s="23" t="s">
        <v>6103</v>
      </c>
      <c r="AB1713" s="33">
        <v>292008116820</v>
      </c>
      <c r="AC1713" s="33" t="s">
        <v>6104</v>
      </c>
      <c r="AD1713" s="39">
        <v>44120</v>
      </c>
      <c r="AE1713" s="39">
        <v>44119</v>
      </c>
      <c r="AF1713" s="53" t="e">
        <v>#N/A</v>
      </c>
      <c r="AG1713" s="53" t="e">
        <v>#N/A</v>
      </c>
      <c r="AH1713" s="39" t="e">
        <v>#N/A</v>
      </c>
      <c r="AI1713" s="23" t="s">
        <v>51</v>
      </c>
      <c r="AJ1713" s="59"/>
      <c r="AK1713" s="59"/>
      <c r="AL1713" s="48"/>
      <c r="AM1713" s="60"/>
      <c r="AN1713" s="33"/>
      <c r="AO1713" s="48"/>
      <c r="AP1713" s="23">
        <v>2000</v>
      </c>
      <c r="AQ1713" s="23" t="s">
        <v>52</v>
      </c>
      <c r="AR1713" s="23" t="s">
        <v>6103</v>
      </c>
      <c r="AS1713" s="38" t="s">
        <v>518</v>
      </c>
      <c r="AT1713" s="23"/>
      <c r="AU1713" s="23">
        <v>9</v>
      </c>
      <c r="AV1713" s="99">
        <v>10</v>
      </c>
      <c r="AW1713" s="101">
        <v>356.39999999999901</v>
      </c>
      <c r="AX1713" s="29" t="s">
        <v>5711</v>
      </c>
      <c r="AY1713" s="29"/>
      <c r="AZ1713" s="21"/>
      <c r="BA1713">
        <f t="shared" si="315"/>
        <v>1519</v>
      </c>
      <c r="BB1713" s="115" t="s">
        <v>6983</v>
      </c>
      <c r="BC1713" s="105">
        <f t="shared" si="307"/>
        <v>35.639999999999901</v>
      </c>
      <c r="BD1713" s="116">
        <f t="shared" si="308"/>
        <v>44105</v>
      </c>
      <c r="BE1713" s="141" t="s">
        <v>8477</v>
      </c>
      <c r="BF1713">
        <f>MATCH(BE1713,'Cat-4'!$A:$A,0)</f>
        <v>722</v>
      </c>
      <c r="BG1713">
        <f>MATCH(BD1713,'Cat-4'!$1:$1,0)</f>
        <v>106</v>
      </c>
      <c r="BH1713">
        <f>INDEX('Cat-4'!$1:$1048576,'NSS + ACT'!BF1713,'NSS + ACT'!BG1713)</f>
        <v>114.2</v>
      </c>
      <c r="BI1713">
        <f>MATCH($BI$1,'Cat-4'!$1:$1,0)</f>
        <v>153</v>
      </c>
      <c r="BJ1713">
        <f>INDEX('Cat-4'!$1:$1048576,'NSS + ACT'!BF1713,'NSS + ACT'!BI1713)</f>
        <v>130.80000000000001</v>
      </c>
      <c r="BK1713" s="126">
        <f t="shared" si="309"/>
        <v>1.1453590192644485</v>
      </c>
      <c r="BL1713">
        <f t="shared" si="310"/>
        <v>1535</v>
      </c>
      <c r="BM1713" s="126">
        <f t="shared" si="311"/>
        <v>51.166666666666664</v>
      </c>
      <c r="BN1713" s="126" t="s">
        <v>8785</v>
      </c>
      <c r="BO1713" s="126">
        <f>MATCH(BB1713,Sheet3!$D$4:$D$8,0)</f>
        <v>2</v>
      </c>
      <c r="BP1713" s="126">
        <f>MATCH(BN1713,Sheet3!$E$4:$H$4,0)</f>
        <v>4</v>
      </c>
      <c r="BQ1713" s="132">
        <f>INDEX(Sheet3!$D$4:$H$8,'NSS + ACT'!BO1713,'NSS + ACT'!BP1713)</f>
        <v>0.1</v>
      </c>
      <c r="BR1713" s="105">
        <f t="shared" si="312"/>
        <v>408.20595446584832</v>
      </c>
      <c r="BS1713" s="162">
        <f t="shared" si="313"/>
        <v>0.1</v>
      </c>
      <c r="BT1713" s="105">
        <f t="shared" si="314"/>
        <v>367.38535901926349</v>
      </c>
    </row>
    <row r="1714" spans="1:72">
      <c r="A1714" s="18">
        <f t="shared" si="316"/>
        <v>1711</v>
      </c>
      <c r="B1714" s="33">
        <v>291811384756</v>
      </c>
      <c r="C1714" s="39">
        <v>43460</v>
      </c>
      <c r="D1714" s="22" t="s">
        <v>101</v>
      </c>
      <c r="E1714" s="22" t="s">
        <v>5911</v>
      </c>
      <c r="F1714" s="110">
        <v>5</v>
      </c>
      <c r="G1714" s="23" t="s">
        <v>119</v>
      </c>
      <c r="H1714" s="52">
        <v>70.551999999999992</v>
      </c>
      <c r="I1714" s="30"/>
      <c r="J1714" s="109">
        <v>352.76</v>
      </c>
      <c r="K1714" s="36">
        <v>85030090</v>
      </c>
      <c r="L1714" s="26">
        <v>7.4999999999999997E-2</v>
      </c>
      <c r="M1714" s="26"/>
      <c r="N1714" s="26">
        <v>0</v>
      </c>
      <c r="O1714" s="60"/>
      <c r="P1714" s="26">
        <v>0.1</v>
      </c>
      <c r="Q1714" s="84"/>
      <c r="R1714" s="26">
        <v>0.18</v>
      </c>
      <c r="S1714" s="23" t="s">
        <v>1170</v>
      </c>
      <c r="T1714" s="52">
        <v>26.456999999999997</v>
      </c>
      <c r="U1714" s="52">
        <v>0</v>
      </c>
      <c r="V1714" s="52">
        <v>2.6456999999999997</v>
      </c>
      <c r="W1714" s="52">
        <v>68.735285999999988</v>
      </c>
      <c r="X1714" s="52">
        <v>97.837985999999987</v>
      </c>
      <c r="Y1714" s="23" t="s">
        <v>5800</v>
      </c>
      <c r="Z1714" s="23" t="s">
        <v>5912</v>
      </c>
      <c r="AA1714" s="23" t="s">
        <v>5913</v>
      </c>
      <c r="AB1714" s="33">
        <v>291811384756</v>
      </c>
      <c r="AC1714" s="33" t="s">
        <v>5869</v>
      </c>
      <c r="AD1714" s="48">
        <v>43460</v>
      </c>
      <c r="AE1714" s="39">
        <v>43430</v>
      </c>
      <c r="AF1714" s="53" t="e">
        <v>#N/A</v>
      </c>
      <c r="AG1714" s="53" t="e">
        <v>#N/A</v>
      </c>
      <c r="AH1714" s="39" t="e">
        <v>#N/A</v>
      </c>
      <c r="AI1714" s="23" t="s">
        <v>51</v>
      </c>
      <c r="AJ1714" s="54"/>
      <c r="AK1714" s="55"/>
      <c r="AL1714" s="56"/>
      <c r="AM1714" s="57"/>
      <c r="AN1714" s="33"/>
      <c r="AO1714" s="48"/>
      <c r="AP1714" s="23">
        <v>2000</v>
      </c>
      <c r="AQ1714" s="23" t="s">
        <v>52</v>
      </c>
      <c r="AR1714" s="23" t="s">
        <v>5913</v>
      </c>
      <c r="AS1714" s="38" t="s">
        <v>53</v>
      </c>
      <c r="AT1714" s="23"/>
      <c r="AU1714" s="23" t="s">
        <v>5870</v>
      </c>
      <c r="AV1714" s="99">
        <v>5</v>
      </c>
      <c r="AW1714" s="101">
        <v>352.76999999999902</v>
      </c>
      <c r="AX1714" s="29" t="s">
        <v>5711</v>
      </c>
      <c r="AY1714" s="29"/>
      <c r="AZ1714" s="21"/>
      <c r="BA1714">
        <f t="shared" si="315"/>
        <v>2208</v>
      </c>
      <c r="BB1714" s="115" t="s">
        <v>6983</v>
      </c>
      <c r="BC1714" s="105">
        <f t="shared" si="307"/>
        <v>70.553999999999803</v>
      </c>
      <c r="BD1714" s="116">
        <f t="shared" si="308"/>
        <v>43405</v>
      </c>
      <c r="BE1714" s="141" t="s">
        <v>8477</v>
      </c>
      <c r="BF1714">
        <f>MATCH(BE1714,'Cat-4'!$A:$A,0)</f>
        <v>722</v>
      </c>
      <c r="BG1714">
        <f>MATCH(BD1714,'Cat-4'!$1:$1,0)</f>
        <v>83</v>
      </c>
      <c r="BH1714">
        <f>INDEX('Cat-4'!$1:$1048576,'NSS + ACT'!BF1714,'NSS + ACT'!BG1714)</f>
        <v>111.9</v>
      </c>
      <c r="BI1714">
        <f>MATCH($BI$1,'Cat-4'!$1:$1,0)</f>
        <v>153</v>
      </c>
      <c r="BJ1714">
        <f>INDEX('Cat-4'!$1:$1048576,'NSS + ACT'!BF1714,'NSS + ACT'!BI1714)</f>
        <v>130.80000000000001</v>
      </c>
      <c r="BK1714" s="126">
        <f t="shared" si="309"/>
        <v>1.1689008042895443</v>
      </c>
      <c r="BL1714">
        <f t="shared" si="310"/>
        <v>2235</v>
      </c>
      <c r="BM1714" s="126">
        <f t="shared" si="311"/>
        <v>74.5</v>
      </c>
      <c r="BN1714" s="126" t="s">
        <v>8785</v>
      </c>
      <c r="BO1714" s="126">
        <f>MATCH(BB1714,Sheet3!$D$4:$D$8,0)</f>
        <v>2</v>
      </c>
      <c r="BP1714" s="126">
        <f>MATCH(BN1714,Sheet3!$E$4:$H$4,0)</f>
        <v>4</v>
      </c>
      <c r="BQ1714" s="132">
        <f>INDEX(Sheet3!$D$4:$H$8,'NSS + ACT'!BO1714,'NSS + ACT'!BP1714)</f>
        <v>0.1</v>
      </c>
      <c r="BR1714" s="105">
        <f t="shared" si="312"/>
        <v>412.35313672922143</v>
      </c>
      <c r="BS1714" s="162">
        <f t="shared" si="313"/>
        <v>0.1</v>
      </c>
      <c r="BT1714" s="105">
        <f t="shared" si="314"/>
        <v>371.1178230562993</v>
      </c>
    </row>
    <row r="1715" spans="1:72">
      <c r="A1715" s="18">
        <f t="shared" si="316"/>
        <v>1712</v>
      </c>
      <c r="B1715" s="61">
        <v>351700027836</v>
      </c>
      <c r="C1715" s="39">
        <v>42802</v>
      </c>
      <c r="D1715" s="22" t="s">
        <v>170</v>
      </c>
      <c r="E1715" s="22" t="s">
        <v>3180</v>
      </c>
      <c r="F1715" s="110">
        <v>4</v>
      </c>
      <c r="G1715" s="23" t="s">
        <v>119</v>
      </c>
      <c r="H1715" s="52">
        <v>85.512500000000003</v>
      </c>
      <c r="I1715" s="30"/>
      <c r="J1715" s="109">
        <v>342.05</v>
      </c>
      <c r="K1715" s="23" t="s">
        <v>3181</v>
      </c>
      <c r="L1715" s="26">
        <v>0.1</v>
      </c>
      <c r="M1715" s="40">
        <v>0</v>
      </c>
      <c r="N1715" s="62">
        <v>0</v>
      </c>
      <c r="O1715" s="52">
        <v>0</v>
      </c>
      <c r="P1715" s="26">
        <v>0.1</v>
      </c>
      <c r="Q1715" s="52">
        <v>0</v>
      </c>
      <c r="R1715" s="63">
        <v>0.18</v>
      </c>
      <c r="S1715" s="23" t="s">
        <v>3079</v>
      </c>
      <c r="T1715" s="52">
        <v>34.205000000000005</v>
      </c>
      <c r="U1715" s="52">
        <v>0</v>
      </c>
      <c r="V1715" s="52">
        <v>3.4205000000000005</v>
      </c>
      <c r="W1715" s="52">
        <v>68.341589999999997</v>
      </c>
      <c r="X1715" s="52">
        <v>105.96709</v>
      </c>
      <c r="Y1715" s="23" t="s">
        <v>3182</v>
      </c>
      <c r="Z1715" s="23" t="s">
        <v>3183</v>
      </c>
      <c r="AA1715" s="23" t="s">
        <v>3184</v>
      </c>
      <c r="AB1715" s="33" t="e">
        <v>#N/A</v>
      </c>
      <c r="AC1715" s="33" t="e">
        <v>#N/A</v>
      </c>
      <c r="AD1715" s="48" t="e">
        <v>#N/A</v>
      </c>
      <c r="AE1715" s="39" t="e">
        <v>#N/A</v>
      </c>
      <c r="AF1715" s="53" t="e">
        <v>#N/A</v>
      </c>
      <c r="AG1715" s="53" t="e">
        <v>#N/A</v>
      </c>
      <c r="AH1715" s="39" t="e">
        <v>#N/A</v>
      </c>
      <c r="AI1715" s="23" t="s">
        <v>385</v>
      </c>
      <c r="AJ1715" s="54">
        <v>351700027836</v>
      </c>
      <c r="AK1715" s="55">
        <v>948</v>
      </c>
      <c r="AL1715" s="56">
        <v>42802</v>
      </c>
      <c r="AM1715" s="57"/>
      <c r="AN1715" s="33"/>
      <c r="AO1715" s="48"/>
      <c r="AP1715" s="23">
        <v>2000</v>
      </c>
      <c r="AQ1715" s="23" t="s">
        <v>64</v>
      </c>
      <c r="AR1715" s="23" t="s">
        <v>3184</v>
      </c>
      <c r="AS1715" s="38" t="s">
        <v>53</v>
      </c>
      <c r="AT1715" s="23"/>
      <c r="AU1715" s="64" t="s">
        <v>3084</v>
      </c>
      <c r="AV1715" s="99">
        <v>4</v>
      </c>
      <c r="AW1715" s="102">
        <v>342.05</v>
      </c>
      <c r="AX1715" s="29" t="s">
        <v>701</v>
      </c>
      <c r="AY1715" s="29"/>
      <c r="AZ1715" s="25">
        <v>1</v>
      </c>
      <c r="BB1715" s="115" t="s">
        <v>6983</v>
      </c>
      <c r="BC1715" s="105">
        <f t="shared" si="307"/>
        <v>85.512500000000003</v>
      </c>
      <c r="BD1715" s="116">
        <v>43709</v>
      </c>
      <c r="BE1715" s="141" t="s">
        <v>8477</v>
      </c>
      <c r="BF1715">
        <f>MATCH(BE1715,'Cat-4'!$A:$A,0)</f>
        <v>722</v>
      </c>
      <c r="BG1715">
        <f>MATCH(BD1715,'Cat-4'!$1:$1,0)</f>
        <v>93</v>
      </c>
      <c r="BH1715">
        <f>INDEX('Cat-4'!$1:$1048576,'NSS + ACT'!BF1715,'NSS + ACT'!BG1715)</f>
        <v>113.9</v>
      </c>
      <c r="BI1715">
        <f>MATCH($BI$1,'Cat-4'!$1:$1,0)</f>
        <v>153</v>
      </c>
      <c r="BJ1715">
        <f>INDEX('Cat-4'!$1:$1048576,'NSS + ACT'!BF1715,'NSS + ACT'!BI1715)</f>
        <v>130.80000000000001</v>
      </c>
      <c r="BK1715" s="126">
        <f t="shared" si="309"/>
        <v>1.1483757682177349</v>
      </c>
      <c r="BL1715">
        <f t="shared" si="310"/>
        <v>1931</v>
      </c>
      <c r="BM1715" s="126">
        <f t="shared" si="311"/>
        <v>64.36666666666666</v>
      </c>
      <c r="BN1715" s="126" t="s">
        <v>8785</v>
      </c>
      <c r="BO1715" s="126">
        <f>MATCH(BB1715,Sheet3!$D$4:$D$8,0)</f>
        <v>2</v>
      </c>
      <c r="BP1715" s="126">
        <f>MATCH(BN1715,Sheet3!$E$4:$H$4,0)</f>
        <v>4</v>
      </c>
      <c r="BQ1715" s="132">
        <f>INDEX(Sheet3!$D$4:$H$8,'NSS + ACT'!BO1715,'NSS + ACT'!BP1715)</f>
        <v>0.1</v>
      </c>
      <c r="BR1715" s="105">
        <f t="shared" si="312"/>
        <v>392.80193151887624</v>
      </c>
      <c r="BS1715" s="162">
        <f t="shared" si="313"/>
        <v>0.1</v>
      </c>
      <c r="BT1715" s="105">
        <f t="shared" si="314"/>
        <v>353.52173836698864</v>
      </c>
    </row>
    <row r="1716" spans="1:72">
      <c r="A1716" s="18">
        <f t="shared" si="316"/>
        <v>1713</v>
      </c>
      <c r="B1716" s="61">
        <v>292207564471</v>
      </c>
      <c r="C1716" s="39">
        <v>44764</v>
      </c>
      <c r="D1716" s="22" t="s">
        <v>91</v>
      </c>
      <c r="E1716" s="22" t="s">
        <v>2331</v>
      </c>
      <c r="F1716" s="107">
        <v>6</v>
      </c>
      <c r="G1716" s="23" t="s">
        <v>119</v>
      </c>
      <c r="H1716" s="52">
        <v>56.889999999999837</v>
      </c>
      <c r="I1716" s="30"/>
      <c r="J1716" s="109">
        <v>341.33999999999901</v>
      </c>
      <c r="K1716" s="23">
        <v>84819090</v>
      </c>
      <c r="L1716" s="26">
        <v>7.4999999999999997E-2</v>
      </c>
      <c r="M1716" s="40">
        <v>0</v>
      </c>
      <c r="N1716" s="62">
        <v>0</v>
      </c>
      <c r="O1716" s="52"/>
      <c r="P1716" s="26">
        <v>0.1</v>
      </c>
      <c r="Q1716" s="52">
        <v>0</v>
      </c>
      <c r="R1716" s="63">
        <v>0.18</v>
      </c>
      <c r="S1716" s="23" t="s">
        <v>849</v>
      </c>
      <c r="T1716" s="52">
        <v>25.600499999999926</v>
      </c>
      <c r="U1716" s="52">
        <v>0</v>
      </c>
      <c r="V1716" s="52">
        <v>2.5600499999999928</v>
      </c>
      <c r="W1716" s="52">
        <v>66.510098999999798</v>
      </c>
      <c r="X1716" s="52">
        <v>94.670648999999713</v>
      </c>
      <c r="Y1716" s="23" t="s">
        <v>2273</v>
      </c>
      <c r="Z1716" s="23" t="s">
        <v>2332</v>
      </c>
      <c r="AA1716" s="23" t="s">
        <v>2333</v>
      </c>
      <c r="AB1716" s="33">
        <v>292207564471</v>
      </c>
      <c r="AC1716" s="33" t="s">
        <v>1997</v>
      </c>
      <c r="AD1716" s="48">
        <v>44764</v>
      </c>
      <c r="AE1716" s="39">
        <v>44742</v>
      </c>
      <c r="AF1716" s="53" t="e">
        <v>#N/A</v>
      </c>
      <c r="AG1716" s="53" t="e">
        <v>#N/A</v>
      </c>
      <c r="AH1716" s="39" t="e">
        <v>#N/A</v>
      </c>
      <c r="AI1716" s="23" t="s">
        <v>51</v>
      </c>
      <c r="AJ1716" s="54"/>
      <c r="AK1716" s="55"/>
      <c r="AL1716" s="56"/>
      <c r="AM1716" s="57"/>
      <c r="AN1716" s="33"/>
      <c r="AO1716" s="48"/>
      <c r="AP1716" s="23">
        <v>2000</v>
      </c>
      <c r="AQ1716" s="23" t="s">
        <v>52</v>
      </c>
      <c r="AR1716" s="23" t="s">
        <v>2333</v>
      </c>
      <c r="AS1716" s="38" t="s">
        <v>53</v>
      </c>
      <c r="AT1716" s="23"/>
      <c r="AU1716" s="64" t="s">
        <v>1998</v>
      </c>
      <c r="AV1716" s="99">
        <v>6</v>
      </c>
      <c r="AW1716" s="102">
        <v>341.33999999999901</v>
      </c>
      <c r="AX1716" s="29" t="s">
        <v>701</v>
      </c>
      <c r="AY1716" s="29"/>
      <c r="AZ1716" s="25" t="s">
        <v>853</v>
      </c>
      <c r="BA1716">
        <f t="shared" ref="BA1716:BA1744" si="317">$BA$2-AE1716</f>
        <v>896</v>
      </c>
      <c r="BB1716" s="115" t="s">
        <v>6983</v>
      </c>
      <c r="BC1716" s="105">
        <f t="shared" si="307"/>
        <v>56.889999999999837</v>
      </c>
      <c r="BD1716" s="116">
        <f t="shared" si="308"/>
        <v>44713</v>
      </c>
      <c r="BE1716" s="141" t="s">
        <v>8477</v>
      </c>
      <c r="BF1716">
        <f>MATCH(BE1716,'Cat-4'!$A:$A,0)</f>
        <v>722</v>
      </c>
      <c r="BG1716">
        <f>MATCH(BD1716,'Cat-4'!$1:$1,0)</f>
        <v>126</v>
      </c>
      <c r="BH1716">
        <f>INDEX('Cat-4'!$1:$1048576,'NSS + ACT'!BF1716,'NSS + ACT'!BG1716)</f>
        <v>125.1</v>
      </c>
      <c r="BI1716">
        <f>MATCH($BI$1,'Cat-4'!$1:$1,0)</f>
        <v>153</v>
      </c>
      <c r="BJ1716">
        <f>INDEX('Cat-4'!$1:$1048576,'NSS + ACT'!BF1716,'NSS + ACT'!BI1716)</f>
        <v>130.80000000000001</v>
      </c>
      <c r="BK1716" s="126">
        <f t="shared" si="309"/>
        <v>1.0455635491606716</v>
      </c>
      <c r="BL1716">
        <f t="shared" si="310"/>
        <v>927</v>
      </c>
      <c r="BM1716" s="126">
        <f t="shared" si="311"/>
        <v>30.9</v>
      </c>
      <c r="BN1716" s="126" t="s">
        <v>8785</v>
      </c>
      <c r="BO1716" s="126">
        <f>MATCH(BB1716,Sheet3!$D$4:$D$8,0)</f>
        <v>2</v>
      </c>
      <c r="BP1716" s="126">
        <f>MATCH(BN1716,Sheet3!$E$4:$H$4,0)</f>
        <v>4</v>
      </c>
      <c r="BQ1716" s="132">
        <f>INDEX(Sheet3!$D$4:$H$8,'NSS + ACT'!BO1716,'NSS + ACT'!BP1716)</f>
        <v>0.1</v>
      </c>
      <c r="BR1716" s="105">
        <f t="shared" si="312"/>
        <v>356.89266187050259</v>
      </c>
      <c r="BS1716" s="162">
        <f t="shared" si="313"/>
        <v>0.1</v>
      </c>
      <c r="BT1716" s="105">
        <f t="shared" si="314"/>
        <v>321.20339568345236</v>
      </c>
    </row>
    <row r="1717" spans="1:72">
      <c r="A1717" s="18">
        <f t="shared" si="316"/>
        <v>1714</v>
      </c>
      <c r="B1717" s="61">
        <v>291906653920</v>
      </c>
      <c r="C1717" s="39">
        <v>43657</v>
      </c>
      <c r="D1717" s="22" t="s">
        <v>309</v>
      </c>
      <c r="E1717" s="22" t="s">
        <v>4606</v>
      </c>
      <c r="F1717" s="110">
        <v>12</v>
      </c>
      <c r="G1717" s="23" t="s">
        <v>195</v>
      </c>
      <c r="H1717" s="52">
        <v>27</v>
      </c>
      <c r="I1717" s="30"/>
      <c r="J1717" s="109">
        <v>324</v>
      </c>
      <c r="K1717" s="23">
        <v>72155010</v>
      </c>
      <c r="L1717" s="26">
        <v>7.4999999999999997E-2</v>
      </c>
      <c r="M1717" s="40" t="s">
        <v>4607</v>
      </c>
      <c r="N1717" s="62">
        <v>0</v>
      </c>
      <c r="O1717" s="52">
        <v>0</v>
      </c>
      <c r="P1717" s="26">
        <v>0.1</v>
      </c>
      <c r="Q1717" s="52">
        <v>0</v>
      </c>
      <c r="R1717" s="63">
        <v>0.18</v>
      </c>
      <c r="S1717" s="23" t="s">
        <v>4608</v>
      </c>
      <c r="T1717" s="52">
        <v>24.3</v>
      </c>
      <c r="U1717" s="52">
        <v>0</v>
      </c>
      <c r="V1717" s="52">
        <v>2.4300000000000002</v>
      </c>
      <c r="W1717" s="52">
        <v>63.131399999999999</v>
      </c>
      <c r="X1717" s="52">
        <v>89.861400000000003</v>
      </c>
      <c r="Y1717" s="23" t="s">
        <v>4433</v>
      </c>
      <c r="Z1717" s="23" t="s">
        <v>4609</v>
      </c>
      <c r="AA1717" s="23" t="s">
        <v>4610</v>
      </c>
      <c r="AB1717" s="33">
        <v>291906653920</v>
      </c>
      <c r="AC1717" s="33" t="s">
        <v>4611</v>
      </c>
      <c r="AD1717" s="39">
        <v>43657</v>
      </c>
      <c r="AE1717" s="39">
        <v>43656</v>
      </c>
      <c r="AF1717" s="53" t="e">
        <v>#N/A</v>
      </c>
      <c r="AG1717" s="53" t="e">
        <v>#N/A</v>
      </c>
      <c r="AH1717" s="39" t="e">
        <v>#N/A</v>
      </c>
      <c r="AI1717" s="23" t="s">
        <v>51</v>
      </c>
      <c r="AJ1717" s="59"/>
      <c r="AK1717" s="59"/>
      <c r="AL1717" s="48"/>
      <c r="AM1717" s="60"/>
      <c r="AN1717" s="33"/>
      <c r="AO1717" s="48"/>
      <c r="AP1717" s="23">
        <v>2000</v>
      </c>
      <c r="AQ1717" s="23" t="s">
        <v>52</v>
      </c>
      <c r="AR1717" s="23" t="s">
        <v>4610</v>
      </c>
      <c r="AS1717" s="38" t="s">
        <v>53</v>
      </c>
      <c r="AT1717" s="23"/>
      <c r="AU1717" s="64">
        <v>13</v>
      </c>
      <c r="AV1717" s="99">
        <v>12</v>
      </c>
      <c r="AW1717" s="102">
        <v>324</v>
      </c>
      <c r="AX1717" s="29" t="s">
        <v>701</v>
      </c>
      <c r="AY1717" s="29"/>
      <c r="AZ1717" s="25" t="s">
        <v>4612</v>
      </c>
      <c r="BA1717">
        <f t="shared" si="317"/>
        <v>1982</v>
      </c>
      <c r="BB1717" s="115" t="s">
        <v>6983</v>
      </c>
      <c r="BC1717" s="105">
        <f t="shared" si="307"/>
        <v>27</v>
      </c>
      <c r="BD1717" s="116">
        <f t="shared" si="308"/>
        <v>43647</v>
      </c>
      <c r="BE1717" s="141" t="s">
        <v>8477</v>
      </c>
      <c r="BF1717">
        <f>MATCH(BE1717,'Cat-4'!$A:$A,0)</f>
        <v>722</v>
      </c>
      <c r="BG1717">
        <f>MATCH(BD1717,'Cat-4'!$1:$1,0)</f>
        <v>91</v>
      </c>
      <c r="BH1717">
        <f>INDEX('Cat-4'!$1:$1048576,'NSS + ACT'!BF1717,'NSS + ACT'!BG1717)</f>
        <v>113.2</v>
      </c>
      <c r="BI1717">
        <f>MATCH($BI$1,'Cat-4'!$1:$1,0)</f>
        <v>153</v>
      </c>
      <c r="BJ1717">
        <f>INDEX('Cat-4'!$1:$1048576,'NSS + ACT'!BF1717,'NSS + ACT'!BI1717)</f>
        <v>130.80000000000001</v>
      </c>
      <c r="BK1717" s="126">
        <f t="shared" si="309"/>
        <v>1.1554770318021201</v>
      </c>
      <c r="BL1717">
        <f t="shared" si="310"/>
        <v>1993</v>
      </c>
      <c r="BM1717" s="126">
        <f t="shared" si="311"/>
        <v>66.433333333333337</v>
      </c>
      <c r="BN1717" s="126" t="s">
        <v>8785</v>
      </c>
      <c r="BO1717" s="126">
        <f>MATCH(BB1717,Sheet3!$D$4:$D$8,0)</f>
        <v>2</v>
      </c>
      <c r="BP1717" s="126">
        <f>MATCH(BN1717,Sheet3!$E$4:$H$4,0)</f>
        <v>4</v>
      </c>
      <c r="BQ1717" s="132">
        <f>INDEX(Sheet3!$D$4:$H$8,'NSS + ACT'!BO1717,'NSS + ACT'!BP1717)</f>
        <v>0.1</v>
      </c>
      <c r="BR1717" s="105">
        <f t="shared" si="312"/>
        <v>374.37455830388694</v>
      </c>
      <c r="BS1717" s="162">
        <f t="shared" si="313"/>
        <v>0.1</v>
      </c>
      <c r="BT1717" s="105">
        <f t="shared" si="314"/>
        <v>336.93710247349827</v>
      </c>
    </row>
    <row r="1718" spans="1:72">
      <c r="A1718" s="18">
        <f t="shared" si="316"/>
        <v>1715</v>
      </c>
      <c r="B1718" s="61">
        <v>292206365522</v>
      </c>
      <c r="C1718" s="39">
        <v>44733</v>
      </c>
      <c r="D1718" s="22" t="s">
        <v>148</v>
      </c>
      <c r="E1718" s="22" t="s">
        <v>1296</v>
      </c>
      <c r="F1718" s="110">
        <v>2</v>
      </c>
      <c r="G1718" s="23" t="s">
        <v>49</v>
      </c>
      <c r="H1718" s="52">
        <v>155</v>
      </c>
      <c r="I1718" s="30"/>
      <c r="J1718" s="109">
        <v>310</v>
      </c>
      <c r="K1718" s="23">
        <v>84818090</v>
      </c>
      <c r="L1718" s="26">
        <v>7.4999999999999997E-2</v>
      </c>
      <c r="M1718" s="40">
        <v>0</v>
      </c>
      <c r="N1718" s="62">
        <v>0</v>
      </c>
      <c r="O1718" s="52">
        <v>0</v>
      </c>
      <c r="P1718" s="26">
        <v>0.1</v>
      </c>
      <c r="Q1718" s="52">
        <v>0</v>
      </c>
      <c r="R1718" s="63">
        <v>0.18</v>
      </c>
      <c r="S1718" s="23" t="s">
        <v>849</v>
      </c>
      <c r="T1718" s="52">
        <v>23.25</v>
      </c>
      <c r="U1718" s="52">
        <v>0</v>
      </c>
      <c r="V1718" s="52">
        <v>2.3250000000000002</v>
      </c>
      <c r="W1718" s="52">
        <v>60.403499999999994</v>
      </c>
      <c r="X1718" s="52">
        <v>85.978499999999997</v>
      </c>
      <c r="Y1718" s="23" t="s">
        <v>1248</v>
      </c>
      <c r="Z1718" s="23" t="s">
        <v>1297</v>
      </c>
      <c r="AA1718" s="23" t="s">
        <v>1298</v>
      </c>
      <c r="AB1718" s="33">
        <v>292206365522</v>
      </c>
      <c r="AC1718" s="33" t="s">
        <v>1282</v>
      </c>
      <c r="AD1718" s="48">
        <v>44733</v>
      </c>
      <c r="AE1718" s="39">
        <v>44722</v>
      </c>
      <c r="AF1718" s="53" t="e">
        <v>#N/A</v>
      </c>
      <c r="AG1718" s="53" t="e">
        <v>#N/A</v>
      </c>
      <c r="AH1718" s="39" t="e">
        <v>#N/A</v>
      </c>
      <c r="AI1718" s="23" t="s">
        <v>51</v>
      </c>
      <c r="AJ1718" s="54"/>
      <c r="AK1718" s="55"/>
      <c r="AL1718" s="56"/>
      <c r="AM1718" s="57"/>
      <c r="AN1718" s="33"/>
      <c r="AO1718" s="48"/>
      <c r="AP1718" s="23">
        <v>2000</v>
      </c>
      <c r="AQ1718" s="23" t="s">
        <v>52</v>
      </c>
      <c r="AR1718" s="23" t="s">
        <v>1298</v>
      </c>
      <c r="AS1718" s="38" t="s">
        <v>53</v>
      </c>
      <c r="AT1718" s="23"/>
      <c r="AU1718" s="64" t="s">
        <v>1283</v>
      </c>
      <c r="AV1718" s="99">
        <v>2</v>
      </c>
      <c r="AW1718" s="102">
        <v>310</v>
      </c>
      <c r="AX1718" s="29" t="s">
        <v>701</v>
      </c>
      <c r="AY1718" s="29"/>
      <c r="AZ1718" s="25"/>
      <c r="BA1718">
        <f t="shared" si="317"/>
        <v>916</v>
      </c>
      <c r="BB1718" s="115" t="s">
        <v>6987</v>
      </c>
      <c r="BC1718" s="105">
        <f t="shared" si="307"/>
        <v>155</v>
      </c>
      <c r="BD1718" s="116">
        <f t="shared" si="308"/>
        <v>44713</v>
      </c>
      <c r="BE1718" s="141" t="s">
        <v>8366</v>
      </c>
      <c r="BF1718">
        <f>MATCH(BE1718,'Cat-4'!$A:$A,0)</f>
        <v>666</v>
      </c>
      <c r="BG1718">
        <f>MATCH(BD1718,'Cat-4'!$1:$1,0)</f>
        <v>126</v>
      </c>
      <c r="BH1718">
        <f>INDEX('Cat-4'!$1:$1048576,'NSS + ACT'!BF1718,'NSS + ACT'!BG1718)</f>
        <v>128.6</v>
      </c>
      <c r="BI1718">
        <f>MATCH($BI$1,'Cat-4'!$1:$1,0)</f>
        <v>153</v>
      </c>
      <c r="BJ1718">
        <f>INDEX('Cat-4'!$1:$1048576,'NSS + ACT'!BF1718,'NSS + ACT'!BI1718)</f>
        <v>133.4</v>
      </c>
      <c r="BK1718" s="126">
        <f t="shared" si="309"/>
        <v>1.0373250388802489</v>
      </c>
      <c r="BL1718">
        <f t="shared" si="310"/>
        <v>927</v>
      </c>
      <c r="BM1718" s="126">
        <f t="shared" si="311"/>
        <v>30.9</v>
      </c>
      <c r="BN1718" s="126" t="s">
        <v>8785</v>
      </c>
      <c r="BO1718" s="126">
        <f>MATCH(BB1718,Sheet3!$D$4:$D$8,0)</f>
        <v>4</v>
      </c>
      <c r="BP1718" s="126">
        <f>MATCH(BN1718,Sheet3!$E$4:$H$4,0)</f>
        <v>4</v>
      </c>
      <c r="BQ1718" s="132">
        <f>INDEX(Sheet3!$D$4:$H$8,'NSS + ACT'!BO1718,'NSS + ACT'!BP1718)</f>
        <v>0.2</v>
      </c>
      <c r="BR1718" s="105">
        <f t="shared" si="312"/>
        <v>321.57076205287717</v>
      </c>
      <c r="BS1718" s="162">
        <f t="shared" si="313"/>
        <v>0.2</v>
      </c>
      <c r="BT1718" s="105">
        <f t="shared" si="314"/>
        <v>257.25660964230173</v>
      </c>
    </row>
    <row r="1719" spans="1:72">
      <c r="A1719" s="18">
        <f t="shared" si="316"/>
        <v>1716</v>
      </c>
      <c r="B1719" s="33">
        <v>292311804190</v>
      </c>
      <c r="C1719" s="39">
        <v>45233</v>
      </c>
      <c r="D1719" s="22" t="s">
        <v>5289</v>
      </c>
      <c r="E1719" s="22" t="s">
        <v>5290</v>
      </c>
      <c r="F1719" s="107">
        <v>30</v>
      </c>
      <c r="G1719" s="23" t="s">
        <v>49</v>
      </c>
      <c r="H1719" s="58">
        <v>9.9399999999999675</v>
      </c>
      <c r="I1719" s="30"/>
      <c r="J1719" s="101">
        <v>298.19999999999902</v>
      </c>
      <c r="K1719" s="33">
        <v>28043000</v>
      </c>
      <c r="L1719" s="26">
        <v>0.05</v>
      </c>
      <c r="M1719" s="40">
        <v>0</v>
      </c>
      <c r="N1719" s="40">
        <v>0</v>
      </c>
      <c r="O1719" s="35">
        <v>0</v>
      </c>
      <c r="P1719" s="63">
        <v>0.1</v>
      </c>
      <c r="Q1719" s="52">
        <v>0</v>
      </c>
      <c r="R1719" s="63">
        <v>0.18</v>
      </c>
      <c r="S1719" s="23" t="s">
        <v>783</v>
      </c>
      <c r="T1719" s="52">
        <v>14.909999999999952</v>
      </c>
      <c r="U1719" s="52">
        <v>0</v>
      </c>
      <c r="V1719" s="52">
        <v>1.4909999999999952</v>
      </c>
      <c r="W1719" s="52">
        <v>56.628179999999816</v>
      </c>
      <c r="X1719" s="52">
        <v>73.029179999999769</v>
      </c>
      <c r="Y1719" s="23" t="s">
        <v>5221</v>
      </c>
      <c r="Z1719" s="23" t="s">
        <v>5291</v>
      </c>
      <c r="AA1719" s="23" t="s">
        <v>5292</v>
      </c>
      <c r="AB1719" s="33">
        <v>292311804190</v>
      </c>
      <c r="AC1719" s="33" t="s">
        <v>5293</v>
      </c>
      <c r="AD1719" s="39">
        <v>45233</v>
      </c>
      <c r="AE1719" s="39">
        <v>45233</v>
      </c>
      <c r="AF1719" s="53" t="e">
        <v>#N/A</v>
      </c>
      <c r="AG1719" s="53" t="e">
        <v>#N/A</v>
      </c>
      <c r="AH1719" s="39" t="e">
        <v>#N/A</v>
      </c>
      <c r="AI1719" s="23" t="s">
        <v>51</v>
      </c>
      <c r="AJ1719" s="59"/>
      <c r="AK1719" s="59"/>
      <c r="AL1719" s="48"/>
      <c r="AM1719" s="60"/>
      <c r="AN1719" s="33"/>
      <c r="AO1719" s="48"/>
      <c r="AP1719" s="23">
        <v>2000</v>
      </c>
      <c r="AQ1719" s="23" t="s">
        <v>5294</v>
      </c>
      <c r="AR1719" s="23" t="s">
        <v>5292</v>
      </c>
      <c r="AS1719" s="38" t="s">
        <v>523</v>
      </c>
      <c r="AT1719" s="23"/>
      <c r="AU1719" s="23" t="s">
        <v>5295</v>
      </c>
      <c r="AV1719" s="99">
        <v>30</v>
      </c>
      <c r="AW1719" s="101">
        <v>298.19999999999902</v>
      </c>
      <c r="AX1719" s="29" t="s">
        <v>4770</v>
      </c>
      <c r="AY1719" s="29"/>
      <c r="AZ1719" s="30"/>
      <c r="BA1719">
        <f t="shared" si="317"/>
        <v>405</v>
      </c>
      <c r="BB1719" s="115" t="s">
        <v>6983</v>
      </c>
      <c r="BC1719" s="105">
        <f t="shared" si="307"/>
        <v>9.9399999999999675</v>
      </c>
      <c r="BD1719" s="116">
        <f t="shared" si="308"/>
        <v>45231</v>
      </c>
      <c r="BE1719" s="141" t="s">
        <v>8477</v>
      </c>
      <c r="BF1719">
        <f>MATCH(BE1719,'Cat-4'!$A:$A,0)</f>
        <v>722</v>
      </c>
      <c r="BG1719">
        <f>MATCH(BD1719,'Cat-4'!$1:$1,0)</f>
        <v>143</v>
      </c>
      <c r="BH1719">
        <f>INDEX('Cat-4'!$1:$1048576,'NSS + ACT'!BF1719,'NSS + ACT'!BG1719)</f>
        <v>129.19999999999999</v>
      </c>
      <c r="BI1719">
        <f>MATCH($BI$1,'Cat-4'!$1:$1,0)</f>
        <v>153</v>
      </c>
      <c r="BJ1719">
        <f>INDEX('Cat-4'!$1:$1048576,'NSS + ACT'!BF1719,'NSS + ACT'!BI1719)</f>
        <v>130.80000000000001</v>
      </c>
      <c r="BK1719" s="126">
        <f t="shared" si="309"/>
        <v>1.0123839009287927</v>
      </c>
      <c r="BL1719">
        <f t="shared" si="310"/>
        <v>409</v>
      </c>
      <c r="BM1719" s="126">
        <f t="shared" si="311"/>
        <v>13.633333333333333</v>
      </c>
      <c r="BN1719" s="126" t="s">
        <v>8784</v>
      </c>
      <c r="BO1719" s="126">
        <f>MATCH(BB1719,Sheet3!$D$4:$D$8,0)</f>
        <v>2</v>
      </c>
      <c r="BP1719" s="126">
        <f>MATCH(BN1719,Sheet3!$E$4:$H$4,0)</f>
        <v>3</v>
      </c>
      <c r="BQ1719" s="132">
        <f>INDEX(Sheet3!$D$4:$H$8,'NSS + ACT'!BO1719,'NSS + ACT'!BP1719)</f>
        <v>0.05</v>
      </c>
      <c r="BR1719" s="105">
        <f t="shared" si="312"/>
        <v>301.89287925696499</v>
      </c>
      <c r="BS1719" s="162">
        <f t="shared" si="313"/>
        <v>0.05</v>
      </c>
      <c r="BT1719" s="105">
        <f t="shared" si="314"/>
        <v>286.79823529411675</v>
      </c>
    </row>
    <row r="1720" spans="1:72">
      <c r="A1720" s="18">
        <f t="shared" si="316"/>
        <v>1717</v>
      </c>
      <c r="B1720" s="61">
        <v>292112961254</v>
      </c>
      <c r="C1720" s="39">
        <v>44560</v>
      </c>
      <c r="D1720" s="22" t="s">
        <v>166</v>
      </c>
      <c r="E1720" s="22" t="s">
        <v>2420</v>
      </c>
      <c r="F1720" s="107">
        <v>2</v>
      </c>
      <c r="G1720" s="23" t="s">
        <v>119</v>
      </c>
      <c r="H1720" s="52">
        <v>141</v>
      </c>
      <c r="I1720" s="30"/>
      <c r="J1720" s="109">
        <v>282</v>
      </c>
      <c r="K1720" s="23">
        <v>84819090</v>
      </c>
      <c r="L1720" s="26">
        <v>7.4999999999999997E-2</v>
      </c>
      <c r="M1720" s="40">
        <v>0</v>
      </c>
      <c r="N1720" s="62">
        <v>0</v>
      </c>
      <c r="O1720" s="52"/>
      <c r="P1720" s="26">
        <v>0.1</v>
      </c>
      <c r="Q1720" s="52">
        <v>0</v>
      </c>
      <c r="R1720" s="63">
        <v>0.18</v>
      </c>
      <c r="S1720" s="23" t="s">
        <v>849</v>
      </c>
      <c r="T1720" s="52">
        <v>21.15</v>
      </c>
      <c r="U1720" s="52">
        <v>0</v>
      </c>
      <c r="V1720" s="52">
        <v>2.1149999999999998</v>
      </c>
      <c r="W1720" s="52">
        <v>54.947699999999998</v>
      </c>
      <c r="X1720" s="52">
        <v>78.212699999999998</v>
      </c>
      <c r="Y1720" s="23" t="s">
        <v>2273</v>
      </c>
      <c r="Z1720" s="23" t="s">
        <v>2421</v>
      </c>
      <c r="AA1720" s="23" t="s">
        <v>2422</v>
      </c>
      <c r="AB1720" s="33">
        <v>292112961254</v>
      </c>
      <c r="AC1720" s="33" t="s">
        <v>2423</v>
      </c>
      <c r="AD1720" s="48">
        <v>44560</v>
      </c>
      <c r="AE1720" s="39">
        <v>44558</v>
      </c>
      <c r="AF1720" s="53" t="e">
        <v>#N/A</v>
      </c>
      <c r="AG1720" s="53" t="e">
        <v>#N/A</v>
      </c>
      <c r="AH1720" s="39" t="e">
        <v>#N/A</v>
      </c>
      <c r="AI1720" s="23" t="s">
        <v>51</v>
      </c>
      <c r="AJ1720" s="54"/>
      <c r="AK1720" s="55"/>
      <c r="AL1720" s="56"/>
      <c r="AM1720" s="57"/>
      <c r="AN1720" s="33"/>
      <c r="AO1720" s="48"/>
      <c r="AP1720" s="23">
        <v>2000</v>
      </c>
      <c r="AQ1720" s="23" t="s">
        <v>52</v>
      </c>
      <c r="AR1720" s="23" t="s">
        <v>2422</v>
      </c>
      <c r="AS1720" s="38" t="s">
        <v>53</v>
      </c>
      <c r="AT1720" s="23"/>
      <c r="AU1720" s="64" t="s">
        <v>237</v>
      </c>
      <c r="AV1720" s="99">
        <v>2</v>
      </c>
      <c r="AW1720" s="102">
        <v>282</v>
      </c>
      <c r="AX1720" s="29" t="s">
        <v>701</v>
      </c>
      <c r="AY1720" s="29"/>
      <c r="AZ1720" s="25" t="s">
        <v>853</v>
      </c>
      <c r="BA1720">
        <f t="shared" si="317"/>
        <v>1080</v>
      </c>
      <c r="BB1720" s="115" t="s">
        <v>6983</v>
      </c>
      <c r="BC1720" s="105">
        <f t="shared" si="307"/>
        <v>141</v>
      </c>
      <c r="BD1720" s="116">
        <f t="shared" si="308"/>
        <v>44531</v>
      </c>
      <c r="BE1720" s="141" t="s">
        <v>8477</v>
      </c>
      <c r="BF1720">
        <f>MATCH(BE1720,'Cat-4'!$A:$A,0)</f>
        <v>722</v>
      </c>
      <c r="BG1720">
        <f>MATCH(BD1720,'Cat-4'!$1:$1,0)</f>
        <v>120</v>
      </c>
      <c r="BH1720">
        <f>INDEX('Cat-4'!$1:$1048576,'NSS + ACT'!BF1720,'NSS + ACT'!BG1720)</f>
        <v>121.1</v>
      </c>
      <c r="BI1720">
        <f>MATCH($BI$1,'Cat-4'!$1:$1,0)</f>
        <v>153</v>
      </c>
      <c r="BJ1720">
        <f>INDEX('Cat-4'!$1:$1048576,'NSS + ACT'!BF1720,'NSS + ACT'!BI1720)</f>
        <v>130.80000000000001</v>
      </c>
      <c r="BK1720" s="126">
        <f t="shared" si="309"/>
        <v>1.0800990916597855</v>
      </c>
      <c r="BL1720">
        <f t="shared" si="310"/>
        <v>1109</v>
      </c>
      <c r="BM1720" s="126">
        <f t="shared" si="311"/>
        <v>36.966666666666669</v>
      </c>
      <c r="BN1720" s="126" t="s">
        <v>8785</v>
      </c>
      <c r="BO1720" s="126">
        <f>MATCH(BB1720,Sheet3!$D$4:$D$8,0)</f>
        <v>2</v>
      </c>
      <c r="BP1720" s="126">
        <f>MATCH(BN1720,Sheet3!$E$4:$H$4,0)</f>
        <v>4</v>
      </c>
      <c r="BQ1720" s="132">
        <f>INDEX(Sheet3!$D$4:$H$8,'NSS + ACT'!BO1720,'NSS + ACT'!BP1720)</f>
        <v>0.1</v>
      </c>
      <c r="BR1720" s="105">
        <f t="shared" si="312"/>
        <v>304.58794384805952</v>
      </c>
      <c r="BS1720" s="162">
        <f t="shared" si="313"/>
        <v>0.1</v>
      </c>
      <c r="BT1720" s="105">
        <f t="shared" si="314"/>
        <v>274.12914946325355</v>
      </c>
    </row>
    <row r="1721" spans="1:72">
      <c r="A1721" s="18">
        <f t="shared" si="316"/>
        <v>1718</v>
      </c>
      <c r="B1721" s="61">
        <v>291706336401</v>
      </c>
      <c r="C1721" s="39">
        <v>43043</v>
      </c>
      <c r="D1721" s="22" t="s">
        <v>260</v>
      </c>
      <c r="E1721" s="22" t="s">
        <v>3437</v>
      </c>
      <c r="F1721" s="110">
        <v>3</v>
      </c>
      <c r="G1721" s="23" t="s">
        <v>49</v>
      </c>
      <c r="H1721" s="52">
        <v>91.879999999999669</v>
      </c>
      <c r="I1721" s="30"/>
      <c r="J1721" s="109">
        <v>275.63999999999902</v>
      </c>
      <c r="K1721" s="23">
        <v>84139110</v>
      </c>
      <c r="L1721" s="26">
        <v>7.4999999999999997E-2</v>
      </c>
      <c r="M1721" s="40">
        <v>0</v>
      </c>
      <c r="N1721" s="62">
        <v>0</v>
      </c>
      <c r="O1721" s="52">
        <v>0</v>
      </c>
      <c r="P1721" s="26">
        <v>0.1</v>
      </c>
      <c r="Q1721" s="52">
        <v>0</v>
      </c>
      <c r="R1721" s="63">
        <v>0.18</v>
      </c>
      <c r="S1721" s="23" t="s">
        <v>1797</v>
      </c>
      <c r="T1721" s="52">
        <v>20.672999999999927</v>
      </c>
      <c r="U1721" s="52">
        <v>0</v>
      </c>
      <c r="V1721" s="52">
        <v>2.0672999999999928</v>
      </c>
      <c r="W1721" s="52">
        <v>53.708453999999811</v>
      </c>
      <c r="X1721" s="52">
        <v>76.448753999999724</v>
      </c>
      <c r="Y1721" s="23" t="s">
        <v>3431</v>
      </c>
      <c r="Z1721" s="23" t="s">
        <v>3438</v>
      </c>
      <c r="AA1721" s="23" t="s">
        <v>3439</v>
      </c>
      <c r="AB1721" s="33">
        <v>291706336401</v>
      </c>
      <c r="AC1721" s="33" t="s">
        <v>3392</v>
      </c>
      <c r="AD1721" s="48">
        <v>43043</v>
      </c>
      <c r="AE1721" s="39">
        <v>43012</v>
      </c>
      <c r="AF1721" s="53" t="e">
        <v>#N/A</v>
      </c>
      <c r="AG1721" s="53" t="e">
        <v>#N/A</v>
      </c>
      <c r="AH1721" s="39" t="e">
        <v>#N/A</v>
      </c>
      <c r="AI1721" s="23" t="s">
        <v>51</v>
      </c>
      <c r="AJ1721" s="54"/>
      <c r="AK1721" s="55"/>
      <c r="AL1721" s="56"/>
      <c r="AM1721" s="57"/>
      <c r="AN1721" s="33"/>
      <c r="AO1721" s="48"/>
      <c r="AP1721" s="23">
        <v>2000</v>
      </c>
      <c r="AQ1721" s="23" t="s">
        <v>64</v>
      </c>
      <c r="AR1721" s="23" t="s">
        <v>3439</v>
      </c>
      <c r="AS1721" s="38" t="s">
        <v>53</v>
      </c>
      <c r="AT1721" s="23"/>
      <c r="AU1721" s="64">
        <v>470</v>
      </c>
      <c r="AV1721" s="99">
        <v>3</v>
      </c>
      <c r="AW1721" s="102">
        <v>275.63999999999902</v>
      </c>
      <c r="AX1721" s="29" t="s">
        <v>701</v>
      </c>
      <c r="AY1721" s="29"/>
      <c r="AZ1721" s="25">
        <v>1</v>
      </c>
      <c r="BA1721">
        <f t="shared" si="317"/>
        <v>2626</v>
      </c>
      <c r="BB1721" s="115" t="s">
        <v>6983</v>
      </c>
      <c r="BC1721" s="105">
        <f t="shared" si="307"/>
        <v>91.879999999999669</v>
      </c>
      <c r="BD1721" s="116">
        <f t="shared" si="308"/>
        <v>43009</v>
      </c>
      <c r="BE1721" s="141" t="s">
        <v>8477</v>
      </c>
      <c r="BF1721">
        <f>MATCH(BE1721,'Cat-4'!$A:$A,0)</f>
        <v>722</v>
      </c>
      <c r="BG1721">
        <f>MATCH(BD1721,'Cat-4'!$1:$1,0)</f>
        <v>70</v>
      </c>
      <c r="BH1721">
        <f>INDEX('Cat-4'!$1:$1048576,'NSS + ACT'!BF1721,'NSS + ACT'!BG1721)</f>
        <v>109</v>
      </c>
      <c r="BI1721">
        <f>MATCH($BI$1,'Cat-4'!$1:$1,0)</f>
        <v>153</v>
      </c>
      <c r="BJ1721">
        <f>INDEX('Cat-4'!$1:$1048576,'NSS + ACT'!BF1721,'NSS + ACT'!BI1721)</f>
        <v>130.80000000000001</v>
      </c>
      <c r="BK1721" s="126">
        <f t="shared" si="309"/>
        <v>1.2000000000000002</v>
      </c>
      <c r="BL1721">
        <f t="shared" si="310"/>
        <v>2631</v>
      </c>
      <c r="BM1721" s="126">
        <f t="shared" si="311"/>
        <v>87.7</v>
      </c>
      <c r="BN1721" s="126" t="s">
        <v>8785</v>
      </c>
      <c r="BO1721" s="126">
        <f>MATCH(BB1721,Sheet3!$D$4:$D$8,0)</f>
        <v>2</v>
      </c>
      <c r="BP1721" s="126">
        <f>MATCH(BN1721,Sheet3!$E$4:$H$4,0)</f>
        <v>4</v>
      </c>
      <c r="BQ1721" s="132">
        <f>INDEX(Sheet3!$D$4:$H$8,'NSS + ACT'!BO1721,'NSS + ACT'!BP1721)</f>
        <v>0.1</v>
      </c>
      <c r="BR1721" s="105">
        <f t="shared" si="312"/>
        <v>330.76799999999889</v>
      </c>
      <c r="BS1721" s="162">
        <f t="shared" si="313"/>
        <v>0.1</v>
      </c>
      <c r="BT1721" s="105">
        <f t="shared" si="314"/>
        <v>297.69119999999901</v>
      </c>
    </row>
    <row r="1722" spans="1:72">
      <c r="A1722" s="18">
        <f t="shared" si="316"/>
        <v>1719</v>
      </c>
      <c r="B1722" s="61">
        <v>291706336401</v>
      </c>
      <c r="C1722" s="39">
        <v>43043</v>
      </c>
      <c r="D1722" s="22" t="s">
        <v>260</v>
      </c>
      <c r="E1722" s="22" t="s">
        <v>3440</v>
      </c>
      <c r="F1722" s="110">
        <v>3</v>
      </c>
      <c r="G1722" s="23" t="s">
        <v>49</v>
      </c>
      <c r="H1722" s="52">
        <v>91.879999999999669</v>
      </c>
      <c r="I1722" s="30"/>
      <c r="J1722" s="109">
        <v>275.63999999999902</v>
      </c>
      <c r="K1722" s="23">
        <v>84139110</v>
      </c>
      <c r="L1722" s="26">
        <v>7.4999999999999997E-2</v>
      </c>
      <c r="M1722" s="40">
        <v>0</v>
      </c>
      <c r="N1722" s="62">
        <v>0</v>
      </c>
      <c r="O1722" s="52">
        <v>0</v>
      </c>
      <c r="P1722" s="26">
        <v>0.1</v>
      </c>
      <c r="Q1722" s="52">
        <v>0</v>
      </c>
      <c r="R1722" s="63">
        <v>0.18</v>
      </c>
      <c r="S1722" s="23" t="s">
        <v>1797</v>
      </c>
      <c r="T1722" s="52">
        <v>20.672999999999927</v>
      </c>
      <c r="U1722" s="52">
        <v>0</v>
      </c>
      <c r="V1722" s="52">
        <v>2.0672999999999928</v>
      </c>
      <c r="W1722" s="52">
        <v>53.708453999999811</v>
      </c>
      <c r="X1722" s="52">
        <v>76.448753999999724</v>
      </c>
      <c r="Y1722" s="23" t="s">
        <v>3431</v>
      </c>
      <c r="Z1722" s="23" t="s">
        <v>3441</v>
      </c>
      <c r="AA1722" s="23" t="s">
        <v>3442</v>
      </c>
      <c r="AB1722" s="33">
        <v>291706336401</v>
      </c>
      <c r="AC1722" s="33" t="s">
        <v>3392</v>
      </c>
      <c r="AD1722" s="48">
        <v>43043</v>
      </c>
      <c r="AE1722" s="39">
        <v>43012</v>
      </c>
      <c r="AF1722" s="53" t="e">
        <v>#N/A</v>
      </c>
      <c r="AG1722" s="53" t="e">
        <v>#N/A</v>
      </c>
      <c r="AH1722" s="39" t="e">
        <v>#N/A</v>
      </c>
      <c r="AI1722" s="23" t="s">
        <v>51</v>
      </c>
      <c r="AJ1722" s="54"/>
      <c r="AK1722" s="55"/>
      <c r="AL1722" s="56"/>
      <c r="AM1722" s="57"/>
      <c r="AN1722" s="33"/>
      <c r="AO1722" s="48"/>
      <c r="AP1722" s="23">
        <v>2000</v>
      </c>
      <c r="AQ1722" s="23" t="s">
        <v>64</v>
      </c>
      <c r="AR1722" s="23" t="s">
        <v>3442</v>
      </c>
      <c r="AS1722" s="38" t="s">
        <v>53</v>
      </c>
      <c r="AT1722" s="23"/>
      <c r="AU1722" s="64">
        <v>470</v>
      </c>
      <c r="AV1722" s="99">
        <v>3</v>
      </c>
      <c r="AW1722" s="102">
        <v>275.63999999999902</v>
      </c>
      <c r="AX1722" s="29" t="s">
        <v>701</v>
      </c>
      <c r="AY1722" s="29"/>
      <c r="AZ1722" s="25">
        <v>1</v>
      </c>
      <c r="BA1722">
        <f t="shared" si="317"/>
        <v>2626</v>
      </c>
      <c r="BB1722" s="115" t="s">
        <v>6983</v>
      </c>
      <c r="BC1722" s="105">
        <f t="shared" si="307"/>
        <v>91.879999999999669</v>
      </c>
      <c r="BD1722" s="116">
        <f t="shared" si="308"/>
        <v>43009</v>
      </c>
      <c r="BE1722" s="141" t="s">
        <v>8477</v>
      </c>
      <c r="BF1722">
        <f>MATCH(BE1722,'Cat-4'!$A:$A,0)</f>
        <v>722</v>
      </c>
      <c r="BG1722">
        <f>MATCH(BD1722,'Cat-4'!$1:$1,0)</f>
        <v>70</v>
      </c>
      <c r="BH1722">
        <f>INDEX('Cat-4'!$1:$1048576,'NSS + ACT'!BF1722,'NSS + ACT'!BG1722)</f>
        <v>109</v>
      </c>
      <c r="BI1722">
        <f>MATCH($BI$1,'Cat-4'!$1:$1,0)</f>
        <v>153</v>
      </c>
      <c r="BJ1722">
        <f>INDEX('Cat-4'!$1:$1048576,'NSS + ACT'!BF1722,'NSS + ACT'!BI1722)</f>
        <v>130.80000000000001</v>
      </c>
      <c r="BK1722" s="126">
        <f t="shared" si="309"/>
        <v>1.2000000000000002</v>
      </c>
      <c r="BL1722">
        <f t="shared" si="310"/>
        <v>2631</v>
      </c>
      <c r="BM1722" s="126">
        <f t="shared" si="311"/>
        <v>87.7</v>
      </c>
      <c r="BN1722" s="126" t="s">
        <v>8785</v>
      </c>
      <c r="BO1722" s="126">
        <f>MATCH(BB1722,Sheet3!$D$4:$D$8,0)</f>
        <v>2</v>
      </c>
      <c r="BP1722" s="126">
        <f>MATCH(BN1722,Sheet3!$E$4:$H$4,0)</f>
        <v>4</v>
      </c>
      <c r="BQ1722" s="132">
        <f>INDEX(Sheet3!$D$4:$H$8,'NSS + ACT'!BO1722,'NSS + ACT'!BP1722)</f>
        <v>0.1</v>
      </c>
      <c r="BR1722" s="105">
        <f t="shared" si="312"/>
        <v>330.76799999999889</v>
      </c>
      <c r="BS1722" s="162">
        <f t="shared" si="313"/>
        <v>0.1</v>
      </c>
      <c r="BT1722" s="105">
        <f t="shared" si="314"/>
        <v>297.69119999999901</v>
      </c>
    </row>
    <row r="1723" spans="1:72">
      <c r="A1723" s="18">
        <f t="shared" si="316"/>
        <v>1720</v>
      </c>
      <c r="B1723" s="61">
        <v>291906945540</v>
      </c>
      <c r="C1723" s="39">
        <v>43665</v>
      </c>
      <c r="D1723" s="22" t="s">
        <v>127</v>
      </c>
      <c r="E1723" s="22" t="s">
        <v>1378</v>
      </c>
      <c r="F1723" s="110">
        <v>9</v>
      </c>
      <c r="G1723" s="23" t="s">
        <v>49</v>
      </c>
      <c r="H1723" s="52">
        <v>29.601111111111113</v>
      </c>
      <c r="I1723" s="30"/>
      <c r="J1723" s="109">
        <v>266.41000000000003</v>
      </c>
      <c r="K1723" s="23">
        <v>85044090</v>
      </c>
      <c r="L1723" s="26">
        <v>0.2</v>
      </c>
      <c r="M1723" s="40">
        <v>0</v>
      </c>
      <c r="N1723" s="62">
        <v>0</v>
      </c>
      <c r="O1723" s="52">
        <v>0</v>
      </c>
      <c r="P1723" s="26">
        <v>0.1</v>
      </c>
      <c r="Q1723" s="52">
        <v>0</v>
      </c>
      <c r="R1723" s="63">
        <v>0.18</v>
      </c>
      <c r="S1723" s="23" t="s">
        <v>969</v>
      </c>
      <c r="T1723" s="52">
        <v>53.282000000000011</v>
      </c>
      <c r="U1723" s="52">
        <v>0</v>
      </c>
      <c r="V1723" s="52">
        <v>5.3282000000000016</v>
      </c>
      <c r="W1723" s="52">
        <v>58.503635999999993</v>
      </c>
      <c r="X1723" s="52">
        <v>117.11383600000001</v>
      </c>
      <c r="Y1723" s="23" t="s">
        <v>1335</v>
      </c>
      <c r="Z1723" s="23" t="s">
        <v>1379</v>
      </c>
      <c r="AA1723" s="23" t="s">
        <v>1380</v>
      </c>
      <c r="AB1723" s="33">
        <v>291906945540</v>
      </c>
      <c r="AC1723" s="33" t="s">
        <v>1381</v>
      </c>
      <c r="AD1723" s="48">
        <v>43665</v>
      </c>
      <c r="AE1723" s="39">
        <v>43609</v>
      </c>
      <c r="AF1723" s="53" t="e">
        <v>#N/A</v>
      </c>
      <c r="AG1723" s="53" t="e">
        <v>#N/A</v>
      </c>
      <c r="AH1723" s="39" t="e">
        <v>#N/A</v>
      </c>
      <c r="AI1723" s="23" t="s">
        <v>51</v>
      </c>
      <c r="AJ1723" s="54"/>
      <c r="AK1723" s="55"/>
      <c r="AL1723" s="56"/>
      <c r="AM1723" s="57"/>
      <c r="AN1723" s="33"/>
      <c r="AO1723" s="48"/>
      <c r="AP1723" s="23">
        <v>2000</v>
      </c>
      <c r="AQ1723" s="23" t="s">
        <v>52</v>
      </c>
      <c r="AR1723" s="23" t="s">
        <v>1380</v>
      </c>
      <c r="AS1723" s="38" t="s">
        <v>53</v>
      </c>
      <c r="AT1723" s="23"/>
      <c r="AU1723" s="64">
        <v>200083</v>
      </c>
      <c r="AV1723" s="99">
        <v>9</v>
      </c>
      <c r="AW1723" s="102">
        <v>266.41000000000003</v>
      </c>
      <c r="AX1723" s="29" t="s">
        <v>701</v>
      </c>
      <c r="AY1723" s="29"/>
      <c r="AZ1723" s="25" t="s">
        <v>1350</v>
      </c>
      <c r="BA1723">
        <f t="shared" si="317"/>
        <v>2029</v>
      </c>
      <c r="BB1723" s="115" t="s">
        <v>6983</v>
      </c>
      <c r="BC1723" s="105">
        <f t="shared" si="307"/>
        <v>29.601111111111113</v>
      </c>
      <c r="BD1723" s="116">
        <f t="shared" si="308"/>
        <v>43586</v>
      </c>
      <c r="BE1723" s="141" t="s">
        <v>8477</v>
      </c>
      <c r="BF1723">
        <f>MATCH(BE1723,'Cat-4'!$A:$A,0)</f>
        <v>722</v>
      </c>
      <c r="BG1723">
        <f>MATCH(BD1723,'Cat-4'!$1:$1,0)</f>
        <v>89</v>
      </c>
      <c r="BH1723">
        <f>INDEX('Cat-4'!$1:$1048576,'NSS + ACT'!BF1723,'NSS + ACT'!BG1723)</f>
        <v>112.7</v>
      </c>
      <c r="BI1723">
        <f>MATCH($BI$1,'Cat-4'!$1:$1,0)</f>
        <v>153</v>
      </c>
      <c r="BJ1723">
        <f>INDEX('Cat-4'!$1:$1048576,'NSS + ACT'!BF1723,'NSS + ACT'!BI1723)</f>
        <v>130.80000000000001</v>
      </c>
      <c r="BK1723" s="126">
        <f t="shared" si="309"/>
        <v>1.160603371783496</v>
      </c>
      <c r="BL1723">
        <f t="shared" si="310"/>
        <v>2054</v>
      </c>
      <c r="BM1723" s="126">
        <f t="shared" si="311"/>
        <v>68.466666666666669</v>
      </c>
      <c r="BN1723" s="126" t="s">
        <v>8785</v>
      </c>
      <c r="BO1723" s="126">
        <f>MATCH(BB1723,Sheet3!$D$4:$D$8,0)</f>
        <v>2</v>
      </c>
      <c r="BP1723" s="126">
        <f>MATCH(BN1723,Sheet3!$E$4:$H$4,0)</f>
        <v>4</v>
      </c>
      <c r="BQ1723" s="132">
        <f>INDEX(Sheet3!$D$4:$H$8,'NSS + ACT'!BO1723,'NSS + ACT'!BP1723)</f>
        <v>0.1</v>
      </c>
      <c r="BR1723" s="105">
        <f t="shared" si="312"/>
        <v>309.19634427684122</v>
      </c>
      <c r="BS1723" s="162">
        <f t="shared" si="313"/>
        <v>0.1</v>
      </c>
      <c r="BT1723" s="105">
        <f t="shared" si="314"/>
        <v>278.2767098491571</v>
      </c>
    </row>
    <row r="1724" spans="1:72">
      <c r="A1724" s="18">
        <f t="shared" si="316"/>
        <v>1721</v>
      </c>
      <c r="B1724" s="61">
        <v>291704276135</v>
      </c>
      <c r="C1724" s="39">
        <v>42966</v>
      </c>
      <c r="D1724" s="22" t="s">
        <v>347</v>
      </c>
      <c r="E1724" s="22" t="s">
        <v>4471</v>
      </c>
      <c r="F1724" s="110">
        <v>1</v>
      </c>
      <c r="G1724" s="23" t="s">
        <v>119</v>
      </c>
      <c r="H1724" s="52">
        <v>236.75</v>
      </c>
      <c r="I1724" s="30"/>
      <c r="J1724" s="109">
        <v>236.75</v>
      </c>
      <c r="K1724" s="23">
        <v>84841010</v>
      </c>
      <c r="L1724" s="26">
        <v>7.4999999999999997E-2</v>
      </c>
      <c r="M1724" s="40">
        <v>0</v>
      </c>
      <c r="N1724" s="62">
        <v>0</v>
      </c>
      <c r="O1724" s="52">
        <v>0</v>
      </c>
      <c r="P1724" s="26">
        <v>0.1</v>
      </c>
      <c r="Q1724" s="52">
        <v>0</v>
      </c>
      <c r="R1724" s="63">
        <v>0.18</v>
      </c>
      <c r="S1724" s="23" t="s">
        <v>4095</v>
      </c>
      <c r="T1724" s="52">
        <v>17.756249999999998</v>
      </c>
      <c r="U1724" s="52">
        <v>0</v>
      </c>
      <c r="V1724" s="52">
        <v>1.7756249999999998</v>
      </c>
      <c r="W1724" s="52">
        <v>46.130737500000002</v>
      </c>
      <c r="X1724" s="52">
        <v>65.662612499999994</v>
      </c>
      <c r="Y1724" s="23" t="s">
        <v>4433</v>
      </c>
      <c r="Z1724" s="23" t="s">
        <v>4472</v>
      </c>
      <c r="AA1724" s="23" t="s">
        <v>4473</v>
      </c>
      <c r="AB1724" s="33">
        <v>291704276135</v>
      </c>
      <c r="AC1724" s="33" t="s">
        <v>4470</v>
      </c>
      <c r="AD1724" s="39">
        <v>42966</v>
      </c>
      <c r="AE1724" s="39">
        <v>42941</v>
      </c>
      <c r="AF1724" s="53" t="e">
        <v>#N/A</v>
      </c>
      <c r="AG1724" s="53" t="e">
        <v>#N/A</v>
      </c>
      <c r="AH1724" s="39" t="e">
        <v>#N/A</v>
      </c>
      <c r="AI1724" s="23" t="s">
        <v>51</v>
      </c>
      <c r="AJ1724" s="59"/>
      <c r="AK1724" s="59"/>
      <c r="AL1724" s="48"/>
      <c r="AM1724" s="60"/>
      <c r="AN1724" s="33"/>
      <c r="AO1724" s="48"/>
      <c r="AP1724" s="23">
        <v>2000</v>
      </c>
      <c r="AQ1724" s="23" t="s">
        <v>64</v>
      </c>
      <c r="AR1724" s="23" t="s">
        <v>4473</v>
      </c>
      <c r="AS1724" s="38" t="s">
        <v>53</v>
      </c>
      <c r="AT1724" s="23"/>
      <c r="AU1724" s="64" t="s">
        <v>354</v>
      </c>
      <c r="AV1724" s="99">
        <v>1</v>
      </c>
      <c r="AW1724" s="102">
        <v>236.75</v>
      </c>
      <c r="AX1724" s="29" t="s">
        <v>701</v>
      </c>
      <c r="AY1724" s="29"/>
      <c r="AZ1724" s="25" t="s">
        <v>2617</v>
      </c>
      <c r="BA1724">
        <f t="shared" si="317"/>
        <v>2697</v>
      </c>
      <c r="BB1724" s="115" t="s">
        <v>6983</v>
      </c>
      <c r="BC1724" s="105">
        <f t="shared" si="307"/>
        <v>236.75</v>
      </c>
      <c r="BD1724" s="116">
        <f t="shared" si="308"/>
        <v>42917</v>
      </c>
      <c r="BE1724" s="141" t="s">
        <v>8477</v>
      </c>
      <c r="BF1724">
        <f>MATCH(BE1724,'Cat-4'!$A:$A,0)</f>
        <v>722</v>
      </c>
      <c r="BG1724">
        <f>MATCH(BD1724,'Cat-4'!$1:$1,0)</f>
        <v>67</v>
      </c>
      <c r="BH1724">
        <f>INDEX('Cat-4'!$1:$1048576,'NSS + ACT'!BF1724,'NSS + ACT'!BG1724)</f>
        <v>107.9</v>
      </c>
      <c r="BI1724">
        <f>MATCH($BI$1,'Cat-4'!$1:$1,0)</f>
        <v>153</v>
      </c>
      <c r="BJ1724">
        <f>INDEX('Cat-4'!$1:$1048576,'NSS + ACT'!BF1724,'NSS + ACT'!BI1724)</f>
        <v>130.80000000000001</v>
      </c>
      <c r="BK1724" s="126">
        <f t="shared" si="309"/>
        <v>1.2122335495829473</v>
      </c>
      <c r="BL1724">
        <f t="shared" si="310"/>
        <v>2723</v>
      </c>
      <c r="BM1724" s="126">
        <f t="shared" si="311"/>
        <v>90.766666666666666</v>
      </c>
      <c r="BN1724" s="126" t="s">
        <v>8785</v>
      </c>
      <c r="BO1724" s="126">
        <f>MATCH(BB1724,Sheet3!$D$4:$D$8,0)</f>
        <v>2</v>
      </c>
      <c r="BP1724" s="126">
        <f>MATCH(BN1724,Sheet3!$E$4:$H$4,0)</f>
        <v>4</v>
      </c>
      <c r="BQ1724" s="132">
        <f>INDEX(Sheet3!$D$4:$H$8,'NSS + ACT'!BO1724,'NSS + ACT'!BP1724)</f>
        <v>0.1</v>
      </c>
      <c r="BR1724" s="105">
        <f t="shared" si="312"/>
        <v>286.99629286376279</v>
      </c>
      <c r="BS1724" s="162">
        <f t="shared" si="313"/>
        <v>0.1</v>
      </c>
      <c r="BT1724" s="105">
        <f t="shared" si="314"/>
        <v>258.29666357738654</v>
      </c>
    </row>
    <row r="1725" spans="1:72">
      <c r="A1725" s="18">
        <f t="shared" si="316"/>
        <v>1722</v>
      </c>
      <c r="B1725" s="61">
        <v>291606046093</v>
      </c>
      <c r="C1725" s="39">
        <v>42730</v>
      </c>
      <c r="D1725" s="22" t="s">
        <v>63</v>
      </c>
      <c r="E1725" s="22" t="s">
        <v>1482</v>
      </c>
      <c r="F1725" s="110">
        <v>2</v>
      </c>
      <c r="G1725" s="23" t="s">
        <v>119</v>
      </c>
      <c r="H1725" s="52">
        <v>62.25</v>
      </c>
      <c r="I1725" s="30"/>
      <c r="J1725" s="109">
        <v>124.5</v>
      </c>
      <c r="K1725" s="23">
        <v>84842000</v>
      </c>
      <c r="L1725" s="26">
        <v>7.4999999999999997E-2</v>
      </c>
      <c r="M1725" s="40">
        <v>0</v>
      </c>
      <c r="N1725" s="62">
        <v>0</v>
      </c>
      <c r="O1725" s="52">
        <v>0</v>
      </c>
      <c r="P1725" s="26">
        <v>0.1</v>
      </c>
      <c r="Q1725" s="52">
        <v>0</v>
      </c>
      <c r="R1725" s="63">
        <v>0.18</v>
      </c>
      <c r="S1725" s="23" t="s">
        <v>777</v>
      </c>
      <c r="T1725" s="52">
        <v>9.3375000000000004</v>
      </c>
      <c r="U1725" s="52">
        <v>0</v>
      </c>
      <c r="V1725" s="52">
        <v>0.93375000000000008</v>
      </c>
      <c r="W1725" s="52">
        <v>24.258825000000002</v>
      </c>
      <c r="X1725" s="52">
        <v>34.530075000000004</v>
      </c>
      <c r="Y1725" s="23" t="s">
        <v>1473</v>
      </c>
      <c r="Z1725" s="23" t="s">
        <v>1485</v>
      </c>
      <c r="AA1725" s="23" t="s">
        <v>1484</v>
      </c>
      <c r="AB1725" s="33">
        <v>291606046093</v>
      </c>
      <c r="AC1725" s="33" t="s">
        <v>1480</v>
      </c>
      <c r="AD1725" s="48">
        <v>42730</v>
      </c>
      <c r="AE1725" s="39">
        <v>42704</v>
      </c>
      <c r="AF1725" s="53" t="e">
        <v>#N/A</v>
      </c>
      <c r="AG1725" s="53" t="e">
        <v>#N/A</v>
      </c>
      <c r="AH1725" s="39" t="e">
        <v>#N/A</v>
      </c>
      <c r="AI1725" s="23" t="s">
        <v>51</v>
      </c>
      <c r="AJ1725" s="54"/>
      <c r="AK1725" s="55"/>
      <c r="AL1725" s="56"/>
      <c r="AM1725" s="57"/>
      <c r="AN1725" s="33"/>
      <c r="AO1725" s="48"/>
      <c r="AP1725" s="23">
        <v>2000</v>
      </c>
      <c r="AQ1725" s="23" t="s">
        <v>64</v>
      </c>
      <c r="AR1725" s="23" t="s">
        <v>1484</v>
      </c>
      <c r="AS1725" s="38" t="s">
        <v>53</v>
      </c>
      <c r="AT1725" s="23"/>
      <c r="AU1725" s="64">
        <v>2946</v>
      </c>
      <c r="AV1725" s="99">
        <v>2</v>
      </c>
      <c r="AW1725" s="102">
        <v>234.039999999999</v>
      </c>
      <c r="AX1725" s="29" t="s">
        <v>701</v>
      </c>
      <c r="AY1725" s="29"/>
      <c r="AZ1725" s="25"/>
      <c r="BA1725">
        <f t="shared" si="317"/>
        <v>2934</v>
      </c>
      <c r="BB1725" s="115" t="s">
        <v>6983</v>
      </c>
      <c r="BC1725" s="105">
        <f t="shared" si="307"/>
        <v>117.0199999999995</v>
      </c>
      <c r="BD1725" s="116">
        <f t="shared" si="308"/>
        <v>42675</v>
      </c>
      <c r="BE1725" s="141" t="s">
        <v>8477</v>
      </c>
      <c r="BF1725">
        <f>MATCH(BE1725,'Cat-4'!$A:$A,0)</f>
        <v>722</v>
      </c>
      <c r="BG1725">
        <f>MATCH(BD1725,'Cat-4'!$1:$1,0)</f>
        <v>59</v>
      </c>
      <c r="BH1725">
        <f>INDEX('Cat-4'!$1:$1048576,'NSS + ACT'!BF1725,'NSS + ACT'!BG1725)</f>
        <v>107.5</v>
      </c>
      <c r="BI1725">
        <f>MATCH($BI$1,'Cat-4'!$1:$1,0)</f>
        <v>153</v>
      </c>
      <c r="BJ1725">
        <f>INDEX('Cat-4'!$1:$1048576,'NSS + ACT'!BF1725,'NSS + ACT'!BI1725)</f>
        <v>130.80000000000001</v>
      </c>
      <c r="BK1725" s="126">
        <f t="shared" si="309"/>
        <v>1.2167441860465118</v>
      </c>
      <c r="BL1725">
        <f t="shared" si="310"/>
        <v>2965</v>
      </c>
      <c r="BM1725" s="126">
        <f t="shared" si="311"/>
        <v>98.833333333333329</v>
      </c>
      <c r="BN1725" s="126" t="s">
        <v>8785</v>
      </c>
      <c r="BO1725" s="126">
        <f>MATCH(BB1725,Sheet3!$D$4:$D$8,0)</f>
        <v>2</v>
      </c>
      <c r="BP1725" s="126">
        <f>MATCH(BN1725,Sheet3!$E$4:$H$4,0)</f>
        <v>4</v>
      </c>
      <c r="BQ1725" s="132">
        <f>INDEX(Sheet3!$D$4:$H$8,'NSS + ACT'!BO1725,'NSS + ACT'!BP1725)</f>
        <v>0.1</v>
      </c>
      <c r="BR1725" s="105">
        <f t="shared" si="312"/>
        <v>284.76680930232442</v>
      </c>
      <c r="BS1725" s="162">
        <f t="shared" si="313"/>
        <v>0.1</v>
      </c>
      <c r="BT1725" s="105">
        <f t="shared" si="314"/>
        <v>256.290128372092</v>
      </c>
    </row>
    <row r="1726" spans="1:72">
      <c r="A1726" s="18">
        <f t="shared" si="316"/>
        <v>1723</v>
      </c>
      <c r="B1726" s="61">
        <v>291606046093</v>
      </c>
      <c r="C1726" s="39">
        <v>42730</v>
      </c>
      <c r="D1726" s="22" t="s">
        <v>63</v>
      </c>
      <c r="E1726" s="22" t="s">
        <v>1490</v>
      </c>
      <c r="F1726" s="110">
        <v>2</v>
      </c>
      <c r="G1726" s="23" t="s">
        <v>119</v>
      </c>
      <c r="H1726" s="52">
        <v>62.25</v>
      </c>
      <c r="I1726" s="30"/>
      <c r="J1726" s="109">
        <v>124.5</v>
      </c>
      <c r="K1726" s="23">
        <v>84842000</v>
      </c>
      <c r="L1726" s="26">
        <v>7.4999999999999997E-2</v>
      </c>
      <c r="M1726" s="40">
        <v>0</v>
      </c>
      <c r="N1726" s="62">
        <v>0</v>
      </c>
      <c r="O1726" s="52">
        <v>0</v>
      </c>
      <c r="P1726" s="26">
        <v>0.1</v>
      </c>
      <c r="Q1726" s="52">
        <v>0</v>
      </c>
      <c r="R1726" s="63">
        <v>0.18</v>
      </c>
      <c r="S1726" s="23" t="s">
        <v>777</v>
      </c>
      <c r="T1726" s="52">
        <v>9.3375000000000004</v>
      </c>
      <c r="U1726" s="52">
        <v>0</v>
      </c>
      <c r="V1726" s="52">
        <v>0.93375000000000008</v>
      </c>
      <c r="W1726" s="52">
        <v>24.258825000000002</v>
      </c>
      <c r="X1726" s="52">
        <v>34.530075000000004</v>
      </c>
      <c r="Y1726" s="23" t="s">
        <v>1473</v>
      </c>
      <c r="Z1726" s="23" t="s">
        <v>1493</v>
      </c>
      <c r="AA1726" s="23" t="s">
        <v>1492</v>
      </c>
      <c r="AB1726" s="33">
        <v>291606046093</v>
      </c>
      <c r="AC1726" s="33" t="s">
        <v>1480</v>
      </c>
      <c r="AD1726" s="48">
        <v>42730</v>
      </c>
      <c r="AE1726" s="39">
        <v>42704</v>
      </c>
      <c r="AF1726" s="53" t="e">
        <v>#N/A</v>
      </c>
      <c r="AG1726" s="53" t="e">
        <v>#N/A</v>
      </c>
      <c r="AH1726" s="39" t="e">
        <v>#N/A</v>
      </c>
      <c r="AI1726" s="23" t="s">
        <v>51</v>
      </c>
      <c r="AJ1726" s="54"/>
      <c r="AK1726" s="55"/>
      <c r="AL1726" s="56"/>
      <c r="AM1726" s="57"/>
      <c r="AN1726" s="33"/>
      <c r="AO1726" s="48"/>
      <c r="AP1726" s="23">
        <v>2000</v>
      </c>
      <c r="AQ1726" s="23" t="s">
        <v>64</v>
      </c>
      <c r="AR1726" s="23" t="s">
        <v>1492</v>
      </c>
      <c r="AS1726" s="38" t="s">
        <v>53</v>
      </c>
      <c r="AT1726" s="23"/>
      <c r="AU1726" s="64">
        <v>2946</v>
      </c>
      <c r="AV1726" s="99">
        <v>2</v>
      </c>
      <c r="AW1726" s="102">
        <v>234.039999999999</v>
      </c>
      <c r="AX1726" s="29" t="s">
        <v>701</v>
      </c>
      <c r="AY1726" s="29"/>
      <c r="AZ1726" s="25"/>
      <c r="BA1726">
        <f t="shared" si="317"/>
        <v>2934</v>
      </c>
      <c r="BB1726" s="115" t="s">
        <v>6983</v>
      </c>
      <c r="BC1726" s="105">
        <f t="shared" si="307"/>
        <v>117.0199999999995</v>
      </c>
      <c r="BD1726" s="116">
        <f t="shared" si="308"/>
        <v>42675</v>
      </c>
      <c r="BE1726" s="141" t="s">
        <v>8477</v>
      </c>
      <c r="BF1726">
        <f>MATCH(BE1726,'Cat-4'!$A:$A,0)</f>
        <v>722</v>
      </c>
      <c r="BG1726">
        <f>MATCH(BD1726,'Cat-4'!$1:$1,0)</f>
        <v>59</v>
      </c>
      <c r="BH1726">
        <f>INDEX('Cat-4'!$1:$1048576,'NSS + ACT'!BF1726,'NSS + ACT'!BG1726)</f>
        <v>107.5</v>
      </c>
      <c r="BI1726">
        <f>MATCH($BI$1,'Cat-4'!$1:$1,0)</f>
        <v>153</v>
      </c>
      <c r="BJ1726">
        <f>INDEX('Cat-4'!$1:$1048576,'NSS + ACT'!BF1726,'NSS + ACT'!BI1726)</f>
        <v>130.80000000000001</v>
      </c>
      <c r="BK1726" s="126">
        <f t="shared" si="309"/>
        <v>1.2167441860465118</v>
      </c>
      <c r="BL1726">
        <f t="shared" si="310"/>
        <v>2965</v>
      </c>
      <c r="BM1726" s="126">
        <f t="shared" si="311"/>
        <v>98.833333333333329</v>
      </c>
      <c r="BN1726" s="126" t="s">
        <v>8785</v>
      </c>
      <c r="BO1726" s="126">
        <f>MATCH(BB1726,Sheet3!$D$4:$D$8,0)</f>
        <v>2</v>
      </c>
      <c r="BP1726" s="126">
        <f>MATCH(BN1726,Sheet3!$E$4:$H$4,0)</f>
        <v>4</v>
      </c>
      <c r="BQ1726" s="132">
        <f>INDEX(Sheet3!$D$4:$H$8,'NSS + ACT'!BO1726,'NSS + ACT'!BP1726)</f>
        <v>0.1</v>
      </c>
      <c r="BR1726" s="105">
        <f t="shared" si="312"/>
        <v>284.76680930232442</v>
      </c>
      <c r="BS1726" s="162">
        <f t="shared" si="313"/>
        <v>0.1</v>
      </c>
      <c r="BT1726" s="105">
        <f t="shared" si="314"/>
        <v>256.290128372092</v>
      </c>
    </row>
    <row r="1727" spans="1:72">
      <c r="A1727" s="18">
        <f t="shared" si="316"/>
        <v>1724</v>
      </c>
      <c r="B1727" s="61">
        <v>292206365522</v>
      </c>
      <c r="C1727" s="39">
        <v>44733</v>
      </c>
      <c r="D1727" s="22" t="s">
        <v>148</v>
      </c>
      <c r="E1727" s="22" t="s">
        <v>1293</v>
      </c>
      <c r="F1727" s="110">
        <v>2</v>
      </c>
      <c r="G1727" s="23" t="s">
        <v>49</v>
      </c>
      <c r="H1727" s="52">
        <v>111</v>
      </c>
      <c r="I1727" s="30"/>
      <c r="J1727" s="109">
        <v>222</v>
      </c>
      <c r="K1727" s="23">
        <v>84818090</v>
      </c>
      <c r="L1727" s="26">
        <v>7.4999999999999997E-2</v>
      </c>
      <c r="M1727" s="40">
        <v>0</v>
      </c>
      <c r="N1727" s="62">
        <v>0</v>
      </c>
      <c r="O1727" s="52">
        <v>0</v>
      </c>
      <c r="P1727" s="26">
        <v>0.1</v>
      </c>
      <c r="Q1727" s="52">
        <v>0</v>
      </c>
      <c r="R1727" s="63">
        <v>0.18</v>
      </c>
      <c r="S1727" s="23" t="s">
        <v>849</v>
      </c>
      <c r="T1727" s="52">
        <v>16.649999999999999</v>
      </c>
      <c r="U1727" s="52">
        <v>0</v>
      </c>
      <c r="V1727" s="52">
        <v>1.665</v>
      </c>
      <c r="W1727" s="52">
        <v>43.256699999999995</v>
      </c>
      <c r="X1727" s="52">
        <v>61.571699999999993</v>
      </c>
      <c r="Y1727" s="23" t="s">
        <v>1248</v>
      </c>
      <c r="Z1727" s="23" t="s">
        <v>1294</v>
      </c>
      <c r="AA1727" s="23" t="s">
        <v>1295</v>
      </c>
      <c r="AB1727" s="33">
        <v>292206365522</v>
      </c>
      <c r="AC1727" s="33" t="s">
        <v>1282</v>
      </c>
      <c r="AD1727" s="48">
        <v>44733</v>
      </c>
      <c r="AE1727" s="39">
        <v>44722</v>
      </c>
      <c r="AF1727" s="53" t="e">
        <v>#N/A</v>
      </c>
      <c r="AG1727" s="53" t="e">
        <v>#N/A</v>
      </c>
      <c r="AH1727" s="39" t="e">
        <v>#N/A</v>
      </c>
      <c r="AI1727" s="23" t="s">
        <v>51</v>
      </c>
      <c r="AJ1727" s="54"/>
      <c r="AK1727" s="55"/>
      <c r="AL1727" s="56"/>
      <c r="AM1727" s="57"/>
      <c r="AN1727" s="33"/>
      <c r="AO1727" s="48"/>
      <c r="AP1727" s="23">
        <v>2000</v>
      </c>
      <c r="AQ1727" s="23" t="s">
        <v>52</v>
      </c>
      <c r="AR1727" s="23" t="s">
        <v>1295</v>
      </c>
      <c r="AS1727" s="38" t="s">
        <v>53</v>
      </c>
      <c r="AT1727" s="23"/>
      <c r="AU1727" s="64" t="s">
        <v>1283</v>
      </c>
      <c r="AV1727" s="99">
        <v>2</v>
      </c>
      <c r="AW1727" s="102">
        <v>222</v>
      </c>
      <c r="AX1727" s="29" t="s">
        <v>701</v>
      </c>
      <c r="AY1727" s="29"/>
      <c r="AZ1727" s="25"/>
      <c r="BA1727">
        <f t="shared" si="317"/>
        <v>916</v>
      </c>
      <c r="BB1727" s="115" t="s">
        <v>6987</v>
      </c>
      <c r="BC1727" s="105">
        <f t="shared" si="307"/>
        <v>111</v>
      </c>
      <c r="BD1727" s="116">
        <f t="shared" si="308"/>
        <v>44713</v>
      </c>
      <c r="BE1727" s="141" t="s">
        <v>8366</v>
      </c>
      <c r="BF1727">
        <f>MATCH(BE1727,'Cat-4'!$A:$A,0)</f>
        <v>666</v>
      </c>
      <c r="BG1727">
        <f>MATCH(BD1727,'Cat-4'!$1:$1,0)</f>
        <v>126</v>
      </c>
      <c r="BH1727">
        <f>INDEX('Cat-4'!$1:$1048576,'NSS + ACT'!BF1727,'NSS + ACT'!BG1727)</f>
        <v>128.6</v>
      </c>
      <c r="BI1727">
        <f>MATCH($BI$1,'Cat-4'!$1:$1,0)</f>
        <v>153</v>
      </c>
      <c r="BJ1727">
        <f>INDEX('Cat-4'!$1:$1048576,'NSS + ACT'!BF1727,'NSS + ACT'!BI1727)</f>
        <v>133.4</v>
      </c>
      <c r="BK1727" s="126">
        <f t="shared" si="309"/>
        <v>1.0373250388802489</v>
      </c>
      <c r="BL1727">
        <f t="shared" si="310"/>
        <v>927</v>
      </c>
      <c r="BM1727" s="126">
        <f t="shared" si="311"/>
        <v>30.9</v>
      </c>
      <c r="BN1727" s="126" t="s">
        <v>8785</v>
      </c>
      <c r="BO1727" s="126">
        <f>MATCH(BB1727,Sheet3!$D$4:$D$8,0)</f>
        <v>4</v>
      </c>
      <c r="BP1727" s="126">
        <f>MATCH(BN1727,Sheet3!$E$4:$H$4,0)</f>
        <v>4</v>
      </c>
      <c r="BQ1727" s="132">
        <f>INDEX(Sheet3!$D$4:$H$8,'NSS + ACT'!BO1727,'NSS + ACT'!BP1727)</f>
        <v>0.2</v>
      </c>
      <c r="BR1727" s="105">
        <f t="shared" si="312"/>
        <v>230.28615863141525</v>
      </c>
      <c r="BS1727" s="162">
        <f t="shared" si="313"/>
        <v>0.2</v>
      </c>
      <c r="BT1727" s="105">
        <f t="shared" si="314"/>
        <v>184.2289269051322</v>
      </c>
    </row>
    <row r="1728" spans="1:72">
      <c r="A1728" s="18">
        <f t="shared" si="316"/>
        <v>1725</v>
      </c>
      <c r="B1728" s="61">
        <v>171801881672</v>
      </c>
      <c r="C1728" s="39">
        <v>43312</v>
      </c>
      <c r="D1728" s="22" t="s">
        <v>102</v>
      </c>
      <c r="E1728" s="22" t="s">
        <v>1159</v>
      </c>
      <c r="F1728" s="110">
        <v>11</v>
      </c>
      <c r="G1728" s="23" t="s">
        <v>119</v>
      </c>
      <c r="H1728" s="52">
        <v>20.086363636363544</v>
      </c>
      <c r="I1728" s="30"/>
      <c r="J1728" s="109">
        <v>220.94999999999899</v>
      </c>
      <c r="K1728" s="23">
        <v>73182910</v>
      </c>
      <c r="L1728" s="26">
        <v>0.15</v>
      </c>
      <c r="M1728" s="40">
        <v>0</v>
      </c>
      <c r="N1728" s="62">
        <v>0</v>
      </c>
      <c r="O1728" s="52">
        <v>0</v>
      </c>
      <c r="P1728" s="26">
        <v>0.1</v>
      </c>
      <c r="Q1728" s="52">
        <v>0</v>
      </c>
      <c r="R1728" s="63">
        <v>0.18</v>
      </c>
      <c r="S1728" s="23" t="s">
        <v>942</v>
      </c>
      <c r="T1728" s="52">
        <v>33.142499999999849</v>
      </c>
      <c r="U1728" s="52">
        <v>0</v>
      </c>
      <c r="V1728" s="52">
        <v>3.3142499999999853</v>
      </c>
      <c r="W1728" s="52">
        <v>46.333214999999782</v>
      </c>
      <c r="X1728" s="52">
        <v>82.789964999999626</v>
      </c>
      <c r="Y1728" s="23" t="s">
        <v>1160</v>
      </c>
      <c r="Z1728" s="23" t="s">
        <v>1161</v>
      </c>
      <c r="AA1728" s="23" t="s">
        <v>1162</v>
      </c>
      <c r="AB1728" s="33" t="e">
        <v>#N/A</v>
      </c>
      <c r="AC1728" s="33" t="e">
        <v>#N/A</v>
      </c>
      <c r="AD1728" s="48" t="e">
        <v>#N/A</v>
      </c>
      <c r="AE1728" s="39">
        <v>43292</v>
      </c>
      <c r="AF1728" s="53">
        <v>171801881672</v>
      </c>
      <c r="AG1728" s="53" t="s">
        <v>996</v>
      </c>
      <c r="AH1728" s="39">
        <v>43312</v>
      </c>
      <c r="AI1728" s="23" t="s">
        <v>385</v>
      </c>
      <c r="AJ1728" s="54"/>
      <c r="AK1728" s="55"/>
      <c r="AL1728" s="56"/>
      <c r="AM1728" s="57"/>
      <c r="AN1728" s="33"/>
      <c r="AO1728" s="48"/>
      <c r="AP1728" s="23">
        <v>2000</v>
      </c>
      <c r="AQ1728" s="23" t="s">
        <v>52</v>
      </c>
      <c r="AR1728" s="23" t="s">
        <v>1162</v>
      </c>
      <c r="AS1728" s="38" t="s">
        <v>53</v>
      </c>
      <c r="AT1728" s="23"/>
      <c r="AU1728" s="64">
        <v>2305020206</v>
      </c>
      <c r="AV1728" s="99">
        <v>11</v>
      </c>
      <c r="AW1728" s="102">
        <v>220.94999999999899</v>
      </c>
      <c r="AX1728" s="29" t="s">
        <v>701</v>
      </c>
      <c r="AY1728" s="29"/>
      <c r="AZ1728" s="25" t="s">
        <v>702</v>
      </c>
      <c r="BA1728">
        <f t="shared" si="317"/>
        <v>2346</v>
      </c>
      <c r="BB1728" s="115" t="s">
        <v>6983</v>
      </c>
      <c r="BC1728" s="105">
        <f t="shared" si="307"/>
        <v>20.086363636363544</v>
      </c>
      <c r="BD1728" s="116">
        <f t="shared" si="308"/>
        <v>43282</v>
      </c>
      <c r="BE1728" s="141" t="s">
        <v>8477</v>
      </c>
      <c r="BF1728">
        <f>MATCH(BE1728,'Cat-4'!$A:$A,0)</f>
        <v>722</v>
      </c>
      <c r="BG1728">
        <f>MATCH(BD1728,'Cat-4'!$1:$1,0)</f>
        <v>79</v>
      </c>
      <c r="BH1728">
        <f>INDEX('Cat-4'!$1:$1048576,'NSS + ACT'!BF1728,'NSS + ACT'!BG1728)</f>
        <v>110.9</v>
      </c>
      <c r="BI1728">
        <f>MATCH($BI$1,'Cat-4'!$1:$1,0)</f>
        <v>153</v>
      </c>
      <c r="BJ1728">
        <f>INDEX('Cat-4'!$1:$1048576,'NSS + ACT'!BF1728,'NSS + ACT'!BI1728)</f>
        <v>130.80000000000001</v>
      </c>
      <c r="BK1728" s="126">
        <f t="shared" si="309"/>
        <v>1.1794409377817854</v>
      </c>
      <c r="BL1728">
        <f t="shared" si="310"/>
        <v>2358</v>
      </c>
      <c r="BM1728" s="126">
        <f t="shared" si="311"/>
        <v>78.599999999999994</v>
      </c>
      <c r="BN1728" s="126" t="s">
        <v>8785</v>
      </c>
      <c r="BO1728" s="126">
        <f>MATCH(BB1728,Sheet3!$D$4:$D$8,0)</f>
        <v>2</v>
      </c>
      <c r="BP1728" s="126">
        <f>MATCH(BN1728,Sheet3!$E$4:$H$4,0)</f>
        <v>4</v>
      </c>
      <c r="BQ1728" s="132">
        <f>INDEX(Sheet3!$D$4:$H$8,'NSS + ACT'!BO1728,'NSS + ACT'!BP1728)</f>
        <v>0.1</v>
      </c>
      <c r="BR1728" s="105">
        <f t="shared" si="312"/>
        <v>260.59747520288431</v>
      </c>
      <c r="BS1728" s="162">
        <f t="shared" si="313"/>
        <v>0.1</v>
      </c>
      <c r="BT1728" s="105">
        <f t="shared" si="314"/>
        <v>234.53772768259589</v>
      </c>
    </row>
    <row r="1729" spans="1:72">
      <c r="A1729" s="18">
        <f t="shared" si="316"/>
        <v>1726</v>
      </c>
      <c r="B1729" s="61">
        <v>292201130130</v>
      </c>
      <c r="C1729" s="39">
        <v>44594</v>
      </c>
      <c r="D1729" s="22" t="s">
        <v>74</v>
      </c>
      <c r="E1729" s="22" t="s">
        <v>941</v>
      </c>
      <c r="F1729" s="110">
        <v>2</v>
      </c>
      <c r="G1729" s="23" t="s">
        <v>49</v>
      </c>
      <c r="H1729" s="52">
        <v>108</v>
      </c>
      <c r="I1729" s="30"/>
      <c r="J1729" s="109">
        <v>216</v>
      </c>
      <c r="K1729" s="23">
        <v>73181600</v>
      </c>
      <c r="L1729" s="26">
        <v>0.15</v>
      </c>
      <c r="M1729" s="40" t="s">
        <v>695</v>
      </c>
      <c r="N1729" s="62">
        <v>0</v>
      </c>
      <c r="O1729" s="52">
        <v>0</v>
      </c>
      <c r="P1729" s="26">
        <v>0.1</v>
      </c>
      <c r="Q1729" s="52">
        <v>0</v>
      </c>
      <c r="R1729" s="63">
        <v>0.18</v>
      </c>
      <c r="S1729" s="23" t="s">
        <v>942</v>
      </c>
      <c r="T1729" s="52">
        <v>32.4</v>
      </c>
      <c r="U1729" s="52">
        <v>0</v>
      </c>
      <c r="V1729" s="52">
        <v>3.24</v>
      </c>
      <c r="W1729" s="52">
        <v>45.295200000000001</v>
      </c>
      <c r="X1729" s="52">
        <v>80.935200000000009</v>
      </c>
      <c r="Y1729" s="23" t="s">
        <v>850</v>
      </c>
      <c r="Z1729" s="23" t="s">
        <v>943</v>
      </c>
      <c r="AA1729" s="23" t="s">
        <v>944</v>
      </c>
      <c r="AB1729" s="33">
        <v>292201130130</v>
      </c>
      <c r="AC1729" s="33" t="s">
        <v>945</v>
      </c>
      <c r="AD1729" s="48">
        <v>44594</v>
      </c>
      <c r="AE1729" s="39">
        <v>44590</v>
      </c>
      <c r="AF1729" s="53" t="e">
        <v>#N/A</v>
      </c>
      <c r="AG1729" s="53" t="e">
        <v>#N/A</v>
      </c>
      <c r="AH1729" s="39" t="e">
        <v>#N/A</v>
      </c>
      <c r="AI1729" s="23" t="s">
        <v>51</v>
      </c>
      <c r="AJ1729" s="54"/>
      <c r="AK1729" s="55"/>
      <c r="AL1729" s="56"/>
      <c r="AM1729" s="57"/>
      <c r="AN1729" s="33"/>
      <c r="AO1729" s="48"/>
      <c r="AP1729" s="23">
        <v>2000</v>
      </c>
      <c r="AQ1729" s="23" t="s">
        <v>52</v>
      </c>
      <c r="AR1729" s="23" t="s">
        <v>944</v>
      </c>
      <c r="AS1729" s="38" t="s">
        <v>53</v>
      </c>
      <c r="AT1729" s="23"/>
      <c r="AU1729" s="64">
        <v>22200738</v>
      </c>
      <c r="AV1729" s="99">
        <v>2</v>
      </c>
      <c r="AW1729" s="102">
        <v>216</v>
      </c>
      <c r="AX1729" s="29" t="s">
        <v>701</v>
      </c>
      <c r="AY1729" s="29"/>
      <c r="AZ1729" s="25" t="s">
        <v>853</v>
      </c>
      <c r="BA1729">
        <f t="shared" si="317"/>
        <v>1048</v>
      </c>
      <c r="BB1729" s="115" t="s">
        <v>6983</v>
      </c>
      <c r="BC1729" s="105">
        <f t="shared" si="307"/>
        <v>108</v>
      </c>
      <c r="BD1729" s="116">
        <f t="shared" si="308"/>
        <v>44562</v>
      </c>
      <c r="BE1729" s="141" t="s">
        <v>8477</v>
      </c>
      <c r="BF1729">
        <f>MATCH(BE1729,'Cat-4'!$A:$A,0)</f>
        <v>722</v>
      </c>
      <c r="BG1729">
        <f>MATCH(BD1729,'Cat-4'!$1:$1,0)</f>
        <v>121</v>
      </c>
      <c r="BH1729">
        <f>INDEX('Cat-4'!$1:$1048576,'NSS + ACT'!BF1729,'NSS + ACT'!BG1729)</f>
        <v>121.6</v>
      </c>
      <c r="BI1729">
        <f>MATCH($BI$1,'Cat-4'!$1:$1,0)</f>
        <v>153</v>
      </c>
      <c r="BJ1729">
        <f>INDEX('Cat-4'!$1:$1048576,'NSS + ACT'!BF1729,'NSS + ACT'!BI1729)</f>
        <v>130.80000000000001</v>
      </c>
      <c r="BK1729" s="126">
        <f t="shared" si="309"/>
        <v>1.0756578947368423</v>
      </c>
      <c r="BL1729">
        <f t="shared" si="310"/>
        <v>1078</v>
      </c>
      <c r="BM1729" s="126">
        <f t="shared" si="311"/>
        <v>35.93333333333333</v>
      </c>
      <c r="BN1729" s="126" t="s">
        <v>8785</v>
      </c>
      <c r="BO1729" s="126">
        <f>MATCH(BB1729,Sheet3!$D$4:$D$8,0)</f>
        <v>2</v>
      </c>
      <c r="BP1729" s="126">
        <f>MATCH(BN1729,Sheet3!$E$4:$H$4,0)</f>
        <v>4</v>
      </c>
      <c r="BQ1729" s="132">
        <f>INDEX(Sheet3!$D$4:$H$8,'NSS + ACT'!BO1729,'NSS + ACT'!BP1729)</f>
        <v>0.1</v>
      </c>
      <c r="BR1729" s="105">
        <f t="shared" si="312"/>
        <v>232.34210526315792</v>
      </c>
      <c r="BS1729" s="162">
        <f t="shared" si="313"/>
        <v>0.1</v>
      </c>
      <c r="BT1729" s="105">
        <f t="shared" si="314"/>
        <v>209.10789473684213</v>
      </c>
    </row>
    <row r="1730" spans="1:72">
      <c r="A1730" s="18">
        <f t="shared" si="316"/>
        <v>1727</v>
      </c>
      <c r="B1730" s="61">
        <v>291703559184</v>
      </c>
      <c r="C1730" s="39">
        <v>42928</v>
      </c>
      <c r="D1730" s="22" t="s">
        <v>264</v>
      </c>
      <c r="E1730" s="22" t="s">
        <v>3314</v>
      </c>
      <c r="F1730" s="110">
        <v>1</v>
      </c>
      <c r="G1730" s="23" t="s">
        <v>119</v>
      </c>
      <c r="H1730" s="52">
        <v>214.77</v>
      </c>
      <c r="I1730" s="30"/>
      <c r="J1730" s="109">
        <v>214.77</v>
      </c>
      <c r="K1730" s="23">
        <v>84139120</v>
      </c>
      <c r="L1730" s="26">
        <v>7.4999999999999997E-2</v>
      </c>
      <c r="M1730" s="40">
        <v>0</v>
      </c>
      <c r="N1730" s="62">
        <v>0</v>
      </c>
      <c r="O1730" s="52">
        <v>0</v>
      </c>
      <c r="P1730" s="26">
        <v>0.1</v>
      </c>
      <c r="Q1730" s="52">
        <v>0</v>
      </c>
      <c r="R1730" s="63">
        <v>0.18</v>
      </c>
      <c r="S1730" s="23" t="s">
        <v>2931</v>
      </c>
      <c r="T1730" s="52">
        <v>16.107749999999999</v>
      </c>
      <c r="U1730" s="52">
        <v>0</v>
      </c>
      <c r="V1730" s="52">
        <v>1.6107750000000001</v>
      </c>
      <c r="W1730" s="52">
        <v>41.847934500000001</v>
      </c>
      <c r="X1730" s="52">
        <v>59.566459500000001</v>
      </c>
      <c r="Y1730" s="23" t="s">
        <v>3182</v>
      </c>
      <c r="Z1730" s="23" t="s">
        <v>3315</v>
      </c>
      <c r="AA1730" s="23" t="s">
        <v>3316</v>
      </c>
      <c r="AB1730" s="33">
        <v>291703559184</v>
      </c>
      <c r="AC1730" s="33" t="s">
        <v>3200</v>
      </c>
      <c r="AD1730" s="48">
        <v>42928</v>
      </c>
      <c r="AE1730" s="39">
        <v>42880</v>
      </c>
      <c r="AF1730" s="53" t="e">
        <v>#N/A</v>
      </c>
      <c r="AG1730" s="53" t="e">
        <v>#N/A</v>
      </c>
      <c r="AH1730" s="39" t="e">
        <v>#N/A</v>
      </c>
      <c r="AI1730" s="23" t="s">
        <v>51</v>
      </c>
      <c r="AJ1730" s="54"/>
      <c r="AK1730" s="55"/>
      <c r="AL1730" s="56"/>
      <c r="AM1730" s="57"/>
      <c r="AN1730" s="33"/>
      <c r="AO1730" s="48"/>
      <c r="AP1730" s="23">
        <v>2000</v>
      </c>
      <c r="AQ1730" s="23" t="s">
        <v>64</v>
      </c>
      <c r="AR1730" s="23" t="s">
        <v>3316</v>
      </c>
      <c r="AS1730" s="38" t="s">
        <v>53</v>
      </c>
      <c r="AT1730" s="23" t="s">
        <v>522</v>
      </c>
      <c r="AU1730" s="64">
        <v>17042</v>
      </c>
      <c r="AV1730" s="99">
        <v>1</v>
      </c>
      <c r="AW1730" s="102">
        <v>214.77</v>
      </c>
      <c r="AX1730" s="29" t="s">
        <v>701</v>
      </c>
      <c r="AY1730" s="29"/>
      <c r="AZ1730" s="25">
        <v>1</v>
      </c>
      <c r="BA1730">
        <f t="shared" si="317"/>
        <v>2758</v>
      </c>
      <c r="BB1730" s="115" t="s">
        <v>6983</v>
      </c>
      <c r="BC1730" s="105">
        <f t="shared" si="307"/>
        <v>214.77</v>
      </c>
      <c r="BD1730" s="116">
        <f t="shared" si="308"/>
        <v>42856</v>
      </c>
      <c r="BE1730" s="141" t="s">
        <v>8477</v>
      </c>
      <c r="BF1730">
        <f>MATCH(BE1730,'Cat-4'!$A:$A,0)</f>
        <v>722</v>
      </c>
      <c r="BG1730">
        <f>MATCH(BD1730,'Cat-4'!$1:$1,0)</f>
        <v>65</v>
      </c>
      <c r="BH1730">
        <f>INDEX('Cat-4'!$1:$1048576,'NSS + ACT'!BF1730,'NSS + ACT'!BG1730)</f>
        <v>108.1</v>
      </c>
      <c r="BI1730">
        <f>MATCH($BI$1,'Cat-4'!$1:$1,0)</f>
        <v>153</v>
      </c>
      <c r="BJ1730">
        <f>INDEX('Cat-4'!$1:$1048576,'NSS + ACT'!BF1730,'NSS + ACT'!BI1730)</f>
        <v>130.80000000000001</v>
      </c>
      <c r="BK1730" s="126">
        <f t="shared" si="309"/>
        <v>1.2099907493061981</v>
      </c>
      <c r="BL1730">
        <f t="shared" si="310"/>
        <v>2784</v>
      </c>
      <c r="BM1730" s="126">
        <f t="shared" si="311"/>
        <v>92.8</v>
      </c>
      <c r="BN1730" s="126" t="s">
        <v>8785</v>
      </c>
      <c r="BO1730" s="126">
        <f>MATCH(BB1730,Sheet3!$D$4:$D$8,0)</f>
        <v>2</v>
      </c>
      <c r="BP1730" s="126">
        <f>MATCH(BN1730,Sheet3!$E$4:$H$4,0)</f>
        <v>4</v>
      </c>
      <c r="BQ1730" s="132">
        <f>INDEX(Sheet3!$D$4:$H$8,'NSS + ACT'!BO1730,'NSS + ACT'!BP1730)</f>
        <v>0.1</v>
      </c>
      <c r="BR1730" s="105">
        <f t="shared" si="312"/>
        <v>259.86971322849217</v>
      </c>
      <c r="BS1730" s="162">
        <f t="shared" si="313"/>
        <v>0.1</v>
      </c>
      <c r="BT1730" s="105">
        <f t="shared" si="314"/>
        <v>233.88274190564297</v>
      </c>
    </row>
    <row r="1731" spans="1:72">
      <c r="A1731" s="18">
        <f t="shared" si="316"/>
        <v>1728</v>
      </c>
      <c r="B1731" s="33">
        <v>292309144536</v>
      </c>
      <c r="C1731" s="39">
        <v>45166</v>
      </c>
      <c r="D1731" s="22" t="s">
        <v>304</v>
      </c>
      <c r="E1731" s="22" t="s">
        <v>5662</v>
      </c>
      <c r="F1731" s="110">
        <v>50</v>
      </c>
      <c r="G1731" s="23" t="s">
        <v>119</v>
      </c>
      <c r="H1731" s="58">
        <v>4.0101999999999798</v>
      </c>
      <c r="I1731" s="30"/>
      <c r="J1731" s="101">
        <v>200.509999999999</v>
      </c>
      <c r="K1731" s="33">
        <v>85369090</v>
      </c>
      <c r="L1731" s="26">
        <v>0.1</v>
      </c>
      <c r="M1731" s="40">
        <v>0</v>
      </c>
      <c r="N1731" s="40">
        <v>0</v>
      </c>
      <c r="O1731" s="35">
        <v>0</v>
      </c>
      <c r="P1731" s="63">
        <v>0.1</v>
      </c>
      <c r="Q1731" s="52">
        <v>0</v>
      </c>
      <c r="R1731" s="63">
        <v>0.18</v>
      </c>
      <c r="S1731" s="23" t="s">
        <v>1322</v>
      </c>
      <c r="T1731" s="52">
        <v>20.050999999999902</v>
      </c>
      <c r="U1731" s="52">
        <v>0</v>
      </c>
      <c r="V1731" s="52">
        <v>2.0050999999999903</v>
      </c>
      <c r="W1731" s="52">
        <v>40.0618979999998</v>
      </c>
      <c r="X1731" s="52">
        <v>62.117997999999695</v>
      </c>
      <c r="Y1731" s="23" t="s">
        <v>5450</v>
      </c>
      <c r="Z1731" s="23" t="s">
        <v>5663</v>
      </c>
      <c r="AA1731" s="23" t="s">
        <v>5664</v>
      </c>
      <c r="AB1731" s="33">
        <v>292309144536</v>
      </c>
      <c r="AC1731" s="33" t="s">
        <v>5665</v>
      </c>
      <c r="AD1731" s="39">
        <v>45166</v>
      </c>
      <c r="AE1731" s="39">
        <v>45164</v>
      </c>
      <c r="AF1731" s="53" t="e">
        <v>#N/A</v>
      </c>
      <c r="AG1731" s="53" t="e">
        <v>#N/A</v>
      </c>
      <c r="AH1731" s="39" t="e">
        <v>#N/A</v>
      </c>
      <c r="AI1731" s="23" t="s">
        <v>51</v>
      </c>
      <c r="AJ1731" s="59"/>
      <c r="AK1731" s="59"/>
      <c r="AL1731" s="48"/>
      <c r="AM1731" s="60"/>
      <c r="AN1731" s="33"/>
      <c r="AO1731" s="48"/>
      <c r="AP1731" s="23">
        <v>2000</v>
      </c>
      <c r="AQ1731" s="23" t="s">
        <v>52</v>
      </c>
      <c r="AR1731" s="23" t="s">
        <v>5664</v>
      </c>
      <c r="AS1731" s="38" t="s">
        <v>518</v>
      </c>
      <c r="AT1731" s="23"/>
      <c r="AU1731" s="23" t="s">
        <v>5666</v>
      </c>
      <c r="AV1731" s="99">
        <v>50</v>
      </c>
      <c r="AW1731" s="101">
        <v>200.509999999999</v>
      </c>
      <c r="AX1731" s="29" t="s">
        <v>4770</v>
      </c>
      <c r="AY1731" s="29"/>
      <c r="AZ1731" s="30" t="s">
        <v>853</v>
      </c>
      <c r="BA1731">
        <f t="shared" si="317"/>
        <v>474</v>
      </c>
      <c r="BB1731" s="115" t="s">
        <v>6983</v>
      </c>
      <c r="BC1731" s="105">
        <f t="shared" si="307"/>
        <v>4.0101999999999798</v>
      </c>
      <c r="BD1731" s="116">
        <f t="shared" si="308"/>
        <v>45139</v>
      </c>
      <c r="BE1731" s="141" t="s">
        <v>8477</v>
      </c>
      <c r="BF1731">
        <f>MATCH(BE1731,'Cat-4'!$A:$A,0)</f>
        <v>722</v>
      </c>
      <c r="BG1731">
        <f>MATCH(BD1731,'Cat-4'!$1:$1,0)</f>
        <v>140</v>
      </c>
      <c r="BH1731">
        <f>INDEX('Cat-4'!$1:$1048576,'NSS + ACT'!BF1731,'NSS + ACT'!BG1731)</f>
        <v>128.5</v>
      </c>
      <c r="BI1731">
        <f>MATCH($BI$1,'Cat-4'!$1:$1,0)</f>
        <v>153</v>
      </c>
      <c r="BJ1731">
        <f>INDEX('Cat-4'!$1:$1048576,'NSS + ACT'!BF1731,'NSS + ACT'!BI1731)</f>
        <v>130.80000000000001</v>
      </c>
      <c r="BK1731" s="126">
        <f t="shared" si="309"/>
        <v>1.0178988326848251</v>
      </c>
      <c r="BL1731">
        <f t="shared" si="310"/>
        <v>501</v>
      </c>
      <c r="BM1731" s="126">
        <f t="shared" si="311"/>
        <v>16.7</v>
      </c>
      <c r="BN1731" s="126" t="s">
        <v>8784</v>
      </c>
      <c r="BO1731" s="126">
        <f>MATCH(BB1731,Sheet3!$D$4:$D$8,0)</f>
        <v>2</v>
      </c>
      <c r="BP1731" s="126">
        <f>MATCH(BN1731,Sheet3!$E$4:$H$4,0)</f>
        <v>3</v>
      </c>
      <c r="BQ1731" s="132">
        <f>INDEX(Sheet3!$D$4:$H$8,'NSS + ACT'!BO1731,'NSS + ACT'!BP1731)</f>
        <v>0.05</v>
      </c>
      <c r="BR1731" s="105">
        <f t="shared" si="312"/>
        <v>204.09889494163326</v>
      </c>
      <c r="BS1731" s="162">
        <f t="shared" si="313"/>
        <v>0.05</v>
      </c>
      <c r="BT1731" s="105">
        <f t="shared" si="314"/>
        <v>193.89395019455159</v>
      </c>
    </row>
    <row r="1732" spans="1:72">
      <c r="A1732" s="18">
        <f t="shared" si="316"/>
        <v>1729</v>
      </c>
      <c r="B1732" s="61">
        <v>292104493951</v>
      </c>
      <c r="C1732" s="39">
        <v>44328</v>
      </c>
      <c r="D1732" s="22" t="s">
        <v>347</v>
      </c>
      <c r="E1732" s="22" t="s">
        <v>4474</v>
      </c>
      <c r="F1732" s="110">
        <v>1</v>
      </c>
      <c r="G1732" s="23" t="s">
        <v>119</v>
      </c>
      <c r="H1732" s="52">
        <v>200.3</v>
      </c>
      <c r="I1732" s="30"/>
      <c r="J1732" s="109">
        <v>200.3</v>
      </c>
      <c r="K1732" s="23">
        <v>84841010</v>
      </c>
      <c r="L1732" s="26">
        <v>7.4999999999999997E-2</v>
      </c>
      <c r="M1732" s="40">
        <v>0</v>
      </c>
      <c r="N1732" s="62">
        <v>0</v>
      </c>
      <c r="O1732" s="52">
        <v>0</v>
      </c>
      <c r="P1732" s="26">
        <v>0.1</v>
      </c>
      <c r="Q1732" s="52">
        <v>0</v>
      </c>
      <c r="R1732" s="63">
        <v>0.18</v>
      </c>
      <c r="S1732" s="23" t="s">
        <v>4095</v>
      </c>
      <c r="T1732" s="52">
        <v>15.022500000000001</v>
      </c>
      <c r="U1732" s="52">
        <v>0</v>
      </c>
      <c r="V1732" s="52">
        <v>1.5022500000000001</v>
      </c>
      <c r="W1732" s="52">
        <v>39.028455000000001</v>
      </c>
      <c r="X1732" s="52">
        <v>55.553205000000005</v>
      </c>
      <c r="Y1732" s="23" t="s">
        <v>4433</v>
      </c>
      <c r="Z1732" s="23" t="s">
        <v>4475</v>
      </c>
      <c r="AA1732" s="23" t="s">
        <v>4476</v>
      </c>
      <c r="AB1732" s="33">
        <v>292104493951</v>
      </c>
      <c r="AC1732" s="33" t="s">
        <v>4477</v>
      </c>
      <c r="AD1732" s="39">
        <v>44328</v>
      </c>
      <c r="AE1732" s="39">
        <v>44319</v>
      </c>
      <c r="AF1732" s="53" t="e">
        <v>#N/A</v>
      </c>
      <c r="AG1732" s="53" t="e">
        <v>#N/A</v>
      </c>
      <c r="AH1732" s="39" t="e">
        <v>#N/A</v>
      </c>
      <c r="AI1732" s="23" t="s">
        <v>51</v>
      </c>
      <c r="AJ1732" s="59"/>
      <c r="AK1732" s="59"/>
      <c r="AL1732" s="48"/>
      <c r="AM1732" s="60"/>
      <c r="AN1732" s="33"/>
      <c r="AO1732" s="48"/>
      <c r="AP1732" s="23">
        <v>2000</v>
      </c>
      <c r="AQ1732" s="23" t="s">
        <v>64</v>
      </c>
      <c r="AR1732" s="23" t="s">
        <v>4476</v>
      </c>
      <c r="AS1732" s="38" t="s">
        <v>53</v>
      </c>
      <c r="AT1732" s="23"/>
      <c r="AU1732" s="64" t="s">
        <v>4478</v>
      </c>
      <c r="AV1732" s="99">
        <v>1</v>
      </c>
      <c r="AW1732" s="102">
        <v>200.3</v>
      </c>
      <c r="AX1732" s="29" t="s">
        <v>701</v>
      </c>
      <c r="AY1732" s="29"/>
      <c r="AZ1732" s="25" t="s">
        <v>3564</v>
      </c>
      <c r="BA1732">
        <f t="shared" si="317"/>
        <v>1319</v>
      </c>
      <c r="BB1732" s="115" t="s">
        <v>6983</v>
      </c>
      <c r="BC1732" s="105">
        <f t="shared" si="307"/>
        <v>200.3</v>
      </c>
      <c r="BD1732" s="116">
        <f t="shared" si="308"/>
        <v>44317</v>
      </c>
      <c r="BE1732" s="141" t="s">
        <v>8477</v>
      </c>
      <c r="BF1732">
        <f>MATCH(BE1732,'Cat-4'!$A:$A,0)</f>
        <v>722</v>
      </c>
      <c r="BG1732">
        <f>MATCH(BD1732,'Cat-4'!$1:$1,0)</f>
        <v>113</v>
      </c>
      <c r="BH1732">
        <f>INDEX('Cat-4'!$1:$1048576,'NSS + ACT'!BF1732,'NSS + ACT'!BG1732)</f>
        <v>117.3</v>
      </c>
      <c r="BI1732">
        <f>MATCH($BI$1,'Cat-4'!$1:$1,0)</f>
        <v>153</v>
      </c>
      <c r="BJ1732">
        <f>INDEX('Cat-4'!$1:$1048576,'NSS + ACT'!BF1732,'NSS + ACT'!BI1732)</f>
        <v>130.80000000000001</v>
      </c>
      <c r="BK1732" s="126">
        <f t="shared" si="309"/>
        <v>1.1150895140664963</v>
      </c>
      <c r="BL1732">
        <f t="shared" si="310"/>
        <v>1323</v>
      </c>
      <c r="BM1732" s="126">
        <f t="shared" si="311"/>
        <v>44.1</v>
      </c>
      <c r="BN1732" s="126" t="s">
        <v>8785</v>
      </c>
      <c r="BO1732" s="126">
        <f>MATCH(BB1732,Sheet3!$D$4:$D$8,0)</f>
        <v>2</v>
      </c>
      <c r="BP1732" s="126">
        <f>MATCH(BN1732,Sheet3!$E$4:$H$4,0)</f>
        <v>4</v>
      </c>
      <c r="BQ1732" s="132">
        <f>INDEX(Sheet3!$D$4:$H$8,'NSS + ACT'!BO1732,'NSS + ACT'!BP1732)</f>
        <v>0.1</v>
      </c>
      <c r="BR1732" s="105">
        <f t="shared" si="312"/>
        <v>223.3524296675192</v>
      </c>
      <c r="BS1732" s="162">
        <f t="shared" si="313"/>
        <v>0.1</v>
      </c>
      <c r="BT1732" s="105">
        <f t="shared" si="314"/>
        <v>201.0171867007673</v>
      </c>
    </row>
    <row r="1733" spans="1:72">
      <c r="A1733" s="18">
        <f t="shared" si="316"/>
        <v>1730</v>
      </c>
      <c r="B1733" s="61">
        <v>292003709955</v>
      </c>
      <c r="C1733" s="39">
        <v>43977</v>
      </c>
      <c r="D1733" s="22" t="s">
        <v>260</v>
      </c>
      <c r="E1733" s="22" t="s">
        <v>3424</v>
      </c>
      <c r="F1733" s="110">
        <v>1</v>
      </c>
      <c r="G1733" s="23" t="s">
        <v>119</v>
      </c>
      <c r="H1733" s="52">
        <v>195.78</v>
      </c>
      <c r="I1733" s="30"/>
      <c r="J1733" s="109">
        <v>195.78</v>
      </c>
      <c r="K1733" s="23">
        <v>84139110</v>
      </c>
      <c r="L1733" s="26">
        <v>7.4999999999999997E-2</v>
      </c>
      <c r="M1733" s="40">
        <v>0</v>
      </c>
      <c r="N1733" s="62">
        <v>0</v>
      </c>
      <c r="O1733" s="52">
        <v>0</v>
      </c>
      <c r="P1733" s="26">
        <v>0.1</v>
      </c>
      <c r="Q1733" s="52">
        <v>0</v>
      </c>
      <c r="R1733" s="63">
        <v>0.18</v>
      </c>
      <c r="S1733" s="23" t="s">
        <v>1797</v>
      </c>
      <c r="T1733" s="52">
        <v>14.683499999999999</v>
      </c>
      <c r="U1733" s="52">
        <v>0</v>
      </c>
      <c r="V1733" s="52">
        <v>1.46835</v>
      </c>
      <c r="W1733" s="52">
        <v>38.147732999999995</v>
      </c>
      <c r="X1733" s="52">
        <v>54.299582999999998</v>
      </c>
      <c r="Y1733" s="23" t="s">
        <v>3182</v>
      </c>
      <c r="Z1733" s="23" t="s">
        <v>3425</v>
      </c>
      <c r="AA1733" s="23" t="s">
        <v>3426</v>
      </c>
      <c r="AB1733" s="33">
        <v>292003709955</v>
      </c>
      <c r="AC1733" s="33" t="s">
        <v>3380</v>
      </c>
      <c r="AD1733" s="48">
        <v>43977</v>
      </c>
      <c r="AE1733" s="39">
        <v>43889</v>
      </c>
      <c r="AF1733" s="53" t="e">
        <v>#N/A</v>
      </c>
      <c r="AG1733" s="53" t="e">
        <v>#N/A</v>
      </c>
      <c r="AH1733" s="39" t="e">
        <v>#N/A</v>
      </c>
      <c r="AI1733" s="23" t="s">
        <v>51</v>
      </c>
      <c r="AJ1733" s="54"/>
      <c r="AK1733" s="55"/>
      <c r="AL1733" s="56"/>
      <c r="AM1733" s="57"/>
      <c r="AN1733" s="33"/>
      <c r="AO1733" s="48"/>
      <c r="AP1733" s="23">
        <v>2000</v>
      </c>
      <c r="AQ1733" s="23" t="s">
        <v>52</v>
      </c>
      <c r="AR1733" s="23" t="s">
        <v>3426</v>
      </c>
      <c r="AS1733" s="38" t="s">
        <v>53</v>
      </c>
      <c r="AT1733" s="23"/>
      <c r="AU1733" s="64" t="s">
        <v>261</v>
      </c>
      <c r="AV1733" s="99">
        <v>1</v>
      </c>
      <c r="AW1733" s="102">
        <v>195.78</v>
      </c>
      <c r="AX1733" s="29" t="s">
        <v>701</v>
      </c>
      <c r="AY1733" s="29"/>
      <c r="AZ1733" s="25">
        <v>1</v>
      </c>
      <c r="BA1733">
        <f t="shared" si="317"/>
        <v>1749</v>
      </c>
      <c r="BB1733" s="115" t="s">
        <v>6983</v>
      </c>
      <c r="BC1733" s="105">
        <f t="shared" ref="BC1733:BC1750" si="318">AW1733/AV1733</f>
        <v>195.78</v>
      </c>
      <c r="BD1733" s="116">
        <f t="shared" ref="BD1733:BD1750" si="319">DATE(YEAR(AE1733),MONTH(AE1733),1)</f>
        <v>43862</v>
      </c>
      <c r="BE1733" s="141" t="s">
        <v>8477</v>
      </c>
      <c r="BF1733">
        <f>MATCH(BE1733,'Cat-4'!$A:$A,0)</f>
        <v>722</v>
      </c>
      <c r="BG1733">
        <f>MATCH(BD1733,'Cat-4'!$1:$1,0)</f>
        <v>98</v>
      </c>
      <c r="BH1733">
        <f>INDEX('Cat-4'!$1:$1048576,'NSS + ACT'!BF1733,'NSS + ACT'!BG1733)</f>
        <v>113.2</v>
      </c>
      <c r="BI1733">
        <f>MATCH($BI$1,'Cat-4'!$1:$1,0)</f>
        <v>153</v>
      </c>
      <c r="BJ1733">
        <f>INDEX('Cat-4'!$1:$1048576,'NSS + ACT'!BF1733,'NSS + ACT'!BI1733)</f>
        <v>130.80000000000001</v>
      </c>
      <c r="BK1733" s="126">
        <f t="shared" ref="BK1733:BK1750" si="320">BJ1733/BH1733</f>
        <v>1.1554770318021201</v>
      </c>
      <c r="BL1733">
        <f t="shared" ref="BL1733:BL1750" si="321">$BL$1-BD1733</f>
        <v>1778</v>
      </c>
      <c r="BM1733" s="126">
        <f t="shared" ref="BM1733:BM1750" si="322">BL1733/30</f>
        <v>59.266666666666666</v>
      </c>
      <c r="BN1733" s="126" t="s">
        <v>8785</v>
      </c>
      <c r="BO1733" s="126">
        <f>MATCH(BB1733,Sheet3!$D$4:$D$8,0)</f>
        <v>2</v>
      </c>
      <c r="BP1733" s="126">
        <f>MATCH(BN1733,Sheet3!$E$4:$H$4,0)</f>
        <v>4</v>
      </c>
      <c r="BQ1733" s="132">
        <f>INDEX(Sheet3!$D$4:$H$8,'NSS + ACT'!BO1733,'NSS + ACT'!BP1733)</f>
        <v>0.1</v>
      </c>
      <c r="BR1733" s="105">
        <f t="shared" ref="BR1733:BR1750" si="323">BK1733*AW1733</f>
        <v>226.21929328621908</v>
      </c>
      <c r="BS1733" s="162">
        <f t="shared" ref="BS1733:BS1750" si="324">BQ1733</f>
        <v>0.1</v>
      </c>
      <c r="BT1733" s="105">
        <f t="shared" ref="BT1733:BT1750" si="325">BR1733*(1-BS1733)</f>
        <v>203.59736395759717</v>
      </c>
    </row>
    <row r="1734" spans="1:72">
      <c r="A1734" s="18">
        <f t="shared" si="316"/>
        <v>1731</v>
      </c>
      <c r="B1734" s="61">
        <v>292207781294</v>
      </c>
      <c r="C1734" s="39">
        <v>44769</v>
      </c>
      <c r="D1734" s="22" t="s">
        <v>351</v>
      </c>
      <c r="E1734" s="22" t="s">
        <v>4429</v>
      </c>
      <c r="F1734" s="110">
        <v>10</v>
      </c>
      <c r="G1734" s="23" t="s">
        <v>119</v>
      </c>
      <c r="H1734" s="52">
        <v>19</v>
      </c>
      <c r="I1734" s="30"/>
      <c r="J1734" s="109">
        <v>190</v>
      </c>
      <c r="K1734" s="23">
        <v>84841010</v>
      </c>
      <c r="L1734" s="26">
        <v>7.4999999999999997E-2</v>
      </c>
      <c r="M1734" s="40">
        <v>0</v>
      </c>
      <c r="N1734" s="62">
        <v>0</v>
      </c>
      <c r="O1734" s="52">
        <v>0</v>
      </c>
      <c r="P1734" s="26">
        <v>0.1</v>
      </c>
      <c r="Q1734" s="52">
        <v>0</v>
      </c>
      <c r="R1734" s="63">
        <v>0.18</v>
      </c>
      <c r="S1734" s="23" t="s">
        <v>4095</v>
      </c>
      <c r="T1734" s="52">
        <v>14.25</v>
      </c>
      <c r="U1734" s="52">
        <v>0</v>
      </c>
      <c r="V1734" s="52">
        <v>1.425</v>
      </c>
      <c r="W1734" s="52">
        <v>37.021500000000003</v>
      </c>
      <c r="X1734" s="52">
        <v>52.6965</v>
      </c>
      <c r="Y1734" s="23" t="s">
        <v>4133</v>
      </c>
      <c r="Z1734" s="23" t="s">
        <v>4430</v>
      </c>
      <c r="AA1734" s="23" t="s">
        <v>4431</v>
      </c>
      <c r="AB1734" s="33">
        <v>292207781294</v>
      </c>
      <c r="AC1734" s="33" t="s">
        <v>4126</v>
      </c>
      <c r="AD1734" s="39">
        <v>44769</v>
      </c>
      <c r="AE1734" s="39">
        <v>44755</v>
      </c>
      <c r="AF1734" s="53" t="e">
        <v>#N/A</v>
      </c>
      <c r="AG1734" s="53" t="e">
        <v>#N/A</v>
      </c>
      <c r="AH1734" s="39" t="e">
        <v>#N/A</v>
      </c>
      <c r="AI1734" s="23" t="s">
        <v>51</v>
      </c>
      <c r="AJ1734" s="59"/>
      <c r="AK1734" s="59"/>
      <c r="AL1734" s="48"/>
      <c r="AM1734" s="60"/>
      <c r="AN1734" s="33"/>
      <c r="AO1734" s="48"/>
      <c r="AP1734" s="23">
        <v>2000</v>
      </c>
      <c r="AQ1734" s="23" t="s">
        <v>52</v>
      </c>
      <c r="AR1734" s="23" t="s">
        <v>4431</v>
      </c>
      <c r="AS1734" s="38" t="s">
        <v>53</v>
      </c>
      <c r="AT1734" s="23"/>
      <c r="AU1734" s="64" t="s">
        <v>4127</v>
      </c>
      <c r="AV1734" s="99">
        <v>10</v>
      </c>
      <c r="AW1734" s="102">
        <v>190</v>
      </c>
      <c r="AX1734" s="29" t="s">
        <v>701</v>
      </c>
      <c r="AY1734" s="29"/>
      <c r="AZ1734" s="25"/>
      <c r="BA1734">
        <f t="shared" si="317"/>
        <v>883</v>
      </c>
      <c r="BB1734" s="115" t="s">
        <v>6983</v>
      </c>
      <c r="BC1734" s="105">
        <f t="shared" si="318"/>
        <v>19</v>
      </c>
      <c r="BD1734" s="116">
        <f t="shared" si="319"/>
        <v>44743</v>
      </c>
      <c r="BE1734" s="141" t="s">
        <v>8477</v>
      </c>
      <c r="BF1734">
        <f>MATCH(BE1734,'Cat-4'!$A:$A,0)</f>
        <v>722</v>
      </c>
      <c r="BG1734">
        <f>MATCH(BD1734,'Cat-4'!$1:$1,0)</f>
        <v>127</v>
      </c>
      <c r="BH1734">
        <f>INDEX('Cat-4'!$1:$1048576,'NSS + ACT'!BF1734,'NSS + ACT'!BG1734)</f>
        <v>125.8</v>
      </c>
      <c r="BI1734">
        <f>MATCH($BI$1,'Cat-4'!$1:$1,0)</f>
        <v>153</v>
      </c>
      <c r="BJ1734">
        <f>INDEX('Cat-4'!$1:$1048576,'NSS + ACT'!BF1734,'NSS + ACT'!BI1734)</f>
        <v>130.80000000000001</v>
      </c>
      <c r="BK1734" s="126">
        <f t="shared" si="320"/>
        <v>1.0397456279809223</v>
      </c>
      <c r="BL1734">
        <f t="shared" si="321"/>
        <v>897</v>
      </c>
      <c r="BM1734" s="126">
        <f t="shared" si="322"/>
        <v>29.9</v>
      </c>
      <c r="BN1734" s="126" t="s">
        <v>8785</v>
      </c>
      <c r="BO1734" s="126">
        <f>MATCH(BB1734,Sheet3!$D$4:$D$8,0)</f>
        <v>2</v>
      </c>
      <c r="BP1734" s="126">
        <f>MATCH(BN1734,Sheet3!$E$4:$H$4,0)</f>
        <v>4</v>
      </c>
      <c r="BQ1734" s="132">
        <f>INDEX(Sheet3!$D$4:$H$8,'NSS + ACT'!BO1734,'NSS + ACT'!BP1734)</f>
        <v>0.1</v>
      </c>
      <c r="BR1734" s="105">
        <f t="shared" si="323"/>
        <v>197.55166931637524</v>
      </c>
      <c r="BS1734" s="162">
        <f t="shared" si="324"/>
        <v>0.1</v>
      </c>
      <c r="BT1734" s="105">
        <f t="shared" si="325"/>
        <v>177.79650238473772</v>
      </c>
    </row>
    <row r="1735" spans="1:72">
      <c r="A1735" s="18">
        <f t="shared" si="316"/>
        <v>1732</v>
      </c>
      <c r="B1735" s="33"/>
      <c r="C1735" s="39"/>
      <c r="D1735" s="22" t="s">
        <v>4873</v>
      </c>
      <c r="E1735" s="22" t="s">
        <v>6501</v>
      </c>
      <c r="F1735" s="113">
        <v>1</v>
      </c>
      <c r="G1735" s="23" t="s">
        <v>119</v>
      </c>
      <c r="H1735" s="24">
        <v>188.37</v>
      </c>
      <c r="I1735" s="30"/>
      <c r="J1735" s="101">
        <v>188.37</v>
      </c>
      <c r="K1735" s="23">
        <v>84849000</v>
      </c>
      <c r="L1735" s="26">
        <v>7.4999999999999997E-2</v>
      </c>
      <c r="M1735" s="26"/>
      <c r="N1735" s="49"/>
      <c r="O1735" s="50"/>
      <c r="P1735" s="26">
        <v>0.1</v>
      </c>
      <c r="Q1735" s="51"/>
      <c r="R1735" s="26">
        <v>0.18</v>
      </c>
      <c r="S1735" s="23" t="s">
        <v>777</v>
      </c>
      <c r="T1735" s="94">
        <v>14.127750000000001</v>
      </c>
      <c r="U1735" s="94">
        <v>0</v>
      </c>
      <c r="V1735" s="94">
        <v>1.4127750000000001</v>
      </c>
      <c r="W1735" s="94">
        <v>36.703894499999997</v>
      </c>
      <c r="X1735" s="52">
        <v>52.244419499999999</v>
      </c>
      <c r="Y1735" s="23" t="s">
        <v>6489</v>
      </c>
      <c r="Z1735" s="23" t="s">
        <v>6502</v>
      </c>
      <c r="AA1735" s="23" t="s">
        <v>6502</v>
      </c>
      <c r="AB1735" s="33">
        <v>291502972773</v>
      </c>
      <c r="AC1735" s="23">
        <v>3954</v>
      </c>
      <c r="AD1735" s="48">
        <v>42219</v>
      </c>
      <c r="AE1735" s="39">
        <v>42178</v>
      </c>
      <c r="AF1735" s="33" t="e">
        <v>#N/A</v>
      </c>
      <c r="AG1735" s="23" t="e">
        <v>#N/A</v>
      </c>
      <c r="AH1735" s="39" t="e">
        <v>#N/A</v>
      </c>
      <c r="AI1735" s="23" t="s">
        <v>51</v>
      </c>
      <c r="AJ1735" s="65"/>
      <c r="AK1735" s="57"/>
      <c r="AL1735" s="56"/>
      <c r="AM1735" s="52"/>
      <c r="AN1735" s="23"/>
      <c r="AO1735" s="38"/>
      <c r="AP1735" s="23">
        <v>2000</v>
      </c>
      <c r="AQ1735" s="23" t="s">
        <v>64</v>
      </c>
      <c r="AR1735" s="23" t="s">
        <v>85</v>
      </c>
      <c r="AS1735" s="95" t="s">
        <v>518</v>
      </c>
      <c r="AT1735" s="23" t="s">
        <v>519</v>
      </c>
      <c r="AU1735" s="23" t="s">
        <v>6503</v>
      </c>
      <c r="AV1735" s="99">
        <v>1</v>
      </c>
      <c r="AW1735" s="101">
        <v>188.37</v>
      </c>
      <c r="AX1735" s="29" t="s">
        <v>6494</v>
      </c>
      <c r="AY1735" s="29"/>
      <c r="AZ1735" s="21"/>
      <c r="BA1735">
        <f t="shared" si="317"/>
        <v>3460</v>
      </c>
      <c r="BB1735" s="115" t="s">
        <v>6983</v>
      </c>
      <c r="BC1735" s="105">
        <f t="shared" si="318"/>
        <v>188.37</v>
      </c>
      <c r="BD1735" s="116">
        <f t="shared" si="319"/>
        <v>42156</v>
      </c>
      <c r="BE1735" s="141" t="s">
        <v>8477</v>
      </c>
      <c r="BF1735">
        <f>MATCH(BE1735,'Cat-4'!$A:$A,0)</f>
        <v>722</v>
      </c>
      <c r="BG1735">
        <f>MATCH(BD1735,'Cat-4'!$1:$1,0)</f>
        <v>42</v>
      </c>
      <c r="BH1735">
        <f>INDEX('Cat-4'!$1:$1048576,'NSS + ACT'!BF1735,'NSS + ACT'!BG1735)</f>
        <v>111.1</v>
      </c>
      <c r="BI1735">
        <f>MATCH($BI$1,'Cat-4'!$1:$1,0)</f>
        <v>153</v>
      </c>
      <c r="BJ1735">
        <f>INDEX('Cat-4'!$1:$1048576,'NSS + ACT'!BF1735,'NSS + ACT'!BI1735)</f>
        <v>130.80000000000001</v>
      </c>
      <c r="BK1735" s="126">
        <f t="shared" si="320"/>
        <v>1.1773177317731776</v>
      </c>
      <c r="BL1735">
        <f t="shared" si="321"/>
        <v>3484</v>
      </c>
      <c r="BM1735" s="126">
        <f t="shared" si="322"/>
        <v>116.13333333333334</v>
      </c>
      <c r="BN1735" s="126" t="s">
        <v>8785</v>
      </c>
      <c r="BO1735" s="126">
        <f>MATCH(BB1735,Sheet3!$D$4:$D$8,0)</f>
        <v>2</v>
      </c>
      <c r="BP1735" s="126">
        <f>MATCH(BN1735,Sheet3!$E$4:$H$4,0)</f>
        <v>4</v>
      </c>
      <c r="BQ1735" s="132">
        <f>INDEX(Sheet3!$D$4:$H$8,'NSS + ACT'!BO1735,'NSS + ACT'!BP1735)</f>
        <v>0.1</v>
      </c>
      <c r="BR1735" s="105">
        <f t="shared" si="323"/>
        <v>221.77134113411347</v>
      </c>
      <c r="BS1735" s="162">
        <f t="shared" si="324"/>
        <v>0.1</v>
      </c>
      <c r="BT1735" s="105">
        <f t="shared" si="325"/>
        <v>199.59420702070213</v>
      </c>
    </row>
    <row r="1736" spans="1:72">
      <c r="A1736" s="18">
        <f t="shared" si="316"/>
        <v>1733</v>
      </c>
      <c r="B1736" s="61">
        <v>171801881672</v>
      </c>
      <c r="C1736" s="39">
        <v>43312</v>
      </c>
      <c r="D1736" s="22" t="s">
        <v>102</v>
      </c>
      <c r="E1736" s="22" t="s">
        <v>1173</v>
      </c>
      <c r="F1736" s="110">
        <v>6</v>
      </c>
      <c r="G1736" s="23" t="s">
        <v>119</v>
      </c>
      <c r="H1736" s="52">
        <v>31.385000000000002</v>
      </c>
      <c r="I1736" s="30"/>
      <c r="J1736" s="109">
        <v>188.31</v>
      </c>
      <c r="K1736" s="23">
        <v>73182910</v>
      </c>
      <c r="L1736" s="26">
        <v>0.15</v>
      </c>
      <c r="M1736" s="40">
        <v>0</v>
      </c>
      <c r="N1736" s="62">
        <v>0</v>
      </c>
      <c r="O1736" s="52">
        <v>0</v>
      </c>
      <c r="P1736" s="26">
        <v>0.1</v>
      </c>
      <c r="Q1736" s="52">
        <v>0</v>
      </c>
      <c r="R1736" s="63">
        <v>0.18</v>
      </c>
      <c r="S1736" s="23" t="s">
        <v>942</v>
      </c>
      <c r="T1736" s="52">
        <v>28.246500000000001</v>
      </c>
      <c r="U1736" s="52">
        <v>0</v>
      </c>
      <c r="V1736" s="52">
        <v>2.8246500000000001</v>
      </c>
      <c r="W1736" s="52">
        <v>39.488606999999995</v>
      </c>
      <c r="X1736" s="52">
        <v>70.559756999999991</v>
      </c>
      <c r="Y1736" s="23" t="s">
        <v>1160</v>
      </c>
      <c r="Z1736" s="23" t="s">
        <v>1174</v>
      </c>
      <c r="AA1736" s="23" t="s">
        <v>1175</v>
      </c>
      <c r="AB1736" s="33" t="e">
        <v>#N/A</v>
      </c>
      <c r="AC1736" s="33" t="e">
        <v>#N/A</v>
      </c>
      <c r="AD1736" s="48" t="e">
        <v>#N/A</v>
      </c>
      <c r="AE1736" s="39">
        <v>43292</v>
      </c>
      <c r="AF1736" s="53">
        <v>171801881672</v>
      </c>
      <c r="AG1736" s="53" t="s">
        <v>996</v>
      </c>
      <c r="AH1736" s="39">
        <v>43312</v>
      </c>
      <c r="AI1736" s="23" t="s">
        <v>385</v>
      </c>
      <c r="AJ1736" s="54"/>
      <c r="AK1736" s="55"/>
      <c r="AL1736" s="56"/>
      <c r="AM1736" s="57"/>
      <c r="AN1736" s="33"/>
      <c r="AO1736" s="48"/>
      <c r="AP1736" s="23">
        <v>2000</v>
      </c>
      <c r="AQ1736" s="23" t="s">
        <v>52</v>
      </c>
      <c r="AR1736" s="23" t="s">
        <v>1175</v>
      </c>
      <c r="AS1736" s="38" t="s">
        <v>53</v>
      </c>
      <c r="AT1736" s="23"/>
      <c r="AU1736" s="64">
        <v>2305020206</v>
      </c>
      <c r="AV1736" s="99">
        <v>6</v>
      </c>
      <c r="AW1736" s="102">
        <v>188.31</v>
      </c>
      <c r="AX1736" s="29" t="s">
        <v>701</v>
      </c>
      <c r="AY1736" s="29"/>
      <c r="AZ1736" s="25" t="s">
        <v>702</v>
      </c>
      <c r="BA1736">
        <f t="shared" si="317"/>
        <v>2346</v>
      </c>
      <c r="BB1736" s="115" t="s">
        <v>6983</v>
      </c>
      <c r="BC1736" s="105">
        <f t="shared" si="318"/>
        <v>31.385000000000002</v>
      </c>
      <c r="BD1736" s="116">
        <f t="shared" si="319"/>
        <v>43282</v>
      </c>
      <c r="BE1736" s="141" t="s">
        <v>8477</v>
      </c>
      <c r="BF1736">
        <f>MATCH(BE1736,'Cat-4'!$A:$A,0)</f>
        <v>722</v>
      </c>
      <c r="BG1736">
        <f>MATCH(BD1736,'Cat-4'!$1:$1,0)</f>
        <v>79</v>
      </c>
      <c r="BH1736">
        <f>INDEX('Cat-4'!$1:$1048576,'NSS + ACT'!BF1736,'NSS + ACT'!BG1736)</f>
        <v>110.9</v>
      </c>
      <c r="BI1736">
        <f>MATCH($BI$1,'Cat-4'!$1:$1,0)</f>
        <v>153</v>
      </c>
      <c r="BJ1736">
        <f>INDEX('Cat-4'!$1:$1048576,'NSS + ACT'!BF1736,'NSS + ACT'!BI1736)</f>
        <v>130.80000000000001</v>
      </c>
      <c r="BK1736" s="126">
        <f t="shared" si="320"/>
        <v>1.1794409377817854</v>
      </c>
      <c r="BL1736">
        <f t="shared" si="321"/>
        <v>2358</v>
      </c>
      <c r="BM1736" s="126">
        <f t="shared" si="322"/>
        <v>78.599999999999994</v>
      </c>
      <c r="BN1736" s="126" t="s">
        <v>8785</v>
      </c>
      <c r="BO1736" s="126">
        <f>MATCH(BB1736,Sheet3!$D$4:$D$8,0)</f>
        <v>2</v>
      </c>
      <c r="BP1736" s="126">
        <f>MATCH(BN1736,Sheet3!$E$4:$H$4,0)</f>
        <v>4</v>
      </c>
      <c r="BQ1736" s="132">
        <f>INDEX(Sheet3!$D$4:$H$8,'NSS + ACT'!BO1736,'NSS + ACT'!BP1736)</f>
        <v>0.1</v>
      </c>
      <c r="BR1736" s="105">
        <f t="shared" si="323"/>
        <v>222.100522993688</v>
      </c>
      <c r="BS1736" s="162">
        <f t="shared" si="324"/>
        <v>0.1</v>
      </c>
      <c r="BT1736" s="105">
        <f t="shared" si="325"/>
        <v>199.89047069431922</v>
      </c>
    </row>
    <row r="1737" spans="1:72">
      <c r="A1737" s="18">
        <f t="shared" si="316"/>
        <v>1734</v>
      </c>
      <c r="B1737" s="61">
        <v>292206365522</v>
      </c>
      <c r="C1737" s="39">
        <v>44733</v>
      </c>
      <c r="D1737" s="22" t="s">
        <v>148</v>
      </c>
      <c r="E1737" s="22" t="s">
        <v>1290</v>
      </c>
      <c r="F1737" s="110">
        <v>2</v>
      </c>
      <c r="G1737" s="23" t="s">
        <v>49</v>
      </c>
      <c r="H1737" s="52">
        <v>93</v>
      </c>
      <c r="I1737" s="30"/>
      <c r="J1737" s="109">
        <v>186</v>
      </c>
      <c r="K1737" s="23">
        <v>84818090</v>
      </c>
      <c r="L1737" s="26">
        <v>7.4999999999999997E-2</v>
      </c>
      <c r="M1737" s="40">
        <v>0</v>
      </c>
      <c r="N1737" s="62">
        <v>0</v>
      </c>
      <c r="O1737" s="52">
        <v>0</v>
      </c>
      <c r="P1737" s="26">
        <v>0.1</v>
      </c>
      <c r="Q1737" s="52">
        <v>0</v>
      </c>
      <c r="R1737" s="63">
        <v>0.18</v>
      </c>
      <c r="S1737" s="23" t="s">
        <v>849</v>
      </c>
      <c r="T1737" s="52">
        <v>13.95</v>
      </c>
      <c r="U1737" s="52">
        <v>0</v>
      </c>
      <c r="V1737" s="52">
        <v>1.395</v>
      </c>
      <c r="W1737" s="52">
        <v>36.242100000000001</v>
      </c>
      <c r="X1737" s="52">
        <v>51.5871</v>
      </c>
      <c r="Y1737" s="23" t="s">
        <v>1248</v>
      </c>
      <c r="Z1737" s="23" t="s">
        <v>1291</v>
      </c>
      <c r="AA1737" s="23" t="s">
        <v>1292</v>
      </c>
      <c r="AB1737" s="33">
        <v>292206365522</v>
      </c>
      <c r="AC1737" s="33" t="s">
        <v>1282</v>
      </c>
      <c r="AD1737" s="48">
        <v>44733</v>
      </c>
      <c r="AE1737" s="39">
        <v>44722</v>
      </c>
      <c r="AF1737" s="53" t="e">
        <v>#N/A</v>
      </c>
      <c r="AG1737" s="53" t="e">
        <v>#N/A</v>
      </c>
      <c r="AH1737" s="39" t="e">
        <v>#N/A</v>
      </c>
      <c r="AI1737" s="23" t="s">
        <v>51</v>
      </c>
      <c r="AJ1737" s="54"/>
      <c r="AK1737" s="55"/>
      <c r="AL1737" s="56"/>
      <c r="AM1737" s="57"/>
      <c r="AN1737" s="33"/>
      <c r="AO1737" s="48"/>
      <c r="AP1737" s="23">
        <v>2000</v>
      </c>
      <c r="AQ1737" s="23" t="s">
        <v>52</v>
      </c>
      <c r="AR1737" s="23" t="s">
        <v>1292</v>
      </c>
      <c r="AS1737" s="38" t="s">
        <v>53</v>
      </c>
      <c r="AT1737" s="23"/>
      <c r="AU1737" s="64" t="s">
        <v>1283</v>
      </c>
      <c r="AV1737" s="99">
        <v>2</v>
      </c>
      <c r="AW1737" s="102">
        <v>186</v>
      </c>
      <c r="AX1737" s="29" t="s">
        <v>701</v>
      </c>
      <c r="AY1737" s="29"/>
      <c r="AZ1737" s="25"/>
      <c r="BA1737">
        <f t="shared" si="317"/>
        <v>916</v>
      </c>
      <c r="BB1737" s="115" t="s">
        <v>6987</v>
      </c>
      <c r="BC1737" s="105">
        <f t="shared" si="318"/>
        <v>93</v>
      </c>
      <c r="BD1737" s="116">
        <f t="shared" si="319"/>
        <v>44713</v>
      </c>
      <c r="BE1737" s="141" t="s">
        <v>8366</v>
      </c>
      <c r="BF1737">
        <f>MATCH(BE1737,'Cat-4'!$A:$A,0)</f>
        <v>666</v>
      </c>
      <c r="BG1737">
        <f>MATCH(BD1737,'Cat-4'!$1:$1,0)</f>
        <v>126</v>
      </c>
      <c r="BH1737">
        <f>INDEX('Cat-4'!$1:$1048576,'NSS + ACT'!BF1737,'NSS + ACT'!BG1737)</f>
        <v>128.6</v>
      </c>
      <c r="BI1737">
        <f>MATCH($BI$1,'Cat-4'!$1:$1,0)</f>
        <v>153</v>
      </c>
      <c r="BJ1737">
        <f>INDEX('Cat-4'!$1:$1048576,'NSS + ACT'!BF1737,'NSS + ACT'!BI1737)</f>
        <v>133.4</v>
      </c>
      <c r="BK1737" s="126">
        <f t="shared" si="320"/>
        <v>1.0373250388802489</v>
      </c>
      <c r="BL1737">
        <f t="shared" si="321"/>
        <v>927</v>
      </c>
      <c r="BM1737" s="126">
        <f t="shared" si="322"/>
        <v>30.9</v>
      </c>
      <c r="BN1737" s="126" t="s">
        <v>8785</v>
      </c>
      <c r="BO1737" s="126">
        <f>MATCH(BB1737,Sheet3!$D$4:$D$8,0)</f>
        <v>4</v>
      </c>
      <c r="BP1737" s="126">
        <f>MATCH(BN1737,Sheet3!$E$4:$H$4,0)</f>
        <v>4</v>
      </c>
      <c r="BQ1737" s="132">
        <f>INDEX(Sheet3!$D$4:$H$8,'NSS + ACT'!BO1737,'NSS + ACT'!BP1737)</f>
        <v>0.2</v>
      </c>
      <c r="BR1737" s="105">
        <f t="shared" si="323"/>
        <v>192.94245723172628</v>
      </c>
      <c r="BS1737" s="162">
        <f t="shared" si="324"/>
        <v>0.2</v>
      </c>
      <c r="BT1737" s="105">
        <f t="shared" si="325"/>
        <v>154.35396578538104</v>
      </c>
    </row>
    <row r="1738" spans="1:72">
      <c r="A1738" s="18">
        <f t="shared" si="316"/>
        <v>1735</v>
      </c>
      <c r="B1738" s="33">
        <v>292309144536</v>
      </c>
      <c r="C1738" s="39">
        <v>45166</v>
      </c>
      <c r="D1738" s="22" t="s">
        <v>304</v>
      </c>
      <c r="E1738" s="22" t="s">
        <v>5676</v>
      </c>
      <c r="F1738" s="110">
        <v>5</v>
      </c>
      <c r="G1738" s="23" t="s">
        <v>119</v>
      </c>
      <c r="H1738" s="58">
        <v>35.911999999999999</v>
      </c>
      <c r="I1738" s="30"/>
      <c r="J1738" s="101">
        <v>179.56</v>
      </c>
      <c r="K1738" s="33">
        <v>85369090</v>
      </c>
      <c r="L1738" s="26">
        <v>0.1</v>
      </c>
      <c r="M1738" s="40">
        <v>0</v>
      </c>
      <c r="N1738" s="40">
        <v>0</v>
      </c>
      <c r="O1738" s="35">
        <v>0</v>
      </c>
      <c r="P1738" s="63">
        <v>0.1</v>
      </c>
      <c r="Q1738" s="52">
        <v>0</v>
      </c>
      <c r="R1738" s="63">
        <v>0.18</v>
      </c>
      <c r="S1738" s="23" t="s">
        <v>1322</v>
      </c>
      <c r="T1738" s="52">
        <v>17.956</v>
      </c>
      <c r="U1738" s="52">
        <v>0</v>
      </c>
      <c r="V1738" s="52">
        <v>1.7956000000000001</v>
      </c>
      <c r="W1738" s="52">
        <v>35.876087999999996</v>
      </c>
      <c r="X1738" s="52">
        <v>55.627687999999992</v>
      </c>
      <c r="Y1738" s="23" t="s">
        <v>5450</v>
      </c>
      <c r="Z1738" s="23" t="s">
        <v>5677</v>
      </c>
      <c r="AA1738" s="23" t="s">
        <v>5678</v>
      </c>
      <c r="AB1738" s="33">
        <v>292309144536</v>
      </c>
      <c r="AC1738" s="33" t="s">
        <v>5665</v>
      </c>
      <c r="AD1738" s="39">
        <v>45166</v>
      </c>
      <c r="AE1738" s="39">
        <v>45164</v>
      </c>
      <c r="AF1738" s="53" t="e">
        <v>#N/A</v>
      </c>
      <c r="AG1738" s="53" t="e">
        <v>#N/A</v>
      </c>
      <c r="AH1738" s="39" t="e">
        <v>#N/A</v>
      </c>
      <c r="AI1738" s="23" t="s">
        <v>51</v>
      </c>
      <c r="AJ1738" s="59"/>
      <c r="AK1738" s="59"/>
      <c r="AL1738" s="48"/>
      <c r="AM1738" s="60"/>
      <c r="AN1738" s="33"/>
      <c r="AO1738" s="48"/>
      <c r="AP1738" s="23">
        <v>2000</v>
      </c>
      <c r="AQ1738" s="23" t="s">
        <v>52</v>
      </c>
      <c r="AR1738" s="23" t="s">
        <v>5678</v>
      </c>
      <c r="AS1738" s="38" t="s">
        <v>518</v>
      </c>
      <c r="AT1738" s="23"/>
      <c r="AU1738" s="23" t="s">
        <v>5666</v>
      </c>
      <c r="AV1738" s="99">
        <v>5</v>
      </c>
      <c r="AW1738" s="101">
        <v>179.56</v>
      </c>
      <c r="AX1738" s="29" t="s">
        <v>4770</v>
      </c>
      <c r="AY1738" s="29"/>
      <c r="AZ1738" s="30" t="s">
        <v>853</v>
      </c>
      <c r="BA1738">
        <f t="shared" si="317"/>
        <v>474</v>
      </c>
      <c r="BB1738" s="115" t="s">
        <v>6983</v>
      </c>
      <c r="BC1738" s="105">
        <f t="shared" si="318"/>
        <v>35.911999999999999</v>
      </c>
      <c r="BD1738" s="116">
        <f t="shared" si="319"/>
        <v>45139</v>
      </c>
      <c r="BE1738" s="141" t="s">
        <v>8477</v>
      </c>
      <c r="BF1738">
        <f>MATCH(BE1738,'Cat-4'!$A:$A,0)</f>
        <v>722</v>
      </c>
      <c r="BG1738">
        <f>MATCH(BD1738,'Cat-4'!$1:$1,0)</f>
        <v>140</v>
      </c>
      <c r="BH1738">
        <f>INDEX('Cat-4'!$1:$1048576,'NSS + ACT'!BF1738,'NSS + ACT'!BG1738)</f>
        <v>128.5</v>
      </c>
      <c r="BI1738">
        <f>MATCH($BI$1,'Cat-4'!$1:$1,0)</f>
        <v>153</v>
      </c>
      <c r="BJ1738">
        <f>INDEX('Cat-4'!$1:$1048576,'NSS + ACT'!BF1738,'NSS + ACT'!BI1738)</f>
        <v>130.80000000000001</v>
      </c>
      <c r="BK1738" s="126">
        <f t="shared" si="320"/>
        <v>1.0178988326848251</v>
      </c>
      <c r="BL1738">
        <f t="shared" si="321"/>
        <v>501</v>
      </c>
      <c r="BM1738" s="126">
        <f t="shared" si="322"/>
        <v>16.7</v>
      </c>
      <c r="BN1738" s="126" t="s">
        <v>8784</v>
      </c>
      <c r="BO1738" s="126">
        <f>MATCH(BB1738,Sheet3!$D$4:$D$8,0)</f>
        <v>2</v>
      </c>
      <c r="BP1738" s="126">
        <f>MATCH(BN1738,Sheet3!$E$4:$H$4,0)</f>
        <v>3</v>
      </c>
      <c r="BQ1738" s="132">
        <f>INDEX(Sheet3!$D$4:$H$8,'NSS + ACT'!BO1738,'NSS + ACT'!BP1738)</f>
        <v>0.05</v>
      </c>
      <c r="BR1738" s="105">
        <f t="shared" si="323"/>
        <v>182.77391439688719</v>
      </c>
      <c r="BS1738" s="162">
        <f t="shared" si="324"/>
        <v>0.05</v>
      </c>
      <c r="BT1738" s="105">
        <f t="shared" si="325"/>
        <v>173.63521867704281</v>
      </c>
    </row>
    <row r="1739" spans="1:72">
      <c r="A1739" s="18">
        <f t="shared" si="316"/>
        <v>1736</v>
      </c>
      <c r="B1739" s="61">
        <v>292207781294</v>
      </c>
      <c r="C1739" s="39">
        <v>44769</v>
      </c>
      <c r="D1739" s="22" t="s">
        <v>351</v>
      </c>
      <c r="E1739" s="22" t="s">
        <v>4440</v>
      </c>
      <c r="F1739" s="110">
        <v>23</v>
      </c>
      <c r="G1739" s="23" t="s">
        <v>119</v>
      </c>
      <c r="H1739" s="52">
        <v>7.8030434782608697</v>
      </c>
      <c r="I1739" s="30"/>
      <c r="J1739" s="109">
        <v>179.47</v>
      </c>
      <c r="K1739" s="23">
        <v>84841010</v>
      </c>
      <c r="L1739" s="26">
        <v>7.4999999999999997E-2</v>
      </c>
      <c r="M1739" s="40">
        <v>0</v>
      </c>
      <c r="N1739" s="62">
        <v>0</v>
      </c>
      <c r="O1739" s="52">
        <v>0</v>
      </c>
      <c r="P1739" s="26">
        <v>0.1</v>
      </c>
      <c r="Q1739" s="52">
        <v>0</v>
      </c>
      <c r="R1739" s="63">
        <v>0.18</v>
      </c>
      <c r="S1739" s="23" t="s">
        <v>4095</v>
      </c>
      <c r="T1739" s="52">
        <v>13.46025</v>
      </c>
      <c r="U1739" s="52">
        <v>0</v>
      </c>
      <c r="V1739" s="52">
        <v>1.346025</v>
      </c>
      <c r="W1739" s="52">
        <v>34.9697295</v>
      </c>
      <c r="X1739" s="52">
        <v>49.776004499999999</v>
      </c>
      <c r="Y1739" s="23" t="s">
        <v>4433</v>
      </c>
      <c r="Z1739" s="23" t="s">
        <v>4441</v>
      </c>
      <c r="AA1739" s="23" t="s">
        <v>4442</v>
      </c>
      <c r="AB1739" s="33">
        <v>292207781294</v>
      </c>
      <c r="AC1739" s="33" t="s">
        <v>4126</v>
      </c>
      <c r="AD1739" s="39">
        <v>44769</v>
      </c>
      <c r="AE1739" s="39">
        <v>44755</v>
      </c>
      <c r="AF1739" s="53" t="e">
        <v>#N/A</v>
      </c>
      <c r="AG1739" s="53" t="e">
        <v>#N/A</v>
      </c>
      <c r="AH1739" s="39" t="e">
        <v>#N/A</v>
      </c>
      <c r="AI1739" s="23" t="s">
        <v>51</v>
      </c>
      <c r="AJ1739" s="59"/>
      <c r="AK1739" s="59"/>
      <c r="AL1739" s="48"/>
      <c r="AM1739" s="60"/>
      <c r="AN1739" s="33"/>
      <c r="AO1739" s="48"/>
      <c r="AP1739" s="23">
        <v>2000</v>
      </c>
      <c r="AQ1739" s="23" t="s">
        <v>52</v>
      </c>
      <c r="AR1739" s="23" t="s">
        <v>4442</v>
      </c>
      <c r="AS1739" s="38" t="s">
        <v>53</v>
      </c>
      <c r="AT1739" s="23"/>
      <c r="AU1739" s="64" t="s">
        <v>4127</v>
      </c>
      <c r="AV1739" s="99">
        <v>23</v>
      </c>
      <c r="AW1739" s="102">
        <v>179.47</v>
      </c>
      <c r="AX1739" s="29" t="s">
        <v>701</v>
      </c>
      <c r="AY1739" s="29"/>
      <c r="AZ1739" s="25" t="s">
        <v>4436</v>
      </c>
      <c r="BA1739">
        <f t="shared" si="317"/>
        <v>883</v>
      </c>
      <c r="BB1739" s="115" t="s">
        <v>6983</v>
      </c>
      <c r="BC1739" s="105">
        <f t="shared" si="318"/>
        <v>7.8030434782608697</v>
      </c>
      <c r="BD1739" s="116">
        <f t="shared" si="319"/>
        <v>44743</v>
      </c>
      <c r="BE1739" s="141" t="s">
        <v>8477</v>
      </c>
      <c r="BF1739">
        <f>MATCH(BE1739,'Cat-4'!$A:$A,0)</f>
        <v>722</v>
      </c>
      <c r="BG1739">
        <f>MATCH(BD1739,'Cat-4'!$1:$1,0)</f>
        <v>127</v>
      </c>
      <c r="BH1739">
        <f>INDEX('Cat-4'!$1:$1048576,'NSS + ACT'!BF1739,'NSS + ACT'!BG1739)</f>
        <v>125.8</v>
      </c>
      <c r="BI1739">
        <f>MATCH($BI$1,'Cat-4'!$1:$1,0)</f>
        <v>153</v>
      </c>
      <c r="BJ1739">
        <f>INDEX('Cat-4'!$1:$1048576,'NSS + ACT'!BF1739,'NSS + ACT'!BI1739)</f>
        <v>130.80000000000001</v>
      </c>
      <c r="BK1739" s="126">
        <f t="shared" si="320"/>
        <v>1.0397456279809223</v>
      </c>
      <c r="BL1739">
        <f t="shared" si="321"/>
        <v>897</v>
      </c>
      <c r="BM1739" s="126">
        <f t="shared" si="322"/>
        <v>29.9</v>
      </c>
      <c r="BN1739" s="126" t="s">
        <v>8785</v>
      </c>
      <c r="BO1739" s="126">
        <f>MATCH(BB1739,Sheet3!$D$4:$D$8,0)</f>
        <v>2</v>
      </c>
      <c r="BP1739" s="126">
        <f>MATCH(BN1739,Sheet3!$E$4:$H$4,0)</f>
        <v>4</v>
      </c>
      <c r="BQ1739" s="132">
        <f>INDEX(Sheet3!$D$4:$H$8,'NSS + ACT'!BO1739,'NSS + ACT'!BP1739)</f>
        <v>0.1</v>
      </c>
      <c r="BR1739" s="105">
        <f t="shared" si="323"/>
        <v>186.60314785373612</v>
      </c>
      <c r="BS1739" s="162">
        <f t="shared" si="324"/>
        <v>0.1</v>
      </c>
      <c r="BT1739" s="105">
        <f t="shared" si="325"/>
        <v>167.94283306836252</v>
      </c>
    </row>
    <row r="1740" spans="1:72">
      <c r="A1740" s="18">
        <f t="shared" si="316"/>
        <v>1737</v>
      </c>
      <c r="B1740" s="61">
        <v>292207781294</v>
      </c>
      <c r="C1740" s="39">
        <v>44769</v>
      </c>
      <c r="D1740" s="22" t="s">
        <v>351</v>
      </c>
      <c r="E1740" s="22" t="s">
        <v>4443</v>
      </c>
      <c r="F1740" s="110">
        <v>3</v>
      </c>
      <c r="G1740" s="23" t="s">
        <v>119</v>
      </c>
      <c r="H1740" s="52">
        <v>59</v>
      </c>
      <c r="I1740" s="30"/>
      <c r="J1740" s="109">
        <v>177</v>
      </c>
      <c r="K1740" s="23">
        <v>84841010</v>
      </c>
      <c r="L1740" s="26">
        <v>7.4999999999999997E-2</v>
      </c>
      <c r="M1740" s="40">
        <v>0</v>
      </c>
      <c r="N1740" s="62">
        <v>0</v>
      </c>
      <c r="O1740" s="52">
        <v>0</v>
      </c>
      <c r="P1740" s="26">
        <v>0.1</v>
      </c>
      <c r="Q1740" s="52">
        <v>0</v>
      </c>
      <c r="R1740" s="63">
        <v>0.18</v>
      </c>
      <c r="S1740" s="23" t="s">
        <v>4095</v>
      </c>
      <c r="T1740" s="52">
        <v>13.275</v>
      </c>
      <c r="U1740" s="52">
        <v>0</v>
      </c>
      <c r="V1740" s="52">
        <v>1.3275000000000001</v>
      </c>
      <c r="W1740" s="52">
        <v>34.48845</v>
      </c>
      <c r="X1740" s="52">
        <v>49.090949999999999</v>
      </c>
      <c r="Y1740" s="23" t="s">
        <v>4433</v>
      </c>
      <c r="Z1740" s="23" t="s">
        <v>4444</v>
      </c>
      <c r="AA1740" s="23" t="s">
        <v>4445</v>
      </c>
      <c r="AB1740" s="33">
        <v>292207781294</v>
      </c>
      <c r="AC1740" s="33" t="s">
        <v>4126</v>
      </c>
      <c r="AD1740" s="39">
        <v>44769</v>
      </c>
      <c r="AE1740" s="39">
        <v>44755</v>
      </c>
      <c r="AF1740" s="53" t="e">
        <v>#N/A</v>
      </c>
      <c r="AG1740" s="53" t="e">
        <v>#N/A</v>
      </c>
      <c r="AH1740" s="39" t="e">
        <v>#N/A</v>
      </c>
      <c r="AI1740" s="23" t="s">
        <v>51</v>
      </c>
      <c r="AJ1740" s="59"/>
      <c r="AK1740" s="59"/>
      <c r="AL1740" s="48"/>
      <c r="AM1740" s="60"/>
      <c r="AN1740" s="33"/>
      <c r="AO1740" s="48"/>
      <c r="AP1740" s="23">
        <v>2000</v>
      </c>
      <c r="AQ1740" s="23" t="s">
        <v>52</v>
      </c>
      <c r="AR1740" s="23" t="s">
        <v>4445</v>
      </c>
      <c r="AS1740" s="38" t="s">
        <v>53</v>
      </c>
      <c r="AT1740" s="23"/>
      <c r="AU1740" s="64" t="s">
        <v>4127</v>
      </c>
      <c r="AV1740" s="99">
        <v>3</v>
      </c>
      <c r="AW1740" s="102">
        <v>177</v>
      </c>
      <c r="AX1740" s="29" t="s">
        <v>701</v>
      </c>
      <c r="AY1740" s="29"/>
      <c r="AZ1740" s="25" t="s">
        <v>4436</v>
      </c>
      <c r="BA1740">
        <f t="shared" si="317"/>
        <v>883</v>
      </c>
      <c r="BB1740" s="115" t="s">
        <v>6983</v>
      </c>
      <c r="BC1740" s="105">
        <f t="shared" si="318"/>
        <v>59</v>
      </c>
      <c r="BD1740" s="116">
        <f t="shared" si="319"/>
        <v>44743</v>
      </c>
      <c r="BE1740" s="141" t="s">
        <v>8477</v>
      </c>
      <c r="BF1740">
        <f>MATCH(BE1740,'Cat-4'!$A:$A,0)</f>
        <v>722</v>
      </c>
      <c r="BG1740">
        <f>MATCH(BD1740,'Cat-4'!$1:$1,0)</f>
        <v>127</v>
      </c>
      <c r="BH1740">
        <f>INDEX('Cat-4'!$1:$1048576,'NSS + ACT'!BF1740,'NSS + ACT'!BG1740)</f>
        <v>125.8</v>
      </c>
      <c r="BI1740">
        <f>MATCH($BI$1,'Cat-4'!$1:$1,0)</f>
        <v>153</v>
      </c>
      <c r="BJ1740">
        <f>INDEX('Cat-4'!$1:$1048576,'NSS + ACT'!BF1740,'NSS + ACT'!BI1740)</f>
        <v>130.80000000000001</v>
      </c>
      <c r="BK1740" s="126">
        <f t="shared" si="320"/>
        <v>1.0397456279809223</v>
      </c>
      <c r="BL1740">
        <f t="shared" si="321"/>
        <v>897</v>
      </c>
      <c r="BM1740" s="126">
        <f t="shared" si="322"/>
        <v>29.9</v>
      </c>
      <c r="BN1740" s="126" t="s">
        <v>8785</v>
      </c>
      <c r="BO1740" s="126">
        <f>MATCH(BB1740,Sheet3!$D$4:$D$8,0)</f>
        <v>2</v>
      </c>
      <c r="BP1740" s="126">
        <f>MATCH(BN1740,Sheet3!$E$4:$H$4,0)</f>
        <v>4</v>
      </c>
      <c r="BQ1740" s="132">
        <f>INDEX(Sheet3!$D$4:$H$8,'NSS + ACT'!BO1740,'NSS + ACT'!BP1740)</f>
        <v>0.1</v>
      </c>
      <c r="BR1740" s="105">
        <f t="shared" si="323"/>
        <v>184.03497615262324</v>
      </c>
      <c r="BS1740" s="162">
        <f t="shared" si="324"/>
        <v>0.1</v>
      </c>
      <c r="BT1740" s="105">
        <f t="shared" si="325"/>
        <v>165.63147853736092</v>
      </c>
    </row>
    <row r="1741" spans="1:72">
      <c r="A1741" s="18">
        <f t="shared" si="316"/>
        <v>1738</v>
      </c>
      <c r="B1741" s="33">
        <v>292309144536</v>
      </c>
      <c r="C1741" s="39">
        <v>45166</v>
      </c>
      <c r="D1741" s="22" t="s">
        <v>304</v>
      </c>
      <c r="E1741" s="22" t="s">
        <v>5667</v>
      </c>
      <c r="F1741" s="110">
        <v>40</v>
      </c>
      <c r="G1741" s="23" t="s">
        <v>119</v>
      </c>
      <c r="H1741" s="58">
        <v>4.3502499999999751</v>
      </c>
      <c r="I1741" s="30"/>
      <c r="J1741" s="101">
        <v>174.009999999999</v>
      </c>
      <c r="K1741" s="33">
        <v>85369090</v>
      </c>
      <c r="L1741" s="26">
        <v>0.1</v>
      </c>
      <c r="M1741" s="40">
        <v>0</v>
      </c>
      <c r="N1741" s="40">
        <v>0</v>
      </c>
      <c r="O1741" s="35">
        <v>0</v>
      </c>
      <c r="P1741" s="63">
        <v>0.1</v>
      </c>
      <c r="Q1741" s="52">
        <v>0</v>
      </c>
      <c r="R1741" s="63">
        <v>0.18</v>
      </c>
      <c r="S1741" s="23" t="s">
        <v>1322</v>
      </c>
      <c r="T1741" s="52">
        <v>17.4009999999999</v>
      </c>
      <c r="U1741" s="52">
        <v>0</v>
      </c>
      <c r="V1741" s="52">
        <v>1.7400999999999902</v>
      </c>
      <c r="W1741" s="52">
        <v>34.767197999999794</v>
      </c>
      <c r="X1741" s="52">
        <v>53.908297999999689</v>
      </c>
      <c r="Y1741" s="23" t="s">
        <v>5450</v>
      </c>
      <c r="Z1741" s="23" t="s">
        <v>5668</v>
      </c>
      <c r="AA1741" s="23" t="s">
        <v>5669</v>
      </c>
      <c r="AB1741" s="33">
        <v>292309144536</v>
      </c>
      <c r="AC1741" s="33" t="s">
        <v>5665</v>
      </c>
      <c r="AD1741" s="39">
        <v>45166</v>
      </c>
      <c r="AE1741" s="39">
        <v>45164</v>
      </c>
      <c r="AF1741" s="53" t="e">
        <v>#N/A</v>
      </c>
      <c r="AG1741" s="53" t="e">
        <v>#N/A</v>
      </c>
      <c r="AH1741" s="39" t="e">
        <v>#N/A</v>
      </c>
      <c r="AI1741" s="23" t="s">
        <v>51</v>
      </c>
      <c r="AJ1741" s="59"/>
      <c r="AK1741" s="59"/>
      <c r="AL1741" s="48"/>
      <c r="AM1741" s="60"/>
      <c r="AN1741" s="33"/>
      <c r="AO1741" s="48"/>
      <c r="AP1741" s="23">
        <v>2000</v>
      </c>
      <c r="AQ1741" s="23" t="s">
        <v>52</v>
      </c>
      <c r="AR1741" s="23" t="s">
        <v>5669</v>
      </c>
      <c r="AS1741" s="38" t="s">
        <v>518</v>
      </c>
      <c r="AT1741" s="23"/>
      <c r="AU1741" s="23" t="s">
        <v>5666</v>
      </c>
      <c r="AV1741" s="99">
        <v>40</v>
      </c>
      <c r="AW1741" s="101">
        <v>174.009999999999</v>
      </c>
      <c r="AX1741" s="29" t="s">
        <v>4770</v>
      </c>
      <c r="AY1741" s="29"/>
      <c r="AZ1741" s="30" t="s">
        <v>853</v>
      </c>
      <c r="BA1741">
        <f t="shared" si="317"/>
        <v>474</v>
      </c>
      <c r="BB1741" s="115" t="s">
        <v>6983</v>
      </c>
      <c r="BC1741" s="105">
        <f t="shared" si="318"/>
        <v>4.3502499999999751</v>
      </c>
      <c r="BD1741" s="116">
        <f t="shared" si="319"/>
        <v>45139</v>
      </c>
      <c r="BE1741" s="141" t="s">
        <v>8477</v>
      </c>
      <c r="BF1741">
        <f>MATCH(BE1741,'Cat-4'!$A:$A,0)</f>
        <v>722</v>
      </c>
      <c r="BG1741">
        <f>MATCH(BD1741,'Cat-4'!$1:$1,0)</f>
        <v>140</v>
      </c>
      <c r="BH1741">
        <f>INDEX('Cat-4'!$1:$1048576,'NSS + ACT'!BF1741,'NSS + ACT'!BG1741)</f>
        <v>128.5</v>
      </c>
      <c r="BI1741">
        <f>MATCH($BI$1,'Cat-4'!$1:$1,0)</f>
        <v>153</v>
      </c>
      <c r="BJ1741">
        <f>INDEX('Cat-4'!$1:$1048576,'NSS + ACT'!BF1741,'NSS + ACT'!BI1741)</f>
        <v>130.80000000000001</v>
      </c>
      <c r="BK1741" s="126">
        <f t="shared" si="320"/>
        <v>1.0178988326848251</v>
      </c>
      <c r="BL1741">
        <f t="shared" si="321"/>
        <v>501</v>
      </c>
      <c r="BM1741" s="126">
        <f t="shared" si="322"/>
        <v>16.7</v>
      </c>
      <c r="BN1741" s="126" t="s">
        <v>8784</v>
      </c>
      <c r="BO1741" s="126">
        <f>MATCH(BB1741,Sheet3!$D$4:$D$8,0)</f>
        <v>2</v>
      </c>
      <c r="BP1741" s="126">
        <f>MATCH(BN1741,Sheet3!$E$4:$H$4,0)</f>
        <v>3</v>
      </c>
      <c r="BQ1741" s="132">
        <f>INDEX(Sheet3!$D$4:$H$8,'NSS + ACT'!BO1741,'NSS + ACT'!BP1741)</f>
        <v>0.05</v>
      </c>
      <c r="BR1741" s="105">
        <f t="shared" si="323"/>
        <v>177.12457587548539</v>
      </c>
      <c r="BS1741" s="162">
        <f t="shared" si="324"/>
        <v>0.05</v>
      </c>
      <c r="BT1741" s="105">
        <f t="shared" si="325"/>
        <v>168.26834708171111</v>
      </c>
    </row>
    <row r="1742" spans="1:72">
      <c r="A1742" s="18">
        <f t="shared" si="316"/>
        <v>1739</v>
      </c>
      <c r="B1742" s="61">
        <v>292206365522</v>
      </c>
      <c r="C1742" s="39">
        <v>44733</v>
      </c>
      <c r="D1742" s="22" t="s">
        <v>148</v>
      </c>
      <c r="E1742" s="22" t="s">
        <v>1284</v>
      </c>
      <c r="F1742" s="110">
        <v>2</v>
      </c>
      <c r="G1742" s="23" t="s">
        <v>49</v>
      </c>
      <c r="H1742" s="52">
        <v>81</v>
      </c>
      <c r="I1742" s="30"/>
      <c r="J1742" s="109">
        <v>162</v>
      </c>
      <c r="K1742" s="23">
        <v>84818090</v>
      </c>
      <c r="L1742" s="26">
        <v>7.4999999999999997E-2</v>
      </c>
      <c r="M1742" s="40">
        <v>0</v>
      </c>
      <c r="N1742" s="62">
        <v>0</v>
      </c>
      <c r="O1742" s="52">
        <v>0</v>
      </c>
      <c r="P1742" s="26">
        <v>0.1</v>
      </c>
      <c r="Q1742" s="52">
        <v>0</v>
      </c>
      <c r="R1742" s="63">
        <v>0.18</v>
      </c>
      <c r="S1742" s="23" t="s">
        <v>849</v>
      </c>
      <c r="T1742" s="52">
        <v>12.15</v>
      </c>
      <c r="U1742" s="52">
        <v>0</v>
      </c>
      <c r="V1742" s="52">
        <v>1.2150000000000001</v>
      </c>
      <c r="W1742" s="52">
        <v>31.5657</v>
      </c>
      <c r="X1742" s="52">
        <v>44.930700000000002</v>
      </c>
      <c r="Y1742" s="23" t="s">
        <v>1248</v>
      </c>
      <c r="Z1742" s="23" t="s">
        <v>1285</v>
      </c>
      <c r="AA1742" s="23" t="s">
        <v>1286</v>
      </c>
      <c r="AB1742" s="33">
        <v>292206365522</v>
      </c>
      <c r="AC1742" s="33" t="s">
        <v>1282</v>
      </c>
      <c r="AD1742" s="48">
        <v>44733</v>
      </c>
      <c r="AE1742" s="39">
        <v>44722</v>
      </c>
      <c r="AF1742" s="53" t="e">
        <v>#N/A</v>
      </c>
      <c r="AG1742" s="53" t="e">
        <v>#N/A</v>
      </c>
      <c r="AH1742" s="39" t="e">
        <v>#N/A</v>
      </c>
      <c r="AI1742" s="23" t="s">
        <v>51</v>
      </c>
      <c r="AJ1742" s="54"/>
      <c r="AK1742" s="55"/>
      <c r="AL1742" s="56"/>
      <c r="AM1742" s="57"/>
      <c r="AN1742" s="33"/>
      <c r="AO1742" s="48"/>
      <c r="AP1742" s="23">
        <v>2000</v>
      </c>
      <c r="AQ1742" s="23" t="s">
        <v>52</v>
      </c>
      <c r="AR1742" s="23" t="s">
        <v>1286</v>
      </c>
      <c r="AS1742" s="38" t="s">
        <v>53</v>
      </c>
      <c r="AT1742" s="23"/>
      <c r="AU1742" s="64" t="s">
        <v>1283</v>
      </c>
      <c r="AV1742" s="99">
        <v>2</v>
      </c>
      <c r="AW1742" s="102">
        <v>162</v>
      </c>
      <c r="AX1742" s="29" t="s">
        <v>701</v>
      </c>
      <c r="AY1742" s="29"/>
      <c r="AZ1742" s="25"/>
      <c r="BA1742">
        <f t="shared" si="317"/>
        <v>916</v>
      </c>
      <c r="BB1742" s="115" t="s">
        <v>6987</v>
      </c>
      <c r="BC1742" s="105">
        <f t="shared" si="318"/>
        <v>81</v>
      </c>
      <c r="BD1742" s="116">
        <f t="shared" si="319"/>
        <v>44713</v>
      </c>
      <c r="BE1742" s="141" t="s">
        <v>8366</v>
      </c>
      <c r="BF1742">
        <f>MATCH(BE1742,'Cat-4'!$A:$A,0)</f>
        <v>666</v>
      </c>
      <c r="BG1742">
        <f>MATCH(BD1742,'Cat-4'!$1:$1,0)</f>
        <v>126</v>
      </c>
      <c r="BH1742">
        <f>INDEX('Cat-4'!$1:$1048576,'NSS + ACT'!BF1742,'NSS + ACT'!BG1742)</f>
        <v>128.6</v>
      </c>
      <c r="BI1742">
        <f>MATCH($BI$1,'Cat-4'!$1:$1,0)</f>
        <v>153</v>
      </c>
      <c r="BJ1742">
        <f>INDEX('Cat-4'!$1:$1048576,'NSS + ACT'!BF1742,'NSS + ACT'!BI1742)</f>
        <v>133.4</v>
      </c>
      <c r="BK1742" s="126">
        <f t="shared" si="320"/>
        <v>1.0373250388802489</v>
      </c>
      <c r="BL1742">
        <f t="shared" si="321"/>
        <v>927</v>
      </c>
      <c r="BM1742" s="126">
        <f t="shared" si="322"/>
        <v>30.9</v>
      </c>
      <c r="BN1742" s="126" t="s">
        <v>8785</v>
      </c>
      <c r="BO1742" s="126">
        <f>MATCH(BB1742,Sheet3!$D$4:$D$8,0)</f>
        <v>4</v>
      </c>
      <c r="BP1742" s="126">
        <f>MATCH(BN1742,Sheet3!$E$4:$H$4,0)</f>
        <v>4</v>
      </c>
      <c r="BQ1742" s="132">
        <f>INDEX(Sheet3!$D$4:$H$8,'NSS + ACT'!BO1742,'NSS + ACT'!BP1742)</f>
        <v>0.2</v>
      </c>
      <c r="BR1742" s="105">
        <f t="shared" si="323"/>
        <v>168.04665629860031</v>
      </c>
      <c r="BS1742" s="162">
        <f t="shared" si="324"/>
        <v>0.2</v>
      </c>
      <c r="BT1742" s="105">
        <f t="shared" si="325"/>
        <v>134.43732503888026</v>
      </c>
    </row>
    <row r="1743" spans="1:72">
      <c r="A1743" s="18">
        <f t="shared" si="316"/>
        <v>1740</v>
      </c>
      <c r="B1743" s="33">
        <v>292309146102</v>
      </c>
      <c r="C1743" s="39">
        <v>45166</v>
      </c>
      <c r="D1743" s="22" t="s">
        <v>304</v>
      </c>
      <c r="E1743" s="22" t="s">
        <v>5659</v>
      </c>
      <c r="F1743" s="110">
        <v>70</v>
      </c>
      <c r="G1743" s="23" t="s">
        <v>119</v>
      </c>
      <c r="H1743" s="58">
        <v>2.2200000000000002</v>
      </c>
      <c r="I1743" s="30"/>
      <c r="J1743" s="101">
        <v>155.4</v>
      </c>
      <c r="K1743" s="33">
        <v>85369090</v>
      </c>
      <c r="L1743" s="26">
        <v>0.1</v>
      </c>
      <c r="M1743" s="40">
        <v>0</v>
      </c>
      <c r="N1743" s="40">
        <v>0</v>
      </c>
      <c r="O1743" s="35">
        <v>0</v>
      </c>
      <c r="P1743" s="63">
        <v>0.1</v>
      </c>
      <c r="Q1743" s="52">
        <v>0</v>
      </c>
      <c r="R1743" s="63">
        <v>0.18</v>
      </c>
      <c r="S1743" s="23" t="s">
        <v>1322</v>
      </c>
      <c r="T1743" s="52">
        <v>15.540000000000001</v>
      </c>
      <c r="U1743" s="52">
        <v>0</v>
      </c>
      <c r="V1743" s="52">
        <v>1.5540000000000003</v>
      </c>
      <c r="W1743" s="52">
        <v>31.048919999999999</v>
      </c>
      <c r="X1743" s="52">
        <v>48.142920000000004</v>
      </c>
      <c r="Y1743" s="23" t="s">
        <v>5450</v>
      </c>
      <c r="Z1743" s="23" t="s">
        <v>5660</v>
      </c>
      <c r="AA1743" s="23" t="s">
        <v>5661</v>
      </c>
      <c r="AB1743" s="33">
        <v>292309146102</v>
      </c>
      <c r="AC1743" s="33" t="s">
        <v>5642</v>
      </c>
      <c r="AD1743" s="39">
        <v>45166</v>
      </c>
      <c r="AE1743" s="39">
        <v>45164</v>
      </c>
      <c r="AF1743" s="53" t="e">
        <v>#N/A</v>
      </c>
      <c r="AG1743" s="53" t="e">
        <v>#N/A</v>
      </c>
      <c r="AH1743" s="39" t="e">
        <v>#N/A</v>
      </c>
      <c r="AI1743" s="23" t="s">
        <v>51</v>
      </c>
      <c r="AJ1743" s="59"/>
      <c r="AK1743" s="59"/>
      <c r="AL1743" s="48"/>
      <c r="AM1743" s="60"/>
      <c r="AN1743" s="33"/>
      <c r="AO1743" s="48"/>
      <c r="AP1743" s="23">
        <v>2000</v>
      </c>
      <c r="AQ1743" s="23" t="s">
        <v>52</v>
      </c>
      <c r="AR1743" s="23" t="s">
        <v>5661</v>
      </c>
      <c r="AS1743" s="38" t="s">
        <v>518</v>
      </c>
      <c r="AT1743" s="23"/>
      <c r="AU1743" s="23" t="s">
        <v>5643</v>
      </c>
      <c r="AV1743" s="99">
        <v>70</v>
      </c>
      <c r="AW1743" s="101">
        <v>155.4</v>
      </c>
      <c r="AX1743" s="29" t="s">
        <v>4770</v>
      </c>
      <c r="AY1743" s="29"/>
      <c r="AZ1743" s="30" t="s">
        <v>853</v>
      </c>
      <c r="BA1743">
        <f t="shared" si="317"/>
        <v>474</v>
      </c>
      <c r="BB1743" s="115" t="s">
        <v>6983</v>
      </c>
      <c r="BC1743" s="105">
        <f t="shared" si="318"/>
        <v>2.2200000000000002</v>
      </c>
      <c r="BD1743" s="116">
        <f t="shared" si="319"/>
        <v>45139</v>
      </c>
      <c r="BE1743" s="141" t="s">
        <v>8477</v>
      </c>
      <c r="BF1743">
        <f>MATCH(BE1743,'Cat-4'!$A:$A,0)</f>
        <v>722</v>
      </c>
      <c r="BG1743">
        <f>MATCH(BD1743,'Cat-4'!$1:$1,0)</f>
        <v>140</v>
      </c>
      <c r="BH1743">
        <f>INDEX('Cat-4'!$1:$1048576,'NSS + ACT'!BF1743,'NSS + ACT'!BG1743)</f>
        <v>128.5</v>
      </c>
      <c r="BI1743">
        <f>MATCH($BI$1,'Cat-4'!$1:$1,0)</f>
        <v>153</v>
      </c>
      <c r="BJ1743">
        <f>INDEX('Cat-4'!$1:$1048576,'NSS + ACT'!BF1743,'NSS + ACT'!BI1743)</f>
        <v>130.80000000000001</v>
      </c>
      <c r="BK1743" s="126">
        <f t="shared" si="320"/>
        <v>1.0178988326848251</v>
      </c>
      <c r="BL1743">
        <f t="shared" si="321"/>
        <v>501</v>
      </c>
      <c r="BM1743" s="126">
        <f t="shared" si="322"/>
        <v>16.7</v>
      </c>
      <c r="BN1743" s="126" t="s">
        <v>8784</v>
      </c>
      <c r="BO1743" s="126">
        <f>MATCH(BB1743,Sheet3!$D$4:$D$8,0)</f>
        <v>2</v>
      </c>
      <c r="BP1743" s="126">
        <f>MATCH(BN1743,Sheet3!$E$4:$H$4,0)</f>
        <v>3</v>
      </c>
      <c r="BQ1743" s="132">
        <f>INDEX(Sheet3!$D$4:$H$8,'NSS + ACT'!BO1743,'NSS + ACT'!BP1743)</f>
        <v>0.05</v>
      </c>
      <c r="BR1743" s="105">
        <f t="shared" si="323"/>
        <v>158.18147859922183</v>
      </c>
      <c r="BS1743" s="162">
        <f t="shared" si="324"/>
        <v>0.05</v>
      </c>
      <c r="BT1743" s="105">
        <f t="shared" si="325"/>
        <v>150.27240466926074</v>
      </c>
    </row>
    <row r="1744" spans="1:72">
      <c r="A1744" s="18">
        <f t="shared" si="316"/>
        <v>1741</v>
      </c>
      <c r="B1744" s="33"/>
      <c r="C1744" s="39"/>
      <c r="D1744" s="22" t="s">
        <v>180</v>
      </c>
      <c r="E1744" s="22" t="s">
        <v>6866</v>
      </c>
      <c r="F1744" s="113">
        <v>1</v>
      </c>
      <c r="G1744" s="23" t="s">
        <v>119</v>
      </c>
      <c r="H1744" s="24">
        <v>154</v>
      </c>
      <c r="I1744" s="30"/>
      <c r="J1744" s="101">
        <v>154</v>
      </c>
      <c r="K1744" s="23">
        <v>84139120</v>
      </c>
      <c r="L1744" s="26">
        <v>7.4999999999999997E-2</v>
      </c>
      <c r="M1744" s="23"/>
      <c r="N1744" s="49"/>
      <c r="O1744" s="38"/>
      <c r="P1744" s="26">
        <v>0.1</v>
      </c>
      <c r="Q1744" s="38"/>
      <c r="R1744" s="26">
        <v>0.18</v>
      </c>
      <c r="S1744" s="23" t="s">
        <v>2931</v>
      </c>
      <c r="T1744" s="94">
        <v>11.549999999999999</v>
      </c>
      <c r="U1744" s="94">
        <v>0</v>
      </c>
      <c r="V1744" s="94">
        <v>1.155</v>
      </c>
      <c r="W1744" s="94">
        <v>30.006900000000002</v>
      </c>
      <c r="X1744" s="52">
        <v>42.7119</v>
      </c>
      <c r="Y1744" s="23" t="s">
        <v>6835</v>
      </c>
      <c r="Z1744" s="23" t="s">
        <v>6867</v>
      </c>
      <c r="AA1744" s="23" t="s">
        <v>6867</v>
      </c>
      <c r="AB1744" s="33">
        <v>291503606354</v>
      </c>
      <c r="AC1744" s="23">
        <v>12128</v>
      </c>
      <c r="AD1744" s="48">
        <v>42276</v>
      </c>
      <c r="AE1744" s="39">
        <v>42212</v>
      </c>
      <c r="AF1744" s="33" t="e">
        <v>#N/A</v>
      </c>
      <c r="AG1744" s="23" t="e">
        <v>#N/A</v>
      </c>
      <c r="AH1744" s="39" t="e">
        <v>#N/A</v>
      </c>
      <c r="AI1744" s="23" t="s">
        <v>51</v>
      </c>
      <c r="AJ1744" s="65"/>
      <c r="AK1744" s="57"/>
      <c r="AL1744" s="56"/>
      <c r="AM1744" s="52"/>
      <c r="AN1744" s="23"/>
      <c r="AO1744" s="38"/>
      <c r="AP1744" s="23">
        <v>2000</v>
      </c>
      <c r="AQ1744" s="23" t="s">
        <v>64</v>
      </c>
      <c r="AR1744" s="23" t="s">
        <v>6868</v>
      </c>
      <c r="AS1744" s="95" t="s">
        <v>53</v>
      </c>
      <c r="AT1744" s="23"/>
      <c r="AU1744" s="23" t="s">
        <v>267</v>
      </c>
      <c r="AV1744" s="99">
        <v>1</v>
      </c>
      <c r="AW1744" s="101">
        <v>154</v>
      </c>
      <c r="AX1744" s="29" t="s">
        <v>6494</v>
      </c>
      <c r="AY1744" s="29"/>
      <c r="AZ1744" s="21"/>
      <c r="BA1744">
        <f t="shared" si="317"/>
        <v>3426</v>
      </c>
      <c r="BB1744" s="115" t="s">
        <v>6983</v>
      </c>
      <c r="BC1744" s="105">
        <f t="shared" si="318"/>
        <v>154</v>
      </c>
      <c r="BD1744" s="116">
        <f t="shared" si="319"/>
        <v>42186</v>
      </c>
      <c r="BE1744" s="141" t="s">
        <v>8477</v>
      </c>
      <c r="BF1744">
        <f>MATCH(BE1744,'Cat-4'!$A:$A,0)</f>
        <v>722</v>
      </c>
      <c r="BG1744">
        <f>MATCH(BD1744,'Cat-4'!$1:$1,0)</f>
        <v>43</v>
      </c>
      <c r="BH1744">
        <f>INDEX('Cat-4'!$1:$1048576,'NSS + ACT'!BF1744,'NSS + ACT'!BG1744)</f>
        <v>110.2</v>
      </c>
      <c r="BI1744">
        <f>MATCH($BI$1,'Cat-4'!$1:$1,0)</f>
        <v>153</v>
      </c>
      <c r="BJ1744">
        <f>INDEX('Cat-4'!$1:$1048576,'NSS + ACT'!BF1744,'NSS + ACT'!BI1744)</f>
        <v>130.80000000000001</v>
      </c>
      <c r="BK1744" s="126">
        <f t="shared" si="320"/>
        <v>1.1869328493647913</v>
      </c>
      <c r="BL1744">
        <f t="shared" si="321"/>
        <v>3454</v>
      </c>
      <c r="BM1744" s="126">
        <f t="shared" si="322"/>
        <v>115.13333333333334</v>
      </c>
      <c r="BN1744" s="126" t="s">
        <v>8785</v>
      </c>
      <c r="BO1744" s="126">
        <f>MATCH(BB1744,Sheet3!$D$4:$D$8,0)</f>
        <v>2</v>
      </c>
      <c r="BP1744" s="126">
        <f>MATCH(BN1744,Sheet3!$E$4:$H$4,0)</f>
        <v>4</v>
      </c>
      <c r="BQ1744" s="132">
        <f>INDEX(Sheet3!$D$4:$H$8,'NSS + ACT'!BO1744,'NSS + ACT'!BP1744)</f>
        <v>0.1</v>
      </c>
      <c r="BR1744" s="105">
        <f t="shared" si="323"/>
        <v>182.78765880217784</v>
      </c>
      <c r="BS1744" s="162">
        <f t="shared" si="324"/>
        <v>0.1</v>
      </c>
      <c r="BT1744" s="105">
        <f t="shared" si="325"/>
        <v>164.50889292196007</v>
      </c>
    </row>
    <row r="1745" spans="1:72">
      <c r="A1745" s="18">
        <f t="shared" ref="A1745:A1750" si="326">A1744+1</f>
        <v>1742</v>
      </c>
      <c r="B1745" s="61">
        <v>292007963855</v>
      </c>
      <c r="C1745" s="39">
        <v>44116</v>
      </c>
      <c r="D1745" s="22" t="s">
        <v>168</v>
      </c>
      <c r="E1745" s="22" t="s">
        <v>4382</v>
      </c>
      <c r="F1745" s="110">
        <v>2</v>
      </c>
      <c r="G1745" s="23" t="s">
        <v>119</v>
      </c>
      <c r="H1745" s="52">
        <v>76.33</v>
      </c>
      <c r="I1745" s="30"/>
      <c r="J1745" s="109">
        <v>152.66</v>
      </c>
      <c r="K1745" s="23">
        <v>84841010</v>
      </c>
      <c r="L1745" s="26">
        <v>7.4999999999999997E-2</v>
      </c>
      <c r="M1745" s="40">
        <v>0</v>
      </c>
      <c r="N1745" s="62">
        <v>0</v>
      </c>
      <c r="O1745" s="52">
        <v>0</v>
      </c>
      <c r="P1745" s="26">
        <v>0.1</v>
      </c>
      <c r="Q1745" s="52">
        <v>0</v>
      </c>
      <c r="R1745" s="63">
        <v>0.18</v>
      </c>
      <c r="S1745" s="23" t="s">
        <v>4095</v>
      </c>
      <c r="T1745" s="52">
        <v>11.449499999999999</v>
      </c>
      <c r="U1745" s="52">
        <v>0</v>
      </c>
      <c r="V1745" s="52">
        <v>1.1449499999999999</v>
      </c>
      <c r="W1745" s="52">
        <v>29.745800999999997</v>
      </c>
      <c r="X1745" s="52">
        <v>42.340250999999995</v>
      </c>
      <c r="Y1745" s="23" t="s">
        <v>4133</v>
      </c>
      <c r="Z1745" s="23" t="s">
        <v>4383</v>
      </c>
      <c r="AA1745" s="23" t="s">
        <v>4384</v>
      </c>
      <c r="AB1745" s="33">
        <v>292007963855</v>
      </c>
      <c r="AC1745" s="33" t="s">
        <v>1348</v>
      </c>
      <c r="AD1745" s="39">
        <v>44116</v>
      </c>
      <c r="AE1745" s="39">
        <v>44109</v>
      </c>
      <c r="AF1745" s="53" t="e">
        <v>#N/A</v>
      </c>
      <c r="AG1745" s="53" t="e">
        <v>#N/A</v>
      </c>
      <c r="AH1745" s="39" t="e">
        <v>#N/A</v>
      </c>
      <c r="AI1745" s="23" t="s">
        <v>51</v>
      </c>
      <c r="AJ1745" s="59"/>
      <c r="AK1745" s="59"/>
      <c r="AL1745" s="48"/>
      <c r="AM1745" s="60"/>
      <c r="AN1745" s="33"/>
      <c r="AO1745" s="48"/>
      <c r="AP1745" s="23">
        <v>2000</v>
      </c>
      <c r="AQ1745" s="23" t="s">
        <v>52</v>
      </c>
      <c r="AR1745" s="23" t="s">
        <v>4384</v>
      </c>
      <c r="AS1745" s="38" t="s">
        <v>53</v>
      </c>
      <c r="AT1745" s="23" t="s">
        <v>519</v>
      </c>
      <c r="AU1745" s="64" t="s">
        <v>1349</v>
      </c>
      <c r="AV1745" s="99">
        <v>2</v>
      </c>
      <c r="AW1745" s="102">
        <v>152.66</v>
      </c>
      <c r="AX1745" s="29" t="s">
        <v>701</v>
      </c>
      <c r="AY1745" s="29"/>
      <c r="AZ1745" s="25"/>
      <c r="BA1745">
        <f t="shared" ref="BA1745:BA1750" si="327">$BA$2-AE1745</f>
        <v>1529</v>
      </c>
      <c r="BB1745" s="115" t="s">
        <v>6983</v>
      </c>
      <c r="BC1745" s="105">
        <f t="shared" si="318"/>
        <v>76.33</v>
      </c>
      <c r="BD1745" s="116">
        <f t="shared" si="319"/>
        <v>44105</v>
      </c>
      <c r="BE1745" s="141" t="s">
        <v>8477</v>
      </c>
      <c r="BF1745">
        <f>MATCH(BE1745,'Cat-4'!$A:$A,0)</f>
        <v>722</v>
      </c>
      <c r="BG1745">
        <f>MATCH(BD1745,'Cat-4'!$1:$1,0)</f>
        <v>106</v>
      </c>
      <c r="BH1745">
        <f>INDEX('Cat-4'!$1:$1048576,'NSS + ACT'!BF1745,'NSS + ACT'!BG1745)</f>
        <v>114.2</v>
      </c>
      <c r="BI1745">
        <f>MATCH($BI$1,'Cat-4'!$1:$1,0)</f>
        <v>153</v>
      </c>
      <c r="BJ1745">
        <f>INDEX('Cat-4'!$1:$1048576,'NSS + ACT'!BF1745,'NSS + ACT'!BI1745)</f>
        <v>130.80000000000001</v>
      </c>
      <c r="BK1745" s="126">
        <f t="shared" si="320"/>
        <v>1.1453590192644485</v>
      </c>
      <c r="BL1745">
        <f t="shared" si="321"/>
        <v>1535</v>
      </c>
      <c r="BM1745" s="126">
        <f t="shared" si="322"/>
        <v>51.166666666666664</v>
      </c>
      <c r="BN1745" s="126" t="s">
        <v>8785</v>
      </c>
      <c r="BO1745" s="126">
        <f>MATCH(BB1745,Sheet3!$D$4:$D$8,0)</f>
        <v>2</v>
      </c>
      <c r="BP1745" s="126">
        <f>MATCH(BN1745,Sheet3!$E$4:$H$4,0)</f>
        <v>4</v>
      </c>
      <c r="BQ1745" s="132">
        <f>INDEX(Sheet3!$D$4:$H$8,'NSS + ACT'!BO1745,'NSS + ACT'!BP1745)</f>
        <v>0.1</v>
      </c>
      <c r="BR1745" s="105">
        <f t="shared" si="323"/>
        <v>174.8505078809107</v>
      </c>
      <c r="BS1745" s="162">
        <f t="shared" si="324"/>
        <v>0.1</v>
      </c>
      <c r="BT1745" s="105">
        <f t="shared" si="325"/>
        <v>157.36545709281964</v>
      </c>
    </row>
    <row r="1746" spans="1:72">
      <c r="A1746" s="18">
        <f t="shared" si="326"/>
        <v>1743</v>
      </c>
      <c r="B1746" s="61">
        <v>292007963855</v>
      </c>
      <c r="C1746" s="39">
        <v>44116</v>
      </c>
      <c r="D1746" s="22" t="s">
        <v>168</v>
      </c>
      <c r="E1746" s="22" t="s">
        <v>4385</v>
      </c>
      <c r="F1746" s="110">
        <v>2</v>
      </c>
      <c r="G1746" s="23" t="s">
        <v>119</v>
      </c>
      <c r="H1746" s="52">
        <v>48.695</v>
      </c>
      <c r="I1746" s="30"/>
      <c r="J1746" s="109">
        <v>97.39</v>
      </c>
      <c r="K1746" s="23">
        <v>84841010</v>
      </c>
      <c r="L1746" s="26">
        <v>7.4999999999999997E-2</v>
      </c>
      <c r="M1746" s="40">
        <v>0</v>
      </c>
      <c r="N1746" s="62">
        <v>0</v>
      </c>
      <c r="O1746" s="52">
        <v>0</v>
      </c>
      <c r="P1746" s="26">
        <v>0.1</v>
      </c>
      <c r="Q1746" s="52">
        <v>0</v>
      </c>
      <c r="R1746" s="63">
        <v>0.18</v>
      </c>
      <c r="S1746" s="23" t="s">
        <v>4095</v>
      </c>
      <c r="T1746" s="52">
        <v>7.3042499999999997</v>
      </c>
      <c r="U1746" s="52">
        <v>0</v>
      </c>
      <c r="V1746" s="52">
        <v>0.73042499999999999</v>
      </c>
      <c r="W1746" s="52">
        <v>18.976441499999996</v>
      </c>
      <c r="X1746" s="52">
        <v>27.011116499999996</v>
      </c>
      <c r="Y1746" s="23" t="s">
        <v>4133</v>
      </c>
      <c r="Z1746" s="23" t="s">
        <v>4386</v>
      </c>
      <c r="AA1746" s="23" t="s">
        <v>4387</v>
      </c>
      <c r="AB1746" s="33">
        <v>292007963855</v>
      </c>
      <c r="AC1746" s="33" t="s">
        <v>1348</v>
      </c>
      <c r="AD1746" s="39">
        <v>44116</v>
      </c>
      <c r="AE1746" s="39">
        <v>44109</v>
      </c>
      <c r="AF1746" s="53" t="e">
        <v>#N/A</v>
      </c>
      <c r="AG1746" s="53" t="e">
        <v>#N/A</v>
      </c>
      <c r="AH1746" s="39" t="e">
        <v>#N/A</v>
      </c>
      <c r="AI1746" s="23" t="s">
        <v>51</v>
      </c>
      <c r="AJ1746" s="59"/>
      <c r="AK1746" s="59"/>
      <c r="AL1746" s="48"/>
      <c r="AM1746" s="60"/>
      <c r="AN1746" s="33"/>
      <c r="AO1746" s="48"/>
      <c r="AP1746" s="23">
        <v>2000</v>
      </c>
      <c r="AQ1746" s="23" t="s">
        <v>52</v>
      </c>
      <c r="AR1746" s="23" t="s">
        <v>4387</v>
      </c>
      <c r="AS1746" s="38" t="s">
        <v>53</v>
      </c>
      <c r="AT1746" s="23"/>
      <c r="AU1746" s="64" t="s">
        <v>1349</v>
      </c>
      <c r="AV1746" s="99">
        <v>2</v>
      </c>
      <c r="AW1746" s="102">
        <v>97.39</v>
      </c>
      <c r="AX1746" s="29" t="s">
        <v>701</v>
      </c>
      <c r="AY1746" s="29"/>
      <c r="AZ1746" s="25"/>
      <c r="BA1746">
        <f t="shared" si="327"/>
        <v>1529</v>
      </c>
      <c r="BB1746" s="115" t="s">
        <v>6983</v>
      </c>
      <c r="BC1746" s="105">
        <f t="shared" si="318"/>
        <v>48.695</v>
      </c>
      <c r="BD1746" s="116">
        <f t="shared" si="319"/>
        <v>44105</v>
      </c>
      <c r="BE1746" s="141" t="s">
        <v>8477</v>
      </c>
      <c r="BF1746">
        <f>MATCH(BE1746,'Cat-4'!$A:$A,0)</f>
        <v>722</v>
      </c>
      <c r="BG1746">
        <f>MATCH(BD1746,'Cat-4'!$1:$1,0)</f>
        <v>106</v>
      </c>
      <c r="BH1746">
        <f>INDEX('Cat-4'!$1:$1048576,'NSS + ACT'!BF1746,'NSS + ACT'!BG1746)</f>
        <v>114.2</v>
      </c>
      <c r="BI1746">
        <f>MATCH($BI$1,'Cat-4'!$1:$1,0)</f>
        <v>153</v>
      </c>
      <c r="BJ1746">
        <f>INDEX('Cat-4'!$1:$1048576,'NSS + ACT'!BF1746,'NSS + ACT'!BI1746)</f>
        <v>130.80000000000001</v>
      </c>
      <c r="BK1746" s="126">
        <f t="shared" si="320"/>
        <v>1.1453590192644485</v>
      </c>
      <c r="BL1746">
        <f t="shared" si="321"/>
        <v>1535</v>
      </c>
      <c r="BM1746" s="126">
        <f t="shared" si="322"/>
        <v>51.166666666666664</v>
      </c>
      <c r="BN1746" s="126" t="s">
        <v>8785</v>
      </c>
      <c r="BO1746" s="126">
        <f>MATCH(BB1746,Sheet3!$D$4:$D$8,0)</f>
        <v>2</v>
      </c>
      <c r="BP1746" s="126">
        <f>MATCH(BN1746,Sheet3!$E$4:$H$4,0)</f>
        <v>4</v>
      </c>
      <c r="BQ1746" s="132">
        <f>INDEX(Sheet3!$D$4:$H$8,'NSS + ACT'!BO1746,'NSS + ACT'!BP1746)</f>
        <v>0.1</v>
      </c>
      <c r="BR1746" s="105">
        <f t="shared" si="323"/>
        <v>111.54651488616464</v>
      </c>
      <c r="BS1746" s="162">
        <f t="shared" si="324"/>
        <v>0.1</v>
      </c>
      <c r="BT1746" s="105">
        <f t="shared" si="325"/>
        <v>100.39186339754818</v>
      </c>
    </row>
    <row r="1747" spans="1:72">
      <c r="A1747" s="18">
        <f t="shared" si="326"/>
        <v>1744</v>
      </c>
      <c r="B1747" s="61">
        <v>292206365522</v>
      </c>
      <c r="C1747" s="39">
        <v>44733</v>
      </c>
      <c r="D1747" s="22" t="s">
        <v>148</v>
      </c>
      <c r="E1747" s="22" t="s">
        <v>1287</v>
      </c>
      <c r="F1747" s="110">
        <v>2</v>
      </c>
      <c r="G1747" s="23" t="s">
        <v>49</v>
      </c>
      <c r="H1747" s="52">
        <v>48</v>
      </c>
      <c r="I1747" s="30"/>
      <c r="J1747" s="109">
        <v>96</v>
      </c>
      <c r="K1747" s="23">
        <v>84818090</v>
      </c>
      <c r="L1747" s="26">
        <v>7.4999999999999997E-2</v>
      </c>
      <c r="M1747" s="40">
        <v>0</v>
      </c>
      <c r="N1747" s="62">
        <v>0</v>
      </c>
      <c r="O1747" s="52">
        <v>0</v>
      </c>
      <c r="P1747" s="26">
        <v>0.1</v>
      </c>
      <c r="Q1747" s="52">
        <v>0</v>
      </c>
      <c r="R1747" s="63">
        <v>0.18</v>
      </c>
      <c r="S1747" s="23" t="s">
        <v>849</v>
      </c>
      <c r="T1747" s="52">
        <v>7.1999999999999993</v>
      </c>
      <c r="U1747" s="52">
        <v>0</v>
      </c>
      <c r="V1747" s="52">
        <v>0.72</v>
      </c>
      <c r="W1747" s="52">
        <v>18.7056</v>
      </c>
      <c r="X1747" s="52">
        <v>26.625599999999999</v>
      </c>
      <c r="Y1747" s="23" t="s">
        <v>1248</v>
      </c>
      <c r="Z1747" s="23" t="s">
        <v>1288</v>
      </c>
      <c r="AA1747" s="23" t="s">
        <v>1289</v>
      </c>
      <c r="AB1747" s="33">
        <v>292206365522</v>
      </c>
      <c r="AC1747" s="33" t="s">
        <v>1282</v>
      </c>
      <c r="AD1747" s="48">
        <v>44733</v>
      </c>
      <c r="AE1747" s="39">
        <v>44722</v>
      </c>
      <c r="AF1747" s="53" t="e">
        <v>#N/A</v>
      </c>
      <c r="AG1747" s="53" t="e">
        <v>#N/A</v>
      </c>
      <c r="AH1747" s="39" t="e">
        <v>#N/A</v>
      </c>
      <c r="AI1747" s="23" t="s">
        <v>51</v>
      </c>
      <c r="AJ1747" s="54"/>
      <c r="AK1747" s="55"/>
      <c r="AL1747" s="56"/>
      <c r="AM1747" s="57"/>
      <c r="AN1747" s="33"/>
      <c r="AO1747" s="48"/>
      <c r="AP1747" s="23">
        <v>2000</v>
      </c>
      <c r="AQ1747" s="23" t="s">
        <v>52</v>
      </c>
      <c r="AR1747" s="23" t="s">
        <v>1289</v>
      </c>
      <c r="AS1747" s="38" t="s">
        <v>53</v>
      </c>
      <c r="AT1747" s="23"/>
      <c r="AU1747" s="64" t="s">
        <v>1283</v>
      </c>
      <c r="AV1747" s="99">
        <v>2</v>
      </c>
      <c r="AW1747" s="102">
        <v>96</v>
      </c>
      <c r="AX1747" s="29" t="s">
        <v>701</v>
      </c>
      <c r="AY1747" s="29"/>
      <c r="AZ1747" s="25"/>
      <c r="BA1747">
        <f t="shared" si="327"/>
        <v>916</v>
      </c>
      <c r="BB1747" s="115" t="s">
        <v>6987</v>
      </c>
      <c r="BC1747" s="105">
        <f t="shared" si="318"/>
        <v>48</v>
      </c>
      <c r="BD1747" s="116">
        <f t="shared" si="319"/>
        <v>44713</v>
      </c>
      <c r="BE1747" s="141" t="s">
        <v>8366</v>
      </c>
      <c r="BF1747">
        <f>MATCH(BE1747,'Cat-4'!$A:$A,0)</f>
        <v>666</v>
      </c>
      <c r="BG1747">
        <f>MATCH(BD1747,'Cat-4'!$1:$1,0)</f>
        <v>126</v>
      </c>
      <c r="BH1747">
        <f>INDEX('Cat-4'!$1:$1048576,'NSS + ACT'!BF1747,'NSS + ACT'!BG1747)</f>
        <v>128.6</v>
      </c>
      <c r="BI1747">
        <f>MATCH($BI$1,'Cat-4'!$1:$1,0)</f>
        <v>153</v>
      </c>
      <c r="BJ1747">
        <f>INDEX('Cat-4'!$1:$1048576,'NSS + ACT'!BF1747,'NSS + ACT'!BI1747)</f>
        <v>133.4</v>
      </c>
      <c r="BK1747" s="126">
        <f t="shared" si="320"/>
        <v>1.0373250388802489</v>
      </c>
      <c r="BL1747">
        <f t="shared" si="321"/>
        <v>927</v>
      </c>
      <c r="BM1747" s="126">
        <f t="shared" si="322"/>
        <v>30.9</v>
      </c>
      <c r="BN1747" s="126" t="s">
        <v>8785</v>
      </c>
      <c r="BO1747" s="126">
        <f>MATCH(BB1747,Sheet3!$D$4:$D$8,0)</f>
        <v>4</v>
      </c>
      <c r="BP1747" s="126">
        <f>MATCH(BN1747,Sheet3!$E$4:$H$4,0)</f>
        <v>4</v>
      </c>
      <c r="BQ1747" s="132">
        <f>INDEX(Sheet3!$D$4:$H$8,'NSS + ACT'!BO1747,'NSS + ACT'!BP1747)</f>
        <v>0.2</v>
      </c>
      <c r="BR1747" s="105">
        <f t="shared" si="323"/>
        <v>99.58320373250389</v>
      </c>
      <c r="BS1747" s="162">
        <f t="shared" si="324"/>
        <v>0.2</v>
      </c>
      <c r="BT1747" s="105">
        <f t="shared" si="325"/>
        <v>79.666562986003115</v>
      </c>
    </row>
    <row r="1748" spans="1:72">
      <c r="A1748" s="18">
        <f t="shared" si="326"/>
        <v>1745</v>
      </c>
      <c r="B1748" s="33">
        <v>292309146102</v>
      </c>
      <c r="C1748" s="39">
        <v>45166</v>
      </c>
      <c r="D1748" s="22" t="s">
        <v>304</v>
      </c>
      <c r="E1748" s="22" t="s">
        <v>5656</v>
      </c>
      <c r="F1748" s="110">
        <v>40</v>
      </c>
      <c r="G1748" s="23" t="s">
        <v>119</v>
      </c>
      <c r="H1748" s="58">
        <v>1.9399999999999973</v>
      </c>
      <c r="I1748" s="30"/>
      <c r="J1748" s="101">
        <v>77.599999999999895</v>
      </c>
      <c r="K1748" s="33">
        <v>85369090</v>
      </c>
      <c r="L1748" s="26">
        <v>0.1</v>
      </c>
      <c r="M1748" s="40">
        <v>0</v>
      </c>
      <c r="N1748" s="40">
        <v>0</v>
      </c>
      <c r="O1748" s="35">
        <v>0</v>
      </c>
      <c r="P1748" s="63">
        <v>0.1</v>
      </c>
      <c r="Q1748" s="52">
        <v>0</v>
      </c>
      <c r="R1748" s="63">
        <v>0.18</v>
      </c>
      <c r="S1748" s="23" t="s">
        <v>1322</v>
      </c>
      <c r="T1748" s="52">
        <v>7.75999999999999</v>
      </c>
      <c r="U1748" s="52">
        <v>0</v>
      </c>
      <c r="V1748" s="52">
        <v>0.77599999999999902</v>
      </c>
      <c r="W1748" s="52">
        <v>15.504479999999978</v>
      </c>
      <c r="X1748" s="52">
        <v>24.040479999999967</v>
      </c>
      <c r="Y1748" s="23" t="s">
        <v>5450</v>
      </c>
      <c r="Z1748" s="23" t="s">
        <v>5657</v>
      </c>
      <c r="AA1748" s="23" t="s">
        <v>5658</v>
      </c>
      <c r="AB1748" s="33">
        <v>292309146102</v>
      </c>
      <c r="AC1748" s="33" t="s">
        <v>5642</v>
      </c>
      <c r="AD1748" s="39">
        <v>45166</v>
      </c>
      <c r="AE1748" s="39">
        <v>45164</v>
      </c>
      <c r="AF1748" s="53" t="e">
        <v>#N/A</v>
      </c>
      <c r="AG1748" s="53" t="e">
        <v>#N/A</v>
      </c>
      <c r="AH1748" s="39" t="e">
        <v>#N/A</v>
      </c>
      <c r="AI1748" s="23" t="s">
        <v>51</v>
      </c>
      <c r="AJ1748" s="59"/>
      <c r="AK1748" s="59"/>
      <c r="AL1748" s="48"/>
      <c r="AM1748" s="60"/>
      <c r="AN1748" s="33"/>
      <c r="AO1748" s="48"/>
      <c r="AP1748" s="23">
        <v>2000</v>
      </c>
      <c r="AQ1748" s="23" t="s">
        <v>52</v>
      </c>
      <c r="AR1748" s="23" t="s">
        <v>5658</v>
      </c>
      <c r="AS1748" s="38" t="s">
        <v>518</v>
      </c>
      <c r="AT1748" s="23"/>
      <c r="AU1748" s="23" t="s">
        <v>5643</v>
      </c>
      <c r="AV1748" s="99">
        <v>40</v>
      </c>
      <c r="AW1748" s="101">
        <v>77.599999999999895</v>
      </c>
      <c r="AX1748" s="29" t="s">
        <v>4770</v>
      </c>
      <c r="AY1748" s="29"/>
      <c r="AZ1748" s="30" t="s">
        <v>853</v>
      </c>
      <c r="BA1748">
        <f t="shared" si="327"/>
        <v>474</v>
      </c>
      <c r="BB1748" s="115" t="s">
        <v>6983</v>
      </c>
      <c r="BC1748" s="105">
        <f t="shared" si="318"/>
        <v>1.9399999999999973</v>
      </c>
      <c r="BD1748" s="116">
        <f t="shared" si="319"/>
        <v>45139</v>
      </c>
      <c r="BE1748" s="141" t="s">
        <v>8477</v>
      </c>
      <c r="BF1748">
        <f>MATCH(BE1748,'Cat-4'!$A:$A,0)</f>
        <v>722</v>
      </c>
      <c r="BG1748">
        <f>MATCH(BD1748,'Cat-4'!$1:$1,0)</f>
        <v>140</v>
      </c>
      <c r="BH1748">
        <f>INDEX('Cat-4'!$1:$1048576,'NSS + ACT'!BF1748,'NSS + ACT'!BG1748)</f>
        <v>128.5</v>
      </c>
      <c r="BI1748">
        <f>MATCH($BI$1,'Cat-4'!$1:$1,0)</f>
        <v>153</v>
      </c>
      <c r="BJ1748">
        <f>INDEX('Cat-4'!$1:$1048576,'NSS + ACT'!BF1748,'NSS + ACT'!BI1748)</f>
        <v>130.80000000000001</v>
      </c>
      <c r="BK1748" s="126">
        <f t="shared" si="320"/>
        <v>1.0178988326848251</v>
      </c>
      <c r="BL1748">
        <f t="shared" si="321"/>
        <v>501</v>
      </c>
      <c r="BM1748" s="126">
        <f t="shared" si="322"/>
        <v>16.7</v>
      </c>
      <c r="BN1748" s="126" t="s">
        <v>8784</v>
      </c>
      <c r="BO1748" s="126">
        <f>MATCH(BB1748,Sheet3!$D$4:$D$8,0)</f>
        <v>2</v>
      </c>
      <c r="BP1748" s="126">
        <f>MATCH(BN1748,Sheet3!$E$4:$H$4,0)</f>
        <v>3</v>
      </c>
      <c r="BQ1748" s="132">
        <f>INDEX(Sheet3!$D$4:$H$8,'NSS + ACT'!BO1748,'NSS + ACT'!BP1748)</f>
        <v>0.05</v>
      </c>
      <c r="BR1748" s="105">
        <f t="shared" si="323"/>
        <v>78.988949416342322</v>
      </c>
      <c r="BS1748" s="162">
        <f t="shared" si="324"/>
        <v>0.05</v>
      </c>
      <c r="BT1748" s="105">
        <f t="shared" si="325"/>
        <v>75.039501945525203</v>
      </c>
    </row>
    <row r="1749" spans="1:72">
      <c r="A1749" s="18">
        <f t="shared" si="326"/>
        <v>1746</v>
      </c>
      <c r="B1749" s="61">
        <v>292207781294</v>
      </c>
      <c r="C1749" s="39">
        <v>44769</v>
      </c>
      <c r="D1749" s="22" t="s">
        <v>351</v>
      </c>
      <c r="E1749" s="22" t="s">
        <v>4437</v>
      </c>
      <c r="F1749" s="110">
        <v>1</v>
      </c>
      <c r="G1749" s="23" t="s">
        <v>119</v>
      </c>
      <c r="H1749" s="52">
        <v>72.569999999999894</v>
      </c>
      <c r="I1749" s="30"/>
      <c r="J1749" s="109">
        <v>72.569999999999894</v>
      </c>
      <c r="K1749" s="23">
        <v>84841010</v>
      </c>
      <c r="L1749" s="26">
        <v>7.4999999999999997E-2</v>
      </c>
      <c r="M1749" s="40">
        <v>0</v>
      </c>
      <c r="N1749" s="62">
        <v>0</v>
      </c>
      <c r="O1749" s="52">
        <v>0</v>
      </c>
      <c r="P1749" s="26">
        <v>0.1</v>
      </c>
      <c r="Q1749" s="52">
        <v>0</v>
      </c>
      <c r="R1749" s="63">
        <v>0.18</v>
      </c>
      <c r="S1749" s="23" t="s">
        <v>4095</v>
      </c>
      <c r="T1749" s="52">
        <v>5.4427499999999922</v>
      </c>
      <c r="U1749" s="52">
        <v>0</v>
      </c>
      <c r="V1749" s="52">
        <v>0.54427499999999929</v>
      </c>
      <c r="W1749" s="52">
        <v>14.140264499999978</v>
      </c>
      <c r="X1749" s="52">
        <v>20.127289499999968</v>
      </c>
      <c r="Y1749" s="23" t="s">
        <v>4433</v>
      </c>
      <c r="Z1749" s="23" t="s">
        <v>4438</v>
      </c>
      <c r="AA1749" s="23" t="s">
        <v>4439</v>
      </c>
      <c r="AB1749" s="33">
        <v>292207781294</v>
      </c>
      <c r="AC1749" s="33" t="s">
        <v>4126</v>
      </c>
      <c r="AD1749" s="39">
        <v>44769</v>
      </c>
      <c r="AE1749" s="39">
        <v>44755</v>
      </c>
      <c r="AF1749" s="53" t="e">
        <v>#N/A</v>
      </c>
      <c r="AG1749" s="53" t="e">
        <v>#N/A</v>
      </c>
      <c r="AH1749" s="39" t="e">
        <v>#N/A</v>
      </c>
      <c r="AI1749" s="23" t="s">
        <v>51</v>
      </c>
      <c r="AJ1749" s="59"/>
      <c r="AK1749" s="59"/>
      <c r="AL1749" s="48"/>
      <c r="AM1749" s="60"/>
      <c r="AN1749" s="33"/>
      <c r="AO1749" s="48"/>
      <c r="AP1749" s="23">
        <v>2000</v>
      </c>
      <c r="AQ1749" s="23" t="s">
        <v>52</v>
      </c>
      <c r="AR1749" s="23" t="s">
        <v>4439</v>
      </c>
      <c r="AS1749" s="38" t="s">
        <v>53</v>
      </c>
      <c r="AT1749" s="23"/>
      <c r="AU1749" s="64" t="s">
        <v>4127</v>
      </c>
      <c r="AV1749" s="99">
        <v>1</v>
      </c>
      <c r="AW1749" s="102">
        <v>72.569999999999894</v>
      </c>
      <c r="AX1749" s="29" t="s">
        <v>701</v>
      </c>
      <c r="AY1749" s="29"/>
      <c r="AZ1749" s="25" t="s">
        <v>4436</v>
      </c>
      <c r="BA1749">
        <f t="shared" si="327"/>
        <v>883</v>
      </c>
      <c r="BB1749" s="115" t="s">
        <v>6983</v>
      </c>
      <c r="BC1749" s="105">
        <f t="shared" si="318"/>
        <v>72.569999999999894</v>
      </c>
      <c r="BD1749" s="116">
        <f t="shared" si="319"/>
        <v>44743</v>
      </c>
      <c r="BE1749" s="141" t="s">
        <v>8477</v>
      </c>
      <c r="BF1749">
        <f>MATCH(BE1749,'Cat-4'!$A:$A,0)</f>
        <v>722</v>
      </c>
      <c r="BG1749">
        <f>MATCH(BD1749,'Cat-4'!$1:$1,0)</f>
        <v>127</v>
      </c>
      <c r="BH1749">
        <f>INDEX('Cat-4'!$1:$1048576,'NSS + ACT'!BF1749,'NSS + ACT'!BG1749)</f>
        <v>125.8</v>
      </c>
      <c r="BI1749">
        <f>MATCH($BI$1,'Cat-4'!$1:$1,0)</f>
        <v>153</v>
      </c>
      <c r="BJ1749">
        <f>INDEX('Cat-4'!$1:$1048576,'NSS + ACT'!BF1749,'NSS + ACT'!BI1749)</f>
        <v>130.80000000000001</v>
      </c>
      <c r="BK1749" s="126">
        <f t="shared" si="320"/>
        <v>1.0397456279809223</v>
      </c>
      <c r="BL1749">
        <f t="shared" si="321"/>
        <v>897</v>
      </c>
      <c r="BM1749" s="126">
        <f t="shared" si="322"/>
        <v>29.9</v>
      </c>
      <c r="BN1749" s="126" t="s">
        <v>8785</v>
      </c>
      <c r="BO1749" s="126">
        <f>MATCH(BB1749,Sheet3!$D$4:$D$8,0)</f>
        <v>2</v>
      </c>
      <c r="BP1749" s="126">
        <f>MATCH(BN1749,Sheet3!$E$4:$H$4,0)</f>
        <v>4</v>
      </c>
      <c r="BQ1749" s="132">
        <f>INDEX(Sheet3!$D$4:$H$8,'NSS + ACT'!BO1749,'NSS + ACT'!BP1749)</f>
        <v>0.1</v>
      </c>
      <c r="BR1749" s="105">
        <f t="shared" si="323"/>
        <v>75.454340222575425</v>
      </c>
      <c r="BS1749" s="162">
        <f t="shared" si="324"/>
        <v>0.1</v>
      </c>
      <c r="BT1749" s="105">
        <f t="shared" si="325"/>
        <v>67.908906200317887</v>
      </c>
    </row>
    <row r="1750" spans="1:72">
      <c r="A1750" s="18">
        <f t="shared" si="326"/>
        <v>1747</v>
      </c>
      <c r="B1750" s="61">
        <v>292211347960</v>
      </c>
      <c r="C1750" s="39">
        <v>44867</v>
      </c>
      <c r="D1750" s="22" t="s">
        <v>347</v>
      </c>
      <c r="E1750" s="22" t="s">
        <v>4145</v>
      </c>
      <c r="F1750" s="110">
        <v>1</v>
      </c>
      <c r="G1750" s="23" t="s">
        <v>119</v>
      </c>
      <c r="H1750" s="52">
        <v>51.1</v>
      </c>
      <c r="I1750" s="30"/>
      <c r="J1750" s="109">
        <v>51.1</v>
      </c>
      <c r="K1750" s="23">
        <v>84841010</v>
      </c>
      <c r="L1750" s="26">
        <v>7.4999999999999997E-2</v>
      </c>
      <c r="M1750" s="40">
        <v>0</v>
      </c>
      <c r="N1750" s="62">
        <v>0</v>
      </c>
      <c r="O1750" s="52">
        <v>0</v>
      </c>
      <c r="P1750" s="26">
        <v>0.1</v>
      </c>
      <c r="Q1750" s="52">
        <v>0</v>
      </c>
      <c r="R1750" s="63">
        <v>0.18</v>
      </c>
      <c r="S1750" s="23" t="s">
        <v>4095</v>
      </c>
      <c r="T1750" s="52">
        <v>3.8325</v>
      </c>
      <c r="U1750" s="52">
        <v>0</v>
      </c>
      <c r="V1750" s="52">
        <v>0.38325000000000004</v>
      </c>
      <c r="W1750" s="52">
        <v>9.9568349999999999</v>
      </c>
      <c r="X1750" s="52">
        <v>14.172585</v>
      </c>
      <c r="Y1750" s="23" t="s">
        <v>4133</v>
      </c>
      <c r="Z1750" s="23" t="s">
        <v>4146</v>
      </c>
      <c r="AA1750" s="23" t="s">
        <v>4147</v>
      </c>
      <c r="AB1750" s="33">
        <v>292211347960</v>
      </c>
      <c r="AC1750" s="33" t="s">
        <v>4148</v>
      </c>
      <c r="AD1750" s="39">
        <v>44867</v>
      </c>
      <c r="AE1750" s="39">
        <v>44841</v>
      </c>
      <c r="AF1750" s="53" t="e">
        <v>#N/A</v>
      </c>
      <c r="AG1750" s="53" t="e">
        <v>#N/A</v>
      </c>
      <c r="AH1750" s="39" t="e">
        <v>#N/A</v>
      </c>
      <c r="AI1750" s="23" t="s">
        <v>51</v>
      </c>
      <c r="AJ1750" s="59"/>
      <c r="AK1750" s="59"/>
      <c r="AL1750" s="48"/>
      <c r="AM1750" s="60"/>
      <c r="AN1750" s="33"/>
      <c r="AO1750" s="48"/>
      <c r="AP1750" s="23">
        <v>2000</v>
      </c>
      <c r="AQ1750" s="23" t="s">
        <v>52</v>
      </c>
      <c r="AR1750" s="23" t="s">
        <v>4147</v>
      </c>
      <c r="AS1750" s="38" t="s">
        <v>53</v>
      </c>
      <c r="AT1750" s="23"/>
      <c r="AU1750" s="64" t="s">
        <v>4149</v>
      </c>
      <c r="AV1750" s="99">
        <v>1</v>
      </c>
      <c r="AW1750" s="102">
        <v>51.1</v>
      </c>
      <c r="AX1750" s="29" t="s">
        <v>701</v>
      </c>
      <c r="AY1750" s="29"/>
      <c r="AZ1750" s="25"/>
      <c r="BA1750">
        <f t="shared" si="327"/>
        <v>797</v>
      </c>
      <c r="BB1750" s="115" t="s">
        <v>6983</v>
      </c>
      <c r="BC1750" s="105">
        <f t="shared" si="318"/>
        <v>51.1</v>
      </c>
      <c r="BD1750" s="116">
        <f t="shared" si="319"/>
        <v>44835</v>
      </c>
      <c r="BE1750" s="141" t="s">
        <v>8477</v>
      </c>
      <c r="BF1750">
        <f>MATCH(BE1750,'Cat-4'!$A:$A,0)</f>
        <v>722</v>
      </c>
      <c r="BG1750">
        <f>MATCH(BD1750,'Cat-4'!$1:$1,0)</f>
        <v>130</v>
      </c>
      <c r="BH1750">
        <f>INDEX('Cat-4'!$1:$1048576,'NSS + ACT'!BF1750,'NSS + ACT'!BG1750)</f>
        <v>126.5</v>
      </c>
      <c r="BI1750">
        <f>MATCH($BI$1,'Cat-4'!$1:$1,0)</f>
        <v>153</v>
      </c>
      <c r="BJ1750">
        <f>INDEX('Cat-4'!$1:$1048576,'NSS + ACT'!BF1750,'NSS + ACT'!BI1750)</f>
        <v>130.80000000000001</v>
      </c>
      <c r="BK1750" s="126">
        <f t="shared" si="320"/>
        <v>1.0339920948616601</v>
      </c>
      <c r="BL1750">
        <f t="shared" si="321"/>
        <v>805</v>
      </c>
      <c r="BM1750" s="126">
        <f t="shared" si="322"/>
        <v>26.833333333333332</v>
      </c>
      <c r="BN1750" s="126" t="s">
        <v>8785</v>
      </c>
      <c r="BO1750" s="126">
        <f>MATCH(BB1750,Sheet3!$D$4:$D$8,0)</f>
        <v>2</v>
      </c>
      <c r="BP1750" s="126">
        <f>MATCH(BN1750,Sheet3!$E$4:$H$4,0)</f>
        <v>4</v>
      </c>
      <c r="BQ1750" s="132">
        <f>INDEX(Sheet3!$D$4:$H$8,'NSS + ACT'!BO1750,'NSS + ACT'!BP1750)</f>
        <v>0.1</v>
      </c>
      <c r="BR1750" s="105">
        <f t="shared" si="323"/>
        <v>52.83699604743083</v>
      </c>
      <c r="BS1750" s="162">
        <f t="shared" si="324"/>
        <v>0.1</v>
      </c>
      <c r="BT1750" s="105">
        <f t="shared" si="325"/>
        <v>47.553296442687746</v>
      </c>
    </row>
    <row r="1048576" spans="54:54">
      <c r="BB1048576" s="115"/>
    </row>
  </sheetData>
  <autoFilter ref="A3:BT1750" xr:uid="{00000000-0001-0000-0000-000000000000}"/>
  <mergeCells count="1">
    <mergeCell ref="BE2:BK2"/>
  </mergeCells>
  <pageMargins left="0.7" right="0.7" top="0.75" bottom="0.75" header="0.3" footer="0.3"/>
  <pageSetup paperSize="9" scale="11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94186-AAC2-4129-ACD3-5F2ED05EF084}">
  <dimension ref="C3:L17"/>
  <sheetViews>
    <sheetView tabSelected="1" zoomScaleNormal="100" workbookViewId="0">
      <selection activeCell="F17" sqref="F16:F17"/>
    </sheetView>
  </sheetViews>
  <sheetFormatPr defaultRowHeight="15"/>
  <cols>
    <col min="3" max="3" width="30.140625" bestFit="1" customWidth="1"/>
    <col min="4" max="4" width="15.42578125" style="159" bestFit="1" customWidth="1"/>
    <col min="5" max="5" width="12.85546875" bestFit="1" customWidth="1"/>
    <col min="6" max="6" width="14.140625" bestFit="1" customWidth="1"/>
    <col min="7" max="7" width="15.140625" bestFit="1" customWidth="1"/>
    <col min="8" max="8" width="13.140625" bestFit="1" customWidth="1"/>
  </cols>
  <sheetData>
    <row r="3" spans="3:12">
      <c r="E3" s="158" t="s">
        <v>8778</v>
      </c>
      <c r="F3" s="158" t="s">
        <v>8779</v>
      </c>
      <c r="G3" s="158" t="s">
        <v>8780</v>
      </c>
      <c r="H3" s="158" t="s">
        <v>8781</v>
      </c>
    </row>
    <row r="4" spans="3:12" ht="21" customHeight="1">
      <c r="C4" s="161" t="s">
        <v>46</v>
      </c>
      <c r="D4" s="161" t="s">
        <v>8773</v>
      </c>
      <c r="E4" s="160" t="s">
        <v>8782</v>
      </c>
      <c r="F4" s="160" t="s">
        <v>8783</v>
      </c>
      <c r="G4" s="160" t="s">
        <v>8784</v>
      </c>
      <c r="H4" s="160" t="s">
        <v>8785</v>
      </c>
    </row>
    <row r="5" spans="3:12">
      <c r="C5" s="115">
        <v>174280026.58000001</v>
      </c>
      <c r="D5" s="159" t="s">
        <v>6983</v>
      </c>
      <c r="E5" s="162">
        <v>0.05</v>
      </c>
      <c r="F5" s="162">
        <v>0.05</v>
      </c>
      <c r="G5" s="162">
        <v>0.1</v>
      </c>
      <c r="H5" s="162">
        <v>0.2</v>
      </c>
      <c r="L5" s="126"/>
    </row>
    <row r="6" spans="3:12">
      <c r="C6" s="115">
        <v>133603756.28999989</v>
      </c>
      <c r="D6" s="159" t="s">
        <v>6986</v>
      </c>
      <c r="E6" s="162">
        <v>0.05</v>
      </c>
      <c r="F6" s="162">
        <v>0.1</v>
      </c>
      <c r="G6" s="162">
        <v>0.5</v>
      </c>
      <c r="H6" s="162">
        <v>1</v>
      </c>
    </row>
    <row r="7" spans="3:12">
      <c r="C7" s="115">
        <v>44315037.629999973</v>
      </c>
      <c r="D7" s="159" t="s">
        <v>6987</v>
      </c>
      <c r="E7" s="162">
        <v>0.05</v>
      </c>
      <c r="F7" s="162">
        <v>0.1</v>
      </c>
      <c r="G7" s="162">
        <v>0.2</v>
      </c>
      <c r="H7" s="162">
        <v>0.3</v>
      </c>
    </row>
    <row r="8" spans="3:12">
      <c r="C8" s="115">
        <v>9398212.6300000008</v>
      </c>
      <c r="D8" s="159" t="s">
        <v>6985</v>
      </c>
      <c r="E8" s="162">
        <v>0.1</v>
      </c>
      <c r="F8" s="162">
        <v>0.2</v>
      </c>
      <c r="G8" s="162">
        <v>0.4</v>
      </c>
      <c r="H8" s="162">
        <v>0.5</v>
      </c>
    </row>
    <row r="9" spans="3:12">
      <c r="C9" s="167">
        <f>SUM(C5:C8)</f>
        <v>361597033.12999988</v>
      </c>
    </row>
    <row r="16" spans="3:12">
      <c r="F16" s="168"/>
    </row>
    <row r="17" spans="6:6">
      <c r="F17" s="168"/>
    </row>
  </sheetData>
  <autoFilter ref="C4:H8" xr:uid="{18F94186-AAC2-4129-ACD3-5F2ED05EF084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0486-744C-4935-B189-D0A436980C89}">
  <dimension ref="A1:EW870"/>
  <sheetViews>
    <sheetView workbookViewId="0">
      <selection activeCell="A722" sqref="A722"/>
    </sheetView>
  </sheetViews>
  <sheetFormatPr defaultColWidth="8.85546875" defaultRowHeight="15"/>
  <cols>
    <col min="1" max="1" width="53.42578125" style="141" customWidth="1"/>
    <col min="2" max="2" width="12.85546875" style="141" bestFit="1" customWidth="1"/>
    <col min="3" max="3" width="10.85546875" style="142" bestFit="1" customWidth="1"/>
    <col min="4" max="62" width="11.42578125" style="143" bestFit="1" customWidth="1"/>
    <col min="63" max="64" width="11.42578125" style="144" bestFit="1" customWidth="1"/>
    <col min="65" max="65" width="11" style="143" customWidth="1"/>
    <col min="66" max="66" width="11.42578125" style="143" bestFit="1" customWidth="1"/>
    <col min="67" max="71" width="11" style="143" bestFit="1" customWidth="1"/>
    <col min="72" max="73" width="11" style="154" bestFit="1" customWidth="1"/>
    <col min="74" max="74" width="11" style="145" bestFit="1" customWidth="1"/>
    <col min="75" max="75" width="11" style="154" bestFit="1" customWidth="1"/>
    <col min="76" max="77" width="11" style="145" bestFit="1" customWidth="1"/>
    <col min="78" max="79" width="11.42578125" style="143" bestFit="1" customWidth="1"/>
    <col min="80" max="80" width="11.42578125" style="153" bestFit="1" customWidth="1"/>
    <col min="81" max="82" width="11.42578125" style="143" bestFit="1" customWidth="1"/>
    <col min="83" max="83" width="10.85546875" style="143" bestFit="1" customWidth="1"/>
    <col min="84" max="84" width="11.42578125" style="143" bestFit="1" customWidth="1"/>
    <col min="85" max="85" width="10.5703125" style="143" customWidth="1"/>
    <col min="86" max="86" width="12" style="143" customWidth="1"/>
    <col min="87" max="87" width="10.5703125" style="143" customWidth="1"/>
    <col min="88" max="90" width="11.42578125" style="146" bestFit="1" customWidth="1"/>
    <col min="91" max="93" width="11.42578125" style="147" bestFit="1" customWidth="1"/>
    <col min="94" max="94" width="11.42578125" style="148" bestFit="1" customWidth="1"/>
    <col min="95" max="108" width="10.42578125" style="153" bestFit="1" customWidth="1"/>
    <col min="109" max="110" width="13.140625" style="151" bestFit="1" customWidth="1"/>
    <col min="111" max="116" width="11.42578125" style="151" bestFit="1" customWidth="1"/>
    <col min="117" max="153" width="10.42578125" style="153" bestFit="1" customWidth="1"/>
    <col min="154" max="16384" width="8.85546875" style="153"/>
  </cols>
  <sheetData>
    <row r="1" spans="1:153" s="139" customFormat="1">
      <c r="A1" s="139" t="s">
        <v>7035</v>
      </c>
      <c r="B1" s="139" t="s">
        <v>7036</v>
      </c>
      <c r="C1" s="139" t="s">
        <v>7037</v>
      </c>
      <c r="D1" s="139">
        <v>41000</v>
      </c>
      <c r="E1" s="139">
        <v>41030</v>
      </c>
      <c r="F1" s="139">
        <v>41061</v>
      </c>
      <c r="G1" s="139">
        <v>41091</v>
      </c>
      <c r="H1" s="139">
        <v>41122</v>
      </c>
      <c r="I1" s="139">
        <v>41153</v>
      </c>
      <c r="J1" s="139">
        <v>41183</v>
      </c>
      <c r="K1" s="139">
        <v>41214</v>
      </c>
      <c r="L1" s="139">
        <v>41244</v>
      </c>
      <c r="M1" s="139">
        <v>41275</v>
      </c>
      <c r="N1" s="139">
        <v>41306</v>
      </c>
      <c r="O1" s="139">
        <v>41334</v>
      </c>
      <c r="P1" s="139">
        <v>41365</v>
      </c>
      <c r="Q1" s="139">
        <v>41395</v>
      </c>
      <c r="R1" s="139">
        <v>41426</v>
      </c>
      <c r="S1" s="139">
        <v>41456</v>
      </c>
      <c r="T1" s="139">
        <v>41487</v>
      </c>
      <c r="U1" s="139">
        <v>41518</v>
      </c>
      <c r="V1" s="139">
        <v>41548</v>
      </c>
      <c r="W1" s="139">
        <v>41579</v>
      </c>
      <c r="X1" s="139">
        <v>41609</v>
      </c>
      <c r="Y1" s="139">
        <v>41640</v>
      </c>
      <c r="Z1" s="139">
        <v>41671</v>
      </c>
      <c r="AA1" s="139">
        <v>41699</v>
      </c>
      <c r="AB1" s="139">
        <v>41730</v>
      </c>
      <c r="AC1" s="139">
        <v>41760</v>
      </c>
      <c r="AD1" s="139">
        <v>41791</v>
      </c>
      <c r="AE1" s="139">
        <v>41821</v>
      </c>
      <c r="AF1" s="139">
        <v>41852</v>
      </c>
      <c r="AG1" s="139">
        <v>41883</v>
      </c>
      <c r="AH1" s="139">
        <v>41913</v>
      </c>
      <c r="AI1" s="139">
        <v>41944</v>
      </c>
      <c r="AJ1" s="139">
        <v>41974</v>
      </c>
      <c r="AK1" s="139">
        <v>42005</v>
      </c>
      <c r="AL1" s="139">
        <v>42036</v>
      </c>
      <c r="AM1" s="139">
        <v>42064</v>
      </c>
      <c r="AN1" s="139">
        <v>42095</v>
      </c>
      <c r="AO1" s="139">
        <v>42125</v>
      </c>
      <c r="AP1" s="139">
        <v>42156</v>
      </c>
      <c r="AQ1" s="139">
        <v>42186</v>
      </c>
      <c r="AR1" s="139">
        <v>42217</v>
      </c>
      <c r="AS1" s="139">
        <v>42248</v>
      </c>
      <c r="AT1" s="139">
        <v>42278</v>
      </c>
      <c r="AU1" s="139">
        <v>42309</v>
      </c>
      <c r="AV1" s="139">
        <v>42339</v>
      </c>
      <c r="AW1" s="139">
        <v>42370</v>
      </c>
      <c r="AX1" s="139">
        <v>42401</v>
      </c>
      <c r="AY1" s="139">
        <v>42430</v>
      </c>
      <c r="AZ1" s="139">
        <v>42461</v>
      </c>
      <c r="BA1" s="139">
        <v>42491</v>
      </c>
      <c r="BB1" s="139">
        <v>42522</v>
      </c>
      <c r="BC1" s="139">
        <v>42552</v>
      </c>
      <c r="BD1" s="139">
        <v>42583</v>
      </c>
      <c r="BE1" s="139">
        <v>42614</v>
      </c>
      <c r="BF1" s="139">
        <v>42644</v>
      </c>
      <c r="BG1" s="139">
        <v>42675</v>
      </c>
      <c r="BH1" s="139">
        <v>42705</v>
      </c>
      <c r="BI1" s="139">
        <v>42736</v>
      </c>
      <c r="BJ1" s="139">
        <v>42767</v>
      </c>
      <c r="BK1" s="139">
        <v>42795</v>
      </c>
      <c r="BL1" s="139">
        <v>42826</v>
      </c>
      <c r="BM1" s="139">
        <v>42856</v>
      </c>
      <c r="BN1" s="139">
        <v>42887</v>
      </c>
      <c r="BO1" s="139">
        <v>42917</v>
      </c>
      <c r="BP1" s="139">
        <v>42948</v>
      </c>
      <c r="BQ1" s="139">
        <v>42979</v>
      </c>
      <c r="BR1" s="139">
        <v>43009</v>
      </c>
      <c r="BS1" s="139">
        <v>43040</v>
      </c>
      <c r="BT1" s="139">
        <v>43070</v>
      </c>
      <c r="BU1" s="139">
        <v>43101</v>
      </c>
      <c r="BV1" s="139">
        <v>43132</v>
      </c>
      <c r="BW1" s="139">
        <v>43160</v>
      </c>
      <c r="BX1" s="139">
        <v>43191</v>
      </c>
      <c r="BY1" s="139">
        <v>43221</v>
      </c>
      <c r="BZ1" s="139">
        <v>43252</v>
      </c>
      <c r="CA1" s="139">
        <v>43282</v>
      </c>
      <c r="CB1" s="139">
        <v>43313</v>
      </c>
      <c r="CC1" s="139">
        <v>43344</v>
      </c>
      <c r="CD1" s="139">
        <v>43374</v>
      </c>
      <c r="CE1" s="139">
        <v>43405</v>
      </c>
      <c r="CF1" s="139">
        <v>43435</v>
      </c>
      <c r="CG1" s="139">
        <v>43466</v>
      </c>
      <c r="CH1" s="139">
        <v>43497</v>
      </c>
      <c r="CI1" s="139">
        <v>43525</v>
      </c>
      <c r="CJ1" s="139">
        <v>43556</v>
      </c>
      <c r="CK1" s="139">
        <v>43586</v>
      </c>
      <c r="CL1" s="139">
        <v>43617</v>
      </c>
      <c r="CM1" s="139">
        <v>43647</v>
      </c>
      <c r="CN1" s="139">
        <v>43678</v>
      </c>
      <c r="CO1" s="139">
        <v>43709</v>
      </c>
      <c r="CP1" s="139">
        <v>43739</v>
      </c>
      <c r="CQ1" s="139">
        <v>43770</v>
      </c>
      <c r="CR1" s="139">
        <v>43800</v>
      </c>
      <c r="CS1" s="139">
        <v>43831</v>
      </c>
      <c r="CT1" s="139">
        <v>43862</v>
      </c>
      <c r="CU1" s="139">
        <v>43891</v>
      </c>
      <c r="CV1" s="139">
        <v>43922</v>
      </c>
      <c r="CW1" s="139">
        <v>43952</v>
      </c>
      <c r="CX1" s="139">
        <v>43983</v>
      </c>
      <c r="CY1" s="139">
        <v>44013</v>
      </c>
      <c r="CZ1" s="139">
        <v>44044</v>
      </c>
      <c r="DA1" s="139">
        <v>44075</v>
      </c>
      <c r="DB1" s="139">
        <v>44105</v>
      </c>
      <c r="DC1" s="139">
        <v>44136</v>
      </c>
      <c r="DD1" s="139">
        <v>44166</v>
      </c>
      <c r="DE1" s="140">
        <v>44197</v>
      </c>
      <c r="DF1" s="140">
        <v>44228</v>
      </c>
      <c r="DG1" s="140">
        <v>44256</v>
      </c>
      <c r="DH1" s="140">
        <v>44287</v>
      </c>
      <c r="DI1" s="140">
        <v>44317</v>
      </c>
      <c r="DJ1" s="140">
        <v>44348</v>
      </c>
      <c r="DK1" s="140">
        <v>44378</v>
      </c>
      <c r="DL1" s="140">
        <v>44409</v>
      </c>
      <c r="DM1" s="140">
        <v>44440</v>
      </c>
      <c r="DN1" s="140">
        <v>44470</v>
      </c>
      <c r="DO1" s="140">
        <v>44501</v>
      </c>
      <c r="DP1" s="140">
        <v>44531</v>
      </c>
      <c r="DQ1" s="140">
        <v>44562</v>
      </c>
      <c r="DR1" s="140">
        <v>44593</v>
      </c>
      <c r="DS1" s="140">
        <v>44621</v>
      </c>
      <c r="DT1" s="140">
        <v>44652</v>
      </c>
      <c r="DU1" s="140">
        <v>44682</v>
      </c>
      <c r="DV1" s="140">
        <v>44713</v>
      </c>
      <c r="DW1" s="140">
        <v>44743</v>
      </c>
      <c r="DX1" s="140">
        <v>44774</v>
      </c>
      <c r="DY1" s="140">
        <v>44805</v>
      </c>
      <c r="DZ1" s="140">
        <v>44835</v>
      </c>
      <c r="EA1" s="140">
        <v>44866</v>
      </c>
      <c r="EB1" s="140">
        <v>44896</v>
      </c>
      <c r="EC1" s="140">
        <v>44927</v>
      </c>
      <c r="ED1" s="140">
        <v>44958</v>
      </c>
      <c r="EE1" s="140">
        <v>44986</v>
      </c>
      <c r="EF1" s="140">
        <v>45017</v>
      </c>
      <c r="EG1" s="140">
        <v>45047</v>
      </c>
      <c r="EH1" s="140">
        <v>45078</v>
      </c>
      <c r="EI1" s="140">
        <v>45108</v>
      </c>
      <c r="EJ1" s="140">
        <v>45139</v>
      </c>
      <c r="EK1" s="140">
        <v>45170</v>
      </c>
      <c r="EL1" s="140">
        <v>45200</v>
      </c>
      <c r="EM1" s="140">
        <v>45231</v>
      </c>
      <c r="EN1" s="140">
        <v>45261</v>
      </c>
      <c r="EO1" s="140">
        <v>45292</v>
      </c>
      <c r="EP1" s="140">
        <v>45323</v>
      </c>
      <c r="EQ1" s="140">
        <v>45352</v>
      </c>
      <c r="ER1" s="140">
        <v>45383</v>
      </c>
      <c r="ES1" s="140">
        <v>45413</v>
      </c>
      <c r="ET1" s="140">
        <v>45444</v>
      </c>
      <c r="EU1" s="140">
        <v>45474</v>
      </c>
      <c r="EV1" s="140">
        <v>45505</v>
      </c>
      <c r="EW1" s="140">
        <v>45536</v>
      </c>
    </row>
    <row r="2" spans="1:153">
      <c r="A2" s="141" t="s">
        <v>7038</v>
      </c>
      <c r="B2" s="141" t="s">
        <v>7039</v>
      </c>
      <c r="C2" s="142">
        <v>100</v>
      </c>
      <c r="D2" s="143">
        <v>104.7</v>
      </c>
      <c r="E2" s="143">
        <v>105.3</v>
      </c>
      <c r="F2" s="143">
        <v>105.3</v>
      </c>
      <c r="G2" s="143">
        <v>106.2</v>
      </c>
      <c r="H2" s="143">
        <v>106.9</v>
      </c>
      <c r="I2" s="143">
        <v>107.6</v>
      </c>
      <c r="J2" s="143">
        <v>107.4</v>
      </c>
      <c r="K2" s="143">
        <v>107.3</v>
      </c>
      <c r="L2" s="143">
        <v>107.1</v>
      </c>
      <c r="M2" s="143">
        <v>108</v>
      </c>
      <c r="N2" s="143">
        <v>108.4</v>
      </c>
      <c r="O2" s="143">
        <v>108.6</v>
      </c>
      <c r="P2" s="143">
        <v>108.6</v>
      </c>
      <c r="Q2" s="143">
        <v>108.6</v>
      </c>
      <c r="R2" s="143">
        <v>110.1</v>
      </c>
      <c r="S2" s="143">
        <v>111.2</v>
      </c>
      <c r="T2" s="143">
        <v>112.9</v>
      </c>
      <c r="U2" s="143">
        <v>114.3</v>
      </c>
      <c r="V2" s="143">
        <v>114.6</v>
      </c>
      <c r="W2" s="143">
        <v>114.3</v>
      </c>
      <c r="X2" s="143">
        <v>113.4</v>
      </c>
      <c r="Y2" s="143">
        <v>113.6</v>
      </c>
      <c r="Z2" s="143">
        <v>113.6</v>
      </c>
      <c r="AA2" s="143">
        <v>114.3</v>
      </c>
      <c r="AB2" s="143">
        <v>114.1</v>
      </c>
      <c r="AC2" s="143">
        <v>114.8</v>
      </c>
      <c r="AD2" s="143">
        <v>115.2</v>
      </c>
      <c r="AE2" s="143">
        <v>116.7</v>
      </c>
      <c r="AF2" s="143">
        <v>117.2</v>
      </c>
      <c r="AG2" s="143">
        <v>116.4</v>
      </c>
      <c r="AH2" s="143">
        <v>115.6</v>
      </c>
      <c r="AI2" s="143">
        <v>114.1</v>
      </c>
      <c r="AJ2" s="143">
        <v>112.1</v>
      </c>
      <c r="AK2" s="143">
        <v>110.8</v>
      </c>
      <c r="AL2" s="143">
        <v>109.6</v>
      </c>
      <c r="AM2" s="143">
        <v>109.9</v>
      </c>
      <c r="AN2" s="143">
        <v>110.2</v>
      </c>
      <c r="AO2" s="143">
        <v>111.4</v>
      </c>
      <c r="AP2" s="143">
        <v>111.8</v>
      </c>
      <c r="AQ2" s="143">
        <v>111.1</v>
      </c>
      <c r="AR2" s="143">
        <v>110</v>
      </c>
      <c r="AS2" s="143">
        <v>109.9</v>
      </c>
      <c r="AT2" s="143">
        <v>110.1</v>
      </c>
      <c r="AU2" s="143">
        <v>109.9</v>
      </c>
      <c r="AV2" s="143">
        <v>109.4</v>
      </c>
      <c r="AW2" s="143">
        <v>108</v>
      </c>
      <c r="AX2" s="143">
        <v>107.1</v>
      </c>
      <c r="AY2" s="143">
        <v>107.7</v>
      </c>
      <c r="AZ2" s="143">
        <v>109</v>
      </c>
      <c r="BA2" s="143">
        <v>110.4</v>
      </c>
      <c r="BB2" s="143">
        <v>111.7</v>
      </c>
      <c r="BC2" s="143">
        <v>111.8</v>
      </c>
      <c r="BD2" s="143">
        <v>111.2</v>
      </c>
      <c r="BE2" s="143">
        <v>111.4</v>
      </c>
      <c r="BF2" s="143">
        <v>111.5</v>
      </c>
      <c r="BG2" s="143">
        <v>111.9</v>
      </c>
      <c r="BH2" s="143">
        <v>111.7</v>
      </c>
      <c r="BI2" s="143">
        <v>112.6</v>
      </c>
      <c r="BJ2" s="143">
        <v>113</v>
      </c>
      <c r="BK2" s="144">
        <v>113.2</v>
      </c>
      <c r="BL2" s="143">
        <v>113.2</v>
      </c>
      <c r="BM2" s="143">
        <v>112.9</v>
      </c>
      <c r="BN2" s="143">
        <v>112.7</v>
      </c>
      <c r="BO2" s="143">
        <v>113.9</v>
      </c>
      <c r="BP2" s="143">
        <v>114.8</v>
      </c>
      <c r="BQ2" s="143">
        <v>114.9</v>
      </c>
      <c r="BR2" s="145">
        <v>115.6</v>
      </c>
      <c r="BS2" s="145">
        <v>116.4</v>
      </c>
      <c r="BT2" s="145">
        <v>115.7</v>
      </c>
      <c r="BU2" s="145">
        <v>116</v>
      </c>
      <c r="BV2" s="145">
        <v>116.1</v>
      </c>
      <c r="BW2" s="145">
        <v>116.3</v>
      </c>
      <c r="BX2" s="145">
        <v>117.3</v>
      </c>
      <c r="BY2" s="145">
        <v>118.3</v>
      </c>
      <c r="BZ2" s="143">
        <v>119.1</v>
      </c>
      <c r="CA2" s="143">
        <v>119.9</v>
      </c>
      <c r="CB2" s="143">
        <v>120.1</v>
      </c>
      <c r="CC2" s="143">
        <v>120.9</v>
      </c>
      <c r="CD2" s="143">
        <v>122</v>
      </c>
      <c r="CE2" s="143">
        <v>121.6</v>
      </c>
      <c r="CF2" s="143">
        <v>119.7</v>
      </c>
      <c r="CG2" s="143">
        <v>119.2</v>
      </c>
      <c r="CH2" s="143">
        <v>119.5</v>
      </c>
      <c r="CI2" s="143">
        <v>120</v>
      </c>
      <c r="CJ2" s="146">
        <v>121.1</v>
      </c>
      <c r="CK2" s="146">
        <v>121.2</v>
      </c>
      <c r="CL2" s="146">
        <v>121.5</v>
      </c>
      <c r="CM2" s="147">
        <v>121.3</v>
      </c>
      <c r="CN2" s="147">
        <v>121.5</v>
      </c>
      <c r="CO2" s="147">
        <v>121.3</v>
      </c>
      <c r="CP2" s="148">
        <v>122.2</v>
      </c>
      <c r="CQ2" s="149">
        <v>122.3</v>
      </c>
      <c r="CR2" s="149">
        <v>123</v>
      </c>
      <c r="CS2" s="149">
        <v>123.4</v>
      </c>
      <c r="CT2" s="149">
        <v>122.2</v>
      </c>
      <c r="CU2" s="150">
        <v>120.4</v>
      </c>
      <c r="CV2" s="150">
        <v>119.2</v>
      </c>
      <c r="CW2" s="150">
        <v>117.5</v>
      </c>
      <c r="CX2" s="150">
        <v>119.3</v>
      </c>
      <c r="CY2" s="150">
        <v>121</v>
      </c>
      <c r="CZ2" s="150">
        <v>121.7</v>
      </c>
      <c r="DA2" s="150">
        <v>122.9</v>
      </c>
      <c r="DB2" s="151">
        <v>123.6</v>
      </c>
      <c r="DC2" s="151">
        <v>124.2</v>
      </c>
      <c r="DD2" s="151">
        <v>124.5</v>
      </c>
      <c r="DE2" s="151">
        <v>126.5</v>
      </c>
      <c r="DF2" s="151">
        <v>128.1</v>
      </c>
      <c r="DG2" s="151">
        <v>129.9</v>
      </c>
      <c r="DH2" s="151">
        <v>132</v>
      </c>
      <c r="DI2" s="151">
        <v>132.9</v>
      </c>
      <c r="DJ2" s="151">
        <v>133.69999999999999</v>
      </c>
      <c r="DK2" s="151">
        <v>134.5</v>
      </c>
      <c r="DL2" s="151">
        <v>135.9</v>
      </c>
      <c r="DM2" s="152">
        <v>137.4</v>
      </c>
      <c r="DN2" s="152">
        <v>140.69999999999999</v>
      </c>
      <c r="DO2" s="152">
        <v>143.69999999999999</v>
      </c>
      <c r="DP2" s="152">
        <v>143.30000000000001</v>
      </c>
      <c r="DQ2" s="152">
        <v>143.80000000000001</v>
      </c>
      <c r="DR2" s="152">
        <v>145.30000000000001</v>
      </c>
      <c r="DS2" s="152">
        <v>148.9</v>
      </c>
      <c r="DT2" s="152">
        <v>152.30000000000001</v>
      </c>
      <c r="DU2" s="152">
        <v>155</v>
      </c>
      <c r="DV2" s="152">
        <v>155.4</v>
      </c>
      <c r="DW2" s="152">
        <v>154</v>
      </c>
      <c r="DX2" s="152">
        <v>153.19999999999999</v>
      </c>
      <c r="DY2" s="152">
        <v>151.9</v>
      </c>
      <c r="DZ2" s="152">
        <v>152.9</v>
      </c>
      <c r="EA2" s="152">
        <v>152.5</v>
      </c>
      <c r="EB2" s="152">
        <v>150.5</v>
      </c>
      <c r="EC2" s="152">
        <v>150.69999999999999</v>
      </c>
      <c r="ED2" s="152">
        <v>150.9</v>
      </c>
      <c r="EE2" s="152">
        <v>151</v>
      </c>
      <c r="EF2" s="152">
        <v>151.1</v>
      </c>
      <c r="EG2" s="152">
        <v>149.4</v>
      </c>
      <c r="EH2" s="152">
        <v>148.9</v>
      </c>
      <c r="EI2" s="152">
        <v>152.1</v>
      </c>
      <c r="EJ2" s="152">
        <v>152.5</v>
      </c>
      <c r="EK2" s="152">
        <v>151.80000000000001</v>
      </c>
      <c r="EL2" s="152">
        <v>152.5</v>
      </c>
      <c r="EM2" s="152">
        <v>153.1</v>
      </c>
      <c r="EN2" s="152">
        <v>151.80000000000001</v>
      </c>
      <c r="EO2" s="152">
        <v>151.19999999999999</v>
      </c>
      <c r="EP2" s="152">
        <v>151.19999999999999</v>
      </c>
      <c r="EQ2" s="152">
        <v>151.4</v>
      </c>
      <c r="ER2" s="152">
        <v>152.9</v>
      </c>
      <c r="ES2" s="152">
        <v>153.5</v>
      </c>
      <c r="ET2" s="152">
        <v>154</v>
      </c>
      <c r="EU2" s="152">
        <v>155.30000000000001</v>
      </c>
      <c r="EV2" s="152">
        <v>154.5</v>
      </c>
      <c r="EW2" s="152">
        <v>154.6</v>
      </c>
    </row>
    <row r="3" spans="1:153">
      <c r="A3" s="141" t="s">
        <v>7040</v>
      </c>
      <c r="B3" s="141" t="s">
        <v>7041</v>
      </c>
      <c r="C3" s="142">
        <v>22.617560000000001</v>
      </c>
      <c r="D3" s="143">
        <v>107.1</v>
      </c>
      <c r="E3" s="143">
        <v>107.5</v>
      </c>
      <c r="F3" s="143">
        <v>107.9</v>
      </c>
      <c r="G3" s="143">
        <v>111.4</v>
      </c>
      <c r="H3" s="143">
        <v>112.7</v>
      </c>
      <c r="I3" s="143">
        <v>112</v>
      </c>
      <c r="J3" s="143">
        <v>111</v>
      </c>
      <c r="K3" s="143">
        <v>112.2</v>
      </c>
      <c r="L3" s="143">
        <v>111.9</v>
      </c>
      <c r="M3" s="143">
        <v>113.8</v>
      </c>
      <c r="N3" s="143">
        <v>115.2</v>
      </c>
      <c r="O3" s="143">
        <v>114.6</v>
      </c>
      <c r="P3" s="143">
        <v>114.6</v>
      </c>
      <c r="Q3" s="143">
        <v>116.8</v>
      </c>
      <c r="R3" s="143">
        <v>120.5</v>
      </c>
      <c r="S3" s="143">
        <v>121.7</v>
      </c>
      <c r="T3" s="143">
        <v>125.6</v>
      </c>
      <c r="U3" s="143">
        <v>126</v>
      </c>
      <c r="V3" s="143">
        <v>128.4</v>
      </c>
      <c r="W3" s="143">
        <v>128.4</v>
      </c>
      <c r="X3" s="143">
        <v>123.3</v>
      </c>
      <c r="Y3" s="143">
        <v>121.2</v>
      </c>
      <c r="Z3" s="143">
        <v>121.1</v>
      </c>
      <c r="AA3" s="143">
        <v>121.4</v>
      </c>
      <c r="AB3" s="143">
        <v>121.5</v>
      </c>
      <c r="AC3" s="143">
        <v>124</v>
      </c>
      <c r="AD3" s="143">
        <v>125.7</v>
      </c>
      <c r="AE3" s="143">
        <v>130.1</v>
      </c>
      <c r="AF3" s="143">
        <v>131.5</v>
      </c>
      <c r="AG3" s="143">
        <v>129.4</v>
      </c>
      <c r="AH3" s="143">
        <v>127.3</v>
      </c>
      <c r="AI3" s="143">
        <v>126.5</v>
      </c>
      <c r="AJ3" s="143">
        <v>123.1</v>
      </c>
      <c r="AK3" s="143">
        <v>120.8</v>
      </c>
      <c r="AL3" s="143">
        <v>120.7</v>
      </c>
      <c r="AM3" s="143">
        <v>120.1</v>
      </c>
      <c r="AN3" s="143">
        <v>121.5</v>
      </c>
      <c r="AO3" s="143">
        <v>123.4</v>
      </c>
      <c r="AP3" s="143">
        <v>124.9</v>
      </c>
      <c r="AQ3" s="143">
        <v>124.3</v>
      </c>
      <c r="AR3" s="143">
        <v>125.4</v>
      </c>
      <c r="AS3" s="143">
        <v>125.9</v>
      </c>
      <c r="AT3" s="143">
        <v>126.4</v>
      </c>
      <c r="AU3" s="143">
        <v>127.1</v>
      </c>
      <c r="AV3" s="143">
        <v>126.7</v>
      </c>
      <c r="AW3" s="143">
        <v>124.3</v>
      </c>
      <c r="AX3" s="143">
        <v>122.1</v>
      </c>
      <c r="AY3" s="143">
        <v>123</v>
      </c>
      <c r="AZ3" s="143">
        <v>126.1</v>
      </c>
      <c r="BA3" s="143">
        <v>128.80000000000001</v>
      </c>
      <c r="BB3" s="143">
        <v>132</v>
      </c>
      <c r="BC3" s="143">
        <v>131.80000000000001</v>
      </c>
      <c r="BD3" s="143">
        <v>131.4</v>
      </c>
      <c r="BE3" s="143">
        <v>130.6</v>
      </c>
      <c r="BF3" s="143">
        <v>129.1</v>
      </c>
      <c r="BG3" s="143">
        <v>128.80000000000001</v>
      </c>
      <c r="BH3" s="143">
        <v>126.8</v>
      </c>
      <c r="BI3" s="143">
        <v>126.7</v>
      </c>
      <c r="BJ3" s="143">
        <v>127</v>
      </c>
      <c r="BK3" s="144">
        <v>127.1</v>
      </c>
      <c r="BL3" s="143">
        <v>127.4</v>
      </c>
      <c r="BM3" s="143">
        <v>126.6</v>
      </c>
      <c r="BN3" s="143">
        <v>126.5</v>
      </c>
      <c r="BO3" s="143">
        <v>132.6</v>
      </c>
      <c r="BP3" s="143">
        <v>135.30000000000001</v>
      </c>
      <c r="BQ3" s="143">
        <v>131.5</v>
      </c>
      <c r="BR3" s="145">
        <v>133.9</v>
      </c>
      <c r="BS3" s="145">
        <v>136</v>
      </c>
      <c r="BT3" s="145">
        <v>131.69999999999999</v>
      </c>
      <c r="BU3" s="145">
        <v>129.9</v>
      </c>
      <c r="BV3" s="145">
        <v>128</v>
      </c>
      <c r="BW3" s="145">
        <v>128.19999999999999</v>
      </c>
      <c r="BX3" s="145">
        <v>130.69999999999999</v>
      </c>
      <c r="BY3" s="145">
        <v>131.4</v>
      </c>
      <c r="BZ3" s="143">
        <v>132.5</v>
      </c>
      <c r="CA3" s="143">
        <v>135.30000000000001</v>
      </c>
      <c r="CB3" s="143">
        <v>135.19999999999999</v>
      </c>
      <c r="CC3" s="143">
        <v>135.5</v>
      </c>
      <c r="CD3" s="143">
        <v>137.19999999999999</v>
      </c>
      <c r="CE3" s="143">
        <v>136.80000000000001</v>
      </c>
      <c r="CF3" s="143">
        <v>133.5</v>
      </c>
      <c r="CG3" s="143">
        <v>133.80000000000001</v>
      </c>
      <c r="CH3" s="143">
        <v>134.19999999999999</v>
      </c>
      <c r="CI3" s="143">
        <v>134.69999999999999</v>
      </c>
      <c r="CJ3" s="146">
        <v>139.30000000000001</v>
      </c>
      <c r="CK3" s="146">
        <v>139.5</v>
      </c>
      <c r="CL3" s="146">
        <v>141.4</v>
      </c>
      <c r="CM3" s="147">
        <v>142.80000000000001</v>
      </c>
      <c r="CN3" s="147">
        <v>144</v>
      </c>
      <c r="CO3" s="147">
        <v>143</v>
      </c>
      <c r="CP3" s="148">
        <v>146</v>
      </c>
      <c r="CQ3" s="149">
        <v>147.19999999999999</v>
      </c>
      <c r="CR3" s="149">
        <v>148.9</v>
      </c>
      <c r="CS3" s="149">
        <v>147.19999999999999</v>
      </c>
      <c r="CT3" s="149">
        <v>142.80000000000001</v>
      </c>
      <c r="CU3" s="150">
        <v>137.4</v>
      </c>
      <c r="CV3" s="150">
        <v>137.80000000000001</v>
      </c>
      <c r="CW3" s="150">
        <v>137.30000000000001</v>
      </c>
      <c r="CX3" s="150">
        <v>140.9</v>
      </c>
      <c r="CY3" s="150">
        <v>145.1</v>
      </c>
      <c r="CZ3" s="150">
        <v>146.30000000000001</v>
      </c>
      <c r="DA3" s="150">
        <v>150.30000000000001</v>
      </c>
      <c r="DB3" s="151">
        <v>151.80000000000001</v>
      </c>
      <c r="DC3" s="151">
        <v>151.19999999999999</v>
      </c>
      <c r="DD3" s="151">
        <v>146.5</v>
      </c>
      <c r="DE3" s="151">
        <v>144.9</v>
      </c>
      <c r="DF3" s="151">
        <v>147.1</v>
      </c>
      <c r="DG3" s="151">
        <v>147.4</v>
      </c>
      <c r="DH3" s="151">
        <v>151.5</v>
      </c>
      <c r="DI3" s="151">
        <v>150.19999999999999</v>
      </c>
      <c r="DJ3" s="151">
        <v>153</v>
      </c>
      <c r="DK3" s="151">
        <v>153.4</v>
      </c>
      <c r="DL3" s="151">
        <v>155.80000000000001</v>
      </c>
      <c r="DM3" s="152">
        <v>157.69999999999999</v>
      </c>
      <c r="DN3" s="152">
        <v>163</v>
      </c>
      <c r="DO3" s="152">
        <v>168.4</v>
      </c>
      <c r="DP3" s="152">
        <v>168.4</v>
      </c>
      <c r="DQ3" s="152">
        <v>167.5</v>
      </c>
      <c r="DR3" s="152">
        <v>167.5</v>
      </c>
      <c r="DS3" s="152">
        <v>170.9</v>
      </c>
      <c r="DT3" s="152">
        <v>174.5</v>
      </c>
      <c r="DU3" s="152">
        <v>178.5</v>
      </c>
      <c r="DV3" s="152">
        <v>181.5</v>
      </c>
      <c r="DW3" s="152">
        <v>177.1</v>
      </c>
      <c r="DX3" s="152">
        <v>178.3</v>
      </c>
      <c r="DY3" s="152">
        <v>175.9</v>
      </c>
      <c r="DZ3" s="152">
        <v>181.2</v>
      </c>
      <c r="EA3" s="152">
        <v>178.4</v>
      </c>
      <c r="EB3" s="152">
        <v>172.9</v>
      </c>
      <c r="EC3" s="152">
        <v>174.3</v>
      </c>
      <c r="ED3" s="152">
        <v>173.6</v>
      </c>
      <c r="EE3" s="152">
        <v>175.2</v>
      </c>
      <c r="EF3" s="152">
        <v>177.8</v>
      </c>
      <c r="EG3" s="152">
        <v>175.1</v>
      </c>
      <c r="EH3" s="152">
        <v>176.1</v>
      </c>
      <c r="EI3" s="152">
        <v>191.7</v>
      </c>
      <c r="EJ3" s="152">
        <v>190.3</v>
      </c>
      <c r="EK3" s="152">
        <v>183.6</v>
      </c>
      <c r="EL3" s="152">
        <v>185.3</v>
      </c>
      <c r="EM3" s="152">
        <v>187.6</v>
      </c>
      <c r="EN3" s="152">
        <v>182.8</v>
      </c>
      <c r="EO3" s="152">
        <v>181.4</v>
      </c>
      <c r="EP3" s="152">
        <v>181.5</v>
      </c>
      <c r="EQ3" s="152">
        <v>183.2</v>
      </c>
      <c r="ER3" s="152">
        <v>187.1</v>
      </c>
      <c r="ES3" s="152">
        <v>188.1</v>
      </c>
      <c r="ET3" s="152">
        <v>192.3</v>
      </c>
      <c r="EU3" s="152">
        <v>197.8</v>
      </c>
      <c r="EV3" s="152">
        <v>194.9</v>
      </c>
      <c r="EW3" s="152">
        <v>195.7</v>
      </c>
    </row>
    <row r="4" spans="1:153">
      <c r="A4" s="141" t="s">
        <v>7042</v>
      </c>
      <c r="B4" s="141" t="s">
        <v>7043</v>
      </c>
      <c r="C4" s="142">
        <v>15.255850000000001</v>
      </c>
      <c r="D4" s="143">
        <v>106.2</v>
      </c>
      <c r="E4" s="143">
        <v>106.7</v>
      </c>
      <c r="F4" s="143">
        <v>109.3</v>
      </c>
      <c r="G4" s="143">
        <v>111.3</v>
      </c>
      <c r="H4" s="143">
        <v>111.2</v>
      </c>
      <c r="I4" s="143">
        <v>111.3</v>
      </c>
      <c r="J4" s="143">
        <v>111</v>
      </c>
      <c r="K4" s="143">
        <v>112</v>
      </c>
      <c r="L4" s="143">
        <v>110.8</v>
      </c>
      <c r="M4" s="143">
        <v>113.2</v>
      </c>
      <c r="N4" s="143">
        <v>113.9</v>
      </c>
      <c r="O4" s="143">
        <v>113.5</v>
      </c>
      <c r="P4" s="143">
        <v>114.7</v>
      </c>
      <c r="Q4" s="143">
        <v>117.8</v>
      </c>
      <c r="R4" s="143">
        <v>122.2</v>
      </c>
      <c r="S4" s="143">
        <v>123.6</v>
      </c>
      <c r="T4" s="143">
        <v>128.19999999999999</v>
      </c>
      <c r="U4" s="143">
        <v>128.5</v>
      </c>
      <c r="V4" s="143">
        <v>132.6</v>
      </c>
      <c r="W4" s="143">
        <v>133.19999999999999</v>
      </c>
      <c r="X4" s="143">
        <v>125.6</v>
      </c>
      <c r="Y4" s="143">
        <v>122.7</v>
      </c>
      <c r="Z4" s="143">
        <v>122.2</v>
      </c>
      <c r="AA4" s="143">
        <v>122.9</v>
      </c>
      <c r="AB4" s="143">
        <v>123.1</v>
      </c>
      <c r="AC4" s="143">
        <v>126.3</v>
      </c>
      <c r="AD4" s="143">
        <v>129.69999999999999</v>
      </c>
      <c r="AE4" s="143">
        <v>136.30000000000001</v>
      </c>
      <c r="AF4" s="143">
        <v>138.5</v>
      </c>
      <c r="AG4" s="143">
        <v>136</v>
      </c>
      <c r="AH4" s="143">
        <v>134.80000000000001</v>
      </c>
      <c r="AI4" s="143">
        <v>134.5</v>
      </c>
      <c r="AJ4" s="143">
        <v>131</v>
      </c>
      <c r="AK4" s="143">
        <v>130.1</v>
      </c>
      <c r="AL4" s="143">
        <v>129.1</v>
      </c>
      <c r="AM4" s="143">
        <v>128.69999999999999</v>
      </c>
      <c r="AN4" s="143">
        <v>130.69999999999999</v>
      </c>
      <c r="AO4" s="143">
        <v>131.9</v>
      </c>
      <c r="AP4" s="143">
        <v>133.6</v>
      </c>
      <c r="AQ4" s="143">
        <v>133.80000000000001</v>
      </c>
      <c r="AR4" s="143">
        <v>135.9</v>
      </c>
      <c r="AS4" s="143">
        <v>136.19999999999999</v>
      </c>
      <c r="AT4" s="143">
        <v>137.80000000000001</v>
      </c>
      <c r="AU4" s="143">
        <v>138.6</v>
      </c>
      <c r="AV4" s="143">
        <v>137.5</v>
      </c>
      <c r="AW4" s="143">
        <v>136.1</v>
      </c>
      <c r="AX4" s="143">
        <v>133.19999999999999</v>
      </c>
      <c r="AY4" s="143">
        <v>133.4</v>
      </c>
      <c r="AZ4" s="143">
        <v>137.80000000000001</v>
      </c>
      <c r="BA4" s="143">
        <v>140.9</v>
      </c>
      <c r="BB4" s="143">
        <v>144</v>
      </c>
      <c r="BC4" s="143">
        <v>144.5</v>
      </c>
      <c r="BD4" s="143">
        <v>142.6</v>
      </c>
      <c r="BE4" s="143">
        <v>141.9</v>
      </c>
      <c r="BF4" s="143">
        <v>141.9</v>
      </c>
      <c r="BG4" s="143">
        <v>142</v>
      </c>
      <c r="BH4" s="143">
        <v>137.6</v>
      </c>
      <c r="BI4" s="143">
        <v>136.5</v>
      </c>
      <c r="BJ4" s="143">
        <v>136.6</v>
      </c>
      <c r="BK4" s="144">
        <v>137.6</v>
      </c>
      <c r="BL4" s="143">
        <v>138.6</v>
      </c>
      <c r="BM4" s="143">
        <v>137.9</v>
      </c>
      <c r="BN4" s="143">
        <v>139.19999999999999</v>
      </c>
      <c r="BO4" s="143">
        <v>147.9</v>
      </c>
      <c r="BP4" s="143">
        <v>150.9</v>
      </c>
      <c r="BQ4" s="143">
        <v>144.80000000000001</v>
      </c>
      <c r="BR4" s="145">
        <v>148</v>
      </c>
      <c r="BS4" s="145">
        <v>151.1</v>
      </c>
      <c r="BT4" s="145">
        <v>144.1</v>
      </c>
      <c r="BU4" s="145">
        <v>140.80000000000001</v>
      </c>
      <c r="BV4" s="145">
        <v>137.9</v>
      </c>
      <c r="BW4" s="145">
        <v>137.30000000000001</v>
      </c>
      <c r="BX4" s="145">
        <v>139.80000000000001</v>
      </c>
      <c r="BY4" s="145">
        <v>140.30000000000001</v>
      </c>
      <c r="BZ4" s="143">
        <v>141.80000000000001</v>
      </c>
      <c r="CA4" s="143">
        <v>144.80000000000001</v>
      </c>
      <c r="CB4" s="143">
        <v>144.80000000000001</v>
      </c>
      <c r="CC4" s="143">
        <v>144.5</v>
      </c>
      <c r="CD4" s="143">
        <v>145.9</v>
      </c>
      <c r="CE4" s="143">
        <v>146.19999999999999</v>
      </c>
      <c r="CF4" s="143">
        <v>143.5</v>
      </c>
      <c r="CG4" s="143">
        <v>144.19999999999999</v>
      </c>
      <c r="CH4" s="143">
        <v>143.80000000000001</v>
      </c>
      <c r="CI4" s="143">
        <v>145.1</v>
      </c>
      <c r="CJ4" s="146">
        <v>148.80000000000001</v>
      </c>
      <c r="CK4" s="146">
        <v>150.1</v>
      </c>
      <c r="CL4" s="146">
        <v>151.69999999999999</v>
      </c>
      <c r="CM4" s="147">
        <v>154.30000000000001</v>
      </c>
      <c r="CN4" s="147">
        <v>156.1</v>
      </c>
      <c r="CO4" s="147">
        <v>155.30000000000001</v>
      </c>
      <c r="CP4" s="148">
        <v>160.19999999999999</v>
      </c>
      <c r="CQ4" s="149">
        <v>162.6</v>
      </c>
      <c r="CR4" s="149">
        <v>162.6</v>
      </c>
      <c r="CS4" s="149">
        <v>160.5</v>
      </c>
      <c r="CT4" s="149">
        <v>154.69999999999999</v>
      </c>
      <c r="CU4" s="150">
        <v>151.19999999999999</v>
      </c>
      <c r="CV4" s="150">
        <v>154.5</v>
      </c>
      <c r="CW4" s="150">
        <v>153.1</v>
      </c>
      <c r="CX4" s="150">
        <v>155.4</v>
      </c>
      <c r="CY4" s="150">
        <v>161.30000000000001</v>
      </c>
      <c r="CZ4" s="150">
        <v>162.1</v>
      </c>
      <c r="DA4" s="150">
        <v>168.1</v>
      </c>
      <c r="DB4" s="151">
        <v>171.5</v>
      </c>
      <c r="DC4" s="151">
        <v>169</v>
      </c>
      <c r="DD4" s="151">
        <v>160.80000000000001</v>
      </c>
      <c r="DE4" s="151">
        <v>155.80000000000001</v>
      </c>
      <c r="DF4" s="151">
        <v>157.5</v>
      </c>
      <c r="DG4" s="151">
        <v>156.4</v>
      </c>
      <c r="DH4" s="151">
        <v>161.6</v>
      </c>
      <c r="DI4" s="151">
        <v>159.6</v>
      </c>
      <c r="DJ4" s="151">
        <v>160.5</v>
      </c>
      <c r="DK4" s="151">
        <v>161.30000000000001</v>
      </c>
      <c r="DL4" s="151">
        <v>160.9</v>
      </c>
      <c r="DM4" s="152">
        <v>164.1</v>
      </c>
      <c r="DN4" s="152">
        <v>171.6</v>
      </c>
      <c r="DO4" s="152">
        <v>178.3</v>
      </c>
      <c r="DP4" s="152">
        <v>176.7</v>
      </c>
      <c r="DQ4" s="152">
        <v>172</v>
      </c>
      <c r="DR4" s="152">
        <v>170.4</v>
      </c>
      <c r="DS4" s="152">
        <v>169.6</v>
      </c>
      <c r="DT4" s="152">
        <v>175.3</v>
      </c>
      <c r="DU4" s="152">
        <v>178.4</v>
      </c>
      <c r="DV4" s="152">
        <v>182.5</v>
      </c>
      <c r="DW4" s="152">
        <v>178.9</v>
      </c>
      <c r="DX4" s="152">
        <v>182</v>
      </c>
      <c r="DY4" s="152">
        <v>182.2</v>
      </c>
      <c r="DZ4" s="152">
        <v>186.1</v>
      </c>
      <c r="EA4" s="152">
        <v>181</v>
      </c>
      <c r="EB4" s="152">
        <v>174.9</v>
      </c>
      <c r="EC4" s="152">
        <v>176.6</v>
      </c>
      <c r="ED4" s="152">
        <v>176.9</v>
      </c>
      <c r="EE4" s="152">
        <v>178.8</v>
      </c>
      <c r="EF4" s="152">
        <v>182.1</v>
      </c>
      <c r="EG4" s="152">
        <v>181.3</v>
      </c>
      <c r="EH4" s="152">
        <v>184.9</v>
      </c>
      <c r="EI4" s="152">
        <v>205.9</v>
      </c>
      <c r="EJ4" s="152">
        <v>202.8</v>
      </c>
      <c r="EK4" s="152">
        <v>189.1</v>
      </c>
      <c r="EL4" s="152">
        <v>192</v>
      </c>
      <c r="EM4" s="152">
        <v>197</v>
      </c>
      <c r="EN4" s="152">
        <v>191.2</v>
      </c>
      <c r="EO4" s="152">
        <v>188.8</v>
      </c>
      <c r="EP4" s="152">
        <v>189.4</v>
      </c>
      <c r="EQ4" s="152">
        <v>191.4</v>
      </c>
      <c r="ER4" s="152">
        <v>196.8</v>
      </c>
      <c r="ES4" s="152">
        <v>199.3</v>
      </c>
      <c r="ET4" s="152">
        <v>205.5</v>
      </c>
      <c r="EU4" s="152">
        <v>213.1</v>
      </c>
      <c r="EV4" s="152">
        <v>209.1</v>
      </c>
      <c r="EW4" s="152">
        <v>210.9</v>
      </c>
    </row>
    <row r="5" spans="1:153">
      <c r="A5" s="141" t="s">
        <v>7044</v>
      </c>
      <c r="B5" s="141" t="s">
        <v>7045</v>
      </c>
      <c r="C5" s="142">
        <v>3.46238</v>
      </c>
      <c r="D5" s="143">
        <v>104.8</v>
      </c>
      <c r="E5" s="143">
        <v>106</v>
      </c>
      <c r="F5" s="143">
        <v>107.4</v>
      </c>
      <c r="G5" s="143">
        <v>111.5</v>
      </c>
      <c r="H5" s="143">
        <v>117.4</v>
      </c>
      <c r="I5" s="143">
        <v>119.4</v>
      </c>
      <c r="J5" s="143">
        <v>118.4</v>
      </c>
      <c r="K5" s="143">
        <v>119.3</v>
      </c>
      <c r="L5" s="143">
        <v>119.1</v>
      </c>
      <c r="M5" s="143">
        <v>119.2</v>
      </c>
      <c r="N5" s="143">
        <v>119.6</v>
      </c>
      <c r="O5" s="143">
        <v>119.6</v>
      </c>
      <c r="P5" s="143">
        <v>119.9</v>
      </c>
      <c r="Q5" s="143">
        <v>120</v>
      </c>
      <c r="R5" s="143">
        <v>122.2</v>
      </c>
      <c r="S5" s="143">
        <v>124</v>
      </c>
      <c r="T5" s="143">
        <v>124.8</v>
      </c>
      <c r="U5" s="143">
        <v>125.4</v>
      </c>
      <c r="V5" s="143">
        <v>125.5</v>
      </c>
      <c r="W5" s="143">
        <v>126.3</v>
      </c>
      <c r="X5" s="143">
        <v>126.2</v>
      </c>
      <c r="Y5" s="143">
        <v>126.3</v>
      </c>
      <c r="Z5" s="143">
        <v>126.4</v>
      </c>
      <c r="AA5" s="143">
        <v>126.8</v>
      </c>
      <c r="AB5" s="143">
        <v>126.3</v>
      </c>
      <c r="AC5" s="143">
        <v>126.7</v>
      </c>
      <c r="AD5" s="143">
        <v>126.8</v>
      </c>
      <c r="AE5" s="143">
        <v>129</v>
      </c>
      <c r="AF5" s="143">
        <v>129.80000000000001</v>
      </c>
      <c r="AG5" s="143">
        <v>129.4</v>
      </c>
      <c r="AH5" s="143">
        <v>129.1</v>
      </c>
      <c r="AI5" s="143">
        <v>128.5</v>
      </c>
      <c r="AJ5" s="143">
        <v>127.9</v>
      </c>
      <c r="AK5" s="143">
        <v>129.1</v>
      </c>
      <c r="AL5" s="143">
        <v>129.4</v>
      </c>
      <c r="AM5" s="143">
        <v>129</v>
      </c>
      <c r="AN5" s="143">
        <v>129.5</v>
      </c>
      <c r="AO5" s="143">
        <v>131.69999999999999</v>
      </c>
      <c r="AP5" s="143">
        <v>132.9</v>
      </c>
      <c r="AQ5" s="143">
        <v>133.69999999999999</v>
      </c>
      <c r="AR5" s="143">
        <v>135.30000000000001</v>
      </c>
      <c r="AS5" s="143">
        <v>137</v>
      </c>
      <c r="AT5" s="143">
        <v>140.30000000000001</v>
      </c>
      <c r="AU5" s="143">
        <v>141.19999999999999</v>
      </c>
      <c r="AV5" s="143">
        <v>141.80000000000001</v>
      </c>
      <c r="AW5" s="143">
        <v>142.30000000000001</v>
      </c>
      <c r="AX5" s="143">
        <v>141.19999999999999</v>
      </c>
      <c r="AY5" s="143">
        <v>140.80000000000001</v>
      </c>
      <c r="AZ5" s="143">
        <v>143.5</v>
      </c>
      <c r="BA5" s="143">
        <v>147</v>
      </c>
      <c r="BB5" s="143">
        <v>150.6</v>
      </c>
      <c r="BC5" s="143">
        <v>154.80000000000001</v>
      </c>
      <c r="BD5" s="143">
        <v>153.6</v>
      </c>
      <c r="BE5" s="143">
        <v>153</v>
      </c>
      <c r="BF5" s="143">
        <v>155.19999999999999</v>
      </c>
      <c r="BG5" s="143">
        <v>158.19999999999999</v>
      </c>
      <c r="BH5" s="143">
        <v>157.5</v>
      </c>
      <c r="BI5" s="143">
        <v>153</v>
      </c>
      <c r="BJ5" s="143">
        <v>150.19999999999999</v>
      </c>
      <c r="BK5" s="144">
        <v>146.80000000000001</v>
      </c>
      <c r="BL5" s="143">
        <v>146.6</v>
      </c>
      <c r="BM5" s="143">
        <v>144.80000000000001</v>
      </c>
      <c r="BN5" s="143">
        <v>143.5</v>
      </c>
      <c r="BO5" s="143">
        <v>143.19999999999999</v>
      </c>
      <c r="BP5" s="143">
        <v>143</v>
      </c>
      <c r="BQ5" s="143">
        <v>144</v>
      </c>
      <c r="BR5" s="145">
        <v>143.1</v>
      </c>
      <c r="BS5" s="145">
        <v>141.69999999999999</v>
      </c>
      <c r="BT5" s="145">
        <v>140.6</v>
      </c>
      <c r="BU5" s="145">
        <v>140.4</v>
      </c>
      <c r="BV5" s="145">
        <v>139.9</v>
      </c>
      <c r="BW5" s="145">
        <v>140.5</v>
      </c>
      <c r="BX5" s="145">
        <v>140.4</v>
      </c>
      <c r="BY5" s="145">
        <v>140.80000000000001</v>
      </c>
      <c r="BZ5" s="143">
        <v>141</v>
      </c>
      <c r="CA5" s="143">
        <v>142.6</v>
      </c>
      <c r="CB5" s="143">
        <v>145.1</v>
      </c>
      <c r="CC5" s="143">
        <v>145.4</v>
      </c>
      <c r="CD5" s="143">
        <v>146.69999999999999</v>
      </c>
      <c r="CE5" s="143">
        <v>148.6</v>
      </c>
      <c r="CF5" s="143">
        <v>150.4</v>
      </c>
      <c r="CG5" s="143">
        <v>151.80000000000001</v>
      </c>
      <c r="CH5" s="143">
        <v>153.9</v>
      </c>
      <c r="CI5" s="143">
        <v>153.4</v>
      </c>
      <c r="CJ5" s="146">
        <v>153.5</v>
      </c>
      <c r="CK5" s="146">
        <v>154.30000000000001</v>
      </c>
      <c r="CL5" s="146">
        <v>155.4</v>
      </c>
      <c r="CM5" s="147">
        <v>157.5</v>
      </c>
      <c r="CN5" s="147">
        <v>159.19999999999999</v>
      </c>
      <c r="CO5" s="147">
        <v>160.1</v>
      </c>
      <c r="CP5" s="148">
        <v>160.80000000000001</v>
      </c>
      <c r="CQ5" s="149">
        <v>162.5</v>
      </c>
      <c r="CR5" s="149">
        <v>163.5</v>
      </c>
      <c r="CS5" s="149">
        <v>165</v>
      </c>
      <c r="CT5" s="149">
        <v>163.4</v>
      </c>
      <c r="CU5" s="150">
        <v>159.80000000000001</v>
      </c>
      <c r="CV5" s="150">
        <v>161.80000000000001</v>
      </c>
      <c r="CW5" s="150">
        <v>162.1</v>
      </c>
      <c r="CX5" s="150">
        <v>161.6</v>
      </c>
      <c r="CY5" s="150">
        <v>161.1</v>
      </c>
      <c r="CZ5" s="150">
        <v>159.5</v>
      </c>
      <c r="DA5" s="150">
        <v>158.30000000000001</v>
      </c>
      <c r="DB5" s="151">
        <v>158.1</v>
      </c>
      <c r="DC5" s="151">
        <v>158.80000000000001</v>
      </c>
      <c r="DD5" s="151">
        <v>157.5</v>
      </c>
      <c r="DE5" s="151">
        <v>157.19999999999999</v>
      </c>
      <c r="DF5" s="151">
        <v>157.4</v>
      </c>
      <c r="DG5" s="151">
        <v>158.1</v>
      </c>
      <c r="DH5" s="151">
        <v>161</v>
      </c>
      <c r="DI5" s="151">
        <v>162.19999999999999</v>
      </c>
      <c r="DJ5" s="151">
        <v>161.30000000000001</v>
      </c>
      <c r="DK5" s="151">
        <v>159.9</v>
      </c>
      <c r="DL5" s="151">
        <v>161</v>
      </c>
      <c r="DM5" s="152">
        <v>163</v>
      </c>
      <c r="DN5" s="152">
        <v>163.69999999999999</v>
      </c>
      <c r="DO5" s="152">
        <v>164.7</v>
      </c>
      <c r="DP5" s="152">
        <v>165.1</v>
      </c>
      <c r="DQ5" s="152">
        <v>165.5</v>
      </c>
      <c r="DR5" s="152">
        <v>165.9</v>
      </c>
      <c r="DS5" s="152">
        <v>169.1</v>
      </c>
      <c r="DT5" s="152">
        <v>171.2</v>
      </c>
      <c r="DU5" s="152">
        <v>171.7</v>
      </c>
      <c r="DV5" s="152">
        <v>170.7</v>
      </c>
      <c r="DW5" s="152">
        <v>172.6</v>
      </c>
      <c r="DX5" s="152">
        <v>177</v>
      </c>
      <c r="DY5" s="152">
        <v>178.4</v>
      </c>
      <c r="DZ5" s="152">
        <v>179.6</v>
      </c>
      <c r="EA5" s="152">
        <v>181.9</v>
      </c>
      <c r="EB5" s="152">
        <v>184.4</v>
      </c>
      <c r="EC5" s="152">
        <v>187</v>
      </c>
      <c r="ED5" s="152">
        <v>185.4</v>
      </c>
      <c r="EE5" s="152">
        <v>183</v>
      </c>
      <c r="EF5" s="152">
        <v>183.7</v>
      </c>
      <c r="EG5" s="152">
        <v>183.2</v>
      </c>
      <c r="EH5" s="152">
        <v>185.2</v>
      </c>
      <c r="EI5" s="152">
        <v>187.3</v>
      </c>
      <c r="EJ5" s="152">
        <v>190.1</v>
      </c>
      <c r="EK5" s="152">
        <v>194.2</v>
      </c>
      <c r="EL5" s="152">
        <v>197.4</v>
      </c>
      <c r="EM5" s="152">
        <v>200</v>
      </c>
      <c r="EN5" s="152">
        <v>200.8</v>
      </c>
      <c r="EO5" s="152">
        <v>199.4</v>
      </c>
      <c r="EP5" s="152">
        <v>201.5</v>
      </c>
      <c r="EQ5" s="152">
        <v>202.3</v>
      </c>
      <c r="ER5" s="152">
        <v>202.5</v>
      </c>
      <c r="ES5" s="152">
        <v>204.1</v>
      </c>
      <c r="ET5" s="152">
        <v>206.6</v>
      </c>
      <c r="EU5" s="152">
        <v>208.1</v>
      </c>
      <c r="EV5" s="152">
        <v>209.7</v>
      </c>
      <c r="EW5" s="152">
        <v>211.8</v>
      </c>
    </row>
    <row r="6" spans="1:153">
      <c r="A6" s="141" t="s">
        <v>7046</v>
      </c>
      <c r="B6" s="141" t="s">
        <v>7047</v>
      </c>
      <c r="C6" s="142">
        <v>2.8237800000000002</v>
      </c>
      <c r="D6" s="143">
        <v>104.6</v>
      </c>
      <c r="E6" s="143">
        <v>104.8</v>
      </c>
      <c r="F6" s="143">
        <v>105.9</v>
      </c>
      <c r="G6" s="143">
        <v>108.8</v>
      </c>
      <c r="H6" s="143">
        <v>114.8</v>
      </c>
      <c r="I6" s="143">
        <v>117.2</v>
      </c>
      <c r="J6" s="143">
        <v>116.5</v>
      </c>
      <c r="K6" s="143">
        <v>117.8</v>
      </c>
      <c r="L6" s="143">
        <v>118.4</v>
      </c>
      <c r="M6" s="143">
        <v>119</v>
      </c>
      <c r="N6" s="143">
        <v>120.4</v>
      </c>
      <c r="O6" s="143">
        <v>120.6</v>
      </c>
      <c r="P6" s="143">
        <v>120.5</v>
      </c>
      <c r="Q6" s="143">
        <v>120.7</v>
      </c>
      <c r="R6" s="143">
        <v>123.7</v>
      </c>
      <c r="S6" s="143">
        <v>126.2</v>
      </c>
      <c r="T6" s="143">
        <v>127.5</v>
      </c>
      <c r="U6" s="143">
        <v>127.9</v>
      </c>
      <c r="V6" s="143">
        <v>127.6</v>
      </c>
      <c r="W6" s="143">
        <v>128.6</v>
      </c>
      <c r="X6" s="143">
        <v>128.69999999999999</v>
      </c>
      <c r="Y6" s="143">
        <v>129.30000000000001</v>
      </c>
      <c r="Z6" s="143">
        <v>129.4</v>
      </c>
      <c r="AA6" s="143">
        <v>129.5</v>
      </c>
      <c r="AB6" s="143">
        <v>128.6</v>
      </c>
      <c r="AC6" s="143">
        <v>128.69999999999999</v>
      </c>
      <c r="AD6" s="143">
        <v>129.19999999999999</v>
      </c>
      <c r="AE6" s="143">
        <v>131.5</v>
      </c>
      <c r="AF6" s="143">
        <v>131.80000000000001</v>
      </c>
      <c r="AG6" s="143">
        <v>131.30000000000001</v>
      </c>
      <c r="AH6" s="143">
        <v>131</v>
      </c>
      <c r="AI6" s="143">
        <v>130.19999999999999</v>
      </c>
      <c r="AJ6" s="143">
        <v>129.1</v>
      </c>
      <c r="AK6" s="143">
        <v>129.4</v>
      </c>
      <c r="AL6" s="143">
        <v>129.5</v>
      </c>
      <c r="AM6" s="143">
        <v>128.6</v>
      </c>
      <c r="AN6" s="143">
        <v>128.5</v>
      </c>
      <c r="AO6" s="143">
        <v>128.9</v>
      </c>
      <c r="AP6" s="143">
        <v>127.8</v>
      </c>
      <c r="AQ6" s="143">
        <v>128.5</v>
      </c>
      <c r="AR6" s="143">
        <v>129.4</v>
      </c>
      <c r="AS6" s="143">
        <v>130.30000000000001</v>
      </c>
      <c r="AT6" s="143">
        <v>131.80000000000001</v>
      </c>
      <c r="AU6" s="143">
        <v>132.4</v>
      </c>
      <c r="AV6" s="143">
        <v>133.5</v>
      </c>
      <c r="AW6" s="143">
        <v>134.9</v>
      </c>
      <c r="AX6" s="143">
        <v>134.80000000000001</v>
      </c>
      <c r="AY6" s="143">
        <v>134.9</v>
      </c>
      <c r="AZ6" s="143">
        <v>135.19999999999999</v>
      </c>
      <c r="BA6" s="143">
        <v>137.5</v>
      </c>
      <c r="BB6" s="143">
        <v>139.9</v>
      </c>
      <c r="BC6" s="143">
        <v>141.80000000000001</v>
      </c>
      <c r="BD6" s="143">
        <v>142.19999999999999</v>
      </c>
      <c r="BE6" s="143">
        <v>142.6</v>
      </c>
      <c r="BF6" s="143">
        <v>142.69999999999999</v>
      </c>
      <c r="BG6" s="143">
        <v>145.5</v>
      </c>
      <c r="BH6" s="143">
        <v>146.69999999999999</v>
      </c>
      <c r="BI6" s="143">
        <v>146.30000000000001</v>
      </c>
      <c r="BJ6" s="143">
        <v>147</v>
      </c>
      <c r="BK6" s="144">
        <v>145.19999999999999</v>
      </c>
      <c r="BL6" s="143">
        <v>144.5</v>
      </c>
      <c r="BM6" s="143">
        <v>143.19999999999999</v>
      </c>
      <c r="BN6" s="143">
        <v>142.6</v>
      </c>
      <c r="BO6" s="143">
        <v>142.6</v>
      </c>
      <c r="BP6" s="143">
        <v>142.5</v>
      </c>
      <c r="BQ6" s="143">
        <v>142.5</v>
      </c>
      <c r="BR6" s="145">
        <v>142.6</v>
      </c>
      <c r="BS6" s="145">
        <v>142.4</v>
      </c>
      <c r="BT6" s="145">
        <v>142.30000000000001</v>
      </c>
      <c r="BU6" s="145">
        <v>143.4</v>
      </c>
      <c r="BV6" s="145">
        <v>143.5</v>
      </c>
      <c r="BW6" s="145">
        <v>144.6</v>
      </c>
      <c r="BX6" s="145">
        <v>144.80000000000001</v>
      </c>
      <c r="BY6" s="145">
        <v>145.6</v>
      </c>
      <c r="BZ6" s="143">
        <v>146.30000000000001</v>
      </c>
      <c r="CA6" s="143">
        <v>147.6</v>
      </c>
      <c r="CB6" s="143">
        <v>149.69999999999999</v>
      </c>
      <c r="CC6" s="143">
        <v>150.4</v>
      </c>
      <c r="CD6" s="143">
        <v>151.5</v>
      </c>
      <c r="CE6" s="143">
        <v>152.6</v>
      </c>
      <c r="CF6" s="143">
        <v>153.69999999999999</v>
      </c>
      <c r="CG6" s="143">
        <v>155.30000000000001</v>
      </c>
      <c r="CH6" s="143">
        <v>157.5</v>
      </c>
      <c r="CI6" s="143">
        <v>157.5</v>
      </c>
      <c r="CJ6" s="146">
        <v>157</v>
      </c>
      <c r="CK6" s="146">
        <v>157.1</v>
      </c>
      <c r="CL6" s="146">
        <v>157.9</v>
      </c>
      <c r="CM6" s="147">
        <v>160.4</v>
      </c>
      <c r="CN6" s="147">
        <v>162.4</v>
      </c>
      <c r="CO6" s="147">
        <v>163.5</v>
      </c>
      <c r="CP6" s="148">
        <v>164.1</v>
      </c>
      <c r="CQ6" s="149">
        <v>164.8</v>
      </c>
      <c r="CR6" s="149">
        <v>165.7</v>
      </c>
      <c r="CS6" s="149">
        <v>167.5</v>
      </c>
      <c r="CT6" s="149">
        <v>165.7</v>
      </c>
      <c r="CU6" s="150">
        <v>161.69999999999999</v>
      </c>
      <c r="CV6" s="150">
        <v>162.69999999999999</v>
      </c>
      <c r="CW6" s="150">
        <v>162.69999999999999</v>
      </c>
      <c r="CX6" s="150">
        <v>162.19999999999999</v>
      </c>
      <c r="CY6" s="150">
        <v>161.5</v>
      </c>
      <c r="CZ6" s="150">
        <v>159.5</v>
      </c>
      <c r="DA6" s="150">
        <v>157.1</v>
      </c>
      <c r="DB6" s="151">
        <v>155.5</v>
      </c>
      <c r="DC6" s="151">
        <v>155.69999999999999</v>
      </c>
      <c r="DD6" s="151">
        <v>155</v>
      </c>
      <c r="DE6" s="151">
        <v>155.1</v>
      </c>
      <c r="DF6" s="151">
        <v>154.80000000000001</v>
      </c>
      <c r="DG6" s="151">
        <v>155.1</v>
      </c>
      <c r="DH6" s="151">
        <v>157.69999999999999</v>
      </c>
      <c r="DI6" s="151">
        <v>158.5</v>
      </c>
      <c r="DJ6" s="151">
        <v>157.69999999999999</v>
      </c>
      <c r="DK6" s="151">
        <v>157</v>
      </c>
      <c r="DL6" s="151">
        <v>158</v>
      </c>
      <c r="DM6" s="152">
        <v>159.5</v>
      </c>
      <c r="DN6" s="152">
        <v>160.4</v>
      </c>
      <c r="DO6" s="152">
        <v>161.9</v>
      </c>
      <c r="DP6" s="152">
        <v>162.9</v>
      </c>
      <c r="DQ6" s="152">
        <v>163.6</v>
      </c>
      <c r="DR6" s="152">
        <v>164.2</v>
      </c>
      <c r="DS6" s="152">
        <v>167.7</v>
      </c>
      <c r="DT6" s="152">
        <v>170.4</v>
      </c>
      <c r="DU6" s="152">
        <v>171.3</v>
      </c>
      <c r="DV6" s="152">
        <v>170.3</v>
      </c>
      <c r="DW6" s="152">
        <v>172.1</v>
      </c>
      <c r="DX6" s="152">
        <v>176.6</v>
      </c>
      <c r="DY6" s="152">
        <v>178.5</v>
      </c>
      <c r="DZ6" s="152">
        <v>179.8</v>
      </c>
      <c r="EA6" s="152">
        <v>182.7</v>
      </c>
      <c r="EB6" s="152">
        <v>185.8</v>
      </c>
      <c r="EC6" s="152">
        <v>189.1</v>
      </c>
      <c r="ED6" s="152">
        <v>187.1</v>
      </c>
      <c r="EE6" s="152">
        <v>183.6</v>
      </c>
      <c r="EF6" s="152">
        <v>183.5</v>
      </c>
      <c r="EG6" s="152">
        <v>183.1</v>
      </c>
      <c r="EH6" s="152">
        <v>184.5</v>
      </c>
      <c r="EI6" s="152">
        <v>186.3</v>
      </c>
      <c r="EJ6" s="152">
        <v>188.3</v>
      </c>
      <c r="EK6" s="152">
        <v>190.6</v>
      </c>
      <c r="EL6" s="152">
        <v>193.5</v>
      </c>
      <c r="EM6" s="152">
        <v>195.9</v>
      </c>
      <c r="EN6" s="152">
        <v>198</v>
      </c>
      <c r="EO6" s="152">
        <v>197.8</v>
      </c>
      <c r="EP6" s="152">
        <v>199.5</v>
      </c>
      <c r="EQ6" s="152">
        <v>200.2</v>
      </c>
      <c r="ER6" s="152">
        <v>199.5</v>
      </c>
      <c r="ES6" s="152">
        <v>199.6</v>
      </c>
      <c r="ET6" s="152">
        <v>201.5</v>
      </c>
      <c r="EU6" s="152">
        <v>203</v>
      </c>
      <c r="EV6" s="152">
        <v>204.2</v>
      </c>
      <c r="EW6" s="152">
        <v>206</v>
      </c>
    </row>
    <row r="7" spans="1:153">
      <c r="A7" s="141" t="s">
        <v>7048</v>
      </c>
      <c r="B7" s="141" t="s">
        <v>7049</v>
      </c>
      <c r="C7" s="142">
        <v>1.43052</v>
      </c>
      <c r="D7" s="143">
        <v>104.2</v>
      </c>
      <c r="E7" s="143">
        <v>104.2</v>
      </c>
      <c r="F7" s="143">
        <v>107</v>
      </c>
      <c r="G7" s="143">
        <v>111</v>
      </c>
      <c r="H7" s="143">
        <v>114</v>
      </c>
      <c r="I7" s="143">
        <v>116.1</v>
      </c>
      <c r="J7" s="143">
        <v>116.6</v>
      </c>
      <c r="K7" s="143">
        <v>116.3</v>
      </c>
      <c r="L7" s="143">
        <v>115.9</v>
      </c>
      <c r="M7" s="143">
        <v>116.7</v>
      </c>
      <c r="N7" s="143">
        <v>117.9</v>
      </c>
      <c r="O7" s="143">
        <v>118.7</v>
      </c>
      <c r="P7" s="143">
        <v>120.4</v>
      </c>
      <c r="Q7" s="143">
        <v>121.9</v>
      </c>
      <c r="R7" s="143">
        <v>124.9</v>
      </c>
      <c r="S7" s="143">
        <v>129.4</v>
      </c>
      <c r="T7" s="143">
        <v>132</v>
      </c>
      <c r="U7" s="143">
        <v>131.30000000000001</v>
      </c>
      <c r="V7" s="143">
        <v>131</v>
      </c>
      <c r="W7" s="143">
        <v>131.30000000000001</v>
      </c>
      <c r="X7" s="143">
        <v>130.6</v>
      </c>
      <c r="Y7" s="143">
        <v>131.1</v>
      </c>
      <c r="Z7" s="143">
        <v>132.30000000000001</v>
      </c>
      <c r="AA7" s="143">
        <v>132.6</v>
      </c>
      <c r="AB7" s="143">
        <v>133.69999999999999</v>
      </c>
      <c r="AC7" s="143">
        <v>136</v>
      </c>
      <c r="AD7" s="143">
        <v>137.19999999999999</v>
      </c>
      <c r="AE7" s="143">
        <v>139.6</v>
      </c>
      <c r="AF7" s="143">
        <v>140.5</v>
      </c>
      <c r="AG7" s="143">
        <v>140.5</v>
      </c>
      <c r="AH7" s="143">
        <v>140</v>
      </c>
      <c r="AI7" s="143">
        <v>138</v>
      </c>
      <c r="AJ7" s="143">
        <v>134.6</v>
      </c>
      <c r="AK7" s="143">
        <v>133.5</v>
      </c>
      <c r="AL7" s="143">
        <v>134.1</v>
      </c>
      <c r="AM7" s="143">
        <v>132</v>
      </c>
      <c r="AN7" s="143">
        <v>132.6</v>
      </c>
      <c r="AO7" s="143">
        <v>134.19999999999999</v>
      </c>
      <c r="AP7" s="143">
        <v>133.6</v>
      </c>
      <c r="AQ7" s="143">
        <v>133.4</v>
      </c>
      <c r="AR7" s="143">
        <v>133.9</v>
      </c>
      <c r="AS7" s="143">
        <v>135.19999999999999</v>
      </c>
      <c r="AT7" s="143">
        <v>135.80000000000001</v>
      </c>
      <c r="AU7" s="143">
        <v>135.6</v>
      </c>
      <c r="AV7" s="143">
        <v>135.4</v>
      </c>
      <c r="AW7" s="143">
        <v>135.80000000000001</v>
      </c>
      <c r="AX7" s="143">
        <v>135.30000000000001</v>
      </c>
      <c r="AY7" s="143">
        <v>135.19999999999999</v>
      </c>
      <c r="AZ7" s="143">
        <v>136.30000000000001</v>
      </c>
      <c r="BA7" s="143">
        <v>139.1</v>
      </c>
      <c r="BB7" s="143">
        <v>142.19999999999999</v>
      </c>
      <c r="BC7" s="143">
        <v>144.19999999999999</v>
      </c>
      <c r="BD7" s="143">
        <v>144.6</v>
      </c>
      <c r="BE7" s="143">
        <v>144.69999999999999</v>
      </c>
      <c r="BF7" s="143">
        <v>145.1</v>
      </c>
      <c r="BG7" s="143">
        <v>145</v>
      </c>
      <c r="BH7" s="143">
        <v>144.19999999999999</v>
      </c>
      <c r="BI7" s="143">
        <v>143.80000000000001</v>
      </c>
      <c r="BJ7" s="143">
        <v>146.4</v>
      </c>
      <c r="BK7" s="144">
        <v>147.69999999999999</v>
      </c>
      <c r="BL7" s="143">
        <v>147.6</v>
      </c>
      <c r="BM7" s="143">
        <v>148</v>
      </c>
      <c r="BN7" s="143">
        <v>148.4</v>
      </c>
      <c r="BO7" s="143">
        <v>149.1</v>
      </c>
      <c r="BP7" s="143">
        <v>148.5</v>
      </c>
      <c r="BQ7" s="143">
        <v>148.80000000000001</v>
      </c>
      <c r="BR7" s="145">
        <v>149.6</v>
      </c>
      <c r="BS7" s="145">
        <v>149.19999999999999</v>
      </c>
      <c r="BT7" s="145">
        <v>148.80000000000001</v>
      </c>
      <c r="BU7" s="145">
        <v>150.4</v>
      </c>
      <c r="BV7" s="145">
        <v>151.4</v>
      </c>
      <c r="BW7" s="145">
        <v>152.6</v>
      </c>
      <c r="BX7" s="145">
        <v>153.30000000000001</v>
      </c>
      <c r="BY7" s="145">
        <v>154.19999999999999</v>
      </c>
      <c r="BZ7" s="143">
        <v>153.9</v>
      </c>
      <c r="CA7" s="143">
        <v>155</v>
      </c>
      <c r="CB7" s="143">
        <v>155.6</v>
      </c>
      <c r="CC7" s="143">
        <v>155.69999999999999</v>
      </c>
      <c r="CD7" s="143">
        <v>155.69999999999999</v>
      </c>
      <c r="CE7" s="143">
        <v>155.5</v>
      </c>
      <c r="CF7" s="143">
        <v>155.69999999999999</v>
      </c>
      <c r="CG7" s="143">
        <v>155.80000000000001</v>
      </c>
      <c r="CH7" s="143">
        <v>156.5</v>
      </c>
      <c r="CI7" s="143">
        <v>156.6</v>
      </c>
      <c r="CJ7" s="146">
        <v>157</v>
      </c>
      <c r="CK7" s="146">
        <v>157.6</v>
      </c>
      <c r="CL7" s="146">
        <v>158.4</v>
      </c>
      <c r="CM7" s="147">
        <v>159.9</v>
      </c>
      <c r="CN7" s="147">
        <v>160.80000000000001</v>
      </c>
      <c r="CO7" s="147">
        <v>162</v>
      </c>
      <c r="CP7" s="148">
        <v>162.69999999999999</v>
      </c>
      <c r="CQ7" s="149">
        <v>162.1</v>
      </c>
      <c r="CR7" s="149">
        <v>162</v>
      </c>
      <c r="CS7" s="149">
        <v>162.30000000000001</v>
      </c>
      <c r="CT7" s="149">
        <v>162.30000000000001</v>
      </c>
      <c r="CU7" s="150">
        <v>159.30000000000001</v>
      </c>
      <c r="CV7" s="150">
        <v>162.69999999999999</v>
      </c>
      <c r="CW7" s="150">
        <v>163.1</v>
      </c>
      <c r="CX7" s="150">
        <v>165.6</v>
      </c>
      <c r="CY7" s="150">
        <v>165.8</v>
      </c>
      <c r="CZ7" s="150">
        <v>164.8</v>
      </c>
      <c r="DA7" s="150">
        <v>164.4</v>
      </c>
      <c r="DB7" s="151">
        <v>163.69999999999999</v>
      </c>
      <c r="DC7" s="151">
        <v>163.19999999999999</v>
      </c>
      <c r="DD7" s="151">
        <v>162.19999999999999</v>
      </c>
      <c r="DE7" s="151">
        <v>162</v>
      </c>
      <c r="DF7" s="151">
        <v>161.69999999999999</v>
      </c>
      <c r="DG7" s="151">
        <v>161.5</v>
      </c>
      <c r="DH7" s="151">
        <v>162</v>
      </c>
      <c r="DI7" s="151">
        <v>162.19999999999999</v>
      </c>
      <c r="DJ7" s="151">
        <v>161.69999999999999</v>
      </c>
      <c r="DK7" s="151">
        <v>161.30000000000001</v>
      </c>
      <c r="DL7" s="151">
        <v>161.80000000000001</v>
      </c>
      <c r="DM7" s="152">
        <v>162.30000000000001</v>
      </c>
      <c r="DN7" s="152">
        <v>162.80000000000001</v>
      </c>
      <c r="DO7" s="152">
        <v>162.80000000000001</v>
      </c>
      <c r="DP7" s="152">
        <v>162.6</v>
      </c>
      <c r="DQ7" s="152">
        <v>162.9</v>
      </c>
      <c r="DR7" s="152">
        <v>161.69999999999999</v>
      </c>
      <c r="DS7" s="152">
        <v>163.1</v>
      </c>
      <c r="DT7" s="152">
        <v>164.4</v>
      </c>
      <c r="DU7" s="152">
        <v>165.1</v>
      </c>
      <c r="DV7" s="152">
        <v>165.5</v>
      </c>
      <c r="DW7" s="152">
        <v>166.2</v>
      </c>
      <c r="DX7" s="152">
        <v>168.8</v>
      </c>
      <c r="DY7" s="152">
        <v>171.7</v>
      </c>
      <c r="DZ7" s="152">
        <v>173.6</v>
      </c>
      <c r="EA7" s="152">
        <v>173.3</v>
      </c>
      <c r="EB7" s="152">
        <v>173.7</v>
      </c>
      <c r="EC7" s="152">
        <v>174.6</v>
      </c>
      <c r="ED7" s="152">
        <v>175.6</v>
      </c>
      <c r="EE7" s="152">
        <v>175.4</v>
      </c>
      <c r="EF7" s="152">
        <v>176.2</v>
      </c>
      <c r="EG7" s="152">
        <v>177.2</v>
      </c>
      <c r="EH7" s="152">
        <v>178.2</v>
      </c>
      <c r="EI7" s="152">
        <v>181.2</v>
      </c>
      <c r="EJ7" s="152">
        <v>184.3</v>
      </c>
      <c r="EK7" s="152">
        <v>187</v>
      </c>
      <c r="EL7" s="152">
        <v>190.2</v>
      </c>
      <c r="EM7" s="152">
        <v>191.4</v>
      </c>
      <c r="EN7" s="152">
        <v>192</v>
      </c>
      <c r="EO7" s="152">
        <v>191.2</v>
      </c>
      <c r="EP7" s="152">
        <v>193.6</v>
      </c>
      <c r="EQ7" s="152">
        <v>196</v>
      </c>
      <c r="ER7" s="152">
        <v>197.4</v>
      </c>
      <c r="ES7" s="152">
        <v>197.7</v>
      </c>
      <c r="ET7" s="152">
        <v>199.4</v>
      </c>
      <c r="EU7" s="152">
        <v>201.1</v>
      </c>
      <c r="EV7" s="152">
        <v>201.1</v>
      </c>
      <c r="EW7" s="152">
        <v>202.1</v>
      </c>
    </row>
    <row r="8" spans="1:153">
      <c r="A8" s="141" t="s">
        <v>7050</v>
      </c>
      <c r="B8" s="141" t="s">
        <v>7051</v>
      </c>
      <c r="C8" s="142">
        <v>1.02823</v>
      </c>
      <c r="D8" s="143">
        <v>104.6</v>
      </c>
      <c r="E8" s="143">
        <v>105.4</v>
      </c>
      <c r="F8" s="143">
        <v>104.4</v>
      </c>
      <c r="G8" s="143">
        <v>105.8</v>
      </c>
      <c r="H8" s="143">
        <v>116</v>
      </c>
      <c r="I8" s="143">
        <v>119.4</v>
      </c>
      <c r="J8" s="143">
        <v>117.4</v>
      </c>
      <c r="K8" s="143">
        <v>120.7</v>
      </c>
      <c r="L8" s="143">
        <v>121.7</v>
      </c>
      <c r="M8" s="143">
        <v>121.6</v>
      </c>
      <c r="N8" s="143">
        <v>123.6</v>
      </c>
      <c r="O8" s="143">
        <v>122.8</v>
      </c>
      <c r="P8" s="143">
        <v>120.1</v>
      </c>
      <c r="Q8" s="143">
        <v>118.9</v>
      </c>
      <c r="R8" s="143">
        <v>121.9</v>
      </c>
      <c r="S8" s="143">
        <v>122.3</v>
      </c>
      <c r="T8" s="143">
        <v>123.1</v>
      </c>
      <c r="U8" s="143">
        <v>124.6</v>
      </c>
      <c r="V8" s="143">
        <v>125.7</v>
      </c>
      <c r="W8" s="143">
        <v>127.6</v>
      </c>
      <c r="X8" s="143">
        <v>128.6</v>
      </c>
      <c r="Y8" s="143">
        <v>130</v>
      </c>
      <c r="Z8" s="143">
        <v>128.80000000000001</v>
      </c>
      <c r="AA8" s="143">
        <v>127.5</v>
      </c>
      <c r="AB8" s="143">
        <v>123.5</v>
      </c>
      <c r="AC8" s="143">
        <v>120.9</v>
      </c>
      <c r="AD8" s="143">
        <v>120.4</v>
      </c>
      <c r="AE8" s="143">
        <v>121.9</v>
      </c>
      <c r="AF8" s="143">
        <v>122.5</v>
      </c>
      <c r="AG8" s="143">
        <v>121.8</v>
      </c>
      <c r="AH8" s="143">
        <v>122.3</v>
      </c>
      <c r="AI8" s="143">
        <v>123.7</v>
      </c>
      <c r="AJ8" s="143">
        <v>125.8</v>
      </c>
      <c r="AK8" s="143">
        <v>126.3</v>
      </c>
      <c r="AL8" s="143">
        <v>125.9</v>
      </c>
      <c r="AM8" s="143">
        <v>125.9</v>
      </c>
      <c r="AN8" s="143">
        <v>125.1</v>
      </c>
      <c r="AO8" s="143">
        <v>124.1</v>
      </c>
      <c r="AP8" s="143">
        <v>122.3</v>
      </c>
      <c r="AQ8" s="143">
        <v>124.8</v>
      </c>
      <c r="AR8" s="143">
        <v>126.1</v>
      </c>
      <c r="AS8" s="143">
        <v>126.2</v>
      </c>
      <c r="AT8" s="143">
        <v>128.5</v>
      </c>
      <c r="AU8" s="143">
        <v>129.9</v>
      </c>
      <c r="AV8" s="143">
        <v>131.9</v>
      </c>
      <c r="AW8" s="143">
        <v>134.1</v>
      </c>
      <c r="AX8" s="143">
        <v>134.1</v>
      </c>
      <c r="AY8" s="143">
        <v>134.1</v>
      </c>
      <c r="AZ8" s="143">
        <v>132.9</v>
      </c>
      <c r="BA8" s="143">
        <v>134.5</v>
      </c>
      <c r="BB8" s="143">
        <v>136.5</v>
      </c>
      <c r="BC8" s="143">
        <v>137.9</v>
      </c>
      <c r="BD8" s="143">
        <v>139.1</v>
      </c>
      <c r="BE8" s="143">
        <v>140</v>
      </c>
      <c r="BF8" s="143">
        <v>140.80000000000001</v>
      </c>
      <c r="BG8" s="143">
        <v>147.9</v>
      </c>
      <c r="BH8" s="143">
        <v>152.30000000000001</v>
      </c>
      <c r="BI8" s="143">
        <v>151.30000000000001</v>
      </c>
      <c r="BJ8" s="143">
        <v>149.30000000000001</v>
      </c>
      <c r="BK8" s="144">
        <v>142.9</v>
      </c>
      <c r="BL8" s="143">
        <v>141</v>
      </c>
      <c r="BM8" s="143">
        <v>137.5</v>
      </c>
      <c r="BN8" s="143">
        <v>136.1</v>
      </c>
      <c r="BO8" s="143">
        <v>136.30000000000001</v>
      </c>
      <c r="BP8" s="143">
        <v>137.1</v>
      </c>
      <c r="BQ8" s="143">
        <v>137.6</v>
      </c>
      <c r="BR8" s="145">
        <v>138</v>
      </c>
      <c r="BS8" s="145">
        <v>139.4</v>
      </c>
      <c r="BT8" s="145">
        <v>139.4</v>
      </c>
      <c r="BU8" s="145">
        <v>140.80000000000001</v>
      </c>
      <c r="BV8" s="145">
        <v>140</v>
      </c>
      <c r="BW8" s="145">
        <v>141.19999999999999</v>
      </c>
      <c r="BX8" s="145">
        <v>140.9</v>
      </c>
      <c r="BY8" s="145">
        <v>141.69999999999999</v>
      </c>
      <c r="BZ8" s="143">
        <v>143.1</v>
      </c>
      <c r="CA8" s="143">
        <v>145</v>
      </c>
      <c r="CB8" s="143">
        <v>148.6</v>
      </c>
      <c r="CC8" s="143">
        <v>149.80000000000001</v>
      </c>
      <c r="CD8" s="143">
        <v>151.1</v>
      </c>
      <c r="CE8" s="143">
        <v>152.19999999999999</v>
      </c>
      <c r="CF8" s="143">
        <v>152.80000000000001</v>
      </c>
      <c r="CG8" s="143">
        <v>154.80000000000001</v>
      </c>
      <c r="CH8" s="143">
        <v>157.19999999999999</v>
      </c>
      <c r="CI8" s="143">
        <v>155.5</v>
      </c>
      <c r="CJ8" s="146">
        <v>151.5</v>
      </c>
      <c r="CK8" s="146">
        <v>150.69999999999999</v>
      </c>
      <c r="CL8" s="146">
        <v>150.80000000000001</v>
      </c>
      <c r="CM8" s="147">
        <v>153.4</v>
      </c>
      <c r="CN8" s="147">
        <v>156.5</v>
      </c>
      <c r="CO8" s="147">
        <v>158.30000000000001</v>
      </c>
      <c r="CP8" s="148">
        <v>160.6</v>
      </c>
      <c r="CQ8" s="149">
        <v>164.5</v>
      </c>
      <c r="CR8" s="149">
        <v>165.7</v>
      </c>
      <c r="CS8" s="149">
        <v>168.7</v>
      </c>
      <c r="CT8" s="149">
        <v>167.3</v>
      </c>
      <c r="CU8" s="150">
        <v>162.9</v>
      </c>
      <c r="CV8" s="150">
        <v>161.19999999999999</v>
      </c>
      <c r="CW8" s="150">
        <v>161.5</v>
      </c>
      <c r="CX8" s="150">
        <v>158.5</v>
      </c>
      <c r="CY8" s="150">
        <v>157.30000000000001</v>
      </c>
      <c r="CZ8" s="150">
        <v>154.19999999999999</v>
      </c>
      <c r="DA8" s="150">
        <v>150</v>
      </c>
      <c r="DB8" s="151">
        <v>147.4</v>
      </c>
      <c r="DC8" s="151">
        <v>147.9</v>
      </c>
      <c r="DD8" s="151">
        <v>147.30000000000001</v>
      </c>
      <c r="DE8" s="151">
        <v>149.1</v>
      </c>
      <c r="DF8" s="151">
        <v>149.6</v>
      </c>
      <c r="DG8" s="151">
        <v>150.30000000000001</v>
      </c>
      <c r="DH8" s="151">
        <v>156.1</v>
      </c>
      <c r="DI8" s="151">
        <v>157.4</v>
      </c>
      <c r="DJ8" s="151">
        <v>155.69999999999999</v>
      </c>
      <c r="DK8" s="151">
        <v>153.6</v>
      </c>
      <c r="DL8" s="151">
        <v>153.9</v>
      </c>
      <c r="DM8" s="152">
        <v>156.6</v>
      </c>
      <c r="DN8" s="152">
        <v>159.4</v>
      </c>
      <c r="DO8" s="152">
        <v>162.9</v>
      </c>
      <c r="DP8" s="152">
        <v>164.1</v>
      </c>
      <c r="DQ8" s="152">
        <v>164.6</v>
      </c>
      <c r="DR8" s="152">
        <v>166.1</v>
      </c>
      <c r="DS8" s="152">
        <v>171.4</v>
      </c>
      <c r="DT8" s="152">
        <v>173.3</v>
      </c>
      <c r="DU8" s="152">
        <v>174.1</v>
      </c>
      <c r="DV8" s="152">
        <v>171.8</v>
      </c>
      <c r="DW8" s="152">
        <v>173.6</v>
      </c>
      <c r="DX8" s="152">
        <v>180.6</v>
      </c>
      <c r="DY8" s="152">
        <v>181.8</v>
      </c>
      <c r="DZ8" s="152">
        <v>185.3</v>
      </c>
      <c r="EA8" s="152">
        <v>192.4</v>
      </c>
      <c r="EB8" s="152">
        <v>198.2</v>
      </c>
      <c r="EC8" s="152">
        <v>203.9</v>
      </c>
      <c r="ED8" s="152">
        <v>196.8</v>
      </c>
      <c r="EE8" s="152">
        <v>187.1</v>
      </c>
      <c r="EF8" s="152">
        <v>186.4</v>
      </c>
      <c r="EG8" s="152">
        <v>184.9</v>
      </c>
      <c r="EH8" s="152">
        <v>187.3</v>
      </c>
      <c r="EI8" s="152">
        <v>187.1</v>
      </c>
      <c r="EJ8" s="152">
        <v>188.3</v>
      </c>
      <c r="EK8" s="152">
        <v>190.7</v>
      </c>
      <c r="EL8" s="152">
        <v>194</v>
      </c>
      <c r="EM8" s="152">
        <v>197.6</v>
      </c>
      <c r="EN8" s="152">
        <v>200.5</v>
      </c>
      <c r="EO8" s="152">
        <v>200.1</v>
      </c>
      <c r="EP8" s="152">
        <v>201.5</v>
      </c>
      <c r="EQ8" s="152">
        <v>201.1</v>
      </c>
      <c r="ER8" s="152">
        <v>197</v>
      </c>
      <c r="ES8" s="152">
        <v>196.5</v>
      </c>
      <c r="ET8" s="152">
        <v>199</v>
      </c>
      <c r="EU8" s="152">
        <v>200.2</v>
      </c>
      <c r="EV8" s="152">
        <v>202</v>
      </c>
      <c r="EW8" s="152">
        <v>205.2</v>
      </c>
    </row>
    <row r="9" spans="1:153">
      <c r="A9" s="141" t="s">
        <v>7052</v>
      </c>
      <c r="B9" s="141" t="s">
        <v>7053</v>
      </c>
      <c r="C9" s="142">
        <v>6.7640000000000006E-2</v>
      </c>
      <c r="D9" s="143">
        <v>98.3</v>
      </c>
      <c r="E9" s="143">
        <v>98.2</v>
      </c>
      <c r="F9" s="143">
        <v>97</v>
      </c>
      <c r="G9" s="143">
        <v>93.7</v>
      </c>
      <c r="H9" s="143">
        <v>96.2</v>
      </c>
      <c r="I9" s="143">
        <v>97.2</v>
      </c>
      <c r="J9" s="143">
        <v>95.5</v>
      </c>
      <c r="K9" s="143">
        <v>95.6</v>
      </c>
      <c r="L9" s="143">
        <v>95</v>
      </c>
      <c r="M9" s="143">
        <v>95.2</v>
      </c>
      <c r="N9" s="143">
        <v>97.9</v>
      </c>
      <c r="O9" s="143">
        <v>101.9</v>
      </c>
      <c r="P9" s="143">
        <v>101.7</v>
      </c>
      <c r="Q9" s="143">
        <v>99.5</v>
      </c>
      <c r="R9" s="143">
        <v>97.7</v>
      </c>
      <c r="S9" s="143">
        <v>99.5</v>
      </c>
      <c r="T9" s="143">
        <v>94.5</v>
      </c>
      <c r="U9" s="143">
        <v>98</v>
      </c>
      <c r="V9" s="143">
        <v>98.4</v>
      </c>
      <c r="W9" s="143">
        <v>99.5</v>
      </c>
      <c r="X9" s="143">
        <v>100.8</v>
      </c>
      <c r="Y9" s="143">
        <v>100.8</v>
      </c>
      <c r="Z9" s="143">
        <v>103</v>
      </c>
      <c r="AA9" s="143">
        <v>111.3</v>
      </c>
      <c r="AB9" s="143">
        <v>115.7</v>
      </c>
      <c r="AC9" s="143">
        <v>112.8</v>
      </c>
      <c r="AD9" s="143">
        <v>113.9</v>
      </c>
      <c r="AE9" s="143">
        <v>120.7</v>
      </c>
      <c r="AF9" s="143">
        <v>116.1</v>
      </c>
      <c r="AG9" s="143">
        <v>115</v>
      </c>
      <c r="AH9" s="143">
        <v>117</v>
      </c>
      <c r="AI9" s="143">
        <v>115.3</v>
      </c>
      <c r="AJ9" s="143">
        <v>110.3</v>
      </c>
      <c r="AK9" s="143">
        <v>119.2</v>
      </c>
      <c r="AL9" s="143">
        <v>119.6</v>
      </c>
      <c r="AM9" s="143">
        <v>114.4</v>
      </c>
      <c r="AN9" s="143">
        <v>111.3</v>
      </c>
      <c r="AO9" s="143">
        <v>117.4</v>
      </c>
      <c r="AP9" s="143">
        <v>115.7</v>
      </c>
      <c r="AQ9" s="143">
        <v>110.7</v>
      </c>
      <c r="AR9" s="143">
        <v>108.4</v>
      </c>
      <c r="AS9" s="143">
        <v>108.4</v>
      </c>
      <c r="AT9" s="143">
        <v>114.4</v>
      </c>
      <c r="AU9" s="143">
        <v>113.4</v>
      </c>
      <c r="AV9" s="143">
        <v>119.2</v>
      </c>
      <c r="AW9" s="143">
        <v>115.4</v>
      </c>
      <c r="AX9" s="143">
        <v>116.1</v>
      </c>
      <c r="AY9" s="143">
        <v>115.8</v>
      </c>
      <c r="AZ9" s="143">
        <v>115.5</v>
      </c>
      <c r="BA9" s="143">
        <v>118.7</v>
      </c>
      <c r="BB9" s="143">
        <v>120.9</v>
      </c>
      <c r="BC9" s="143">
        <v>120.1</v>
      </c>
      <c r="BD9" s="143">
        <v>121.4</v>
      </c>
      <c r="BE9" s="143">
        <v>124</v>
      </c>
      <c r="BF9" s="143">
        <v>121.9</v>
      </c>
      <c r="BG9" s="143">
        <v>123.2</v>
      </c>
      <c r="BH9" s="143">
        <v>127.8</v>
      </c>
      <c r="BI9" s="143">
        <v>132.30000000000001</v>
      </c>
      <c r="BJ9" s="143">
        <v>136</v>
      </c>
      <c r="BK9" s="144">
        <v>132.1</v>
      </c>
      <c r="BL9" s="143">
        <v>131.6</v>
      </c>
      <c r="BM9" s="143">
        <v>130.5</v>
      </c>
      <c r="BN9" s="143">
        <v>126.9</v>
      </c>
      <c r="BO9" s="143">
        <v>126.3</v>
      </c>
      <c r="BP9" s="143">
        <v>124.5</v>
      </c>
      <c r="BQ9" s="143">
        <v>126.1</v>
      </c>
      <c r="BR9" s="145">
        <v>123.3</v>
      </c>
      <c r="BS9" s="145">
        <v>118.5</v>
      </c>
      <c r="BT9" s="145">
        <v>121.3</v>
      </c>
      <c r="BU9" s="145">
        <v>118.3</v>
      </c>
      <c r="BV9" s="145">
        <v>115.9</v>
      </c>
      <c r="BW9" s="145">
        <v>118.1</v>
      </c>
      <c r="BX9" s="145">
        <v>118</v>
      </c>
      <c r="BY9" s="145">
        <v>117</v>
      </c>
      <c r="BZ9" s="143">
        <v>119.3</v>
      </c>
      <c r="CA9" s="143">
        <v>119.6</v>
      </c>
      <c r="CB9" s="143">
        <v>121.9</v>
      </c>
      <c r="CC9" s="143">
        <v>121.4</v>
      </c>
      <c r="CD9" s="143">
        <v>125.8</v>
      </c>
      <c r="CE9" s="143">
        <v>137.69999999999999</v>
      </c>
      <c r="CF9" s="143">
        <v>142.30000000000001</v>
      </c>
      <c r="CG9" s="143">
        <v>143</v>
      </c>
      <c r="CH9" s="143">
        <v>146.6</v>
      </c>
      <c r="CI9" s="143">
        <v>150.4</v>
      </c>
      <c r="CJ9" s="146">
        <v>150.9</v>
      </c>
      <c r="CK9" s="146">
        <v>151.1</v>
      </c>
      <c r="CL9" s="146">
        <v>151.19999999999999</v>
      </c>
      <c r="CM9" s="147">
        <v>157.6</v>
      </c>
      <c r="CN9" s="147">
        <v>163.6</v>
      </c>
      <c r="CO9" s="147">
        <v>160</v>
      </c>
      <c r="CP9" s="148">
        <v>159.5</v>
      </c>
      <c r="CQ9" s="149">
        <v>165</v>
      </c>
      <c r="CR9" s="149">
        <v>173.2</v>
      </c>
      <c r="CS9" s="149">
        <v>177.1</v>
      </c>
      <c r="CT9" s="149">
        <v>165.6</v>
      </c>
      <c r="CU9" s="150">
        <v>158.19999999999999</v>
      </c>
      <c r="CV9" s="150">
        <v>159.1</v>
      </c>
      <c r="CW9" s="150">
        <v>164.7</v>
      </c>
      <c r="CX9" s="150">
        <v>161.30000000000001</v>
      </c>
      <c r="CY9" s="150">
        <v>157.5</v>
      </c>
      <c r="CZ9" s="150">
        <v>154.30000000000001</v>
      </c>
      <c r="DA9" s="150">
        <v>148</v>
      </c>
      <c r="DB9" s="151">
        <v>147.80000000000001</v>
      </c>
      <c r="DC9" s="151">
        <v>155</v>
      </c>
      <c r="DD9" s="151">
        <v>154.6</v>
      </c>
      <c r="DE9" s="151">
        <v>151.9</v>
      </c>
      <c r="DF9" s="151">
        <v>148.69999999999999</v>
      </c>
      <c r="DG9" s="151">
        <v>149</v>
      </c>
      <c r="DH9" s="151">
        <v>150.5</v>
      </c>
      <c r="DI9" s="151">
        <v>148.80000000000001</v>
      </c>
      <c r="DJ9" s="151">
        <v>144.69999999999999</v>
      </c>
      <c r="DK9" s="151">
        <v>142.6</v>
      </c>
      <c r="DL9" s="151">
        <v>140.30000000000001</v>
      </c>
      <c r="DM9" s="152">
        <v>138.4</v>
      </c>
      <c r="DN9" s="152">
        <v>136.80000000000001</v>
      </c>
      <c r="DO9" s="152">
        <v>135.4</v>
      </c>
      <c r="DP9" s="152">
        <v>136.4</v>
      </c>
      <c r="DQ9" s="152">
        <v>142.69999999999999</v>
      </c>
      <c r="DR9" s="152">
        <v>148.9</v>
      </c>
      <c r="DS9" s="152">
        <v>153.9</v>
      </c>
      <c r="DT9" s="152">
        <v>161.9</v>
      </c>
      <c r="DU9" s="152">
        <v>162.69999999999999</v>
      </c>
      <c r="DV9" s="152">
        <v>161.69999999999999</v>
      </c>
      <c r="DW9" s="152">
        <v>167</v>
      </c>
      <c r="DX9" s="152">
        <v>171.7</v>
      </c>
      <c r="DY9" s="152">
        <v>172.9</v>
      </c>
      <c r="DZ9" s="152">
        <v>166.1</v>
      </c>
      <c r="EA9" s="152">
        <v>183.6</v>
      </c>
      <c r="EB9" s="152">
        <v>192.8</v>
      </c>
      <c r="EC9" s="152">
        <v>204</v>
      </c>
      <c r="ED9" s="152">
        <v>208.8</v>
      </c>
      <c r="EE9" s="152">
        <v>208.3</v>
      </c>
      <c r="EF9" s="152">
        <v>208</v>
      </c>
      <c r="EG9" s="152">
        <v>209.2</v>
      </c>
      <c r="EH9" s="152">
        <v>219.6</v>
      </c>
      <c r="EI9" s="152">
        <v>224.4</v>
      </c>
      <c r="EJ9" s="152">
        <v>222.9</v>
      </c>
      <c r="EK9" s="152">
        <v>229</v>
      </c>
      <c r="EL9" s="152">
        <v>224.6</v>
      </c>
      <c r="EM9" s="152">
        <v>233.4</v>
      </c>
      <c r="EN9" s="152">
        <v>242.4</v>
      </c>
      <c r="EO9" s="152">
        <v>236.7</v>
      </c>
      <c r="EP9" s="152">
        <v>230.9</v>
      </c>
      <c r="EQ9" s="152">
        <v>227.1</v>
      </c>
      <c r="ER9" s="152">
        <v>225.8</v>
      </c>
      <c r="ES9" s="152">
        <v>221.1</v>
      </c>
      <c r="ET9" s="152">
        <v>219.6</v>
      </c>
      <c r="EU9" s="152">
        <v>212.8</v>
      </c>
      <c r="EV9" s="152">
        <v>208.2</v>
      </c>
      <c r="EW9" s="152">
        <v>206.9</v>
      </c>
    </row>
    <row r="10" spans="1:153">
      <c r="A10" s="141" t="s">
        <v>7054</v>
      </c>
      <c r="B10" s="141" t="s">
        <v>7055</v>
      </c>
      <c r="C10" s="142">
        <v>8.6370000000000002E-2</v>
      </c>
      <c r="D10" s="143">
        <v>107.7</v>
      </c>
      <c r="E10" s="143">
        <v>109.3</v>
      </c>
      <c r="F10" s="143">
        <v>107</v>
      </c>
      <c r="G10" s="143">
        <v>113.9</v>
      </c>
      <c r="H10" s="143">
        <v>120.7</v>
      </c>
      <c r="I10" s="143">
        <v>121.7</v>
      </c>
      <c r="J10" s="143">
        <v>114.8</v>
      </c>
      <c r="K10" s="143">
        <v>120.4</v>
      </c>
      <c r="L10" s="143">
        <v>127.7</v>
      </c>
      <c r="M10" s="143">
        <v>131.6</v>
      </c>
      <c r="N10" s="143">
        <v>132.69999999999999</v>
      </c>
      <c r="O10" s="143">
        <v>132.5</v>
      </c>
      <c r="P10" s="143">
        <v>136.4</v>
      </c>
      <c r="Q10" s="143">
        <v>137.6</v>
      </c>
      <c r="R10" s="143">
        <v>136.9</v>
      </c>
      <c r="S10" s="143">
        <v>135.30000000000001</v>
      </c>
      <c r="T10" s="143">
        <v>131</v>
      </c>
      <c r="U10" s="143">
        <v>130.9</v>
      </c>
      <c r="V10" s="143">
        <v>129.69999999999999</v>
      </c>
      <c r="W10" s="143">
        <v>129.5</v>
      </c>
      <c r="X10" s="143">
        <v>131.1</v>
      </c>
      <c r="Y10" s="143">
        <v>132.30000000000001</v>
      </c>
      <c r="Z10" s="143">
        <v>131.5</v>
      </c>
      <c r="AA10" s="143">
        <v>133.6</v>
      </c>
      <c r="AB10" s="143">
        <v>134.4</v>
      </c>
      <c r="AC10" s="143">
        <v>134.6</v>
      </c>
      <c r="AD10" s="143">
        <v>132.5</v>
      </c>
      <c r="AE10" s="143">
        <v>134.4</v>
      </c>
      <c r="AF10" s="143">
        <v>133.19999999999999</v>
      </c>
      <c r="AG10" s="143">
        <v>133.9</v>
      </c>
      <c r="AH10" s="143">
        <v>129.30000000000001</v>
      </c>
      <c r="AI10" s="143">
        <v>125.6</v>
      </c>
      <c r="AJ10" s="143">
        <v>123.9</v>
      </c>
      <c r="AK10" s="143">
        <v>125</v>
      </c>
      <c r="AL10" s="143">
        <v>123.2</v>
      </c>
      <c r="AM10" s="143">
        <v>124.8</v>
      </c>
      <c r="AN10" s="143">
        <v>127.3</v>
      </c>
      <c r="AO10" s="143">
        <v>126.7</v>
      </c>
      <c r="AP10" s="143">
        <v>125.2</v>
      </c>
      <c r="AQ10" s="143">
        <v>124.3</v>
      </c>
      <c r="AR10" s="143">
        <v>127.4</v>
      </c>
      <c r="AS10" s="143">
        <v>132.19999999999999</v>
      </c>
      <c r="AT10" s="143">
        <v>132.69999999999999</v>
      </c>
      <c r="AU10" s="143">
        <v>135.30000000000001</v>
      </c>
      <c r="AV10" s="143">
        <v>139.19999999999999</v>
      </c>
      <c r="AW10" s="143">
        <v>142.9</v>
      </c>
      <c r="AX10" s="143">
        <v>144.19999999999999</v>
      </c>
      <c r="AY10" s="143">
        <v>147.69999999999999</v>
      </c>
      <c r="AZ10" s="143">
        <v>155.80000000000001</v>
      </c>
      <c r="BA10" s="143">
        <v>162.6</v>
      </c>
      <c r="BB10" s="143">
        <v>158.69999999999999</v>
      </c>
      <c r="BC10" s="143">
        <v>159.6</v>
      </c>
      <c r="BD10" s="143">
        <v>159.30000000000001</v>
      </c>
      <c r="BE10" s="143">
        <v>155.1</v>
      </c>
      <c r="BF10" s="143">
        <v>148.1</v>
      </c>
      <c r="BG10" s="143">
        <v>151</v>
      </c>
      <c r="BH10" s="143">
        <v>154.69999999999999</v>
      </c>
      <c r="BI10" s="143">
        <v>151.9</v>
      </c>
      <c r="BJ10" s="143">
        <v>151.30000000000001</v>
      </c>
      <c r="BK10" s="144">
        <v>152.6</v>
      </c>
      <c r="BL10" s="143">
        <v>153.80000000000001</v>
      </c>
      <c r="BM10" s="143">
        <v>153.19999999999999</v>
      </c>
      <c r="BN10" s="143">
        <v>149.69999999999999</v>
      </c>
      <c r="BO10" s="143">
        <v>145.4</v>
      </c>
      <c r="BP10" s="143">
        <v>143.80000000000001</v>
      </c>
      <c r="BQ10" s="143">
        <v>139.4</v>
      </c>
      <c r="BR10" s="145">
        <v>132.9</v>
      </c>
      <c r="BS10" s="145">
        <v>130.19999999999999</v>
      </c>
      <c r="BT10" s="145">
        <v>133.9</v>
      </c>
      <c r="BU10" s="145">
        <v>131.69999999999999</v>
      </c>
      <c r="BV10" s="145">
        <v>127.9</v>
      </c>
      <c r="BW10" s="145">
        <v>126.8</v>
      </c>
      <c r="BX10" s="145">
        <v>127</v>
      </c>
      <c r="BY10" s="145">
        <v>128.1</v>
      </c>
      <c r="BZ10" s="143">
        <v>129.5</v>
      </c>
      <c r="CA10" s="143">
        <v>132.9</v>
      </c>
      <c r="CB10" s="143">
        <v>138.19999999999999</v>
      </c>
      <c r="CC10" s="143">
        <v>141.69999999999999</v>
      </c>
      <c r="CD10" s="143">
        <v>148.6</v>
      </c>
      <c r="CE10" s="143">
        <v>161.69999999999999</v>
      </c>
      <c r="CF10" s="143">
        <v>165.1</v>
      </c>
      <c r="CG10" s="143">
        <v>171.2</v>
      </c>
      <c r="CH10" s="143">
        <v>178.3</v>
      </c>
      <c r="CI10" s="143">
        <v>182</v>
      </c>
      <c r="CJ10" s="146">
        <v>188</v>
      </c>
      <c r="CK10" s="146">
        <v>194.7</v>
      </c>
      <c r="CL10" s="146">
        <v>195.3</v>
      </c>
      <c r="CM10" s="147">
        <v>199.6</v>
      </c>
      <c r="CN10" s="147">
        <v>200.4</v>
      </c>
      <c r="CO10" s="147">
        <v>195.9</v>
      </c>
      <c r="CP10" s="148">
        <v>184.9</v>
      </c>
      <c r="CQ10" s="149">
        <v>188.4</v>
      </c>
      <c r="CR10" s="149">
        <v>194.7</v>
      </c>
      <c r="CS10" s="149">
        <v>201.6</v>
      </c>
      <c r="CT10" s="149">
        <v>193.7</v>
      </c>
      <c r="CU10" s="150">
        <v>187.5</v>
      </c>
      <c r="CV10" s="150">
        <v>188.9</v>
      </c>
      <c r="CW10" s="150">
        <v>185</v>
      </c>
      <c r="CX10" s="150">
        <v>176.1</v>
      </c>
      <c r="CY10" s="150">
        <v>167.3</v>
      </c>
      <c r="CZ10" s="150">
        <v>161.69999999999999</v>
      </c>
      <c r="DA10" s="150">
        <v>157.1</v>
      </c>
      <c r="DB10" s="151">
        <v>155.4</v>
      </c>
      <c r="DC10" s="151">
        <v>155</v>
      </c>
      <c r="DD10" s="151">
        <v>150.1</v>
      </c>
      <c r="DE10" s="151">
        <v>148.30000000000001</v>
      </c>
      <c r="DF10" s="151">
        <v>145.69999999999999</v>
      </c>
      <c r="DG10" s="151">
        <v>146.9</v>
      </c>
      <c r="DH10" s="151">
        <v>146.6</v>
      </c>
      <c r="DI10" s="151">
        <v>149.1</v>
      </c>
      <c r="DJ10" s="151">
        <v>150.1</v>
      </c>
      <c r="DK10" s="151">
        <v>153.9</v>
      </c>
      <c r="DL10" s="151">
        <v>161.1</v>
      </c>
      <c r="DM10" s="152">
        <v>166.4</v>
      </c>
      <c r="DN10" s="152">
        <v>164.8</v>
      </c>
      <c r="DO10" s="152">
        <v>172.6</v>
      </c>
      <c r="DP10" s="152">
        <v>183.4</v>
      </c>
      <c r="DQ10" s="152">
        <v>183.2</v>
      </c>
      <c r="DR10" s="152">
        <v>187.7</v>
      </c>
      <c r="DS10" s="152">
        <v>196.4</v>
      </c>
      <c r="DT10" s="152">
        <v>205.4</v>
      </c>
      <c r="DU10" s="152">
        <v>209.3</v>
      </c>
      <c r="DV10" s="152">
        <v>207</v>
      </c>
      <c r="DW10" s="152">
        <v>208</v>
      </c>
      <c r="DX10" s="152">
        <v>214.3</v>
      </c>
      <c r="DY10" s="152">
        <v>212.8</v>
      </c>
      <c r="DZ10" s="152">
        <v>201.5</v>
      </c>
      <c r="EA10" s="152">
        <v>209.7</v>
      </c>
      <c r="EB10" s="152">
        <v>219.2</v>
      </c>
      <c r="EC10" s="152">
        <v>224.1</v>
      </c>
      <c r="ED10" s="152">
        <v>219.6</v>
      </c>
      <c r="EE10" s="152">
        <v>225.1</v>
      </c>
      <c r="EF10" s="152">
        <v>229.6</v>
      </c>
      <c r="EG10" s="152">
        <v>229.4</v>
      </c>
      <c r="EH10" s="152">
        <v>226.7</v>
      </c>
      <c r="EI10" s="152">
        <v>226.9</v>
      </c>
      <c r="EJ10" s="152">
        <v>225.9</v>
      </c>
      <c r="EK10" s="152">
        <v>225.7</v>
      </c>
      <c r="EL10" s="152">
        <v>231.5</v>
      </c>
      <c r="EM10" s="152">
        <v>238.5</v>
      </c>
      <c r="EN10" s="152">
        <v>246.6</v>
      </c>
      <c r="EO10" s="152">
        <v>246.2</v>
      </c>
      <c r="EP10" s="152">
        <v>242.8</v>
      </c>
      <c r="EQ10" s="152">
        <v>239.9</v>
      </c>
      <c r="ER10" s="152">
        <v>238</v>
      </c>
      <c r="ES10" s="152">
        <v>240.4</v>
      </c>
      <c r="ET10" s="152">
        <v>239.6</v>
      </c>
      <c r="EU10" s="152">
        <v>241</v>
      </c>
      <c r="EV10" s="152">
        <v>245.2</v>
      </c>
      <c r="EW10" s="152">
        <v>246.7</v>
      </c>
    </row>
    <row r="11" spans="1:153">
      <c r="A11" s="141" t="s">
        <v>7056</v>
      </c>
      <c r="B11" s="141" t="s">
        <v>7057</v>
      </c>
      <c r="C11" s="142">
        <v>0.18926999999999999</v>
      </c>
      <c r="D11" s="143">
        <v>107.9</v>
      </c>
      <c r="E11" s="143">
        <v>105.5</v>
      </c>
      <c r="F11" s="143">
        <v>107.2</v>
      </c>
      <c r="G11" s="143">
        <v>111.3</v>
      </c>
      <c r="H11" s="143">
        <v>117.8</v>
      </c>
      <c r="I11" s="143">
        <v>117.3</v>
      </c>
      <c r="J11" s="143">
        <v>117.8</v>
      </c>
      <c r="K11" s="143">
        <v>117.9</v>
      </c>
      <c r="L11" s="143">
        <v>121.2</v>
      </c>
      <c r="M11" s="143">
        <v>123.4</v>
      </c>
      <c r="N11" s="143">
        <v>122.9</v>
      </c>
      <c r="O11" s="143">
        <v>121.8</v>
      </c>
      <c r="P11" s="143">
        <v>121.4</v>
      </c>
      <c r="Q11" s="143">
        <v>120.6</v>
      </c>
      <c r="R11" s="143">
        <v>126.1</v>
      </c>
      <c r="S11" s="143">
        <v>127.6</v>
      </c>
      <c r="T11" s="143">
        <v>126.5</v>
      </c>
      <c r="U11" s="143">
        <v>128.9</v>
      </c>
      <c r="V11" s="143">
        <v>121.2</v>
      </c>
      <c r="W11" s="143">
        <v>122.1</v>
      </c>
      <c r="X11" s="143">
        <v>123</v>
      </c>
      <c r="Y11" s="143">
        <v>120.1</v>
      </c>
      <c r="Z11" s="143">
        <v>118.9</v>
      </c>
      <c r="AA11" s="143">
        <v>121</v>
      </c>
      <c r="AB11" s="143">
        <v>119.2</v>
      </c>
      <c r="AC11" s="143">
        <v>118.3</v>
      </c>
      <c r="AD11" s="143">
        <v>119.8</v>
      </c>
      <c r="AE11" s="143">
        <v>124.6</v>
      </c>
      <c r="AF11" s="143">
        <v>121.7</v>
      </c>
      <c r="AG11" s="143">
        <v>117.4</v>
      </c>
      <c r="AH11" s="143">
        <v>114.2</v>
      </c>
      <c r="AI11" s="143">
        <v>113</v>
      </c>
      <c r="AJ11" s="143">
        <v>113.7</v>
      </c>
      <c r="AK11" s="143">
        <v>118.6</v>
      </c>
      <c r="AL11" s="143">
        <v>119.3</v>
      </c>
      <c r="AM11" s="143">
        <v>122.4</v>
      </c>
      <c r="AN11" s="143">
        <v>121.4</v>
      </c>
      <c r="AO11" s="143">
        <v>118.9</v>
      </c>
      <c r="AP11" s="143">
        <v>118.3</v>
      </c>
      <c r="AQ11" s="143">
        <v>119.9</v>
      </c>
      <c r="AR11" s="143">
        <v>120.4</v>
      </c>
      <c r="AS11" s="143">
        <v>121.9</v>
      </c>
      <c r="AT11" s="143">
        <v>123.5</v>
      </c>
      <c r="AU11" s="143">
        <v>126.6</v>
      </c>
      <c r="AV11" s="143">
        <v>129.19999999999999</v>
      </c>
      <c r="AW11" s="143">
        <v>133.80000000000001</v>
      </c>
      <c r="AX11" s="143">
        <v>135.9</v>
      </c>
      <c r="AY11" s="143">
        <v>135.80000000000001</v>
      </c>
      <c r="AZ11" s="143">
        <v>135.19999999999999</v>
      </c>
      <c r="BA11" s="143">
        <v>135.19999999999999</v>
      </c>
      <c r="BB11" s="143">
        <v>136.6</v>
      </c>
      <c r="BC11" s="143">
        <v>142.19999999999999</v>
      </c>
      <c r="BD11" s="143">
        <v>139.30000000000001</v>
      </c>
      <c r="BE11" s="143">
        <v>139.80000000000001</v>
      </c>
      <c r="BF11" s="143">
        <v>138.6</v>
      </c>
      <c r="BG11" s="143">
        <v>137.69999999999999</v>
      </c>
      <c r="BH11" s="143">
        <v>134</v>
      </c>
      <c r="BI11" s="143">
        <v>134.6</v>
      </c>
      <c r="BJ11" s="143">
        <v>135.6</v>
      </c>
      <c r="BK11" s="144">
        <v>135.19999999999999</v>
      </c>
      <c r="BL11" s="143">
        <v>135.5</v>
      </c>
      <c r="BM11" s="143">
        <v>134.19999999999999</v>
      </c>
      <c r="BN11" s="143">
        <v>132.6</v>
      </c>
      <c r="BO11" s="143">
        <v>129.19999999999999</v>
      </c>
      <c r="BP11" s="143">
        <v>127.7</v>
      </c>
      <c r="BQ11" s="143">
        <v>125.1</v>
      </c>
      <c r="BR11" s="145">
        <v>123.7</v>
      </c>
      <c r="BS11" s="145">
        <v>119.1</v>
      </c>
      <c r="BT11" s="145">
        <v>117.9</v>
      </c>
      <c r="BU11" s="145">
        <v>116.4</v>
      </c>
      <c r="BV11" s="145">
        <v>117.3</v>
      </c>
      <c r="BW11" s="145">
        <v>117.3</v>
      </c>
      <c r="BX11" s="145">
        <v>118</v>
      </c>
      <c r="BY11" s="145">
        <v>117.6</v>
      </c>
      <c r="BZ11" s="143">
        <v>121.5</v>
      </c>
      <c r="CA11" s="143">
        <v>121.6</v>
      </c>
      <c r="CB11" s="143">
        <v>123.2</v>
      </c>
      <c r="CC11" s="143">
        <v>125.7</v>
      </c>
      <c r="CD11" s="143">
        <v>129.30000000000001</v>
      </c>
      <c r="CE11" s="143">
        <v>131.9</v>
      </c>
      <c r="CF11" s="143">
        <v>139.19999999999999</v>
      </c>
      <c r="CG11" s="143">
        <v>147.9</v>
      </c>
      <c r="CH11" s="143">
        <v>158.80000000000001</v>
      </c>
      <c r="CI11" s="143">
        <v>163.69999999999999</v>
      </c>
      <c r="CJ11" s="146">
        <v>171.3</v>
      </c>
      <c r="CK11" s="146">
        <v>171.3</v>
      </c>
      <c r="CL11" s="146">
        <v>174</v>
      </c>
      <c r="CM11" s="147">
        <v>181.5</v>
      </c>
      <c r="CN11" s="147">
        <v>184.8</v>
      </c>
      <c r="CO11" s="147">
        <v>185.8</v>
      </c>
      <c r="CP11" s="148">
        <v>183.6</v>
      </c>
      <c r="CQ11" s="149">
        <v>172.4</v>
      </c>
      <c r="CR11" s="149">
        <v>175.6</v>
      </c>
      <c r="CS11" s="149">
        <v>178.8</v>
      </c>
      <c r="CT11" s="149">
        <v>167</v>
      </c>
      <c r="CU11" s="150">
        <v>158.5</v>
      </c>
      <c r="CV11" s="150">
        <v>155.4</v>
      </c>
      <c r="CW11" s="150">
        <v>152</v>
      </c>
      <c r="CX11" s="150">
        <v>148.4</v>
      </c>
      <c r="CY11" s="150">
        <v>147.6</v>
      </c>
      <c r="CZ11" s="150">
        <v>146.9</v>
      </c>
      <c r="DA11" s="150">
        <v>142.5</v>
      </c>
      <c r="DB11" s="151">
        <v>137.9</v>
      </c>
      <c r="DC11" s="151">
        <v>139.80000000000001</v>
      </c>
      <c r="DD11" s="151">
        <v>141.9</v>
      </c>
      <c r="DE11" s="151">
        <v>137.4</v>
      </c>
      <c r="DF11" s="151">
        <v>135.4</v>
      </c>
      <c r="DG11" s="151">
        <v>135.69999999999999</v>
      </c>
      <c r="DH11" s="151">
        <v>139.9</v>
      </c>
      <c r="DI11" s="151">
        <v>141.5</v>
      </c>
      <c r="DJ11" s="151">
        <v>142.6</v>
      </c>
      <c r="DK11" s="151">
        <v>147.1</v>
      </c>
      <c r="DL11" s="151">
        <v>153</v>
      </c>
      <c r="DM11" s="152">
        <v>154.80000000000001</v>
      </c>
      <c r="DN11" s="152">
        <v>151.6</v>
      </c>
      <c r="DO11" s="152">
        <v>150.4</v>
      </c>
      <c r="DP11" s="152">
        <v>154.19999999999999</v>
      </c>
      <c r="DQ11" s="152">
        <v>157.4</v>
      </c>
      <c r="DR11" s="152">
        <v>162.4</v>
      </c>
      <c r="DS11" s="152">
        <v>169.5</v>
      </c>
      <c r="DT11" s="152">
        <v>181.1</v>
      </c>
      <c r="DU11" s="152">
        <v>182.3</v>
      </c>
      <c r="DV11" s="152">
        <v>178.3</v>
      </c>
      <c r="DW11" s="152">
        <v>186.1</v>
      </c>
      <c r="DX11" s="152">
        <v>192.4</v>
      </c>
      <c r="DY11" s="152">
        <v>193.4</v>
      </c>
      <c r="DZ11" s="152">
        <v>186.1</v>
      </c>
      <c r="EA11" s="152">
        <v>182.4</v>
      </c>
      <c r="EB11" s="152">
        <v>186.6</v>
      </c>
      <c r="EC11" s="152">
        <v>190.9</v>
      </c>
      <c r="ED11" s="152">
        <v>193.1</v>
      </c>
      <c r="EE11" s="152">
        <v>193.7</v>
      </c>
      <c r="EF11" s="152">
        <v>189.8</v>
      </c>
      <c r="EG11" s="152">
        <v>184.5</v>
      </c>
      <c r="EH11" s="152">
        <v>181.9</v>
      </c>
      <c r="EI11" s="152">
        <v>186</v>
      </c>
      <c r="EJ11" s="152">
        <v>186.9</v>
      </c>
      <c r="EK11" s="152">
        <v>183.9</v>
      </c>
      <c r="EL11" s="152">
        <v>183.5</v>
      </c>
      <c r="EM11" s="152">
        <v>185.7</v>
      </c>
      <c r="EN11" s="152">
        <v>188.3</v>
      </c>
      <c r="EO11" s="152">
        <v>195.6</v>
      </c>
      <c r="EP11" s="152">
        <v>198.4</v>
      </c>
      <c r="EQ11" s="152">
        <v>196.4</v>
      </c>
      <c r="ER11" s="152">
        <v>198.7</v>
      </c>
      <c r="ES11" s="152">
        <v>200.9</v>
      </c>
      <c r="ET11" s="152">
        <v>202.7</v>
      </c>
      <c r="EU11" s="152">
        <v>207.2</v>
      </c>
      <c r="EV11" s="152">
        <v>213.6</v>
      </c>
      <c r="EW11" s="152">
        <v>216.5</v>
      </c>
    </row>
    <row r="12" spans="1:153">
      <c r="A12" s="141" t="s">
        <v>7058</v>
      </c>
      <c r="B12" s="141" t="s">
        <v>7059</v>
      </c>
      <c r="C12" s="142">
        <v>1.4370000000000001E-2</v>
      </c>
      <c r="D12" s="143">
        <v>117.1</v>
      </c>
      <c r="E12" s="143">
        <v>118</v>
      </c>
      <c r="F12" s="143">
        <v>111.2</v>
      </c>
      <c r="G12" s="143">
        <v>113.2</v>
      </c>
      <c r="H12" s="143">
        <v>113.8</v>
      </c>
      <c r="I12" s="143">
        <v>111.8</v>
      </c>
      <c r="J12" s="143">
        <v>110.5</v>
      </c>
      <c r="K12" s="143">
        <v>113.9</v>
      </c>
      <c r="L12" s="143">
        <v>119</v>
      </c>
      <c r="M12" s="143">
        <v>119.4</v>
      </c>
      <c r="N12" s="143">
        <v>120.2</v>
      </c>
      <c r="O12" s="143">
        <v>119.5</v>
      </c>
      <c r="P12" s="143">
        <v>116.5</v>
      </c>
      <c r="Q12" s="143">
        <v>114.7</v>
      </c>
      <c r="R12" s="143">
        <v>115.8</v>
      </c>
      <c r="S12" s="143">
        <v>115.8</v>
      </c>
      <c r="T12" s="143">
        <v>116.3</v>
      </c>
      <c r="U12" s="143">
        <v>118</v>
      </c>
      <c r="V12" s="143">
        <v>118.6</v>
      </c>
      <c r="W12" s="143">
        <v>120.1</v>
      </c>
      <c r="X12" s="143">
        <v>123.3</v>
      </c>
      <c r="Y12" s="143">
        <v>123.9</v>
      </c>
      <c r="Z12" s="143">
        <v>123.5</v>
      </c>
      <c r="AA12" s="143">
        <v>124.1</v>
      </c>
      <c r="AB12" s="143">
        <v>119.2</v>
      </c>
      <c r="AC12" s="143">
        <v>120.7</v>
      </c>
      <c r="AD12" s="143">
        <v>118.2</v>
      </c>
      <c r="AE12" s="143">
        <v>120.1</v>
      </c>
      <c r="AF12" s="143">
        <v>124.2</v>
      </c>
      <c r="AG12" s="143">
        <v>127.1</v>
      </c>
      <c r="AH12" s="143">
        <v>129.80000000000001</v>
      </c>
      <c r="AI12" s="143">
        <v>128.4</v>
      </c>
      <c r="AJ12" s="143">
        <v>131</v>
      </c>
      <c r="AK12" s="143">
        <v>135.4</v>
      </c>
      <c r="AL12" s="143">
        <v>134.69999999999999</v>
      </c>
      <c r="AM12" s="143">
        <v>132.6</v>
      </c>
      <c r="AN12" s="143">
        <v>120.1</v>
      </c>
      <c r="AO12" s="143">
        <v>122.7</v>
      </c>
      <c r="AP12" s="143">
        <v>120.7</v>
      </c>
      <c r="AQ12" s="143">
        <v>121.9</v>
      </c>
      <c r="AR12" s="143">
        <v>122.6</v>
      </c>
      <c r="AS12" s="143">
        <v>124.3</v>
      </c>
      <c r="AT12" s="143">
        <v>128.5</v>
      </c>
      <c r="AU12" s="143">
        <v>133.1</v>
      </c>
      <c r="AV12" s="143">
        <v>136.1</v>
      </c>
      <c r="AW12" s="143">
        <v>138.5</v>
      </c>
      <c r="AX12" s="143">
        <v>141.6</v>
      </c>
      <c r="AY12" s="143">
        <v>139.4</v>
      </c>
      <c r="AZ12" s="143">
        <v>143.4</v>
      </c>
      <c r="BA12" s="143">
        <v>148.69999999999999</v>
      </c>
      <c r="BB12" s="143">
        <v>151.80000000000001</v>
      </c>
      <c r="BC12" s="143">
        <v>154.19999999999999</v>
      </c>
      <c r="BD12" s="143">
        <v>155.5</v>
      </c>
      <c r="BE12" s="143">
        <v>154</v>
      </c>
      <c r="BF12" s="143">
        <v>153.6</v>
      </c>
      <c r="BG12" s="143">
        <v>159.5</v>
      </c>
      <c r="BH12" s="143">
        <v>161.19999999999999</v>
      </c>
      <c r="BI12" s="143">
        <v>161.6</v>
      </c>
      <c r="BJ12" s="143">
        <v>161.9</v>
      </c>
      <c r="BK12" s="144">
        <v>156.9</v>
      </c>
      <c r="BL12" s="143">
        <v>144.5</v>
      </c>
      <c r="BM12" s="143">
        <v>137.69999999999999</v>
      </c>
      <c r="BN12" s="143">
        <v>138.1</v>
      </c>
      <c r="BO12" s="143">
        <v>139.30000000000001</v>
      </c>
      <c r="BP12" s="143">
        <v>139.1</v>
      </c>
      <c r="BQ12" s="143">
        <v>140.30000000000001</v>
      </c>
      <c r="BR12" s="145">
        <v>141.19999999999999</v>
      </c>
      <c r="BS12" s="145">
        <v>140.4</v>
      </c>
      <c r="BT12" s="145">
        <v>142.9</v>
      </c>
      <c r="BU12" s="145">
        <v>141.6</v>
      </c>
      <c r="BV12" s="145">
        <v>141</v>
      </c>
      <c r="BW12" s="145">
        <v>140.80000000000001</v>
      </c>
      <c r="BX12" s="145">
        <v>138.9</v>
      </c>
      <c r="BY12" s="145">
        <v>139.80000000000001</v>
      </c>
      <c r="BZ12" s="143">
        <v>141.69999999999999</v>
      </c>
      <c r="CA12" s="143">
        <v>141</v>
      </c>
      <c r="CB12" s="143">
        <v>145</v>
      </c>
      <c r="CC12" s="143">
        <v>146.69999999999999</v>
      </c>
      <c r="CD12" s="143">
        <v>150.19999999999999</v>
      </c>
      <c r="CE12" s="143">
        <v>153.5</v>
      </c>
      <c r="CF12" s="143">
        <v>154.80000000000001</v>
      </c>
      <c r="CG12" s="143">
        <v>159.19999999999999</v>
      </c>
      <c r="CH12" s="143">
        <v>163.4</v>
      </c>
      <c r="CI12" s="143">
        <v>163.9</v>
      </c>
      <c r="CJ12" s="146">
        <v>159</v>
      </c>
      <c r="CK12" s="146">
        <v>160.80000000000001</v>
      </c>
      <c r="CL12" s="146">
        <v>167</v>
      </c>
      <c r="CM12" s="147">
        <v>169</v>
      </c>
      <c r="CN12" s="147">
        <v>173.4</v>
      </c>
      <c r="CO12" s="147">
        <v>175.4</v>
      </c>
      <c r="CP12" s="148">
        <v>174.4</v>
      </c>
      <c r="CQ12" s="149">
        <v>174.9</v>
      </c>
      <c r="CR12" s="149">
        <v>176.8</v>
      </c>
      <c r="CS12" s="149">
        <v>180.4</v>
      </c>
      <c r="CT12" s="149">
        <v>181.7</v>
      </c>
      <c r="CU12" s="150">
        <v>182.3</v>
      </c>
      <c r="CV12" s="150">
        <v>177.8</v>
      </c>
      <c r="CW12" s="150">
        <v>166.3</v>
      </c>
      <c r="CX12" s="150">
        <v>157.4</v>
      </c>
      <c r="CY12" s="150">
        <v>153.1</v>
      </c>
      <c r="CZ12" s="150">
        <v>150.5</v>
      </c>
      <c r="DA12" s="150">
        <v>149.1</v>
      </c>
      <c r="DB12" s="151">
        <v>148.6</v>
      </c>
      <c r="DC12" s="151">
        <v>148.6</v>
      </c>
      <c r="DD12" s="151">
        <v>152.30000000000001</v>
      </c>
      <c r="DE12" s="151">
        <v>151.6</v>
      </c>
      <c r="DF12" s="151">
        <v>149.1</v>
      </c>
      <c r="DG12" s="151">
        <v>150</v>
      </c>
      <c r="DH12" s="151">
        <v>150</v>
      </c>
      <c r="DI12" s="151">
        <v>154.6</v>
      </c>
      <c r="DJ12" s="151">
        <v>156</v>
      </c>
      <c r="DK12" s="151">
        <v>156.69999999999999</v>
      </c>
      <c r="DL12" s="151">
        <v>155.6</v>
      </c>
      <c r="DM12" s="152">
        <v>166.4</v>
      </c>
      <c r="DN12" s="152">
        <v>170.7</v>
      </c>
      <c r="DO12" s="152">
        <v>174.8</v>
      </c>
      <c r="DP12" s="152">
        <v>179.9</v>
      </c>
      <c r="DQ12" s="152">
        <v>183.6</v>
      </c>
      <c r="DR12" s="152">
        <v>188.4</v>
      </c>
      <c r="DS12" s="152">
        <v>187</v>
      </c>
      <c r="DT12" s="152">
        <v>219.3</v>
      </c>
      <c r="DU12" s="152">
        <v>233.4</v>
      </c>
      <c r="DV12" s="152">
        <v>234.9</v>
      </c>
      <c r="DW12" s="152">
        <v>235</v>
      </c>
      <c r="DX12" s="152">
        <v>234</v>
      </c>
      <c r="DY12" s="152">
        <v>234.4</v>
      </c>
      <c r="DZ12" s="152">
        <v>231.8</v>
      </c>
      <c r="EA12" s="152">
        <v>238.6</v>
      </c>
      <c r="EB12" s="152">
        <v>243</v>
      </c>
      <c r="EC12" s="152">
        <v>239.7</v>
      </c>
      <c r="ED12" s="152">
        <v>238.9</v>
      </c>
      <c r="EE12" s="152">
        <v>218.6</v>
      </c>
      <c r="EF12" s="152">
        <v>202.8</v>
      </c>
      <c r="EG12" s="152">
        <v>187.8</v>
      </c>
      <c r="EH12" s="152">
        <v>191.6</v>
      </c>
      <c r="EI12" s="152">
        <v>190.6</v>
      </c>
      <c r="EJ12" s="152">
        <v>191.1</v>
      </c>
      <c r="EK12" s="152">
        <v>195.5</v>
      </c>
      <c r="EL12" s="152">
        <v>202.3</v>
      </c>
      <c r="EM12" s="152">
        <v>198.6</v>
      </c>
      <c r="EN12" s="152">
        <v>200</v>
      </c>
      <c r="EO12" s="152">
        <v>197.5</v>
      </c>
      <c r="EP12" s="152">
        <v>198.2</v>
      </c>
      <c r="EQ12" s="152">
        <v>194.8</v>
      </c>
      <c r="ER12" s="152">
        <v>188.1</v>
      </c>
      <c r="ES12" s="152">
        <v>193.8</v>
      </c>
      <c r="ET12" s="152">
        <v>197.8</v>
      </c>
      <c r="EU12" s="152">
        <v>203.6</v>
      </c>
      <c r="EV12" s="152">
        <v>210.3</v>
      </c>
      <c r="EW12" s="152">
        <v>217.2</v>
      </c>
    </row>
    <row r="13" spans="1:153">
      <c r="A13" s="141" t="s">
        <v>7060</v>
      </c>
      <c r="B13" s="141" t="s">
        <v>7061</v>
      </c>
      <c r="C13" s="142">
        <v>7.3800000000000003E-3</v>
      </c>
      <c r="D13" s="143">
        <v>107.2</v>
      </c>
      <c r="E13" s="143">
        <v>110.3</v>
      </c>
      <c r="F13" s="143">
        <v>108.9</v>
      </c>
      <c r="G13" s="143">
        <v>115.6</v>
      </c>
      <c r="H13" s="143">
        <v>126.4</v>
      </c>
      <c r="I13" s="143">
        <v>134.1</v>
      </c>
      <c r="J13" s="143">
        <v>149.5</v>
      </c>
      <c r="K13" s="143">
        <v>161.5</v>
      </c>
      <c r="L13" s="143">
        <v>162.1</v>
      </c>
      <c r="M13" s="143">
        <v>159.69999999999999</v>
      </c>
      <c r="N13" s="143">
        <v>170.2</v>
      </c>
      <c r="O13" s="143">
        <v>173.8</v>
      </c>
      <c r="P13" s="143">
        <v>173.1</v>
      </c>
      <c r="Q13" s="143">
        <v>172.9</v>
      </c>
      <c r="R13" s="143">
        <v>170.4</v>
      </c>
      <c r="S13" s="143">
        <v>174.2</v>
      </c>
      <c r="T13" s="143">
        <v>174.5</v>
      </c>
      <c r="U13" s="143">
        <v>169.9</v>
      </c>
      <c r="V13" s="143">
        <v>166.7</v>
      </c>
      <c r="W13" s="143">
        <v>167.2</v>
      </c>
      <c r="X13" s="143">
        <v>164.3</v>
      </c>
      <c r="Y13" s="143">
        <v>156.6</v>
      </c>
      <c r="Z13" s="143">
        <v>158.1</v>
      </c>
      <c r="AA13" s="143">
        <v>162.5</v>
      </c>
      <c r="AB13" s="143">
        <v>163.19999999999999</v>
      </c>
      <c r="AC13" s="143">
        <v>159.19999999999999</v>
      </c>
      <c r="AD13" s="143">
        <v>157.6</v>
      </c>
      <c r="AE13" s="143">
        <v>159.6</v>
      </c>
      <c r="AF13" s="143">
        <v>163.69999999999999</v>
      </c>
      <c r="AG13" s="143">
        <v>163</v>
      </c>
      <c r="AH13" s="143">
        <v>161.69999999999999</v>
      </c>
      <c r="AI13" s="143">
        <v>154.4</v>
      </c>
      <c r="AJ13" s="143">
        <v>160.6</v>
      </c>
      <c r="AK13" s="143">
        <v>160.6</v>
      </c>
      <c r="AL13" s="143">
        <v>161.1</v>
      </c>
      <c r="AM13" s="143">
        <v>166.7</v>
      </c>
      <c r="AN13" s="143">
        <v>164.2</v>
      </c>
      <c r="AO13" s="143">
        <v>159.5</v>
      </c>
      <c r="AP13" s="143">
        <v>158.69999999999999</v>
      </c>
      <c r="AQ13" s="143">
        <v>156.1</v>
      </c>
      <c r="AR13" s="143">
        <v>159.1</v>
      </c>
      <c r="AS13" s="143">
        <v>161.5</v>
      </c>
      <c r="AT13" s="143">
        <v>159.5</v>
      </c>
      <c r="AU13" s="143">
        <v>157</v>
      </c>
      <c r="AV13" s="143">
        <v>158.1</v>
      </c>
      <c r="AW13" s="143">
        <v>164.3</v>
      </c>
      <c r="AX13" s="143">
        <v>166.9</v>
      </c>
      <c r="AY13" s="143">
        <v>167.3</v>
      </c>
      <c r="AZ13" s="143">
        <v>174.1</v>
      </c>
      <c r="BA13" s="143">
        <v>177</v>
      </c>
      <c r="BB13" s="143">
        <v>169.3</v>
      </c>
      <c r="BC13" s="143">
        <v>169.3</v>
      </c>
      <c r="BD13" s="143">
        <v>167.1</v>
      </c>
      <c r="BE13" s="143">
        <v>167.3</v>
      </c>
      <c r="BF13" s="143">
        <v>178.1</v>
      </c>
      <c r="BG13" s="143">
        <v>209</v>
      </c>
      <c r="BH13" s="143">
        <v>228.6</v>
      </c>
      <c r="BI13" s="143">
        <v>242.6</v>
      </c>
      <c r="BJ13" s="143">
        <v>242.9</v>
      </c>
      <c r="BK13" s="144">
        <v>258</v>
      </c>
      <c r="BL13" s="143">
        <v>252.8</v>
      </c>
      <c r="BM13" s="143">
        <v>245</v>
      </c>
      <c r="BN13" s="143">
        <v>237.5</v>
      </c>
      <c r="BO13" s="143">
        <v>247</v>
      </c>
      <c r="BP13" s="143">
        <v>261.89999999999998</v>
      </c>
      <c r="BQ13" s="143">
        <v>252.5</v>
      </c>
      <c r="BR13" s="145">
        <v>233.7</v>
      </c>
      <c r="BS13" s="145">
        <v>217.3</v>
      </c>
      <c r="BT13" s="145">
        <v>217.6</v>
      </c>
      <c r="BU13" s="145">
        <v>207.9</v>
      </c>
      <c r="BV13" s="145">
        <v>214.9</v>
      </c>
      <c r="BW13" s="145">
        <v>220.8</v>
      </c>
      <c r="BX13" s="145">
        <v>213.5</v>
      </c>
      <c r="BY13" s="145">
        <v>211.2</v>
      </c>
      <c r="BZ13" s="143">
        <v>208.3</v>
      </c>
      <c r="CA13" s="143">
        <v>206.6</v>
      </c>
      <c r="CB13" s="143">
        <v>216.2</v>
      </c>
      <c r="CC13" s="143">
        <v>213</v>
      </c>
      <c r="CD13" s="143">
        <v>214.1</v>
      </c>
      <c r="CE13" s="143">
        <v>211.4</v>
      </c>
      <c r="CF13" s="143">
        <v>212.9</v>
      </c>
      <c r="CG13" s="143">
        <v>223.4</v>
      </c>
      <c r="CH13" s="143">
        <v>224.9</v>
      </c>
      <c r="CI13" s="143">
        <v>221.7</v>
      </c>
      <c r="CJ13" s="146">
        <v>221.7</v>
      </c>
      <c r="CK13" s="146">
        <v>223.1</v>
      </c>
      <c r="CL13" s="146">
        <v>220.3</v>
      </c>
      <c r="CM13" s="147">
        <v>221.4</v>
      </c>
      <c r="CN13" s="147">
        <v>228.9</v>
      </c>
      <c r="CO13" s="147">
        <v>233.1</v>
      </c>
      <c r="CP13" s="148">
        <v>226.9</v>
      </c>
      <c r="CQ13" s="149">
        <v>220.9</v>
      </c>
      <c r="CR13" s="149">
        <v>213.5</v>
      </c>
      <c r="CS13" s="149">
        <v>213.8</v>
      </c>
      <c r="CT13" s="149">
        <v>211.9</v>
      </c>
      <c r="CU13" s="150">
        <v>215</v>
      </c>
      <c r="CV13" s="150">
        <v>224.5</v>
      </c>
      <c r="CW13" s="150">
        <v>229.6</v>
      </c>
      <c r="CX13" s="150">
        <v>228.2</v>
      </c>
      <c r="CY13" s="150">
        <v>232.7</v>
      </c>
      <c r="CZ13" s="150">
        <v>232.2</v>
      </c>
      <c r="DA13" s="150">
        <v>225.1</v>
      </c>
      <c r="DB13" s="151">
        <v>223.9</v>
      </c>
      <c r="DC13" s="151">
        <v>228.4</v>
      </c>
      <c r="DD13" s="151">
        <v>230.1</v>
      </c>
      <c r="DE13" s="151">
        <v>226.2</v>
      </c>
      <c r="DF13" s="151">
        <v>226.8</v>
      </c>
      <c r="DG13" s="151">
        <v>232</v>
      </c>
      <c r="DH13" s="151">
        <v>231.8</v>
      </c>
      <c r="DI13" s="151">
        <v>233.7</v>
      </c>
      <c r="DJ13" s="151">
        <v>235.2</v>
      </c>
      <c r="DK13" s="151">
        <v>233.1</v>
      </c>
      <c r="DL13" s="151">
        <v>230.1</v>
      </c>
      <c r="DM13" s="152">
        <v>227.8</v>
      </c>
      <c r="DN13" s="152">
        <v>227.1</v>
      </c>
      <c r="DO13" s="152">
        <v>229.3</v>
      </c>
      <c r="DP13" s="152">
        <v>229.6</v>
      </c>
      <c r="DQ13" s="152">
        <v>232.2</v>
      </c>
      <c r="DR13" s="152">
        <v>235.4</v>
      </c>
      <c r="DS13" s="152">
        <v>234.9</v>
      </c>
      <c r="DT13" s="152">
        <v>233.4</v>
      </c>
      <c r="DU13" s="152">
        <v>231.1</v>
      </c>
      <c r="DV13" s="152">
        <v>225.9</v>
      </c>
      <c r="DW13" s="152">
        <v>219.4</v>
      </c>
      <c r="DX13" s="152">
        <v>209.7</v>
      </c>
      <c r="DY13" s="152">
        <v>203.9</v>
      </c>
      <c r="DZ13" s="152">
        <v>207</v>
      </c>
      <c r="EA13" s="152">
        <v>208.6</v>
      </c>
      <c r="EB13" s="152">
        <v>213.3</v>
      </c>
      <c r="EC13" s="152">
        <v>221.6</v>
      </c>
      <c r="ED13" s="152">
        <v>222</v>
      </c>
      <c r="EE13" s="152">
        <v>224.3</v>
      </c>
      <c r="EF13" s="152">
        <v>233.8</v>
      </c>
      <c r="EG13" s="152">
        <v>237</v>
      </c>
      <c r="EH13" s="152">
        <v>237.1</v>
      </c>
      <c r="EI13" s="152">
        <v>245.4</v>
      </c>
      <c r="EJ13" s="152">
        <v>256.60000000000002</v>
      </c>
      <c r="EK13" s="152">
        <v>259</v>
      </c>
      <c r="EL13" s="152">
        <v>263.10000000000002</v>
      </c>
      <c r="EM13" s="152">
        <v>269.5</v>
      </c>
      <c r="EN13" s="152">
        <v>279.2</v>
      </c>
      <c r="EO13" s="152">
        <v>278.89999999999998</v>
      </c>
      <c r="EP13" s="152">
        <v>285.60000000000002</v>
      </c>
      <c r="EQ13" s="152">
        <v>291.89999999999998</v>
      </c>
      <c r="ER13" s="152">
        <v>294.5</v>
      </c>
      <c r="ES13" s="152">
        <v>300.39999999999998</v>
      </c>
      <c r="ET13" s="152">
        <v>303.3</v>
      </c>
      <c r="EU13" s="152">
        <v>309.2</v>
      </c>
      <c r="EV13" s="152">
        <v>321.5</v>
      </c>
      <c r="EW13" s="152">
        <v>321.2</v>
      </c>
    </row>
    <row r="14" spans="1:153">
      <c r="A14" s="141" t="s">
        <v>7062</v>
      </c>
      <c r="B14" s="141" t="s">
        <v>7063</v>
      </c>
      <c r="C14" s="142">
        <v>0.63859999999999995</v>
      </c>
      <c r="D14" s="143">
        <v>105.4</v>
      </c>
      <c r="E14" s="143">
        <v>111.4</v>
      </c>
      <c r="F14" s="143">
        <v>114</v>
      </c>
      <c r="G14" s="143">
        <v>123.4</v>
      </c>
      <c r="H14" s="143">
        <v>128.80000000000001</v>
      </c>
      <c r="I14" s="143">
        <v>129.30000000000001</v>
      </c>
      <c r="J14" s="143">
        <v>127.2</v>
      </c>
      <c r="K14" s="143">
        <v>126.3</v>
      </c>
      <c r="L14" s="143">
        <v>122.5</v>
      </c>
      <c r="M14" s="143">
        <v>120</v>
      </c>
      <c r="N14" s="143">
        <v>116.2</v>
      </c>
      <c r="O14" s="143">
        <v>115.2</v>
      </c>
      <c r="P14" s="143">
        <v>117.2</v>
      </c>
      <c r="Q14" s="143">
        <v>116.6</v>
      </c>
      <c r="R14" s="143">
        <v>115.8</v>
      </c>
      <c r="S14" s="143">
        <v>114.2</v>
      </c>
      <c r="T14" s="143">
        <v>112.8</v>
      </c>
      <c r="U14" s="143">
        <v>114.4</v>
      </c>
      <c r="V14" s="143">
        <v>115.9</v>
      </c>
      <c r="W14" s="143">
        <v>116.3</v>
      </c>
      <c r="X14" s="143">
        <v>115.2</v>
      </c>
      <c r="Y14" s="143">
        <v>112.8</v>
      </c>
      <c r="Z14" s="143">
        <v>112.9</v>
      </c>
      <c r="AA14" s="143">
        <v>114.9</v>
      </c>
      <c r="AB14" s="143">
        <v>116.1</v>
      </c>
      <c r="AC14" s="143">
        <v>117.7</v>
      </c>
      <c r="AD14" s="143">
        <v>116.4</v>
      </c>
      <c r="AE14" s="143">
        <v>117.9</v>
      </c>
      <c r="AF14" s="143">
        <v>120.7</v>
      </c>
      <c r="AG14" s="143">
        <v>120.7</v>
      </c>
      <c r="AH14" s="143">
        <v>120.8</v>
      </c>
      <c r="AI14" s="143">
        <v>121</v>
      </c>
      <c r="AJ14" s="143">
        <v>122.3</v>
      </c>
      <c r="AK14" s="143">
        <v>127.7</v>
      </c>
      <c r="AL14" s="143">
        <v>128.80000000000001</v>
      </c>
      <c r="AM14" s="143">
        <v>130.80000000000001</v>
      </c>
      <c r="AN14" s="143">
        <v>134.30000000000001</v>
      </c>
      <c r="AO14" s="143">
        <v>144.1</v>
      </c>
      <c r="AP14" s="143">
        <v>155.4</v>
      </c>
      <c r="AQ14" s="143">
        <v>156.5</v>
      </c>
      <c r="AR14" s="143">
        <v>161.6</v>
      </c>
      <c r="AS14" s="143">
        <v>166.7</v>
      </c>
      <c r="AT14" s="143">
        <v>178.2</v>
      </c>
      <c r="AU14" s="143">
        <v>180.3</v>
      </c>
      <c r="AV14" s="143">
        <v>178.8</v>
      </c>
      <c r="AW14" s="143">
        <v>175.3</v>
      </c>
      <c r="AX14" s="143">
        <v>169.2</v>
      </c>
      <c r="AY14" s="143">
        <v>167</v>
      </c>
      <c r="AZ14" s="143">
        <v>180.4</v>
      </c>
      <c r="BA14" s="143">
        <v>189.1</v>
      </c>
      <c r="BB14" s="143">
        <v>197.9</v>
      </c>
      <c r="BC14" s="143">
        <v>212.2</v>
      </c>
      <c r="BD14" s="143">
        <v>203.9</v>
      </c>
      <c r="BE14" s="143">
        <v>198.7</v>
      </c>
      <c r="BF14" s="143">
        <v>210.6</v>
      </c>
      <c r="BG14" s="143">
        <v>214.5</v>
      </c>
      <c r="BH14" s="143">
        <v>205.2</v>
      </c>
      <c r="BI14" s="143">
        <v>182.7</v>
      </c>
      <c r="BJ14" s="143">
        <v>164.4</v>
      </c>
      <c r="BK14" s="144">
        <v>154</v>
      </c>
      <c r="BL14" s="143">
        <v>155.80000000000001</v>
      </c>
      <c r="BM14" s="143">
        <v>151.9</v>
      </c>
      <c r="BN14" s="143">
        <v>147.30000000000001</v>
      </c>
      <c r="BO14" s="143">
        <v>145.6</v>
      </c>
      <c r="BP14" s="143">
        <v>145.19999999999999</v>
      </c>
      <c r="BQ14" s="143">
        <v>150.5</v>
      </c>
      <c r="BR14" s="145">
        <v>145.1</v>
      </c>
      <c r="BS14" s="145">
        <v>138.30000000000001</v>
      </c>
      <c r="BT14" s="145">
        <v>133</v>
      </c>
      <c r="BU14" s="145">
        <v>127.1</v>
      </c>
      <c r="BV14" s="145">
        <v>124.1</v>
      </c>
      <c r="BW14" s="145">
        <v>122.3</v>
      </c>
      <c r="BX14" s="145">
        <v>120.8</v>
      </c>
      <c r="BY14" s="145">
        <v>119.8</v>
      </c>
      <c r="BZ14" s="143">
        <v>117.5</v>
      </c>
      <c r="CA14" s="143">
        <v>120.5</v>
      </c>
      <c r="CB14" s="143">
        <v>124.7</v>
      </c>
      <c r="CC14" s="143">
        <v>123.2</v>
      </c>
      <c r="CD14" s="143">
        <v>125.5</v>
      </c>
      <c r="CE14" s="143">
        <v>130.80000000000001</v>
      </c>
      <c r="CF14" s="143">
        <v>135.80000000000001</v>
      </c>
      <c r="CG14" s="143">
        <v>136.6</v>
      </c>
      <c r="CH14" s="143">
        <v>137.6</v>
      </c>
      <c r="CI14" s="143">
        <v>135.30000000000001</v>
      </c>
      <c r="CJ14" s="146">
        <v>138.1</v>
      </c>
      <c r="CK14" s="146">
        <v>141.80000000000001</v>
      </c>
      <c r="CL14" s="146">
        <v>144.6</v>
      </c>
      <c r="CM14" s="147">
        <v>144.6</v>
      </c>
      <c r="CN14" s="147">
        <v>145.1</v>
      </c>
      <c r="CO14" s="147">
        <v>145.30000000000001</v>
      </c>
      <c r="CP14" s="148">
        <v>146.30000000000001</v>
      </c>
      <c r="CQ14" s="149">
        <v>152.6</v>
      </c>
      <c r="CR14" s="149">
        <v>153.69999999999999</v>
      </c>
      <c r="CS14" s="149">
        <v>154.1</v>
      </c>
      <c r="CT14" s="149">
        <v>153.19999999999999</v>
      </c>
      <c r="CU14" s="150">
        <v>151.4</v>
      </c>
      <c r="CV14" s="150">
        <v>158.30000000000001</v>
      </c>
      <c r="CW14" s="150">
        <v>159.69999999999999</v>
      </c>
      <c r="CX14" s="150">
        <v>159.19999999999999</v>
      </c>
      <c r="CY14" s="150">
        <v>159.4</v>
      </c>
      <c r="CZ14" s="150">
        <v>159.4</v>
      </c>
      <c r="DA14" s="150">
        <v>163.5</v>
      </c>
      <c r="DB14" s="151">
        <v>169.8</v>
      </c>
      <c r="DC14" s="151">
        <v>172.5</v>
      </c>
      <c r="DD14" s="151">
        <v>168.6</v>
      </c>
      <c r="DE14" s="151">
        <v>166.3</v>
      </c>
      <c r="DF14" s="151">
        <v>168.9</v>
      </c>
      <c r="DG14" s="151">
        <v>171.3</v>
      </c>
      <c r="DH14" s="151">
        <v>175.3</v>
      </c>
      <c r="DI14" s="151">
        <v>179</v>
      </c>
      <c r="DJ14" s="151">
        <v>177.6</v>
      </c>
      <c r="DK14" s="151">
        <v>172.7</v>
      </c>
      <c r="DL14" s="151">
        <v>174.4</v>
      </c>
      <c r="DM14" s="152">
        <v>178.7</v>
      </c>
      <c r="DN14" s="152">
        <v>178.3</v>
      </c>
      <c r="DO14" s="152">
        <v>177.4</v>
      </c>
      <c r="DP14" s="152">
        <v>175.2</v>
      </c>
      <c r="DQ14" s="152">
        <v>174</v>
      </c>
      <c r="DR14" s="152">
        <v>173.5</v>
      </c>
      <c r="DS14" s="152">
        <v>175.1</v>
      </c>
      <c r="DT14" s="152">
        <v>174.7</v>
      </c>
      <c r="DU14" s="152">
        <v>173.5</v>
      </c>
      <c r="DV14" s="152">
        <v>172.6</v>
      </c>
      <c r="DW14" s="152">
        <v>175.1</v>
      </c>
      <c r="DX14" s="152">
        <v>179</v>
      </c>
      <c r="DY14" s="152">
        <v>178.1</v>
      </c>
      <c r="DZ14" s="152">
        <v>179.1</v>
      </c>
      <c r="EA14" s="152">
        <v>178.4</v>
      </c>
      <c r="EB14" s="152">
        <v>178.1</v>
      </c>
      <c r="EC14" s="152">
        <v>178.1</v>
      </c>
      <c r="ED14" s="152">
        <v>178</v>
      </c>
      <c r="EE14" s="152">
        <v>180.4</v>
      </c>
      <c r="EF14" s="152">
        <v>184.6</v>
      </c>
      <c r="EG14" s="152">
        <v>183.6</v>
      </c>
      <c r="EH14" s="152">
        <v>188.5</v>
      </c>
      <c r="EI14" s="152">
        <v>191.9</v>
      </c>
      <c r="EJ14" s="152">
        <v>197.6</v>
      </c>
      <c r="EK14" s="152">
        <v>210.2</v>
      </c>
      <c r="EL14" s="152">
        <v>214.6</v>
      </c>
      <c r="EM14" s="152">
        <v>217.8</v>
      </c>
      <c r="EN14" s="152">
        <v>213.3</v>
      </c>
      <c r="EO14" s="152">
        <v>206.5</v>
      </c>
      <c r="EP14" s="152">
        <v>210.7</v>
      </c>
      <c r="EQ14" s="152">
        <v>211.4</v>
      </c>
      <c r="ER14" s="152">
        <v>215.6</v>
      </c>
      <c r="ES14" s="152">
        <v>223.9</v>
      </c>
      <c r="ET14" s="152">
        <v>229.3</v>
      </c>
      <c r="EU14" s="152">
        <v>230.8</v>
      </c>
      <c r="EV14" s="152">
        <v>234.3</v>
      </c>
      <c r="EW14" s="152">
        <v>237.5</v>
      </c>
    </row>
    <row r="15" spans="1:153">
      <c r="A15" s="141" t="s">
        <v>7064</v>
      </c>
      <c r="B15" s="141" t="s">
        <v>7065</v>
      </c>
      <c r="C15" s="142">
        <v>0.26377</v>
      </c>
      <c r="D15" s="143">
        <v>116.1</v>
      </c>
      <c r="E15" s="143">
        <v>127.5</v>
      </c>
      <c r="F15" s="143">
        <v>130.69999999999999</v>
      </c>
      <c r="G15" s="143">
        <v>143.69999999999999</v>
      </c>
      <c r="H15" s="143">
        <v>149.9</v>
      </c>
      <c r="I15" s="143">
        <v>148.9</v>
      </c>
      <c r="J15" s="143">
        <v>145.5</v>
      </c>
      <c r="K15" s="143">
        <v>146</v>
      </c>
      <c r="L15" s="143">
        <v>139.4</v>
      </c>
      <c r="M15" s="143">
        <v>134</v>
      </c>
      <c r="N15" s="143">
        <v>124.1</v>
      </c>
      <c r="O15" s="143">
        <v>117.5</v>
      </c>
      <c r="P15" s="143">
        <v>118.8</v>
      </c>
      <c r="Q15" s="143">
        <v>117</v>
      </c>
      <c r="R15" s="143">
        <v>113.6</v>
      </c>
      <c r="S15" s="143">
        <v>110</v>
      </c>
      <c r="T15" s="143">
        <v>107.9</v>
      </c>
      <c r="U15" s="143">
        <v>109.3</v>
      </c>
      <c r="V15" s="143">
        <v>111</v>
      </c>
      <c r="W15" s="143">
        <v>108.8</v>
      </c>
      <c r="X15" s="143">
        <v>107.3</v>
      </c>
      <c r="Y15" s="143">
        <v>103.6</v>
      </c>
      <c r="Z15" s="143">
        <v>101.7</v>
      </c>
      <c r="AA15" s="143">
        <v>103.5</v>
      </c>
      <c r="AB15" s="143">
        <v>102.8</v>
      </c>
      <c r="AC15" s="143">
        <v>103.1</v>
      </c>
      <c r="AD15" s="143">
        <v>99.6</v>
      </c>
      <c r="AE15" s="143">
        <v>97.8</v>
      </c>
      <c r="AF15" s="143">
        <v>100.4</v>
      </c>
      <c r="AG15" s="143">
        <v>100.2</v>
      </c>
      <c r="AH15" s="143">
        <v>100.8</v>
      </c>
      <c r="AI15" s="143">
        <v>100.5</v>
      </c>
      <c r="AJ15" s="143">
        <v>102.6</v>
      </c>
      <c r="AK15" s="143">
        <v>107.5</v>
      </c>
      <c r="AL15" s="143">
        <v>109.4</v>
      </c>
      <c r="AM15" s="143">
        <v>110.9</v>
      </c>
      <c r="AN15" s="143">
        <v>115.3</v>
      </c>
      <c r="AO15" s="143">
        <v>126.4</v>
      </c>
      <c r="AP15" s="143">
        <v>135</v>
      </c>
      <c r="AQ15" s="143">
        <v>137.9</v>
      </c>
      <c r="AR15" s="143">
        <v>142.30000000000001</v>
      </c>
      <c r="AS15" s="143">
        <v>146.30000000000001</v>
      </c>
      <c r="AT15" s="143">
        <v>153</v>
      </c>
      <c r="AU15" s="143">
        <v>154.80000000000001</v>
      </c>
      <c r="AV15" s="143">
        <v>153.80000000000001</v>
      </c>
      <c r="AW15" s="143">
        <v>149.5</v>
      </c>
      <c r="AX15" s="143">
        <v>145.80000000000001</v>
      </c>
      <c r="AY15" s="143">
        <v>143.80000000000001</v>
      </c>
      <c r="AZ15" s="143">
        <v>159.1</v>
      </c>
      <c r="BA15" s="143">
        <v>172.8</v>
      </c>
      <c r="BB15" s="143">
        <v>188.5</v>
      </c>
      <c r="BC15" s="143">
        <v>227.1</v>
      </c>
      <c r="BD15" s="143">
        <v>225.7</v>
      </c>
      <c r="BE15" s="143">
        <v>227.4</v>
      </c>
      <c r="BF15" s="143">
        <v>262.3</v>
      </c>
      <c r="BG15" s="143">
        <v>278.89999999999998</v>
      </c>
      <c r="BH15" s="143">
        <v>270.3</v>
      </c>
      <c r="BI15" s="143">
        <v>235.9</v>
      </c>
      <c r="BJ15" s="143">
        <v>200.4</v>
      </c>
      <c r="BK15" s="144">
        <v>181.9</v>
      </c>
      <c r="BL15" s="143">
        <v>183.4</v>
      </c>
      <c r="BM15" s="143">
        <v>179.3</v>
      </c>
      <c r="BN15" s="143">
        <v>174</v>
      </c>
      <c r="BO15" s="143">
        <v>176</v>
      </c>
      <c r="BP15" s="143">
        <v>176.7</v>
      </c>
      <c r="BQ15" s="143">
        <v>186.9</v>
      </c>
      <c r="BR15" s="145">
        <v>177.9</v>
      </c>
      <c r="BS15" s="145">
        <v>165</v>
      </c>
      <c r="BT15" s="145">
        <v>152.9</v>
      </c>
      <c r="BU15" s="145">
        <v>140.80000000000001</v>
      </c>
      <c r="BV15" s="145">
        <v>134.69999999999999</v>
      </c>
      <c r="BW15" s="145">
        <v>130.30000000000001</v>
      </c>
      <c r="BX15" s="145">
        <v>127</v>
      </c>
      <c r="BY15" s="145">
        <v>124.3</v>
      </c>
      <c r="BZ15" s="143">
        <v>121.6</v>
      </c>
      <c r="CA15" s="143">
        <v>128.30000000000001</v>
      </c>
      <c r="CB15" s="143">
        <v>135.69999999999999</v>
      </c>
      <c r="CC15" s="143">
        <v>132.5</v>
      </c>
      <c r="CD15" s="143">
        <v>135.69999999999999</v>
      </c>
      <c r="CE15" s="143">
        <v>140.80000000000001</v>
      </c>
      <c r="CF15" s="143">
        <v>146.69999999999999</v>
      </c>
      <c r="CG15" s="143">
        <v>147.4</v>
      </c>
      <c r="CH15" s="143">
        <v>146.5</v>
      </c>
      <c r="CI15" s="143">
        <v>141.5</v>
      </c>
      <c r="CJ15" s="146">
        <v>144.1</v>
      </c>
      <c r="CK15" s="146">
        <v>146.19999999999999</v>
      </c>
      <c r="CL15" s="146">
        <v>146.5</v>
      </c>
      <c r="CM15" s="147">
        <v>145.9</v>
      </c>
      <c r="CN15" s="147">
        <v>145.1</v>
      </c>
      <c r="CO15" s="147">
        <v>145.5</v>
      </c>
      <c r="CP15" s="148">
        <v>146.6</v>
      </c>
      <c r="CQ15" s="149">
        <v>148.30000000000001</v>
      </c>
      <c r="CR15" s="149">
        <v>146.30000000000001</v>
      </c>
      <c r="CS15" s="149">
        <v>145.6</v>
      </c>
      <c r="CT15" s="149">
        <v>142</v>
      </c>
      <c r="CU15" s="150">
        <v>138.5</v>
      </c>
      <c r="CV15" s="150">
        <v>146.69999999999999</v>
      </c>
      <c r="CW15" s="150">
        <v>144.80000000000001</v>
      </c>
      <c r="CX15" s="150">
        <v>143.80000000000001</v>
      </c>
      <c r="CY15" s="150">
        <v>144.30000000000001</v>
      </c>
      <c r="CZ15" s="150">
        <v>144.80000000000001</v>
      </c>
      <c r="DA15" s="150">
        <v>154.80000000000001</v>
      </c>
      <c r="DB15" s="151">
        <v>163.6</v>
      </c>
      <c r="DC15" s="151">
        <v>164.3</v>
      </c>
      <c r="DD15" s="151">
        <v>159.80000000000001</v>
      </c>
      <c r="DE15" s="151">
        <v>155.6</v>
      </c>
      <c r="DF15" s="151">
        <v>156.30000000000001</v>
      </c>
      <c r="DG15" s="151">
        <v>159.6</v>
      </c>
      <c r="DH15" s="151">
        <v>165.1</v>
      </c>
      <c r="DI15" s="151">
        <v>171.5</v>
      </c>
      <c r="DJ15" s="151">
        <v>169.5</v>
      </c>
      <c r="DK15" s="151">
        <v>164.9</v>
      </c>
      <c r="DL15" s="151">
        <v>167.6</v>
      </c>
      <c r="DM15" s="152">
        <v>172.6</v>
      </c>
      <c r="DN15" s="152">
        <v>170.9</v>
      </c>
      <c r="DO15" s="152">
        <v>168.8</v>
      </c>
      <c r="DP15" s="152">
        <v>166</v>
      </c>
      <c r="DQ15" s="152">
        <v>165.4</v>
      </c>
      <c r="DR15" s="152">
        <v>163.4</v>
      </c>
      <c r="DS15" s="152">
        <v>165.9</v>
      </c>
      <c r="DT15" s="152">
        <v>164.8</v>
      </c>
      <c r="DU15" s="152">
        <v>162</v>
      </c>
      <c r="DV15" s="152">
        <v>161.30000000000001</v>
      </c>
      <c r="DW15" s="152">
        <v>163.19999999999999</v>
      </c>
      <c r="DX15" s="152">
        <v>165.9</v>
      </c>
      <c r="DY15" s="152">
        <v>163.1</v>
      </c>
      <c r="DZ15" s="152">
        <v>162</v>
      </c>
      <c r="EA15" s="152">
        <v>161.19999999999999</v>
      </c>
      <c r="EB15" s="152">
        <v>162.9</v>
      </c>
      <c r="EC15" s="152">
        <v>164.8</v>
      </c>
      <c r="ED15" s="152">
        <v>165.6</v>
      </c>
      <c r="EE15" s="152">
        <v>167.4</v>
      </c>
      <c r="EF15" s="152">
        <v>169.4</v>
      </c>
      <c r="EG15" s="152">
        <v>167</v>
      </c>
      <c r="EH15" s="152">
        <v>166.5</v>
      </c>
      <c r="EI15" s="152">
        <v>166.2</v>
      </c>
      <c r="EJ15" s="152">
        <v>174.2</v>
      </c>
      <c r="EK15" s="152">
        <v>187.2</v>
      </c>
      <c r="EL15" s="152">
        <v>192.2</v>
      </c>
      <c r="EM15" s="152">
        <v>195.7</v>
      </c>
      <c r="EN15" s="152">
        <v>194</v>
      </c>
      <c r="EO15" s="152">
        <v>187.6</v>
      </c>
      <c r="EP15" s="152">
        <v>192.3</v>
      </c>
      <c r="EQ15" s="152">
        <v>192.8</v>
      </c>
      <c r="ER15" s="152">
        <v>195.8</v>
      </c>
      <c r="ES15" s="152">
        <v>202</v>
      </c>
      <c r="ET15" s="152">
        <v>209.8</v>
      </c>
      <c r="EU15" s="152">
        <v>212.9</v>
      </c>
      <c r="EV15" s="152">
        <v>224.1</v>
      </c>
      <c r="EW15" s="152">
        <v>232.5</v>
      </c>
    </row>
    <row r="16" spans="1:153">
      <c r="A16" s="141" t="s">
        <v>7066</v>
      </c>
      <c r="B16" s="141" t="s">
        <v>7067</v>
      </c>
      <c r="C16" s="142">
        <v>0.12914</v>
      </c>
      <c r="D16" s="143">
        <v>97.1</v>
      </c>
      <c r="E16" s="143">
        <v>99.7</v>
      </c>
      <c r="F16" s="143">
        <v>101.6</v>
      </c>
      <c r="G16" s="143">
        <v>108.6</v>
      </c>
      <c r="H16" s="143">
        <v>115.6</v>
      </c>
      <c r="I16" s="143">
        <v>118.6</v>
      </c>
      <c r="J16" s="143">
        <v>116.3</v>
      </c>
      <c r="K16" s="143">
        <v>114.4</v>
      </c>
      <c r="L16" s="143">
        <v>110.2</v>
      </c>
      <c r="M16" s="143">
        <v>109.1</v>
      </c>
      <c r="N16" s="143">
        <v>110.6</v>
      </c>
      <c r="O16" s="143">
        <v>116.3</v>
      </c>
      <c r="P16" s="143">
        <v>118.1</v>
      </c>
      <c r="Q16" s="143">
        <v>118.2</v>
      </c>
      <c r="R16" s="143">
        <v>117.7</v>
      </c>
      <c r="S16" s="143">
        <v>116.5</v>
      </c>
      <c r="T16" s="143">
        <v>116.7</v>
      </c>
      <c r="U16" s="143">
        <v>117.2</v>
      </c>
      <c r="V16" s="143">
        <v>118.4</v>
      </c>
      <c r="W16" s="143">
        <v>119</v>
      </c>
      <c r="X16" s="143">
        <v>118.4</v>
      </c>
      <c r="Y16" s="143">
        <v>118.1</v>
      </c>
      <c r="Z16" s="143">
        <v>118.4</v>
      </c>
      <c r="AA16" s="143">
        <v>119</v>
      </c>
      <c r="AB16" s="143">
        <v>120.6</v>
      </c>
      <c r="AC16" s="143">
        <v>121</v>
      </c>
      <c r="AD16" s="143">
        <v>120.1</v>
      </c>
      <c r="AE16" s="143">
        <v>122.2</v>
      </c>
      <c r="AF16" s="143">
        <v>126.8</v>
      </c>
      <c r="AG16" s="143">
        <v>126.5</v>
      </c>
      <c r="AH16" s="143">
        <v>126.3</v>
      </c>
      <c r="AI16" s="143">
        <v>127.7</v>
      </c>
      <c r="AJ16" s="143">
        <v>128.19999999999999</v>
      </c>
      <c r="AK16" s="143">
        <v>134.30000000000001</v>
      </c>
      <c r="AL16" s="143">
        <v>139.1</v>
      </c>
      <c r="AM16" s="143">
        <v>144.80000000000001</v>
      </c>
      <c r="AN16" s="143">
        <v>148.4</v>
      </c>
      <c r="AO16" s="143">
        <v>157.30000000000001</v>
      </c>
      <c r="AP16" s="143">
        <v>173.7</v>
      </c>
      <c r="AQ16" s="143">
        <v>174.8</v>
      </c>
      <c r="AR16" s="143">
        <v>185.5</v>
      </c>
      <c r="AS16" s="143">
        <v>196.9</v>
      </c>
      <c r="AT16" s="143">
        <v>219</v>
      </c>
      <c r="AU16" s="143">
        <v>217.1</v>
      </c>
      <c r="AV16" s="143">
        <v>222.8</v>
      </c>
      <c r="AW16" s="143">
        <v>215.8</v>
      </c>
      <c r="AX16" s="143">
        <v>205.5</v>
      </c>
      <c r="AY16" s="143">
        <v>201.2</v>
      </c>
      <c r="AZ16" s="143">
        <v>217.5</v>
      </c>
      <c r="BA16" s="143">
        <v>216.8</v>
      </c>
      <c r="BB16" s="143">
        <v>217.2</v>
      </c>
      <c r="BC16" s="143">
        <v>215.1</v>
      </c>
      <c r="BD16" s="143">
        <v>195</v>
      </c>
      <c r="BE16" s="143">
        <v>184.6</v>
      </c>
      <c r="BF16" s="143">
        <v>182.4</v>
      </c>
      <c r="BG16" s="143">
        <v>178.9</v>
      </c>
      <c r="BH16" s="143">
        <v>166</v>
      </c>
      <c r="BI16" s="143">
        <v>140.69999999999999</v>
      </c>
      <c r="BJ16" s="143">
        <v>133.1</v>
      </c>
      <c r="BK16" s="144">
        <v>126</v>
      </c>
      <c r="BL16" s="143">
        <v>127.2</v>
      </c>
      <c r="BM16" s="143">
        <v>121.6</v>
      </c>
      <c r="BN16" s="143">
        <v>118.3</v>
      </c>
      <c r="BO16" s="143">
        <v>114.1</v>
      </c>
      <c r="BP16" s="143">
        <v>115.4</v>
      </c>
      <c r="BQ16" s="143">
        <v>118.4</v>
      </c>
      <c r="BR16" s="145">
        <v>113.8</v>
      </c>
      <c r="BS16" s="145">
        <v>111.6</v>
      </c>
      <c r="BT16" s="145">
        <v>112.6</v>
      </c>
      <c r="BU16" s="145">
        <v>114.9</v>
      </c>
      <c r="BV16" s="145">
        <v>116.5</v>
      </c>
      <c r="BW16" s="145">
        <v>116.6</v>
      </c>
      <c r="BX16" s="145">
        <v>115.3</v>
      </c>
      <c r="BY16" s="145">
        <v>115.9</v>
      </c>
      <c r="BZ16" s="143">
        <v>113.2</v>
      </c>
      <c r="CA16" s="143">
        <v>111.2</v>
      </c>
      <c r="CB16" s="143">
        <v>110.8</v>
      </c>
      <c r="CC16" s="143">
        <v>110.8</v>
      </c>
      <c r="CD16" s="143">
        <v>109.4</v>
      </c>
      <c r="CE16" s="143">
        <v>114</v>
      </c>
      <c r="CF16" s="143">
        <v>123.9</v>
      </c>
      <c r="CG16" s="143">
        <v>127.8</v>
      </c>
      <c r="CH16" s="143">
        <v>133.6</v>
      </c>
      <c r="CI16" s="143">
        <v>132.4</v>
      </c>
      <c r="CJ16" s="146">
        <v>136.80000000000001</v>
      </c>
      <c r="CK16" s="146">
        <v>143.69999999999999</v>
      </c>
      <c r="CL16" s="146">
        <v>149.5</v>
      </c>
      <c r="CM16" s="147">
        <v>150.19999999999999</v>
      </c>
      <c r="CN16" s="147">
        <v>153</v>
      </c>
      <c r="CO16" s="147">
        <v>150.6</v>
      </c>
      <c r="CP16" s="148">
        <v>150.4</v>
      </c>
      <c r="CQ16" s="149">
        <v>153.6</v>
      </c>
      <c r="CR16" s="149">
        <v>154.6</v>
      </c>
      <c r="CS16" s="149">
        <v>152</v>
      </c>
      <c r="CT16" s="149">
        <v>152.80000000000001</v>
      </c>
      <c r="CU16" s="150">
        <v>150.9</v>
      </c>
      <c r="CV16" s="150">
        <v>155.69999999999999</v>
      </c>
      <c r="CW16" s="150">
        <v>157</v>
      </c>
      <c r="CX16" s="150">
        <v>158.6</v>
      </c>
      <c r="CY16" s="150">
        <v>160.1</v>
      </c>
      <c r="CZ16" s="150">
        <v>160.9</v>
      </c>
      <c r="DA16" s="150">
        <v>165.8</v>
      </c>
      <c r="DB16" s="151">
        <v>173.6</v>
      </c>
      <c r="DC16" s="151">
        <v>174.5</v>
      </c>
      <c r="DD16" s="151">
        <v>169.1</v>
      </c>
      <c r="DE16" s="151">
        <v>166.8</v>
      </c>
      <c r="DF16" s="151">
        <v>173.2</v>
      </c>
      <c r="DG16" s="151">
        <v>175</v>
      </c>
      <c r="DH16" s="151">
        <v>177.4</v>
      </c>
      <c r="DI16" s="151">
        <v>179.7</v>
      </c>
      <c r="DJ16" s="151">
        <v>178.8</v>
      </c>
      <c r="DK16" s="151">
        <v>174.4</v>
      </c>
      <c r="DL16" s="151">
        <v>176.7</v>
      </c>
      <c r="DM16" s="152">
        <v>179.9</v>
      </c>
      <c r="DN16" s="152">
        <v>180.8</v>
      </c>
      <c r="DO16" s="152">
        <v>176.2</v>
      </c>
      <c r="DP16" s="152">
        <v>176.5</v>
      </c>
      <c r="DQ16" s="152">
        <v>175.8</v>
      </c>
      <c r="DR16" s="152">
        <v>176.4</v>
      </c>
      <c r="DS16" s="152">
        <v>177.9</v>
      </c>
      <c r="DT16" s="152">
        <v>176.1</v>
      </c>
      <c r="DU16" s="152">
        <v>175.7</v>
      </c>
      <c r="DV16" s="152">
        <v>174.2</v>
      </c>
      <c r="DW16" s="152">
        <v>180.3</v>
      </c>
      <c r="DX16" s="152">
        <v>188.8</v>
      </c>
      <c r="DY16" s="152">
        <v>191.2</v>
      </c>
      <c r="DZ16" s="152">
        <v>192.2</v>
      </c>
      <c r="EA16" s="152">
        <v>193.7</v>
      </c>
      <c r="EB16" s="152">
        <v>194.7</v>
      </c>
      <c r="EC16" s="152">
        <v>195.4</v>
      </c>
      <c r="ED16" s="152">
        <v>197.3</v>
      </c>
      <c r="EE16" s="152">
        <v>201.7</v>
      </c>
      <c r="EF16" s="152">
        <v>207.1</v>
      </c>
      <c r="EG16" s="152">
        <v>211.6</v>
      </c>
      <c r="EH16" s="152">
        <v>226.3</v>
      </c>
      <c r="EI16" s="152">
        <v>238.4</v>
      </c>
      <c r="EJ16" s="152">
        <v>248.2</v>
      </c>
      <c r="EK16" s="152">
        <v>268.2</v>
      </c>
      <c r="EL16" s="152">
        <v>274.8</v>
      </c>
      <c r="EM16" s="152">
        <v>277</v>
      </c>
      <c r="EN16" s="152">
        <v>269.7</v>
      </c>
      <c r="EO16" s="152">
        <v>256.3</v>
      </c>
      <c r="EP16" s="152">
        <v>262.60000000000002</v>
      </c>
      <c r="EQ16" s="152">
        <v>261.3</v>
      </c>
      <c r="ER16" s="152">
        <v>270.39999999999998</v>
      </c>
      <c r="ES16" s="152">
        <v>291.8</v>
      </c>
      <c r="ET16" s="152">
        <v>303.5</v>
      </c>
      <c r="EU16" s="152">
        <v>306.8</v>
      </c>
      <c r="EV16" s="152">
        <v>303.89999999999998</v>
      </c>
      <c r="EW16" s="152">
        <v>300.7</v>
      </c>
    </row>
    <row r="17" spans="1:153">
      <c r="A17" s="141" t="s">
        <v>7068</v>
      </c>
      <c r="B17" s="141" t="s">
        <v>7069</v>
      </c>
      <c r="C17" s="142">
        <v>7.0879999999999999E-2</v>
      </c>
      <c r="D17" s="143">
        <v>96.3</v>
      </c>
      <c r="E17" s="143">
        <v>96</v>
      </c>
      <c r="F17" s="143">
        <v>96.6</v>
      </c>
      <c r="G17" s="143">
        <v>103.6</v>
      </c>
      <c r="H17" s="143">
        <v>108.7</v>
      </c>
      <c r="I17" s="143">
        <v>108.4</v>
      </c>
      <c r="J17" s="143">
        <v>112.2</v>
      </c>
      <c r="K17" s="143">
        <v>113.5</v>
      </c>
      <c r="L17" s="143">
        <v>115.4</v>
      </c>
      <c r="M17" s="143">
        <v>116.9</v>
      </c>
      <c r="N17" s="143">
        <v>117.1</v>
      </c>
      <c r="O17" s="143">
        <v>118.3</v>
      </c>
      <c r="P17" s="143">
        <v>120</v>
      </c>
      <c r="Q17" s="143">
        <v>118.9</v>
      </c>
      <c r="R17" s="143">
        <v>119</v>
      </c>
      <c r="S17" s="143">
        <v>118</v>
      </c>
      <c r="T17" s="143">
        <v>113.9</v>
      </c>
      <c r="U17" s="143">
        <v>117.5</v>
      </c>
      <c r="V17" s="143">
        <v>122.9</v>
      </c>
      <c r="W17" s="143">
        <v>126.4</v>
      </c>
      <c r="X17" s="143">
        <v>126.7</v>
      </c>
      <c r="Y17" s="143">
        <v>126.5</v>
      </c>
      <c r="Z17" s="143">
        <v>129.30000000000001</v>
      </c>
      <c r="AA17" s="143">
        <v>132.6</v>
      </c>
      <c r="AB17" s="143">
        <v>135.5</v>
      </c>
      <c r="AC17" s="143">
        <v>137.80000000000001</v>
      </c>
      <c r="AD17" s="143">
        <v>136.80000000000001</v>
      </c>
      <c r="AE17" s="143">
        <v>142.5</v>
      </c>
      <c r="AF17" s="143">
        <v>142.19999999999999</v>
      </c>
      <c r="AG17" s="143">
        <v>141.19999999999999</v>
      </c>
      <c r="AH17" s="143">
        <v>144.6</v>
      </c>
      <c r="AI17" s="143">
        <v>148.5</v>
      </c>
      <c r="AJ17" s="143">
        <v>153.9</v>
      </c>
      <c r="AK17" s="143">
        <v>159.1</v>
      </c>
      <c r="AL17" s="143">
        <v>155.69999999999999</v>
      </c>
      <c r="AM17" s="143">
        <v>150.69999999999999</v>
      </c>
      <c r="AN17" s="143">
        <v>151.4</v>
      </c>
      <c r="AO17" s="143">
        <v>155.69999999999999</v>
      </c>
      <c r="AP17" s="143">
        <v>170.2</v>
      </c>
      <c r="AQ17" s="143">
        <v>165.3</v>
      </c>
      <c r="AR17" s="143">
        <v>164.8</v>
      </c>
      <c r="AS17" s="143">
        <v>167.5</v>
      </c>
      <c r="AT17" s="143">
        <v>173.5</v>
      </c>
      <c r="AU17" s="143">
        <v>178.1</v>
      </c>
      <c r="AV17" s="143">
        <v>168.8</v>
      </c>
      <c r="AW17" s="143">
        <v>167.1</v>
      </c>
      <c r="AX17" s="143">
        <v>161</v>
      </c>
      <c r="AY17" s="143">
        <v>158.69999999999999</v>
      </c>
      <c r="AZ17" s="143">
        <v>162.19999999999999</v>
      </c>
      <c r="BA17" s="143">
        <v>161.9</v>
      </c>
      <c r="BB17" s="143">
        <v>155.4</v>
      </c>
      <c r="BC17" s="143">
        <v>150.4</v>
      </c>
      <c r="BD17" s="143">
        <v>143.5</v>
      </c>
      <c r="BE17" s="143">
        <v>134.69999999999999</v>
      </c>
      <c r="BF17" s="143">
        <v>131.6</v>
      </c>
      <c r="BG17" s="143">
        <v>127.4</v>
      </c>
      <c r="BH17" s="143">
        <v>122.7</v>
      </c>
      <c r="BI17" s="143">
        <v>119.7</v>
      </c>
      <c r="BJ17" s="143">
        <v>116.9</v>
      </c>
      <c r="BK17" s="144">
        <v>115.4</v>
      </c>
      <c r="BL17" s="143">
        <v>120.8</v>
      </c>
      <c r="BM17" s="143">
        <v>120.1</v>
      </c>
      <c r="BN17" s="143">
        <v>116.8</v>
      </c>
      <c r="BO17" s="143">
        <v>113</v>
      </c>
      <c r="BP17" s="143">
        <v>112.6</v>
      </c>
      <c r="BQ17" s="143">
        <v>112.9</v>
      </c>
      <c r="BR17" s="145">
        <v>111.5</v>
      </c>
      <c r="BS17" s="145">
        <v>109.8</v>
      </c>
      <c r="BT17" s="145">
        <v>110.7</v>
      </c>
      <c r="BU17" s="145">
        <v>112.2</v>
      </c>
      <c r="BV17" s="145">
        <v>113</v>
      </c>
      <c r="BW17" s="145">
        <v>114.1</v>
      </c>
      <c r="BX17" s="145">
        <v>111.5</v>
      </c>
      <c r="BY17" s="145">
        <v>113</v>
      </c>
      <c r="BZ17" s="143">
        <v>112.4</v>
      </c>
      <c r="CA17" s="143">
        <v>115</v>
      </c>
      <c r="CB17" s="143">
        <v>118.9</v>
      </c>
      <c r="CC17" s="143">
        <v>119.8</v>
      </c>
      <c r="CD17" s="143">
        <v>118.1</v>
      </c>
      <c r="CE17" s="143">
        <v>121.6</v>
      </c>
      <c r="CF17" s="143">
        <v>123</v>
      </c>
      <c r="CG17" s="143">
        <v>125.8</v>
      </c>
      <c r="CH17" s="143">
        <v>128.19999999999999</v>
      </c>
      <c r="CI17" s="143">
        <v>127.8</v>
      </c>
      <c r="CJ17" s="146">
        <v>128.19999999999999</v>
      </c>
      <c r="CK17" s="146">
        <v>130.9</v>
      </c>
      <c r="CL17" s="146">
        <v>135.6</v>
      </c>
      <c r="CM17" s="147">
        <v>137.1</v>
      </c>
      <c r="CN17" s="147">
        <v>137.19999999999999</v>
      </c>
      <c r="CO17" s="147">
        <v>138.69999999999999</v>
      </c>
      <c r="CP17" s="148">
        <v>139.69999999999999</v>
      </c>
      <c r="CQ17" s="149">
        <v>146.69999999999999</v>
      </c>
      <c r="CR17" s="149">
        <v>149.6</v>
      </c>
      <c r="CS17" s="149">
        <v>151.30000000000001</v>
      </c>
      <c r="CT17" s="149">
        <v>156.6</v>
      </c>
      <c r="CU17" s="150">
        <v>162</v>
      </c>
      <c r="CV17" s="150">
        <v>174.2</v>
      </c>
      <c r="CW17" s="150">
        <v>179.7</v>
      </c>
      <c r="CX17" s="150">
        <v>176.1</v>
      </c>
      <c r="CY17" s="150">
        <v>173.6</v>
      </c>
      <c r="CZ17" s="150">
        <v>170.4</v>
      </c>
      <c r="DA17" s="150">
        <v>164.3</v>
      </c>
      <c r="DB17" s="151">
        <v>162.6</v>
      </c>
      <c r="DC17" s="151">
        <v>165.1</v>
      </c>
      <c r="DD17" s="151">
        <v>168.6</v>
      </c>
      <c r="DE17" s="151">
        <v>166.7</v>
      </c>
      <c r="DF17" s="151">
        <v>169.7</v>
      </c>
      <c r="DG17" s="151">
        <v>169.2</v>
      </c>
      <c r="DH17" s="151">
        <v>169.7</v>
      </c>
      <c r="DI17" s="151">
        <v>169.6</v>
      </c>
      <c r="DJ17" s="151">
        <v>167.4</v>
      </c>
      <c r="DK17" s="151">
        <v>163.5</v>
      </c>
      <c r="DL17" s="151">
        <v>162.9</v>
      </c>
      <c r="DM17" s="152">
        <v>164.9</v>
      </c>
      <c r="DN17" s="152">
        <v>166.3</v>
      </c>
      <c r="DO17" s="152">
        <v>164.7</v>
      </c>
      <c r="DP17" s="152">
        <v>165.1</v>
      </c>
      <c r="DQ17" s="152">
        <v>164.1</v>
      </c>
      <c r="DR17" s="152">
        <v>166.1</v>
      </c>
      <c r="DS17" s="152">
        <v>168.8</v>
      </c>
      <c r="DT17" s="152">
        <v>167.7</v>
      </c>
      <c r="DU17" s="152">
        <v>166.3</v>
      </c>
      <c r="DV17" s="152">
        <v>165.1</v>
      </c>
      <c r="DW17" s="152">
        <v>166.2</v>
      </c>
      <c r="DX17" s="152">
        <v>167.6</v>
      </c>
      <c r="DY17" s="152">
        <v>166.2</v>
      </c>
      <c r="DZ17" s="152">
        <v>166.2</v>
      </c>
      <c r="EA17" s="152">
        <v>165.7</v>
      </c>
      <c r="EB17" s="152">
        <v>168.2</v>
      </c>
      <c r="EC17" s="152">
        <v>167.7</v>
      </c>
      <c r="ED17" s="152">
        <v>167.8</v>
      </c>
      <c r="EE17" s="152">
        <v>172.8</v>
      </c>
      <c r="EF17" s="152">
        <v>180.8</v>
      </c>
      <c r="EG17" s="152">
        <v>178.6</v>
      </c>
      <c r="EH17" s="152">
        <v>184.8</v>
      </c>
      <c r="EI17" s="152">
        <v>188.7</v>
      </c>
      <c r="EJ17" s="152">
        <v>189.4</v>
      </c>
      <c r="EK17" s="152">
        <v>199.7</v>
      </c>
      <c r="EL17" s="152">
        <v>205.6</v>
      </c>
      <c r="EM17" s="152">
        <v>203.7</v>
      </c>
      <c r="EN17" s="152">
        <v>203.6</v>
      </c>
      <c r="EO17" s="152">
        <v>198.7</v>
      </c>
      <c r="EP17" s="152">
        <v>202.3</v>
      </c>
      <c r="EQ17" s="152">
        <v>205</v>
      </c>
      <c r="ER17" s="152">
        <v>209.6</v>
      </c>
      <c r="ES17" s="152">
        <v>209.1</v>
      </c>
      <c r="ET17" s="152">
        <v>202.8</v>
      </c>
      <c r="EU17" s="152">
        <v>198.8</v>
      </c>
      <c r="EV17" s="152">
        <v>194.6</v>
      </c>
      <c r="EW17" s="152">
        <v>192.2</v>
      </c>
    </row>
    <row r="18" spans="1:153">
      <c r="A18" s="141" t="s">
        <v>7070</v>
      </c>
      <c r="B18" s="141" t="s">
        <v>7071</v>
      </c>
      <c r="C18" s="142">
        <v>5.2990000000000002E-2</v>
      </c>
      <c r="D18" s="143">
        <v>102.5</v>
      </c>
      <c r="E18" s="143">
        <v>107.4</v>
      </c>
      <c r="F18" s="143">
        <v>109.7</v>
      </c>
      <c r="G18" s="143">
        <v>115.2</v>
      </c>
      <c r="H18" s="143">
        <v>119.2</v>
      </c>
      <c r="I18" s="143">
        <v>119</v>
      </c>
      <c r="J18" s="143">
        <v>118.6</v>
      </c>
      <c r="K18" s="143">
        <v>118.1</v>
      </c>
      <c r="L18" s="143">
        <v>117.4</v>
      </c>
      <c r="M18" s="143">
        <v>119.8</v>
      </c>
      <c r="N18" s="143">
        <v>120.1</v>
      </c>
      <c r="O18" s="143">
        <v>119.5</v>
      </c>
      <c r="P18" s="143">
        <v>126.1</v>
      </c>
      <c r="Q18" s="143">
        <v>127.1</v>
      </c>
      <c r="R18" s="143">
        <v>130.6</v>
      </c>
      <c r="S18" s="143">
        <v>131.5</v>
      </c>
      <c r="T18" s="143">
        <v>132.19999999999999</v>
      </c>
      <c r="U18" s="143">
        <v>132.69999999999999</v>
      </c>
      <c r="V18" s="143">
        <v>130.9</v>
      </c>
      <c r="W18" s="143">
        <v>134.1</v>
      </c>
      <c r="X18" s="143">
        <v>135.6</v>
      </c>
      <c r="Y18" s="143">
        <v>136.4</v>
      </c>
      <c r="Z18" s="143">
        <v>136.6</v>
      </c>
      <c r="AA18" s="143">
        <v>140.80000000000001</v>
      </c>
      <c r="AB18" s="143">
        <v>143.30000000000001</v>
      </c>
      <c r="AC18" s="143">
        <v>145.5</v>
      </c>
      <c r="AD18" s="143">
        <v>146.19999999999999</v>
      </c>
      <c r="AE18" s="143">
        <v>147.9</v>
      </c>
      <c r="AF18" s="143">
        <v>150.19999999999999</v>
      </c>
      <c r="AG18" s="143">
        <v>152.6</v>
      </c>
      <c r="AH18" s="143">
        <v>152.1</v>
      </c>
      <c r="AI18" s="143">
        <v>153.9</v>
      </c>
      <c r="AJ18" s="143">
        <v>157.5</v>
      </c>
      <c r="AK18" s="143">
        <v>166.8</v>
      </c>
      <c r="AL18" s="143">
        <v>166.2</v>
      </c>
      <c r="AM18" s="143">
        <v>164.9</v>
      </c>
      <c r="AN18" s="143">
        <v>165.1</v>
      </c>
      <c r="AO18" s="143">
        <v>177</v>
      </c>
      <c r="AP18" s="143">
        <v>186.3</v>
      </c>
      <c r="AQ18" s="143">
        <v>188.4</v>
      </c>
      <c r="AR18" s="143">
        <v>195.6</v>
      </c>
      <c r="AS18" s="143">
        <v>195.1</v>
      </c>
      <c r="AT18" s="143">
        <v>197</v>
      </c>
      <c r="AU18" s="143">
        <v>198.8</v>
      </c>
      <c r="AV18" s="143">
        <v>195.5</v>
      </c>
      <c r="AW18" s="143">
        <v>190.5</v>
      </c>
      <c r="AX18" s="143">
        <v>184</v>
      </c>
      <c r="AY18" s="143">
        <v>182.3</v>
      </c>
      <c r="AZ18" s="143">
        <v>186.8</v>
      </c>
      <c r="BA18" s="143">
        <v>190.2</v>
      </c>
      <c r="BB18" s="143">
        <v>191</v>
      </c>
      <c r="BC18" s="143">
        <v>190.7</v>
      </c>
      <c r="BD18" s="143">
        <v>185.6</v>
      </c>
      <c r="BE18" s="143">
        <v>182</v>
      </c>
      <c r="BF18" s="143">
        <v>179.2</v>
      </c>
      <c r="BG18" s="143">
        <v>176.8</v>
      </c>
      <c r="BH18" s="143">
        <v>169.6</v>
      </c>
      <c r="BI18" s="143">
        <v>161.1</v>
      </c>
      <c r="BJ18" s="143">
        <v>156.19999999999999</v>
      </c>
      <c r="BK18" s="144">
        <v>154</v>
      </c>
      <c r="BL18" s="143">
        <v>155.30000000000001</v>
      </c>
      <c r="BM18" s="143">
        <v>148.5</v>
      </c>
      <c r="BN18" s="143">
        <v>144.5</v>
      </c>
      <c r="BO18" s="143">
        <v>137.5</v>
      </c>
      <c r="BP18" s="143">
        <v>136</v>
      </c>
      <c r="BQ18" s="143">
        <v>138.30000000000001</v>
      </c>
      <c r="BR18" s="145">
        <v>133.80000000000001</v>
      </c>
      <c r="BS18" s="145">
        <v>130.9</v>
      </c>
      <c r="BT18" s="145">
        <v>130.30000000000001</v>
      </c>
      <c r="BU18" s="145">
        <v>126.7</v>
      </c>
      <c r="BV18" s="145">
        <v>122.1</v>
      </c>
      <c r="BW18" s="145">
        <v>120.6</v>
      </c>
      <c r="BX18" s="145">
        <v>120.8</v>
      </c>
      <c r="BY18" s="145">
        <v>120.7</v>
      </c>
      <c r="BZ18" s="143">
        <v>117.8</v>
      </c>
      <c r="CA18" s="143">
        <v>117.9</v>
      </c>
      <c r="CB18" s="143">
        <v>121</v>
      </c>
      <c r="CC18" s="143">
        <v>121.8</v>
      </c>
      <c r="CD18" s="143">
        <v>121.7</v>
      </c>
      <c r="CE18" s="143">
        <v>121.2</v>
      </c>
      <c r="CF18" s="143">
        <v>124.6</v>
      </c>
      <c r="CG18" s="143">
        <v>127.5</v>
      </c>
      <c r="CH18" s="143">
        <v>129.5</v>
      </c>
      <c r="CI18" s="143">
        <v>130.1</v>
      </c>
      <c r="CJ18" s="146">
        <v>131.80000000000001</v>
      </c>
      <c r="CK18" s="146">
        <v>134.9</v>
      </c>
      <c r="CL18" s="146">
        <v>137.1</v>
      </c>
      <c r="CM18" s="147">
        <v>137.5</v>
      </c>
      <c r="CN18" s="147">
        <v>137.30000000000001</v>
      </c>
      <c r="CO18" s="147">
        <v>137.30000000000001</v>
      </c>
      <c r="CP18" s="148">
        <v>137</v>
      </c>
      <c r="CQ18" s="149">
        <v>140.5</v>
      </c>
      <c r="CR18" s="149">
        <v>143.19999999999999</v>
      </c>
      <c r="CS18" s="149">
        <v>147.9</v>
      </c>
      <c r="CT18" s="149">
        <v>147.1</v>
      </c>
      <c r="CU18" s="150">
        <v>146</v>
      </c>
      <c r="CV18" s="150">
        <v>149.69999999999999</v>
      </c>
      <c r="CW18" s="150">
        <v>150.80000000000001</v>
      </c>
      <c r="CX18" s="150">
        <v>155.1</v>
      </c>
      <c r="CY18" s="150">
        <v>157.5</v>
      </c>
      <c r="CZ18" s="150">
        <v>158</v>
      </c>
      <c r="DA18" s="150">
        <v>159</v>
      </c>
      <c r="DB18" s="151">
        <v>162.80000000000001</v>
      </c>
      <c r="DC18" s="151">
        <v>166.3</v>
      </c>
      <c r="DD18" s="151">
        <v>163.80000000000001</v>
      </c>
      <c r="DE18" s="151">
        <v>165.4</v>
      </c>
      <c r="DF18" s="151">
        <v>166.3</v>
      </c>
      <c r="DG18" s="151">
        <v>168.4</v>
      </c>
      <c r="DH18" s="151">
        <v>171.9</v>
      </c>
      <c r="DI18" s="151">
        <v>176.1</v>
      </c>
      <c r="DJ18" s="151">
        <v>179.6</v>
      </c>
      <c r="DK18" s="151">
        <v>179.9</v>
      </c>
      <c r="DL18" s="151">
        <v>184</v>
      </c>
      <c r="DM18" s="152">
        <v>197.3</v>
      </c>
      <c r="DN18" s="152">
        <v>203.3</v>
      </c>
      <c r="DO18" s="152">
        <v>203.4</v>
      </c>
      <c r="DP18" s="152">
        <v>201.7</v>
      </c>
      <c r="DQ18" s="152">
        <v>202.9</v>
      </c>
      <c r="DR18" s="152">
        <v>204.9</v>
      </c>
      <c r="DS18" s="152">
        <v>205.5</v>
      </c>
      <c r="DT18" s="152">
        <v>202.8</v>
      </c>
      <c r="DU18" s="152">
        <v>202.5</v>
      </c>
      <c r="DV18" s="152">
        <v>200.6</v>
      </c>
      <c r="DW18" s="152">
        <v>202.1</v>
      </c>
      <c r="DX18" s="152">
        <v>204.4</v>
      </c>
      <c r="DY18" s="152">
        <v>199.7</v>
      </c>
      <c r="DZ18" s="152">
        <v>199.8</v>
      </c>
      <c r="EA18" s="152">
        <v>202.1</v>
      </c>
      <c r="EB18" s="152">
        <v>199.8</v>
      </c>
      <c r="EC18" s="152">
        <v>199</v>
      </c>
      <c r="ED18" s="152">
        <v>196.3</v>
      </c>
      <c r="EE18" s="152">
        <v>194.6</v>
      </c>
      <c r="EF18" s="152">
        <v>192.1</v>
      </c>
      <c r="EG18" s="152">
        <v>188.1</v>
      </c>
      <c r="EH18" s="152">
        <v>187.7</v>
      </c>
      <c r="EI18" s="152">
        <v>186.6</v>
      </c>
      <c r="EJ18" s="152">
        <v>186.9</v>
      </c>
      <c r="EK18" s="152">
        <v>192.6</v>
      </c>
      <c r="EL18" s="152">
        <v>189.5</v>
      </c>
      <c r="EM18" s="152">
        <v>192.1</v>
      </c>
      <c r="EN18" s="152">
        <v>189</v>
      </c>
      <c r="EO18" s="152">
        <v>189.6</v>
      </c>
      <c r="EP18" s="152">
        <v>189.6</v>
      </c>
      <c r="EQ18" s="152">
        <v>188.5</v>
      </c>
      <c r="ER18" s="152">
        <v>186.3</v>
      </c>
      <c r="ES18" s="152">
        <v>186.2</v>
      </c>
      <c r="ET18" s="152">
        <v>189.1</v>
      </c>
      <c r="EU18" s="152">
        <v>190.4</v>
      </c>
      <c r="EV18" s="152">
        <v>188.9</v>
      </c>
      <c r="EW18" s="152">
        <v>187.2</v>
      </c>
    </row>
    <row r="19" spans="1:153">
      <c r="A19" s="141" t="s">
        <v>7072</v>
      </c>
      <c r="B19" s="141" t="s">
        <v>7073</v>
      </c>
      <c r="C19" s="142">
        <v>9.1649999999999995E-2</v>
      </c>
      <c r="D19" s="143">
        <v>90.7</v>
      </c>
      <c r="E19" s="143">
        <v>90.8</v>
      </c>
      <c r="F19" s="143">
        <v>92.1</v>
      </c>
      <c r="G19" s="143">
        <v>97.9</v>
      </c>
      <c r="H19" s="143">
        <v>102.3</v>
      </c>
      <c r="I19" s="143">
        <v>102.3</v>
      </c>
      <c r="J19" s="143">
        <v>99.3</v>
      </c>
      <c r="K19" s="143">
        <v>97.5</v>
      </c>
      <c r="L19" s="143">
        <v>97.2</v>
      </c>
      <c r="M19" s="143">
        <v>96.5</v>
      </c>
      <c r="N19" s="143">
        <v>96.3</v>
      </c>
      <c r="O19" s="143">
        <v>96.5</v>
      </c>
      <c r="P19" s="143">
        <v>96.2</v>
      </c>
      <c r="Q19" s="143">
        <v>96.3</v>
      </c>
      <c r="R19" s="143">
        <v>95.2</v>
      </c>
      <c r="S19" s="143">
        <v>96.6</v>
      </c>
      <c r="T19" s="143">
        <v>96.3</v>
      </c>
      <c r="U19" s="143">
        <v>97.1</v>
      </c>
      <c r="V19" s="143">
        <v>97.9</v>
      </c>
      <c r="W19" s="143">
        <v>103.1</v>
      </c>
      <c r="X19" s="143">
        <v>103.7</v>
      </c>
      <c r="Y19" s="143">
        <v>105.7</v>
      </c>
      <c r="Z19" s="143">
        <v>108.5</v>
      </c>
      <c r="AA19" s="143">
        <v>108.3</v>
      </c>
      <c r="AB19" s="143">
        <v>109.7</v>
      </c>
      <c r="AC19" s="143">
        <v>115.1</v>
      </c>
      <c r="AD19" s="143">
        <v>116.5</v>
      </c>
      <c r="AE19" s="143">
        <v>122.3</v>
      </c>
      <c r="AF19" s="143">
        <v>127</v>
      </c>
      <c r="AG19" s="143">
        <v>128</v>
      </c>
      <c r="AH19" s="143">
        <v>124.3</v>
      </c>
      <c r="AI19" s="143">
        <v>124</v>
      </c>
      <c r="AJ19" s="143">
        <v>124.7</v>
      </c>
      <c r="AK19" s="143">
        <v>131.6</v>
      </c>
      <c r="AL19" s="143">
        <v>132.1</v>
      </c>
      <c r="AM19" s="143">
        <v>133.69999999999999</v>
      </c>
      <c r="AN19" s="143">
        <v>138.80000000000001</v>
      </c>
      <c r="AO19" s="143">
        <v>149.69999999999999</v>
      </c>
      <c r="AP19" s="143">
        <v>160.4</v>
      </c>
      <c r="AQ19" s="143">
        <v>162.80000000000001</v>
      </c>
      <c r="AR19" s="143">
        <v>167.7</v>
      </c>
      <c r="AS19" s="143">
        <v>171.8</v>
      </c>
      <c r="AT19" s="143">
        <v>196.9</v>
      </c>
      <c r="AU19" s="143">
        <v>204.7</v>
      </c>
      <c r="AV19" s="143">
        <v>203.4</v>
      </c>
      <c r="AW19" s="143">
        <v>206.1</v>
      </c>
      <c r="AX19" s="143">
        <v>199.3</v>
      </c>
      <c r="AY19" s="143">
        <v>198.2</v>
      </c>
      <c r="AZ19" s="143">
        <v>213</v>
      </c>
      <c r="BA19" s="143">
        <v>231</v>
      </c>
      <c r="BB19" s="143">
        <v>247.6</v>
      </c>
      <c r="BC19" s="143">
        <v>243.7</v>
      </c>
      <c r="BD19" s="143">
        <v>229.3</v>
      </c>
      <c r="BE19" s="143">
        <v>211.6</v>
      </c>
      <c r="BF19" s="143">
        <v>199</v>
      </c>
      <c r="BG19" s="143">
        <v>188.4</v>
      </c>
      <c r="BH19" s="143">
        <v>178.4</v>
      </c>
      <c r="BI19" s="143">
        <v>167.6</v>
      </c>
      <c r="BJ19" s="143">
        <v>158.1</v>
      </c>
      <c r="BK19" s="144">
        <v>151.1</v>
      </c>
      <c r="BL19" s="143">
        <v>149.5</v>
      </c>
      <c r="BM19" s="143">
        <v>145.69999999999999</v>
      </c>
      <c r="BN19" s="143">
        <v>140.80000000000001</v>
      </c>
      <c r="BO19" s="143">
        <v>134.1</v>
      </c>
      <c r="BP19" s="143">
        <v>127.2</v>
      </c>
      <c r="BQ19" s="143">
        <v>129.1</v>
      </c>
      <c r="BR19" s="145">
        <v>127.7</v>
      </c>
      <c r="BS19" s="145">
        <v>123.7</v>
      </c>
      <c r="BT19" s="145">
        <v>121</v>
      </c>
      <c r="BU19" s="145">
        <v>114.8</v>
      </c>
      <c r="BV19" s="145">
        <v>112.6</v>
      </c>
      <c r="BW19" s="145">
        <v>112.1</v>
      </c>
      <c r="BX19" s="145">
        <v>110.5</v>
      </c>
      <c r="BY19" s="145">
        <v>108.4</v>
      </c>
      <c r="BZ19" s="143">
        <v>105.9</v>
      </c>
      <c r="CA19" s="143">
        <v>106.9</v>
      </c>
      <c r="CB19" s="143">
        <v>109.8</v>
      </c>
      <c r="CC19" s="143">
        <v>107.6</v>
      </c>
      <c r="CD19" s="143">
        <v>111</v>
      </c>
      <c r="CE19" s="143">
        <v>118.6</v>
      </c>
      <c r="CF19" s="143">
        <v>123.3</v>
      </c>
      <c r="CG19" s="143">
        <v>123.5</v>
      </c>
      <c r="CH19" s="143">
        <v>124.5</v>
      </c>
      <c r="CI19" s="143">
        <v>122.1</v>
      </c>
      <c r="CJ19" s="146">
        <v>123.5</v>
      </c>
      <c r="CK19" s="146">
        <v>128.5</v>
      </c>
      <c r="CL19" s="146">
        <v>132.1</v>
      </c>
      <c r="CM19" s="147">
        <v>131.5</v>
      </c>
      <c r="CN19" s="147">
        <v>131.80000000000001</v>
      </c>
      <c r="CO19" s="147">
        <v>133.4</v>
      </c>
      <c r="CP19" s="148">
        <v>136.1</v>
      </c>
      <c r="CQ19" s="149">
        <v>162.1</v>
      </c>
      <c r="CR19" s="149">
        <v>177</v>
      </c>
      <c r="CS19" s="149">
        <v>180.9</v>
      </c>
      <c r="CT19" s="149">
        <v>179.6</v>
      </c>
      <c r="CU19" s="150">
        <v>176.9</v>
      </c>
      <c r="CV19" s="150">
        <v>180.6</v>
      </c>
      <c r="CW19" s="150">
        <v>187.7</v>
      </c>
      <c r="CX19" s="150">
        <v>184</v>
      </c>
      <c r="CY19" s="150">
        <v>181.7</v>
      </c>
      <c r="CZ19" s="150">
        <v>181.2</v>
      </c>
      <c r="DA19" s="150">
        <v>177.6</v>
      </c>
      <c r="DB19" s="151">
        <v>181.5</v>
      </c>
      <c r="DC19" s="151">
        <v>188</v>
      </c>
      <c r="DD19" s="151">
        <v>191</v>
      </c>
      <c r="DE19" s="151">
        <v>194</v>
      </c>
      <c r="DF19" s="151">
        <v>196.6</v>
      </c>
      <c r="DG19" s="151">
        <v>196.7</v>
      </c>
      <c r="DH19" s="151">
        <v>195.3</v>
      </c>
      <c r="DI19" s="151">
        <v>196.2</v>
      </c>
      <c r="DJ19" s="151">
        <v>194.2</v>
      </c>
      <c r="DK19" s="151">
        <v>182.5</v>
      </c>
      <c r="DL19" s="151">
        <v>179.9</v>
      </c>
      <c r="DM19" s="152">
        <v>181.5</v>
      </c>
      <c r="DN19" s="152">
        <v>179.5</v>
      </c>
      <c r="DO19" s="152">
        <v>179.7</v>
      </c>
      <c r="DP19" s="152">
        <v>181</v>
      </c>
      <c r="DQ19" s="152">
        <v>178</v>
      </c>
      <c r="DR19" s="152">
        <v>175.9</v>
      </c>
      <c r="DS19" s="152">
        <v>176.7</v>
      </c>
      <c r="DT19" s="152">
        <v>176.3</v>
      </c>
      <c r="DU19" s="152">
        <v>174.3</v>
      </c>
      <c r="DV19" s="152">
        <v>175.3</v>
      </c>
      <c r="DW19" s="152">
        <v>177.4</v>
      </c>
      <c r="DX19" s="152">
        <v>178.3</v>
      </c>
      <c r="DY19" s="152">
        <v>179.9</v>
      </c>
      <c r="DZ19" s="152">
        <v>184</v>
      </c>
      <c r="EA19" s="152">
        <v>186.2</v>
      </c>
      <c r="EB19" s="152">
        <v>190</v>
      </c>
      <c r="EC19" s="152">
        <v>189</v>
      </c>
      <c r="ED19" s="152">
        <v>184.6</v>
      </c>
      <c r="EE19" s="152">
        <v>185.6</v>
      </c>
      <c r="EF19" s="152">
        <v>189</v>
      </c>
      <c r="EG19" s="152">
        <v>185.3</v>
      </c>
      <c r="EH19" s="152">
        <v>196.5</v>
      </c>
      <c r="EI19" s="152">
        <v>195.8</v>
      </c>
      <c r="EJ19" s="152">
        <v>196.9</v>
      </c>
      <c r="EK19" s="152">
        <v>205.5</v>
      </c>
      <c r="EL19" s="152">
        <v>207.2</v>
      </c>
      <c r="EM19" s="152">
        <v>217.1</v>
      </c>
      <c r="EN19" s="152">
        <v>216.6</v>
      </c>
      <c r="EO19" s="152">
        <v>211.6</v>
      </c>
      <c r="EP19" s="152">
        <v>215.8</v>
      </c>
      <c r="EQ19" s="152">
        <v>218.2</v>
      </c>
      <c r="ER19" s="152">
        <v>223.4</v>
      </c>
      <c r="ES19" s="152">
        <v>227.8</v>
      </c>
      <c r="ET19" s="152">
        <v>227.9</v>
      </c>
      <c r="EU19" s="152">
        <v>224.8</v>
      </c>
      <c r="EV19" s="152">
        <v>223.3</v>
      </c>
      <c r="EW19" s="152">
        <v>220.8</v>
      </c>
    </row>
    <row r="20" spans="1:153">
      <c r="A20" s="141" t="s">
        <v>7074</v>
      </c>
      <c r="B20" s="141" t="s">
        <v>7075</v>
      </c>
      <c r="C20" s="142">
        <v>2.444E-2</v>
      </c>
      <c r="D20" s="143">
        <v>113.2</v>
      </c>
      <c r="E20" s="143">
        <v>123.1</v>
      </c>
      <c r="F20" s="143">
        <v>134.30000000000001</v>
      </c>
      <c r="G20" s="143">
        <v>147.4</v>
      </c>
      <c r="H20" s="143">
        <v>143.30000000000001</v>
      </c>
      <c r="I20" s="143">
        <v>153.80000000000001</v>
      </c>
      <c r="J20" s="143">
        <v>146.6</v>
      </c>
      <c r="K20" s="143">
        <v>131.80000000000001</v>
      </c>
      <c r="L20" s="143">
        <v>124.8</v>
      </c>
      <c r="M20" s="143">
        <v>118.4</v>
      </c>
      <c r="N20" s="143">
        <v>113</v>
      </c>
      <c r="O20" s="143">
        <v>123.2</v>
      </c>
      <c r="P20" s="143">
        <v>136.19999999999999</v>
      </c>
      <c r="Q20" s="143">
        <v>139.69999999999999</v>
      </c>
      <c r="R20" s="143">
        <v>153.1</v>
      </c>
      <c r="S20" s="143">
        <v>151.69999999999999</v>
      </c>
      <c r="T20" s="143">
        <v>147.4</v>
      </c>
      <c r="U20" s="143">
        <v>157.1</v>
      </c>
      <c r="V20" s="143">
        <v>157</v>
      </c>
      <c r="W20" s="143">
        <v>150.19999999999999</v>
      </c>
      <c r="X20" s="143">
        <v>131.9</v>
      </c>
      <c r="Y20" s="143">
        <v>103.4</v>
      </c>
      <c r="Z20" s="143">
        <v>105.8</v>
      </c>
      <c r="AA20" s="143">
        <v>116.7</v>
      </c>
      <c r="AB20" s="143">
        <v>129.9</v>
      </c>
      <c r="AC20" s="143">
        <v>135.6</v>
      </c>
      <c r="AD20" s="143">
        <v>139.80000000000001</v>
      </c>
      <c r="AE20" s="143">
        <v>145.69999999999999</v>
      </c>
      <c r="AF20" s="143">
        <v>147.19999999999999</v>
      </c>
      <c r="AG20" s="143">
        <v>146.4</v>
      </c>
      <c r="AH20" s="143">
        <v>147.30000000000001</v>
      </c>
      <c r="AI20" s="143">
        <v>136.5</v>
      </c>
      <c r="AJ20" s="143">
        <v>119.1</v>
      </c>
      <c r="AK20" s="143">
        <v>113.6</v>
      </c>
      <c r="AL20" s="143">
        <v>106.5</v>
      </c>
      <c r="AM20" s="143">
        <v>124.7</v>
      </c>
      <c r="AN20" s="143">
        <v>126.1</v>
      </c>
      <c r="AO20" s="143">
        <v>136.9</v>
      </c>
      <c r="AP20" s="143">
        <v>150</v>
      </c>
      <c r="AQ20" s="143">
        <v>142.1</v>
      </c>
      <c r="AR20" s="143">
        <v>139.69999999999999</v>
      </c>
      <c r="AS20" s="143">
        <v>148.19999999999999</v>
      </c>
      <c r="AT20" s="143">
        <v>142.69999999999999</v>
      </c>
      <c r="AU20" s="143">
        <v>140.30000000000001</v>
      </c>
      <c r="AV20" s="143">
        <v>122.8</v>
      </c>
      <c r="AW20" s="143">
        <v>120.5</v>
      </c>
      <c r="AX20" s="143">
        <v>112.4</v>
      </c>
      <c r="AY20" s="143">
        <v>112.4</v>
      </c>
      <c r="AZ20" s="143">
        <v>136.6</v>
      </c>
      <c r="BA20" s="143">
        <v>146.30000000000001</v>
      </c>
      <c r="BB20" s="143">
        <v>158.19999999999999</v>
      </c>
      <c r="BC20" s="143">
        <v>156.6</v>
      </c>
      <c r="BD20" s="143">
        <v>147.4</v>
      </c>
      <c r="BE20" s="143">
        <v>147.4</v>
      </c>
      <c r="BF20" s="143">
        <v>153.69999999999999</v>
      </c>
      <c r="BG20" s="143">
        <v>152.19999999999999</v>
      </c>
      <c r="BH20" s="143">
        <v>134.69999999999999</v>
      </c>
      <c r="BI20" s="143">
        <v>120.2</v>
      </c>
      <c r="BJ20" s="143">
        <v>119.7</v>
      </c>
      <c r="BK20" s="144">
        <v>122.2</v>
      </c>
      <c r="BL20" s="143">
        <v>133.30000000000001</v>
      </c>
      <c r="BM20" s="143">
        <v>136.1</v>
      </c>
      <c r="BN20" s="143">
        <v>130.19999999999999</v>
      </c>
      <c r="BO20" s="143">
        <v>137.6</v>
      </c>
      <c r="BP20" s="143">
        <v>141.4</v>
      </c>
      <c r="BQ20" s="143">
        <v>142.30000000000001</v>
      </c>
      <c r="BR20" s="145">
        <v>142.4</v>
      </c>
      <c r="BS20" s="145">
        <v>141.19999999999999</v>
      </c>
      <c r="BT20" s="145">
        <v>137.80000000000001</v>
      </c>
      <c r="BU20" s="145">
        <v>130</v>
      </c>
      <c r="BV20" s="145">
        <v>127.3</v>
      </c>
      <c r="BW20" s="145">
        <v>129</v>
      </c>
      <c r="BX20" s="145">
        <v>145.5</v>
      </c>
      <c r="BY20" s="145">
        <v>149.9</v>
      </c>
      <c r="BZ20" s="143">
        <v>150.5</v>
      </c>
      <c r="CA20" s="143">
        <v>154</v>
      </c>
      <c r="CB20" s="143">
        <v>158.4</v>
      </c>
      <c r="CC20" s="143">
        <v>157.6</v>
      </c>
      <c r="CD20" s="143">
        <v>183</v>
      </c>
      <c r="CE20" s="143">
        <v>203.9</v>
      </c>
      <c r="CF20" s="143">
        <v>189.9</v>
      </c>
      <c r="CG20" s="143">
        <v>167.7</v>
      </c>
      <c r="CH20" s="143">
        <v>157.19999999999999</v>
      </c>
      <c r="CI20" s="143">
        <v>167.8</v>
      </c>
      <c r="CJ20" s="146">
        <v>179</v>
      </c>
      <c r="CK20" s="146">
        <v>184.4</v>
      </c>
      <c r="CL20" s="146">
        <v>191.3</v>
      </c>
      <c r="CM20" s="147">
        <v>190.7</v>
      </c>
      <c r="CN20" s="147">
        <v>194.9</v>
      </c>
      <c r="CO20" s="147">
        <v>199.9</v>
      </c>
      <c r="CP20" s="148">
        <v>200.6</v>
      </c>
      <c r="CQ20" s="149">
        <v>202.4</v>
      </c>
      <c r="CR20" s="149">
        <v>177.4</v>
      </c>
      <c r="CS20" s="149">
        <v>182.4</v>
      </c>
      <c r="CT20" s="149">
        <v>182.3</v>
      </c>
      <c r="CU20" s="150">
        <v>180.1</v>
      </c>
      <c r="CV20" s="150">
        <v>187.8</v>
      </c>
      <c r="CW20" s="150">
        <v>194.9</v>
      </c>
      <c r="CX20" s="150">
        <v>199.6</v>
      </c>
      <c r="CY20" s="150">
        <v>200</v>
      </c>
      <c r="CZ20" s="150">
        <v>202.4</v>
      </c>
      <c r="DA20" s="150">
        <v>205.1</v>
      </c>
      <c r="DB20" s="151">
        <v>213.5</v>
      </c>
      <c r="DC20" s="151">
        <v>230.2</v>
      </c>
      <c r="DD20" s="151">
        <v>187.1</v>
      </c>
      <c r="DE20" s="151">
        <v>172.9</v>
      </c>
      <c r="DF20" s="151">
        <v>178.6</v>
      </c>
      <c r="DG20" s="151">
        <v>188.7</v>
      </c>
      <c r="DH20" s="151">
        <v>217.7</v>
      </c>
      <c r="DI20" s="151">
        <v>219</v>
      </c>
      <c r="DJ20" s="151">
        <v>216.5</v>
      </c>
      <c r="DK20" s="151">
        <v>213.5</v>
      </c>
      <c r="DL20" s="151">
        <v>217.6</v>
      </c>
      <c r="DM20" s="152">
        <v>219</v>
      </c>
      <c r="DN20" s="152">
        <v>209.7</v>
      </c>
      <c r="DO20" s="152">
        <v>237</v>
      </c>
      <c r="DP20" s="152">
        <v>199.2</v>
      </c>
      <c r="DQ20" s="152">
        <v>191.4</v>
      </c>
      <c r="DR20" s="152">
        <v>195.1</v>
      </c>
      <c r="DS20" s="152">
        <v>187.9</v>
      </c>
      <c r="DT20" s="152">
        <v>209.6</v>
      </c>
      <c r="DU20" s="152">
        <v>223.5</v>
      </c>
      <c r="DV20" s="152">
        <v>220.6</v>
      </c>
      <c r="DW20" s="152">
        <v>218.3</v>
      </c>
      <c r="DX20" s="152">
        <v>230.1</v>
      </c>
      <c r="DY20" s="152">
        <v>235.7</v>
      </c>
      <c r="DZ20" s="152">
        <v>250.2</v>
      </c>
      <c r="EA20" s="152">
        <v>223.1</v>
      </c>
      <c r="EB20" s="152">
        <v>175.9</v>
      </c>
      <c r="EC20" s="152">
        <v>160.4</v>
      </c>
      <c r="ED20" s="152">
        <v>160.19999999999999</v>
      </c>
      <c r="EE20" s="152">
        <v>166.9</v>
      </c>
      <c r="EF20" s="152">
        <v>195.5</v>
      </c>
      <c r="EG20" s="152">
        <v>199.5</v>
      </c>
      <c r="EH20" s="152">
        <v>196</v>
      </c>
      <c r="EI20" s="152">
        <v>215.9</v>
      </c>
      <c r="EJ20" s="152">
        <v>219.8</v>
      </c>
      <c r="EK20" s="152">
        <v>227.4</v>
      </c>
      <c r="EL20" s="152">
        <v>237.6</v>
      </c>
      <c r="EM20" s="152">
        <v>235.8</v>
      </c>
      <c r="EN20" s="152">
        <v>184.7</v>
      </c>
      <c r="EO20" s="152">
        <v>181.1</v>
      </c>
      <c r="EP20" s="152">
        <v>180.2</v>
      </c>
      <c r="EQ20" s="152">
        <v>185.2</v>
      </c>
      <c r="ER20" s="152">
        <v>189.7</v>
      </c>
      <c r="ES20" s="152">
        <v>208.5</v>
      </c>
      <c r="ET20" s="152">
        <v>214.8</v>
      </c>
      <c r="EU20" s="152">
        <v>221.7</v>
      </c>
      <c r="EV20" s="152">
        <v>229.9</v>
      </c>
      <c r="EW20" s="152">
        <v>258.8</v>
      </c>
    </row>
    <row r="21" spans="1:153">
      <c r="A21" s="141" t="s">
        <v>7076</v>
      </c>
      <c r="B21" s="141" t="s">
        <v>7077</v>
      </c>
      <c r="C21" s="142">
        <v>5.7299999999999999E-3</v>
      </c>
      <c r="D21" s="143">
        <v>134.69999999999999</v>
      </c>
      <c r="E21" s="143">
        <v>138.69999999999999</v>
      </c>
      <c r="F21" s="143">
        <v>146.9</v>
      </c>
      <c r="G21" s="143">
        <v>151.19999999999999</v>
      </c>
      <c r="H21" s="143">
        <v>153.9</v>
      </c>
      <c r="I21" s="143">
        <v>151.19999999999999</v>
      </c>
      <c r="J21" s="143">
        <v>153.9</v>
      </c>
      <c r="K21" s="143">
        <v>157.6</v>
      </c>
      <c r="L21" s="143">
        <v>148.4</v>
      </c>
      <c r="M21" s="143">
        <v>149.19999999999999</v>
      </c>
      <c r="N21" s="143">
        <v>161.4</v>
      </c>
      <c r="O21" s="143">
        <v>164.8</v>
      </c>
      <c r="P21" s="143">
        <v>166.1</v>
      </c>
      <c r="Q21" s="143">
        <v>166.7</v>
      </c>
      <c r="R21" s="143">
        <v>167.2</v>
      </c>
      <c r="S21" s="143">
        <v>171.6</v>
      </c>
      <c r="T21" s="143">
        <v>174.9</v>
      </c>
      <c r="U21" s="143">
        <v>174.6</v>
      </c>
      <c r="V21" s="143">
        <v>175.9</v>
      </c>
      <c r="W21" s="143">
        <v>180.5</v>
      </c>
      <c r="X21" s="143">
        <v>185.8</v>
      </c>
      <c r="Y21" s="143">
        <v>186.6</v>
      </c>
      <c r="Z21" s="143">
        <v>183.8</v>
      </c>
      <c r="AA21" s="143">
        <v>183.2</v>
      </c>
      <c r="AB21" s="143">
        <v>180.2</v>
      </c>
      <c r="AC21" s="143">
        <v>172.6</v>
      </c>
      <c r="AD21" s="143">
        <v>172.5</v>
      </c>
      <c r="AE21" s="143">
        <v>173</v>
      </c>
      <c r="AF21" s="143">
        <v>166.9</v>
      </c>
      <c r="AG21" s="143">
        <v>162.69999999999999</v>
      </c>
      <c r="AH21" s="143">
        <v>162</v>
      </c>
      <c r="AI21" s="143">
        <v>159.9</v>
      </c>
      <c r="AJ21" s="143">
        <v>157.69999999999999</v>
      </c>
      <c r="AK21" s="143">
        <v>157.80000000000001</v>
      </c>
      <c r="AL21" s="143">
        <v>156.19999999999999</v>
      </c>
      <c r="AM21" s="143">
        <v>155</v>
      </c>
      <c r="AN21" s="143">
        <v>157.19999999999999</v>
      </c>
      <c r="AO21" s="143">
        <v>156.69999999999999</v>
      </c>
      <c r="AP21" s="143">
        <v>157</v>
      </c>
      <c r="AQ21" s="143">
        <v>155</v>
      </c>
      <c r="AR21" s="143">
        <v>155</v>
      </c>
      <c r="AS21" s="143">
        <v>155</v>
      </c>
      <c r="AT21" s="143">
        <v>155</v>
      </c>
      <c r="AU21" s="143">
        <v>155</v>
      </c>
      <c r="AV21" s="143">
        <v>155</v>
      </c>
      <c r="AW21" s="143">
        <v>155</v>
      </c>
      <c r="AX21" s="143">
        <v>155</v>
      </c>
      <c r="AY21" s="143">
        <v>155</v>
      </c>
      <c r="AZ21" s="143">
        <v>153.80000000000001</v>
      </c>
      <c r="BA21" s="143">
        <v>158.30000000000001</v>
      </c>
      <c r="BB21" s="143">
        <v>158.4</v>
      </c>
      <c r="BC21" s="143">
        <v>159.5</v>
      </c>
      <c r="BD21" s="143">
        <v>153.9</v>
      </c>
      <c r="BE21" s="143">
        <v>153.80000000000001</v>
      </c>
      <c r="BF21" s="143">
        <v>157.69999999999999</v>
      </c>
      <c r="BG21" s="143">
        <v>160.4</v>
      </c>
      <c r="BH21" s="143">
        <v>166.1</v>
      </c>
      <c r="BI21" s="143">
        <v>165.5</v>
      </c>
      <c r="BJ21" s="143">
        <v>165.1</v>
      </c>
      <c r="BK21" s="144">
        <v>163</v>
      </c>
      <c r="BL21" s="143">
        <v>162.19999999999999</v>
      </c>
      <c r="BM21" s="143">
        <v>160</v>
      </c>
      <c r="BN21" s="143">
        <v>157.5</v>
      </c>
      <c r="BO21" s="143">
        <v>157.9</v>
      </c>
      <c r="BP21" s="143">
        <v>157.30000000000001</v>
      </c>
      <c r="BQ21" s="143">
        <v>157.80000000000001</v>
      </c>
      <c r="BR21" s="145">
        <v>156.1</v>
      </c>
      <c r="BS21" s="145">
        <v>151.30000000000001</v>
      </c>
      <c r="BT21" s="145">
        <v>144.9</v>
      </c>
      <c r="BU21" s="145">
        <v>141.19999999999999</v>
      </c>
      <c r="BV21" s="145">
        <v>137</v>
      </c>
      <c r="BW21" s="145">
        <v>134.1</v>
      </c>
      <c r="BX21" s="145">
        <v>132.6</v>
      </c>
      <c r="BY21" s="145">
        <v>132.5</v>
      </c>
      <c r="BZ21" s="143">
        <v>132.19999999999999</v>
      </c>
      <c r="CA21" s="143">
        <v>132.30000000000001</v>
      </c>
      <c r="CB21" s="143">
        <v>133.19999999999999</v>
      </c>
      <c r="CC21" s="143">
        <v>132.80000000000001</v>
      </c>
      <c r="CD21" s="143">
        <v>132.19999999999999</v>
      </c>
      <c r="CE21" s="143">
        <v>133</v>
      </c>
      <c r="CF21" s="143">
        <v>134.80000000000001</v>
      </c>
      <c r="CG21" s="143">
        <v>133.6</v>
      </c>
      <c r="CH21" s="143">
        <v>133</v>
      </c>
      <c r="CI21" s="143">
        <v>131.19999999999999</v>
      </c>
      <c r="CJ21" s="146">
        <v>131.9</v>
      </c>
      <c r="CK21" s="146">
        <v>132.19999999999999</v>
      </c>
      <c r="CL21" s="146">
        <v>133</v>
      </c>
      <c r="CM21" s="147">
        <v>132.9</v>
      </c>
      <c r="CN21" s="147">
        <v>134.30000000000001</v>
      </c>
      <c r="CO21" s="147">
        <v>135.9</v>
      </c>
      <c r="CP21" s="148">
        <v>137.69999999999999</v>
      </c>
      <c r="CQ21" s="149">
        <v>142.5</v>
      </c>
      <c r="CR21" s="149">
        <v>141.30000000000001</v>
      </c>
      <c r="CS21" s="149">
        <v>141.80000000000001</v>
      </c>
      <c r="CT21" s="149">
        <v>142.69999999999999</v>
      </c>
      <c r="CU21" s="150">
        <v>142.19999999999999</v>
      </c>
      <c r="CV21" s="150">
        <v>142.19999999999999</v>
      </c>
      <c r="CW21" s="150">
        <v>142.9</v>
      </c>
      <c r="CX21" s="150">
        <v>145.5</v>
      </c>
      <c r="CY21" s="150">
        <v>145.9</v>
      </c>
      <c r="CZ21" s="150">
        <v>145.5</v>
      </c>
      <c r="DA21" s="150">
        <v>147.80000000000001</v>
      </c>
      <c r="DB21" s="151">
        <v>153.4</v>
      </c>
      <c r="DC21" s="151">
        <v>155.6</v>
      </c>
      <c r="DD21" s="151">
        <v>167.4</v>
      </c>
      <c r="DE21" s="151">
        <v>179.5</v>
      </c>
      <c r="DF21" s="151">
        <v>183.7</v>
      </c>
      <c r="DG21" s="151">
        <v>197.2</v>
      </c>
      <c r="DH21" s="151">
        <v>199.8</v>
      </c>
      <c r="DI21" s="151">
        <v>200</v>
      </c>
      <c r="DJ21" s="151">
        <v>201.9</v>
      </c>
      <c r="DK21" s="151">
        <v>206.1</v>
      </c>
      <c r="DL21" s="151">
        <v>217.4</v>
      </c>
      <c r="DM21" s="152">
        <v>220.3</v>
      </c>
      <c r="DN21" s="152">
        <v>224</v>
      </c>
      <c r="DO21" s="152">
        <v>227.2</v>
      </c>
      <c r="DP21" s="152">
        <v>250.3</v>
      </c>
      <c r="DQ21" s="152">
        <v>248.7</v>
      </c>
      <c r="DR21" s="152">
        <v>244.9</v>
      </c>
      <c r="DS21" s="152">
        <v>246.7</v>
      </c>
      <c r="DT21" s="152">
        <v>246.3</v>
      </c>
      <c r="DU21" s="152">
        <v>246.8</v>
      </c>
      <c r="DV21" s="152">
        <v>245</v>
      </c>
      <c r="DW21" s="152">
        <v>250.4</v>
      </c>
      <c r="DX21" s="152">
        <v>257.10000000000002</v>
      </c>
      <c r="DY21" s="152">
        <v>253.3</v>
      </c>
      <c r="DZ21" s="152">
        <v>253.2</v>
      </c>
      <c r="EA21" s="152">
        <v>246.3</v>
      </c>
      <c r="EB21" s="152">
        <v>237.8</v>
      </c>
      <c r="EC21" s="152">
        <v>239.6</v>
      </c>
      <c r="ED21" s="152">
        <v>240.6</v>
      </c>
      <c r="EE21" s="152">
        <v>240.1</v>
      </c>
      <c r="EF21" s="152">
        <v>238.6</v>
      </c>
      <c r="EG21" s="152">
        <v>238.2</v>
      </c>
      <c r="EH21" s="152">
        <v>241.8</v>
      </c>
      <c r="EI21" s="152">
        <v>243.8</v>
      </c>
      <c r="EJ21" s="152">
        <v>249.8</v>
      </c>
      <c r="EK21" s="152">
        <v>250</v>
      </c>
      <c r="EL21" s="152">
        <v>246.4</v>
      </c>
      <c r="EM21" s="152">
        <v>244.2</v>
      </c>
      <c r="EN21" s="152">
        <v>243.2</v>
      </c>
      <c r="EO21" s="152">
        <v>233.5</v>
      </c>
      <c r="EP21" s="152">
        <v>233.7</v>
      </c>
      <c r="EQ21" s="152">
        <v>234.6</v>
      </c>
      <c r="ER21" s="152">
        <v>230.6</v>
      </c>
      <c r="ES21" s="152">
        <v>231.8</v>
      </c>
      <c r="ET21" s="152">
        <v>237.9</v>
      </c>
      <c r="EU21" s="152">
        <v>242.5</v>
      </c>
      <c r="EV21" s="152">
        <v>242</v>
      </c>
      <c r="EW21" s="152">
        <v>242.4</v>
      </c>
    </row>
    <row r="22" spans="1:153">
      <c r="A22" s="141" t="s">
        <v>7078</v>
      </c>
      <c r="B22" s="141" t="s">
        <v>7079</v>
      </c>
      <c r="C22" s="142">
        <v>3.4750800000000002</v>
      </c>
      <c r="D22" s="143">
        <v>114.8</v>
      </c>
      <c r="E22" s="143">
        <v>113.7</v>
      </c>
      <c r="F22" s="143">
        <v>120.5</v>
      </c>
      <c r="G22" s="143">
        <v>123.8</v>
      </c>
      <c r="H22" s="143">
        <v>117.2</v>
      </c>
      <c r="I22" s="143">
        <v>112.7</v>
      </c>
      <c r="J22" s="143">
        <v>112.7</v>
      </c>
      <c r="K22" s="143">
        <v>116.5</v>
      </c>
      <c r="L22" s="143">
        <v>109.8</v>
      </c>
      <c r="M22" s="143">
        <v>113.6</v>
      </c>
      <c r="N22" s="143">
        <v>111.8</v>
      </c>
      <c r="O22" s="143">
        <v>111.7</v>
      </c>
      <c r="P22" s="143">
        <v>115.6</v>
      </c>
      <c r="Q22" s="143">
        <v>125.2</v>
      </c>
      <c r="R22" s="143">
        <v>137.5</v>
      </c>
      <c r="S22" s="143">
        <v>143.5</v>
      </c>
      <c r="T22" s="143">
        <v>160.6</v>
      </c>
      <c r="U22" s="143">
        <v>161.6</v>
      </c>
      <c r="V22" s="143">
        <v>175.6</v>
      </c>
      <c r="W22" s="143">
        <v>173.4</v>
      </c>
      <c r="X22" s="143">
        <v>136.6</v>
      </c>
      <c r="Y22" s="143">
        <v>118.7</v>
      </c>
      <c r="Z22" s="143">
        <v>116.1</v>
      </c>
      <c r="AA22" s="143">
        <v>120.5</v>
      </c>
      <c r="AB22" s="143">
        <v>124.6</v>
      </c>
      <c r="AC22" s="143">
        <v>129.6</v>
      </c>
      <c r="AD22" s="143">
        <v>140.69999999999999</v>
      </c>
      <c r="AE22" s="143">
        <v>167.8</v>
      </c>
      <c r="AF22" s="143">
        <v>175.1</v>
      </c>
      <c r="AG22" s="143">
        <v>165.5</v>
      </c>
      <c r="AH22" s="143">
        <v>158.6</v>
      </c>
      <c r="AI22" s="143">
        <v>155.4</v>
      </c>
      <c r="AJ22" s="143">
        <v>143.6</v>
      </c>
      <c r="AK22" s="143">
        <v>136.5</v>
      </c>
      <c r="AL22" s="143">
        <v>130.69999999999999</v>
      </c>
      <c r="AM22" s="143">
        <v>130.1</v>
      </c>
      <c r="AN22" s="143">
        <v>131.9</v>
      </c>
      <c r="AO22" s="143">
        <v>132</v>
      </c>
      <c r="AP22" s="143">
        <v>138.80000000000001</v>
      </c>
      <c r="AQ22" s="143">
        <v>139.69999999999999</v>
      </c>
      <c r="AR22" s="143">
        <v>149.4</v>
      </c>
      <c r="AS22" s="143">
        <v>149.30000000000001</v>
      </c>
      <c r="AT22" s="143">
        <v>152.1</v>
      </c>
      <c r="AU22" s="143">
        <v>152.80000000000001</v>
      </c>
      <c r="AV22" s="143">
        <v>142.69999999999999</v>
      </c>
      <c r="AW22" s="143">
        <v>134</v>
      </c>
      <c r="AX22" s="143">
        <v>123.5</v>
      </c>
      <c r="AY22" s="143">
        <v>124.7</v>
      </c>
      <c r="AZ22" s="143">
        <v>136.6</v>
      </c>
      <c r="BA22" s="143">
        <v>144.6</v>
      </c>
      <c r="BB22" s="143">
        <v>157</v>
      </c>
      <c r="BC22" s="143">
        <v>155.4</v>
      </c>
      <c r="BD22" s="143">
        <v>149.80000000000001</v>
      </c>
      <c r="BE22" s="143">
        <v>148.69999999999999</v>
      </c>
      <c r="BF22" s="143">
        <v>145.5</v>
      </c>
      <c r="BG22" s="143">
        <v>139.9</v>
      </c>
      <c r="BH22" s="143">
        <v>120.5</v>
      </c>
      <c r="BI22" s="143">
        <v>117.5</v>
      </c>
      <c r="BJ22" s="143">
        <v>120.6</v>
      </c>
      <c r="BK22" s="144">
        <v>128</v>
      </c>
      <c r="BL22" s="143">
        <v>130.80000000000001</v>
      </c>
      <c r="BM22" s="143">
        <v>129.1</v>
      </c>
      <c r="BN22" s="143">
        <v>137.30000000000001</v>
      </c>
      <c r="BO22" s="143">
        <v>176.8</v>
      </c>
      <c r="BP22" s="143">
        <v>191.4</v>
      </c>
      <c r="BQ22" s="143">
        <v>162.80000000000001</v>
      </c>
      <c r="BR22" s="145">
        <v>177.1</v>
      </c>
      <c r="BS22" s="145">
        <v>190.2</v>
      </c>
      <c r="BT22" s="145">
        <v>162.1</v>
      </c>
      <c r="BU22" s="145">
        <v>146.80000000000001</v>
      </c>
      <c r="BV22" s="145">
        <v>134.1</v>
      </c>
      <c r="BW22" s="145">
        <v>132.30000000000001</v>
      </c>
      <c r="BX22" s="145">
        <v>142.9</v>
      </c>
      <c r="BY22" s="145">
        <v>141.1</v>
      </c>
      <c r="BZ22" s="143">
        <v>145.9</v>
      </c>
      <c r="CA22" s="143">
        <v>156.1</v>
      </c>
      <c r="CB22" s="143">
        <v>155.80000000000001</v>
      </c>
      <c r="CC22" s="143">
        <v>154</v>
      </c>
      <c r="CD22" s="143">
        <v>157.80000000000001</v>
      </c>
      <c r="CE22" s="143">
        <v>155.6</v>
      </c>
      <c r="CF22" s="143">
        <v>140.4</v>
      </c>
      <c r="CG22" s="143">
        <v>140.5</v>
      </c>
      <c r="CH22" s="143">
        <v>136.19999999999999</v>
      </c>
      <c r="CI22" s="143">
        <v>144.4</v>
      </c>
      <c r="CJ22" s="146">
        <v>158.5</v>
      </c>
      <c r="CK22" s="146">
        <v>161.5</v>
      </c>
      <c r="CL22" s="146">
        <v>166.8</v>
      </c>
      <c r="CM22" s="147">
        <v>175.5</v>
      </c>
      <c r="CN22" s="147">
        <v>180.1</v>
      </c>
      <c r="CO22" s="147">
        <v>175.3</v>
      </c>
      <c r="CP22" s="148">
        <v>194.1</v>
      </c>
      <c r="CQ22" s="149">
        <v>199.5</v>
      </c>
      <c r="CR22" s="149">
        <v>195.6</v>
      </c>
      <c r="CS22" s="149">
        <v>180.9</v>
      </c>
      <c r="CT22" s="149">
        <v>157.19999999999999</v>
      </c>
      <c r="CU22" s="150">
        <v>148.69999999999999</v>
      </c>
      <c r="CV22" s="150">
        <v>161.4</v>
      </c>
      <c r="CW22" s="150">
        <v>152.80000000000001</v>
      </c>
      <c r="CX22" s="150">
        <v>159.30000000000001</v>
      </c>
      <c r="CY22" s="150">
        <v>181.8</v>
      </c>
      <c r="CZ22" s="150">
        <v>187.4</v>
      </c>
      <c r="DA22" s="150">
        <v>210</v>
      </c>
      <c r="DB22" s="151">
        <v>223.9</v>
      </c>
      <c r="DC22" s="151">
        <v>213.2</v>
      </c>
      <c r="DD22" s="151">
        <v>179.2</v>
      </c>
      <c r="DE22" s="151">
        <v>158.30000000000001</v>
      </c>
      <c r="DF22" s="151">
        <v>160.5</v>
      </c>
      <c r="DG22" s="151">
        <v>154.6</v>
      </c>
      <c r="DH22" s="151">
        <v>170.1</v>
      </c>
      <c r="DI22" s="151">
        <v>159.4</v>
      </c>
      <c r="DJ22" s="151">
        <v>163.5</v>
      </c>
      <c r="DK22" s="151">
        <v>169.6</v>
      </c>
      <c r="DL22" s="151">
        <v>168.6</v>
      </c>
      <c r="DM22" s="152">
        <v>174</v>
      </c>
      <c r="DN22" s="152">
        <v>208.2</v>
      </c>
      <c r="DO22" s="152">
        <v>234.4</v>
      </c>
      <c r="DP22" s="152">
        <v>226.9</v>
      </c>
      <c r="DQ22" s="152">
        <v>201.8</v>
      </c>
      <c r="DR22" s="152">
        <v>192.1</v>
      </c>
      <c r="DS22" s="152">
        <v>179</v>
      </c>
      <c r="DT22" s="152">
        <v>198</v>
      </c>
      <c r="DU22" s="152">
        <v>208.4</v>
      </c>
      <c r="DV22" s="152">
        <v>225.9</v>
      </c>
      <c r="DW22" s="152">
        <v>209</v>
      </c>
      <c r="DX22" s="152">
        <v>216.4</v>
      </c>
      <c r="DY22" s="152">
        <v>215.6</v>
      </c>
      <c r="DZ22" s="152">
        <v>230.8</v>
      </c>
      <c r="EA22" s="152">
        <v>205.4</v>
      </c>
      <c r="EB22" s="152">
        <v>173.1</v>
      </c>
      <c r="EC22" s="152">
        <v>171.2</v>
      </c>
      <c r="ED22" s="152">
        <v>173</v>
      </c>
      <c r="EE22" s="152">
        <v>180.7</v>
      </c>
      <c r="EF22" s="152">
        <v>192.2</v>
      </c>
      <c r="EG22" s="152">
        <v>184.2</v>
      </c>
      <c r="EH22" s="152">
        <v>193.9</v>
      </c>
      <c r="EI22" s="152">
        <v>282.89999999999998</v>
      </c>
      <c r="EJ22" s="152">
        <v>263.60000000000002</v>
      </c>
      <c r="EK22" s="152">
        <v>198.5</v>
      </c>
      <c r="EL22" s="152">
        <v>204.9</v>
      </c>
      <c r="EM22" s="152">
        <v>226.1</v>
      </c>
      <c r="EN22" s="152">
        <v>201.1</v>
      </c>
      <c r="EO22" s="152">
        <v>189.6</v>
      </c>
      <c r="EP22" s="152">
        <v>187.7</v>
      </c>
      <c r="EQ22" s="152">
        <v>197.2</v>
      </c>
      <c r="ER22" s="152">
        <v>215</v>
      </c>
      <c r="ES22" s="152">
        <v>220.8</v>
      </c>
      <c r="ET22" s="152">
        <v>245.4</v>
      </c>
      <c r="EU22" s="152">
        <v>277.60000000000002</v>
      </c>
      <c r="EV22" s="152">
        <v>259.10000000000002</v>
      </c>
      <c r="EW22" s="152">
        <v>263.8</v>
      </c>
    </row>
    <row r="23" spans="1:153">
      <c r="A23" s="141" t="s">
        <v>7080</v>
      </c>
      <c r="B23" s="141" t="s">
        <v>7081</v>
      </c>
      <c r="C23" s="142">
        <v>1.8744799999999999</v>
      </c>
      <c r="D23" s="143">
        <v>125.6</v>
      </c>
      <c r="E23" s="143">
        <v>123.2</v>
      </c>
      <c r="F23" s="143">
        <v>137</v>
      </c>
      <c r="G23" s="143">
        <v>141.4</v>
      </c>
      <c r="H23" s="143">
        <v>128.9</v>
      </c>
      <c r="I23" s="143">
        <v>120</v>
      </c>
      <c r="J23" s="143">
        <v>119.4</v>
      </c>
      <c r="K23" s="143">
        <v>124.8</v>
      </c>
      <c r="L23" s="143">
        <v>114.3</v>
      </c>
      <c r="M23" s="143">
        <v>117.5</v>
      </c>
      <c r="N23" s="143">
        <v>115.2</v>
      </c>
      <c r="O23" s="143">
        <v>114.5</v>
      </c>
      <c r="P23" s="143">
        <v>123.3</v>
      </c>
      <c r="Q23" s="143">
        <v>140.80000000000001</v>
      </c>
      <c r="R23" s="143">
        <v>164.2</v>
      </c>
      <c r="S23" s="143">
        <v>177</v>
      </c>
      <c r="T23" s="143">
        <v>206.2</v>
      </c>
      <c r="U23" s="143">
        <v>197.8</v>
      </c>
      <c r="V23" s="143">
        <v>222.4</v>
      </c>
      <c r="W23" s="143">
        <v>220.9</v>
      </c>
      <c r="X23" s="143">
        <v>156.4</v>
      </c>
      <c r="Y23" s="143">
        <v>121.8</v>
      </c>
      <c r="Z23" s="143">
        <v>114.6</v>
      </c>
      <c r="AA23" s="143">
        <v>117.2</v>
      </c>
      <c r="AB23" s="143">
        <v>124</v>
      </c>
      <c r="AC23" s="143">
        <v>132.1</v>
      </c>
      <c r="AD23" s="143">
        <v>152.5</v>
      </c>
      <c r="AE23" s="143">
        <v>199.6</v>
      </c>
      <c r="AF23" s="143">
        <v>211.5</v>
      </c>
      <c r="AG23" s="143">
        <v>187.9</v>
      </c>
      <c r="AH23" s="143">
        <v>175.3</v>
      </c>
      <c r="AI23" s="143">
        <v>175.7</v>
      </c>
      <c r="AJ23" s="143">
        <v>157.5</v>
      </c>
      <c r="AK23" s="143">
        <v>142</v>
      </c>
      <c r="AL23" s="143">
        <v>128.5</v>
      </c>
      <c r="AM23" s="143">
        <v>125.9</v>
      </c>
      <c r="AN23" s="143">
        <v>129.19999999999999</v>
      </c>
      <c r="AO23" s="143">
        <v>132.80000000000001</v>
      </c>
      <c r="AP23" s="143">
        <v>145</v>
      </c>
      <c r="AQ23" s="143">
        <v>146.9</v>
      </c>
      <c r="AR23" s="143">
        <v>163.9</v>
      </c>
      <c r="AS23" s="143">
        <v>160.6</v>
      </c>
      <c r="AT23" s="143">
        <v>166.4</v>
      </c>
      <c r="AU23" s="143">
        <v>173.3</v>
      </c>
      <c r="AV23" s="143">
        <v>155.5</v>
      </c>
      <c r="AW23" s="143">
        <v>138.80000000000001</v>
      </c>
      <c r="AX23" s="143">
        <v>117.5</v>
      </c>
      <c r="AY23" s="143">
        <v>119</v>
      </c>
      <c r="AZ23" s="143">
        <v>134.80000000000001</v>
      </c>
      <c r="BA23" s="143">
        <v>151.30000000000001</v>
      </c>
      <c r="BB23" s="143">
        <v>172</v>
      </c>
      <c r="BC23" s="143">
        <v>165.4</v>
      </c>
      <c r="BD23" s="143">
        <v>151.19999999999999</v>
      </c>
      <c r="BE23" s="143">
        <v>144.69999999999999</v>
      </c>
      <c r="BF23" s="143">
        <v>146.69999999999999</v>
      </c>
      <c r="BG23" s="143">
        <v>143.30000000000001</v>
      </c>
      <c r="BH23" s="143">
        <v>113.7</v>
      </c>
      <c r="BI23" s="143">
        <v>106.2</v>
      </c>
      <c r="BJ23" s="143">
        <v>108.1</v>
      </c>
      <c r="BK23" s="144">
        <v>118.4</v>
      </c>
      <c r="BL23" s="143">
        <v>124</v>
      </c>
      <c r="BM23" s="143">
        <v>123.5</v>
      </c>
      <c r="BN23" s="143">
        <v>135.5</v>
      </c>
      <c r="BO23" s="143">
        <v>201.8</v>
      </c>
      <c r="BP23" s="143">
        <v>219</v>
      </c>
      <c r="BQ23" s="143">
        <v>167</v>
      </c>
      <c r="BR23" s="145">
        <v>200.5</v>
      </c>
      <c r="BS23" s="145">
        <v>229.1</v>
      </c>
      <c r="BT23" s="145">
        <v>177.8</v>
      </c>
      <c r="BU23" s="145">
        <v>149.5</v>
      </c>
      <c r="BV23" s="145">
        <v>124.6</v>
      </c>
      <c r="BW23" s="145">
        <v>115.2</v>
      </c>
      <c r="BX23" s="145">
        <v>123.5</v>
      </c>
      <c r="BY23" s="145">
        <v>127.9</v>
      </c>
      <c r="BZ23" s="143">
        <v>147</v>
      </c>
      <c r="CA23" s="143">
        <v>174.4</v>
      </c>
      <c r="CB23" s="143">
        <v>175.2</v>
      </c>
      <c r="CC23" s="143">
        <v>160.1</v>
      </c>
      <c r="CD23" s="143">
        <v>163.69999999999999</v>
      </c>
      <c r="CE23" s="143">
        <v>167.9</v>
      </c>
      <c r="CF23" s="143">
        <v>143.5</v>
      </c>
      <c r="CG23" s="143">
        <v>143.4</v>
      </c>
      <c r="CH23" s="143">
        <v>133.1</v>
      </c>
      <c r="CI23" s="143">
        <v>147.6</v>
      </c>
      <c r="CJ23" s="146">
        <v>162.19999999999999</v>
      </c>
      <c r="CK23" s="146">
        <v>170.3</v>
      </c>
      <c r="CL23" s="146">
        <v>183.4</v>
      </c>
      <c r="CM23" s="147">
        <v>192.7</v>
      </c>
      <c r="CN23" s="147">
        <v>197.8</v>
      </c>
      <c r="CO23" s="147">
        <v>191.2</v>
      </c>
      <c r="CP23" s="148">
        <v>227.4</v>
      </c>
      <c r="CQ23" s="149">
        <v>244.3</v>
      </c>
      <c r="CR23" s="149">
        <v>243.2</v>
      </c>
      <c r="CS23" s="149">
        <v>216.1</v>
      </c>
      <c r="CT23" s="149">
        <v>172.6</v>
      </c>
      <c r="CU23" s="150">
        <v>158.1</v>
      </c>
      <c r="CV23" s="150">
        <v>167.3</v>
      </c>
      <c r="CW23" s="150">
        <v>153.30000000000001</v>
      </c>
      <c r="CX23" s="150">
        <v>166.6</v>
      </c>
      <c r="CY23" s="150">
        <v>208.5</v>
      </c>
      <c r="CZ23" s="150">
        <v>211.7</v>
      </c>
      <c r="DA23" s="150">
        <v>260.8</v>
      </c>
      <c r="DB23" s="151">
        <v>288.3</v>
      </c>
      <c r="DC23" s="151">
        <v>274.2</v>
      </c>
      <c r="DD23" s="151">
        <v>211.1</v>
      </c>
      <c r="DE23" s="151">
        <v>170.6</v>
      </c>
      <c r="DF23" s="151">
        <v>167.5</v>
      </c>
      <c r="DG23" s="151">
        <v>149.9</v>
      </c>
      <c r="DH23" s="151">
        <v>152.30000000000001</v>
      </c>
      <c r="DI23" s="151">
        <v>142.30000000000001</v>
      </c>
      <c r="DJ23" s="151">
        <v>165.3</v>
      </c>
      <c r="DK23" s="151">
        <v>190.3</v>
      </c>
      <c r="DL23" s="151">
        <v>183.9</v>
      </c>
      <c r="DM23" s="152">
        <v>178.5</v>
      </c>
      <c r="DN23" s="152">
        <v>238</v>
      </c>
      <c r="DO23" s="152">
        <v>291.3</v>
      </c>
      <c r="DP23" s="152">
        <v>281.2</v>
      </c>
      <c r="DQ23" s="152">
        <v>236</v>
      </c>
      <c r="DR23" s="152">
        <v>212.7</v>
      </c>
      <c r="DS23" s="152">
        <v>180</v>
      </c>
      <c r="DT23" s="152">
        <v>186.7</v>
      </c>
      <c r="DU23" s="152">
        <v>224.2</v>
      </c>
      <c r="DV23" s="152">
        <v>259.8</v>
      </c>
      <c r="DW23" s="152">
        <v>226.5</v>
      </c>
      <c r="DX23" s="152">
        <v>226.9</v>
      </c>
      <c r="DY23" s="152">
        <v>249.3</v>
      </c>
      <c r="DZ23" s="152">
        <v>279.5</v>
      </c>
      <c r="EA23" s="152">
        <v>232.8</v>
      </c>
      <c r="EB23" s="152">
        <v>179.1</v>
      </c>
      <c r="EC23" s="152">
        <v>173</v>
      </c>
      <c r="ED23" s="152">
        <v>166.8</v>
      </c>
      <c r="EE23" s="152">
        <v>175.7</v>
      </c>
      <c r="EF23" s="152">
        <v>183.9</v>
      </c>
      <c r="EG23" s="152">
        <v>178.3</v>
      </c>
      <c r="EH23" s="152">
        <v>203.8</v>
      </c>
      <c r="EI23" s="152">
        <v>379.6</v>
      </c>
      <c r="EJ23" s="152">
        <v>336.8</v>
      </c>
      <c r="EK23" s="152">
        <v>208.7</v>
      </c>
      <c r="EL23" s="152">
        <v>221.6</v>
      </c>
      <c r="EM23" s="152">
        <v>258.7</v>
      </c>
      <c r="EN23" s="152">
        <v>224.4</v>
      </c>
      <c r="EO23" s="152">
        <v>205.9</v>
      </c>
      <c r="EP23" s="152">
        <v>199.9</v>
      </c>
      <c r="EQ23" s="152">
        <v>211</v>
      </c>
      <c r="ER23" s="152">
        <v>227.3</v>
      </c>
      <c r="ES23" s="152">
        <v>236.4</v>
      </c>
      <c r="ET23" s="152">
        <v>283.39999999999998</v>
      </c>
      <c r="EU23" s="152">
        <v>347</v>
      </c>
      <c r="EV23" s="152">
        <v>303.10000000000002</v>
      </c>
      <c r="EW23" s="152">
        <v>310.39999999999998</v>
      </c>
    </row>
    <row r="24" spans="1:153">
      <c r="A24" s="141" t="s">
        <v>7082</v>
      </c>
      <c r="B24" s="141" t="s">
        <v>7083</v>
      </c>
      <c r="C24" s="142">
        <v>0.27737000000000001</v>
      </c>
      <c r="D24" s="143">
        <v>142.4</v>
      </c>
      <c r="E24" s="143">
        <v>155.9</v>
      </c>
      <c r="F24" s="143">
        <v>186.5</v>
      </c>
      <c r="G24" s="143">
        <v>194.6</v>
      </c>
      <c r="H24" s="143">
        <v>198</v>
      </c>
      <c r="I24" s="143">
        <v>189.4</v>
      </c>
      <c r="J24" s="143">
        <v>172.9</v>
      </c>
      <c r="K24" s="143">
        <v>171.1</v>
      </c>
      <c r="L24" s="143">
        <v>147.9</v>
      </c>
      <c r="M24" s="143">
        <v>142.30000000000001</v>
      </c>
      <c r="N24" s="143">
        <v>129.80000000000001</v>
      </c>
      <c r="O24" s="143">
        <v>124.1</v>
      </c>
      <c r="P24" s="143">
        <v>148.9</v>
      </c>
      <c r="Q24" s="143">
        <v>168.5</v>
      </c>
      <c r="R24" s="143">
        <v>176.9</v>
      </c>
      <c r="S24" s="143">
        <v>181.1</v>
      </c>
      <c r="T24" s="143">
        <v>170.8</v>
      </c>
      <c r="U24" s="143">
        <v>162.4</v>
      </c>
      <c r="V24" s="143">
        <v>187.9</v>
      </c>
      <c r="W24" s="143">
        <v>249.9</v>
      </c>
      <c r="X24" s="143">
        <v>213.8</v>
      </c>
      <c r="Y24" s="143">
        <v>155.6</v>
      </c>
      <c r="Z24" s="143">
        <v>144.30000000000001</v>
      </c>
      <c r="AA24" s="143">
        <v>158.30000000000001</v>
      </c>
      <c r="AB24" s="143">
        <v>188.9</v>
      </c>
      <c r="AC24" s="143">
        <v>224</v>
      </c>
      <c r="AD24" s="143">
        <v>248.5</v>
      </c>
      <c r="AE24" s="143">
        <v>265.89999999999998</v>
      </c>
      <c r="AF24" s="143">
        <v>289.89999999999998</v>
      </c>
      <c r="AG24" s="143">
        <v>310.7</v>
      </c>
      <c r="AH24" s="143">
        <v>315.39999999999998</v>
      </c>
      <c r="AI24" s="143">
        <v>320.2</v>
      </c>
      <c r="AJ24" s="143">
        <v>201.1</v>
      </c>
      <c r="AK24" s="143">
        <v>137.5</v>
      </c>
      <c r="AL24" s="143">
        <v>116.2</v>
      </c>
      <c r="AM24" s="143">
        <v>109.2</v>
      </c>
      <c r="AN24" s="143">
        <v>100.5</v>
      </c>
      <c r="AO24" s="143">
        <v>105.5</v>
      </c>
      <c r="AP24" s="143">
        <v>118.4</v>
      </c>
      <c r="AQ24" s="143">
        <v>130.6</v>
      </c>
      <c r="AR24" s="143">
        <v>132</v>
      </c>
      <c r="AS24" s="143">
        <v>131.19999999999999</v>
      </c>
      <c r="AT24" s="143">
        <v>138.19999999999999</v>
      </c>
      <c r="AU24" s="143">
        <v>152.19999999999999</v>
      </c>
      <c r="AV24" s="143">
        <v>137.19999999999999</v>
      </c>
      <c r="AW24" s="143">
        <v>123</v>
      </c>
      <c r="AX24" s="143">
        <v>127.6</v>
      </c>
      <c r="AY24" s="143">
        <v>133.19999999999999</v>
      </c>
      <c r="AZ24" s="143">
        <v>167.7</v>
      </c>
      <c r="BA24" s="143">
        <v>194.1</v>
      </c>
      <c r="BB24" s="143">
        <v>214.3</v>
      </c>
      <c r="BC24" s="143">
        <v>230.4</v>
      </c>
      <c r="BD24" s="143">
        <v>235.5</v>
      </c>
      <c r="BE24" s="143">
        <v>229.8</v>
      </c>
      <c r="BF24" s="143">
        <v>214.7</v>
      </c>
      <c r="BG24" s="143">
        <v>201.8</v>
      </c>
      <c r="BH24" s="143">
        <v>128.5</v>
      </c>
      <c r="BI24" s="143">
        <v>102.5</v>
      </c>
      <c r="BJ24" s="143">
        <v>96.8</v>
      </c>
      <c r="BK24" s="144">
        <v>91.1</v>
      </c>
      <c r="BL24" s="143">
        <v>99.5</v>
      </c>
      <c r="BM24" s="143">
        <v>109</v>
      </c>
      <c r="BN24" s="143">
        <v>112.5</v>
      </c>
      <c r="BO24" s="143">
        <v>132.6</v>
      </c>
      <c r="BP24" s="143">
        <v>132</v>
      </c>
      <c r="BQ24" s="143">
        <v>122.3</v>
      </c>
      <c r="BR24" s="145">
        <v>119.6</v>
      </c>
      <c r="BS24" s="145">
        <v>119.6</v>
      </c>
      <c r="BT24" s="145">
        <v>117.7</v>
      </c>
      <c r="BU24" s="145">
        <v>111.4</v>
      </c>
      <c r="BV24" s="145">
        <v>108.1</v>
      </c>
      <c r="BW24" s="145">
        <v>130.5</v>
      </c>
      <c r="BX24" s="145">
        <v>170.8</v>
      </c>
      <c r="BY24" s="145">
        <v>205.5</v>
      </c>
      <c r="BZ24" s="143">
        <v>224.6</v>
      </c>
      <c r="CA24" s="143">
        <v>232.3</v>
      </c>
      <c r="CB24" s="143">
        <v>226</v>
      </c>
      <c r="CC24" s="143">
        <v>220</v>
      </c>
      <c r="CD24" s="143">
        <v>232.6</v>
      </c>
      <c r="CE24" s="143">
        <v>225.5</v>
      </c>
      <c r="CF24" s="143">
        <v>167</v>
      </c>
      <c r="CG24" s="143">
        <v>141.4</v>
      </c>
      <c r="CH24" s="143">
        <v>133.4</v>
      </c>
      <c r="CI24" s="143">
        <v>132.19999999999999</v>
      </c>
      <c r="CJ24" s="146">
        <v>143.1</v>
      </c>
      <c r="CK24" s="146">
        <v>157.5</v>
      </c>
      <c r="CL24" s="146">
        <v>170.1</v>
      </c>
      <c r="CM24" s="147">
        <v>176.2</v>
      </c>
      <c r="CN24" s="147">
        <v>175.7</v>
      </c>
      <c r="CO24" s="147">
        <v>170.5</v>
      </c>
      <c r="CP24" s="148">
        <v>187</v>
      </c>
      <c r="CQ24" s="149">
        <v>206.3</v>
      </c>
      <c r="CR24" s="149">
        <v>250.6</v>
      </c>
      <c r="CS24" s="149">
        <v>262.3</v>
      </c>
      <c r="CT24" s="149">
        <v>211.2</v>
      </c>
      <c r="CU24" s="150">
        <v>215.9</v>
      </c>
      <c r="CV24" s="150">
        <v>231.9</v>
      </c>
      <c r="CW24" s="150">
        <v>240.9</v>
      </c>
      <c r="CX24" s="150">
        <v>265.7</v>
      </c>
      <c r="CY24" s="150">
        <v>297.89999999999998</v>
      </c>
      <c r="CZ24" s="150">
        <v>321.39999999999998</v>
      </c>
      <c r="DA24" s="150">
        <v>353.8</v>
      </c>
      <c r="DB24" s="151">
        <v>410</v>
      </c>
      <c r="DC24" s="151">
        <v>443.8</v>
      </c>
      <c r="DD24" s="151">
        <v>345.2</v>
      </c>
      <c r="DE24" s="151">
        <v>200.7</v>
      </c>
      <c r="DF24" s="151">
        <v>147.5</v>
      </c>
      <c r="DG24" s="151">
        <v>143.80000000000001</v>
      </c>
      <c r="DH24" s="151">
        <v>162.30000000000001</v>
      </c>
      <c r="DI24" s="151">
        <v>178</v>
      </c>
      <c r="DJ24" s="151">
        <v>183.1</v>
      </c>
      <c r="DK24" s="151">
        <v>189.6</v>
      </c>
      <c r="DL24" s="151">
        <v>194</v>
      </c>
      <c r="DM24" s="152">
        <v>190.2</v>
      </c>
      <c r="DN24" s="152">
        <v>204.6</v>
      </c>
      <c r="DO24" s="152">
        <v>254.5</v>
      </c>
      <c r="DP24" s="152">
        <v>209.6</v>
      </c>
      <c r="DQ24" s="152">
        <v>171.7</v>
      </c>
      <c r="DR24" s="152">
        <v>170.6</v>
      </c>
      <c r="DS24" s="152">
        <v>181.7</v>
      </c>
      <c r="DT24" s="152">
        <v>194.5</v>
      </c>
      <c r="DU24" s="152">
        <v>232</v>
      </c>
      <c r="DV24" s="152">
        <v>259.10000000000002</v>
      </c>
      <c r="DW24" s="152">
        <v>291.39999999999998</v>
      </c>
      <c r="DX24" s="152">
        <v>291.39999999999998</v>
      </c>
      <c r="DY24" s="152">
        <v>284.89999999999998</v>
      </c>
      <c r="DZ24" s="152">
        <v>296.5</v>
      </c>
      <c r="EA24" s="152">
        <v>289.5</v>
      </c>
      <c r="EB24" s="152">
        <v>251.7</v>
      </c>
      <c r="EC24" s="152">
        <v>184.6</v>
      </c>
      <c r="ED24" s="152">
        <v>146</v>
      </c>
      <c r="EE24" s="152">
        <v>135.19999999999999</v>
      </c>
      <c r="EF24" s="152">
        <v>157</v>
      </c>
      <c r="EG24" s="152">
        <v>190</v>
      </c>
      <c r="EH24" s="152">
        <v>204.3</v>
      </c>
      <c r="EI24" s="152">
        <v>221.3</v>
      </c>
      <c r="EJ24" s="152">
        <v>221.4</v>
      </c>
      <c r="EK24" s="152">
        <v>212.2</v>
      </c>
      <c r="EL24" s="152">
        <v>209.7</v>
      </c>
      <c r="EM24" s="152">
        <v>210.3</v>
      </c>
      <c r="EN24" s="152">
        <v>189.8</v>
      </c>
      <c r="EO24" s="152">
        <v>169.5</v>
      </c>
      <c r="EP24" s="152">
        <v>169.6</v>
      </c>
      <c r="EQ24" s="152">
        <v>214.2</v>
      </c>
      <c r="ER24" s="152">
        <v>270</v>
      </c>
      <c r="ES24" s="152">
        <v>311.7</v>
      </c>
      <c r="ET24" s="152">
        <v>343.7</v>
      </c>
      <c r="EU24" s="152">
        <v>397.7</v>
      </c>
      <c r="EV24" s="152">
        <v>394</v>
      </c>
      <c r="EW24" s="152">
        <v>378</v>
      </c>
    </row>
    <row r="25" spans="1:153">
      <c r="A25" s="141" t="s">
        <v>7084</v>
      </c>
      <c r="B25" s="141" t="s">
        <v>7085</v>
      </c>
      <c r="C25" s="142">
        <v>2.051E-2</v>
      </c>
      <c r="D25" s="143">
        <v>106.9</v>
      </c>
      <c r="E25" s="143">
        <v>107.8</v>
      </c>
      <c r="F25" s="143">
        <v>103.8</v>
      </c>
      <c r="G25" s="143">
        <v>107.9</v>
      </c>
      <c r="H25" s="143">
        <v>107</v>
      </c>
      <c r="I25" s="143">
        <v>111.9</v>
      </c>
      <c r="J25" s="143">
        <v>113.6</v>
      </c>
      <c r="K25" s="143">
        <v>116.7</v>
      </c>
      <c r="L25" s="143">
        <v>93.7</v>
      </c>
      <c r="M25" s="143">
        <v>78.099999999999994</v>
      </c>
      <c r="N25" s="143">
        <v>77.7</v>
      </c>
      <c r="O25" s="143">
        <v>77.599999999999994</v>
      </c>
      <c r="P25" s="143">
        <v>77.5</v>
      </c>
      <c r="Q25" s="143">
        <v>77.2</v>
      </c>
      <c r="R25" s="143">
        <v>77.2</v>
      </c>
      <c r="S25" s="143">
        <v>77.2</v>
      </c>
      <c r="T25" s="143">
        <v>83</v>
      </c>
      <c r="U25" s="143">
        <v>112.1</v>
      </c>
      <c r="V25" s="143">
        <v>144</v>
      </c>
      <c r="W25" s="143">
        <v>190.6</v>
      </c>
      <c r="X25" s="143">
        <v>120.9</v>
      </c>
      <c r="Y25" s="143">
        <v>99.9</v>
      </c>
      <c r="Z25" s="143">
        <v>99.9</v>
      </c>
      <c r="AA25" s="143">
        <v>96.7</v>
      </c>
      <c r="AB25" s="143">
        <v>93.3</v>
      </c>
      <c r="AC25" s="143">
        <v>89.1</v>
      </c>
      <c r="AD25" s="143">
        <v>103.4</v>
      </c>
      <c r="AE25" s="143">
        <v>171.3</v>
      </c>
      <c r="AF25" s="143">
        <v>174.3</v>
      </c>
      <c r="AG25" s="143">
        <v>157.69999999999999</v>
      </c>
      <c r="AH25" s="143">
        <v>156.6</v>
      </c>
      <c r="AI25" s="143">
        <v>131.80000000000001</v>
      </c>
      <c r="AJ25" s="143">
        <v>122.9</v>
      </c>
      <c r="AK25" s="143">
        <v>71.599999999999994</v>
      </c>
      <c r="AL25" s="143">
        <v>71</v>
      </c>
      <c r="AM25" s="143">
        <v>71</v>
      </c>
      <c r="AN25" s="143">
        <v>71</v>
      </c>
      <c r="AO25" s="143">
        <v>71</v>
      </c>
      <c r="AP25" s="143">
        <v>71</v>
      </c>
      <c r="AQ25" s="143">
        <v>71</v>
      </c>
      <c r="AR25" s="143">
        <v>71</v>
      </c>
      <c r="AS25" s="143">
        <v>71</v>
      </c>
      <c r="AT25" s="143">
        <v>71</v>
      </c>
      <c r="AU25" s="143">
        <v>71</v>
      </c>
      <c r="AV25" s="143">
        <v>71</v>
      </c>
      <c r="AW25" s="143">
        <v>71</v>
      </c>
      <c r="AX25" s="143">
        <v>71</v>
      </c>
      <c r="AY25" s="143">
        <v>71</v>
      </c>
      <c r="AZ25" s="143">
        <v>71</v>
      </c>
      <c r="BA25" s="143">
        <v>71</v>
      </c>
      <c r="BB25" s="143">
        <v>71</v>
      </c>
      <c r="BC25" s="143">
        <v>71</v>
      </c>
      <c r="BD25" s="143">
        <v>71</v>
      </c>
      <c r="BE25" s="143">
        <v>71</v>
      </c>
      <c r="BF25" s="143">
        <v>71</v>
      </c>
      <c r="BG25" s="143">
        <v>71</v>
      </c>
      <c r="BH25" s="143">
        <v>71</v>
      </c>
      <c r="BI25" s="143">
        <v>71</v>
      </c>
      <c r="BJ25" s="143">
        <v>71</v>
      </c>
      <c r="BK25" s="144">
        <v>71</v>
      </c>
      <c r="BL25" s="143">
        <v>71</v>
      </c>
      <c r="BM25" s="143">
        <v>71</v>
      </c>
      <c r="BN25" s="143">
        <v>71</v>
      </c>
      <c r="BO25" s="143">
        <v>71</v>
      </c>
      <c r="BP25" s="143">
        <v>71</v>
      </c>
      <c r="BQ25" s="143">
        <v>71</v>
      </c>
      <c r="BR25" s="145">
        <v>71</v>
      </c>
      <c r="BS25" s="145">
        <v>71</v>
      </c>
      <c r="BT25" s="145">
        <v>71</v>
      </c>
      <c r="BU25" s="145">
        <v>71</v>
      </c>
      <c r="BV25" s="145">
        <v>71</v>
      </c>
      <c r="BW25" s="145">
        <v>71</v>
      </c>
      <c r="BX25" s="145">
        <v>71</v>
      </c>
      <c r="BY25" s="145">
        <v>71</v>
      </c>
      <c r="BZ25" s="143">
        <v>71</v>
      </c>
      <c r="CA25" s="143">
        <v>71</v>
      </c>
      <c r="CB25" s="143">
        <v>71</v>
      </c>
      <c r="CC25" s="143">
        <v>71</v>
      </c>
      <c r="CD25" s="143">
        <v>71</v>
      </c>
      <c r="CE25" s="143">
        <v>71</v>
      </c>
      <c r="CF25" s="143">
        <v>71</v>
      </c>
      <c r="CG25" s="143">
        <v>61.4</v>
      </c>
      <c r="CH25" s="143">
        <v>64.2</v>
      </c>
      <c r="CI25" s="143">
        <v>69.8</v>
      </c>
      <c r="CJ25" s="146">
        <v>68.099999999999994</v>
      </c>
      <c r="CK25" s="146">
        <v>68.099999999999994</v>
      </c>
      <c r="CL25" s="146">
        <v>68.099999999999994</v>
      </c>
      <c r="CM25" s="147">
        <v>68.099999999999994</v>
      </c>
      <c r="CN25" s="147">
        <v>68.099999999999994</v>
      </c>
      <c r="CO25" s="147">
        <v>68.099999999999994</v>
      </c>
      <c r="CP25" s="148">
        <v>68.099999999999994</v>
      </c>
      <c r="CQ25" s="149">
        <v>74.7</v>
      </c>
      <c r="CR25" s="149">
        <v>65.7</v>
      </c>
      <c r="CS25" s="149">
        <v>70.8</v>
      </c>
      <c r="CT25" s="149">
        <v>69.099999999999994</v>
      </c>
      <c r="CU25" s="150">
        <v>66.099999999999994</v>
      </c>
      <c r="CV25" s="150">
        <v>68.099999999999994</v>
      </c>
      <c r="CW25" s="150">
        <v>68.099999999999994</v>
      </c>
      <c r="CX25" s="150">
        <v>68.099999999999994</v>
      </c>
      <c r="CY25" s="150">
        <v>68.099999999999994</v>
      </c>
      <c r="CZ25" s="150">
        <v>68.099999999999994</v>
      </c>
      <c r="DA25" s="150">
        <v>68.099999999999994</v>
      </c>
      <c r="DB25" s="151">
        <v>68.099999999999994</v>
      </c>
      <c r="DC25" s="151">
        <v>73.900000000000006</v>
      </c>
      <c r="DD25" s="151">
        <v>80.3</v>
      </c>
      <c r="DE25" s="151">
        <v>67.099999999999994</v>
      </c>
      <c r="DF25" s="151">
        <v>69.7</v>
      </c>
      <c r="DG25" s="151">
        <v>71.3</v>
      </c>
      <c r="DH25" s="151">
        <v>77.900000000000006</v>
      </c>
      <c r="DI25" s="151">
        <v>77.900000000000006</v>
      </c>
      <c r="DJ25" s="151">
        <v>76.5</v>
      </c>
      <c r="DK25" s="151">
        <v>77.900000000000006</v>
      </c>
      <c r="DL25" s="151">
        <v>77.900000000000006</v>
      </c>
      <c r="DM25" s="152">
        <v>77.900000000000006</v>
      </c>
      <c r="DN25" s="152">
        <v>77.900000000000006</v>
      </c>
      <c r="DO25" s="152">
        <v>83.8</v>
      </c>
      <c r="DP25" s="152">
        <v>98</v>
      </c>
      <c r="DQ25" s="152">
        <v>86.1</v>
      </c>
      <c r="DR25" s="152">
        <v>83.5</v>
      </c>
      <c r="DS25" s="152">
        <v>96</v>
      </c>
      <c r="DT25" s="152">
        <v>106.2</v>
      </c>
      <c r="DU25" s="152">
        <v>106.9</v>
      </c>
      <c r="DV25" s="152">
        <v>106.9</v>
      </c>
      <c r="DW25" s="152">
        <v>106.9</v>
      </c>
      <c r="DX25" s="152">
        <v>106.9</v>
      </c>
      <c r="DY25" s="152">
        <v>106.9</v>
      </c>
      <c r="DZ25" s="152">
        <v>106.9</v>
      </c>
      <c r="EA25" s="152">
        <v>102.2</v>
      </c>
      <c r="EB25" s="152">
        <v>80.400000000000006</v>
      </c>
      <c r="EC25" s="152">
        <v>77.900000000000006</v>
      </c>
      <c r="ED25" s="152">
        <v>93.2</v>
      </c>
      <c r="EE25" s="152">
        <v>95.5</v>
      </c>
      <c r="EF25" s="152">
        <v>94.3</v>
      </c>
      <c r="EG25" s="152">
        <v>94.4</v>
      </c>
      <c r="EH25" s="152">
        <v>94.4</v>
      </c>
      <c r="EI25" s="152">
        <v>94.4</v>
      </c>
      <c r="EJ25" s="152">
        <v>94.4</v>
      </c>
      <c r="EK25" s="152">
        <v>94.4</v>
      </c>
      <c r="EL25" s="152">
        <v>94.4</v>
      </c>
      <c r="EM25" s="152">
        <v>103.2</v>
      </c>
      <c r="EN25" s="152">
        <v>96.5</v>
      </c>
      <c r="EO25" s="152">
        <v>97.4</v>
      </c>
      <c r="EP25" s="152">
        <v>88.5</v>
      </c>
      <c r="EQ25" s="152">
        <v>83.5</v>
      </c>
      <c r="ER25" s="152">
        <v>94.4</v>
      </c>
      <c r="ES25" s="152">
        <v>94.4</v>
      </c>
      <c r="ET25" s="152">
        <v>94.4</v>
      </c>
      <c r="EU25" s="152">
        <v>94.4</v>
      </c>
      <c r="EV25" s="152">
        <v>94.4</v>
      </c>
      <c r="EW25" s="152">
        <v>94.4</v>
      </c>
    </row>
    <row r="26" spans="1:153">
      <c r="A26" s="141" t="s">
        <v>7086</v>
      </c>
      <c r="B26" s="141" t="s">
        <v>7087</v>
      </c>
      <c r="C26" s="142">
        <v>0.16445000000000001</v>
      </c>
      <c r="D26" s="143">
        <v>72.8</v>
      </c>
      <c r="E26" s="143">
        <v>72</v>
      </c>
      <c r="F26" s="143">
        <v>80.099999999999994</v>
      </c>
      <c r="G26" s="143">
        <v>94.1</v>
      </c>
      <c r="H26" s="143">
        <v>105.6</v>
      </c>
      <c r="I26" s="143">
        <v>104.5</v>
      </c>
      <c r="J26" s="143">
        <v>111.8</v>
      </c>
      <c r="K26" s="143">
        <v>145.19999999999999</v>
      </c>
      <c r="L26" s="143">
        <v>161.6</v>
      </c>
      <c r="M26" s="143">
        <v>190</v>
      </c>
      <c r="N26" s="143">
        <v>216.2</v>
      </c>
      <c r="O26" s="143">
        <v>159.1</v>
      </c>
      <c r="P26" s="143">
        <v>145.19999999999999</v>
      </c>
      <c r="Q26" s="143">
        <v>141.69999999999999</v>
      </c>
      <c r="R26" s="143">
        <v>190.8</v>
      </c>
      <c r="S26" s="143">
        <v>279</v>
      </c>
      <c r="T26" s="143">
        <v>441.3</v>
      </c>
      <c r="U26" s="143">
        <v>491</v>
      </c>
      <c r="V26" s="143">
        <v>530.9</v>
      </c>
      <c r="W26" s="143">
        <v>392.7</v>
      </c>
      <c r="X26" s="143">
        <v>210.1</v>
      </c>
      <c r="Y26" s="143">
        <v>163.30000000000001</v>
      </c>
      <c r="Z26" s="143">
        <v>133.1</v>
      </c>
      <c r="AA26" s="143">
        <v>126.8</v>
      </c>
      <c r="AB26" s="143">
        <v>130.69999999999999</v>
      </c>
      <c r="AC26" s="143">
        <v>139.5</v>
      </c>
      <c r="AD26" s="143">
        <v>185</v>
      </c>
      <c r="AE26" s="143">
        <v>243.4</v>
      </c>
      <c r="AF26" s="143">
        <v>232</v>
      </c>
      <c r="AG26" s="143">
        <v>206.1</v>
      </c>
      <c r="AH26" s="143">
        <v>201.8</v>
      </c>
      <c r="AI26" s="143">
        <v>204.4</v>
      </c>
      <c r="AJ26" s="143">
        <v>208.7</v>
      </c>
      <c r="AK26" s="143">
        <v>193.5</v>
      </c>
      <c r="AL26" s="143">
        <v>198</v>
      </c>
      <c r="AM26" s="143">
        <v>185</v>
      </c>
      <c r="AN26" s="143">
        <v>171.8</v>
      </c>
      <c r="AO26" s="143">
        <v>179.9</v>
      </c>
      <c r="AP26" s="143">
        <v>204.2</v>
      </c>
      <c r="AQ26" s="143">
        <v>275.5</v>
      </c>
      <c r="AR26" s="143">
        <v>440.2</v>
      </c>
      <c r="AS26" s="143">
        <v>460.3</v>
      </c>
      <c r="AT26" s="143">
        <v>369.4</v>
      </c>
      <c r="AU26" s="143">
        <v>269.89999999999998</v>
      </c>
      <c r="AV26" s="143">
        <v>209.5</v>
      </c>
      <c r="AW26" s="143">
        <v>184.3</v>
      </c>
      <c r="AX26" s="143">
        <v>144.9</v>
      </c>
      <c r="AY26" s="143">
        <v>133.19999999999999</v>
      </c>
      <c r="AZ26" s="143">
        <v>123.5</v>
      </c>
      <c r="BA26" s="143">
        <v>117.4</v>
      </c>
      <c r="BB26" s="143">
        <v>123.5</v>
      </c>
      <c r="BC26" s="143">
        <v>129.5</v>
      </c>
      <c r="BD26" s="143">
        <v>117</v>
      </c>
      <c r="BE26" s="143">
        <v>107.8</v>
      </c>
      <c r="BF26" s="143">
        <v>104.3</v>
      </c>
      <c r="BG26" s="143">
        <v>120.6</v>
      </c>
      <c r="BH26" s="143">
        <v>122.2</v>
      </c>
      <c r="BI26" s="143">
        <v>117.8</v>
      </c>
      <c r="BJ26" s="143">
        <v>114.5</v>
      </c>
      <c r="BK26" s="144">
        <v>110.6</v>
      </c>
      <c r="BL26" s="143">
        <v>107.9</v>
      </c>
      <c r="BM26" s="143">
        <v>102.3</v>
      </c>
      <c r="BN26" s="143">
        <v>111.8</v>
      </c>
      <c r="BO26" s="143">
        <v>117.2</v>
      </c>
      <c r="BP26" s="143">
        <v>220.5</v>
      </c>
      <c r="BQ26" s="143">
        <v>193.8</v>
      </c>
      <c r="BR26" s="145">
        <v>237.6</v>
      </c>
      <c r="BS26" s="145">
        <v>335.5</v>
      </c>
      <c r="BT26" s="145">
        <v>363</v>
      </c>
      <c r="BU26" s="145">
        <v>346.2</v>
      </c>
      <c r="BV26" s="145">
        <v>250.7</v>
      </c>
      <c r="BW26" s="145">
        <v>157.30000000000001</v>
      </c>
      <c r="BX26" s="145">
        <v>122.6</v>
      </c>
      <c r="BY26" s="145">
        <v>115.8</v>
      </c>
      <c r="BZ26" s="143">
        <v>135.30000000000001</v>
      </c>
      <c r="CA26" s="143">
        <v>169</v>
      </c>
      <c r="CB26" s="143">
        <v>163.30000000000001</v>
      </c>
      <c r="CC26" s="143">
        <v>147.80000000000001</v>
      </c>
      <c r="CD26" s="143">
        <v>162.30000000000001</v>
      </c>
      <c r="CE26" s="143">
        <v>175.8</v>
      </c>
      <c r="CF26" s="143">
        <v>131.30000000000001</v>
      </c>
      <c r="CG26" s="143">
        <v>119.1</v>
      </c>
      <c r="CH26" s="143">
        <v>105.3</v>
      </c>
      <c r="CI26" s="143">
        <v>108</v>
      </c>
      <c r="CJ26" s="146">
        <v>118.6</v>
      </c>
      <c r="CK26" s="146">
        <v>134.19999999999999</v>
      </c>
      <c r="CL26" s="146">
        <v>157.80000000000001</v>
      </c>
      <c r="CM26" s="147">
        <v>181.9</v>
      </c>
      <c r="CN26" s="147">
        <v>217.2</v>
      </c>
      <c r="CO26" s="147">
        <v>328.7</v>
      </c>
      <c r="CP26" s="148">
        <v>356.8</v>
      </c>
      <c r="CQ26" s="149">
        <v>478.7</v>
      </c>
      <c r="CR26" s="149">
        <v>729.8</v>
      </c>
      <c r="CS26" s="149">
        <v>468.5</v>
      </c>
      <c r="CT26" s="149">
        <v>276.2</v>
      </c>
      <c r="CU26" s="150">
        <v>229.3</v>
      </c>
      <c r="CV26" s="150">
        <v>204.4</v>
      </c>
      <c r="CW26" s="150">
        <v>142</v>
      </c>
      <c r="CX26" s="150">
        <v>133.69999999999999</v>
      </c>
      <c r="CY26" s="150">
        <v>135.4</v>
      </c>
      <c r="CZ26" s="150">
        <v>142.30000000000001</v>
      </c>
      <c r="DA26" s="150">
        <v>224.7</v>
      </c>
      <c r="DB26" s="151">
        <v>387.1</v>
      </c>
      <c r="DC26" s="151">
        <v>442.4</v>
      </c>
      <c r="DD26" s="151">
        <v>330.7</v>
      </c>
      <c r="DE26" s="151">
        <v>316</v>
      </c>
      <c r="DF26" s="151">
        <v>362.6</v>
      </c>
      <c r="DG26" s="151">
        <v>241.1</v>
      </c>
      <c r="DH26" s="151">
        <v>164.1</v>
      </c>
      <c r="DI26" s="151">
        <v>175</v>
      </c>
      <c r="DJ26" s="151">
        <v>219.7</v>
      </c>
      <c r="DK26" s="151">
        <v>232.9</v>
      </c>
      <c r="DL26" s="151">
        <v>231.8</v>
      </c>
      <c r="DM26" s="152">
        <v>220.4</v>
      </c>
      <c r="DN26" s="152">
        <v>293.10000000000002</v>
      </c>
      <c r="DO26" s="152">
        <v>290.2</v>
      </c>
      <c r="DP26" s="152">
        <v>267.60000000000002</v>
      </c>
      <c r="DQ26" s="152">
        <v>265.5</v>
      </c>
      <c r="DR26" s="152">
        <v>266.8</v>
      </c>
      <c r="DS26" s="152">
        <v>218.6</v>
      </c>
      <c r="DT26" s="152">
        <v>157.5</v>
      </c>
      <c r="DU26" s="152">
        <v>139.30000000000001</v>
      </c>
      <c r="DV26" s="152">
        <v>150.9</v>
      </c>
      <c r="DW26" s="152">
        <v>172.5</v>
      </c>
      <c r="DX26" s="152">
        <v>174.4</v>
      </c>
      <c r="DY26" s="152">
        <v>174.2</v>
      </c>
      <c r="DZ26" s="152">
        <v>205.1</v>
      </c>
      <c r="EA26" s="152">
        <v>234.2</v>
      </c>
      <c r="EB26" s="152">
        <v>194.3</v>
      </c>
      <c r="EC26" s="152">
        <v>200.5</v>
      </c>
      <c r="ED26" s="152">
        <v>159.5</v>
      </c>
      <c r="EE26" s="152">
        <v>138.1</v>
      </c>
      <c r="EF26" s="152">
        <v>128.19999999999999</v>
      </c>
      <c r="EG26" s="152">
        <v>129.19999999999999</v>
      </c>
      <c r="EH26" s="152">
        <v>144.4</v>
      </c>
      <c r="EI26" s="152">
        <v>184.3</v>
      </c>
      <c r="EJ26" s="152">
        <v>233.9</v>
      </c>
      <c r="EK26" s="152">
        <v>271.89999999999998</v>
      </c>
      <c r="EL26" s="152">
        <v>343.4</v>
      </c>
      <c r="EM26" s="152">
        <v>490.5</v>
      </c>
      <c r="EN26" s="152">
        <v>354.5</v>
      </c>
      <c r="EO26" s="152">
        <v>246.7</v>
      </c>
      <c r="EP26" s="152">
        <v>205.2</v>
      </c>
      <c r="EQ26" s="152">
        <v>216.1</v>
      </c>
      <c r="ER26" s="152">
        <v>204.1</v>
      </c>
      <c r="ES26" s="152">
        <v>205.4</v>
      </c>
      <c r="ET26" s="152">
        <v>279.2</v>
      </c>
      <c r="EU26" s="152">
        <v>347.9</v>
      </c>
      <c r="EV26" s="152">
        <v>387.7</v>
      </c>
      <c r="EW26" s="152">
        <v>486.2</v>
      </c>
    </row>
    <row r="27" spans="1:153">
      <c r="A27" s="141" t="s">
        <v>7088</v>
      </c>
      <c r="B27" s="141" t="s">
        <v>7089</v>
      </c>
      <c r="C27" s="142">
        <v>7.213E-2</v>
      </c>
      <c r="D27" s="143">
        <v>87.5</v>
      </c>
      <c r="E27" s="143">
        <v>89.2</v>
      </c>
      <c r="F27" s="143">
        <v>87</v>
      </c>
      <c r="G27" s="143">
        <v>83.6</v>
      </c>
      <c r="H27" s="143">
        <v>80.3</v>
      </c>
      <c r="I27" s="143">
        <v>93.7</v>
      </c>
      <c r="J27" s="143">
        <v>101.9</v>
      </c>
      <c r="K27" s="143">
        <v>94.7</v>
      </c>
      <c r="L27" s="143">
        <v>101.9</v>
      </c>
      <c r="M27" s="143">
        <v>116.8</v>
      </c>
      <c r="N27" s="143">
        <v>143.69999999999999</v>
      </c>
      <c r="O27" s="143">
        <v>157.1</v>
      </c>
      <c r="P27" s="143">
        <v>162.6</v>
      </c>
      <c r="Q27" s="143">
        <v>155.1</v>
      </c>
      <c r="R27" s="143">
        <v>146.6</v>
      </c>
      <c r="S27" s="143">
        <v>150.30000000000001</v>
      </c>
      <c r="T27" s="143">
        <v>175.9</v>
      </c>
      <c r="U27" s="143">
        <v>188.6</v>
      </c>
      <c r="V27" s="143">
        <v>198.2</v>
      </c>
      <c r="W27" s="143">
        <v>196.2</v>
      </c>
      <c r="X27" s="143">
        <v>209.9</v>
      </c>
      <c r="Y27" s="143">
        <v>216</v>
      </c>
      <c r="Z27" s="143">
        <v>220.4</v>
      </c>
      <c r="AA27" s="143">
        <v>199.1</v>
      </c>
      <c r="AB27" s="143">
        <v>191.6</v>
      </c>
      <c r="AC27" s="143">
        <v>171.3</v>
      </c>
      <c r="AD27" s="143">
        <v>151.4</v>
      </c>
      <c r="AE27" s="143">
        <v>140.1</v>
      </c>
      <c r="AF27" s="143">
        <v>134.30000000000001</v>
      </c>
      <c r="AG27" s="143">
        <v>129.9</v>
      </c>
      <c r="AH27" s="143">
        <v>129.4</v>
      </c>
      <c r="AI27" s="143">
        <v>126.5</v>
      </c>
      <c r="AJ27" s="143">
        <v>123.4</v>
      </c>
      <c r="AK27" s="143">
        <v>111.3</v>
      </c>
      <c r="AL27" s="143">
        <v>107.6</v>
      </c>
      <c r="AM27" s="143">
        <v>114.6</v>
      </c>
      <c r="AN27" s="143">
        <v>115.2</v>
      </c>
      <c r="AO27" s="143">
        <v>114</v>
      </c>
      <c r="AP27" s="143">
        <v>112.1</v>
      </c>
      <c r="AQ27" s="143">
        <v>108.5</v>
      </c>
      <c r="AR27" s="143">
        <v>104.8</v>
      </c>
      <c r="AS27" s="143">
        <v>109.2</v>
      </c>
      <c r="AT27" s="143">
        <v>110.7</v>
      </c>
      <c r="AU27" s="143">
        <v>107.5</v>
      </c>
      <c r="AV27" s="143">
        <v>106.6</v>
      </c>
      <c r="AW27" s="143">
        <v>103.2</v>
      </c>
      <c r="AX27" s="143">
        <v>107.1</v>
      </c>
      <c r="AY27" s="143">
        <v>110.4</v>
      </c>
      <c r="AZ27" s="143">
        <v>124.1</v>
      </c>
      <c r="BA27" s="143">
        <v>130.19999999999999</v>
      </c>
      <c r="BB27" s="143">
        <v>132.19999999999999</v>
      </c>
      <c r="BC27" s="143">
        <v>140.9</v>
      </c>
      <c r="BD27" s="143">
        <v>171.7</v>
      </c>
      <c r="BE27" s="143">
        <v>181.6</v>
      </c>
      <c r="BF27" s="143">
        <v>186.8</v>
      </c>
      <c r="BG27" s="143">
        <v>194.6</v>
      </c>
      <c r="BH27" s="143">
        <v>199</v>
      </c>
      <c r="BI27" s="143">
        <v>196.7</v>
      </c>
      <c r="BJ27" s="143">
        <v>197.5</v>
      </c>
      <c r="BK27" s="144">
        <v>207.8</v>
      </c>
      <c r="BL27" s="143">
        <v>205.1</v>
      </c>
      <c r="BM27" s="143">
        <v>206.7</v>
      </c>
      <c r="BN27" s="143">
        <v>197.4</v>
      </c>
      <c r="BO27" s="143">
        <v>199.4</v>
      </c>
      <c r="BP27" s="143">
        <v>194.7</v>
      </c>
      <c r="BQ27" s="143">
        <v>185.9</v>
      </c>
      <c r="BR27" s="145">
        <v>177.6</v>
      </c>
      <c r="BS27" s="145">
        <v>163.4</v>
      </c>
      <c r="BT27" s="145">
        <v>156.1</v>
      </c>
      <c r="BU27" s="145">
        <v>147.1</v>
      </c>
      <c r="BV27" s="145">
        <v>141.5</v>
      </c>
      <c r="BW27" s="145">
        <v>148.80000000000001</v>
      </c>
      <c r="BX27" s="145">
        <v>151.5</v>
      </c>
      <c r="BY27" s="145">
        <v>135.80000000000001</v>
      </c>
      <c r="BZ27" s="143">
        <v>124.8</v>
      </c>
      <c r="CA27" s="143">
        <v>123.4</v>
      </c>
      <c r="CB27" s="143">
        <v>123.2</v>
      </c>
      <c r="CC27" s="143">
        <v>131.5</v>
      </c>
      <c r="CD27" s="143">
        <v>133.5</v>
      </c>
      <c r="CE27" s="143">
        <v>132.4</v>
      </c>
      <c r="CF27" s="143">
        <v>137.9</v>
      </c>
      <c r="CG27" s="143">
        <v>144.30000000000001</v>
      </c>
      <c r="CH27" s="143">
        <v>140.19999999999999</v>
      </c>
      <c r="CI27" s="143">
        <v>145.6</v>
      </c>
      <c r="CJ27" s="146">
        <v>152.4</v>
      </c>
      <c r="CK27" s="146">
        <v>155.5</v>
      </c>
      <c r="CL27" s="146">
        <v>156.5</v>
      </c>
      <c r="CM27" s="147">
        <v>155.19999999999999</v>
      </c>
      <c r="CN27" s="147">
        <v>155.69999999999999</v>
      </c>
      <c r="CO27" s="147">
        <v>156.5</v>
      </c>
      <c r="CP27" s="148">
        <v>153</v>
      </c>
      <c r="CQ27" s="149">
        <v>166.5</v>
      </c>
      <c r="CR27" s="149">
        <v>175.4</v>
      </c>
      <c r="CS27" s="149">
        <v>181.2</v>
      </c>
      <c r="CT27" s="149">
        <v>186.1</v>
      </c>
      <c r="CU27" s="150">
        <v>188.6</v>
      </c>
      <c r="CV27" s="150">
        <v>198.9</v>
      </c>
      <c r="CW27" s="150">
        <v>188.6</v>
      </c>
      <c r="CX27" s="150">
        <v>179.4</v>
      </c>
      <c r="CY27" s="150">
        <v>166.1</v>
      </c>
      <c r="CZ27" s="150">
        <v>162.80000000000001</v>
      </c>
      <c r="DA27" s="150">
        <v>163</v>
      </c>
      <c r="DB27" s="151">
        <v>163.30000000000001</v>
      </c>
      <c r="DC27" s="151">
        <v>156.19999999999999</v>
      </c>
      <c r="DD27" s="151">
        <v>150</v>
      </c>
      <c r="DE27" s="151">
        <v>152.80000000000001</v>
      </c>
      <c r="DF27" s="151">
        <v>154.30000000000001</v>
      </c>
      <c r="DG27" s="151">
        <v>151.4</v>
      </c>
      <c r="DH27" s="151">
        <v>154.4</v>
      </c>
      <c r="DI27" s="151">
        <v>154.30000000000001</v>
      </c>
      <c r="DJ27" s="151">
        <v>149.9</v>
      </c>
      <c r="DK27" s="151">
        <v>149.30000000000001</v>
      </c>
      <c r="DL27" s="151">
        <v>146.80000000000001</v>
      </c>
      <c r="DM27" s="152">
        <v>143.5</v>
      </c>
      <c r="DN27" s="152">
        <v>142.5</v>
      </c>
      <c r="DO27" s="152">
        <v>151.9</v>
      </c>
      <c r="DP27" s="152">
        <v>168.9</v>
      </c>
      <c r="DQ27" s="152">
        <v>180.7</v>
      </c>
      <c r="DR27" s="152">
        <v>181.1</v>
      </c>
      <c r="DS27" s="152">
        <v>196.3</v>
      </c>
      <c r="DT27" s="152">
        <v>211.1</v>
      </c>
      <c r="DU27" s="152">
        <v>214.5</v>
      </c>
      <c r="DV27" s="152">
        <v>223</v>
      </c>
      <c r="DW27" s="152">
        <v>242.5</v>
      </c>
      <c r="DX27" s="152">
        <v>255.9</v>
      </c>
      <c r="DY27" s="152">
        <v>265.7</v>
      </c>
      <c r="DZ27" s="152">
        <v>285.60000000000002</v>
      </c>
      <c r="EA27" s="152">
        <v>277.3</v>
      </c>
      <c r="EB27" s="152">
        <v>255.6</v>
      </c>
      <c r="EC27" s="152">
        <v>256.89999999999998</v>
      </c>
      <c r="ED27" s="152">
        <v>247.9</v>
      </c>
      <c r="EE27" s="152">
        <v>252.2</v>
      </c>
      <c r="EF27" s="152">
        <v>262.5</v>
      </c>
      <c r="EG27" s="152">
        <v>253.8</v>
      </c>
      <c r="EH27" s="152">
        <v>244</v>
      </c>
      <c r="EI27" s="152">
        <v>230.2</v>
      </c>
      <c r="EJ27" s="152">
        <v>230.7</v>
      </c>
      <c r="EK27" s="152">
        <v>234.5</v>
      </c>
      <c r="EL27" s="152">
        <v>233</v>
      </c>
      <c r="EM27" s="152">
        <v>238</v>
      </c>
      <c r="EN27" s="152">
        <v>232.5</v>
      </c>
      <c r="EO27" s="152">
        <v>232.9</v>
      </c>
      <c r="EP27" s="152">
        <v>231.7</v>
      </c>
      <c r="EQ27" s="152">
        <v>229.1</v>
      </c>
      <c r="ER27" s="152">
        <v>231.2</v>
      </c>
      <c r="ES27" s="152">
        <v>230</v>
      </c>
      <c r="ET27" s="152">
        <v>220.9</v>
      </c>
      <c r="EU27" s="152">
        <v>224.1</v>
      </c>
      <c r="EV27" s="152">
        <v>244.2</v>
      </c>
      <c r="EW27" s="152">
        <v>251.6</v>
      </c>
    </row>
    <row r="28" spans="1:153">
      <c r="A28" s="141" t="s">
        <v>7090</v>
      </c>
      <c r="B28" s="141" t="s">
        <v>7091</v>
      </c>
      <c r="C28" s="142">
        <v>2.1239999999999998E-2</v>
      </c>
      <c r="D28" s="143">
        <v>74.2</v>
      </c>
      <c r="E28" s="143">
        <v>75.400000000000006</v>
      </c>
      <c r="F28" s="143">
        <v>97.4</v>
      </c>
      <c r="G28" s="143">
        <v>102.7</v>
      </c>
      <c r="H28" s="143">
        <v>107.8</v>
      </c>
      <c r="I28" s="143">
        <v>117.3</v>
      </c>
      <c r="J28" s="143">
        <v>123.6</v>
      </c>
      <c r="K28" s="143">
        <v>128.6</v>
      </c>
      <c r="L28" s="143">
        <v>134.9</v>
      </c>
      <c r="M28" s="143">
        <v>149.80000000000001</v>
      </c>
      <c r="N28" s="143">
        <v>155</v>
      </c>
      <c r="O28" s="143">
        <v>189.5</v>
      </c>
      <c r="P28" s="143">
        <v>237.4</v>
      </c>
      <c r="Q28" s="143">
        <v>296.10000000000002</v>
      </c>
      <c r="R28" s="143">
        <v>340.6</v>
      </c>
      <c r="S28" s="143">
        <v>368.5</v>
      </c>
      <c r="T28" s="143">
        <v>326.7</v>
      </c>
      <c r="U28" s="143">
        <v>258.39999999999998</v>
      </c>
      <c r="V28" s="143">
        <v>238</v>
      </c>
      <c r="W28" s="143">
        <v>220.3</v>
      </c>
      <c r="X28" s="143">
        <v>235.6</v>
      </c>
      <c r="Y28" s="143">
        <v>265.5</v>
      </c>
      <c r="Z28" s="143">
        <v>275.60000000000002</v>
      </c>
      <c r="AA28" s="143">
        <v>299.89999999999998</v>
      </c>
      <c r="AB28" s="143">
        <v>351.5</v>
      </c>
      <c r="AC28" s="143">
        <v>362.5</v>
      </c>
      <c r="AD28" s="143">
        <v>353.4</v>
      </c>
      <c r="AE28" s="143">
        <v>360.3</v>
      </c>
      <c r="AF28" s="143">
        <v>313.5</v>
      </c>
      <c r="AG28" s="143">
        <v>240.4</v>
      </c>
      <c r="AH28" s="143">
        <v>224.4</v>
      </c>
      <c r="AI28" s="143">
        <v>190.7</v>
      </c>
      <c r="AJ28" s="143">
        <v>182.6</v>
      </c>
      <c r="AK28" s="143">
        <v>199</v>
      </c>
      <c r="AL28" s="143">
        <v>213</v>
      </c>
      <c r="AM28" s="143">
        <v>203.4</v>
      </c>
      <c r="AN28" s="143">
        <v>202.8</v>
      </c>
      <c r="AO28" s="143">
        <v>220.4</v>
      </c>
      <c r="AP28" s="143">
        <v>271.2</v>
      </c>
      <c r="AQ28" s="143">
        <v>245.2</v>
      </c>
      <c r="AR28" s="143">
        <v>195</v>
      </c>
      <c r="AS28" s="143">
        <v>187.6</v>
      </c>
      <c r="AT28" s="143">
        <v>176</v>
      </c>
      <c r="AU28" s="143">
        <v>151.30000000000001</v>
      </c>
      <c r="AV28" s="143">
        <v>148.30000000000001</v>
      </c>
      <c r="AW28" s="143">
        <v>147.69999999999999</v>
      </c>
      <c r="AX28" s="143">
        <v>137</v>
      </c>
      <c r="AY28" s="143">
        <v>134.6</v>
      </c>
      <c r="AZ28" s="143">
        <v>130.1</v>
      </c>
      <c r="BA28" s="143">
        <v>152.1</v>
      </c>
      <c r="BB28" s="143">
        <v>160.69999999999999</v>
      </c>
      <c r="BC28" s="143">
        <v>152.5</v>
      </c>
      <c r="BD28" s="143">
        <v>169.6</v>
      </c>
      <c r="BE28" s="143">
        <v>170.1</v>
      </c>
      <c r="BF28" s="143">
        <v>161.9</v>
      </c>
      <c r="BG28" s="143">
        <v>139</v>
      </c>
      <c r="BH28" s="143">
        <v>129.30000000000001</v>
      </c>
      <c r="BI28" s="143">
        <v>119.6</v>
      </c>
      <c r="BJ28" s="143">
        <v>108</v>
      </c>
      <c r="BK28" s="144">
        <v>110</v>
      </c>
      <c r="BL28" s="143">
        <v>113.1</v>
      </c>
      <c r="BM28" s="143">
        <v>115.9</v>
      </c>
      <c r="BN28" s="143">
        <v>126.7</v>
      </c>
      <c r="BO28" s="143">
        <v>138.9</v>
      </c>
      <c r="BP28" s="143">
        <v>151.69999999999999</v>
      </c>
      <c r="BQ28" s="143">
        <v>158.19999999999999</v>
      </c>
      <c r="BR28" s="145">
        <v>149.4</v>
      </c>
      <c r="BS28" s="145">
        <v>129.1</v>
      </c>
      <c r="BT28" s="145">
        <v>123.5</v>
      </c>
      <c r="BU28" s="145">
        <v>121.1</v>
      </c>
      <c r="BV28" s="145">
        <v>120.5</v>
      </c>
      <c r="BW28" s="145">
        <v>124.2</v>
      </c>
      <c r="BX28" s="145">
        <v>135.6</v>
      </c>
      <c r="BY28" s="145">
        <v>193.2</v>
      </c>
      <c r="BZ28" s="143">
        <v>193.8</v>
      </c>
      <c r="CA28" s="143">
        <v>200.9</v>
      </c>
      <c r="CB28" s="143">
        <v>217.1</v>
      </c>
      <c r="CC28" s="143">
        <v>213.4</v>
      </c>
      <c r="CD28" s="143">
        <v>235</v>
      </c>
      <c r="CE28" s="143">
        <v>228.6</v>
      </c>
      <c r="CF28" s="143">
        <v>218.3</v>
      </c>
      <c r="CG28" s="143">
        <v>237.6</v>
      </c>
      <c r="CH28" s="143">
        <v>254</v>
      </c>
      <c r="CI28" s="143">
        <v>256</v>
      </c>
      <c r="CJ28" s="146">
        <v>285.5</v>
      </c>
      <c r="CK28" s="146">
        <v>299</v>
      </c>
      <c r="CL28" s="146">
        <v>336.1</v>
      </c>
      <c r="CM28" s="147">
        <v>414.5</v>
      </c>
      <c r="CN28" s="147">
        <v>440.6</v>
      </c>
      <c r="CO28" s="147">
        <v>390.7</v>
      </c>
      <c r="CP28" s="148">
        <v>344.1</v>
      </c>
      <c r="CQ28" s="149">
        <v>307.7</v>
      </c>
      <c r="CR28" s="149">
        <v>248.2</v>
      </c>
      <c r="CS28" s="149">
        <v>238.5</v>
      </c>
      <c r="CT28" s="149">
        <v>218.8</v>
      </c>
      <c r="CU28" s="150">
        <v>213.1</v>
      </c>
      <c r="CV28" s="150">
        <v>231.3</v>
      </c>
      <c r="CW28" s="150">
        <v>232.8</v>
      </c>
      <c r="CX28" s="150">
        <v>252.1</v>
      </c>
      <c r="CY28" s="150">
        <v>256.10000000000002</v>
      </c>
      <c r="CZ28" s="150">
        <v>258.8</v>
      </c>
      <c r="DA28" s="150">
        <v>225.5</v>
      </c>
      <c r="DB28" s="151">
        <v>201.8</v>
      </c>
      <c r="DC28" s="151">
        <v>156.5</v>
      </c>
      <c r="DD28" s="151">
        <v>130.9</v>
      </c>
      <c r="DE28" s="151">
        <v>127.8</v>
      </c>
      <c r="DF28" s="151">
        <v>109.1</v>
      </c>
      <c r="DG28" s="151">
        <v>113.4</v>
      </c>
      <c r="DH28" s="151">
        <v>119.6</v>
      </c>
      <c r="DI28" s="151">
        <v>125.4</v>
      </c>
      <c r="DJ28" s="151">
        <v>148.69999999999999</v>
      </c>
      <c r="DK28" s="151">
        <v>166.5</v>
      </c>
      <c r="DL28" s="151">
        <v>150.80000000000001</v>
      </c>
      <c r="DM28" s="152">
        <v>156</v>
      </c>
      <c r="DN28" s="152">
        <v>158.5</v>
      </c>
      <c r="DO28" s="152">
        <v>155.19999999999999</v>
      </c>
      <c r="DP28" s="152">
        <v>129.80000000000001</v>
      </c>
      <c r="DQ28" s="152">
        <v>110.6</v>
      </c>
      <c r="DR28" s="152">
        <v>107.6</v>
      </c>
      <c r="DS28" s="152">
        <v>129.19999999999999</v>
      </c>
      <c r="DT28" s="152">
        <v>132.69999999999999</v>
      </c>
      <c r="DU28" s="152">
        <v>134.69999999999999</v>
      </c>
      <c r="DV28" s="152">
        <v>137.4</v>
      </c>
      <c r="DW28" s="152">
        <v>157.4</v>
      </c>
      <c r="DX28" s="152">
        <v>158.19999999999999</v>
      </c>
      <c r="DY28" s="152">
        <v>169.8</v>
      </c>
      <c r="DZ28" s="152">
        <v>172.8</v>
      </c>
      <c r="EA28" s="152">
        <v>170</v>
      </c>
      <c r="EB28" s="152">
        <v>173.8</v>
      </c>
      <c r="EC28" s="152">
        <v>184.8</v>
      </c>
      <c r="ED28" s="152">
        <v>194.3</v>
      </c>
      <c r="EE28" s="152">
        <v>221</v>
      </c>
      <c r="EF28" s="152">
        <v>292.3</v>
      </c>
      <c r="EG28" s="152">
        <v>433.1</v>
      </c>
      <c r="EH28" s="152">
        <v>536.20000000000005</v>
      </c>
      <c r="EI28" s="152">
        <v>629.1</v>
      </c>
      <c r="EJ28" s="152">
        <v>616.6</v>
      </c>
      <c r="EK28" s="152">
        <v>548.20000000000005</v>
      </c>
      <c r="EL28" s="152">
        <v>494.2</v>
      </c>
      <c r="EM28" s="152">
        <v>439.3</v>
      </c>
      <c r="EN28" s="152">
        <v>375</v>
      </c>
      <c r="EO28" s="152">
        <v>382.2</v>
      </c>
      <c r="EP28" s="152">
        <v>379</v>
      </c>
      <c r="EQ28" s="152">
        <v>409.7</v>
      </c>
      <c r="ER28" s="152">
        <v>464.7</v>
      </c>
      <c r="ES28" s="152">
        <v>485.6</v>
      </c>
      <c r="ET28" s="152">
        <v>505.1</v>
      </c>
      <c r="EU28" s="152">
        <v>487.8</v>
      </c>
      <c r="EV28" s="152">
        <v>422.6</v>
      </c>
      <c r="EW28" s="152">
        <v>389.7</v>
      </c>
    </row>
    <row r="29" spans="1:153">
      <c r="A29" s="141" t="s">
        <v>7092</v>
      </c>
      <c r="B29" s="141" t="s">
        <v>7093</v>
      </c>
      <c r="C29" s="142">
        <v>0.13653999999999999</v>
      </c>
      <c r="D29" s="143">
        <v>112.2</v>
      </c>
      <c r="E29" s="143">
        <v>0</v>
      </c>
      <c r="F29" s="143">
        <v>0</v>
      </c>
      <c r="G29" s="143">
        <v>0</v>
      </c>
      <c r="H29" s="143">
        <v>0</v>
      </c>
      <c r="I29" s="143">
        <v>0</v>
      </c>
      <c r="J29" s="143">
        <v>0</v>
      </c>
      <c r="K29" s="143">
        <v>185.2</v>
      </c>
      <c r="L29" s="143">
        <v>122.5</v>
      </c>
      <c r="M29" s="143">
        <v>113.1</v>
      </c>
      <c r="N29" s="143">
        <v>101.1</v>
      </c>
      <c r="O29" s="143">
        <v>103.3</v>
      </c>
      <c r="P29" s="143">
        <v>116.7</v>
      </c>
      <c r="Q29" s="143">
        <v>0</v>
      </c>
      <c r="R29" s="143">
        <v>0</v>
      </c>
      <c r="S29" s="143">
        <v>0</v>
      </c>
      <c r="T29" s="143">
        <v>0</v>
      </c>
      <c r="U29" s="143">
        <v>0</v>
      </c>
      <c r="V29" s="143">
        <v>0</v>
      </c>
      <c r="W29" s="143">
        <v>236.2</v>
      </c>
      <c r="X29" s="143">
        <v>169.5</v>
      </c>
      <c r="Y29" s="143">
        <v>109.2</v>
      </c>
      <c r="Z29" s="143">
        <v>102.7</v>
      </c>
      <c r="AA29" s="143">
        <v>128.9</v>
      </c>
      <c r="AB29" s="143">
        <v>140.30000000000001</v>
      </c>
      <c r="AC29" s="143">
        <v>0</v>
      </c>
      <c r="AD29" s="143">
        <v>0</v>
      </c>
      <c r="AE29" s="143">
        <v>0</v>
      </c>
      <c r="AF29" s="143">
        <v>0</v>
      </c>
      <c r="AG29" s="143">
        <v>0</v>
      </c>
      <c r="AH29" s="143">
        <v>0</v>
      </c>
      <c r="AI29" s="143">
        <v>212.8</v>
      </c>
      <c r="AJ29" s="143">
        <v>162.1</v>
      </c>
      <c r="AK29" s="143">
        <v>171.7</v>
      </c>
      <c r="AL29" s="143">
        <v>158.9</v>
      </c>
      <c r="AM29" s="143">
        <v>174.2</v>
      </c>
      <c r="AN29" s="143">
        <v>186.7</v>
      </c>
      <c r="AO29" s="143">
        <v>0</v>
      </c>
      <c r="AP29" s="143">
        <v>0</v>
      </c>
      <c r="AQ29" s="143">
        <v>0</v>
      </c>
      <c r="AR29" s="143">
        <v>0</v>
      </c>
      <c r="AS29" s="143">
        <v>0</v>
      </c>
      <c r="AT29" s="143">
        <v>0</v>
      </c>
      <c r="AU29" s="143">
        <v>242</v>
      </c>
      <c r="AV29" s="143">
        <v>174.1</v>
      </c>
      <c r="AW29" s="143">
        <v>148.19999999999999</v>
      </c>
      <c r="AX29" s="143">
        <v>125.3</v>
      </c>
      <c r="AY29" s="143">
        <v>142.69999999999999</v>
      </c>
      <c r="AZ29" s="143">
        <v>189.8</v>
      </c>
      <c r="BA29" s="143">
        <v>0</v>
      </c>
      <c r="BB29" s="143">
        <v>0</v>
      </c>
      <c r="BC29" s="143">
        <v>0</v>
      </c>
      <c r="BD29" s="143">
        <v>0</v>
      </c>
      <c r="BE29" s="143">
        <v>0</v>
      </c>
      <c r="BF29" s="143">
        <v>0</v>
      </c>
      <c r="BG29" s="143">
        <v>263.5</v>
      </c>
      <c r="BH29" s="143">
        <v>147.6</v>
      </c>
      <c r="BI29" s="143">
        <v>102.8</v>
      </c>
      <c r="BJ29" s="143">
        <v>101.1</v>
      </c>
      <c r="BK29" s="144">
        <v>121.2</v>
      </c>
      <c r="BL29" s="143">
        <v>161.9</v>
      </c>
      <c r="BM29" s="143">
        <v>0</v>
      </c>
      <c r="BN29" s="143">
        <v>0</v>
      </c>
      <c r="BO29" s="143">
        <v>0</v>
      </c>
      <c r="BP29" s="143">
        <v>0</v>
      </c>
      <c r="BQ29" s="143">
        <v>0</v>
      </c>
      <c r="BR29" s="145">
        <v>0</v>
      </c>
      <c r="BS29" s="145">
        <v>191.1</v>
      </c>
      <c r="BT29" s="145">
        <v>137.19999999999999</v>
      </c>
      <c r="BU29" s="145">
        <v>119.5</v>
      </c>
      <c r="BV29" s="145">
        <v>100.9</v>
      </c>
      <c r="BW29" s="145">
        <v>99.3</v>
      </c>
      <c r="BX29" s="145">
        <v>156.1</v>
      </c>
      <c r="BY29" s="145">
        <v>0</v>
      </c>
      <c r="BZ29" s="143">
        <v>0</v>
      </c>
      <c r="CA29" s="143">
        <v>0</v>
      </c>
      <c r="CB29" s="143">
        <v>0</v>
      </c>
      <c r="CC29" s="143">
        <v>0</v>
      </c>
      <c r="CD29" s="143">
        <v>0</v>
      </c>
      <c r="CE29" s="143">
        <v>327.8</v>
      </c>
      <c r="CF29" s="143">
        <v>220.9</v>
      </c>
      <c r="CG29" s="143">
        <v>135</v>
      </c>
      <c r="CH29" s="143">
        <v>106.5</v>
      </c>
      <c r="CI29" s="143">
        <v>141.1</v>
      </c>
      <c r="CJ29" s="146">
        <v>193.9</v>
      </c>
      <c r="CK29" s="146">
        <v>0</v>
      </c>
      <c r="CL29" s="146">
        <v>0</v>
      </c>
      <c r="CM29" s="147">
        <v>0</v>
      </c>
      <c r="CN29" s="147">
        <v>0</v>
      </c>
      <c r="CO29" s="147">
        <v>0</v>
      </c>
      <c r="CP29" s="148">
        <v>0</v>
      </c>
      <c r="CQ29" s="149">
        <v>309.2</v>
      </c>
      <c r="CR29" s="149">
        <v>154.4</v>
      </c>
      <c r="CS29" s="149">
        <v>151.30000000000001</v>
      </c>
      <c r="CT29" s="149">
        <v>147.30000000000001</v>
      </c>
      <c r="CU29" s="150">
        <v>129.4</v>
      </c>
      <c r="CV29" s="150">
        <v>156.4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1">
        <v>0</v>
      </c>
      <c r="DC29" s="151">
        <v>253.1</v>
      </c>
      <c r="DD29" s="151">
        <v>164</v>
      </c>
      <c r="DE29" s="151">
        <v>106.5</v>
      </c>
      <c r="DF29" s="151">
        <v>115.4</v>
      </c>
      <c r="DG29" s="151">
        <v>151.30000000000001</v>
      </c>
      <c r="DH29" s="151">
        <v>251.9</v>
      </c>
      <c r="DI29" s="151">
        <v>0</v>
      </c>
      <c r="DJ29" s="151">
        <v>0</v>
      </c>
      <c r="DK29" s="151">
        <v>0</v>
      </c>
      <c r="DL29" s="151">
        <v>0</v>
      </c>
      <c r="DM29" s="152">
        <v>0</v>
      </c>
      <c r="DN29" s="152">
        <v>0</v>
      </c>
      <c r="DO29" s="152">
        <v>335.4</v>
      </c>
      <c r="DP29" s="152">
        <v>192.9</v>
      </c>
      <c r="DQ29" s="152">
        <v>152</v>
      </c>
      <c r="DR29" s="152">
        <v>158.69999999999999</v>
      </c>
      <c r="DS29" s="152">
        <v>159.6</v>
      </c>
      <c r="DT29" s="152">
        <v>216.1</v>
      </c>
      <c r="DU29" s="152">
        <v>0</v>
      </c>
      <c r="DV29" s="152">
        <v>0</v>
      </c>
      <c r="DW29" s="152">
        <v>0</v>
      </c>
      <c r="DX29" s="152">
        <v>0</v>
      </c>
      <c r="DY29" s="152">
        <v>0</v>
      </c>
      <c r="DZ29" s="152">
        <v>0</v>
      </c>
      <c r="EA29" s="152">
        <v>353.3</v>
      </c>
      <c r="EB29" s="152">
        <v>157.30000000000001</v>
      </c>
      <c r="EC29" s="152">
        <v>113.5</v>
      </c>
      <c r="ED29" s="152">
        <v>111.1</v>
      </c>
      <c r="EE29" s="152">
        <v>149.5</v>
      </c>
      <c r="EF29" s="152">
        <v>243.7</v>
      </c>
      <c r="EG29" s="152">
        <v>0</v>
      </c>
      <c r="EH29" s="152">
        <v>0</v>
      </c>
      <c r="EI29" s="152">
        <v>0</v>
      </c>
      <c r="EJ29" s="152">
        <v>0</v>
      </c>
      <c r="EK29" s="152">
        <v>0</v>
      </c>
      <c r="EL29" s="152">
        <v>0</v>
      </c>
      <c r="EM29" s="152">
        <v>415.3</v>
      </c>
      <c r="EN29" s="152">
        <v>174.9</v>
      </c>
      <c r="EO29" s="152">
        <v>145.5</v>
      </c>
      <c r="EP29" s="152">
        <v>158.69999999999999</v>
      </c>
      <c r="EQ29" s="152">
        <v>202.3</v>
      </c>
      <c r="ER29" s="152">
        <v>251.8</v>
      </c>
      <c r="ES29" s="152">
        <v>0</v>
      </c>
      <c r="ET29" s="152">
        <v>0</v>
      </c>
      <c r="EU29" s="152">
        <v>0</v>
      </c>
      <c r="EV29" s="152">
        <v>0</v>
      </c>
      <c r="EW29" s="152">
        <v>0</v>
      </c>
    </row>
    <row r="30" spans="1:153">
      <c r="A30" s="141" t="s">
        <v>7094</v>
      </c>
      <c r="B30" s="141" t="s">
        <v>7095</v>
      </c>
      <c r="C30" s="142">
        <v>0.28445999999999999</v>
      </c>
      <c r="D30" s="143">
        <v>129.30000000000001</v>
      </c>
      <c r="E30" s="143">
        <v>138.30000000000001</v>
      </c>
      <c r="F30" s="143">
        <v>144.80000000000001</v>
      </c>
      <c r="G30" s="143">
        <v>182.3</v>
      </c>
      <c r="H30" s="143">
        <v>147.19999999999999</v>
      </c>
      <c r="I30" s="143">
        <v>107</v>
      </c>
      <c r="J30" s="143">
        <v>105.5</v>
      </c>
      <c r="K30" s="143">
        <v>111.4</v>
      </c>
      <c r="L30" s="143">
        <v>86.6</v>
      </c>
      <c r="M30" s="143">
        <v>88.3</v>
      </c>
      <c r="N30" s="143">
        <v>73.7</v>
      </c>
      <c r="O30" s="143">
        <v>84.1</v>
      </c>
      <c r="P30" s="143">
        <v>106.9</v>
      </c>
      <c r="Q30" s="143">
        <v>162.9</v>
      </c>
      <c r="R30" s="143">
        <v>186.1</v>
      </c>
      <c r="S30" s="143">
        <v>158.30000000000001</v>
      </c>
      <c r="T30" s="143">
        <v>184.8</v>
      </c>
      <c r="U30" s="143">
        <v>206.4</v>
      </c>
      <c r="V30" s="143">
        <v>269.5</v>
      </c>
      <c r="W30" s="143">
        <v>258.8</v>
      </c>
      <c r="X30" s="143">
        <v>151</v>
      </c>
      <c r="Y30" s="143">
        <v>79.5</v>
      </c>
      <c r="Z30" s="143">
        <v>79.599999999999994</v>
      </c>
      <c r="AA30" s="143">
        <v>82.1</v>
      </c>
      <c r="AB30" s="143">
        <v>102.4</v>
      </c>
      <c r="AC30" s="143">
        <v>101.1</v>
      </c>
      <c r="AD30" s="143">
        <v>108.3</v>
      </c>
      <c r="AE30" s="143">
        <v>248.3</v>
      </c>
      <c r="AF30" s="143">
        <v>325.10000000000002</v>
      </c>
      <c r="AG30" s="143">
        <v>213.9</v>
      </c>
      <c r="AH30" s="143">
        <v>168.4</v>
      </c>
      <c r="AI30" s="143">
        <v>139.1</v>
      </c>
      <c r="AJ30" s="143">
        <v>147.19999999999999</v>
      </c>
      <c r="AK30" s="143">
        <v>131.30000000000001</v>
      </c>
      <c r="AL30" s="143">
        <v>119.2</v>
      </c>
      <c r="AM30" s="143">
        <v>122.7</v>
      </c>
      <c r="AN30" s="143">
        <v>166.7</v>
      </c>
      <c r="AO30" s="143">
        <v>168.7</v>
      </c>
      <c r="AP30" s="143">
        <v>196</v>
      </c>
      <c r="AQ30" s="143">
        <v>164.1</v>
      </c>
      <c r="AR30" s="143">
        <v>149.30000000000001</v>
      </c>
      <c r="AS30" s="143">
        <v>164.4</v>
      </c>
      <c r="AT30" s="143">
        <v>220.9</v>
      </c>
      <c r="AU30" s="143">
        <v>293.89999999999998</v>
      </c>
      <c r="AV30" s="143">
        <v>211.3</v>
      </c>
      <c r="AW30" s="143">
        <v>144.80000000000001</v>
      </c>
      <c r="AX30" s="143">
        <v>103.6</v>
      </c>
      <c r="AY30" s="143">
        <v>99.4</v>
      </c>
      <c r="AZ30" s="143">
        <v>142.69999999999999</v>
      </c>
      <c r="BA30" s="143">
        <v>179</v>
      </c>
      <c r="BB30" s="143">
        <v>209.4</v>
      </c>
      <c r="BC30" s="143">
        <v>147.5</v>
      </c>
      <c r="BD30" s="143">
        <v>114.9</v>
      </c>
      <c r="BE30" s="143">
        <v>116.6</v>
      </c>
      <c r="BF30" s="143">
        <v>132.30000000000001</v>
      </c>
      <c r="BG30" s="143">
        <v>114.4</v>
      </c>
      <c r="BH30" s="143">
        <v>95.3</v>
      </c>
      <c r="BI30" s="143">
        <v>91.4</v>
      </c>
      <c r="BJ30" s="143">
        <v>110.1</v>
      </c>
      <c r="BK30" s="144">
        <v>126.1</v>
      </c>
      <c r="BL30" s="143">
        <v>118.8</v>
      </c>
      <c r="BM30" s="143">
        <v>98.6</v>
      </c>
      <c r="BN30" s="143">
        <v>147.80000000000001</v>
      </c>
      <c r="BO30" s="143">
        <v>456.6</v>
      </c>
      <c r="BP30" s="143">
        <v>413.3</v>
      </c>
      <c r="BQ30" s="143">
        <v>219.3</v>
      </c>
      <c r="BR30" s="145">
        <v>260.3</v>
      </c>
      <c r="BS30" s="145">
        <v>422.6</v>
      </c>
      <c r="BT30" s="145">
        <v>224.5</v>
      </c>
      <c r="BU30" s="145">
        <v>119.7</v>
      </c>
      <c r="BV30" s="145">
        <v>95.5</v>
      </c>
      <c r="BW30" s="145">
        <v>92.7</v>
      </c>
      <c r="BX30" s="145">
        <v>111.2</v>
      </c>
      <c r="BY30" s="145">
        <v>104.6</v>
      </c>
      <c r="BZ30" s="143">
        <v>147.19999999999999</v>
      </c>
      <c r="CA30" s="143">
        <v>232.3</v>
      </c>
      <c r="CB30" s="143">
        <v>190.4</v>
      </c>
      <c r="CC30" s="143">
        <v>140.19999999999999</v>
      </c>
      <c r="CD30" s="143">
        <v>141</v>
      </c>
      <c r="CE30" s="143">
        <v>144.1</v>
      </c>
      <c r="CF30" s="143">
        <v>139.69999999999999</v>
      </c>
      <c r="CG30" s="143">
        <v>167.5</v>
      </c>
      <c r="CH30" s="143">
        <v>132.69999999999999</v>
      </c>
      <c r="CI30" s="143">
        <v>161</v>
      </c>
      <c r="CJ30" s="146">
        <v>208.8</v>
      </c>
      <c r="CK30" s="146">
        <v>265.5</v>
      </c>
      <c r="CL30" s="146">
        <v>318.89999999999998</v>
      </c>
      <c r="CM30" s="147">
        <v>326.3</v>
      </c>
      <c r="CN30" s="147">
        <v>299.3</v>
      </c>
      <c r="CO30" s="147">
        <v>217.8</v>
      </c>
      <c r="CP30" s="148">
        <v>341.9</v>
      </c>
      <c r="CQ30" s="149">
        <v>302.7</v>
      </c>
      <c r="CR30" s="149">
        <v>191.5</v>
      </c>
      <c r="CS30" s="149">
        <v>200</v>
      </c>
      <c r="CT30" s="149">
        <v>158.4</v>
      </c>
      <c r="CU30" s="150">
        <v>135.69999999999999</v>
      </c>
      <c r="CV30" s="150">
        <v>146.69999999999999</v>
      </c>
      <c r="CW30" s="150">
        <v>125.8</v>
      </c>
      <c r="CX30" s="150">
        <v>173.5</v>
      </c>
      <c r="CY30" s="150">
        <v>388.4</v>
      </c>
      <c r="CZ30" s="150">
        <v>344.6</v>
      </c>
      <c r="DA30" s="150">
        <v>434</v>
      </c>
      <c r="DB30" s="151">
        <v>389.9</v>
      </c>
      <c r="DC30" s="151">
        <v>337.2</v>
      </c>
      <c r="DD30" s="151">
        <v>268.5</v>
      </c>
      <c r="DE30" s="151">
        <v>175.7</v>
      </c>
      <c r="DF30" s="151">
        <v>163.4</v>
      </c>
      <c r="DG30" s="151">
        <v>142.1</v>
      </c>
      <c r="DH30" s="151">
        <v>147.19999999999999</v>
      </c>
      <c r="DI30" s="151">
        <v>132.19999999999999</v>
      </c>
      <c r="DJ30" s="151">
        <v>145.19999999999999</v>
      </c>
      <c r="DK30" s="151">
        <v>223.2</v>
      </c>
      <c r="DL30" s="151">
        <v>235.6</v>
      </c>
      <c r="DM30" s="152">
        <v>214.3</v>
      </c>
      <c r="DN30" s="152">
        <v>415.3</v>
      </c>
      <c r="DO30" s="152">
        <v>560.9</v>
      </c>
      <c r="DP30" s="152">
        <v>520.1</v>
      </c>
      <c r="DQ30" s="152">
        <v>272.8</v>
      </c>
      <c r="DR30" s="152">
        <v>194.1</v>
      </c>
      <c r="DS30" s="152">
        <v>162.1</v>
      </c>
      <c r="DT30" s="152">
        <v>204</v>
      </c>
      <c r="DU30" s="152">
        <v>421.9</v>
      </c>
      <c r="DV30" s="152">
        <v>553.29999999999995</v>
      </c>
      <c r="DW30" s="152">
        <v>301.8</v>
      </c>
      <c r="DX30" s="152">
        <v>249.8</v>
      </c>
      <c r="DY30" s="152">
        <v>354.3</v>
      </c>
      <c r="DZ30" s="152">
        <v>437.4</v>
      </c>
      <c r="EA30" s="152">
        <v>266.60000000000002</v>
      </c>
      <c r="EB30" s="152">
        <v>181.8</v>
      </c>
      <c r="EC30" s="152">
        <v>162.30000000000001</v>
      </c>
      <c r="ED30" s="152">
        <v>167.8</v>
      </c>
      <c r="EE30" s="152">
        <v>191.1</v>
      </c>
      <c r="EF30" s="152">
        <v>173.6</v>
      </c>
      <c r="EG30" s="152">
        <v>159.80000000000001</v>
      </c>
      <c r="EH30" s="152">
        <v>249.4</v>
      </c>
      <c r="EI30" s="152">
        <v>1043.5999999999999</v>
      </c>
      <c r="EJ30" s="152">
        <v>813.9</v>
      </c>
      <c r="EK30" s="152">
        <v>219.5</v>
      </c>
      <c r="EL30" s="152">
        <v>189.9</v>
      </c>
      <c r="EM30" s="152">
        <v>330.7</v>
      </c>
      <c r="EN30" s="152">
        <v>328.9</v>
      </c>
      <c r="EO30" s="152">
        <v>254.4</v>
      </c>
      <c r="EP30" s="152">
        <v>269.3</v>
      </c>
      <c r="EQ30" s="152">
        <v>250.1</v>
      </c>
      <c r="ER30" s="152">
        <v>244</v>
      </c>
      <c r="ES30" s="152">
        <v>262.8</v>
      </c>
      <c r="ET30" s="152">
        <v>393.6</v>
      </c>
      <c r="EU30" s="152">
        <v>630.5</v>
      </c>
      <c r="EV30" s="152">
        <v>385.7</v>
      </c>
      <c r="EW30" s="152">
        <v>383.1</v>
      </c>
    </row>
    <row r="31" spans="1:153">
      <c r="A31" s="141" t="s">
        <v>7096</v>
      </c>
      <c r="B31" s="141" t="s">
        <v>7097</v>
      </c>
      <c r="C31" s="142">
        <v>0.16697000000000001</v>
      </c>
      <c r="D31" s="143">
        <v>119.1</v>
      </c>
      <c r="E31" s="143">
        <v>0</v>
      </c>
      <c r="F31" s="143">
        <v>0</v>
      </c>
      <c r="G31" s="143">
        <v>0</v>
      </c>
      <c r="H31" s="143">
        <v>0</v>
      </c>
      <c r="I31" s="143">
        <v>134.6</v>
      </c>
      <c r="J31" s="143">
        <v>129.4</v>
      </c>
      <c r="K31" s="143">
        <v>101.7</v>
      </c>
      <c r="L31" s="143">
        <v>92.6</v>
      </c>
      <c r="M31" s="143">
        <v>103.1</v>
      </c>
      <c r="N31" s="143">
        <v>99.6</v>
      </c>
      <c r="O31" s="143">
        <v>103.6</v>
      </c>
      <c r="P31" s="143">
        <v>109</v>
      </c>
      <c r="Q31" s="143">
        <v>0</v>
      </c>
      <c r="R31" s="143">
        <v>0</v>
      </c>
      <c r="S31" s="143">
        <v>0</v>
      </c>
      <c r="T31" s="143">
        <v>0</v>
      </c>
      <c r="U31" s="143">
        <v>146.4</v>
      </c>
      <c r="V31" s="143">
        <v>162.9</v>
      </c>
      <c r="W31" s="143">
        <v>178.3</v>
      </c>
      <c r="X31" s="143">
        <v>119</v>
      </c>
      <c r="Y31" s="143">
        <v>99.6</v>
      </c>
      <c r="Z31" s="143">
        <v>91.7</v>
      </c>
      <c r="AA31" s="143">
        <v>97.9</v>
      </c>
      <c r="AB31" s="143">
        <v>105.8</v>
      </c>
      <c r="AC31" s="143">
        <v>0</v>
      </c>
      <c r="AD31" s="143">
        <v>0</v>
      </c>
      <c r="AE31" s="143">
        <v>0</v>
      </c>
      <c r="AF31" s="143">
        <v>0</v>
      </c>
      <c r="AG31" s="143">
        <v>162</v>
      </c>
      <c r="AH31" s="143">
        <v>148.30000000000001</v>
      </c>
      <c r="AI31" s="143">
        <v>129.69999999999999</v>
      </c>
      <c r="AJ31" s="143">
        <v>119.7</v>
      </c>
      <c r="AK31" s="143">
        <v>110.7</v>
      </c>
      <c r="AL31" s="143">
        <v>102</v>
      </c>
      <c r="AM31" s="143">
        <v>102.7</v>
      </c>
      <c r="AN31" s="143">
        <v>101.6</v>
      </c>
      <c r="AO31" s="143">
        <v>0</v>
      </c>
      <c r="AP31" s="143">
        <v>0</v>
      </c>
      <c r="AQ31" s="143">
        <v>0</v>
      </c>
      <c r="AR31" s="143">
        <v>0</v>
      </c>
      <c r="AS31" s="143">
        <v>123.6</v>
      </c>
      <c r="AT31" s="143">
        <v>121</v>
      </c>
      <c r="AU31" s="143">
        <v>122</v>
      </c>
      <c r="AV31" s="143">
        <v>126.1</v>
      </c>
      <c r="AW31" s="143">
        <v>111.9</v>
      </c>
      <c r="AX31" s="143">
        <v>93.5</v>
      </c>
      <c r="AY31" s="143">
        <v>87.5</v>
      </c>
      <c r="AZ31" s="143">
        <v>90.4</v>
      </c>
      <c r="BA31" s="143">
        <v>0</v>
      </c>
      <c r="BB31" s="143">
        <v>0</v>
      </c>
      <c r="BC31" s="143">
        <v>0</v>
      </c>
      <c r="BD31" s="143">
        <v>0</v>
      </c>
      <c r="BE31" s="143">
        <v>154.1</v>
      </c>
      <c r="BF31" s="143">
        <v>171.3</v>
      </c>
      <c r="BG31" s="143">
        <v>145.4</v>
      </c>
      <c r="BH31" s="143">
        <v>110.4</v>
      </c>
      <c r="BI31" s="143">
        <v>88</v>
      </c>
      <c r="BJ31" s="143">
        <v>80.8</v>
      </c>
      <c r="BK31" s="144">
        <v>104.8</v>
      </c>
      <c r="BL31" s="143">
        <v>115.2</v>
      </c>
      <c r="BM31" s="143">
        <v>0</v>
      </c>
      <c r="BN31" s="143">
        <v>0</v>
      </c>
      <c r="BO31" s="143">
        <v>0</v>
      </c>
      <c r="BP31" s="143">
        <v>0</v>
      </c>
      <c r="BQ31" s="143">
        <v>118.8</v>
      </c>
      <c r="BR31" s="145">
        <v>142.19999999999999</v>
      </c>
      <c r="BS31" s="145">
        <v>141.5</v>
      </c>
      <c r="BT31" s="145">
        <v>106.2</v>
      </c>
      <c r="BU31" s="145">
        <v>92</v>
      </c>
      <c r="BV31" s="145">
        <v>76.599999999999994</v>
      </c>
      <c r="BW31" s="145">
        <v>68.5</v>
      </c>
      <c r="BX31" s="145">
        <v>80.8</v>
      </c>
      <c r="BY31" s="145">
        <v>0</v>
      </c>
      <c r="BZ31" s="143">
        <v>0</v>
      </c>
      <c r="CA31" s="143">
        <v>0</v>
      </c>
      <c r="CB31" s="143">
        <v>0</v>
      </c>
      <c r="CC31" s="143">
        <v>174.9</v>
      </c>
      <c r="CD31" s="143">
        <v>178.5</v>
      </c>
      <c r="CE31" s="143">
        <v>161</v>
      </c>
      <c r="CF31" s="143">
        <v>132.30000000000001</v>
      </c>
      <c r="CG31" s="143">
        <v>130.5</v>
      </c>
      <c r="CH31" s="143">
        <v>117.3</v>
      </c>
      <c r="CI31" s="143">
        <v>143.80000000000001</v>
      </c>
      <c r="CJ31" s="146">
        <v>178.9</v>
      </c>
      <c r="CK31" s="146">
        <v>0</v>
      </c>
      <c r="CL31" s="146">
        <v>0</v>
      </c>
      <c r="CM31" s="147">
        <v>0</v>
      </c>
      <c r="CN31" s="147">
        <v>0</v>
      </c>
      <c r="CO31" s="147">
        <v>0</v>
      </c>
      <c r="CP31" s="148">
        <v>0</v>
      </c>
      <c r="CQ31" s="149">
        <v>246.1</v>
      </c>
      <c r="CR31" s="149">
        <v>196.6</v>
      </c>
      <c r="CS31" s="149">
        <v>198.3</v>
      </c>
      <c r="CT31" s="149">
        <v>154.69999999999999</v>
      </c>
      <c r="CU31" s="150">
        <v>142.9</v>
      </c>
      <c r="CV31" s="150">
        <v>160.69999999999999</v>
      </c>
      <c r="CW31" s="150">
        <v>0</v>
      </c>
      <c r="CX31" s="150">
        <v>0</v>
      </c>
      <c r="CY31" s="150">
        <v>0</v>
      </c>
      <c r="CZ31" s="150">
        <v>0</v>
      </c>
      <c r="DA31" s="150">
        <v>226.4</v>
      </c>
      <c r="DB31" s="151">
        <v>239.6</v>
      </c>
      <c r="DC31" s="151">
        <v>215.1</v>
      </c>
      <c r="DD31" s="151">
        <v>162.19999999999999</v>
      </c>
      <c r="DE31" s="151">
        <v>141.1</v>
      </c>
      <c r="DF31" s="151">
        <v>137.30000000000001</v>
      </c>
      <c r="DG31" s="151">
        <v>139.1</v>
      </c>
      <c r="DH31" s="151">
        <v>159.69999999999999</v>
      </c>
      <c r="DI31" s="151">
        <v>0</v>
      </c>
      <c r="DJ31" s="151">
        <v>0</v>
      </c>
      <c r="DK31" s="151">
        <v>0</v>
      </c>
      <c r="DL31" s="151">
        <v>0</v>
      </c>
      <c r="DM31" s="152">
        <v>231.2</v>
      </c>
      <c r="DN31" s="152">
        <v>250.1</v>
      </c>
      <c r="DO31" s="152">
        <v>293.10000000000002</v>
      </c>
      <c r="DP31" s="152">
        <v>282</v>
      </c>
      <c r="DQ31" s="152">
        <v>245.7</v>
      </c>
      <c r="DR31" s="152">
        <v>208.7</v>
      </c>
      <c r="DS31" s="152">
        <v>184.5</v>
      </c>
      <c r="DT31" s="152">
        <v>209.2</v>
      </c>
      <c r="DU31" s="152">
        <v>0</v>
      </c>
      <c r="DV31" s="152">
        <v>0</v>
      </c>
      <c r="DW31" s="152">
        <v>0</v>
      </c>
      <c r="DX31" s="152">
        <v>0</v>
      </c>
      <c r="DY31" s="152">
        <v>291.7</v>
      </c>
      <c r="DZ31" s="152">
        <v>329</v>
      </c>
      <c r="EA31" s="152">
        <v>234.2</v>
      </c>
      <c r="EB31" s="152">
        <v>164.3</v>
      </c>
      <c r="EC31" s="152">
        <v>161.1</v>
      </c>
      <c r="ED31" s="152">
        <v>148.4</v>
      </c>
      <c r="EE31" s="152">
        <v>163.5</v>
      </c>
      <c r="EF31" s="152">
        <v>176.9</v>
      </c>
      <c r="EG31" s="152">
        <v>0</v>
      </c>
      <c r="EH31" s="152">
        <v>0</v>
      </c>
      <c r="EI31" s="152">
        <v>0</v>
      </c>
      <c r="EJ31" s="152">
        <v>0</v>
      </c>
      <c r="EK31" s="152">
        <v>230.3</v>
      </c>
      <c r="EL31" s="152">
        <v>244.6</v>
      </c>
      <c r="EM31" s="152">
        <v>207.1</v>
      </c>
      <c r="EN31" s="152">
        <v>187.3</v>
      </c>
      <c r="EO31" s="152">
        <v>177.8</v>
      </c>
      <c r="EP31" s="152">
        <v>171.2</v>
      </c>
      <c r="EQ31" s="152">
        <v>188.3</v>
      </c>
      <c r="ER31" s="152">
        <v>230</v>
      </c>
      <c r="ES31" s="152">
        <v>0</v>
      </c>
      <c r="ET31" s="152">
        <v>0</v>
      </c>
      <c r="EU31" s="152">
        <v>0</v>
      </c>
      <c r="EV31" s="152">
        <v>0</v>
      </c>
      <c r="EW31" s="152">
        <v>305.8</v>
      </c>
    </row>
    <row r="32" spans="1:153">
      <c r="A32" s="141" t="s">
        <v>7098</v>
      </c>
      <c r="B32" s="141" t="s">
        <v>7099</v>
      </c>
      <c r="C32" s="142">
        <v>0.24124999999999999</v>
      </c>
      <c r="D32" s="143">
        <v>122.4</v>
      </c>
      <c r="E32" s="143">
        <v>108.3</v>
      </c>
      <c r="F32" s="143">
        <v>132.19999999999999</v>
      </c>
      <c r="G32" s="143">
        <v>112.4</v>
      </c>
      <c r="H32" s="143">
        <v>109.9</v>
      </c>
      <c r="I32" s="143">
        <v>110.4</v>
      </c>
      <c r="J32" s="143">
        <v>107.2</v>
      </c>
      <c r="K32" s="143">
        <v>103.2</v>
      </c>
      <c r="L32" s="143">
        <v>98.2</v>
      </c>
      <c r="M32" s="143">
        <v>103.2</v>
      </c>
      <c r="N32" s="143">
        <v>102.8</v>
      </c>
      <c r="O32" s="143">
        <v>112.4</v>
      </c>
      <c r="P32" s="143">
        <v>115.3</v>
      </c>
      <c r="Q32" s="143">
        <v>141.4</v>
      </c>
      <c r="R32" s="143">
        <v>170.7</v>
      </c>
      <c r="S32" s="143">
        <v>182.1</v>
      </c>
      <c r="T32" s="143">
        <v>198.4</v>
      </c>
      <c r="U32" s="143">
        <v>145.19999999999999</v>
      </c>
      <c r="V32" s="143">
        <v>179.6</v>
      </c>
      <c r="W32" s="143">
        <v>145.19999999999999</v>
      </c>
      <c r="X32" s="143">
        <v>88.6</v>
      </c>
      <c r="Y32" s="143">
        <v>80.599999999999994</v>
      </c>
      <c r="Z32" s="143">
        <v>79</v>
      </c>
      <c r="AA32" s="143">
        <v>88.6</v>
      </c>
      <c r="AB32" s="143">
        <v>86.3</v>
      </c>
      <c r="AC32" s="143">
        <v>99.2</v>
      </c>
      <c r="AD32" s="143">
        <v>120.6</v>
      </c>
      <c r="AE32" s="143">
        <v>154.1</v>
      </c>
      <c r="AF32" s="143">
        <v>137.80000000000001</v>
      </c>
      <c r="AG32" s="143">
        <v>140.9</v>
      </c>
      <c r="AH32" s="143">
        <v>119.4</v>
      </c>
      <c r="AI32" s="143">
        <v>135.30000000000001</v>
      </c>
      <c r="AJ32" s="143">
        <v>132.30000000000001</v>
      </c>
      <c r="AK32" s="143">
        <v>122.9</v>
      </c>
      <c r="AL32" s="143">
        <v>109.7</v>
      </c>
      <c r="AM32" s="143">
        <v>109.9</v>
      </c>
      <c r="AN32" s="143">
        <v>105.8</v>
      </c>
      <c r="AO32" s="143">
        <v>124.4</v>
      </c>
      <c r="AP32" s="143">
        <v>127.1</v>
      </c>
      <c r="AQ32" s="143">
        <v>107.4</v>
      </c>
      <c r="AR32" s="143">
        <v>122</v>
      </c>
      <c r="AS32" s="143">
        <v>101.6</v>
      </c>
      <c r="AT32" s="143">
        <v>125.4</v>
      </c>
      <c r="AU32" s="143">
        <v>110.8</v>
      </c>
      <c r="AV32" s="143">
        <v>157.9</v>
      </c>
      <c r="AW32" s="143">
        <v>157</v>
      </c>
      <c r="AX32" s="143">
        <v>106.5</v>
      </c>
      <c r="AY32" s="143">
        <v>130.19999999999999</v>
      </c>
      <c r="AZ32" s="143">
        <v>128.80000000000001</v>
      </c>
      <c r="BA32" s="143">
        <v>133.80000000000001</v>
      </c>
      <c r="BB32" s="143">
        <v>158</v>
      </c>
      <c r="BC32" s="143">
        <v>164.7</v>
      </c>
      <c r="BD32" s="143">
        <v>162.9</v>
      </c>
      <c r="BE32" s="143">
        <v>138.6</v>
      </c>
      <c r="BF32" s="143">
        <v>130</v>
      </c>
      <c r="BG32" s="143">
        <v>96.1</v>
      </c>
      <c r="BH32" s="143">
        <v>78.599999999999994</v>
      </c>
      <c r="BI32" s="143">
        <v>94.4</v>
      </c>
      <c r="BJ32" s="143">
        <v>99.6</v>
      </c>
      <c r="BK32" s="144">
        <v>124</v>
      </c>
      <c r="BL32" s="143">
        <v>130.6</v>
      </c>
      <c r="BM32" s="143">
        <v>137.19999999999999</v>
      </c>
      <c r="BN32" s="143">
        <v>153.1</v>
      </c>
      <c r="BO32" s="143">
        <v>199.5</v>
      </c>
      <c r="BP32" s="143">
        <v>259.5</v>
      </c>
      <c r="BQ32" s="143">
        <v>198.5</v>
      </c>
      <c r="BR32" s="145">
        <v>227.3</v>
      </c>
      <c r="BS32" s="145">
        <v>216.3</v>
      </c>
      <c r="BT32" s="145">
        <v>156.30000000000001</v>
      </c>
      <c r="BU32" s="145">
        <v>170.9</v>
      </c>
      <c r="BV32" s="145">
        <v>143.30000000000001</v>
      </c>
      <c r="BW32" s="145">
        <v>137.9</v>
      </c>
      <c r="BX32" s="145">
        <v>135.6</v>
      </c>
      <c r="BY32" s="145">
        <v>133.5</v>
      </c>
      <c r="BZ32" s="143">
        <v>157.9</v>
      </c>
      <c r="CA32" s="143">
        <v>160.30000000000001</v>
      </c>
      <c r="CB32" s="143">
        <v>205.6</v>
      </c>
      <c r="CC32" s="143">
        <v>185.2</v>
      </c>
      <c r="CD32" s="143">
        <v>175.8</v>
      </c>
      <c r="CE32" s="143">
        <v>139.4</v>
      </c>
      <c r="CF32" s="143">
        <v>138.4</v>
      </c>
      <c r="CG32" s="143">
        <v>164.5</v>
      </c>
      <c r="CH32" s="143">
        <v>168.3</v>
      </c>
      <c r="CI32" s="143">
        <v>176.4</v>
      </c>
      <c r="CJ32" s="146">
        <v>172.5</v>
      </c>
      <c r="CK32" s="146">
        <v>166.4</v>
      </c>
      <c r="CL32" s="146">
        <v>164.5</v>
      </c>
      <c r="CM32" s="147">
        <v>160.5</v>
      </c>
      <c r="CN32" s="147">
        <v>194.3</v>
      </c>
      <c r="CO32" s="147">
        <v>203.5</v>
      </c>
      <c r="CP32" s="148">
        <v>227.2</v>
      </c>
      <c r="CQ32" s="149">
        <v>190</v>
      </c>
      <c r="CR32" s="149">
        <v>190</v>
      </c>
      <c r="CS32" s="149">
        <v>167.7</v>
      </c>
      <c r="CT32" s="149">
        <v>158.80000000000001</v>
      </c>
      <c r="CU32" s="150">
        <v>154.4</v>
      </c>
      <c r="CV32" s="150">
        <v>171.1</v>
      </c>
      <c r="CW32" s="150">
        <v>162.6</v>
      </c>
      <c r="CX32" s="150">
        <v>159.69999999999999</v>
      </c>
      <c r="CY32" s="150">
        <v>151.1</v>
      </c>
      <c r="CZ32" s="150">
        <v>169.4</v>
      </c>
      <c r="DA32" s="150">
        <v>230.6</v>
      </c>
      <c r="DB32" s="151">
        <v>211.1</v>
      </c>
      <c r="DC32" s="151">
        <v>203</v>
      </c>
      <c r="DD32" s="151">
        <v>155.6</v>
      </c>
      <c r="DE32" s="151">
        <v>155.69999999999999</v>
      </c>
      <c r="DF32" s="151">
        <v>156</v>
      </c>
      <c r="DG32" s="151">
        <v>143.19999999999999</v>
      </c>
      <c r="DH32" s="151">
        <v>147.19999999999999</v>
      </c>
      <c r="DI32" s="151">
        <v>139.80000000000001</v>
      </c>
      <c r="DJ32" s="151">
        <v>200.3</v>
      </c>
      <c r="DK32" s="151">
        <v>229.6</v>
      </c>
      <c r="DL32" s="151">
        <v>200</v>
      </c>
      <c r="DM32" s="152">
        <v>173.9</v>
      </c>
      <c r="DN32" s="152">
        <v>228.8</v>
      </c>
      <c r="DO32" s="152">
        <v>243.6</v>
      </c>
      <c r="DP32" s="152">
        <v>257.60000000000002</v>
      </c>
      <c r="DQ32" s="152">
        <v>283.8</v>
      </c>
      <c r="DR32" s="152">
        <v>275.3</v>
      </c>
      <c r="DS32" s="152">
        <v>198.7</v>
      </c>
      <c r="DT32" s="152">
        <v>199.1</v>
      </c>
      <c r="DU32" s="152">
        <v>204.9</v>
      </c>
      <c r="DV32" s="152">
        <v>202.3</v>
      </c>
      <c r="DW32" s="152">
        <v>201.8</v>
      </c>
      <c r="DX32" s="152">
        <v>216.9</v>
      </c>
      <c r="DY32" s="152">
        <v>230.8</v>
      </c>
      <c r="DZ32" s="152">
        <v>260.2</v>
      </c>
      <c r="EA32" s="152">
        <v>181.4</v>
      </c>
      <c r="EB32" s="152">
        <v>144.5</v>
      </c>
      <c r="EC32" s="152">
        <v>165.6</v>
      </c>
      <c r="ED32" s="152">
        <v>181.7</v>
      </c>
      <c r="EE32" s="152">
        <v>219.7</v>
      </c>
      <c r="EF32" s="152">
        <v>230.8</v>
      </c>
      <c r="EG32" s="152">
        <v>225.6</v>
      </c>
      <c r="EH32" s="152">
        <v>257.7</v>
      </c>
      <c r="EI32" s="152">
        <v>326.2</v>
      </c>
      <c r="EJ32" s="152">
        <v>306.8</v>
      </c>
      <c r="EK32" s="152">
        <v>222</v>
      </c>
      <c r="EL32" s="152">
        <v>234.7</v>
      </c>
      <c r="EM32" s="152">
        <v>167.3</v>
      </c>
      <c r="EN32" s="152">
        <v>181.9</v>
      </c>
      <c r="EO32" s="152">
        <v>222.1</v>
      </c>
      <c r="EP32" s="152">
        <v>186.9</v>
      </c>
      <c r="EQ32" s="152">
        <v>207.2</v>
      </c>
      <c r="ER32" s="152">
        <v>224.4</v>
      </c>
      <c r="ES32" s="152">
        <v>228</v>
      </c>
      <c r="ET32" s="152">
        <v>272.2</v>
      </c>
      <c r="EU32" s="152">
        <v>272.10000000000002</v>
      </c>
      <c r="EV32" s="152">
        <v>278</v>
      </c>
      <c r="EW32" s="152">
        <v>280.2</v>
      </c>
    </row>
    <row r="33" spans="1:153">
      <c r="A33" s="141" t="s">
        <v>7100</v>
      </c>
      <c r="B33" s="141" t="s">
        <v>7101</v>
      </c>
      <c r="C33" s="142">
        <v>0.14591999999999999</v>
      </c>
      <c r="D33" s="143">
        <v>152.19999999999999</v>
      </c>
      <c r="E33" s="143">
        <v>92.6</v>
      </c>
      <c r="F33" s="143">
        <v>90.3</v>
      </c>
      <c r="G33" s="143">
        <v>87</v>
      </c>
      <c r="H33" s="143">
        <v>78</v>
      </c>
      <c r="I33" s="143">
        <v>75.099999999999994</v>
      </c>
      <c r="J33" s="143">
        <v>89.3</v>
      </c>
      <c r="K33" s="143">
        <v>94.2</v>
      </c>
      <c r="L33" s="143">
        <v>112.4</v>
      </c>
      <c r="M33" s="143">
        <v>112.7</v>
      </c>
      <c r="N33" s="143">
        <v>117.1</v>
      </c>
      <c r="O33" s="143">
        <v>115.8</v>
      </c>
      <c r="P33" s="143">
        <v>99.6</v>
      </c>
      <c r="Q33" s="143">
        <v>61.5</v>
      </c>
      <c r="R33" s="143">
        <v>69.8</v>
      </c>
      <c r="S33" s="143">
        <v>86.5</v>
      </c>
      <c r="T33" s="143">
        <v>89.7</v>
      </c>
      <c r="U33" s="143">
        <v>91.6</v>
      </c>
      <c r="V33" s="143">
        <v>109.6</v>
      </c>
      <c r="W33" s="143">
        <v>142.80000000000001</v>
      </c>
      <c r="X33" s="143">
        <v>144.80000000000001</v>
      </c>
      <c r="Y33" s="143">
        <v>142.4</v>
      </c>
      <c r="Z33" s="143">
        <v>143.6</v>
      </c>
      <c r="AA33" s="143">
        <v>134.5</v>
      </c>
      <c r="AB33" s="143">
        <v>94</v>
      </c>
      <c r="AC33" s="143">
        <v>61.3</v>
      </c>
      <c r="AD33" s="143">
        <v>61.5</v>
      </c>
      <c r="AE33" s="143">
        <v>89.9</v>
      </c>
      <c r="AF33" s="143">
        <v>84</v>
      </c>
      <c r="AG33" s="143">
        <v>85.8</v>
      </c>
      <c r="AH33" s="143">
        <v>83.4</v>
      </c>
      <c r="AI33" s="143">
        <v>106.5</v>
      </c>
      <c r="AJ33" s="143">
        <v>125.4</v>
      </c>
      <c r="AK33" s="143">
        <v>137.80000000000001</v>
      </c>
      <c r="AL33" s="143">
        <v>109.2</v>
      </c>
      <c r="AM33" s="143">
        <v>110.2</v>
      </c>
      <c r="AN33" s="143">
        <v>99.8</v>
      </c>
      <c r="AO33" s="143">
        <v>74.400000000000006</v>
      </c>
      <c r="AP33" s="143">
        <v>80.400000000000006</v>
      </c>
      <c r="AQ33" s="143">
        <v>77.099999999999994</v>
      </c>
      <c r="AR33" s="143">
        <v>65.099999999999994</v>
      </c>
      <c r="AS33" s="143">
        <v>65.400000000000006</v>
      </c>
      <c r="AT33" s="143">
        <v>83.8</v>
      </c>
      <c r="AU33" s="143">
        <v>94.7</v>
      </c>
      <c r="AV33" s="143">
        <v>117.4</v>
      </c>
      <c r="AW33" s="143">
        <v>125.3</v>
      </c>
      <c r="AX33" s="143">
        <v>117</v>
      </c>
      <c r="AY33" s="143">
        <v>95.6</v>
      </c>
      <c r="AZ33" s="143">
        <v>84.8</v>
      </c>
      <c r="BA33" s="143">
        <v>79.7</v>
      </c>
      <c r="BB33" s="143">
        <v>73</v>
      </c>
      <c r="BC33" s="143">
        <v>79.2</v>
      </c>
      <c r="BD33" s="143">
        <v>82</v>
      </c>
      <c r="BE33" s="143">
        <v>80.8</v>
      </c>
      <c r="BF33" s="143">
        <v>86.5</v>
      </c>
      <c r="BG33" s="143">
        <v>74</v>
      </c>
      <c r="BH33" s="143">
        <v>89.9</v>
      </c>
      <c r="BI33" s="143">
        <v>112.8</v>
      </c>
      <c r="BJ33" s="143">
        <v>122.1</v>
      </c>
      <c r="BK33" s="144">
        <v>115.3</v>
      </c>
      <c r="BL33" s="143">
        <v>99</v>
      </c>
      <c r="BM33" s="143">
        <v>97.3</v>
      </c>
      <c r="BN33" s="143">
        <v>87.4</v>
      </c>
      <c r="BO33" s="143">
        <v>104.9</v>
      </c>
      <c r="BP33" s="143">
        <v>129</v>
      </c>
      <c r="BQ33" s="143">
        <v>98.5</v>
      </c>
      <c r="BR33" s="145">
        <v>132.9</v>
      </c>
      <c r="BS33" s="145">
        <v>149.19999999999999</v>
      </c>
      <c r="BT33" s="145">
        <v>158.1</v>
      </c>
      <c r="BU33" s="145">
        <v>160.19999999999999</v>
      </c>
      <c r="BV33" s="145">
        <v>151.30000000000001</v>
      </c>
      <c r="BW33" s="145">
        <v>154.4</v>
      </c>
      <c r="BX33" s="145">
        <v>114.8</v>
      </c>
      <c r="BY33" s="145">
        <v>80.2</v>
      </c>
      <c r="BZ33" s="143">
        <v>83.3</v>
      </c>
      <c r="CA33" s="143">
        <v>114.7</v>
      </c>
      <c r="CB33" s="143">
        <v>128.69999999999999</v>
      </c>
      <c r="CC33" s="143">
        <v>110.3</v>
      </c>
      <c r="CD33" s="143">
        <v>117.1</v>
      </c>
      <c r="CE33" s="143">
        <v>108.3</v>
      </c>
      <c r="CF33" s="143">
        <v>135.6</v>
      </c>
      <c r="CG33" s="143">
        <v>166.2</v>
      </c>
      <c r="CH33" s="143">
        <v>168.4</v>
      </c>
      <c r="CI33" s="143">
        <v>176.9</v>
      </c>
      <c r="CJ33" s="146">
        <v>142.4</v>
      </c>
      <c r="CK33" s="146">
        <v>119.6</v>
      </c>
      <c r="CL33" s="146">
        <v>87</v>
      </c>
      <c r="CM33" s="147">
        <v>91.8</v>
      </c>
      <c r="CN33" s="147">
        <v>87.6</v>
      </c>
      <c r="CO33" s="147">
        <v>80.3</v>
      </c>
      <c r="CP33" s="148">
        <v>110.2</v>
      </c>
      <c r="CQ33" s="149">
        <v>156.69999999999999</v>
      </c>
      <c r="CR33" s="149">
        <v>196.2</v>
      </c>
      <c r="CS33" s="149">
        <v>191.9</v>
      </c>
      <c r="CT33" s="149">
        <v>191.1</v>
      </c>
      <c r="CU33" s="150">
        <v>173</v>
      </c>
      <c r="CV33" s="150">
        <v>156</v>
      </c>
      <c r="CW33" s="150">
        <v>97.5</v>
      </c>
      <c r="CX33" s="150">
        <v>87.6</v>
      </c>
      <c r="CY33" s="150">
        <v>82.6</v>
      </c>
      <c r="CZ33" s="150">
        <v>93.7</v>
      </c>
      <c r="DA33" s="150">
        <v>131.6</v>
      </c>
      <c r="DB33" s="151">
        <v>161</v>
      </c>
      <c r="DC33" s="151">
        <v>131.4</v>
      </c>
      <c r="DD33" s="151">
        <v>152.19999999999999</v>
      </c>
      <c r="DE33" s="151">
        <v>194.1</v>
      </c>
      <c r="DF33" s="151">
        <v>225.9</v>
      </c>
      <c r="DG33" s="151">
        <v>190.4</v>
      </c>
      <c r="DH33" s="151">
        <v>149.69999999999999</v>
      </c>
      <c r="DI33" s="151">
        <v>120.5</v>
      </c>
      <c r="DJ33" s="151">
        <v>129.4</v>
      </c>
      <c r="DK33" s="151">
        <v>153</v>
      </c>
      <c r="DL33" s="151">
        <v>113</v>
      </c>
      <c r="DM33" s="152">
        <v>97.8</v>
      </c>
      <c r="DN33" s="152">
        <v>129.19999999999999</v>
      </c>
      <c r="DO33" s="152">
        <v>195.6</v>
      </c>
      <c r="DP33" s="152">
        <v>274.39999999999998</v>
      </c>
      <c r="DQ33" s="152">
        <v>279.8</v>
      </c>
      <c r="DR33" s="152">
        <v>273.7</v>
      </c>
      <c r="DS33" s="152">
        <v>212.1</v>
      </c>
      <c r="DT33" s="152">
        <v>179.6</v>
      </c>
      <c r="DU33" s="152">
        <v>106.6</v>
      </c>
      <c r="DV33" s="152">
        <v>88.7</v>
      </c>
      <c r="DW33" s="152">
        <v>102.8</v>
      </c>
      <c r="DX33" s="152">
        <v>113.7</v>
      </c>
      <c r="DY33" s="152">
        <v>125.3</v>
      </c>
      <c r="DZ33" s="152">
        <v>144.19999999999999</v>
      </c>
      <c r="EA33" s="152">
        <v>132.6</v>
      </c>
      <c r="EB33" s="152">
        <v>152.6</v>
      </c>
      <c r="EC33" s="152">
        <v>246.8</v>
      </c>
      <c r="ED33" s="152">
        <v>266.89999999999998</v>
      </c>
      <c r="EE33" s="152">
        <v>263.39999999999998</v>
      </c>
      <c r="EF33" s="152">
        <v>212</v>
      </c>
      <c r="EG33" s="152">
        <v>147</v>
      </c>
      <c r="EH33" s="152">
        <v>121.7</v>
      </c>
      <c r="EI33" s="152">
        <v>177.9</v>
      </c>
      <c r="EJ33" s="152">
        <v>130.6</v>
      </c>
      <c r="EK33" s="152">
        <v>94</v>
      </c>
      <c r="EL33" s="152">
        <v>123.5</v>
      </c>
      <c r="EM33" s="152">
        <v>144</v>
      </c>
      <c r="EN33" s="152">
        <v>212.1</v>
      </c>
      <c r="EO33" s="152">
        <v>250.8</v>
      </c>
      <c r="EP33" s="152">
        <v>255.8</v>
      </c>
      <c r="EQ33" s="152">
        <v>223.9</v>
      </c>
      <c r="ER33" s="152">
        <v>195.9</v>
      </c>
      <c r="ES33" s="152">
        <v>160.4</v>
      </c>
      <c r="ET33" s="152">
        <v>150</v>
      </c>
      <c r="EU33" s="152">
        <v>155.5</v>
      </c>
      <c r="EV33" s="152">
        <v>129.69999999999999</v>
      </c>
      <c r="EW33" s="152">
        <v>127.7</v>
      </c>
    </row>
    <row r="34" spans="1:153">
      <c r="A34" s="141" t="s">
        <v>7102</v>
      </c>
      <c r="B34" s="141" t="s">
        <v>7103</v>
      </c>
      <c r="C34" s="142">
        <v>0.12250999999999999</v>
      </c>
      <c r="D34" s="143">
        <v>182</v>
      </c>
      <c r="E34" s="143">
        <v>202.4</v>
      </c>
      <c r="F34" s="143">
        <v>216.4</v>
      </c>
      <c r="G34" s="143">
        <v>189.6</v>
      </c>
      <c r="H34" s="143">
        <v>122.4</v>
      </c>
      <c r="I34" s="143">
        <v>111.8</v>
      </c>
      <c r="J34" s="143">
        <v>114.4</v>
      </c>
      <c r="K34" s="143">
        <v>110.5</v>
      </c>
      <c r="L34" s="143">
        <v>97.1</v>
      </c>
      <c r="M34" s="143">
        <v>87.4</v>
      </c>
      <c r="N34" s="143">
        <v>84.1</v>
      </c>
      <c r="O34" s="143">
        <v>79.400000000000006</v>
      </c>
      <c r="P34" s="143">
        <v>86.3</v>
      </c>
      <c r="Q34" s="143">
        <v>106.9</v>
      </c>
      <c r="R34" s="143">
        <v>170.8</v>
      </c>
      <c r="S34" s="143">
        <v>240.9</v>
      </c>
      <c r="T34" s="143">
        <v>275</v>
      </c>
      <c r="U34" s="143">
        <v>252.8</v>
      </c>
      <c r="V34" s="143">
        <v>201.9</v>
      </c>
      <c r="W34" s="143">
        <v>277.5</v>
      </c>
      <c r="X34" s="143">
        <v>151.80000000000001</v>
      </c>
      <c r="Y34" s="143">
        <v>105.9</v>
      </c>
      <c r="Z34" s="143">
        <v>86.8</v>
      </c>
      <c r="AA34" s="143">
        <v>79</v>
      </c>
      <c r="AB34" s="143">
        <v>83</v>
      </c>
      <c r="AC34" s="143">
        <v>104.9</v>
      </c>
      <c r="AD34" s="143">
        <v>155.69999999999999</v>
      </c>
      <c r="AE34" s="143">
        <v>212.1</v>
      </c>
      <c r="AF34" s="143">
        <v>196.1</v>
      </c>
      <c r="AG34" s="143">
        <v>182</v>
      </c>
      <c r="AH34" s="143">
        <v>173.8</v>
      </c>
      <c r="AI34" s="143">
        <v>157.4</v>
      </c>
      <c r="AJ34" s="143">
        <v>171.3</v>
      </c>
      <c r="AK34" s="143">
        <v>174.3</v>
      </c>
      <c r="AL34" s="143">
        <v>151.5</v>
      </c>
      <c r="AM34" s="143">
        <v>126.5</v>
      </c>
      <c r="AN34" s="143">
        <v>130.80000000000001</v>
      </c>
      <c r="AO34" s="143">
        <v>132.6</v>
      </c>
      <c r="AP34" s="143">
        <v>163.4</v>
      </c>
      <c r="AQ34" s="143">
        <v>170.4</v>
      </c>
      <c r="AR34" s="143">
        <v>194.9</v>
      </c>
      <c r="AS34" s="143">
        <v>182.1</v>
      </c>
      <c r="AT34" s="143">
        <v>174.3</v>
      </c>
      <c r="AU34" s="143">
        <v>149.1</v>
      </c>
      <c r="AV34" s="143">
        <v>134.6</v>
      </c>
      <c r="AW34" s="143">
        <v>142.6</v>
      </c>
      <c r="AX34" s="143">
        <v>114.3</v>
      </c>
      <c r="AY34" s="143">
        <v>115.2</v>
      </c>
      <c r="AZ34" s="143">
        <v>113.6</v>
      </c>
      <c r="BA34" s="143">
        <v>162.19999999999999</v>
      </c>
      <c r="BB34" s="143">
        <v>230.3</v>
      </c>
      <c r="BC34" s="143">
        <v>284.2</v>
      </c>
      <c r="BD34" s="143">
        <v>200.2</v>
      </c>
      <c r="BE34" s="143">
        <v>159.19999999999999</v>
      </c>
      <c r="BF34" s="143">
        <v>152.5</v>
      </c>
      <c r="BG34" s="143">
        <v>145.9</v>
      </c>
      <c r="BH34" s="143">
        <v>98.7</v>
      </c>
      <c r="BI34" s="143">
        <v>83.5</v>
      </c>
      <c r="BJ34" s="143">
        <v>78.2</v>
      </c>
      <c r="BK34" s="144">
        <v>90</v>
      </c>
      <c r="BL34" s="143">
        <v>117.4</v>
      </c>
      <c r="BM34" s="143">
        <v>153.9</v>
      </c>
      <c r="BN34" s="143">
        <v>156</v>
      </c>
      <c r="BO34" s="143">
        <v>142.5</v>
      </c>
      <c r="BP34" s="143">
        <v>191.2</v>
      </c>
      <c r="BQ34" s="143">
        <v>259.10000000000002</v>
      </c>
      <c r="BR34" s="145">
        <v>436</v>
      </c>
      <c r="BS34" s="145">
        <v>397.1</v>
      </c>
      <c r="BT34" s="145">
        <v>273.60000000000002</v>
      </c>
      <c r="BU34" s="145">
        <v>157.6</v>
      </c>
      <c r="BV34" s="145">
        <v>112.8</v>
      </c>
      <c r="BW34" s="145">
        <v>83.5</v>
      </c>
      <c r="BX34" s="145">
        <v>91.1</v>
      </c>
      <c r="BY34" s="145">
        <v>109.2</v>
      </c>
      <c r="BZ34" s="143">
        <v>118.5</v>
      </c>
      <c r="CA34" s="143">
        <v>162.9</v>
      </c>
      <c r="CB34" s="143">
        <v>195.9</v>
      </c>
      <c r="CC34" s="143">
        <v>184.1</v>
      </c>
      <c r="CD34" s="143">
        <v>174.5</v>
      </c>
      <c r="CE34" s="143">
        <v>142.80000000000001</v>
      </c>
      <c r="CF34" s="143">
        <v>104.1</v>
      </c>
      <c r="CG34" s="143">
        <v>108.6</v>
      </c>
      <c r="CH34" s="143">
        <v>108.5</v>
      </c>
      <c r="CI34" s="143">
        <v>148.69999999999999</v>
      </c>
      <c r="CJ34" s="146">
        <v>150.19999999999999</v>
      </c>
      <c r="CK34" s="146">
        <v>153.69999999999999</v>
      </c>
      <c r="CL34" s="146">
        <v>157.5</v>
      </c>
      <c r="CM34" s="147">
        <v>190.9</v>
      </c>
      <c r="CN34" s="147">
        <v>213.1</v>
      </c>
      <c r="CO34" s="147">
        <v>182.1</v>
      </c>
      <c r="CP34" s="148">
        <v>192.2</v>
      </c>
      <c r="CQ34" s="149">
        <v>216.1</v>
      </c>
      <c r="CR34" s="149">
        <v>193.6</v>
      </c>
      <c r="CS34" s="149">
        <v>155.1</v>
      </c>
      <c r="CT34" s="149">
        <v>101.5</v>
      </c>
      <c r="CU34" s="150">
        <v>79.599999999999994</v>
      </c>
      <c r="CV34" s="150">
        <v>89.5</v>
      </c>
      <c r="CW34" s="150">
        <v>92.3</v>
      </c>
      <c r="CX34" s="150">
        <v>115.7</v>
      </c>
      <c r="CY34" s="150">
        <v>126.9</v>
      </c>
      <c r="CZ34" s="150">
        <v>141.30000000000001</v>
      </c>
      <c r="DA34" s="150">
        <v>186.8</v>
      </c>
      <c r="DB34" s="151">
        <v>307.60000000000002</v>
      </c>
      <c r="DC34" s="151">
        <v>252.3</v>
      </c>
      <c r="DD34" s="151">
        <v>124</v>
      </c>
      <c r="DE34" s="151">
        <v>92.4</v>
      </c>
      <c r="DF34" s="151">
        <v>72.099999999999994</v>
      </c>
      <c r="DG34" s="151">
        <v>68.3</v>
      </c>
      <c r="DH34" s="151">
        <v>68.2</v>
      </c>
      <c r="DI34" s="151">
        <v>92</v>
      </c>
      <c r="DJ34" s="151">
        <v>104.9</v>
      </c>
      <c r="DK34" s="151">
        <v>136.6</v>
      </c>
      <c r="DL34" s="151">
        <v>145.9</v>
      </c>
      <c r="DM34" s="152">
        <v>146.4</v>
      </c>
      <c r="DN34" s="152">
        <v>163.19999999999999</v>
      </c>
      <c r="DO34" s="152">
        <v>201.2</v>
      </c>
      <c r="DP34" s="152">
        <v>262.3</v>
      </c>
      <c r="DQ34" s="152">
        <v>269</v>
      </c>
      <c r="DR34" s="152">
        <v>215.9</v>
      </c>
      <c r="DS34" s="152">
        <v>136.19999999999999</v>
      </c>
      <c r="DT34" s="152">
        <v>129.30000000000001</v>
      </c>
      <c r="DU34" s="152">
        <v>165.9</v>
      </c>
      <c r="DV34" s="152">
        <v>231.1</v>
      </c>
      <c r="DW34" s="152">
        <v>245.9</v>
      </c>
      <c r="DX34" s="152">
        <v>298.3</v>
      </c>
      <c r="DY34" s="152">
        <v>257.5</v>
      </c>
      <c r="DZ34" s="152">
        <v>278.10000000000002</v>
      </c>
      <c r="EA34" s="152">
        <v>171.5</v>
      </c>
      <c r="EB34" s="152">
        <v>111.5</v>
      </c>
      <c r="EC34" s="152">
        <v>104</v>
      </c>
      <c r="ED34" s="152">
        <v>102.6</v>
      </c>
      <c r="EE34" s="152">
        <v>93.3</v>
      </c>
      <c r="EF34" s="152">
        <v>103.8</v>
      </c>
      <c r="EG34" s="152">
        <v>117.8</v>
      </c>
      <c r="EH34" s="152">
        <v>120.8</v>
      </c>
      <c r="EI34" s="152">
        <v>186.6</v>
      </c>
      <c r="EJ34" s="152">
        <v>220.4</v>
      </c>
      <c r="EK34" s="152">
        <v>176</v>
      </c>
      <c r="EL34" s="152">
        <v>205.3</v>
      </c>
      <c r="EM34" s="152">
        <v>201.8</v>
      </c>
      <c r="EN34" s="152">
        <v>129.1</v>
      </c>
      <c r="EO34" s="152">
        <v>146</v>
      </c>
      <c r="EP34" s="152">
        <v>154.9</v>
      </c>
      <c r="EQ34" s="152">
        <v>181.1</v>
      </c>
      <c r="ER34" s="152">
        <v>193.8</v>
      </c>
      <c r="ES34" s="152">
        <v>188.7</v>
      </c>
      <c r="ET34" s="152">
        <v>204.1</v>
      </c>
      <c r="EU34" s="152">
        <v>246.1</v>
      </c>
      <c r="EV34" s="152">
        <v>260</v>
      </c>
      <c r="EW34" s="152">
        <v>234.3</v>
      </c>
    </row>
    <row r="35" spans="1:153">
      <c r="A35" s="141" t="s">
        <v>7104</v>
      </c>
      <c r="B35" s="141" t="s">
        <v>7105</v>
      </c>
      <c r="C35" s="142">
        <v>1.874E-2</v>
      </c>
      <c r="D35" s="143">
        <v>133</v>
      </c>
      <c r="E35" s="143">
        <v>132.80000000000001</v>
      </c>
      <c r="F35" s="143">
        <v>156.4</v>
      </c>
      <c r="G35" s="143">
        <v>182</v>
      </c>
      <c r="H35" s="143">
        <v>155.69999999999999</v>
      </c>
      <c r="I35" s="143">
        <v>140.5</v>
      </c>
      <c r="J35" s="143">
        <v>166.2</v>
      </c>
      <c r="K35" s="143">
        <v>150.1</v>
      </c>
      <c r="L35" s="143">
        <v>104.3</v>
      </c>
      <c r="M35" s="143">
        <v>102.7</v>
      </c>
      <c r="N35" s="143">
        <v>78.599999999999994</v>
      </c>
      <c r="O35" s="143">
        <v>75.3</v>
      </c>
      <c r="P35" s="143">
        <v>108</v>
      </c>
      <c r="Q35" s="143">
        <v>131.6</v>
      </c>
      <c r="R35" s="143">
        <v>122.9</v>
      </c>
      <c r="S35" s="143">
        <v>130.80000000000001</v>
      </c>
      <c r="T35" s="143">
        <v>137.4</v>
      </c>
      <c r="U35" s="143">
        <v>138.30000000000001</v>
      </c>
      <c r="V35" s="143">
        <v>160.5</v>
      </c>
      <c r="W35" s="143">
        <v>222</v>
      </c>
      <c r="X35" s="143">
        <v>98.5</v>
      </c>
      <c r="Y35" s="143">
        <v>73.5</v>
      </c>
      <c r="Z35" s="143">
        <v>81.900000000000006</v>
      </c>
      <c r="AA35" s="143">
        <v>92</v>
      </c>
      <c r="AB35" s="143">
        <v>109.1</v>
      </c>
      <c r="AC35" s="143">
        <v>116.2</v>
      </c>
      <c r="AD35" s="143">
        <v>149.5</v>
      </c>
      <c r="AE35" s="143">
        <v>179.5</v>
      </c>
      <c r="AF35" s="143">
        <v>157.6</v>
      </c>
      <c r="AG35" s="143">
        <v>230</v>
      </c>
      <c r="AH35" s="143">
        <v>221.7</v>
      </c>
      <c r="AI35" s="143">
        <v>209.1</v>
      </c>
      <c r="AJ35" s="143">
        <v>140.80000000000001</v>
      </c>
      <c r="AK35" s="143">
        <v>140.4</v>
      </c>
      <c r="AL35" s="143">
        <v>94.9</v>
      </c>
      <c r="AM35" s="143">
        <v>121.3</v>
      </c>
      <c r="AN35" s="143">
        <v>110.8</v>
      </c>
      <c r="AO35" s="143">
        <v>133.9</v>
      </c>
      <c r="AP35" s="143">
        <v>135.6</v>
      </c>
      <c r="AQ35" s="143">
        <v>174.7</v>
      </c>
      <c r="AR35" s="143">
        <v>174.7</v>
      </c>
      <c r="AS35" s="143">
        <v>174.7</v>
      </c>
      <c r="AT35" s="143">
        <v>174.7</v>
      </c>
      <c r="AU35" s="143">
        <v>174.7</v>
      </c>
      <c r="AV35" s="143">
        <v>174.7</v>
      </c>
      <c r="AW35" s="143">
        <v>174.7</v>
      </c>
      <c r="AX35" s="143">
        <v>174.7</v>
      </c>
      <c r="AY35" s="143">
        <v>174.7</v>
      </c>
      <c r="AZ35" s="143">
        <v>136.80000000000001</v>
      </c>
      <c r="BA35" s="143">
        <v>133.80000000000001</v>
      </c>
      <c r="BB35" s="143">
        <v>158.80000000000001</v>
      </c>
      <c r="BC35" s="143">
        <v>179.6</v>
      </c>
      <c r="BD35" s="143">
        <v>164.4</v>
      </c>
      <c r="BE35" s="143">
        <v>163.5</v>
      </c>
      <c r="BF35" s="143">
        <v>162.80000000000001</v>
      </c>
      <c r="BG35" s="143">
        <v>145.9</v>
      </c>
      <c r="BH35" s="143">
        <v>115.1</v>
      </c>
      <c r="BI35" s="143">
        <v>101.7</v>
      </c>
      <c r="BJ35" s="143">
        <v>85.6</v>
      </c>
      <c r="BK35" s="144">
        <v>98.5</v>
      </c>
      <c r="BL35" s="143">
        <v>115.3</v>
      </c>
      <c r="BM35" s="143">
        <v>138.5</v>
      </c>
      <c r="BN35" s="143">
        <v>146.5</v>
      </c>
      <c r="BO35" s="143">
        <v>135.80000000000001</v>
      </c>
      <c r="BP35" s="143">
        <v>132.30000000000001</v>
      </c>
      <c r="BQ35" s="143">
        <v>133.19999999999999</v>
      </c>
      <c r="BR35" s="145">
        <v>149.1</v>
      </c>
      <c r="BS35" s="145">
        <v>189.5</v>
      </c>
      <c r="BT35" s="145">
        <v>156.9</v>
      </c>
      <c r="BU35" s="145">
        <v>136.80000000000001</v>
      </c>
      <c r="BV35" s="145">
        <v>112.9</v>
      </c>
      <c r="BW35" s="145">
        <v>102.8</v>
      </c>
      <c r="BX35" s="145">
        <v>99.1</v>
      </c>
      <c r="BY35" s="145">
        <v>99.3</v>
      </c>
      <c r="BZ35" s="143">
        <v>101.8</v>
      </c>
      <c r="CA35" s="143">
        <v>121.2</v>
      </c>
      <c r="CB35" s="143">
        <v>125.5</v>
      </c>
      <c r="CC35" s="143">
        <v>113.6</v>
      </c>
      <c r="CD35" s="143">
        <v>137.69999999999999</v>
      </c>
      <c r="CE35" s="143">
        <v>135.5</v>
      </c>
      <c r="CF35" s="143">
        <v>112.3</v>
      </c>
      <c r="CG35" s="143">
        <v>96</v>
      </c>
      <c r="CH35" s="143">
        <v>89.5</v>
      </c>
      <c r="CI35" s="143">
        <v>94.7</v>
      </c>
      <c r="CJ35" s="146">
        <v>110.9</v>
      </c>
      <c r="CK35" s="146">
        <v>123</v>
      </c>
      <c r="CL35" s="146">
        <v>131.1</v>
      </c>
      <c r="CM35" s="147">
        <v>154.5</v>
      </c>
      <c r="CN35" s="147">
        <v>168.4</v>
      </c>
      <c r="CO35" s="147">
        <v>176.3</v>
      </c>
      <c r="CP35" s="148">
        <v>214.3</v>
      </c>
      <c r="CQ35" s="149">
        <v>248.9</v>
      </c>
      <c r="CR35" s="149">
        <v>202.3</v>
      </c>
      <c r="CS35" s="149">
        <v>177.8</v>
      </c>
      <c r="CT35" s="149">
        <v>141.5</v>
      </c>
      <c r="CU35" s="150">
        <v>140</v>
      </c>
      <c r="CV35" s="150">
        <v>138.9</v>
      </c>
      <c r="CW35" s="150">
        <v>139.30000000000001</v>
      </c>
      <c r="CX35" s="150">
        <v>139.80000000000001</v>
      </c>
      <c r="CY35" s="150">
        <v>138.80000000000001</v>
      </c>
      <c r="CZ35" s="150">
        <v>141</v>
      </c>
      <c r="DA35" s="150">
        <v>167.3</v>
      </c>
      <c r="DB35" s="151">
        <v>193.4</v>
      </c>
      <c r="DC35" s="151">
        <v>226</v>
      </c>
      <c r="DD35" s="151">
        <v>164.4</v>
      </c>
      <c r="DE35" s="151">
        <v>121</v>
      </c>
      <c r="DF35" s="151">
        <v>108</v>
      </c>
      <c r="DG35" s="151">
        <v>113</v>
      </c>
      <c r="DH35" s="151">
        <v>124</v>
      </c>
      <c r="DI35" s="151">
        <v>119.1</v>
      </c>
      <c r="DJ35" s="151">
        <v>144.5</v>
      </c>
      <c r="DK35" s="151">
        <v>164.7</v>
      </c>
      <c r="DL35" s="151">
        <v>176.9</v>
      </c>
      <c r="DM35" s="152">
        <v>183.6</v>
      </c>
      <c r="DN35" s="152">
        <v>176.6</v>
      </c>
      <c r="DO35" s="152">
        <v>209.1</v>
      </c>
      <c r="DP35" s="152">
        <v>198.7</v>
      </c>
      <c r="DQ35" s="152">
        <v>186.1</v>
      </c>
      <c r="DR35" s="152">
        <v>170.3</v>
      </c>
      <c r="DS35" s="152">
        <v>155.19999999999999</v>
      </c>
      <c r="DT35" s="152">
        <v>180.3</v>
      </c>
      <c r="DU35" s="152">
        <v>171.9</v>
      </c>
      <c r="DV35" s="152">
        <v>189.1</v>
      </c>
      <c r="DW35" s="152">
        <v>218.6</v>
      </c>
      <c r="DX35" s="152">
        <v>247.6</v>
      </c>
      <c r="DY35" s="152">
        <v>259.10000000000002</v>
      </c>
      <c r="DZ35" s="152">
        <v>261.89999999999998</v>
      </c>
      <c r="EA35" s="152">
        <v>245.8</v>
      </c>
      <c r="EB35" s="152">
        <v>169.7</v>
      </c>
      <c r="EC35" s="152">
        <v>145.1</v>
      </c>
      <c r="ED35" s="152">
        <v>134.80000000000001</v>
      </c>
      <c r="EE35" s="152">
        <v>141.80000000000001</v>
      </c>
      <c r="EF35" s="152">
        <v>144.5</v>
      </c>
      <c r="EG35" s="152">
        <v>153.4</v>
      </c>
      <c r="EH35" s="152">
        <v>186.5</v>
      </c>
      <c r="EI35" s="152">
        <v>228.6</v>
      </c>
      <c r="EJ35" s="152">
        <v>220.4</v>
      </c>
      <c r="EK35" s="152">
        <v>193.3</v>
      </c>
      <c r="EL35" s="152">
        <v>186.5</v>
      </c>
      <c r="EM35" s="152">
        <v>211.1</v>
      </c>
      <c r="EN35" s="152">
        <v>201.9</v>
      </c>
      <c r="EO35" s="152">
        <v>200.2</v>
      </c>
      <c r="EP35" s="152">
        <v>164.7</v>
      </c>
      <c r="EQ35" s="152">
        <v>143.4</v>
      </c>
      <c r="ER35" s="152">
        <v>161.19999999999999</v>
      </c>
      <c r="ES35" s="152">
        <v>176.7</v>
      </c>
      <c r="ET35" s="152">
        <v>170.4</v>
      </c>
      <c r="EU35" s="152">
        <v>221.8</v>
      </c>
      <c r="EV35" s="152">
        <v>248.8</v>
      </c>
      <c r="EW35" s="152">
        <v>255</v>
      </c>
    </row>
    <row r="36" spans="1:153">
      <c r="A36" s="141" t="s">
        <v>7106</v>
      </c>
      <c r="B36" s="141" t="s">
        <v>7107</v>
      </c>
      <c r="C36" s="142">
        <v>3.9419999999999997E-2</v>
      </c>
      <c r="D36" s="143">
        <v>107.7</v>
      </c>
      <c r="E36" s="143">
        <v>103.7</v>
      </c>
      <c r="F36" s="143">
        <v>118.7</v>
      </c>
      <c r="G36" s="143">
        <v>163.6</v>
      </c>
      <c r="H36" s="143">
        <v>145.19999999999999</v>
      </c>
      <c r="I36" s="143">
        <v>151.6</v>
      </c>
      <c r="J36" s="143">
        <v>142.4</v>
      </c>
      <c r="K36" s="143">
        <v>99.9</v>
      </c>
      <c r="L36" s="143">
        <v>75.599999999999994</v>
      </c>
      <c r="M36" s="143">
        <v>89.4</v>
      </c>
      <c r="N36" s="143">
        <v>88.2</v>
      </c>
      <c r="O36" s="143">
        <v>93.2</v>
      </c>
      <c r="P36" s="143">
        <v>103.3</v>
      </c>
      <c r="Q36" s="143">
        <v>101.6</v>
      </c>
      <c r="R36" s="143">
        <v>132.30000000000001</v>
      </c>
      <c r="S36" s="143">
        <v>165</v>
      </c>
      <c r="T36" s="143">
        <v>259.8</v>
      </c>
      <c r="U36" s="143">
        <v>229.1</v>
      </c>
      <c r="V36" s="143">
        <v>204.4</v>
      </c>
      <c r="W36" s="143">
        <v>118.9</v>
      </c>
      <c r="X36" s="143">
        <v>101</v>
      </c>
      <c r="Y36" s="143">
        <v>81.8</v>
      </c>
      <c r="Z36" s="143">
        <v>95.5</v>
      </c>
      <c r="AA36" s="143">
        <v>78.599999999999994</v>
      </c>
      <c r="AB36" s="143">
        <v>91.9</v>
      </c>
      <c r="AC36" s="143">
        <v>94.6</v>
      </c>
      <c r="AD36" s="143">
        <v>111.2</v>
      </c>
      <c r="AE36" s="143">
        <v>128.6</v>
      </c>
      <c r="AF36" s="143">
        <v>179.2</v>
      </c>
      <c r="AG36" s="143">
        <v>188.1</v>
      </c>
      <c r="AH36" s="143">
        <v>156.19999999999999</v>
      </c>
      <c r="AI36" s="143">
        <v>111.7</v>
      </c>
      <c r="AJ36" s="143">
        <v>97.5</v>
      </c>
      <c r="AK36" s="143">
        <v>80.3</v>
      </c>
      <c r="AL36" s="143">
        <v>67.599999999999994</v>
      </c>
      <c r="AM36" s="143">
        <v>105.1</v>
      </c>
      <c r="AN36" s="143">
        <v>98.5</v>
      </c>
      <c r="AO36" s="143">
        <v>86.7</v>
      </c>
      <c r="AP36" s="143">
        <v>84.1</v>
      </c>
      <c r="AQ36" s="143">
        <v>121.9</v>
      </c>
      <c r="AR36" s="143">
        <v>121.9</v>
      </c>
      <c r="AS36" s="143">
        <v>121.9</v>
      </c>
      <c r="AT36" s="143">
        <v>121.9</v>
      </c>
      <c r="AU36" s="143">
        <v>121.9</v>
      </c>
      <c r="AV36" s="143">
        <v>121.9</v>
      </c>
      <c r="AW36" s="143">
        <v>121.9</v>
      </c>
      <c r="AX36" s="143">
        <v>121.9</v>
      </c>
      <c r="AY36" s="143">
        <v>121.9</v>
      </c>
      <c r="AZ36" s="143">
        <v>131.5</v>
      </c>
      <c r="BA36" s="143">
        <v>126.7</v>
      </c>
      <c r="BB36" s="143">
        <v>139.5</v>
      </c>
      <c r="BC36" s="143">
        <v>152.6</v>
      </c>
      <c r="BD36" s="143">
        <v>158.80000000000001</v>
      </c>
      <c r="BE36" s="143">
        <v>153.69999999999999</v>
      </c>
      <c r="BF36" s="143">
        <v>160.19999999999999</v>
      </c>
      <c r="BG36" s="143">
        <v>145.19999999999999</v>
      </c>
      <c r="BH36" s="143">
        <v>104</v>
      </c>
      <c r="BI36" s="143">
        <v>102.9</v>
      </c>
      <c r="BJ36" s="143">
        <v>100.7</v>
      </c>
      <c r="BK36" s="144">
        <v>109</v>
      </c>
      <c r="BL36" s="143">
        <v>121.3</v>
      </c>
      <c r="BM36" s="143">
        <v>119.5</v>
      </c>
      <c r="BN36" s="143">
        <v>116.5</v>
      </c>
      <c r="BO36" s="143">
        <v>121.3</v>
      </c>
      <c r="BP36" s="143">
        <v>133.80000000000001</v>
      </c>
      <c r="BQ36" s="143">
        <v>124.1</v>
      </c>
      <c r="BR36" s="145">
        <v>123.9</v>
      </c>
      <c r="BS36" s="145">
        <v>110.1</v>
      </c>
      <c r="BT36" s="145">
        <v>105.9</v>
      </c>
      <c r="BU36" s="145">
        <v>105.6</v>
      </c>
      <c r="BV36" s="145">
        <v>103.4</v>
      </c>
      <c r="BW36" s="145">
        <v>102.4</v>
      </c>
      <c r="BX36" s="145">
        <v>100.7</v>
      </c>
      <c r="BY36" s="145">
        <v>98.5</v>
      </c>
      <c r="BZ36" s="143">
        <v>96.6</v>
      </c>
      <c r="CA36" s="143">
        <v>105.5</v>
      </c>
      <c r="CB36" s="143">
        <v>107.7</v>
      </c>
      <c r="CC36" s="143">
        <v>124</v>
      </c>
      <c r="CD36" s="143">
        <v>112.4</v>
      </c>
      <c r="CE36" s="143">
        <v>94.8</v>
      </c>
      <c r="CF36" s="143">
        <v>92.7</v>
      </c>
      <c r="CG36" s="143">
        <v>92</v>
      </c>
      <c r="CH36" s="143">
        <v>97.6</v>
      </c>
      <c r="CI36" s="143">
        <v>121.6</v>
      </c>
      <c r="CJ36" s="146">
        <v>135.5</v>
      </c>
      <c r="CK36" s="146">
        <v>154.69999999999999</v>
      </c>
      <c r="CL36" s="146">
        <v>166.7</v>
      </c>
      <c r="CM36" s="147">
        <v>164.3</v>
      </c>
      <c r="CN36" s="147">
        <v>151.80000000000001</v>
      </c>
      <c r="CO36" s="147">
        <v>158.30000000000001</v>
      </c>
      <c r="CP36" s="148">
        <v>157.1</v>
      </c>
      <c r="CQ36" s="149">
        <v>124.8</v>
      </c>
      <c r="CR36" s="149">
        <v>109.9</v>
      </c>
      <c r="CS36" s="149">
        <v>96.4</v>
      </c>
      <c r="CT36" s="149">
        <v>104.3</v>
      </c>
      <c r="CU36" s="150">
        <v>114.1</v>
      </c>
      <c r="CV36" s="150">
        <v>121.2</v>
      </c>
      <c r="CW36" s="150">
        <v>135.6</v>
      </c>
      <c r="CX36" s="150">
        <v>152.80000000000001</v>
      </c>
      <c r="CY36" s="150">
        <v>169.3</v>
      </c>
      <c r="CZ36" s="150">
        <v>188.2</v>
      </c>
      <c r="DA36" s="150">
        <v>231.5</v>
      </c>
      <c r="DB36" s="151">
        <v>213.5</v>
      </c>
      <c r="DC36" s="151">
        <v>122.9</v>
      </c>
      <c r="DD36" s="151">
        <v>87.9</v>
      </c>
      <c r="DE36" s="151">
        <v>78.7</v>
      </c>
      <c r="DF36" s="151">
        <v>90.8</v>
      </c>
      <c r="DG36" s="151">
        <v>102.2</v>
      </c>
      <c r="DH36" s="151">
        <v>117.1</v>
      </c>
      <c r="DI36" s="151">
        <v>135</v>
      </c>
      <c r="DJ36" s="151">
        <v>146.80000000000001</v>
      </c>
      <c r="DK36" s="151">
        <v>173.1</v>
      </c>
      <c r="DL36" s="151">
        <v>175.7</v>
      </c>
      <c r="DM36" s="152">
        <v>173.6</v>
      </c>
      <c r="DN36" s="152">
        <v>214.4</v>
      </c>
      <c r="DO36" s="152">
        <v>220.9</v>
      </c>
      <c r="DP36" s="152">
        <v>195.6</v>
      </c>
      <c r="DQ36" s="152">
        <v>166.1</v>
      </c>
      <c r="DR36" s="152">
        <v>179.3</v>
      </c>
      <c r="DS36" s="152">
        <v>180.3</v>
      </c>
      <c r="DT36" s="152">
        <v>208.1</v>
      </c>
      <c r="DU36" s="152">
        <v>234.7</v>
      </c>
      <c r="DV36" s="152">
        <v>258.8</v>
      </c>
      <c r="DW36" s="152">
        <v>260.5</v>
      </c>
      <c r="DX36" s="152">
        <v>262.10000000000002</v>
      </c>
      <c r="DY36" s="152">
        <v>226.9</v>
      </c>
      <c r="DZ36" s="152">
        <v>215.4</v>
      </c>
      <c r="EA36" s="152">
        <v>221</v>
      </c>
      <c r="EB36" s="152">
        <v>151.9</v>
      </c>
      <c r="EC36" s="152">
        <v>117</v>
      </c>
      <c r="ED36" s="152">
        <v>121.8</v>
      </c>
      <c r="EE36" s="152">
        <v>149</v>
      </c>
      <c r="EF36" s="152">
        <v>171.6</v>
      </c>
      <c r="EG36" s="152">
        <v>208.7</v>
      </c>
      <c r="EH36" s="152">
        <v>189.3</v>
      </c>
      <c r="EI36" s="152">
        <v>197.6</v>
      </c>
      <c r="EJ36" s="152">
        <v>239.7</v>
      </c>
      <c r="EK36" s="152">
        <v>237.5</v>
      </c>
      <c r="EL36" s="152">
        <v>224.1</v>
      </c>
      <c r="EM36" s="152">
        <v>215.2</v>
      </c>
      <c r="EN36" s="152">
        <v>144.80000000000001</v>
      </c>
      <c r="EO36" s="152">
        <v>115.7</v>
      </c>
      <c r="EP36" s="152">
        <v>130.69999999999999</v>
      </c>
      <c r="EQ36" s="152">
        <v>144</v>
      </c>
      <c r="ER36" s="152">
        <v>165.1</v>
      </c>
      <c r="ES36" s="152">
        <v>175.5</v>
      </c>
      <c r="ET36" s="152">
        <v>174.1</v>
      </c>
      <c r="EU36" s="152">
        <v>192.7</v>
      </c>
      <c r="EV36" s="152">
        <v>244.4</v>
      </c>
      <c r="EW36" s="152">
        <v>311.2</v>
      </c>
    </row>
    <row r="37" spans="1:153">
      <c r="A37" s="141" t="s">
        <v>7108</v>
      </c>
      <c r="B37" s="141" t="s">
        <v>7109</v>
      </c>
      <c r="C37" s="142">
        <v>9.0600000000000003E-3</v>
      </c>
      <c r="D37" s="143">
        <v>134.69999999999999</v>
      </c>
      <c r="E37" s="143">
        <v>74.7</v>
      </c>
      <c r="F37" s="143">
        <v>95.9</v>
      </c>
      <c r="G37" s="143">
        <v>105.8</v>
      </c>
      <c r="H37" s="143">
        <v>104.5</v>
      </c>
      <c r="I37" s="143">
        <v>87.5</v>
      </c>
      <c r="J37" s="143">
        <v>85.9</v>
      </c>
      <c r="K37" s="143">
        <v>102</v>
      </c>
      <c r="L37" s="143">
        <v>123.8</v>
      </c>
      <c r="M37" s="143">
        <v>116.6</v>
      </c>
      <c r="N37" s="143">
        <v>119.6</v>
      </c>
      <c r="O37" s="143">
        <v>149.5</v>
      </c>
      <c r="P37" s="143">
        <v>132.5</v>
      </c>
      <c r="Q37" s="143">
        <v>114.8</v>
      </c>
      <c r="R37" s="143">
        <v>97.7</v>
      </c>
      <c r="S37" s="143">
        <v>115.5</v>
      </c>
      <c r="T37" s="143">
        <v>110.2</v>
      </c>
      <c r="U37" s="143">
        <v>113</v>
      </c>
      <c r="V37" s="143">
        <v>107.2</v>
      </c>
      <c r="W37" s="143">
        <v>117.7</v>
      </c>
      <c r="X37" s="143">
        <v>136.4</v>
      </c>
      <c r="Y37" s="143">
        <v>156.9</v>
      </c>
      <c r="Z37" s="143">
        <v>136.5</v>
      </c>
      <c r="AA37" s="143">
        <v>137.6</v>
      </c>
      <c r="AB37" s="143">
        <v>121.8</v>
      </c>
      <c r="AC37" s="143">
        <v>89.7</v>
      </c>
      <c r="AD37" s="143">
        <v>119</v>
      </c>
      <c r="AE37" s="143">
        <v>97.1</v>
      </c>
      <c r="AF37" s="143">
        <v>86.2</v>
      </c>
      <c r="AG37" s="143">
        <v>86.6</v>
      </c>
      <c r="AH37" s="143">
        <v>102.7</v>
      </c>
      <c r="AI37" s="143">
        <v>106.4</v>
      </c>
      <c r="AJ37" s="143">
        <v>112</v>
      </c>
      <c r="AK37" s="143">
        <v>156.5</v>
      </c>
      <c r="AL37" s="143">
        <v>164.3</v>
      </c>
      <c r="AM37" s="143">
        <v>120.7</v>
      </c>
      <c r="AN37" s="143">
        <v>109</v>
      </c>
      <c r="AO37" s="143">
        <v>112.6</v>
      </c>
      <c r="AP37" s="143">
        <v>121.2</v>
      </c>
      <c r="AQ37" s="143">
        <v>120.7</v>
      </c>
      <c r="AR37" s="143">
        <v>120.7</v>
      </c>
      <c r="AS37" s="143">
        <v>120.7</v>
      </c>
      <c r="AT37" s="143">
        <v>120.7</v>
      </c>
      <c r="AU37" s="143">
        <v>120.7</v>
      </c>
      <c r="AV37" s="143">
        <v>120.7</v>
      </c>
      <c r="AW37" s="143">
        <v>120.7</v>
      </c>
      <c r="AX37" s="143">
        <v>120.7</v>
      </c>
      <c r="AY37" s="143">
        <v>120.7</v>
      </c>
      <c r="AZ37" s="143">
        <v>154.80000000000001</v>
      </c>
      <c r="BA37" s="143">
        <v>144.5</v>
      </c>
      <c r="BB37" s="143">
        <v>159.5</v>
      </c>
      <c r="BC37" s="143">
        <v>116.9</v>
      </c>
      <c r="BD37" s="143">
        <v>104.4</v>
      </c>
      <c r="BE37" s="143">
        <v>106.6</v>
      </c>
      <c r="BF37" s="143">
        <v>114.5</v>
      </c>
      <c r="BG37" s="143">
        <v>142.4</v>
      </c>
      <c r="BH37" s="143">
        <v>148.6</v>
      </c>
      <c r="BI37" s="143">
        <v>129.5</v>
      </c>
      <c r="BJ37" s="143">
        <v>127.3</v>
      </c>
      <c r="BK37" s="144">
        <v>134.69999999999999</v>
      </c>
      <c r="BL37" s="143">
        <v>134.4</v>
      </c>
      <c r="BM37" s="143">
        <v>115.9</v>
      </c>
      <c r="BN37" s="143">
        <v>126.8</v>
      </c>
      <c r="BO37" s="143">
        <v>186.3</v>
      </c>
      <c r="BP37" s="143">
        <v>146.4</v>
      </c>
      <c r="BQ37" s="143">
        <v>124.9</v>
      </c>
      <c r="BR37" s="145">
        <v>123.1</v>
      </c>
      <c r="BS37" s="145">
        <v>136.1</v>
      </c>
      <c r="BT37" s="145">
        <v>121.8</v>
      </c>
      <c r="BU37" s="145">
        <v>123.6</v>
      </c>
      <c r="BV37" s="145">
        <v>131.30000000000001</v>
      </c>
      <c r="BW37" s="145">
        <v>115.3</v>
      </c>
      <c r="BX37" s="145">
        <v>117.9</v>
      </c>
      <c r="BY37" s="145">
        <v>121.4</v>
      </c>
      <c r="BZ37" s="143">
        <v>133.30000000000001</v>
      </c>
      <c r="CA37" s="143">
        <v>155.19999999999999</v>
      </c>
      <c r="CB37" s="143">
        <v>156.19999999999999</v>
      </c>
      <c r="CC37" s="143">
        <v>146.19999999999999</v>
      </c>
      <c r="CD37" s="143">
        <v>142.4</v>
      </c>
      <c r="CE37" s="143">
        <v>143</v>
      </c>
      <c r="CF37" s="143">
        <v>146.4</v>
      </c>
      <c r="CG37" s="143">
        <v>164.4</v>
      </c>
      <c r="CH37" s="143">
        <v>180</v>
      </c>
      <c r="CI37" s="143">
        <v>170.9</v>
      </c>
      <c r="CJ37" s="146">
        <v>143.6</v>
      </c>
      <c r="CK37" s="146">
        <v>136.6</v>
      </c>
      <c r="CL37" s="146">
        <v>137.6</v>
      </c>
      <c r="CM37" s="147">
        <v>185.4</v>
      </c>
      <c r="CN37" s="147">
        <v>202.6</v>
      </c>
      <c r="CO37" s="147">
        <v>193.7</v>
      </c>
      <c r="CP37" s="148">
        <v>184.1</v>
      </c>
      <c r="CQ37" s="149">
        <v>182.5</v>
      </c>
      <c r="CR37" s="149">
        <v>181</v>
      </c>
      <c r="CS37" s="149">
        <v>189.3</v>
      </c>
      <c r="CT37" s="149">
        <v>145.30000000000001</v>
      </c>
      <c r="CU37" s="150">
        <v>134.6</v>
      </c>
      <c r="CV37" s="150">
        <v>146.1</v>
      </c>
      <c r="CW37" s="150">
        <v>157</v>
      </c>
      <c r="CX37" s="150">
        <v>171.1</v>
      </c>
      <c r="CY37" s="150">
        <v>169.1</v>
      </c>
      <c r="CZ37" s="150">
        <v>152.69999999999999</v>
      </c>
      <c r="DA37" s="150">
        <v>193.2</v>
      </c>
      <c r="DB37" s="151">
        <v>193</v>
      </c>
      <c r="DC37" s="151">
        <v>145.1</v>
      </c>
      <c r="DD37" s="151">
        <v>128</v>
      </c>
      <c r="DE37" s="151">
        <v>159</v>
      </c>
      <c r="DF37" s="151">
        <v>170.2</v>
      </c>
      <c r="DG37" s="151">
        <v>180.6</v>
      </c>
      <c r="DH37" s="151">
        <v>169</v>
      </c>
      <c r="DI37" s="151">
        <v>151.1</v>
      </c>
      <c r="DJ37" s="151">
        <v>165.1</v>
      </c>
      <c r="DK37" s="151">
        <v>166.9</v>
      </c>
      <c r="DL37" s="151">
        <v>130.9</v>
      </c>
      <c r="DM37" s="152">
        <v>131.80000000000001</v>
      </c>
      <c r="DN37" s="152">
        <v>163.6</v>
      </c>
      <c r="DO37" s="152">
        <v>205.5</v>
      </c>
      <c r="DP37" s="152">
        <v>218.3</v>
      </c>
      <c r="DQ37" s="152">
        <v>181.1</v>
      </c>
      <c r="DR37" s="152">
        <v>179.8</v>
      </c>
      <c r="DS37" s="152">
        <v>154.6</v>
      </c>
      <c r="DT37" s="152">
        <v>163.5</v>
      </c>
      <c r="DU37" s="152">
        <v>138.80000000000001</v>
      </c>
      <c r="DV37" s="152">
        <v>165.5</v>
      </c>
      <c r="DW37" s="152">
        <v>167.2</v>
      </c>
      <c r="DX37" s="152">
        <v>174.5</v>
      </c>
      <c r="DY37" s="152">
        <v>172</v>
      </c>
      <c r="DZ37" s="152">
        <v>162.69999999999999</v>
      </c>
      <c r="EA37" s="152">
        <v>158.19999999999999</v>
      </c>
      <c r="EB37" s="152">
        <v>170.9</v>
      </c>
      <c r="EC37" s="152">
        <v>182.8</v>
      </c>
      <c r="ED37" s="152">
        <v>169.4</v>
      </c>
      <c r="EE37" s="152">
        <v>158.80000000000001</v>
      </c>
      <c r="EF37" s="152">
        <v>124.2</v>
      </c>
      <c r="EG37" s="152">
        <v>128.9</v>
      </c>
      <c r="EH37" s="152">
        <v>152.80000000000001</v>
      </c>
      <c r="EI37" s="152">
        <v>206.6</v>
      </c>
      <c r="EJ37" s="152">
        <v>155</v>
      </c>
      <c r="EK37" s="152">
        <v>149.1</v>
      </c>
      <c r="EL37" s="152">
        <v>168.2</v>
      </c>
      <c r="EM37" s="152">
        <v>207.5</v>
      </c>
      <c r="EN37" s="152">
        <v>165.7</v>
      </c>
      <c r="EO37" s="152">
        <v>168.1</v>
      </c>
      <c r="EP37" s="152">
        <v>164.7</v>
      </c>
      <c r="EQ37" s="152">
        <v>170.2</v>
      </c>
      <c r="ER37" s="152">
        <v>164.1</v>
      </c>
      <c r="ES37" s="152">
        <v>152.5</v>
      </c>
      <c r="ET37" s="152">
        <v>198.6</v>
      </c>
      <c r="EU37" s="152">
        <v>190.8</v>
      </c>
      <c r="EV37" s="152">
        <v>168.5</v>
      </c>
      <c r="EW37" s="152">
        <v>197</v>
      </c>
    </row>
    <row r="38" spans="1:153">
      <c r="A38" s="141" t="s">
        <v>7110</v>
      </c>
      <c r="B38" s="141" t="s">
        <v>7111</v>
      </c>
      <c r="C38" s="142">
        <v>2.0999999999999999E-3</v>
      </c>
      <c r="D38" s="143">
        <v>146.5</v>
      </c>
      <c r="E38" s="143">
        <v>83.3</v>
      </c>
      <c r="F38" s="143">
        <v>80.2</v>
      </c>
      <c r="G38" s="143">
        <v>71.3</v>
      </c>
      <c r="H38" s="143">
        <v>54.1</v>
      </c>
      <c r="I38" s="143">
        <v>69</v>
      </c>
      <c r="J38" s="143">
        <v>75.5</v>
      </c>
      <c r="K38" s="143">
        <v>81.2</v>
      </c>
      <c r="L38" s="143">
        <v>113.1</v>
      </c>
      <c r="M38" s="143">
        <v>191.3</v>
      </c>
      <c r="N38" s="143">
        <v>221.9</v>
      </c>
      <c r="O38" s="143">
        <v>205.7</v>
      </c>
      <c r="P38" s="143">
        <v>117.5</v>
      </c>
      <c r="Q38" s="143">
        <v>85.4</v>
      </c>
      <c r="R38" s="143">
        <v>98.8</v>
      </c>
      <c r="S38" s="143">
        <v>86.4</v>
      </c>
      <c r="T38" s="143">
        <v>139.1</v>
      </c>
      <c r="U38" s="143">
        <v>134.5</v>
      </c>
      <c r="V38" s="143">
        <v>179.8</v>
      </c>
      <c r="W38" s="143">
        <v>169.8</v>
      </c>
      <c r="X38" s="143">
        <v>185.8</v>
      </c>
      <c r="Y38" s="143">
        <v>248.1</v>
      </c>
      <c r="Z38" s="143">
        <v>153.9</v>
      </c>
      <c r="AA38" s="143">
        <v>120.1</v>
      </c>
      <c r="AB38" s="143">
        <v>106.2</v>
      </c>
      <c r="AC38" s="143">
        <v>87.1</v>
      </c>
      <c r="AD38" s="143">
        <v>118</v>
      </c>
      <c r="AE38" s="143">
        <v>111</v>
      </c>
      <c r="AF38" s="143">
        <v>112.9</v>
      </c>
      <c r="AG38" s="143">
        <v>105.1</v>
      </c>
      <c r="AH38" s="143">
        <v>116.6</v>
      </c>
      <c r="AI38" s="143">
        <v>128.9</v>
      </c>
      <c r="AJ38" s="143">
        <v>163.69999999999999</v>
      </c>
      <c r="AK38" s="143">
        <v>262.89999999999998</v>
      </c>
      <c r="AL38" s="143">
        <v>109.4</v>
      </c>
      <c r="AM38" s="143">
        <v>107.3</v>
      </c>
      <c r="AN38" s="143">
        <v>101.2</v>
      </c>
      <c r="AO38" s="143">
        <v>92.5</v>
      </c>
      <c r="AP38" s="143">
        <v>89.8</v>
      </c>
      <c r="AQ38" s="143">
        <v>114.7</v>
      </c>
      <c r="AR38" s="143">
        <v>114.7</v>
      </c>
      <c r="AS38" s="143">
        <v>114.7</v>
      </c>
      <c r="AT38" s="143">
        <v>114.7</v>
      </c>
      <c r="AU38" s="143">
        <v>114.7</v>
      </c>
      <c r="AV38" s="143">
        <v>114.7</v>
      </c>
      <c r="AW38" s="143">
        <v>114.7</v>
      </c>
      <c r="AX38" s="143">
        <v>114.7</v>
      </c>
      <c r="AY38" s="143">
        <v>114.7</v>
      </c>
      <c r="AZ38" s="143">
        <v>135</v>
      </c>
      <c r="BA38" s="143">
        <v>111.6</v>
      </c>
      <c r="BB38" s="143">
        <v>113.7</v>
      </c>
      <c r="BC38" s="143">
        <v>82.8</v>
      </c>
      <c r="BD38" s="143">
        <v>76.599999999999994</v>
      </c>
      <c r="BE38" s="143">
        <v>70.400000000000006</v>
      </c>
      <c r="BF38" s="143">
        <v>95.9</v>
      </c>
      <c r="BG38" s="143">
        <v>108.8</v>
      </c>
      <c r="BH38" s="143">
        <v>123.6</v>
      </c>
      <c r="BI38" s="143">
        <v>147.1</v>
      </c>
      <c r="BJ38" s="143">
        <v>172</v>
      </c>
      <c r="BK38" s="144">
        <v>168.2</v>
      </c>
      <c r="BL38" s="143">
        <v>156.80000000000001</v>
      </c>
      <c r="BM38" s="143">
        <v>106.4</v>
      </c>
      <c r="BN38" s="143">
        <v>87.4</v>
      </c>
      <c r="BO38" s="143">
        <v>65.3</v>
      </c>
      <c r="BP38" s="143">
        <v>81.900000000000006</v>
      </c>
      <c r="BQ38" s="143">
        <v>81.400000000000006</v>
      </c>
      <c r="BR38" s="145">
        <v>86.1</v>
      </c>
      <c r="BS38" s="145">
        <v>105.9</v>
      </c>
      <c r="BT38" s="145">
        <v>99</v>
      </c>
      <c r="BU38" s="145">
        <v>115.7</v>
      </c>
      <c r="BV38" s="145">
        <v>143.6</v>
      </c>
      <c r="BW38" s="145">
        <v>156.30000000000001</v>
      </c>
      <c r="BX38" s="145">
        <v>115.8</v>
      </c>
      <c r="BY38" s="145">
        <v>87.7</v>
      </c>
      <c r="BZ38" s="143">
        <v>86.5</v>
      </c>
      <c r="CA38" s="143">
        <v>74.7</v>
      </c>
      <c r="CB38" s="143">
        <v>108.8</v>
      </c>
      <c r="CC38" s="143">
        <v>95.7</v>
      </c>
      <c r="CD38" s="143">
        <v>93.6</v>
      </c>
      <c r="CE38" s="143">
        <v>99.4</v>
      </c>
      <c r="CF38" s="143">
        <v>113.6</v>
      </c>
      <c r="CG38" s="143">
        <v>126.4</v>
      </c>
      <c r="CH38" s="143">
        <v>150</v>
      </c>
      <c r="CI38" s="143">
        <v>212.3</v>
      </c>
      <c r="CJ38" s="146">
        <v>174</v>
      </c>
      <c r="CK38" s="146">
        <v>147.1</v>
      </c>
      <c r="CL38" s="146">
        <v>99.8</v>
      </c>
      <c r="CM38" s="147">
        <v>82.5</v>
      </c>
      <c r="CN38" s="147">
        <v>99.4</v>
      </c>
      <c r="CO38" s="147">
        <v>112.3</v>
      </c>
      <c r="CP38" s="148">
        <v>136</v>
      </c>
      <c r="CQ38" s="149">
        <v>136.1</v>
      </c>
      <c r="CR38" s="149">
        <v>126.9</v>
      </c>
      <c r="CS38" s="149">
        <v>157.9</v>
      </c>
      <c r="CT38" s="149">
        <v>226.5</v>
      </c>
      <c r="CU38" s="150">
        <v>195.2</v>
      </c>
      <c r="CV38" s="150">
        <v>181.9</v>
      </c>
      <c r="CW38" s="150">
        <v>92.4</v>
      </c>
      <c r="CX38" s="150">
        <v>78.8</v>
      </c>
      <c r="CY38" s="150">
        <v>68.2</v>
      </c>
      <c r="CZ38" s="150">
        <v>85.2</v>
      </c>
      <c r="DA38" s="150">
        <v>170.2</v>
      </c>
      <c r="DB38" s="151">
        <v>145.30000000000001</v>
      </c>
      <c r="DC38" s="151">
        <v>143.69999999999999</v>
      </c>
      <c r="DD38" s="151">
        <v>114.6</v>
      </c>
      <c r="DE38" s="151">
        <v>188</v>
      </c>
      <c r="DF38" s="151">
        <v>245</v>
      </c>
      <c r="DG38" s="151">
        <v>228.6</v>
      </c>
      <c r="DH38" s="151">
        <v>168.6</v>
      </c>
      <c r="DI38" s="151">
        <v>128.19999999999999</v>
      </c>
      <c r="DJ38" s="151">
        <v>112.2</v>
      </c>
      <c r="DK38" s="151">
        <v>83.3</v>
      </c>
      <c r="DL38" s="151">
        <v>75.099999999999994</v>
      </c>
      <c r="DM38" s="152">
        <v>95.2</v>
      </c>
      <c r="DN38" s="152">
        <v>153.9</v>
      </c>
      <c r="DO38" s="152">
        <v>171.2</v>
      </c>
      <c r="DP38" s="152">
        <v>156.4</v>
      </c>
      <c r="DQ38" s="152">
        <v>253.8</v>
      </c>
      <c r="DR38" s="152">
        <v>323.39999999999998</v>
      </c>
      <c r="DS38" s="152">
        <v>291.3</v>
      </c>
      <c r="DT38" s="152">
        <v>203.6</v>
      </c>
      <c r="DU38" s="152">
        <v>131.30000000000001</v>
      </c>
      <c r="DV38" s="152">
        <v>125.6</v>
      </c>
      <c r="DW38" s="152">
        <v>128.5</v>
      </c>
      <c r="DX38" s="152">
        <v>152.30000000000001</v>
      </c>
      <c r="DY38" s="152">
        <v>136.80000000000001</v>
      </c>
      <c r="DZ38" s="152">
        <v>130.4</v>
      </c>
      <c r="EA38" s="152">
        <v>120.2</v>
      </c>
      <c r="EB38" s="152">
        <v>133.9</v>
      </c>
      <c r="EC38" s="152">
        <v>225.3</v>
      </c>
      <c r="ED38" s="152">
        <v>277.3</v>
      </c>
      <c r="EE38" s="152">
        <v>241.5</v>
      </c>
      <c r="EF38" s="152">
        <v>192.8</v>
      </c>
      <c r="EG38" s="152">
        <v>142.80000000000001</v>
      </c>
      <c r="EH38" s="152">
        <v>134.30000000000001</v>
      </c>
      <c r="EI38" s="152">
        <v>156.80000000000001</v>
      </c>
      <c r="EJ38" s="152">
        <v>117.9</v>
      </c>
      <c r="EK38" s="152">
        <v>107.1</v>
      </c>
      <c r="EL38" s="152">
        <v>131</v>
      </c>
      <c r="EM38" s="152">
        <v>113.3</v>
      </c>
      <c r="EN38" s="152">
        <v>133</v>
      </c>
      <c r="EO38" s="152">
        <v>174.3</v>
      </c>
      <c r="EP38" s="152">
        <v>214.9</v>
      </c>
      <c r="EQ38" s="152">
        <v>206.5</v>
      </c>
      <c r="ER38" s="152">
        <v>186.1</v>
      </c>
      <c r="ES38" s="152">
        <v>147.4</v>
      </c>
      <c r="ET38" s="152">
        <v>137.1</v>
      </c>
      <c r="EU38" s="152">
        <v>111.5</v>
      </c>
      <c r="EV38" s="152">
        <v>124.6</v>
      </c>
      <c r="EW38" s="152">
        <v>159.4</v>
      </c>
    </row>
    <row r="39" spans="1:153">
      <c r="A39" s="141" t="s">
        <v>7112</v>
      </c>
      <c r="B39" s="141" t="s">
        <v>7113</v>
      </c>
      <c r="C39" s="142">
        <v>2.2610000000000002E-2</v>
      </c>
      <c r="D39" s="143">
        <v>137.19999999999999</v>
      </c>
      <c r="E39" s="143">
        <v>99</v>
      </c>
      <c r="F39" s="143">
        <v>126.1</v>
      </c>
      <c r="G39" s="143">
        <v>98.1</v>
      </c>
      <c r="H39" s="143">
        <v>77.3</v>
      </c>
      <c r="I39" s="143">
        <v>90.5</v>
      </c>
      <c r="J39" s="143">
        <v>99.8</v>
      </c>
      <c r="K39" s="143">
        <v>106.9</v>
      </c>
      <c r="L39" s="143">
        <v>120</v>
      </c>
      <c r="M39" s="143">
        <v>157.5</v>
      </c>
      <c r="N39" s="143">
        <v>166.5</v>
      </c>
      <c r="O39" s="143">
        <v>174.9</v>
      </c>
      <c r="P39" s="143">
        <v>131.5</v>
      </c>
      <c r="Q39" s="143">
        <v>104.8</v>
      </c>
      <c r="R39" s="143">
        <v>126.2</v>
      </c>
      <c r="S39" s="143">
        <v>124.1</v>
      </c>
      <c r="T39" s="143">
        <v>129.9</v>
      </c>
      <c r="U39" s="143">
        <v>118.9</v>
      </c>
      <c r="V39" s="143">
        <v>148.4</v>
      </c>
      <c r="W39" s="143">
        <v>189.6</v>
      </c>
      <c r="X39" s="143">
        <v>187.9</v>
      </c>
      <c r="Y39" s="143">
        <v>181.4</v>
      </c>
      <c r="Z39" s="143">
        <v>191.8</v>
      </c>
      <c r="AA39" s="143">
        <v>174.4</v>
      </c>
      <c r="AB39" s="143">
        <v>140.9</v>
      </c>
      <c r="AC39" s="143">
        <v>105.7</v>
      </c>
      <c r="AD39" s="143">
        <v>130.80000000000001</v>
      </c>
      <c r="AE39" s="143">
        <v>128.6</v>
      </c>
      <c r="AF39" s="143">
        <v>142.80000000000001</v>
      </c>
      <c r="AG39" s="143">
        <v>143.6</v>
      </c>
      <c r="AH39" s="143">
        <v>130.9</v>
      </c>
      <c r="AI39" s="143">
        <v>164.7</v>
      </c>
      <c r="AJ39" s="143">
        <v>188.6</v>
      </c>
      <c r="AK39" s="143">
        <v>218.6</v>
      </c>
      <c r="AL39" s="143">
        <v>224.9</v>
      </c>
      <c r="AM39" s="143">
        <v>193.9</v>
      </c>
      <c r="AN39" s="143">
        <v>151</v>
      </c>
      <c r="AO39" s="143">
        <v>132.4</v>
      </c>
      <c r="AP39" s="143">
        <v>133.6</v>
      </c>
      <c r="AQ39" s="143">
        <v>136.4</v>
      </c>
      <c r="AR39" s="143">
        <v>136.4</v>
      </c>
      <c r="AS39" s="143">
        <v>136.4</v>
      </c>
      <c r="AT39" s="143">
        <v>136.4</v>
      </c>
      <c r="AU39" s="143">
        <v>136.4</v>
      </c>
      <c r="AV39" s="143">
        <v>136.4</v>
      </c>
      <c r="AW39" s="143">
        <v>136.4</v>
      </c>
      <c r="AX39" s="143">
        <v>136.4</v>
      </c>
      <c r="AY39" s="143">
        <v>136.4</v>
      </c>
      <c r="AZ39" s="143">
        <v>198.3</v>
      </c>
      <c r="BA39" s="143">
        <v>155.6</v>
      </c>
      <c r="BB39" s="143">
        <v>159.6</v>
      </c>
      <c r="BC39" s="143">
        <v>193.1</v>
      </c>
      <c r="BD39" s="143">
        <v>184.8</v>
      </c>
      <c r="BE39" s="143">
        <v>178.6</v>
      </c>
      <c r="BF39" s="143">
        <v>166.7</v>
      </c>
      <c r="BG39" s="143">
        <v>157.9</v>
      </c>
      <c r="BH39" s="143">
        <v>166</v>
      </c>
      <c r="BI39" s="143">
        <v>205.9</v>
      </c>
      <c r="BJ39" s="143">
        <v>216.1</v>
      </c>
      <c r="BK39" s="144">
        <v>214.1</v>
      </c>
      <c r="BL39" s="143">
        <v>211.7</v>
      </c>
      <c r="BM39" s="143">
        <v>207.4</v>
      </c>
      <c r="BN39" s="143">
        <v>218.7</v>
      </c>
      <c r="BO39" s="143">
        <v>116.4</v>
      </c>
      <c r="BP39" s="143">
        <v>113.1</v>
      </c>
      <c r="BQ39" s="143">
        <v>103.2</v>
      </c>
      <c r="BR39" s="145">
        <v>97.8</v>
      </c>
      <c r="BS39" s="145">
        <v>103.1</v>
      </c>
      <c r="BT39" s="145">
        <v>108.6</v>
      </c>
      <c r="BU39" s="145">
        <v>116.4</v>
      </c>
      <c r="BV39" s="145">
        <v>111.5</v>
      </c>
      <c r="BW39" s="145">
        <v>112.7</v>
      </c>
      <c r="BX39" s="145">
        <v>107.2</v>
      </c>
      <c r="BY39" s="145">
        <v>101.4</v>
      </c>
      <c r="BZ39" s="143">
        <v>103.2</v>
      </c>
      <c r="CA39" s="143">
        <v>107.5</v>
      </c>
      <c r="CB39" s="143">
        <v>110.2</v>
      </c>
      <c r="CC39" s="143">
        <v>105.1</v>
      </c>
      <c r="CD39" s="143">
        <v>93.8</v>
      </c>
      <c r="CE39" s="143">
        <v>114.5</v>
      </c>
      <c r="CF39" s="143">
        <v>122.3</v>
      </c>
      <c r="CG39" s="143">
        <v>147</v>
      </c>
      <c r="CH39" s="143">
        <v>175.3</v>
      </c>
      <c r="CI39" s="143">
        <v>175.7</v>
      </c>
      <c r="CJ39" s="146">
        <v>171.7</v>
      </c>
      <c r="CK39" s="146">
        <v>153.1</v>
      </c>
      <c r="CL39" s="146">
        <v>145.5</v>
      </c>
      <c r="CM39" s="147">
        <v>141.1</v>
      </c>
      <c r="CN39" s="147">
        <v>132.9</v>
      </c>
      <c r="CO39" s="147">
        <v>127.9</v>
      </c>
      <c r="CP39" s="148">
        <v>129.9</v>
      </c>
      <c r="CQ39" s="149">
        <v>152.19999999999999</v>
      </c>
      <c r="CR39" s="149">
        <v>154.1</v>
      </c>
      <c r="CS39" s="149">
        <v>155.30000000000001</v>
      </c>
      <c r="CT39" s="149">
        <v>162</v>
      </c>
      <c r="CU39" s="150">
        <v>133.69999999999999</v>
      </c>
      <c r="CV39" s="150">
        <v>127.6</v>
      </c>
      <c r="CW39" s="150">
        <v>112.2</v>
      </c>
      <c r="CX39" s="150">
        <v>113.7</v>
      </c>
      <c r="CY39" s="150">
        <v>114</v>
      </c>
      <c r="CZ39" s="150">
        <v>112.5</v>
      </c>
      <c r="DA39" s="150">
        <v>135.5</v>
      </c>
      <c r="DB39" s="151">
        <v>140.6</v>
      </c>
      <c r="DC39" s="151">
        <v>128.69999999999999</v>
      </c>
      <c r="DD39" s="151">
        <v>119.1</v>
      </c>
      <c r="DE39" s="151">
        <v>130.19999999999999</v>
      </c>
      <c r="DF39" s="151">
        <v>135.69999999999999</v>
      </c>
      <c r="DG39" s="151">
        <v>134.80000000000001</v>
      </c>
      <c r="DH39" s="151">
        <v>121</v>
      </c>
      <c r="DI39" s="151">
        <v>113</v>
      </c>
      <c r="DJ39" s="151">
        <v>124.7</v>
      </c>
      <c r="DK39" s="151">
        <v>132.6</v>
      </c>
      <c r="DL39" s="151">
        <v>124.2</v>
      </c>
      <c r="DM39" s="152">
        <v>134.5</v>
      </c>
      <c r="DN39" s="152">
        <v>148.5</v>
      </c>
      <c r="DO39" s="152">
        <v>209.4</v>
      </c>
      <c r="DP39" s="152">
        <v>247.9</v>
      </c>
      <c r="DQ39" s="152">
        <v>289.89999999999998</v>
      </c>
      <c r="DR39" s="152">
        <v>279.2</v>
      </c>
      <c r="DS39" s="152">
        <v>231.3</v>
      </c>
      <c r="DT39" s="152">
        <v>212.2</v>
      </c>
      <c r="DU39" s="152">
        <v>146.69999999999999</v>
      </c>
      <c r="DV39" s="152">
        <v>156.9</v>
      </c>
      <c r="DW39" s="152">
        <v>159.19999999999999</v>
      </c>
      <c r="DX39" s="152">
        <v>178</v>
      </c>
      <c r="DY39" s="152">
        <v>183.7</v>
      </c>
      <c r="DZ39" s="152">
        <v>186</v>
      </c>
      <c r="EA39" s="152">
        <v>191</v>
      </c>
      <c r="EB39" s="152">
        <v>195.9</v>
      </c>
      <c r="EC39" s="152">
        <v>224.4</v>
      </c>
      <c r="ED39" s="152">
        <v>253.7</v>
      </c>
      <c r="EE39" s="152">
        <v>258.89999999999998</v>
      </c>
      <c r="EF39" s="152">
        <v>235.7</v>
      </c>
      <c r="EG39" s="152">
        <v>206.9</v>
      </c>
      <c r="EH39" s="152">
        <v>194.3</v>
      </c>
      <c r="EI39" s="152">
        <v>236.4</v>
      </c>
      <c r="EJ39" s="152">
        <v>217</v>
      </c>
      <c r="EK39" s="152">
        <v>162.69999999999999</v>
      </c>
      <c r="EL39" s="152">
        <v>185.2</v>
      </c>
      <c r="EM39" s="152">
        <v>179.3</v>
      </c>
      <c r="EN39" s="152">
        <v>231.9</v>
      </c>
      <c r="EO39" s="152">
        <v>255.2</v>
      </c>
      <c r="EP39" s="152">
        <v>260.10000000000002</v>
      </c>
      <c r="EQ39" s="152">
        <v>258.5</v>
      </c>
      <c r="ER39" s="152">
        <v>244.2</v>
      </c>
      <c r="ES39" s="152">
        <v>246.5</v>
      </c>
      <c r="ET39" s="152">
        <v>269.5</v>
      </c>
      <c r="EU39" s="152">
        <v>267.8</v>
      </c>
      <c r="EV39" s="152">
        <v>259.7</v>
      </c>
      <c r="EW39" s="152">
        <v>245.1</v>
      </c>
    </row>
    <row r="40" spans="1:153">
      <c r="A40" s="141" t="s">
        <v>7114</v>
      </c>
      <c r="B40" s="141" t="s">
        <v>7115</v>
      </c>
      <c r="C40" s="142">
        <v>2.3230000000000001E-2</v>
      </c>
      <c r="D40" s="143">
        <v>137.80000000000001</v>
      </c>
      <c r="E40" s="143">
        <v>74.400000000000006</v>
      </c>
      <c r="F40" s="143">
        <v>87.4</v>
      </c>
      <c r="G40" s="143">
        <v>107.3</v>
      </c>
      <c r="H40" s="143">
        <v>102.8</v>
      </c>
      <c r="I40" s="143">
        <v>96.5</v>
      </c>
      <c r="J40" s="143">
        <v>106.3</v>
      </c>
      <c r="K40" s="143">
        <v>101.2</v>
      </c>
      <c r="L40" s="143">
        <v>115.3</v>
      </c>
      <c r="M40" s="143">
        <v>133.80000000000001</v>
      </c>
      <c r="N40" s="143">
        <v>139.69999999999999</v>
      </c>
      <c r="O40" s="143">
        <v>166.3</v>
      </c>
      <c r="P40" s="143">
        <v>154.69999999999999</v>
      </c>
      <c r="Q40" s="143">
        <v>122.9</v>
      </c>
      <c r="R40" s="143">
        <v>161.80000000000001</v>
      </c>
      <c r="S40" s="143">
        <v>193.3</v>
      </c>
      <c r="T40" s="143">
        <v>267.10000000000002</v>
      </c>
      <c r="U40" s="143">
        <v>195.9</v>
      </c>
      <c r="V40" s="143">
        <v>258.89999999999998</v>
      </c>
      <c r="W40" s="143">
        <v>147.19999999999999</v>
      </c>
      <c r="X40" s="143">
        <v>111.5</v>
      </c>
      <c r="Y40" s="143">
        <v>95.6</v>
      </c>
      <c r="Z40" s="143">
        <v>117</v>
      </c>
      <c r="AA40" s="143">
        <v>112.3</v>
      </c>
      <c r="AB40" s="143">
        <v>115.8</v>
      </c>
      <c r="AC40" s="143">
        <v>96.9</v>
      </c>
      <c r="AD40" s="143">
        <v>155.69999999999999</v>
      </c>
      <c r="AE40" s="143">
        <v>207.9</v>
      </c>
      <c r="AF40" s="143">
        <v>232</v>
      </c>
      <c r="AG40" s="143">
        <v>214.7</v>
      </c>
      <c r="AH40" s="143">
        <v>120.6</v>
      </c>
      <c r="AI40" s="143">
        <v>149.80000000000001</v>
      </c>
      <c r="AJ40" s="143">
        <v>205</v>
      </c>
      <c r="AK40" s="143">
        <v>145</v>
      </c>
      <c r="AL40" s="143">
        <v>156.5</v>
      </c>
      <c r="AM40" s="143">
        <v>138.9</v>
      </c>
      <c r="AN40" s="143">
        <v>105.6</v>
      </c>
      <c r="AO40" s="143">
        <v>97.5</v>
      </c>
      <c r="AP40" s="143">
        <v>131.5</v>
      </c>
      <c r="AQ40" s="143">
        <v>147.4</v>
      </c>
      <c r="AR40" s="143">
        <v>147.4</v>
      </c>
      <c r="AS40" s="143">
        <v>147.4</v>
      </c>
      <c r="AT40" s="143">
        <v>147.4</v>
      </c>
      <c r="AU40" s="143">
        <v>147.4</v>
      </c>
      <c r="AV40" s="143">
        <v>147.4</v>
      </c>
      <c r="AW40" s="143">
        <v>147.4</v>
      </c>
      <c r="AX40" s="143">
        <v>147.4</v>
      </c>
      <c r="AY40" s="143">
        <v>147.4</v>
      </c>
      <c r="AZ40" s="143">
        <v>154.1</v>
      </c>
      <c r="BA40" s="143">
        <v>161.4</v>
      </c>
      <c r="BB40" s="143">
        <v>200.7</v>
      </c>
      <c r="BC40" s="143">
        <v>185.2</v>
      </c>
      <c r="BD40" s="143">
        <v>110.7</v>
      </c>
      <c r="BE40" s="143">
        <v>100.8</v>
      </c>
      <c r="BF40" s="143">
        <v>104.3</v>
      </c>
      <c r="BG40" s="143">
        <v>108.6</v>
      </c>
      <c r="BH40" s="143">
        <v>105.8</v>
      </c>
      <c r="BI40" s="143">
        <v>99.9</v>
      </c>
      <c r="BJ40" s="143">
        <v>103.1</v>
      </c>
      <c r="BK40" s="144">
        <v>115.8</v>
      </c>
      <c r="BL40" s="143">
        <v>115.3</v>
      </c>
      <c r="BM40" s="143">
        <v>105.1</v>
      </c>
      <c r="BN40" s="143">
        <v>106.4</v>
      </c>
      <c r="BO40" s="143">
        <v>131.9</v>
      </c>
      <c r="BP40" s="143">
        <v>140.1</v>
      </c>
      <c r="BQ40" s="143">
        <v>138.9</v>
      </c>
      <c r="BR40" s="145">
        <v>144.69999999999999</v>
      </c>
      <c r="BS40" s="145">
        <v>141.4</v>
      </c>
      <c r="BT40" s="145">
        <v>138.19999999999999</v>
      </c>
      <c r="BU40" s="145">
        <v>137.9</v>
      </c>
      <c r="BV40" s="145">
        <v>132</v>
      </c>
      <c r="BW40" s="145">
        <v>125.7</v>
      </c>
      <c r="BX40" s="145">
        <v>121</v>
      </c>
      <c r="BY40" s="145">
        <v>105.3</v>
      </c>
      <c r="BZ40" s="143">
        <v>137.6</v>
      </c>
      <c r="CA40" s="143">
        <v>159.1</v>
      </c>
      <c r="CB40" s="143">
        <v>155</v>
      </c>
      <c r="CC40" s="143">
        <v>137.5</v>
      </c>
      <c r="CD40" s="143">
        <v>124</v>
      </c>
      <c r="CE40" s="143">
        <v>118.4</v>
      </c>
      <c r="CF40" s="143">
        <v>117.7</v>
      </c>
      <c r="CG40" s="143">
        <v>119</v>
      </c>
      <c r="CH40" s="143">
        <v>133.9</v>
      </c>
      <c r="CI40" s="143">
        <v>167.5</v>
      </c>
      <c r="CJ40" s="146">
        <v>151.19999999999999</v>
      </c>
      <c r="CK40" s="146">
        <v>131.9</v>
      </c>
      <c r="CL40" s="146">
        <v>127.2</v>
      </c>
      <c r="CM40" s="147">
        <v>136.5</v>
      </c>
      <c r="CN40" s="147">
        <v>161.4</v>
      </c>
      <c r="CO40" s="147">
        <v>168.8</v>
      </c>
      <c r="CP40" s="148">
        <v>190.9</v>
      </c>
      <c r="CQ40" s="149">
        <v>192.4</v>
      </c>
      <c r="CR40" s="149">
        <v>164.1</v>
      </c>
      <c r="CS40" s="149">
        <v>142.19999999999999</v>
      </c>
      <c r="CT40" s="149">
        <v>128.19999999999999</v>
      </c>
      <c r="CU40" s="150">
        <v>130.19999999999999</v>
      </c>
      <c r="CV40" s="150">
        <v>138.1</v>
      </c>
      <c r="CW40" s="150">
        <v>138.5</v>
      </c>
      <c r="CX40" s="150">
        <v>142.80000000000001</v>
      </c>
      <c r="CY40" s="150">
        <v>134.5</v>
      </c>
      <c r="CZ40" s="150">
        <v>135.80000000000001</v>
      </c>
      <c r="DA40" s="150">
        <v>189.8</v>
      </c>
      <c r="DB40" s="151">
        <v>201.6</v>
      </c>
      <c r="DC40" s="151">
        <v>160.69999999999999</v>
      </c>
      <c r="DD40" s="151">
        <v>131.19999999999999</v>
      </c>
      <c r="DE40" s="151">
        <v>132</v>
      </c>
      <c r="DF40" s="151">
        <v>128.80000000000001</v>
      </c>
      <c r="DG40" s="151">
        <v>134.80000000000001</v>
      </c>
      <c r="DH40" s="151">
        <v>119.4</v>
      </c>
      <c r="DI40" s="151">
        <v>125.3</v>
      </c>
      <c r="DJ40" s="151">
        <v>151.5</v>
      </c>
      <c r="DK40" s="151">
        <v>162.5</v>
      </c>
      <c r="DL40" s="151">
        <v>141.9</v>
      </c>
      <c r="DM40" s="152">
        <v>137.80000000000001</v>
      </c>
      <c r="DN40" s="152">
        <v>180.2</v>
      </c>
      <c r="DO40" s="152">
        <v>204.5</v>
      </c>
      <c r="DP40" s="152">
        <v>212.9</v>
      </c>
      <c r="DQ40" s="152">
        <v>207.3</v>
      </c>
      <c r="DR40" s="152">
        <v>177.4</v>
      </c>
      <c r="DS40" s="152">
        <v>156.30000000000001</v>
      </c>
      <c r="DT40" s="152">
        <v>139.1</v>
      </c>
      <c r="DU40" s="152">
        <v>133.9</v>
      </c>
      <c r="DV40" s="152">
        <v>154.69999999999999</v>
      </c>
      <c r="DW40" s="152">
        <v>170.8</v>
      </c>
      <c r="DX40" s="152">
        <v>200.6</v>
      </c>
      <c r="DY40" s="152">
        <v>177.7</v>
      </c>
      <c r="DZ40" s="152">
        <v>202.5</v>
      </c>
      <c r="EA40" s="152">
        <v>167.7</v>
      </c>
      <c r="EB40" s="152">
        <v>154.4</v>
      </c>
      <c r="EC40" s="152">
        <v>171.5</v>
      </c>
      <c r="ED40" s="152">
        <v>164.7</v>
      </c>
      <c r="EE40" s="152">
        <v>161.1</v>
      </c>
      <c r="EF40" s="152">
        <v>145.30000000000001</v>
      </c>
      <c r="EG40" s="152">
        <v>139.1</v>
      </c>
      <c r="EH40" s="152">
        <v>138.5</v>
      </c>
      <c r="EI40" s="152">
        <v>182.2</v>
      </c>
      <c r="EJ40" s="152">
        <v>182</v>
      </c>
      <c r="EK40" s="152">
        <v>163.69999999999999</v>
      </c>
      <c r="EL40" s="152">
        <v>176.2</v>
      </c>
      <c r="EM40" s="152">
        <v>135.6</v>
      </c>
      <c r="EN40" s="152">
        <v>178</v>
      </c>
      <c r="EO40" s="152">
        <v>180.3</v>
      </c>
      <c r="EP40" s="152">
        <v>170.3</v>
      </c>
      <c r="EQ40" s="152">
        <v>183.4</v>
      </c>
      <c r="ER40" s="152">
        <v>181.1</v>
      </c>
      <c r="ES40" s="152">
        <v>192.4</v>
      </c>
      <c r="ET40" s="152">
        <v>200.2</v>
      </c>
      <c r="EU40" s="152">
        <v>208.9</v>
      </c>
      <c r="EV40" s="152">
        <v>194.7</v>
      </c>
      <c r="EW40" s="152">
        <v>229.8</v>
      </c>
    </row>
    <row r="41" spans="1:153">
      <c r="A41" s="141" t="s">
        <v>7116</v>
      </c>
      <c r="B41" s="141" t="s">
        <v>7117</v>
      </c>
      <c r="C41" s="142">
        <v>8.3089999999999997E-2</v>
      </c>
      <c r="D41" s="143">
        <v>140.4</v>
      </c>
      <c r="E41" s="143">
        <v>137.4</v>
      </c>
      <c r="F41" s="143">
        <v>138.30000000000001</v>
      </c>
      <c r="G41" s="143">
        <v>111.2</v>
      </c>
      <c r="H41" s="143">
        <v>113.3</v>
      </c>
      <c r="I41" s="143">
        <v>90.3</v>
      </c>
      <c r="J41" s="143">
        <v>96.5</v>
      </c>
      <c r="K41" s="143">
        <v>113.1</v>
      </c>
      <c r="L41" s="143">
        <v>113.6</v>
      </c>
      <c r="M41" s="143">
        <v>106.4</v>
      </c>
      <c r="N41" s="143">
        <v>108.9</v>
      </c>
      <c r="O41" s="143">
        <v>136.9</v>
      </c>
      <c r="P41" s="143">
        <v>172</v>
      </c>
      <c r="Q41" s="143">
        <v>179.2</v>
      </c>
      <c r="R41" s="143">
        <v>181.8</v>
      </c>
      <c r="S41" s="143">
        <v>119.1</v>
      </c>
      <c r="T41" s="143">
        <v>112.3</v>
      </c>
      <c r="U41" s="143">
        <v>131.9</v>
      </c>
      <c r="V41" s="143">
        <v>125.1</v>
      </c>
      <c r="W41" s="143">
        <v>99.5</v>
      </c>
      <c r="X41" s="143">
        <v>117</v>
      </c>
      <c r="Y41" s="143">
        <v>109.2</v>
      </c>
      <c r="Z41" s="143">
        <v>103.8</v>
      </c>
      <c r="AA41" s="143">
        <v>109.5</v>
      </c>
      <c r="AB41" s="143">
        <v>116.7</v>
      </c>
      <c r="AC41" s="143">
        <v>148.80000000000001</v>
      </c>
      <c r="AD41" s="143">
        <v>153.1</v>
      </c>
      <c r="AE41" s="143">
        <v>135.30000000000001</v>
      </c>
      <c r="AF41" s="143">
        <v>110.5</v>
      </c>
      <c r="AG41" s="143">
        <v>90.3</v>
      </c>
      <c r="AH41" s="143">
        <v>127.5</v>
      </c>
      <c r="AI41" s="143">
        <v>129</v>
      </c>
      <c r="AJ41" s="143">
        <v>127.9</v>
      </c>
      <c r="AK41" s="143">
        <v>99.5</v>
      </c>
      <c r="AL41" s="143">
        <v>112.4</v>
      </c>
      <c r="AM41" s="143">
        <v>107.6</v>
      </c>
      <c r="AN41" s="143">
        <v>124.2</v>
      </c>
      <c r="AO41" s="143">
        <v>176.5</v>
      </c>
      <c r="AP41" s="143">
        <v>137.30000000000001</v>
      </c>
      <c r="AQ41" s="143">
        <v>134.80000000000001</v>
      </c>
      <c r="AR41" s="143">
        <v>134.80000000000001</v>
      </c>
      <c r="AS41" s="143">
        <v>134.80000000000001</v>
      </c>
      <c r="AT41" s="143">
        <v>134.80000000000001</v>
      </c>
      <c r="AU41" s="143">
        <v>134.80000000000001</v>
      </c>
      <c r="AV41" s="143">
        <v>134.80000000000001</v>
      </c>
      <c r="AW41" s="143">
        <v>134.80000000000001</v>
      </c>
      <c r="AX41" s="143">
        <v>134.80000000000001</v>
      </c>
      <c r="AY41" s="143">
        <v>134.80000000000001</v>
      </c>
      <c r="AZ41" s="143">
        <v>170.3</v>
      </c>
      <c r="BA41" s="143">
        <v>203.5</v>
      </c>
      <c r="BB41" s="143">
        <v>210.2</v>
      </c>
      <c r="BC41" s="143">
        <v>110.7</v>
      </c>
      <c r="BD41" s="143">
        <v>88.9</v>
      </c>
      <c r="BE41" s="143">
        <v>110.9</v>
      </c>
      <c r="BF41" s="143">
        <v>142</v>
      </c>
      <c r="BG41" s="143">
        <v>125.3</v>
      </c>
      <c r="BH41" s="143">
        <v>125.3</v>
      </c>
      <c r="BI41" s="143">
        <v>116.9</v>
      </c>
      <c r="BJ41" s="143">
        <v>140.1</v>
      </c>
      <c r="BK41" s="144">
        <v>175.4</v>
      </c>
      <c r="BL41" s="143">
        <v>180.2</v>
      </c>
      <c r="BM41" s="143">
        <v>187.3</v>
      </c>
      <c r="BN41" s="143">
        <v>182.6</v>
      </c>
      <c r="BO41" s="143">
        <v>154.69999999999999</v>
      </c>
      <c r="BP41" s="143">
        <v>136.69999999999999</v>
      </c>
      <c r="BQ41" s="143">
        <v>143.5</v>
      </c>
      <c r="BR41" s="145">
        <v>161.5</v>
      </c>
      <c r="BS41" s="145">
        <v>148.6</v>
      </c>
      <c r="BT41" s="145">
        <v>110.6</v>
      </c>
      <c r="BU41" s="145">
        <v>92.6</v>
      </c>
      <c r="BV41" s="145">
        <v>71.599999999999994</v>
      </c>
      <c r="BW41" s="145">
        <v>75.400000000000006</v>
      </c>
      <c r="BX41" s="145">
        <v>83</v>
      </c>
      <c r="BY41" s="145">
        <v>99.3</v>
      </c>
      <c r="BZ41" s="143">
        <v>114.2</v>
      </c>
      <c r="CA41" s="143">
        <v>99</v>
      </c>
      <c r="CB41" s="143">
        <v>84.5</v>
      </c>
      <c r="CC41" s="143">
        <v>100.9</v>
      </c>
      <c r="CD41" s="143">
        <v>119.9</v>
      </c>
      <c r="CE41" s="143">
        <v>125.7</v>
      </c>
      <c r="CF41" s="143">
        <v>116.3</v>
      </c>
      <c r="CG41" s="143">
        <v>113.1</v>
      </c>
      <c r="CH41" s="143">
        <v>105.3</v>
      </c>
      <c r="CI41" s="143">
        <v>122</v>
      </c>
      <c r="CJ41" s="146">
        <v>134.1</v>
      </c>
      <c r="CK41" s="146">
        <v>142.80000000000001</v>
      </c>
      <c r="CL41" s="146">
        <v>157.4</v>
      </c>
      <c r="CM41" s="147">
        <v>150.4</v>
      </c>
      <c r="CN41" s="147">
        <v>143.1</v>
      </c>
      <c r="CO41" s="147">
        <v>134</v>
      </c>
      <c r="CP41" s="148">
        <v>142.1</v>
      </c>
      <c r="CQ41" s="149">
        <v>134.9</v>
      </c>
      <c r="CR41" s="149">
        <v>136.1</v>
      </c>
      <c r="CS41" s="149">
        <v>145.19999999999999</v>
      </c>
      <c r="CT41" s="149">
        <v>117.8</v>
      </c>
      <c r="CU41" s="150">
        <v>108.4</v>
      </c>
      <c r="CV41" s="150">
        <v>146.5</v>
      </c>
      <c r="CW41" s="150">
        <v>149.30000000000001</v>
      </c>
      <c r="CX41" s="150">
        <v>143.9</v>
      </c>
      <c r="CY41" s="150">
        <v>108.4</v>
      </c>
      <c r="CZ41" s="150">
        <v>124.3</v>
      </c>
      <c r="DA41" s="150">
        <v>173.1</v>
      </c>
      <c r="DB41" s="151">
        <v>196</v>
      </c>
      <c r="DC41" s="151">
        <v>166.5</v>
      </c>
      <c r="DD41" s="151">
        <v>134.4</v>
      </c>
      <c r="DE41" s="151">
        <v>137.69999999999999</v>
      </c>
      <c r="DF41" s="151">
        <v>165.8</v>
      </c>
      <c r="DG41" s="151">
        <v>147.19999999999999</v>
      </c>
      <c r="DH41" s="151">
        <v>152.1</v>
      </c>
      <c r="DI41" s="151">
        <v>152.30000000000001</v>
      </c>
      <c r="DJ41" s="151">
        <v>181.2</v>
      </c>
      <c r="DK41" s="151">
        <v>141.1</v>
      </c>
      <c r="DL41" s="151">
        <v>129.9</v>
      </c>
      <c r="DM41" s="152">
        <v>130.19999999999999</v>
      </c>
      <c r="DN41" s="152">
        <v>158.69999999999999</v>
      </c>
      <c r="DO41" s="152">
        <v>172.5</v>
      </c>
      <c r="DP41" s="152">
        <v>200.5</v>
      </c>
      <c r="DQ41" s="152">
        <v>181.3</v>
      </c>
      <c r="DR41" s="152">
        <v>148.6</v>
      </c>
      <c r="DS41" s="152">
        <v>133.4</v>
      </c>
      <c r="DT41" s="152">
        <v>152.9</v>
      </c>
      <c r="DU41" s="152">
        <v>184.2</v>
      </c>
      <c r="DV41" s="152">
        <v>188.5</v>
      </c>
      <c r="DW41" s="152">
        <v>198.8</v>
      </c>
      <c r="DX41" s="152">
        <v>204.5</v>
      </c>
      <c r="DY41" s="152">
        <v>200.1</v>
      </c>
      <c r="DZ41" s="152">
        <v>185</v>
      </c>
      <c r="EA41" s="152">
        <v>163.4</v>
      </c>
      <c r="EB41" s="152">
        <v>121.5</v>
      </c>
      <c r="EC41" s="152">
        <v>129.5</v>
      </c>
      <c r="ED41" s="152">
        <v>143.4</v>
      </c>
      <c r="EE41" s="152">
        <v>166.3</v>
      </c>
      <c r="EF41" s="152">
        <v>223.3</v>
      </c>
      <c r="EG41" s="152">
        <v>207.1</v>
      </c>
      <c r="EH41" s="152">
        <v>225.1</v>
      </c>
      <c r="EI41" s="152">
        <v>248.2</v>
      </c>
      <c r="EJ41" s="152">
        <v>220.5</v>
      </c>
      <c r="EK41" s="152">
        <v>172.8</v>
      </c>
      <c r="EL41" s="152">
        <v>224.5</v>
      </c>
      <c r="EM41" s="152">
        <v>219</v>
      </c>
      <c r="EN41" s="152">
        <v>195.5</v>
      </c>
      <c r="EO41" s="152">
        <v>172.7</v>
      </c>
      <c r="EP41" s="152">
        <v>158.9</v>
      </c>
      <c r="EQ41" s="152">
        <v>171.3</v>
      </c>
      <c r="ER41" s="152">
        <v>195.5</v>
      </c>
      <c r="ES41" s="152">
        <v>247.6</v>
      </c>
      <c r="ET41" s="152">
        <v>265.7</v>
      </c>
      <c r="EU41" s="152">
        <v>234.8</v>
      </c>
      <c r="EV41" s="152">
        <v>192.8</v>
      </c>
      <c r="EW41" s="152">
        <v>203.1</v>
      </c>
    </row>
    <row r="42" spans="1:153">
      <c r="A42" s="141" t="s">
        <v>7118</v>
      </c>
      <c r="B42" s="141" t="s">
        <v>7119</v>
      </c>
      <c r="C42" s="142">
        <v>4.6499999999999996E-3</v>
      </c>
      <c r="D42" s="143">
        <v>133.6</v>
      </c>
      <c r="E42" s="143">
        <v>107.6</v>
      </c>
      <c r="F42" s="143">
        <v>103.3</v>
      </c>
      <c r="G42" s="143">
        <v>144.69999999999999</v>
      </c>
      <c r="H42" s="143">
        <v>128.5</v>
      </c>
      <c r="I42" s="143">
        <v>118.8</v>
      </c>
      <c r="J42" s="143">
        <v>103.2</v>
      </c>
      <c r="K42" s="143">
        <v>94.6</v>
      </c>
      <c r="L42" s="143">
        <v>111</v>
      </c>
      <c r="M42" s="143">
        <v>133.5</v>
      </c>
      <c r="N42" s="143">
        <v>142.69999999999999</v>
      </c>
      <c r="O42" s="143">
        <v>164.2</v>
      </c>
      <c r="P42" s="143">
        <v>146.19999999999999</v>
      </c>
      <c r="Q42" s="143">
        <v>113.4</v>
      </c>
      <c r="R42" s="143">
        <v>118.9</v>
      </c>
      <c r="S42" s="143">
        <v>152.30000000000001</v>
      </c>
      <c r="T42" s="143">
        <v>166.5</v>
      </c>
      <c r="U42" s="143">
        <v>180.7</v>
      </c>
      <c r="V42" s="143">
        <v>224.3</v>
      </c>
      <c r="W42" s="143">
        <v>211.3</v>
      </c>
      <c r="X42" s="143">
        <v>136.69999999999999</v>
      </c>
      <c r="Y42" s="143">
        <v>169.8</v>
      </c>
      <c r="Z42" s="143">
        <v>143.5</v>
      </c>
      <c r="AA42" s="143">
        <v>145.1</v>
      </c>
      <c r="AB42" s="143">
        <v>119.6</v>
      </c>
      <c r="AC42" s="143">
        <v>88.3</v>
      </c>
      <c r="AD42" s="143">
        <v>116.3</v>
      </c>
      <c r="AE42" s="143">
        <v>142.5</v>
      </c>
      <c r="AF42" s="143">
        <v>148.1</v>
      </c>
      <c r="AG42" s="143">
        <v>173.8</v>
      </c>
      <c r="AH42" s="143">
        <v>159.9</v>
      </c>
      <c r="AI42" s="143">
        <v>182</v>
      </c>
      <c r="AJ42" s="143">
        <v>145</v>
      </c>
      <c r="AK42" s="143">
        <v>167.9</v>
      </c>
      <c r="AL42" s="143">
        <v>162.6</v>
      </c>
      <c r="AM42" s="143">
        <v>187.9</v>
      </c>
      <c r="AN42" s="143">
        <v>135.9</v>
      </c>
      <c r="AO42" s="143">
        <v>115.3</v>
      </c>
      <c r="AP42" s="143">
        <v>104.2</v>
      </c>
      <c r="AQ42" s="143">
        <v>118.5</v>
      </c>
      <c r="AR42" s="143">
        <v>118.5</v>
      </c>
      <c r="AS42" s="143">
        <v>118.5</v>
      </c>
      <c r="AT42" s="143">
        <v>118.5</v>
      </c>
      <c r="AU42" s="143">
        <v>118.5</v>
      </c>
      <c r="AV42" s="143">
        <v>118.5</v>
      </c>
      <c r="AW42" s="143">
        <v>118.5</v>
      </c>
      <c r="AX42" s="143">
        <v>118.5</v>
      </c>
      <c r="AY42" s="143">
        <v>118.5</v>
      </c>
      <c r="AZ42" s="143">
        <v>153.30000000000001</v>
      </c>
      <c r="BA42" s="143">
        <v>134.19999999999999</v>
      </c>
      <c r="BB42" s="143">
        <v>130.80000000000001</v>
      </c>
      <c r="BC42" s="143">
        <v>165.5</v>
      </c>
      <c r="BD42" s="143">
        <v>161.1</v>
      </c>
      <c r="BE42" s="143">
        <v>150.9</v>
      </c>
      <c r="BF42" s="143">
        <v>126.2</v>
      </c>
      <c r="BG42" s="143">
        <v>133</v>
      </c>
      <c r="BH42" s="143">
        <v>128</v>
      </c>
      <c r="BI42" s="143">
        <v>126.9</v>
      </c>
      <c r="BJ42" s="143">
        <v>132.4</v>
      </c>
      <c r="BK42" s="144">
        <v>141.1</v>
      </c>
      <c r="BL42" s="143">
        <v>143.1</v>
      </c>
      <c r="BM42" s="143">
        <v>131.9</v>
      </c>
      <c r="BN42" s="143">
        <v>122.1</v>
      </c>
      <c r="BO42" s="143">
        <v>140.69999999999999</v>
      </c>
      <c r="BP42" s="143">
        <v>155</v>
      </c>
      <c r="BQ42" s="143">
        <v>143.80000000000001</v>
      </c>
      <c r="BR42" s="145">
        <v>137.1</v>
      </c>
      <c r="BS42" s="145">
        <v>145.4</v>
      </c>
      <c r="BT42" s="145">
        <v>148.80000000000001</v>
      </c>
      <c r="BU42" s="145">
        <v>154.5</v>
      </c>
      <c r="BV42" s="145">
        <v>144.6</v>
      </c>
      <c r="BW42" s="145">
        <v>134.4</v>
      </c>
      <c r="BX42" s="145">
        <v>112.9</v>
      </c>
      <c r="BY42" s="145">
        <v>119.4</v>
      </c>
      <c r="BZ42" s="143">
        <v>116.7</v>
      </c>
      <c r="CA42" s="143">
        <v>122.7</v>
      </c>
      <c r="CB42" s="143">
        <v>144.80000000000001</v>
      </c>
      <c r="CC42" s="143">
        <v>121</v>
      </c>
      <c r="CD42" s="143">
        <v>122.6</v>
      </c>
      <c r="CE42" s="143">
        <v>126.8</v>
      </c>
      <c r="CF42" s="143">
        <v>125.8</v>
      </c>
      <c r="CG42" s="143">
        <v>123.9</v>
      </c>
      <c r="CH42" s="143">
        <v>127.3</v>
      </c>
      <c r="CI42" s="143">
        <v>151.69999999999999</v>
      </c>
      <c r="CJ42" s="146">
        <v>165</v>
      </c>
      <c r="CK42" s="146">
        <v>174.3</v>
      </c>
      <c r="CL42" s="146">
        <v>156.1</v>
      </c>
      <c r="CM42" s="147">
        <v>151.80000000000001</v>
      </c>
      <c r="CN42" s="147">
        <v>134.30000000000001</v>
      </c>
      <c r="CO42" s="147">
        <v>139.5</v>
      </c>
      <c r="CP42" s="148">
        <v>154.1</v>
      </c>
      <c r="CQ42" s="149">
        <v>165.3</v>
      </c>
      <c r="CR42" s="149">
        <v>196.1</v>
      </c>
      <c r="CS42" s="149">
        <v>190.5</v>
      </c>
      <c r="CT42" s="149">
        <v>176.1</v>
      </c>
      <c r="CU42" s="150">
        <v>167</v>
      </c>
      <c r="CV42" s="150">
        <v>172.3</v>
      </c>
      <c r="CW42" s="150">
        <v>150.4</v>
      </c>
      <c r="CX42" s="150">
        <v>157.6</v>
      </c>
      <c r="CY42" s="150">
        <v>166.5</v>
      </c>
      <c r="CZ42" s="150">
        <v>170.4</v>
      </c>
      <c r="DA42" s="150">
        <v>175.9</v>
      </c>
      <c r="DB42" s="151">
        <v>190.2</v>
      </c>
      <c r="DC42" s="151">
        <v>169.8</v>
      </c>
      <c r="DD42" s="151">
        <v>177.1</v>
      </c>
      <c r="DE42" s="151">
        <v>153.6</v>
      </c>
      <c r="DF42" s="151">
        <v>163</v>
      </c>
      <c r="DG42" s="151">
        <v>158.30000000000001</v>
      </c>
      <c r="DH42" s="151">
        <v>151.19999999999999</v>
      </c>
      <c r="DI42" s="151">
        <v>145.69999999999999</v>
      </c>
      <c r="DJ42" s="151">
        <v>147.9</v>
      </c>
      <c r="DK42" s="151">
        <v>177.7</v>
      </c>
      <c r="DL42" s="151">
        <v>167</v>
      </c>
      <c r="DM42" s="152">
        <v>131.4</v>
      </c>
      <c r="DN42" s="152">
        <v>129.80000000000001</v>
      </c>
      <c r="DO42" s="152">
        <v>144.19999999999999</v>
      </c>
      <c r="DP42" s="152">
        <v>160.1</v>
      </c>
      <c r="DQ42" s="152">
        <v>189.9</v>
      </c>
      <c r="DR42" s="152">
        <v>204.7</v>
      </c>
      <c r="DS42" s="152">
        <v>190.2</v>
      </c>
      <c r="DT42" s="152">
        <v>158.80000000000001</v>
      </c>
      <c r="DU42" s="152">
        <v>146.6</v>
      </c>
      <c r="DV42" s="152">
        <v>146.69999999999999</v>
      </c>
      <c r="DW42" s="152">
        <v>185.9</v>
      </c>
      <c r="DX42" s="152">
        <v>212.6</v>
      </c>
      <c r="DY42" s="152">
        <v>212.2</v>
      </c>
      <c r="DZ42" s="152">
        <v>209.6</v>
      </c>
      <c r="EA42" s="152">
        <v>194.4</v>
      </c>
      <c r="EB42" s="152">
        <v>170.8</v>
      </c>
      <c r="EC42" s="152">
        <v>150.80000000000001</v>
      </c>
      <c r="ED42" s="152">
        <v>159.19999999999999</v>
      </c>
      <c r="EE42" s="152">
        <v>170.1</v>
      </c>
      <c r="EF42" s="152">
        <v>156</v>
      </c>
      <c r="EG42" s="152">
        <v>130.80000000000001</v>
      </c>
      <c r="EH42" s="152">
        <v>135.9</v>
      </c>
      <c r="EI42" s="152">
        <v>170.2</v>
      </c>
      <c r="EJ42" s="152">
        <v>169.5</v>
      </c>
      <c r="EK42" s="152">
        <v>154.80000000000001</v>
      </c>
      <c r="EL42" s="152">
        <v>160.69999999999999</v>
      </c>
      <c r="EM42" s="152">
        <v>163.6</v>
      </c>
      <c r="EN42" s="152">
        <v>158.19999999999999</v>
      </c>
      <c r="EO42" s="152">
        <v>177.8</v>
      </c>
      <c r="EP42" s="152">
        <v>183.2</v>
      </c>
      <c r="EQ42" s="152">
        <v>203</v>
      </c>
      <c r="ER42" s="152">
        <v>204.2</v>
      </c>
      <c r="ES42" s="152">
        <v>169.4</v>
      </c>
      <c r="ET42" s="152">
        <v>167.8</v>
      </c>
      <c r="EU42" s="152">
        <v>207.1</v>
      </c>
      <c r="EV42" s="152">
        <v>210.6</v>
      </c>
      <c r="EW42" s="152">
        <v>178.8</v>
      </c>
    </row>
    <row r="43" spans="1:153">
      <c r="A43" s="141" t="s">
        <v>7120</v>
      </c>
      <c r="B43" s="141" t="s">
        <v>7121</v>
      </c>
      <c r="C43" s="142">
        <v>1.823E-2</v>
      </c>
      <c r="D43" s="143">
        <v>59</v>
      </c>
      <c r="E43" s="143">
        <v>59.5</v>
      </c>
      <c r="F43" s="143">
        <v>90.9</v>
      </c>
      <c r="G43" s="143">
        <v>94.1</v>
      </c>
      <c r="H43" s="143">
        <v>74.3</v>
      </c>
      <c r="I43" s="143">
        <v>64.8</v>
      </c>
      <c r="J43" s="143">
        <v>81.900000000000006</v>
      </c>
      <c r="K43" s="143">
        <v>114</v>
      </c>
      <c r="L43" s="143">
        <v>227.1</v>
      </c>
      <c r="M43" s="143">
        <v>189.2</v>
      </c>
      <c r="N43" s="143">
        <v>122.5</v>
      </c>
      <c r="O43" s="143">
        <v>69.3</v>
      </c>
      <c r="P43" s="143">
        <v>61.5</v>
      </c>
      <c r="Q43" s="143">
        <v>69.5</v>
      </c>
      <c r="R43" s="143">
        <v>112</v>
      </c>
      <c r="S43" s="143">
        <v>134.30000000000001</v>
      </c>
      <c r="T43" s="143">
        <v>115.8</v>
      </c>
      <c r="U43" s="143">
        <v>115.3</v>
      </c>
      <c r="V43" s="143">
        <v>203</v>
      </c>
      <c r="W43" s="143">
        <v>256.89999999999998</v>
      </c>
      <c r="X43" s="143">
        <v>276.10000000000002</v>
      </c>
      <c r="Y43" s="143">
        <v>273.39999999999998</v>
      </c>
      <c r="Z43" s="143">
        <v>178.7</v>
      </c>
      <c r="AA43" s="143">
        <v>88.3</v>
      </c>
      <c r="AB43" s="143">
        <v>89.7</v>
      </c>
      <c r="AC43" s="143">
        <v>94.4</v>
      </c>
      <c r="AD43" s="143">
        <v>182.4</v>
      </c>
      <c r="AE43" s="143">
        <v>133</v>
      </c>
      <c r="AF43" s="143">
        <v>122.8</v>
      </c>
      <c r="AG43" s="143">
        <v>147.69999999999999</v>
      </c>
      <c r="AH43" s="143">
        <v>172.9</v>
      </c>
      <c r="AI43" s="143">
        <v>276</v>
      </c>
      <c r="AJ43" s="143">
        <v>352.5</v>
      </c>
      <c r="AK43" s="143">
        <v>379.2</v>
      </c>
      <c r="AL43" s="143">
        <v>204.1</v>
      </c>
      <c r="AM43" s="143">
        <v>121.5</v>
      </c>
      <c r="AN43" s="143">
        <v>113.3</v>
      </c>
      <c r="AO43" s="143">
        <v>151.80000000000001</v>
      </c>
      <c r="AP43" s="143">
        <v>158.19999999999999</v>
      </c>
      <c r="AQ43" s="143">
        <v>129.69999999999999</v>
      </c>
      <c r="AR43" s="143">
        <v>129.69999999999999</v>
      </c>
      <c r="AS43" s="143">
        <v>129.69999999999999</v>
      </c>
      <c r="AT43" s="143">
        <v>129.69999999999999</v>
      </c>
      <c r="AU43" s="143">
        <v>129.69999999999999</v>
      </c>
      <c r="AV43" s="143">
        <v>129.69999999999999</v>
      </c>
      <c r="AW43" s="143">
        <v>129.69999999999999</v>
      </c>
      <c r="AX43" s="143">
        <v>129.69999999999999</v>
      </c>
      <c r="AY43" s="143">
        <v>129.69999999999999</v>
      </c>
      <c r="AZ43" s="143">
        <v>76.5</v>
      </c>
      <c r="BA43" s="143">
        <v>102.8</v>
      </c>
      <c r="BB43" s="143">
        <v>163</v>
      </c>
      <c r="BC43" s="143">
        <v>139.69999999999999</v>
      </c>
      <c r="BD43" s="143">
        <v>91</v>
      </c>
      <c r="BE43" s="143">
        <v>91.9</v>
      </c>
      <c r="BF43" s="143">
        <v>103</v>
      </c>
      <c r="BG43" s="143">
        <v>138.6</v>
      </c>
      <c r="BH43" s="143">
        <v>214</v>
      </c>
      <c r="BI43" s="143">
        <v>229.6</v>
      </c>
      <c r="BJ43" s="143">
        <v>131.19999999999999</v>
      </c>
      <c r="BK43" s="144">
        <v>89</v>
      </c>
      <c r="BL43" s="143">
        <v>76.2</v>
      </c>
      <c r="BM43" s="143">
        <v>112.8</v>
      </c>
      <c r="BN43" s="143">
        <v>125.8</v>
      </c>
      <c r="BO43" s="143">
        <v>162.9</v>
      </c>
      <c r="BP43" s="143">
        <v>160.6</v>
      </c>
      <c r="BQ43" s="143">
        <v>176.8</v>
      </c>
      <c r="BR43" s="145">
        <v>256.2</v>
      </c>
      <c r="BS43" s="145">
        <v>254.2</v>
      </c>
      <c r="BT43" s="145">
        <v>380.2</v>
      </c>
      <c r="BU43" s="145">
        <v>315.7</v>
      </c>
      <c r="BV43" s="145">
        <v>218.5</v>
      </c>
      <c r="BW43" s="145">
        <v>112.5</v>
      </c>
      <c r="BX43" s="145">
        <v>97.1</v>
      </c>
      <c r="BY43" s="145">
        <v>103</v>
      </c>
      <c r="BZ43" s="143">
        <v>134</v>
      </c>
      <c r="CA43" s="143">
        <v>148.6</v>
      </c>
      <c r="CB43" s="143">
        <v>117.1</v>
      </c>
      <c r="CC43" s="143">
        <v>112.7</v>
      </c>
      <c r="CD43" s="143">
        <v>128.69999999999999</v>
      </c>
      <c r="CE43" s="143">
        <v>199.1</v>
      </c>
      <c r="CF43" s="143">
        <v>219.3</v>
      </c>
      <c r="CG43" s="143">
        <v>269.8</v>
      </c>
      <c r="CH43" s="143">
        <v>227.5</v>
      </c>
      <c r="CI43" s="143">
        <v>106.3</v>
      </c>
      <c r="CJ43" s="146">
        <v>79.5</v>
      </c>
      <c r="CK43" s="146">
        <v>95.9</v>
      </c>
      <c r="CL43" s="146">
        <v>120.4</v>
      </c>
      <c r="CM43" s="147">
        <v>192.5</v>
      </c>
      <c r="CN43" s="147">
        <v>161.80000000000001</v>
      </c>
      <c r="CO43" s="147">
        <v>156.80000000000001</v>
      </c>
      <c r="CP43" s="148">
        <v>178.7</v>
      </c>
      <c r="CQ43" s="149">
        <v>321.39999999999998</v>
      </c>
      <c r="CR43" s="149">
        <v>601.4</v>
      </c>
      <c r="CS43" s="149">
        <v>472</v>
      </c>
      <c r="CT43" s="149">
        <v>248.9</v>
      </c>
      <c r="CU43" s="150">
        <v>127.3</v>
      </c>
      <c r="CV43" s="150">
        <v>105.3</v>
      </c>
      <c r="CW43" s="150">
        <v>98.7</v>
      </c>
      <c r="CX43" s="150">
        <v>138.80000000000001</v>
      </c>
      <c r="CY43" s="150">
        <v>157.1</v>
      </c>
      <c r="CZ43" s="150">
        <v>173.6</v>
      </c>
      <c r="DA43" s="150">
        <v>228.7</v>
      </c>
      <c r="DB43" s="151">
        <v>228.2</v>
      </c>
      <c r="DC43" s="151">
        <v>255.7</v>
      </c>
      <c r="DD43" s="151">
        <v>208.2</v>
      </c>
      <c r="DE43" s="151">
        <v>345.8</v>
      </c>
      <c r="DF43" s="151">
        <v>307.7</v>
      </c>
      <c r="DG43" s="151">
        <v>232.5</v>
      </c>
      <c r="DH43" s="151">
        <v>102.6</v>
      </c>
      <c r="DI43" s="151">
        <v>103.2</v>
      </c>
      <c r="DJ43" s="151">
        <v>194</v>
      </c>
      <c r="DK43" s="151">
        <v>181.9</v>
      </c>
      <c r="DL43" s="151">
        <v>147.19999999999999</v>
      </c>
      <c r="DM43" s="152">
        <v>161.5</v>
      </c>
      <c r="DN43" s="152">
        <v>251.6</v>
      </c>
      <c r="DO43" s="152">
        <v>335.6</v>
      </c>
      <c r="DP43" s="152">
        <v>581.4</v>
      </c>
      <c r="DQ43" s="152">
        <v>698.3</v>
      </c>
      <c r="DR43" s="152">
        <v>525.5</v>
      </c>
      <c r="DS43" s="152">
        <v>275.8</v>
      </c>
      <c r="DT43" s="152">
        <v>129.9</v>
      </c>
      <c r="DU43" s="152">
        <v>150.9</v>
      </c>
      <c r="DV43" s="152">
        <v>208.4</v>
      </c>
      <c r="DW43" s="152">
        <v>153.30000000000001</v>
      </c>
      <c r="DX43" s="152">
        <v>159.9</v>
      </c>
      <c r="DY43" s="152">
        <v>223.7</v>
      </c>
      <c r="DZ43" s="152">
        <v>310.60000000000002</v>
      </c>
      <c r="EA43" s="152">
        <v>374.4</v>
      </c>
      <c r="EB43" s="152">
        <v>485.2</v>
      </c>
      <c r="EC43" s="152">
        <v>480.1</v>
      </c>
      <c r="ED43" s="152">
        <v>407.5</v>
      </c>
      <c r="EE43" s="152">
        <v>257.60000000000002</v>
      </c>
      <c r="EF43" s="152">
        <v>140.1</v>
      </c>
      <c r="EG43" s="152">
        <v>142.5</v>
      </c>
      <c r="EH43" s="152">
        <v>192.7</v>
      </c>
      <c r="EI43" s="152">
        <v>166.5</v>
      </c>
      <c r="EJ43" s="152">
        <v>138.30000000000001</v>
      </c>
      <c r="EK43" s="152">
        <v>102.7</v>
      </c>
      <c r="EL43" s="152">
        <v>258.2</v>
      </c>
      <c r="EM43" s="152">
        <v>279.89999999999998</v>
      </c>
      <c r="EN43" s="152">
        <v>330</v>
      </c>
      <c r="EO43" s="152">
        <v>337.2</v>
      </c>
      <c r="EP43" s="152">
        <v>276.60000000000002</v>
      </c>
      <c r="EQ43" s="152">
        <v>163.5</v>
      </c>
      <c r="ER43" s="152">
        <v>114.2</v>
      </c>
      <c r="ES43" s="152">
        <v>145</v>
      </c>
      <c r="ET43" s="152">
        <v>285</v>
      </c>
      <c r="EU43" s="152">
        <v>344.8</v>
      </c>
      <c r="EV43" s="152">
        <v>197.6</v>
      </c>
      <c r="EW43" s="152">
        <v>195.7</v>
      </c>
    </row>
    <row r="44" spans="1:153">
      <c r="A44" s="141" t="s">
        <v>7122</v>
      </c>
      <c r="B44" s="141" t="s">
        <v>7123</v>
      </c>
      <c r="C44" s="142">
        <v>1.6006</v>
      </c>
      <c r="D44" s="143">
        <v>102.2</v>
      </c>
      <c r="E44" s="143">
        <v>102.6</v>
      </c>
      <c r="F44" s="143">
        <v>101.2</v>
      </c>
      <c r="G44" s="143">
        <v>103.2</v>
      </c>
      <c r="H44" s="143">
        <v>103.5</v>
      </c>
      <c r="I44" s="143">
        <v>104.1</v>
      </c>
      <c r="J44" s="143">
        <v>104.9</v>
      </c>
      <c r="K44" s="143">
        <v>106.7</v>
      </c>
      <c r="L44" s="143">
        <v>104.5</v>
      </c>
      <c r="M44" s="143">
        <v>109</v>
      </c>
      <c r="N44" s="143">
        <v>107.9</v>
      </c>
      <c r="O44" s="143">
        <v>108.4</v>
      </c>
      <c r="P44" s="143">
        <v>106.6</v>
      </c>
      <c r="Q44" s="143">
        <v>106.9</v>
      </c>
      <c r="R44" s="143">
        <v>106.2</v>
      </c>
      <c r="S44" s="143">
        <v>104.4</v>
      </c>
      <c r="T44" s="143">
        <v>107.2</v>
      </c>
      <c r="U44" s="143">
        <v>119.3</v>
      </c>
      <c r="V44" s="143">
        <v>120.7</v>
      </c>
      <c r="W44" s="143">
        <v>117.9</v>
      </c>
      <c r="X44" s="143">
        <v>113.4</v>
      </c>
      <c r="Y44" s="143">
        <v>115</v>
      </c>
      <c r="Z44" s="143">
        <v>117.9</v>
      </c>
      <c r="AA44" s="143">
        <v>124.5</v>
      </c>
      <c r="AB44" s="143">
        <v>125.3</v>
      </c>
      <c r="AC44" s="143">
        <v>126.6</v>
      </c>
      <c r="AD44" s="143">
        <v>126.9</v>
      </c>
      <c r="AE44" s="143">
        <v>130.5</v>
      </c>
      <c r="AF44" s="143">
        <v>132.4</v>
      </c>
      <c r="AG44" s="143">
        <v>139.30000000000001</v>
      </c>
      <c r="AH44" s="143">
        <v>139</v>
      </c>
      <c r="AI44" s="143">
        <v>131.6</v>
      </c>
      <c r="AJ44" s="143">
        <v>127.3</v>
      </c>
      <c r="AK44" s="143">
        <v>130</v>
      </c>
      <c r="AL44" s="143">
        <v>133.4</v>
      </c>
      <c r="AM44" s="143">
        <v>135.1</v>
      </c>
      <c r="AN44" s="143">
        <v>135.1</v>
      </c>
      <c r="AO44" s="143">
        <v>131.1</v>
      </c>
      <c r="AP44" s="143">
        <v>131.6</v>
      </c>
      <c r="AQ44" s="143">
        <v>131.30000000000001</v>
      </c>
      <c r="AR44" s="143">
        <v>132.4</v>
      </c>
      <c r="AS44" s="143">
        <v>136</v>
      </c>
      <c r="AT44" s="143">
        <v>135.4</v>
      </c>
      <c r="AU44" s="143">
        <v>128.80000000000001</v>
      </c>
      <c r="AV44" s="143">
        <v>127.6</v>
      </c>
      <c r="AW44" s="143">
        <v>128.30000000000001</v>
      </c>
      <c r="AX44" s="143">
        <v>130.6</v>
      </c>
      <c r="AY44" s="143">
        <v>131.4</v>
      </c>
      <c r="AZ44" s="143">
        <v>138.69999999999999</v>
      </c>
      <c r="BA44" s="143">
        <v>136.69999999999999</v>
      </c>
      <c r="BB44" s="143">
        <v>139.5</v>
      </c>
      <c r="BC44" s="143">
        <v>143.69999999999999</v>
      </c>
      <c r="BD44" s="143">
        <v>148.19999999999999</v>
      </c>
      <c r="BE44" s="143">
        <v>153.4</v>
      </c>
      <c r="BF44" s="143">
        <v>144.1</v>
      </c>
      <c r="BG44" s="143">
        <v>135.9</v>
      </c>
      <c r="BH44" s="143">
        <v>128.4</v>
      </c>
      <c r="BI44" s="143">
        <v>130.69999999999999</v>
      </c>
      <c r="BJ44" s="143">
        <v>135.30000000000001</v>
      </c>
      <c r="BK44" s="144">
        <v>139.30000000000001</v>
      </c>
      <c r="BL44" s="143">
        <v>138.69999999999999</v>
      </c>
      <c r="BM44" s="143">
        <v>135.69999999999999</v>
      </c>
      <c r="BN44" s="143">
        <v>139.5</v>
      </c>
      <c r="BO44" s="143">
        <v>147.6</v>
      </c>
      <c r="BP44" s="143">
        <v>159.1</v>
      </c>
      <c r="BQ44" s="143">
        <v>157.9</v>
      </c>
      <c r="BR44" s="145">
        <v>149.80000000000001</v>
      </c>
      <c r="BS44" s="145">
        <v>144.69999999999999</v>
      </c>
      <c r="BT44" s="145">
        <v>143.80000000000001</v>
      </c>
      <c r="BU44" s="145">
        <v>143.6</v>
      </c>
      <c r="BV44" s="145">
        <v>145.30000000000001</v>
      </c>
      <c r="BW44" s="145">
        <v>152.19999999999999</v>
      </c>
      <c r="BX44" s="145">
        <v>165.6</v>
      </c>
      <c r="BY44" s="145">
        <v>156.6</v>
      </c>
      <c r="BZ44" s="143">
        <v>144.69999999999999</v>
      </c>
      <c r="CA44" s="143">
        <v>134.6</v>
      </c>
      <c r="CB44" s="143">
        <v>133</v>
      </c>
      <c r="CC44" s="143">
        <v>146.9</v>
      </c>
      <c r="CD44" s="143">
        <v>151</v>
      </c>
      <c r="CE44" s="143">
        <v>141.1</v>
      </c>
      <c r="CF44" s="143">
        <v>136.80000000000001</v>
      </c>
      <c r="CG44" s="143">
        <v>137.1</v>
      </c>
      <c r="CH44" s="143">
        <v>139.9</v>
      </c>
      <c r="CI44" s="143">
        <v>140.6</v>
      </c>
      <c r="CJ44" s="146">
        <v>154.19999999999999</v>
      </c>
      <c r="CK44" s="146">
        <v>151.1</v>
      </c>
      <c r="CL44" s="146">
        <v>147.4</v>
      </c>
      <c r="CM44" s="147">
        <v>155.30000000000001</v>
      </c>
      <c r="CN44" s="147">
        <v>159.30000000000001</v>
      </c>
      <c r="CO44" s="147">
        <v>156.69999999999999</v>
      </c>
      <c r="CP44" s="148">
        <v>155.1</v>
      </c>
      <c r="CQ44" s="149">
        <v>147.19999999999999</v>
      </c>
      <c r="CR44" s="149">
        <v>139.9</v>
      </c>
      <c r="CS44" s="149">
        <v>139.69999999999999</v>
      </c>
      <c r="CT44" s="149">
        <v>139.30000000000001</v>
      </c>
      <c r="CU44" s="150">
        <v>137.80000000000001</v>
      </c>
      <c r="CV44" s="150">
        <v>154.6</v>
      </c>
      <c r="CW44" s="150">
        <v>152.19999999999999</v>
      </c>
      <c r="CX44" s="150">
        <v>150.80000000000001</v>
      </c>
      <c r="CY44" s="150">
        <v>150.6</v>
      </c>
      <c r="CZ44" s="150">
        <v>158.9</v>
      </c>
      <c r="DA44" s="150">
        <v>150.6</v>
      </c>
      <c r="DB44" s="151">
        <v>148.5</v>
      </c>
      <c r="DC44" s="151">
        <v>141.6</v>
      </c>
      <c r="DD44" s="151">
        <v>141.80000000000001</v>
      </c>
      <c r="DE44" s="151">
        <v>144</v>
      </c>
      <c r="DF44" s="151">
        <v>152.4</v>
      </c>
      <c r="DG44" s="151">
        <v>160.1</v>
      </c>
      <c r="DH44" s="151">
        <v>191</v>
      </c>
      <c r="DI44" s="151">
        <v>179.3</v>
      </c>
      <c r="DJ44" s="151">
        <v>161.30000000000001</v>
      </c>
      <c r="DK44" s="151">
        <v>145.30000000000001</v>
      </c>
      <c r="DL44" s="151">
        <v>150.80000000000001</v>
      </c>
      <c r="DM44" s="152">
        <v>168.6</v>
      </c>
      <c r="DN44" s="152">
        <v>173.3</v>
      </c>
      <c r="DO44" s="152">
        <v>167.7</v>
      </c>
      <c r="DP44" s="152">
        <v>163.30000000000001</v>
      </c>
      <c r="DQ44" s="152">
        <v>161.80000000000001</v>
      </c>
      <c r="DR44" s="152">
        <v>168</v>
      </c>
      <c r="DS44" s="152">
        <v>177.9</v>
      </c>
      <c r="DT44" s="152">
        <v>211.2</v>
      </c>
      <c r="DU44" s="152">
        <v>189.9</v>
      </c>
      <c r="DV44" s="152">
        <v>186.2</v>
      </c>
      <c r="DW44" s="152">
        <v>188.5</v>
      </c>
      <c r="DX44" s="152">
        <v>204.2</v>
      </c>
      <c r="DY44" s="152">
        <v>176.2</v>
      </c>
      <c r="DZ44" s="152">
        <v>173.8</v>
      </c>
      <c r="EA44" s="152">
        <v>173.3</v>
      </c>
      <c r="EB44" s="152">
        <v>166.1</v>
      </c>
      <c r="EC44" s="152">
        <v>169.1</v>
      </c>
      <c r="ED44" s="152">
        <v>180.3</v>
      </c>
      <c r="EE44" s="152">
        <v>186.6</v>
      </c>
      <c r="EF44" s="152">
        <v>201.9</v>
      </c>
      <c r="EG44" s="152">
        <v>191.2</v>
      </c>
      <c r="EH44" s="152">
        <v>182.4</v>
      </c>
      <c r="EI44" s="152">
        <v>169.7</v>
      </c>
      <c r="EJ44" s="152">
        <v>177.9</v>
      </c>
      <c r="EK44" s="152">
        <v>186.6</v>
      </c>
      <c r="EL44" s="152">
        <v>185.3</v>
      </c>
      <c r="EM44" s="152">
        <v>187.9</v>
      </c>
      <c r="EN44" s="152">
        <v>173.9</v>
      </c>
      <c r="EO44" s="152">
        <v>170.6</v>
      </c>
      <c r="EP44" s="152">
        <v>173.4</v>
      </c>
      <c r="EQ44" s="152">
        <v>180.9</v>
      </c>
      <c r="ER44" s="152">
        <v>200.5</v>
      </c>
      <c r="ES44" s="152">
        <v>202.5</v>
      </c>
      <c r="ET44" s="152">
        <v>200.9</v>
      </c>
      <c r="EU44" s="152">
        <v>196.2</v>
      </c>
      <c r="EV44" s="152">
        <v>207.6</v>
      </c>
      <c r="EW44" s="152">
        <v>209.3</v>
      </c>
    </row>
    <row r="45" spans="1:153">
      <c r="A45" s="141" t="s">
        <v>7124</v>
      </c>
      <c r="B45" s="141" t="s">
        <v>7125</v>
      </c>
      <c r="C45" s="142">
        <v>0.32937</v>
      </c>
      <c r="D45" s="143">
        <v>101.2</v>
      </c>
      <c r="E45" s="143">
        <v>109.5</v>
      </c>
      <c r="F45" s="143">
        <v>109.1</v>
      </c>
      <c r="G45" s="143">
        <v>113.3</v>
      </c>
      <c r="H45" s="143">
        <v>117.5</v>
      </c>
      <c r="I45" s="143">
        <v>108.8</v>
      </c>
      <c r="J45" s="143">
        <v>111.3</v>
      </c>
      <c r="K45" s="143">
        <v>121.6</v>
      </c>
      <c r="L45" s="143">
        <v>115.8</v>
      </c>
      <c r="M45" s="143">
        <v>116.5</v>
      </c>
      <c r="N45" s="143">
        <v>115.4</v>
      </c>
      <c r="O45" s="143">
        <v>118</v>
      </c>
      <c r="P45" s="143">
        <v>122.5</v>
      </c>
      <c r="Q45" s="143">
        <v>123.1</v>
      </c>
      <c r="R45" s="143">
        <v>124.8</v>
      </c>
      <c r="S45" s="143">
        <v>127.6</v>
      </c>
      <c r="T45" s="143">
        <v>133.1</v>
      </c>
      <c r="U45" s="143">
        <v>136.4</v>
      </c>
      <c r="V45" s="143">
        <v>139.19999999999999</v>
      </c>
      <c r="W45" s="143">
        <v>140.5</v>
      </c>
      <c r="X45" s="143">
        <v>134.69999999999999</v>
      </c>
      <c r="Y45" s="143">
        <v>136.1</v>
      </c>
      <c r="Z45" s="143">
        <v>136.1</v>
      </c>
      <c r="AA45" s="143">
        <v>136.30000000000001</v>
      </c>
      <c r="AB45" s="143">
        <v>141.1</v>
      </c>
      <c r="AC45" s="143">
        <v>144</v>
      </c>
      <c r="AD45" s="143">
        <v>148.30000000000001</v>
      </c>
      <c r="AE45" s="143">
        <v>152.19999999999999</v>
      </c>
      <c r="AF45" s="143">
        <v>154.19999999999999</v>
      </c>
      <c r="AG45" s="143">
        <v>151.69999999999999</v>
      </c>
      <c r="AH45" s="143">
        <v>147.1</v>
      </c>
      <c r="AI45" s="143">
        <v>146.1</v>
      </c>
      <c r="AJ45" s="143">
        <v>140.69999999999999</v>
      </c>
      <c r="AK45" s="143">
        <v>140.5</v>
      </c>
      <c r="AL45" s="143">
        <v>145.19999999999999</v>
      </c>
      <c r="AM45" s="143">
        <v>142.9</v>
      </c>
      <c r="AN45" s="143">
        <v>137.6</v>
      </c>
      <c r="AO45" s="143">
        <v>136.1</v>
      </c>
      <c r="AP45" s="143">
        <v>145.6</v>
      </c>
      <c r="AQ45" s="143">
        <v>144.1</v>
      </c>
      <c r="AR45" s="143">
        <v>143.30000000000001</v>
      </c>
      <c r="AS45" s="143">
        <v>141.1</v>
      </c>
      <c r="AT45" s="143">
        <v>139.4</v>
      </c>
      <c r="AU45" s="143">
        <v>136.19999999999999</v>
      </c>
      <c r="AV45" s="143">
        <v>130.6</v>
      </c>
      <c r="AW45" s="143">
        <v>128.9</v>
      </c>
      <c r="AX45" s="143">
        <v>133.1</v>
      </c>
      <c r="AY45" s="143">
        <v>129.30000000000001</v>
      </c>
      <c r="AZ45" s="143">
        <v>136</v>
      </c>
      <c r="BA45" s="143">
        <v>140.6</v>
      </c>
      <c r="BB45" s="143">
        <v>154.19999999999999</v>
      </c>
      <c r="BC45" s="143">
        <v>153.1</v>
      </c>
      <c r="BD45" s="143">
        <v>162.80000000000001</v>
      </c>
      <c r="BE45" s="143">
        <v>156.19999999999999</v>
      </c>
      <c r="BF45" s="143">
        <v>147</v>
      </c>
      <c r="BG45" s="143">
        <v>142</v>
      </c>
      <c r="BH45" s="143">
        <v>127.8</v>
      </c>
      <c r="BI45" s="143">
        <v>134.30000000000001</v>
      </c>
      <c r="BJ45" s="143">
        <v>140.19999999999999</v>
      </c>
      <c r="BK45" s="144">
        <v>145</v>
      </c>
      <c r="BL45" s="143">
        <v>155.1</v>
      </c>
      <c r="BM45" s="143">
        <v>159.9</v>
      </c>
      <c r="BN45" s="143">
        <v>167.2</v>
      </c>
      <c r="BO45" s="143">
        <v>168.4</v>
      </c>
      <c r="BP45" s="143">
        <v>177.7</v>
      </c>
      <c r="BQ45" s="143">
        <v>164.6</v>
      </c>
      <c r="BR45" s="145">
        <v>152.4</v>
      </c>
      <c r="BS45" s="145">
        <v>152.6</v>
      </c>
      <c r="BT45" s="145">
        <v>148.69999999999999</v>
      </c>
      <c r="BU45" s="145">
        <v>149.1</v>
      </c>
      <c r="BV45" s="145">
        <v>150.6</v>
      </c>
      <c r="BW45" s="145">
        <v>152.80000000000001</v>
      </c>
      <c r="BX45" s="145">
        <v>155.80000000000001</v>
      </c>
      <c r="BY45" s="145">
        <v>147.6</v>
      </c>
      <c r="BZ45" s="143">
        <v>148.5</v>
      </c>
      <c r="CA45" s="143">
        <v>143.5</v>
      </c>
      <c r="CB45" s="143">
        <v>140.1</v>
      </c>
      <c r="CC45" s="143">
        <v>139.4</v>
      </c>
      <c r="CD45" s="143">
        <v>141.69999999999999</v>
      </c>
      <c r="CE45" s="143">
        <v>140</v>
      </c>
      <c r="CF45" s="143">
        <v>132.80000000000001</v>
      </c>
      <c r="CG45" s="143">
        <v>133.1</v>
      </c>
      <c r="CH45" s="143">
        <v>134.9</v>
      </c>
      <c r="CI45" s="143">
        <v>129.80000000000001</v>
      </c>
      <c r="CJ45" s="146">
        <v>132.19999999999999</v>
      </c>
      <c r="CK45" s="146">
        <v>133.80000000000001</v>
      </c>
      <c r="CL45" s="146">
        <v>137.80000000000001</v>
      </c>
      <c r="CM45" s="147">
        <v>143.30000000000001</v>
      </c>
      <c r="CN45" s="147">
        <v>141.19999999999999</v>
      </c>
      <c r="CO45" s="147">
        <v>138.1</v>
      </c>
      <c r="CP45" s="148">
        <v>137.30000000000001</v>
      </c>
      <c r="CQ45" s="149">
        <v>126.4</v>
      </c>
      <c r="CR45" s="149">
        <v>123.6</v>
      </c>
      <c r="CS45" s="149">
        <v>127.2</v>
      </c>
      <c r="CT45" s="149">
        <v>131.9</v>
      </c>
      <c r="CU45" s="150">
        <v>132.69999999999999</v>
      </c>
      <c r="CV45" s="150">
        <v>128</v>
      </c>
      <c r="CW45" s="150">
        <v>130.19999999999999</v>
      </c>
      <c r="CX45" s="150">
        <v>132.5</v>
      </c>
      <c r="CY45" s="150">
        <v>134.1</v>
      </c>
      <c r="CZ45" s="150">
        <v>140.19999999999999</v>
      </c>
      <c r="DA45" s="150">
        <v>139.9</v>
      </c>
      <c r="DB45" s="151">
        <v>130.9</v>
      </c>
      <c r="DC45" s="151">
        <v>129.9</v>
      </c>
      <c r="DD45" s="151">
        <v>123.1</v>
      </c>
      <c r="DE45" s="151">
        <v>124.9</v>
      </c>
      <c r="DF45" s="151">
        <v>122.4</v>
      </c>
      <c r="DG45" s="151">
        <v>125.6</v>
      </c>
      <c r="DH45" s="151">
        <v>129.19999999999999</v>
      </c>
      <c r="DI45" s="151">
        <v>133.4</v>
      </c>
      <c r="DJ45" s="151">
        <v>136</v>
      </c>
      <c r="DK45" s="151">
        <v>134.1</v>
      </c>
      <c r="DL45" s="151">
        <v>119.4</v>
      </c>
      <c r="DM45" s="152">
        <v>167.3</v>
      </c>
      <c r="DN45" s="152">
        <v>163.9</v>
      </c>
      <c r="DO45" s="152">
        <v>152.5</v>
      </c>
      <c r="DP45" s="152">
        <v>146.19999999999999</v>
      </c>
      <c r="DQ45" s="152">
        <v>144.19999999999999</v>
      </c>
      <c r="DR45" s="152">
        <v>150.19999999999999</v>
      </c>
      <c r="DS45" s="152">
        <v>158.1</v>
      </c>
      <c r="DT45" s="152">
        <v>163.4</v>
      </c>
      <c r="DU45" s="152">
        <v>146.5</v>
      </c>
      <c r="DV45" s="152">
        <v>157.19999999999999</v>
      </c>
      <c r="DW45" s="152">
        <v>162.6</v>
      </c>
      <c r="DX45" s="152">
        <v>164.3</v>
      </c>
      <c r="DY45" s="152">
        <v>159.6</v>
      </c>
      <c r="DZ45" s="152">
        <v>151.6</v>
      </c>
      <c r="EA45" s="152">
        <v>147</v>
      </c>
      <c r="EB45" s="152">
        <v>144.69999999999999</v>
      </c>
      <c r="EC45" s="152">
        <v>147</v>
      </c>
      <c r="ED45" s="152">
        <v>156.19999999999999</v>
      </c>
      <c r="EE45" s="152">
        <v>160.30000000000001</v>
      </c>
      <c r="EF45" s="152">
        <v>156.80000000000001</v>
      </c>
      <c r="EG45" s="152">
        <v>155.4</v>
      </c>
      <c r="EH45" s="152">
        <v>155.80000000000001</v>
      </c>
      <c r="EI45" s="152">
        <v>162.19999999999999</v>
      </c>
      <c r="EJ45" s="152">
        <v>176</v>
      </c>
      <c r="EK45" s="152">
        <v>179.9</v>
      </c>
      <c r="EL45" s="152">
        <v>175.8</v>
      </c>
      <c r="EM45" s="152">
        <v>173</v>
      </c>
      <c r="EN45" s="152">
        <v>167.4</v>
      </c>
      <c r="EO45" s="152">
        <v>168.5</v>
      </c>
      <c r="EP45" s="152">
        <v>167.7</v>
      </c>
      <c r="EQ45" s="152">
        <v>169.5</v>
      </c>
      <c r="ER45" s="152">
        <v>175.7</v>
      </c>
      <c r="ES45" s="152">
        <v>181</v>
      </c>
      <c r="ET45" s="152">
        <v>184.2</v>
      </c>
      <c r="EU45" s="152">
        <v>180.1</v>
      </c>
      <c r="EV45" s="152">
        <v>186.3</v>
      </c>
      <c r="EW45" s="152">
        <v>189.7</v>
      </c>
    </row>
    <row r="46" spans="1:153">
      <c r="A46" s="141" t="s">
        <v>7126</v>
      </c>
      <c r="B46" s="141" t="s">
        <v>7127</v>
      </c>
      <c r="C46" s="142">
        <v>0.46209</v>
      </c>
      <c r="D46" s="143">
        <v>101.3</v>
      </c>
      <c r="E46" s="143">
        <v>95.6</v>
      </c>
      <c r="F46" s="143">
        <v>91.7</v>
      </c>
      <c r="G46" s="143">
        <v>94.2</v>
      </c>
      <c r="H46" s="143">
        <v>97.3</v>
      </c>
      <c r="I46" s="143">
        <v>0</v>
      </c>
      <c r="J46" s="143">
        <v>0</v>
      </c>
      <c r="K46" s="143">
        <v>0</v>
      </c>
      <c r="L46" s="143">
        <v>0</v>
      </c>
      <c r="M46" s="143">
        <v>0</v>
      </c>
      <c r="N46" s="143">
        <v>0</v>
      </c>
      <c r="O46" s="143">
        <v>0</v>
      </c>
      <c r="P46" s="143">
        <v>95.7</v>
      </c>
      <c r="Q46" s="143">
        <v>87.6</v>
      </c>
      <c r="R46" s="143">
        <v>82.2</v>
      </c>
      <c r="S46" s="143">
        <v>81.099999999999994</v>
      </c>
      <c r="T46" s="143">
        <v>87.4</v>
      </c>
      <c r="U46" s="143">
        <v>0</v>
      </c>
      <c r="V46" s="143">
        <v>0</v>
      </c>
      <c r="W46" s="143">
        <v>0</v>
      </c>
      <c r="X46" s="143">
        <v>0</v>
      </c>
      <c r="Y46" s="143">
        <v>0</v>
      </c>
      <c r="Z46" s="143">
        <v>0</v>
      </c>
      <c r="AA46" s="143">
        <v>0</v>
      </c>
      <c r="AB46" s="143">
        <v>105.3</v>
      </c>
      <c r="AC46" s="143">
        <v>103.4</v>
      </c>
      <c r="AD46" s="143">
        <v>102.5</v>
      </c>
      <c r="AE46" s="143">
        <v>108.2</v>
      </c>
      <c r="AF46" s="143">
        <v>117.3</v>
      </c>
      <c r="AG46" s="143">
        <v>0</v>
      </c>
      <c r="AH46" s="143">
        <v>0</v>
      </c>
      <c r="AI46" s="143">
        <v>0</v>
      </c>
      <c r="AJ46" s="143">
        <v>0</v>
      </c>
      <c r="AK46" s="143">
        <v>0</v>
      </c>
      <c r="AL46" s="143">
        <v>0</v>
      </c>
      <c r="AM46" s="143">
        <v>0</v>
      </c>
      <c r="AN46" s="143">
        <v>136.1</v>
      </c>
      <c r="AO46" s="143">
        <v>120.6</v>
      </c>
      <c r="AP46" s="143">
        <v>113.6</v>
      </c>
      <c r="AQ46" s="143">
        <v>114.7</v>
      </c>
      <c r="AR46" s="143">
        <v>121.2</v>
      </c>
      <c r="AS46" s="143">
        <v>0</v>
      </c>
      <c r="AT46" s="143">
        <v>0</v>
      </c>
      <c r="AU46" s="143">
        <v>0</v>
      </c>
      <c r="AV46" s="143">
        <v>0</v>
      </c>
      <c r="AW46" s="143">
        <v>0</v>
      </c>
      <c r="AX46" s="143">
        <v>0</v>
      </c>
      <c r="AY46" s="143">
        <v>0</v>
      </c>
      <c r="AZ46" s="143">
        <v>142.30000000000001</v>
      </c>
      <c r="BA46" s="143">
        <v>127.5</v>
      </c>
      <c r="BB46" s="143">
        <v>120.5</v>
      </c>
      <c r="BC46" s="143">
        <v>131.4</v>
      </c>
      <c r="BD46" s="143">
        <v>138.80000000000001</v>
      </c>
      <c r="BE46" s="143"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4">
        <v>0</v>
      </c>
      <c r="BL46" s="143">
        <v>131.1</v>
      </c>
      <c r="BM46" s="143">
        <v>107.1</v>
      </c>
      <c r="BN46" s="143">
        <v>111.7</v>
      </c>
      <c r="BO46" s="143">
        <v>129.30000000000001</v>
      </c>
      <c r="BP46" s="143">
        <v>154.30000000000001</v>
      </c>
      <c r="BQ46" s="143">
        <v>0</v>
      </c>
      <c r="BR46" s="145">
        <v>0</v>
      </c>
      <c r="BS46" s="145">
        <v>0</v>
      </c>
      <c r="BT46" s="145">
        <v>0</v>
      </c>
      <c r="BU46" s="145">
        <v>0</v>
      </c>
      <c r="BV46" s="145">
        <v>0</v>
      </c>
      <c r="BW46" s="145">
        <v>0</v>
      </c>
      <c r="BX46" s="145">
        <v>181.4</v>
      </c>
      <c r="BY46" s="145">
        <v>147.1</v>
      </c>
      <c r="BZ46" s="143">
        <v>113.3</v>
      </c>
      <c r="CA46" s="143">
        <v>100.8</v>
      </c>
      <c r="CB46" s="143">
        <v>108.2</v>
      </c>
      <c r="CC46" s="143">
        <v>0</v>
      </c>
      <c r="CD46" s="143">
        <v>0</v>
      </c>
      <c r="CE46" s="143">
        <v>0</v>
      </c>
      <c r="CF46" s="143">
        <v>0</v>
      </c>
      <c r="CG46" s="143">
        <v>0</v>
      </c>
      <c r="CH46" s="143">
        <v>0</v>
      </c>
      <c r="CI46" s="143">
        <v>0</v>
      </c>
      <c r="CJ46" s="146">
        <v>179.5</v>
      </c>
      <c r="CK46" s="146">
        <v>156.80000000000001</v>
      </c>
      <c r="CL46" s="146">
        <v>138.19999999999999</v>
      </c>
      <c r="CM46" s="147">
        <v>142.80000000000001</v>
      </c>
      <c r="CN46" s="147">
        <v>160.6</v>
      </c>
      <c r="CO46" s="147">
        <v>0</v>
      </c>
      <c r="CP46" s="148">
        <v>0</v>
      </c>
      <c r="CQ46" s="149">
        <v>0</v>
      </c>
      <c r="CR46" s="149">
        <v>0</v>
      </c>
      <c r="CS46" s="149">
        <v>0</v>
      </c>
      <c r="CT46" s="149">
        <v>0</v>
      </c>
      <c r="CU46" s="150">
        <v>0</v>
      </c>
      <c r="CV46" s="150">
        <v>196.4</v>
      </c>
      <c r="CW46" s="150">
        <v>185.8</v>
      </c>
      <c r="CX46" s="150">
        <v>177</v>
      </c>
      <c r="CY46" s="150">
        <v>163.1</v>
      </c>
      <c r="CZ46" s="150">
        <v>181.8</v>
      </c>
      <c r="DA46" s="150">
        <v>0</v>
      </c>
      <c r="DB46" s="151">
        <v>0</v>
      </c>
      <c r="DC46" s="151">
        <v>0</v>
      </c>
      <c r="DD46" s="151">
        <v>0</v>
      </c>
      <c r="DE46" s="151">
        <v>0</v>
      </c>
      <c r="DF46" s="151">
        <v>0</v>
      </c>
      <c r="DG46" s="151">
        <v>0</v>
      </c>
      <c r="DH46" s="151">
        <v>227.8</v>
      </c>
      <c r="DI46" s="151">
        <v>175.7</v>
      </c>
      <c r="DJ46" s="151">
        <v>126.1</v>
      </c>
      <c r="DK46" s="151">
        <v>120.8</v>
      </c>
      <c r="DL46" s="151">
        <v>160.9</v>
      </c>
      <c r="DM46" s="152">
        <v>0</v>
      </c>
      <c r="DN46" s="152">
        <v>0</v>
      </c>
      <c r="DO46" s="152">
        <v>0</v>
      </c>
      <c r="DP46" s="152">
        <v>0</v>
      </c>
      <c r="DQ46" s="152">
        <v>0</v>
      </c>
      <c r="DR46" s="152">
        <v>0</v>
      </c>
      <c r="DS46" s="152">
        <v>0</v>
      </c>
      <c r="DT46" s="152">
        <v>245.1</v>
      </c>
      <c r="DU46" s="152">
        <v>195.2</v>
      </c>
      <c r="DV46" s="152">
        <v>179.9</v>
      </c>
      <c r="DW46" s="152">
        <v>202.8</v>
      </c>
      <c r="DX46" s="152">
        <v>257.5</v>
      </c>
      <c r="DY46" s="152">
        <v>0</v>
      </c>
      <c r="DZ46" s="152">
        <v>0</v>
      </c>
      <c r="EA46" s="152">
        <v>0</v>
      </c>
      <c r="EB46" s="152">
        <v>0</v>
      </c>
      <c r="EC46" s="152">
        <v>0</v>
      </c>
      <c r="ED46" s="152">
        <v>0</v>
      </c>
      <c r="EE46" s="152">
        <v>0</v>
      </c>
      <c r="EF46" s="152">
        <v>222.4</v>
      </c>
      <c r="EG46" s="152">
        <v>185.7</v>
      </c>
      <c r="EH46" s="152">
        <v>150.6</v>
      </c>
      <c r="EI46" s="152">
        <v>142.69999999999999</v>
      </c>
      <c r="EJ46" s="152">
        <v>169.7</v>
      </c>
      <c r="EK46" s="152">
        <v>0</v>
      </c>
      <c r="EL46" s="152">
        <v>0</v>
      </c>
      <c r="EM46" s="152">
        <v>0</v>
      </c>
      <c r="EN46" s="152">
        <v>0</v>
      </c>
      <c r="EO46" s="152">
        <v>0</v>
      </c>
      <c r="EP46" s="152">
        <v>0</v>
      </c>
      <c r="EQ46" s="152">
        <v>0</v>
      </c>
      <c r="ER46" s="152">
        <v>212.3</v>
      </c>
      <c r="ES46" s="152">
        <v>206.8</v>
      </c>
      <c r="ET46" s="152">
        <v>206.6</v>
      </c>
      <c r="EU46" s="152">
        <v>206.5</v>
      </c>
      <c r="EV46" s="152">
        <v>229.2</v>
      </c>
      <c r="EW46" s="152">
        <v>0</v>
      </c>
    </row>
    <row r="47" spans="1:153">
      <c r="A47" s="141" t="s">
        <v>7128</v>
      </c>
      <c r="B47" s="141" t="s">
        <v>7129</v>
      </c>
      <c r="C47" s="142">
        <v>7.5050000000000006E-2</v>
      </c>
      <c r="D47" s="143">
        <v>107.1</v>
      </c>
      <c r="E47" s="143">
        <v>118.2</v>
      </c>
      <c r="F47" s="143">
        <v>118.1</v>
      </c>
      <c r="G47" s="143">
        <v>118.1</v>
      </c>
      <c r="H47" s="143">
        <v>105.5</v>
      </c>
      <c r="I47" s="143">
        <v>97.1</v>
      </c>
      <c r="J47" s="143">
        <v>97</v>
      </c>
      <c r="K47" s="143">
        <v>98.5</v>
      </c>
      <c r="L47" s="143">
        <v>95.8</v>
      </c>
      <c r="M47" s="143">
        <v>102</v>
      </c>
      <c r="N47" s="143">
        <v>108.8</v>
      </c>
      <c r="O47" s="143">
        <v>116.3</v>
      </c>
      <c r="P47" s="143">
        <v>121.8</v>
      </c>
      <c r="Q47" s="143">
        <v>127.5</v>
      </c>
      <c r="R47" s="143">
        <v>126.7</v>
      </c>
      <c r="S47" s="143">
        <v>115.2</v>
      </c>
      <c r="T47" s="143">
        <v>105</v>
      </c>
      <c r="U47" s="143">
        <v>95.4</v>
      </c>
      <c r="V47" s="143">
        <v>91.7</v>
      </c>
      <c r="W47" s="143">
        <v>85.2</v>
      </c>
      <c r="X47" s="143">
        <v>89.2</v>
      </c>
      <c r="Y47" s="143">
        <v>94.2</v>
      </c>
      <c r="Z47" s="143">
        <v>84.9</v>
      </c>
      <c r="AA47" s="143">
        <v>114.5</v>
      </c>
      <c r="AB47" s="143">
        <v>126.4</v>
      </c>
      <c r="AC47" s="143">
        <v>129.9</v>
      </c>
      <c r="AD47" s="143">
        <v>131.5</v>
      </c>
      <c r="AE47" s="143">
        <v>132.5</v>
      </c>
      <c r="AF47" s="143">
        <v>124.3</v>
      </c>
      <c r="AG47" s="143">
        <v>104.6</v>
      </c>
      <c r="AH47" s="143">
        <v>96.2</v>
      </c>
      <c r="AI47" s="143">
        <v>93.7</v>
      </c>
      <c r="AJ47" s="143">
        <v>91.7</v>
      </c>
      <c r="AK47" s="143">
        <v>92.2</v>
      </c>
      <c r="AL47" s="143">
        <v>95.9</v>
      </c>
      <c r="AM47" s="143">
        <v>100.5</v>
      </c>
      <c r="AN47" s="143">
        <v>107.9</v>
      </c>
      <c r="AO47" s="143">
        <v>118.4</v>
      </c>
      <c r="AP47" s="143">
        <v>123.2</v>
      </c>
      <c r="AQ47" s="143">
        <v>114.8</v>
      </c>
      <c r="AR47" s="143">
        <v>108.1</v>
      </c>
      <c r="AS47" s="143">
        <v>94.8</v>
      </c>
      <c r="AT47" s="143">
        <v>88.1</v>
      </c>
      <c r="AU47" s="143">
        <v>90.1</v>
      </c>
      <c r="AV47" s="143">
        <v>88.4</v>
      </c>
      <c r="AW47" s="143">
        <v>88.5</v>
      </c>
      <c r="AX47" s="143">
        <v>94.1</v>
      </c>
      <c r="AY47" s="143">
        <v>95.6</v>
      </c>
      <c r="AZ47" s="143">
        <v>109.4</v>
      </c>
      <c r="BA47" s="143">
        <v>115.5</v>
      </c>
      <c r="BB47" s="143">
        <v>101.8</v>
      </c>
      <c r="BC47" s="143">
        <v>108.4</v>
      </c>
      <c r="BD47" s="143">
        <v>94.1</v>
      </c>
      <c r="BE47" s="143">
        <v>109.5</v>
      </c>
      <c r="BF47" s="143">
        <v>99.4</v>
      </c>
      <c r="BG47" s="143">
        <v>96.6</v>
      </c>
      <c r="BH47" s="143">
        <v>103.1</v>
      </c>
      <c r="BI47" s="143">
        <v>115</v>
      </c>
      <c r="BJ47" s="143">
        <v>125.2</v>
      </c>
      <c r="BK47" s="144">
        <v>131.5</v>
      </c>
      <c r="BL47" s="143">
        <v>136.69999999999999</v>
      </c>
      <c r="BM47" s="143">
        <v>140.6</v>
      </c>
      <c r="BN47" s="143">
        <v>144</v>
      </c>
      <c r="BO47" s="143">
        <v>139.4</v>
      </c>
      <c r="BP47" s="143">
        <v>117.9</v>
      </c>
      <c r="BQ47" s="143">
        <v>107.1</v>
      </c>
      <c r="BR47" s="145">
        <v>97</v>
      </c>
      <c r="BS47" s="145">
        <v>92.9</v>
      </c>
      <c r="BT47" s="145">
        <v>90.8</v>
      </c>
      <c r="BU47" s="145">
        <v>95.1</v>
      </c>
      <c r="BV47" s="145">
        <v>100.2</v>
      </c>
      <c r="BW47" s="145">
        <v>109.9</v>
      </c>
      <c r="BX47" s="145">
        <v>116.6</v>
      </c>
      <c r="BY47" s="145">
        <v>129.30000000000001</v>
      </c>
      <c r="BZ47" s="143">
        <v>144.9</v>
      </c>
      <c r="CA47" s="143">
        <v>144.1</v>
      </c>
      <c r="CB47" s="143">
        <v>114.1</v>
      </c>
      <c r="CC47" s="143">
        <v>93.4</v>
      </c>
      <c r="CD47" s="143">
        <v>88.9</v>
      </c>
      <c r="CE47" s="143">
        <v>88.5</v>
      </c>
      <c r="CF47" s="143">
        <v>90.2</v>
      </c>
      <c r="CG47" s="143">
        <v>91.1</v>
      </c>
      <c r="CH47" s="143">
        <v>99</v>
      </c>
      <c r="CI47" s="143">
        <v>106.3</v>
      </c>
      <c r="CJ47" s="146">
        <v>112.2</v>
      </c>
      <c r="CK47" s="146">
        <v>116.2</v>
      </c>
      <c r="CL47" s="146">
        <v>124.7</v>
      </c>
      <c r="CM47" s="147">
        <v>131</v>
      </c>
      <c r="CN47" s="147">
        <v>117.5</v>
      </c>
      <c r="CO47" s="147">
        <v>92.9</v>
      </c>
      <c r="CP47" s="148">
        <v>89.8</v>
      </c>
      <c r="CQ47" s="149">
        <v>83.5</v>
      </c>
      <c r="CR47" s="149">
        <v>87</v>
      </c>
      <c r="CS47" s="149">
        <v>91.6</v>
      </c>
      <c r="CT47" s="149">
        <v>98.9</v>
      </c>
      <c r="CU47" s="150">
        <v>102.9</v>
      </c>
      <c r="CV47" s="150">
        <v>107.9</v>
      </c>
      <c r="CW47" s="150">
        <v>109.9</v>
      </c>
      <c r="CX47" s="150">
        <v>126.9</v>
      </c>
      <c r="CY47" s="150">
        <v>130.4</v>
      </c>
      <c r="CZ47" s="150">
        <v>127.3</v>
      </c>
      <c r="DA47" s="150">
        <v>108.1</v>
      </c>
      <c r="DB47" s="151">
        <v>95</v>
      </c>
      <c r="DC47" s="151">
        <v>94.7</v>
      </c>
      <c r="DD47" s="151">
        <v>103.1</v>
      </c>
      <c r="DE47" s="151">
        <v>110</v>
      </c>
      <c r="DF47" s="151">
        <v>121.8</v>
      </c>
      <c r="DG47" s="151">
        <v>131.19999999999999</v>
      </c>
      <c r="DH47" s="151">
        <v>149</v>
      </c>
      <c r="DI47" s="151">
        <v>167</v>
      </c>
      <c r="DJ47" s="151">
        <v>185.5</v>
      </c>
      <c r="DK47" s="151">
        <v>173.6</v>
      </c>
      <c r="DL47" s="151">
        <v>119.2</v>
      </c>
      <c r="DM47" s="152">
        <v>96.6</v>
      </c>
      <c r="DN47" s="152">
        <v>99.3</v>
      </c>
      <c r="DO47" s="152">
        <v>106.4</v>
      </c>
      <c r="DP47" s="152">
        <v>110.1</v>
      </c>
      <c r="DQ47" s="152">
        <v>115</v>
      </c>
      <c r="DR47" s="152">
        <v>118.1</v>
      </c>
      <c r="DS47" s="152">
        <v>125.1</v>
      </c>
      <c r="DT47" s="152">
        <v>140.69999999999999</v>
      </c>
      <c r="DU47" s="152">
        <v>148.69999999999999</v>
      </c>
      <c r="DV47" s="152">
        <v>159.30000000000001</v>
      </c>
      <c r="DW47" s="152">
        <v>156.1</v>
      </c>
      <c r="DX47" s="152">
        <v>129</v>
      </c>
      <c r="DY47" s="152">
        <v>118</v>
      </c>
      <c r="DZ47" s="152">
        <v>109.2</v>
      </c>
      <c r="EA47" s="152">
        <v>97.9</v>
      </c>
      <c r="EB47" s="152">
        <v>94.6</v>
      </c>
      <c r="EC47" s="152">
        <v>101.1</v>
      </c>
      <c r="ED47" s="152">
        <v>115.4</v>
      </c>
      <c r="EE47" s="152">
        <v>134.1</v>
      </c>
      <c r="EF47" s="152">
        <v>148.1</v>
      </c>
      <c r="EG47" s="152">
        <v>161</v>
      </c>
      <c r="EH47" s="152">
        <v>168.3</v>
      </c>
      <c r="EI47" s="152">
        <v>173.5</v>
      </c>
      <c r="EJ47" s="152">
        <v>164.1</v>
      </c>
      <c r="EK47" s="152">
        <v>157.19999999999999</v>
      </c>
      <c r="EL47" s="152">
        <v>145.9</v>
      </c>
      <c r="EM47" s="152">
        <v>133.19999999999999</v>
      </c>
      <c r="EN47" s="152">
        <v>127.5</v>
      </c>
      <c r="EO47" s="152">
        <v>133.69999999999999</v>
      </c>
      <c r="EP47" s="152">
        <v>130.1</v>
      </c>
      <c r="EQ47" s="152">
        <v>131.80000000000001</v>
      </c>
      <c r="ER47" s="152">
        <v>142</v>
      </c>
      <c r="ES47" s="152">
        <v>145.5</v>
      </c>
      <c r="ET47" s="152">
        <v>147</v>
      </c>
      <c r="EU47" s="152">
        <v>149.69999999999999</v>
      </c>
      <c r="EV47" s="152">
        <v>153.5</v>
      </c>
      <c r="EW47" s="152">
        <v>139.5</v>
      </c>
    </row>
    <row r="48" spans="1:153">
      <c r="A48" s="141" t="s">
        <v>7130</v>
      </c>
      <c r="B48" s="141" t="s">
        <v>7131</v>
      </c>
      <c r="C48" s="142">
        <v>0.12653</v>
      </c>
      <c r="D48" s="143">
        <v>107.9</v>
      </c>
      <c r="E48" s="143">
        <v>109.9</v>
      </c>
      <c r="F48" s="143">
        <v>112.2</v>
      </c>
      <c r="G48" s="143">
        <v>0</v>
      </c>
      <c r="H48" s="143">
        <v>0</v>
      </c>
      <c r="I48" s="143">
        <v>0</v>
      </c>
      <c r="J48" s="143">
        <v>0</v>
      </c>
      <c r="K48" s="143">
        <v>113.3</v>
      </c>
      <c r="L48" s="143">
        <v>109.9</v>
      </c>
      <c r="M48" s="143">
        <v>109.7</v>
      </c>
      <c r="N48" s="143">
        <v>111</v>
      </c>
      <c r="O48" s="143">
        <v>110</v>
      </c>
      <c r="P48" s="143">
        <v>110.2</v>
      </c>
      <c r="Q48" s="143">
        <v>120.1</v>
      </c>
      <c r="R48" s="143">
        <v>120.4</v>
      </c>
      <c r="S48" s="143">
        <v>0</v>
      </c>
      <c r="T48" s="143">
        <v>0</v>
      </c>
      <c r="U48" s="143">
        <v>0</v>
      </c>
      <c r="V48" s="143">
        <v>0</v>
      </c>
      <c r="W48" s="143">
        <v>108</v>
      </c>
      <c r="X48" s="143">
        <v>99.3</v>
      </c>
      <c r="Y48" s="143">
        <v>95.2</v>
      </c>
      <c r="Z48" s="143">
        <v>100.1</v>
      </c>
      <c r="AA48" s="143">
        <v>109.2</v>
      </c>
      <c r="AB48" s="143">
        <v>114</v>
      </c>
      <c r="AC48" s="143">
        <v>119.9</v>
      </c>
      <c r="AD48" s="143">
        <v>121.2</v>
      </c>
      <c r="AE48" s="143">
        <v>0</v>
      </c>
      <c r="AF48" s="143">
        <v>0</v>
      </c>
      <c r="AG48" s="143">
        <v>0</v>
      </c>
      <c r="AH48" s="143">
        <v>0</v>
      </c>
      <c r="AI48" s="143">
        <v>106.8</v>
      </c>
      <c r="AJ48" s="143">
        <v>101.4</v>
      </c>
      <c r="AK48" s="143">
        <v>106.6</v>
      </c>
      <c r="AL48" s="143">
        <v>111.8</v>
      </c>
      <c r="AM48" s="143">
        <v>112.3</v>
      </c>
      <c r="AN48" s="143">
        <v>113.3</v>
      </c>
      <c r="AO48" s="143">
        <v>114.7</v>
      </c>
      <c r="AP48" s="143">
        <v>116.4</v>
      </c>
      <c r="AQ48" s="143">
        <v>0</v>
      </c>
      <c r="AR48" s="143">
        <v>0</v>
      </c>
      <c r="AS48" s="143">
        <v>0</v>
      </c>
      <c r="AT48" s="143">
        <v>0</v>
      </c>
      <c r="AU48" s="143">
        <v>94.2</v>
      </c>
      <c r="AV48" s="143">
        <v>97.4</v>
      </c>
      <c r="AW48" s="143">
        <v>105.4</v>
      </c>
      <c r="AX48" s="143">
        <v>105.6</v>
      </c>
      <c r="AY48" s="143">
        <v>108.1</v>
      </c>
      <c r="AZ48" s="143">
        <v>124.2</v>
      </c>
      <c r="BA48" s="143">
        <v>124.6</v>
      </c>
      <c r="BB48" s="143">
        <v>130.19999999999999</v>
      </c>
      <c r="BC48" s="143">
        <v>0</v>
      </c>
      <c r="BD48" s="143">
        <v>0</v>
      </c>
      <c r="BE48" s="143">
        <v>0</v>
      </c>
      <c r="BF48" s="143">
        <v>0</v>
      </c>
      <c r="BG48" s="143">
        <v>124.5</v>
      </c>
      <c r="BH48" s="143">
        <v>122.2</v>
      </c>
      <c r="BI48" s="143">
        <v>121.7</v>
      </c>
      <c r="BJ48" s="143">
        <v>122.2</v>
      </c>
      <c r="BK48" s="144">
        <v>122.6</v>
      </c>
      <c r="BL48" s="143">
        <v>122.9</v>
      </c>
      <c r="BM48" s="143">
        <v>126.5</v>
      </c>
      <c r="BN48" s="143">
        <v>132.5</v>
      </c>
      <c r="BO48" s="143">
        <v>0</v>
      </c>
      <c r="BP48" s="143">
        <v>0</v>
      </c>
      <c r="BQ48" s="143">
        <v>0</v>
      </c>
      <c r="BR48" s="145">
        <v>0</v>
      </c>
      <c r="BS48" s="145">
        <v>125.1</v>
      </c>
      <c r="BT48" s="145">
        <v>126</v>
      </c>
      <c r="BU48" s="145">
        <v>123.3</v>
      </c>
      <c r="BV48" s="145">
        <v>123.7</v>
      </c>
      <c r="BW48" s="145">
        <v>121.2</v>
      </c>
      <c r="BX48" s="145">
        <v>123.7</v>
      </c>
      <c r="BY48" s="145">
        <v>136.1</v>
      </c>
      <c r="BZ48" s="143">
        <v>145.1</v>
      </c>
      <c r="CA48" s="143">
        <v>0</v>
      </c>
      <c r="CB48" s="143">
        <v>0</v>
      </c>
      <c r="CC48" s="143">
        <v>0</v>
      </c>
      <c r="CD48" s="143">
        <v>0</v>
      </c>
      <c r="CE48" s="143">
        <v>108.4</v>
      </c>
      <c r="CF48" s="143">
        <v>93.9</v>
      </c>
      <c r="CG48" s="143">
        <v>94.7</v>
      </c>
      <c r="CH48" s="143">
        <v>99.3</v>
      </c>
      <c r="CI48" s="143">
        <v>99.8</v>
      </c>
      <c r="CJ48" s="146">
        <v>112.3</v>
      </c>
      <c r="CK48" s="146">
        <v>117.7</v>
      </c>
      <c r="CL48" s="146">
        <v>120.1</v>
      </c>
      <c r="CM48" s="147">
        <v>0</v>
      </c>
      <c r="CN48" s="147">
        <v>0</v>
      </c>
      <c r="CO48" s="147">
        <v>0</v>
      </c>
      <c r="CP48" s="148">
        <v>0</v>
      </c>
      <c r="CQ48" s="149">
        <v>120.2</v>
      </c>
      <c r="CR48" s="149">
        <v>111.4</v>
      </c>
      <c r="CS48" s="149">
        <v>111.6</v>
      </c>
      <c r="CT48" s="149">
        <v>99</v>
      </c>
      <c r="CU48" s="150">
        <v>96.7</v>
      </c>
      <c r="CV48" s="150">
        <v>104.7</v>
      </c>
      <c r="CW48" s="150">
        <v>115</v>
      </c>
      <c r="CX48" s="150">
        <v>121</v>
      </c>
      <c r="CY48" s="150">
        <v>0</v>
      </c>
      <c r="CZ48" s="150">
        <v>0</v>
      </c>
      <c r="DA48" s="150">
        <v>0</v>
      </c>
      <c r="DB48" s="151">
        <v>0</v>
      </c>
      <c r="DC48" s="151">
        <v>130.30000000000001</v>
      </c>
      <c r="DD48" s="151">
        <v>110.8</v>
      </c>
      <c r="DE48" s="151">
        <v>117.7</v>
      </c>
      <c r="DF48" s="151">
        <v>154.4</v>
      </c>
      <c r="DG48" s="151">
        <v>186.1</v>
      </c>
      <c r="DH48" s="151">
        <v>253.8</v>
      </c>
      <c r="DI48" s="151">
        <v>285.7</v>
      </c>
      <c r="DJ48" s="151">
        <v>284.89999999999998</v>
      </c>
      <c r="DK48" s="151">
        <v>0</v>
      </c>
      <c r="DL48" s="151">
        <v>0</v>
      </c>
      <c r="DM48" s="152">
        <v>0</v>
      </c>
      <c r="DN48" s="152">
        <v>0</v>
      </c>
      <c r="DO48" s="152">
        <v>168.2</v>
      </c>
      <c r="DP48" s="152">
        <v>177.7</v>
      </c>
      <c r="DQ48" s="152">
        <v>184.7</v>
      </c>
      <c r="DR48" s="152">
        <v>201.2</v>
      </c>
      <c r="DS48" s="152">
        <v>223.6</v>
      </c>
      <c r="DT48" s="152">
        <v>254</v>
      </c>
      <c r="DU48" s="152">
        <v>259</v>
      </c>
      <c r="DV48" s="152">
        <v>265.39999999999998</v>
      </c>
      <c r="DW48" s="152">
        <v>0</v>
      </c>
      <c r="DX48" s="152">
        <v>0</v>
      </c>
      <c r="DY48" s="152">
        <v>0</v>
      </c>
      <c r="DZ48" s="152">
        <v>0</v>
      </c>
      <c r="EA48" s="152">
        <v>188.9</v>
      </c>
      <c r="EB48" s="152">
        <v>187.8</v>
      </c>
      <c r="EC48" s="152">
        <v>215.9</v>
      </c>
      <c r="ED48" s="152">
        <v>239</v>
      </c>
      <c r="EE48" s="152">
        <v>242.5</v>
      </c>
      <c r="EF48" s="152">
        <v>280.5</v>
      </c>
      <c r="EG48" s="152">
        <v>284.2</v>
      </c>
      <c r="EH48" s="152">
        <v>293.10000000000002</v>
      </c>
      <c r="EI48" s="152">
        <v>0</v>
      </c>
      <c r="EJ48" s="152">
        <v>0</v>
      </c>
      <c r="EK48" s="152">
        <v>0</v>
      </c>
      <c r="EL48" s="152">
        <v>0</v>
      </c>
      <c r="EM48" s="152">
        <v>188.8</v>
      </c>
      <c r="EN48" s="152">
        <v>167.8</v>
      </c>
      <c r="EO48" s="152">
        <v>169.8</v>
      </c>
      <c r="EP48" s="152">
        <v>175</v>
      </c>
      <c r="EQ48" s="152">
        <v>180</v>
      </c>
      <c r="ER48" s="152">
        <v>244.4</v>
      </c>
      <c r="ES48" s="152">
        <v>266.89999999999998</v>
      </c>
      <c r="ET48" s="152">
        <v>258.5</v>
      </c>
      <c r="EU48" s="152">
        <v>0</v>
      </c>
      <c r="EV48" s="152">
        <v>0</v>
      </c>
      <c r="EW48" s="152">
        <v>0</v>
      </c>
    </row>
    <row r="49" spans="1:153">
      <c r="A49" s="141" t="s">
        <v>7132</v>
      </c>
      <c r="B49" s="141" t="s">
        <v>7133</v>
      </c>
      <c r="C49" s="142">
        <v>6.583E-2</v>
      </c>
      <c r="D49" s="143">
        <v>90.3</v>
      </c>
      <c r="E49" s="143">
        <v>96.1</v>
      </c>
      <c r="F49" s="143">
        <v>96</v>
      </c>
      <c r="G49" s="143">
        <v>99.5</v>
      </c>
      <c r="H49" s="143">
        <v>103.5</v>
      </c>
      <c r="I49" s="143">
        <v>103.1</v>
      </c>
      <c r="J49" s="143">
        <v>101.5</v>
      </c>
      <c r="K49" s="143">
        <v>102.7</v>
      </c>
      <c r="L49" s="143">
        <v>101.2</v>
      </c>
      <c r="M49" s="143">
        <v>103</v>
      </c>
      <c r="N49" s="143">
        <v>104.6</v>
      </c>
      <c r="O49" s="143">
        <v>98.3</v>
      </c>
      <c r="P49" s="143">
        <v>95.8</v>
      </c>
      <c r="Q49" s="143">
        <v>96.7</v>
      </c>
      <c r="R49" s="143">
        <v>99.1</v>
      </c>
      <c r="S49" s="143">
        <v>101.9</v>
      </c>
      <c r="T49" s="143">
        <v>103.9</v>
      </c>
      <c r="U49" s="143">
        <v>106.6</v>
      </c>
      <c r="V49" s="143">
        <v>109.8</v>
      </c>
      <c r="W49" s="143">
        <v>113.5</v>
      </c>
      <c r="X49" s="143">
        <v>114.3</v>
      </c>
      <c r="Y49" s="143">
        <v>115.3</v>
      </c>
      <c r="Z49" s="143">
        <v>116.4</v>
      </c>
      <c r="AA49" s="143">
        <v>115.3</v>
      </c>
      <c r="AB49" s="143">
        <v>115.2</v>
      </c>
      <c r="AC49" s="143">
        <v>107.7</v>
      </c>
      <c r="AD49" s="143">
        <v>112.8</v>
      </c>
      <c r="AE49" s="143">
        <v>115.3</v>
      </c>
      <c r="AF49" s="143">
        <v>112.6</v>
      </c>
      <c r="AG49" s="143">
        <v>116.5</v>
      </c>
      <c r="AH49" s="143">
        <v>123.9</v>
      </c>
      <c r="AI49" s="143">
        <v>124.5</v>
      </c>
      <c r="AJ49" s="143">
        <v>122.8</v>
      </c>
      <c r="AK49" s="143">
        <v>127.8</v>
      </c>
      <c r="AL49" s="143">
        <v>131.4</v>
      </c>
      <c r="AM49" s="143">
        <v>128.5</v>
      </c>
      <c r="AN49" s="143">
        <v>126.3</v>
      </c>
      <c r="AO49" s="143">
        <v>131.69999999999999</v>
      </c>
      <c r="AP49" s="143">
        <v>132.4</v>
      </c>
      <c r="AQ49" s="143">
        <v>134.9</v>
      </c>
      <c r="AR49" s="143">
        <v>136</v>
      </c>
      <c r="AS49" s="143">
        <v>138.6</v>
      </c>
      <c r="AT49" s="143">
        <v>145.1</v>
      </c>
      <c r="AU49" s="143">
        <v>144.19999999999999</v>
      </c>
      <c r="AV49" s="143">
        <v>145.80000000000001</v>
      </c>
      <c r="AW49" s="143">
        <v>142.69999999999999</v>
      </c>
      <c r="AX49" s="143">
        <v>145.19999999999999</v>
      </c>
      <c r="AY49" s="143">
        <v>144.4</v>
      </c>
      <c r="AZ49" s="143">
        <v>145.4</v>
      </c>
      <c r="BA49" s="143">
        <v>148.5</v>
      </c>
      <c r="BB49" s="143">
        <v>150.80000000000001</v>
      </c>
      <c r="BC49" s="143">
        <v>150.5</v>
      </c>
      <c r="BD49" s="143">
        <v>154.1</v>
      </c>
      <c r="BE49" s="143">
        <v>164.8</v>
      </c>
      <c r="BF49" s="143">
        <v>166.6</v>
      </c>
      <c r="BG49" s="143">
        <v>165.6</v>
      </c>
      <c r="BH49" s="143">
        <v>169.5</v>
      </c>
      <c r="BI49" s="143">
        <v>171.7</v>
      </c>
      <c r="BJ49" s="143">
        <v>172.3</v>
      </c>
      <c r="BK49" s="144">
        <v>171.1</v>
      </c>
      <c r="BL49" s="143">
        <v>166.8</v>
      </c>
      <c r="BM49" s="143">
        <v>170.9</v>
      </c>
      <c r="BN49" s="143">
        <v>173.2</v>
      </c>
      <c r="BO49" s="143">
        <v>173.8</v>
      </c>
      <c r="BP49" s="143">
        <v>178.6</v>
      </c>
      <c r="BQ49" s="143">
        <v>179.9</v>
      </c>
      <c r="BR49" s="145">
        <v>181.3</v>
      </c>
      <c r="BS49" s="145">
        <v>177.6</v>
      </c>
      <c r="BT49" s="145">
        <v>181.6</v>
      </c>
      <c r="BU49" s="145">
        <v>183.5</v>
      </c>
      <c r="BV49" s="145">
        <v>182.6</v>
      </c>
      <c r="BW49" s="145">
        <v>181</v>
      </c>
      <c r="BX49" s="145">
        <v>177.3</v>
      </c>
      <c r="BY49" s="145">
        <v>173.7</v>
      </c>
      <c r="BZ49" s="143">
        <v>171.5</v>
      </c>
      <c r="CA49" s="143">
        <v>172.9</v>
      </c>
      <c r="CB49" s="143">
        <v>173.2</v>
      </c>
      <c r="CC49" s="143">
        <v>170.8</v>
      </c>
      <c r="CD49" s="143">
        <v>168.6</v>
      </c>
      <c r="CE49" s="143">
        <v>171.3</v>
      </c>
      <c r="CF49" s="143">
        <v>170.9</v>
      </c>
      <c r="CG49" s="143">
        <v>169.7</v>
      </c>
      <c r="CH49" s="143">
        <v>165.7</v>
      </c>
      <c r="CI49" s="143">
        <v>163.30000000000001</v>
      </c>
      <c r="CJ49" s="146">
        <v>159.19999999999999</v>
      </c>
      <c r="CK49" s="146">
        <v>156.9</v>
      </c>
      <c r="CL49" s="146">
        <v>158.80000000000001</v>
      </c>
      <c r="CM49" s="147">
        <v>157.1</v>
      </c>
      <c r="CN49" s="147">
        <v>155.19999999999999</v>
      </c>
      <c r="CO49" s="147">
        <v>158</v>
      </c>
      <c r="CP49" s="148">
        <v>160.30000000000001</v>
      </c>
      <c r="CQ49" s="149">
        <v>161.69999999999999</v>
      </c>
      <c r="CR49" s="149">
        <v>163.30000000000001</v>
      </c>
      <c r="CS49" s="149">
        <v>163.69999999999999</v>
      </c>
      <c r="CT49" s="149">
        <v>163.1</v>
      </c>
      <c r="CU49" s="150">
        <v>159.6</v>
      </c>
      <c r="CV49" s="150">
        <v>160.30000000000001</v>
      </c>
      <c r="CW49" s="150">
        <v>160.4</v>
      </c>
      <c r="CX49" s="150">
        <v>159.1</v>
      </c>
      <c r="CY49" s="150">
        <v>154.80000000000001</v>
      </c>
      <c r="CZ49" s="150">
        <v>156.80000000000001</v>
      </c>
      <c r="DA49" s="150">
        <v>156.69999999999999</v>
      </c>
      <c r="DB49" s="151">
        <v>158.5</v>
      </c>
      <c r="DC49" s="151">
        <v>161.69999999999999</v>
      </c>
      <c r="DD49" s="151">
        <v>158.80000000000001</v>
      </c>
      <c r="DE49" s="151">
        <v>164.7</v>
      </c>
      <c r="DF49" s="151">
        <v>161.80000000000001</v>
      </c>
      <c r="DG49" s="151">
        <v>162.1</v>
      </c>
      <c r="DH49" s="151">
        <v>158.30000000000001</v>
      </c>
      <c r="DI49" s="151">
        <v>154.4</v>
      </c>
      <c r="DJ49" s="151">
        <v>152.5</v>
      </c>
      <c r="DK49" s="151">
        <v>150.4</v>
      </c>
      <c r="DL49" s="151">
        <v>156.4</v>
      </c>
      <c r="DM49" s="152">
        <v>163</v>
      </c>
      <c r="DN49" s="152">
        <v>167.5</v>
      </c>
      <c r="DO49" s="152">
        <v>168.3</v>
      </c>
      <c r="DP49" s="152">
        <v>163</v>
      </c>
      <c r="DQ49" s="152">
        <v>162.30000000000001</v>
      </c>
      <c r="DR49" s="152">
        <v>160.30000000000001</v>
      </c>
      <c r="DS49" s="152">
        <v>160.80000000000001</v>
      </c>
      <c r="DT49" s="152">
        <v>161.6</v>
      </c>
      <c r="DU49" s="152">
        <v>163.19999999999999</v>
      </c>
      <c r="DV49" s="152">
        <v>161.1</v>
      </c>
      <c r="DW49" s="152">
        <v>157.1</v>
      </c>
      <c r="DX49" s="152">
        <v>154.9</v>
      </c>
      <c r="DY49" s="152">
        <v>155.1</v>
      </c>
      <c r="DZ49" s="152">
        <v>154.1</v>
      </c>
      <c r="EA49" s="152">
        <v>153.9</v>
      </c>
      <c r="EB49" s="152">
        <v>153.5</v>
      </c>
      <c r="EC49" s="152">
        <v>150.19999999999999</v>
      </c>
      <c r="ED49" s="152">
        <v>152.4</v>
      </c>
      <c r="EE49" s="152">
        <v>151.80000000000001</v>
      </c>
      <c r="EF49" s="152">
        <v>154.80000000000001</v>
      </c>
      <c r="EG49" s="152">
        <v>150.4</v>
      </c>
      <c r="EH49" s="152">
        <v>146.69999999999999</v>
      </c>
      <c r="EI49" s="152">
        <v>145.4</v>
      </c>
      <c r="EJ49" s="152">
        <v>145.69999999999999</v>
      </c>
      <c r="EK49" s="152">
        <v>146.30000000000001</v>
      </c>
      <c r="EL49" s="152">
        <v>147</v>
      </c>
      <c r="EM49" s="152">
        <v>148</v>
      </c>
      <c r="EN49" s="152">
        <v>150</v>
      </c>
      <c r="EO49" s="152">
        <v>148.30000000000001</v>
      </c>
      <c r="EP49" s="152">
        <v>145.80000000000001</v>
      </c>
      <c r="EQ49" s="152">
        <v>144.19999999999999</v>
      </c>
      <c r="ER49" s="152">
        <v>149.6</v>
      </c>
      <c r="ES49" s="152">
        <v>154.1</v>
      </c>
      <c r="ET49" s="152">
        <v>159.19999999999999</v>
      </c>
      <c r="EU49" s="152">
        <v>163.5</v>
      </c>
      <c r="EV49" s="152">
        <v>162.9</v>
      </c>
      <c r="EW49" s="152">
        <v>164.7</v>
      </c>
    </row>
    <row r="50" spans="1:153">
      <c r="A50" s="141" t="s">
        <v>7134</v>
      </c>
      <c r="B50" s="141" t="s">
        <v>7135</v>
      </c>
      <c r="C50" s="142">
        <v>7.8729999999999994E-2</v>
      </c>
      <c r="D50" s="143">
        <v>95.2</v>
      </c>
      <c r="E50" s="143">
        <v>93.5</v>
      </c>
      <c r="F50" s="143">
        <v>94.4</v>
      </c>
      <c r="G50" s="143">
        <v>96.2</v>
      </c>
      <c r="H50" s="143">
        <v>95.8</v>
      </c>
      <c r="I50" s="143">
        <v>93.7</v>
      </c>
      <c r="J50" s="143">
        <v>94.8</v>
      </c>
      <c r="K50" s="143">
        <v>93.7</v>
      </c>
      <c r="L50" s="143">
        <v>98.2</v>
      </c>
      <c r="M50" s="143">
        <v>109.6</v>
      </c>
      <c r="N50" s="143">
        <v>110.9</v>
      </c>
      <c r="O50" s="143">
        <v>112.4</v>
      </c>
      <c r="P50" s="143">
        <v>106.4</v>
      </c>
      <c r="Q50" s="143">
        <v>109.6</v>
      </c>
      <c r="R50" s="143">
        <v>108.5</v>
      </c>
      <c r="S50" s="143">
        <v>107</v>
      </c>
      <c r="T50" s="143">
        <v>112.6</v>
      </c>
      <c r="U50" s="143">
        <v>112.8</v>
      </c>
      <c r="V50" s="143">
        <v>122.8</v>
      </c>
      <c r="W50" s="143">
        <v>128</v>
      </c>
      <c r="X50" s="143">
        <v>126</v>
      </c>
      <c r="Y50" s="143">
        <v>130.5</v>
      </c>
      <c r="Z50" s="143">
        <v>134.30000000000001</v>
      </c>
      <c r="AA50" s="143">
        <v>141.6</v>
      </c>
      <c r="AB50" s="143">
        <v>149.30000000000001</v>
      </c>
      <c r="AC50" s="143">
        <v>160.6</v>
      </c>
      <c r="AD50" s="143">
        <v>160.6</v>
      </c>
      <c r="AE50" s="143">
        <v>162.4</v>
      </c>
      <c r="AF50" s="143">
        <v>168.2</v>
      </c>
      <c r="AG50" s="143">
        <v>174.5</v>
      </c>
      <c r="AH50" s="143">
        <v>171.6</v>
      </c>
      <c r="AI50" s="143">
        <v>174.2</v>
      </c>
      <c r="AJ50" s="143">
        <v>170.1</v>
      </c>
      <c r="AK50" s="143">
        <v>175</v>
      </c>
      <c r="AL50" s="143">
        <v>177.7</v>
      </c>
      <c r="AM50" s="143">
        <v>183.2</v>
      </c>
      <c r="AN50" s="143">
        <v>189.9</v>
      </c>
      <c r="AO50" s="143">
        <v>186.8</v>
      </c>
      <c r="AP50" s="143">
        <v>187.7</v>
      </c>
      <c r="AQ50" s="143">
        <v>177</v>
      </c>
      <c r="AR50" s="143">
        <v>178.3</v>
      </c>
      <c r="AS50" s="143">
        <v>184</v>
      </c>
      <c r="AT50" s="143">
        <v>184.1</v>
      </c>
      <c r="AU50" s="143">
        <v>179.8</v>
      </c>
      <c r="AV50" s="143">
        <v>178.1</v>
      </c>
      <c r="AW50" s="143">
        <v>173.7</v>
      </c>
      <c r="AX50" s="143">
        <v>161.5</v>
      </c>
      <c r="AY50" s="143">
        <v>159.9</v>
      </c>
      <c r="AZ50" s="143">
        <v>157.80000000000001</v>
      </c>
      <c r="BA50" s="143">
        <v>155.6</v>
      </c>
      <c r="BB50" s="143">
        <v>149.9</v>
      </c>
      <c r="BC50" s="143">
        <v>138.69999999999999</v>
      </c>
      <c r="BD50" s="143">
        <v>141.6</v>
      </c>
      <c r="BE50" s="143">
        <v>139</v>
      </c>
      <c r="BF50" s="143">
        <v>142.9</v>
      </c>
      <c r="BG50" s="143">
        <v>141.19999999999999</v>
      </c>
      <c r="BH50" s="143">
        <v>143.4</v>
      </c>
      <c r="BI50" s="143">
        <v>151.69999999999999</v>
      </c>
      <c r="BJ50" s="143">
        <v>159.80000000000001</v>
      </c>
      <c r="BK50" s="144">
        <v>161.80000000000001</v>
      </c>
      <c r="BL50" s="143">
        <v>175.4</v>
      </c>
      <c r="BM50" s="143">
        <v>184.2</v>
      </c>
      <c r="BN50" s="143">
        <v>183.2</v>
      </c>
      <c r="BO50" s="143">
        <v>181.4</v>
      </c>
      <c r="BP50" s="143">
        <v>193.4</v>
      </c>
      <c r="BQ50" s="143">
        <v>207.1</v>
      </c>
      <c r="BR50" s="145">
        <v>206.1</v>
      </c>
      <c r="BS50" s="145">
        <v>208.6</v>
      </c>
      <c r="BT50" s="145">
        <v>222.4</v>
      </c>
      <c r="BU50" s="145">
        <v>230</v>
      </c>
      <c r="BV50" s="145">
        <v>229.9</v>
      </c>
      <c r="BW50" s="145">
        <v>222.6</v>
      </c>
      <c r="BX50" s="145">
        <v>224.2</v>
      </c>
      <c r="BY50" s="145">
        <v>233.3</v>
      </c>
      <c r="BZ50" s="143">
        <v>223.4</v>
      </c>
      <c r="CA50" s="143">
        <v>221.1</v>
      </c>
      <c r="CB50" s="143">
        <v>222.2</v>
      </c>
      <c r="CC50" s="143">
        <v>223.5</v>
      </c>
      <c r="CD50" s="143">
        <v>214.2</v>
      </c>
      <c r="CE50" s="143">
        <v>200.7</v>
      </c>
      <c r="CF50" s="143">
        <v>205.7</v>
      </c>
      <c r="CG50" s="143">
        <v>217.1</v>
      </c>
      <c r="CH50" s="143">
        <v>216.9</v>
      </c>
      <c r="CI50" s="143">
        <v>211.8</v>
      </c>
      <c r="CJ50" s="146">
        <v>205.1</v>
      </c>
      <c r="CK50" s="146">
        <v>206.7</v>
      </c>
      <c r="CL50" s="146">
        <v>205.8</v>
      </c>
      <c r="CM50" s="147">
        <v>206.5</v>
      </c>
      <c r="CN50" s="147">
        <v>206.7</v>
      </c>
      <c r="CO50" s="147">
        <v>207.8</v>
      </c>
      <c r="CP50" s="148">
        <v>204.4</v>
      </c>
      <c r="CQ50" s="149">
        <v>210.1</v>
      </c>
      <c r="CR50" s="149">
        <v>207.3</v>
      </c>
      <c r="CS50" s="149">
        <v>210.7</v>
      </c>
      <c r="CT50" s="149">
        <v>220.1</v>
      </c>
      <c r="CU50" s="150">
        <v>221.9</v>
      </c>
      <c r="CV50" s="150">
        <v>219.4</v>
      </c>
      <c r="CW50" s="150">
        <v>207.8</v>
      </c>
      <c r="CX50" s="150">
        <v>210.5</v>
      </c>
      <c r="CY50" s="150">
        <v>215.1</v>
      </c>
      <c r="CZ50" s="150">
        <v>207.9</v>
      </c>
      <c r="DA50" s="150">
        <v>213.8</v>
      </c>
      <c r="DB50" s="151">
        <v>231.3</v>
      </c>
      <c r="DC50" s="151">
        <v>184.4</v>
      </c>
      <c r="DD50" s="151">
        <v>240.6</v>
      </c>
      <c r="DE50" s="151">
        <v>240.4</v>
      </c>
      <c r="DF50" s="151">
        <v>237.3</v>
      </c>
      <c r="DG50" s="151">
        <v>237.5</v>
      </c>
      <c r="DH50" s="151">
        <v>245</v>
      </c>
      <c r="DI50" s="151">
        <v>257.10000000000002</v>
      </c>
      <c r="DJ50" s="151">
        <v>261.10000000000002</v>
      </c>
      <c r="DK50" s="151">
        <v>262.3</v>
      </c>
      <c r="DL50" s="151">
        <v>252.8</v>
      </c>
      <c r="DM50" s="152">
        <v>316.89999999999998</v>
      </c>
      <c r="DN50" s="152">
        <v>315.3</v>
      </c>
      <c r="DO50" s="152">
        <v>299.7</v>
      </c>
      <c r="DP50" s="152">
        <v>294.39999999999998</v>
      </c>
      <c r="DQ50" s="152">
        <v>290.7</v>
      </c>
      <c r="DR50" s="152">
        <v>286</v>
      </c>
      <c r="DS50" s="152">
        <v>283.89999999999998</v>
      </c>
      <c r="DT50" s="152">
        <v>301.5</v>
      </c>
      <c r="DU50" s="152">
        <v>238.6</v>
      </c>
      <c r="DV50" s="152">
        <v>233.7</v>
      </c>
      <c r="DW50" s="152">
        <v>229.2</v>
      </c>
      <c r="DX50" s="152">
        <v>234.3</v>
      </c>
      <c r="DY50" s="152">
        <v>231.9</v>
      </c>
      <c r="DZ50" s="152">
        <v>236</v>
      </c>
      <c r="EA50" s="152">
        <v>243.7</v>
      </c>
      <c r="EB50" s="152">
        <v>245.1</v>
      </c>
      <c r="EC50" s="152">
        <v>252</v>
      </c>
      <c r="ED50" s="152">
        <v>246.4</v>
      </c>
      <c r="EE50" s="152">
        <v>245.4</v>
      </c>
      <c r="EF50" s="152">
        <v>239.9</v>
      </c>
      <c r="EG50" s="152">
        <v>237.9</v>
      </c>
      <c r="EH50" s="152">
        <v>234.1</v>
      </c>
      <c r="EI50" s="152">
        <v>227.9</v>
      </c>
      <c r="EJ50" s="152">
        <v>229.8</v>
      </c>
      <c r="EK50" s="152">
        <v>229.1</v>
      </c>
      <c r="EL50" s="152">
        <v>236.5</v>
      </c>
      <c r="EM50" s="152">
        <v>238.9</v>
      </c>
      <c r="EN50" s="152">
        <v>239.8</v>
      </c>
      <c r="EO50" s="152">
        <v>240.4</v>
      </c>
      <c r="EP50" s="152">
        <v>240.3</v>
      </c>
      <c r="EQ50" s="152">
        <v>245.5</v>
      </c>
      <c r="ER50" s="152">
        <v>249.1</v>
      </c>
      <c r="ES50" s="152">
        <v>246.8</v>
      </c>
      <c r="ET50" s="152">
        <v>245.3</v>
      </c>
      <c r="EU50" s="152">
        <v>247</v>
      </c>
      <c r="EV50" s="152">
        <v>251.7</v>
      </c>
      <c r="EW50" s="152">
        <v>264.8</v>
      </c>
    </row>
    <row r="51" spans="1:153">
      <c r="A51" s="141" t="s">
        <v>7136</v>
      </c>
      <c r="B51" s="141" t="s">
        <v>7137</v>
      </c>
      <c r="C51" s="142">
        <v>6.368E-2</v>
      </c>
      <c r="D51" s="143">
        <v>73.2</v>
      </c>
      <c r="E51" s="143">
        <v>60.2</v>
      </c>
      <c r="F51" s="143">
        <v>62.3</v>
      </c>
      <c r="G51" s="143">
        <v>70.5</v>
      </c>
      <c r="H51" s="143">
        <v>79.900000000000006</v>
      </c>
      <c r="I51" s="143">
        <v>68.7</v>
      </c>
      <c r="J51" s="143">
        <v>68.3</v>
      </c>
      <c r="K51" s="143">
        <v>67.5</v>
      </c>
      <c r="L51" s="143">
        <v>66.5</v>
      </c>
      <c r="M51" s="143">
        <v>65</v>
      </c>
      <c r="N51" s="143">
        <v>66</v>
      </c>
      <c r="O51" s="143">
        <v>66</v>
      </c>
      <c r="P51" s="143">
        <v>69.5</v>
      </c>
      <c r="Q51" s="143">
        <v>78.2</v>
      </c>
      <c r="R51" s="143">
        <v>77.400000000000006</v>
      </c>
      <c r="S51" s="143">
        <v>75.8</v>
      </c>
      <c r="T51" s="143">
        <v>78.3</v>
      </c>
      <c r="U51" s="143">
        <v>77.5</v>
      </c>
      <c r="V51" s="143">
        <v>76.5</v>
      </c>
      <c r="W51" s="143">
        <v>77.3</v>
      </c>
      <c r="X51" s="143">
        <v>73.900000000000006</v>
      </c>
      <c r="Y51" s="143">
        <v>68.3</v>
      </c>
      <c r="Z51" s="143">
        <v>68.2</v>
      </c>
      <c r="AA51" s="143">
        <v>74.5</v>
      </c>
      <c r="AB51" s="143">
        <v>69.2</v>
      </c>
      <c r="AC51" s="143">
        <v>68.900000000000006</v>
      </c>
      <c r="AD51" s="143">
        <v>64.5</v>
      </c>
      <c r="AE51" s="143">
        <v>79.400000000000006</v>
      </c>
      <c r="AF51" s="143">
        <v>71.099999999999994</v>
      </c>
      <c r="AG51" s="143">
        <v>70.099999999999994</v>
      </c>
      <c r="AH51" s="143">
        <v>69.599999999999994</v>
      </c>
      <c r="AI51" s="143">
        <v>67.7</v>
      </c>
      <c r="AJ51" s="143">
        <v>69.7</v>
      </c>
      <c r="AK51" s="143">
        <v>70.900000000000006</v>
      </c>
      <c r="AL51" s="143">
        <v>69.3</v>
      </c>
      <c r="AM51" s="143">
        <v>69.8</v>
      </c>
      <c r="AN51" s="143">
        <v>70.400000000000006</v>
      </c>
      <c r="AO51" s="143">
        <v>71</v>
      </c>
      <c r="AP51" s="143">
        <v>75.7</v>
      </c>
      <c r="AQ51" s="143">
        <v>76.099999999999994</v>
      </c>
      <c r="AR51" s="143">
        <v>75</v>
      </c>
      <c r="AS51" s="143">
        <v>68.099999999999994</v>
      </c>
      <c r="AT51" s="143">
        <v>68.8</v>
      </c>
      <c r="AU51" s="143">
        <v>65.3</v>
      </c>
      <c r="AV51" s="143">
        <v>68.5</v>
      </c>
      <c r="AW51" s="143">
        <v>66.900000000000006</v>
      </c>
      <c r="AX51" s="143">
        <v>70</v>
      </c>
      <c r="AY51" s="143">
        <v>70.599999999999994</v>
      </c>
      <c r="AZ51" s="143">
        <v>69.099999999999994</v>
      </c>
      <c r="BA51" s="143">
        <v>71.5</v>
      </c>
      <c r="BB51" s="143">
        <v>87.9</v>
      </c>
      <c r="BC51" s="143">
        <v>82.1</v>
      </c>
      <c r="BD51" s="143">
        <v>79</v>
      </c>
      <c r="BE51" s="143">
        <v>82.3</v>
      </c>
      <c r="BF51" s="143">
        <v>75.099999999999994</v>
      </c>
      <c r="BG51" s="143">
        <v>74.099999999999994</v>
      </c>
      <c r="BH51" s="143">
        <v>63.6</v>
      </c>
      <c r="BI51" s="143">
        <v>66.400000000000006</v>
      </c>
      <c r="BJ51" s="143">
        <v>66.7</v>
      </c>
      <c r="BK51" s="144">
        <v>62.1</v>
      </c>
      <c r="BL51" s="143">
        <v>56.7</v>
      </c>
      <c r="BM51" s="143">
        <v>56.8</v>
      </c>
      <c r="BN51" s="143">
        <v>64.099999999999994</v>
      </c>
      <c r="BO51" s="143">
        <v>64.099999999999994</v>
      </c>
      <c r="BP51" s="143">
        <v>77.400000000000006</v>
      </c>
      <c r="BQ51" s="143">
        <v>74.2</v>
      </c>
      <c r="BR51" s="145">
        <v>75.400000000000006</v>
      </c>
      <c r="BS51" s="145">
        <v>72.8</v>
      </c>
      <c r="BT51" s="145">
        <v>67.900000000000006</v>
      </c>
      <c r="BU51" s="145">
        <v>66.5</v>
      </c>
      <c r="BV51" s="145">
        <v>67.5</v>
      </c>
      <c r="BW51" s="145">
        <v>69.3</v>
      </c>
      <c r="BX51" s="145">
        <v>67.5</v>
      </c>
      <c r="BY51" s="145">
        <v>82</v>
      </c>
      <c r="BZ51" s="143">
        <v>95.1</v>
      </c>
      <c r="CA51" s="143">
        <v>70</v>
      </c>
      <c r="CB51" s="143">
        <v>70.7</v>
      </c>
      <c r="CC51" s="143">
        <v>73.7</v>
      </c>
      <c r="CD51" s="143">
        <v>83</v>
      </c>
      <c r="CE51" s="143">
        <v>75.900000000000006</v>
      </c>
      <c r="CF51" s="143">
        <v>66.8</v>
      </c>
      <c r="CG51" s="143">
        <v>65.099999999999994</v>
      </c>
      <c r="CH51" s="143">
        <v>67.3</v>
      </c>
      <c r="CI51" s="143">
        <v>64.3</v>
      </c>
      <c r="CJ51" s="146">
        <v>58.9</v>
      </c>
      <c r="CK51" s="146">
        <v>65.900000000000006</v>
      </c>
      <c r="CL51" s="146">
        <v>60.4</v>
      </c>
      <c r="CM51" s="147">
        <v>71</v>
      </c>
      <c r="CN51" s="147">
        <v>86</v>
      </c>
      <c r="CO51" s="147">
        <v>95.9</v>
      </c>
      <c r="CP51" s="148">
        <v>102.4</v>
      </c>
      <c r="CQ51" s="149">
        <v>97.4</v>
      </c>
      <c r="CR51" s="149">
        <v>91.4</v>
      </c>
      <c r="CS51" s="149">
        <v>91.8</v>
      </c>
      <c r="CT51" s="149">
        <v>92</v>
      </c>
      <c r="CU51" s="150">
        <v>82.6</v>
      </c>
      <c r="CV51" s="150">
        <v>79.8</v>
      </c>
      <c r="CW51" s="150">
        <v>67.599999999999994</v>
      </c>
      <c r="CX51" s="150">
        <v>61.7</v>
      </c>
      <c r="CY51" s="150">
        <v>62.4</v>
      </c>
      <c r="CZ51" s="150">
        <v>68.599999999999994</v>
      </c>
      <c r="DA51" s="150">
        <v>75.7</v>
      </c>
      <c r="DB51" s="151">
        <v>84.3</v>
      </c>
      <c r="DC51" s="151">
        <v>109.4</v>
      </c>
      <c r="DD51" s="151">
        <v>105.8</v>
      </c>
      <c r="DE51" s="151">
        <v>94.7</v>
      </c>
      <c r="DF51" s="151">
        <v>99.1</v>
      </c>
      <c r="DG51" s="151">
        <v>107.7</v>
      </c>
      <c r="DH51" s="151">
        <v>122.7</v>
      </c>
      <c r="DI51" s="151">
        <v>127</v>
      </c>
      <c r="DJ51" s="151">
        <v>119.8</v>
      </c>
      <c r="DK51" s="151">
        <v>129</v>
      </c>
      <c r="DL51" s="151">
        <v>123.1</v>
      </c>
      <c r="DM51" s="152">
        <v>124.7</v>
      </c>
      <c r="DN51" s="152">
        <v>133.30000000000001</v>
      </c>
      <c r="DO51" s="152">
        <v>132.80000000000001</v>
      </c>
      <c r="DP51" s="152">
        <v>116.7</v>
      </c>
      <c r="DQ51" s="152">
        <v>99.3</v>
      </c>
      <c r="DR51" s="152">
        <v>107.6</v>
      </c>
      <c r="DS51" s="152">
        <v>111.8</v>
      </c>
      <c r="DT51" s="152">
        <v>125.7</v>
      </c>
      <c r="DU51" s="152">
        <v>107.9</v>
      </c>
      <c r="DV51" s="152">
        <v>110.9</v>
      </c>
      <c r="DW51" s="152">
        <v>138.1</v>
      </c>
      <c r="DX51" s="152">
        <v>162.5</v>
      </c>
      <c r="DY51" s="152">
        <v>134.9</v>
      </c>
      <c r="DZ51" s="152">
        <v>146.30000000000001</v>
      </c>
      <c r="EA51" s="152">
        <v>185.5</v>
      </c>
      <c r="EB51" s="152">
        <v>167.6</v>
      </c>
      <c r="EC51" s="152">
        <v>152.9</v>
      </c>
      <c r="ED51" s="152">
        <v>158</v>
      </c>
      <c r="EE51" s="152">
        <v>159.19999999999999</v>
      </c>
      <c r="EF51" s="152">
        <v>154.69999999999999</v>
      </c>
      <c r="EG51" s="152">
        <v>134.80000000000001</v>
      </c>
      <c r="EH51" s="152">
        <v>137.9</v>
      </c>
      <c r="EI51" s="152">
        <v>147</v>
      </c>
      <c r="EJ51" s="152">
        <v>154.19999999999999</v>
      </c>
      <c r="EK51" s="152">
        <v>165.4</v>
      </c>
      <c r="EL51" s="152">
        <v>162.80000000000001</v>
      </c>
      <c r="EM51" s="152">
        <v>212.6</v>
      </c>
      <c r="EN51" s="152">
        <v>140.9</v>
      </c>
      <c r="EO51" s="152">
        <v>106.3</v>
      </c>
      <c r="EP51" s="152">
        <v>107.8</v>
      </c>
      <c r="EQ51" s="152">
        <v>138.30000000000001</v>
      </c>
      <c r="ER51" s="152">
        <v>159.69999999999999</v>
      </c>
      <c r="ES51" s="152">
        <v>132.9</v>
      </c>
      <c r="ET51" s="152">
        <v>125.5</v>
      </c>
      <c r="EU51" s="152">
        <v>132.30000000000001</v>
      </c>
      <c r="EV51" s="152">
        <v>176.8</v>
      </c>
      <c r="EW51" s="152">
        <v>188.1</v>
      </c>
    </row>
    <row r="52" spans="1:153">
      <c r="A52" s="141" t="s">
        <v>7138</v>
      </c>
      <c r="B52" s="141" t="s">
        <v>7139</v>
      </c>
      <c r="C52" s="142">
        <v>4.9320000000000003E-2</v>
      </c>
      <c r="D52" s="143">
        <v>88.1</v>
      </c>
      <c r="E52" s="143">
        <v>0</v>
      </c>
      <c r="F52" s="143">
        <v>0</v>
      </c>
      <c r="G52" s="143">
        <v>0</v>
      </c>
      <c r="H52" s="143">
        <v>0</v>
      </c>
      <c r="I52" s="143">
        <v>0</v>
      </c>
      <c r="J52" s="143">
        <v>93.5</v>
      </c>
      <c r="K52" s="143">
        <v>101.3</v>
      </c>
      <c r="L52" s="143">
        <v>104.1</v>
      </c>
      <c r="M52" s="143">
        <v>102.4</v>
      </c>
      <c r="N52" s="143">
        <v>94.8</v>
      </c>
      <c r="O52" s="143">
        <v>92.2</v>
      </c>
      <c r="P52" s="143">
        <v>94.2</v>
      </c>
      <c r="Q52" s="143">
        <v>0</v>
      </c>
      <c r="R52" s="143">
        <v>0</v>
      </c>
      <c r="S52" s="143">
        <v>0</v>
      </c>
      <c r="T52" s="143">
        <v>0</v>
      </c>
      <c r="U52" s="143">
        <v>0</v>
      </c>
      <c r="V52" s="143">
        <v>105.4</v>
      </c>
      <c r="W52" s="143">
        <v>107.7</v>
      </c>
      <c r="X52" s="143">
        <v>109.1</v>
      </c>
      <c r="Y52" s="143">
        <v>103.9</v>
      </c>
      <c r="Z52" s="143">
        <v>99</v>
      </c>
      <c r="AA52" s="143">
        <v>98</v>
      </c>
      <c r="AB52" s="143">
        <v>101.6</v>
      </c>
      <c r="AC52" s="143">
        <v>0</v>
      </c>
      <c r="AD52" s="143">
        <v>0</v>
      </c>
      <c r="AE52" s="143">
        <v>0</v>
      </c>
      <c r="AF52" s="143">
        <v>0</v>
      </c>
      <c r="AG52" s="143">
        <v>0</v>
      </c>
      <c r="AH52" s="143">
        <v>118.2</v>
      </c>
      <c r="AI52" s="143">
        <v>123.8</v>
      </c>
      <c r="AJ52" s="143">
        <v>121.9</v>
      </c>
      <c r="AK52" s="143">
        <v>130.5</v>
      </c>
      <c r="AL52" s="143">
        <v>120.5</v>
      </c>
      <c r="AM52" s="143">
        <v>108.1</v>
      </c>
      <c r="AN52" s="143">
        <v>110</v>
      </c>
      <c r="AO52" s="143">
        <v>0</v>
      </c>
      <c r="AP52" s="143">
        <v>0</v>
      </c>
      <c r="AQ52" s="143">
        <v>0</v>
      </c>
      <c r="AR52" s="143">
        <v>0</v>
      </c>
      <c r="AS52" s="143">
        <v>0</v>
      </c>
      <c r="AT52" s="143">
        <v>135.5</v>
      </c>
      <c r="AU52" s="143">
        <v>128.6</v>
      </c>
      <c r="AV52" s="143">
        <v>125.1</v>
      </c>
      <c r="AW52" s="143">
        <v>116.4</v>
      </c>
      <c r="AX52" s="143">
        <v>128</v>
      </c>
      <c r="AY52" s="143">
        <v>119.4</v>
      </c>
      <c r="AZ52" s="143">
        <v>108.7</v>
      </c>
      <c r="BA52" s="143">
        <v>0</v>
      </c>
      <c r="BB52" s="143">
        <v>0</v>
      </c>
      <c r="BC52" s="143">
        <v>0</v>
      </c>
      <c r="BD52" s="143">
        <v>0</v>
      </c>
      <c r="BE52" s="143">
        <v>0</v>
      </c>
      <c r="BF52" s="143">
        <v>111.5</v>
      </c>
      <c r="BG52" s="143">
        <v>113.8</v>
      </c>
      <c r="BH52" s="143">
        <v>120</v>
      </c>
      <c r="BI52" s="143">
        <v>112.8</v>
      </c>
      <c r="BJ52" s="143">
        <v>115.4</v>
      </c>
      <c r="BK52" s="144">
        <v>105.2</v>
      </c>
      <c r="BL52" s="143">
        <v>102.1</v>
      </c>
      <c r="BM52" s="143">
        <v>0</v>
      </c>
      <c r="BN52" s="143">
        <v>0</v>
      </c>
      <c r="BO52" s="143">
        <v>0</v>
      </c>
      <c r="BP52" s="143">
        <v>0</v>
      </c>
      <c r="BQ52" s="143">
        <v>0</v>
      </c>
      <c r="BR52" s="145">
        <v>122</v>
      </c>
      <c r="BS52" s="145">
        <v>123.5</v>
      </c>
      <c r="BT52" s="145">
        <v>128.6</v>
      </c>
      <c r="BU52" s="145">
        <v>119.2</v>
      </c>
      <c r="BV52" s="145">
        <v>113.7</v>
      </c>
      <c r="BW52" s="145">
        <v>111.1</v>
      </c>
      <c r="BX52" s="145">
        <v>119.2</v>
      </c>
      <c r="BY52" s="145">
        <v>0</v>
      </c>
      <c r="BZ52" s="143">
        <v>0</v>
      </c>
      <c r="CA52" s="143">
        <v>0</v>
      </c>
      <c r="CB52" s="143">
        <v>0</v>
      </c>
      <c r="CC52" s="143">
        <v>0</v>
      </c>
      <c r="CD52" s="143">
        <v>119.6</v>
      </c>
      <c r="CE52" s="143">
        <v>118.5</v>
      </c>
      <c r="CF52" s="143">
        <v>121.6</v>
      </c>
      <c r="CG52" s="143">
        <v>118.8</v>
      </c>
      <c r="CH52" s="143">
        <v>114.3</v>
      </c>
      <c r="CI52" s="143">
        <v>108.6</v>
      </c>
      <c r="CJ52" s="146">
        <v>118.1</v>
      </c>
      <c r="CK52" s="146">
        <v>0</v>
      </c>
      <c r="CL52" s="146">
        <v>0</v>
      </c>
      <c r="CM52" s="147">
        <v>0</v>
      </c>
      <c r="CN52" s="147">
        <v>0</v>
      </c>
      <c r="CO52" s="147">
        <v>0</v>
      </c>
      <c r="CP52" s="148">
        <v>0</v>
      </c>
      <c r="CQ52" s="149">
        <v>176.9</v>
      </c>
      <c r="CR52" s="149">
        <v>139.5</v>
      </c>
      <c r="CS52" s="149">
        <v>138.5</v>
      </c>
      <c r="CT52" s="149">
        <v>143</v>
      </c>
      <c r="CU52" s="150">
        <v>139.19999999999999</v>
      </c>
      <c r="CV52" s="150">
        <v>132.19999999999999</v>
      </c>
      <c r="CW52" s="150">
        <v>0</v>
      </c>
      <c r="CX52" s="150">
        <v>0</v>
      </c>
      <c r="CY52" s="150">
        <v>0</v>
      </c>
      <c r="CZ52" s="150">
        <v>0</v>
      </c>
      <c r="DA52" s="150">
        <v>0</v>
      </c>
      <c r="DB52" s="151">
        <v>120.3</v>
      </c>
      <c r="DC52" s="151">
        <v>120.8</v>
      </c>
      <c r="DD52" s="151">
        <v>139.80000000000001</v>
      </c>
      <c r="DE52" s="151">
        <v>142.69999999999999</v>
      </c>
      <c r="DF52" s="151">
        <v>145.1</v>
      </c>
      <c r="DG52" s="151">
        <v>132.80000000000001</v>
      </c>
      <c r="DH52" s="151">
        <v>143.4</v>
      </c>
      <c r="DI52" s="151">
        <v>0</v>
      </c>
      <c r="DJ52" s="151">
        <v>0</v>
      </c>
      <c r="DK52" s="151">
        <v>0</v>
      </c>
      <c r="DL52" s="151">
        <v>0</v>
      </c>
      <c r="DM52" s="152">
        <v>0</v>
      </c>
      <c r="DN52" s="152">
        <v>169.7</v>
      </c>
      <c r="DO52" s="152">
        <v>199.3</v>
      </c>
      <c r="DP52" s="152">
        <v>161.6</v>
      </c>
      <c r="DQ52" s="152">
        <v>159.9</v>
      </c>
      <c r="DR52" s="152">
        <v>146.30000000000001</v>
      </c>
      <c r="DS52" s="152">
        <v>149</v>
      </c>
      <c r="DT52" s="152">
        <v>159.5</v>
      </c>
      <c r="DU52" s="152">
        <v>0</v>
      </c>
      <c r="DV52" s="152">
        <v>0</v>
      </c>
      <c r="DW52" s="152">
        <v>0</v>
      </c>
      <c r="DX52" s="152">
        <v>0</v>
      </c>
      <c r="DY52" s="152">
        <v>0</v>
      </c>
      <c r="DZ52" s="152">
        <v>185.3</v>
      </c>
      <c r="EA52" s="152">
        <v>217.7</v>
      </c>
      <c r="EB52" s="152">
        <v>195.4</v>
      </c>
      <c r="EC52" s="152">
        <v>179.4</v>
      </c>
      <c r="ED52" s="152">
        <v>194.4</v>
      </c>
      <c r="EE52" s="152">
        <v>187.4</v>
      </c>
      <c r="EF52" s="152">
        <v>183.2</v>
      </c>
      <c r="EG52" s="152">
        <v>0</v>
      </c>
      <c r="EH52" s="152">
        <v>0</v>
      </c>
      <c r="EI52" s="152">
        <v>0</v>
      </c>
      <c r="EJ52" s="152">
        <v>0</v>
      </c>
      <c r="EK52" s="152">
        <v>0</v>
      </c>
      <c r="EL52" s="152">
        <v>216</v>
      </c>
      <c r="EM52" s="152">
        <v>232.2</v>
      </c>
      <c r="EN52" s="152">
        <v>201.7</v>
      </c>
      <c r="EO52" s="152">
        <v>163.6</v>
      </c>
      <c r="EP52" s="152">
        <v>148.5</v>
      </c>
      <c r="EQ52" s="152">
        <v>153.6</v>
      </c>
      <c r="ER52" s="152">
        <v>170.1</v>
      </c>
      <c r="ES52" s="152">
        <v>0</v>
      </c>
      <c r="ET52" s="152">
        <v>0</v>
      </c>
      <c r="EU52" s="152">
        <v>0</v>
      </c>
      <c r="EV52" s="152">
        <v>0</v>
      </c>
      <c r="EW52" s="152">
        <v>0</v>
      </c>
    </row>
    <row r="53" spans="1:153">
      <c r="A53" s="141" t="s">
        <v>7140</v>
      </c>
      <c r="B53" s="141" t="s">
        <v>7141</v>
      </c>
      <c r="C53" s="142">
        <v>3.0890000000000001E-2</v>
      </c>
      <c r="D53" s="143">
        <v>124.7</v>
      </c>
      <c r="E53" s="143">
        <v>116.5</v>
      </c>
      <c r="F53" s="143">
        <v>120.7</v>
      </c>
      <c r="G53" s="143">
        <v>134.30000000000001</v>
      </c>
      <c r="H53" s="143">
        <v>114.3</v>
      </c>
      <c r="I53" s="143">
        <v>123</v>
      </c>
      <c r="J53" s="143">
        <v>121.8</v>
      </c>
      <c r="K53" s="143">
        <v>102</v>
      </c>
      <c r="L53" s="143">
        <v>112.2</v>
      </c>
      <c r="M53" s="143">
        <v>116</v>
      </c>
      <c r="N53" s="143">
        <v>124.5</v>
      </c>
      <c r="O53" s="143">
        <v>130.19999999999999</v>
      </c>
      <c r="P53" s="143">
        <v>125.9</v>
      </c>
      <c r="Q53" s="143">
        <v>135.80000000000001</v>
      </c>
      <c r="R53" s="143">
        <v>138.9</v>
      </c>
      <c r="S53" s="143">
        <v>126.5</v>
      </c>
      <c r="T53" s="143">
        <v>149.30000000000001</v>
      </c>
      <c r="U53" s="143">
        <v>143.5</v>
      </c>
      <c r="V53" s="143">
        <v>137.6</v>
      </c>
      <c r="W53" s="143">
        <v>136.19999999999999</v>
      </c>
      <c r="X53" s="143">
        <v>111</v>
      </c>
      <c r="Y53" s="143">
        <v>117.4</v>
      </c>
      <c r="Z53" s="143">
        <v>130.6</v>
      </c>
      <c r="AA53" s="143">
        <v>126.7</v>
      </c>
      <c r="AB53" s="143">
        <v>134.69999999999999</v>
      </c>
      <c r="AC53" s="143">
        <v>125.2</v>
      </c>
      <c r="AD53" s="143">
        <v>142.80000000000001</v>
      </c>
      <c r="AE53" s="143">
        <v>149.80000000000001</v>
      </c>
      <c r="AF53" s="143">
        <v>137.9</v>
      </c>
      <c r="AG53" s="143">
        <v>127.1</v>
      </c>
      <c r="AH53" s="143">
        <v>123.8</v>
      </c>
      <c r="AI53" s="143">
        <v>111.4</v>
      </c>
      <c r="AJ53" s="143">
        <v>128.80000000000001</v>
      </c>
      <c r="AK53" s="143">
        <v>123.6</v>
      </c>
      <c r="AL53" s="143">
        <v>120</v>
      </c>
      <c r="AM53" s="143">
        <v>130.6</v>
      </c>
      <c r="AN53" s="143">
        <v>129.80000000000001</v>
      </c>
      <c r="AO53" s="143">
        <v>126.6</v>
      </c>
      <c r="AP53" s="143">
        <v>132</v>
      </c>
      <c r="AQ53" s="143">
        <v>131.69999999999999</v>
      </c>
      <c r="AR53" s="143">
        <v>138</v>
      </c>
      <c r="AS53" s="143">
        <v>132.1</v>
      </c>
      <c r="AT53" s="143">
        <v>125.4</v>
      </c>
      <c r="AU53" s="143">
        <v>118.1</v>
      </c>
      <c r="AV53" s="143">
        <v>112.2</v>
      </c>
      <c r="AW53" s="143">
        <v>118.7</v>
      </c>
      <c r="AX53" s="143">
        <v>136.1</v>
      </c>
      <c r="AY53" s="143">
        <v>140.5</v>
      </c>
      <c r="AZ53" s="143">
        <v>149.30000000000001</v>
      </c>
      <c r="BA53" s="143">
        <v>132.69999999999999</v>
      </c>
      <c r="BB53" s="143">
        <v>148.80000000000001</v>
      </c>
      <c r="BC53" s="143">
        <v>168.6</v>
      </c>
      <c r="BD53" s="143">
        <v>165.2</v>
      </c>
      <c r="BE53" s="143">
        <v>165</v>
      </c>
      <c r="BF53" s="143">
        <v>152.4</v>
      </c>
      <c r="BG53" s="143">
        <v>144.9</v>
      </c>
      <c r="BH53" s="143">
        <v>126.3</v>
      </c>
      <c r="BI53" s="143">
        <v>143</v>
      </c>
      <c r="BJ53" s="143">
        <v>144.9</v>
      </c>
      <c r="BK53" s="144">
        <v>137.80000000000001</v>
      </c>
      <c r="BL53" s="143">
        <v>146.80000000000001</v>
      </c>
      <c r="BM53" s="143">
        <v>149.6</v>
      </c>
      <c r="BN53" s="143">
        <v>150.4</v>
      </c>
      <c r="BO53" s="143">
        <v>156.4</v>
      </c>
      <c r="BP53" s="143">
        <v>147.69999999999999</v>
      </c>
      <c r="BQ53" s="143">
        <v>148.1</v>
      </c>
      <c r="BR53" s="145">
        <v>153.9</v>
      </c>
      <c r="BS53" s="145">
        <v>144.30000000000001</v>
      </c>
      <c r="BT53" s="145">
        <v>140</v>
      </c>
      <c r="BU53" s="145">
        <v>148.80000000000001</v>
      </c>
      <c r="BV53" s="145">
        <v>146.19999999999999</v>
      </c>
      <c r="BW53" s="145">
        <v>144.30000000000001</v>
      </c>
      <c r="BX53" s="145">
        <v>155</v>
      </c>
      <c r="BY53" s="145">
        <v>163.5</v>
      </c>
      <c r="BZ53" s="143">
        <v>150.1</v>
      </c>
      <c r="CA53" s="143">
        <v>162.4</v>
      </c>
      <c r="CB53" s="143">
        <v>155.1</v>
      </c>
      <c r="CC53" s="143">
        <v>158.80000000000001</v>
      </c>
      <c r="CD53" s="143">
        <v>181.3</v>
      </c>
      <c r="CE53" s="143">
        <v>160.5</v>
      </c>
      <c r="CF53" s="143">
        <v>144.30000000000001</v>
      </c>
      <c r="CG53" s="143">
        <v>124.5</v>
      </c>
      <c r="CH53" s="143">
        <v>122.5</v>
      </c>
      <c r="CI53" s="143">
        <v>157.9</v>
      </c>
      <c r="CJ53" s="146">
        <v>169.7</v>
      </c>
      <c r="CK53" s="146">
        <v>196.7</v>
      </c>
      <c r="CL53" s="146">
        <v>161.9</v>
      </c>
      <c r="CM53" s="147">
        <v>185.5</v>
      </c>
      <c r="CN53" s="147">
        <v>176.4</v>
      </c>
      <c r="CO53" s="147">
        <v>162.69999999999999</v>
      </c>
      <c r="CP53" s="148">
        <v>165.4</v>
      </c>
      <c r="CQ53" s="149">
        <v>151.80000000000001</v>
      </c>
      <c r="CR53" s="149">
        <v>175.4</v>
      </c>
      <c r="CS53" s="149">
        <v>173.9</v>
      </c>
      <c r="CT53" s="149">
        <v>171</v>
      </c>
      <c r="CU53" s="150">
        <v>161.4</v>
      </c>
      <c r="CV53" s="150">
        <v>137.80000000000001</v>
      </c>
      <c r="CW53" s="150">
        <v>129.1</v>
      </c>
      <c r="CX53" s="150">
        <v>128</v>
      </c>
      <c r="CY53" s="150">
        <v>126.8</v>
      </c>
      <c r="CZ53" s="150">
        <v>128.1</v>
      </c>
      <c r="DA53" s="150">
        <v>160.19999999999999</v>
      </c>
      <c r="DB53" s="151">
        <v>155</v>
      </c>
      <c r="DC53" s="151">
        <v>139.4</v>
      </c>
      <c r="DD53" s="151">
        <v>134.9</v>
      </c>
      <c r="DE53" s="151">
        <v>116.7</v>
      </c>
      <c r="DF53" s="151">
        <v>118</v>
      </c>
      <c r="DG53" s="151">
        <v>127.3</v>
      </c>
      <c r="DH53" s="151">
        <v>174.7</v>
      </c>
      <c r="DI53" s="151">
        <v>137.19999999999999</v>
      </c>
      <c r="DJ53" s="151">
        <v>121.5</v>
      </c>
      <c r="DK53" s="151">
        <v>138.80000000000001</v>
      </c>
      <c r="DL53" s="151">
        <v>159.9</v>
      </c>
      <c r="DM53" s="152">
        <v>166.2</v>
      </c>
      <c r="DN53" s="152">
        <v>158.9</v>
      </c>
      <c r="DO53" s="152">
        <v>138.9</v>
      </c>
      <c r="DP53" s="152">
        <v>152.69999999999999</v>
      </c>
      <c r="DQ53" s="152">
        <v>145.9</v>
      </c>
      <c r="DR53" s="152">
        <v>169.2</v>
      </c>
      <c r="DS53" s="152">
        <v>210.2</v>
      </c>
      <c r="DT53" s="152">
        <v>210.5</v>
      </c>
      <c r="DU53" s="152">
        <v>148.4</v>
      </c>
      <c r="DV53" s="152">
        <v>200.9</v>
      </c>
      <c r="DW53" s="152">
        <v>189.1</v>
      </c>
      <c r="DX53" s="152">
        <v>166.2</v>
      </c>
      <c r="DY53" s="152">
        <v>234.6</v>
      </c>
      <c r="DZ53" s="152">
        <v>203.4</v>
      </c>
      <c r="EA53" s="152">
        <v>176.7</v>
      </c>
      <c r="EB53" s="152">
        <v>190.8</v>
      </c>
      <c r="EC53" s="152">
        <v>178.4</v>
      </c>
      <c r="ED53" s="152">
        <v>185.1</v>
      </c>
      <c r="EE53" s="152">
        <v>224.4</v>
      </c>
      <c r="EF53" s="152">
        <v>243.2</v>
      </c>
      <c r="EG53" s="152">
        <v>212.9</v>
      </c>
      <c r="EH53" s="152">
        <v>187.2</v>
      </c>
      <c r="EI53" s="152">
        <v>206.6</v>
      </c>
      <c r="EJ53" s="152">
        <v>201.8</v>
      </c>
      <c r="EK53" s="152">
        <v>224</v>
      </c>
      <c r="EL53" s="152">
        <v>208.2</v>
      </c>
      <c r="EM53" s="152">
        <v>209.5</v>
      </c>
      <c r="EN53" s="152">
        <v>165.1</v>
      </c>
      <c r="EO53" s="152">
        <v>185</v>
      </c>
      <c r="EP53" s="152">
        <v>213.7</v>
      </c>
      <c r="EQ53" s="152">
        <v>216.2</v>
      </c>
      <c r="ER53" s="152">
        <v>270.7</v>
      </c>
      <c r="ES53" s="152">
        <v>290.5</v>
      </c>
      <c r="ET53" s="152">
        <v>231.6</v>
      </c>
      <c r="EU53" s="152">
        <v>244.2</v>
      </c>
      <c r="EV53" s="152">
        <v>244.1</v>
      </c>
      <c r="EW53" s="152">
        <v>243.9</v>
      </c>
    </row>
    <row r="54" spans="1:153">
      <c r="A54" s="141" t="s">
        <v>7142</v>
      </c>
      <c r="B54" s="141" t="s">
        <v>7143</v>
      </c>
      <c r="C54" s="142">
        <v>4.5600000000000002E-2</v>
      </c>
      <c r="D54" s="143">
        <v>77.099999999999994</v>
      </c>
      <c r="E54" s="143">
        <v>77.099999999999994</v>
      </c>
      <c r="F54" s="143">
        <v>77.099999999999994</v>
      </c>
      <c r="G54" s="143">
        <v>77.099999999999994</v>
      </c>
      <c r="H54" s="143">
        <v>67.8</v>
      </c>
      <c r="I54" s="143">
        <v>58.9</v>
      </c>
      <c r="J54" s="143">
        <v>85.3</v>
      </c>
      <c r="K54" s="143">
        <v>82.4</v>
      </c>
      <c r="L54" s="143">
        <v>64.599999999999994</v>
      </c>
      <c r="M54" s="143">
        <v>62.9</v>
      </c>
      <c r="N54" s="143">
        <v>76</v>
      </c>
      <c r="O54" s="143">
        <v>82.1</v>
      </c>
      <c r="P54" s="143">
        <v>80.5</v>
      </c>
      <c r="Q54" s="143">
        <v>86.5</v>
      </c>
      <c r="R54" s="143">
        <v>108</v>
      </c>
      <c r="S54" s="143">
        <v>109.7</v>
      </c>
      <c r="T54" s="143">
        <v>104.9</v>
      </c>
      <c r="U54" s="143">
        <v>131.1</v>
      </c>
      <c r="V54" s="143">
        <v>137.4</v>
      </c>
      <c r="W54" s="143">
        <v>133.19999999999999</v>
      </c>
      <c r="X54" s="143">
        <v>111</v>
      </c>
      <c r="Y54" s="143">
        <v>109.9</v>
      </c>
      <c r="Z54" s="143">
        <v>108.6</v>
      </c>
      <c r="AA54" s="143">
        <v>146.30000000000001</v>
      </c>
      <c r="AB54" s="143">
        <v>208.1</v>
      </c>
      <c r="AC54" s="143">
        <v>229.1</v>
      </c>
      <c r="AD54" s="143">
        <v>229.1</v>
      </c>
      <c r="AE54" s="143">
        <v>229.1</v>
      </c>
      <c r="AF54" s="143">
        <v>217.5</v>
      </c>
      <c r="AG54" s="143">
        <v>197.4</v>
      </c>
      <c r="AH54" s="143">
        <v>214.7</v>
      </c>
      <c r="AI54" s="143">
        <v>222.5</v>
      </c>
      <c r="AJ54" s="143">
        <v>220.7</v>
      </c>
      <c r="AK54" s="143">
        <v>198.4</v>
      </c>
      <c r="AL54" s="143">
        <v>208.2</v>
      </c>
      <c r="AM54" s="143">
        <v>209.3</v>
      </c>
      <c r="AN54" s="143">
        <v>239.6</v>
      </c>
      <c r="AO54" s="143">
        <v>253.7</v>
      </c>
      <c r="AP54" s="143">
        <v>259.7</v>
      </c>
      <c r="AQ54" s="143">
        <v>259.7</v>
      </c>
      <c r="AR54" s="143">
        <v>267.7</v>
      </c>
      <c r="AS54" s="143">
        <v>249.7</v>
      </c>
      <c r="AT54" s="143">
        <v>225.5</v>
      </c>
      <c r="AU54" s="143">
        <v>217.2</v>
      </c>
      <c r="AV54" s="143">
        <v>263.3</v>
      </c>
      <c r="AW54" s="143">
        <v>279.39999999999998</v>
      </c>
      <c r="AX54" s="143">
        <v>265.3</v>
      </c>
      <c r="AY54" s="143">
        <v>285.10000000000002</v>
      </c>
      <c r="AZ54" s="143">
        <v>250.9</v>
      </c>
      <c r="BA54" s="143">
        <v>272.39999999999998</v>
      </c>
      <c r="BB54" s="143">
        <v>294.8</v>
      </c>
      <c r="BC54" s="143">
        <v>297</v>
      </c>
      <c r="BD54" s="143">
        <v>274.10000000000002</v>
      </c>
      <c r="BE54" s="143">
        <v>249.4</v>
      </c>
      <c r="BF54" s="143">
        <v>255.3</v>
      </c>
      <c r="BG54" s="143">
        <v>220.4</v>
      </c>
      <c r="BH54" s="143">
        <v>198.6</v>
      </c>
      <c r="BI54" s="143">
        <v>198.8</v>
      </c>
      <c r="BJ54" s="143">
        <v>233.6</v>
      </c>
      <c r="BK54" s="144">
        <v>230.8</v>
      </c>
      <c r="BL54" s="143">
        <v>196.8</v>
      </c>
      <c r="BM54" s="143">
        <v>229.4</v>
      </c>
      <c r="BN54" s="143">
        <v>231.4</v>
      </c>
      <c r="BO54" s="143">
        <v>240.2</v>
      </c>
      <c r="BP54" s="143">
        <v>237.8</v>
      </c>
      <c r="BQ54" s="143">
        <v>241.8</v>
      </c>
      <c r="BR54" s="145">
        <v>226.1</v>
      </c>
      <c r="BS54" s="145">
        <v>208.2</v>
      </c>
      <c r="BT54" s="145">
        <v>223.2</v>
      </c>
      <c r="BU54" s="145">
        <v>234.8</v>
      </c>
      <c r="BV54" s="145">
        <v>244.6</v>
      </c>
      <c r="BW54" s="145">
        <v>297</v>
      </c>
      <c r="BX54" s="145">
        <v>325.8</v>
      </c>
      <c r="BY54" s="145">
        <v>367.3</v>
      </c>
      <c r="BZ54" s="143">
        <v>362.7</v>
      </c>
      <c r="CA54" s="143">
        <v>303.8</v>
      </c>
      <c r="CB54" s="143">
        <v>254.5</v>
      </c>
      <c r="CC54" s="143">
        <v>255.2</v>
      </c>
      <c r="CD54" s="143">
        <v>265.7</v>
      </c>
      <c r="CE54" s="143">
        <v>256.8</v>
      </c>
      <c r="CF54" s="143">
        <v>290.8</v>
      </c>
      <c r="CG54" s="143">
        <v>324.89999999999998</v>
      </c>
      <c r="CH54" s="143">
        <v>366.5</v>
      </c>
      <c r="CI54" s="143">
        <v>360.9</v>
      </c>
      <c r="CJ54" s="146">
        <v>339.3</v>
      </c>
      <c r="CK54" s="146">
        <v>339.3</v>
      </c>
      <c r="CL54" s="146">
        <v>334.1</v>
      </c>
      <c r="CM54" s="147">
        <v>344.2</v>
      </c>
      <c r="CN54" s="147">
        <v>320.3</v>
      </c>
      <c r="CO54" s="147">
        <v>295.5</v>
      </c>
      <c r="CP54" s="148">
        <v>317.39999999999998</v>
      </c>
      <c r="CQ54" s="149">
        <v>368.5</v>
      </c>
      <c r="CR54" s="149">
        <v>343.5</v>
      </c>
      <c r="CS54" s="149">
        <v>316.39999999999998</v>
      </c>
      <c r="CT54" s="149">
        <v>296.2</v>
      </c>
      <c r="CU54" s="150">
        <v>253</v>
      </c>
      <c r="CV54" s="150">
        <v>262</v>
      </c>
      <c r="CW54" s="150">
        <v>254.3</v>
      </c>
      <c r="CX54" s="150">
        <v>250.9</v>
      </c>
      <c r="CY54" s="150">
        <v>290.89999999999998</v>
      </c>
      <c r="CZ54" s="150">
        <v>263.10000000000002</v>
      </c>
      <c r="DA54" s="150">
        <v>271.89999999999998</v>
      </c>
      <c r="DB54" s="151">
        <v>329.1</v>
      </c>
      <c r="DC54" s="151">
        <v>285.3</v>
      </c>
      <c r="DD54" s="151">
        <v>270.2</v>
      </c>
      <c r="DE54" s="151">
        <v>252.6</v>
      </c>
      <c r="DF54" s="151">
        <v>316.39999999999998</v>
      </c>
      <c r="DG54" s="151">
        <v>317.2</v>
      </c>
      <c r="DH54" s="151">
        <v>299.5</v>
      </c>
      <c r="DI54" s="151">
        <v>314.10000000000002</v>
      </c>
      <c r="DJ54" s="151">
        <v>315.10000000000002</v>
      </c>
      <c r="DK54" s="151">
        <v>291.10000000000002</v>
      </c>
      <c r="DL54" s="151">
        <v>206.3</v>
      </c>
      <c r="DM54" s="152">
        <v>194.8</v>
      </c>
      <c r="DN54" s="152">
        <v>278.2</v>
      </c>
      <c r="DO54" s="152">
        <v>280.89999999999998</v>
      </c>
      <c r="DP54" s="152">
        <v>301.7</v>
      </c>
      <c r="DQ54" s="152">
        <v>280.5</v>
      </c>
      <c r="DR54" s="152">
        <v>311.10000000000002</v>
      </c>
      <c r="DS54" s="152">
        <v>252.2</v>
      </c>
      <c r="DT54" s="152">
        <v>322.89999999999998</v>
      </c>
      <c r="DU54" s="152">
        <v>411.1</v>
      </c>
      <c r="DV54" s="152">
        <v>432.9</v>
      </c>
      <c r="DW54" s="152">
        <v>360.7</v>
      </c>
      <c r="DX54" s="152">
        <v>327.7</v>
      </c>
      <c r="DY54" s="152">
        <v>309</v>
      </c>
      <c r="DZ54" s="152">
        <v>320.10000000000002</v>
      </c>
      <c r="EA54" s="152">
        <v>274.89999999999998</v>
      </c>
      <c r="EB54" s="152">
        <v>231</v>
      </c>
      <c r="EC54" s="152">
        <v>248.2</v>
      </c>
      <c r="ED54" s="152">
        <v>314.2</v>
      </c>
      <c r="EE54" s="152">
        <v>290.8</v>
      </c>
      <c r="EF54" s="152">
        <v>302.2</v>
      </c>
      <c r="EG54" s="152">
        <v>419.7</v>
      </c>
      <c r="EH54" s="152">
        <v>454.6</v>
      </c>
      <c r="EI54" s="152">
        <v>380.9</v>
      </c>
      <c r="EJ54" s="152">
        <v>308.60000000000002</v>
      </c>
      <c r="EK54" s="152">
        <v>306.39999999999998</v>
      </c>
      <c r="EL54" s="152">
        <v>318.2</v>
      </c>
      <c r="EM54" s="152">
        <v>332.1</v>
      </c>
      <c r="EN54" s="152">
        <v>310.39999999999998</v>
      </c>
      <c r="EO54" s="152">
        <v>315.60000000000002</v>
      </c>
      <c r="EP54" s="152">
        <v>326.3</v>
      </c>
      <c r="EQ54" s="152">
        <v>345.4</v>
      </c>
      <c r="ER54" s="152">
        <v>295.10000000000002</v>
      </c>
      <c r="ES54" s="152">
        <v>320.10000000000002</v>
      </c>
      <c r="ET54" s="152">
        <v>328.8</v>
      </c>
      <c r="EU54" s="152">
        <v>322.10000000000002</v>
      </c>
      <c r="EV54" s="152">
        <v>285.5</v>
      </c>
      <c r="EW54" s="152">
        <v>377</v>
      </c>
    </row>
    <row r="55" spans="1:153">
      <c r="A55" s="141" t="s">
        <v>7144</v>
      </c>
      <c r="B55" s="141" t="s">
        <v>7145</v>
      </c>
      <c r="C55" s="142">
        <v>2.955E-2</v>
      </c>
      <c r="D55" s="143">
        <v>0</v>
      </c>
      <c r="E55" s="143">
        <v>0</v>
      </c>
      <c r="F55" s="143">
        <v>125.7</v>
      </c>
      <c r="G55" s="143">
        <v>156.69999999999999</v>
      </c>
      <c r="H55" s="143">
        <v>0</v>
      </c>
      <c r="I55" s="143">
        <v>0</v>
      </c>
      <c r="J55" s="143">
        <v>0</v>
      </c>
      <c r="K55" s="143">
        <v>0</v>
      </c>
      <c r="L55" s="143">
        <v>0</v>
      </c>
      <c r="M55" s="143">
        <v>0</v>
      </c>
      <c r="N55" s="143">
        <v>0</v>
      </c>
      <c r="O55" s="143">
        <v>0</v>
      </c>
      <c r="P55" s="143">
        <v>0</v>
      </c>
      <c r="Q55" s="143">
        <v>0</v>
      </c>
      <c r="R55" s="143">
        <v>129.5</v>
      </c>
      <c r="S55" s="143">
        <v>147.5</v>
      </c>
      <c r="T55" s="143">
        <v>0</v>
      </c>
      <c r="U55" s="143">
        <v>0</v>
      </c>
      <c r="V55" s="143">
        <v>0</v>
      </c>
      <c r="W55" s="143">
        <v>0</v>
      </c>
      <c r="X55" s="143">
        <v>0</v>
      </c>
      <c r="Y55" s="143">
        <v>0</v>
      </c>
      <c r="Z55" s="143">
        <v>0</v>
      </c>
      <c r="AA55" s="143">
        <v>0</v>
      </c>
      <c r="AB55" s="143">
        <v>0</v>
      </c>
      <c r="AC55" s="143">
        <v>0</v>
      </c>
      <c r="AD55" s="143">
        <v>170</v>
      </c>
      <c r="AE55" s="143">
        <v>159.30000000000001</v>
      </c>
      <c r="AF55" s="143">
        <v>0</v>
      </c>
      <c r="AG55" s="143">
        <v>0</v>
      </c>
      <c r="AH55" s="143">
        <v>0</v>
      </c>
      <c r="AI55" s="143">
        <v>0</v>
      </c>
      <c r="AJ55" s="143">
        <v>0</v>
      </c>
      <c r="AK55" s="143">
        <v>0</v>
      </c>
      <c r="AL55" s="143">
        <v>0</v>
      </c>
      <c r="AM55" s="143">
        <v>0</v>
      </c>
      <c r="AN55" s="143">
        <v>0</v>
      </c>
      <c r="AO55" s="143">
        <v>0</v>
      </c>
      <c r="AP55" s="143">
        <v>161</v>
      </c>
      <c r="AQ55" s="143">
        <v>178.5</v>
      </c>
      <c r="AR55" s="143">
        <v>0</v>
      </c>
      <c r="AS55" s="143">
        <v>0</v>
      </c>
      <c r="AT55" s="143">
        <v>0</v>
      </c>
      <c r="AU55" s="143">
        <v>0</v>
      </c>
      <c r="AV55" s="143">
        <v>0</v>
      </c>
      <c r="AW55" s="143">
        <v>0</v>
      </c>
      <c r="AX55" s="143">
        <v>0</v>
      </c>
      <c r="AY55" s="143">
        <v>0</v>
      </c>
      <c r="AZ55" s="143">
        <v>0</v>
      </c>
      <c r="BA55" s="143">
        <v>0</v>
      </c>
      <c r="BB55" s="143">
        <v>181.1</v>
      </c>
      <c r="BC55" s="143">
        <v>191.2</v>
      </c>
      <c r="BD55" s="143">
        <v>0</v>
      </c>
      <c r="BE55" s="143">
        <v>0</v>
      </c>
      <c r="BF55" s="143">
        <v>0</v>
      </c>
      <c r="BG55" s="143">
        <v>0</v>
      </c>
      <c r="BH55" s="143">
        <v>0</v>
      </c>
      <c r="BI55" s="143">
        <v>0</v>
      </c>
      <c r="BJ55" s="143">
        <v>0</v>
      </c>
      <c r="BK55" s="144">
        <v>0</v>
      </c>
      <c r="BL55" s="143">
        <v>0</v>
      </c>
      <c r="BM55" s="143">
        <v>0</v>
      </c>
      <c r="BN55" s="143">
        <v>132.6</v>
      </c>
      <c r="BO55" s="143">
        <v>194.1</v>
      </c>
      <c r="BP55" s="143">
        <v>0</v>
      </c>
      <c r="BQ55" s="143">
        <v>0</v>
      </c>
      <c r="BR55" s="143">
        <v>0</v>
      </c>
      <c r="BS55" s="143">
        <v>0</v>
      </c>
      <c r="BT55" s="143">
        <v>0</v>
      </c>
      <c r="BU55" s="143">
        <v>0</v>
      </c>
      <c r="BV55" s="143">
        <v>0</v>
      </c>
      <c r="BW55" s="145">
        <v>0</v>
      </c>
      <c r="BX55" s="145">
        <v>0</v>
      </c>
      <c r="BY55" s="145">
        <v>0</v>
      </c>
      <c r="BZ55" s="143">
        <v>126.7</v>
      </c>
      <c r="CA55" s="143">
        <v>132.80000000000001</v>
      </c>
      <c r="CB55" s="143">
        <v>0</v>
      </c>
      <c r="CC55" s="143">
        <v>0</v>
      </c>
      <c r="CD55" s="143">
        <v>0</v>
      </c>
      <c r="CE55" s="143">
        <v>0</v>
      </c>
      <c r="CF55" s="143">
        <v>0</v>
      </c>
      <c r="CG55" s="143">
        <v>0</v>
      </c>
      <c r="CH55" s="143">
        <v>0</v>
      </c>
      <c r="CI55" s="143">
        <v>0</v>
      </c>
      <c r="CJ55" s="146">
        <v>0</v>
      </c>
      <c r="CK55" s="146">
        <v>0</v>
      </c>
      <c r="CL55" s="146">
        <v>135.9</v>
      </c>
      <c r="CM55" s="147">
        <v>127.5</v>
      </c>
      <c r="CN55" s="147">
        <v>0</v>
      </c>
      <c r="CO55" s="147">
        <v>0</v>
      </c>
      <c r="CP55" s="148">
        <v>0</v>
      </c>
      <c r="CQ55" s="149">
        <v>0</v>
      </c>
      <c r="CR55" s="149">
        <v>0</v>
      </c>
      <c r="CS55" s="149">
        <v>0</v>
      </c>
      <c r="CT55" s="149">
        <v>0</v>
      </c>
      <c r="CU55" s="150">
        <v>0</v>
      </c>
      <c r="CV55" s="150">
        <v>0</v>
      </c>
      <c r="CW55" s="150">
        <v>0</v>
      </c>
      <c r="CX55" s="150">
        <v>127.5</v>
      </c>
      <c r="CY55" s="150">
        <v>127.5</v>
      </c>
      <c r="CZ55" s="150">
        <v>0</v>
      </c>
      <c r="DA55" s="150">
        <v>0</v>
      </c>
      <c r="DB55" s="151">
        <v>0</v>
      </c>
      <c r="DC55" s="151">
        <v>0</v>
      </c>
      <c r="DD55" s="151">
        <v>0</v>
      </c>
      <c r="DE55" s="151">
        <v>0</v>
      </c>
      <c r="DF55" s="151">
        <v>0</v>
      </c>
      <c r="DG55" s="151">
        <v>0</v>
      </c>
      <c r="DH55" s="151">
        <v>0</v>
      </c>
      <c r="DI55" s="151">
        <v>0</v>
      </c>
      <c r="DJ55" s="151">
        <v>121.8</v>
      </c>
      <c r="DK55" s="151">
        <v>131.5</v>
      </c>
      <c r="DL55" s="151">
        <v>0</v>
      </c>
      <c r="DM55" s="152">
        <v>0</v>
      </c>
      <c r="DN55" s="152">
        <v>0</v>
      </c>
      <c r="DO55" s="152">
        <v>0</v>
      </c>
      <c r="DP55" s="152">
        <v>0</v>
      </c>
      <c r="DQ55" s="152">
        <v>0</v>
      </c>
      <c r="DR55" s="152">
        <v>0</v>
      </c>
      <c r="DS55" s="152">
        <v>0</v>
      </c>
      <c r="DT55" s="152">
        <v>0</v>
      </c>
      <c r="DU55" s="152">
        <v>0</v>
      </c>
      <c r="DV55" s="152">
        <v>148.69999999999999</v>
      </c>
      <c r="DW55" s="152">
        <v>287.7</v>
      </c>
      <c r="DX55" s="152">
        <v>0</v>
      </c>
      <c r="DY55" s="152">
        <v>0</v>
      </c>
      <c r="DZ55" s="152">
        <v>0</v>
      </c>
      <c r="EA55" s="152">
        <v>0</v>
      </c>
      <c r="EB55" s="152">
        <v>0</v>
      </c>
      <c r="EC55" s="152">
        <v>0</v>
      </c>
      <c r="ED55" s="152">
        <v>0</v>
      </c>
      <c r="EE55" s="152">
        <v>0</v>
      </c>
      <c r="EF55" s="152">
        <v>0</v>
      </c>
      <c r="EG55" s="152">
        <v>0</v>
      </c>
      <c r="EH55" s="152">
        <v>199.7</v>
      </c>
      <c r="EI55" s="152">
        <v>229</v>
      </c>
      <c r="EJ55" s="152">
        <v>0</v>
      </c>
      <c r="EK55" s="152">
        <v>0</v>
      </c>
      <c r="EL55" s="152">
        <v>0</v>
      </c>
      <c r="EM55" s="152">
        <v>0</v>
      </c>
      <c r="EN55" s="152">
        <v>0</v>
      </c>
      <c r="EO55" s="152">
        <v>0</v>
      </c>
      <c r="EP55" s="152">
        <v>0</v>
      </c>
      <c r="EQ55" s="152">
        <v>0</v>
      </c>
      <c r="ER55" s="152">
        <v>0</v>
      </c>
      <c r="ES55" s="152">
        <v>0</v>
      </c>
      <c r="ET55" s="152">
        <v>174.8</v>
      </c>
      <c r="EU55" s="152">
        <v>196.6</v>
      </c>
      <c r="EV55" s="152">
        <v>0</v>
      </c>
      <c r="EW55" s="152">
        <v>0</v>
      </c>
    </row>
    <row r="56" spans="1:153">
      <c r="A56" s="141" t="s">
        <v>7146</v>
      </c>
      <c r="B56" s="141" t="s">
        <v>7147</v>
      </c>
      <c r="C56" s="142">
        <v>6.5750000000000003E-2</v>
      </c>
      <c r="D56" s="143">
        <v>160</v>
      </c>
      <c r="E56" s="143">
        <v>153.4</v>
      </c>
      <c r="F56" s="143">
        <v>133.5</v>
      </c>
      <c r="G56" s="143">
        <v>121.6</v>
      </c>
      <c r="H56" s="143">
        <v>125.8</v>
      </c>
      <c r="I56" s="143">
        <v>144.69999999999999</v>
      </c>
      <c r="J56" s="143">
        <v>127.1</v>
      </c>
      <c r="K56" s="143">
        <v>85.8</v>
      </c>
      <c r="L56" s="143">
        <v>82.3</v>
      </c>
      <c r="M56" s="143">
        <v>98.4</v>
      </c>
      <c r="N56" s="143">
        <v>100.2</v>
      </c>
      <c r="O56" s="143">
        <v>103.8</v>
      </c>
      <c r="P56" s="143">
        <v>124.7</v>
      </c>
      <c r="Q56" s="143">
        <v>130.5</v>
      </c>
      <c r="R56" s="143">
        <v>118.8</v>
      </c>
      <c r="S56" s="143">
        <v>100.6</v>
      </c>
      <c r="T56" s="143">
        <v>98</v>
      </c>
      <c r="U56" s="143">
        <v>117</v>
      </c>
      <c r="V56" s="143">
        <v>116.9</v>
      </c>
      <c r="W56" s="143">
        <v>92.3</v>
      </c>
      <c r="X56" s="143">
        <v>74.400000000000006</v>
      </c>
      <c r="Y56" s="143">
        <v>87.5</v>
      </c>
      <c r="Z56" s="143">
        <v>126.2</v>
      </c>
      <c r="AA56" s="143">
        <v>144.1</v>
      </c>
      <c r="AB56" s="143">
        <v>197.7</v>
      </c>
      <c r="AC56" s="143">
        <v>171.4</v>
      </c>
      <c r="AD56" s="143">
        <v>120.6</v>
      </c>
      <c r="AE56" s="143">
        <v>103.9</v>
      </c>
      <c r="AF56" s="143">
        <v>111.3</v>
      </c>
      <c r="AG56" s="143">
        <v>156.69999999999999</v>
      </c>
      <c r="AH56" s="143">
        <v>197.1</v>
      </c>
      <c r="AI56" s="143">
        <v>135</v>
      </c>
      <c r="AJ56" s="143">
        <v>105.1</v>
      </c>
      <c r="AK56" s="143">
        <v>117</v>
      </c>
      <c r="AL56" s="143">
        <v>129</v>
      </c>
      <c r="AM56" s="143">
        <v>147.30000000000001</v>
      </c>
      <c r="AN56" s="143">
        <v>155.4</v>
      </c>
      <c r="AO56" s="143">
        <v>143.9</v>
      </c>
      <c r="AP56" s="143">
        <v>127.2</v>
      </c>
      <c r="AQ56" s="143">
        <v>99</v>
      </c>
      <c r="AR56" s="143">
        <v>104.9</v>
      </c>
      <c r="AS56" s="143">
        <v>115.5</v>
      </c>
      <c r="AT56" s="143">
        <v>132</v>
      </c>
      <c r="AU56" s="143">
        <v>136.9</v>
      </c>
      <c r="AV56" s="143">
        <v>119.6</v>
      </c>
      <c r="AW56" s="143">
        <v>125.8</v>
      </c>
      <c r="AX56" s="143">
        <v>144.19999999999999</v>
      </c>
      <c r="AY56" s="143">
        <v>163.80000000000001</v>
      </c>
      <c r="AZ56" s="143">
        <v>176.4</v>
      </c>
      <c r="BA56" s="143">
        <v>183.2</v>
      </c>
      <c r="BB56" s="143">
        <v>144.69999999999999</v>
      </c>
      <c r="BC56" s="143">
        <v>142.5</v>
      </c>
      <c r="BD56" s="143">
        <v>155.5</v>
      </c>
      <c r="BE56" s="143">
        <v>180.8</v>
      </c>
      <c r="BF56" s="143">
        <v>138</v>
      </c>
      <c r="BG56" s="143">
        <v>92.8</v>
      </c>
      <c r="BH56" s="143">
        <v>73.3</v>
      </c>
      <c r="BI56" s="143">
        <v>63.5</v>
      </c>
      <c r="BJ56" s="143">
        <v>67.099999999999994</v>
      </c>
      <c r="BK56" s="144">
        <v>115.4</v>
      </c>
      <c r="BL56" s="143">
        <v>128</v>
      </c>
      <c r="BM56" s="143">
        <v>123.6</v>
      </c>
      <c r="BN56" s="143">
        <v>104</v>
      </c>
      <c r="BO56" s="143">
        <v>83</v>
      </c>
      <c r="BP56" s="143">
        <v>90.2</v>
      </c>
      <c r="BQ56" s="143">
        <v>113.7</v>
      </c>
      <c r="BR56" s="145">
        <v>113.2</v>
      </c>
      <c r="BS56" s="145">
        <v>87.2</v>
      </c>
      <c r="BT56" s="145">
        <v>76.099999999999994</v>
      </c>
      <c r="BU56" s="145">
        <v>77</v>
      </c>
      <c r="BV56" s="145">
        <v>83.4</v>
      </c>
      <c r="BW56" s="145">
        <v>149.30000000000001</v>
      </c>
      <c r="BX56" s="145">
        <v>217.3</v>
      </c>
      <c r="BY56" s="145">
        <v>158.80000000000001</v>
      </c>
      <c r="BZ56" s="143">
        <v>108.1</v>
      </c>
      <c r="CA56" s="143">
        <v>90.2</v>
      </c>
      <c r="CB56" s="143">
        <v>97.5</v>
      </c>
      <c r="CC56" s="143">
        <v>135.1</v>
      </c>
      <c r="CD56" s="143">
        <v>164.3</v>
      </c>
      <c r="CE56" s="143">
        <v>138.6</v>
      </c>
      <c r="CF56" s="143">
        <v>126.8</v>
      </c>
      <c r="CG56" s="143">
        <v>120.4</v>
      </c>
      <c r="CH56" s="143">
        <v>115.3</v>
      </c>
      <c r="CI56" s="143">
        <v>145.1</v>
      </c>
      <c r="CJ56" s="146">
        <v>164.5</v>
      </c>
      <c r="CK56" s="146">
        <v>174.9</v>
      </c>
      <c r="CL56" s="146">
        <v>184.8</v>
      </c>
      <c r="CM56" s="147">
        <v>180.6</v>
      </c>
      <c r="CN56" s="147">
        <v>172.8</v>
      </c>
      <c r="CO56" s="147">
        <v>206.7</v>
      </c>
      <c r="CP56" s="148">
        <v>173.9</v>
      </c>
      <c r="CQ56" s="149">
        <v>106.5</v>
      </c>
      <c r="CR56" s="149">
        <v>65.5</v>
      </c>
      <c r="CS56" s="149">
        <v>66.099999999999994</v>
      </c>
      <c r="CT56" s="149">
        <v>70.8</v>
      </c>
      <c r="CU56" s="150">
        <v>88.4</v>
      </c>
      <c r="CV56" s="150">
        <v>98.5</v>
      </c>
      <c r="CW56" s="150">
        <v>111.6</v>
      </c>
      <c r="CX56" s="150">
        <v>98.9</v>
      </c>
      <c r="CY56" s="150">
        <v>87.6</v>
      </c>
      <c r="CZ56" s="150">
        <v>82.4</v>
      </c>
      <c r="DA56" s="150">
        <v>102.1</v>
      </c>
      <c r="DB56" s="151">
        <v>89.9</v>
      </c>
      <c r="DC56" s="151">
        <v>80.2</v>
      </c>
      <c r="DD56" s="151">
        <v>79.2</v>
      </c>
      <c r="DE56" s="151">
        <v>104.8</v>
      </c>
      <c r="DF56" s="151">
        <v>126.5</v>
      </c>
      <c r="DG56" s="151">
        <v>174</v>
      </c>
      <c r="DH56" s="151">
        <v>222.8</v>
      </c>
      <c r="DI56" s="151">
        <v>178.8</v>
      </c>
      <c r="DJ56" s="151">
        <v>107.8</v>
      </c>
      <c r="DK56" s="151">
        <v>73.7</v>
      </c>
      <c r="DL56" s="151">
        <v>87.4</v>
      </c>
      <c r="DM56" s="152">
        <v>110.9</v>
      </c>
      <c r="DN56" s="152">
        <v>123.1</v>
      </c>
      <c r="DO56" s="152">
        <v>84.7</v>
      </c>
      <c r="DP56" s="152">
        <v>71.099999999999994</v>
      </c>
      <c r="DQ56" s="152">
        <v>71.900000000000006</v>
      </c>
      <c r="DR56" s="152">
        <v>84.3</v>
      </c>
      <c r="DS56" s="152">
        <v>163.1</v>
      </c>
      <c r="DT56" s="152">
        <v>270.39999999999998</v>
      </c>
      <c r="DU56" s="152">
        <v>222.5</v>
      </c>
      <c r="DV56" s="152">
        <v>140.69999999999999</v>
      </c>
      <c r="DW56" s="152">
        <v>124.2</v>
      </c>
      <c r="DX56" s="152">
        <v>134.4</v>
      </c>
      <c r="DY56" s="152">
        <v>165.3</v>
      </c>
      <c r="DZ56" s="152">
        <v>141.80000000000001</v>
      </c>
      <c r="EA56" s="152">
        <v>110.3</v>
      </c>
      <c r="EB56" s="152">
        <v>94.3</v>
      </c>
      <c r="EC56" s="152">
        <v>95</v>
      </c>
      <c r="ED56" s="152">
        <v>112.5</v>
      </c>
      <c r="EE56" s="152">
        <v>185.9</v>
      </c>
      <c r="EF56" s="152">
        <v>223.5</v>
      </c>
      <c r="EG56" s="152">
        <v>158.19999999999999</v>
      </c>
      <c r="EH56" s="152">
        <v>134.6</v>
      </c>
      <c r="EI56" s="152">
        <v>113.9</v>
      </c>
      <c r="EJ56" s="152">
        <v>114.2</v>
      </c>
      <c r="EK56" s="152">
        <v>153.19999999999999</v>
      </c>
      <c r="EL56" s="152">
        <v>148.4</v>
      </c>
      <c r="EM56" s="152">
        <v>145.1</v>
      </c>
      <c r="EN56" s="152">
        <v>124.1</v>
      </c>
      <c r="EO56" s="152">
        <v>113.2</v>
      </c>
      <c r="EP56" s="152">
        <v>148.19999999999999</v>
      </c>
      <c r="EQ56" s="152">
        <v>199</v>
      </c>
      <c r="ER56" s="152">
        <v>229.8</v>
      </c>
      <c r="ES56" s="152">
        <v>214.5</v>
      </c>
      <c r="ET56" s="152">
        <v>217.5</v>
      </c>
      <c r="EU56" s="152">
        <v>214.7</v>
      </c>
      <c r="EV56" s="152">
        <v>228.3</v>
      </c>
      <c r="EW56" s="152">
        <v>292.7</v>
      </c>
    </row>
    <row r="57" spans="1:153">
      <c r="A57" s="141" t="s">
        <v>7148</v>
      </c>
      <c r="B57" s="141" t="s">
        <v>7149</v>
      </c>
      <c r="C57" s="142">
        <v>2.8139999999999998E-2</v>
      </c>
      <c r="D57" s="143">
        <v>105.9</v>
      </c>
      <c r="E57" s="143">
        <v>103.5</v>
      </c>
      <c r="F57" s="143">
        <v>104.8</v>
      </c>
      <c r="G57" s="143">
        <v>112.8</v>
      </c>
      <c r="H57" s="143">
        <v>114.5</v>
      </c>
      <c r="I57" s="143">
        <v>113.8</v>
      </c>
      <c r="J57" s="143">
        <v>114.9</v>
      </c>
      <c r="K57" s="143">
        <v>133.9</v>
      </c>
      <c r="L57" s="143">
        <v>133</v>
      </c>
      <c r="M57" s="143">
        <v>117</v>
      </c>
      <c r="N57" s="143">
        <v>113.2</v>
      </c>
      <c r="O57" s="143">
        <v>112.2</v>
      </c>
      <c r="P57" s="143">
        <v>118.4</v>
      </c>
      <c r="Q57" s="143">
        <v>92.5</v>
      </c>
      <c r="R57" s="143">
        <v>79.400000000000006</v>
      </c>
      <c r="S57" s="143">
        <v>100.3</v>
      </c>
      <c r="T57" s="143">
        <v>120.6</v>
      </c>
      <c r="U57" s="143">
        <v>114.8</v>
      </c>
      <c r="V57" s="143">
        <v>122.8</v>
      </c>
      <c r="W57" s="143">
        <v>128.19999999999999</v>
      </c>
      <c r="X57" s="143">
        <v>129.6</v>
      </c>
      <c r="Y57" s="143">
        <v>119.1</v>
      </c>
      <c r="Z57" s="143">
        <v>111.6</v>
      </c>
      <c r="AA57" s="143">
        <v>105.8</v>
      </c>
      <c r="AB57" s="143">
        <v>105</v>
      </c>
      <c r="AC57" s="143">
        <v>103.6</v>
      </c>
      <c r="AD57" s="143">
        <v>99.4</v>
      </c>
      <c r="AE57" s="143">
        <v>111.8</v>
      </c>
      <c r="AF57" s="143">
        <v>133.80000000000001</v>
      </c>
      <c r="AG57" s="143">
        <v>129.80000000000001</v>
      </c>
      <c r="AH57" s="143">
        <v>129.19999999999999</v>
      </c>
      <c r="AI57" s="143">
        <v>128</v>
      </c>
      <c r="AJ57" s="143">
        <v>122.6</v>
      </c>
      <c r="AK57" s="143">
        <v>97.6</v>
      </c>
      <c r="AL57" s="143">
        <v>102.1</v>
      </c>
      <c r="AM57" s="143">
        <v>116.8</v>
      </c>
      <c r="AN57" s="143">
        <v>103.8</v>
      </c>
      <c r="AO57" s="143">
        <v>91.8</v>
      </c>
      <c r="AP57" s="143">
        <v>93.7</v>
      </c>
      <c r="AQ57" s="143">
        <v>104.5</v>
      </c>
      <c r="AR57" s="143">
        <v>98.6</v>
      </c>
      <c r="AS57" s="143">
        <v>101.5</v>
      </c>
      <c r="AT57" s="143">
        <v>120.1</v>
      </c>
      <c r="AU57" s="143">
        <v>128</v>
      </c>
      <c r="AV57" s="143">
        <v>110.7</v>
      </c>
      <c r="AW57" s="143">
        <v>108.3</v>
      </c>
      <c r="AX57" s="143">
        <v>92.9</v>
      </c>
      <c r="AY57" s="143">
        <v>91.1</v>
      </c>
      <c r="AZ57" s="143">
        <v>96.4</v>
      </c>
      <c r="BA57" s="143">
        <v>92.5</v>
      </c>
      <c r="BB57" s="143">
        <v>96.6</v>
      </c>
      <c r="BC57" s="143">
        <v>100.7</v>
      </c>
      <c r="BD57" s="143">
        <v>113.1</v>
      </c>
      <c r="BE57" s="143">
        <v>130.5</v>
      </c>
      <c r="BF57" s="143">
        <v>138.6</v>
      </c>
      <c r="BG57" s="143">
        <v>138.19999999999999</v>
      </c>
      <c r="BH57" s="143">
        <v>101</v>
      </c>
      <c r="BI57" s="143">
        <v>94.3</v>
      </c>
      <c r="BJ57" s="143">
        <v>93.3</v>
      </c>
      <c r="BK57" s="144">
        <v>88.6</v>
      </c>
      <c r="BL57" s="143">
        <v>90.8</v>
      </c>
      <c r="BM57" s="143">
        <v>83.7</v>
      </c>
      <c r="BN57" s="143">
        <v>88.7</v>
      </c>
      <c r="BO57" s="143">
        <v>120.1</v>
      </c>
      <c r="BP57" s="143">
        <v>129.19999999999999</v>
      </c>
      <c r="BQ57" s="143">
        <v>128.30000000000001</v>
      </c>
      <c r="BR57" s="145">
        <v>134.6</v>
      </c>
      <c r="BS57" s="145">
        <v>144.1</v>
      </c>
      <c r="BT57" s="145">
        <v>126.1</v>
      </c>
      <c r="BU57" s="145">
        <v>120.1</v>
      </c>
      <c r="BV57" s="145">
        <v>113.1</v>
      </c>
      <c r="BW57" s="145">
        <v>111</v>
      </c>
      <c r="BX57" s="145">
        <v>109.7</v>
      </c>
      <c r="BY57" s="145">
        <v>129.5</v>
      </c>
      <c r="BZ57" s="143">
        <v>154.9</v>
      </c>
      <c r="CA57" s="143">
        <v>151.69999999999999</v>
      </c>
      <c r="CB57" s="143">
        <v>146</v>
      </c>
      <c r="CC57" s="143">
        <v>161.30000000000001</v>
      </c>
      <c r="CD57" s="143">
        <v>225.3</v>
      </c>
      <c r="CE57" s="143">
        <v>186</v>
      </c>
      <c r="CF57" s="143">
        <v>144.9</v>
      </c>
      <c r="CG57" s="143">
        <v>122.8</v>
      </c>
      <c r="CH57" s="143">
        <v>131.5</v>
      </c>
      <c r="CI57" s="143">
        <v>120.3</v>
      </c>
      <c r="CJ57" s="146">
        <v>125</v>
      </c>
      <c r="CK57" s="146">
        <v>132.1</v>
      </c>
      <c r="CL57" s="146">
        <v>149.9</v>
      </c>
      <c r="CM57" s="147">
        <v>180.1</v>
      </c>
      <c r="CN57" s="147">
        <v>178.6</v>
      </c>
      <c r="CO57" s="147">
        <v>171</v>
      </c>
      <c r="CP57" s="148">
        <v>188.3</v>
      </c>
      <c r="CQ57" s="149">
        <v>204</v>
      </c>
      <c r="CR57" s="149">
        <v>187</v>
      </c>
      <c r="CS57" s="149">
        <v>158.19999999999999</v>
      </c>
      <c r="CT57" s="149">
        <v>144.80000000000001</v>
      </c>
      <c r="CU57" s="150">
        <v>136.30000000000001</v>
      </c>
      <c r="CV57" s="150">
        <v>131.1</v>
      </c>
      <c r="CW57" s="150">
        <v>129.5</v>
      </c>
      <c r="CX57" s="150">
        <v>140.6</v>
      </c>
      <c r="CY57" s="150">
        <v>137.5</v>
      </c>
      <c r="CZ57" s="150">
        <v>145.69999999999999</v>
      </c>
      <c r="DA57" s="150">
        <v>151.19999999999999</v>
      </c>
      <c r="DB57" s="151">
        <v>155.19999999999999</v>
      </c>
      <c r="DC57" s="151">
        <v>155.5</v>
      </c>
      <c r="DD57" s="151">
        <v>159.9</v>
      </c>
      <c r="DE57" s="151">
        <v>160.5</v>
      </c>
      <c r="DF57" s="151">
        <v>155.5</v>
      </c>
      <c r="DG57" s="151">
        <v>149.6</v>
      </c>
      <c r="DH57" s="151">
        <v>149.19999999999999</v>
      </c>
      <c r="DI57" s="151">
        <v>145</v>
      </c>
      <c r="DJ57" s="151">
        <v>151.9</v>
      </c>
      <c r="DK57" s="151">
        <v>156.5</v>
      </c>
      <c r="DL57" s="151">
        <v>169.9</v>
      </c>
      <c r="DM57" s="152">
        <v>176.8</v>
      </c>
      <c r="DN57" s="152">
        <v>193.1</v>
      </c>
      <c r="DO57" s="152">
        <v>198.8</v>
      </c>
      <c r="DP57" s="152">
        <v>158</v>
      </c>
      <c r="DQ57" s="152">
        <v>167.1</v>
      </c>
      <c r="DR57" s="152">
        <v>157.5</v>
      </c>
      <c r="DS57" s="152">
        <v>150.69999999999999</v>
      </c>
      <c r="DT57" s="152">
        <v>166</v>
      </c>
      <c r="DU57" s="152">
        <v>160.80000000000001</v>
      </c>
      <c r="DV57" s="152">
        <v>201.1</v>
      </c>
      <c r="DW57" s="152">
        <v>246.1</v>
      </c>
      <c r="DX57" s="152">
        <v>247.5</v>
      </c>
      <c r="DY57" s="152">
        <v>239.1</v>
      </c>
      <c r="DZ57" s="152">
        <v>284.10000000000002</v>
      </c>
      <c r="EA57" s="152">
        <v>271.60000000000002</v>
      </c>
      <c r="EB57" s="152">
        <v>205.8</v>
      </c>
      <c r="EC57" s="152">
        <v>188.1</v>
      </c>
      <c r="ED57" s="152">
        <v>198</v>
      </c>
      <c r="EE57" s="152">
        <v>183.4</v>
      </c>
      <c r="EF57" s="152">
        <v>166.7</v>
      </c>
      <c r="EG57" s="152">
        <v>178.2</v>
      </c>
      <c r="EH57" s="152">
        <v>228.8</v>
      </c>
      <c r="EI57" s="152">
        <v>255.3</v>
      </c>
      <c r="EJ57" s="152">
        <v>249.1</v>
      </c>
      <c r="EK57" s="152">
        <v>224.4</v>
      </c>
      <c r="EL57" s="152">
        <v>211.6</v>
      </c>
      <c r="EM57" s="152">
        <v>216.3</v>
      </c>
      <c r="EN57" s="152">
        <v>186.3</v>
      </c>
      <c r="EO57" s="152">
        <v>182.9</v>
      </c>
      <c r="EP57" s="152">
        <v>175.4</v>
      </c>
      <c r="EQ57" s="152">
        <v>180</v>
      </c>
      <c r="ER57" s="152">
        <v>181.2</v>
      </c>
      <c r="ES57" s="152">
        <v>172.5</v>
      </c>
      <c r="ET57" s="152">
        <v>166.7</v>
      </c>
      <c r="EU57" s="152">
        <v>178.7</v>
      </c>
      <c r="EV57" s="152">
        <v>173</v>
      </c>
      <c r="EW57" s="152">
        <v>192.9</v>
      </c>
    </row>
    <row r="58" spans="1:153">
      <c r="A58" s="141" t="s">
        <v>7150</v>
      </c>
      <c r="B58" s="141" t="s">
        <v>7151</v>
      </c>
      <c r="C58" s="142">
        <v>2.521E-2</v>
      </c>
      <c r="D58" s="143">
        <v>106.6</v>
      </c>
      <c r="E58" s="143">
        <v>116.9</v>
      </c>
      <c r="F58" s="143">
        <v>111.2</v>
      </c>
      <c r="G58" s="143">
        <v>109.8</v>
      </c>
      <c r="H58" s="143">
        <v>84.5</v>
      </c>
      <c r="I58" s="143">
        <v>92.1</v>
      </c>
      <c r="J58" s="143">
        <v>107.9</v>
      </c>
      <c r="K58" s="143">
        <v>107.2</v>
      </c>
      <c r="L58" s="143">
        <v>104.6</v>
      </c>
      <c r="M58" s="143">
        <v>93.7</v>
      </c>
      <c r="N58" s="143">
        <v>73.8</v>
      </c>
      <c r="O58" s="143">
        <v>95.6</v>
      </c>
      <c r="P58" s="143">
        <v>107.7</v>
      </c>
      <c r="Q58" s="143">
        <v>125.2</v>
      </c>
      <c r="R58" s="143">
        <v>135.6</v>
      </c>
      <c r="S58" s="143">
        <v>125.9</v>
      </c>
      <c r="T58" s="143">
        <v>102.6</v>
      </c>
      <c r="U58" s="143">
        <v>100.4</v>
      </c>
      <c r="V58" s="143">
        <v>110.1</v>
      </c>
      <c r="W58" s="143">
        <v>108.8</v>
      </c>
      <c r="X58" s="143">
        <v>103.8</v>
      </c>
      <c r="Y58" s="143">
        <v>93.4</v>
      </c>
      <c r="Z58" s="143">
        <v>84.8</v>
      </c>
      <c r="AA58" s="143">
        <v>94.2</v>
      </c>
      <c r="AB58" s="143">
        <v>112.2</v>
      </c>
      <c r="AC58" s="143">
        <v>129.1</v>
      </c>
      <c r="AD58" s="143">
        <v>142.5</v>
      </c>
      <c r="AE58" s="143">
        <v>134.80000000000001</v>
      </c>
      <c r="AF58" s="143">
        <v>115.2</v>
      </c>
      <c r="AG58" s="143">
        <v>109.9</v>
      </c>
      <c r="AH58" s="143">
        <v>115.2</v>
      </c>
      <c r="AI58" s="143">
        <v>99.3</v>
      </c>
      <c r="AJ58" s="143">
        <v>97.1</v>
      </c>
      <c r="AK58" s="143">
        <v>109.4</v>
      </c>
      <c r="AL58" s="143">
        <v>108.1</v>
      </c>
      <c r="AM58" s="143">
        <v>113.6</v>
      </c>
      <c r="AN58" s="143">
        <v>108</v>
      </c>
      <c r="AO58" s="143">
        <v>122.3</v>
      </c>
      <c r="AP58" s="143">
        <v>116.3</v>
      </c>
      <c r="AQ58" s="143">
        <v>112.2</v>
      </c>
      <c r="AR58" s="143">
        <v>112.2</v>
      </c>
      <c r="AS58" s="143">
        <v>112.2</v>
      </c>
      <c r="AT58" s="143">
        <v>112.2</v>
      </c>
      <c r="AU58" s="143">
        <v>112.2</v>
      </c>
      <c r="AV58" s="143">
        <v>112.2</v>
      </c>
      <c r="AW58" s="143">
        <v>112.2</v>
      </c>
      <c r="AX58" s="143">
        <v>112.2</v>
      </c>
      <c r="AY58" s="143">
        <v>112.2</v>
      </c>
      <c r="AZ58" s="143">
        <v>146.4</v>
      </c>
      <c r="BA58" s="143">
        <v>133</v>
      </c>
      <c r="BB58" s="143">
        <v>156.9</v>
      </c>
      <c r="BC58" s="143">
        <v>131.4</v>
      </c>
      <c r="BD58" s="143">
        <v>126.6</v>
      </c>
      <c r="BE58" s="143">
        <v>134.30000000000001</v>
      </c>
      <c r="BF58" s="143">
        <v>151.1</v>
      </c>
      <c r="BG58" s="143">
        <v>163.9</v>
      </c>
      <c r="BH58" s="143">
        <v>156.9</v>
      </c>
      <c r="BI58" s="143">
        <v>143.4</v>
      </c>
      <c r="BJ58" s="143">
        <v>134.30000000000001</v>
      </c>
      <c r="BK58" s="144">
        <v>133</v>
      </c>
      <c r="BL58" s="143">
        <v>125.3</v>
      </c>
      <c r="BM58" s="143">
        <v>119.9</v>
      </c>
      <c r="BN58" s="143">
        <v>116.9</v>
      </c>
      <c r="BO58" s="143">
        <v>115.2</v>
      </c>
      <c r="BP58" s="143">
        <v>110.5</v>
      </c>
      <c r="BQ58" s="143">
        <v>111.5</v>
      </c>
      <c r="BR58" s="145">
        <v>115.8</v>
      </c>
      <c r="BS58" s="145">
        <v>110.7</v>
      </c>
      <c r="BT58" s="145">
        <v>110.6</v>
      </c>
      <c r="BU58" s="145">
        <v>104</v>
      </c>
      <c r="BV58" s="145">
        <v>109.3</v>
      </c>
      <c r="BW58" s="145">
        <v>114.9</v>
      </c>
      <c r="BX58" s="145">
        <v>127.9</v>
      </c>
      <c r="BY58" s="145">
        <v>142.4</v>
      </c>
      <c r="BZ58" s="143">
        <v>154.9</v>
      </c>
      <c r="CA58" s="143">
        <v>142.6</v>
      </c>
      <c r="CB58" s="143">
        <v>121.9</v>
      </c>
      <c r="CC58" s="143">
        <v>109</v>
      </c>
      <c r="CD58" s="143">
        <v>109.2</v>
      </c>
      <c r="CE58" s="143">
        <v>113.3</v>
      </c>
      <c r="CF58" s="143">
        <v>118</v>
      </c>
      <c r="CG58" s="143">
        <v>117.3</v>
      </c>
      <c r="CH58" s="143">
        <v>119.9</v>
      </c>
      <c r="CI58" s="143">
        <v>125.9</v>
      </c>
      <c r="CJ58" s="146">
        <v>146.30000000000001</v>
      </c>
      <c r="CK58" s="146">
        <v>160.80000000000001</v>
      </c>
      <c r="CL58" s="146">
        <v>160.69999999999999</v>
      </c>
      <c r="CM58" s="147">
        <v>160.6</v>
      </c>
      <c r="CN58" s="147">
        <v>152.5</v>
      </c>
      <c r="CO58" s="147">
        <v>165.8</v>
      </c>
      <c r="CP58" s="148">
        <v>171.3</v>
      </c>
      <c r="CQ58" s="149">
        <v>191.4</v>
      </c>
      <c r="CR58" s="149">
        <v>179.8</v>
      </c>
      <c r="CS58" s="149">
        <v>159.80000000000001</v>
      </c>
      <c r="CT58" s="149">
        <v>134.80000000000001</v>
      </c>
      <c r="CU58" s="150">
        <v>127</v>
      </c>
      <c r="CV58" s="150">
        <v>128</v>
      </c>
      <c r="CW58" s="150">
        <v>125.8</v>
      </c>
      <c r="CX58" s="150">
        <v>134.4</v>
      </c>
      <c r="CY58" s="150">
        <v>135.6</v>
      </c>
      <c r="CZ58" s="150">
        <v>137.5</v>
      </c>
      <c r="DA58" s="150">
        <v>138.80000000000001</v>
      </c>
      <c r="DB58" s="151">
        <v>138.5</v>
      </c>
      <c r="DC58" s="151">
        <v>146.9</v>
      </c>
      <c r="DD58" s="151">
        <v>143.30000000000001</v>
      </c>
      <c r="DE58" s="151">
        <v>155.4</v>
      </c>
      <c r="DF58" s="151">
        <v>167.4</v>
      </c>
      <c r="DG58" s="151">
        <v>177.4</v>
      </c>
      <c r="DH58" s="151">
        <v>187.8</v>
      </c>
      <c r="DI58" s="151">
        <v>188.8</v>
      </c>
      <c r="DJ58" s="151">
        <v>205.5</v>
      </c>
      <c r="DK58" s="151">
        <v>171.1</v>
      </c>
      <c r="DL58" s="151">
        <v>156.9</v>
      </c>
      <c r="DM58" s="152">
        <v>145</v>
      </c>
      <c r="DN58" s="152">
        <v>150</v>
      </c>
      <c r="DO58" s="152">
        <v>147.6</v>
      </c>
      <c r="DP58" s="152">
        <v>149.4</v>
      </c>
      <c r="DQ58" s="152">
        <v>140.1</v>
      </c>
      <c r="DR58" s="152">
        <v>150.6</v>
      </c>
      <c r="DS58" s="152">
        <v>165.1</v>
      </c>
      <c r="DT58" s="152">
        <v>187.2</v>
      </c>
      <c r="DU58" s="152">
        <v>193.2</v>
      </c>
      <c r="DV58" s="152">
        <v>194.3</v>
      </c>
      <c r="DW58" s="152">
        <v>181.4</v>
      </c>
      <c r="DX58" s="152">
        <v>160</v>
      </c>
      <c r="DY58" s="152">
        <v>152.5</v>
      </c>
      <c r="DZ58" s="152">
        <v>156.19999999999999</v>
      </c>
      <c r="EA58" s="152">
        <v>169.7</v>
      </c>
      <c r="EB58" s="152">
        <v>175.7</v>
      </c>
      <c r="EC58" s="152">
        <v>180.3</v>
      </c>
      <c r="ED58" s="152">
        <v>177.7</v>
      </c>
      <c r="EE58" s="152">
        <v>168.7</v>
      </c>
      <c r="EF58" s="152">
        <v>170.1</v>
      </c>
      <c r="EG58" s="152">
        <v>166.3</v>
      </c>
      <c r="EH58" s="152">
        <v>167.2</v>
      </c>
      <c r="EI58" s="152">
        <v>166.1</v>
      </c>
      <c r="EJ58" s="152">
        <v>156.19999999999999</v>
      </c>
      <c r="EK58" s="152">
        <v>151.69999999999999</v>
      </c>
      <c r="EL58" s="152">
        <v>154.80000000000001</v>
      </c>
      <c r="EM58" s="152">
        <v>164.9</v>
      </c>
      <c r="EN58" s="152">
        <v>169.6</v>
      </c>
      <c r="EO58" s="152">
        <v>156.4</v>
      </c>
      <c r="EP58" s="152">
        <v>155.6</v>
      </c>
      <c r="EQ58" s="152">
        <v>153.30000000000001</v>
      </c>
      <c r="ER58" s="152">
        <v>176.4</v>
      </c>
      <c r="ES58" s="152">
        <v>179.3</v>
      </c>
      <c r="ET58" s="152">
        <v>183.4</v>
      </c>
      <c r="EU58" s="152">
        <v>176.5</v>
      </c>
      <c r="EV58" s="152">
        <v>169.4</v>
      </c>
      <c r="EW58" s="152">
        <v>166.6</v>
      </c>
    </row>
    <row r="59" spans="1:153">
      <c r="A59" s="141" t="s">
        <v>7152</v>
      </c>
      <c r="B59" s="141" t="s">
        <v>7153</v>
      </c>
      <c r="C59" s="142">
        <v>2.1219999999999999E-2</v>
      </c>
      <c r="D59" s="143">
        <v>99</v>
      </c>
      <c r="E59" s="143">
        <v>92.6</v>
      </c>
      <c r="F59" s="143">
        <v>90.5</v>
      </c>
      <c r="G59" s="143">
        <v>97.4</v>
      </c>
      <c r="H59" s="143">
        <v>94.1</v>
      </c>
      <c r="I59" s="143">
        <v>92.9</v>
      </c>
      <c r="J59" s="143">
        <v>104.5</v>
      </c>
      <c r="K59" s="143">
        <v>106.8</v>
      </c>
      <c r="L59" s="143">
        <v>94.4</v>
      </c>
      <c r="M59" s="143">
        <v>96.7</v>
      </c>
      <c r="N59" s="143">
        <v>113.2</v>
      </c>
      <c r="O59" s="143">
        <v>104.9</v>
      </c>
      <c r="P59" s="143">
        <v>102.3</v>
      </c>
      <c r="Q59" s="143">
        <v>103.2</v>
      </c>
      <c r="R59" s="143">
        <v>100.1</v>
      </c>
      <c r="S59" s="143">
        <v>95.9</v>
      </c>
      <c r="T59" s="143">
        <v>86.5</v>
      </c>
      <c r="U59" s="143">
        <v>91.5</v>
      </c>
      <c r="V59" s="143">
        <v>106.4</v>
      </c>
      <c r="W59" s="143">
        <v>101.1</v>
      </c>
      <c r="X59" s="143">
        <v>102.2</v>
      </c>
      <c r="Y59" s="143">
        <v>110.6</v>
      </c>
      <c r="Z59" s="143">
        <v>120.5</v>
      </c>
      <c r="AA59" s="143">
        <v>114.4</v>
      </c>
      <c r="AB59" s="143">
        <v>102.7</v>
      </c>
      <c r="AC59" s="143">
        <v>98</v>
      </c>
      <c r="AD59" s="143">
        <v>94.3</v>
      </c>
      <c r="AE59" s="143">
        <v>93.3</v>
      </c>
      <c r="AF59" s="143">
        <v>80.8</v>
      </c>
      <c r="AG59" s="143">
        <v>76.099999999999994</v>
      </c>
      <c r="AH59" s="143">
        <v>92.7</v>
      </c>
      <c r="AI59" s="143">
        <v>97.6</v>
      </c>
      <c r="AJ59" s="143">
        <v>96.3</v>
      </c>
      <c r="AK59" s="143">
        <v>90.8</v>
      </c>
      <c r="AL59" s="143">
        <v>99</v>
      </c>
      <c r="AM59" s="143">
        <v>105.4</v>
      </c>
      <c r="AN59" s="143">
        <v>99.5</v>
      </c>
      <c r="AO59" s="143">
        <v>88.4</v>
      </c>
      <c r="AP59" s="143">
        <v>82.4</v>
      </c>
      <c r="AQ59" s="143">
        <v>73.7</v>
      </c>
      <c r="AR59" s="143">
        <v>73.7</v>
      </c>
      <c r="AS59" s="143">
        <v>74.5</v>
      </c>
      <c r="AT59" s="143">
        <v>73.7</v>
      </c>
      <c r="AU59" s="143">
        <v>70.2</v>
      </c>
      <c r="AV59" s="143">
        <v>72.099999999999994</v>
      </c>
      <c r="AW59" s="143">
        <v>76.400000000000006</v>
      </c>
      <c r="AX59" s="143">
        <v>72.099999999999994</v>
      </c>
      <c r="AY59" s="143">
        <v>72.099999999999994</v>
      </c>
      <c r="AZ59" s="143">
        <v>73.3</v>
      </c>
      <c r="BA59" s="143">
        <v>72.599999999999994</v>
      </c>
      <c r="BB59" s="143">
        <v>76.5</v>
      </c>
      <c r="BC59" s="143">
        <v>71.5</v>
      </c>
      <c r="BD59" s="143">
        <v>71.8</v>
      </c>
      <c r="BE59" s="143">
        <v>74</v>
      </c>
      <c r="BF59" s="143">
        <v>79.5</v>
      </c>
      <c r="BG59" s="143">
        <v>81.2</v>
      </c>
      <c r="BH59" s="143">
        <v>74.8</v>
      </c>
      <c r="BI59" s="143">
        <v>71.8</v>
      </c>
      <c r="BJ59" s="143">
        <v>80.400000000000006</v>
      </c>
      <c r="BK59" s="144">
        <v>82.7</v>
      </c>
      <c r="BL59" s="143">
        <v>73.8</v>
      </c>
      <c r="BM59" s="143">
        <v>67.3</v>
      </c>
      <c r="BN59" s="143">
        <v>63.9</v>
      </c>
      <c r="BO59" s="143">
        <v>65</v>
      </c>
      <c r="BP59" s="143">
        <v>68.7</v>
      </c>
      <c r="BQ59" s="143">
        <v>70.599999999999994</v>
      </c>
      <c r="BR59" s="145">
        <v>74.3</v>
      </c>
      <c r="BS59" s="145">
        <v>77.400000000000006</v>
      </c>
      <c r="BT59" s="145">
        <v>68.400000000000006</v>
      </c>
      <c r="BU59" s="145">
        <v>70.2</v>
      </c>
      <c r="BV59" s="145">
        <v>72.2</v>
      </c>
      <c r="BW59" s="145">
        <v>78.7</v>
      </c>
      <c r="BX59" s="145">
        <v>88.6</v>
      </c>
      <c r="BY59" s="145">
        <v>93.6</v>
      </c>
      <c r="BZ59" s="143">
        <v>82.9</v>
      </c>
      <c r="CA59" s="143">
        <v>68.900000000000006</v>
      </c>
      <c r="CB59" s="143">
        <v>62.2</v>
      </c>
      <c r="CC59" s="143">
        <v>65.3</v>
      </c>
      <c r="CD59" s="143">
        <v>72.5</v>
      </c>
      <c r="CE59" s="143">
        <v>76.2</v>
      </c>
      <c r="CF59" s="143">
        <v>65.7</v>
      </c>
      <c r="CG59" s="143">
        <v>64</v>
      </c>
      <c r="CH59" s="143">
        <v>64.8</v>
      </c>
      <c r="CI59" s="143">
        <v>63.8</v>
      </c>
      <c r="CJ59" s="146">
        <v>66.3</v>
      </c>
      <c r="CK59" s="146">
        <v>63.3</v>
      </c>
      <c r="CL59" s="146">
        <v>65</v>
      </c>
      <c r="CM59" s="147">
        <v>69</v>
      </c>
      <c r="CN59" s="147">
        <v>74.3</v>
      </c>
      <c r="CO59" s="147">
        <v>81.400000000000006</v>
      </c>
      <c r="CP59" s="148">
        <v>88.5</v>
      </c>
      <c r="CQ59" s="149">
        <v>85.1</v>
      </c>
      <c r="CR59" s="149">
        <v>74.599999999999994</v>
      </c>
      <c r="CS59" s="149">
        <v>67.099999999999994</v>
      </c>
      <c r="CT59" s="149">
        <v>66.900000000000006</v>
      </c>
      <c r="CU59" s="150">
        <v>73.900000000000006</v>
      </c>
      <c r="CV59" s="150">
        <v>67.599999999999994</v>
      </c>
      <c r="CW59" s="150">
        <v>69.400000000000006</v>
      </c>
      <c r="CX59" s="150">
        <v>80</v>
      </c>
      <c r="CY59" s="150">
        <v>78.7</v>
      </c>
      <c r="CZ59" s="150">
        <v>76</v>
      </c>
      <c r="DA59" s="150">
        <v>76.099999999999994</v>
      </c>
      <c r="DB59" s="151">
        <v>88</v>
      </c>
      <c r="DC59" s="151">
        <v>92.9</v>
      </c>
      <c r="DD59" s="151">
        <v>102.2</v>
      </c>
      <c r="DE59" s="151">
        <v>112</v>
      </c>
      <c r="DF59" s="151">
        <v>120.2</v>
      </c>
      <c r="DG59" s="151">
        <v>111.1</v>
      </c>
      <c r="DH59" s="151">
        <v>108.4</v>
      </c>
      <c r="DI59" s="151">
        <v>107.8</v>
      </c>
      <c r="DJ59" s="151">
        <v>101.9</v>
      </c>
      <c r="DK59" s="151">
        <v>87.8</v>
      </c>
      <c r="DL59" s="151">
        <v>88</v>
      </c>
      <c r="DM59" s="152">
        <v>94.1</v>
      </c>
      <c r="DN59" s="152">
        <v>100.5</v>
      </c>
      <c r="DO59" s="152">
        <v>116.1</v>
      </c>
      <c r="DP59" s="152">
        <v>107.4</v>
      </c>
      <c r="DQ59" s="152">
        <v>95.7</v>
      </c>
      <c r="DR59" s="152">
        <v>103</v>
      </c>
      <c r="DS59" s="152">
        <v>100.1</v>
      </c>
      <c r="DT59" s="152">
        <v>105.9</v>
      </c>
      <c r="DU59" s="152">
        <v>125.7</v>
      </c>
      <c r="DV59" s="152">
        <v>119.2</v>
      </c>
      <c r="DW59" s="152">
        <v>111.2</v>
      </c>
      <c r="DX59" s="152">
        <v>108.3</v>
      </c>
      <c r="DY59" s="152">
        <v>107.5</v>
      </c>
      <c r="DZ59" s="152">
        <v>119.5</v>
      </c>
      <c r="EA59" s="152">
        <v>127.4</v>
      </c>
      <c r="EB59" s="152">
        <v>122.1</v>
      </c>
      <c r="EC59" s="152">
        <v>119.3</v>
      </c>
      <c r="ED59" s="152">
        <v>112.1</v>
      </c>
      <c r="EE59" s="152">
        <v>109.4</v>
      </c>
      <c r="EF59" s="152">
        <v>104.9</v>
      </c>
      <c r="EG59" s="152">
        <v>100.7</v>
      </c>
      <c r="EH59" s="152">
        <v>105.7</v>
      </c>
      <c r="EI59" s="152">
        <v>102.5</v>
      </c>
      <c r="EJ59" s="152">
        <v>96.4</v>
      </c>
      <c r="EK59" s="152">
        <v>112.8</v>
      </c>
      <c r="EL59" s="152">
        <v>122.8</v>
      </c>
      <c r="EM59" s="152">
        <v>119.2</v>
      </c>
      <c r="EN59" s="152">
        <v>105.3</v>
      </c>
      <c r="EO59" s="152">
        <v>95.4</v>
      </c>
      <c r="EP59" s="152">
        <v>102.2</v>
      </c>
      <c r="EQ59" s="152">
        <v>102.3</v>
      </c>
      <c r="ER59" s="152">
        <v>101.8</v>
      </c>
      <c r="ES59" s="152">
        <v>107.5</v>
      </c>
      <c r="ET59" s="152">
        <v>111.2</v>
      </c>
      <c r="EU59" s="152">
        <v>107</v>
      </c>
      <c r="EV59" s="152">
        <v>122.3</v>
      </c>
      <c r="EW59" s="152">
        <v>148.5</v>
      </c>
    </row>
    <row r="60" spans="1:153">
      <c r="A60" s="141" t="s">
        <v>7154</v>
      </c>
      <c r="B60" s="141" t="s">
        <v>7155</v>
      </c>
      <c r="C60" s="142">
        <v>1.8370000000000001E-2</v>
      </c>
      <c r="D60" s="143">
        <v>100</v>
      </c>
      <c r="E60" s="143">
        <v>108.6</v>
      </c>
      <c r="F60" s="143">
        <v>107.4</v>
      </c>
      <c r="G60" s="143">
        <v>107.1</v>
      </c>
      <c r="H60" s="143">
        <v>144.4</v>
      </c>
      <c r="I60" s="143">
        <v>142.5</v>
      </c>
      <c r="J60" s="143">
        <v>121.1</v>
      </c>
      <c r="K60" s="143">
        <v>99.4</v>
      </c>
      <c r="L60" s="143">
        <v>86.9</v>
      </c>
      <c r="M60" s="143">
        <v>99.8</v>
      </c>
      <c r="N60" s="143">
        <v>107.6</v>
      </c>
      <c r="O60" s="143">
        <v>110.1</v>
      </c>
      <c r="P60" s="143">
        <v>117.7</v>
      </c>
      <c r="Q60" s="143">
        <v>131.19999999999999</v>
      </c>
      <c r="R60" s="143">
        <v>151.80000000000001</v>
      </c>
      <c r="S60" s="143">
        <v>163.30000000000001</v>
      </c>
      <c r="T60" s="143">
        <v>174</v>
      </c>
      <c r="U60" s="143">
        <v>131.9</v>
      </c>
      <c r="V60" s="143">
        <v>101.9</v>
      </c>
      <c r="W60" s="143">
        <v>86.7</v>
      </c>
      <c r="X60" s="143">
        <v>87.5</v>
      </c>
      <c r="Y60" s="143">
        <v>92.5</v>
      </c>
      <c r="Z60" s="143">
        <v>102.7</v>
      </c>
      <c r="AA60" s="143">
        <v>123.1</v>
      </c>
      <c r="AB60" s="143">
        <v>141.1</v>
      </c>
      <c r="AC60" s="143">
        <v>158.4</v>
      </c>
      <c r="AD60" s="143">
        <v>198.9</v>
      </c>
      <c r="AE60" s="143">
        <v>219.4</v>
      </c>
      <c r="AF60" s="143">
        <v>214.1</v>
      </c>
      <c r="AG60" s="143">
        <v>181.8</v>
      </c>
      <c r="AH60" s="143">
        <v>113</v>
      </c>
      <c r="AI60" s="143">
        <v>95.8</v>
      </c>
      <c r="AJ60" s="143">
        <v>90.5</v>
      </c>
      <c r="AK60" s="143">
        <v>106.7</v>
      </c>
      <c r="AL60" s="143">
        <v>121.1</v>
      </c>
      <c r="AM60" s="143">
        <v>157.19999999999999</v>
      </c>
      <c r="AN60" s="143">
        <v>160.80000000000001</v>
      </c>
      <c r="AO60" s="143">
        <v>151.6</v>
      </c>
      <c r="AP60" s="143">
        <v>145.4</v>
      </c>
      <c r="AQ60" s="143">
        <v>162.19999999999999</v>
      </c>
      <c r="AR60" s="143">
        <v>153.1</v>
      </c>
      <c r="AS60" s="143">
        <v>144.5</v>
      </c>
      <c r="AT60" s="143">
        <v>133.30000000000001</v>
      </c>
      <c r="AU60" s="143">
        <v>125.3</v>
      </c>
      <c r="AV60" s="143">
        <v>125.3</v>
      </c>
      <c r="AW60" s="143">
        <v>121.6</v>
      </c>
      <c r="AX60" s="143">
        <v>131.4</v>
      </c>
      <c r="AY60" s="143">
        <v>131.4</v>
      </c>
      <c r="AZ60" s="143">
        <v>153.1</v>
      </c>
      <c r="BA60" s="143">
        <v>158.4</v>
      </c>
      <c r="BB60" s="143">
        <v>236.6</v>
      </c>
      <c r="BC60" s="143">
        <v>258.89999999999998</v>
      </c>
      <c r="BD60" s="143">
        <v>276.2</v>
      </c>
      <c r="BE60" s="143">
        <v>245.7</v>
      </c>
      <c r="BF60" s="143">
        <v>173.6</v>
      </c>
      <c r="BG60" s="143">
        <v>150.4</v>
      </c>
      <c r="BH60" s="143">
        <v>133.9</v>
      </c>
      <c r="BI60" s="143">
        <v>124.7</v>
      </c>
      <c r="BJ60" s="143">
        <v>123.7</v>
      </c>
      <c r="BK60" s="144">
        <v>136.9</v>
      </c>
      <c r="BL60" s="143">
        <v>142.30000000000001</v>
      </c>
      <c r="BM60" s="143">
        <v>189.3</v>
      </c>
      <c r="BN60" s="143">
        <v>250.4</v>
      </c>
      <c r="BO60" s="143">
        <v>295.89999999999998</v>
      </c>
      <c r="BP60" s="143">
        <v>345.2</v>
      </c>
      <c r="BQ60" s="143">
        <v>276.10000000000002</v>
      </c>
      <c r="BR60" s="145">
        <v>153.9</v>
      </c>
      <c r="BS60" s="145">
        <v>124.4</v>
      </c>
      <c r="BT60" s="145">
        <v>137.4</v>
      </c>
      <c r="BU60" s="145">
        <v>155.4</v>
      </c>
      <c r="BV60" s="145">
        <v>184.6</v>
      </c>
      <c r="BW60" s="145">
        <v>200.1</v>
      </c>
      <c r="BX60" s="145">
        <v>194.8</v>
      </c>
      <c r="BY60" s="145">
        <v>196</v>
      </c>
      <c r="BZ60" s="143">
        <v>185.2</v>
      </c>
      <c r="CA60" s="143">
        <v>145.69999999999999</v>
      </c>
      <c r="CB60" s="143">
        <v>170.1</v>
      </c>
      <c r="CC60" s="143">
        <v>175.3</v>
      </c>
      <c r="CD60" s="143">
        <v>169.3</v>
      </c>
      <c r="CE60" s="143">
        <v>151.30000000000001</v>
      </c>
      <c r="CF60" s="143">
        <v>140.4</v>
      </c>
      <c r="CG60" s="143">
        <v>132</v>
      </c>
      <c r="CH60" s="143">
        <v>150.5</v>
      </c>
      <c r="CI60" s="143">
        <v>167.4</v>
      </c>
      <c r="CJ60" s="146">
        <v>174.7</v>
      </c>
      <c r="CK60" s="146">
        <v>191.7</v>
      </c>
      <c r="CL60" s="146">
        <v>254.2</v>
      </c>
      <c r="CM60" s="147">
        <v>323.5</v>
      </c>
      <c r="CN60" s="147">
        <v>307.7</v>
      </c>
      <c r="CO60" s="147">
        <v>253.1</v>
      </c>
      <c r="CP60" s="148">
        <v>178.7</v>
      </c>
      <c r="CQ60" s="149">
        <v>155.6</v>
      </c>
      <c r="CR60" s="149">
        <v>147</v>
      </c>
      <c r="CS60" s="149">
        <v>155.9</v>
      </c>
      <c r="CT60" s="149">
        <v>177.2</v>
      </c>
      <c r="CU60" s="150">
        <v>191.9</v>
      </c>
      <c r="CV60" s="150">
        <v>192.7</v>
      </c>
      <c r="CW60" s="150">
        <v>177.7</v>
      </c>
      <c r="CX60" s="150">
        <v>187.3</v>
      </c>
      <c r="CY60" s="150">
        <v>202</v>
      </c>
      <c r="CZ60" s="150">
        <v>245.3</v>
      </c>
      <c r="DA60" s="150">
        <v>261.10000000000002</v>
      </c>
      <c r="DB60" s="151">
        <v>193.2</v>
      </c>
      <c r="DC60" s="151">
        <v>171.1</v>
      </c>
      <c r="DD60" s="151">
        <v>180</v>
      </c>
      <c r="DE60" s="151">
        <v>183.6</v>
      </c>
      <c r="DF60" s="151">
        <v>201.1</v>
      </c>
      <c r="DG60" s="151">
        <v>198.6</v>
      </c>
      <c r="DH60" s="151">
        <v>229.8</v>
      </c>
      <c r="DI60" s="151">
        <v>231.3</v>
      </c>
      <c r="DJ60" s="151">
        <v>215.1</v>
      </c>
      <c r="DK60" s="151">
        <v>199.8</v>
      </c>
      <c r="DL60" s="151">
        <v>210.8</v>
      </c>
      <c r="DM60" s="152">
        <v>215.1</v>
      </c>
      <c r="DN60" s="152">
        <v>190.8</v>
      </c>
      <c r="DO60" s="152">
        <v>166.4</v>
      </c>
      <c r="DP60" s="152">
        <v>169.1</v>
      </c>
      <c r="DQ60" s="152">
        <v>173.5</v>
      </c>
      <c r="DR60" s="152">
        <v>177.3</v>
      </c>
      <c r="DS60" s="152">
        <v>206.6</v>
      </c>
      <c r="DT60" s="152">
        <v>240.2</v>
      </c>
      <c r="DU60" s="152">
        <v>224.1</v>
      </c>
      <c r="DV60" s="152">
        <v>222.3</v>
      </c>
      <c r="DW60" s="152">
        <v>212.1</v>
      </c>
      <c r="DX60" s="152">
        <v>243</v>
      </c>
      <c r="DY60" s="152">
        <v>247.3</v>
      </c>
      <c r="DZ60" s="152">
        <v>201.6</v>
      </c>
      <c r="EA60" s="152">
        <v>183.8</v>
      </c>
      <c r="EB60" s="152">
        <v>194.6</v>
      </c>
      <c r="EC60" s="152">
        <v>201.8</v>
      </c>
      <c r="ED60" s="152">
        <v>211.9</v>
      </c>
      <c r="EE60" s="152">
        <v>208.1</v>
      </c>
      <c r="EF60" s="152">
        <v>245.9</v>
      </c>
      <c r="EG60" s="152">
        <v>255.2</v>
      </c>
      <c r="EH60" s="152">
        <v>252.6</v>
      </c>
      <c r="EI60" s="152">
        <v>253.4</v>
      </c>
      <c r="EJ60" s="152">
        <v>264.60000000000002</v>
      </c>
      <c r="EK60" s="152">
        <v>273.8</v>
      </c>
      <c r="EL60" s="152">
        <v>243.2</v>
      </c>
      <c r="EM60" s="152">
        <v>213.2</v>
      </c>
      <c r="EN60" s="152">
        <v>198.2</v>
      </c>
      <c r="EO60" s="152">
        <v>196.3</v>
      </c>
      <c r="EP60" s="152">
        <v>192.7</v>
      </c>
      <c r="EQ60" s="152">
        <v>206.2</v>
      </c>
      <c r="ER60" s="152">
        <v>251.1</v>
      </c>
      <c r="ES60" s="152">
        <v>261.2</v>
      </c>
      <c r="ET60" s="152">
        <v>261.89999999999998</v>
      </c>
      <c r="EU60" s="152">
        <v>275.39999999999998</v>
      </c>
      <c r="EV60" s="152">
        <v>325.89999999999998</v>
      </c>
      <c r="EW60" s="152">
        <v>324</v>
      </c>
    </row>
    <row r="61" spans="1:153">
      <c r="A61" s="141" t="s">
        <v>7156</v>
      </c>
      <c r="B61" s="141" t="s">
        <v>7157</v>
      </c>
      <c r="C61" s="142">
        <v>2.4580000000000001E-2</v>
      </c>
      <c r="D61" s="143">
        <v>113.8</v>
      </c>
      <c r="E61" s="143">
        <v>104</v>
      </c>
      <c r="F61" s="143">
        <v>96.5</v>
      </c>
      <c r="G61" s="143">
        <v>102.3</v>
      </c>
      <c r="H61" s="143">
        <v>108.4</v>
      </c>
      <c r="I61" s="143">
        <v>139.69999999999999</v>
      </c>
      <c r="J61" s="143">
        <v>140.80000000000001</v>
      </c>
      <c r="K61" s="143">
        <v>141.5</v>
      </c>
      <c r="L61" s="143">
        <v>164.8</v>
      </c>
      <c r="M61" s="143">
        <v>269.7</v>
      </c>
      <c r="N61" s="143">
        <v>188.9</v>
      </c>
      <c r="O61" s="143">
        <v>130.80000000000001</v>
      </c>
      <c r="P61" s="143">
        <v>119.8</v>
      </c>
      <c r="Q61" s="143">
        <v>112.4</v>
      </c>
      <c r="R61" s="143">
        <v>107.8</v>
      </c>
      <c r="S61" s="143">
        <v>118.1</v>
      </c>
      <c r="T61" s="143">
        <v>114.5</v>
      </c>
      <c r="U61" s="143">
        <v>114.5</v>
      </c>
      <c r="V61" s="143">
        <v>114.5</v>
      </c>
      <c r="W61" s="143">
        <v>113.9</v>
      </c>
      <c r="X61" s="143">
        <v>128.4</v>
      </c>
      <c r="Y61" s="143">
        <v>140.4</v>
      </c>
      <c r="Z61" s="143">
        <v>153.4</v>
      </c>
      <c r="AA61" s="143">
        <v>147.1</v>
      </c>
      <c r="AB61" s="143">
        <v>128.30000000000001</v>
      </c>
      <c r="AC61" s="143">
        <v>103.6</v>
      </c>
      <c r="AD61" s="143">
        <v>102.1</v>
      </c>
      <c r="AE61" s="143">
        <v>106.5</v>
      </c>
      <c r="AF61" s="143">
        <v>118</v>
      </c>
      <c r="AG61" s="143">
        <v>118</v>
      </c>
      <c r="AH61" s="143">
        <v>118</v>
      </c>
      <c r="AI61" s="143">
        <v>131.1</v>
      </c>
      <c r="AJ61" s="143">
        <v>131.1</v>
      </c>
      <c r="AK61" s="143">
        <v>184</v>
      </c>
      <c r="AL61" s="143">
        <v>174.4</v>
      </c>
      <c r="AM61" s="143">
        <v>159.1</v>
      </c>
      <c r="AN61" s="143">
        <v>144.9</v>
      </c>
      <c r="AO61" s="143">
        <v>119.6</v>
      </c>
      <c r="AP61" s="143">
        <v>117.4</v>
      </c>
      <c r="AQ61" s="143">
        <v>107.8</v>
      </c>
      <c r="AR61" s="143">
        <v>107.8</v>
      </c>
      <c r="AS61" s="143">
        <v>107.8</v>
      </c>
      <c r="AT61" s="143">
        <v>107.8</v>
      </c>
      <c r="AU61" s="143">
        <v>107.8</v>
      </c>
      <c r="AV61" s="143">
        <v>107.8</v>
      </c>
      <c r="AW61" s="143">
        <v>107.8</v>
      </c>
      <c r="AX61" s="143">
        <v>107.8</v>
      </c>
      <c r="AY61" s="143">
        <v>107.8</v>
      </c>
      <c r="AZ61" s="143">
        <v>137.30000000000001</v>
      </c>
      <c r="BA61" s="143">
        <v>134.80000000000001</v>
      </c>
      <c r="BB61" s="143">
        <v>130.9</v>
      </c>
      <c r="BC61" s="143">
        <v>155.9</v>
      </c>
      <c r="BD61" s="143">
        <v>198.4</v>
      </c>
      <c r="BE61" s="143">
        <v>198.4</v>
      </c>
      <c r="BF61" s="143">
        <v>198.4</v>
      </c>
      <c r="BG61" s="143">
        <v>198.4</v>
      </c>
      <c r="BH61" s="143">
        <v>225.3</v>
      </c>
      <c r="BI61" s="143">
        <v>208.3</v>
      </c>
      <c r="BJ61" s="143">
        <v>193.8</v>
      </c>
      <c r="BK61" s="144">
        <v>198</v>
      </c>
      <c r="BL61" s="143">
        <v>185.2</v>
      </c>
      <c r="BM61" s="143">
        <v>179.6</v>
      </c>
      <c r="BN61" s="143">
        <v>174.1</v>
      </c>
      <c r="BO61" s="143">
        <v>185.5</v>
      </c>
      <c r="BP61" s="143">
        <v>194.4</v>
      </c>
      <c r="BQ61" s="143">
        <v>195.7</v>
      </c>
      <c r="BR61" s="145">
        <v>198.4</v>
      </c>
      <c r="BS61" s="145">
        <v>241.2</v>
      </c>
      <c r="BT61" s="145">
        <v>235.4</v>
      </c>
      <c r="BU61" s="145">
        <v>236.4</v>
      </c>
      <c r="BV61" s="145">
        <v>234.7</v>
      </c>
      <c r="BW61" s="145">
        <v>228.8</v>
      </c>
      <c r="BX61" s="145">
        <v>191.3</v>
      </c>
      <c r="BY61" s="145">
        <v>164.9</v>
      </c>
      <c r="BZ61" s="143">
        <v>116.6</v>
      </c>
      <c r="CA61" s="143">
        <v>99.2</v>
      </c>
      <c r="CB61" s="143">
        <v>102.3</v>
      </c>
      <c r="CC61" s="143">
        <v>109.8</v>
      </c>
      <c r="CD61" s="143">
        <v>118.9</v>
      </c>
      <c r="CE61" s="143">
        <v>129.5</v>
      </c>
      <c r="CF61" s="143">
        <v>140.5</v>
      </c>
      <c r="CG61" s="143">
        <v>136.9</v>
      </c>
      <c r="CH61" s="143">
        <v>124</v>
      </c>
      <c r="CI61" s="143">
        <v>121.7</v>
      </c>
      <c r="CJ61" s="146">
        <v>112.8</v>
      </c>
      <c r="CK61" s="146">
        <v>103.8</v>
      </c>
      <c r="CL61" s="146">
        <v>103.9</v>
      </c>
      <c r="CM61" s="147">
        <v>102.7</v>
      </c>
      <c r="CN61" s="147">
        <v>101.7</v>
      </c>
      <c r="CO61" s="147">
        <v>104.3</v>
      </c>
      <c r="CP61" s="148">
        <v>106.9</v>
      </c>
      <c r="CQ61" s="149">
        <v>110</v>
      </c>
      <c r="CR61" s="149">
        <v>121.3</v>
      </c>
      <c r="CS61" s="149">
        <v>139</v>
      </c>
      <c r="CT61" s="149">
        <v>117.6</v>
      </c>
      <c r="CU61" s="150">
        <v>131.6</v>
      </c>
      <c r="CV61" s="150">
        <v>135</v>
      </c>
      <c r="CW61" s="150">
        <v>124.2</v>
      </c>
      <c r="CX61" s="150">
        <v>131</v>
      </c>
      <c r="CY61" s="150">
        <v>145.9</v>
      </c>
      <c r="CZ61" s="150">
        <v>151.30000000000001</v>
      </c>
      <c r="DA61" s="150">
        <v>152.30000000000001</v>
      </c>
      <c r="DB61" s="151">
        <v>167.5</v>
      </c>
      <c r="DC61" s="151">
        <v>167.9</v>
      </c>
      <c r="DD61" s="151">
        <v>170.9</v>
      </c>
      <c r="DE61" s="151">
        <v>158.5</v>
      </c>
      <c r="DF61" s="151">
        <v>150.69999999999999</v>
      </c>
      <c r="DG61" s="151">
        <v>142.5</v>
      </c>
      <c r="DH61" s="151">
        <v>130</v>
      </c>
      <c r="DI61" s="151">
        <v>120.6</v>
      </c>
      <c r="DJ61" s="151">
        <v>113.6</v>
      </c>
      <c r="DK61" s="151">
        <v>114.8</v>
      </c>
      <c r="DL61" s="151">
        <v>113.4</v>
      </c>
      <c r="DM61" s="152">
        <v>112.2</v>
      </c>
      <c r="DN61" s="152">
        <v>121</v>
      </c>
      <c r="DO61" s="152">
        <v>137.80000000000001</v>
      </c>
      <c r="DP61" s="152">
        <v>136.6</v>
      </c>
      <c r="DQ61" s="152">
        <v>136.5</v>
      </c>
      <c r="DR61" s="152">
        <v>137.30000000000001</v>
      </c>
      <c r="DS61" s="152">
        <v>150.6</v>
      </c>
      <c r="DT61" s="152">
        <v>138.80000000000001</v>
      </c>
      <c r="DU61" s="152">
        <v>110.6</v>
      </c>
      <c r="DV61" s="152">
        <v>102.9</v>
      </c>
      <c r="DW61" s="152">
        <v>109.3</v>
      </c>
      <c r="DX61" s="152">
        <v>133</v>
      </c>
      <c r="DY61" s="152">
        <v>136.30000000000001</v>
      </c>
      <c r="DZ61" s="152">
        <v>140.6</v>
      </c>
      <c r="EA61" s="152">
        <v>147.5</v>
      </c>
      <c r="EB61" s="152">
        <v>143.4</v>
      </c>
      <c r="EC61" s="152">
        <v>139.4</v>
      </c>
      <c r="ED61" s="152">
        <v>137.69999999999999</v>
      </c>
      <c r="EE61" s="152">
        <v>139.4</v>
      </c>
      <c r="EF61" s="152">
        <v>131.5</v>
      </c>
      <c r="EG61" s="152">
        <v>116.6</v>
      </c>
      <c r="EH61" s="152">
        <v>110.5</v>
      </c>
      <c r="EI61" s="152">
        <v>101.2</v>
      </c>
      <c r="EJ61" s="152">
        <v>101.9</v>
      </c>
      <c r="EK61" s="152">
        <v>104</v>
      </c>
      <c r="EL61" s="152">
        <v>110.2</v>
      </c>
      <c r="EM61" s="152">
        <v>111.6</v>
      </c>
      <c r="EN61" s="152">
        <v>120.1</v>
      </c>
      <c r="EO61" s="152">
        <v>116.9</v>
      </c>
      <c r="EP61" s="152">
        <v>132</v>
      </c>
      <c r="EQ61" s="152">
        <v>126.1</v>
      </c>
      <c r="ER61" s="152">
        <v>116.4</v>
      </c>
      <c r="ES61" s="152">
        <v>110.3</v>
      </c>
      <c r="ET61" s="152">
        <v>101.2</v>
      </c>
      <c r="EU61" s="152">
        <v>111.9</v>
      </c>
      <c r="EV61" s="152">
        <v>113.3</v>
      </c>
      <c r="EW61" s="152">
        <v>115.3</v>
      </c>
    </row>
    <row r="62" spans="1:153">
      <c r="A62" s="141" t="s">
        <v>7158</v>
      </c>
      <c r="B62" s="141" t="s">
        <v>7159</v>
      </c>
      <c r="C62" s="142">
        <v>1.001E-2</v>
      </c>
      <c r="D62" s="143">
        <v>115.6</v>
      </c>
      <c r="E62" s="143">
        <v>115.6</v>
      </c>
      <c r="F62" s="143">
        <v>99.7</v>
      </c>
      <c r="G62" s="143">
        <v>86</v>
      </c>
      <c r="H62" s="143">
        <v>63.9</v>
      </c>
      <c r="I62" s="143">
        <v>74.2</v>
      </c>
      <c r="J62" s="143">
        <v>84.5</v>
      </c>
      <c r="K62" s="143">
        <v>95.6</v>
      </c>
      <c r="L62" s="143">
        <v>90.2</v>
      </c>
      <c r="M62" s="143">
        <v>82.1</v>
      </c>
      <c r="N62" s="143">
        <v>85</v>
      </c>
      <c r="O62" s="143">
        <v>83.2</v>
      </c>
      <c r="P62" s="143">
        <v>72.900000000000006</v>
      </c>
      <c r="Q62" s="143">
        <v>72.900000000000006</v>
      </c>
      <c r="R62" s="143">
        <v>63.4</v>
      </c>
      <c r="S62" s="143">
        <v>50.6</v>
      </c>
      <c r="T62" s="143">
        <v>55.5</v>
      </c>
      <c r="U62" s="143">
        <v>58.5</v>
      </c>
      <c r="V62" s="143">
        <v>62.5</v>
      </c>
      <c r="W62" s="143">
        <v>64.2</v>
      </c>
      <c r="X62" s="143">
        <v>82.7</v>
      </c>
      <c r="Y62" s="143">
        <v>149.4</v>
      </c>
      <c r="Z62" s="143">
        <v>146.80000000000001</v>
      </c>
      <c r="AA62" s="143">
        <v>146.80000000000001</v>
      </c>
      <c r="AB62" s="143">
        <v>146.80000000000001</v>
      </c>
      <c r="AC62" s="143">
        <v>158.9</v>
      </c>
      <c r="AD62" s="143">
        <v>158.9</v>
      </c>
      <c r="AE62" s="143">
        <v>122.9</v>
      </c>
      <c r="AF62" s="143">
        <v>107.8</v>
      </c>
      <c r="AG62" s="143">
        <v>128.19999999999999</v>
      </c>
      <c r="AH62" s="143">
        <v>119.3</v>
      </c>
      <c r="AI62" s="143">
        <v>147.5</v>
      </c>
      <c r="AJ62" s="143">
        <v>146.19999999999999</v>
      </c>
      <c r="AK62" s="143">
        <v>154.1</v>
      </c>
      <c r="AL62" s="143">
        <v>154.1</v>
      </c>
      <c r="AM62" s="143">
        <v>158.5</v>
      </c>
      <c r="AN62" s="143">
        <v>129.30000000000001</v>
      </c>
      <c r="AO62" s="143">
        <v>129.30000000000001</v>
      </c>
      <c r="AP62" s="143">
        <v>129.30000000000001</v>
      </c>
      <c r="AQ62" s="143">
        <v>131.5</v>
      </c>
      <c r="AR62" s="143">
        <v>131.5</v>
      </c>
      <c r="AS62" s="143">
        <v>131.5</v>
      </c>
      <c r="AT62" s="143">
        <v>131.5</v>
      </c>
      <c r="AU62" s="143">
        <v>131.5</v>
      </c>
      <c r="AV62" s="143">
        <v>131.5</v>
      </c>
      <c r="AW62" s="143">
        <v>131.5</v>
      </c>
      <c r="AX62" s="143">
        <v>131.5</v>
      </c>
      <c r="AY62" s="143">
        <v>131.5</v>
      </c>
      <c r="AZ62" s="143">
        <v>131.5</v>
      </c>
      <c r="BA62" s="143">
        <v>131.5</v>
      </c>
      <c r="BB62" s="143">
        <v>179.3</v>
      </c>
      <c r="BC62" s="143">
        <v>153.19999999999999</v>
      </c>
      <c r="BD62" s="143">
        <v>150.9</v>
      </c>
      <c r="BE62" s="143">
        <v>159.4</v>
      </c>
      <c r="BF62" s="143">
        <v>162.9</v>
      </c>
      <c r="BG62" s="143">
        <v>181.8</v>
      </c>
      <c r="BH62" s="143">
        <v>170.1</v>
      </c>
      <c r="BI62" s="143">
        <v>153</v>
      </c>
      <c r="BJ62" s="143">
        <v>145</v>
      </c>
      <c r="BK62" s="144">
        <v>142.6</v>
      </c>
      <c r="BL62" s="143">
        <v>139.19999999999999</v>
      </c>
      <c r="BM62" s="143">
        <v>137.4</v>
      </c>
      <c r="BN62" s="143">
        <v>146.4</v>
      </c>
      <c r="BO62" s="143">
        <v>135.69999999999999</v>
      </c>
      <c r="BP62" s="143">
        <v>127.8</v>
      </c>
      <c r="BQ62" s="143">
        <v>124.2</v>
      </c>
      <c r="BR62" s="145">
        <v>126.9</v>
      </c>
      <c r="BS62" s="145">
        <v>133.5</v>
      </c>
      <c r="BT62" s="145">
        <v>140.6</v>
      </c>
      <c r="BU62" s="145">
        <v>128.30000000000001</v>
      </c>
      <c r="BV62" s="145">
        <v>128.30000000000001</v>
      </c>
      <c r="BW62" s="145">
        <v>134.69999999999999</v>
      </c>
      <c r="BX62" s="145">
        <v>138.69999999999999</v>
      </c>
      <c r="BY62" s="145">
        <v>146.1</v>
      </c>
      <c r="BZ62" s="143">
        <v>145.80000000000001</v>
      </c>
      <c r="CA62" s="143">
        <v>130.1</v>
      </c>
      <c r="CB62" s="143">
        <v>116</v>
      </c>
      <c r="CC62" s="143">
        <v>114</v>
      </c>
      <c r="CD62" s="143">
        <v>113.9</v>
      </c>
      <c r="CE62" s="143">
        <v>114.6</v>
      </c>
      <c r="CF62" s="143">
        <v>125.8</v>
      </c>
      <c r="CG62" s="143">
        <v>126.1</v>
      </c>
      <c r="CH62" s="143">
        <v>127.5</v>
      </c>
      <c r="CI62" s="143">
        <v>126.9</v>
      </c>
      <c r="CJ62" s="146">
        <v>137.19999999999999</v>
      </c>
      <c r="CK62" s="146">
        <v>144.1</v>
      </c>
      <c r="CL62" s="146">
        <v>164.5</v>
      </c>
      <c r="CM62" s="147">
        <v>159.5</v>
      </c>
      <c r="CN62" s="147">
        <v>123.7</v>
      </c>
      <c r="CO62" s="147">
        <v>125.3</v>
      </c>
      <c r="CP62" s="148">
        <v>133.6</v>
      </c>
      <c r="CQ62" s="149">
        <v>144.5</v>
      </c>
      <c r="CR62" s="149">
        <v>130.5</v>
      </c>
      <c r="CS62" s="149">
        <v>126.5</v>
      </c>
      <c r="CT62" s="149">
        <v>120.9</v>
      </c>
      <c r="CU62" s="150">
        <v>110</v>
      </c>
      <c r="CV62" s="150">
        <v>110</v>
      </c>
      <c r="CW62" s="150">
        <v>111.9</v>
      </c>
      <c r="CX62" s="150">
        <v>120</v>
      </c>
      <c r="CY62" s="150">
        <v>111.6</v>
      </c>
      <c r="CZ62" s="150">
        <v>106.7</v>
      </c>
      <c r="DA62" s="150">
        <v>116</v>
      </c>
      <c r="DB62" s="151">
        <v>126.8</v>
      </c>
      <c r="DC62" s="151">
        <v>133.30000000000001</v>
      </c>
      <c r="DD62" s="151">
        <v>133.5</v>
      </c>
      <c r="DE62" s="151">
        <v>133.5</v>
      </c>
      <c r="DF62" s="151">
        <v>133.5</v>
      </c>
      <c r="DG62" s="151">
        <v>133.5</v>
      </c>
      <c r="DH62" s="151">
        <v>133.5</v>
      </c>
      <c r="DI62" s="151">
        <v>133.5</v>
      </c>
      <c r="DJ62" s="151">
        <v>130.30000000000001</v>
      </c>
      <c r="DK62" s="151">
        <v>120</v>
      </c>
      <c r="DL62" s="151">
        <v>105.1</v>
      </c>
      <c r="DM62" s="152">
        <v>114</v>
      </c>
      <c r="DN62" s="152">
        <v>116.6</v>
      </c>
      <c r="DO62" s="152">
        <v>112</v>
      </c>
      <c r="DP62" s="152">
        <v>113</v>
      </c>
      <c r="DQ62" s="152">
        <v>113</v>
      </c>
      <c r="DR62" s="152">
        <v>113</v>
      </c>
      <c r="DS62" s="152">
        <v>113</v>
      </c>
      <c r="DT62" s="152">
        <v>113</v>
      </c>
      <c r="DU62" s="152">
        <v>113</v>
      </c>
      <c r="DV62" s="152">
        <v>111.9</v>
      </c>
      <c r="DW62" s="152">
        <v>119.5</v>
      </c>
      <c r="DX62" s="152">
        <v>115.3</v>
      </c>
      <c r="DY62" s="152">
        <v>120.6</v>
      </c>
      <c r="DZ62" s="152">
        <v>134.6</v>
      </c>
      <c r="EA62" s="152">
        <v>148.6</v>
      </c>
      <c r="EB62" s="152">
        <v>149.80000000000001</v>
      </c>
      <c r="EC62" s="152">
        <v>149.80000000000001</v>
      </c>
      <c r="ED62" s="152">
        <v>149.80000000000001</v>
      </c>
      <c r="EE62" s="152">
        <v>149.80000000000001</v>
      </c>
      <c r="EF62" s="152">
        <v>149.80000000000001</v>
      </c>
      <c r="EG62" s="152">
        <v>149.80000000000001</v>
      </c>
      <c r="EH62" s="152">
        <v>152.5</v>
      </c>
      <c r="EI62" s="152">
        <v>132.9</v>
      </c>
      <c r="EJ62" s="152">
        <v>129.80000000000001</v>
      </c>
      <c r="EK62" s="152">
        <v>125.4</v>
      </c>
      <c r="EL62" s="152">
        <v>132.80000000000001</v>
      </c>
      <c r="EM62" s="152">
        <v>136.69999999999999</v>
      </c>
      <c r="EN62" s="152">
        <v>136.6</v>
      </c>
      <c r="EO62" s="152">
        <v>136.5</v>
      </c>
      <c r="EP62" s="152">
        <v>136.1</v>
      </c>
      <c r="EQ62" s="152">
        <v>136.1</v>
      </c>
      <c r="ER62" s="152">
        <v>136.1</v>
      </c>
      <c r="ES62" s="152">
        <v>136.1</v>
      </c>
      <c r="ET62" s="152">
        <v>136.1</v>
      </c>
      <c r="EU62" s="152">
        <v>125.1</v>
      </c>
      <c r="EV62" s="152">
        <v>108.4</v>
      </c>
      <c r="EW62" s="152">
        <v>120.3</v>
      </c>
    </row>
    <row r="63" spans="1:153">
      <c r="A63" s="141" t="s">
        <v>7160</v>
      </c>
      <c r="B63" s="141" t="s">
        <v>7161</v>
      </c>
      <c r="C63" s="142">
        <v>2.469E-2</v>
      </c>
      <c r="D63" s="143">
        <v>91.8</v>
      </c>
      <c r="E63" s="143">
        <v>94.3</v>
      </c>
      <c r="F63" s="143">
        <v>98.1</v>
      </c>
      <c r="G63" s="143">
        <v>99</v>
      </c>
      <c r="H63" s="143">
        <v>98.5</v>
      </c>
      <c r="I63" s="143">
        <v>102</v>
      </c>
      <c r="J63" s="143">
        <v>101.7</v>
      </c>
      <c r="K63" s="143">
        <v>104.1</v>
      </c>
      <c r="L63" s="143">
        <v>103.9</v>
      </c>
      <c r="M63" s="143">
        <v>112.2</v>
      </c>
      <c r="N63" s="143">
        <v>105.2</v>
      </c>
      <c r="O63" s="143">
        <v>104.1</v>
      </c>
      <c r="P63" s="143">
        <v>104.7</v>
      </c>
      <c r="Q63" s="143">
        <v>112.3</v>
      </c>
      <c r="R63" s="143">
        <v>110.5</v>
      </c>
      <c r="S63" s="143">
        <v>110.2</v>
      </c>
      <c r="T63" s="143">
        <v>112.6</v>
      </c>
      <c r="U63" s="143">
        <v>120.3</v>
      </c>
      <c r="V63" s="143">
        <v>124.5</v>
      </c>
      <c r="W63" s="143">
        <v>129</v>
      </c>
      <c r="X63" s="143">
        <v>131</v>
      </c>
      <c r="Y63" s="143">
        <v>125.6</v>
      </c>
      <c r="Z63" s="143">
        <v>126</v>
      </c>
      <c r="AA63" s="143">
        <v>127.8</v>
      </c>
      <c r="AB63" s="143">
        <v>127.8</v>
      </c>
      <c r="AC63" s="143">
        <v>126.8</v>
      </c>
      <c r="AD63" s="143">
        <v>132.19999999999999</v>
      </c>
      <c r="AE63" s="143">
        <v>134.69999999999999</v>
      </c>
      <c r="AF63" s="143">
        <v>135.80000000000001</v>
      </c>
      <c r="AG63" s="143">
        <v>136.9</v>
      </c>
      <c r="AH63" s="143">
        <v>141</v>
      </c>
      <c r="AI63" s="143">
        <v>141.4</v>
      </c>
      <c r="AJ63" s="143">
        <v>144.5</v>
      </c>
      <c r="AK63" s="143">
        <v>154</v>
      </c>
      <c r="AL63" s="143">
        <v>154</v>
      </c>
      <c r="AM63" s="143">
        <v>152.80000000000001</v>
      </c>
      <c r="AN63" s="143">
        <v>154.5</v>
      </c>
      <c r="AO63" s="143">
        <v>155</v>
      </c>
      <c r="AP63" s="143">
        <v>153.69999999999999</v>
      </c>
      <c r="AQ63" s="143">
        <v>158.80000000000001</v>
      </c>
      <c r="AR63" s="143">
        <v>158.80000000000001</v>
      </c>
      <c r="AS63" s="143">
        <v>158.80000000000001</v>
      </c>
      <c r="AT63" s="143">
        <v>158.80000000000001</v>
      </c>
      <c r="AU63" s="143">
        <v>158.80000000000001</v>
      </c>
      <c r="AV63" s="143">
        <v>158.80000000000001</v>
      </c>
      <c r="AW63" s="143">
        <v>158.80000000000001</v>
      </c>
      <c r="AX63" s="143">
        <v>158.80000000000001</v>
      </c>
      <c r="AY63" s="143">
        <v>158.80000000000001</v>
      </c>
      <c r="AZ63" s="143">
        <v>168.6</v>
      </c>
      <c r="BA63" s="143">
        <v>160.5</v>
      </c>
      <c r="BB63" s="143">
        <v>156.19999999999999</v>
      </c>
      <c r="BC63" s="143">
        <v>158.4</v>
      </c>
      <c r="BD63" s="143">
        <v>168.6</v>
      </c>
      <c r="BE63" s="143">
        <v>171.8</v>
      </c>
      <c r="BF63" s="143">
        <v>174.6</v>
      </c>
      <c r="BG63" s="143">
        <v>172.8</v>
      </c>
      <c r="BH63" s="143">
        <v>171.8</v>
      </c>
      <c r="BI63" s="143">
        <v>175.3</v>
      </c>
      <c r="BJ63" s="143">
        <v>178.1</v>
      </c>
      <c r="BK63" s="144">
        <v>178</v>
      </c>
      <c r="BL63" s="143">
        <v>177.8</v>
      </c>
      <c r="BM63" s="143">
        <v>171.6</v>
      </c>
      <c r="BN63" s="143">
        <v>172.1</v>
      </c>
      <c r="BO63" s="143">
        <v>166.5</v>
      </c>
      <c r="BP63" s="143">
        <v>169</v>
      </c>
      <c r="BQ63" s="143">
        <v>181</v>
      </c>
      <c r="BR63" s="145">
        <v>194.7</v>
      </c>
      <c r="BS63" s="145">
        <v>191.8</v>
      </c>
      <c r="BT63" s="145">
        <v>188.2</v>
      </c>
      <c r="BU63" s="145">
        <v>188.5</v>
      </c>
      <c r="BV63" s="145">
        <v>187.3</v>
      </c>
      <c r="BW63" s="145">
        <v>189.1</v>
      </c>
      <c r="BX63" s="145">
        <v>186.5</v>
      </c>
      <c r="BY63" s="145">
        <v>186.3</v>
      </c>
      <c r="BZ63" s="143">
        <v>184.5</v>
      </c>
      <c r="CA63" s="143">
        <v>189.9</v>
      </c>
      <c r="CB63" s="143">
        <v>187.1</v>
      </c>
      <c r="CC63" s="143">
        <v>185.2</v>
      </c>
      <c r="CD63" s="143">
        <v>190.8</v>
      </c>
      <c r="CE63" s="143">
        <v>194</v>
      </c>
      <c r="CF63" s="143">
        <v>199.3</v>
      </c>
      <c r="CG63" s="143">
        <v>197.6</v>
      </c>
      <c r="CH63" s="143">
        <v>192.5</v>
      </c>
      <c r="CI63" s="143">
        <v>191.6</v>
      </c>
      <c r="CJ63" s="146">
        <v>191.3</v>
      </c>
      <c r="CK63" s="146">
        <v>192.3</v>
      </c>
      <c r="CL63" s="146">
        <v>193.2</v>
      </c>
      <c r="CM63" s="147">
        <v>193.8</v>
      </c>
      <c r="CN63" s="147">
        <v>194.2</v>
      </c>
      <c r="CO63" s="147">
        <v>189.7</v>
      </c>
      <c r="CP63" s="148">
        <v>198.3</v>
      </c>
      <c r="CQ63" s="149">
        <v>197.6</v>
      </c>
      <c r="CR63" s="149">
        <v>201.3</v>
      </c>
      <c r="CS63" s="149">
        <v>201</v>
      </c>
      <c r="CT63" s="149">
        <v>200</v>
      </c>
      <c r="CU63" s="150">
        <v>194.2</v>
      </c>
      <c r="CV63" s="150">
        <v>192.4</v>
      </c>
      <c r="CW63" s="150">
        <v>194</v>
      </c>
      <c r="CX63" s="150">
        <v>194.8</v>
      </c>
      <c r="CY63" s="150">
        <v>193.5</v>
      </c>
      <c r="CZ63" s="150">
        <v>209.7</v>
      </c>
      <c r="DA63" s="150">
        <v>210.8</v>
      </c>
      <c r="DB63" s="151">
        <v>214.4</v>
      </c>
      <c r="DC63" s="151">
        <v>215.9</v>
      </c>
      <c r="DD63" s="151">
        <v>206.5</v>
      </c>
      <c r="DE63" s="151">
        <v>210.4</v>
      </c>
      <c r="DF63" s="151">
        <v>206.8</v>
      </c>
      <c r="DG63" s="151">
        <v>202.4</v>
      </c>
      <c r="DH63" s="151">
        <v>202.3</v>
      </c>
      <c r="DI63" s="151">
        <v>201.9</v>
      </c>
      <c r="DJ63" s="151">
        <v>198.6</v>
      </c>
      <c r="DK63" s="151">
        <v>203.5</v>
      </c>
      <c r="DL63" s="151">
        <v>224.8</v>
      </c>
      <c r="DM63" s="152">
        <v>234.6</v>
      </c>
      <c r="DN63" s="152">
        <v>232.7</v>
      </c>
      <c r="DO63" s="152">
        <v>234</v>
      </c>
      <c r="DP63" s="152">
        <v>234.5</v>
      </c>
      <c r="DQ63" s="152">
        <v>238.3</v>
      </c>
      <c r="DR63" s="152">
        <v>244.1</v>
      </c>
      <c r="DS63" s="152">
        <v>242.3</v>
      </c>
      <c r="DT63" s="152">
        <v>242.3</v>
      </c>
      <c r="DU63" s="152">
        <v>242.2</v>
      </c>
      <c r="DV63" s="152">
        <v>233.5</v>
      </c>
      <c r="DW63" s="152">
        <v>224.5</v>
      </c>
      <c r="DX63" s="152">
        <v>222.5</v>
      </c>
      <c r="DY63" s="152">
        <v>220</v>
      </c>
      <c r="DZ63" s="152">
        <v>224.2</v>
      </c>
      <c r="EA63" s="152">
        <v>228.9</v>
      </c>
      <c r="EB63" s="152">
        <v>231</v>
      </c>
      <c r="EC63" s="152">
        <v>228.5</v>
      </c>
      <c r="ED63" s="152">
        <v>227.3</v>
      </c>
      <c r="EE63" s="152">
        <v>226.7</v>
      </c>
      <c r="EF63" s="152">
        <v>226</v>
      </c>
      <c r="EG63" s="152">
        <v>229.1</v>
      </c>
      <c r="EH63" s="152">
        <v>234</v>
      </c>
      <c r="EI63" s="152">
        <v>235</v>
      </c>
      <c r="EJ63" s="152">
        <v>236.1</v>
      </c>
      <c r="EK63" s="152">
        <v>236.5</v>
      </c>
      <c r="EL63" s="152">
        <v>234</v>
      </c>
      <c r="EM63" s="152">
        <v>236</v>
      </c>
      <c r="EN63" s="152">
        <v>239</v>
      </c>
      <c r="EO63" s="152">
        <v>240.4</v>
      </c>
      <c r="EP63" s="152">
        <v>240.8</v>
      </c>
      <c r="EQ63" s="152">
        <v>240.8</v>
      </c>
      <c r="ER63" s="152">
        <v>239.8</v>
      </c>
      <c r="ES63" s="152">
        <v>237</v>
      </c>
      <c r="ET63" s="152">
        <v>238.2</v>
      </c>
      <c r="EU63" s="152">
        <v>238.4</v>
      </c>
      <c r="EV63" s="152">
        <v>237.4</v>
      </c>
      <c r="EW63" s="152">
        <v>238.6</v>
      </c>
    </row>
    <row r="64" spans="1:153">
      <c r="A64" s="141" t="s">
        <v>7162</v>
      </c>
      <c r="B64" s="141" t="s">
        <v>7163</v>
      </c>
      <c r="C64" s="142">
        <v>2.5989999999999999E-2</v>
      </c>
      <c r="D64" s="143">
        <v>99.3</v>
      </c>
      <c r="E64" s="143">
        <v>99.8</v>
      </c>
      <c r="F64" s="143">
        <v>101.9</v>
      </c>
      <c r="G64" s="143">
        <v>102.6</v>
      </c>
      <c r="H64" s="143">
        <v>106.9</v>
      </c>
      <c r="I64" s="143">
        <v>103.3</v>
      </c>
      <c r="J64" s="143">
        <v>107.2</v>
      </c>
      <c r="K64" s="143">
        <v>114.5</v>
      </c>
      <c r="L64" s="143">
        <v>138.69999999999999</v>
      </c>
      <c r="M64" s="143">
        <v>140.9</v>
      </c>
      <c r="N64" s="143">
        <v>136.6</v>
      </c>
      <c r="O64" s="143">
        <v>140.4</v>
      </c>
      <c r="P64" s="143">
        <v>140.19999999999999</v>
      </c>
      <c r="Q64" s="143">
        <v>139.9</v>
      </c>
      <c r="R64" s="143">
        <v>136.6</v>
      </c>
      <c r="S64" s="143">
        <v>137</v>
      </c>
      <c r="T64" s="143">
        <v>142.4</v>
      </c>
      <c r="U64" s="143">
        <v>145.5</v>
      </c>
      <c r="V64" s="143">
        <v>145.19999999999999</v>
      </c>
      <c r="W64" s="143">
        <v>136.5</v>
      </c>
      <c r="X64" s="143">
        <v>149.9</v>
      </c>
      <c r="Y64" s="143">
        <v>155</v>
      </c>
      <c r="Z64" s="143">
        <v>154.6</v>
      </c>
      <c r="AA64" s="143">
        <v>155.80000000000001</v>
      </c>
      <c r="AB64" s="143">
        <v>156</v>
      </c>
      <c r="AC64" s="143">
        <v>172</v>
      </c>
      <c r="AD64" s="143">
        <v>155.9</v>
      </c>
      <c r="AE64" s="143">
        <v>155.9</v>
      </c>
      <c r="AF64" s="143">
        <v>157.4</v>
      </c>
      <c r="AG64" s="143">
        <v>156.5</v>
      </c>
      <c r="AH64" s="143">
        <v>162.5</v>
      </c>
      <c r="AI64" s="143">
        <v>167.8</v>
      </c>
      <c r="AJ64" s="143">
        <v>168.9</v>
      </c>
      <c r="AK64" s="143">
        <v>174.6</v>
      </c>
      <c r="AL64" s="143">
        <v>174.6</v>
      </c>
      <c r="AM64" s="143">
        <v>172.7</v>
      </c>
      <c r="AN64" s="143">
        <v>150</v>
      </c>
      <c r="AO64" s="143">
        <v>166.9</v>
      </c>
      <c r="AP64" s="143">
        <v>168</v>
      </c>
      <c r="AQ64" s="143">
        <v>171.1</v>
      </c>
      <c r="AR64" s="143">
        <v>171.1</v>
      </c>
      <c r="AS64" s="143">
        <v>171.1</v>
      </c>
      <c r="AT64" s="143">
        <v>171.1</v>
      </c>
      <c r="AU64" s="143">
        <v>171.1</v>
      </c>
      <c r="AV64" s="143">
        <v>171.1</v>
      </c>
      <c r="AW64" s="143">
        <v>171.1</v>
      </c>
      <c r="AX64" s="143">
        <v>171.1</v>
      </c>
      <c r="AY64" s="143">
        <v>171.1</v>
      </c>
      <c r="AZ64" s="143">
        <v>167.6</v>
      </c>
      <c r="BA64" s="143">
        <v>162.4</v>
      </c>
      <c r="BB64" s="143">
        <v>155.30000000000001</v>
      </c>
      <c r="BC64" s="143">
        <v>154.80000000000001</v>
      </c>
      <c r="BD64" s="143">
        <v>161.80000000000001</v>
      </c>
      <c r="BE64" s="143">
        <v>162.5</v>
      </c>
      <c r="BF64" s="143">
        <v>166.9</v>
      </c>
      <c r="BG64" s="143">
        <v>174.8</v>
      </c>
      <c r="BH64" s="143">
        <v>177.3</v>
      </c>
      <c r="BI64" s="143">
        <v>187.7</v>
      </c>
      <c r="BJ64" s="143">
        <v>191.5</v>
      </c>
      <c r="BK64" s="144">
        <v>192</v>
      </c>
      <c r="BL64" s="143">
        <v>190.1</v>
      </c>
      <c r="BM64" s="143">
        <v>185.4</v>
      </c>
      <c r="BN64" s="143">
        <v>185.3</v>
      </c>
      <c r="BO64" s="143">
        <v>178.6</v>
      </c>
      <c r="BP64" s="143">
        <v>180.2</v>
      </c>
      <c r="BQ64" s="143">
        <v>181.4</v>
      </c>
      <c r="BR64" s="145">
        <v>190.8</v>
      </c>
      <c r="BS64" s="145">
        <v>183.4</v>
      </c>
      <c r="BT64" s="145">
        <v>176.2</v>
      </c>
      <c r="BU64" s="145">
        <v>177.1</v>
      </c>
      <c r="BV64" s="145">
        <v>176.8</v>
      </c>
      <c r="BW64" s="145">
        <v>180.8</v>
      </c>
      <c r="BX64" s="145">
        <v>181.7</v>
      </c>
      <c r="BY64" s="145">
        <v>179.7</v>
      </c>
      <c r="BZ64" s="143">
        <v>177.6</v>
      </c>
      <c r="CA64" s="143">
        <v>181</v>
      </c>
      <c r="CB64" s="143">
        <v>184.2</v>
      </c>
      <c r="CC64" s="143">
        <v>188.1</v>
      </c>
      <c r="CD64" s="143">
        <v>186.1</v>
      </c>
      <c r="CE64" s="143">
        <v>187.9</v>
      </c>
      <c r="CF64" s="143">
        <v>187.8</v>
      </c>
      <c r="CG64" s="143">
        <v>185.1</v>
      </c>
      <c r="CH64" s="143">
        <v>184.9</v>
      </c>
      <c r="CI64" s="143">
        <v>186.3</v>
      </c>
      <c r="CJ64" s="146">
        <v>184</v>
      </c>
      <c r="CK64" s="146">
        <v>178.9</v>
      </c>
      <c r="CL64" s="146">
        <v>178.2</v>
      </c>
      <c r="CM64" s="147">
        <v>176.4</v>
      </c>
      <c r="CN64" s="147">
        <v>181.8</v>
      </c>
      <c r="CO64" s="147">
        <v>188.9</v>
      </c>
      <c r="CP64" s="148">
        <v>190.7</v>
      </c>
      <c r="CQ64" s="149">
        <v>201</v>
      </c>
      <c r="CR64" s="149">
        <v>206</v>
      </c>
      <c r="CS64" s="149">
        <v>207.1</v>
      </c>
      <c r="CT64" s="149">
        <v>208.5</v>
      </c>
      <c r="CU64" s="150">
        <v>207.9</v>
      </c>
      <c r="CV64" s="150">
        <v>208.3</v>
      </c>
      <c r="CW64" s="150">
        <v>211.7</v>
      </c>
      <c r="CX64" s="150">
        <v>201.2</v>
      </c>
      <c r="CY64" s="150">
        <v>204.9</v>
      </c>
      <c r="CZ64" s="150">
        <v>225.8</v>
      </c>
      <c r="DA64" s="150">
        <v>231.3</v>
      </c>
      <c r="DB64" s="151">
        <v>233.5</v>
      </c>
      <c r="DC64" s="151">
        <v>232.5</v>
      </c>
      <c r="DD64" s="151">
        <v>232.6</v>
      </c>
      <c r="DE64" s="151">
        <v>229.9</v>
      </c>
      <c r="DF64" s="151">
        <v>226</v>
      </c>
      <c r="DG64" s="151">
        <v>219</v>
      </c>
      <c r="DH64" s="151">
        <v>216.1</v>
      </c>
      <c r="DI64" s="151">
        <v>215.9</v>
      </c>
      <c r="DJ64" s="151">
        <v>218.1</v>
      </c>
      <c r="DK64" s="151">
        <v>218.1</v>
      </c>
      <c r="DL64" s="151">
        <v>219.6</v>
      </c>
      <c r="DM64" s="152">
        <v>223.4</v>
      </c>
      <c r="DN64" s="152">
        <v>220.4</v>
      </c>
      <c r="DO64" s="152">
        <v>221.5</v>
      </c>
      <c r="DP64" s="152">
        <v>225.3</v>
      </c>
      <c r="DQ64" s="152">
        <v>242.4</v>
      </c>
      <c r="DR64" s="152">
        <v>240</v>
      </c>
      <c r="DS64" s="152">
        <v>240.7</v>
      </c>
      <c r="DT64" s="152">
        <v>240.5</v>
      </c>
      <c r="DU64" s="152">
        <v>241.5</v>
      </c>
      <c r="DV64" s="152">
        <v>240.2</v>
      </c>
      <c r="DW64" s="152">
        <v>244</v>
      </c>
      <c r="DX64" s="152">
        <v>251.8</v>
      </c>
      <c r="DY64" s="152">
        <v>243.4</v>
      </c>
      <c r="DZ64" s="152">
        <v>257.39999999999998</v>
      </c>
      <c r="EA64" s="152">
        <v>255</v>
      </c>
      <c r="EB64" s="152">
        <v>238.8</v>
      </c>
      <c r="EC64" s="152">
        <v>238.2</v>
      </c>
      <c r="ED64" s="152">
        <v>239</v>
      </c>
      <c r="EE64" s="152">
        <v>239.3</v>
      </c>
      <c r="EF64" s="152">
        <v>239.4</v>
      </c>
      <c r="EG64" s="152">
        <v>250.1</v>
      </c>
      <c r="EH64" s="152">
        <v>256.5</v>
      </c>
      <c r="EI64" s="152">
        <v>256.2</v>
      </c>
      <c r="EJ64" s="152">
        <v>257.60000000000002</v>
      </c>
      <c r="EK64" s="152">
        <v>257.89999999999998</v>
      </c>
      <c r="EL64" s="152">
        <v>247.4</v>
      </c>
      <c r="EM64" s="152">
        <v>238.7</v>
      </c>
      <c r="EN64" s="152">
        <v>238.5</v>
      </c>
      <c r="EO64" s="152">
        <v>238.7</v>
      </c>
      <c r="EP64" s="152">
        <v>237.1</v>
      </c>
      <c r="EQ64" s="152">
        <v>235.5</v>
      </c>
      <c r="ER64" s="152">
        <v>235.1</v>
      </c>
      <c r="ES64" s="152">
        <v>235.5</v>
      </c>
      <c r="ET64" s="152">
        <v>236</v>
      </c>
      <c r="EU64" s="152">
        <v>235.4</v>
      </c>
      <c r="EV64" s="152">
        <v>233.7</v>
      </c>
      <c r="EW64" s="152">
        <v>233.3</v>
      </c>
    </row>
    <row r="65" spans="1:153">
      <c r="A65" s="141" t="s">
        <v>7164</v>
      </c>
      <c r="B65" s="141" t="s">
        <v>7165</v>
      </c>
      <c r="C65" s="142">
        <v>4.4399899999999999</v>
      </c>
      <c r="D65" s="143">
        <v>105.1</v>
      </c>
      <c r="E65" s="143">
        <v>105.4</v>
      </c>
      <c r="F65" s="143">
        <v>106.2</v>
      </c>
      <c r="G65" s="143">
        <v>107.2</v>
      </c>
      <c r="H65" s="143">
        <v>106.7</v>
      </c>
      <c r="I65" s="143">
        <v>107.5</v>
      </c>
      <c r="J65" s="143">
        <v>108.3</v>
      </c>
      <c r="K65" s="143">
        <v>108.5</v>
      </c>
      <c r="L65" s="143">
        <v>108</v>
      </c>
      <c r="M65" s="143">
        <v>108.7</v>
      </c>
      <c r="N65" s="143">
        <v>109.8</v>
      </c>
      <c r="O65" s="143">
        <v>109.8</v>
      </c>
      <c r="P65" s="143">
        <v>110.3</v>
      </c>
      <c r="Q65" s="143">
        <v>111.8</v>
      </c>
      <c r="R65" s="143">
        <v>112.6</v>
      </c>
      <c r="S65" s="143">
        <v>113.5</v>
      </c>
      <c r="T65" s="143">
        <v>114.4</v>
      </c>
      <c r="U65" s="143">
        <v>115.4</v>
      </c>
      <c r="V65" s="143">
        <v>116.6</v>
      </c>
      <c r="W65" s="143">
        <v>117.4</v>
      </c>
      <c r="X65" s="143">
        <v>118.6</v>
      </c>
      <c r="Y65" s="143">
        <v>118.6</v>
      </c>
      <c r="Z65" s="143">
        <v>120.9</v>
      </c>
      <c r="AA65" s="143">
        <v>121.6</v>
      </c>
      <c r="AB65" s="143">
        <v>120.9</v>
      </c>
      <c r="AC65" s="143">
        <v>123.4</v>
      </c>
      <c r="AD65" s="143">
        <v>124.8</v>
      </c>
      <c r="AE65" s="143">
        <v>125.2</v>
      </c>
      <c r="AF65" s="143">
        <v>126.5</v>
      </c>
      <c r="AG65" s="143">
        <v>126.6</v>
      </c>
      <c r="AH65" s="143">
        <v>127</v>
      </c>
      <c r="AI65" s="143">
        <v>128.5</v>
      </c>
      <c r="AJ65" s="143">
        <v>129</v>
      </c>
      <c r="AK65" s="143">
        <v>129.19999999999999</v>
      </c>
      <c r="AL65" s="143">
        <v>129.1</v>
      </c>
      <c r="AM65" s="143">
        <v>129.19999999999999</v>
      </c>
      <c r="AN65" s="143">
        <v>129.69999999999999</v>
      </c>
      <c r="AO65" s="143">
        <v>130.19999999999999</v>
      </c>
      <c r="AP65" s="143">
        <v>130.4</v>
      </c>
      <c r="AQ65" s="143">
        <v>130.30000000000001</v>
      </c>
      <c r="AR65" s="143">
        <v>130.30000000000001</v>
      </c>
      <c r="AS65" s="143">
        <v>130.30000000000001</v>
      </c>
      <c r="AT65" s="143">
        <v>130.30000000000001</v>
      </c>
      <c r="AU65" s="143">
        <v>130.30000000000001</v>
      </c>
      <c r="AV65" s="143">
        <v>130.4</v>
      </c>
      <c r="AW65" s="143">
        <v>131.1</v>
      </c>
      <c r="AX65" s="143">
        <v>131.30000000000001</v>
      </c>
      <c r="AY65" s="143">
        <v>131.69999999999999</v>
      </c>
      <c r="AZ65" s="143">
        <v>131.9</v>
      </c>
      <c r="BA65" s="143">
        <v>132.1</v>
      </c>
      <c r="BB65" s="143">
        <v>133.4</v>
      </c>
      <c r="BC65" s="143">
        <v>134.19999999999999</v>
      </c>
      <c r="BD65" s="143">
        <v>134.4</v>
      </c>
      <c r="BE65" s="143">
        <v>134.6</v>
      </c>
      <c r="BF65" s="143">
        <v>134.80000000000001</v>
      </c>
      <c r="BG65" s="143">
        <v>134.69999999999999</v>
      </c>
      <c r="BH65" s="143">
        <v>135</v>
      </c>
      <c r="BI65" s="143">
        <v>135</v>
      </c>
      <c r="BJ65" s="143">
        <v>135.4</v>
      </c>
      <c r="BK65" s="144">
        <v>136.5</v>
      </c>
      <c r="BL65" s="143">
        <v>137.69999999999999</v>
      </c>
      <c r="BM65" s="143">
        <v>138.5</v>
      </c>
      <c r="BN65" s="143">
        <v>139.19999999999999</v>
      </c>
      <c r="BO65" s="143">
        <v>139.19999999999999</v>
      </c>
      <c r="BP65" s="143">
        <v>139.69999999999999</v>
      </c>
      <c r="BQ65" s="143">
        <v>140.4</v>
      </c>
      <c r="BR65" s="145">
        <v>140.19999999999999</v>
      </c>
      <c r="BS65" s="145">
        <v>140.19999999999999</v>
      </c>
      <c r="BT65" s="145">
        <v>140.19999999999999</v>
      </c>
      <c r="BU65" s="145">
        <v>140.30000000000001</v>
      </c>
      <c r="BV65" s="145">
        <v>140.6</v>
      </c>
      <c r="BW65" s="145">
        <v>140.69999999999999</v>
      </c>
      <c r="BX65" s="145">
        <v>141.19999999999999</v>
      </c>
      <c r="BY65" s="145">
        <v>141.80000000000001</v>
      </c>
      <c r="BZ65" s="143">
        <v>142.5</v>
      </c>
      <c r="CA65" s="143">
        <v>143.19999999999999</v>
      </c>
      <c r="CB65" s="143">
        <v>143.69999999999999</v>
      </c>
      <c r="CC65" s="143">
        <v>143.5</v>
      </c>
      <c r="CD65" s="143">
        <v>144.1</v>
      </c>
      <c r="CE65" s="143">
        <v>144.1</v>
      </c>
      <c r="CF65" s="143">
        <v>143.69999999999999</v>
      </c>
      <c r="CG65" s="143">
        <v>143.4</v>
      </c>
      <c r="CH65" s="143">
        <v>142.9</v>
      </c>
      <c r="CI65" s="143">
        <v>143.19999999999999</v>
      </c>
      <c r="CJ65" s="146">
        <v>143.19999999999999</v>
      </c>
      <c r="CK65" s="146">
        <v>143.4</v>
      </c>
      <c r="CL65" s="146">
        <v>143.80000000000001</v>
      </c>
      <c r="CM65" s="147">
        <v>145.30000000000001</v>
      </c>
      <c r="CN65" s="147">
        <v>145.9</v>
      </c>
      <c r="CO65" s="147">
        <v>145.4</v>
      </c>
      <c r="CP65" s="148">
        <v>146</v>
      </c>
      <c r="CQ65" s="149">
        <v>146.6</v>
      </c>
      <c r="CR65" s="149">
        <v>148.5</v>
      </c>
      <c r="CS65" s="149">
        <v>149</v>
      </c>
      <c r="CT65" s="149">
        <v>149.6</v>
      </c>
      <c r="CU65" s="150">
        <v>151.19999999999999</v>
      </c>
      <c r="CV65" s="150">
        <v>151.6</v>
      </c>
      <c r="CW65" s="150">
        <v>151.4</v>
      </c>
      <c r="CX65" s="150">
        <v>151.9</v>
      </c>
      <c r="CY65" s="150">
        <v>152.1</v>
      </c>
      <c r="CZ65" s="150">
        <v>152.1</v>
      </c>
      <c r="DA65" s="150">
        <v>153.80000000000001</v>
      </c>
      <c r="DB65" s="151">
        <v>154.6</v>
      </c>
      <c r="DC65" s="151">
        <v>154.69999999999999</v>
      </c>
      <c r="DD65" s="151">
        <v>154.30000000000001</v>
      </c>
      <c r="DE65" s="151">
        <v>154</v>
      </c>
      <c r="DF65" s="151">
        <v>154.9</v>
      </c>
      <c r="DG65" s="151">
        <v>155.19999999999999</v>
      </c>
      <c r="DH65" s="151">
        <v>154.69999999999999</v>
      </c>
      <c r="DI65" s="151">
        <v>154.9</v>
      </c>
      <c r="DJ65" s="151">
        <v>154.4</v>
      </c>
      <c r="DK65" s="151">
        <v>154.9</v>
      </c>
      <c r="DL65" s="151">
        <v>156.80000000000001</v>
      </c>
      <c r="DM65" s="152">
        <v>156.80000000000001</v>
      </c>
      <c r="DN65" s="152">
        <v>157.30000000000001</v>
      </c>
      <c r="DO65" s="152">
        <v>157.5</v>
      </c>
      <c r="DP65" s="152">
        <v>157.30000000000001</v>
      </c>
      <c r="DQ65" s="152">
        <v>157.4</v>
      </c>
      <c r="DR65" s="152">
        <v>157.80000000000001</v>
      </c>
      <c r="DS65" s="152">
        <v>161.6</v>
      </c>
      <c r="DT65" s="152">
        <v>163.30000000000001</v>
      </c>
      <c r="DU65" s="152">
        <v>163.9</v>
      </c>
      <c r="DV65" s="152">
        <v>164.2</v>
      </c>
      <c r="DW65" s="152">
        <v>164.4</v>
      </c>
      <c r="DX65" s="152">
        <v>165.5</v>
      </c>
      <c r="DY65" s="152">
        <v>165.5</v>
      </c>
      <c r="DZ65" s="152">
        <v>166.7</v>
      </c>
      <c r="EA65" s="152">
        <v>167.3</v>
      </c>
      <c r="EB65" s="152">
        <v>169.9</v>
      </c>
      <c r="EC65" s="152">
        <v>172.9</v>
      </c>
      <c r="ED65" s="152">
        <v>174.1</v>
      </c>
      <c r="EE65" s="152">
        <v>175.3</v>
      </c>
      <c r="EF65" s="152">
        <v>176.7</v>
      </c>
      <c r="EG65" s="152">
        <v>177.3</v>
      </c>
      <c r="EH65" s="152">
        <v>178.3</v>
      </c>
      <c r="EI65" s="152">
        <v>177.9</v>
      </c>
      <c r="EJ65" s="152">
        <v>179.6</v>
      </c>
      <c r="EK65" s="152">
        <v>180</v>
      </c>
      <c r="EL65" s="152">
        <v>180.2</v>
      </c>
      <c r="EM65" s="152">
        <v>181.5</v>
      </c>
      <c r="EN65" s="152">
        <v>181.7</v>
      </c>
      <c r="EO65" s="152">
        <v>182.3</v>
      </c>
      <c r="EP65" s="152">
        <v>183.5</v>
      </c>
      <c r="EQ65" s="152">
        <v>184.2</v>
      </c>
      <c r="ER65" s="152">
        <v>185.3</v>
      </c>
      <c r="ES65" s="152">
        <v>184</v>
      </c>
      <c r="ET65" s="152">
        <v>185.5</v>
      </c>
      <c r="EU65" s="152">
        <v>186</v>
      </c>
      <c r="EV65" s="152">
        <v>185.9</v>
      </c>
      <c r="EW65" s="152">
        <v>185.7</v>
      </c>
    </row>
    <row r="66" spans="1:153">
      <c r="A66" s="141" t="s">
        <v>7166</v>
      </c>
      <c r="B66" s="141" t="s">
        <v>7167</v>
      </c>
      <c r="C66" s="142">
        <v>4.4399899999999999</v>
      </c>
      <c r="D66" s="143">
        <v>105.1</v>
      </c>
      <c r="E66" s="143">
        <v>105.4</v>
      </c>
      <c r="F66" s="143">
        <v>106.2</v>
      </c>
      <c r="G66" s="143">
        <v>107.2</v>
      </c>
      <c r="H66" s="143">
        <v>106.7</v>
      </c>
      <c r="I66" s="143">
        <v>107.5</v>
      </c>
      <c r="J66" s="143">
        <v>108.3</v>
      </c>
      <c r="K66" s="143">
        <v>108.5</v>
      </c>
      <c r="L66" s="143">
        <v>108</v>
      </c>
      <c r="M66" s="143">
        <v>108.7</v>
      </c>
      <c r="N66" s="143">
        <v>109.8</v>
      </c>
      <c r="O66" s="143">
        <v>109.8</v>
      </c>
      <c r="P66" s="143">
        <v>110.3</v>
      </c>
      <c r="Q66" s="143">
        <v>111.8</v>
      </c>
      <c r="R66" s="143">
        <v>112.6</v>
      </c>
      <c r="S66" s="143">
        <v>113.5</v>
      </c>
      <c r="T66" s="143">
        <v>114.4</v>
      </c>
      <c r="U66" s="143">
        <v>115.4</v>
      </c>
      <c r="V66" s="143">
        <v>116.6</v>
      </c>
      <c r="W66" s="143">
        <v>117.4</v>
      </c>
      <c r="X66" s="143">
        <v>118.6</v>
      </c>
      <c r="Y66" s="143">
        <v>118.6</v>
      </c>
      <c r="Z66" s="143">
        <v>120.9</v>
      </c>
      <c r="AA66" s="143">
        <v>121.6</v>
      </c>
      <c r="AB66" s="143">
        <v>120.9</v>
      </c>
      <c r="AC66" s="143">
        <v>123.4</v>
      </c>
      <c r="AD66" s="143">
        <v>124.8</v>
      </c>
      <c r="AE66" s="143">
        <v>125.2</v>
      </c>
      <c r="AF66" s="143">
        <v>126.5</v>
      </c>
      <c r="AG66" s="143">
        <v>126.6</v>
      </c>
      <c r="AH66" s="143">
        <v>127</v>
      </c>
      <c r="AI66" s="143">
        <v>128.5</v>
      </c>
      <c r="AJ66" s="143">
        <v>129</v>
      </c>
      <c r="AK66" s="143">
        <v>129.19999999999999</v>
      </c>
      <c r="AL66" s="143">
        <v>129.1</v>
      </c>
      <c r="AM66" s="143">
        <v>129.19999999999999</v>
      </c>
      <c r="AN66" s="143">
        <v>129.69999999999999</v>
      </c>
      <c r="AO66" s="143">
        <v>130.19999999999999</v>
      </c>
      <c r="AP66" s="143">
        <v>130.4</v>
      </c>
      <c r="AQ66" s="143">
        <v>130.30000000000001</v>
      </c>
      <c r="AR66" s="143">
        <v>130.30000000000001</v>
      </c>
      <c r="AS66" s="143">
        <v>130.30000000000001</v>
      </c>
      <c r="AT66" s="143">
        <v>130.30000000000001</v>
      </c>
      <c r="AU66" s="143">
        <v>130.30000000000001</v>
      </c>
      <c r="AV66" s="143">
        <v>130.4</v>
      </c>
      <c r="AW66" s="143">
        <v>131.1</v>
      </c>
      <c r="AX66" s="143">
        <v>131.30000000000001</v>
      </c>
      <c r="AY66" s="143">
        <v>131.69999999999999</v>
      </c>
      <c r="AZ66" s="143">
        <v>131.9</v>
      </c>
      <c r="BA66" s="143">
        <v>132.1</v>
      </c>
      <c r="BB66" s="143">
        <v>133.4</v>
      </c>
      <c r="BC66" s="143">
        <v>134.19999999999999</v>
      </c>
      <c r="BD66" s="143">
        <v>134.4</v>
      </c>
      <c r="BE66" s="143">
        <v>134.6</v>
      </c>
      <c r="BF66" s="143">
        <v>134.80000000000001</v>
      </c>
      <c r="BG66" s="143">
        <v>134.69999999999999</v>
      </c>
      <c r="BH66" s="143">
        <v>135</v>
      </c>
      <c r="BI66" s="143">
        <v>135</v>
      </c>
      <c r="BJ66" s="143">
        <v>135.4</v>
      </c>
      <c r="BK66" s="144">
        <v>136.5</v>
      </c>
      <c r="BL66" s="143">
        <v>137.69999999999999</v>
      </c>
      <c r="BM66" s="143">
        <v>138.5</v>
      </c>
      <c r="BN66" s="143">
        <v>139.19999999999999</v>
      </c>
      <c r="BO66" s="143">
        <v>139.19999999999999</v>
      </c>
      <c r="BP66" s="143">
        <v>139.69999999999999</v>
      </c>
      <c r="BQ66" s="143">
        <v>140.4</v>
      </c>
      <c r="BR66" s="145">
        <v>140.19999999999999</v>
      </c>
      <c r="BS66" s="145">
        <v>140.19999999999999</v>
      </c>
      <c r="BT66" s="145">
        <v>140.19999999999999</v>
      </c>
      <c r="BU66" s="145">
        <v>140.30000000000001</v>
      </c>
      <c r="BV66" s="145">
        <v>140.6</v>
      </c>
      <c r="BW66" s="145">
        <v>140.69999999999999</v>
      </c>
      <c r="BX66" s="145">
        <v>141.19999999999999</v>
      </c>
      <c r="BY66" s="145">
        <v>141.80000000000001</v>
      </c>
      <c r="BZ66" s="143">
        <v>142.5</v>
      </c>
      <c r="CA66" s="143">
        <v>143.19999999999999</v>
      </c>
      <c r="CB66" s="143">
        <v>143.69999999999999</v>
      </c>
      <c r="CC66" s="143">
        <v>143.5</v>
      </c>
      <c r="CD66" s="143">
        <v>144.1</v>
      </c>
      <c r="CE66" s="143">
        <v>144.1</v>
      </c>
      <c r="CF66" s="143">
        <v>143.69999999999999</v>
      </c>
      <c r="CG66" s="143">
        <v>143.4</v>
      </c>
      <c r="CH66" s="143">
        <v>142.9</v>
      </c>
      <c r="CI66" s="143">
        <v>143.19999999999999</v>
      </c>
      <c r="CJ66" s="146">
        <v>143.19999999999999</v>
      </c>
      <c r="CK66" s="146">
        <v>143.4</v>
      </c>
      <c r="CL66" s="146">
        <v>143.80000000000001</v>
      </c>
      <c r="CM66" s="147">
        <v>145.30000000000001</v>
      </c>
      <c r="CN66" s="147">
        <v>145.9</v>
      </c>
      <c r="CO66" s="147">
        <v>145.4</v>
      </c>
      <c r="CP66" s="148">
        <v>146</v>
      </c>
      <c r="CQ66" s="149">
        <v>146.6</v>
      </c>
      <c r="CR66" s="149">
        <v>148.5</v>
      </c>
      <c r="CS66" s="149">
        <v>149</v>
      </c>
      <c r="CT66" s="149">
        <v>149.6</v>
      </c>
      <c r="CU66" s="150">
        <v>151.19999999999999</v>
      </c>
      <c r="CV66" s="150">
        <v>151.6</v>
      </c>
      <c r="CW66" s="150">
        <v>151.4</v>
      </c>
      <c r="CX66" s="150">
        <v>151.9</v>
      </c>
      <c r="CY66" s="150">
        <v>152.1</v>
      </c>
      <c r="CZ66" s="150">
        <v>152.1</v>
      </c>
      <c r="DA66" s="150">
        <v>153.80000000000001</v>
      </c>
      <c r="DB66" s="151">
        <v>154.6</v>
      </c>
      <c r="DC66" s="151">
        <v>154.69999999999999</v>
      </c>
      <c r="DD66" s="151">
        <v>154.30000000000001</v>
      </c>
      <c r="DE66" s="151">
        <v>154</v>
      </c>
      <c r="DF66" s="151">
        <v>154.9</v>
      </c>
      <c r="DG66" s="151">
        <v>155.19999999999999</v>
      </c>
      <c r="DH66" s="151">
        <v>154.69999999999999</v>
      </c>
      <c r="DI66" s="151">
        <v>154.9</v>
      </c>
      <c r="DJ66" s="151">
        <v>154.4</v>
      </c>
      <c r="DK66" s="151">
        <v>154.9</v>
      </c>
      <c r="DL66" s="151">
        <v>156.80000000000001</v>
      </c>
      <c r="DM66" s="152">
        <v>156.80000000000001</v>
      </c>
      <c r="DN66" s="152">
        <v>157.30000000000001</v>
      </c>
      <c r="DO66" s="152">
        <v>157.5</v>
      </c>
      <c r="DP66" s="152">
        <v>157.30000000000001</v>
      </c>
      <c r="DQ66" s="152">
        <v>157.4</v>
      </c>
      <c r="DR66" s="152">
        <v>157.80000000000001</v>
      </c>
      <c r="DS66" s="152">
        <v>161.6</v>
      </c>
      <c r="DT66" s="152">
        <v>163.30000000000001</v>
      </c>
      <c r="DU66" s="152">
        <v>163.9</v>
      </c>
      <c r="DV66" s="152">
        <v>164.2</v>
      </c>
      <c r="DW66" s="152">
        <v>164.4</v>
      </c>
      <c r="DX66" s="152">
        <v>165.5</v>
      </c>
      <c r="DY66" s="152">
        <v>165.5</v>
      </c>
      <c r="DZ66" s="152">
        <v>166.7</v>
      </c>
      <c r="EA66" s="152">
        <v>167.3</v>
      </c>
      <c r="EB66" s="152">
        <v>169.9</v>
      </c>
      <c r="EC66" s="152">
        <v>172.9</v>
      </c>
      <c r="ED66" s="152">
        <v>174.1</v>
      </c>
      <c r="EE66" s="152">
        <v>175.3</v>
      </c>
      <c r="EF66" s="152">
        <v>176.7</v>
      </c>
      <c r="EG66" s="152">
        <v>177.3</v>
      </c>
      <c r="EH66" s="152">
        <v>178.3</v>
      </c>
      <c r="EI66" s="152">
        <v>177.9</v>
      </c>
      <c r="EJ66" s="152">
        <v>179.6</v>
      </c>
      <c r="EK66" s="152">
        <v>180</v>
      </c>
      <c r="EL66" s="152">
        <v>180.2</v>
      </c>
      <c r="EM66" s="152">
        <v>181.5</v>
      </c>
      <c r="EN66" s="152">
        <v>181.7</v>
      </c>
      <c r="EO66" s="152">
        <v>182.3</v>
      </c>
      <c r="EP66" s="152">
        <v>183.5</v>
      </c>
      <c r="EQ66" s="152">
        <v>184.2</v>
      </c>
      <c r="ER66" s="152">
        <v>185.3</v>
      </c>
      <c r="ES66" s="152">
        <v>184</v>
      </c>
      <c r="ET66" s="152">
        <v>185.5</v>
      </c>
      <c r="EU66" s="152">
        <v>186</v>
      </c>
      <c r="EV66" s="152">
        <v>185.9</v>
      </c>
      <c r="EW66" s="152">
        <v>185.7</v>
      </c>
    </row>
    <row r="67" spans="1:153">
      <c r="A67" s="141" t="s">
        <v>7168</v>
      </c>
      <c r="B67" s="141" t="s">
        <v>7169</v>
      </c>
      <c r="C67" s="142">
        <v>2.4015599999999999</v>
      </c>
      <c r="D67" s="143">
        <v>105.8</v>
      </c>
      <c r="E67" s="143">
        <v>108.3</v>
      </c>
      <c r="F67" s="143">
        <v>111.3</v>
      </c>
      <c r="G67" s="143">
        <v>111.2</v>
      </c>
      <c r="H67" s="143">
        <v>111.4</v>
      </c>
      <c r="I67" s="143">
        <v>114</v>
      </c>
      <c r="J67" s="143">
        <v>111.7</v>
      </c>
      <c r="K67" s="143">
        <v>110.9</v>
      </c>
      <c r="L67" s="143">
        <v>112.4</v>
      </c>
      <c r="M67" s="143">
        <v>119.4</v>
      </c>
      <c r="N67" s="143">
        <v>122.8</v>
      </c>
      <c r="O67" s="143">
        <v>120.2</v>
      </c>
      <c r="P67" s="143">
        <v>119.1</v>
      </c>
      <c r="Q67" s="143">
        <v>121.8</v>
      </c>
      <c r="R67" s="143">
        <v>127.7</v>
      </c>
      <c r="S67" s="143">
        <v>124.9</v>
      </c>
      <c r="T67" s="143">
        <v>126.5</v>
      </c>
      <c r="U67" s="143">
        <v>123.6</v>
      </c>
      <c r="V67" s="143">
        <v>125.6</v>
      </c>
      <c r="W67" s="143">
        <v>125.4</v>
      </c>
      <c r="X67" s="143">
        <v>127.9</v>
      </c>
      <c r="Y67" s="143">
        <v>132.80000000000001</v>
      </c>
      <c r="Z67" s="143">
        <v>130</v>
      </c>
      <c r="AA67" s="143">
        <v>127.6</v>
      </c>
      <c r="AB67" s="143">
        <v>124.2</v>
      </c>
      <c r="AC67" s="143">
        <v>130.69999999999999</v>
      </c>
      <c r="AD67" s="143">
        <v>133.4</v>
      </c>
      <c r="AE67" s="143">
        <v>131.5</v>
      </c>
      <c r="AF67" s="143">
        <v>131.19999999999999</v>
      </c>
      <c r="AG67" s="143">
        <v>130.69999999999999</v>
      </c>
      <c r="AH67" s="143">
        <v>132.5</v>
      </c>
      <c r="AI67" s="143">
        <v>133</v>
      </c>
      <c r="AJ67" s="143">
        <v>127.9</v>
      </c>
      <c r="AK67" s="143">
        <v>127.7</v>
      </c>
      <c r="AL67" s="143">
        <v>128.30000000000001</v>
      </c>
      <c r="AM67" s="143">
        <v>129.30000000000001</v>
      </c>
      <c r="AN67" s="143">
        <v>129.80000000000001</v>
      </c>
      <c r="AO67" s="143">
        <v>133.80000000000001</v>
      </c>
      <c r="AP67" s="143">
        <v>132.30000000000001</v>
      </c>
      <c r="AQ67" s="143">
        <v>131.19999999999999</v>
      </c>
      <c r="AR67" s="143">
        <v>128.5</v>
      </c>
      <c r="AS67" s="143">
        <v>127.6</v>
      </c>
      <c r="AT67" s="143">
        <v>128.6</v>
      </c>
      <c r="AU67" s="143">
        <v>130.1</v>
      </c>
      <c r="AV67" s="143">
        <v>135.69999999999999</v>
      </c>
      <c r="AW67" s="143">
        <v>135.80000000000001</v>
      </c>
      <c r="AX67" s="143">
        <v>134.30000000000001</v>
      </c>
      <c r="AY67" s="143">
        <v>135.1</v>
      </c>
      <c r="AZ67" s="143">
        <v>136.30000000000001</v>
      </c>
      <c r="BA67" s="143">
        <v>137.80000000000001</v>
      </c>
      <c r="BB67" s="143">
        <v>135.30000000000001</v>
      </c>
      <c r="BC67" s="143">
        <v>133.19999999999999</v>
      </c>
      <c r="BD67" s="143">
        <v>129.69999999999999</v>
      </c>
      <c r="BE67" s="143">
        <v>127.9</v>
      </c>
      <c r="BF67" s="143">
        <v>128.5</v>
      </c>
      <c r="BG67" s="143">
        <v>131.19999999999999</v>
      </c>
      <c r="BH67" s="143">
        <v>132</v>
      </c>
      <c r="BI67" s="143">
        <v>134.69999999999999</v>
      </c>
      <c r="BJ67" s="143">
        <v>135</v>
      </c>
      <c r="BK67" s="144">
        <v>134.19999999999999</v>
      </c>
      <c r="BL67" s="143">
        <v>135.19999999999999</v>
      </c>
      <c r="BM67" s="143">
        <v>136.4</v>
      </c>
      <c r="BN67" s="143">
        <v>138.30000000000001</v>
      </c>
      <c r="BO67" s="143">
        <v>138.1</v>
      </c>
      <c r="BP67" s="143">
        <v>134.9</v>
      </c>
      <c r="BQ67" s="143">
        <v>134.9</v>
      </c>
      <c r="BR67" s="145">
        <v>135.9</v>
      </c>
      <c r="BS67" s="145">
        <v>137.4</v>
      </c>
      <c r="BT67" s="145">
        <v>134.19999999999999</v>
      </c>
      <c r="BU67" s="145">
        <v>135.19999999999999</v>
      </c>
      <c r="BV67" s="145">
        <v>134.69999999999999</v>
      </c>
      <c r="BW67" s="145">
        <v>133.1</v>
      </c>
      <c r="BX67" s="145">
        <v>132.5</v>
      </c>
      <c r="BY67" s="145">
        <v>136.6</v>
      </c>
      <c r="BZ67" s="143">
        <v>138.19999999999999</v>
      </c>
      <c r="CA67" s="143">
        <v>139.30000000000001</v>
      </c>
      <c r="CB67" s="143">
        <v>134.9</v>
      </c>
      <c r="CC67" s="143">
        <v>134.30000000000001</v>
      </c>
      <c r="CD67" s="143">
        <v>135.30000000000001</v>
      </c>
      <c r="CE67" s="143">
        <v>137.4</v>
      </c>
      <c r="CF67" s="143">
        <v>140.1</v>
      </c>
      <c r="CG67" s="143">
        <v>142.6</v>
      </c>
      <c r="CH67" s="143">
        <v>143.80000000000001</v>
      </c>
      <c r="CI67" s="143">
        <v>140.9</v>
      </c>
      <c r="CJ67" s="146">
        <v>142.9</v>
      </c>
      <c r="CK67" s="146">
        <v>144.30000000000001</v>
      </c>
      <c r="CL67" s="146">
        <v>146</v>
      </c>
      <c r="CM67" s="147">
        <v>144.30000000000001</v>
      </c>
      <c r="CN67" s="147">
        <v>144.4</v>
      </c>
      <c r="CO67" s="147">
        <v>144.30000000000001</v>
      </c>
      <c r="CP67" s="148">
        <v>145.6</v>
      </c>
      <c r="CQ67" s="149">
        <v>148.69999999999999</v>
      </c>
      <c r="CR67" s="149">
        <v>149.19999999999999</v>
      </c>
      <c r="CS67" s="149">
        <v>153.1</v>
      </c>
      <c r="CT67" s="149">
        <v>153.69999999999999</v>
      </c>
      <c r="CU67" s="150">
        <v>146.80000000000001</v>
      </c>
      <c r="CV67" s="150">
        <v>146.19999999999999</v>
      </c>
      <c r="CW67" s="150">
        <v>147.30000000000001</v>
      </c>
      <c r="CX67" s="150">
        <v>152.5</v>
      </c>
      <c r="CY67" s="150">
        <v>151.9</v>
      </c>
      <c r="CZ67" s="150">
        <v>153.4</v>
      </c>
      <c r="DA67" s="150">
        <v>150.69999999999999</v>
      </c>
      <c r="DB67" s="151">
        <v>151.69999999999999</v>
      </c>
      <c r="DC67" s="151">
        <v>149.6</v>
      </c>
      <c r="DD67" s="151">
        <v>151.30000000000001</v>
      </c>
      <c r="DE67" s="151">
        <v>150.30000000000001</v>
      </c>
      <c r="DF67" s="151">
        <v>154.69999999999999</v>
      </c>
      <c r="DG67" s="151">
        <v>155</v>
      </c>
      <c r="DH67" s="151">
        <v>162.1</v>
      </c>
      <c r="DI67" s="151">
        <v>163.19999999999999</v>
      </c>
      <c r="DJ67" s="151">
        <v>165.8</v>
      </c>
      <c r="DK67" s="151">
        <v>164</v>
      </c>
      <c r="DL67" s="151">
        <v>158.69999999999999</v>
      </c>
      <c r="DM67" s="152">
        <v>165.3</v>
      </c>
      <c r="DN67" s="152">
        <v>161.4</v>
      </c>
      <c r="DO67" s="152">
        <v>163</v>
      </c>
      <c r="DP67" s="152">
        <v>161.5</v>
      </c>
      <c r="DQ67" s="152">
        <v>165.6</v>
      </c>
      <c r="DR67" s="152">
        <v>167.3</v>
      </c>
      <c r="DS67" s="152">
        <v>169.6</v>
      </c>
      <c r="DT67" s="152">
        <v>169.6</v>
      </c>
      <c r="DU67" s="152">
        <v>173.6</v>
      </c>
      <c r="DV67" s="152">
        <v>175.3</v>
      </c>
      <c r="DW67" s="152">
        <v>173.1</v>
      </c>
      <c r="DX67" s="152">
        <v>171.2</v>
      </c>
      <c r="DY67" s="152">
        <v>171.3</v>
      </c>
      <c r="DZ67" s="152">
        <v>167.8</v>
      </c>
      <c r="EA67" s="152">
        <v>166.8</v>
      </c>
      <c r="EB67" s="152">
        <v>167</v>
      </c>
      <c r="EC67" s="152">
        <v>170</v>
      </c>
      <c r="ED67" s="152">
        <v>169.8</v>
      </c>
      <c r="EE67" s="152">
        <v>171.9</v>
      </c>
      <c r="EF67" s="152">
        <v>171.1</v>
      </c>
      <c r="EG67" s="152">
        <v>177.2</v>
      </c>
      <c r="EH67" s="152">
        <v>180</v>
      </c>
      <c r="EI67" s="152">
        <v>176.5</v>
      </c>
      <c r="EJ67" s="152">
        <v>174.4</v>
      </c>
      <c r="EK67" s="152">
        <v>174.2</v>
      </c>
      <c r="EL67" s="152">
        <v>171.9</v>
      </c>
      <c r="EM67" s="152">
        <v>167.8</v>
      </c>
      <c r="EN67" s="152">
        <v>165.7</v>
      </c>
      <c r="EO67" s="152">
        <v>168.7</v>
      </c>
      <c r="EP67" s="152">
        <v>169</v>
      </c>
      <c r="EQ67" s="152">
        <v>168.9</v>
      </c>
      <c r="ER67" s="152">
        <v>172.6</v>
      </c>
      <c r="ES67" s="152">
        <v>178.4</v>
      </c>
      <c r="ET67" s="152">
        <v>174.5</v>
      </c>
      <c r="EU67" s="152">
        <v>173.7</v>
      </c>
      <c r="EV67" s="152">
        <v>173.2</v>
      </c>
      <c r="EW67" s="152">
        <v>172.8</v>
      </c>
    </row>
    <row r="68" spans="1:153">
      <c r="A68" s="141" t="s">
        <v>7170</v>
      </c>
      <c r="B68" s="141" t="s">
        <v>7171</v>
      </c>
      <c r="C68" s="142">
        <v>0.23264000000000001</v>
      </c>
      <c r="D68" s="143">
        <v>98.1</v>
      </c>
      <c r="E68" s="143">
        <v>99.6</v>
      </c>
      <c r="F68" s="143">
        <v>106.4</v>
      </c>
      <c r="G68" s="143">
        <v>106.5</v>
      </c>
      <c r="H68" s="143">
        <v>113.8</v>
      </c>
      <c r="I68" s="143">
        <v>117</v>
      </c>
      <c r="J68" s="143">
        <v>115.3</v>
      </c>
      <c r="K68" s="143">
        <v>110.9</v>
      </c>
      <c r="L68" s="143">
        <v>115.1</v>
      </c>
      <c r="M68" s="143">
        <v>116.6</v>
      </c>
      <c r="N68" s="143">
        <v>119.3</v>
      </c>
      <c r="O68" s="143">
        <v>108.3</v>
      </c>
      <c r="P68" s="143">
        <v>107.4</v>
      </c>
      <c r="Q68" s="143">
        <v>108.4</v>
      </c>
      <c r="R68" s="143">
        <v>116.3</v>
      </c>
      <c r="S68" s="143">
        <v>114</v>
      </c>
      <c r="T68" s="143">
        <v>113.5</v>
      </c>
      <c r="U68" s="143">
        <v>118.2</v>
      </c>
      <c r="V68" s="143">
        <v>122.3</v>
      </c>
      <c r="W68" s="143">
        <v>133.6</v>
      </c>
      <c r="X68" s="143">
        <v>138.4</v>
      </c>
      <c r="Y68" s="143">
        <v>137.9</v>
      </c>
      <c r="Z68" s="143">
        <v>133.30000000000001</v>
      </c>
      <c r="AA68" s="143">
        <v>121.9</v>
      </c>
      <c r="AB68" s="143">
        <v>113.2</v>
      </c>
      <c r="AC68" s="143">
        <v>115.2</v>
      </c>
      <c r="AD68" s="143">
        <v>119.9</v>
      </c>
      <c r="AE68" s="143">
        <v>116.8</v>
      </c>
      <c r="AF68" s="143">
        <v>117.2</v>
      </c>
      <c r="AG68" s="143">
        <v>124.9</v>
      </c>
      <c r="AH68" s="143">
        <v>124.5</v>
      </c>
      <c r="AI68" s="143">
        <v>134.30000000000001</v>
      </c>
      <c r="AJ68" s="143">
        <v>137.1</v>
      </c>
      <c r="AK68" s="143">
        <v>131.30000000000001</v>
      </c>
      <c r="AL68" s="143">
        <v>120.1</v>
      </c>
      <c r="AM68" s="143">
        <v>118.4</v>
      </c>
      <c r="AN68" s="143">
        <v>113.5</v>
      </c>
      <c r="AO68" s="143">
        <v>119.8</v>
      </c>
      <c r="AP68" s="143">
        <v>129.9</v>
      </c>
      <c r="AQ68" s="143">
        <v>126.1</v>
      </c>
      <c r="AR68" s="143">
        <v>122.1</v>
      </c>
      <c r="AS68" s="143">
        <v>122</v>
      </c>
      <c r="AT68" s="143">
        <v>124.4</v>
      </c>
      <c r="AU68" s="143">
        <v>129.69999999999999</v>
      </c>
      <c r="AV68" s="143">
        <v>136.1</v>
      </c>
      <c r="AW68" s="143">
        <v>139.5</v>
      </c>
      <c r="AX68" s="143">
        <v>127.9</v>
      </c>
      <c r="AY68" s="143">
        <v>124.7</v>
      </c>
      <c r="AZ68" s="143">
        <v>117.4</v>
      </c>
      <c r="BA68" s="143">
        <v>133</v>
      </c>
      <c r="BB68" s="143">
        <v>135.5</v>
      </c>
      <c r="BC68" s="143">
        <v>139.4</v>
      </c>
      <c r="BD68" s="143">
        <v>133.19999999999999</v>
      </c>
      <c r="BE68" s="143">
        <v>133.19999999999999</v>
      </c>
      <c r="BF68" s="143">
        <v>133.69999999999999</v>
      </c>
      <c r="BG68" s="143">
        <v>135.5</v>
      </c>
      <c r="BH68" s="143">
        <v>138</v>
      </c>
      <c r="BI68" s="143">
        <v>132</v>
      </c>
      <c r="BJ68" s="143">
        <v>129.30000000000001</v>
      </c>
      <c r="BK68" s="144">
        <v>132.80000000000001</v>
      </c>
      <c r="BL68" s="143">
        <v>125.3</v>
      </c>
      <c r="BM68" s="143">
        <v>130.69999999999999</v>
      </c>
      <c r="BN68" s="143">
        <v>132.5</v>
      </c>
      <c r="BO68" s="143">
        <v>132.9</v>
      </c>
      <c r="BP68" s="143">
        <v>132.30000000000001</v>
      </c>
      <c r="BQ68" s="143">
        <v>133.5</v>
      </c>
      <c r="BR68" s="145">
        <v>136.4</v>
      </c>
      <c r="BS68" s="145">
        <v>150.9</v>
      </c>
      <c r="BT68" s="145">
        <v>143.6</v>
      </c>
      <c r="BU68" s="145">
        <v>146.6</v>
      </c>
      <c r="BV68" s="145">
        <v>143.30000000000001</v>
      </c>
      <c r="BW68" s="145">
        <v>136.5</v>
      </c>
      <c r="BX68" s="145">
        <v>131</v>
      </c>
      <c r="BY68" s="145">
        <v>135.1</v>
      </c>
      <c r="BZ68" s="143">
        <v>141.30000000000001</v>
      </c>
      <c r="CA68" s="143">
        <v>144.5</v>
      </c>
      <c r="CB68" s="143">
        <v>135.6</v>
      </c>
      <c r="CC68" s="143">
        <v>131.4</v>
      </c>
      <c r="CD68" s="143">
        <v>133.69999999999999</v>
      </c>
      <c r="CE68" s="143">
        <v>142</v>
      </c>
      <c r="CF68" s="143">
        <v>142.6</v>
      </c>
      <c r="CG68" s="143">
        <v>147.9</v>
      </c>
      <c r="CH68" s="143">
        <v>148.80000000000001</v>
      </c>
      <c r="CI68" s="143">
        <v>141.1</v>
      </c>
      <c r="CJ68" s="146">
        <v>133.19999999999999</v>
      </c>
      <c r="CK68" s="146">
        <v>137.80000000000001</v>
      </c>
      <c r="CL68" s="146">
        <v>138.1</v>
      </c>
      <c r="CM68" s="147">
        <v>144.1</v>
      </c>
      <c r="CN68" s="147">
        <v>134.19999999999999</v>
      </c>
      <c r="CO68" s="147">
        <v>136.80000000000001</v>
      </c>
      <c r="CP68" s="148">
        <v>142.4</v>
      </c>
      <c r="CQ68" s="149">
        <v>146.9</v>
      </c>
      <c r="CR68" s="149">
        <v>153.9</v>
      </c>
      <c r="CS68" s="149">
        <v>157</v>
      </c>
      <c r="CT68" s="149">
        <v>146</v>
      </c>
      <c r="CU68" s="150">
        <v>121.7</v>
      </c>
      <c r="CV68" s="150">
        <v>113.7</v>
      </c>
      <c r="CW68" s="150">
        <v>118</v>
      </c>
      <c r="CX68" s="150">
        <v>136.19999999999999</v>
      </c>
      <c r="CY68" s="150">
        <v>139.9</v>
      </c>
      <c r="CZ68" s="150">
        <v>143.69999999999999</v>
      </c>
      <c r="DA68" s="150">
        <v>155.9</v>
      </c>
      <c r="DB68" s="151">
        <v>173.7</v>
      </c>
      <c r="DC68" s="151">
        <v>168.5</v>
      </c>
      <c r="DD68" s="151">
        <v>170.4</v>
      </c>
      <c r="DE68" s="151">
        <v>158.80000000000001</v>
      </c>
      <c r="DF68" s="151">
        <v>152.19999999999999</v>
      </c>
      <c r="DG68" s="151">
        <v>145.9</v>
      </c>
      <c r="DH68" s="151">
        <v>155.19999999999999</v>
      </c>
      <c r="DI68" s="151">
        <v>163.5</v>
      </c>
      <c r="DJ68" s="151">
        <v>176.7</v>
      </c>
      <c r="DK68" s="151">
        <v>171.8</v>
      </c>
      <c r="DL68" s="151">
        <v>157</v>
      </c>
      <c r="DM68" s="152">
        <v>185.7</v>
      </c>
      <c r="DN68" s="152">
        <v>182.3</v>
      </c>
      <c r="DO68" s="152">
        <v>193.2</v>
      </c>
      <c r="DP68" s="152">
        <v>202.2</v>
      </c>
      <c r="DQ68" s="152">
        <v>197.9</v>
      </c>
      <c r="DR68" s="152">
        <v>189.3</v>
      </c>
      <c r="DS68" s="152">
        <v>174.4</v>
      </c>
      <c r="DT68" s="152">
        <v>174</v>
      </c>
      <c r="DU68" s="152">
        <v>153.69999999999999</v>
      </c>
      <c r="DV68" s="152">
        <v>169.7</v>
      </c>
      <c r="DW68" s="152">
        <v>168.4</v>
      </c>
      <c r="DX68" s="152">
        <v>157.30000000000001</v>
      </c>
      <c r="DY68" s="152">
        <v>160.30000000000001</v>
      </c>
      <c r="DZ68" s="152">
        <v>164</v>
      </c>
      <c r="EA68" s="152">
        <v>181.8</v>
      </c>
      <c r="EB68" s="152">
        <v>186.2</v>
      </c>
      <c r="EC68" s="152">
        <v>185</v>
      </c>
      <c r="ED68" s="152">
        <v>162.69999999999999</v>
      </c>
      <c r="EE68" s="152">
        <v>160.80000000000001</v>
      </c>
      <c r="EF68" s="152">
        <v>155.69999999999999</v>
      </c>
      <c r="EG68" s="152">
        <v>166.7</v>
      </c>
      <c r="EH68" s="152">
        <v>175.8</v>
      </c>
      <c r="EI68" s="152">
        <v>165</v>
      </c>
      <c r="EJ68" s="152">
        <v>160.30000000000001</v>
      </c>
      <c r="EK68" s="152">
        <v>172.2</v>
      </c>
      <c r="EL68" s="152">
        <v>177.4</v>
      </c>
      <c r="EM68" s="152">
        <v>182.7</v>
      </c>
      <c r="EN68" s="152">
        <v>188.7</v>
      </c>
      <c r="EO68" s="152">
        <v>192.1</v>
      </c>
      <c r="EP68" s="152">
        <v>186.7</v>
      </c>
      <c r="EQ68" s="152">
        <v>170.3</v>
      </c>
      <c r="ER68" s="152">
        <v>158.6</v>
      </c>
      <c r="ES68" s="152">
        <v>172.1</v>
      </c>
      <c r="ET68" s="152">
        <v>170.6</v>
      </c>
      <c r="EU68" s="152">
        <v>180.4</v>
      </c>
      <c r="EV68" s="152">
        <v>169.5</v>
      </c>
      <c r="EW68" s="152">
        <v>177.8</v>
      </c>
    </row>
    <row r="69" spans="1:153">
      <c r="A69" s="141" t="s">
        <v>7172</v>
      </c>
      <c r="B69" s="141" t="s">
        <v>7173</v>
      </c>
      <c r="C69" s="142">
        <v>0.52500000000000002</v>
      </c>
      <c r="D69" s="143">
        <v>102.1</v>
      </c>
      <c r="E69" s="143">
        <v>103.9</v>
      </c>
      <c r="F69" s="143">
        <v>106.3</v>
      </c>
      <c r="G69" s="143">
        <v>107.9</v>
      </c>
      <c r="H69" s="143">
        <v>109.9</v>
      </c>
      <c r="I69" s="143">
        <v>111.8</v>
      </c>
      <c r="J69" s="143">
        <v>114.1</v>
      </c>
      <c r="K69" s="143">
        <v>114.4</v>
      </c>
      <c r="L69" s="143">
        <v>115.6</v>
      </c>
      <c r="M69" s="143">
        <v>129.30000000000001</v>
      </c>
      <c r="N69" s="143">
        <v>134.19999999999999</v>
      </c>
      <c r="O69" s="143">
        <v>131.19999999999999</v>
      </c>
      <c r="P69" s="143">
        <v>131.6</v>
      </c>
      <c r="Q69" s="143">
        <v>130.19999999999999</v>
      </c>
      <c r="R69" s="143">
        <v>133.5</v>
      </c>
      <c r="S69" s="143">
        <v>133.6</v>
      </c>
      <c r="T69" s="143">
        <v>138.80000000000001</v>
      </c>
      <c r="U69" s="143">
        <v>131.5</v>
      </c>
      <c r="V69" s="143">
        <v>141.1</v>
      </c>
      <c r="W69" s="143">
        <v>137.30000000000001</v>
      </c>
      <c r="X69" s="143">
        <v>137</v>
      </c>
      <c r="Y69" s="143">
        <v>142.30000000000001</v>
      </c>
      <c r="Z69" s="143">
        <v>143.69999999999999</v>
      </c>
      <c r="AA69" s="143">
        <v>142.30000000000001</v>
      </c>
      <c r="AB69" s="143">
        <v>137.9</v>
      </c>
      <c r="AC69" s="143">
        <v>139.80000000000001</v>
      </c>
      <c r="AD69" s="143">
        <v>140.1</v>
      </c>
      <c r="AE69" s="143">
        <v>133.9</v>
      </c>
      <c r="AF69" s="143">
        <v>132.1</v>
      </c>
      <c r="AG69" s="143">
        <v>137.6</v>
      </c>
      <c r="AH69" s="143">
        <v>141.6</v>
      </c>
      <c r="AI69" s="143">
        <v>140.1</v>
      </c>
      <c r="AJ69" s="143">
        <v>139.19999999999999</v>
      </c>
      <c r="AK69" s="143">
        <v>133.80000000000001</v>
      </c>
      <c r="AL69" s="143">
        <v>135.30000000000001</v>
      </c>
      <c r="AM69" s="143">
        <v>136.4</v>
      </c>
      <c r="AN69" s="143">
        <v>139.4</v>
      </c>
      <c r="AO69" s="143">
        <v>134.4</v>
      </c>
      <c r="AP69" s="143">
        <v>134.1</v>
      </c>
      <c r="AQ69" s="143">
        <v>132.9</v>
      </c>
      <c r="AR69" s="143">
        <v>131.30000000000001</v>
      </c>
      <c r="AS69" s="143">
        <v>138.6</v>
      </c>
      <c r="AT69" s="143">
        <v>143.6</v>
      </c>
      <c r="AU69" s="143">
        <v>143.9</v>
      </c>
      <c r="AV69" s="143">
        <v>146.4</v>
      </c>
      <c r="AW69" s="143">
        <v>147.6</v>
      </c>
      <c r="AX69" s="143">
        <v>147.6</v>
      </c>
      <c r="AY69" s="143">
        <v>145.9</v>
      </c>
      <c r="AZ69" s="143">
        <v>148.1</v>
      </c>
      <c r="BA69" s="143">
        <v>149.9</v>
      </c>
      <c r="BB69" s="143">
        <v>140.9</v>
      </c>
      <c r="BC69" s="143">
        <v>135.5</v>
      </c>
      <c r="BD69" s="143">
        <v>132.1</v>
      </c>
      <c r="BE69" s="143">
        <v>134</v>
      </c>
      <c r="BF69" s="143">
        <v>132.4</v>
      </c>
      <c r="BG69" s="143">
        <v>135.80000000000001</v>
      </c>
      <c r="BH69" s="143">
        <v>137.30000000000001</v>
      </c>
      <c r="BI69" s="143">
        <v>143.6</v>
      </c>
      <c r="BJ69" s="143">
        <v>144.4</v>
      </c>
      <c r="BK69" s="144">
        <v>143</v>
      </c>
      <c r="BL69" s="143">
        <v>143.1</v>
      </c>
      <c r="BM69" s="143">
        <v>141.4</v>
      </c>
      <c r="BN69" s="143">
        <v>143.1</v>
      </c>
      <c r="BO69" s="143">
        <v>140.80000000000001</v>
      </c>
      <c r="BP69" s="143">
        <v>142.30000000000001</v>
      </c>
      <c r="BQ69" s="143">
        <v>144.4</v>
      </c>
      <c r="BR69" s="145">
        <v>144.30000000000001</v>
      </c>
      <c r="BS69" s="145">
        <v>144.19999999999999</v>
      </c>
      <c r="BT69" s="145">
        <v>139.4</v>
      </c>
      <c r="BU69" s="145">
        <v>142.4</v>
      </c>
      <c r="BV69" s="145">
        <v>143.4</v>
      </c>
      <c r="BW69" s="145">
        <v>141.6</v>
      </c>
      <c r="BX69" s="145">
        <v>140.4</v>
      </c>
      <c r="BY69" s="145">
        <v>143.6</v>
      </c>
      <c r="BZ69" s="143">
        <v>143.6</v>
      </c>
      <c r="CA69" s="143">
        <v>145.69999999999999</v>
      </c>
      <c r="CB69" s="143">
        <v>141.19999999999999</v>
      </c>
      <c r="CC69" s="143">
        <v>144.6</v>
      </c>
      <c r="CD69" s="143">
        <v>144.6</v>
      </c>
      <c r="CE69" s="143">
        <v>147.30000000000001</v>
      </c>
      <c r="CF69" s="143">
        <v>148.9</v>
      </c>
      <c r="CG69" s="143">
        <v>149.1</v>
      </c>
      <c r="CH69" s="143">
        <v>149.80000000000001</v>
      </c>
      <c r="CI69" s="143">
        <v>150.1</v>
      </c>
      <c r="CJ69" s="146">
        <v>150</v>
      </c>
      <c r="CK69" s="146">
        <v>150.80000000000001</v>
      </c>
      <c r="CL69" s="146">
        <v>150.69999999999999</v>
      </c>
      <c r="CM69" s="147">
        <v>149.80000000000001</v>
      </c>
      <c r="CN69" s="147">
        <v>152.9</v>
      </c>
      <c r="CO69" s="147">
        <v>154.6</v>
      </c>
      <c r="CP69" s="148">
        <v>154.80000000000001</v>
      </c>
      <c r="CQ69" s="149">
        <v>156.69999999999999</v>
      </c>
      <c r="CR69" s="149">
        <v>154.69999999999999</v>
      </c>
      <c r="CS69" s="149">
        <v>156.5</v>
      </c>
      <c r="CT69" s="149">
        <v>154.4</v>
      </c>
      <c r="CU69" s="150">
        <v>152.1</v>
      </c>
      <c r="CV69" s="150">
        <v>151</v>
      </c>
      <c r="CW69" s="150">
        <v>150.1</v>
      </c>
      <c r="CX69" s="150">
        <v>151.19999999999999</v>
      </c>
      <c r="CY69" s="150">
        <v>149.5</v>
      </c>
      <c r="CZ69" s="150">
        <v>150.30000000000001</v>
      </c>
      <c r="DA69" s="150">
        <v>150.6</v>
      </c>
      <c r="DB69" s="151">
        <v>143.80000000000001</v>
      </c>
      <c r="DC69" s="151">
        <v>134.9</v>
      </c>
      <c r="DD69" s="151">
        <v>134.1</v>
      </c>
      <c r="DE69" s="151">
        <v>136.6</v>
      </c>
      <c r="DF69" s="151">
        <v>139.6</v>
      </c>
      <c r="DG69" s="151">
        <v>132.9</v>
      </c>
      <c r="DH69" s="151">
        <v>135.30000000000001</v>
      </c>
      <c r="DI69" s="151">
        <v>134.69999999999999</v>
      </c>
      <c r="DJ69" s="151">
        <v>135.80000000000001</v>
      </c>
      <c r="DK69" s="151">
        <v>138.5</v>
      </c>
      <c r="DL69" s="151">
        <v>139.1</v>
      </c>
      <c r="DM69" s="152">
        <v>154.69999999999999</v>
      </c>
      <c r="DN69" s="152">
        <v>155.6</v>
      </c>
      <c r="DO69" s="152">
        <v>155.80000000000001</v>
      </c>
      <c r="DP69" s="152">
        <v>155.80000000000001</v>
      </c>
      <c r="DQ69" s="152">
        <v>163.80000000000001</v>
      </c>
      <c r="DR69" s="152">
        <v>164.1</v>
      </c>
      <c r="DS69" s="152">
        <v>164.5</v>
      </c>
      <c r="DT69" s="152">
        <v>162.5</v>
      </c>
      <c r="DU69" s="152">
        <v>162.6</v>
      </c>
      <c r="DV69" s="152">
        <v>163.69999999999999</v>
      </c>
      <c r="DW69" s="152">
        <v>167.8</v>
      </c>
      <c r="DX69" s="152">
        <v>170.2</v>
      </c>
      <c r="DY69" s="152">
        <v>170.4</v>
      </c>
      <c r="DZ69" s="152">
        <v>173.1</v>
      </c>
      <c r="EA69" s="152">
        <v>174</v>
      </c>
      <c r="EB69" s="152">
        <v>174.5</v>
      </c>
      <c r="EC69" s="152">
        <v>174.6</v>
      </c>
      <c r="ED69" s="152">
        <v>174.7</v>
      </c>
      <c r="EE69" s="152">
        <v>172.9</v>
      </c>
      <c r="EF69" s="152">
        <v>168.6</v>
      </c>
      <c r="EG69" s="152">
        <v>170.8</v>
      </c>
      <c r="EH69" s="152">
        <v>172.2</v>
      </c>
      <c r="EI69" s="152">
        <v>174.2</v>
      </c>
      <c r="EJ69" s="152">
        <v>174.4</v>
      </c>
      <c r="EK69" s="152">
        <v>171.1</v>
      </c>
      <c r="EL69" s="152">
        <v>169.2</v>
      </c>
      <c r="EM69" s="152">
        <v>167.2</v>
      </c>
      <c r="EN69" s="152">
        <v>166.3</v>
      </c>
      <c r="EO69" s="152">
        <v>166.4</v>
      </c>
      <c r="EP69" s="152">
        <v>165</v>
      </c>
      <c r="EQ69" s="152">
        <v>163.6</v>
      </c>
      <c r="ER69" s="152">
        <v>161.6</v>
      </c>
      <c r="ES69" s="152">
        <v>164.9</v>
      </c>
      <c r="ET69" s="152">
        <v>165.5</v>
      </c>
      <c r="EU69" s="152">
        <v>165.1</v>
      </c>
      <c r="EV69" s="152">
        <v>171.4</v>
      </c>
      <c r="EW69" s="152">
        <v>171.1</v>
      </c>
    </row>
    <row r="70" spans="1:153">
      <c r="A70" s="141" t="s">
        <v>7174</v>
      </c>
      <c r="B70" s="141" t="s">
        <v>7175</v>
      </c>
      <c r="C70" s="142">
        <v>0.42181999999999997</v>
      </c>
      <c r="D70" s="143">
        <v>112.9</v>
      </c>
      <c r="E70" s="143">
        <v>113.9</v>
      </c>
      <c r="F70" s="143">
        <v>115.3</v>
      </c>
      <c r="G70" s="143">
        <v>116.7</v>
      </c>
      <c r="H70" s="143">
        <v>116.4</v>
      </c>
      <c r="I70" s="143">
        <v>116.4</v>
      </c>
      <c r="J70" s="143">
        <v>109.9</v>
      </c>
      <c r="K70" s="143">
        <v>116.9</v>
      </c>
      <c r="L70" s="143">
        <v>112.8</v>
      </c>
      <c r="M70" s="143">
        <v>112.5</v>
      </c>
      <c r="N70" s="143">
        <v>115.6</v>
      </c>
      <c r="O70" s="143">
        <v>115.9</v>
      </c>
      <c r="P70" s="143">
        <v>118.6</v>
      </c>
      <c r="Q70" s="143">
        <v>119.3</v>
      </c>
      <c r="R70" s="143">
        <v>117.5</v>
      </c>
      <c r="S70" s="143">
        <v>120.7</v>
      </c>
      <c r="T70" s="143">
        <v>120.8</v>
      </c>
      <c r="U70" s="143">
        <v>120.4</v>
      </c>
      <c r="V70" s="143">
        <v>118.9</v>
      </c>
      <c r="W70" s="143">
        <v>122.2</v>
      </c>
      <c r="X70" s="143">
        <v>121.8</v>
      </c>
      <c r="Y70" s="143">
        <v>123.1</v>
      </c>
      <c r="Z70" s="143">
        <v>122.6</v>
      </c>
      <c r="AA70" s="143">
        <v>119.5</v>
      </c>
      <c r="AB70" s="143">
        <v>122.3</v>
      </c>
      <c r="AC70" s="143">
        <v>125.7</v>
      </c>
      <c r="AD70" s="143">
        <v>128.1</v>
      </c>
      <c r="AE70" s="143">
        <v>128.9</v>
      </c>
      <c r="AF70" s="143">
        <v>127.4</v>
      </c>
      <c r="AG70" s="143">
        <v>121.2</v>
      </c>
      <c r="AH70" s="143">
        <v>122.1</v>
      </c>
      <c r="AI70" s="143">
        <v>122</v>
      </c>
      <c r="AJ70" s="143">
        <v>125.3</v>
      </c>
      <c r="AK70" s="143">
        <v>127.7</v>
      </c>
      <c r="AL70" s="143">
        <v>128.6</v>
      </c>
      <c r="AM70" s="143">
        <v>128.9</v>
      </c>
      <c r="AN70" s="143">
        <v>130.1</v>
      </c>
      <c r="AO70" s="143">
        <v>133.6</v>
      </c>
      <c r="AP70" s="143">
        <v>133.19999999999999</v>
      </c>
      <c r="AQ70" s="143">
        <v>135.1</v>
      </c>
      <c r="AR70" s="143">
        <v>132.19999999999999</v>
      </c>
      <c r="AS70" s="143">
        <v>126.3</v>
      </c>
      <c r="AT70" s="143">
        <v>124.3</v>
      </c>
      <c r="AU70" s="143">
        <v>125.2</v>
      </c>
      <c r="AV70" s="143">
        <v>128.80000000000001</v>
      </c>
      <c r="AW70" s="143">
        <v>131.19999999999999</v>
      </c>
      <c r="AX70" s="143">
        <v>132.9</v>
      </c>
      <c r="AY70" s="143">
        <v>133.69999999999999</v>
      </c>
      <c r="AZ70" s="143">
        <v>132.19999999999999</v>
      </c>
      <c r="BA70" s="143">
        <v>121.2</v>
      </c>
      <c r="BB70" s="143">
        <v>118.9</v>
      </c>
      <c r="BC70" s="143">
        <v>117.9</v>
      </c>
      <c r="BD70" s="143">
        <v>113.7</v>
      </c>
      <c r="BE70" s="143">
        <v>112.9</v>
      </c>
      <c r="BF70" s="143">
        <v>112.8</v>
      </c>
      <c r="BG70" s="143">
        <v>112.9</v>
      </c>
      <c r="BH70" s="143">
        <v>114.7</v>
      </c>
      <c r="BI70" s="143">
        <v>119.8</v>
      </c>
      <c r="BJ70" s="143">
        <v>119.3</v>
      </c>
      <c r="BK70" s="144">
        <v>118.8</v>
      </c>
      <c r="BL70" s="143">
        <v>118.9</v>
      </c>
      <c r="BM70" s="143">
        <v>118.4</v>
      </c>
      <c r="BN70" s="143">
        <v>124</v>
      </c>
      <c r="BO70" s="143">
        <v>123.5</v>
      </c>
      <c r="BP70" s="143">
        <v>122.7</v>
      </c>
      <c r="BQ70" s="143">
        <v>122.2</v>
      </c>
      <c r="BR70" s="145">
        <v>121.9</v>
      </c>
      <c r="BS70" s="145">
        <v>123.5</v>
      </c>
      <c r="BT70" s="145">
        <v>123.2</v>
      </c>
      <c r="BU70" s="145">
        <v>124.6</v>
      </c>
      <c r="BV70" s="145">
        <v>121.7</v>
      </c>
      <c r="BW70" s="145">
        <v>123.9</v>
      </c>
      <c r="BX70" s="145">
        <v>128.6</v>
      </c>
      <c r="BY70" s="145">
        <v>138.80000000000001</v>
      </c>
      <c r="BZ70" s="143">
        <v>143</v>
      </c>
      <c r="CA70" s="143">
        <v>143.19999999999999</v>
      </c>
      <c r="CB70" s="143">
        <v>137.9</v>
      </c>
      <c r="CC70" s="143">
        <v>126.2</v>
      </c>
      <c r="CD70" s="143">
        <v>124.1</v>
      </c>
      <c r="CE70" s="143">
        <v>125.6</v>
      </c>
      <c r="CF70" s="143">
        <v>129.69999999999999</v>
      </c>
      <c r="CG70" s="143">
        <v>138</v>
      </c>
      <c r="CH70" s="143">
        <v>141</v>
      </c>
      <c r="CI70" s="143">
        <v>133</v>
      </c>
      <c r="CJ70" s="146">
        <v>139.69999999999999</v>
      </c>
      <c r="CK70" s="146">
        <v>142.6</v>
      </c>
      <c r="CL70" s="146">
        <v>150.4</v>
      </c>
      <c r="CM70" s="147">
        <v>143</v>
      </c>
      <c r="CN70" s="147">
        <v>144.9</v>
      </c>
      <c r="CO70" s="147">
        <v>139.9</v>
      </c>
      <c r="CP70" s="148">
        <v>141.6</v>
      </c>
      <c r="CQ70" s="149">
        <v>150.30000000000001</v>
      </c>
      <c r="CR70" s="149">
        <v>147.4</v>
      </c>
      <c r="CS70" s="149">
        <v>161.4</v>
      </c>
      <c r="CT70" s="149">
        <v>163.30000000000001</v>
      </c>
      <c r="CU70" s="150">
        <v>153.6</v>
      </c>
      <c r="CV70" s="150">
        <v>148.80000000000001</v>
      </c>
      <c r="CW70" s="150">
        <v>146.1</v>
      </c>
      <c r="CX70" s="150">
        <v>148.69999999999999</v>
      </c>
      <c r="CY70" s="150">
        <v>147.1</v>
      </c>
      <c r="CZ70" s="150">
        <v>152.80000000000001</v>
      </c>
      <c r="DA70" s="150">
        <v>150.6</v>
      </c>
      <c r="DB70" s="151">
        <v>147.19999999999999</v>
      </c>
      <c r="DC70" s="151">
        <v>147.6</v>
      </c>
      <c r="DD70" s="151">
        <v>148.5</v>
      </c>
      <c r="DE70" s="151">
        <v>145.6</v>
      </c>
      <c r="DF70" s="151">
        <v>155.6</v>
      </c>
      <c r="DG70" s="151">
        <v>145.6</v>
      </c>
      <c r="DH70" s="151">
        <v>159.80000000000001</v>
      </c>
      <c r="DI70" s="151">
        <v>172.3</v>
      </c>
      <c r="DJ70" s="151">
        <v>174.1</v>
      </c>
      <c r="DK70" s="151">
        <v>162.6</v>
      </c>
      <c r="DL70" s="151">
        <v>164</v>
      </c>
      <c r="DM70" s="152">
        <v>164.2</v>
      </c>
      <c r="DN70" s="152">
        <v>149.6</v>
      </c>
      <c r="DO70" s="152">
        <v>153.4</v>
      </c>
      <c r="DP70" s="152">
        <v>146.9</v>
      </c>
      <c r="DQ70" s="152">
        <v>159.19999999999999</v>
      </c>
      <c r="DR70" s="152">
        <v>165.8</v>
      </c>
      <c r="DS70" s="152">
        <v>163.1</v>
      </c>
      <c r="DT70" s="152">
        <v>174.4</v>
      </c>
      <c r="DU70" s="152">
        <v>193.6</v>
      </c>
      <c r="DV70" s="152">
        <v>194.5</v>
      </c>
      <c r="DW70" s="152">
        <v>190.5</v>
      </c>
      <c r="DX70" s="152">
        <v>190.8</v>
      </c>
      <c r="DY70" s="152">
        <v>176.8</v>
      </c>
      <c r="DZ70" s="152">
        <v>161.19999999999999</v>
      </c>
      <c r="EA70" s="152">
        <v>163.69999999999999</v>
      </c>
      <c r="EB70" s="152">
        <v>161.30000000000001</v>
      </c>
      <c r="EC70" s="152">
        <v>171.5</v>
      </c>
      <c r="ED70" s="152">
        <v>180.1</v>
      </c>
      <c r="EE70" s="152">
        <v>179.2</v>
      </c>
      <c r="EF70" s="152">
        <v>183.4</v>
      </c>
      <c r="EG70" s="152">
        <v>195.7</v>
      </c>
      <c r="EH70" s="152">
        <v>199.5</v>
      </c>
      <c r="EI70" s="152">
        <v>193.1</v>
      </c>
      <c r="EJ70" s="152">
        <v>182.7</v>
      </c>
      <c r="EK70" s="152">
        <v>169.5</v>
      </c>
      <c r="EL70" s="152">
        <v>164.3</v>
      </c>
      <c r="EM70" s="152">
        <v>158.4</v>
      </c>
      <c r="EN70" s="152">
        <v>157.4</v>
      </c>
      <c r="EO70" s="152">
        <v>165.1</v>
      </c>
      <c r="EP70" s="152">
        <v>169.4</v>
      </c>
      <c r="EQ70" s="152">
        <v>172</v>
      </c>
      <c r="ER70" s="152">
        <v>191.7</v>
      </c>
      <c r="ES70" s="152">
        <v>203.6</v>
      </c>
      <c r="ET70" s="152">
        <v>193.1</v>
      </c>
      <c r="EU70" s="152">
        <v>181.9</v>
      </c>
      <c r="EV70" s="152">
        <v>176.2</v>
      </c>
      <c r="EW70" s="152">
        <v>173</v>
      </c>
    </row>
    <row r="71" spans="1:153">
      <c r="A71" s="141" t="s">
        <v>7176</v>
      </c>
      <c r="B71" s="141" t="s">
        <v>7177</v>
      </c>
      <c r="C71" s="142">
        <v>0.44094</v>
      </c>
      <c r="D71" s="143">
        <v>104.8</v>
      </c>
      <c r="E71" s="143">
        <v>105.6</v>
      </c>
      <c r="F71" s="143">
        <v>107.9</v>
      </c>
      <c r="G71" s="143">
        <v>107.9</v>
      </c>
      <c r="H71" s="143">
        <v>107.9</v>
      </c>
      <c r="I71" s="143">
        <v>108.6</v>
      </c>
      <c r="J71" s="143">
        <v>110.2</v>
      </c>
      <c r="K71" s="143">
        <v>111</v>
      </c>
      <c r="L71" s="143">
        <v>111.7</v>
      </c>
      <c r="M71" s="143">
        <v>112.5</v>
      </c>
      <c r="N71" s="143">
        <v>113</v>
      </c>
      <c r="O71" s="143">
        <v>115.5</v>
      </c>
      <c r="P71" s="143">
        <v>117.1</v>
      </c>
      <c r="Q71" s="143">
        <v>117.8</v>
      </c>
      <c r="R71" s="143">
        <v>118.6</v>
      </c>
      <c r="S71" s="143">
        <v>118.4</v>
      </c>
      <c r="T71" s="143">
        <v>119.4</v>
      </c>
      <c r="U71" s="143">
        <v>120.9</v>
      </c>
      <c r="V71" s="143">
        <v>121.9</v>
      </c>
      <c r="W71" s="143">
        <v>123.2</v>
      </c>
      <c r="X71" s="143">
        <v>122.5</v>
      </c>
      <c r="Y71" s="143">
        <v>122.5</v>
      </c>
      <c r="Z71" s="143">
        <v>123</v>
      </c>
      <c r="AA71" s="143">
        <v>123.9</v>
      </c>
      <c r="AB71" s="143">
        <v>124.5</v>
      </c>
      <c r="AC71" s="143">
        <v>125.6</v>
      </c>
      <c r="AD71" s="143">
        <v>127.2</v>
      </c>
      <c r="AE71" s="143">
        <v>126.7</v>
      </c>
      <c r="AF71" s="143">
        <v>126.9</v>
      </c>
      <c r="AG71" s="143">
        <v>127</v>
      </c>
      <c r="AH71" s="143">
        <v>127.9</v>
      </c>
      <c r="AI71" s="143">
        <v>130.69999999999999</v>
      </c>
      <c r="AJ71" s="143">
        <v>131</v>
      </c>
      <c r="AK71" s="143">
        <v>129.19999999999999</v>
      </c>
      <c r="AL71" s="143">
        <v>134.80000000000001</v>
      </c>
      <c r="AM71" s="143">
        <v>137.69999999999999</v>
      </c>
      <c r="AN71" s="143">
        <v>135.1</v>
      </c>
      <c r="AO71" s="143">
        <v>135.1</v>
      </c>
      <c r="AP71" s="143">
        <v>135.1</v>
      </c>
      <c r="AQ71" s="143">
        <v>134.6</v>
      </c>
      <c r="AR71" s="143">
        <v>134.69999999999999</v>
      </c>
      <c r="AS71" s="143">
        <v>135.1</v>
      </c>
      <c r="AT71" s="143">
        <v>136.6</v>
      </c>
      <c r="AU71" s="143">
        <v>135.80000000000001</v>
      </c>
      <c r="AV71" s="143">
        <v>134.80000000000001</v>
      </c>
      <c r="AW71" s="143">
        <v>134.4</v>
      </c>
      <c r="AX71" s="143">
        <v>134.1</v>
      </c>
      <c r="AY71" s="143">
        <v>133.6</v>
      </c>
      <c r="AZ71" s="143">
        <v>133.6</v>
      </c>
      <c r="BA71" s="143">
        <v>134.80000000000001</v>
      </c>
      <c r="BB71" s="143">
        <v>135.69999999999999</v>
      </c>
      <c r="BC71" s="143">
        <v>133</v>
      </c>
      <c r="BD71" s="143">
        <v>138.5</v>
      </c>
      <c r="BE71" s="143">
        <v>135.4</v>
      </c>
      <c r="BF71" s="143">
        <v>132.5</v>
      </c>
      <c r="BG71" s="143">
        <v>132.6</v>
      </c>
      <c r="BH71" s="143">
        <v>133</v>
      </c>
      <c r="BI71" s="143">
        <v>132.9</v>
      </c>
      <c r="BJ71" s="143">
        <v>132.1</v>
      </c>
      <c r="BK71" s="144">
        <v>132.1</v>
      </c>
      <c r="BL71" s="143">
        <v>131.9</v>
      </c>
      <c r="BM71" s="143">
        <v>131.9</v>
      </c>
      <c r="BN71" s="143">
        <v>131.9</v>
      </c>
      <c r="BO71" s="143">
        <v>131.9</v>
      </c>
      <c r="BP71" s="143">
        <v>131.9</v>
      </c>
      <c r="BQ71" s="143">
        <v>131.9</v>
      </c>
      <c r="BR71" s="145">
        <v>131.9</v>
      </c>
      <c r="BS71" s="145">
        <v>131.9</v>
      </c>
      <c r="BT71" s="145">
        <v>131.9</v>
      </c>
      <c r="BU71" s="145">
        <v>131.9</v>
      </c>
      <c r="BV71" s="145">
        <v>131.9</v>
      </c>
      <c r="BW71" s="145">
        <v>131.9</v>
      </c>
      <c r="BX71" s="145">
        <v>131.9</v>
      </c>
      <c r="BY71" s="145">
        <v>131.9</v>
      </c>
      <c r="BZ71" s="143">
        <v>131.9</v>
      </c>
      <c r="CA71" s="143">
        <v>131.9</v>
      </c>
      <c r="CB71" s="143">
        <v>132.6</v>
      </c>
      <c r="CC71" s="143">
        <v>133.5</v>
      </c>
      <c r="CD71" s="143">
        <v>133.19999999999999</v>
      </c>
      <c r="CE71" s="143">
        <v>130.30000000000001</v>
      </c>
      <c r="CF71" s="143">
        <v>129.80000000000001</v>
      </c>
      <c r="CG71" s="143">
        <v>130.30000000000001</v>
      </c>
      <c r="CH71" s="143">
        <v>129.1</v>
      </c>
      <c r="CI71" s="143">
        <v>126.1</v>
      </c>
      <c r="CJ71" s="146">
        <v>127.3</v>
      </c>
      <c r="CK71" s="146">
        <v>127.8</v>
      </c>
      <c r="CL71" s="146">
        <v>129.5</v>
      </c>
      <c r="CM71" s="147">
        <v>129.5</v>
      </c>
      <c r="CN71" s="147">
        <v>130.30000000000001</v>
      </c>
      <c r="CO71" s="147">
        <v>129.5</v>
      </c>
      <c r="CP71" s="148">
        <v>129.5</v>
      </c>
      <c r="CQ71" s="149">
        <v>130.1</v>
      </c>
      <c r="CR71" s="149">
        <v>135.6</v>
      </c>
      <c r="CS71" s="149">
        <v>136.9</v>
      </c>
      <c r="CT71" s="149">
        <v>139</v>
      </c>
      <c r="CU71" s="150">
        <v>138.69999999999999</v>
      </c>
      <c r="CV71" s="150">
        <v>146.19999999999999</v>
      </c>
      <c r="CW71" s="150">
        <v>147.9</v>
      </c>
      <c r="CX71" s="150">
        <v>147.9</v>
      </c>
      <c r="CY71" s="150">
        <v>145.6</v>
      </c>
      <c r="CZ71" s="150">
        <v>143.30000000000001</v>
      </c>
      <c r="DA71" s="150">
        <v>141.4</v>
      </c>
      <c r="DB71" s="151">
        <v>156.19999999999999</v>
      </c>
      <c r="DC71" s="151">
        <v>170.4</v>
      </c>
      <c r="DD71" s="151">
        <v>169.8</v>
      </c>
      <c r="DE71" s="151">
        <v>171.2</v>
      </c>
      <c r="DF71" s="151">
        <v>171.5</v>
      </c>
      <c r="DG71" s="151">
        <v>171.5</v>
      </c>
      <c r="DH71" s="151">
        <v>171.5</v>
      </c>
      <c r="DI71" s="151">
        <v>171.5</v>
      </c>
      <c r="DJ71" s="151">
        <v>171.9</v>
      </c>
      <c r="DK71" s="151">
        <v>172</v>
      </c>
      <c r="DL71" s="151">
        <v>172.3</v>
      </c>
      <c r="DM71" s="152">
        <v>172.7</v>
      </c>
      <c r="DN71" s="152">
        <v>172.9</v>
      </c>
      <c r="DO71" s="152">
        <v>173.5</v>
      </c>
      <c r="DP71" s="152">
        <v>172.9</v>
      </c>
      <c r="DQ71" s="152">
        <v>172.9</v>
      </c>
      <c r="DR71" s="152">
        <v>173.7</v>
      </c>
      <c r="DS71" s="152">
        <v>173.7</v>
      </c>
      <c r="DT71" s="152">
        <v>173.7</v>
      </c>
      <c r="DU71" s="152">
        <v>173.7</v>
      </c>
      <c r="DV71" s="152">
        <v>173.7</v>
      </c>
      <c r="DW71" s="152">
        <v>178.6</v>
      </c>
      <c r="DX71" s="152">
        <v>180.5</v>
      </c>
      <c r="DY71" s="152">
        <v>181.1</v>
      </c>
      <c r="DZ71" s="152">
        <v>185.3</v>
      </c>
      <c r="EA71" s="152">
        <v>184.3</v>
      </c>
      <c r="EB71" s="152">
        <v>184.7</v>
      </c>
      <c r="EC71" s="152">
        <v>187.2</v>
      </c>
      <c r="ED71" s="152">
        <v>188.6</v>
      </c>
      <c r="EE71" s="152">
        <v>190.5</v>
      </c>
      <c r="EF71" s="152">
        <v>190.9</v>
      </c>
      <c r="EG71" s="152">
        <v>191.3</v>
      </c>
      <c r="EH71" s="152">
        <v>191.3</v>
      </c>
      <c r="EI71" s="152">
        <v>191</v>
      </c>
      <c r="EJ71" s="152">
        <v>190.2</v>
      </c>
      <c r="EK71" s="152">
        <v>190.9</v>
      </c>
      <c r="EL71" s="152">
        <v>189</v>
      </c>
      <c r="EM71" s="152">
        <v>180.5</v>
      </c>
      <c r="EN71" s="152">
        <v>181.3</v>
      </c>
      <c r="EO71" s="152">
        <v>181.9</v>
      </c>
      <c r="EP71" s="152">
        <v>181</v>
      </c>
      <c r="EQ71" s="152">
        <v>181.7</v>
      </c>
      <c r="ER71" s="152">
        <v>179.7</v>
      </c>
      <c r="ES71" s="152">
        <v>179.4</v>
      </c>
      <c r="ET71" s="152">
        <v>179.6</v>
      </c>
      <c r="EU71" s="152">
        <v>178.8</v>
      </c>
      <c r="EV71" s="152">
        <v>178.4</v>
      </c>
      <c r="EW71" s="152">
        <v>177.8</v>
      </c>
    </row>
    <row r="72" spans="1:153">
      <c r="A72" s="141" t="s">
        <v>7178</v>
      </c>
      <c r="B72" s="141" t="s">
        <v>7179</v>
      </c>
      <c r="C72" s="142">
        <v>0.16159000000000001</v>
      </c>
      <c r="D72" s="143">
        <v>103.5</v>
      </c>
      <c r="E72" s="143">
        <v>103.6</v>
      </c>
      <c r="F72" s="143">
        <v>103.4</v>
      </c>
      <c r="G72" s="143">
        <v>103.2</v>
      </c>
      <c r="H72" s="143">
        <v>103.2</v>
      </c>
      <c r="I72" s="143">
        <v>103.2</v>
      </c>
      <c r="J72" s="143">
        <v>103.2</v>
      </c>
      <c r="K72" s="143">
        <v>103.2</v>
      </c>
      <c r="L72" s="143">
        <v>103.2</v>
      </c>
      <c r="M72" s="143">
        <v>103.6</v>
      </c>
      <c r="N72" s="143">
        <v>103.6</v>
      </c>
      <c r="O72" s="143">
        <v>105.5</v>
      </c>
      <c r="P72" s="143">
        <v>105.5</v>
      </c>
      <c r="Q72" s="143">
        <v>108</v>
      </c>
      <c r="R72" s="143">
        <v>107.6</v>
      </c>
      <c r="S72" s="143">
        <v>112.3</v>
      </c>
      <c r="T72" s="143">
        <v>113.1</v>
      </c>
      <c r="U72" s="143">
        <v>112.6</v>
      </c>
      <c r="V72" s="143">
        <v>112.7</v>
      </c>
      <c r="W72" s="143">
        <v>115.6</v>
      </c>
      <c r="X72" s="143">
        <v>116.4</v>
      </c>
      <c r="Y72" s="143">
        <v>116.7</v>
      </c>
      <c r="Z72" s="143">
        <v>116.3</v>
      </c>
      <c r="AA72" s="143">
        <v>115.9</v>
      </c>
      <c r="AB72" s="143">
        <v>116.3</v>
      </c>
      <c r="AC72" s="143">
        <v>117.7</v>
      </c>
      <c r="AD72" s="143">
        <v>117.7</v>
      </c>
      <c r="AE72" s="143">
        <v>119.4</v>
      </c>
      <c r="AF72" s="143">
        <v>123.1</v>
      </c>
      <c r="AG72" s="143">
        <v>122.8</v>
      </c>
      <c r="AH72" s="143">
        <v>122.9</v>
      </c>
      <c r="AI72" s="143">
        <v>121.9</v>
      </c>
      <c r="AJ72" s="143">
        <v>120.2</v>
      </c>
      <c r="AK72" s="143">
        <v>119.5</v>
      </c>
      <c r="AL72" s="143">
        <v>119.7</v>
      </c>
      <c r="AM72" s="143">
        <v>119.7</v>
      </c>
      <c r="AN72" s="143">
        <v>118.5</v>
      </c>
      <c r="AO72" s="143">
        <v>117.5</v>
      </c>
      <c r="AP72" s="143">
        <v>115.5</v>
      </c>
      <c r="AQ72" s="143">
        <v>118.3</v>
      </c>
      <c r="AR72" s="143">
        <v>119.6</v>
      </c>
      <c r="AS72" s="143">
        <v>118.8</v>
      </c>
      <c r="AT72" s="143">
        <v>118.6</v>
      </c>
      <c r="AU72" s="143">
        <v>118.1</v>
      </c>
      <c r="AV72" s="143">
        <v>123.7</v>
      </c>
      <c r="AW72" s="143">
        <v>124.2</v>
      </c>
      <c r="AX72" s="143">
        <v>124.1</v>
      </c>
      <c r="AY72" s="143">
        <v>124.4</v>
      </c>
      <c r="AZ72" s="143">
        <v>126.1</v>
      </c>
      <c r="BA72" s="143">
        <v>125.5</v>
      </c>
      <c r="BB72" s="143">
        <v>126.5</v>
      </c>
      <c r="BC72" s="143">
        <v>127</v>
      </c>
      <c r="BD72" s="143">
        <v>127</v>
      </c>
      <c r="BE72" s="143">
        <v>127</v>
      </c>
      <c r="BF72" s="143">
        <v>127.1</v>
      </c>
      <c r="BG72" s="143">
        <v>127.3</v>
      </c>
      <c r="BH72" s="143">
        <v>126.9</v>
      </c>
      <c r="BI72" s="143">
        <v>128</v>
      </c>
      <c r="BJ72" s="143">
        <v>128.19999999999999</v>
      </c>
      <c r="BK72" s="144">
        <v>128.1</v>
      </c>
      <c r="BL72" s="143">
        <v>142.6</v>
      </c>
      <c r="BM72" s="143">
        <v>146.4</v>
      </c>
      <c r="BN72" s="143">
        <v>146.4</v>
      </c>
      <c r="BO72" s="143">
        <v>146.80000000000001</v>
      </c>
      <c r="BP72" s="143">
        <v>148.30000000000001</v>
      </c>
      <c r="BQ72" s="143">
        <v>148.1</v>
      </c>
      <c r="BR72" s="145">
        <v>148.19999999999999</v>
      </c>
      <c r="BS72" s="145">
        <v>149.69999999999999</v>
      </c>
      <c r="BT72" s="145">
        <v>149.30000000000001</v>
      </c>
      <c r="BU72" s="145">
        <v>149.69999999999999</v>
      </c>
      <c r="BV72" s="145">
        <v>149.4</v>
      </c>
      <c r="BW72" s="145">
        <v>148.6</v>
      </c>
      <c r="BX72" s="145">
        <v>146.9</v>
      </c>
      <c r="BY72" s="145">
        <v>146.30000000000001</v>
      </c>
      <c r="BZ72" s="143">
        <v>147.9</v>
      </c>
      <c r="CA72" s="143">
        <v>147.4</v>
      </c>
      <c r="CB72" s="143">
        <v>145.5</v>
      </c>
      <c r="CC72" s="143">
        <v>150.5</v>
      </c>
      <c r="CD72" s="143">
        <v>151.4</v>
      </c>
      <c r="CE72" s="143">
        <v>152.9</v>
      </c>
      <c r="CF72" s="143">
        <v>152.9</v>
      </c>
      <c r="CG72" s="143">
        <v>152.9</v>
      </c>
      <c r="CH72" s="143">
        <v>152.9</v>
      </c>
      <c r="CI72" s="143">
        <v>152.9</v>
      </c>
      <c r="CJ72" s="146">
        <v>150.69999999999999</v>
      </c>
      <c r="CK72" s="146">
        <v>150.30000000000001</v>
      </c>
      <c r="CL72" s="146">
        <v>153.9</v>
      </c>
      <c r="CM72" s="147">
        <v>157.4</v>
      </c>
      <c r="CN72" s="147">
        <v>159.69999999999999</v>
      </c>
      <c r="CO72" s="147">
        <v>161.5</v>
      </c>
      <c r="CP72" s="148">
        <v>161.5</v>
      </c>
      <c r="CQ72" s="149">
        <v>159.19999999999999</v>
      </c>
      <c r="CR72" s="149">
        <v>156.80000000000001</v>
      </c>
      <c r="CS72" s="149">
        <v>155.9</v>
      </c>
      <c r="CT72" s="149">
        <v>164.3</v>
      </c>
      <c r="CU72" s="150">
        <v>177.7</v>
      </c>
      <c r="CV72" s="150">
        <v>174.7</v>
      </c>
      <c r="CW72" s="150">
        <v>174.9</v>
      </c>
      <c r="CX72" s="150">
        <v>166.6</v>
      </c>
      <c r="CY72" s="150">
        <v>166.6</v>
      </c>
      <c r="CZ72" s="150">
        <v>165.1</v>
      </c>
      <c r="DA72" s="150">
        <v>152.80000000000001</v>
      </c>
      <c r="DB72" s="151">
        <v>140.6</v>
      </c>
      <c r="DC72" s="151">
        <v>145.30000000000001</v>
      </c>
      <c r="DD72" s="151">
        <v>159.6</v>
      </c>
      <c r="DE72" s="151">
        <v>166.5</v>
      </c>
      <c r="DF72" s="151">
        <v>174.6</v>
      </c>
      <c r="DG72" s="151">
        <v>170</v>
      </c>
      <c r="DH72" s="151">
        <v>165.9</v>
      </c>
      <c r="DI72" s="151">
        <v>169.5</v>
      </c>
      <c r="DJ72" s="151">
        <v>169.3</v>
      </c>
      <c r="DK72" s="151">
        <v>163.9</v>
      </c>
      <c r="DL72" s="151">
        <v>164.1</v>
      </c>
      <c r="DM72" s="152">
        <v>163.30000000000001</v>
      </c>
      <c r="DN72" s="152">
        <v>166.9</v>
      </c>
      <c r="DO72" s="152">
        <v>166.3</v>
      </c>
      <c r="DP72" s="152">
        <v>159.4</v>
      </c>
      <c r="DQ72" s="152">
        <v>161.69999999999999</v>
      </c>
      <c r="DR72" s="152">
        <v>160.4</v>
      </c>
      <c r="DS72" s="152">
        <v>155.5</v>
      </c>
      <c r="DT72" s="152">
        <v>156.30000000000001</v>
      </c>
      <c r="DU72" s="152">
        <v>155</v>
      </c>
      <c r="DV72" s="152">
        <v>156</v>
      </c>
      <c r="DW72" s="152">
        <v>160.6</v>
      </c>
      <c r="DX72" s="152">
        <v>155.5</v>
      </c>
      <c r="DY72" s="152">
        <v>155</v>
      </c>
      <c r="DZ72" s="152">
        <v>154.69999999999999</v>
      </c>
      <c r="EA72" s="152">
        <v>156.4</v>
      </c>
      <c r="EB72" s="152">
        <v>158.69999999999999</v>
      </c>
      <c r="EC72" s="152">
        <v>155.5</v>
      </c>
      <c r="ED72" s="152">
        <v>158.5</v>
      </c>
      <c r="EE72" s="152">
        <v>160.9</v>
      </c>
      <c r="EF72" s="152">
        <v>163.69999999999999</v>
      </c>
      <c r="EG72" s="152">
        <v>162.80000000000001</v>
      </c>
      <c r="EH72" s="152">
        <v>165.7</v>
      </c>
      <c r="EI72" s="152">
        <v>167.6</v>
      </c>
      <c r="EJ72" s="152">
        <v>165</v>
      </c>
      <c r="EK72" s="152">
        <v>169</v>
      </c>
      <c r="EL72" s="152">
        <v>168</v>
      </c>
      <c r="EM72" s="152">
        <v>167.9</v>
      </c>
      <c r="EN72" s="152">
        <v>165.8</v>
      </c>
      <c r="EO72" s="152">
        <v>165.8</v>
      </c>
      <c r="EP72" s="152">
        <v>166.3</v>
      </c>
      <c r="EQ72" s="152">
        <v>165.4</v>
      </c>
      <c r="ER72" s="152">
        <v>166.4</v>
      </c>
      <c r="ES72" s="152">
        <v>168.9</v>
      </c>
      <c r="ET72" s="152">
        <v>171.3</v>
      </c>
      <c r="EU72" s="152">
        <v>167.7</v>
      </c>
      <c r="EV72" s="152">
        <v>171.3</v>
      </c>
      <c r="EW72" s="152">
        <v>173.5</v>
      </c>
    </row>
    <row r="73" spans="1:153">
      <c r="A73" s="141" t="s">
        <v>7180</v>
      </c>
      <c r="B73" s="141" t="s">
        <v>7181</v>
      </c>
      <c r="C73" s="142">
        <v>0.55906</v>
      </c>
      <c r="D73" s="143">
        <v>108.8</v>
      </c>
      <c r="E73" s="143">
        <v>115.5</v>
      </c>
      <c r="F73" s="143">
        <v>120.5</v>
      </c>
      <c r="G73" s="143">
        <v>117.5</v>
      </c>
      <c r="H73" s="143">
        <v>113.5</v>
      </c>
      <c r="I73" s="143">
        <v>121.4</v>
      </c>
      <c r="J73" s="143">
        <v>113.6</v>
      </c>
      <c r="K73" s="143">
        <v>105.6</v>
      </c>
      <c r="L73" s="143">
        <v>112</v>
      </c>
      <c r="M73" s="143">
        <v>127.9</v>
      </c>
      <c r="N73" s="143">
        <v>133.9</v>
      </c>
      <c r="O73" s="143">
        <v>127.3</v>
      </c>
      <c r="P73" s="143">
        <v>119.1</v>
      </c>
      <c r="Q73" s="143">
        <v>129.69999999999999</v>
      </c>
      <c r="R73" s="143">
        <v>149.69999999999999</v>
      </c>
      <c r="S73" s="143">
        <v>134.80000000000001</v>
      </c>
      <c r="T73" s="143">
        <v>135.69999999999999</v>
      </c>
      <c r="U73" s="143">
        <v>127.1</v>
      </c>
      <c r="V73" s="143">
        <v>125.1</v>
      </c>
      <c r="W73" s="143">
        <v>118.7</v>
      </c>
      <c r="X73" s="143">
        <v>127.8</v>
      </c>
      <c r="Y73" s="143">
        <v>143.30000000000001</v>
      </c>
      <c r="Z73" s="143">
        <v>131.69999999999999</v>
      </c>
      <c r="AA73" s="143">
        <v>129</v>
      </c>
      <c r="AB73" s="143">
        <v>119.5</v>
      </c>
      <c r="AC73" s="143">
        <v>140.6</v>
      </c>
      <c r="AD73" s="143">
        <v>146.80000000000001</v>
      </c>
      <c r="AE73" s="143">
        <v>145.1</v>
      </c>
      <c r="AF73" s="143">
        <v>145.1</v>
      </c>
      <c r="AG73" s="143">
        <v>139.4</v>
      </c>
      <c r="AH73" s="143">
        <v>142.19999999999999</v>
      </c>
      <c r="AI73" s="143">
        <v>140</v>
      </c>
      <c r="AJ73" s="143">
        <v>115.8</v>
      </c>
      <c r="AK73" s="143">
        <v>122.1</v>
      </c>
      <c r="AL73" s="143">
        <v>123</v>
      </c>
      <c r="AM73" s="143">
        <v>124.5</v>
      </c>
      <c r="AN73" s="143">
        <v>128</v>
      </c>
      <c r="AO73" s="143">
        <v>144.5</v>
      </c>
      <c r="AP73" s="143">
        <v>135.30000000000001</v>
      </c>
      <c r="AQ73" s="143">
        <v>131.4</v>
      </c>
      <c r="AR73" s="143">
        <v>124.3</v>
      </c>
      <c r="AS73" s="143">
        <v>117.8</v>
      </c>
      <c r="AT73" s="143">
        <v>116.9</v>
      </c>
      <c r="AU73" s="143">
        <v>120.3</v>
      </c>
      <c r="AV73" s="143">
        <v>135.5</v>
      </c>
      <c r="AW73" s="143">
        <v>132</v>
      </c>
      <c r="AX73" s="143">
        <v>128.80000000000001</v>
      </c>
      <c r="AY73" s="143">
        <v>134.9</v>
      </c>
      <c r="AZ73" s="143">
        <v>141.6</v>
      </c>
      <c r="BA73" s="143">
        <v>147.6</v>
      </c>
      <c r="BB73" s="143">
        <v>144.9</v>
      </c>
      <c r="BC73" s="143">
        <v>141.9</v>
      </c>
      <c r="BD73" s="143">
        <v>131.6</v>
      </c>
      <c r="BE73" s="143">
        <v>125.3</v>
      </c>
      <c r="BF73" s="143">
        <v>131.30000000000001</v>
      </c>
      <c r="BG73" s="143">
        <v>138.9</v>
      </c>
      <c r="BH73" s="143">
        <v>137.80000000000001</v>
      </c>
      <c r="BI73" s="143">
        <v>141.80000000000001</v>
      </c>
      <c r="BJ73" s="143">
        <v>144.5</v>
      </c>
      <c r="BK73" s="144">
        <v>141.1</v>
      </c>
      <c r="BL73" s="143">
        <v>144.4</v>
      </c>
      <c r="BM73" s="143">
        <v>148</v>
      </c>
      <c r="BN73" s="143">
        <v>149.9</v>
      </c>
      <c r="BO73" s="143">
        <v>150.9</v>
      </c>
      <c r="BP73" s="143">
        <v>136.30000000000001</v>
      </c>
      <c r="BQ73" s="143">
        <v>134.4</v>
      </c>
      <c r="BR73" s="145">
        <v>138.5</v>
      </c>
      <c r="BS73" s="145">
        <v>136.9</v>
      </c>
      <c r="BT73" s="145">
        <v>131.19999999999999</v>
      </c>
      <c r="BU73" s="145">
        <v>130</v>
      </c>
      <c r="BV73" s="145">
        <v>130.69999999999999</v>
      </c>
      <c r="BW73" s="145">
        <v>126.8</v>
      </c>
      <c r="BX73" s="145">
        <v>124.6</v>
      </c>
      <c r="BY73" s="145">
        <v>129.80000000000001</v>
      </c>
      <c r="BZ73" s="143">
        <v>130.5</v>
      </c>
      <c r="CA73" s="143">
        <v>132.19999999999999</v>
      </c>
      <c r="CB73" s="143">
        <v>125.2</v>
      </c>
      <c r="CC73" s="143">
        <v>127.1</v>
      </c>
      <c r="CD73" s="143">
        <v>131.69999999999999</v>
      </c>
      <c r="CE73" s="143">
        <v>135.30000000000001</v>
      </c>
      <c r="CF73" s="143">
        <v>142.69999999999999</v>
      </c>
      <c r="CG73" s="143">
        <v>143.69999999999999</v>
      </c>
      <c r="CH73" s="143">
        <v>146.69999999999999</v>
      </c>
      <c r="CI73" s="143">
        <v>145.6</v>
      </c>
      <c r="CJ73" s="146">
        <v>151.69999999999999</v>
      </c>
      <c r="CK73" s="146">
        <v>152.4</v>
      </c>
      <c r="CL73" s="146">
        <v>150.4</v>
      </c>
      <c r="CM73" s="147">
        <v>145.9</v>
      </c>
      <c r="CN73" s="147">
        <v>144.19999999999999</v>
      </c>
      <c r="CO73" s="147">
        <v>145.30000000000001</v>
      </c>
      <c r="CP73" s="148">
        <v>146.5</v>
      </c>
      <c r="CQ73" s="149">
        <v>149.69999999999999</v>
      </c>
      <c r="CR73" s="149">
        <v>149.1</v>
      </c>
      <c r="CS73" s="149">
        <v>151.80000000000001</v>
      </c>
      <c r="CT73" s="149">
        <v>155.69999999999999</v>
      </c>
      <c r="CU73" s="150">
        <v>142.30000000000001</v>
      </c>
      <c r="CV73" s="150">
        <v>141.9</v>
      </c>
      <c r="CW73" s="150">
        <v>146.4</v>
      </c>
      <c r="CX73" s="150">
        <v>160.30000000000001</v>
      </c>
      <c r="CY73" s="150">
        <v>160.30000000000001</v>
      </c>
      <c r="CZ73" s="150">
        <v>161.9</v>
      </c>
      <c r="DA73" s="150">
        <v>150.30000000000001</v>
      </c>
      <c r="DB73" s="151">
        <v>149</v>
      </c>
      <c r="DC73" s="151">
        <v>137.80000000000001</v>
      </c>
      <c r="DD73" s="151">
        <v>140.30000000000001</v>
      </c>
      <c r="DE73" s="151">
        <v>138.19999999999999</v>
      </c>
      <c r="DF73" s="151">
        <v>146.30000000000001</v>
      </c>
      <c r="DG73" s="151">
        <v>165.1</v>
      </c>
      <c r="DH73" s="151">
        <v>179.2</v>
      </c>
      <c r="DI73" s="151">
        <v>170.6</v>
      </c>
      <c r="DJ73" s="151">
        <v>173.5</v>
      </c>
      <c r="DK73" s="151">
        <v>175</v>
      </c>
      <c r="DL73" s="151">
        <v>156.5</v>
      </c>
      <c r="DM73" s="152">
        <v>158.19999999999999</v>
      </c>
      <c r="DN73" s="152">
        <v>152.1</v>
      </c>
      <c r="DO73" s="152">
        <v>150.1</v>
      </c>
      <c r="DP73" s="152">
        <v>149.19999999999999</v>
      </c>
      <c r="DQ73" s="152">
        <v>151.80000000000001</v>
      </c>
      <c r="DR73" s="152">
        <v>157.6</v>
      </c>
      <c r="DS73" s="152">
        <v>177.3</v>
      </c>
      <c r="DT73" s="152">
        <v>169.8</v>
      </c>
      <c r="DU73" s="152">
        <v>181.1</v>
      </c>
      <c r="DV73" s="152">
        <v>178.8</v>
      </c>
      <c r="DW73" s="152">
        <v>163.6</v>
      </c>
      <c r="DX73" s="152">
        <v>158.19999999999999</v>
      </c>
      <c r="DY73" s="152">
        <v>166.9</v>
      </c>
      <c r="DZ73" s="152">
        <v>156.6</v>
      </c>
      <c r="EA73" s="152">
        <v>142.30000000000001</v>
      </c>
      <c r="EB73" s="152">
        <v>141.6</v>
      </c>
      <c r="EC73" s="152">
        <v>145.69999999999999</v>
      </c>
      <c r="ED73" s="152">
        <v>145.5</v>
      </c>
      <c r="EE73" s="152">
        <v>155.1</v>
      </c>
      <c r="EF73" s="152">
        <v>153.4</v>
      </c>
      <c r="EG73" s="152">
        <v>164</v>
      </c>
      <c r="EH73" s="152">
        <v>167.5</v>
      </c>
      <c r="EI73" s="152">
        <v>159.1</v>
      </c>
      <c r="EJ73" s="152">
        <v>160.69999999999999</v>
      </c>
      <c r="EK73" s="152">
        <v>165.8</v>
      </c>
      <c r="EL73" s="152">
        <v>160.9</v>
      </c>
      <c r="EM73" s="152">
        <v>154.30000000000001</v>
      </c>
      <c r="EN73" s="152">
        <v>144.4</v>
      </c>
      <c r="EO73" s="152">
        <v>148.9</v>
      </c>
      <c r="EP73" s="152">
        <v>151</v>
      </c>
      <c r="EQ73" s="152">
        <v>155.5</v>
      </c>
      <c r="ER73" s="152">
        <v>164.5</v>
      </c>
      <c r="ES73" s="152">
        <v>171</v>
      </c>
      <c r="ET73" s="152">
        <v>161.30000000000001</v>
      </c>
      <c r="EU73" s="152">
        <v>164.4</v>
      </c>
      <c r="EV73" s="152">
        <v>164.1</v>
      </c>
      <c r="EW73" s="152">
        <v>161.4</v>
      </c>
    </row>
    <row r="74" spans="1:153">
      <c r="A74" s="141" t="s">
        <v>7182</v>
      </c>
      <c r="B74" s="141" t="s">
        <v>7183</v>
      </c>
      <c r="C74" s="142">
        <v>6.0510000000000001E-2</v>
      </c>
      <c r="D74" s="143">
        <v>105.3</v>
      </c>
      <c r="E74" s="143">
        <v>106</v>
      </c>
      <c r="F74" s="143">
        <v>107</v>
      </c>
      <c r="G74" s="143">
        <v>107.1</v>
      </c>
      <c r="H74" s="143">
        <v>107.1</v>
      </c>
      <c r="I74" s="143">
        <v>107.1</v>
      </c>
      <c r="J74" s="143">
        <v>107.1</v>
      </c>
      <c r="K74" s="143">
        <v>107.1</v>
      </c>
      <c r="L74" s="143">
        <v>107.1</v>
      </c>
      <c r="M74" s="143">
        <v>107.1</v>
      </c>
      <c r="N74" s="143">
        <v>107.2</v>
      </c>
      <c r="O74" s="143">
        <v>108.7</v>
      </c>
      <c r="P74" s="143">
        <v>109.2</v>
      </c>
      <c r="Q74" s="143">
        <v>110.1</v>
      </c>
      <c r="R74" s="143">
        <v>111.1</v>
      </c>
      <c r="S74" s="143">
        <v>111</v>
      </c>
      <c r="T74" s="143">
        <v>111.5</v>
      </c>
      <c r="U74" s="143">
        <v>113.9</v>
      </c>
      <c r="V74" s="143">
        <v>115.6</v>
      </c>
      <c r="W74" s="143">
        <v>118.1</v>
      </c>
      <c r="X74" s="143">
        <v>119.2</v>
      </c>
      <c r="Y74" s="143">
        <v>121</v>
      </c>
      <c r="Z74" s="143">
        <v>121.2</v>
      </c>
      <c r="AA74" s="143">
        <v>123</v>
      </c>
      <c r="AB74" s="143">
        <v>124.2</v>
      </c>
      <c r="AC74" s="143">
        <v>125.6</v>
      </c>
      <c r="AD74" s="143">
        <v>127.8</v>
      </c>
      <c r="AE74" s="143">
        <v>128.6</v>
      </c>
      <c r="AF74" s="143">
        <v>126.6</v>
      </c>
      <c r="AG74" s="143">
        <v>126</v>
      </c>
      <c r="AH74" s="143">
        <v>126.4</v>
      </c>
      <c r="AI74" s="143">
        <v>125.2</v>
      </c>
      <c r="AJ74" s="143">
        <v>121.7</v>
      </c>
      <c r="AK74" s="143">
        <v>123.4</v>
      </c>
      <c r="AL74" s="143">
        <v>120.5</v>
      </c>
      <c r="AM74" s="143">
        <v>119.5</v>
      </c>
      <c r="AN74" s="143">
        <v>117.2</v>
      </c>
      <c r="AO74" s="143">
        <v>117.8</v>
      </c>
      <c r="AP74" s="143">
        <v>117.8</v>
      </c>
      <c r="AQ74" s="143">
        <v>116.8</v>
      </c>
      <c r="AR74" s="143">
        <v>119.1</v>
      </c>
      <c r="AS74" s="143">
        <v>120.7</v>
      </c>
      <c r="AT74" s="143">
        <v>121.8</v>
      </c>
      <c r="AU74" s="143">
        <v>126.1</v>
      </c>
      <c r="AV74" s="143">
        <v>129.4</v>
      </c>
      <c r="AW74" s="143">
        <v>129.69999999999999</v>
      </c>
      <c r="AX74" s="143">
        <v>131.9</v>
      </c>
      <c r="AY74" s="143">
        <v>132.4</v>
      </c>
      <c r="AZ74" s="143">
        <v>134.6</v>
      </c>
      <c r="BA74" s="143">
        <v>132.6</v>
      </c>
      <c r="BB74" s="143">
        <v>131.4</v>
      </c>
      <c r="BC74" s="143">
        <v>132.19999999999999</v>
      </c>
      <c r="BD74" s="143">
        <v>132.30000000000001</v>
      </c>
      <c r="BE74" s="143">
        <v>132.30000000000001</v>
      </c>
      <c r="BF74" s="143">
        <v>132.30000000000001</v>
      </c>
      <c r="BG74" s="143">
        <v>132.30000000000001</v>
      </c>
      <c r="BH74" s="143">
        <v>134.69999999999999</v>
      </c>
      <c r="BI74" s="143">
        <v>136</v>
      </c>
      <c r="BJ74" s="143">
        <v>136.30000000000001</v>
      </c>
      <c r="BK74" s="144">
        <v>136.30000000000001</v>
      </c>
      <c r="BL74" s="143">
        <v>138.5</v>
      </c>
      <c r="BM74" s="143">
        <v>139.1</v>
      </c>
      <c r="BN74" s="143">
        <v>139.1</v>
      </c>
      <c r="BO74" s="143">
        <v>139.1</v>
      </c>
      <c r="BP74" s="143">
        <v>139.1</v>
      </c>
      <c r="BQ74" s="143">
        <v>136.1</v>
      </c>
      <c r="BR74" s="145">
        <v>133.19999999999999</v>
      </c>
      <c r="BS74" s="145">
        <v>134.5</v>
      </c>
      <c r="BT74" s="145">
        <v>135.6</v>
      </c>
      <c r="BU74" s="145">
        <v>135.9</v>
      </c>
      <c r="BV74" s="145">
        <v>135.69999999999999</v>
      </c>
      <c r="BW74" s="145">
        <v>136.6</v>
      </c>
      <c r="BX74" s="145">
        <v>137.9</v>
      </c>
      <c r="BY74" s="145">
        <v>137</v>
      </c>
      <c r="BZ74" s="143">
        <v>136.9</v>
      </c>
      <c r="CA74" s="143">
        <v>135.6</v>
      </c>
      <c r="CB74" s="143">
        <v>134.4</v>
      </c>
      <c r="CC74" s="143">
        <v>139.9</v>
      </c>
      <c r="CD74" s="143">
        <v>142.5</v>
      </c>
      <c r="CE74" s="143">
        <v>144.19999999999999</v>
      </c>
      <c r="CF74" s="143">
        <v>146</v>
      </c>
      <c r="CG74" s="143">
        <v>147.80000000000001</v>
      </c>
      <c r="CH74" s="143">
        <v>149</v>
      </c>
      <c r="CI74" s="143">
        <v>148.9</v>
      </c>
      <c r="CJ74" s="146">
        <v>153</v>
      </c>
      <c r="CK74" s="146">
        <v>155.5</v>
      </c>
      <c r="CL74" s="146">
        <v>161.80000000000001</v>
      </c>
      <c r="CM74" s="147">
        <v>166</v>
      </c>
      <c r="CN74" s="147">
        <v>170.1</v>
      </c>
      <c r="CO74" s="147">
        <v>165.9</v>
      </c>
      <c r="CP74" s="148">
        <v>172.2</v>
      </c>
      <c r="CQ74" s="149">
        <v>173.1</v>
      </c>
      <c r="CR74" s="149">
        <v>174.6</v>
      </c>
      <c r="CS74" s="149">
        <v>173.7</v>
      </c>
      <c r="CT74" s="149">
        <v>171.9</v>
      </c>
      <c r="CU74" s="150">
        <v>169.5</v>
      </c>
      <c r="CV74" s="150">
        <v>173.7</v>
      </c>
      <c r="CW74" s="150">
        <v>174.4</v>
      </c>
      <c r="CX74" s="150">
        <v>175.2</v>
      </c>
      <c r="CY74" s="150">
        <v>182.6</v>
      </c>
      <c r="CZ74" s="150">
        <v>184.7</v>
      </c>
      <c r="DA74" s="150">
        <v>196.1</v>
      </c>
      <c r="DB74" s="151">
        <v>189.8</v>
      </c>
      <c r="DC74" s="151">
        <v>189.8</v>
      </c>
      <c r="DD74" s="151">
        <v>189.8</v>
      </c>
      <c r="DE74" s="151">
        <v>185.1</v>
      </c>
      <c r="DF74" s="151">
        <v>191.1</v>
      </c>
      <c r="DG74" s="151">
        <v>193.3</v>
      </c>
      <c r="DH74" s="151">
        <v>199.6</v>
      </c>
      <c r="DI74" s="151">
        <v>198.7</v>
      </c>
      <c r="DJ74" s="151">
        <v>202.9</v>
      </c>
      <c r="DK74" s="151">
        <v>207</v>
      </c>
      <c r="DL74" s="151">
        <v>204.9</v>
      </c>
      <c r="DM74" s="152">
        <v>202.1</v>
      </c>
      <c r="DN74" s="152">
        <v>202.3</v>
      </c>
      <c r="DO74" s="152">
        <v>209.1</v>
      </c>
      <c r="DP74" s="152">
        <v>194.2</v>
      </c>
      <c r="DQ74" s="152">
        <v>187.1</v>
      </c>
      <c r="DR74" s="152">
        <v>181.7</v>
      </c>
      <c r="DS74" s="152">
        <v>177.7</v>
      </c>
      <c r="DT74" s="152">
        <v>185.2</v>
      </c>
      <c r="DU74" s="152">
        <v>185.3</v>
      </c>
      <c r="DV74" s="152">
        <v>193.5</v>
      </c>
      <c r="DW74" s="152">
        <v>197.8</v>
      </c>
      <c r="DX74" s="152">
        <v>192.4</v>
      </c>
      <c r="DY74" s="152">
        <v>194.6</v>
      </c>
      <c r="DZ74" s="152">
        <v>194.5</v>
      </c>
      <c r="EA74" s="152">
        <v>193.5</v>
      </c>
      <c r="EB74" s="152">
        <v>194.1</v>
      </c>
      <c r="EC74" s="152">
        <v>200.5</v>
      </c>
      <c r="ED74" s="152">
        <v>202</v>
      </c>
      <c r="EE74" s="152">
        <v>204.7</v>
      </c>
      <c r="EF74" s="152">
        <v>204.2</v>
      </c>
      <c r="EG74" s="152">
        <v>200.5</v>
      </c>
      <c r="EH74" s="152">
        <v>201.3</v>
      </c>
      <c r="EI74" s="152">
        <v>204.8</v>
      </c>
      <c r="EJ74" s="152">
        <v>206.1</v>
      </c>
      <c r="EK74" s="152">
        <v>212</v>
      </c>
      <c r="EL74" s="152">
        <v>213.5</v>
      </c>
      <c r="EM74" s="152">
        <v>213.7</v>
      </c>
      <c r="EN74" s="152">
        <v>213.5</v>
      </c>
      <c r="EO74" s="152">
        <v>216.9</v>
      </c>
      <c r="EP74" s="152">
        <v>218.9</v>
      </c>
      <c r="EQ74" s="152">
        <v>226.1</v>
      </c>
      <c r="ER74" s="152">
        <v>228.5</v>
      </c>
      <c r="ES74" s="152">
        <v>230.8</v>
      </c>
      <c r="ET74" s="152">
        <v>231.1</v>
      </c>
      <c r="EU74" s="152">
        <v>229.9</v>
      </c>
      <c r="EV74" s="152">
        <v>233.7</v>
      </c>
      <c r="EW74" s="152">
        <v>233</v>
      </c>
    </row>
    <row r="75" spans="1:153">
      <c r="A75" s="141" t="s">
        <v>7184</v>
      </c>
      <c r="B75" s="141" t="s">
        <v>7185</v>
      </c>
      <c r="C75" s="142">
        <v>0.52885000000000004</v>
      </c>
      <c r="D75" s="143">
        <v>84.4</v>
      </c>
      <c r="E75" s="143">
        <v>81.8</v>
      </c>
      <c r="F75" s="143">
        <v>81.2</v>
      </c>
      <c r="G75" s="143">
        <v>84.8</v>
      </c>
      <c r="H75" s="143">
        <v>87.5</v>
      </c>
      <c r="I75" s="143">
        <v>87</v>
      </c>
      <c r="J75" s="143">
        <v>86.6</v>
      </c>
      <c r="K75" s="143">
        <v>86.5</v>
      </c>
      <c r="L75" s="143">
        <v>88.7</v>
      </c>
      <c r="M75" s="143">
        <v>91.2</v>
      </c>
      <c r="N75" s="143">
        <v>92.4</v>
      </c>
      <c r="O75" s="143">
        <v>93.1</v>
      </c>
      <c r="P75" s="143">
        <v>96.8</v>
      </c>
      <c r="Q75" s="143">
        <v>98.5</v>
      </c>
      <c r="R75" s="143">
        <v>97.1</v>
      </c>
      <c r="S75" s="143">
        <v>98</v>
      </c>
      <c r="T75" s="143">
        <v>98</v>
      </c>
      <c r="U75" s="143">
        <v>99.4</v>
      </c>
      <c r="V75" s="143">
        <v>101.9</v>
      </c>
      <c r="W75" s="143">
        <v>106.1</v>
      </c>
      <c r="X75" s="143">
        <v>108.4</v>
      </c>
      <c r="Y75" s="143">
        <v>109.2</v>
      </c>
      <c r="Z75" s="143">
        <v>110.2</v>
      </c>
      <c r="AA75" s="143">
        <v>109.2</v>
      </c>
      <c r="AB75" s="143">
        <v>109.6</v>
      </c>
      <c r="AC75" s="143">
        <v>112.2</v>
      </c>
      <c r="AD75" s="143">
        <v>114.2</v>
      </c>
      <c r="AE75" s="143">
        <v>121.2</v>
      </c>
      <c r="AF75" s="143">
        <v>122.7</v>
      </c>
      <c r="AG75" s="143">
        <v>122.3</v>
      </c>
      <c r="AH75" s="143">
        <v>121.6</v>
      </c>
      <c r="AI75" s="143">
        <v>121.7</v>
      </c>
      <c r="AJ75" s="143">
        <v>123.3</v>
      </c>
      <c r="AK75" s="143">
        <v>125.5</v>
      </c>
      <c r="AL75" s="143">
        <v>128.1</v>
      </c>
      <c r="AM75" s="143">
        <v>126.9</v>
      </c>
      <c r="AN75" s="143">
        <v>127.2</v>
      </c>
      <c r="AO75" s="143">
        <v>129.80000000000001</v>
      </c>
      <c r="AP75" s="143">
        <v>133.30000000000001</v>
      </c>
      <c r="AQ75" s="143">
        <v>137.1</v>
      </c>
      <c r="AR75" s="143">
        <v>136.4</v>
      </c>
      <c r="AS75" s="143">
        <v>139.1</v>
      </c>
      <c r="AT75" s="143">
        <v>140.9</v>
      </c>
      <c r="AU75" s="143">
        <v>146.19999999999999</v>
      </c>
      <c r="AV75" s="143">
        <v>148.5</v>
      </c>
      <c r="AW75" s="143">
        <v>145.30000000000001</v>
      </c>
      <c r="AX75" s="143">
        <v>143.4</v>
      </c>
      <c r="AY75" s="143">
        <v>139.4</v>
      </c>
      <c r="AZ75" s="143">
        <v>140.1</v>
      </c>
      <c r="BA75" s="143">
        <v>142</v>
      </c>
      <c r="BB75" s="143">
        <v>142.19999999999999</v>
      </c>
      <c r="BC75" s="143">
        <v>142.4</v>
      </c>
      <c r="BD75" s="143">
        <v>145.9</v>
      </c>
      <c r="BE75" s="143">
        <v>144.6</v>
      </c>
      <c r="BF75" s="143">
        <v>142</v>
      </c>
      <c r="BG75" s="143">
        <v>140.80000000000001</v>
      </c>
      <c r="BH75" s="143">
        <v>140.6</v>
      </c>
      <c r="BI75" s="143">
        <v>141.80000000000001</v>
      </c>
      <c r="BJ75" s="143">
        <v>135.30000000000001</v>
      </c>
      <c r="BK75" s="144">
        <v>128.30000000000001</v>
      </c>
      <c r="BL75" s="143">
        <v>126.6</v>
      </c>
      <c r="BM75" s="143">
        <v>121.6</v>
      </c>
      <c r="BN75" s="143">
        <v>118.3</v>
      </c>
      <c r="BO75" s="143">
        <v>119.6</v>
      </c>
      <c r="BP75" s="143">
        <v>122.9</v>
      </c>
      <c r="BQ75" s="143">
        <v>124</v>
      </c>
      <c r="BR75" s="145">
        <v>124.9</v>
      </c>
      <c r="BS75" s="145">
        <v>126.1</v>
      </c>
      <c r="BT75" s="145">
        <v>128.19999999999999</v>
      </c>
      <c r="BU75" s="145">
        <v>130.69999999999999</v>
      </c>
      <c r="BV75" s="145">
        <v>131.69999999999999</v>
      </c>
      <c r="BW75" s="145">
        <v>128</v>
      </c>
      <c r="BX75" s="145">
        <v>127.2</v>
      </c>
      <c r="BY75" s="145">
        <v>128.4</v>
      </c>
      <c r="BZ75" s="143">
        <v>129.6</v>
      </c>
      <c r="CA75" s="143">
        <v>130.5</v>
      </c>
      <c r="CB75" s="143">
        <v>131.30000000000001</v>
      </c>
      <c r="CC75" s="143">
        <v>133.30000000000001</v>
      </c>
      <c r="CD75" s="143">
        <v>131.69999999999999</v>
      </c>
      <c r="CE75" s="143">
        <v>131.6</v>
      </c>
      <c r="CF75" s="143">
        <v>129.1</v>
      </c>
      <c r="CG75" s="143">
        <v>129.1</v>
      </c>
      <c r="CH75" s="143">
        <v>127.7</v>
      </c>
      <c r="CI75" s="143">
        <v>125.5</v>
      </c>
      <c r="CJ75" s="146">
        <v>127.4</v>
      </c>
      <c r="CK75" s="146">
        <v>132.30000000000001</v>
      </c>
      <c r="CL75" s="146">
        <v>133.9</v>
      </c>
      <c r="CM75" s="147">
        <v>136</v>
      </c>
      <c r="CN75" s="147">
        <v>141.6</v>
      </c>
      <c r="CO75" s="147">
        <v>146.9</v>
      </c>
      <c r="CP75" s="148">
        <v>148.80000000000001</v>
      </c>
      <c r="CQ75" s="149">
        <v>153</v>
      </c>
      <c r="CR75" s="149">
        <v>154.1</v>
      </c>
      <c r="CS75" s="149">
        <v>156.9</v>
      </c>
      <c r="CT75" s="149">
        <v>150</v>
      </c>
      <c r="CU75" s="150">
        <v>147.69999999999999</v>
      </c>
      <c r="CV75" s="150">
        <v>147.1</v>
      </c>
      <c r="CW75" s="150">
        <v>147.5</v>
      </c>
      <c r="CX75" s="150">
        <v>145.6</v>
      </c>
      <c r="CY75" s="150">
        <v>143</v>
      </c>
      <c r="CZ75" s="150">
        <v>143.80000000000001</v>
      </c>
      <c r="DA75" s="150">
        <v>149.1</v>
      </c>
      <c r="DB75" s="151">
        <v>152.9</v>
      </c>
      <c r="DC75" s="151">
        <v>156.5</v>
      </c>
      <c r="DD75" s="151">
        <v>153.4</v>
      </c>
      <c r="DE75" s="151">
        <v>151.5</v>
      </c>
      <c r="DF75" s="151">
        <v>151.5</v>
      </c>
      <c r="DG75" s="151">
        <v>151.9</v>
      </c>
      <c r="DH75" s="151">
        <v>151.6</v>
      </c>
      <c r="DI75" s="151">
        <v>150.30000000000001</v>
      </c>
      <c r="DJ75" s="151">
        <v>151.1</v>
      </c>
      <c r="DK75" s="151">
        <v>150.9</v>
      </c>
      <c r="DL75" s="151">
        <v>151.19999999999999</v>
      </c>
      <c r="DM75" s="152">
        <v>161.69999999999999</v>
      </c>
      <c r="DN75" s="152">
        <v>161.6</v>
      </c>
      <c r="DO75" s="152">
        <v>161.69999999999999</v>
      </c>
      <c r="DP75" s="152">
        <v>165.9</v>
      </c>
      <c r="DQ75" s="152">
        <v>168.5</v>
      </c>
      <c r="DR75" s="152">
        <v>170.3</v>
      </c>
      <c r="DS75" s="152">
        <v>172.9</v>
      </c>
      <c r="DT75" s="152">
        <v>173.8</v>
      </c>
      <c r="DU75" s="152">
        <v>177.9</v>
      </c>
      <c r="DV75" s="152">
        <v>177.9</v>
      </c>
      <c r="DW75" s="152">
        <v>182.9</v>
      </c>
      <c r="DX75" s="152">
        <v>187</v>
      </c>
      <c r="DY75" s="152">
        <v>191.2</v>
      </c>
      <c r="DZ75" s="152">
        <v>191.2</v>
      </c>
      <c r="EA75" s="152">
        <v>192.9</v>
      </c>
      <c r="EB75" s="152">
        <v>191.5</v>
      </c>
      <c r="EC75" s="152">
        <v>195.7</v>
      </c>
      <c r="ED75" s="152">
        <v>191.8</v>
      </c>
      <c r="EE75" s="152">
        <v>192.9</v>
      </c>
      <c r="EF75" s="152">
        <v>197.7</v>
      </c>
      <c r="EG75" s="152">
        <v>203.5</v>
      </c>
      <c r="EH75" s="152">
        <v>209.7</v>
      </c>
      <c r="EI75" s="152">
        <v>234.5</v>
      </c>
      <c r="EJ75" s="152">
        <v>251.7</v>
      </c>
      <c r="EK75" s="152">
        <v>254</v>
      </c>
      <c r="EL75" s="152">
        <v>250.7</v>
      </c>
      <c r="EM75" s="152">
        <v>246</v>
      </c>
      <c r="EN75" s="152">
        <v>248.1</v>
      </c>
      <c r="EO75" s="152">
        <v>246.2</v>
      </c>
      <c r="EP75" s="152">
        <v>248.9</v>
      </c>
      <c r="EQ75" s="152">
        <v>233.5</v>
      </c>
      <c r="ER75" s="152">
        <v>228.5</v>
      </c>
      <c r="ES75" s="152">
        <v>236.9</v>
      </c>
      <c r="ET75" s="152">
        <v>237.2</v>
      </c>
      <c r="EU75" s="152">
        <v>237</v>
      </c>
      <c r="EV75" s="152">
        <v>237</v>
      </c>
      <c r="EW75" s="152">
        <v>244.6</v>
      </c>
    </row>
    <row r="76" spans="1:153">
      <c r="A76" s="141" t="s">
        <v>7186</v>
      </c>
      <c r="B76" s="141" t="s">
        <v>7187</v>
      </c>
      <c r="C76" s="142">
        <v>2.0979999999999999E-2</v>
      </c>
      <c r="D76" s="143">
        <v>120.8</v>
      </c>
      <c r="E76" s="143">
        <v>122.4</v>
      </c>
      <c r="F76" s="143">
        <v>124.6</v>
      </c>
      <c r="G76" s="143">
        <v>133.30000000000001</v>
      </c>
      <c r="H76" s="143">
        <v>133.19999999999999</v>
      </c>
      <c r="I76" s="143">
        <v>133.30000000000001</v>
      </c>
      <c r="J76" s="143">
        <v>133.30000000000001</v>
      </c>
      <c r="K76" s="143">
        <v>131.9</v>
      </c>
      <c r="L76" s="143">
        <v>130.4</v>
      </c>
      <c r="M76" s="143">
        <v>131.80000000000001</v>
      </c>
      <c r="N76" s="143">
        <v>134.9</v>
      </c>
      <c r="O76" s="143">
        <v>125.5</v>
      </c>
      <c r="P76" s="143">
        <v>124.1</v>
      </c>
      <c r="Q76" s="143">
        <v>122.6</v>
      </c>
      <c r="R76" s="143">
        <v>125.4</v>
      </c>
      <c r="S76" s="143">
        <v>130.4</v>
      </c>
      <c r="T76" s="143">
        <v>133.69999999999999</v>
      </c>
      <c r="U76" s="143">
        <v>134.19999999999999</v>
      </c>
      <c r="V76" s="143">
        <v>139.1</v>
      </c>
      <c r="W76" s="143">
        <v>145.80000000000001</v>
      </c>
      <c r="X76" s="143">
        <v>150.4</v>
      </c>
      <c r="Y76" s="143">
        <v>152.9</v>
      </c>
      <c r="Z76" s="143">
        <v>154.19999999999999</v>
      </c>
      <c r="AA76" s="143">
        <v>156</v>
      </c>
      <c r="AB76" s="143">
        <v>170.3</v>
      </c>
      <c r="AC76" s="143">
        <v>179.4</v>
      </c>
      <c r="AD76" s="143">
        <v>182.7</v>
      </c>
      <c r="AE76" s="143">
        <v>188.9</v>
      </c>
      <c r="AF76" s="143">
        <v>190.3</v>
      </c>
      <c r="AG76" s="143">
        <v>183.1</v>
      </c>
      <c r="AH76" s="143">
        <v>189.4</v>
      </c>
      <c r="AI76" s="143">
        <v>190.9</v>
      </c>
      <c r="AJ76" s="143">
        <v>190.2</v>
      </c>
      <c r="AK76" s="143">
        <v>184.9</v>
      </c>
      <c r="AL76" s="143">
        <v>179.3</v>
      </c>
      <c r="AM76" s="143">
        <v>172.8</v>
      </c>
      <c r="AN76" s="143">
        <v>175.9</v>
      </c>
      <c r="AO76" s="143">
        <v>177.7</v>
      </c>
      <c r="AP76" s="143">
        <v>181.1</v>
      </c>
      <c r="AQ76" s="143">
        <v>185.3</v>
      </c>
      <c r="AR76" s="143">
        <v>185.4</v>
      </c>
      <c r="AS76" s="143">
        <v>184.8</v>
      </c>
      <c r="AT76" s="143">
        <v>186.6</v>
      </c>
      <c r="AU76" s="143">
        <v>191.9</v>
      </c>
      <c r="AV76" s="143">
        <v>187.3</v>
      </c>
      <c r="AW76" s="143">
        <v>181.7</v>
      </c>
      <c r="AX76" s="143">
        <v>179.7</v>
      </c>
      <c r="AY76" s="143">
        <v>185.4</v>
      </c>
      <c r="AZ76" s="143">
        <v>193.8</v>
      </c>
      <c r="BA76" s="143">
        <v>195.5</v>
      </c>
      <c r="BB76" s="143">
        <v>192.3</v>
      </c>
      <c r="BC76" s="143">
        <v>190.3</v>
      </c>
      <c r="BD76" s="143">
        <v>189.7</v>
      </c>
      <c r="BE76" s="143">
        <v>188</v>
      </c>
      <c r="BF76" s="143">
        <v>186.9</v>
      </c>
      <c r="BG76" s="143">
        <v>182.8</v>
      </c>
      <c r="BH76" s="143">
        <v>185.6</v>
      </c>
      <c r="BI76" s="143">
        <v>183.8</v>
      </c>
      <c r="BJ76" s="143">
        <v>176.1</v>
      </c>
      <c r="BK76" s="144">
        <v>175.7</v>
      </c>
      <c r="BL76" s="143">
        <v>171.2</v>
      </c>
      <c r="BM76" s="143">
        <v>167.4</v>
      </c>
      <c r="BN76" s="143">
        <v>165.4</v>
      </c>
      <c r="BO76" s="143">
        <v>159.5</v>
      </c>
      <c r="BP76" s="143">
        <v>162.19999999999999</v>
      </c>
      <c r="BQ76" s="143">
        <v>157.80000000000001</v>
      </c>
      <c r="BR76" s="145">
        <v>154</v>
      </c>
      <c r="BS76" s="145">
        <v>150.9</v>
      </c>
      <c r="BT76" s="145">
        <v>154.4</v>
      </c>
      <c r="BU76" s="145">
        <v>154.6</v>
      </c>
      <c r="BV76" s="145">
        <v>153</v>
      </c>
      <c r="BW76" s="145">
        <v>145.1</v>
      </c>
      <c r="BX76" s="145">
        <v>136.30000000000001</v>
      </c>
      <c r="BY76" s="145">
        <v>136.30000000000001</v>
      </c>
      <c r="BZ76" s="143">
        <v>130.69999999999999</v>
      </c>
      <c r="CA76" s="143">
        <v>124.8</v>
      </c>
      <c r="CB76" s="143">
        <v>135.1</v>
      </c>
      <c r="CC76" s="143">
        <v>142</v>
      </c>
      <c r="CD76" s="143">
        <v>139.5</v>
      </c>
      <c r="CE76" s="143">
        <v>139.80000000000001</v>
      </c>
      <c r="CF76" s="143">
        <v>139.69999999999999</v>
      </c>
      <c r="CG76" s="143">
        <v>136.6</v>
      </c>
      <c r="CH76" s="143">
        <v>136.4</v>
      </c>
      <c r="CI76" s="143">
        <v>130.80000000000001</v>
      </c>
      <c r="CJ76" s="146">
        <v>131.69999999999999</v>
      </c>
      <c r="CK76" s="146">
        <v>136.30000000000001</v>
      </c>
      <c r="CL76" s="146">
        <v>134.30000000000001</v>
      </c>
      <c r="CM76" s="147">
        <v>130.80000000000001</v>
      </c>
      <c r="CN76" s="147">
        <v>131.1</v>
      </c>
      <c r="CO76" s="147">
        <v>129.1</v>
      </c>
      <c r="CP76" s="148">
        <v>123.8</v>
      </c>
      <c r="CQ76" s="149">
        <v>124.8</v>
      </c>
      <c r="CR76" s="149">
        <v>126.5</v>
      </c>
      <c r="CS76" s="149">
        <v>124.8</v>
      </c>
      <c r="CT76" s="149">
        <v>123.8</v>
      </c>
      <c r="CU76" s="150">
        <v>121.9</v>
      </c>
      <c r="CV76" s="150">
        <v>122.3</v>
      </c>
      <c r="CW76" s="150">
        <v>124</v>
      </c>
      <c r="CX76" s="150">
        <v>124.8</v>
      </c>
      <c r="CY76" s="150">
        <v>123.4</v>
      </c>
      <c r="CZ76" s="150">
        <v>123.6</v>
      </c>
      <c r="DA76" s="150">
        <v>123.5</v>
      </c>
      <c r="DB76" s="151">
        <v>123.2</v>
      </c>
      <c r="DC76" s="151">
        <v>124.3</v>
      </c>
      <c r="DD76" s="151">
        <v>125.2</v>
      </c>
      <c r="DE76" s="151">
        <v>122.2</v>
      </c>
      <c r="DF76" s="151">
        <v>121.5</v>
      </c>
      <c r="DG76" s="151">
        <v>126.9</v>
      </c>
      <c r="DH76" s="151">
        <v>130.30000000000001</v>
      </c>
      <c r="DI76" s="151">
        <v>130.6</v>
      </c>
      <c r="DJ76" s="151">
        <v>136.5</v>
      </c>
      <c r="DK76" s="151">
        <v>136</v>
      </c>
      <c r="DL76" s="151">
        <v>135.19999999999999</v>
      </c>
      <c r="DM76" s="152">
        <v>137.9</v>
      </c>
      <c r="DN76" s="152">
        <v>145</v>
      </c>
      <c r="DO76" s="152">
        <v>159.69999999999999</v>
      </c>
      <c r="DP76" s="152">
        <v>163.80000000000001</v>
      </c>
      <c r="DQ76" s="152">
        <v>165</v>
      </c>
      <c r="DR76" s="152">
        <v>166.1</v>
      </c>
      <c r="DS76" s="152">
        <v>167.9</v>
      </c>
      <c r="DT76" s="152">
        <v>168.7</v>
      </c>
      <c r="DU76" s="152">
        <v>166.6</v>
      </c>
      <c r="DV76" s="152">
        <v>165.4</v>
      </c>
      <c r="DW76" s="152">
        <v>164</v>
      </c>
      <c r="DX76" s="152">
        <v>165.6</v>
      </c>
      <c r="DY76" s="152">
        <v>165.7</v>
      </c>
      <c r="DZ76" s="152">
        <v>164.7</v>
      </c>
      <c r="EA76" s="152">
        <v>164.1</v>
      </c>
      <c r="EB76" s="152">
        <v>167</v>
      </c>
      <c r="EC76" s="152">
        <v>168.5</v>
      </c>
      <c r="ED76" s="152">
        <v>167.4</v>
      </c>
      <c r="EE76" s="152">
        <v>165.7</v>
      </c>
      <c r="EF76" s="152">
        <v>161.19999999999999</v>
      </c>
      <c r="EG76" s="152">
        <v>162.69999999999999</v>
      </c>
      <c r="EH76" s="152">
        <v>162.9</v>
      </c>
      <c r="EI76" s="152">
        <v>168.7</v>
      </c>
      <c r="EJ76" s="152">
        <v>194.3</v>
      </c>
      <c r="EK76" s="152">
        <v>199.4</v>
      </c>
      <c r="EL76" s="152">
        <v>201.4</v>
      </c>
      <c r="EM76" s="152">
        <v>200.6</v>
      </c>
      <c r="EN76" s="152">
        <v>201.1</v>
      </c>
      <c r="EO76" s="152">
        <v>200.7</v>
      </c>
      <c r="EP76" s="152">
        <v>190</v>
      </c>
      <c r="EQ76" s="152">
        <v>181.9</v>
      </c>
      <c r="ER76" s="152">
        <v>189.1</v>
      </c>
      <c r="ES76" s="152">
        <v>197.1</v>
      </c>
      <c r="ET76" s="152">
        <v>211.3</v>
      </c>
      <c r="EU76" s="152">
        <v>213.9</v>
      </c>
      <c r="EV76" s="152">
        <v>213.2</v>
      </c>
      <c r="EW76" s="152">
        <v>214.2</v>
      </c>
    </row>
    <row r="77" spans="1:153">
      <c r="A77" s="141" t="s">
        <v>7188</v>
      </c>
      <c r="B77" s="141" t="s">
        <v>7189</v>
      </c>
      <c r="C77" s="142">
        <v>0.14055999999999999</v>
      </c>
      <c r="D77" s="143">
        <v>85</v>
      </c>
      <c r="E77" s="143">
        <v>80.2</v>
      </c>
      <c r="F77" s="143">
        <v>79.900000000000006</v>
      </c>
      <c r="G77" s="143">
        <v>82</v>
      </c>
      <c r="H77" s="143">
        <v>84.3</v>
      </c>
      <c r="I77" s="143">
        <v>81.2</v>
      </c>
      <c r="J77" s="143">
        <v>80.599999999999994</v>
      </c>
      <c r="K77" s="143">
        <v>81.900000000000006</v>
      </c>
      <c r="L77" s="143">
        <v>83.8</v>
      </c>
      <c r="M77" s="143">
        <v>85.4</v>
      </c>
      <c r="N77" s="143">
        <v>89.3</v>
      </c>
      <c r="O77" s="143">
        <v>89.7</v>
      </c>
      <c r="P77" s="143">
        <v>89.4</v>
      </c>
      <c r="Q77" s="143">
        <v>87.4</v>
      </c>
      <c r="R77" s="143">
        <v>86</v>
      </c>
      <c r="S77" s="143">
        <v>88</v>
      </c>
      <c r="T77" s="143">
        <v>90.6</v>
      </c>
      <c r="U77" s="143">
        <v>92.3</v>
      </c>
      <c r="V77" s="143">
        <v>93.1</v>
      </c>
      <c r="W77" s="143">
        <v>97.6</v>
      </c>
      <c r="X77" s="143">
        <v>102</v>
      </c>
      <c r="Y77" s="143">
        <v>103.7</v>
      </c>
      <c r="Z77" s="143">
        <v>104.3</v>
      </c>
      <c r="AA77" s="143">
        <v>98.3</v>
      </c>
      <c r="AB77" s="143">
        <v>95.1</v>
      </c>
      <c r="AC77" s="143">
        <v>94.5</v>
      </c>
      <c r="AD77" s="143">
        <v>102.6</v>
      </c>
      <c r="AE77" s="143">
        <v>108.4</v>
      </c>
      <c r="AF77" s="143">
        <v>106.9</v>
      </c>
      <c r="AG77" s="143">
        <v>110</v>
      </c>
      <c r="AH77" s="143">
        <v>111.7</v>
      </c>
      <c r="AI77" s="143">
        <v>113.4</v>
      </c>
      <c r="AJ77" s="143">
        <v>119</v>
      </c>
      <c r="AK77" s="143">
        <v>116.3</v>
      </c>
      <c r="AL77" s="143">
        <v>115.4</v>
      </c>
      <c r="AM77" s="143">
        <v>114.4</v>
      </c>
      <c r="AN77" s="143">
        <v>115.1</v>
      </c>
      <c r="AO77" s="143">
        <v>119.3</v>
      </c>
      <c r="AP77" s="143">
        <v>120.3</v>
      </c>
      <c r="AQ77" s="143">
        <v>123.3</v>
      </c>
      <c r="AR77" s="143">
        <v>120.7</v>
      </c>
      <c r="AS77" s="143">
        <v>127.3</v>
      </c>
      <c r="AT77" s="143">
        <v>132.69999999999999</v>
      </c>
      <c r="AU77" s="143">
        <v>140.5</v>
      </c>
      <c r="AV77" s="143">
        <v>140.6</v>
      </c>
      <c r="AW77" s="143">
        <v>138.69999999999999</v>
      </c>
      <c r="AX77" s="143">
        <v>143.19999999999999</v>
      </c>
      <c r="AY77" s="143">
        <v>142.6</v>
      </c>
      <c r="AZ77" s="143">
        <v>147.1</v>
      </c>
      <c r="BA77" s="143">
        <v>146.5</v>
      </c>
      <c r="BB77" s="143">
        <v>142.9</v>
      </c>
      <c r="BC77" s="143">
        <v>139.4</v>
      </c>
      <c r="BD77" s="143">
        <v>140.5</v>
      </c>
      <c r="BE77" s="143">
        <v>139</v>
      </c>
      <c r="BF77" s="143">
        <v>137.4</v>
      </c>
      <c r="BG77" s="143">
        <v>136.30000000000001</v>
      </c>
      <c r="BH77" s="143">
        <v>133.1</v>
      </c>
      <c r="BI77" s="143">
        <v>132</v>
      </c>
      <c r="BJ77" s="143">
        <v>120.8</v>
      </c>
      <c r="BK77" s="144">
        <v>113.5</v>
      </c>
      <c r="BL77" s="143">
        <v>108.6</v>
      </c>
      <c r="BM77" s="143">
        <v>101.8</v>
      </c>
      <c r="BN77" s="143">
        <v>100.1</v>
      </c>
      <c r="BO77" s="143">
        <v>102.7</v>
      </c>
      <c r="BP77" s="143">
        <v>106.9</v>
      </c>
      <c r="BQ77" s="143">
        <v>107.2</v>
      </c>
      <c r="BR77" s="145">
        <v>109</v>
      </c>
      <c r="BS77" s="145">
        <v>114</v>
      </c>
      <c r="BT77" s="145">
        <v>116.7</v>
      </c>
      <c r="BU77" s="145">
        <v>120.8</v>
      </c>
      <c r="BV77" s="145">
        <v>125.8</v>
      </c>
      <c r="BW77" s="145">
        <v>125.4</v>
      </c>
      <c r="BX77" s="145">
        <v>125.1</v>
      </c>
      <c r="BY77" s="145">
        <v>131.5</v>
      </c>
      <c r="BZ77" s="143">
        <v>135.6</v>
      </c>
      <c r="CA77" s="143">
        <v>135.30000000000001</v>
      </c>
      <c r="CB77" s="143">
        <v>134.69999999999999</v>
      </c>
      <c r="CC77" s="143">
        <v>132.6</v>
      </c>
      <c r="CD77" s="143">
        <v>128.5</v>
      </c>
      <c r="CE77" s="143">
        <v>125</v>
      </c>
      <c r="CF77" s="143">
        <v>120.1</v>
      </c>
      <c r="CG77" s="143">
        <v>119.3</v>
      </c>
      <c r="CH77" s="143">
        <v>117.4</v>
      </c>
      <c r="CI77" s="143">
        <v>115.1</v>
      </c>
      <c r="CJ77" s="146">
        <v>113.9</v>
      </c>
      <c r="CK77" s="146">
        <v>120.6</v>
      </c>
      <c r="CL77" s="146">
        <v>123.3</v>
      </c>
      <c r="CM77" s="147">
        <v>127.2</v>
      </c>
      <c r="CN77" s="147">
        <v>134.4</v>
      </c>
      <c r="CO77" s="147">
        <v>150.69999999999999</v>
      </c>
      <c r="CP77" s="148">
        <v>147.69999999999999</v>
      </c>
      <c r="CQ77" s="149">
        <v>155.4</v>
      </c>
      <c r="CR77" s="149">
        <v>158.9</v>
      </c>
      <c r="CS77" s="149">
        <v>171.9</v>
      </c>
      <c r="CT77" s="149">
        <v>159.4</v>
      </c>
      <c r="CU77" s="150">
        <v>162</v>
      </c>
      <c r="CV77" s="150">
        <v>163.30000000000001</v>
      </c>
      <c r="CW77" s="150">
        <v>164.3</v>
      </c>
      <c r="CX77" s="150">
        <v>158.1</v>
      </c>
      <c r="CY77" s="150">
        <v>147</v>
      </c>
      <c r="CZ77" s="150">
        <v>136.19999999999999</v>
      </c>
      <c r="DA77" s="150">
        <v>149.69999999999999</v>
      </c>
      <c r="DB77" s="151">
        <v>164.3</v>
      </c>
      <c r="DC77" s="151">
        <v>168.6</v>
      </c>
      <c r="DD77" s="151">
        <v>161.19999999999999</v>
      </c>
      <c r="DE77" s="151">
        <v>162.4</v>
      </c>
      <c r="DF77" s="151">
        <v>159.19999999999999</v>
      </c>
      <c r="DG77" s="151">
        <v>160</v>
      </c>
      <c r="DH77" s="151">
        <v>156.80000000000001</v>
      </c>
      <c r="DI77" s="151">
        <v>156.5</v>
      </c>
      <c r="DJ77" s="151">
        <v>153.5</v>
      </c>
      <c r="DK77" s="151">
        <v>151.6</v>
      </c>
      <c r="DL77" s="151">
        <v>151.4</v>
      </c>
      <c r="DM77" s="152">
        <v>162.30000000000001</v>
      </c>
      <c r="DN77" s="152">
        <v>158.80000000000001</v>
      </c>
      <c r="DO77" s="152">
        <v>157.6</v>
      </c>
      <c r="DP77" s="152">
        <v>170.5</v>
      </c>
      <c r="DQ77" s="152">
        <v>183.1</v>
      </c>
      <c r="DR77" s="152">
        <v>188.6</v>
      </c>
      <c r="DS77" s="152">
        <v>199.5</v>
      </c>
      <c r="DT77" s="152">
        <v>197.4</v>
      </c>
      <c r="DU77" s="152">
        <v>207.4</v>
      </c>
      <c r="DV77" s="152">
        <v>209.6</v>
      </c>
      <c r="DW77" s="152">
        <v>224.2</v>
      </c>
      <c r="DX77" s="152">
        <v>235</v>
      </c>
      <c r="DY77" s="152">
        <v>249.8</v>
      </c>
      <c r="DZ77" s="152">
        <v>248.5</v>
      </c>
      <c r="EA77" s="152">
        <v>258.2</v>
      </c>
      <c r="EB77" s="152">
        <v>250.2</v>
      </c>
      <c r="EC77" s="152">
        <v>249.4</v>
      </c>
      <c r="ED77" s="152">
        <v>235.5</v>
      </c>
      <c r="EE77" s="152">
        <v>235.7</v>
      </c>
      <c r="EF77" s="152">
        <v>240.5</v>
      </c>
      <c r="EG77" s="152">
        <v>238.7</v>
      </c>
      <c r="EH77" s="152">
        <v>238.8</v>
      </c>
      <c r="EI77" s="152">
        <v>244.4</v>
      </c>
      <c r="EJ77" s="152">
        <v>244.5</v>
      </c>
      <c r="EK77" s="152">
        <v>242.9</v>
      </c>
      <c r="EL77" s="152">
        <v>238.3</v>
      </c>
      <c r="EM77" s="152">
        <v>232.7</v>
      </c>
      <c r="EN77" s="152">
        <v>221</v>
      </c>
      <c r="EO77" s="152">
        <v>208.7</v>
      </c>
      <c r="EP77" s="152">
        <v>203.3</v>
      </c>
      <c r="EQ77" s="152">
        <v>201.2</v>
      </c>
      <c r="ER77" s="152">
        <v>184.8</v>
      </c>
      <c r="ES77" s="152">
        <v>178.3</v>
      </c>
      <c r="ET77" s="152">
        <v>189.2</v>
      </c>
      <c r="EU77" s="152">
        <v>199.2</v>
      </c>
      <c r="EV77" s="152">
        <v>191.8</v>
      </c>
      <c r="EW77" s="152">
        <v>192.3</v>
      </c>
    </row>
    <row r="78" spans="1:153">
      <c r="A78" s="141" t="s">
        <v>7190</v>
      </c>
      <c r="B78" s="141" t="s">
        <v>7191</v>
      </c>
      <c r="C78" s="142">
        <v>0.10015</v>
      </c>
      <c r="D78" s="143">
        <v>66.8</v>
      </c>
      <c r="E78" s="143">
        <v>67.3</v>
      </c>
      <c r="F78" s="143">
        <v>65.900000000000006</v>
      </c>
      <c r="G78" s="143">
        <v>76</v>
      </c>
      <c r="H78" s="143">
        <v>84</v>
      </c>
      <c r="I78" s="143">
        <v>83.5</v>
      </c>
      <c r="J78" s="143">
        <v>81.2</v>
      </c>
      <c r="K78" s="143">
        <v>80</v>
      </c>
      <c r="L78" s="143">
        <v>82.2</v>
      </c>
      <c r="M78" s="143">
        <v>85.4</v>
      </c>
      <c r="N78" s="143">
        <v>89.3</v>
      </c>
      <c r="O78" s="143">
        <v>96.2</v>
      </c>
      <c r="P78" s="143">
        <v>104.2</v>
      </c>
      <c r="Q78" s="143">
        <v>107.6</v>
      </c>
      <c r="R78" s="143">
        <v>105.1</v>
      </c>
      <c r="S78" s="143">
        <v>104.5</v>
      </c>
      <c r="T78" s="143">
        <v>100.4</v>
      </c>
      <c r="U78" s="143">
        <v>99</v>
      </c>
      <c r="V78" s="143">
        <v>100</v>
      </c>
      <c r="W78" s="143">
        <v>101.4</v>
      </c>
      <c r="X78" s="143">
        <v>101.4</v>
      </c>
      <c r="Y78" s="143">
        <v>103</v>
      </c>
      <c r="Z78" s="143">
        <v>104.6</v>
      </c>
      <c r="AA78" s="143">
        <v>105.3</v>
      </c>
      <c r="AB78" s="143">
        <v>104.2</v>
      </c>
      <c r="AC78" s="143">
        <v>103.1</v>
      </c>
      <c r="AD78" s="143">
        <v>103.3</v>
      </c>
      <c r="AE78" s="143">
        <v>104.1</v>
      </c>
      <c r="AF78" s="143">
        <v>105.7</v>
      </c>
      <c r="AG78" s="143">
        <v>106.3</v>
      </c>
      <c r="AH78" s="143">
        <v>106.6</v>
      </c>
      <c r="AI78" s="143">
        <v>108.6</v>
      </c>
      <c r="AJ78" s="143">
        <v>113.6</v>
      </c>
      <c r="AK78" s="143">
        <v>116.1</v>
      </c>
      <c r="AL78" s="143">
        <v>120.7</v>
      </c>
      <c r="AM78" s="143">
        <v>119.7</v>
      </c>
      <c r="AN78" s="143">
        <v>119.7</v>
      </c>
      <c r="AO78" s="143">
        <v>119.3</v>
      </c>
      <c r="AP78" s="143">
        <v>117.9</v>
      </c>
      <c r="AQ78" s="143">
        <v>117.4</v>
      </c>
      <c r="AR78" s="143">
        <v>115.5</v>
      </c>
      <c r="AS78" s="143">
        <v>117</v>
      </c>
      <c r="AT78" s="143">
        <v>118.8</v>
      </c>
      <c r="AU78" s="143">
        <v>127.2</v>
      </c>
      <c r="AV78" s="143">
        <v>129</v>
      </c>
      <c r="AW78" s="143">
        <v>126.5</v>
      </c>
      <c r="AX78" s="143">
        <v>125.2</v>
      </c>
      <c r="AY78" s="143">
        <v>125</v>
      </c>
      <c r="AZ78" s="143">
        <v>124.5</v>
      </c>
      <c r="BA78" s="143">
        <v>121.8</v>
      </c>
      <c r="BB78" s="143">
        <v>120.5</v>
      </c>
      <c r="BC78" s="143">
        <v>121</v>
      </c>
      <c r="BD78" s="143">
        <v>118.9</v>
      </c>
      <c r="BE78" s="143">
        <v>115.8</v>
      </c>
      <c r="BF78" s="143">
        <v>115</v>
      </c>
      <c r="BG78" s="143">
        <v>116.4</v>
      </c>
      <c r="BH78" s="143">
        <v>115.7</v>
      </c>
      <c r="BI78" s="143">
        <v>113.8</v>
      </c>
      <c r="BJ78" s="143">
        <v>112.3</v>
      </c>
      <c r="BK78" s="144">
        <v>111.5</v>
      </c>
      <c r="BL78" s="143">
        <v>110.1</v>
      </c>
      <c r="BM78" s="143">
        <v>107</v>
      </c>
      <c r="BN78" s="143">
        <v>108</v>
      </c>
      <c r="BO78" s="143">
        <v>110.5</v>
      </c>
      <c r="BP78" s="143">
        <v>116.8</v>
      </c>
      <c r="BQ78" s="143">
        <v>122.6</v>
      </c>
      <c r="BR78" s="145">
        <v>129.30000000000001</v>
      </c>
      <c r="BS78" s="145">
        <v>128.69999999999999</v>
      </c>
      <c r="BT78" s="145">
        <v>128.30000000000001</v>
      </c>
      <c r="BU78" s="145">
        <v>125.5</v>
      </c>
      <c r="BV78" s="145">
        <v>125</v>
      </c>
      <c r="BW78" s="145">
        <v>124.7</v>
      </c>
      <c r="BX78" s="145">
        <v>122.4</v>
      </c>
      <c r="BY78" s="145">
        <v>124.6</v>
      </c>
      <c r="BZ78" s="143">
        <v>124.2</v>
      </c>
      <c r="CA78" s="143">
        <v>124.2</v>
      </c>
      <c r="CB78" s="143">
        <v>122.5</v>
      </c>
      <c r="CC78" s="143">
        <v>119.1</v>
      </c>
      <c r="CD78" s="143">
        <v>115.3</v>
      </c>
      <c r="CE78" s="143">
        <v>117.4</v>
      </c>
      <c r="CF78" s="143">
        <v>117.2</v>
      </c>
      <c r="CG78" s="143">
        <v>115.6</v>
      </c>
      <c r="CH78" s="143">
        <v>111.9</v>
      </c>
      <c r="CI78" s="143">
        <v>110.5</v>
      </c>
      <c r="CJ78" s="146">
        <v>111.5</v>
      </c>
      <c r="CK78" s="146">
        <v>114.7</v>
      </c>
      <c r="CL78" s="146">
        <v>115</v>
      </c>
      <c r="CM78" s="147">
        <v>113.4</v>
      </c>
      <c r="CN78" s="147">
        <v>116.5</v>
      </c>
      <c r="CO78" s="147">
        <v>118.3</v>
      </c>
      <c r="CP78" s="148">
        <v>114.9</v>
      </c>
      <c r="CQ78" s="149">
        <v>114.7</v>
      </c>
      <c r="CR78" s="149">
        <v>112.9</v>
      </c>
      <c r="CS78" s="149">
        <v>109.7</v>
      </c>
      <c r="CT78" s="149">
        <v>109.3</v>
      </c>
      <c r="CU78" s="150">
        <v>117</v>
      </c>
      <c r="CV78" s="150">
        <v>116.7</v>
      </c>
      <c r="CW78" s="150">
        <v>116.5</v>
      </c>
      <c r="CX78" s="150">
        <v>114.9</v>
      </c>
      <c r="CY78" s="150">
        <v>113.2</v>
      </c>
      <c r="CZ78" s="150">
        <v>115.4</v>
      </c>
      <c r="DA78" s="150">
        <v>113.5</v>
      </c>
      <c r="DB78" s="151">
        <v>111.5</v>
      </c>
      <c r="DC78" s="151">
        <v>112.2</v>
      </c>
      <c r="DD78" s="151">
        <v>113</v>
      </c>
      <c r="DE78" s="151">
        <v>113.7</v>
      </c>
      <c r="DF78" s="151">
        <v>118.6</v>
      </c>
      <c r="DG78" s="151">
        <v>126.3</v>
      </c>
      <c r="DH78" s="151">
        <v>132.6</v>
      </c>
      <c r="DI78" s="151">
        <v>128.5</v>
      </c>
      <c r="DJ78" s="151">
        <v>127.4</v>
      </c>
      <c r="DK78" s="151">
        <v>126.3</v>
      </c>
      <c r="DL78" s="151">
        <v>121.6</v>
      </c>
      <c r="DM78" s="152">
        <v>118.5</v>
      </c>
      <c r="DN78" s="152">
        <v>117.2</v>
      </c>
      <c r="DO78" s="152">
        <v>117.3</v>
      </c>
      <c r="DP78" s="152">
        <v>123.1</v>
      </c>
      <c r="DQ78" s="152">
        <v>127.1</v>
      </c>
      <c r="DR78" s="152">
        <v>127.2</v>
      </c>
      <c r="DS78" s="152">
        <v>126.6</v>
      </c>
      <c r="DT78" s="152">
        <v>120.7</v>
      </c>
      <c r="DU78" s="152">
        <v>119.7</v>
      </c>
      <c r="DV78" s="152">
        <v>118.3</v>
      </c>
      <c r="DW78" s="152">
        <v>117.9</v>
      </c>
      <c r="DX78" s="152">
        <v>115.2</v>
      </c>
      <c r="DY78" s="152">
        <v>114.9</v>
      </c>
      <c r="DZ78" s="152">
        <v>110.4</v>
      </c>
      <c r="EA78" s="152">
        <v>114</v>
      </c>
      <c r="EB78" s="152">
        <v>115.7</v>
      </c>
      <c r="EC78" s="152">
        <v>116.6</v>
      </c>
      <c r="ED78" s="152">
        <v>114.2</v>
      </c>
      <c r="EE78" s="152">
        <v>115</v>
      </c>
      <c r="EF78" s="152">
        <v>112.5</v>
      </c>
      <c r="EG78" s="152">
        <v>110.1</v>
      </c>
      <c r="EH78" s="152">
        <v>111</v>
      </c>
      <c r="EI78" s="152">
        <v>127.1</v>
      </c>
      <c r="EJ78" s="152">
        <v>156.6</v>
      </c>
      <c r="EK78" s="152">
        <v>163.1</v>
      </c>
      <c r="EL78" s="152">
        <v>163.80000000000001</v>
      </c>
      <c r="EM78" s="152">
        <v>171.7</v>
      </c>
      <c r="EN78" s="152">
        <v>172.7</v>
      </c>
      <c r="EO78" s="152">
        <v>172</v>
      </c>
      <c r="EP78" s="152">
        <v>176</v>
      </c>
      <c r="EQ78" s="152">
        <v>203.4</v>
      </c>
      <c r="ER78" s="152">
        <v>216</v>
      </c>
      <c r="ES78" s="152">
        <v>221.1</v>
      </c>
      <c r="ET78" s="152">
        <v>218.9</v>
      </c>
      <c r="EU78" s="152">
        <v>209.7</v>
      </c>
      <c r="EV78" s="152">
        <v>206</v>
      </c>
      <c r="EW78" s="152">
        <v>197.6</v>
      </c>
    </row>
    <row r="79" spans="1:153">
      <c r="A79" s="141" t="s">
        <v>7192</v>
      </c>
      <c r="B79" s="141" t="s">
        <v>7193</v>
      </c>
      <c r="C79" s="142">
        <v>1.434E-2</v>
      </c>
      <c r="D79" s="143">
        <v>118.5</v>
      </c>
      <c r="E79" s="143">
        <v>119.3</v>
      </c>
      <c r="F79" s="143">
        <v>113.6</v>
      </c>
      <c r="G79" s="143">
        <v>112.1</v>
      </c>
      <c r="H79" s="143">
        <v>112.7</v>
      </c>
      <c r="I79" s="143">
        <v>105.2</v>
      </c>
      <c r="J79" s="143">
        <v>101.6</v>
      </c>
      <c r="K79" s="143">
        <v>101.8</v>
      </c>
      <c r="L79" s="143">
        <v>108.9</v>
      </c>
      <c r="M79" s="143">
        <v>109.6</v>
      </c>
      <c r="N79" s="143">
        <v>110.2</v>
      </c>
      <c r="O79" s="143">
        <v>102.3</v>
      </c>
      <c r="P79" s="143">
        <v>100.6</v>
      </c>
      <c r="Q79" s="143">
        <v>97.4</v>
      </c>
      <c r="R79" s="143">
        <v>97.2</v>
      </c>
      <c r="S79" s="143">
        <v>96.4</v>
      </c>
      <c r="T79" s="143">
        <v>100.8</v>
      </c>
      <c r="U79" s="143">
        <v>104.7</v>
      </c>
      <c r="V79" s="143">
        <v>104.2</v>
      </c>
      <c r="W79" s="143">
        <v>103</v>
      </c>
      <c r="X79" s="143">
        <v>103.2</v>
      </c>
      <c r="Y79" s="143">
        <v>103.6</v>
      </c>
      <c r="Z79" s="143">
        <v>105.7</v>
      </c>
      <c r="AA79" s="143">
        <v>108.5</v>
      </c>
      <c r="AB79" s="143">
        <v>113.6</v>
      </c>
      <c r="AC79" s="143">
        <v>118.8</v>
      </c>
      <c r="AD79" s="143">
        <v>115</v>
      </c>
      <c r="AE79" s="143">
        <v>113.8</v>
      </c>
      <c r="AF79" s="143">
        <v>113.5</v>
      </c>
      <c r="AG79" s="143">
        <v>121.3</v>
      </c>
      <c r="AH79" s="143">
        <v>119.9</v>
      </c>
      <c r="AI79" s="143">
        <v>119.1</v>
      </c>
      <c r="AJ79" s="143">
        <v>122.2</v>
      </c>
      <c r="AK79" s="143">
        <v>133</v>
      </c>
      <c r="AL79" s="143">
        <v>138.30000000000001</v>
      </c>
      <c r="AM79" s="143">
        <v>132.80000000000001</v>
      </c>
      <c r="AN79" s="143">
        <v>129.5</v>
      </c>
      <c r="AO79" s="143">
        <v>127</v>
      </c>
      <c r="AP79" s="143">
        <v>124.4</v>
      </c>
      <c r="AQ79" s="143">
        <v>124.1</v>
      </c>
      <c r="AR79" s="143">
        <v>122.3</v>
      </c>
      <c r="AS79" s="143">
        <v>121.4</v>
      </c>
      <c r="AT79" s="143">
        <v>120.6</v>
      </c>
      <c r="AU79" s="143">
        <v>119.9</v>
      </c>
      <c r="AV79" s="143">
        <v>120.3</v>
      </c>
      <c r="AW79" s="143">
        <v>122</v>
      </c>
      <c r="AX79" s="143">
        <v>119</v>
      </c>
      <c r="AY79" s="143">
        <v>116.9</v>
      </c>
      <c r="AZ79" s="143">
        <v>119.5</v>
      </c>
      <c r="BA79" s="143">
        <v>126.2</v>
      </c>
      <c r="BB79" s="143">
        <v>128.30000000000001</v>
      </c>
      <c r="BC79" s="143">
        <v>128</v>
      </c>
      <c r="BD79" s="143">
        <v>137.30000000000001</v>
      </c>
      <c r="BE79" s="143">
        <v>140.4</v>
      </c>
      <c r="BF79" s="143">
        <v>138.19999999999999</v>
      </c>
      <c r="BG79" s="143">
        <v>142</v>
      </c>
      <c r="BH79" s="143">
        <v>148.9</v>
      </c>
      <c r="BI79" s="143">
        <v>154.30000000000001</v>
      </c>
      <c r="BJ79" s="143">
        <v>157</v>
      </c>
      <c r="BK79" s="144">
        <v>151</v>
      </c>
      <c r="BL79" s="143">
        <v>143.80000000000001</v>
      </c>
      <c r="BM79" s="143">
        <v>134.4</v>
      </c>
      <c r="BN79" s="143">
        <v>128.4</v>
      </c>
      <c r="BO79" s="143">
        <v>130.80000000000001</v>
      </c>
      <c r="BP79" s="143">
        <v>136.6</v>
      </c>
      <c r="BQ79" s="143">
        <v>141.5</v>
      </c>
      <c r="BR79" s="145">
        <v>125.6</v>
      </c>
      <c r="BS79" s="145">
        <v>114.8</v>
      </c>
      <c r="BT79" s="145">
        <v>114.9</v>
      </c>
      <c r="BU79" s="145">
        <v>125.9</v>
      </c>
      <c r="BV79" s="145">
        <v>128.9</v>
      </c>
      <c r="BW79" s="145">
        <v>126.9</v>
      </c>
      <c r="BX79" s="145">
        <v>125.7</v>
      </c>
      <c r="BY79" s="145">
        <v>122.1</v>
      </c>
      <c r="BZ79" s="143">
        <v>120.8</v>
      </c>
      <c r="CA79" s="143">
        <v>123.4</v>
      </c>
      <c r="CB79" s="143">
        <v>126.5</v>
      </c>
      <c r="CC79" s="143">
        <v>134.69999999999999</v>
      </c>
      <c r="CD79" s="143">
        <v>130.6</v>
      </c>
      <c r="CE79" s="143">
        <v>131.69999999999999</v>
      </c>
      <c r="CF79" s="143">
        <v>132.19999999999999</v>
      </c>
      <c r="CG79" s="143">
        <v>134.30000000000001</v>
      </c>
      <c r="CH79" s="143">
        <v>138.5</v>
      </c>
      <c r="CI79" s="143">
        <v>134.9</v>
      </c>
      <c r="CJ79" s="146">
        <v>145.69999999999999</v>
      </c>
      <c r="CK79" s="146">
        <v>169</v>
      </c>
      <c r="CL79" s="146">
        <v>180.6</v>
      </c>
      <c r="CM79" s="147">
        <v>196.7</v>
      </c>
      <c r="CN79" s="147">
        <v>203.9</v>
      </c>
      <c r="CO79" s="147">
        <v>189.3</v>
      </c>
      <c r="CP79" s="148">
        <v>180.5</v>
      </c>
      <c r="CQ79" s="149">
        <v>178.5</v>
      </c>
      <c r="CR79" s="149">
        <v>185.5</v>
      </c>
      <c r="CS79" s="149">
        <v>207.7</v>
      </c>
      <c r="CT79" s="149">
        <v>197.6</v>
      </c>
      <c r="CU79" s="150">
        <v>179.9</v>
      </c>
      <c r="CV79" s="150">
        <v>178.2</v>
      </c>
      <c r="CW79" s="150">
        <v>174.1</v>
      </c>
      <c r="CX79" s="150">
        <v>158.19999999999999</v>
      </c>
      <c r="CY79" s="150">
        <v>157.19999999999999</v>
      </c>
      <c r="CZ79" s="150">
        <v>157</v>
      </c>
      <c r="DA79" s="150">
        <v>155</v>
      </c>
      <c r="DB79" s="151">
        <v>136.69999999999999</v>
      </c>
      <c r="DC79" s="151">
        <v>137.30000000000001</v>
      </c>
      <c r="DD79" s="151">
        <v>148.9</v>
      </c>
      <c r="DE79" s="151">
        <v>146.19999999999999</v>
      </c>
      <c r="DF79" s="151">
        <v>138.4</v>
      </c>
      <c r="DG79" s="151">
        <v>137.5</v>
      </c>
      <c r="DH79" s="151">
        <v>132.30000000000001</v>
      </c>
      <c r="DI79" s="151">
        <v>119.1</v>
      </c>
      <c r="DJ79" s="151">
        <v>120.9</v>
      </c>
      <c r="DK79" s="151">
        <v>118.9</v>
      </c>
      <c r="DL79" s="151">
        <v>125.3</v>
      </c>
      <c r="DM79" s="152">
        <v>127.9</v>
      </c>
      <c r="DN79" s="152">
        <v>128.69999999999999</v>
      </c>
      <c r="DO79" s="152">
        <v>134.6</v>
      </c>
      <c r="DP79" s="152">
        <v>130.4</v>
      </c>
      <c r="DQ79" s="152">
        <v>120.2</v>
      </c>
      <c r="DR79" s="152">
        <v>120</v>
      </c>
      <c r="DS79" s="152">
        <v>119.3</v>
      </c>
      <c r="DT79" s="152">
        <v>120.8</v>
      </c>
      <c r="DU79" s="152">
        <v>115.7</v>
      </c>
      <c r="DV79" s="152">
        <v>108.8</v>
      </c>
      <c r="DW79" s="152">
        <v>109.3</v>
      </c>
      <c r="DX79" s="152">
        <v>115.5</v>
      </c>
      <c r="DY79" s="152">
        <v>114.1</v>
      </c>
      <c r="DZ79" s="152">
        <v>113</v>
      </c>
      <c r="EA79" s="152">
        <v>108.1</v>
      </c>
      <c r="EB79" s="152">
        <v>106.5</v>
      </c>
      <c r="EC79" s="152">
        <v>109.2</v>
      </c>
      <c r="ED79" s="152">
        <v>131.9</v>
      </c>
      <c r="EE79" s="152">
        <v>153.9</v>
      </c>
      <c r="EF79" s="152">
        <v>156.4</v>
      </c>
      <c r="EG79" s="152">
        <v>154.19999999999999</v>
      </c>
      <c r="EH79" s="152">
        <v>144.19999999999999</v>
      </c>
      <c r="EI79" s="152">
        <v>153.80000000000001</v>
      </c>
      <c r="EJ79" s="152">
        <v>213.1</v>
      </c>
      <c r="EK79" s="152">
        <v>226.3</v>
      </c>
      <c r="EL79" s="152">
        <v>211.6</v>
      </c>
      <c r="EM79" s="152">
        <v>202.3</v>
      </c>
      <c r="EN79" s="152">
        <v>208.5</v>
      </c>
      <c r="EO79" s="152">
        <v>223</v>
      </c>
      <c r="EP79" s="152">
        <v>208.5</v>
      </c>
      <c r="EQ79" s="152">
        <v>205.9</v>
      </c>
      <c r="ER79" s="152">
        <v>227.8</v>
      </c>
      <c r="ES79" s="152">
        <v>262.7</v>
      </c>
      <c r="ET79" s="152">
        <v>281.8</v>
      </c>
      <c r="EU79" s="152">
        <v>282.5</v>
      </c>
      <c r="EV79" s="152">
        <v>278.2</v>
      </c>
      <c r="EW79" s="152">
        <v>264.8</v>
      </c>
    </row>
    <row r="80" spans="1:153">
      <c r="A80" s="141" t="s">
        <v>7194</v>
      </c>
      <c r="B80" s="141" t="s">
        <v>7195</v>
      </c>
      <c r="C80" s="142">
        <v>2.0979999999999999E-2</v>
      </c>
      <c r="D80" s="143">
        <v>72.400000000000006</v>
      </c>
      <c r="E80" s="143">
        <v>67</v>
      </c>
      <c r="F80" s="143">
        <v>69</v>
      </c>
      <c r="G80" s="143">
        <v>77.3</v>
      </c>
      <c r="H80" s="143">
        <v>82.5</v>
      </c>
      <c r="I80" s="143">
        <v>82.4</v>
      </c>
      <c r="J80" s="143">
        <v>83.1</v>
      </c>
      <c r="K80" s="143">
        <v>95.3</v>
      </c>
      <c r="L80" s="143">
        <v>102.3</v>
      </c>
      <c r="M80" s="143">
        <v>102.4</v>
      </c>
      <c r="N80" s="143">
        <v>102.5</v>
      </c>
      <c r="O80" s="143">
        <v>104.7</v>
      </c>
      <c r="P80" s="143">
        <v>111.8</v>
      </c>
      <c r="Q80" s="143">
        <v>116.1</v>
      </c>
      <c r="R80" s="143">
        <v>120.5</v>
      </c>
      <c r="S80" s="143">
        <v>126.2</v>
      </c>
      <c r="T80" s="143">
        <v>130.19999999999999</v>
      </c>
      <c r="U80" s="143">
        <v>131.9</v>
      </c>
      <c r="V80" s="143">
        <v>132.1</v>
      </c>
      <c r="W80" s="143">
        <v>138.9</v>
      </c>
      <c r="X80" s="143">
        <v>147.6</v>
      </c>
      <c r="Y80" s="143">
        <v>152.5</v>
      </c>
      <c r="Z80" s="143">
        <v>158.80000000000001</v>
      </c>
      <c r="AA80" s="143">
        <v>164.7</v>
      </c>
      <c r="AB80" s="143">
        <v>184</v>
      </c>
      <c r="AC80" s="143">
        <v>197.9</v>
      </c>
      <c r="AD80" s="143">
        <v>186.7</v>
      </c>
      <c r="AE80" s="143">
        <v>181.4</v>
      </c>
      <c r="AF80" s="143">
        <v>175.2</v>
      </c>
      <c r="AG80" s="143">
        <v>162.30000000000001</v>
      </c>
      <c r="AH80" s="143">
        <v>154.4</v>
      </c>
      <c r="AI80" s="143">
        <v>158.4</v>
      </c>
      <c r="AJ80" s="143">
        <v>147.4</v>
      </c>
      <c r="AK80" s="143">
        <v>146</v>
      </c>
      <c r="AL80" s="143">
        <v>152.9</v>
      </c>
      <c r="AM80" s="143">
        <v>164.6</v>
      </c>
      <c r="AN80" s="143">
        <v>167.4</v>
      </c>
      <c r="AO80" s="143">
        <v>163.5</v>
      </c>
      <c r="AP80" s="143">
        <v>167.8</v>
      </c>
      <c r="AQ80" s="143">
        <v>172.1</v>
      </c>
      <c r="AR80" s="143">
        <v>165.9</v>
      </c>
      <c r="AS80" s="143">
        <v>161.30000000000001</v>
      </c>
      <c r="AT80" s="143">
        <v>157.19999999999999</v>
      </c>
      <c r="AU80" s="143">
        <v>158.5</v>
      </c>
      <c r="AV80" s="143">
        <v>159.80000000000001</v>
      </c>
      <c r="AW80" s="143">
        <v>154.19999999999999</v>
      </c>
      <c r="AX80" s="143">
        <v>153</v>
      </c>
      <c r="AY80" s="143">
        <v>151.80000000000001</v>
      </c>
      <c r="AZ80" s="143">
        <v>145.5</v>
      </c>
      <c r="BA80" s="143">
        <v>139.6</v>
      </c>
      <c r="BB80" s="143">
        <v>142.19999999999999</v>
      </c>
      <c r="BC80" s="143">
        <v>141.1</v>
      </c>
      <c r="BD80" s="143">
        <v>135.1</v>
      </c>
      <c r="BE80" s="143">
        <v>131.1</v>
      </c>
      <c r="BF80" s="143">
        <v>129.19999999999999</v>
      </c>
      <c r="BG80" s="143">
        <v>130.4</v>
      </c>
      <c r="BH80" s="143">
        <v>133.1</v>
      </c>
      <c r="BI80" s="143">
        <v>133.4</v>
      </c>
      <c r="BJ80" s="143">
        <v>129.80000000000001</v>
      </c>
      <c r="BK80" s="144">
        <v>126.4</v>
      </c>
      <c r="BL80" s="143">
        <v>121.1</v>
      </c>
      <c r="BM80" s="143">
        <v>114.9</v>
      </c>
      <c r="BN80" s="143">
        <v>111.1</v>
      </c>
      <c r="BO80" s="143">
        <v>109.2</v>
      </c>
      <c r="BP80" s="143">
        <v>114</v>
      </c>
      <c r="BQ80" s="143">
        <v>116.7</v>
      </c>
      <c r="BR80" s="145">
        <v>118.6</v>
      </c>
      <c r="BS80" s="145">
        <v>116.7</v>
      </c>
      <c r="BT80" s="145">
        <v>114.7</v>
      </c>
      <c r="BU80" s="145">
        <v>117.1</v>
      </c>
      <c r="BV80" s="145">
        <v>118.5</v>
      </c>
      <c r="BW80" s="145">
        <v>119.9</v>
      </c>
      <c r="BX80" s="145">
        <v>124.5</v>
      </c>
      <c r="BY80" s="145">
        <v>129.69999999999999</v>
      </c>
      <c r="BZ80" s="143">
        <v>129.19999999999999</v>
      </c>
      <c r="CA80" s="143">
        <v>133.4</v>
      </c>
      <c r="CB80" s="143">
        <v>135.30000000000001</v>
      </c>
      <c r="CC80" s="143">
        <v>151.19999999999999</v>
      </c>
      <c r="CD80" s="143">
        <v>149.30000000000001</v>
      </c>
      <c r="CE80" s="143">
        <v>153.4</v>
      </c>
      <c r="CF80" s="143">
        <v>154</v>
      </c>
      <c r="CG80" s="143">
        <v>164.8</v>
      </c>
      <c r="CH80" s="143">
        <v>174.8</v>
      </c>
      <c r="CI80" s="143">
        <v>174.2</v>
      </c>
      <c r="CJ80" s="146">
        <v>169.4</v>
      </c>
      <c r="CK80" s="146">
        <v>172.3</v>
      </c>
      <c r="CL80" s="146">
        <v>178.2</v>
      </c>
      <c r="CM80" s="147">
        <v>187.9</v>
      </c>
      <c r="CN80" s="147">
        <v>209.2</v>
      </c>
      <c r="CO80" s="147">
        <v>206.9</v>
      </c>
      <c r="CP80" s="148">
        <v>200.6</v>
      </c>
      <c r="CQ80" s="149">
        <v>209.8</v>
      </c>
      <c r="CR80" s="149">
        <v>213.1</v>
      </c>
      <c r="CS80" s="149">
        <v>208.8</v>
      </c>
      <c r="CT80" s="149">
        <v>214</v>
      </c>
      <c r="CU80" s="150">
        <v>209.1</v>
      </c>
      <c r="CV80" s="150">
        <v>212.5</v>
      </c>
      <c r="CW80" s="150">
        <v>213.5</v>
      </c>
      <c r="CX80" s="150">
        <v>212.1</v>
      </c>
      <c r="CY80" s="150">
        <v>213.7</v>
      </c>
      <c r="CZ80" s="150">
        <v>210.2</v>
      </c>
      <c r="DA80" s="150">
        <v>215.1</v>
      </c>
      <c r="DB80" s="151">
        <v>219.3</v>
      </c>
      <c r="DC80" s="151">
        <v>221.1</v>
      </c>
      <c r="DD80" s="151">
        <v>222.8</v>
      </c>
      <c r="DE80" s="151">
        <v>188.8</v>
      </c>
      <c r="DF80" s="151">
        <v>172.1</v>
      </c>
      <c r="DG80" s="151">
        <v>164.6</v>
      </c>
      <c r="DH80" s="151">
        <v>163.6</v>
      </c>
      <c r="DI80" s="151">
        <v>164.1</v>
      </c>
      <c r="DJ80" s="151">
        <v>169.3</v>
      </c>
      <c r="DK80" s="151">
        <v>165.3</v>
      </c>
      <c r="DL80" s="151">
        <v>161.30000000000001</v>
      </c>
      <c r="DM80" s="152">
        <v>299.39999999999998</v>
      </c>
      <c r="DN80" s="152">
        <v>294.60000000000002</v>
      </c>
      <c r="DO80" s="152">
        <v>282.7</v>
      </c>
      <c r="DP80" s="152">
        <v>282.3</v>
      </c>
      <c r="DQ80" s="152">
        <v>281.8</v>
      </c>
      <c r="DR80" s="152">
        <v>260.89999999999998</v>
      </c>
      <c r="DS80" s="152">
        <v>241.8</v>
      </c>
      <c r="DT80" s="152">
        <v>241.8</v>
      </c>
      <c r="DU80" s="152">
        <v>239.5</v>
      </c>
      <c r="DV80" s="152">
        <v>244.6</v>
      </c>
      <c r="DW80" s="152">
        <v>258.2</v>
      </c>
      <c r="DX80" s="152">
        <v>254.5</v>
      </c>
      <c r="DY80" s="152">
        <v>250.8</v>
      </c>
      <c r="DZ80" s="152">
        <v>251.3</v>
      </c>
      <c r="EA80" s="152">
        <v>257.60000000000002</v>
      </c>
      <c r="EB80" s="152">
        <v>272.5</v>
      </c>
      <c r="EC80" s="152">
        <v>277.8</v>
      </c>
      <c r="ED80" s="152">
        <v>282.3</v>
      </c>
      <c r="EE80" s="152">
        <v>291.8</v>
      </c>
      <c r="EF80" s="152">
        <v>301.10000000000002</v>
      </c>
      <c r="EG80" s="152">
        <v>322.39999999999998</v>
      </c>
      <c r="EH80" s="152">
        <v>354.8</v>
      </c>
      <c r="EI80" s="152">
        <v>384.1</v>
      </c>
      <c r="EJ80" s="152">
        <v>429.1</v>
      </c>
      <c r="EK80" s="152">
        <v>474.1</v>
      </c>
      <c r="EL80" s="152">
        <v>475.8</v>
      </c>
      <c r="EM80" s="152">
        <v>470.3</v>
      </c>
      <c r="EN80" s="152">
        <v>466.5</v>
      </c>
      <c r="EO80" s="152">
        <v>472.9</v>
      </c>
      <c r="EP80" s="152">
        <v>481.1</v>
      </c>
      <c r="EQ80" s="152">
        <v>491.2</v>
      </c>
      <c r="ER80" s="152">
        <v>500.2</v>
      </c>
      <c r="ES80" s="152">
        <v>506.8</v>
      </c>
      <c r="ET80" s="152">
        <v>508.5</v>
      </c>
      <c r="EU80" s="152">
        <v>503.6</v>
      </c>
      <c r="EV80" s="152">
        <v>498</v>
      </c>
      <c r="EW80" s="152">
        <v>506.4</v>
      </c>
    </row>
    <row r="81" spans="1:153">
      <c r="A81" s="141" t="s">
        <v>7196</v>
      </c>
      <c r="B81" s="141" t="s">
        <v>7197</v>
      </c>
      <c r="C81" s="142">
        <v>8.4870000000000001E-2</v>
      </c>
      <c r="D81" s="143">
        <v>104.7</v>
      </c>
      <c r="E81" s="143">
        <v>100.2</v>
      </c>
      <c r="F81" s="143">
        <v>98.2</v>
      </c>
      <c r="G81" s="143">
        <v>100.9</v>
      </c>
      <c r="H81" s="143">
        <v>99.4</v>
      </c>
      <c r="I81" s="143">
        <v>104.5</v>
      </c>
      <c r="J81" s="143">
        <v>105.6</v>
      </c>
      <c r="K81" s="143">
        <v>104.1</v>
      </c>
      <c r="L81" s="143">
        <v>106</v>
      </c>
      <c r="M81" s="143">
        <v>112</v>
      </c>
      <c r="N81" s="143">
        <v>107.3</v>
      </c>
      <c r="O81" s="143">
        <v>103.8</v>
      </c>
      <c r="P81" s="143">
        <v>102.7</v>
      </c>
      <c r="Q81" s="143">
        <v>105.6</v>
      </c>
      <c r="R81" s="143">
        <v>102.2</v>
      </c>
      <c r="S81" s="143">
        <v>101.7</v>
      </c>
      <c r="T81" s="143">
        <v>102.7</v>
      </c>
      <c r="U81" s="143">
        <v>107.6</v>
      </c>
      <c r="V81" s="143">
        <v>117.3</v>
      </c>
      <c r="W81" s="143">
        <v>117.1</v>
      </c>
      <c r="X81" s="143">
        <v>118.2</v>
      </c>
      <c r="Y81" s="143">
        <v>118.2</v>
      </c>
      <c r="Z81" s="143">
        <v>118.4</v>
      </c>
      <c r="AA81" s="143">
        <v>120.3</v>
      </c>
      <c r="AB81" s="143">
        <v>122.8</v>
      </c>
      <c r="AC81" s="143">
        <v>129.6</v>
      </c>
      <c r="AD81" s="143">
        <v>136.30000000000001</v>
      </c>
      <c r="AE81" s="143">
        <v>156.6</v>
      </c>
      <c r="AF81" s="143">
        <v>157.19999999999999</v>
      </c>
      <c r="AG81" s="143">
        <v>150.1</v>
      </c>
      <c r="AH81" s="143">
        <v>148.1</v>
      </c>
      <c r="AI81" s="143">
        <v>148.5</v>
      </c>
      <c r="AJ81" s="143">
        <v>146.1</v>
      </c>
      <c r="AK81" s="143">
        <v>156.4</v>
      </c>
      <c r="AL81" s="143">
        <v>169</v>
      </c>
      <c r="AM81" s="143">
        <v>169.1</v>
      </c>
      <c r="AN81" s="143">
        <v>169.8</v>
      </c>
      <c r="AO81" s="143">
        <v>168.4</v>
      </c>
      <c r="AP81" s="143">
        <v>170.8</v>
      </c>
      <c r="AQ81" s="143">
        <v>174.1</v>
      </c>
      <c r="AR81" s="143">
        <v>171.7</v>
      </c>
      <c r="AS81" s="143">
        <v>177.5</v>
      </c>
      <c r="AT81" s="143">
        <v>182.7</v>
      </c>
      <c r="AU81" s="143">
        <v>183.7</v>
      </c>
      <c r="AV81" s="143">
        <v>183.8</v>
      </c>
      <c r="AW81" s="143">
        <v>184.3</v>
      </c>
      <c r="AX81" s="143">
        <v>181.3</v>
      </c>
      <c r="AY81" s="143">
        <v>180.5</v>
      </c>
      <c r="AZ81" s="143">
        <v>176.2</v>
      </c>
      <c r="BA81" s="143">
        <v>175.2</v>
      </c>
      <c r="BB81" s="143">
        <v>173.2</v>
      </c>
      <c r="BC81" s="143">
        <v>171.9</v>
      </c>
      <c r="BD81" s="143">
        <v>169.1</v>
      </c>
      <c r="BE81" s="143">
        <v>167.8</v>
      </c>
      <c r="BF81" s="143">
        <v>160.19999999999999</v>
      </c>
      <c r="BG81" s="143">
        <v>156.1</v>
      </c>
      <c r="BH81" s="143">
        <v>157.30000000000001</v>
      </c>
      <c r="BI81" s="143">
        <v>164.2</v>
      </c>
      <c r="BJ81" s="143">
        <v>163.6</v>
      </c>
      <c r="BK81" s="144">
        <v>165.5</v>
      </c>
      <c r="BL81" s="143">
        <v>173.2</v>
      </c>
      <c r="BM81" s="143">
        <v>166.7</v>
      </c>
      <c r="BN81" s="143">
        <v>156.19999999999999</v>
      </c>
      <c r="BO81" s="143">
        <v>159.1</v>
      </c>
      <c r="BP81" s="143">
        <v>161.69999999999999</v>
      </c>
      <c r="BQ81" s="143">
        <v>166.3</v>
      </c>
      <c r="BR81" s="145">
        <v>165.2</v>
      </c>
      <c r="BS81" s="145">
        <v>167.5</v>
      </c>
      <c r="BT81" s="145">
        <v>171.2</v>
      </c>
      <c r="BU81" s="145">
        <v>184.5</v>
      </c>
      <c r="BV81" s="145">
        <v>183.3</v>
      </c>
      <c r="BW81" s="145">
        <v>178.7</v>
      </c>
      <c r="BX81" s="145">
        <v>179.9</v>
      </c>
      <c r="BY81" s="145">
        <v>178.8</v>
      </c>
      <c r="BZ81" s="143">
        <v>182.9</v>
      </c>
      <c r="CA81" s="143">
        <v>176.6</v>
      </c>
      <c r="CB81" s="143">
        <v>180</v>
      </c>
      <c r="CC81" s="143">
        <v>194.5</v>
      </c>
      <c r="CD81" s="143">
        <v>199.3</v>
      </c>
      <c r="CE81" s="143">
        <v>197.9</v>
      </c>
      <c r="CF81" s="143">
        <v>193</v>
      </c>
      <c r="CG81" s="143">
        <v>194.1</v>
      </c>
      <c r="CH81" s="143">
        <v>190.6</v>
      </c>
      <c r="CI81" s="143">
        <v>185.1</v>
      </c>
      <c r="CJ81" s="146">
        <v>185.2</v>
      </c>
      <c r="CK81" s="146">
        <v>187.1</v>
      </c>
      <c r="CL81" s="146">
        <v>187</v>
      </c>
      <c r="CM81" s="147">
        <v>188.8</v>
      </c>
      <c r="CN81" s="147">
        <v>192.5</v>
      </c>
      <c r="CO81" s="147">
        <v>194.5</v>
      </c>
      <c r="CP81" s="148">
        <v>197.5</v>
      </c>
      <c r="CQ81" s="149">
        <v>198</v>
      </c>
      <c r="CR81" s="149">
        <v>202.1</v>
      </c>
      <c r="CS81" s="149">
        <v>198.9</v>
      </c>
      <c r="CT81" s="149">
        <v>195.2</v>
      </c>
      <c r="CU81" s="150">
        <v>187.8</v>
      </c>
      <c r="CV81" s="150">
        <v>185.4</v>
      </c>
      <c r="CW81" s="150">
        <v>189.6</v>
      </c>
      <c r="CX81" s="150">
        <v>198.5</v>
      </c>
      <c r="CY81" s="150">
        <v>207.7</v>
      </c>
      <c r="CZ81" s="150">
        <v>217.5</v>
      </c>
      <c r="DA81" s="150">
        <v>220.2</v>
      </c>
      <c r="DB81" s="151">
        <v>229</v>
      </c>
      <c r="DC81" s="151">
        <v>241.1</v>
      </c>
      <c r="DD81" s="151">
        <v>231.7</v>
      </c>
      <c r="DE81" s="151">
        <v>226</v>
      </c>
      <c r="DF81" s="151">
        <v>239.4</v>
      </c>
      <c r="DG81" s="151">
        <v>235.2</v>
      </c>
      <c r="DH81" s="151">
        <v>235</v>
      </c>
      <c r="DI81" s="151">
        <v>234.6</v>
      </c>
      <c r="DJ81" s="151">
        <v>239.1</v>
      </c>
      <c r="DK81" s="151">
        <v>242.4</v>
      </c>
      <c r="DL81" s="151">
        <v>253.2</v>
      </c>
      <c r="DM81" s="152">
        <v>269.2</v>
      </c>
      <c r="DN81" s="152">
        <v>279.89999999999998</v>
      </c>
      <c r="DO81" s="152">
        <v>280.5</v>
      </c>
      <c r="DP81" s="152">
        <v>285.60000000000002</v>
      </c>
      <c r="DQ81" s="152">
        <v>279.10000000000002</v>
      </c>
      <c r="DR81" s="152">
        <v>266.5</v>
      </c>
      <c r="DS81" s="152">
        <v>260.8</v>
      </c>
      <c r="DT81" s="152">
        <v>266</v>
      </c>
      <c r="DU81" s="152">
        <v>265.10000000000002</v>
      </c>
      <c r="DV81" s="152">
        <v>264.5</v>
      </c>
      <c r="DW81" s="152">
        <v>265.10000000000002</v>
      </c>
      <c r="DX81" s="152">
        <v>271.10000000000002</v>
      </c>
      <c r="DY81" s="152">
        <v>281.7</v>
      </c>
      <c r="DZ81" s="152">
        <v>287.39999999999998</v>
      </c>
      <c r="EA81" s="152">
        <v>272.3</v>
      </c>
      <c r="EB81" s="152">
        <v>261.5</v>
      </c>
      <c r="EC81" s="152">
        <v>268.10000000000002</v>
      </c>
      <c r="ED81" s="152">
        <v>265.60000000000002</v>
      </c>
      <c r="EE81" s="152">
        <v>261.5</v>
      </c>
      <c r="EF81" s="152">
        <v>261.5</v>
      </c>
      <c r="EG81" s="152">
        <v>267.7</v>
      </c>
      <c r="EH81" s="152">
        <v>272.3</v>
      </c>
      <c r="EI81" s="152">
        <v>277.39999999999998</v>
      </c>
      <c r="EJ81" s="152">
        <v>284.39999999999998</v>
      </c>
      <c r="EK81" s="152">
        <v>278.60000000000002</v>
      </c>
      <c r="EL81" s="152">
        <v>277.60000000000002</v>
      </c>
      <c r="EM81" s="152">
        <v>267.2</v>
      </c>
      <c r="EN81" s="152">
        <v>263.60000000000002</v>
      </c>
      <c r="EO81" s="152">
        <v>267.10000000000002</v>
      </c>
      <c r="EP81" s="152">
        <v>258.3</v>
      </c>
      <c r="EQ81" s="152">
        <v>255.9</v>
      </c>
      <c r="ER81" s="152">
        <v>261.2</v>
      </c>
      <c r="ES81" s="152">
        <v>266.8</v>
      </c>
      <c r="ET81" s="152">
        <v>265.2</v>
      </c>
      <c r="EU81" s="152">
        <v>255.9</v>
      </c>
      <c r="EV81" s="152">
        <v>257.5</v>
      </c>
      <c r="EW81" s="152">
        <v>252.6</v>
      </c>
    </row>
    <row r="82" spans="1:153">
      <c r="A82" s="141" t="s">
        <v>7198</v>
      </c>
      <c r="B82" s="141" t="s">
        <v>7199</v>
      </c>
      <c r="C82" s="142">
        <v>6.2560000000000004E-2</v>
      </c>
      <c r="D82" s="143">
        <v>99.3</v>
      </c>
      <c r="E82" s="143">
        <v>99.2</v>
      </c>
      <c r="F82" s="143">
        <v>99.1</v>
      </c>
      <c r="G82" s="143">
        <v>99.2</v>
      </c>
      <c r="H82" s="143">
        <v>100.9</v>
      </c>
      <c r="I82" s="143">
        <v>102.7</v>
      </c>
      <c r="J82" s="143">
        <v>105.8</v>
      </c>
      <c r="K82" s="143">
        <v>104.7</v>
      </c>
      <c r="L82" s="143">
        <v>108.9</v>
      </c>
      <c r="M82" s="143">
        <v>106.4</v>
      </c>
      <c r="N82" s="143">
        <v>104.4</v>
      </c>
      <c r="O82" s="143">
        <v>99.4</v>
      </c>
      <c r="P82" s="143">
        <v>102.2</v>
      </c>
      <c r="Q82" s="143">
        <v>101.4</v>
      </c>
      <c r="R82" s="143">
        <v>99.1</v>
      </c>
      <c r="S82" s="143">
        <v>101.4</v>
      </c>
      <c r="T82" s="143">
        <v>100.2</v>
      </c>
      <c r="U82" s="143">
        <v>101.8</v>
      </c>
      <c r="V82" s="143">
        <v>101.9</v>
      </c>
      <c r="W82" s="143">
        <v>101.9</v>
      </c>
      <c r="X82" s="143">
        <v>101.7</v>
      </c>
      <c r="Y82" s="143">
        <v>102.6</v>
      </c>
      <c r="Z82" s="143">
        <v>101.2</v>
      </c>
      <c r="AA82" s="143">
        <v>97</v>
      </c>
      <c r="AB82" s="143">
        <v>93.6</v>
      </c>
      <c r="AC82" s="143">
        <v>93.4</v>
      </c>
      <c r="AD82" s="143">
        <v>89.9</v>
      </c>
      <c r="AE82" s="143">
        <v>89.4</v>
      </c>
      <c r="AF82" s="143">
        <v>89.8</v>
      </c>
      <c r="AG82" s="143">
        <v>89.7</v>
      </c>
      <c r="AH82" s="143">
        <v>90.1</v>
      </c>
      <c r="AI82" s="143">
        <v>89.2</v>
      </c>
      <c r="AJ82" s="143">
        <v>89.1</v>
      </c>
      <c r="AK82" s="143">
        <v>90.8</v>
      </c>
      <c r="AL82" s="143">
        <v>94.9</v>
      </c>
      <c r="AM82" s="143">
        <v>99.2</v>
      </c>
      <c r="AN82" s="143">
        <v>104.3</v>
      </c>
      <c r="AO82" s="143">
        <v>108.1</v>
      </c>
      <c r="AP82" s="143">
        <v>111.2</v>
      </c>
      <c r="AQ82" s="143">
        <v>114.7</v>
      </c>
      <c r="AR82" s="143">
        <v>112</v>
      </c>
      <c r="AS82" s="143">
        <v>109.5</v>
      </c>
      <c r="AT82" s="143">
        <v>110</v>
      </c>
      <c r="AU82" s="143">
        <v>107.9</v>
      </c>
      <c r="AV82" s="143">
        <v>107.1</v>
      </c>
      <c r="AW82" s="143">
        <v>105.2</v>
      </c>
      <c r="AX82" s="143">
        <v>104.5</v>
      </c>
      <c r="AY82" s="143">
        <v>102.1</v>
      </c>
      <c r="AZ82" s="143">
        <v>111.1</v>
      </c>
      <c r="BA82" s="143">
        <v>116.5</v>
      </c>
      <c r="BB82" s="143">
        <v>115.9</v>
      </c>
      <c r="BC82" s="143">
        <v>118.7</v>
      </c>
      <c r="BD82" s="143">
        <v>127.4</v>
      </c>
      <c r="BE82" s="143">
        <v>127.3</v>
      </c>
      <c r="BF82" s="143">
        <v>127.7</v>
      </c>
      <c r="BG82" s="143">
        <v>128.69999999999999</v>
      </c>
      <c r="BH82" s="143">
        <v>131.4</v>
      </c>
      <c r="BI82" s="143">
        <v>131.69999999999999</v>
      </c>
      <c r="BJ82" s="143">
        <v>128.19999999999999</v>
      </c>
      <c r="BK82" s="144">
        <v>123.2</v>
      </c>
      <c r="BL82" s="143">
        <v>131.5</v>
      </c>
      <c r="BM82" s="143">
        <v>130.80000000000001</v>
      </c>
      <c r="BN82" s="143">
        <v>129.6</v>
      </c>
      <c r="BO82" s="143">
        <v>132.1</v>
      </c>
      <c r="BP82" s="143">
        <v>133.1</v>
      </c>
      <c r="BQ82" s="143">
        <v>132.19999999999999</v>
      </c>
      <c r="BR82" s="145">
        <v>133.1</v>
      </c>
      <c r="BS82" s="145">
        <v>133.5</v>
      </c>
      <c r="BT82" s="145">
        <v>140.4</v>
      </c>
      <c r="BU82" s="145">
        <v>137.19999999999999</v>
      </c>
      <c r="BV82" s="145">
        <v>133.30000000000001</v>
      </c>
      <c r="BW82" s="145">
        <v>120.7</v>
      </c>
      <c r="BX82" s="145">
        <v>121</v>
      </c>
      <c r="BY82" s="145">
        <v>119.3</v>
      </c>
      <c r="BZ82" s="143">
        <v>120.9</v>
      </c>
      <c r="CA82" s="143">
        <v>130.30000000000001</v>
      </c>
      <c r="CB82" s="143">
        <v>132</v>
      </c>
      <c r="CC82" s="143">
        <v>131.19999999999999</v>
      </c>
      <c r="CD82" s="143">
        <v>131.5</v>
      </c>
      <c r="CE82" s="143">
        <v>134.30000000000001</v>
      </c>
      <c r="CF82" s="143">
        <v>127.9</v>
      </c>
      <c r="CG82" s="143">
        <v>127.5</v>
      </c>
      <c r="CH82" s="143">
        <v>123.5</v>
      </c>
      <c r="CI82" s="143">
        <v>118</v>
      </c>
      <c r="CJ82" s="146">
        <v>121</v>
      </c>
      <c r="CK82" s="146">
        <v>123</v>
      </c>
      <c r="CL82" s="146">
        <v>123.2</v>
      </c>
      <c r="CM82" s="147">
        <v>123</v>
      </c>
      <c r="CN82" s="147">
        <v>121.8</v>
      </c>
      <c r="CO82" s="147">
        <v>119.9</v>
      </c>
      <c r="CP82" s="148">
        <v>119.5</v>
      </c>
      <c r="CQ82" s="149">
        <v>119.7</v>
      </c>
      <c r="CR82" s="149">
        <v>119.8</v>
      </c>
      <c r="CS82" s="149">
        <v>119.6</v>
      </c>
      <c r="CT82" s="149">
        <v>116.2</v>
      </c>
      <c r="CU82" s="150">
        <v>113.3</v>
      </c>
      <c r="CV82" s="150">
        <v>111</v>
      </c>
      <c r="CW82" s="150">
        <v>112.8</v>
      </c>
      <c r="CX82" s="150">
        <v>109.9</v>
      </c>
      <c r="CY82" s="150">
        <v>108.1</v>
      </c>
      <c r="CZ82" s="150">
        <v>106.2</v>
      </c>
      <c r="DA82" s="150">
        <v>107.6</v>
      </c>
      <c r="DB82" s="151">
        <v>103.2</v>
      </c>
      <c r="DC82" s="151">
        <v>102</v>
      </c>
      <c r="DD82" s="151">
        <v>104.6</v>
      </c>
      <c r="DE82" s="151">
        <v>103.1</v>
      </c>
      <c r="DF82" s="151">
        <v>101.2</v>
      </c>
      <c r="DG82" s="151">
        <v>105.5</v>
      </c>
      <c r="DH82" s="151">
        <v>103.9</v>
      </c>
      <c r="DI82" s="151">
        <v>100</v>
      </c>
      <c r="DJ82" s="151">
        <v>93.9</v>
      </c>
      <c r="DK82" s="151">
        <v>93.1</v>
      </c>
      <c r="DL82" s="151">
        <v>94.6</v>
      </c>
      <c r="DM82" s="152">
        <v>103.3</v>
      </c>
      <c r="DN82" s="152">
        <v>99.5</v>
      </c>
      <c r="DO82" s="152">
        <v>103.5</v>
      </c>
      <c r="DP82" s="152">
        <v>107.4</v>
      </c>
      <c r="DQ82" s="152">
        <v>113.4</v>
      </c>
      <c r="DR82" s="152">
        <v>123</v>
      </c>
      <c r="DS82" s="152">
        <v>128.5</v>
      </c>
      <c r="DT82" s="152">
        <v>136.80000000000001</v>
      </c>
      <c r="DU82" s="152">
        <v>152.80000000000001</v>
      </c>
      <c r="DV82" s="152">
        <v>148.69999999999999</v>
      </c>
      <c r="DW82" s="152">
        <v>151</v>
      </c>
      <c r="DX82" s="152">
        <v>156.5</v>
      </c>
      <c r="DY82" s="152">
        <v>157.69999999999999</v>
      </c>
      <c r="DZ82" s="152">
        <v>161.5</v>
      </c>
      <c r="EA82" s="152">
        <v>161.80000000000001</v>
      </c>
      <c r="EB82" s="152">
        <v>182.3</v>
      </c>
      <c r="EC82" s="152">
        <v>205.2</v>
      </c>
      <c r="ED82" s="152">
        <v>200.5</v>
      </c>
      <c r="EE82" s="152">
        <v>205.9</v>
      </c>
      <c r="EF82" s="152">
        <v>230.7</v>
      </c>
      <c r="EG82" s="152">
        <v>267.7</v>
      </c>
      <c r="EH82" s="152">
        <v>291</v>
      </c>
      <c r="EI82" s="152">
        <v>402.5</v>
      </c>
      <c r="EJ82" s="152">
        <v>423.9</v>
      </c>
      <c r="EK82" s="152">
        <v>424.1</v>
      </c>
      <c r="EL82" s="152">
        <v>412</v>
      </c>
      <c r="EM82" s="152">
        <v>372.1</v>
      </c>
      <c r="EN82" s="152">
        <v>337.3</v>
      </c>
      <c r="EO82" s="152">
        <v>310.2</v>
      </c>
      <c r="EP82" s="152">
        <v>309.89999999999998</v>
      </c>
      <c r="EQ82" s="152">
        <v>268.8</v>
      </c>
      <c r="ER82" s="152">
        <v>235.6</v>
      </c>
      <c r="ES82" s="152">
        <v>266.5</v>
      </c>
      <c r="ET82" s="152">
        <v>240.3</v>
      </c>
      <c r="EU82" s="152">
        <v>222.1</v>
      </c>
      <c r="EV82" s="152">
        <v>213.7</v>
      </c>
      <c r="EW82" s="152">
        <v>212.6</v>
      </c>
    </row>
    <row r="83" spans="1:153">
      <c r="A83" s="141" t="s">
        <v>7200</v>
      </c>
      <c r="B83" s="141" t="s">
        <v>7201</v>
      </c>
      <c r="C83" s="142">
        <v>5.323E-2</v>
      </c>
      <c r="D83" s="143">
        <v>44.4</v>
      </c>
      <c r="E83" s="143">
        <v>39.700000000000003</v>
      </c>
      <c r="F83" s="143">
        <v>40.799999999999997</v>
      </c>
      <c r="G83" s="143">
        <v>40.9</v>
      </c>
      <c r="H83" s="143">
        <v>42.3</v>
      </c>
      <c r="I83" s="143">
        <v>40</v>
      </c>
      <c r="J83" s="143">
        <v>37.1</v>
      </c>
      <c r="K83" s="143">
        <v>33.200000000000003</v>
      </c>
      <c r="L83" s="143">
        <v>32</v>
      </c>
      <c r="M83" s="143">
        <v>33.700000000000003</v>
      </c>
      <c r="N83" s="143">
        <v>35.5</v>
      </c>
      <c r="O83" s="143">
        <v>39.9</v>
      </c>
      <c r="P83" s="143">
        <v>54.1</v>
      </c>
      <c r="Q83" s="143">
        <v>64.099999999999994</v>
      </c>
      <c r="R83" s="143">
        <v>64</v>
      </c>
      <c r="S83" s="143">
        <v>63.3</v>
      </c>
      <c r="T83" s="143">
        <v>60.9</v>
      </c>
      <c r="U83" s="143">
        <v>61.7</v>
      </c>
      <c r="V83" s="143">
        <v>63.1</v>
      </c>
      <c r="W83" s="143">
        <v>83.1</v>
      </c>
      <c r="X83" s="143">
        <v>86.9</v>
      </c>
      <c r="Y83" s="143">
        <v>81.599999999999994</v>
      </c>
      <c r="Z83" s="143">
        <v>77.900000000000006</v>
      </c>
      <c r="AA83" s="143">
        <v>82.2</v>
      </c>
      <c r="AB83" s="143">
        <v>78.7</v>
      </c>
      <c r="AC83" s="143">
        <v>86.4</v>
      </c>
      <c r="AD83" s="143">
        <v>85</v>
      </c>
      <c r="AE83" s="143">
        <v>95.2</v>
      </c>
      <c r="AF83" s="143">
        <v>104.8</v>
      </c>
      <c r="AG83" s="143">
        <v>107.3</v>
      </c>
      <c r="AH83" s="143">
        <v>101.3</v>
      </c>
      <c r="AI83" s="143">
        <v>94.5</v>
      </c>
      <c r="AJ83" s="143">
        <v>93.1</v>
      </c>
      <c r="AK83" s="143">
        <v>99.4</v>
      </c>
      <c r="AL83" s="143">
        <v>105.2</v>
      </c>
      <c r="AM83" s="143">
        <v>98.5</v>
      </c>
      <c r="AN83" s="143">
        <v>85.6</v>
      </c>
      <c r="AO83" s="143">
        <v>91</v>
      </c>
      <c r="AP83" s="143">
        <v>112.1</v>
      </c>
      <c r="AQ83" s="143">
        <v>130.4</v>
      </c>
      <c r="AR83" s="143">
        <v>143.9</v>
      </c>
      <c r="AS83" s="143">
        <v>143.19999999999999</v>
      </c>
      <c r="AT83" s="143">
        <v>134.1</v>
      </c>
      <c r="AU83" s="143">
        <v>151</v>
      </c>
      <c r="AV83" s="143">
        <v>176.4</v>
      </c>
      <c r="AW83" s="143">
        <v>167</v>
      </c>
      <c r="AX83" s="143">
        <v>153.6</v>
      </c>
      <c r="AY83" s="143">
        <v>120.7</v>
      </c>
      <c r="AZ83" s="143">
        <v>103.7</v>
      </c>
      <c r="BA83" s="143">
        <v>122.5</v>
      </c>
      <c r="BB83" s="143">
        <v>141.5</v>
      </c>
      <c r="BC83" s="143">
        <v>151.69999999999999</v>
      </c>
      <c r="BD83" s="143">
        <v>178.7</v>
      </c>
      <c r="BE83" s="143">
        <v>180.1</v>
      </c>
      <c r="BF83" s="143">
        <v>174.3</v>
      </c>
      <c r="BG83" s="143">
        <v>171.8</v>
      </c>
      <c r="BH83" s="143">
        <v>171.9</v>
      </c>
      <c r="BI83" s="143">
        <v>181.4</v>
      </c>
      <c r="BJ83" s="143">
        <v>160.9</v>
      </c>
      <c r="BK83" s="144">
        <v>119.7</v>
      </c>
      <c r="BL83" s="143">
        <v>96.1</v>
      </c>
      <c r="BM83" s="143">
        <v>89.8</v>
      </c>
      <c r="BN83" s="143">
        <v>86.6</v>
      </c>
      <c r="BO83" s="143">
        <v>84.7</v>
      </c>
      <c r="BP83" s="143">
        <v>84</v>
      </c>
      <c r="BQ83" s="143">
        <v>74.900000000000006</v>
      </c>
      <c r="BR83" s="145">
        <v>73.099999999999994</v>
      </c>
      <c r="BS83" s="145">
        <v>72.7</v>
      </c>
      <c r="BT83" s="145">
        <v>65.2</v>
      </c>
      <c r="BU83" s="145">
        <v>61.6</v>
      </c>
      <c r="BV83" s="145">
        <v>63.5</v>
      </c>
      <c r="BW83" s="145">
        <v>55</v>
      </c>
      <c r="BX83" s="145">
        <v>53.2</v>
      </c>
      <c r="BY83" s="145">
        <v>47.7</v>
      </c>
      <c r="BZ83" s="143">
        <v>45.9</v>
      </c>
      <c r="CA83" s="143">
        <v>50.7</v>
      </c>
      <c r="CB83" s="143">
        <v>50.4</v>
      </c>
      <c r="CC83" s="143">
        <v>47.1</v>
      </c>
      <c r="CD83" s="143">
        <v>43.9</v>
      </c>
      <c r="CE83" s="143">
        <v>41.9</v>
      </c>
      <c r="CF83" s="143">
        <v>42.5</v>
      </c>
      <c r="CG83" s="143">
        <v>41.9</v>
      </c>
      <c r="CH83" s="143">
        <v>48.4</v>
      </c>
      <c r="CI83" s="143">
        <v>56</v>
      </c>
      <c r="CJ83" s="146">
        <v>67.599999999999994</v>
      </c>
      <c r="CK83" s="146">
        <v>79.8</v>
      </c>
      <c r="CL83" s="146">
        <v>83.5</v>
      </c>
      <c r="CM83" s="147">
        <v>86</v>
      </c>
      <c r="CN83" s="147">
        <v>103</v>
      </c>
      <c r="CO83" s="147">
        <v>115.2</v>
      </c>
      <c r="CP83" s="148">
        <v>150.9</v>
      </c>
      <c r="CQ83" s="149">
        <v>166.8</v>
      </c>
      <c r="CR83" s="149">
        <v>159.30000000000001</v>
      </c>
      <c r="CS83" s="149">
        <v>159.19999999999999</v>
      </c>
      <c r="CT83" s="149">
        <v>139.19999999999999</v>
      </c>
      <c r="CU83" s="150">
        <v>113</v>
      </c>
      <c r="CV83" s="150">
        <v>111.4</v>
      </c>
      <c r="CW83" s="150">
        <v>100.2</v>
      </c>
      <c r="CX83" s="150">
        <v>97</v>
      </c>
      <c r="CY83" s="150">
        <v>93.6</v>
      </c>
      <c r="CZ83" s="150">
        <v>109.4</v>
      </c>
      <c r="DA83" s="150">
        <v>120.8</v>
      </c>
      <c r="DB83" s="151">
        <v>118.4</v>
      </c>
      <c r="DC83" s="151">
        <v>121.6</v>
      </c>
      <c r="DD83" s="151">
        <v>119.5</v>
      </c>
      <c r="DE83" s="151">
        <v>120.9</v>
      </c>
      <c r="DF83" s="151">
        <v>107</v>
      </c>
      <c r="DG83" s="151">
        <v>96.4</v>
      </c>
      <c r="DH83" s="151">
        <v>92.8</v>
      </c>
      <c r="DI83" s="151">
        <v>94.1</v>
      </c>
      <c r="DJ83" s="151">
        <v>106.6</v>
      </c>
      <c r="DK83" s="151">
        <v>111.9</v>
      </c>
      <c r="DL83" s="151">
        <v>106.8</v>
      </c>
      <c r="DM83" s="152">
        <v>97.4</v>
      </c>
      <c r="DN83" s="152">
        <v>95.7</v>
      </c>
      <c r="DO83" s="152">
        <v>84.4</v>
      </c>
      <c r="DP83" s="152">
        <v>67.400000000000006</v>
      </c>
      <c r="DQ83" s="152">
        <v>58.6</v>
      </c>
      <c r="DR83" s="152">
        <v>70.8</v>
      </c>
      <c r="DS83" s="152">
        <v>71.099999999999994</v>
      </c>
      <c r="DT83" s="152">
        <v>67.400000000000006</v>
      </c>
      <c r="DU83" s="152">
        <v>66.400000000000006</v>
      </c>
      <c r="DV83" s="152">
        <v>68.099999999999994</v>
      </c>
      <c r="DW83" s="152">
        <v>64.2</v>
      </c>
      <c r="DX83" s="152">
        <v>63.5</v>
      </c>
      <c r="DY83" s="152">
        <v>52.7</v>
      </c>
      <c r="DZ83" s="152">
        <v>51.4</v>
      </c>
      <c r="EA83" s="152">
        <v>59</v>
      </c>
      <c r="EB83" s="152">
        <v>56.8</v>
      </c>
      <c r="EC83" s="152">
        <v>60.9</v>
      </c>
      <c r="ED83" s="152">
        <v>77.5</v>
      </c>
      <c r="EE83" s="152">
        <v>86.6</v>
      </c>
      <c r="EF83" s="152">
        <v>95.3</v>
      </c>
      <c r="EG83" s="152">
        <v>104.3</v>
      </c>
      <c r="EH83" s="152">
        <v>120.3</v>
      </c>
      <c r="EI83" s="152">
        <v>163.9</v>
      </c>
      <c r="EJ83" s="152">
        <v>199.1</v>
      </c>
      <c r="EK83" s="152">
        <v>199.4</v>
      </c>
      <c r="EL83" s="152">
        <v>194.9</v>
      </c>
      <c r="EM83" s="152">
        <v>217</v>
      </c>
      <c r="EN83" s="152">
        <v>312.10000000000002</v>
      </c>
      <c r="EO83" s="152">
        <v>351</v>
      </c>
      <c r="EP83" s="152">
        <v>400.5</v>
      </c>
      <c r="EQ83" s="152">
        <v>252.2</v>
      </c>
      <c r="ER83" s="152">
        <v>237</v>
      </c>
      <c r="ES83" s="152">
        <v>269.8</v>
      </c>
      <c r="ET83" s="152">
        <v>272.2</v>
      </c>
      <c r="EU83" s="152">
        <v>300.7</v>
      </c>
      <c r="EV83" s="152">
        <v>338.6</v>
      </c>
      <c r="EW83" s="152">
        <v>439</v>
      </c>
    </row>
    <row r="84" spans="1:153">
      <c r="A84" s="141" t="s">
        <v>7202</v>
      </c>
      <c r="B84" s="141" t="s">
        <v>7203</v>
      </c>
      <c r="C84" s="142">
        <v>2.154E-2</v>
      </c>
      <c r="D84" s="143">
        <v>93.6</v>
      </c>
      <c r="E84" s="143">
        <v>92.8</v>
      </c>
      <c r="F84" s="143">
        <v>93.6</v>
      </c>
      <c r="G84" s="143">
        <v>94.3</v>
      </c>
      <c r="H84" s="143">
        <v>99.1</v>
      </c>
      <c r="I84" s="143">
        <v>95.7</v>
      </c>
      <c r="J84" s="143">
        <v>97</v>
      </c>
      <c r="K84" s="143">
        <v>100.1</v>
      </c>
      <c r="L84" s="143">
        <v>104.6</v>
      </c>
      <c r="M84" s="143">
        <v>114.8</v>
      </c>
      <c r="N84" s="143">
        <v>117</v>
      </c>
      <c r="O84" s="143">
        <v>127.4</v>
      </c>
      <c r="P84" s="143">
        <v>139.4</v>
      </c>
      <c r="Q84" s="143">
        <v>143.69999999999999</v>
      </c>
      <c r="R84" s="143">
        <v>139.4</v>
      </c>
      <c r="S84" s="143">
        <v>138.1</v>
      </c>
      <c r="T84" s="143">
        <v>135.1</v>
      </c>
      <c r="U84" s="143">
        <v>135.9</v>
      </c>
      <c r="V84" s="143">
        <v>140.6</v>
      </c>
      <c r="W84" s="143">
        <v>146.5</v>
      </c>
      <c r="X84" s="143">
        <v>148.4</v>
      </c>
      <c r="Y84" s="143">
        <v>150.1</v>
      </c>
      <c r="Z84" s="143">
        <v>167.3</v>
      </c>
      <c r="AA84" s="143">
        <v>165.7</v>
      </c>
      <c r="AB84" s="143">
        <v>171.2</v>
      </c>
      <c r="AC84" s="143">
        <v>173.1</v>
      </c>
      <c r="AD84" s="143">
        <v>169.2</v>
      </c>
      <c r="AE84" s="143">
        <v>188.4</v>
      </c>
      <c r="AF84" s="143">
        <v>204.8</v>
      </c>
      <c r="AG84" s="143">
        <v>208.8</v>
      </c>
      <c r="AH84" s="143">
        <v>204.3</v>
      </c>
      <c r="AI84" s="143">
        <v>202.6</v>
      </c>
      <c r="AJ84" s="143">
        <v>200.9</v>
      </c>
      <c r="AK84" s="143">
        <v>195.5</v>
      </c>
      <c r="AL84" s="143">
        <v>163.69999999999999</v>
      </c>
      <c r="AM84" s="143">
        <v>147.80000000000001</v>
      </c>
      <c r="AN84" s="143">
        <v>163.80000000000001</v>
      </c>
      <c r="AO84" s="143">
        <v>181.4</v>
      </c>
      <c r="AP84" s="143">
        <v>198.9</v>
      </c>
      <c r="AQ84" s="143">
        <v>200</v>
      </c>
      <c r="AR84" s="143">
        <v>198.4</v>
      </c>
      <c r="AS84" s="143">
        <v>207.6</v>
      </c>
      <c r="AT84" s="143">
        <v>211.6</v>
      </c>
      <c r="AU84" s="143">
        <v>205.5</v>
      </c>
      <c r="AV84" s="143">
        <v>195.4</v>
      </c>
      <c r="AW84" s="143">
        <v>177.2</v>
      </c>
      <c r="AX84" s="143">
        <v>159.1</v>
      </c>
      <c r="AY84" s="143">
        <v>156</v>
      </c>
      <c r="AZ84" s="143">
        <v>163.19999999999999</v>
      </c>
      <c r="BA84" s="143">
        <v>165.4</v>
      </c>
      <c r="BB84" s="143">
        <v>164.4</v>
      </c>
      <c r="BC84" s="143">
        <v>166.9</v>
      </c>
      <c r="BD84" s="143">
        <v>164.7</v>
      </c>
      <c r="BE84" s="143">
        <v>162.80000000000001</v>
      </c>
      <c r="BF84" s="143">
        <v>162.69999999999999</v>
      </c>
      <c r="BG84" s="143">
        <v>156.80000000000001</v>
      </c>
      <c r="BH84" s="143">
        <v>154.69999999999999</v>
      </c>
      <c r="BI84" s="143">
        <v>147.9</v>
      </c>
      <c r="BJ84" s="143">
        <v>143</v>
      </c>
      <c r="BK84" s="144">
        <v>137.30000000000001</v>
      </c>
      <c r="BL84" s="143">
        <v>146</v>
      </c>
      <c r="BM84" s="143">
        <v>140</v>
      </c>
      <c r="BN84" s="143">
        <v>130.1</v>
      </c>
      <c r="BO84" s="143">
        <v>125.6</v>
      </c>
      <c r="BP84" s="143">
        <v>124.2</v>
      </c>
      <c r="BQ84" s="143">
        <v>125.1</v>
      </c>
      <c r="BR84" s="145">
        <v>121.4</v>
      </c>
      <c r="BS84" s="145">
        <v>120.5</v>
      </c>
      <c r="BT84" s="145">
        <v>128.4</v>
      </c>
      <c r="BU84" s="145">
        <v>131.6</v>
      </c>
      <c r="BV84" s="145">
        <v>125.8</v>
      </c>
      <c r="BW84" s="145">
        <v>124</v>
      </c>
      <c r="BX84" s="145">
        <v>124.5</v>
      </c>
      <c r="BY84" s="145">
        <v>123.1</v>
      </c>
      <c r="BZ84" s="143">
        <v>120.3</v>
      </c>
      <c r="CA84" s="143">
        <v>125</v>
      </c>
      <c r="CB84" s="143">
        <v>127.9</v>
      </c>
      <c r="CC84" s="143">
        <v>131.19999999999999</v>
      </c>
      <c r="CD84" s="143">
        <v>133.5</v>
      </c>
      <c r="CE84" s="143">
        <v>141.80000000000001</v>
      </c>
      <c r="CF84" s="143">
        <v>148.69999999999999</v>
      </c>
      <c r="CG84" s="143">
        <v>151.69999999999999</v>
      </c>
      <c r="CH84" s="143">
        <v>149.30000000000001</v>
      </c>
      <c r="CI84" s="143">
        <v>145.30000000000001</v>
      </c>
      <c r="CJ84" s="146">
        <v>155.1</v>
      </c>
      <c r="CK84" s="146">
        <v>155.9</v>
      </c>
      <c r="CL84" s="146">
        <v>156.9</v>
      </c>
      <c r="CM84" s="147">
        <v>156.4</v>
      </c>
      <c r="CN84" s="147">
        <v>151.69999999999999</v>
      </c>
      <c r="CO84" s="147">
        <v>148.19999999999999</v>
      </c>
      <c r="CP84" s="148">
        <v>149.5</v>
      </c>
      <c r="CQ84" s="149">
        <v>154.19999999999999</v>
      </c>
      <c r="CR84" s="149">
        <v>158.80000000000001</v>
      </c>
      <c r="CS84" s="149">
        <v>159.69999999999999</v>
      </c>
      <c r="CT84" s="149">
        <v>152</v>
      </c>
      <c r="CU84" s="150">
        <v>145.80000000000001</v>
      </c>
      <c r="CV84" s="150">
        <v>145.1</v>
      </c>
      <c r="CW84" s="150">
        <v>156.1</v>
      </c>
      <c r="CX84" s="150">
        <v>163.69999999999999</v>
      </c>
      <c r="CY84" s="150">
        <v>161.80000000000001</v>
      </c>
      <c r="CZ84" s="150">
        <v>162.69999999999999</v>
      </c>
      <c r="DA84" s="150">
        <v>166.6</v>
      </c>
      <c r="DB84" s="151">
        <v>172</v>
      </c>
      <c r="DC84" s="151">
        <v>174.2</v>
      </c>
      <c r="DD84" s="151">
        <v>167.4</v>
      </c>
      <c r="DE84" s="151">
        <v>166.7</v>
      </c>
      <c r="DF84" s="151">
        <v>167.6</v>
      </c>
      <c r="DG84" s="151">
        <v>174.9</v>
      </c>
      <c r="DH84" s="151">
        <v>180.9</v>
      </c>
      <c r="DI84" s="151">
        <v>191.8</v>
      </c>
      <c r="DJ84" s="151">
        <v>193.6</v>
      </c>
      <c r="DK84" s="151">
        <v>186.7</v>
      </c>
      <c r="DL84" s="151">
        <v>183.2</v>
      </c>
      <c r="DM84" s="152">
        <v>181.7</v>
      </c>
      <c r="DN84" s="152">
        <v>179.5</v>
      </c>
      <c r="DO84" s="152">
        <v>197.1</v>
      </c>
      <c r="DP84" s="152">
        <v>199.7</v>
      </c>
      <c r="DQ84" s="152">
        <v>202.8</v>
      </c>
      <c r="DR84" s="152">
        <v>218.1</v>
      </c>
      <c r="DS84" s="152">
        <v>234.9</v>
      </c>
      <c r="DT84" s="152">
        <v>267.8</v>
      </c>
      <c r="DU84" s="152">
        <v>276.60000000000002</v>
      </c>
      <c r="DV84" s="152">
        <v>277</v>
      </c>
      <c r="DW84" s="152">
        <v>285.5</v>
      </c>
      <c r="DX84" s="152">
        <v>290.39999999999998</v>
      </c>
      <c r="DY84" s="152">
        <v>285.10000000000002</v>
      </c>
      <c r="DZ84" s="152">
        <v>286.3</v>
      </c>
      <c r="EA84" s="152">
        <v>286.39999999999998</v>
      </c>
      <c r="EB84" s="152">
        <v>269.7</v>
      </c>
      <c r="EC84" s="152">
        <v>264.89999999999998</v>
      </c>
      <c r="ED84" s="152">
        <v>242.5</v>
      </c>
      <c r="EE84" s="152">
        <v>222.8</v>
      </c>
      <c r="EF84" s="152">
        <v>218.1</v>
      </c>
      <c r="EG84" s="152">
        <v>207.1</v>
      </c>
      <c r="EH84" s="152">
        <v>204.9</v>
      </c>
      <c r="EI84" s="152">
        <v>209.8</v>
      </c>
      <c r="EJ84" s="152">
        <v>207.7</v>
      </c>
      <c r="EK84" s="152">
        <v>206.6</v>
      </c>
      <c r="EL84" s="152">
        <v>205.5</v>
      </c>
      <c r="EM84" s="152">
        <v>206.2</v>
      </c>
      <c r="EN84" s="152">
        <v>204.2</v>
      </c>
      <c r="EO84" s="152">
        <v>194.2</v>
      </c>
      <c r="EP84" s="152">
        <v>198.5</v>
      </c>
      <c r="EQ84" s="152">
        <v>205.3</v>
      </c>
      <c r="ER84" s="152">
        <v>212.5</v>
      </c>
      <c r="ES84" s="152">
        <v>212.6</v>
      </c>
      <c r="ET84" s="152">
        <v>210.6</v>
      </c>
      <c r="EU84" s="152">
        <v>204.9</v>
      </c>
      <c r="EV84" s="152">
        <v>203.8</v>
      </c>
      <c r="EW84" s="152">
        <v>200.3</v>
      </c>
    </row>
    <row r="85" spans="1:153">
      <c r="A85" s="141" t="s">
        <v>7204</v>
      </c>
      <c r="B85" s="141" t="s">
        <v>7205</v>
      </c>
      <c r="C85" s="142">
        <v>9.6399999999999993E-3</v>
      </c>
      <c r="D85" s="143">
        <v>80.599999999999994</v>
      </c>
      <c r="E85" s="143">
        <v>78.7</v>
      </c>
      <c r="F85" s="143">
        <v>72</v>
      </c>
      <c r="G85" s="143">
        <v>72.400000000000006</v>
      </c>
      <c r="H85" s="143">
        <v>73.7</v>
      </c>
      <c r="I85" s="143">
        <v>73.7</v>
      </c>
      <c r="J85" s="143">
        <v>74.099999999999994</v>
      </c>
      <c r="K85" s="143">
        <v>71.3</v>
      </c>
      <c r="L85" s="143">
        <v>71.599999999999994</v>
      </c>
      <c r="M85" s="143">
        <v>76.8</v>
      </c>
      <c r="N85" s="143">
        <v>76.7</v>
      </c>
      <c r="O85" s="143">
        <v>81.599999999999994</v>
      </c>
      <c r="P85" s="143">
        <v>84.6</v>
      </c>
      <c r="Q85" s="143">
        <v>86.5</v>
      </c>
      <c r="R85" s="143">
        <v>90.7</v>
      </c>
      <c r="S85" s="143">
        <v>93.6</v>
      </c>
      <c r="T85" s="143">
        <v>94.9</v>
      </c>
      <c r="U85" s="143">
        <v>93.1</v>
      </c>
      <c r="V85" s="143">
        <v>93.2</v>
      </c>
      <c r="W85" s="143">
        <v>92</v>
      </c>
      <c r="X85" s="143">
        <v>94.8</v>
      </c>
      <c r="Y85" s="143">
        <v>96.6</v>
      </c>
      <c r="Z85" s="143">
        <v>97.8</v>
      </c>
      <c r="AA85" s="143">
        <v>92.4</v>
      </c>
      <c r="AB85" s="143">
        <v>95.3</v>
      </c>
      <c r="AC85" s="143">
        <v>100.3</v>
      </c>
      <c r="AD85" s="143">
        <v>92.5</v>
      </c>
      <c r="AE85" s="143">
        <v>106.2</v>
      </c>
      <c r="AF85" s="143">
        <v>107</v>
      </c>
      <c r="AG85" s="143">
        <v>105.6</v>
      </c>
      <c r="AH85" s="143">
        <v>105.6</v>
      </c>
      <c r="AI85" s="143">
        <v>99.5</v>
      </c>
      <c r="AJ85" s="143">
        <v>107.6</v>
      </c>
      <c r="AK85" s="143">
        <v>115.8</v>
      </c>
      <c r="AL85" s="143">
        <v>114.1</v>
      </c>
      <c r="AM85" s="143">
        <v>111.8</v>
      </c>
      <c r="AN85" s="143">
        <v>108</v>
      </c>
      <c r="AO85" s="143">
        <v>119.2</v>
      </c>
      <c r="AP85" s="143">
        <v>99.6</v>
      </c>
      <c r="AQ85" s="143">
        <v>98</v>
      </c>
      <c r="AR85" s="143">
        <v>98</v>
      </c>
      <c r="AS85" s="143">
        <v>98</v>
      </c>
      <c r="AT85" s="143">
        <v>98</v>
      </c>
      <c r="AU85" s="143">
        <v>98</v>
      </c>
      <c r="AV85" s="143">
        <v>98</v>
      </c>
      <c r="AW85" s="143">
        <v>98</v>
      </c>
      <c r="AX85" s="143">
        <v>98</v>
      </c>
      <c r="AY85" s="143">
        <v>98</v>
      </c>
      <c r="AZ85" s="143">
        <v>123.5</v>
      </c>
      <c r="BA85" s="143">
        <v>128.30000000000001</v>
      </c>
      <c r="BB85" s="143">
        <v>120.9</v>
      </c>
      <c r="BC85" s="143">
        <v>118.5</v>
      </c>
      <c r="BD85" s="143">
        <v>139.9</v>
      </c>
      <c r="BE85" s="143">
        <v>139.1</v>
      </c>
      <c r="BF85" s="143">
        <v>135.4</v>
      </c>
      <c r="BG85" s="143">
        <v>125.1</v>
      </c>
      <c r="BH85" s="143">
        <v>123.3</v>
      </c>
      <c r="BI85" s="143">
        <v>119.7</v>
      </c>
      <c r="BJ85" s="143">
        <v>112.8</v>
      </c>
      <c r="BK85" s="144">
        <v>120.4</v>
      </c>
      <c r="BL85" s="143">
        <v>133.69999999999999</v>
      </c>
      <c r="BM85" s="143">
        <v>135</v>
      </c>
      <c r="BN85" s="143">
        <v>129.30000000000001</v>
      </c>
      <c r="BO85" s="143">
        <v>132.30000000000001</v>
      </c>
      <c r="BP85" s="143">
        <v>137.9</v>
      </c>
      <c r="BQ85" s="143">
        <v>140.30000000000001</v>
      </c>
      <c r="BR85" s="145">
        <v>147.9</v>
      </c>
      <c r="BS85" s="145">
        <v>154</v>
      </c>
      <c r="BT85" s="145">
        <v>175.7</v>
      </c>
      <c r="BU85" s="145">
        <v>180.1</v>
      </c>
      <c r="BV85" s="145">
        <v>199.3</v>
      </c>
      <c r="BW85" s="145">
        <v>192.8</v>
      </c>
      <c r="BX85" s="145">
        <v>187.6</v>
      </c>
      <c r="BY85" s="145">
        <v>186.2</v>
      </c>
      <c r="BZ85" s="143">
        <v>178</v>
      </c>
      <c r="CA85" s="143">
        <v>190.3</v>
      </c>
      <c r="CB85" s="143">
        <v>184.2</v>
      </c>
      <c r="CC85" s="143">
        <v>189.9</v>
      </c>
      <c r="CD85" s="143">
        <v>184.8</v>
      </c>
      <c r="CE85" s="143">
        <v>183.7</v>
      </c>
      <c r="CF85" s="143">
        <v>182</v>
      </c>
      <c r="CG85" s="143">
        <v>177.5</v>
      </c>
      <c r="CH85" s="143">
        <v>168</v>
      </c>
      <c r="CI85" s="143">
        <v>166.1</v>
      </c>
      <c r="CJ85" s="146">
        <v>161</v>
      </c>
      <c r="CK85" s="146">
        <v>149.69999999999999</v>
      </c>
      <c r="CL85" s="146">
        <v>149.30000000000001</v>
      </c>
      <c r="CM85" s="147">
        <v>158.19999999999999</v>
      </c>
      <c r="CN85" s="147">
        <v>159.9</v>
      </c>
      <c r="CO85" s="147">
        <v>164.4</v>
      </c>
      <c r="CP85" s="148">
        <v>160.5</v>
      </c>
      <c r="CQ85" s="149">
        <v>156.4</v>
      </c>
      <c r="CR85" s="149">
        <v>156.4</v>
      </c>
      <c r="CS85" s="149">
        <v>161.69999999999999</v>
      </c>
      <c r="CT85" s="149">
        <v>161.6</v>
      </c>
      <c r="CU85" s="150">
        <v>195.7</v>
      </c>
      <c r="CV85" s="150">
        <v>192.7</v>
      </c>
      <c r="CW85" s="150">
        <v>191.1</v>
      </c>
      <c r="CX85" s="150">
        <v>159.9</v>
      </c>
      <c r="CY85" s="150">
        <v>151.6</v>
      </c>
      <c r="CZ85" s="150">
        <v>168.7</v>
      </c>
      <c r="DA85" s="150">
        <v>171.9</v>
      </c>
      <c r="DB85" s="151">
        <v>163.30000000000001</v>
      </c>
      <c r="DC85" s="151">
        <v>161.1</v>
      </c>
      <c r="DD85" s="151">
        <v>159.80000000000001</v>
      </c>
      <c r="DE85" s="151">
        <v>170.2</v>
      </c>
      <c r="DF85" s="151">
        <v>184.7</v>
      </c>
      <c r="DG85" s="151">
        <v>170.3</v>
      </c>
      <c r="DH85" s="151">
        <v>155.69999999999999</v>
      </c>
      <c r="DI85" s="151">
        <v>149.1</v>
      </c>
      <c r="DJ85" s="151">
        <v>146.1</v>
      </c>
      <c r="DK85" s="151">
        <v>149.69999999999999</v>
      </c>
      <c r="DL85" s="151">
        <v>148.5</v>
      </c>
      <c r="DM85" s="152">
        <v>146.9</v>
      </c>
      <c r="DN85" s="152">
        <v>144.4</v>
      </c>
      <c r="DO85" s="152">
        <v>141</v>
      </c>
      <c r="DP85" s="152">
        <v>139.30000000000001</v>
      </c>
      <c r="DQ85" s="152">
        <v>135</v>
      </c>
      <c r="DR85" s="152">
        <v>143</v>
      </c>
      <c r="DS85" s="152">
        <v>145.6</v>
      </c>
      <c r="DT85" s="152">
        <v>127.8</v>
      </c>
      <c r="DU85" s="152">
        <v>126.6</v>
      </c>
      <c r="DV85" s="152">
        <v>129.5</v>
      </c>
      <c r="DW85" s="152">
        <v>149.1</v>
      </c>
      <c r="DX85" s="152">
        <v>145.5</v>
      </c>
      <c r="DY85" s="152">
        <v>144.30000000000001</v>
      </c>
      <c r="DZ85" s="152">
        <v>144.80000000000001</v>
      </c>
      <c r="EA85" s="152">
        <v>143.80000000000001</v>
      </c>
      <c r="EB85" s="152">
        <v>142</v>
      </c>
      <c r="EC85" s="152">
        <v>135.9</v>
      </c>
      <c r="ED85" s="152">
        <v>119.2</v>
      </c>
      <c r="EE85" s="152">
        <v>111.9</v>
      </c>
      <c r="EF85" s="152">
        <v>118.4</v>
      </c>
      <c r="EG85" s="152">
        <v>122.3</v>
      </c>
      <c r="EH85" s="152">
        <v>118.8</v>
      </c>
      <c r="EI85" s="152">
        <v>118.4</v>
      </c>
      <c r="EJ85" s="152">
        <v>123.9</v>
      </c>
      <c r="EK85" s="152">
        <v>126.2</v>
      </c>
      <c r="EL85" s="152">
        <v>132.5</v>
      </c>
      <c r="EM85" s="152">
        <v>134.30000000000001</v>
      </c>
      <c r="EN85" s="152">
        <v>140.80000000000001</v>
      </c>
      <c r="EO85" s="152">
        <v>144.4</v>
      </c>
      <c r="EP85" s="152">
        <v>149.5</v>
      </c>
      <c r="EQ85" s="152">
        <v>141.4</v>
      </c>
      <c r="ER85" s="152">
        <v>144.6</v>
      </c>
      <c r="ES85" s="152">
        <v>131.6</v>
      </c>
      <c r="ET85" s="152">
        <v>129.1</v>
      </c>
      <c r="EU85" s="152">
        <v>126</v>
      </c>
      <c r="EV85" s="152">
        <v>124.9</v>
      </c>
      <c r="EW85" s="152">
        <v>121.8</v>
      </c>
    </row>
    <row r="86" spans="1:153">
      <c r="A86" s="141" t="s">
        <v>7206</v>
      </c>
      <c r="B86" s="141" t="s">
        <v>7207</v>
      </c>
      <c r="C86" s="142">
        <v>0.94799</v>
      </c>
      <c r="D86" s="143">
        <v>98.5</v>
      </c>
      <c r="E86" s="143">
        <v>98.5</v>
      </c>
      <c r="F86" s="143">
        <v>100.5</v>
      </c>
      <c r="G86" s="143">
        <v>99.2</v>
      </c>
      <c r="H86" s="143">
        <v>100.8</v>
      </c>
      <c r="I86" s="143">
        <v>101.8</v>
      </c>
      <c r="J86" s="143">
        <v>101.5</v>
      </c>
      <c r="K86" s="143">
        <v>101.7</v>
      </c>
      <c r="L86" s="143">
        <v>104.9</v>
      </c>
      <c r="M86" s="143">
        <v>107.8</v>
      </c>
      <c r="N86" s="143">
        <v>109.7</v>
      </c>
      <c r="O86" s="143">
        <v>109.9</v>
      </c>
      <c r="P86" s="143">
        <v>111.8</v>
      </c>
      <c r="Q86" s="143">
        <v>111.3</v>
      </c>
      <c r="R86" s="143">
        <v>110.3</v>
      </c>
      <c r="S86" s="143">
        <v>108</v>
      </c>
      <c r="T86" s="143">
        <v>106.9</v>
      </c>
      <c r="U86" s="143">
        <v>108.1</v>
      </c>
      <c r="V86" s="143">
        <v>110.3</v>
      </c>
      <c r="W86" s="143">
        <v>119.3</v>
      </c>
      <c r="X86" s="143">
        <v>119.2</v>
      </c>
      <c r="Y86" s="143">
        <v>125</v>
      </c>
      <c r="Z86" s="143">
        <v>122.2</v>
      </c>
      <c r="AA86" s="143">
        <v>118.7</v>
      </c>
      <c r="AB86" s="143">
        <v>120.4</v>
      </c>
      <c r="AC86" s="143">
        <v>123.4</v>
      </c>
      <c r="AD86" s="143">
        <v>122.9</v>
      </c>
      <c r="AE86" s="143">
        <v>120.3</v>
      </c>
      <c r="AF86" s="143">
        <v>119</v>
      </c>
      <c r="AG86" s="143">
        <v>118</v>
      </c>
      <c r="AH86" s="143">
        <v>118</v>
      </c>
      <c r="AI86" s="143">
        <v>118.2</v>
      </c>
      <c r="AJ86" s="143">
        <v>118</v>
      </c>
      <c r="AK86" s="143">
        <v>123.9</v>
      </c>
      <c r="AL86" s="143">
        <v>124.5</v>
      </c>
      <c r="AM86" s="143">
        <v>119.9</v>
      </c>
      <c r="AN86" s="143">
        <v>138.5</v>
      </c>
      <c r="AO86" s="143">
        <v>136.5</v>
      </c>
      <c r="AP86" s="143">
        <v>136.1</v>
      </c>
      <c r="AQ86" s="143">
        <v>133.6</v>
      </c>
      <c r="AR86" s="143">
        <v>133.1</v>
      </c>
      <c r="AS86" s="143">
        <v>132.9</v>
      </c>
      <c r="AT86" s="143">
        <v>133.19999999999999</v>
      </c>
      <c r="AU86" s="143">
        <v>133.5</v>
      </c>
      <c r="AV86" s="143">
        <v>133.80000000000001</v>
      </c>
      <c r="AW86" s="143">
        <v>139.9</v>
      </c>
      <c r="AX86" s="143">
        <v>139.80000000000001</v>
      </c>
      <c r="AY86" s="143">
        <v>138.5</v>
      </c>
      <c r="AZ86" s="143">
        <v>150.9</v>
      </c>
      <c r="BA86" s="143">
        <v>153.4</v>
      </c>
      <c r="BB86" s="143">
        <v>145.80000000000001</v>
      </c>
      <c r="BC86" s="143">
        <v>145.69999999999999</v>
      </c>
      <c r="BD86" s="143">
        <v>144.80000000000001</v>
      </c>
      <c r="BE86" s="143">
        <v>144.69999999999999</v>
      </c>
      <c r="BF86" s="143">
        <v>147.9</v>
      </c>
      <c r="BG86" s="143">
        <v>152.30000000000001</v>
      </c>
      <c r="BH86" s="143">
        <v>153.1</v>
      </c>
      <c r="BI86" s="143">
        <v>154.30000000000001</v>
      </c>
      <c r="BJ86" s="143">
        <v>155.80000000000001</v>
      </c>
      <c r="BK86" s="144">
        <v>157</v>
      </c>
      <c r="BL86" s="143">
        <v>157</v>
      </c>
      <c r="BM86" s="143">
        <v>154.6</v>
      </c>
      <c r="BN86" s="143">
        <v>143.69999999999999</v>
      </c>
      <c r="BO86" s="143">
        <v>140</v>
      </c>
      <c r="BP86" s="143">
        <v>140.30000000000001</v>
      </c>
      <c r="BQ86" s="143">
        <v>139.4</v>
      </c>
      <c r="BR86" s="145">
        <v>139</v>
      </c>
      <c r="BS86" s="145">
        <v>141.19999999999999</v>
      </c>
      <c r="BT86" s="145">
        <v>142.6</v>
      </c>
      <c r="BU86" s="145">
        <v>143.1</v>
      </c>
      <c r="BV86" s="145">
        <v>144</v>
      </c>
      <c r="BW86" s="145">
        <v>143.4</v>
      </c>
      <c r="BX86" s="145">
        <v>145.69999999999999</v>
      </c>
      <c r="BY86" s="145">
        <v>144.19999999999999</v>
      </c>
      <c r="BZ86" s="143">
        <v>142.19999999999999</v>
      </c>
      <c r="CA86" s="143">
        <v>140.9</v>
      </c>
      <c r="CB86" s="143">
        <v>141.30000000000001</v>
      </c>
      <c r="CC86" s="143">
        <v>143.69999999999999</v>
      </c>
      <c r="CD86" s="143">
        <v>143.1</v>
      </c>
      <c r="CE86" s="143">
        <v>144.1</v>
      </c>
      <c r="CF86" s="143">
        <v>145.9</v>
      </c>
      <c r="CG86" s="143">
        <v>146.1</v>
      </c>
      <c r="CH86" s="143">
        <v>147.69999999999999</v>
      </c>
      <c r="CI86" s="143">
        <v>147.69999999999999</v>
      </c>
      <c r="CJ86" s="146">
        <v>149.6</v>
      </c>
      <c r="CK86" s="146">
        <v>148.5</v>
      </c>
      <c r="CL86" s="146">
        <v>144.19999999999999</v>
      </c>
      <c r="CM86" s="147">
        <v>142.6</v>
      </c>
      <c r="CN86" s="147">
        <v>142.80000000000001</v>
      </c>
      <c r="CO86" s="147">
        <v>143</v>
      </c>
      <c r="CP86" s="148">
        <v>143.19999999999999</v>
      </c>
      <c r="CQ86" s="149">
        <v>142.19999999999999</v>
      </c>
      <c r="CR86" s="149">
        <v>143.5</v>
      </c>
      <c r="CS86" s="149">
        <v>143.5</v>
      </c>
      <c r="CT86" s="149">
        <v>142.69999999999999</v>
      </c>
      <c r="CU86" s="150">
        <v>142.4</v>
      </c>
      <c r="CV86" s="150">
        <v>141.80000000000001</v>
      </c>
      <c r="CW86" s="150">
        <v>146.80000000000001</v>
      </c>
      <c r="CX86" s="150">
        <v>147.9</v>
      </c>
      <c r="CY86" s="150">
        <v>164.7</v>
      </c>
      <c r="CZ86" s="150">
        <v>157.69999999999999</v>
      </c>
      <c r="DA86" s="150">
        <v>172.1</v>
      </c>
      <c r="DB86" s="151">
        <v>167.5</v>
      </c>
      <c r="DC86" s="151">
        <v>166.9</v>
      </c>
      <c r="DD86" s="151">
        <v>164.4</v>
      </c>
      <c r="DE86" s="151">
        <v>166</v>
      </c>
      <c r="DF86" s="151">
        <v>169.3</v>
      </c>
      <c r="DG86" s="151">
        <v>168.4</v>
      </c>
      <c r="DH86" s="151">
        <v>169.7</v>
      </c>
      <c r="DI86" s="151">
        <v>169.4</v>
      </c>
      <c r="DJ86" s="151">
        <v>167.2</v>
      </c>
      <c r="DK86" s="151">
        <v>165.1</v>
      </c>
      <c r="DL86" s="151">
        <v>161.9</v>
      </c>
      <c r="DM86" s="152">
        <v>163.9</v>
      </c>
      <c r="DN86" s="152">
        <v>164.5</v>
      </c>
      <c r="DO86" s="152">
        <v>168.6</v>
      </c>
      <c r="DP86" s="152">
        <v>170.3</v>
      </c>
      <c r="DQ86" s="152">
        <v>172.6</v>
      </c>
      <c r="DR86" s="152">
        <v>173.8</v>
      </c>
      <c r="DS86" s="152">
        <v>173.4</v>
      </c>
      <c r="DT86" s="152">
        <v>178.4</v>
      </c>
      <c r="DU86" s="152">
        <v>173.5</v>
      </c>
      <c r="DV86" s="152">
        <v>172.4</v>
      </c>
      <c r="DW86" s="152">
        <v>172.5</v>
      </c>
      <c r="DX86" s="152">
        <v>174.9</v>
      </c>
      <c r="DY86" s="152">
        <v>174.7</v>
      </c>
      <c r="DZ86" s="152">
        <v>180</v>
      </c>
      <c r="EA86" s="152">
        <v>182.5</v>
      </c>
      <c r="EB86" s="152">
        <v>181.3</v>
      </c>
      <c r="EC86" s="152">
        <v>180.8</v>
      </c>
      <c r="ED86" s="152">
        <v>182.3</v>
      </c>
      <c r="EE86" s="152">
        <v>183.3</v>
      </c>
      <c r="EF86" s="152">
        <v>184.2</v>
      </c>
      <c r="EG86" s="152">
        <v>180.8</v>
      </c>
      <c r="EH86" s="152">
        <v>180.5</v>
      </c>
      <c r="EI86" s="152">
        <v>180.4</v>
      </c>
      <c r="EJ86" s="152">
        <v>179.8</v>
      </c>
      <c r="EK86" s="152">
        <v>180.7</v>
      </c>
      <c r="EL86" s="152">
        <v>199</v>
      </c>
      <c r="EM86" s="152">
        <v>199.3</v>
      </c>
      <c r="EN86" s="152">
        <v>196.6</v>
      </c>
      <c r="EO86" s="152">
        <v>196.5</v>
      </c>
      <c r="EP86" s="152">
        <v>197.6</v>
      </c>
      <c r="EQ86" s="152">
        <v>198.8</v>
      </c>
      <c r="ER86" s="152">
        <v>207.6</v>
      </c>
      <c r="ES86" s="152">
        <v>207.7</v>
      </c>
      <c r="ET86" s="152">
        <v>209.8</v>
      </c>
      <c r="EU86" s="152">
        <v>207.8</v>
      </c>
      <c r="EV86" s="152">
        <v>207.3</v>
      </c>
      <c r="EW86" s="152">
        <v>209.1</v>
      </c>
    </row>
    <row r="87" spans="1:153">
      <c r="A87" s="141" t="s">
        <v>7208</v>
      </c>
      <c r="B87" s="141" t="s">
        <v>7209</v>
      </c>
      <c r="C87" s="142">
        <v>0.12359000000000001</v>
      </c>
      <c r="D87" s="143">
        <v>120.7</v>
      </c>
      <c r="E87" s="143">
        <v>134.69999999999999</v>
      </c>
      <c r="F87" s="143">
        <v>136</v>
      </c>
      <c r="G87" s="143">
        <v>128</v>
      </c>
      <c r="H87" s="143">
        <v>132</v>
      </c>
      <c r="I87" s="143">
        <v>132.5</v>
      </c>
      <c r="J87" s="143">
        <v>130.80000000000001</v>
      </c>
      <c r="K87" s="143">
        <v>130.5</v>
      </c>
      <c r="L87" s="143">
        <v>136.69999999999999</v>
      </c>
      <c r="M87" s="143">
        <v>133.69999999999999</v>
      </c>
      <c r="N87" s="143">
        <v>130.4</v>
      </c>
      <c r="O87" s="143">
        <v>141.30000000000001</v>
      </c>
      <c r="P87" s="143">
        <v>148.5</v>
      </c>
      <c r="Q87" s="143">
        <v>140</v>
      </c>
      <c r="R87" s="143">
        <v>140.9</v>
      </c>
      <c r="S87" s="143">
        <v>139.9</v>
      </c>
      <c r="T87" s="143">
        <v>135.69999999999999</v>
      </c>
      <c r="U87" s="143">
        <v>137.4</v>
      </c>
      <c r="V87" s="143">
        <v>131.5</v>
      </c>
      <c r="W87" s="143">
        <v>124.8</v>
      </c>
      <c r="X87" s="143">
        <v>120.4</v>
      </c>
      <c r="Y87" s="143">
        <v>120.7</v>
      </c>
      <c r="Z87" s="143">
        <v>117.5</v>
      </c>
      <c r="AA87" s="143">
        <v>112.7</v>
      </c>
      <c r="AB87" s="143">
        <v>127.4</v>
      </c>
      <c r="AC87" s="143">
        <v>132.19999999999999</v>
      </c>
      <c r="AD87" s="143">
        <v>129.6</v>
      </c>
      <c r="AE87" s="143">
        <v>126.5</v>
      </c>
      <c r="AF87" s="143">
        <v>115.8</v>
      </c>
      <c r="AG87" s="143">
        <v>115.3</v>
      </c>
      <c r="AH87" s="143">
        <v>116.4</v>
      </c>
      <c r="AI87" s="143">
        <v>112.1</v>
      </c>
      <c r="AJ87" s="143">
        <v>113.3</v>
      </c>
      <c r="AK87" s="143">
        <v>112.7</v>
      </c>
      <c r="AL87" s="143">
        <v>107</v>
      </c>
      <c r="AM87" s="143">
        <v>103.2</v>
      </c>
      <c r="AN87" s="143">
        <v>115.4</v>
      </c>
      <c r="AO87" s="143">
        <v>118.6</v>
      </c>
      <c r="AP87" s="143">
        <v>117.2</v>
      </c>
      <c r="AQ87" s="143">
        <v>119.9</v>
      </c>
      <c r="AR87" s="143">
        <v>117.5</v>
      </c>
      <c r="AS87" s="143">
        <v>116.1</v>
      </c>
      <c r="AT87" s="143">
        <v>118.6</v>
      </c>
      <c r="AU87" s="143">
        <v>122.5</v>
      </c>
      <c r="AV87" s="143">
        <v>126</v>
      </c>
      <c r="AW87" s="143">
        <v>129.9</v>
      </c>
      <c r="AX87" s="143">
        <v>128.6</v>
      </c>
      <c r="AY87" s="143">
        <v>120.8</v>
      </c>
      <c r="AZ87" s="143">
        <v>141.19999999999999</v>
      </c>
      <c r="BA87" s="143">
        <v>141.19999999999999</v>
      </c>
      <c r="BB87" s="143">
        <v>145.9</v>
      </c>
      <c r="BC87" s="143">
        <v>141.9</v>
      </c>
      <c r="BD87" s="143">
        <v>137.4</v>
      </c>
      <c r="BE87" s="143">
        <v>140.69999999999999</v>
      </c>
      <c r="BF87" s="143">
        <v>140.5</v>
      </c>
      <c r="BG87" s="143">
        <v>142.19999999999999</v>
      </c>
      <c r="BH87" s="143">
        <v>142.80000000000001</v>
      </c>
      <c r="BI87" s="143">
        <v>139.80000000000001</v>
      </c>
      <c r="BJ87" s="143">
        <v>134.4</v>
      </c>
      <c r="BK87" s="144">
        <v>133</v>
      </c>
      <c r="BL87" s="143">
        <v>147</v>
      </c>
      <c r="BM87" s="143">
        <v>140.1</v>
      </c>
      <c r="BN87" s="143">
        <v>136.5</v>
      </c>
      <c r="BO87" s="143">
        <v>130.4</v>
      </c>
      <c r="BP87" s="143">
        <v>126.7</v>
      </c>
      <c r="BQ87" s="143">
        <v>124.5</v>
      </c>
      <c r="BR87" s="145">
        <v>130.4</v>
      </c>
      <c r="BS87" s="145">
        <v>130.80000000000001</v>
      </c>
      <c r="BT87" s="145">
        <v>128.80000000000001</v>
      </c>
      <c r="BU87" s="145">
        <v>127.5</v>
      </c>
      <c r="BV87" s="145">
        <v>123.6</v>
      </c>
      <c r="BW87" s="145">
        <v>119.7</v>
      </c>
      <c r="BX87" s="145">
        <v>140.6</v>
      </c>
      <c r="BY87" s="145">
        <v>137.1</v>
      </c>
      <c r="BZ87" s="143">
        <v>136.6</v>
      </c>
      <c r="CA87" s="143">
        <v>138.30000000000001</v>
      </c>
      <c r="CB87" s="143">
        <v>141.69999999999999</v>
      </c>
      <c r="CC87" s="143">
        <v>147.9</v>
      </c>
      <c r="CD87" s="143">
        <v>145.1</v>
      </c>
      <c r="CE87" s="143">
        <v>148.6</v>
      </c>
      <c r="CF87" s="143">
        <v>149.30000000000001</v>
      </c>
      <c r="CG87" s="143">
        <v>139.19999999999999</v>
      </c>
      <c r="CH87" s="143">
        <v>133.1</v>
      </c>
      <c r="CI87" s="143">
        <v>133.30000000000001</v>
      </c>
      <c r="CJ87" s="146">
        <v>153</v>
      </c>
      <c r="CK87" s="146">
        <v>150.80000000000001</v>
      </c>
      <c r="CL87" s="146">
        <v>147.9</v>
      </c>
      <c r="CM87" s="147">
        <v>139.5</v>
      </c>
      <c r="CN87" s="147">
        <v>137.1</v>
      </c>
      <c r="CO87" s="147">
        <v>136.1</v>
      </c>
      <c r="CP87" s="148">
        <v>138.30000000000001</v>
      </c>
      <c r="CQ87" s="149">
        <v>134</v>
      </c>
      <c r="CR87" s="149">
        <v>131.80000000000001</v>
      </c>
      <c r="CS87" s="149">
        <v>123.1</v>
      </c>
      <c r="CT87" s="149">
        <v>112.6</v>
      </c>
      <c r="CU87" s="150">
        <v>105.6</v>
      </c>
      <c r="CV87" s="150">
        <v>111.2</v>
      </c>
      <c r="CW87" s="150">
        <v>148.1</v>
      </c>
      <c r="CX87" s="150">
        <v>161</v>
      </c>
      <c r="CY87" s="150">
        <v>203.4</v>
      </c>
      <c r="CZ87" s="150">
        <v>245.4</v>
      </c>
      <c r="DA87" s="150">
        <v>262.8</v>
      </c>
      <c r="DB87" s="151">
        <v>221.8</v>
      </c>
      <c r="DC87" s="151">
        <v>212.7</v>
      </c>
      <c r="DD87" s="151">
        <v>174.2</v>
      </c>
      <c r="DE87" s="151">
        <v>183.2</v>
      </c>
      <c r="DF87" s="151">
        <v>175.8</v>
      </c>
      <c r="DG87" s="151">
        <v>168.3</v>
      </c>
      <c r="DH87" s="151">
        <v>183.2</v>
      </c>
      <c r="DI87" s="151">
        <v>189.7</v>
      </c>
      <c r="DJ87" s="151">
        <v>187.1</v>
      </c>
      <c r="DK87" s="151">
        <v>183.2</v>
      </c>
      <c r="DL87" s="151">
        <v>156.19999999999999</v>
      </c>
      <c r="DM87" s="152">
        <v>155.19999999999999</v>
      </c>
      <c r="DN87" s="152">
        <v>151.19999999999999</v>
      </c>
      <c r="DO87" s="152">
        <v>157.9</v>
      </c>
      <c r="DP87" s="152">
        <v>160</v>
      </c>
      <c r="DQ87" s="152">
        <v>154.9</v>
      </c>
      <c r="DR87" s="152">
        <v>146.80000000000001</v>
      </c>
      <c r="DS87" s="152">
        <v>137.4</v>
      </c>
      <c r="DT87" s="152">
        <v>169.1</v>
      </c>
      <c r="DU87" s="152">
        <v>159.30000000000001</v>
      </c>
      <c r="DV87" s="152">
        <v>163.80000000000001</v>
      </c>
      <c r="DW87" s="152">
        <v>165</v>
      </c>
      <c r="DX87" s="152">
        <v>172.9</v>
      </c>
      <c r="DY87" s="152">
        <v>177.2</v>
      </c>
      <c r="DZ87" s="152">
        <v>173</v>
      </c>
      <c r="EA87" s="152">
        <v>180.3</v>
      </c>
      <c r="EB87" s="152">
        <v>168.6</v>
      </c>
      <c r="EC87" s="152">
        <v>161.80000000000001</v>
      </c>
      <c r="ED87" s="152">
        <v>161.6</v>
      </c>
      <c r="EE87" s="152">
        <v>159.1</v>
      </c>
      <c r="EF87" s="152">
        <v>179.9</v>
      </c>
      <c r="EG87" s="152">
        <v>171.7</v>
      </c>
      <c r="EH87" s="152">
        <v>170.2</v>
      </c>
      <c r="EI87" s="152">
        <v>166.8</v>
      </c>
      <c r="EJ87" s="152">
        <v>159.30000000000001</v>
      </c>
      <c r="EK87" s="152">
        <v>159.30000000000001</v>
      </c>
      <c r="EL87" s="152">
        <v>162.9</v>
      </c>
      <c r="EM87" s="152">
        <v>164</v>
      </c>
      <c r="EN87" s="152">
        <v>158.6</v>
      </c>
      <c r="EO87" s="152">
        <v>143.19999999999999</v>
      </c>
      <c r="EP87" s="152">
        <v>136.6</v>
      </c>
      <c r="EQ87" s="152">
        <v>136.80000000000001</v>
      </c>
      <c r="ER87" s="152">
        <v>180.3</v>
      </c>
      <c r="ES87" s="152">
        <v>183</v>
      </c>
      <c r="ET87" s="152">
        <v>196.7</v>
      </c>
      <c r="EU87" s="152">
        <v>194.9</v>
      </c>
      <c r="EV87" s="152">
        <v>201.9</v>
      </c>
      <c r="EW87" s="152">
        <v>227.8</v>
      </c>
    </row>
    <row r="88" spans="1:153">
      <c r="A88" s="141" t="s">
        <v>7210</v>
      </c>
      <c r="B88" s="141" t="s">
        <v>7211</v>
      </c>
      <c r="C88" s="142">
        <v>9.8790000000000003E-2</v>
      </c>
      <c r="D88" s="143">
        <v>92.6</v>
      </c>
      <c r="E88" s="143">
        <v>93.6</v>
      </c>
      <c r="F88" s="143">
        <v>95.8</v>
      </c>
      <c r="G88" s="143">
        <v>97.6</v>
      </c>
      <c r="H88" s="143">
        <v>107.1</v>
      </c>
      <c r="I88" s="143">
        <v>109.2</v>
      </c>
      <c r="J88" s="143">
        <v>100.9</v>
      </c>
      <c r="K88" s="143">
        <v>98.1</v>
      </c>
      <c r="L88" s="143">
        <v>97</v>
      </c>
      <c r="M88" s="143">
        <v>90.5</v>
      </c>
      <c r="N88" s="143">
        <v>91.5</v>
      </c>
      <c r="O88" s="143">
        <v>90</v>
      </c>
      <c r="P88" s="143">
        <v>91.5</v>
      </c>
      <c r="Q88" s="143">
        <v>89.9</v>
      </c>
      <c r="R88" s="143">
        <v>88.3</v>
      </c>
      <c r="S88" s="143">
        <v>88.3</v>
      </c>
      <c r="T88" s="143">
        <v>88.3</v>
      </c>
      <c r="U88" s="143">
        <v>90.6</v>
      </c>
      <c r="V88" s="143">
        <v>88.1</v>
      </c>
      <c r="W88" s="143">
        <v>83.7</v>
      </c>
      <c r="X88" s="143">
        <v>84.4</v>
      </c>
      <c r="Y88" s="143">
        <v>84.9</v>
      </c>
      <c r="Z88" s="143">
        <v>84.9</v>
      </c>
      <c r="AA88" s="143">
        <v>97.1</v>
      </c>
      <c r="AB88" s="143">
        <v>107.8</v>
      </c>
      <c r="AC88" s="143">
        <v>107.8</v>
      </c>
      <c r="AD88" s="143">
        <v>111</v>
      </c>
      <c r="AE88" s="143">
        <v>112.4</v>
      </c>
      <c r="AF88" s="143">
        <v>114.2</v>
      </c>
      <c r="AG88" s="143">
        <v>115.5</v>
      </c>
      <c r="AH88" s="143">
        <v>118.1</v>
      </c>
      <c r="AI88" s="143">
        <v>116.1</v>
      </c>
      <c r="AJ88" s="143">
        <v>112.4</v>
      </c>
      <c r="AK88" s="143">
        <v>111.9</v>
      </c>
      <c r="AL88" s="143">
        <v>108.9</v>
      </c>
      <c r="AM88" s="143">
        <v>108.4</v>
      </c>
      <c r="AN88" s="143">
        <v>110.5</v>
      </c>
      <c r="AO88" s="143">
        <v>109.5</v>
      </c>
      <c r="AP88" s="143">
        <v>109.9</v>
      </c>
      <c r="AQ88" s="143">
        <v>109.9</v>
      </c>
      <c r="AR88" s="143">
        <v>108.3</v>
      </c>
      <c r="AS88" s="143">
        <v>107.8</v>
      </c>
      <c r="AT88" s="143">
        <v>107.8</v>
      </c>
      <c r="AU88" s="143">
        <v>105.4</v>
      </c>
      <c r="AV88" s="143">
        <v>104</v>
      </c>
      <c r="AW88" s="143">
        <v>102.8</v>
      </c>
      <c r="AX88" s="143">
        <v>102.8</v>
      </c>
      <c r="AY88" s="143">
        <v>100.4</v>
      </c>
      <c r="AZ88" s="143">
        <v>95.9</v>
      </c>
      <c r="BA88" s="143">
        <v>93.1</v>
      </c>
      <c r="BB88" s="143">
        <v>94.8</v>
      </c>
      <c r="BC88" s="143">
        <v>94.6</v>
      </c>
      <c r="BD88" s="143">
        <v>96.2</v>
      </c>
      <c r="BE88" s="143">
        <v>97.2</v>
      </c>
      <c r="BF88" s="143">
        <v>102.1</v>
      </c>
      <c r="BG88" s="143">
        <v>104.6</v>
      </c>
      <c r="BH88" s="143">
        <v>102.7</v>
      </c>
      <c r="BI88" s="143">
        <v>103.9</v>
      </c>
      <c r="BJ88" s="143">
        <v>104.3</v>
      </c>
      <c r="BK88" s="144">
        <v>104</v>
      </c>
      <c r="BL88" s="143">
        <v>103.7</v>
      </c>
      <c r="BM88" s="143">
        <v>102.5</v>
      </c>
      <c r="BN88" s="143">
        <v>102.3</v>
      </c>
      <c r="BO88" s="143">
        <v>99.3</v>
      </c>
      <c r="BP88" s="143">
        <v>99.1</v>
      </c>
      <c r="BQ88" s="143">
        <v>98.8</v>
      </c>
      <c r="BR88" s="145">
        <v>96.1</v>
      </c>
      <c r="BS88" s="145">
        <v>95.2</v>
      </c>
      <c r="BT88" s="145">
        <v>95.5</v>
      </c>
      <c r="BU88" s="145">
        <v>97</v>
      </c>
      <c r="BV88" s="145">
        <v>96.1</v>
      </c>
      <c r="BW88" s="145">
        <v>93.3</v>
      </c>
      <c r="BX88" s="145">
        <v>92</v>
      </c>
      <c r="BY88" s="145">
        <v>89.9</v>
      </c>
      <c r="BZ88" s="143">
        <v>90.8</v>
      </c>
      <c r="CA88" s="143">
        <v>91.7</v>
      </c>
      <c r="CB88" s="143">
        <v>92.6</v>
      </c>
      <c r="CC88" s="143">
        <v>92.6</v>
      </c>
      <c r="CD88" s="143">
        <v>94.1</v>
      </c>
      <c r="CE88" s="143">
        <v>95.6</v>
      </c>
      <c r="CF88" s="143">
        <v>97.3</v>
      </c>
      <c r="CG88" s="143">
        <v>97.3</v>
      </c>
      <c r="CH88" s="143">
        <v>97.3</v>
      </c>
      <c r="CI88" s="143">
        <v>97.3</v>
      </c>
      <c r="CJ88" s="146">
        <v>97.3</v>
      </c>
      <c r="CK88" s="146">
        <v>97.3</v>
      </c>
      <c r="CL88" s="146">
        <v>97.3</v>
      </c>
      <c r="CM88" s="147">
        <v>97.3</v>
      </c>
      <c r="CN88" s="147">
        <v>97.3</v>
      </c>
      <c r="CO88" s="147">
        <v>97.3</v>
      </c>
      <c r="CP88" s="148">
        <v>97.3</v>
      </c>
      <c r="CQ88" s="149">
        <v>93.6</v>
      </c>
      <c r="CR88" s="149">
        <v>95.1</v>
      </c>
      <c r="CS88" s="149">
        <v>95.1</v>
      </c>
      <c r="CT88" s="149">
        <v>95.1</v>
      </c>
      <c r="CU88" s="150">
        <v>103.5</v>
      </c>
      <c r="CV88" s="150">
        <v>105</v>
      </c>
      <c r="CW88" s="150">
        <v>105</v>
      </c>
      <c r="CX88" s="150">
        <v>105.6</v>
      </c>
      <c r="CY88" s="150">
        <v>103.9</v>
      </c>
      <c r="CZ88" s="150">
        <v>103.9</v>
      </c>
      <c r="DA88" s="150">
        <v>103.9</v>
      </c>
      <c r="DB88" s="151">
        <v>108</v>
      </c>
      <c r="DC88" s="151">
        <v>104.5</v>
      </c>
      <c r="DD88" s="151">
        <v>102.6</v>
      </c>
      <c r="DE88" s="151">
        <v>98.7</v>
      </c>
      <c r="DF88" s="151">
        <v>95</v>
      </c>
      <c r="DG88" s="151">
        <v>94.7</v>
      </c>
      <c r="DH88" s="151">
        <v>94.7</v>
      </c>
      <c r="DI88" s="151">
        <v>101.5</v>
      </c>
      <c r="DJ88" s="151">
        <v>103.8</v>
      </c>
      <c r="DK88" s="151">
        <v>103.8</v>
      </c>
      <c r="DL88" s="151">
        <v>103.8</v>
      </c>
      <c r="DM88" s="152">
        <v>118.2</v>
      </c>
      <c r="DN88" s="152">
        <v>120.2</v>
      </c>
      <c r="DO88" s="152">
        <v>124.6</v>
      </c>
      <c r="DP88" s="152">
        <v>128.6</v>
      </c>
      <c r="DQ88" s="152">
        <v>134.6</v>
      </c>
      <c r="DR88" s="152">
        <v>138.30000000000001</v>
      </c>
      <c r="DS88" s="152">
        <v>141.9</v>
      </c>
      <c r="DT88" s="152">
        <v>148.80000000000001</v>
      </c>
      <c r="DU88" s="152">
        <v>151.80000000000001</v>
      </c>
      <c r="DV88" s="152">
        <v>154.1</v>
      </c>
      <c r="DW88" s="152">
        <v>156.19999999999999</v>
      </c>
      <c r="DX88" s="152">
        <v>155.6</v>
      </c>
      <c r="DY88" s="152">
        <v>156.69999999999999</v>
      </c>
      <c r="DZ88" s="152">
        <v>152.80000000000001</v>
      </c>
      <c r="EA88" s="152">
        <v>155.30000000000001</v>
      </c>
      <c r="EB88" s="152">
        <v>154.1</v>
      </c>
      <c r="EC88" s="152">
        <v>143.6</v>
      </c>
      <c r="ED88" s="152">
        <v>143.19999999999999</v>
      </c>
      <c r="EE88" s="152">
        <v>145.69999999999999</v>
      </c>
      <c r="EF88" s="152">
        <v>145.69999999999999</v>
      </c>
      <c r="EG88" s="152">
        <v>145.69999999999999</v>
      </c>
      <c r="EH88" s="152">
        <v>155.80000000000001</v>
      </c>
      <c r="EI88" s="152">
        <v>154.5</v>
      </c>
      <c r="EJ88" s="152">
        <v>149.80000000000001</v>
      </c>
      <c r="EK88" s="152">
        <v>154.4</v>
      </c>
      <c r="EL88" s="152">
        <v>148.9</v>
      </c>
      <c r="EM88" s="152">
        <v>137.19999999999999</v>
      </c>
      <c r="EN88" s="152">
        <v>133.6</v>
      </c>
      <c r="EO88" s="152">
        <v>159.69999999999999</v>
      </c>
      <c r="EP88" s="152">
        <v>162.80000000000001</v>
      </c>
      <c r="EQ88" s="152">
        <v>175.7</v>
      </c>
      <c r="ER88" s="152">
        <v>194.3</v>
      </c>
      <c r="ES88" s="152">
        <v>196.7</v>
      </c>
      <c r="ET88" s="152">
        <v>207.2</v>
      </c>
      <c r="EU88" s="152">
        <v>195.3</v>
      </c>
      <c r="EV88" s="152">
        <v>207.2</v>
      </c>
      <c r="EW88" s="152">
        <v>200.3</v>
      </c>
    </row>
    <row r="89" spans="1:153">
      <c r="A89" s="141" t="s">
        <v>7212</v>
      </c>
      <c r="B89" s="141" t="s">
        <v>7213</v>
      </c>
      <c r="C89" s="142">
        <v>0.14419000000000001</v>
      </c>
      <c r="D89" s="143">
        <v>77.7</v>
      </c>
      <c r="E89" s="143">
        <v>65</v>
      </c>
      <c r="F89" s="143">
        <v>59.9</v>
      </c>
      <c r="G89" s="143">
        <v>67.599999999999994</v>
      </c>
      <c r="H89" s="143">
        <v>53.2</v>
      </c>
      <c r="I89" s="143">
        <v>58</v>
      </c>
      <c r="J89" s="143">
        <v>63.3</v>
      </c>
      <c r="K89" s="143">
        <v>66.8</v>
      </c>
      <c r="L89" s="143">
        <v>83.3</v>
      </c>
      <c r="M89" s="143">
        <v>109.1</v>
      </c>
      <c r="N89" s="143">
        <v>123.7</v>
      </c>
      <c r="O89" s="143">
        <v>117</v>
      </c>
      <c r="P89" s="143">
        <v>122.4</v>
      </c>
      <c r="Q89" s="143">
        <v>127.6</v>
      </c>
      <c r="R89" s="143">
        <v>121.3</v>
      </c>
      <c r="S89" s="143">
        <v>107</v>
      </c>
      <c r="T89" s="143">
        <v>103</v>
      </c>
      <c r="U89" s="143">
        <v>108.3</v>
      </c>
      <c r="V89" s="143">
        <v>111.3</v>
      </c>
      <c r="W89" s="143">
        <v>118.7</v>
      </c>
      <c r="X89" s="143">
        <v>121.5</v>
      </c>
      <c r="Y89" s="143">
        <v>159.4</v>
      </c>
      <c r="Z89" s="143">
        <v>143.5</v>
      </c>
      <c r="AA89" s="143">
        <v>115.9</v>
      </c>
      <c r="AB89" s="143">
        <v>107.1</v>
      </c>
      <c r="AC89" s="143">
        <v>123</v>
      </c>
      <c r="AD89" s="143">
        <v>120.1</v>
      </c>
      <c r="AE89" s="143">
        <v>104</v>
      </c>
      <c r="AF89" s="143">
        <v>103.6</v>
      </c>
      <c r="AG89" s="143">
        <v>96.5</v>
      </c>
      <c r="AH89" s="143">
        <v>93.9</v>
      </c>
      <c r="AI89" s="143">
        <v>100.4</v>
      </c>
      <c r="AJ89" s="143">
        <v>100.4</v>
      </c>
      <c r="AK89" s="143">
        <v>140.4</v>
      </c>
      <c r="AL89" s="143">
        <v>150.9</v>
      </c>
      <c r="AM89" s="143">
        <v>124.4</v>
      </c>
      <c r="AN89" s="143">
        <v>129.6</v>
      </c>
      <c r="AO89" s="143">
        <v>114.3</v>
      </c>
      <c r="AP89" s="143">
        <v>112.9</v>
      </c>
      <c r="AQ89" s="143">
        <v>94.3</v>
      </c>
      <c r="AR89" s="143">
        <v>94.3</v>
      </c>
      <c r="AS89" s="143">
        <v>94.3</v>
      </c>
      <c r="AT89" s="143">
        <v>94.3</v>
      </c>
      <c r="AU89" s="143">
        <v>94.3</v>
      </c>
      <c r="AV89" s="143">
        <v>94.3</v>
      </c>
      <c r="AW89" s="143">
        <v>94.3</v>
      </c>
      <c r="AX89" s="143">
        <v>94.3</v>
      </c>
      <c r="AY89" s="143">
        <v>94.3</v>
      </c>
      <c r="AZ89" s="143">
        <v>161.19999999999999</v>
      </c>
      <c r="BA89" s="143">
        <v>179.9</v>
      </c>
      <c r="BB89" s="143">
        <v>124.5</v>
      </c>
      <c r="BC89" s="143">
        <v>127.6</v>
      </c>
      <c r="BD89" s="143">
        <v>124.6</v>
      </c>
      <c r="BE89" s="143">
        <v>120.2</v>
      </c>
      <c r="BF89" s="143">
        <v>119</v>
      </c>
      <c r="BG89" s="143">
        <v>131.69999999999999</v>
      </c>
      <c r="BH89" s="143">
        <v>137.9</v>
      </c>
      <c r="BI89" s="143">
        <v>147.9</v>
      </c>
      <c r="BJ89" s="143">
        <v>161.9</v>
      </c>
      <c r="BK89" s="144">
        <v>171.4</v>
      </c>
      <c r="BL89" s="143">
        <v>159.4</v>
      </c>
      <c r="BM89" s="143">
        <v>150.1</v>
      </c>
      <c r="BN89" s="143">
        <v>81.7</v>
      </c>
      <c r="BO89" s="143">
        <v>64.7</v>
      </c>
      <c r="BP89" s="143">
        <v>70.400000000000006</v>
      </c>
      <c r="BQ89" s="143">
        <v>66.400000000000006</v>
      </c>
      <c r="BR89" s="145">
        <v>60.3</v>
      </c>
      <c r="BS89" s="145">
        <v>67.7</v>
      </c>
      <c r="BT89" s="145">
        <v>78.400000000000006</v>
      </c>
      <c r="BU89" s="145">
        <v>81.5</v>
      </c>
      <c r="BV89" s="145">
        <v>91.8</v>
      </c>
      <c r="BW89" s="145">
        <v>92.7</v>
      </c>
      <c r="BX89" s="145">
        <v>90.9</v>
      </c>
      <c r="BY89" s="145">
        <v>85.4</v>
      </c>
      <c r="BZ89" s="143">
        <v>72.099999999999994</v>
      </c>
      <c r="CA89" s="143">
        <v>61.8</v>
      </c>
      <c r="CB89" s="143">
        <v>60.4</v>
      </c>
      <c r="CC89" s="143">
        <v>71</v>
      </c>
      <c r="CD89" s="143">
        <v>68.7</v>
      </c>
      <c r="CE89" s="143">
        <v>71.3</v>
      </c>
      <c r="CF89" s="143">
        <v>81.2</v>
      </c>
      <c r="CG89" s="143">
        <v>91.4</v>
      </c>
      <c r="CH89" s="143">
        <v>106.9</v>
      </c>
      <c r="CI89" s="143">
        <v>107</v>
      </c>
      <c r="CJ89" s="146">
        <v>102.4</v>
      </c>
      <c r="CK89" s="146">
        <v>97</v>
      </c>
      <c r="CL89" s="146">
        <v>71.5</v>
      </c>
      <c r="CM89" s="147">
        <v>68.2</v>
      </c>
      <c r="CN89" s="147">
        <v>71.099999999999994</v>
      </c>
      <c r="CO89" s="147">
        <v>73.5</v>
      </c>
      <c r="CP89" s="148">
        <v>73.2</v>
      </c>
      <c r="CQ89" s="149">
        <v>72.7</v>
      </c>
      <c r="CR89" s="149">
        <v>82.2</v>
      </c>
      <c r="CS89" s="149">
        <v>89.6</v>
      </c>
      <c r="CT89" s="149">
        <v>92.8</v>
      </c>
      <c r="CU89" s="150">
        <v>91.3</v>
      </c>
      <c r="CV89" s="150">
        <v>81.5</v>
      </c>
      <c r="CW89" s="150">
        <v>83.2</v>
      </c>
      <c r="CX89" s="150">
        <v>78.7</v>
      </c>
      <c r="CY89" s="150">
        <v>73.7</v>
      </c>
      <c r="CZ89" s="150">
        <v>71.599999999999994</v>
      </c>
      <c r="DA89" s="150">
        <v>71.3</v>
      </c>
      <c r="DB89" s="151">
        <v>73.400000000000006</v>
      </c>
      <c r="DC89" s="151">
        <v>79.5</v>
      </c>
      <c r="DD89" s="151">
        <v>97.2</v>
      </c>
      <c r="DE89" s="151">
        <v>103</v>
      </c>
      <c r="DF89" s="151">
        <v>105.4</v>
      </c>
      <c r="DG89" s="151">
        <v>106.6</v>
      </c>
      <c r="DH89" s="151">
        <v>101.9</v>
      </c>
      <c r="DI89" s="151">
        <v>89.8</v>
      </c>
      <c r="DJ89" s="151">
        <v>75.900000000000006</v>
      </c>
      <c r="DK89" s="151">
        <v>65.900000000000006</v>
      </c>
      <c r="DL89" s="151">
        <v>68</v>
      </c>
      <c r="DM89" s="152">
        <v>71.8</v>
      </c>
      <c r="DN89" s="152">
        <v>78.099999999999994</v>
      </c>
      <c r="DO89" s="152">
        <v>81.900000000000006</v>
      </c>
      <c r="DP89" s="152">
        <v>89.1</v>
      </c>
      <c r="DQ89" s="152">
        <v>103.9</v>
      </c>
      <c r="DR89" s="152">
        <v>116.4</v>
      </c>
      <c r="DS89" s="152">
        <v>119.2</v>
      </c>
      <c r="DT89" s="152">
        <v>120.4</v>
      </c>
      <c r="DU89" s="152">
        <v>94.4</v>
      </c>
      <c r="DV89" s="152">
        <v>81.900000000000006</v>
      </c>
      <c r="DW89" s="152">
        <v>80</v>
      </c>
      <c r="DX89" s="152">
        <v>89.6</v>
      </c>
      <c r="DY89" s="152">
        <v>83.7</v>
      </c>
      <c r="DZ89" s="152">
        <v>83.5</v>
      </c>
      <c r="EA89" s="152">
        <v>91.9</v>
      </c>
      <c r="EB89" s="152">
        <v>94.3</v>
      </c>
      <c r="EC89" s="152">
        <v>104.4</v>
      </c>
      <c r="ED89" s="152">
        <v>114.7</v>
      </c>
      <c r="EE89" s="152">
        <v>121.4</v>
      </c>
      <c r="EF89" s="152">
        <v>110.1</v>
      </c>
      <c r="EG89" s="152">
        <v>94.7</v>
      </c>
      <c r="EH89" s="152">
        <v>86.7</v>
      </c>
      <c r="EI89" s="152">
        <v>90</v>
      </c>
      <c r="EJ89" s="152">
        <v>96</v>
      </c>
      <c r="EK89" s="152">
        <v>98.5</v>
      </c>
      <c r="EL89" s="152">
        <v>191.5</v>
      </c>
      <c r="EM89" s="152">
        <v>201</v>
      </c>
      <c r="EN89" s="152">
        <v>189.8</v>
      </c>
      <c r="EO89" s="152">
        <v>184.5</v>
      </c>
      <c r="EP89" s="152">
        <v>195.2</v>
      </c>
      <c r="EQ89" s="152">
        <v>194.6</v>
      </c>
      <c r="ER89" s="152">
        <v>202.4</v>
      </c>
      <c r="ES89" s="152">
        <v>198.8</v>
      </c>
      <c r="ET89" s="152">
        <v>194.1</v>
      </c>
      <c r="EU89" s="152">
        <v>190.7</v>
      </c>
      <c r="EV89" s="152">
        <v>172.8</v>
      </c>
      <c r="EW89" s="152">
        <v>167.5</v>
      </c>
    </row>
    <row r="90" spans="1:153">
      <c r="A90" s="141" t="s">
        <v>7214</v>
      </c>
      <c r="B90" s="141" t="s">
        <v>7215</v>
      </c>
      <c r="C90" s="142">
        <v>0.58142000000000005</v>
      </c>
      <c r="D90" s="143">
        <v>100</v>
      </c>
      <c r="E90" s="143">
        <v>100</v>
      </c>
      <c r="F90" s="143">
        <v>103.9</v>
      </c>
      <c r="G90" s="143">
        <v>101.2</v>
      </c>
      <c r="H90" s="143">
        <v>104.9</v>
      </c>
      <c r="I90" s="143">
        <v>104.9</v>
      </c>
      <c r="J90" s="143">
        <v>104.9</v>
      </c>
      <c r="K90" s="143">
        <v>104.9</v>
      </c>
      <c r="L90" s="143">
        <v>104.9</v>
      </c>
      <c r="M90" s="143">
        <v>104.9</v>
      </c>
      <c r="N90" s="143">
        <v>104.9</v>
      </c>
      <c r="O90" s="143">
        <v>104.9</v>
      </c>
      <c r="P90" s="143">
        <v>104.9</v>
      </c>
      <c r="Q90" s="143">
        <v>104.9</v>
      </c>
      <c r="R90" s="143">
        <v>104.9</v>
      </c>
      <c r="S90" s="143">
        <v>104.9</v>
      </c>
      <c r="T90" s="143">
        <v>104.9</v>
      </c>
      <c r="U90" s="143">
        <v>104.9</v>
      </c>
      <c r="V90" s="143">
        <v>109.4</v>
      </c>
      <c r="W90" s="143">
        <v>124.3</v>
      </c>
      <c r="X90" s="143">
        <v>124.3</v>
      </c>
      <c r="Y90" s="143">
        <v>124.3</v>
      </c>
      <c r="Z90" s="143">
        <v>124.3</v>
      </c>
      <c r="AA90" s="143">
        <v>124.3</v>
      </c>
      <c r="AB90" s="143">
        <v>124.3</v>
      </c>
      <c r="AC90" s="143">
        <v>124.3</v>
      </c>
      <c r="AD90" s="143">
        <v>124.3</v>
      </c>
      <c r="AE90" s="143">
        <v>124.3</v>
      </c>
      <c r="AF90" s="143">
        <v>124.3</v>
      </c>
      <c r="AG90" s="143">
        <v>124.3</v>
      </c>
      <c r="AH90" s="143">
        <v>124.3</v>
      </c>
      <c r="AI90" s="143">
        <v>124.3</v>
      </c>
      <c r="AJ90" s="143">
        <v>124.3</v>
      </c>
      <c r="AK90" s="143">
        <v>124.3</v>
      </c>
      <c r="AL90" s="143">
        <v>124.3</v>
      </c>
      <c r="AM90" s="143">
        <v>124.3</v>
      </c>
      <c r="AN90" s="143">
        <v>150.30000000000001</v>
      </c>
      <c r="AO90" s="143">
        <v>150.30000000000001</v>
      </c>
      <c r="AP90" s="143">
        <v>150.30000000000001</v>
      </c>
      <c r="AQ90" s="143">
        <v>150.30000000000001</v>
      </c>
      <c r="AR90" s="143">
        <v>150.30000000000001</v>
      </c>
      <c r="AS90" s="143">
        <v>150.30000000000001</v>
      </c>
      <c r="AT90" s="143">
        <v>150.30000000000001</v>
      </c>
      <c r="AU90" s="143">
        <v>150.30000000000001</v>
      </c>
      <c r="AV90" s="143">
        <v>150.30000000000001</v>
      </c>
      <c r="AW90" s="143">
        <v>159.69999999999999</v>
      </c>
      <c r="AX90" s="143">
        <v>159.69999999999999</v>
      </c>
      <c r="AY90" s="143">
        <v>159.69999999999999</v>
      </c>
      <c r="AZ90" s="143">
        <v>159.69999999999999</v>
      </c>
      <c r="BA90" s="143">
        <v>159.69999999999999</v>
      </c>
      <c r="BB90" s="143">
        <v>159.69999999999999</v>
      </c>
      <c r="BC90" s="143">
        <v>159.69999999999999</v>
      </c>
      <c r="BD90" s="143">
        <v>159.69999999999999</v>
      </c>
      <c r="BE90" s="143">
        <v>159.69999999999999</v>
      </c>
      <c r="BF90" s="143">
        <v>164.4</v>
      </c>
      <c r="BG90" s="143">
        <v>167.6</v>
      </c>
      <c r="BH90" s="143">
        <v>167.6</v>
      </c>
      <c r="BI90" s="143">
        <v>167.6</v>
      </c>
      <c r="BJ90" s="143">
        <v>167.6</v>
      </c>
      <c r="BK90" s="144">
        <v>167.6</v>
      </c>
      <c r="BL90" s="143">
        <v>167.6</v>
      </c>
      <c r="BM90" s="143">
        <v>167.6</v>
      </c>
      <c r="BN90" s="143">
        <v>167.6</v>
      </c>
      <c r="BO90" s="143">
        <v>167.6</v>
      </c>
      <c r="BP90" s="143">
        <v>167.6</v>
      </c>
      <c r="BQ90" s="143">
        <v>167.6</v>
      </c>
      <c r="BR90" s="145">
        <v>167.6</v>
      </c>
      <c r="BS90" s="145">
        <v>169.5</v>
      </c>
      <c r="BT90" s="145">
        <v>169.5</v>
      </c>
      <c r="BU90" s="145">
        <v>169.5</v>
      </c>
      <c r="BV90" s="145">
        <v>169.5</v>
      </c>
      <c r="BW90" s="145">
        <v>169.5</v>
      </c>
      <c r="BX90" s="145">
        <v>169.5</v>
      </c>
      <c r="BY90" s="145">
        <v>169.5</v>
      </c>
      <c r="BZ90" s="143">
        <v>169.5</v>
      </c>
      <c r="CA90" s="143">
        <v>169.5</v>
      </c>
      <c r="CB90" s="143">
        <v>169.5</v>
      </c>
      <c r="CC90" s="143">
        <v>169.5</v>
      </c>
      <c r="CD90" s="143">
        <v>169.5</v>
      </c>
      <c r="CE90" s="143">
        <v>169.5</v>
      </c>
      <c r="CF90" s="143">
        <v>169.5</v>
      </c>
      <c r="CG90" s="143">
        <v>169.5</v>
      </c>
      <c r="CH90" s="143">
        <v>169.5</v>
      </c>
      <c r="CI90" s="143">
        <v>169.5</v>
      </c>
      <c r="CJ90" s="146">
        <v>169.5</v>
      </c>
      <c r="CK90" s="146">
        <v>169.5</v>
      </c>
      <c r="CL90" s="146">
        <v>169.5</v>
      </c>
      <c r="CM90" s="147">
        <v>169.5</v>
      </c>
      <c r="CN90" s="147">
        <v>169.5</v>
      </c>
      <c r="CO90" s="147">
        <v>169.5</v>
      </c>
      <c r="CP90" s="148">
        <v>169.5</v>
      </c>
      <c r="CQ90" s="149">
        <v>169.5</v>
      </c>
      <c r="CR90" s="149">
        <v>169.5</v>
      </c>
      <c r="CS90" s="149">
        <v>169.5</v>
      </c>
      <c r="CT90" s="149">
        <v>169.5</v>
      </c>
      <c r="CU90" s="150">
        <v>169.5</v>
      </c>
      <c r="CV90" s="150">
        <v>169.5</v>
      </c>
      <c r="CW90" s="150">
        <v>169.5</v>
      </c>
      <c r="CX90" s="150">
        <v>169.5</v>
      </c>
      <c r="CY90" s="150">
        <v>189.4</v>
      </c>
      <c r="CZ90" s="150">
        <v>169.5</v>
      </c>
      <c r="DA90" s="150">
        <v>189.4</v>
      </c>
      <c r="DB90" s="151">
        <v>189.4</v>
      </c>
      <c r="DC90" s="151">
        <v>189.4</v>
      </c>
      <c r="DD90" s="151">
        <v>189.4</v>
      </c>
      <c r="DE90" s="151">
        <v>189.4</v>
      </c>
      <c r="DF90" s="151">
        <v>196.3</v>
      </c>
      <c r="DG90" s="151">
        <v>196.3</v>
      </c>
      <c r="DH90" s="151">
        <v>196.3</v>
      </c>
      <c r="DI90" s="151">
        <v>196.3</v>
      </c>
      <c r="DJ90" s="151">
        <v>196.3</v>
      </c>
      <c r="DK90" s="151">
        <v>196.3</v>
      </c>
      <c r="DL90" s="151">
        <v>196.3</v>
      </c>
      <c r="DM90" s="152">
        <v>196.3</v>
      </c>
      <c r="DN90" s="152">
        <v>196.3</v>
      </c>
      <c r="DO90" s="152">
        <v>199.8</v>
      </c>
      <c r="DP90" s="152">
        <v>199.8</v>
      </c>
      <c r="DQ90" s="152">
        <v>199.8</v>
      </c>
      <c r="DR90" s="152">
        <v>199.8</v>
      </c>
      <c r="DS90" s="152">
        <v>199.8</v>
      </c>
      <c r="DT90" s="152">
        <v>199.8</v>
      </c>
      <c r="DU90" s="152">
        <v>199.8</v>
      </c>
      <c r="DV90" s="152">
        <v>199.8</v>
      </c>
      <c r="DW90" s="152">
        <v>199.8</v>
      </c>
      <c r="DX90" s="152">
        <v>199.8</v>
      </c>
      <c r="DY90" s="152">
        <v>199.8</v>
      </c>
      <c r="DZ90" s="152">
        <v>210.1</v>
      </c>
      <c r="EA90" s="152">
        <v>210.1</v>
      </c>
      <c r="EB90" s="152">
        <v>210.1</v>
      </c>
      <c r="EC90" s="152">
        <v>210.1</v>
      </c>
      <c r="ED90" s="152">
        <v>210.1</v>
      </c>
      <c r="EE90" s="152">
        <v>210.1</v>
      </c>
      <c r="EF90" s="152">
        <v>210.1</v>
      </c>
      <c r="EG90" s="152">
        <v>210.1</v>
      </c>
      <c r="EH90" s="152">
        <v>210.1</v>
      </c>
      <c r="EI90" s="152">
        <v>210.1</v>
      </c>
      <c r="EJ90" s="152">
        <v>210.1</v>
      </c>
      <c r="EK90" s="152">
        <v>210.1</v>
      </c>
      <c r="EL90" s="152">
        <v>217</v>
      </c>
      <c r="EM90" s="152">
        <v>217</v>
      </c>
      <c r="EN90" s="152">
        <v>217</v>
      </c>
      <c r="EO90" s="152">
        <v>217</v>
      </c>
      <c r="EP90" s="152">
        <v>217</v>
      </c>
      <c r="EQ90" s="152">
        <v>217</v>
      </c>
      <c r="ER90" s="152">
        <v>217</v>
      </c>
      <c r="ES90" s="152">
        <v>217</v>
      </c>
      <c r="ET90" s="152">
        <v>217</v>
      </c>
      <c r="EU90" s="152">
        <v>217</v>
      </c>
      <c r="EV90" s="152">
        <v>217</v>
      </c>
      <c r="EW90" s="152">
        <v>217</v>
      </c>
    </row>
    <row r="91" spans="1:153">
      <c r="A91" s="141" t="s">
        <v>7216</v>
      </c>
      <c r="B91" s="141" t="s">
        <v>7217</v>
      </c>
      <c r="C91" s="142">
        <v>4.1189400000000003</v>
      </c>
      <c r="D91" s="143">
        <v>107.6</v>
      </c>
      <c r="E91" s="143">
        <v>107.8</v>
      </c>
      <c r="F91" s="143">
        <v>106.9</v>
      </c>
      <c r="G91" s="143">
        <v>113.9</v>
      </c>
      <c r="H91" s="143">
        <v>115.7</v>
      </c>
      <c r="I91" s="143">
        <v>113.3</v>
      </c>
      <c r="J91" s="143">
        <v>111.7</v>
      </c>
      <c r="K91" s="143">
        <v>113.4</v>
      </c>
      <c r="L91" s="143">
        <v>115</v>
      </c>
      <c r="M91" s="143">
        <v>115.5</v>
      </c>
      <c r="N91" s="143">
        <v>119.5</v>
      </c>
      <c r="O91" s="143">
        <v>119.7</v>
      </c>
      <c r="P91" s="143">
        <v>120.5</v>
      </c>
      <c r="Q91" s="143">
        <v>120.7</v>
      </c>
      <c r="R91" s="143">
        <v>121.2</v>
      </c>
      <c r="S91" s="143">
        <v>120.3</v>
      </c>
      <c r="T91" s="143">
        <v>117.4</v>
      </c>
      <c r="U91" s="143">
        <v>119.2</v>
      </c>
      <c r="V91" s="143">
        <v>117.8</v>
      </c>
      <c r="W91" s="143">
        <v>115.1</v>
      </c>
      <c r="X91" s="143">
        <v>115.4</v>
      </c>
      <c r="Y91" s="143">
        <v>116.7</v>
      </c>
      <c r="Z91" s="143">
        <v>118.1</v>
      </c>
      <c r="AA91" s="143">
        <v>118.2</v>
      </c>
      <c r="AB91" s="143">
        <v>117.3</v>
      </c>
      <c r="AC91" s="143">
        <v>117.6</v>
      </c>
      <c r="AD91" s="143">
        <v>116.9</v>
      </c>
      <c r="AE91" s="143">
        <v>117.3</v>
      </c>
      <c r="AF91" s="143">
        <v>117.1</v>
      </c>
      <c r="AG91" s="143">
        <v>114.8</v>
      </c>
      <c r="AH91" s="143">
        <v>113.7</v>
      </c>
      <c r="AI91" s="143">
        <v>113.1</v>
      </c>
      <c r="AJ91" s="143">
        <v>114.1</v>
      </c>
      <c r="AK91" s="143">
        <v>113.9</v>
      </c>
      <c r="AL91" s="143">
        <v>113.1</v>
      </c>
      <c r="AM91" s="143">
        <v>111.7</v>
      </c>
      <c r="AN91" s="143">
        <v>112.2</v>
      </c>
      <c r="AO91" s="143">
        <v>116.2</v>
      </c>
      <c r="AP91" s="143">
        <v>117</v>
      </c>
      <c r="AQ91" s="143">
        <v>116.1</v>
      </c>
      <c r="AR91" s="143">
        <v>118.2</v>
      </c>
      <c r="AS91" s="143">
        <v>118.6</v>
      </c>
      <c r="AT91" s="143">
        <v>120.2</v>
      </c>
      <c r="AU91" s="143">
        <v>121.1</v>
      </c>
      <c r="AV91" s="143">
        <v>122.2</v>
      </c>
      <c r="AW91" s="143">
        <v>121.3</v>
      </c>
      <c r="AX91" s="143">
        <v>118.4</v>
      </c>
      <c r="AY91" s="143">
        <v>117.4</v>
      </c>
      <c r="AZ91" s="143">
        <v>121.4</v>
      </c>
      <c r="BA91" s="143">
        <v>120.9</v>
      </c>
      <c r="BB91" s="143">
        <v>124.2</v>
      </c>
      <c r="BC91" s="143">
        <v>126.5</v>
      </c>
      <c r="BD91" s="143">
        <v>125.1</v>
      </c>
      <c r="BE91" s="143">
        <v>123</v>
      </c>
      <c r="BF91" s="143">
        <v>120</v>
      </c>
      <c r="BG91" s="143">
        <v>117.7</v>
      </c>
      <c r="BH91" s="143">
        <v>119.4</v>
      </c>
      <c r="BI91" s="143">
        <v>122.2</v>
      </c>
      <c r="BJ91" s="143">
        <v>123.9</v>
      </c>
      <c r="BK91" s="144">
        <v>121.9</v>
      </c>
      <c r="BL91" s="143">
        <v>121.3</v>
      </c>
      <c r="BM91" s="143">
        <v>119.8</v>
      </c>
      <c r="BN91" s="143">
        <v>118</v>
      </c>
      <c r="BO91" s="143">
        <v>118.8</v>
      </c>
      <c r="BP91" s="143">
        <v>120.8</v>
      </c>
      <c r="BQ91" s="143">
        <v>119.8</v>
      </c>
      <c r="BR91" s="145">
        <v>118.5</v>
      </c>
      <c r="BS91" s="145">
        <v>117.1</v>
      </c>
      <c r="BT91" s="145">
        <v>119.2</v>
      </c>
      <c r="BU91" s="145">
        <v>120.6</v>
      </c>
      <c r="BV91" s="145">
        <v>120.7</v>
      </c>
      <c r="BW91" s="145">
        <v>120.1</v>
      </c>
      <c r="BX91" s="145">
        <v>120.4</v>
      </c>
      <c r="BY91" s="145">
        <v>120.3</v>
      </c>
      <c r="BZ91" s="143">
        <v>122.5</v>
      </c>
      <c r="CA91" s="143">
        <v>123.5</v>
      </c>
      <c r="CB91" s="143">
        <v>124</v>
      </c>
      <c r="CC91" s="143">
        <v>124</v>
      </c>
      <c r="CD91" s="143">
        <v>123.4</v>
      </c>
      <c r="CE91" s="143">
        <v>124.6</v>
      </c>
      <c r="CF91" s="143">
        <v>124.4</v>
      </c>
      <c r="CG91" s="143">
        <v>123.4</v>
      </c>
      <c r="CH91" s="143">
        <v>126.8</v>
      </c>
      <c r="CI91" s="143">
        <v>123.5</v>
      </c>
      <c r="CJ91" s="146">
        <v>127.7</v>
      </c>
      <c r="CK91" s="146">
        <v>127.8</v>
      </c>
      <c r="CL91" s="146">
        <v>128.69999999999999</v>
      </c>
      <c r="CM91" s="147">
        <v>128.69999999999999</v>
      </c>
      <c r="CN91" s="147">
        <v>129.80000000000001</v>
      </c>
      <c r="CO91" s="147">
        <v>126.7</v>
      </c>
      <c r="CP91" s="148">
        <v>126.3</v>
      </c>
      <c r="CQ91" s="149">
        <v>127</v>
      </c>
      <c r="CR91" s="149">
        <v>134</v>
      </c>
      <c r="CS91" s="149">
        <v>132.1</v>
      </c>
      <c r="CT91" s="149">
        <v>131.69999999999999</v>
      </c>
      <c r="CU91" s="150">
        <v>124.8</v>
      </c>
      <c r="CV91" s="150">
        <v>123.9</v>
      </c>
      <c r="CW91" s="150">
        <v>122.5</v>
      </c>
      <c r="CX91" s="150">
        <v>125.1</v>
      </c>
      <c r="CY91" s="150">
        <v>123.8</v>
      </c>
      <c r="CZ91" s="150">
        <v>127.9</v>
      </c>
      <c r="DA91" s="150">
        <v>126.7</v>
      </c>
      <c r="DB91" s="151">
        <v>129.80000000000001</v>
      </c>
      <c r="DC91" s="151">
        <v>137.69999999999999</v>
      </c>
      <c r="DD91" s="151">
        <v>138.19999999999999</v>
      </c>
      <c r="DE91" s="151">
        <v>137.69999999999999</v>
      </c>
      <c r="DF91" s="151">
        <v>137</v>
      </c>
      <c r="DG91" s="151">
        <v>139.69999999999999</v>
      </c>
      <c r="DH91" s="151">
        <v>143.19999999999999</v>
      </c>
      <c r="DI91" s="151">
        <v>145</v>
      </c>
      <c r="DJ91" s="151">
        <v>148.4</v>
      </c>
      <c r="DK91" s="151">
        <v>152.19999999999999</v>
      </c>
      <c r="DL91" s="151">
        <v>161.6</v>
      </c>
      <c r="DM91" s="152">
        <v>161.19999999999999</v>
      </c>
      <c r="DN91" s="152">
        <v>153.69999999999999</v>
      </c>
      <c r="DO91" s="152">
        <v>156.5</v>
      </c>
      <c r="DP91" s="152">
        <v>164.6</v>
      </c>
      <c r="DQ91" s="152">
        <v>165.9</v>
      </c>
      <c r="DR91" s="152">
        <v>170.2</v>
      </c>
      <c r="DS91" s="152">
        <v>175</v>
      </c>
      <c r="DT91" s="152">
        <v>177.5</v>
      </c>
      <c r="DU91" s="152">
        <v>179.9</v>
      </c>
      <c r="DV91" s="152">
        <v>175.9</v>
      </c>
      <c r="DW91" s="152">
        <v>171.8</v>
      </c>
      <c r="DX91" s="152">
        <v>175.1</v>
      </c>
      <c r="DY91" s="152">
        <v>168.2</v>
      </c>
      <c r="DZ91" s="152">
        <v>166</v>
      </c>
      <c r="EA91" s="152">
        <v>168.8</v>
      </c>
      <c r="EB91" s="152">
        <v>171.2</v>
      </c>
      <c r="EC91" s="152">
        <v>173.7</v>
      </c>
      <c r="ED91" s="152">
        <v>170.2</v>
      </c>
      <c r="EE91" s="152">
        <v>167.1</v>
      </c>
      <c r="EF91" s="152">
        <v>165.6</v>
      </c>
      <c r="EG91" s="152">
        <v>162.80000000000001</v>
      </c>
      <c r="EH91" s="152">
        <v>158.9</v>
      </c>
      <c r="EI91" s="152">
        <v>161.9</v>
      </c>
      <c r="EJ91" s="152">
        <v>163.19999999999999</v>
      </c>
      <c r="EK91" s="152">
        <v>164.6</v>
      </c>
      <c r="EL91" s="152">
        <v>164.1</v>
      </c>
      <c r="EM91" s="152">
        <v>163.80000000000001</v>
      </c>
      <c r="EN91" s="152">
        <v>162.30000000000001</v>
      </c>
      <c r="EO91" s="152">
        <v>162.6</v>
      </c>
      <c r="EP91" s="152">
        <v>159.1</v>
      </c>
      <c r="EQ91" s="152">
        <v>160</v>
      </c>
      <c r="ER91" s="152">
        <v>157.69999999999999</v>
      </c>
      <c r="ES91" s="152">
        <v>156.5</v>
      </c>
      <c r="ET91" s="152">
        <v>157.30000000000001</v>
      </c>
      <c r="EU91" s="152">
        <v>158.9</v>
      </c>
      <c r="EV91" s="152">
        <v>159.80000000000001</v>
      </c>
      <c r="EW91" s="152">
        <v>161.9</v>
      </c>
    </row>
    <row r="92" spans="1:153">
      <c r="A92" s="141" t="s">
        <v>7218</v>
      </c>
      <c r="B92" s="141" t="s">
        <v>7219</v>
      </c>
      <c r="C92" s="142">
        <v>0.83931</v>
      </c>
      <c r="D92" s="143">
        <v>92.3</v>
      </c>
      <c r="E92" s="143">
        <v>94.3</v>
      </c>
      <c r="F92" s="143">
        <v>95.4</v>
      </c>
      <c r="G92" s="143">
        <v>103.7</v>
      </c>
      <c r="H92" s="143">
        <v>106.8</v>
      </c>
      <c r="I92" s="143">
        <v>101.9</v>
      </c>
      <c r="J92" s="143">
        <v>97</v>
      </c>
      <c r="K92" s="143">
        <v>97.2</v>
      </c>
      <c r="L92" s="143">
        <v>97.6</v>
      </c>
      <c r="M92" s="143">
        <v>97.5</v>
      </c>
      <c r="N92" s="143">
        <v>99.4</v>
      </c>
      <c r="O92" s="143">
        <v>105</v>
      </c>
      <c r="P92" s="143">
        <v>104.4</v>
      </c>
      <c r="Q92" s="143">
        <v>105.7</v>
      </c>
      <c r="R92" s="143">
        <v>110.1</v>
      </c>
      <c r="S92" s="143">
        <v>114.9</v>
      </c>
      <c r="T92" s="143">
        <v>118.8</v>
      </c>
      <c r="U92" s="143">
        <v>120.1</v>
      </c>
      <c r="V92" s="143">
        <v>117.7</v>
      </c>
      <c r="W92" s="143">
        <v>113.7</v>
      </c>
      <c r="X92" s="143">
        <v>112</v>
      </c>
      <c r="Y92" s="143">
        <v>116.2</v>
      </c>
      <c r="Z92" s="143">
        <v>117.4</v>
      </c>
      <c r="AA92" s="143">
        <v>113.3</v>
      </c>
      <c r="AB92" s="143">
        <v>112.7</v>
      </c>
      <c r="AC92" s="143">
        <v>112.5</v>
      </c>
      <c r="AD92" s="143">
        <v>114</v>
      </c>
      <c r="AE92" s="143">
        <v>111.4</v>
      </c>
      <c r="AF92" s="143">
        <v>109.3</v>
      </c>
      <c r="AG92" s="143">
        <v>103</v>
      </c>
      <c r="AH92" s="143">
        <v>98.1</v>
      </c>
      <c r="AI92" s="143">
        <v>96.8</v>
      </c>
      <c r="AJ92" s="143">
        <v>97.3</v>
      </c>
      <c r="AK92" s="143">
        <v>95.1</v>
      </c>
      <c r="AL92" s="143">
        <v>92.5</v>
      </c>
      <c r="AM92" s="143">
        <v>93.1</v>
      </c>
      <c r="AN92" s="143">
        <v>97.7</v>
      </c>
      <c r="AO92" s="143">
        <v>99.5</v>
      </c>
      <c r="AP92" s="143">
        <v>99.1</v>
      </c>
      <c r="AQ92" s="143">
        <v>98.5</v>
      </c>
      <c r="AR92" s="143">
        <v>97.9</v>
      </c>
      <c r="AS92" s="143">
        <v>98.8</v>
      </c>
      <c r="AT92" s="143">
        <v>95.8</v>
      </c>
      <c r="AU92" s="143">
        <v>96.8</v>
      </c>
      <c r="AV92" s="143">
        <v>100.5</v>
      </c>
      <c r="AW92" s="143">
        <v>102.6</v>
      </c>
      <c r="AX92" s="143">
        <v>101.3</v>
      </c>
      <c r="AY92" s="143">
        <v>100.6</v>
      </c>
      <c r="AZ92" s="143">
        <v>103.7</v>
      </c>
      <c r="BA92" s="143">
        <v>106.9</v>
      </c>
      <c r="BB92" s="143">
        <v>116.8</v>
      </c>
      <c r="BC92" s="143">
        <v>126.1</v>
      </c>
      <c r="BD92" s="143">
        <v>122.9</v>
      </c>
      <c r="BE92" s="143">
        <v>119.3</v>
      </c>
      <c r="BF92" s="143">
        <v>115</v>
      </c>
      <c r="BG92" s="143">
        <v>112.3</v>
      </c>
      <c r="BH92" s="143">
        <v>113.4</v>
      </c>
      <c r="BI92" s="143">
        <v>121.3</v>
      </c>
      <c r="BJ92" s="143">
        <v>123</v>
      </c>
      <c r="BK92" s="144">
        <v>124.9</v>
      </c>
      <c r="BL92" s="143">
        <v>122.1</v>
      </c>
      <c r="BM92" s="143">
        <v>119.5</v>
      </c>
      <c r="BN92" s="143">
        <v>120.3</v>
      </c>
      <c r="BO92" s="143">
        <v>119.6</v>
      </c>
      <c r="BP92" s="143">
        <v>119</v>
      </c>
      <c r="BQ92" s="143">
        <v>117.5</v>
      </c>
      <c r="BR92" s="145">
        <v>112.8</v>
      </c>
      <c r="BS92" s="145">
        <v>113.7</v>
      </c>
      <c r="BT92" s="145">
        <v>119.4</v>
      </c>
      <c r="BU92" s="145">
        <v>123.2</v>
      </c>
      <c r="BV92" s="145">
        <v>121.4</v>
      </c>
      <c r="BW92" s="145">
        <v>119.1</v>
      </c>
      <c r="BX92" s="145">
        <v>117.8</v>
      </c>
      <c r="BY92" s="145">
        <v>118.5</v>
      </c>
      <c r="BZ92" s="143">
        <v>127.3</v>
      </c>
      <c r="CA92" s="143">
        <v>129.9</v>
      </c>
      <c r="CB92" s="143">
        <v>130.80000000000001</v>
      </c>
      <c r="CC92" s="143">
        <v>130.19999999999999</v>
      </c>
      <c r="CD92" s="143">
        <v>130.1</v>
      </c>
      <c r="CE92" s="143">
        <v>130.9</v>
      </c>
      <c r="CF92" s="143">
        <v>128.6</v>
      </c>
      <c r="CG92" s="143">
        <v>127.2</v>
      </c>
      <c r="CH92" s="143">
        <v>125.3</v>
      </c>
      <c r="CI92" s="143">
        <v>127.6</v>
      </c>
      <c r="CJ92" s="146">
        <v>133.4</v>
      </c>
      <c r="CK92" s="146">
        <v>134.19999999999999</v>
      </c>
      <c r="CL92" s="146">
        <v>133.9</v>
      </c>
      <c r="CM92" s="147">
        <v>131.9</v>
      </c>
      <c r="CN92" s="147">
        <v>130.1</v>
      </c>
      <c r="CO92" s="147">
        <v>129.1</v>
      </c>
      <c r="CP92" s="148">
        <v>127.3</v>
      </c>
      <c r="CQ92" s="149">
        <v>123.5</v>
      </c>
      <c r="CR92" s="149">
        <v>123.7</v>
      </c>
      <c r="CS92" s="149">
        <v>124.1</v>
      </c>
      <c r="CT92" s="149">
        <v>124.4</v>
      </c>
      <c r="CU92" s="150">
        <v>122.9</v>
      </c>
      <c r="CV92" s="150">
        <v>121.4</v>
      </c>
      <c r="CW92" s="150">
        <v>118</v>
      </c>
      <c r="CX92" s="150">
        <v>116.9</v>
      </c>
      <c r="CY92" s="150">
        <v>116</v>
      </c>
      <c r="CZ92" s="150">
        <v>118.9</v>
      </c>
      <c r="DA92" s="150">
        <v>121.2</v>
      </c>
      <c r="DB92" s="151">
        <v>114.5</v>
      </c>
      <c r="DC92" s="151">
        <v>119.8</v>
      </c>
      <c r="DD92" s="151">
        <v>123.5</v>
      </c>
      <c r="DE92" s="151">
        <v>126.1</v>
      </c>
      <c r="DF92" s="151">
        <v>130.6</v>
      </c>
      <c r="DG92" s="151">
        <v>133.19999999999999</v>
      </c>
      <c r="DH92" s="151">
        <v>133.1</v>
      </c>
      <c r="DI92" s="151">
        <v>134.6</v>
      </c>
      <c r="DJ92" s="151">
        <v>142.5</v>
      </c>
      <c r="DK92" s="151">
        <v>146.80000000000001</v>
      </c>
      <c r="DL92" s="151">
        <v>147.1</v>
      </c>
      <c r="DM92" s="152">
        <v>147.6</v>
      </c>
      <c r="DN92" s="152">
        <v>156.1</v>
      </c>
      <c r="DO92" s="152">
        <v>161.1</v>
      </c>
      <c r="DP92" s="152">
        <v>164.6</v>
      </c>
      <c r="DQ92" s="152">
        <v>177.4</v>
      </c>
      <c r="DR92" s="152">
        <v>190.4</v>
      </c>
      <c r="DS92" s="152">
        <v>200.1</v>
      </c>
      <c r="DT92" s="152">
        <v>216.1</v>
      </c>
      <c r="DU92" s="152">
        <v>234.6</v>
      </c>
      <c r="DV92" s="152">
        <v>226.3</v>
      </c>
      <c r="DW92" s="152">
        <v>208.6</v>
      </c>
      <c r="DX92" s="152">
        <v>220.6</v>
      </c>
      <c r="DY92" s="152">
        <v>208.3</v>
      </c>
      <c r="DZ92" s="152">
        <v>193.1</v>
      </c>
      <c r="EA92" s="152">
        <v>192.7</v>
      </c>
      <c r="EB92" s="152">
        <v>188.6</v>
      </c>
      <c r="EC92" s="152">
        <v>185</v>
      </c>
      <c r="ED92" s="152">
        <v>182.6</v>
      </c>
      <c r="EE92" s="152">
        <v>179.9</v>
      </c>
      <c r="EF92" s="152">
        <v>180</v>
      </c>
      <c r="EG92" s="152">
        <v>175.3</v>
      </c>
      <c r="EH92" s="152">
        <v>170.1</v>
      </c>
      <c r="EI92" s="152">
        <v>166</v>
      </c>
      <c r="EJ92" s="152">
        <v>170.6</v>
      </c>
      <c r="EK92" s="152">
        <v>171.4</v>
      </c>
      <c r="EL92" s="152">
        <v>167.1</v>
      </c>
      <c r="EM92" s="152">
        <v>166.6</v>
      </c>
      <c r="EN92" s="152">
        <v>161.9</v>
      </c>
      <c r="EO92" s="152">
        <v>162.9</v>
      </c>
      <c r="EP92" s="152">
        <v>159.6</v>
      </c>
      <c r="EQ92" s="152">
        <v>165</v>
      </c>
      <c r="ER92" s="152">
        <v>161.5</v>
      </c>
      <c r="ES92" s="152">
        <v>159.9</v>
      </c>
      <c r="ET92" s="152">
        <v>160.19999999999999</v>
      </c>
      <c r="EU92" s="152">
        <v>163.9</v>
      </c>
      <c r="EV92" s="152">
        <v>160.6</v>
      </c>
      <c r="EW92" s="152">
        <v>163.80000000000001</v>
      </c>
    </row>
    <row r="93" spans="1:153">
      <c r="A93" s="141" t="s">
        <v>7220</v>
      </c>
      <c r="B93" s="141" t="s">
        <v>7221</v>
      </c>
      <c r="C93" s="142">
        <v>0.66334000000000004</v>
      </c>
      <c r="D93" s="143">
        <v>89.9</v>
      </c>
      <c r="E93" s="143">
        <v>92.1</v>
      </c>
      <c r="F93" s="143">
        <v>92.7</v>
      </c>
      <c r="G93" s="143">
        <v>102</v>
      </c>
      <c r="H93" s="143">
        <v>103.6</v>
      </c>
      <c r="I93" s="143">
        <v>97.5</v>
      </c>
      <c r="J93" s="143">
        <v>91.8</v>
      </c>
      <c r="K93" s="143">
        <v>92.4</v>
      </c>
      <c r="L93" s="143">
        <v>92.5</v>
      </c>
      <c r="M93" s="143">
        <v>91.8</v>
      </c>
      <c r="N93" s="143">
        <v>93.9</v>
      </c>
      <c r="O93" s="143">
        <v>100.2</v>
      </c>
      <c r="P93" s="143">
        <v>98.8</v>
      </c>
      <c r="Q93" s="143">
        <v>100.2</v>
      </c>
      <c r="R93" s="143">
        <v>105.7</v>
      </c>
      <c r="S93" s="143">
        <v>111.6</v>
      </c>
      <c r="T93" s="143">
        <v>116.3</v>
      </c>
      <c r="U93" s="143">
        <v>115.5</v>
      </c>
      <c r="V93" s="143">
        <v>111.9</v>
      </c>
      <c r="W93" s="143">
        <v>107.5</v>
      </c>
      <c r="X93" s="143">
        <v>105</v>
      </c>
      <c r="Y93" s="143">
        <v>111.7</v>
      </c>
      <c r="Z93" s="143">
        <v>111.8</v>
      </c>
      <c r="AA93" s="143">
        <v>107.4</v>
      </c>
      <c r="AB93" s="143">
        <v>106.3</v>
      </c>
      <c r="AC93" s="143">
        <v>106.1</v>
      </c>
      <c r="AD93" s="143">
        <v>108.2</v>
      </c>
      <c r="AE93" s="143">
        <v>106.4</v>
      </c>
      <c r="AF93" s="143">
        <v>104.8</v>
      </c>
      <c r="AG93" s="143">
        <v>95.9</v>
      </c>
      <c r="AH93" s="143">
        <v>90.6</v>
      </c>
      <c r="AI93" s="143">
        <v>88.3</v>
      </c>
      <c r="AJ93" s="143">
        <v>89.5</v>
      </c>
      <c r="AK93" s="143">
        <v>86.5</v>
      </c>
      <c r="AL93" s="143">
        <v>83.4</v>
      </c>
      <c r="AM93" s="143">
        <v>83.6</v>
      </c>
      <c r="AN93" s="143">
        <v>89.5</v>
      </c>
      <c r="AO93" s="143">
        <v>93</v>
      </c>
      <c r="AP93" s="143">
        <v>91.8</v>
      </c>
      <c r="AQ93" s="143">
        <v>91.5</v>
      </c>
      <c r="AR93" s="143">
        <v>90.8</v>
      </c>
      <c r="AS93" s="143">
        <v>91.3</v>
      </c>
      <c r="AT93" s="143">
        <v>86.7</v>
      </c>
      <c r="AU93" s="143">
        <v>86.2</v>
      </c>
      <c r="AV93" s="143">
        <v>89.4</v>
      </c>
      <c r="AW93" s="143">
        <v>90.4</v>
      </c>
      <c r="AX93" s="143">
        <v>87.7</v>
      </c>
      <c r="AY93" s="143">
        <v>85.7</v>
      </c>
      <c r="AZ93" s="143">
        <v>89.9</v>
      </c>
      <c r="BA93" s="143">
        <v>93.5</v>
      </c>
      <c r="BB93" s="143">
        <v>104.5</v>
      </c>
      <c r="BC93" s="143">
        <v>116.4</v>
      </c>
      <c r="BD93" s="143">
        <v>115.6</v>
      </c>
      <c r="BE93" s="143">
        <v>111</v>
      </c>
      <c r="BF93" s="143">
        <v>105.9</v>
      </c>
      <c r="BG93" s="143">
        <v>102.1</v>
      </c>
      <c r="BH93" s="143">
        <v>103.6</v>
      </c>
      <c r="BI93" s="143">
        <v>111.4</v>
      </c>
      <c r="BJ93" s="143">
        <v>113.9</v>
      </c>
      <c r="BK93" s="144">
        <v>114.3</v>
      </c>
      <c r="BL93" s="143">
        <v>111.5</v>
      </c>
      <c r="BM93" s="143">
        <v>109.4</v>
      </c>
      <c r="BN93" s="143">
        <v>110.7</v>
      </c>
      <c r="BO93" s="143">
        <v>110.7</v>
      </c>
      <c r="BP93" s="143">
        <v>110.1</v>
      </c>
      <c r="BQ93" s="143">
        <v>106.5</v>
      </c>
      <c r="BR93" s="145">
        <v>100.8</v>
      </c>
      <c r="BS93" s="145">
        <v>101.7</v>
      </c>
      <c r="BT93" s="145">
        <v>107.6</v>
      </c>
      <c r="BU93" s="145">
        <v>110.6</v>
      </c>
      <c r="BV93" s="145">
        <v>106.9</v>
      </c>
      <c r="BW93" s="145">
        <v>103.3</v>
      </c>
      <c r="BX93" s="145">
        <v>102.9</v>
      </c>
      <c r="BY93" s="145">
        <v>105</v>
      </c>
      <c r="BZ93" s="143">
        <v>116.7</v>
      </c>
      <c r="CA93" s="143">
        <v>121.9</v>
      </c>
      <c r="CB93" s="143">
        <v>122.6</v>
      </c>
      <c r="CC93" s="143">
        <v>120.9</v>
      </c>
      <c r="CD93" s="143">
        <v>121.1</v>
      </c>
      <c r="CE93" s="143">
        <v>122.6</v>
      </c>
      <c r="CF93" s="143">
        <v>119.3</v>
      </c>
      <c r="CG93" s="143">
        <v>115.5</v>
      </c>
      <c r="CH93" s="143">
        <v>113.1</v>
      </c>
      <c r="CI93" s="143">
        <v>117.1</v>
      </c>
      <c r="CJ93" s="146">
        <v>125</v>
      </c>
      <c r="CK93" s="146">
        <v>125.2</v>
      </c>
      <c r="CL93" s="146">
        <v>124.9</v>
      </c>
      <c r="CM93" s="147">
        <v>123.2</v>
      </c>
      <c r="CN93" s="147">
        <v>120.7</v>
      </c>
      <c r="CO93" s="147">
        <v>117.7</v>
      </c>
      <c r="CP93" s="148">
        <v>113.5</v>
      </c>
      <c r="CQ93" s="149">
        <v>109.6</v>
      </c>
      <c r="CR93" s="149">
        <v>108.9</v>
      </c>
      <c r="CS93" s="149">
        <v>109</v>
      </c>
      <c r="CT93" s="149">
        <v>107.5</v>
      </c>
      <c r="CU93" s="150">
        <v>107</v>
      </c>
      <c r="CV93" s="150">
        <v>106.8</v>
      </c>
      <c r="CW93" s="150">
        <v>104.4</v>
      </c>
      <c r="CX93" s="150">
        <v>106.1</v>
      </c>
      <c r="CY93" s="150">
        <v>106.4</v>
      </c>
      <c r="CZ93" s="150">
        <v>107.2</v>
      </c>
      <c r="DA93" s="150">
        <v>108.2</v>
      </c>
      <c r="DB93" s="151">
        <v>99.6</v>
      </c>
      <c r="DC93" s="151">
        <v>105.4</v>
      </c>
      <c r="DD93" s="151">
        <v>107.9</v>
      </c>
      <c r="DE93" s="151">
        <v>109.9</v>
      </c>
      <c r="DF93" s="151">
        <v>113.9</v>
      </c>
      <c r="DG93" s="151">
        <v>116.1</v>
      </c>
      <c r="DH93" s="151">
        <v>114.9</v>
      </c>
      <c r="DI93" s="151">
        <v>116.6</v>
      </c>
      <c r="DJ93" s="151">
        <v>125.6</v>
      </c>
      <c r="DK93" s="151">
        <v>130.9</v>
      </c>
      <c r="DL93" s="151">
        <v>134</v>
      </c>
      <c r="DM93" s="152">
        <v>132.6</v>
      </c>
      <c r="DN93" s="152">
        <v>141.5</v>
      </c>
      <c r="DO93" s="152">
        <v>147.9</v>
      </c>
      <c r="DP93" s="152">
        <v>146.6</v>
      </c>
      <c r="DQ93" s="152">
        <v>159.1</v>
      </c>
      <c r="DR93" s="152">
        <v>173.3</v>
      </c>
      <c r="DS93" s="152">
        <v>185</v>
      </c>
      <c r="DT93" s="152">
        <v>209.8</v>
      </c>
      <c r="DU93" s="152">
        <v>235.1</v>
      </c>
      <c r="DV93" s="152">
        <v>226.2</v>
      </c>
      <c r="DW93" s="152">
        <v>203.6</v>
      </c>
      <c r="DX93" s="152">
        <v>219.6</v>
      </c>
      <c r="DY93" s="152">
        <v>201.5</v>
      </c>
      <c r="DZ93" s="152">
        <v>179.4</v>
      </c>
      <c r="EA93" s="152">
        <v>183</v>
      </c>
      <c r="EB93" s="152">
        <v>178.9</v>
      </c>
      <c r="EC93" s="152">
        <v>172.7</v>
      </c>
      <c r="ED93" s="152">
        <v>171.1</v>
      </c>
      <c r="EE93" s="152">
        <v>169.3</v>
      </c>
      <c r="EF93" s="152">
        <v>172.2</v>
      </c>
      <c r="EG93" s="152">
        <v>165.9</v>
      </c>
      <c r="EH93" s="152">
        <v>161.69999999999999</v>
      </c>
      <c r="EI93" s="152">
        <v>157.69999999999999</v>
      </c>
      <c r="EJ93" s="152">
        <v>162.19999999999999</v>
      </c>
      <c r="EK93" s="152">
        <v>164</v>
      </c>
      <c r="EL93" s="152">
        <v>159.4</v>
      </c>
      <c r="EM93" s="152">
        <v>158.1</v>
      </c>
      <c r="EN93" s="152">
        <v>152.9</v>
      </c>
      <c r="EO93" s="152">
        <v>152.80000000000001</v>
      </c>
      <c r="EP93" s="152">
        <v>151</v>
      </c>
      <c r="EQ93" s="152">
        <v>157.1</v>
      </c>
      <c r="ER93" s="152">
        <v>152.69999999999999</v>
      </c>
      <c r="ES93" s="152">
        <v>149.9</v>
      </c>
      <c r="ET93" s="152">
        <v>150.6</v>
      </c>
      <c r="EU93" s="152">
        <v>154.69999999999999</v>
      </c>
      <c r="EV93" s="152">
        <v>152.1</v>
      </c>
      <c r="EW93" s="152">
        <v>156.80000000000001</v>
      </c>
    </row>
    <row r="94" spans="1:153">
      <c r="A94" s="141" t="s">
        <v>7222</v>
      </c>
      <c r="B94" s="141" t="s">
        <v>7223</v>
      </c>
      <c r="C94" s="142">
        <v>5.4530000000000002E-2</v>
      </c>
      <c r="D94" s="143">
        <v>101.6</v>
      </c>
      <c r="E94" s="143">
        <v>99.3</v>
      </c>
      <c r="F94" s="143">
        <v>104</v>
      </c>
      <c r="G94" s="143">
        <v>111.6</v>
      </c>
      <c r="H94" s="143">
        <v>114.2</v>
      </c>
      <c r="I94" s="143">
        <v>116.1</v>
      </c>
      <c r="J94" s="143">
        <v>110.8</v>
      </c>
      <c r="K94" s="143">
        <v>108.1</v>
      </c>
      <c r="L94" s="143">
        <v>106.5</v>
      </c>
      <c r="M94" s="143">
        <v>111.5</v>
      </c>
      <c r="N94" s="143">
        <v>116.3</v>
      </c>
      <c r="O94" s="143">
        <v>123.8</v>
      </c>
      <c r="P94" s="143">
        <v>124</v>
      </c>
      <c r="Q94" s="143">
        <v>122.7</v>
      </c>
      <c r="R94" s="143">
        <v>119.3</v>
      </c>
      <c r="S94" s="143">
        <v>117.7</v>
      </c>
      <c r="T94" s="143">
        <v>113.5</v>
      </c>
      <c r="U94" s="143">
        <v>113.7</v>
      </c>
      <c r="V94" s="143">
        <v>119.9</v>
      </c>
      <c r="W94" s="143">
        <v>117.8</v>
      </c>
      <c r="X94" s="143">
        <v>124.9</v>
      </c>
      <c r="Y94" s="143">
        <v>126.3</v>
      </c>
      <c r="Z94" s="143">
        <v>126.2</v>
      </c>
      <c r="AA94" s="143">
        <v>124.8</v>
      </c>
      <c r="AB94" s="143">
        <v>127.6</v>
      </c>
      <c r="AC94" s="143">
        <v>133</v>
      </c>
      <c r="AD94" s="143">
        <v>134.1</v>
      </c>
      <c r="AE94" s="143">
        <v>128.6</v>
      </c>
      <c r="AF94" s="143">
        <v>123.7</v>
      </c>
      <c r="AG94" s="143">
        <v>124.3</v>
      </c>
      <c r="AH94" s="143">
        <v>128</v>
      </c>
      <c r="AI94" s="143">
        <v>133.80000000000001</v>
      </c>
      <c r="AJ94" s="143">
        <v>137.1</v>
      </c>
      <c r="AK94" s="143">
        <v>136.80000000000001</v>
      </c>
      <c r="AL94" s="143">
        <v>140.80000000000001</v>
      </c>
      <c r="AM94" s="143">
        <v>141.6</v>
      </c>
      <c r="AN94" s="143">
        <v>141.1</v>
      </c>
      <c r="AO94" s="143">
        <v>142</v>
      </c>
      <c r="AP94" s="143">
        <v>159.69999999999999</v>
      </c>
      <c r="AQ94" s="143">
        <v>161.9</v>
      </c>
      <c r="AR94" s="143">
        <v>160.1</v>
      </c>
      <c r="AS94" s="143">
        <v>167.2</v>
      </c>
      <c r="AT94" s="143">
        <v>181</v>
      </c>
      <c r="AU94" s="143">
        <v>195.9</v>
      </c>
      <c r="AV94" s="143">
        <v>204.5</v>
      </c>
      <c r="AW94" s="143">
        <v>217.3</v>
      </c>
      <c r="AX94" s="143">
        <v>221.7</v>
      </c>
      <c r="AY94" s="143">
        <v>225.8</v>
      </c>
      <c r="AZ94" s="143">
        <v>229.4</v>
      </c>
      <c r="BA94" s="143">
        <v>231.5</v>
      </c>
      <c r="BB94" s="143">
        <v>251</v>
      </c>
      <c r="BC94" s="143">
        <v>242.9</v>
      </c>
      <c r="BD94" s="143">
        <v>196.8</v>
      </c>
      <c r="BE94" s="143">
        <v>194</v>
      </c>
      <c r="BF94" s="143">
        <v>194.2</v>
      </c>
      <c r="BG94" s="143">
        <v>196.7</v>
      </c>
      <c r="BH94" s="143">
        <v>190.2</v>
      </c>
      <c r="BI94" s="143">
        <v>190.2</v>
      </c>
      <c r="BJ94" s="143">
        <v>190.6</v>
      </c>
      <c r="BK94" s="144">
        <v>188.3</v>
      </c>
      <c r="BL94" s="143">
        <v>168.9</v>
      </c>
      <c r="BM94" s="143">
        <v>163.5</v>
      </c>
      <c r="BN94" s="143">
        <v>163.30000000000001</v>
      </c>
      <c r="BO94" s="143">
        <v>158.1</v>
      </c>
      <c r="BP94" s="143">
        <v>154.6</v>
      </c>
      <c r="BQ94" s="143">
        <v>159.9</v>
      </c>
      <c r="BR94" s="145">
        <v>158</v>
      </c>
      <c r="BS94" s="145">
        <v>152.4</v>
      </c>
      <c r="BT94" s="145">
        <v>154.4</v>
      </c>
      <c r="BU94" s="145">
        <v>159.5</v>
      </c>
      <c r="BV94" s="145">
        <v>166.8</v>
      </c>
      <c r="BW94" s="145">
        <v>165.8</v>
      </c>
      <c r="BX94" s="145">
        <v>166.1</v>
      </c>
      <c r="BY94" s="145">
        <v>166.3</v>
      </c>
      <c r="BZ94" s="143">
        <v>166.9</v>
      </c>
      <c r="CA94" s="143">
        <v>170.2</v>
      </c>
      <c r="CB94" s="143">
        <v>172.7</v>
      </c>
      <c r="CC94" s="143">
        <v>181.7</v>
      </c>
      <c r="CD94" s="143">
        <v>182.8</v>
      </c>
      <c r="CE94" s="143">
        <v>184.8</v>
      </c>
      <c r="CF94" s="143">
        <v>189.3</v>
      </c>
      <c r="CG94" s="143">
        <v>198.5</v>
      </c>
      <c r="CH94" s="143">
        <v>201.3</v>
      </c>
      <c r="CI94" s="143">
        <v>202.6</v>
      </c>
      <c r="CJ94" s="146">
        <v>197.3</v>
      </c>
      <c r="CK94" s="146">
        <v>199.8</v>
      </c>
      <c r="CL94" s="146">
        <v>197.2</v>
      </c>
      <c r="CM94" s="147">
        <v>191.4</v>
      </c>
      <c r="CN94" s="147">
        <v>191</v>
      </c>
      <c r="CO94" s="147">
        <v>194.6</v>
      </c>
      <c r="CP94" s="148">
        <v>199.3</v>
      </c>
      <c r="CQ94" s="149">
        <v>204.1</v>
      </c>
      <c r="CR94" s="149">
        <v>203.4</v>
      </c>
      <c r="CS94" s="149">
        <v>207.1</v>
      </c>
      <c r="CT94" s="149">
        <v>212.4</v>
      </c>
      <c r="CU94" s="150">
        <v>210.2</v>
      </c>
      <c r="CV94" s="150">
        <v>209.1</v>
      </c>
      <c r="CW94" s="150">
        <v>210.9</v>
      </c>
      <c r="CX94" s="150">
        <v>206.6</v>
      </c>
      <c r="CY94" s="150">
        <v>208.4</v>
      </c>
      <c r="CZ94" s="150">
        <v>213.9</v>
      </c>
      <c r="DA94" s="150">
        <v>230.6</v>
      </c>
      <c r="DB94" s="151">
        <v>238.5</v>
      </c>
      <c r="DC94" s="151">
        <v>252.5</v>
      </c>
      <c r="DD94" s="151">
        <v>253.1</v>
      </c>
      <c r="DE94" s="151">
        <v>253.8</v>
      </c>
      <c r="DF94" s="151">
        <v>263</v>
      </c>
      <c r="DG94" s="151">
        <v>282.60000000000002</v>
      </c>
      <c r="DH94" s="151">
        <v>289.89999999999998</v>
      </c>
      <c r="DI94" s="151">
        <v>298.60000000000002</v>
      </c>
      <c r="DJ94" s="151">
        <v>309.3</v>
      </c>
      <c r="DK94" s="151">
        <v>295.8</v>
      </c>
      <c r="DL94" s="151">
        <v>262.39999999999998</v>
      </c>
      <c r="DM94" s="152">
        <v>270.39999999999998</v>
      </c>
      <c r="DN94" s="152">
        <v>279.3</v>
      </c>
      <c r="DO94" s="152">
        <v>284</v>
      </c>
      <c r="DP94" s="152">
        <v>282.7</v>
      </c>
      <c r="DQ94" s="152">
        <v>289.39999999999998</v>
      </c>
      <c r="DR94" s="152">
        <v>291.2</v>
      </c>
      <c r="DS94" s="152">
        <v>291.60000000000002</v>
      </c>
      <c r="DT94" s="152">
        <v>291.39999999999998</v>
      </c>
      <c r="DU94" s="152">
        <v>289</v>
      </c>
      <c r="DV94" s="152">
        <v>283.8</v>
      </c>
      <c r="DW94" s="152">
        <v>277.10000000000002</v>
      </c>
      <c r="DX94" s="152">
        <v>269.2</v>
      </c>
      <c r="DY94" s="152">
        <v>276.60000000000002</v>
      </c>
      <c r="DZ94" s="152">
        <v>274.10000000000002</v>
      </c>
      <c r="EA94" s="152">
        <v>259.5</v>
      </c>
      <c r="EB94" s="152">
        <v>257.5</v>
      </c>
      <c r="EC94" s="152">
        <v>257.39999999999998</v>
      </c>
      <c r="ED94" s="152">
        <v>257</v>
      </c>
      <c r="EE94" s="152">
        <v>255.6</v>
      </c>
      <c r="EF94" s="152">
        <v>257.10000000000002</v>
      </c>
      <c r="EG94" s="152">
        <v>254.9</v>
      </c>
      <c r="EH94" s="152">
        <v>245.5</v>
      </c>
      <c r="EI94" s="152">
        <v>249.6</v>
      </c>
      <c r="EJ94" s="152">
        <v>248.4</v>
      </c>
      <c r="EK94" s="152">
        <v>235.9</v>
      </c>
      <c r="EL94" s="152">
        <v>225.3</v>
      </c>
      <c r="EM94" s="152">
        <v>229.9</v>
      </c>
      <c r="EN94" s="152">
        <v>229.6</v>
      </c>
      <c r="EO94" s="152">
        <v>229.2</v>
      </c>
      <c r="EP94" s="152">
        <v>231.4</v>
      </c>
      <c r="EQ94" s="152">
        <v>232.1</v>
      </c>
      <c r="ER94" s="152">
        <v>232.4</v>
      </c>
      <c r="ES94" s="152">
        <v>235.7</v>
      </c>
      <c r="ET94" s="152">
        <v>238</v>
      </c>
      <c r="EU94" s="152">
        <v>241</v>
      </c>
      <c r="EV94" s="152">
        <v>236.4</v>
      </c>
      <c r="EW94" s="152">
        <v>237.8</v>
      </c>
    </row>
    <row r="95" spans="1:153">
      <c r="A95" s="141" t="s">
        <v>7224</v>
      </c>
      <c r="B95" s="141" t="s">
        <v>7225</v>
      </c>
      <c r="C95" s="142">
        <v>2.2499999999999998E-3</v>
      </c>
      <c r="D95" s="143">
        <v>97.7</v>
      </c>
      <c r="E95" s="143">
        <v>96.9</v>
      </c>
      <c r="F95" s="143">
        <v>97.9</v>
      </c>
      <c r="G95" s="143">
        <v>104.8</v>
      </c>
      <c r="H95" s="143">
        <v>102.7</v>
      </c>
      <c r="I95" s="143">
        <v>104.8</v>
      </c>
      <c r="J95" s="143">
        <v>105.2</v>
      </c>
      <c r="K95" s="143">
        <v>110.5</v>
      </c>
      <c r="L95" s="143">
        <v>108.9</v>
      </c>
      <c r="M95" s="143">
        <v>109</v>
      </c>
      <c r="N95" s="143">
        <v>111.5</v>
      </c>
      <c r="O95" s="143">
        <v>119.3</v>
      </c>
      <c r="P95" s="143">
        <v>120</v>
      </c>
      <c r="Q95" s="143">
        <v>120</v>
      </c>
      <c r="R95" s="143">
        <v>117.4</v>
      </c>
      <c r="S95" s="143">
        <v>118.1</v>
      </c>
      <c r="T95" s="143">
        <v>117.4</v>
      </c>
      <c r="U95" s="143">
        <v>117.4</v>
      </c>
      <c r="V95" s="143">
        <v>117.4</v>
      </c>
      <c r="W95" s="143">
        <v>117.8</v>
      </c>
      <c r="X95" s="143">
        <v>119.5</v>
      </c>
      <c r="Y95" s="143">
        <v>122</v>
      </c>
      <c r="Z95" s="143">
        <v>121.3</v>
      </c>
      <c r="AA95" s="143">
        <v>120.7</v>
      </c>
      <c r="AB95" s="143">
        <v>120.5</v>
      </c>
      <c r="AC95" s="143">
        <v>122.5</v>
      </c>
      <c r="AD95" s="143">
        <v>122.9</v>
      </c>
      <c r="AE95" s="143">
        <v>124.2</v>
      </c>
      <c r="AF95" s="143">
        <v>123.4</v>
      </c>
      <c r="AG95" s="143">
        <v>119.3</v>
      </c>
      <c r="AH95" s="143">
        <v>121</v>
      </c>
      <c r="AI95" s="143">
        <v>122.5</v>
      </c>
      <c r="AJ95" s="143">
        <v>128.1</v>
      </c>
      <c r="AK95" s="143">
        <v>129.80000000000001</v>
      </c>
      <c r="AL95" s="143">
        <v>130</v>
      </c>
      <c r="AM95" s="143">
        <v>133.1</v>
      </c>
      <c r="AN95" s="143">
        <v>135.6</v>
      </c>
      <c r="AO95" s="143">
        <v>136.80000000000001</v>
      </c>
      <c r="AP95" s="143">
        <v>138.19999999999999</v>
      </c>
      <c r="AQ95" s="143">
        <v>138.6</v>
      </c>
      <c r="AR95" s="143">
        <v>139.9</v>
      </c>
      <c r="AS95" s="143">
        <v>139.9</v>
      </c>
      <c r="AT95" s="143">
        <v>140.5</v>
      </c>
      <c r="AU95" s="143">
        <v>144.69999999999999</v>
      </c>
      <c r="AV95" s="143">
        <v>158</v>
      </c>
      <c r="AW95" s="143">
        <v>173.2</v>
      </c>
      <c r="AX95" s="143">
        <v>173.9</v>
      </c>
      <c r="AY95" s="143">
        <v>170.7</v>
      </c>
      <c r="AZ95" s="143">
        <v>170.7</v>
      </c>
      <c r="BA95" s="143">
        <v>172.3</v>
      </c>
      <c r="BB95" s="143">
        <v>170.7</v>
      </c>
      <c r="BC95" s="143">
        <v>168.1</v>
      </c>
      <c r="BD95" s="143">
        <v>159.30000000000001</v>
      </c>
      <c r="BE95" s="143">
        <v>153.6</v>
      </c>
      <c r="BF95" s="143">
        <v>153.1</v>
      </c>
      <c r="BG95" s="143">
        <v>147.6</v>
      </c>
      <c r="BH95" s="143">
        <v>147.4</v>
      </c>
      <c r="BI95" s="143">
        <v>127.9</v>
      </c>
      <c r="BJ95" s="143">
        <v>126</v>
      </c>
      <c r="BK95" s="144">
        <v>129.1</v>
      </c>
      <c r="BL95" s="143">
        <v>130.6</v>
      </c>
      <c r="BM95" s="143">
        <v>128.1</v>
      </c>
      <c r="BN95" s="143">
        <v>128.6</v>
      </c>
      <c r="BO95" s="143">
        <v>129.9</v>
      </c>
      <c r="BP95" s="143">
        <v>129.1</v>
      </c>
      <c r="BQ95" s="143">
        <v>130.19999999999999</v>
      </c>
      <c r="BR95" s="145">
        <v>126.6</v>
      </c>
      <c r="BS95" s="145">
        <v>124</v>
      </c>
      <c r="BT95" s="145">
        <v>113.6</v>
      </c>
      <c r="BU95" s="145">
        <v>107.9</v>
      </c>
      <c r="BV95" s="145">
        <v>116.9</v>
      </c>
      <c r="BW95" s="145">
        <v>122.9</v>
      </c>
      <c r="BX95" s="145">
        <v>123.2</v>
      </c>
      <c r="BY95" s="145">
        <v>118.3</v>
      </c>
      <c r="BZ95" s="143">
        <v>120.1</v>
      </c>
      <c r="CA95" s="143">
        <v>122.1</v>
      </c>
      <c r="CB95" s="143">
        <v>124</v>
      </c>
      <c r="CC95" s="143">
        <v>121.4</v>
      </c>
      <c r="CD95" s="143">
        <v>122.6</v>
      </c>
      <c r="CE95" s="143">
        <v>122.6</v>
      </c>
      <c r="CF95" s="143">
        <v>128.1</v>
      </c>
      <c r="CG95" s="143">
        <v>128.5</v>
      </c>
      <c r="CH95" s="143">
        <v>132.80000000000001</v>
      </c>
      <c r="CI95" s="143">
        <v>133.9</v>
      </c>
      <c r="CJ95" s="146">
        <v>130.6</v>
      </c>
      <c r="CK95" s="146">
        <v>132.30000000000001</v>
      </c>
      <c r="CL95" s="146">
        <v>135.30000000000001</v>
      </c>
      <c r="CM95" s="147">
        <v>131.5</v>
      </c>
      <c r="CN95" s="147">
        <v>132.9</v>
      </c>
      <c r="CO95" s="147">
        <v>133.30000000000001</v>
      </c>
      <c r="CP95" s="148">
        <v>133.30000000000001</v>
      </c>
      <c r="CQ95" s="149">
        <v>133.30000000000001</v>
      </c>
      <c r="CR95" s="149">
        <v>136.6</v>
      </c>
      <c r="CS95" s="149">
        <v>138.6</v>
      </c>
      <c r="CT95" s="149">
        <v>137.19999999999999</v>
      </c>
      <c r="CU95" s="150">
        <v>136.6</v>
      </c>
      <c r="CV95" s="150">
        <v>136.6</v>
      </c>
      <c r="CW95" s="150">
        <v>136.6</v>
      </c>
      <c r="CX95" s="150">
        <v>136.19999999999999</v>
      </c>
      <c r="CY95" s="150">
        <v>135</v>
      </c>
      <c r="CZ95" s="150">
        <v>133.30000000000001</v>
      </c>
      <c r="DA95" s="150">
        <v>132.6</v>
      </c>
      <c r="DB95" s="151">
        <v>133.5</v>
      </c>
      <c r="DC95" s="151">
        <v>133.9</v>
      </c>
      <c r="DD95" s="151">
        <v>157.19999999999999</v>
      </c>
      <c r="DE95" s="151">
        <v>183.2</v>
      </c>
      <c r="DF95" s="151">
        <v>181.5</v>
      </c>
      <c r="DG95" s="151">
        <v>186.8</v>
      </c>
      <c r="DH95" s="151">
        <v>189.7</v>
      </c>
      <c r="DI95" s="151">
        <v>188.9</v>
      </c>
      <c r="DJ95" s="151">
        <v>185.9</v>
      </c>
      <c r="DK95" s="151">
        <v>179.5</v>
      </c>
      <c r="DL95" s="151">
        <v>180.9</v>
      </c>
      <c r="DM95" s="152">
        <v>182</v>
      </c>
      <c r="DN95" s="152">
        <v>183.4</v>
      </c>
      <c r="DO95" s="152">
        <v>181.1</v>
      </c>
      <c r="DP95" s="152">
        <v>183.2</v>
      </c>
      <c r="DQ95" s="152">
        <v>187.9</v>
      </c>
      <c r="DR95" s="152">
        <v>192</v>
      </c>
      <c r="DS95" s="152">
        <v>187.6</v>
      </c>
      <c r="DT95" s="152">
        <v>195.4</v>
      </c>
      <c r="DU95" s="152">
        <v>205.1</v>
      </c>
      <c r="DV95" s="152">
        <v>206.9</v>
      </c>
      <c r="DW95" s="152">
        <v>208.2</v>
      </c>
      <c r="DX95" s="152">
        <v>209.5</v>
      </c>
      <c r="DY95" s="152">
        <v>211.9</v>
      </c>
      <c r="DZ95" s="152">
        <v>212.6</v>
      </c>
      <c r="EA95" s="152">
        <v>212.8</v>
      </c>
      <c r="EB95" s="152">
        <v>211.1</v>
      </c>
      <c r="EC95" s="152">
        <v>201.5</v>
      </c>
      <c r="ED95" s="152">
        <v>192.8</v>
      </c>
      <c r="EE95" s="152">
        <v>175.2</v>
      </c>
      <c r="EF95" s="152">
        <v>156.9</v>
      </c>
      <c r="EG95" s="152">
        <v>155.4</v>
      </c>
      <c r="EH95" s="152">
        <v>158</v>
      </c>
      <c r="EI95" s="152">
        <v>161.6</v>
      </c>
      <c r="EJ95" s="152">
        <v>164.1</v>
      </c>
      <c r="EK95" s="152">
        <v>170.9</v>
      </c>
      <c r="EL95" s="152">
        <v>175</v>
      </c>
      <c r="EM95" s="152">
        <v>175.9</v>
      </c>
      <c r="EN95" s="152">
        <v>178.1</v>
      </c>
      <c r="EO95" s="152">
        <v>172</v>
      </c>
      <c r="EP95" s="152">
        <v>169.5</v>
      </c>
      <c r="EQ95" s="152">
        <v>169.7</v>
      </c>
      <c r="ER95" s="152">
        <v>171.7</v>
      </c>
      <c r="ES95" s="152">
        <v>170.8</v>
      </c>
      <c r="ET95" s="152">
        <v>172.1</v>
      </c>
      <c r="EU95" s="152">
        <v>172.5</v>
      </c>
      <c r="EV95" s="152">
        <v>177</v>
      </c>
      <c r="EW95" s="152">
        <v>182.2</v>
      </c>
    </row>
    <row r="96" spans="1:153">
      <c r="A96" s="141" t="s">
        <v>7226</v>
      </c>
      <c r="B96" s="141" t="s">
        <v>7227</v>
      </c>
      <c r="C96" s="142">
        <v>2.6290000000000001E-2</v>
      </c>
      <c r="D96" s="143">
        <v>100</v>
      </c>
      <c r="E96" s="143">
        <v>100</v>
      </c>
      <c r="F96" s="143">
        <v>100</v>
      </c>
      <c r="G96" s="143">
        <v>100</v>
      </c>
      <c r="H96" s="143">
        <v>100</v>
      </c>
      <c r="I96" s="143">
        <v>100</v>
      </c>
      <c r="J96" s="143">
        <v>100</v>
      </c>
      <c r="K96" s="143">
        <v>100</v>
      </c>
      <c r="L96" s="143">
        <v>100</v>
      </c>
      <c r="M96" s="143">
        <v>100</v>
      </c>
      <c r="N96" s="143">
        <v>100</v>
      </c>
      <c r="O96" s="143">
        <v>100</v>
      </c>
      <c r="P96" s="143">
        <v>100</v>
      </c>
      <c r="Q96" s="143">
        <v>100</v>
      </c>
      <c r="R96" s="143">
        <v>100</v>
      </c>
      <c r="S96" s="143">
        <v>100</v>
      </c>
      <c r="T96" s="143">
        <v>100</v>
      </c>
      <c r="U96" s="143">
        <v>100</v>
      </c>
      <c r="V96" s="143">
        <v>100</v>
      </c>
      <c r="W96" s="143">
        <v>100</v>
      </c>
      <c r="X96" s="143">
        <v>100</v>
      </c>
      <c r="Y96" s="143">
        <v>100</v>
      </c>
      <c r="Z96" s="143">
        <v>100</v>
      </c>
      <c r="AA96" s="143">
        <v>100</v>
      </c>
      <c r="AB96" s="143">
        <v>100</v>
      </c>
      <c r="AC96" s="143">
        <v>100</v>
      </c>
      <c r="AD96" s="143">
        <v>100</v>
      </c>
      <c r="AE96" s="143">
        <v>100</v>
      </c>
      <c r="AF96" s="143">
        <v>100</v>
      </c>
      <c r="AG96" s="143">
        <v>100</v>
      </c>
      <c r="AH96" s="143">
        <v>100</v>
      </c>
      <c r="AI96" s="143">
        <v>99.5</v>
      </c>
      <c r="AJ96" s="143">
        <v>97.5</v>
      </c>
      <c r="AK96" s="143">
        <v>97.5</v>
      </c>
      <c r="AL96" s="143">
        <v>97.5</v>
      </c>
      <c r="AM96" s="143">
        <v>97.5</v>
      </c>
      <c r="AN96" s="143">
        <v>97.5</v>
      </c>
      <c r="AO96" s="143">
        <v>103.9</v>
      </c>
      <c r="AP96" s="143">
        <v>108.4</v>
      </c>
      <c r="AQ96" s="143">
        <v>108.8</v>
      </c>
      <c r="AR96" s="143">
        <v>108.6</v>
      </c>
      <c r="AS96" s="143">
        <v>108.8</v>
      </c>
      <c r="AT96" s="143">
        <v>109.5</v>
      </c>
      <c r="AU96" s="143">
        <v>117.8</v>
      </c>
      <c r="AV96" s="143">
        <v>125</v>
      </c>
      <c r="AW96" s="143">
        <v>125.5</v>
      </c>
      <c r="AX96" s="143">
        <v>125.5</v>
      </c>
      <c r="AY96" s="143">
        <v>125.2</v>
      </c>
      <c r="AZ96" s="143">
        <v>125.4</v>
      </c>
      <c r="BA96" s="143">
        <v>131.80000000000001</v>
      </c>
      <c r="BB96" s="143">
        <v>132.6</v>
      </c>
      <c r="BC96" s="143">
        <v>136.4</v>
      </c>
      <c r="BD96" s="143">
        <v>137.5</v>
      </c>
      <c r="BE96" s="143">
        <v>137.9</v>
      </c>
      <c r="BF96" s="143">
        <v>135.5</v>
      </c>
      <c r="BG96" s="143">
        <v>134.30000000000001</v>
      </c>
      <c r="BH96" s="143">
        <v>133.30000000000001</v>
      </c>
      <c r="BI96" s="143">
        <v>131.5</v>
      </c>
      <c r="BJ96" s="143">
        <v>130.4</v>
      </c>
      <c r="BK96" s="144">
        <v>130.1</v>
      </c>
      <c r="BL96" s="143">
        <v>130</v>
      </c>
      <c r="BM96" s="143">
        <v>129.80000000000001</v>
      </c>
      <c r="BN96" s="143">
        <v>129.5</v>
      </c>
      <c r="BO96" s="143">
        <v>129.5</v>
      </c>
      <c r="BP96" s="143">
        <v>131.6</v>
      </c>
      <c r="BQ96" s="143">
        <v>133.9</v>
      </c>
      <c r="BR96" s="145">
        <v>136.69999999999999</v>
      </c>
      <c r="BS96" s="145">
        <v>139.69999999999999</v>
      </c>
      <c r="BT96" s="145">
        <v>146.30000000000001</v>
      </c>
      <c r="BU96" s="145">
        <v>166.9</v>
      </c>
      <c r="BV96" s="145">
        <v>170.8</v>
      </c>
      <c r="BW96" s="145">
        <v>172.8</v>
      </c>
      <c r="BX96" s="145">
        <v>175.1</v>
      </c>
      <c r="BY96" s="145">
        <v>179.8</v>
      </c>
      <c r="BZ96" s="143">
        <v>182</v>
      </c>
      <c r="CA96" s="143">
        <v>183.8</v>
      </c>
      <c r="CB96" s="143">
        <v>185.8</v>
      </c>
      <c r="CC96" s="143">
        <v>187.6</v>
      </c>
      <c r="CD96" s="143">
        <v>198.7</v>
      </c>
      <c r="CE96" s="143">
        <v>200.7</v>
      </c>
      <c r="CF96" s="143">
        <v>202.8</v>
      </c>
      <c r="CG96" s="143">
        <v>204.4</v>
      </c>
      <c r="CH96" s="143">
        <v>204.1</v>
      </c>
      <c r="CI96" s="143">
        <v>207.3</v>
      </c>
      <c r="CJ96" s="146">
        <v>207.3</v>
      </c>
      <c r="CK96" s="146">
        <v>207.3</v>
      </c>
      <c r="CL96" s="146">
        <v>207.3</v>
      </c>
      <c r="CM96" s="147">
        <v>207.3</v>
      </c>
      <c r="CN96" s="147">
        <v>207.3</v>
      </c>
      <c r="CO96" s="147">
        <v>207.3</v>
      </c>
      <c r="CP96" s="148">
        <v>207.3</v>
      </c>
      <c r="CQ96" s="149">
        <v>207.3</v>
      </c>
      <c r="CR96" s="149">
        <v>207.3</v>
      </c>
      <c r="CS96" s="149">
        <v>207.3</v>
      </c>
      <c r="CT96" s="149">
        <v>207.3</v>
      </c>
      <c r="CU96" s="150">
        <v>207.3</v>
      </c>
      <c r="CV96" s="150">
        <v>207.3</v>
      </c>
      <c r="CW96" s="150">
        <v>207.3</v>
      </c>
      <c r="CX96" s="150">
        <v>207.3</v>
      </c>
      <c r="CY96" s="150">
        <v>207.3</v>
      </c>
      <c r="CZ96" s="150">
        <v>207.3</v>
      </c>
      <c r="DA96" s="150">
        <v>207.3</v>
      </c>
      <c r="DB96" s="151">
        <v>207.3</v>
      </c>
      <c r="DC96" s="151">
        <v>207.3</v>
      </c>
      <c r="DD96" s="151">
        <v>207.3</v>
      </c>
      <c r="DE96" s="151">
        <v>207.3</v>
      </c>
      <c r="DF96" s="151">
        <v>207.3</v>
      </c>
      <c r="DG96" s="151">
        <v>207.3</v>
      </c>
      <c r="DH96" s="151">
        <v>207.3</v>
      </c>
      <c r="DI96" s="151">
        <v>207.3</v>
      </c>
      <c r="DJ96" s="151">
        <v>207.3</v>
      </c>
      <c r="DK96" s="151">
        <v>207.3</v>
      </c>
      <c r="DL96" s="151">
        <v>207.3</v>
      </c>
      <c r="DM96" s="152">
        <v>207.3</v>
      </c>
      <c r="DN96" s="152">
        <v>207.3</v>
      </c>
      <c r="DO96" s="152">
        <v>207.3</v>
      </c>
      <c r="DP96" s="152">
        <v>207.3</v>
      </c>
      <c r="DQ96" s="152">
        <v>207.3</v>
      </c>
      <c r="DR96" s="152">
        <v>207.3</v>
      </c>
      <c r="DS96" s="152">
        <v>207.3</v>
      </c>
      <c r="DT96" s="152">
        <v>207.3</v>
      </c>
      <c r="DU96" s="152">
        <v>207.3</v>
      </c>
      <c r="DV96" s="152">
        <v>207.3</v>
      </c>
      <c r="DW96" s="152">
        <v>207.3</v>
      </c>
      <c r="DX96" s="152">
        <v>207.3</v>
      </c>
      <c r="DY96" s="152">
        <v>207.3</v>
      </c>
      <c r="DZ96" s="152">
        <v>207.3</v>
      </c>
      <c r="EA96" s="152">
        <v>207.3</v>
      </c>
      <c r="EB96" s="152">
        <v>207.3</v>
      </c>
      <c r="EC96" s="152">
        <v>207.3</v>
      </c>
      <c r="ED96" s="152">
        <v>207.3</v>
      </c>
      <c r="EE96" s="152">
        <v>207.3</v>
      </c>
      <c r="EF96" s="152">
        <v>207.3</v>
      </c>
      <c r="EG96" s="152">
        <v>207.3</v>
      </c>
      <c r="EH96" s="152">
        <v>207.3</v>
      </c>
      <c r="EI96" s="152">
        <v>207.3</v>
      </c>
      <c r="EJ96" s="152">
        <v>207.3</v>
      </c>
      <c r="EK96" s="152">
        <v>207.3</v>
      </c>
      <c r="EL96" s="152">
        <v>207.3</v>
      </c>
      <c r="EM96" s="152">
        <v>207.3</v>
      </c>
      <c r="EN96" s="152">
        <v>207.3</v>
      </c>
      <c r="EO96" s="152">
        <v>207.3</v>
      </c>
      <c r="EP96" s="152">
        <v>207.3</v>
      </c>
      <c r="EQ96" s="152">
        <v>207.3</v>
      </c>
      <c r="ER96" s="152">
        <v>207.3</v>
      </c>
      <c r="ES96" s="152">
        <v>207.3</v>
      </c>
      <c r="ET96" s="152">
        <v>207.3</v>
      </c>
      <c r="EU96" s="152">
        <v>207.3</v>
      </c>
      <c r="EV96" s="152">
        <v>207.3</v>
      </c>
      <c r="EW96" s="152">
        <v>207.3</v>
      </c>
    </row>
    <row r="97" spans="1:153">
      <c r="A97" s="141" t="s">
        <v>7228</v>
      </c>
      <c r="B97" s="141" t="s">
        <v>7229</v>
      </c>
      <c r="C97" s="142">
        <v>7.7350000000000002E-2</v>
      </c>
      <c r="D97" s="143">
        <v>103</v>
      </c>
      <c r="E97" s="143">
        <v>107.4</v>
      </c>
      <c r="F97" s="143">
        <v>111.3</v>
      </c>
      <c r="G97" s="143">
        <v>115.8</v>
      </c>
      <c r="H97" s="143">
        <v>131.19999999999999</v>
      </c>
      <c r="I97" s="143">
        <v>129</v>
      </c>
      <c r="J97" s="143">
        <v>127</v>
      </c>
      <c r="K97" s="143">
        <v>124.8</v>
      </c>
      <c r="L97" s="143">
        <v>129.5</v>
      </c>
      <c r="M97" s="143">
        <v>132.19999999999999</v>
      </c>
      <c r="N97" s="143">
        <v>131.1</v>
      </c>
      <c r="O97" s="143">
        <v>131.80000000000001</v>
      </c>
      <c r="P97" s="143">
        <v>137.6</v>
      </c>
      <c r="Q97" s="143">
        <v>139.80000000000001</v>
      </c>
      <c r="R97" s="143">
        <v>142.4</v>
      </c>
      <c r="S97" s="143">
        <v>145.5</v>
      </c>
      <c r="T97" s="143">
        <v>149.6</v>
      </c>
      <c r="U97" s="143">
        <v>170.3</v>
      </c>
      <c r="V97" s="143">
        <v>169.9</v>
      </c>
      <c r="W97" s="143">
        <v>165.5</v>
      </c>
      <c r="X97" s="143">
        <v>162.9</v>
      </c>
      <c r="Y97" s="143">
        <v>150.69999999999999</v>
      </c>
      <c r="Z97" s="143">
        <v>162.80000000000001</v>
      </c>
      <c r="AA97" s="143">
        <v>156.5</v>
      </c>
      <c r="AB97" s="143">
        <v>157.80000000000001</v>
      </c>
      <c r="AC97" s="143">
        <v>153.6</v>
      </c>
      <c r="AD97" s="143">
        <v>150.19999999999999</v>
      </c>
      <c r="AE97" s="143">
        <v>142.4</v>
      </c>
      <c r="AF97" s="143">
        <v>136.19999999999999</v>
      </c>
      <c r="AG97" s="143">
        <v>144.6</v>
      </c>
      <c r="AH97" s="143">
        <v>134.4</v>
      </c>
      <c r="AI97" s="143">
        <v>135.9</v>
      </c>
      <c r="AJ97" s="143">
        <v>129.19999999999999</v>
      </c>
      <c r="AK97" s="143">
        <v>131.1</v>
      </c>
      <c r="AL97" s="143">
        <v>126.6</v>
      </c>
      <c r="AM97" s="143">
        <v>131.19999999999999</v>
      </c>
      <c r="AN97" s="143">
        <v>130.69999999999999</v>
      </c>
      <c r="AO97" s="143">
        <v>117.4</v>
      </c>
      <c r="AP97" s="143">
        <v>109.8</v>
      </c>
      <c r="AQ97" s="143">
        <v>103.2</v>
      </c>
      <c r="AR97" s="143">
        <v>105.3</v>
      </c>
      <c r="AS97" s="143">
        <v>105</v>
      </c>
      <c r="AT97" s="143">
        <v>101.5</v>
      </c>
      <c r="AU97" s="143">
        <v>103.4</v>
      </c>
      <c r="AV97" s="143">
        <v>108.4</v>
      </c>
      <c r="AW97" s="143">
        <v>113.4</v>
      </c>
      <c r="AX97" s="143">
        <v>119.9</v>
      </c>
      <c r="AY97" s="143">
        <v>126.6</v>
      </c>
      <c r="AZ97" s="143">
        <v>122.1</v>
      </c>
      <c r="BA97" s="143">
        <v>121.1</v>
      </c>
      <c r="BB97" s="143">
        <v>120.1</v>
      </c>
      <c r="BC97" s="143">
        <v>124.2</v>
      </c>
      <c r="BD97" s="143">
        <v>128.69999999999999</v>
      </c>
      <c r="BE97" s="143">
        <v>130.4</v>
      </c>
      <c r="BF97" s="143">
        <v>127.8</v>
      </c>
      <c r="BG97" s="143">
        <v>130.30000000000001</v>
      </c>
      <c r="BH97" s="143">
        <v>135.5</v>
      </c>
      <c r="BI97" s="143">
        <v>155.9</v>
      </c>
      <c r="BJ97" s="143">
        <v>152.6</v>
      </c>
      <c r="BK97" s="144">
        <v>170.7</v>
      </c>
      <c r="BL97" s="143">
        <v>177.9</v>
      </c>
      <c r="BM97" s="143">
        <v>171.3</v>
      </c>
      <c r="BN97" s="143">
        <v>170.7</v>
      </c>
      <c r="BO97" s="143">
        <v>166.3</v>
      </c>
      <c r="BP97" s="143">
        <v>167</v>
      </c>
      <c r="BQ97" s="143">
        <v>176</v>
      </c>
      <c r="BR97" s="145">
        <v>174.1</v>
      </c>
      <c r="BS97" s="145">
        <v>180.4</v>
      </c>
      <c r="BT97" s="145">
        <v>188.4</v>
      </c>
      <c r="BU97" s="145">
        <v>192</v>
      </c>
      <c r="BV97" s="145">
        <v>198.9</v>
      </c>
      <c r="BW97" s="145">
        <v>203.8</v>
      </c>
      <c r="BX97" s="145">
        <v>191.8</v>
      </c>
      <c r="BY97" s="145">
        <v>180</v>
      </c>
      <c r="BZ97" s="143">
        <v>173.2</v>
      </c>
      <c r="CA97" s="143">
        <v>153.9</v>
      </c>
      <c r="CB97" s="143">
        <v>154.19999999999999</v>
      </c>
      <c r="CC97" s="143">
        <v>155.5</v>
      </c>
      <c r="CD97" s="143">
        <v>148.6</v>
      </c>
      <c r="CE97" s="143">
        <v>142.1</v>
      </c>
      <c r="CF97" s="143">
        <v>141.4</v>
      </c>
      <c r="CG97" s="143">
        <v>151.30000000000001</v>
      </c>
      <c r="CH97" s="143">
        <v>149.5</v>
      </c>
      <c r="CI97" s="143">
        <v>139.19999999999999</v>
      </c>
      <c r="CJ97" s="146">
        <v>137.69999999999999</v>
      </c>
      <c r="CK97" s="146">
        <v>142.30000000000001</v>
      </c>
      <c r="CL97" s="146">
        <v>144</v>
      </c>
      <c r="CM97" s="147">
        <v>141.4</v>
      </c>
      <c r="CN97" s="147">
        <v>143.6</v>
      </c>
      <c r="CO97" s="147">
        <v>155.30000000000001</v>
      </c>
      <c r="CP97" s="148">
        <v>168.9</v>
      </c>
      <c r="CQ97" s="149">
        <v>158.69999999999999</v>
      </c>
      <c r="CR97" s="149">
        <v>167.6</v>
      </c>
      <c r="CS97" s="149">
        <v>167.2</v>
      </c>
      <c r="CT97" s="149">
        <v>180.3</v>
      </c>
      <c r="CU97" s="150">
        <v>169.4</v>
      </c>
      <c r="CV97" s="150">
        <v>156.1</v>
      </c>
      <c r="CW97" s="150">
        <v>138.80000000000001</v>
      </c>
      <c r="CX97" s="150">
        <v>115.4</v>
      </c>
      <c r="CY97" s="150">
        <v>101.4</v>
      </c>
      <c r="CZ97" s="150">
        <v>122.4</v>
      </c>
      <c r="DA97" s="150">
        <v>125.7</v>
      </c>
      <c r="DB97" s="151">
        <v>120.6</v>
      </c>
      <c r="DC97" s="151">
        <v>118.9</v>
      </c>
      <c r="DD97" s="151">
        <v>136.6</v>
      </c>
      <c r="DE97" s="151">
        <v>145.69999999999999</v>
      </c>
      <c r="DF97" s="151">
        <v>153.9</v>
      </c>
      <c r="DG97" s="151">
        <v>149.30000000000001</v>
      </c>
      <c r="DH97" s="151">
        <v>153.1</v>
      </c>
      <c r="DI97" s="151">
        <v>149.19999999999999</v>
      </c>
      <c r="DJ97" s="151">
        <v>149</v>
      </c>
      <c r="DK97" s="151">
        <v>160.6</v>
      </c>
      <c r="DL97" s="151">
        <v>161.5</v>
      </c>
      <c r="DM97" s="152">
        <v>173.3</v>
      </c>
      <c r="DN97" s="152">
        <v>183.4</v>
      </c>
      <c r="DO97" s="152">
        <v>179.5</v>
      </c>
      <c r="DP97" s="152">
        <v>229.8</v>
      </c>
      <c r="DQ97" s="152">
        <v>257.39999999999998</v>
      </c>
      <c r="DR97" s="152">
        <v>275.2</v>
      </c>
      <c r="DS97" s="152">
        <v>280.3</v>
      </c>
      <c r="DT97" s="152">
        <v>239.8</v>
      </c>
      <c r="DU97" s="152">
        <v>225.8</v>
      </c>
      <c r="DV97" s="152">
        <v>215.9</v>
      </c>
      <c r="DW97" s="152">
        <v>222.7</v>
      </c>
      <c r="DX97" s="152">
        <v>220.6</v>
      </c>
      <c r="DY97" s="152">
        <v>237.6</v>
      </c>
      <c r="DZ97" s="152">
        <v>263.39999999999998</v>
      </c>
      <c r="EA97" s="152">
        <v>239.2</v>
      </c>
      <c r="EB97" s="152">
        <v>231.5</v>
      </c>
      <c r="EC97" s="152">
        <v>245.8</v>
      </c>
      <c r="ED97" s="152">
        <v>233.9</v>
      </c>
      <c r="EE97" s="152">
        <v>222.1</v>
      </c>
      <c r="EF97" s="152">
        <v>198.1</v>
      </c>
      <c r="EG97" s="152">
        <v>201.8</v>
      </c>
      <c r="EH97" s="152">
        <v>188</v>
      </c>
      <c r="EI97" s="152">
        <v>174.7</v>
      </c>
      <c r="EJ97" s="152">
        <v>186.2</v>
      </c>
      <c r="EK97" s="152">
        <v>187.8</v>
      </c>
      <c r="EL97" s="152">
        <v>188.1</v>
      </c>
      <c r="EM97" s="152">
        <v>189.8</v>
      </c>
      <c r="EN97" s="152">
        <v>184</v>
      </c>
      <c r="EO97" s="152">
        <v>195.7</v>
      </c>
      <c r="EP97" s="152">
        <v>174.7</v>
      </c>
      <c r="EQ97" s="152">
        <v>179.2</v>
      </c>
      <c r="ER97" s="152">
        <v>179.2</v>
      </c>
      <c r="ES97" s="152">
        <v>184.6</v>
      </c>
      <c r="ET97" s="152">
        <v>179.5</v>
      </c>
      <c r="EU97" s="152">
        <v>181.3</v>
      </c>
      <c r="EV97" s="152">
        <v>170.8</v>
      </c>
      <c r="EW97" s="152">
        <v>163.80000000000001</v>
      </c>
    </row>
    <row r="98" spans="1:153">
      <c r="A98" s="141" t="s">
        <v>7230</v>
      </c>
      <c r="B98" s="141" t="s">
        <v>7231</v>
      </c>
      <c r="C98" s="142">
        <v>1.555E-2</v>
      </c>
      <c r="D98" s="143">
        <v>96.9</v>
      </c>
      <c r="E98" s="143">
        <v>94.6</v>
      </c>
      <c r="F98" s="143">
        <v>94.2</v>
      </c>
      <c r="G98" s="143">
        <v>96.6</v>
      </c>
      <c r="H98" s="143">
        <v>107.4</v>
      </c>
      <c r="I98" s="143">
        <v>111</v>
      </c>
      <c r="J98" s="143">
        <v>115.5</v>
      </c>
      <c r="K98" s="143">
        <v>116.7</v>
      </c>
      <c r="L98" s="143">
        <v>117.1</v>
      </c>
      <c r="M98" s="143">
        <v>116.8</v>
      </c>
      <c r="N98" s="143">
        <v>116.3</v>
      </c>
      <c r="O98" s="143">
        <v>116.4</v>
      </c>
      <c r="P98" s="143">
        <v>116.6</v>
      </c>
      <c r="Q98" s="143">
        <v>116.8</v>
      </c>
      <c r="R98" s="143">
        <v>117.5</v>
      </c>
      <c r="S98" s="143">
        <v>118.1</v>
      </c>
      <c r="T98" s="143">
        <v>121</v>
      </c>
      <c r="U98" s="143">
        <v>125.4</v>
      </c>
      <c r="V98" s="143">
        <v>127.7</v>
      </c>
      <c r="W98" s="143">
        <v>130.1</v>
      </c>
      <c r="X98" s="143">
        <v>130</v>
      </c>
      <c r="Y98" s="143">
        <v>130.19999999999999</v>
      </c>
      <c r="Z98" s="143">
        <v>129.19999999999999</v>
      </c>
      <c r="AA98" s="143">
        <v>130.19999999999999</v>
      </c>
      <c r="AB98" s="143">
        <v>130.6</v>
      </c>
      <c r="AC98" s="143">
        <v>131.1</v>
      </c>
      <c r="AD98" s="143">
        <v>131.5</v>
      </c>
      <c r="AE98" s="143">
        <v>131.30000000000001</v>
      </c>
      <c r="AF98" s="143">
        <v>131</v>
      </c>
      <c r="AG98" s="143">
        <v>129.5</v>
      </c>
      <c r="AH98" s="143">
        <v>128</v>
      </c>
      <c r="AI98" s="143">
        <v>127.4</v>
      </c>
      <c r="AJ98" s="143">
        <v>127.6</v>
      </c>
      <c r="AK98" s="143">
        <v>128.30000000000001</v>
      </c>
      <c r="AL98" s="143">
        <v>128</v>
      </c>
      <c r="AM98" s="143">
        <v>125.5</v>
      </c>
      <c r="AN98" s="143">
        <v>126.1</v>
      </c>
      <c r="AO98" s="143">
        <v>125.7</v>
      </c>
      <c r="AP98" s="143">
        <v>125.6</v>
      </c>
      <c r="AQ98" s="143">
        <v>126.1</v>
      </c>
      <c r="AR98" s="143">
        <v>125.4</v>
      </c>
      <c r="AS98" s="143">
        <v>125.6</v>
      </c>
      <c r="AT98" s="143">
        <v>125.5</v>
      </c>
      <c r="AU98" s="143">
        <v>123.4</v>
      </c>
      <c r="AV98" s="143">
        <v>120</v>
      </c>
      <c r="AW98" s="143">
        <v>115.6</v>
      </c>
      <c r="AX98" s="143">
        <v>114.8</v>
      </c>
      <c r="AY98" s="143">
        <v>115.9</v>
      </c>
      <c r="AZ98" s="143">
        <v>116.7</v>
      </c>
      <c r="BA98" s="143">
        <v>117.5</v>
      </c>
      <c r="BB98" s="143">
        <v>118.3</v>
      </c>
      <c r="BC98" s="143">
        <v>118</v>
      </c>
      <c r="BD98" s="143">
        <v>116.7</v>
      </c>
      <c r="BE98" s="143">
        <v>118.6</v>
      </c>
      <c r="BF98" s="143">
        <v>117.4</v>
      </c>
      <c r="BG98" s="143">
        <v>115.1</v>
      </c>
      <c r="BH98" s="143">
        <v>113.8</v>
      </c>
      <c r="BI98" s="143">
        <v>111.3</v>
      </c>
      <c r="BJ98" s="143">
        <v>113.4</v>
      </c>
      <c r="BK98" s="144">
        <v>116.4</v>
      </c>
      <c r="BL98" s="143">
        <v>115.8</v>
      </c>
      <c r="BM98" s="143">
        <v>115.7</v>
      </c>
      <c r="BN98" s="143">
        <v>113.7</v>
      </c>
      <c r="BO98" s="143">
        <v>113.5</v>
      </c>
      <c r="BP98" s="143">
        <v>114</v>
      </c>
      <c r="BQ98" s="143">
        <v>114.9</v>
      </c>
      <c r="BR98" s="145">
        <v>115.5</v>
      </c>
      <c r="BS98" s="145">
        <v>113.4</v>
      </c>
      <c r="BT98" s="145">
        <v>114.4</v>
      </c>
      <c r="BU98" s="145">
        <v>115.8</v>
      </c>
      <c r="BV98" s="145">
        <v>115.4</v>
      </c>
      <c r="BW98" s="145">
        <v>116.8</v>
      </c>
      <c r="BX98" s="145">
        <v>118.4</v>
      </c>
      <c r="BY98" s="145">
        <v>119.6</v>
      </c>
      <c r="BZ98" s="143">
        <v>120.9</v>
      </c>
      <c r="CA98" s="143">
        <v>123.5</v>
      </c>
      <c r="CB98" s="143">
        <v>123.8</v>
      </c>
      <c r="CC98" s="143">
        <v>123.2</v>
      </c>
      <c r="CD98" s="143">
        <v>123.4</v>
      </c>
      <c r="CE98" s="143">
        <v>123.4</v>
      </c>
      <c r="CF98" s="143">
        <v>124.8</v>
      </c>
      <c r="CG98" s="143">
        <v>125.2</v>
      </c>
      <c r="CH98" s="143">
        <v>124.1</v>
      </c>
      <c r="CI98" s="143">
        <v>123.4</v>
      </c>
      <c r="CJ98" s="146">
        <v>122.5</v>
      </c>
      <c r="CK98" s="146">
        <v>120.7</v>
      </c>
      <c r="CL98" s="146">
        <v>121.2</v>
      </c>
      <c r="CM98" s="147">
        <v>121.4</v>
      </c>
      <c r="CN98" s="147">
        <v>121</v>
      </c>
      <c r="CO98" s="147">
        <v>119.8</v>
      </c>
      <c r="CP98" s="148">
        <v>119.2</v>
      </c>
      <c r="CQ98" s="149">
        <v>115.7</v>
      </c>
      <c r="CR98" s="149">
        <v>115.4</v>
      </c>
      <c r="CS98" s="149">
        <v>116.9</v>
      </c>
      <c r="CT98" s="149">
        <v>117.8</v>
      </c>
      <c r="CU98" s="150">
        <v>115.5</v>
      </c>
      <c r="CV98" s="150">
        <v>115.4</v>
      </c>
      <c r="CW98" s="150">
        <v>116.2</v>
      </c>
      <c r="CX98" s="150">
        <v>116.9</v>
      </c>
      <c r="CY98" s="150">
        <v>118.8</v>
      </c>
      <c r="CZ98" s="150">
        <v>119.6</v>
      </c>
      <c r="DA98" s="150">
        <v>120.6</v>
      </c>
      <c r="DB98" s="151">
        <v>124.3</v>
      </c>
      <c r="DC98" s="151">
        <v>124.5</v>
      </c>
      <c r="DD98" s="151">
        <v>125.3</v>
      </c>
      <c r="DE98" s="151">
        <v>126</v>
      </c>
      <c r="DF98" s="151">
        <v>127.2</v>
      </c>
      <c r="DG98" s="151">
        <v>127.7</v>
      </c>
      <c r="DH98" s="151">
        <v>128.9</v>
      </c>
      <c r="DI98" s="151">
        <v>128.30000000000001</v>
      </c>
      <c r="DJ98" s="151">
        <v>127.2</v>
      </c>
      <c r="DK98" s="151">
        <v>125.7</v>
      </c>
      <c r="DL98" s="151">
        <v>125.3</v>
      </c>
      <c r="DM98" s="152">
        <v>123.6</v>
      </c>
      <c r="DN98" s="152">
        <v>120.6</v>
      </c>
      <c r="DO98" s="152">
        <v>117.2</v>
      </c>
      <c r="DP98" s="152">
        <v>117.2</v>
      </c>
      <c r="DQ98" s="152">
        <v>115.2</v>
      </c>
      <c r="DR98" s="152">
        <v>113.6</v>
      </c>
      <c r="DS98" s="152">
        <v>115.6</v>
      </c>
      <c r="DT98" s="152">
        <v>118.4</v>
      </c>
      <c r="DU98" s="152">
        <v>116</v>
      </c>
      <c r="DV98" s="152">
        <v>115.7</v>
      </c>
      <c r="DW98" s="152">
        <v>116.1</v>
      </c>
      <c r="DX98" s="152">
        <v>117.1</v>
      </c>
      <c r="DY98" s="152">
        <v>116.8</v>
      </c>
      <c r="DZ98" s="152">
        <v>114.3</v>
      </c>
      <c r="EA98" s="152">
        <v>113.1</v>
      </c>
      <c r="EB98" s="152">
        <v>111.6</v>
      </c>
      <c r="EC98" s="152">
        <v>111</v>
      </c>
      <c r="ED98" s="152">
        <v>113</v>
      </c>
      <c r="EE98" s="152">
        <v>111.7</v>
      </c>
      <c r="EF98" s="152">
        <v>111.3</v>
      </c>
      <c r="EG98" s="152">
        <v>112.4</v>
      </c>
      <c r="EH98" s="152">
        <v>113</v>
      </c>
      <c r="EI98" s="152">
        <v>115</v>
      </c>
      <c r="EJ98" s="152">
        <v>116.5</v>
      </c>
      <c r="EK98" s="152">
        <v>117</v>
      </c>
      <c r="EL98" s="152">
        <v>116</v>
      </c>
      <c r="EM98" s="152">
        <v>118.4</v>
      </c>
      <c r="EN98" s="152">
        <v>117.7</v>
      </c>
      <c r="EO98" s="152">
        <v>118.2</v>
      </c>
      <c r="EP98" s="152">
        <v>119.6</v>
      </c>
      <c r="EQ98" s="152">
        <v>119.5</v>
      </c>
      <c r="ER98" s="152">
        <v>118.5</v>
      </c>
      <c r="ES98" s="152">
        <v>119.1</v>
      </c>
      <c r="ET98" s="152">
        <v>118.6</v>
      </c>
      <c r="EU98" s="152">
        <v>122.5</v>
      </c>
      <c r="EV98" s="152">
        <v>123.5</v>
      </c>
      <c r="EW98" s="152">
        <v>122.3</v>
      </c>
    </row>
    <row r="99" spans="1:153">
      <c r="A99" s="141" t="s">
        <v>7232</v>
      </c>
      <c r="B99" s="141" t="s">
        <v>7233</v>
      </c>
      <c r="C99" s="142">
        <v>1.1153</v>
      </c>
      <c r="D99" s="143">
        <v>115.3</v>
      </c>
      <c r="E99" s="143">
        <v>118.1</v>
      </c>
      <c r="F99" s="143">
        <v>120.2</v>
      </c>
      <c r="G99" s="143">
        <v>136.69999999999999</v>
      </c>
      <c r="H99" s="143">
        <v>140.69999999999999</v>
      </c>
      <c r="I99" s="143">
        <v>134.4</v>
      </c>
      <c r="J99" s="143">
        <v>124.2</v>
      </c>
      <c r="K99" s="143">
        <v>126.6</v>
      </c>
      <c r="L99" s="143">
        <v>128.6</v>
      </c>
      <c r="M99" s="143">
        <v>127.3</v>
      </c>
      <c r="N99" s="143">
        <v>124.6</v>
      </c>
      <c r="O99" s="143">
        <v>125.4</v>
      </c>
      <c r="P99" s="143">
        <v>129.4</v>
      </c>
      <c r="Q99" s="143">
        <v>128.9</v>
      </c>
      <c r="R99" s="143">
        <v>125.2</v>
      </c>
      <c r="S99" s="143">
        <v>122.7</v>
      </c>
      <c r="T99" s="143">
        <v>120.8</v>
      </c>
      <c r="U99" s="143">
        <v>121.6</v>
      </c>
      <c r="V99" s="143">
        <v>122.3</v>
      </c>
      <c r="W99" s="143">
        <v>127.2</v>
      </c>
      <c r="X99" s="143">
        <v>127.2</v>
      </c>
      <c r="Y99" s="143">
        <v>125.7</v>
      </c>
      <c r="Z99" s="143">
        <v>126.7</v>
      </c>
      <c r="AA99" s="143">
        <v>129.4</v>
      </c>
      <c r="AB99" s="143">
        <v>132.19999999999999</v>
      </c>
      <c r="AC99" s="143">
        <v>137.5</v>
      </c>
      <c r="AD99" s="143">
        <v>133.5</v>
      </c>
      <c r="AE99" s="143">
        <v>135</v>
      </c>
      <c r="AF99" s="143">
        <v>132.80000000000001</v>
      </c>
      <c r="AG99" s="143">
        <v>126.5</v>
      </c>
      <c r="AH99" s="143">
        <v>122.6</v>
      </c>
      <c r="AI99" s="143">
        <v>123.1</v>
      </c>
      <c r="AJ99" s="143">
        <v>125.4</v>
      </c>
      <c r="AK99" s="143">
        <v>127.9</v>
      </c>
      <c r="AL99" s="143">
        <v>126.9</v>
      </c>
      <c r="AM99" s="143">
        <v>127.1</v>
      </c>
      <c r="AN99" s="143">
        <v>129.9</v>
      </c>
      <c r="AO99" s="143">
        <v>141.30000000000001</v>
      </c>
      <c r="AP99" s="143">
        <v>140.4</v>
      </c>
      <c r="AQ99" s="143">
        <v>136.4</v>
      </c>
      <c r="AR99" s="143">
        <v>135.19999999999999</v>
      </c>
      <c r="AS99" s="143">
        <v>136.19999999999999</v>
      </c>
      <c r="AT99" s="143">
        <v>141</v>
      </c>
      <c r="AU99" s="143">
        <v>141.9</v>
      </c>
      <c r="AV99" s="143">
        <v>139.1</v>
      </c>
      <c r="AW99" s="143">
        <v>135.4</v>
      </c>
      <c r="AX99" s="143">
        <v>130.80000000000001</v>
      </c>
      <c r="AY99" s="143">
        <v>131.19999999999999</v>
      </c>
      <c r="AZ99" s="143">
        <v>142</v>
      </c>
      <c r="BA99" s="143">
        <v>141.9</v>
      </c>
      <c r="BB99" s="143">
        <v>144.19999999999999</v>
      </c>
      <c r="BC99" s="143">
        <v>144.4</v>
      </c>
      <c r="BD99" s="143">
        <v>143.1</v>
      </c>
      <c r="BE99" s="143">
        <v>139.69999999999999</v>
      </c>
      <c r="BF99" s="143">
        <v>131.4</v>
      </c>
      <c r="BG99" s="143">
        <v>128</v>
      </c>
      <c r="BH99" s="143">
        <v>130</v>
      </c>
      <c r="BI99" s="143">
        <v>130.1</v>
      </c>
      <c r="BJ99" s="143">
        <v>128.80000000000001</v>
      </c>
      <c r="BK99" s="144">
        <v>128.69999999999999</v>
      </c>
      <c r="BL99" s="143">
        <v>129.9</v>
      </c>
      <c r="BM99" s="143">
        <v>127.4</v>
      </c>
      <c r="BN99" s="143">
        <v>126.2</v>
      </c>
      <c r="BO99" s="143">
        <v>125.7</v>
      </c>
      <c r="BP99" s="143">
        <v>127.1</v>
      </c>
      <c r="BQ99" s="143">
        <v>128</v>
      </c>
      <c r="BR99" s="145">
        <v>128</v>
      </c>
      <c r="BS99" s="145">
        <v>127.1</v>
      </c>
      <c r="BT99" s="145">
        <v>129.30000000000001</v>
      </c>
      <c r="BU99" s="145">
        <v>132.69999999999999</v>
      </c>
      <c r="BV99" s="145">
        <v>138.19999999999999</v>
      </c>
      <c r="BW99" s="145">
        <v>138.69999999999999</v>
      </c>
      <c r="BX99" s="145">
        <v>138.4</v>
      </c>
      <c r="BY99" s="145">
        <v>137.80000000000001</v>
      </c>
      <c r="BZ99" s="143">
        <v>137.30000000000001</v>
      </c>
      <c r="CA99" s="143">
        <v>138.1</v>
      </c>
      <c r="CB99" s="143">
        <v>140.1</v>
      </c>
      <c r="CC99" s="143">
        <v>138.5</v>
      </c>
      <c r="CD99" s="143">
        <v>137.6</v>
      </c>
      <c r="CE99" s="143">
        <v>140.69999999999999</v>
      </c>
      <c r="CF99" s="143">
        <v>140.9</v>
      </c>
      <c r="CG99" s="143">
        <v>144.1</v>
      </c>
      <c r="CH99" s="143">
        <v>146.9</v>
      </c>
      <c r="CI99" s="143">
        <v>145.5</v>
      </c>
      <c r="CJ99" s="146">
        <v>147.80000000000001</v>
      </c>
      <c r="CK99" s="146">
        <v>147.80000000000001</v>
      </c>
      <c r="CL99" s="146">
        <v>150</v>
      </c>
      <c r="CM99" s="147">
        <v>150.1</v>
      </c>
      <c r="CN99" s="147">
        <v>151.69999999999999</v>
      </c>
      <c r="CO99" s="147">
        <v>154.5</v>
      </c>
      <c r="CP99" s="148">
        <v>151.4</v>
      </c>
      <c r="CQ99" s="149">
        <v>149.6</v>
      </c>
      <c r="CR99" s="149">
        <v>152.9</v>
      </c>
      <c r="CS99" s="149">
        <v>157.1</v>
      </c>
      <c r="CT99" s="149">
        <v>153.69999999999999</v>
      </c>
      <c r="CU99" s="150">
        <v>149.69999999999999</v>
      </c>
      <c r="CV99" s="150">
        <v>150.6</v>
      </c>
      <c r="CW99" s="150">
        <v>153.6</v>
      </c>
      <c r="CX99" s="150">
        <v>154.80000000000001</v>
      </c>
      <c r="CY99" s="150">
        <v>154.1</v>
      </c>
      <c r="CZ99" s="150">
        <v>155.69999999999999</v>
      </c>
      <c r="DA99" s="150">
        <v>155.5</v>
      </c>
      <c r="DB99" s="151">
        <v>158</v>
      </c>
      <c r="DC99" s="151">
        <v>162</v>
      </c>
      <c r="DD99" s="151">
        <v>164.4</v>
      </c>
      <c r="DE99" s="151">
        <v>171</v>
      </c>
      <c r="DF99" s="151">
        <v>175.3</v>
      </c>
      <c r="DG99" s="151">
        <v>185</v>
      </c>
      <c r="DH99" s="151">
        <v>195.7</v>
      </c>
      <c r="DI99" s="151">
        <v>208.9</v>
      </c>
      <c r="DJ99" s="151">
        <v>211.7</v>
      </c>
      <c r="DK99" s="151">
        <v>216.9</v>
      </c>
      <c r="DL99" s="151">
        <v>239.6</v>
      </c>
      <c r="DM99" s="152">
        <v>235</v>
      </c>
      <c r="DN99" s="152">
        <v>199.7</v>
      </c>
      <c r="DO99" s="152">
        <v>202.3</v>
      </c>
      <c r="DP99" s="152">
        <v>210.1</v>
      </c>
      <c r="DQ99" s="152">
        <v>210.8</v>
      </c>
      <c r="DR99" s="152">
        <v>215.4</v>
      </c>
      <c r="DS99" s="152">
        <v>226.6</v>
      </c>
      <c r="DT99" s="152">
        <v>227.2</v>
      </c>
      <c r="DU99" s="152">
        <v>223.7</v>
      </c>
      <c r="DV99" s="152">
        <v>217.5</v>
      </c>
      <c r="DW99" s="152">
        <v>208.1</v>
      </c>
      <c r="DX99" s="152">
        <v>207.3</v>
      </c>
      <c r="DY99" s="152">
        <v>196.1</v>
      </c>
      <c r="DZ99" s="152">
        <v>189</v>
      </c>
      <c r="EA99" s="152">
        <v>199.7</v>
      </c>
      <c r="EB99" s="152">
        <v>199.7</v>
      </c>
      <c r="EC99" s="152">
        <v>201.6</v>
      </c>
      <c r="ED99" s="152">
        <v>199.5</v>
      </c>
      <c r="EE99" s="152">
        <v>192.5</v>
      </c>
      <c r="EF99" s="152">
        <v>191.8</v>
      </c>
      <c r="EG99" s="152">
        <v>188.8</v>
      </c>
      <c r="EH99" s="152">
        <v>186.2</v>
      </c>
      <c r="EI99" s="152">
        <v>187.8</v>
      </c>
      <c r="EJ99" s="152">
        <v>187.8</v>
      </c>
      <c r="EK99" s="152">
        <v>185.5</v>
      </c>
      <c r="EL99" s="152">
        <v>181.8</v>
      </c>
      <c r="EM99" s="152">
        <v>185</v>
      </c>
      <c r="EN99" s="152">
        <v>185.3</v>
      </c>
      <c r="EO99" s="152">
        <v>183.1</v>
      </c>
      <c r="EP99" s="152">
        <v>178.7</v>
      </c>
      <c r="EQ99" s="152">
        <v>178.7</v>
      </c>
      <c r="ER99" s="152">
        <v>179.5</v>
      </c>
      <c r="ES99" s="152">
        <v>179.2</v>
      </c>
      <c r="ET99" s="152">
        <v>180</v>
      </c>
      <c r="EU99" s="152">
        <v>180.2</v>
      </c>
      <c r="EV99" s="152">
        <v>177.7</v>
      </c>
      <c r="EW99" s="152">
        <v>183.6</v>
      </c>
    </row>
    <row r="100" spans="1:153">
      <c r="A100" s="141" t="s">
        <v>7234</v>
      </c>
      <c r="B100" s="141" t="s">
        <v>7235</v>
      </c>
      <c r="C100" s="142">
        <v>0.26876</v>
      </c>
      <c r="D100" s="143">
        <v>112.5</v>
      </c>
      <c r="E100" s="143">
        <v>114</v>
      </c>
      <c r="F100" s="143">
        <v>113.9</v>
      </c>
      <c r="G100" s="143">
        <v>116.7</v>
      </c>
      <c r="H100" s="143">
        <v>122.9</v>
      </c>
      <c r="I100" s="143">
        <v>122</v>
      </c>
      <c r="J100" s="143">
        <v>121.5</v>
      </c>
      <c r="K100" s="143">
        <v>121.9</v>
      </c>
      <c r="L100" s="143">
        <v>125.8</v>
      </c>
      <c r="M100" s="143">
        <v>128.69999999999999</v>
      </c>
      <c r="N100" s="143">
        <v>125.3</v>
      </c>
      <c r="O100" s="143">
        <v>121.1</v>
      </c>
      <c r="P100" s="143">
        <v>124.7</v>
      </c>
      <c r="Q100" s="143">
        <v>122.2</v>
      </c>
      <c r="R100" s="143">
        <v>115.8</v>
      </c>
      <c r="S100" s="143">
        <v>110.3</v>
      </c>
      <c r="T100" s="143">
        <v>106.2</v>
      </c>
      <c r="U100" s="143">
        <v>107.1</v>
      </c>
      <c r="V100" s="143">
        <v>107.6</v>
      </c>
      <c r="W100" s="143">
        <v>104.7</v>
      </c>
      <c r="X100" s="143">
        <v>100.4</v>
      </c>
      <c r="Y100" s="143">
        <v>100.7</v>
      </c>
      <c r="Z100" s="143">
        <v>99.4</v>
      </c>
      <c r="AA100" s="143">
        <v>99.3</v>
      </c>
      <c r="AB100" s="143">
        <v>100.4</v>
      </c>
      <c r="AC100" s="143">
        <v>103.9</v>
      </c>
      <c r="AD100" s="143">
        <v>102.5</v>
      </c>
      <c r="AE100" s="143">
        <v>103.5</v>
      </c>
      <c r="AF100" s="143">
        <v>106.3</v>
      </c>
      <c r="AG100" s="143">
        <v>109.8</v>
      </c>
      <c r="AH100" s="143">
        <v>109</v>
      </c>
      <c r="AI100" s="143">
        <v>106.5</v>
      </c>
      <c r="AJ100" s="143">
        <v>105</v>
      </c>
      <c r="AK100" s="143">
        <v>110</v>
      </c>
      <c r="AL100" s="143">
        <v>111.1</v>
      </c>
      <c r="AM100" s="143">
        <v>115</v>
      </c>
      <c r="AN100" s="143">
        <v>119.7</v>
      </c>
      <c r="AO100" s="143">
        <v>127.3</v>
      </c>
      <c r="AP100" s="143">
        <v>135.69999999999999</v>
      </c>
      <c r="AQ100" s="143">
        <v>133.1</v>
      </c>
      <c r="AR100" s="143">
        <v>134.80000000000001</v>
      </c>
      <c r="AS100" s="143">
        <v>136.1</v>
      </c>
      <c r="AT100" s="143">
        <v>122.3</v>
      </c>
      <c r="AU100" s="143">
        <v>122.4</v>
      </c>
      <c r="AV100" s="143">
        <v>126</v>
      </c>
      <c r="AW100" s="143">
        <v>123.3</v>
      </c>
      <c r="AX100" s="143">
        <v>124.6</v>
      </c>
      <c r="AY100" s="143">
        <v>128.9</v>
      </c>
      <c r="AZ100" s="143">
        <v>139.1</v>
      </c>
      <c r="BA100" s="143">
        <v>143.4</v>
      </c>
      <c r="BB100" s="143">
        <v>146.1</v>
      </c>
      <c r="BC100" s="143">
        <v>150</v>
      </c>
      <c r="BD100" s="143">
        <v>145.5</v>
      </c>
      <c r="BE100" s="143">
        <v>140.30000000000001</v>
      </c>
      <c r="BF100" s="143">
        <v>132.30000000000001</v>
      </c>
      <c r="BG100" s="143">
        <v>126.4</v>
      </c>
      <c r="BH100" s="143">
        <v>131.5</v>
      </c>
      <c r="BI100" s="143">
        <v>134.1</v>
      </c>
      <c r="BJ100" s="143">
        <v>132.4</v>
      </c>
      <c r="BK100" s="144">
        <v>137.69999999999999</v>
      </c>
      <c r="BL100" s="143">
        <v>139.80000000000001</v>
      </c>
      <c r="BM100" s="143">
        <v>136.19999999999999</v>
      </c>
      <c r="BN100" s="143">
        <v>133.19999999999999</v>
      </c>
      <c r="BO100" s="143">
        <v>127.6</v>
      </c>
      <c r="BP100" s="143">
        <v>124.3</v>
      </c>
      <c r="BQ100" s="143">
        <v>118</v>
      </c>
      <c r="BR100" s="145">
        <v>116.9</v>
      </c>
      <c r="BS100" s="145">
        <v>117</v>
      </c>
      <c r="BT100" s="145">
        <v>113.9</v>
      </c>
      <c r="BU100" s="145">
        <v>113.4</v>
      </c>
      <c r="BV100" s="145">
        <v>114.9</v>
      </c>
      <c r="BW100" s="145">
        <v>114.3</v>
      </c>
      <c r="BX100" s="145">
        <v>109.6</v>
      </c>
      <c r="BY100" s="145">
        <v>107.5</v>
      </c>
      <c r="BZ100" s="143">
        <v>109.7</v>
      </c>
      <c r="CA100" s="143">
        <v>112.4</v>
      </c>
      <c r="CB100" s="143">
        <v>119.9</v>
      </c>
      <c r="CC100" s="143">
        <v>118.2</v>
      </c>
      <c r="CD100" s="143">
        <v>118.8</v>
      </c>
      <c r="CE100" s="143">
        <v>125.3</v>
      </c>
      <c r="CF100" s="143">
        <v>122.6</v>
      </c>
      <c r="CG100" s="143">
        <v>123.8</v>
      </c>
      <c r="CH100" s="143">
        <v>125.2</v>
      </c>
      <c r="CI100" s="143">
        <v>126.8</v>
      </c>
      <c r="CJ100" s="146">
        <v>129.5</v>
      </c>
      <c r="CK100" s="146">
        <v>134.5</v>
      </c>
      <c r="CL100" s="146">
        <v>140.30000000000001</v>
      </c>
      <c r="CM100" s="147">
        <v>147.1</v>
      </c>
      <c r="CN100" s="147">
        <v>149.6</v>
      </c>
      <c r="CO100" s="147">
        <v>150.19999999999999</v>
      </c>
      <c r="CP100" s="148">
        <v>148.80000000000001</v>
      </c>
      <c r="CQ100" s="149">
        <v>140.6</v>
      </c>
      <c r="CR100" s="149">
        <v>137.30000000000001</v>
      </c>
      <c r="CS100" s="149">
        <v>139</v>
      </c>
      <c r="CT100" s="149">
        <v>142.69999999999999</v>
      </c>
      <c r="CU100" s="150">
        <v>149.80000000000001</v>
      </c>
      <c r="CV100" s="150">
        <v>155.80000000000001</v>
      </c>
      <c r="CW100" s="150">
        <v>157.69999999999999</v>
      </c>
      <c r="CX100" s="150">
        <v>158.80000000000001</v>
      </c>
      <c r="CY100" s="150">
        <v>156.5</v>
      </c>
      <c r="CZ100" s="150">
        <v>154.19999999999999</v>
      </c>
      <c r="DA100" s="150">
        <v>145.5</v>
      </c>
      <c r="DB100" s="151">
        <v>145.1</v>
      </c>
      <c r="DC100" s="151">
        <v>146.30000000000001</v>
      </c>
      <c r="DD100" s="151">
        <v>149.1</v>
      </c>
      <c r="DE100" s="151">
        <v>156.4</v>
      </c>
      <c r="DF100" s="151">
        <v>162.1</v>
      </c>
      <c r="DG100" s="151">
        <v>170.4</v>
      </c>
      <c r="DH100" s="151">
        <v>167.7</v>
      </c>
      <c r="DI100" s="151">
        <v>163.4</v>
      </c>
      <c r="DJ100" s="151">
        <v>163.30000000000001</v>
      </c>
      <c r="DK100" s="151">
        <v>160</v>
      </c>
      <c r="DL100" s="151">
        <v>161.5</v>
      </c>
      <c r="DM100" s="152">
        <v>162.9</v>
      </c>
      <c r="DN100" s="152">
        <v>160.4</v>
      </c>
      <c r="DO100" s="152">
        <v>163.6</v>
      </c>
      <c r="DP100" s="152">
        <v>165.3</v>
      </c>
      <c r="DQ100" s="152">
        <v>167.3</v>
      </c>
      <c r="DR100" s="152">
        <v>165.7</v>
      </c>
      <c r="DS100" s="152">
        <v>169.1</v>
      </c>
      <c r="DT100" s="152">
        <v>171.2</v>
      </c>
      <c r="DU100" s="152">
        <v>174.3</v>
      </c>
      <c r="DV100" s="152">
        <v>171</v>
      </c>
      <c r="DW100" s="152">
        <v>172</v>
      </c>
      <c r="DX100" s="152">
        <v>175.3</v>
      </c>
      <c r="DY100" s="152">
        <v>175.2</v>
      </c>
      <c r="DZ100" s="152">
        <v>175.2</v>
      </c>
      <c r="EA100" s="152">
        <v>176.6</v>
      </c>
      <c r="EB100" s="152">
        <v>181.6</v>
      </c>
      <c r="EC100" s="152">
        <v>189.7</v>
      </c>
      <c r="ED100" s="152">
        <v>198.3</v>
      </c>
      <c r="EE100" s="152">
        <v>197.4</v>
      </c>
      <c r="EF100" s="152">
        <v>197.8</v>
      </c>
      <c r="EG100" s="152">
        <v>196.8</v>
      </c>
      <c r="EH100" s="152">
        <v>200.1</v>
      </c>
      <c r="EI100" s="152">
        <v>203.9</v>
      </c>
      <c r="EJ100" s="152">
        <v>203</v>
      </c>
      <c r="EK100" s="152">
        <v>201</v>
      </c>
      <c r="EL100" s="152">
        <v>201.1</v>
      </c>
      <c r="EM100" s="152">
        <v>197.7</v>
      </c>
      <c r="EN100" s="152">
        <v>200.7</v>
      </c>
      <c r="EO100" s="152">
        <v>195.9</v>
      </c>
      <c r="EP100" s="152">
        <v>190.4</v>
      </c>
      <c r="EQ100" s="152">
        <v>189.5</v>
      </c>
      <c r="ER100" s="152">
        <v>187.7</v>
      </c>
      <c r="ES100" s="152">
        <v>189.9</v>
      </c>
      <c r="ET100" s="152">
        <v>185.5</v>
      </c>
      <c r="EU100" s="152">
        <v>182.2</v>
      </c>
      <c r="EV100" s="152">
        <v>180</v>
      </c>
      <c r="EW100" s="152">
        <v>176.7</v>
      </c>
    </row>
    <row r="101" spans="1:153">
      <c r="A101" s="141" t="s">
        <v>7236</v>
      </c>
      <c r="B101" s="141" t="s">
        <v>7237</v>
      </c>
      <c r="C101" s="142">
        <v>0.24914</v>
      </c>
      <c r="D101" s="143">
        <v>117.9</v>
      </c>
      <c r="E101" s="143">
        <v>118.4</v>
      </c>
      <c r="F101" s="143">
        <v>119.3</v>
      </c>
      <c r="G101" s="143">
        <v>129.5</v>
      </c>
      <c r="H101" s="143">
        <v>134.6</v>
      </c>
      <c r="I101" s="143">
        <v>136.69999999999999</v>
      </c>
      <c r="J101" s="143">
        <v>141</v>
      </c>
      <c r="K101" s="143">
        <v>142.19999999999999</v>
      </c>
      <c r="L101" s="143">
        <v>141.19999999999999</v>
      </c>
      <c r="M101" s="143">
        <v>138</v>
      </c>
      <c r="N101" s="143">
        <v>132.6</v>
      </c>
      <c r="O101" s="143">
        <v>121.6</v>
      </c>
      <c r="P101" s="143">
        <v>117.7</v>
      </c>
      <c r="Q101" s="143">
        <v>117.4</v>
      </c>
      <c r="R101" s="143">
        <v>117.4</v>
      </c>
      <c r="S101" s="143">
        <v>116.5</v>
      </c>
      <c r="T101" s="143">
        <v>116.9</v>
      </c>
      <c r="U101" s="143">
        <v>119</v>
      </c>
      <c r="V101" s="143">
        <v>120.1</v>
      </c>
      <c r="W101" s="143">
        <v>122.9</v>
      </c>
      <c r="X101" s="143">
        <v>122.7</v>
      </c>
      <c r="Y101" s="143">
        <v>120.4</v>
      </c>
      <c r="Z101" s="143">
        <v>119.3</v>
      </c>
      <c r="AA101" s="143">
        <v>118.5</v>
      </c>
      <c r="AB101" s="143">
        <v>116.9</v>
      </c>
      <c r="AC101" s="143">
        <v>115.9</v>
      </c>
      <c r="AD101" s="143">
        <v>117.7</v>
      </c>
      <c r="AE101" s="143">
        <v>121.1</v>
      </c>
      <c r="AF101" s="143">
        <v>121</v>
      </c>
      <c r="AG101" s="143">
        <v>122</v>
      </c>
      <c r="AH101" s="143">
        <v>122.3</v>
      </c>
      <c r="AI101" s="143">
        <v>124.3</v>
      </c>
      <c r="AJ101" s="143">
        <v>129.1</v>
      </c>
      <c r="AK101" s="143">
        <v>127.1</v>
      </c>
      <c r="AL101" s="143">
        <v>128</v>
      </c>
      <c r="AM101" s="143">
        <v>126.7</v>
      </c>
      <c r="AN101" s="143">
        <v>127.5</v>
      </c>
      <c r="AO101" s="143">
        <v>138.6</v>
      </c>
      <c r="AP101" s="143">
        <v>143</v>
      </c>
      <c r="AQ101" s="143">
        <v>143.80000000000001</v>
      </c>
      <c r="AR101" s="143">
        <v>145.1</v>
      </c>
      <c r="AS101" s="143">
        <v>148</v>
      </c>
      <c r="AT101" s="143">
        <v>158.80000000000001</v>
      </c>
      <c r="AU101" s="143">
        <v>163.19999999999999</v>
      </c>
      <c r="AV101" s="143">
        <v>161.30000000000001</v>
      </c>
      <c r="AW101" s="143">
        <v>154.30000000000001</v>
      </c>
      <c r="AX101" s="143">
        <v>135.30000000000001</v>
      </c>
      <c r="AY101" s="143">
        <v>132.30000000000001</v>
      </c>
      <c r="AZ101" s="143">
        <v>144.19999999999999</v>
      </c>
      <c r="BA101" s="143">
        <v>147.4</v>
      </c>
      <c r="BB101" s="143">
        <v>150.80000000000001</v>
      </c>
      <c r="BC101" s="143">
        <v>155</v>
      </c>
      <c r="BD101" s="143">
        <v>155.9</v>
      </c>
      <c r="BE101" s="143">
        <v>155.5</v>
      </c>
      <c r="BF101" s="143">
        <v>152.80000000000001</v>
      </c>
      <c r="BG101" s="143">
        <v>153.5</v>
      </c>
      <c r="BH101" s="143">
        <v>151.19999999999999</v>
      </c>
      <c r="BI101" s="143">
        <v>147.69999999999999</v>
      </c>
      <c r="BJ101" s="143">
        <v>143.4</v>
      </c>
      <c r="BK101" s="144">
        <v>135.30000000000001</v>
      </c>
      <c r="BL101" s="143">
        <v>130.6</v>
      </c>
      <c r="BM101" s="143">
        <v>130.69999999999999</v>
      </c>
      <c r="BN101" s="143">
        <v>129.9</v>
      </c>
      <c r="BO101" s="143">
        <v>131</v>
      </c>
      <c r="BP101" s="143">
        <v>133.30000000000001</v>
      </c>
      <c r="BQ101" s="143">
        <v>134.6</v>
      </c>
      <c r="BR101" s="145">
        <v>134.19999999999999</v>
      </c>
      <c r="BS101" s="145">
        <v>135.6</v>
      </c>
      <c r="BT101" s="145">
        <v>138.19999999999999</v>
      </c>
      <c r="BU101" s="145">
        <v>137.6</v>
      </c>
      <c r="BV101" s="145">
        <v>136.80000000000001</v>
      </c>
      <c r="BW101" s="145">
        <v>136.1</v>
      </c>
      <c r="BX101" s="145">
        <v>136.80000000000001</v>
      </c>
      <c r="BY101" s="145">
        <v>136.9</v>
      </c>
      <c r="BZ101" s="143">
        <v>137.4</v>
      </c>
      <c r="CA101" s="143">
        <v>140.80000000000001</v>
      </c>
      <c r="CB101" s="143">
        <v>143.80000000000001</v>
      </c>
      <c r="CC101" s="143">
        <v>145.6</v>
      </c>
      <c r="CD101" s="143">
        <v>145.80000000000001</v>
      </c>
      <c r="CE101" s="143">
        <v>146.6</v>
      </c>
      <c r="CF101" s="143">
        <v>145.69999999999999</v>
      </c>
      <c r="CG101" s="143">
        <v>144.5</v>
      </c>
      <c r="CH101" s="143">
        <v>143.30000000000001</v>
      </c>
      <c r="CI101" s="143">
        <v>139.4</v>
      </c>
      <c r="CJ101" s="146">
        <v>138.19999999999999</v>
      </c>
      <c r="CK101" s="146">
        <v>139.19999999999999</v>
      </c>
      <c r="CL101" s="146">
        <v>141.5</v>
      </c>
      <c r="CM101" s="147">
        <v>141.9</v>
      </c>
      <c r="CN101" s="147">
        <v>143.19999999999999</v>
      </c>
      <c r="CO101" s="147">
        <v>144</v>
      </c>
      <c r="CP101" s="148">
        <v>144.9</v>
      </c>
      <c r="CQ101" s="149">
        <v>146.5</v>
      </c>
      <c r="CR101" s="149">
        <v>150.1</v>
      </c>
      <c r="CS101" s="149">
        <v>152.9</v>
      </c>
      <c r="CT101" s="149">
        <v>150.5</v>
      </c>
      <c r="CU101" s="150">
        <v>148.19999999999999</v>
      </c>
      <c r="CV101" s="150">
        <v>147.30000000000001</v>
      </c>
      <c r="CW101" s="150">
        <v>148.6</v>
      </c>
      <c r="CX101" s="150">
        <v>151.9</v>
      </c>
      <c r="CY101" s="150">
        <v>154.6</v>
      </c>
      <c r="CZ101" s="150">
        <v>159.30000000000001</v>
      </c>
      <c r="DA101" s="150">
        <v>164</v>
      </c>
      <c r="DB101" s="151">
        <v>166.4</v>
      </c>
      <c r="DC101" s="151">
        <v>171.9</v>
      </c>
      <c r="DD101" s="151">
        <v>171.3</v>
      </c>
      <c r="DE101" s="151">
        <v>177.5</v>
      </c>
      <c r="DF101" s="151">
        <v>178.9</v>
      </c>
      <c r="DG101" s="151">
        <v>172.9</v>
      </c>
      <c r="DH101" s="151">
        <v>181.1</v>
      </c>
      <c r="DI101" s="151">
        <v>196</v>
      </c>
      <c r="DJ101" s="151">
        <v>200.2</v>
      </c>
      <c r="DK101" s="151">
        <v>201.9</v>
      </c>
      <c r="DL101" s="151">
        <v>209.2</v>
      </c>
      <c r="DM101" s="152">
        <v>219.1</v>
      </c>
      <c r="DN101" s="152">
        <v>224</v>
      </c>
      <c r="DO101" s="152">
        <v>225.1</v>
      </c>
      <c r="DP101" s="152">
        <v>222.8</v>
      </c>
      <c r="DQ101" s="152">
        <v>216.8</v>
      </c>
      <c r="DR101" s="152">
        <v>216.6</v>
      </c>
      <c r="DS101" s="152">
        <v>210.9</v>
      </c>
      <c r="DT101" s="152">
        <v>208.3</v>
      </c>
      <c r="DU101" s="152">
        <v>210.8</v>
      </c>
      <c r="DV101" s="152">
        <v>206</v>
      </c>
      <c r="DW101" s="152">
        <v>204</v>
      </c>
      <c r="DX101" s="152">
        <v>201.6</v>
      </c>
      <c r="DY101" s="152">
        <v>198.2</v>
      </c>
      <c r="DZ101" s="152">
        <v>197.4</v>
      </c>
      <c r="EA101" s="152">
        <v>201.9</v>
      </c>
      <c r="EB101" s="152">
        <v>199.3</v>
      </c>
      <c r="EC101" s="152">
        <v>196.2</v>
      </c>
      <c r="ED101" s="152">
        <v>185.9</v>
      </c>
      <c r="EE101" s="152">
        <v>176.2</v>
      </c>
      <c r="EF101" s="152">
        <v>171.7</v>
      </c>
      <c r="EG101" s="152">
        <v>167.5</v>
      </c>
      <c r="EH101" s="152">
        <v>162</v>
      </c>
      <c r="EI101" s="152">
        <v>163.80000000000001</v>
      </c>
      <c r="EJ101" s="152">
        <v>166.2</v>
      </c>
      <c r="EK101" s="152">
        <v>165.5</v>
      </c>
      <c r="EL101" s="152">
        <v>166</v>
      </c>
      <c r="EM101" s="152">
        <v>167.1</v>
      </c>
      <c r="EN101" s="152">
        <v>167.4</v>
      </c>
      <c r="EO101" s="152">
        <v>165.7</v>
      </c>
      <c r="EP101" s="152">
        <v>162.80000000000001</v>
      </c>
      <c r="EQ101" s="152">
        <v>162.19999999999999</v>
      </c>
      <c r="ER101" s="152">
        <v>163</v>
      </c>
      <c r="ES101" s="152">
        <v>164.5</v>
      </c>
      <c r="ET101" s="152">
        <v>172</v>
      </c>
      <c r="EU101" s="152">
        <v>174.9</v>
      </c>
      <c r="EV101" s="152">
        <v>174.2</v>
      </c>
      <c r="EW101" s="152">
        <v>182.5</v>
      </c>
    </row>
    <row r="102" spans="1:153">
      <c r="A102" s="141" t="s">
        <v>7238</v>
      </c>
      <c r="B102" s="141" t="s">
        <v>7239</v>
      </c>
      <c r="C102" s="142">
        <v>1.106E-2</v>
      </c>
      <c r="D102" s="143">
        <v>101.2</v>
      </c>
      <c r="E102" s="143">
        <v>101.5</v>
      </c>
      <c r="F102" s="143">
        <v>102.5</v>
      </c>
      <c r="G102" s="143">
        <v>110.7</v>
      </c>
      <c r="H102" s="143">
        <v>115</v>
      </c>
      <c r="I102" s="143">
        <v>112.5</v>
      </c>
      <c r="J102" s="143">
        <v>114</v>
      </c>
      <c r="K102" s="143">
        <v>111.9</v>
      </c>
      <c r="L102" s="143">
        <v>110.8</v>
      </c>
      <c r="M102" s="143">
        <v>106.5</v>
      </c>
      <c r="N102" s="143">
        <v>106.1</v>
      </c>
      <c r="O102" s="143">
        <v>112</v>
      </c>
      <c r="P102" s="143">
        <v>112</v>
      </c>
      <c r="Q102" s="143">
        <v>114.4</v>
      </c>
      <c r="R102" s="143">
        <v>115.9</v>
      </c>
      <c r="S102" s="143">
        <v>119.1</v>
      </c>
      <c r="T102" s="143">
        <v>123.6</v>
      </c>
      <c r="U102" s="143">
        <v>120.4</v>
      </c>
      <c r="V102" s="143">
        <v>118.7</v>
      </c>
      <c r="W102" s="143">
        <v>115.7</v>
      </c>
      <c r="X102" s="143">
        <v>112.9</v>
      </c>
      <c r="Y102" s="143">
        <v>115.7</v>
      </c>
      <c r="Z102" s="143">
        <v>114.2</v>
      </c>
      <c r="AA102" s="143">
        <v>111.7</v>
      </c>
      <c r="AB102" s="143">
        <v>114.9</v>
      </c>
      <c r="AC102" s="143">
        <v>115.5</v>
      </c>
      <c r="AD102" s="143">
        <v>120.9</v>
      </c>
      <c r="AE102" s="143">
        <v>122.8</v>
      </c>
      <c r="AF102" s="143">
        <v>132.6</v>
      </c>
      <c r="AG102" s="143">
        <v>125.2</v>
      </c>
      <c r="AH102" s="143">
        <v>120.7</v>
      </c>
      <c r="AI102" s="143">
        <v>114.5</v>
      </c>
      <c r="AJ102" s="143">
        <v>111.2</v>
      </c>
      <c r="AK102" s="143">
        <v>107.7</v>
      </c>
      <c r="AL102" s="143">
        <v>108.5</v>
      </c>
      <c r="AM102" s="143">
        <v>113.8</v>
      </c>
      <c r="AN102" s="143">
        <v>119.4</v>
      </c>
      <c r="AO102" s="143">
        <v>122.6</v>
      </c>
      <c r="AP102" s="143">
        <v>125</v>
      </c>
      <c r="AQ102" s="143">
        <v>129.80000000000001</v>
      </c>
      <c r="AR102" s="143">
        <v>131.1</v>
      </c>
      <c r="AS102" s="143">
        <v>141.4</v>
      </c>
      <c r="AT102" s="143">
        <v>146.19999999999999</v>
      </c>
      <c r="AU102" s="143">
        <v>136.80000000000001</v>
      </c>
      <c r="AV102" s="143">
        <v>140.69999999999999</v>
      </c>
      <c r="AW102" s="143">
        <v>145.30000000000001</v>
      </c>
      <c r="AX102" s="143">
        <v>148.19999999999999</v>
      </c>
      <c r="AY102" s="143">
        <v>150.30000000000001</v>
      </c>
      <c r="AZ102" s="143">
        <v>157.19999999999999</v>
      </c>
      <c r="BA102" s="143">
        <v>156.80000000000001</v>
      </c>
      <c r="BB102" s="143">
        <v>164</v>
      </c>
      <c r="BC102" s="143">
        <v>167.8</v>
      </c>
      <c r="BD102" s="143">
        <v>166.6</v>
      </c>
      <c r="BE102" s="143">
        <v>164.4</v>
      </c>
      <c r="BF102" s="143">
        <v>161.80000000000001</v>
      </c>
      <c r="BG102" s="143">
        <v>154</v>
      </c>
      <c r="BH102" s="143">
        <v>156.30000000000001</v>
      </c>
      <c r="BI102" s="143">
        <v>159</v>
      </c>
      <c r="BJ102" s="143">
        <v>157.9</v>
      </c>
      <c r="BK102" s="144">
        <v>156.5</v>
      </c>
      <c r="BL102" s="143">
        <v>154.5</v>
      </c>
      <c r="BM102" s="143">
        <v>148.1</v>
      </c>
      <c r="BN102" s="143">
        <v>145.4</v>
      </c>
      <c r="BO102" s="143">
        <v>143.5</v>
      </c>
      <c r="BP102" s="143">
        <v>142.6</v>
      </c>
      <c r="BQ102" s="143">
        <v>142.9</v>
      </c>
      <c r="BR102" s="145">
        <v>138.9</v>
      </c>
      <c r="BS102" s="145">
        <v>141.4</v>
      </c>
      <c r="BT102" s="145">
        <v>144.80000000000001</v>
      </c>
      <c r="BU102" s="145">
        <v>143.4</v>
      </c>
      <c r="BV102" s="145">
        <v>141.9</v>
      </c>
      <c r="BW102" s="145">
        <v>137.69999999999999</v>
      </c>
      <c r="BX102" s="145">
        <v>134.4</v>
      </c>
      <c r="BY102" s="145">
        <v>133.9</v>
      </c>
      <c r="BZ102" s="143">
        <v>136.6</v>
      </c>
      <c r="CA102" s="143">
        <v>138.5</v>
      </c>
      <c r="CB102" s="143">
        <v>140.30000000000001</v>
      </c>
      <c r="CC102" s="143">
        <v>141.1</v>
      </c>
      <c r="CD102" s="143">
        <v>141.80000000000001</v>
      </c>
      <c r="CE102" s="143">
        <v>139.5</v>
      </c>
      <c r="CF102" s="143">
        <v>140.19999999999999</v>
      </c>
      <c r="CG102" s="143">
        <v>140.80000000000001</v>
      </c>
      <c r="CH102" s="143">
        <v>143.4</v>
      </c>
      <c r="CI102" s="143">
        <v>142.80000000000001</v>
      </c>
      <c r="CJ102" s="146">
        <v>146.5</v>
      </c>
      <c r="CK102" s="146">
        <v>148</v>
      </c>
      <c r="CL102" s="146">
        <v>149.19999999999999</v>
      </c>
      <c r="CM102" s="147">
        <v>153.1</v>
      </c>
      <c r="CN102" s="147">
        <v>153</v>
      </c>
      <c r="CO102" s="147">
        <v>152.4</v>
      </c>
      <c r="CP102" s="148">
        <v>152.69999999999999</v>
      </c>
      <c r="CQ102" s="149">
        <v>147</v>
      </c>
      <c r="CR102" s="149">
        <v>149.4</v>
      </c>
      <c r="CS102" s="149">
        <v>149</v>
      </c>
      <c r="CT102" s="149">
        <v>143.5</v>
      </c>
      <c r="CU102" s="150">
        <v>152.6</v>
      </c>
      <c r="CV102" s="150">
        <v>152.9</v>
      </c>
      <c r="CW102" s="150">
        <v>154.30000000000001</v>
      </c>
      <c r="CX102" s="150">
        <v>160.19999999999999</v>
      </c>
      <c r="CY102" s="150">
        <v>158.69999999999999</v>
      </c>
      <c r="CZ102" s="150">
        <v>159.19999999999999</v>
      </c>
      <c r="DA102" s="150">
        <v>159.69999999999999</v>
      </c>
      <c r="DB102" s="151">
        <v>159.5</v>
      </c>
      <c r="DC102" s="151">
        <v>159.5</v>
      </c>
      <c r="DD102" s="151">
        <v>159.30000000000001</v>
      </c>
      <c r="DE102" s="151">
        <v>159.5</v>
      </c>
      <c r="DF102" s="151">
        <v>159.69999999999999</v>
      </c>
      <c r="DG102" s="151">
        <v>162.69999999999999</v>
      </c>
      <c r="DH102" s="151">
        <v>163.19999999999999</v>
      </c>
      <c r="DI102" s="151">
        <v>162.80000000000001</v>
      </c>
      <c r="DJ102" s="151">
        <v>164.5</v>
      </c>
      <c r="DK102" s="151">
        <v>168.9</v>
      </c>
      <c r="DL102" s="151">
        <v>176.8</v>
      </c>
      <c r="DM102" s="152">
        <v>182.3</v>
      </c>
      <c r="DN102" s="152">
        <v>182.3</v>
      </c>
      <c r="DO102" s="152">
        <v>181.1</v>
      </c>
      <c r="DP102" s="152">
        <v>182.9</v>
      </c>
      <c r="DQ102" s="152">
        <v>187.5</v>
      </c>
      <c r="DR102" s="152">
        <v>193.8</v>
      </c>
      <c r="DS102" s="152">
        <v>192.9</v>
      </c>
      <c r="DT102" s="152">
        <v>194</v>
      </c>
      <c r="DU102" s="152">
        <v>192.5</v>
      </c>
      <c r="DV102" s="152">
        <v>186.6</v>
      </c>
      <c r="DW102" s="152">
        <v>180.9</v>
      </c>
      <c r="DX102" s="152">
        <v>181.9</v>
      </c>
      <c r="DY102" s="152">
        <v>180.3</v>
      </c>
      <c r="DZ102" s="152">
        <v>178</v>
      </c>
      <c r="EA102" s="152">
        <v>178.3</v>
      </c>
      <c r="EB102" s="152">
        <v>181.9</v>
      </c>
      <c r="EC102" s="152">
        <v>182.3</v>
      </c>
      <c r="ED102" s="152">
        <v>183.9</v>
      </c>
      <c r="EE102" s="152">
        <v>176.9</v>
      </c>
      <c r="EF102" s="152">
        <v>180</v>
      </c>
      <c r="EG102" s="152">
        <v>175.6</v>
      </c>
      <c r="EH102" s="152">
        <v>170.7</v>
      </c>
      <c r="EI102" s="152">
        <v>164.1</v>
      </c>
      <c r="EJ102" s="152">
        <v>165.3</v>
      </c>
      <c r="EK102" s="152">
        <v>167</v>
      </c>
      <c r="EL102" s="152">
        <v>169.1</v>
      </c>
      <c r="EM102" s="152">
        <v>173</v>
      </c>
      <c r="EN102" s="152">
        <v>173.4</v>
      </c>
      <c r="EO102" s="152">
        <v>172.6</v>
      </c>
      <c r="EP102" s="152">
        <v>171.3</v>
      </c>
      <c r="EQ102" s="152">
        <v>166.7</v>
      </c>
      <c r="ER102" s="152">
        <v>170.6</v>
      </c>
      <c r="ES102" s="152">
        <v>172.7</v>
      </c>
      <c r="ET102" s="152">
        <v>176.6</v>
      </c>
      <c r="EU102" s="152">
        <v>176.4</v>
      </c>
      <c r="EV102" s="152">
        <v>179.3</v>
      </c>
      <c r="EW102" s="152">
        <v>184.5</v>
      </c>
    </row>
    <row r="103" spans="1:153">
      <c r="A103" s="141" t="s">
        <v>7240</v>
      </c>
      <c r="B103" s="141" t="s">
        <v>7241</v>
      </c>
      <c r="C103" s="142">
        <v>7.3099999999999998E-2</v>
      </c>
      <c r="D103" s="143">
        <v>84.3</v>
      </c>
      <c r="E103" s="143">
        <v>79.5</v>
      </c>
      <c r="F103" s="143">
        <v>80.2</v>
      </c>
      <c r="G103" s="143">
        <v>78.8</v>
      </c>
      <c r="H103" s="143">
        <v>78.099999999999994</v>
      </c>
      <c r="I103" s="143">
        <v>79.3</v>
      </c>
      <c r="J103" s="143">
        <v>78.3</v>
      </c>
      <c r="K103" s="143">
        <v>79.3</v>
      </c>
      <c r="L103" s="143">
        <v>82.1</v>
      </c>
      <c r="M103" s="143">
        <v>85.5</v>
      </c>
      <c r="N103" s="143">
        <v>82.5</v>
      </c>
      <c r="O103" s="143">
        <v>81.5</v>
      </c>
      <c r="P103" s="143">
        <v>81</v>
      </c>
      <c r="Q103" s="143">
        <v>79.7</v>
      </c>
      <c r="R103" s="143">
        <v>83.5</v>
      </c>
      <c r="S103" s="143">
        <v>85.3</v>
      </c>
      <c r="T103" s="143">
        <v>91.7</v>
      </c>
      <c r="U103" s="143">
        <v>94.8</v>
      </c>
      <c r="V103" s="143">
        <v>109.6</v>
      </c>
      <c r="W103" s="143">
        <v>112.4</v>
      </c>
      <c r="X103" s="143">
        <v>112.8</v>
      </c>
      <c r="Y103" s="143">
        <v>116.8</v>
      </c>
      <c r="Z103" s="143">
        <v>121.6</v>
      </c>
      <c r="AA103" s="143">
        <v>127.6</v>
      </c>
      <c r="AB103" s="143">
        <v>141.80000000000001</v>
      </c>
      <c r="AC103" s="143">
        <v>150</v>
      </c>
      <c r="AD103" s="143">
        <v>147.9</v>
      </c>
      <c r="AE103" s="143">
        <v>152</v>
      </c>
      <c r="AF103" s="143">
        <v>172.1</v>
      </c>
      <c r="AG103" s="143">
        <v>170</v>
      </c>
      <c r="AH103" s="143">
        <v>160.9</v>
      </c>
      <c r="AI103" s="143">
        <v>153.19999999999999</v>
      </c>
      <c r="AJ103" s="143">
        <v>148.5</v>
      </c>
      <c r="AK103" s="143">
        <v>162.69999999999999</v>
      </c>
      <c r="AL103" s="143">
        <v>161.9</v>
      </c>
      <c r="AM103" s="143">
        <v>162</v>
      </c>
      <c r="AN103" s="143">
        <v>161.9</v>
      </c>
      <c r="AO103" s="143">
        <v>154.4</v>
      </c>
      <c r="AP103" s="143">
        <v>145.5</v>
      </c>
      <c r="AQ103" s="143">
        <v>134.4</v>
      </c>
      <c r="AR103" s="143">
        <v>143.80000000000001</v>
      </c>
      <c r="AS103" s="143">
        <v>139.6</v>
      </c>
      <c r="AT103" s="143">
        <v>135.1</v>
      </c>
      <c r="AU103" s="143">
        <v>130.19999999999999</v>
      </c>
      <c r="AV103" s="143">
        <v>118.7</v>
      </c>
      <c r="AW103" s="143">
        <v>112.3</v>
      </c>
      <c r="AX103" s="143">
        <v>109.7</v>
      </c>
      <c r="AY103" s="143">
        <v>103.9</v>
      </c>
      <c r="AZ103" s="143">
        <v>103.9</v>
      </c>
      <c r="BA103" s="143">
        <v>102.3</v>
      </c>
      <c r="BB103" s="143">
        <v>100.6</v>
      </c>
      <c r="BC103" s="143">
        <v>99.5</v>
      </c>
      <c r="BD103" s="143">
        <v>105.2</v>
      </c>
      <c r="BE103" s="143">
        <v>107.6</v>
      </c>
      <c r="BF103" s="143">
        <v>109.1</v>
      </c>
      <c r="BG103" s="143">
        <v>110</v>
      </c>
      <c r="BH103" s="143">
        <v>114.6</v>
      </c>
      <c r="BI103" s="143">
        <v>121.6</v>
      </c>
      <c r="BJ103" s="143">
        <v>130.30000000000001</v>
      </c>
      <c r="BK103" s="144">
        <v>128.30000000000001</v>
      </c>
      <c r="BL103" s="143">
        <v>134.6</v>
      </c>
      <c r="BM103" s="143">
        <v>132.1</v>
      </c>
      <c r="BN103" s="143">
        <v>145.80000000000001</v>
      </c>
      <c r="BO103" s="143">
        <v>152</v>
      </c>
      <c r="BP103" s="143">
        <v>168.5</v>
      </c>
      <c r="BQ103" s="143">
        <v>188.6</v>
      </c>
      <c r="BR103" s="145">
        <v>189.8</v>
      </c>
      <c r="BS103" s="145">
        <v>195.4</v>
      </c>
      <c r="BT103" s="145">
        <v>210.1</v>
      </c>
      <c r="BU103" s="145">
        <v>215.5</v>
      </c>
      <c r="BV103" s="145">
        <v>214.4</v>
      </c>
      <c r="BW103" s="145">
        <v>209.4</v>
      </c>
      <c r="BX103" s="145">
        <v>215.3</v>
      </c>
      <c r="BY103" s="145">
        <v>226.1</v>
      </c>
      <c r="BZ103" s="143">
        <v>222.2</v>
      </c>
      <c r="CA103" s="143">
        <v>218.1</v>
      </c>
      <c r="CB103" s="143">
        <v>218.7</v>
      </c>
      <c r="CC103" s="143">
        <v>212.2</v>
      </c>
      <c r="CD103" s="143">
        <v>199</v>
      </c>
      <c r="CE103" s="143">
        <v>191.2</v>
      </c>
      <c r="CF103" s="143">
        <v>198.3</v>
      </c>
      <c r="CG103" s="143">
        <v>209.6</v>
      </c>
      <c r="CH103" s="143">
        <v>206.7</v>
      </c>
      <c r="CI103" s="143">
        <v>204.2</v>
      </c>
      <c r="CJ103" s="146">
        <v>198.6</v>
      </c>
      <c r="CK103" s="146">
        <v>192.3</v>
      </c>
      <c r="CL103" s="146">
        <v>187.3</v>
      </c>
      <c r="CM103" s="147">
        <v>186.6</v>
      </c>
      <c r="CN103" s="147">
        <v>190.8</v>
      </c>
      <c r="CO103" s="147">
        <v>191.2</v>
      </c>
      <c r="CP103" s="148">
        <v>191.2</v>
      </c>
      <c r="CQ103" s="149">
        <v>189.1</v>
      </c>
      <c r="CR103" s="149">
        <v>186.4</v>
      </c>
      <c r="CS103" s="149">
        <v>186</v>
      </c>
      <c r="CT103" s="149">
        <v>186.3</v>
      </c>
      <c r="CU103" s="150">
        <v>184.1</v>
      </c>
      <c r="CV103" s="150">
        <v>184.2</v>
      </c>
      <c r="CW103" s="150">
        <v>181.4</v>
      </c>
      <c r="CX103" s="150">
        <v>179.1</v>
      </c>
      <c r="CY103" s="150">
        <v>180.7</v>
      </c>
      <c r="CZ103" s="150">
        <v>183.1</v>
      </c>
      <c r="DA103" s="150">
        <v>187.8</v>
      </c>
      <c r="DB103" s="151">
        <v>192.4</v>
      </c>
      <c r="DC103" s="151">
        <v>195.9</v>
      </c>
      <c r="DD103" s="151">
        <v>205.9</v>
      </c>
      <c r="DE103" s="151">
        <v>206.4</v>
      </c>
      <c r="DF103" s="151">
        <v>210.2</v>
      </c>
      <c r="DG103" s="151">
        <v>219.6</v>
      </c>
      <c r="DH103" s="151">
        <v>218.5</v>
      </c>
      <c r="DI103" s="151">
        <v>215.2</v>
      </c>
      <c r="DJ103" s="151">
        <v>217.2</v>
      </c>
      <c r="DK103" s="151">
        <v>211.5</v>
      </c>
      <c r="DL103" s="151">
        <v>209</v>
      </c>
      <c r="DM103" s="152">
        <v>208.4</v>
      </c>
      <c r="DN103" s="152">
        <v>207.3</v>
      </c>
      <c r="DO103" s="152">
        <v>206.5</v>
      </c>
      <c r="DP103" s="152">
        <v>206.9</v>
      </c>
      <c r="DQ103" s="152">
        <v>205.7</v>
      </c>
      <c r="DR103" s="152">
        <v>204.9</v>
      </c>
      <c r="DS103" s="152">
        <v>202.6</v>
      </c>
      <c r="DT103" s="152">
        <v>200</v>
      </c>
      <c r="DU103" s="152">
        <v>195.8</v>
      </c>
      <c r="DV103" s="152">
        <v>185.8</v>
      </c>
      <c r="DW103" s="152">
        <v>184.1</v>
      </c>
      <c r="DX103" s="152">
        <v>183.5</v>
      </c>
      <c r="DY103" s="152">
        <v>185.2</v>
      </c>
      <c r="DZ103" s="152">
        <v>183.2</v>
      </c>
      <c r="EA103" s="152">
        <v>182.2</v>
      </c>
      <c r="EB103" s="152">
        <v>180.6</v>
      </c>
      <c r="EC103" s="152">
        <v>173.5</v>
      </c>
      <c r="ED103" s="152">
        <v>167.9</v>
      </c>
      <c r="EE103" s="152">
        <v>160.80000000000001</v>
      </c>
      <c r="EF103" s="152">
        <v>159.80000000000001</v>
      </c>
      <c r="EG103" s="152">
        <v>159.30000000000001</v>
      </c>
      <c r="EH103" s="152">
        <v>148.19999999999999</v>
      </c>
      <c r="EI103" s="152">
        <v>149.19999999999999</v>
      </c>
      <c r="EJ103" s="152">
        <v>154.30000000000001</v>
      </c>
      <c r="EK103" s="152">
        <v>147.9</v>
      </c>
      <c r="EL103" s="152">
        <v>150.1</v>
      </c>
      <c r="EM103" s="152">
        <v>148.6</v>
      </c>
      <c r="EN103" s="152">
        <v>148.5</v>
      </c>
      <c r="EO103" s="152">
        <v>153.80000000000001</v>
      </c>
      <c r="EP103" s="152">
        <v>158.4</v>
      </c>
      <c r="EQ103" s="152">
        <v>156.1</v>
      </c>
      <c r="ER103" s="152">
        <v>155.30000000000001</v>
      </c>
      <c r="ES103" s="152">
        <v>154.1</v>
      </c>
      <c r="ET103" s="152">
        <v>156.1</v>
      </c>
      <c r="EU103" s="152">
        <v>159.6</v>
      </c>
      <c r="EV103" s="152">
        <v>164.8</v>
      </c>
      <c r="EW103" s="152">
        <v>182.6</v>
      </c>
    </row>
    <row r="104" spans="1:153">
      <c r="A104" s="141" t="s">
        <v>7242</v>
      </c>
      <c r="B104" s="141" t="s">
        <v>7243</v>
      </c>
      <c r="C104" s="142">
        <v>1.201E-2</v>
      </c>
      <c r="D104" s="143">
        <v>123.7</v>
      </c>
      <c r="E104" s="143">
        <v>122.1</v>
      </c>
      <c r="F104" s="143">
        <v>120.4</v>
      </c>
      <c r="G104" s="143">
        <v>125.6</v>
      </c>
      <c r="H104" s="143">
        <v>134.80000000000001</v>
      </c>
      <c r="I104" s="143">
        <v>137.9</v>
      </c>
      <c r="J104" s="143">
        <v>138.1</v>
      </c>
      <c r="K104" s="143">
        <v>143.30000000000001</v>
      </c>
      <c r="L104" s="143">
        <v>149.69999999999999</v>
      </c>
      <c r="M104" s="143">
        <v>159.30000000000001</v>
      </c>
      <c r="N104" s="143">
        <v>161.19999999999999</v>
      </c>
      <c r="O104" s="143">
        <v>161.6</v>
      </c>
      <c r="P104" s="143">
        <v>160.5</v>
      </c>
      <c r="Q104" s="143">
        <v>155.19999999999999</v>
      </c>
      <c r="R104" s="143">
        <v>155</v>
      </c>
      <c r="S104" s="143">
        <v>157.19999999999999</v>
      </c>
      <c r="T104" s="143">
        <v>157.19999999999999</v>
      </c>
      <c r="U104" s="143">
        <v>159.6</v>
      </c>
      <c r="V104" s="143">
        <v>149.69999999999999</v>
      </c>
      <c r="W104" s="143">
        <v>159.69999999999999</v>
      </c>
      <c r="X104" s="143">
        <v>164.5</v>
      </c>
      <c r="Y104" s="143">
        <v>147.80000000000001</v>
      </c>
      <c r="Z104" s="143">
        <v>142.5</v>
      </c>
      <c r="AA104" s="143">
        <v>145.4</v>
      </c>
      <c r="AB104" s="143">
        <v>147.1</v>
      </c>
      <c r="AC104" s="143">
        <v>140.80000000000001</v>
      </c>
      <c r="AD104" s="143">
        <v>138.69999999999999</v>
      </c>
      <c r="AE104" s="143">
        <v>138.5</v>
      </c>
      <c r="AF104" s="143">
        <v>141.9</v>
      </c>
      <c r="AG104" s="143">
        <v>136.80000000000001</v>
      </c>
      <c r="AH104" s="143">
        <v>136</v>
      </c>
      <c r="AI104" s="143">
        <v>130.19999999999999</v>
      </c>
      <c r="AJ104" s="143">
        <v>127.6</v>
      </c>
      <c r="AK104" s="143">
        <v>125.5</v>
      </c>
      <c r="AL104" s="143">
        <v>121.9</v>
      </c>
      <c r="AM104" s="143">
        <v>119.8</v>
      </c>
      <c r="AN104" s="143">
        <v>116.3</v>
      </c>
      <c r="AO104" s="143">
        <v>112.9</v>
      </c>
      <c r="AP104" s="143">
        <v>116.1</v>
      </c>
      <c r="AQ104" s="143">
        <v>116.1</v>
      </c>
      <c r="AR104" s="143">
        <v>114.6</v>
      </c>
      <c r="AS104" s="143">
        <v>110.5</v>
      </c>
      <c r="AT104" s="143">
        <v>110.1</v>
      </c>
      <c r="AU104" s="143">
        <v>109.5</v>
      </c>
      <c r="AV104" s="143">
        <v>108</v>
      </c>
      <c r="AW104" s="143">
        <v>108.5</v>
      </c>
      <c r="AX104" s="143">
        <v>105.7</v>
      </c>
      <c r="AY104" s="143">
        <v>104.7</v>
      </c>
      <c r="AZ104" s="143">
        <v>119.2</v>
      </c>
      <c r="BA104" s="143">
        <v>119.6</v>
      </c>
      <c r="BB104" s="143">
        <v>117.2</v>
      </c>
      <c r="BC104" s="143">
        <v>116</v>
      </c>
      <c r="BD104" s="143">
        <v>123.7</v>
      </c>
      <c r="BE104" s="143">
        <v>122.6</v>
      </c>
      <c r="BF104" s="143">
        <v>118.5</v>
      </c>
      <c r="BG104" s="143">
        <v>118.8</v>
      </c>
      <c r="BH104" s="143">
        <v>117.3</v>
      </c>
      <c r="BI104" s="143">
        <v>116.4</v>
      </c>
      <c r="BJ104" s="143">
        <v>117.8</v>
      </c>
      <c r="BK104" s="144">
        <v>115.6</v>
      </c>
      <c r="BL104" s="143">
        <v>116.4</v>
      </c>
      <c r="BM104" s="143">
        <v>116.3</v>
      </c>
      <c r="BN104" s="143">
        <v>114.3</v>
      </c>
      <c r="BO104" s="143">
        <v>113.2</v>
      </c>
      <c r="BP104" s="143">
        <v>115.9</v>
      </c>
      <c r="BQ104" s="143">
        <v>119.7</v>
      </c>
      <c r="BR104" s="145">
        <v>118.5</v>
      </c>
      <c r="BS104" s="145">
        <v>120.4</v>
      </c>
      <c r="BT104" s="145">
        <v>128.30000000000001</v>
      </c>
      <c r="BU104" s="145">
        <v>132.19999999999999</v>
      </c>
      <c r="BV104" s="145">
        <v>133.4</v>
      </c>
      <c r="BW104" s="145">
        <v>130.1</v>
      </c>
      <c r="BX104" s="145">
        <v>128.1</v>
      </c>
      <c r="BY104" s="145">
        <v>126.8</v>
      </c>
      <c r="BZ104" s="143">
        <v>128.1</v>
      </c>
      <c r="CA104" s="143">
        <v>130</v>
      </c>
      <c r="CB104" s="143">
        <v>133.9</v>
      </c>
      <c r="CC104" s="143">
        <v>141.30000000000001</v>
      </c>
      <c r="CD104" s="143">
        <v>150.1</v>
      </c>
      <c r="CE104" s="143">
        <v>160.80000000000001</v>
      </c>
      <c r="CF104" s="143">
        <v>168.8</v>
      </c>
      <c r="CG104" s="143">
        <v>171</v>
      </c>
      <c r="CH104" s="143">
        <v>174.4</v>
      </c>
      <c r="CI104" s="143">
        <v>170.3</v>
      </c>
      <c r="CJ104" s="146">
        <v>167.3</v>
      </c>
      <c r="CK104" s="146">
        <v>165.6</v>
      </c>
      <c r="CL104" s="146">
        <v>160.69999999999999</v>
      </c>
      <c r="CM104" s="147">
        <v>165</v>
      </c>
      <c r="CN104" s="147">
        <v>169</v>
      </c>
      <c r="CO104" s="147">
        <v>173.2</v>
      </c>
      <c r="CP104" s="148">
        <v>177.8</v>
      </c>
      <c r="CQ104" s="149">
        <v>178.8</v>
      </c>
      <c r="CR104" s="149">
        <v>182</v>
      </c>
      <c r="CS104" s="149">
        <v>184.7</v>
      </c>
      <c r="CT104" s="149">
        <v>188.7</v>
      </c>
      <c r="CU104" s="150">
        <v>189.8</v>
      </c>
      <c r="CV104" s="150">
        <v>191.6</v>
      </c>
      <c r="CW104" s="150">
        <v>193.8</v>
      </c>
      <c r="CX104" s="150">
        <v>194</v>
      </c>
      <c r="CY104" s="150">
        <v>191.7</v>
      </c>
      <c r="CZ104" s="150">
        <v>188.6</v>
      </c>
      <c r="DA104" s="150">
        <v>182.3</v>
      </c>
      <c r="DB104" s="151">
        <v>176.2</v>
      </c>
      <c r="DC104" s="151">
        <v>171.3</v>
      </c>
      <c r="DD104" s="151">
        <v>175</v>
      </c>
      <c r="DE104" s="151">
        <v>173</v>
      </c>
      <c r="DF104" s="151">
        <v>174.1</v>
      </c>
      <c r="DG104" s="151">
        <v>176</v>
      </c>
      <c r="DH104" s="151">
        <v>178.6</v>
      </c>
      <c r="DI104" s="151">
        <v>175.9</v>
      </c>
      <c r="DJ104" s="151">
        <v>179</v>
      </c>
      <c r="DK104" s="151">
        <v>177.3</v>
      </c>
      <c r="DL104" s="151">
        <v>182.1</v>
      </c>
      <c r="DM104" s="152">
        <v>183</v>
      </c>
      <c r="DN104" s="152">
        <v>184.9</v>
      </c>
      <c r="DO104" s="152">
        <v>187.4</v>
      </c>
      <c r="DP104" s="152">
        <v>187.4</v>
      </c>
      <c r="DQ104" s="152">
        <v>184.5</v>
      </c>
      <c r="DR104" s="152">
        <v>184.4</v>
      </c>
      <c r="DS104" s="152">
        <v>186.3</v>
      </c>
      <c r="DT104" s="152">
        <v>187.2</v>
      </c>
      <c r="DU104" s="152">
        <v>189.1</v>
      </c>
      <c r="DV104" s="152">
        <v>184.6</v>
      </c>
      <c r="DW104" s="152">
        <v>177.4</v>
      </c>
      <c r="DX104" s="152">
        <v>181.6</v>
      </c>
      <c r="DY104" s="152">
        <v>181.9</v>
      </c>
      <c r="DZ104" s="152">
        <v>184.9</v>
      </c>
      <c r="EA104" s="152">
        <v>189.1</v>
      </c>
      <c r="EB104" s="152">
        <v>191.8</v>
      </c>
      <c r="EC104" s="152">
        <v>206.6</v>
      </c>
      <c r="ED104" s="152">
        <v>211.3</v>
      </c>
      <c r="EE104" s="152">
        <v>208.6</v>
      </c>
      <c r="EF104" s="152">
        <v>210.3</v>
      </c>
      <c r="EG104" s="152">
        <v>208.4</v>
      </c>
      <c r="EH104" s="152">
        <v>219</v>
      </c>
      <c r="EI104" s="152">
        <v>224.5</v>
      </c>
      <c r="EJ104" s="152">
        <v>226.4</v>
      </c>
      <c r="EK104" s="152">
        <v>228.5</v>
      </c>
      <c r="EL104" s="152">
        <v>226.2</v>
      </c>
      <c r="EM104" s="152">
        <v>233.7</v>
      </c>
      <c r="EN104" s="152">
        <v>230.3</v>
      </c>
      <c r="EO104" s="152">
        <v>232.7</v>
      </c>
      <c r="EP104" s="152">
        <v>232.6</v>
      </c>
      <c r="EQ104" s="152">
        <v>233.5</v>
      </c>
      <c r="ER104" s="152">
        <v>233.6</v>
      </c>
      <c r="ES104" s="152">
        <v>231.1</v>
      </c>
      <c r="ET104" s="152">
        <v>232.5</v>
      </c>
      <c r="EU104" s="152">
        <v>229.3</v>
      </c>
      <c r="EV104" s="152">
        <v>229.8</v>
      </c>
      <c r="EW104" s="152">
        <v>227.1</v>
      </c>
    </row>
    <row r="105" spans="1:153">
      <c r="A105" s="141" t="s">
        <v>7244</v>
      </c>
      <c r="B105" s="141" t="s">
        <v>7245</v>
      </c>
      <c r="C105" s="142">
        <v>6.4000000000000003E-3</v>
      </c>
      <c r="D105" s="143">
        <v>114.7</v>
      </c>
      <c r="E105" s="143">
        <v>115.1</v>
      </c>
      <c r="F105" s="143">
        <v>114.8</v>
      </c>
      <c r="G105" s="143">
        <v>117.7</v>
      </c>
      <c r="H105" s="143">
        <v>122.9</v>
      </c>
      <c r="I105" s="143">
        <v>126.6</v>
      </c>
      <c r="J105" s="143">
        <v>128.80000000000001</v>
      </c>
      <c r="K105" s="143">
        <v>131.9</v>
      </c>
      <c r="L105" s="143">
        <v>133.69999999999999</v>
      </c>
      <c r="M105" s="143">
        <v>133.6</v>
      </c>
      <c r="N105" s="143">
        <v>134</v>
      </c>
      <c r="O105" s="143">
        <v>130.6</v>
      </c>
      <c r="P105" s="143">
        <v>126.5</v>
      </c>
      <c r="Q105" s="143">
        <v>125.9</v>
      </c>
      <c r="R105" s="143">
        <v>125.6</v>
      </c>
      <c r="S105" s="143">
        <v>127.7</v>
      </c>
      <c r="T105" s="143">
        <v>126.5</v>
      </c>
      <c r="U105" s="143">
        <v>126.7</v>
      </c>
      <c r="V105" s="143">
        <v>126.1</v>
      </c>
      <c r="W105" s="143">
        <v>126</v>
      </c>
      <c r="X105" s="143">
        <v>126.2</v>
      </c>
      <c r="Y105" s="143">
        <v>127</v>
      </c>
      <c r="Z105" s="143">
        <v>126.4</v>
      </c>
      <c r="AA105" s="143">
        <v>126.7</v>
      </c>
      <c r="AB105" s="143">
        <v>127</v>
      </c>
      <c r="AC105" s="143">
        <v>126.4</v>
      </c>
      <c r="AD105" s="143">
        <v>125.2</v>
      </c>
      <c r="AE105" s="143">
        <v>124.9</v>
      </c>
      <c r="AF105" s="143">
        <v>126.4</v>
      </c>
      <c r="AG105" s="143">
        <v>125.6</v>
      </c>
      <c r="AH105" s="143">
        <v>127.5</v>
      </c>
      <c r="AI105" s="143">
        <v>127.7</v>
      </c>
      <c r="AJ105" s="143">
        <v>128.19999999999999</v>
      </c>
      <c r="AK105" s="143">
        <v>129</v>
      </c>
      <c r="AL105" s="143">
        <v>129.9</v>
      </c>
      <c r="AM105" s="143">
        <v>129.69999999999999</v>
      </c>
      <c r="AN105" s="143">
        <v>129</v>
      </c>
      <c r="AO105" s="143">
        <v>129.1</v>
      </c>
      <c r="AP105" s="143">
        <v>129.69999999999999</v>
      </c>
      <c r="AQ105" s="143">
        <v>130.69999999999999</v>
      </c>
      <c r="AR105" s="143">
        <v>129.5</v>
      </c>
      <c r="AS105" s="143">
        <v>132.6</v>
      </c>
      <c r="AT105" s="143">
        <v>133.30000000000001</v>
      </c>
      <c r="AU105" s="143">
        <v>133.1</v>
      </c>
      <c r="AV105" s="143">
        <v>137.5</v>
      </c>
      <c r="AW105" s="143">
        <v>136.1</v>
      </c>
      <c r="AX105" s="143">
        <v>133.80000000000001</v>
      </c>
      <c r="AY105" s="143">
        <v>135</v>
      </c>
      <c r="AZ105" s="143">
        <v>140.1</v>
      </c>
      <c r="BA105" s="143">
        <v>155.19999999999999</v>
      </c>
      <c r="BB105" s="143">
        <v>166.1</v>
      </c>
      <c r="BC105" s="143">
        <v>171.5</v>
      </c>
      <c r="BD105" s="143">
        <v>174.8</v>
      </c>
      <c r="BE105" s="143">
        <v>175.6</v>
      </c>
      <c r="BF105" s="143">
        <v>177.4</v>
      </c>
      <c r="BG105" s="143">
        <v>173.2</v>
      </c>
      <c r="BH105" s="143">
        <v>174.1</v>
      </c>
      <c r="BI105" s="143">
        <v>171.5</v>
      </c>
      <c r="BJ105" s="143">
        <v>169.7</v>
      </c>
      <c r="BK105" s="144">
        <v>162.30000000000001</v>
      </c>
      <c r="BL105" s="143">
        <v>162</v>
      </c>
      <c r="BM105" s="143">
        <v>161</v>
      </c>
      <c r="BN105" s="143">
        <v>159.6</v>
      </c>
      <c r="BO105" s="143">
        <v>160</v>
      </c>
      <c r="BP105" s="143">
        <v>155.9</v>
      </c>
      <c r="BQ105" s="143">
        <v>154.80000000000001</v>
      </c>
      <c r="BR105" s="145">
        <v>155.4</v>
      </c>
      <c r="BS105" s="145">
        <v>155.4</v>
      </c>
      <c r="BT105" s="145">
        <v>154.5</v>
      </c>
      <c r="BU105" s="145">
        <v>152.5</v>
      </c>
      <c r="BV105" s="145">
        <v>148.6</v>
      </c>
      <c r="BW105" s="145">
        <v>146.5</v>
      </c>
      <c r="BX105" s="145">
        <v>141.1</v>
      </c>
      <c r="BY105" s="145">
        <v>138.80000000000001</v>
      </c>
      <c r="BZ105" s="143">
        <v>141</v>
      </c>
      <c r="CA105" s="143">
        <v>143.4</v>
      </c>
      <c r="CB105" s="143">
        <v>145.6</v>
      </c>
      <c r="CC105" s="143">
        <v>146.5</v>
      </c>
      <c r="CD105" s="143">
        <v>147</v>
      </c>
      <c r="CE105" s="143">
        <v>146.5</v>
      </c>
      <c r="CF105" s="143">
        <v>150.30000000000001</v>
      </c>
      <c r="CG105" s="143">
        <v>151.9</v>
      </c>
      <c r="CH105" s="143">
        <v>150.80000000000001</v>
      </c>
      <c r="CI105" s="143">
        <v>151.5</v>
      </c>
      <c r="CJ105" s="146">
        <v>153</v>
      </c>
      <c r="CK105" s="146">
        <v>157.30000000000001</v>
      </c>
      <c r="CL105" s="146">
        <v>155.4</v>
      </c>
      <c r="CM105" s="147">
        <v>154</v>
      </c>
      <c r="CN105" s="147">
        <v>159.9</v>
      </c>
      <c r="CO105" s="147">
        <v>161.69999999999999</v>
      </c>
      <c r="CP105" s="148">
        <v>161.5</v>
      </c>
      <c r="CQ105" s="149">
        <v>163.5</v>
      </c>
      <c r="CR105" s="149">
        <v>167.2</v>
      </c>
      <c r="CS105" s="149">
        <v>172</v>
      </c>
      <c r="CT105" s="149">
        <v>167.7</v>
      </c>
      <c r="CU105" s="150">
        <v>164.4</v>
      </c>
      <c r="CV105" s="150">
        <v>165.6</v>
      </c>
      <c r="CW105" s="150">
        <v>169.4</v>
      </c>
      <c r="CX105" s="150">
        <v>168.1</v>
      </c>
      <c r="CY105" s="150">
        <v>162</v>
      </c>
      <c r="CZ105" s="150">
        <v>162.6</v>
      </c>
      <c r="DA105" s="150">
        <v>166.4</v>
      </c>
      <c r="DB105" s="151">
        <v>172.5</v>
      </c>
      <c r="DC105" s="151">
        <v>175</v>
      </c>
      <c r="DD105" s="151">
        <v>178.8</v>
      </c>
      <c r="DE105" s="151">
        <v>176.9</v>
      </c>
      <c r="DF105" s="151">
        <v>179.9</v>
      </c>
      <c r="DG105" s="151">
        <v>181.9</v>
      </c>
      <c r="DH105" s="151">
        <v>186.3</v>
      </c>
      <c r="DI105" s="151">
        <v>195.2</v>
      </c>
      <c r="DJ105" s="151">
        <v>189.5</v>
      </c>
      <c r="DK105" s="151">
        <v>183.2</v>
      </c>
      <c r="DL105" s="151">
        <v>189</v>
      </c>
      <c r="DM105" s="152">
        <v>209.8</v>
      </c>
      <c r="DN105" s="152">
        <v>230.7</v>
      </c>
      <c r="DO105" s="152">
        <v>246.4</v>
      </c>
      <c r="DP105" s="152">
        <v>257</v>
      </c>
      <c r="DQ105" s="152">
        <v>251.4</v>
      </c>
      <c r="DR105" s="152">
        <v>248</v>
      </c>
      <c r="DS105" s="152">
        <v>259.3</v>
      </c>
      <c r="DT105" s="152">
        <v>254.8</v>
      </c>
      <c r="DU105" s="152">
        <v>254.2</v>
      </c>
      <c r="DV105" s="152">
        <v>239.6</v>
      </c>
      <c r="DW105" s="152">
        <v>234.8</v>
      </c>
      <c r="DX105" s="152">
        <v>236.2</v>
      </c>
      <c r="DY105" s="152">
        <v>244.9</v>
      </c>
      <c r="DZ105" s="152">
        <v>239.1</v>
      </c>
      <c r="EA105" s="152">
        <v>239.8</v>
      </c>
      <c r="EB105" s="152">
        <v>228.1</v>
      </c>
      <c r="EC105" s="152">
        <v>220</v>
      </c>
      <c r="ED105" s="152">
        <v>219.9</v>
      </c>
      <c r="EE105" s="152">
        <v>201.6</v>
      </c>
      <c r="EF105" s="152">
        <v>179.6</v>
      </c>
      <c r="EG105" s="152">
        <v>175.4</v>
      </c>
      <c r="EH105" s="152">
        <v>177</v>
      </c>
      <c r="EI105" s="152">
        <v>176.4</v>
      </c>
      <c r="EJ105" s="152">
        <v>183.9</v>
      </c>
      <c r="EK105" s="152">
        <v>179.1</v>
      </c>
      <c r="EL105" s="152">
        <v>179.7</v>
      </c>
      <c r="EM105" s="152">
        <v>179</v>
      </c>
      <c r="EN105" s="152">
        <v>183.1</v>
      </c>
      <c r="EO105" s="152">
        <v>186.4</v>
      </c>
      <c r="EP105" s="152">
        <v>185.4</v>
      </c>
      <c r="EQ105" s="152">
        <v>175.5</v>
      </c>
      <c r="ER105" s="152">
        <v>177.6</v>
      </c>
      <c r="ES105" s="152">
        <v>181.2</v>
      </c>
      <c r="ET105" s="152">
        <v>187.7</v>
      </c>
      <c r="EU105" s="152">
        <v>187.8</v>
      </c>
      <c r="EV105" s="152">
        <v>193.2</v>
      </c>
      <c r="EW105" s="152">
        <v>195.2</v>
      </c>
    </row>
    <row r="106" spans="1:153">
      <c r="A106" s="141" t="s">
        <v>7246</v>
      </c>
      <c r="B106" s="141" t="s">
        <v>7247</v>
      </c>
      <c r="C106" s="142">
        <v>9.7629999999999995E-2</v>
      </c>
      <c r="D106" s="143">
        <v>81.900000000000006</v>
      </c>
      <c r="E106" s="143">
        <v>78.900000000000006</v>
      </c>
      <c r="F106" s="143">
        <v>79.7</v>
      </c>
      <c r="G106" s="143">
        <v>87.6</v>
      </c>
      <c r="H106" s="143">
        <v>96.1</v>
      </c>
      <c r="I106" s="143">
        <v>88.7</v>
      </c>
      <c r="J106" s="143">
        <v>85.7</v>
      </c>
      <c r="K106" s="143">
        <v>85.1</v>
      </c>
      <c r="L106" s="143">
        <v>87.1</v>
      </c>
      <c r="M106" s="143">
        <v>83.7</v>
      </c>
      <c r="N106" s="143">
        <v>81.599999999999994</v>
      </c>
      <c r="O106" s="143">
        <v>80.7</v>
      </c>
      <c r="P106" s="143">
        <v>80.8</v>
      </c>
      <c r="Q106" s="143">
        <v>79.3</v>
      </c>
      <c r="R106" s="143">
        <v>80.099999999999994</v>
      </c>
      <c r="S106" s="143">
        <v>80.3</v>
      </c>
      <c r="T106" s="143">
        <v>83</v>
      </c>
      <c r="U106" s="143">
        <v>81.900000000000006</v>
      </c>
      <c r="V106" s="143">
        <v>80.7</v>
      </c>
      <c r="W106" s="143">
        <v>84.2</v>
      </c>
      <c r="X106" s="143">
        <v>96.6</v>
      </c>
      <c r="Y106" s="143">
        <v>93</v>
      </c>
      <c r="Z106" s="143">
        <v>90.9</v>
      </c>
      <c r="AA106" s="143">
        <v>90.7</v>
      </c>
      <c r="AB106" s="143">
        <v>88.9</v>
      </c>
      <c r="AC106" s="143">
        <v>87.7</v>
      </c>
      <c r="AD106" s="143">
        <v>93</v>
      </c>
      <c r="AE106" s="143">
        <v>94.2</v>
      </c>
      <c r="AF106" s="143">
        <v>96.7</v>
      </c>
      <c r="AG106" s="143">
        <v>95.8</v>
      </c>
      <c r="AH106" s="143">
        <v>98.6</v>
      </c>
      <c r="AI106" s="143">
        <v>100.5</v>
      </c>
      <c r="AJ106" s="143">
        <v>100.6</v>
      </c>
      <c r="AK106" s="143">
        <v>94.9</v>
      </c>
      <c r="AL106" s="143">
        <v>88.6</v>
      </c>
      <c r="AM106" s="143">
        <v>86.5</v>
      </c>
      <c r="AN106" s="143">
        <v>87.1</v>
      </c>
      <c r="AO106" s="143">
        <v>92.7</v>
      </c>
      <c r="AP106" s="143">
        <v>94.4</v>
      </c>
      <c r="AQ106" s="143">
        <v>94.1</v>
      </c>
      <c r="AR106" s="143">
        <v>94.9</v>
      </c>
      <c r="AS106" s="143">
        <v>97</v>
      </c>
      <c r="AT106" s="143">
        <v>96.2</v>
      </c>
      <c r="AU106" s="143">
        <v>93.2</v>
      </c>
      <c r="AV106" s="143">
        <v>89</v>
      </c>
      <c r="AW106" s="143">
        <v>79.900000000000006</v>
      </c>
      <c r="AX106" s="143">
        <v>78.2</v>
      </c>
      <c r="AY106" s="143">
        <v>77.8</v>
      </c>
      <c r="AZ106" s="143">
        <v>78.900000000000006</v>
      </c>
      <c r="BA106" s="143">
        <v>78.400000000000006</v>
      </c>
      <c r="BB106" s="143">
        <v>78.400000000000006</v>
      </c>
      <c r="BC106" s="143">
        <v>83.6</v>
      </c>
      <c r="BD106" s="143">
        <v>83.7</v>
      </c>
      <c r="BE106" s="143">
        <v>85.4</v>
      </c>
      <c r="BF106" s="143">
        <v>84.6</v>
      </c>
      <c r="BG106" s="143">
        <v>84.7</v>
      </c>
      <c r="BH106" s="143">
        <v>85.7</v>
      </c>
      <c r="BI106" s="143">
        <v>87.9</v>
      </c>
      <c r="BJ106" s="143">
        <v>88.6</v>
      </c>
      <c r="BK106" s="144">
        <v>100.5</v>
      </c>
      <c r="BL106" s="143">
        <v>109.3</v>
      </c>
      <c r="BM106" s="143">
        <v>105.6</v>
      </c>
      <c r="BN106" s="143">
        <v>102</v>
      </c>
      <c r="BO106" s="143">
        <v>102.6</v>
      </c>
      <c r="BP106" s="143">
        <v>105.4</v>
      </c>
      <c r="BQ106" s="143">
        <v>106.6</v>
      </c>
      <c r="BR106" s="145">
        <v>104.9</v>
      </c>
      <c r="BS106" s="145">
        <v>101.6</v>
      </c>
      <c r="BT106" s="145">
        <v>103.4</v>
      </c>
      <c r="BU106" s="145">
        <v>97.9</v>
      </c>
      <c r="BV106" s="145">
        <v>99.2</v>
      </c>
      <c r="BW106" s="145">
        <v>98.4</v>
      </c>
      <c r="BX106" s="145">
        <v>96.7</v>
      </c>
      <c r="BY106" s="145">
        <v>95.2</v>
      </c>
      <c r="BZ106" s="143">
        <v>96.2</v>
      </c>
      <c r="CA106" s="143">
        <v>102.5</v>
      </c>
      <c r="CB106" s="143">
        <v>106.8</v>
      </c>
      <c r="CC106" s="143">
        <v>107</v>
      </c>
      <c r="CD106" s="143">
        <v>112.5</v>
      </c>
      <c r="CE106" s="143">
        <v>127.1</v>
      </c>
      <c r="CF106" s="143">
        <v>123.8</v>
      </c>
      <c r="CG106" s="143">
        <v>121.8</v>
      </c>
      <c r="CH106" s="143">
        <v>121.4</v>
      </c>
      <c r="CI106" s="143">
        <v>122.8</v>
      </c>
      <c r="CJ106" s="146">
        <v>129.6</v>
      </c>
      <c r="CK106" s="146">
        <v>129.9</v>
      </c>
      <c r="CL106" s="146">
        <v>127.4</v>
      </c>
      <c r="CM106" s="147">
        <v>128</v>
      </c>
      <c r="CN106" s="147">
        <v>128.1</v>
      </c>
      <c r="CO106" s="147">
        <v>128.1</v>
      </c>
      <c r="CP106" s="148">
        <v>108.9</v>
      </c>
      <c r="CQ106" s="149">
        <v>104.2</v>
      </c>
      <c r="CR106" s="149">
        <v>102.1</v>
      </c>
      <c r="CS106" s="149">
        <v>101.5</v>
      </c>
      <c r="CT106" s="149">
        <v>98.7</v>
      </c>
      <c r="CU106" s="150">
        <v>97.7</v>
      </c>
      <c r="CV106" s="150">
        <v>96.8</v>
      </c>
      <c r="CW106" s="150">
        <v>95.4</v>
      </c>
      <c r="CX106" s="150">
        <v>98</v>
      </c>
      <c r="CY106" s="150">
        <v>100.6</v>
      </c>
      <c r="CZ106" s="150">
        <v>100.6</v>
      </c>
      <c r="DA106" s="150">
        <v>101.3</v>
      </c>
      <c r="DB106" s="151">
        <v>104.6</v>
      </c>
      <c r="DC106" s="151">
        <v>109.6</v>
      </c>
      <c r="DD106" s="151">
        <v>107.4</v>
      </c>
      <c r="DE106" s="151">
        <v>107.5</v>
      </c>
      <c r="DF106" s="151">
        <v>106.6</v>
      </c>
      <c r="DG106" s="151">
        <v>109.8</v>
      </c>
      <c r="DH106" s="151">
        <v>114.9</v>
      </c>
      <c r="DI106" s="151">
        <v>116.9</v>
      </c>
      <c r="DJ106" s="151">
        <v>116.5</v>
      </c>
      <c r="DK106" s="151">
        <v>120.1</v>
      </c>
      <c r="DL106" s="151">
        <v>125.4</v>
      </c>
      <c r="DM106" s="152">
        <v>126</v>
      </c>
      <c r="DN106" s="152">
        <v>126.2</v>
      </c>
      <c r="DO106" s="152">
        <v>129.4</v>
      </c>
      <c r="DP106" s="152">
        <v>126.7</v>
      </c>
      <c r="DQ106" s="152">
        <v>124.6</v>
      </c>
      <c r="DR106" s="152">
        <v>133.80000000000001</v>
      </c>
      <c r="DS106" s="152">
        <v>138.80000000000001</v>
      </c>
      <c r="DT106" s="152">
        <v>137.1</v>
      </c>
      <c r="DU106" s="152">
        <v>139.69999999999999</v>
      </c>
      <c r="DV106" s="152">
        <v>140.9</v>
      </c>
      <c r="DW106" s="152">
        <v>139.6</v>
      </c>
      <c r="DX106" s="152">
        <v>139</v>
      </c>
      <c r="DY106" s="152">
        <v>138.80000000000001</v>
      </c>
      <c r="DZ106" s="152">
        <v>137.1</v>
      </c>
      <c r="EA106" s="152">
        <v>138.80000000000001</v>
      </c>
      <c r="EB106" s="152">
        <v>136.5</v>
      </c>
      <c r="EC106" s="152">
        <v>134.80000000000001</v>
      </c>
      <c r="ED106" s="152">
        <v>129.4</v>
      </c>
      <c r="EE106" s="152">
        <v>120.3</v>
      </c>
      <c r="EF106" s="152">
        <v>115.9</v>
      </c>
      <c r="EG106" s="152">
        <v>110.8</v>
      </c>
      <c r="EH106" s="152">
        <v>106.5</v>
      </c>
      <c r="EI106" s="152">
        <v>115.3</v>
      </c>
      <c r="EJ106" s="152">
        <v>118.5</v>
      </c>
      <c r="EK106" s="152">
        <v>116.3</v>
      </c>
      <c r="EL106" s="152">
        <v>112.4</v>
      </c>
      <c r="EM106" s="152">
        <v>110.1</v>
      </c>
      <c r="EN106" s="152">
        <v>110.5</v>
      </c>
      <c r="EO106" s="152">
        <v>108.9</v>
      </c>
      <c r="EP106" s="152">
        <v>108.4</v>
      </c>
      <c r="EQ106" s="152">
        <v>111.2</v>
      </c>
      <c r="ER106" s="152">
        <v>108.6</v>
      </c>
      <c r="ES106" s="152">
        <v>105.7</v>
      </c>
      <c r="ET106" s="152">
        <v>107.2</v>
      </c>
      <c r="EU106" s="152">
        <v>112.5</v>
      </c>
      <c r="EV106" s="152">
        <v>113.6</v>
      </c>
      <c r="EW106" s="152">
        <v>116.2</v>
      </c>
    </row>
    <row r="107" spans="1:153">
      <c r="A107" s="141" t="s">
        <v>7248</v>
      </c>
      <c r="B107" s="141" t="s">
        <v>7249</v>
      </c>
      <c r="C107" s="142">
        <v>2.3400000000000001E-3</v>
      </c>
      <c r="D107" s="143">
        <v>116.4</v>
      </c>
      <c r="E107" s="143">
        <v>120.2</v>
      </c>
      <c r="F107" s="143">
        <v>124.4</v>
      </c>
      <c r="G107" s="143">
        <v>114</v>
      </c>
      <c r="H107" s="143">
        <v>125.2</v>
      </c>
      <c r="I107" s="143">
        <v>124.7</v>
      </c>
      <c r="J107" s="143">
        <v>119</v>
      </c>
      <c r="K107" s="143">
        <v>114.7</v>
      </c>
      <c r="L107" s="143">
        <v>112.5</v>
      </c>
      <c r="M107" s="143">
        <v>116.1</v>
      </c>
      <c r="N107" s="143">
        <v>116.1</v>
      </c>
      <c r="O107" s="143">
        <v>117.9</v>
      </c>
      <c r="P107" s="143">
        <v>117.9</v>
      </c>
      <c r="Q107" s="143">
        <v>119.6</v>
      </c>
      <c r="R107" s="143">
        <v>117.4</v>
      </c>
      <c r="S107" s="143">
        <v>117.1</v>
      </c>
      <c r="T107" s="143">
        <v>116.5</v>
      </c>
      <c r="U107" s="143">
        <v>114.6</v>
      </c>
      <c r="V107" s="143">
        <v>115.5</v>
      </c>
      <c r="W107" s="143">
        <v>116.1</v>
      </c>
      <c r="X107" s="143">
        <v>116.6</v>
      </c>
      <c r="Y107" s="143">
        <v>114.6</v>
      </c>
      <c r="Z107" s="143">
        <v>112.6</v>
      </c>
      <c r="AA107" s="143">
        <v>112.6</v>
      </c>
      <c r="AB107" s="143">
        <v>114.3</v>
      </c>
      <c r="AC107" s="143">
        <v>116.1</v>
      </c>
      <c r="AD107" s="143">
        <v>119.2</v>
      </c>
      <c r="AE107" s="143">
        <v>120.9</v>
      </c>
      <c r="AF107" s="143">
        <v>123.8</v>
      </c>
      <c r="AG107" s="143">
        <v>128.30000000000001</v>
      </c>
      <c r="AH107" s="143">
        <v>128.30000000000001</v>
      </c>
      <c r="AI107" s="143">
        <v>122.7</v>
      </c>
      <c r="AJ107" s="143">
        <v>125.7</v>
      </c>
      <c r="AK107" s="143">
        <v>138.80000000000001</v>
      </c>
      <c r="AL107" s="143">
        <v>143.30000000000001</v>
      </c>
      <c r="AM107" s="143">
        <v>146.69999999999999</v>
      </c>
      <c r="AN107" s="143">
        <v>165.2</v>
      </c>
      <c r="AO107" s="143">
        <v>154.5</v>
      </c>
      <c r="AP107" s="143">
        <v>192.6</v>
      </c>
      <c r="AQ107" s="143">
        <v>220.3</v>
      </c>
      <c r="AR107" s="143">
        <v>227.6</v>
      </c>
      <c r="AS107" s="143">
        <v>234</v>
      </c>
      <c r="AT107" s="143">
        <v>244.2</v>
      </c>
      <c r="AU107" s="143">
        <v>260.39999999999998</v>
      </c>
      <c r="AV107" s="143">
        <v>251.3</v>
      </c>
      <c r="AW107" s="143">
        <v>238.3</v>
      </c>
      <c r="AX107" s="143">
        <v>243.5</v>
      </c>
      <c r="AY107" s="143">
        <v>241.2</v>
      </c>
      <c r="AZ107" s="143">
        <v>221.2</v>
      </c>
      <c r="BA107" s="143">
        <v>215.9</v>
      </c>
      <c r="BB107" s="143">
        <v>210.6</v>
      </c>
      <c r="BC107" s="143">
        <v>212.8</v>
      </c>
      <c r="BD107" s="143">
        <v>208</v>
      </c>
      <c r="BE107" s="143">
        <v>207.6</v>
      </c>
      <c r="BF107" s="143">
        <v>207.6</v>
      </c>
      <c r="BG107" s="143">
        <v>207.6</v>
      </c>
      <c r="BH107" s="143">
        <v>199.7</v>
      </c>
      <c r="BI107" s="143">
        <v>198</v>
      </c>
      <c r="BJ107" s="143">
        <v>200.4</v>
      </c>
      <c r="BK107" s="144">
        <v>202.3</v>
      </c>
      <c r="BL107" s="143">
        <v>201.6</v>
      </c>
      <c r="BM107" s="143">
        <v>204.7</v>
      </c>
      <c r="BN107" s="143">
        <v>206.7</v>
      </c>
      <c r="BO107" s="143">
        <v>207.2</v>
      </c>
      <c r="BP107" s="143">
        <v>205.4</v>
      </c>
      <c r="BQ107" s="143">
        <v>204.8</v>
      </c>
      <c r="BR107" s="145">
        <v>205.9</v>
      </c>
      <c r="BS107" s="145">
        <v>205.5</v>
      </c>
      <c r="BT107" s="145">
        <v>203</v>
      </c>
      <c r="BU107" s="145">
        <v>200.8</v>
      </c>
      <c r="BV107" s="145">
        <v>190.2</v>
      </c>
      <c r="BW107" s="145">
        <v>179.4</v>
      </c>
      <c r="BX107" s="145">
        <v>169.5</v>
      </c>
      <c r="BY107" s="145">
        <v>153.69999999999999</v>
      </c>
      <c r="BZ107" s="143">
        <v>141.69999999999999</v>
      </c>
      <c r="CA107" s="143">
        <v>132.80000000000001</v>
      </c>
      <c r="CB107" s="143">
        <v>130.9</v>
      </c>
      <c r="CC107" s="143">
        <v>139.69999999999999</v>
      </c>
      <c r="CD107" s="143">
        <v>140.80000000000001</v>
      </c>
      <c r="CE107" s="143">
        <v>141.1</v>
      </c>
      <c r="CF107" s="143">
        <v>141.1</v>
      </c>
      <c r="CG107" s="143">
        <v>140.80000000000001</v>
      </c>
      <c r="CH107" s="143">
        <v>143.5</v>
      </c>
      <c r="CI107" s="143">
        <v>165.3</v>
      </c>
      <c r="CJ107" s="146">
        <v>174.7</v>
      </c>
      <c r="CK107" s="146">
        <v>173.1</v>
      </c>
      <c r="CL107" s="146">
        <v>170.7</v>
      </c>
      <c r="CM107" s="147">
        <v>168</v>
      </c>
      <c r="CN107" s="147">
        <v>163.80000000000001</v>
      </c>
      <c r="CO107" s="147">
        <v>166.1</v>
      </c>
      <c r="CP107" s="148">
        <v>174.6</v>
      </c>
      <c r="CQ107" s="149">
        <v>175.4</v>
      </c>
      <c r="CR107" s="149">
        <v>169.4</v>
      </c>
      <c r="CS107" s="149">
        <v>171.5</v>
      </c>
      <c r="CT107" s="149">
        <v>166.9</v>
      </c>
      <c r="CU107" s="150">
        <v>164.5</v>
      </c>
      <c r="CV107" s="150">
        <v>163.6</v>
      </c>
      <c r="CW107" s="150">
        <v>160.4</v>
      </c>
      <c r="CX107" s="150">
        <v>153.1</v>
      </c>
      <c r="CY107" s="150">
        <v>152.5</v>
      </c>
      <c r="CZ107" s="150">
        <v>187.9</v>
      </c>
      <c r="DA107" s="150">
        <v>214.5</v>
      </c>
      <c r="DB107" s="151">
        <v>215.2</v>
      </c>
      <c r="DC107" s="151">
        <v>216.6</v>
      </c>
      <c r="DD107" s="151">
        <v>205.2</v>
      </c>
      <c r="DE107" s="151">
        <v>206.7</v>
      </c>
      <c r="DF107" s="151">
        <v>204.4</v>
      </c>
      <c r="DG107" s="151">
        <v>211.5</v>
      </c>
      <c r="DH107" s="151">
        <v>233.1</v>
      </c>
      <c r="DI107" s="151">
        <v>247.1</v>
      </c>
      <c r="DJ107" s="151">
        <v>249</v>
      </c>
      <c r="DK107" s="151">
        <v>247.5</v>
      </c>
      <c r="DL107" s="151">
        <v>241.8</v>
      </c>
      <c r="DM107" s="152">
        <v>241</v>
      </c>
      <c r="DN107" s="152">
        <v>251.9</v>
      </c>
      <c r="DO107" s="152">
        <v>252.9</v>
      </c>
      <c r="DP107" s="152">
        <v>253.9</v>
      </c>
      <c r="DQ107" s="152">
        <v>254.5</v>
      </c>
      <c r="DR107" s="152">
        <v>256.89999999999998</v>
      </c>
      <c r="DS107" s="152">
        <v>259.89999999999998</v>
      </c>
      <c r="DT107" s="152">
        <v>239.8</v>
      </c>
      <c r="DU107" s="152">
        <v>235.4</v>
      </c>
      <c r="DV107" s="152">
        <v>234.2</v>
      </c>
      <c r="DW107" s="152">
        <v>237.8</v>
      </c>
      <c r="DX107" s="152">
        <v>240.1</v>
      </c>
      <c r="DY107" s="152">
        <v>240.8</v>
      </c>
      <c r="DZ107" s="152">
        <v>243</v>
      </c>
      <c r="EA107" s="152">
        <v>244.8</v>
      </c>
      <c r="EB107" s="152">
        <v>248.2</v>
      </c>
      <c r="EC107" s="152">
        <v>248.3</v>
      </c>
      <c r="ED107" s="152">
        <v>246.4</v>
      </c>
      <c r="EE107" s="152">
        <v>263.39999999999998</v>
      </c>
      <c r="EF107" s="152">
        <v>271.8</v>
      </c>
      <c r="EG107" s="152">
        <v>276</v>
      </c>
      <c r="EH107" s="152">
        <v>280.39999999999998</v>
      </c>
      <c r="EI107" s="152">
        <v>278.10000000000002</v>
      </c>
      <c r="EJ107" s="152">
        <v>284.39999999999998</v>
      </c>
      <c r="EK107" s="152">
        <v>296.8</v>
      </c>
      <c r="EL107" s="152">
        <v>291.7</v>
      </c>
      <c r="EM107" s="152">
        <v>282.5</v>
      </c>
      <c r="EN107" s="152">
        <v>281.2</v>
      </c>
      <c r="EO107" s="152">
        <v>277.39999999999998</v>
      </c>
      <c r="EP107" s="152">
        <v>292.3</v>
      </c>
      <c r="EQ107" s="152">
        <v>295.3</v>
      </c>
      <c r="ER107" s="152">
        <v>295.3</v>
      </c>
      <c r="ES107" s="152">
        <v>290.3</v>
      </c>
      <c r="ET107" s="152">
        <v>288.5</v>
      </c>
      <c r="EU107" s="152">
        <v>294.2</v>
      </c>
      <c r="EV107" s="152">
        <v>305</v>
      </c>
      <c r="EW107" s="152">
        <v>305.2</v>
      </c>
    </row>
    <row r="108" spans="1:153">
      <c r="A108" s="141" t="s">
        <v>7250</v>
      </c>
      <c r="B108" s="141" t="s">
        <v>7251</v>
      </c>
      <c r="C108" s="142">
        <v>2.2100000000000002E-3</v>
      </c>
      <c r="D108" s="143">
        <v>103.9</v>
      </c>
      <c r="E108" s="143">
        <v>110.9</v>
      </c>
      <c r="F108" s="143">
        <v>112.7</v>
      </c>
      <c r="G108" s="143">
        <v>116.1</v>
      </c>
      <c r="H108" s="143">
        <v>118.1</v>
      </c>
      <c r="I108" s="143">
        <v>120.3</v>
      </c>
      <c r="J108" s="143">
        <v>117.8</v>
      </c>
      <c r="K108" s="143">
        <v>114.8</v>
      </c>
      <c r="L108" s="143">
        <v>114.8</v>
      </c>
      <c r="M108" s="143">
        <v>112.8</v>
      </c>
      <c r="N108" s="143">
        <v>115.7</v>
      </c>
      <c r="O108" s="143">
        <v>115.2</v>
      </c>
      <c r="P108" s="143">
        <v>119.4</v>
      </c>
      <c r="Q108" s="143">
        <v>115.9</v>
      </c>
      <c r="R108" s="143">
        <v>118.9</v>
      </c>
      <c r="S108" s="143">
        <v>118.9</v>
      </c>
      <c r="T108" s="143">
        <v>114.6</v>
      </c>
      <c r="U108" s="143">
        <v>112.8</v>
      </c>
      <c r="V108" s="143">
        <v>112.3</v>
      </c>
      <c r="W108" s="143">
        <v>112.7</v>
      </c>
      <c r="X108" s="143">
        <v>112.1</v>
      </c>
      <c r="Y108" s="143">
        <v>108.2</v>
      </c>
      <c r="Z108" s="143">
        <v>107.1</v>
      </c>
      <c r="AA108" s="143">
        <v>112</v>
      </c>
      <c r="AB108" s="143">
        <v>125.4</v>
      </c>
      <c r="AC108" s="143">
        <v>124.5</v>
      </c>
      <c r="AD108" s="143">
        <v>93.2</v>
      </c>
      <c r="AE108" s="143">
        <v>94.8</v>
      </c>
      <c r="AF108" s="143">
        <v>94.1</v>
      </c>
      <c r="AG108" s="143">
        <v>94.3</v>
      </c>
      <c r="AH108" s="143">
        <v>93</v>
      </c>
      <c r="AI108" s="143">
        <v>92.3</v>
      </c>
      <c r="AJ108" s="143">
        <v>93.4</v>
      </c>
      <c r="AK108" s="143">
        <v>93.7</v>
      </c>
      <c r="AL108" s="143">
        <v>94.8</v>
      </c>
      <c r="AM108" s="143">
        <v>94.5</v>
      </c>
      <c r="AN108" s="143">
        <v>104.2</v>
      </c>
      <c r="AO108" s="143">
        <v>110.1</v>
      </c>
      <c r="AP108" s="143">
        <v>108.1</v>
      </c>
      <c r="AQ108" s="143">
        <v>105.8</v>
      </c>
      <c r="AR108" s="143">
        <v>107.4</v>
      </c>
      <c r="AS108" s="143">
        <v>105.3</v>
      </c>
      <c r="AT108" s="143">
        <v>105</v>
      </c>
      <c r="AU108" s="143">
        <v>105.9</v>
      </c>
      <c r="AV108" s="143">
        <v>106.4</v>
      </c>
      <c r="AW108" s="143">
        <v>109</v>
      </c>
      <c r="AX108" s="143">
        <v>111.1</v>
      </c>
      <c r="AY108" s="143">
        <v>110.1</v>
      </c>
      <c r="AZ108" s="143">
        <v>108.9</v>
      </c>
      <c r="BA108" s="143">
        <v>115.5</v>
      </c>
      <c r="BB108" s="143">
        <v>111.8</v>
      </c>
      <c r="BC108" s="143">
        <v>111.4</v>
      </c>
      <c r="BD108" s="143">
        <v>112</v>
      </c>
      <c r="BE108" s="143">
        <v>112.9</v>
      </c>
      <c r="BF108" s="143">
        <v>113.5</v>
      </c>
      <c r="BG108" s="143">
        <v>112.3</v>
      </c>
      <c r="BH108" s="143">
        <v>113.9</v>
      </c>
      <c r="BI108" s="143">
        <v>114.1</v>
      </c>
      <c r="BJ108" s="143">
        <v>117</v>
      </c>
      <c r="BK108" s="144">
        <v>124.8</v>
      </c>
      <c r="BL108" s="143">
        <v>126</v>
      </c>
      <c r="BM108" s="143">
        <v>127.8</v>
      </c>
      <c r="BN108" s="143">
        <v>129.30000000000001</v>
      </c>
      <c r="BO108" s="143">
        <v>134.1</v>
      </c>
      <c r="BP108" s="143">
        <v>139.30000000000001</v>
      </c>
      <c r="BQ108" s="143">
        <v>140.19999999999999</v>
      </c>
      <c r="BR108" s="145">
        <v>137.19999999999999</v>
      </c>
      <c r="BS108" s="145">
        <v>135.6</v>
      </c>
      <c r="BT108" s="145">
        <v>133.19999999999999</v>
      </c>
      <c r="BU108" s="145">
        <v>138.80000000000001</v>
      </c>
      <c r="BV108" s="145">
        <v>139.19999999999999</v>
      </c>
      <c r="BW108" s="145">
        <v>139</v>
      </c>
      <c r="BX108" s="145">
        <v>137.80000000000001</v>
      </c>
      <c r="BY108" s="145">
        <v>134.6</v>
      </c>
      <c r="BZ108" s="143">
        <v>137.80000000000001</v>
      </c>
      <c r="CA108" s="143">
        <v>134.80000000000001</v>
      </c>
      <c r="CB108" s="143">
        <v>136</v>
      </c>
      <c r="CC108" s="143">
        <v>139.30000000000001</v>
      </c>
      <c r="CD108" s="143">
        <v>143.5</v>
      </c>
      <c r="CE108" s="143">
        <v>150.5</v>
      </c>
      <c r="CF108" s="143">
        <v>155.5</v>
      </c>
      <c r="CG108" s="143">
        <v>155.30000000000001</v>
      </c>
      <c r="CH108" s="143">
        <v>157.5</v>
      </c>
      <c r="CI108" s="143">
        <v>154.5</v>
      </c>
      <c r="CJ108" s="146">
        <v>167.6</v>
      </c>
      <c r="CK108" s="146">
        <v>178.1</v>
      </c>
      <c r="CL108" s="146">
        <v>183</v>
      </c>
      <c r="CM108" s="147">
        <v>181.2</v>
      </c>
      <c r="CN108" s="147">
        <v>187.2</v>
      </c>
      <c r="CO108" s="147">
        <v>187.9</v>
      </c>
      <c r="CP108" s="148">
        <v>194.8</v>
      </c>
      <c r="CQ108" s="149">
        <v>196</v>
      </c>
      <c r="CR108" s="149">
        <v>196.3</v>
      </c>
      <c r="CS108" s="149">
        <v>200.3</v>
      </c>
      <c r="CT108" s="149">
        <v>186.7</v>
      </c>
      <c r="CU108" s="150">
        <v>164.5</v>
      </c>
      <c r="CV108" s="150">
        <v>155.6</v>
      </c>
      <c r="CW108" s="150">
        <v>157.19999999999999</v>
      </c>
      <c r="CX108" s="150">
        <v>160.19999999999999</v>
      </c>
      <c r="CY108" s="150">
        <v>162.4</v>
      </c>
      <c r="CZ108" s="150">
        <v>162.69999999999999</v>
      </c>
      <c r="DA108" s="150">
        <v>157.4</v>
      </c>
      <c r="DB108" s="151">
        <v>161.6</v>
      </c>
      <c r="DC108" s="151">
        <v>163.4</v>
      </c>
      <c r="DD108" s="151">
        <v>164.9</v>
      </c>
      <c r="DE108" s="151">
        <v>167.2</v>
      </c>
      <c r="DF108" s="151">
        <v>169.4</v>
      </c>
      <c r="DG108" s="151">
        <v>164.9</v>
      </c>
      <c r="DH108" s="151">
        <v>177</v>
      </c>
      <c r="DI108" s="151">
        <v>179.8</v>
      </c>
      <c r="DJ108" s="151">
        <v>181.8</v>
      </c>
      <c r="DK108" s="151">
        <v>183.8</v>
      </c>
      <c r="DL108" s="151">
        <v>188.4</v>
      </c>
      <c r="DM108" s="152">
        <v>193.8</v>
      </c>
      <c r="DN108" s="152">
        <v>193.9</v>
      </c>
      <c r="DO108" s="152">
        <v>203.9</v>
      </c>
      <c r="DP108" s="152">
        <v>206.4</v>
      </c>
      <c r="DQ108" s="152">
        <v>217.6</v>
      </c>
      <c r="DR108" s="152">
        <v>209.9</v>
      </c>
      <c r="DS108" s="152">
        <v>225.4</v>
      </c>
      <c r="DT108" s="152">
        <v>229.6</v>
      </c>
      <c r="DU108" s="152">
        <v>212.3</v>
      </c>
      <c r="DV108" s="152">
        <v>195.1</v>
      </c>
      <c r="DW108" s="152">
        <v>199.3</v>
      </c>
      <c r="DX108" s="152">
        <v>203.5</v>
      </c>
      <c r="DY108" s="152">
        <v>208.2</v>
      </c>
      <c r="DZ108" s="152">
        <v>204</v>
      </c>
      <c r="EA108" s="152">
        <v>208.5</v>
      </c>
      <c r="EB108" s="152">
        <v>212.9</v>
      </c>
      <c r="EC108" s="152">
        <v>208.2</v>
      </c>
      <c r="ED108" s="152">
        <v>197.8</v>
      </c>
      <c r="EE108" s="152">
        <v>194</v>
      </c>
      <c r="EF108" s="152">
        <v>181.4</v>
      </c>
      <c r="EG108" s="152">
        <v>175.6</v>
      </c>
      <c r="EH108" s="152">
        <v>176.8</v>
      </c>
      <c r="EI108" s="152">
        <v>168.6</v>
      </c>
      <c r="EJ108" s="152">
        <v>167.8</v>
      </c>
      <c r="EK108" s="152">
        <v>172.8</v>
      </c>
      <c r="EL108" s="152">
        <v>165.1</v>
      </c>
      <c r="EM108" s="152">
        <v>174.7</v>
      </c>
      <c r="EN108" s="152">
        <v>186</v>
      </c>
      <c r="EO108" s="152">
        <v>183.4</v>
      </c>
      <c r="EP108" s="152">
        <v>178.8</v>
      </c>
      <c r="EQ108" s="152">
        <v>188.8</v>
      </c>
      <c r="ER108" s="152">
        <v>182.3</v>
      </c>
      <c r="ES108" s="152">
        <v>169.9</v>
      </c>
      <c r="ET108" s="152">
        <v>175</v>
      </c>
      <c r="EU108" s="152">
        <v>167.7</v>
      </c>
      <c r="EV108" s="152">
        <v>173.3</v>
      </c>
      <c r="EW108" s="152">
        <v>183.4</v>
      </c>
    </row>
    <row r="109" spans="1:153">
      <c r="A109" s="141" t="s">
        <v>7252</v>
      </c>
      <c r="B109" s="141" t="s">
        <v>7253</v>
      </c>
      <c r="C109" s="142">
        <v>1.6590000000000001E-2</v>
      </c>
      <c r="D109" s="143">
        <v>101.9</v>
      </c>
      <c r="E109" s="143">
        <v>101.7</v>
      </c>
      <c r="F109" s="143">
        <v>104.8</v>
      </c>
      <c r="G109" s="143">
        <v>112.8</v>
      </c>
      <c r="H109" s="143">
        <v>118.4</v>
      </c>
      <c r="I109" s="143">
        <v>113.7</v>
      </c>
      <c r="J109" s="143">
        <v>115.3</v>
      </c>
      <c r="K109" s="143">
        <v>117.4</v>
      </c>
      <c r="L109" s="143">
        <v>116</v>
      </c>
      <c r="M109" s="143">
        <v>115</v>
      </c>
      <c r="N109" s="143">
        <v>116.1</v>
      </c>
      <c r="O109" s="143">
        <v>111.1</v>
      </c>
      <c r="P109" s="143">
        <v>111.9</v>
      </c>
      <c r="Q109" s="143">
        <v>111.8</v>
      </c>
      <c r="R109" s="143">
        <v>118</v>
      </c>
      <c r="S109" s="143">
        <v>112.3</v>
      </c>
      <c r="T109" s="143">
        <v>121.9</v>
      </c>
      <c r="U109" s="143">
        <v>117.6</v>
      </c>
      <c r="V109" s="143">
        <v>114.4</v>
      </c>
      <c r="W109" s="143">
        <v>112.1</v>
      </c>
      <c r="X109" s="143">
        <v>114.5</v>
      </c>
      <c r="Y109" s="143">
        <v>110.4</v>
      </c>
      <c r="Z109" s="143">
        <v>112.2</v>
      </c>
      <c r="AA109" s="143">
        <v>114.5</v>
      </c>
      <c r="AB109" s="143">
        <v>109.9</v>
      </c>
      <c r="AC109" s="143">
        <v>108.8</v>
      </c>
      <c r="AD109" s="143">
        <v>111.1</v>
      </c>
      <c r="AE109" s="143">
        <v>106.6</v>
      </c>
      <c r="AF109" s="143">
        <v>110.4</v>
      </c>
      <c r="AG109" s="143">
        <v>108.2</v>
      </c>
      <c r="AH109" s="143">
        <v>110.1</v>
      </c>
      <c r="AI109" s="143">
        <v>107.3</v>
      </c>
      <c r="AJ109" s="143">
        <v>107.2</v>
      </c>
      <c r="AK109" s="143">
        <v>108</v>
      </c>
      <c r="AL109" s="143">
        <v>109.8</v>
      </c>
      <c r="AM109" s="143">
        <v>106.9</v>
      </c>
      <c r="AN109" s="143">
        <v>105.8</v>
      </c>
      <c r="AO109" s="143">
        <v>110.2</v>
      </c>
      <c r="AP109" s="143">
        <v>109.4</v>
      </c>
      <c r="AQ109" s="143">
        <v>109</v>
      </c>
      <c r="AR109" s="143">
        <v>112.6</v>
      </c>
      <c r="AS109" s="143">
        <v>116.4</v>
      </c>
      <c r="AT109" s="143">
        <v>117.1</v>
      </c>
      <c r="AU109" s="143">
        <v>119.1</v>
      </c>
      <c r="AV109" s="143">
        <v>119.7</v>
      </c>
      <c r="AW109" s="143">
        <v>118.5</v>
      </c>
      <c r="AX109" s="143">
        <v>118.1</v>
      </c>
      <c r="AY109" s="143">
        <v>118.1</v>
      </c>
      <c r="AZ109" s="143">
        <v>115.5</v>
      </c>
      <c r="BA109" s="143">
        <v>114.3</v>
      </c>
      <c r="BB109" s="143">
        <v>112.7</v>
      </c>
      <c r="BC109" s="143">
        <v>112.5</v>
      </c>
      <c r="BD109" s="143">
        <v>112</v>
      </c>
      <c r="BE109" s="143">
        <v>113.5</v>
      </c>
      <c r="BF109" s="143">
        <v>113</v>
      </c>
      <c r="BG109" s="143">
        <v>110.1</v>
      </c>
      <c r="BH109" s="143">
        <v>109.4</v>
      </c>
      <c r="BI109" s="143">
        <v>110</v>
      </c>
      <c r="BJ109" s="143">
        <v>108.5</v>
      </c>
      <c r="BK109" s="144">
        <v>106.8</v>
      </c>
      <c r="BL109" s="143">
        <v>104.2</v>
      </c>
      <c r="BM109" s="143">
        <v>102.6</v>
      </c>
      <c r="BN109" s="143">
        <v>98.3</v>
      </c>
      <c r="BO109" s="143">
        <v>96.8</v>
      </c>
      <c r="BP109" s="143">
        <v>94.5</v>
      </c>
      <c r="BQ109" s="143">
        <v>98.4</v>
      </c>
      <c r="BR109" s="145">
        <v>99.1</v>
      </c>
      <c r="BS109" s="145">
        <v>99.2</v>
      </c>
      <c r="BT109" s="145">
        <v>100.2</v>
      </c>
      <c r="BU109" s="145">
        <v>99.8</v>
      </c>
      <c r="BV109" s="145">
        <v>100.6</v>
      </c>
      <c r="BW109" s="145">
        <v>104.4</v>
      </c>
      <c r="BX109" s="145">
        <v>107.2</v>
      </c>
      <c r="BY109" s="145">
        <v>98.9</v>
      </c>
      <c r="BZ109" s="143">
        <v>101.3</v>
      </c>
      <c r="CA109" s="143">
        <v>104.8</v>
      </c>
      <c r="CB109" s="143">
        <v>105.9</v>
      </c>
      <c r="CC109" s="143">
        <v>111.4</v>
      </c>
      <c r="CD109" s="143">
        <v>116.6</v>
      </c>
      <c r="CE109" s="143">
        <v>117.5</v>
      </c>
      <c r="CF109" s="143">
        <v>118.2</v>
      </c>
      <c r="CG109" s="143">
        <v>119.7</v>
      </c>
      <c r="CH109" s="143">
        <v>127.4</v>
      </c>
      <c r="CI109" s="143">
        <v>122.9</v>
      </c>
      <c r="CJ109" s="146">
        <v>120.8</v>
      </c>
      <c r="CK109" s="146">
        <v>121.9</v>
      </c>
      <c r="CL109" s="146">
        <v>120.9</v>
      </c>
      <c r="CM109" s="147">
        <v>117.5</v>
      </c>
      <c r="CN109" s="147">
        <v>121.5</v>
      </c>
      <c r="CO109" s="147">
        <v>120.5</v>
      </c>
      <c r="CP109" s="148">
        <v>121.6</v>
      </c>
      <c r="CQ109" s="149">
        <v>121.5</v>
      </c>
      <c r="CR109" s="149">
        <v>124.3</v>
      </c>
      <c r="CS109" s="149">
        <v>124.2</v>
      </c>
      <c r="CT109" s="149">
        <v>123.6</v>
      </c>
      <c r="CU109" s="150">
        <v>114.8</v>
      </c>
      <c r="CV109" s="150">
        <v>109.8</v>
      </c>
      <c r="CW109" s="150">
        <v>107.6</v>
      </c>
      <c r="CX109" s="150">
        <v>115.1</v>
      </c>
      <c r="CY109" s="150">
        <v>116</v>
      </c>
      <c r="CZ109" s="150">
        <v>120.1</v>
      </c>
      <c r="DA109" s="150">
        <v>126</v>
      </c>
      <c r="DB109" s="151">
        <v>129.30000000000001</v>
      </c>
      <c r="DC109" s="151">
        <v>125.7</v>
      </c>
      <c r="DD109" s="151">
        <v>127</v>
      </c>
      <c r="DE109" s="151">
        <v>142.5</v>
      </c>
      <c r="DF109" s="151">
        <v>161.5</v>
      </c>
      <c r="DG109" s="151">
        <v>174</v>
      </c>
      <c r="DH109" s="151">
        <v>169.8</v>
      </c>
      <c r="DI109" s="151">
        <v>176.4</v>
      </c>
      <c r="DJ109" s="151">
        <v>160.19999999999999</v>
      </c>
      <c r="DK109" s="151">
        <v>166.5</v>
      </c>
      <c r="DL109" s="151">
        <v>184.1</v>
      </c>
      <c r="DM109" s="152">
        <v>174.9</v>
      </c>
      <c r="DN109" s="152">
        <v>171.5</v>
      </c>
      <c r="DO109" s="152">
        <v>163.80000000000001</v>
      </c>
      <c r="DP109" s="152">
        <v>169.4</v>
      </c>
      <c r="DQ109" s="152">
        <v>169.5</v>
      </c>
      <c r="DR109" s="152">
        <v>182.6</v>
      </c>
      <c r="DS109" s="152">
        <v>202.6</v>
      </c>
      <c r="DT109" s="152">
        <v>198.9</v>
      </c>
      <c r="DU109" s="152">
        <v>190.2</v>
      </c>
      <c r="DV109" s="152">
        <v>187.7</v>
      </c>
      <c r="DW109" s="152">
        <v>180</v>
      </c>
      <c r="DX109" s="152">
        <v>184.4</v>
      </c>
      <c r="DY109" s="152">
        <v>180</v>
      </c>
      <c r="DZ109" s="152">
        <v>166.5</v>
      </c>
      <c r="EA109" s="152">
        <v>171.4</v>
      </c>
      <c r="EB109" s="152">
        <v>165.1</v>
      </c>
      <c r="EC109" s="152">
        <v>163.9</v>
      </c>
      <c r="ED109" s="152">
        <v>165.9</v>
      </c>
      <c r="EE109" s="152">
        <v>153</v>
      </c>
      <c r="EF109" s="152">
        <v>149.9</v>
      </c>
      <c r="EG109" s="152">
        <v>141.80000000000001</v>
      </c>
      <c r="EH109" s="152">
        <v>137.1</v>
      </c>
      <c r="EI109" s="152">
        <v>141.4</v>
      </c>
      <c r="EJ109" s="152">
        <v>152.5</v>
      </c>
      <c r="EK109" s="152">
        <v>152.1</v>
      </c>
      <c r="EL109" s="152">
        <v>145</v>
      </c>
      <c r="EM109" s="152">
        <v>141.30000000000001</v>
      </c>
      <c r="EN109" s="152">
        <v>137.1</v>
      </c>
      <c r="EO109" s="152">
        <v>131.9</v>
      </c>
      <c r="EP109" s="152">
        <v>127.3</v>
      </c>
      <c r="EQ109" s="152">
        <v>124.7</v>
      </c>
      <c r="ER109" s="152">
        <v>123.6</v>
      </c>
      <c r="ES109" s="152">
        <v>121.3</v>
      </c>
      <c r="ET109" s="152">
        <v>121.5</v>
      </c>
      <c r="EU109" s="152">
        <v>124.3</v>
      </c>
      <c r="EV109" s="152">
        <v>126.2</v>
      </c>
      <c r="EW109" s="152">
        <v>131</v>
      </c>
    </row>
    <row r="110" spans="1:153">
      <c r="A110" s="141" t="s">
        <v>7254</v>
      </c>
      <c r="B110" s="141" t="s">
        <v>7255</v>
      </c>
      <c r="C110" s="142">
        <v>0.37606000000000001</v>
      </c>
      <c r="D110" s="143">
        <v>131</v>
      </c>
      <c r="E110" s="143">
        <v>139.6</v>
      </c>
      <c r="F110" s="143">
        <v>144.80000000000001</v>
      </c>
      <c r="G110" s="143">
        <v>182.7</v>
      </c>
      <c r="H110" s="143">
        <v>183.8</v>
      </c>
      <c r="I110" s="143">
        <v>166.2</v>
      </c>
      <c r="J110" s="143">
        <v>134.19999999999999</v>
      </c>
      <c r="K110" s="143">
        <v>140.1</v>
      </c>
      <c r="L110" s="143">
        <v>142.6</v>
      </c>
      <c r="M110" s="143">
        <v>139</v>
      </c>
      <c r="N110" s="143">
        <v>137.69999999999999</v>
      </c>
      <c r="O110" s="143">
        <v>150.9</v>
      </c>
      <c r="P110" s="143">
        <v>163</v>
      </c>
      <c r="Q110" s="143">
        <v>164.4</v>
      </c>
      <c r="R110" s="143">
        <v>156.69999999999999</v>
      </c>
      <c r="S110" s="143">
        <v>153.5</v>
      </c>
      <c r="T110" s="143">
        <v>148</v>
      </c>
      <c r="U110" s="143">
        <v>148.1</v>
      </c>
      <c r="V110" s="143">
        <v>147</v>
      </c>
      <c r="W110" s="143">
        <v>160.30000000000001</v>
      </c>
      <c r="X110" s="143">
        <v>160.1</v>
      </c>
      <c r="Y110" s="143">
        <v>157.80000000000001</v>
      </c>
      <c r="Z110" s="143">
        <v>162</v>
      </c>
      <c r="AA110" s="143">
        <v>169.5</v>
      </c>
      <c r="AB110" s="143">
        <v>175.6</v>
      </c>
      <c r="AC110" s="143">
        <v>188.5</v>
      </c>
      <c r="AD110" s="143">
        <v>175.5</v>
      </c>
      <c r="AE110" s="143">
        <v>175.9</v>
      </c>
      <c r="AF110" s="143">
        <v>162.4</v>
      </c>
      <c r="AG110" s="143">
        <v>141.80000000000001</v>
      </c>
      <c r="AH110" s="143">
        <v>131.6</v>
      </c>
      <c r="AI110" s="143">
        <v>135</v>
      </c>
      <c r="AJ110" s="143">
        <v>140.80000000000001</v>
      </c>
      <c r="AK110" s="143">
        <v>144.6</v>
      </c>
      <c r="AL110" s="143">
        <v>142.19999999999999</v>
      </c>
      <c r="AM110" s="143">
        <v>141.30000000000001</v>
      </c>
      <c r="AN110" s="143">
        <v>145.5</v>
      </c>
      <c r="AO110" s="143">
        <v>166.2</v>
      </c>
      <c r="AP110" s="143">
        <v>155.6</v>
      </c>
      <c r="AQ110" s="143">
        <v>147.1</v>
      </c>
      <c r="AR110" s="143">
        <v>139.19999999999999</v>
      </c>
      <c r="AS110" s="143">
        <v>139.19999999999999</v>
      </c>
      <c r="AT110" s="143">
        <v>156.9</v>
      </c>
      <c r="AU110" s="143">
        <v>158.30000000000001</v>
      </c>
      <c r="AV110" s="143">
        <v>152.19999999999999</v>
      </c>
      <c r="AW110" s="143">
        <v>151.30000000000001</v>
      </c>
      <c r="AX110" s="143">
        <v>150.19999999999999</v>
      </c>
      <c r="AY110" s="143">
        <v>151.4</v>
      </c>
      <c r="AZ110" s="143">
        <v>167.5</v>
      </c>
      <c r="BA110" s="143">
        <v>162.4</v>
      </c>
      <c r="BB110" s="143">
        <v>165.1</v>
      </c>
      <c r="BC110" s="143">
        <v>158.69999999999999</v>
      </c>
      <c r="BD110" s="143">
        <v>156.30000000000001</v>
      </c>
      <c r="BE110" s="143">
        <v>149.30000000000001</v>
      </c>
      <c r="BF110" s="143">
        <v>132.30000000000001</v>
      </c>
      <c r="BG110" s="143">
        <v>126.2</v>
      </c>
      <c r="BH110" s="143">
        <v>128.9</v>
      </c>
      <c r="BI110" s="143">
        <v>127.8</v>
      </c>
      <c r="BJ110" s="143">
        <v>126</v>
      </c>
      <c r="BK110" s="144">
        <v>124.9</v>
      </c>
      <c r="BL110" s="143">
        <v>126.8</v>
      </c>
      <c r="BM110" s="143">
        <v>123.4</v>
      </c>
      <c r="BN110" s="143">
        <v>121.2</v>
      </c>
      <c r="BO110" s="143">
        <v>121.6</v>
      </c>
      <c r="BP110" s="143">
        <v>122.8</v>
      </c>
      <c r="BQ110" s="143">
        <v>124.8</v>
      </c>
      <c r="BR110" s="145">
        <v>126</v>
      </c>
      <c r="BS110" s="145">
        <v>122.2</v>
      </c>
      <c r="BT110" s="145">
        <v>125.3</v>
      </c>
      <c r="BU110" s="145">
        <v>136.6</v>
      </c>
      <c r="BV110" s="145">
        <v>152.19999999999999</v>
      </c>
      <c r="BW110" s="145">
        <v>156</v>
      </c>
      <c r="BX110" s="145">
        <v>157.5</v>
      </c>
      <c r="BY110" s="145">
        <v>155.9</v>
      </c>
      <c r="BZ110" s="143">
        <v>153.1</v>
      </c>
      <c r="CA110" s="143">
        <v>150.1</v>
      </c>
      <c r="CB110" s="143">
        <v>147.1</v>
      </c>
      <c r="CC110" s="143">
        <v>142.9</v>
      </c>
      <c r="CD110" s="143">
        <v>140.19999999999999</v>
      </c>
      <c r="CE110" s="143">
        <v>141.6</v>
      </c>
      <c r="CF110" s="143">
        <v>143.9</v>
      </c>
      <c r="CG110" s="143">
        <v>151.5</v>
      </c>
      <c r="CH110" s="143">
        <v>159.80000000000001</v>
      </c>
      <c r="CI110" s="143">
        <v>157.5</v>
      </c>
      <c r="CJ110" s="146">
        <v>162.30000000000001</v>
      </c>
      <c r="CK110" s="146">
        <v>159.1</v>
      </c>
      <c r="CL110" s="146">
        <v>161.80000000000001</v>
      </c>
      <c r="CM110" s="147">
        <v>156.9</v>
      </c>
      <c r="CN110" s="147">
        <v>157.80000000000001</v>
      </c>
      <c r="CO110" s="147">
        <v>164.9</v>
      </c>
      <c r="CP110" s="148">
        <v>160.80000000000001</v>
      </c>
      <c r="CQ110" s="149">
        <v>161.80000000000001</v>
      </c>
      <c r="CR110" s="149">
        <v>172.5</v>
      </c>
      <c r="CS110" s="149">
        <v>181.8</v>
      </c>
      <c r="CT110" s="149">
        <v>171.6</v>
      </c>
      <c r="CU110" s="150">
        <v>157.19999999999999</v>
      </c>
      <c r="CV110" s="150">
        <v>156.5</v>
      </c>
      <c r="CW110" s="150">
        <v>164.1</v>
      </c>
      <c r="CX110" s="150">
        <v>164.1</v>
      </c>
      <c r="CY110" s="150">
        <v>160.9</v>
      </c>
      <c r="CZ110" s="150">
        <v>163.5</v>
      </c>
      <c r="DA110" s="150">
        <v>164.5</v>
      </c>
      <c r="DB110" s="151">
        <v>168.7</v>
      </c>
      <c r="DC110" s="151">
        <v>174.6</v>
      </c>
      <c r="DD110" s="151">
        <v>178.3</v>
      </c>
      <c r="DE110" s="151">
        <v>188</v>
      </c>
      <c r="DF110" s="151">
        <v>194.4</v>
      </c>
      <c r="DG110" s="151">
        <v>217.7</v>
      </c>
      <c r="DH110" s="151">
        <v>244.6</v>
      </c>
      <c r="DI110" s="151">
        <v>276.5</v>
      </c>
      <c r="DJ110" s="151">
        <v>282.60000000000002</v>
      </c>
      <c r="DK110" s="151">
        <v>299</v>
      </c>
      <c r="DL110" s="151">
        <v>358.4</v>
      </c>
      <c r="DM110" s="152">
        <v>337.1</v>
      </c>
      <c r="DN110" s="152">
        <v>230.6</v>
      </c>
      <c r="DO110" s="152">
        <v>234.6</v>
      </c>
      <c r="DP110" s="152">
        <v>258.10000000000002</v>
      </c>
      <c r="DQ110" s="152">
        <v>263.7</v>
      </c>
      <c r="DR110" s="152">
        <v>275.7</v>
      </c>
      <c r="DS110" s="152">
        <v>308.2</v>
      </c>
      <c r="DT110" s="152">
        <v>311.3</v>
      </c>
      <c r="DU110" s="152">
        <v>297.7</v>
      </c>
      <c r="DV110" s="152">
        <v>287.5</v>
      </c>
      <c r="DW110" s="152">
        <v>261.5</v>
      </c>
      <c r="DX110" s="152">
        <v>258.3</v>
      </c>
      <c r="DY110" s="152">
        <v>226.9</v>
      </c>
      <c r="DZ110" s="152">
        <v>208</v>
      </c>
      <c r="EA110" s="152">
        <v>235.2</v>
      </c>
      <c r="EB110" s="152">
        <v>234.6</v>
      </c>
      <c r="EC110" s="152">
        <v>237.9</v>
      </c>
      <c r="ED110" s="152">
        <v>234.6</v>
      </c>
      <c r="EE110" s="152">
        <v>225.8</v>
      </c>
      <c r="EF110" s="152">
        <v>228.2</v>
      </c>
      <c r="EG110" s="152">
        <v>224.8</v>
      </c>
      <c r="EH110" s="152">
        <v>221.5</v>
      </c>
      <c r="EI110" s="152">
        <v>219.8</v>
      </c>
      <c r="EJ110" s="152">
        <v>216.2</v>
      </c>
      <c r="EK110" s="152">
        <v>213.1</v>
      </c>
      <c r="EL110" s="152">
        <v>202.6</v>
      </c>
      <c r="EM110" s="152">
        <v>214.5</v>
      </c>
      <c r="EN110" s="152">
        <v>213.3</v>
      </c>
      <c r="EO110" s="152">
        <v>210.8</v>
      </c>
      <c r="EP110" s="152">
        <v>202.9</v>
      </c>
      <c r="EQ110" s="152">
        <v>204.1</v>
      </c>
      <c r="ER110" s="152">
        <v>208</v>
      </c>
      <c r="ES110" s="152">
        <v>205.6</v>
      </c>
      <c r="ET110" s="152">
        <v>205.2</v>
      </c>
      <c r="EU110" s="152">
        <v>204</v>
      </c>
      <c r="EV110" s="152">
        <v>197.1</v>
      </c>
      <c r="EW110" s="152">
        <v>207</v>
      </c>
    </row>
    <row r="111" spans="1:153">
      <c r="A111" s="141" t="s">
        <v>7256</v>
      </c>
      <c r="B111" s="141" t="s">
        <v>7257</v>
      </c>
      <c r="C111" s="142">
        <v>1.9604299999999999</v>
      </c>
      <c r="D111" s="143">
        <v>110.9</v>
      </c>
      <c r="E111" s="143">
        <v>108.7</v>
      </c>
      <c r="F111" s="143">
        <v>105.2</v>
      </c>
      <c r="G111" s="143">
        <v>107.1</v>
      </c>
      <c r="H111" s="143">
        <v>106.3</v>
      </c>
      <c r="I111" s="143">
        <v>107.6</v>
      </c>
      <c r="J111" s="143">
        <v>111.1</v>
      </c>
      <c r="K111" s="143">
        <v>111.3</v>
      </c>
      <c r="L111" s="143">
        <v>113.3</v>
      </c>
      <c r="M111" s="143">
        <v>116.3</v>
      </c>
      <c r="N111" s="143">
        <v>122.5</v>
      </c>
      <c r="O111" s="143">
        <v>123.8</v>
      </c>
      <c r="P111" s="143">
        <v>122.6</v>
      </c>
      <c r="Q111" s="143">
        <v>122.1</v>
      </c>
      <c r="R111" s="143">
        <v>123.7</v>
      </c>
      <c r="S111" s="143">
        <v>121.8</v>
      </c>
      <c r="T111" s="143">
        <v>113.5</v>
      </c>
      <c r="U111" s="143">
        <v>115.4</v>
      </c>
      <c r="V111" s="143">
        <v>112.5</v>
      </c>
      <c r="W111" s="143">
        <v>105.7</v>
      </c>
      <c r="X111" s="143">
        <v>105</v>
      </c>
      <c r="Y111" s="143">
        <v>108</v>
      </c>
      <c r="Z111" s="143">
        <v>109.7</v>
      </c>
      <c r="AA111" s="143">
        <v>111.3</v>
      </c>
      <c r="AB111" s="143">
        <v>108.5</v>
      </c>
      <c r="AC111" s="143">
        <v>107.4</v>
      </c>
      <c r="AD111" s="143">
        <v>108.1</v>
      </c>
      <c r="AE111" s="143">
        <v>108.1</v>
      </c>
      <c r="AF111" s="143">
        <v>108.4</v>
      </c>
      <c r="AG111" s="143">
        <v>110.9</v>
      </c>
      <c r="AH111" s="143">
        <v>110.7</v>
      </c>
      <c r="AI111" s="143">
        <v>110.4</v>
      </c>
      <c r="AJ111" s="143">
        <v>110</v>
      </c>
      <c r="AK111" s="143">
        <v>110.1</v>
      </c>
      <c r="AL111" s="143">
        <v>108.3</v>
      </c>
      <c r="AM111" s="143">
        <v>109.5</v>
      </c>
      <c r="AN111" s="143">
        <v>108.1</v>
      </c>
      <c r="AO111" s="143">
        <v>108.7</v>
      </c>
      <c r="AP111" s="143">
        <v>110.3</v>
      </c>
      <c r="AQ111" s="143">
        <v>111.6</v>
      </c>
      <c r="AR111" s="143">
        <v>114.6</v>
      </c>
      <c r="AS111" s="143">
        <v>114.6</v>
      </c>
      <c r="AT111" s="143">
        <v>115.3</v>
      </c>
      <c r="AU111" s="143">
        <v>115.8</v>
      </c>
      <c r="AV111" s="143">
        <v>115.8</v>
      </c>
      <c r="AW111" s="143">
        <v>114.6</v>
      </c>
      <c r="AX111" s="143">
        <v>113.3</v>
      </c>
      <c r="AY111" s="143">
        <v>114.6</v>
      </c>
      <c r="AZ111" s="143">
        <v>115.2</v>
      </c>
      <c r="BA111" s="143">
        <v>113.6</v>
      </c>
      <c r="BB111" s="143">
        <v>116.1</v>
      </c>
      <c r="BC111" s="143">
        <v>117.1</v>
      </c>
      <c r="BD111" s="143">
        <v>114.8</v>
      </c>
      <c r="BE111" s="143">
        <v>113.5</v>
      </c>
      <c r="BF111" s="143">
        <v>113.8</v>
      </c>
      <c r="BG111" s="143">
        <v>113.5</v>
      </c>
      <c r="BH111" s="143">
        <v>114.2</v>
      </c>
      <c r="BI111" s="143">
        <v>115</v>
      </c>
      <c r="BJ111" s="143">
        <v>116.5</v>
      </c>
      <c r="BK111" s="144">
        <v>115</v>
      </c>
      <c r="BL111" s="143">
        <v>114.7</v>
      </c>
      <c r="BM111" s="143">
        <v>112.9</v>
      </c>
      <c r="BN111" s="143">
        <v>112</v>
      </c>
      <c r="BO111" s="143">
        <v>114</v>
      </c>
      <c r="BP111" s="143">
        <v>114.3</v>
      </c>
      <c r="BQ111" s="143">
        <v>113.9</v>
      </c>
      <c r="BR111" s="145">
        <v>112.1</v>
      </c>
      <c r="BS111" s="145">
        <v>108.8</v>
      </c>
      <c r="BT111" s="145">
        <v>106.6</v>
      </c>
      <c r="BU111" s="145">
        <v>106.6</v>
      </c>
      <c r="BV111" s="145">
        <v>107.3</v>
      </c>
      <c r="BW111" s="145">
        <v>107.6</v>
      </c>
      <c r="BX111" s="145">
        <v>109.8</v>
      </c>
      <c r="BY111" s="145">
        <v>109.4</v>
      </c>
      <c r="BZ111" s="143">
        <v>110.6</v>
      </c>
      <c r="CA111" s="143">
        <v>109.6</v>
      </c>
      <c r="CB111" s="143">
        <v>108.7</v>
      </c>
      <c r="CC111" s="143">
        <v>108.7</v>
      </c>
      <c r="CD111" s="143">
        <v>108.1</v>
      </c>
      <c r="CE111" s="143">
        <v>108.1</v>
      </c>
      <c r="CF111" s="143">
        <v>107.8</v>
      </c>
      <c r="CG111" s="143">
        <v>102.9</v>
      </c>
      <c r="CH111" s="143">
        <v>109.2</v>
      </c>
      <c r="CI111" s="143">
        <v>102.2</v>
      </c>
      <c r="CJ111" s="146">
        <v>102.8</v>
      </c>
      <c r="CK111" s="146">
        <v>103.6</v>
      </c>
      <c r="CL111" s="146">
        <v>106.1</v>
      </c>
      <c r="CM111" s="147">
        <v>106.6</v>
      </c>
      <c r="CN111" s="147">
        <v>105.8</v>
      </c>
      <c r="CO111" s="147">
        <v>104.2</v>
      </c>
      <c r="CP111" s="148">
        <v>103.1</v>
      </c>
      <c r="CQ111" s="149">
        <v>104.1</v>
      </c>
      <c r="CR111" s="149">
        <v>105.4</v>
      </c>
      <c r="CS111" s="149">
        <v>105.8</v>
      </c>
      <c r="CT111" s="149">
        <v>105.4</v>
      </c>
      <c r="CU111" s="150">
        <v>105</v>
      </c>
      <c r="CV111" s="150">
        <v>105</v>
      </c>
      <c r="CW111" s="150">
        <v>103.8</v>
      </c>
      <c r="CX111" s="150">
        <v>103.8</v>
      </c>
      <c r="CY111" s="150">
        <v>104.8</v>
      </c>
      <c r="CZ111" s="150">
        <v>104.8</v>
      </c>
      <c r="DA111" s="150">
        <v>104.6</v>
      </c>
      <c r="DB111" s="151">
        <v>109.8</v>
      </c>
      <c r="DC111" s="151">
        <v>113.9</v>
      </c>
      <c r="DD111" s="151">
        <v>114.3</v>
      </c>
      <c r="DE111" s="151">
        <v>114.2</v>
      </c>
      <c r="DF111" s="151">
        <v>113.9</v>
      </c>
      <c r="DG111" s="151">
        <v>115.2</v>
      </c>
      <c r="DH111" s="151">
        <v>115.5</v>
      </c>
      <c r="DI111" s="151">
        <v>115.8</v>
      </c>
      <c r="DJ111" s="151">
        <v>115.9</v>
      </c>
      <c r="DK111" s="151">
        <v>116.1</v>
      </c>
      <c r="DL111" s="151">
        <v>117.8</v>
      </c>
      <c r="DM111" s="152">
        <v>119.8</v>
      </c>
      <c r="DN111" s="152">
        <v>119.9</v>
      </c>
      <c r="DO111" s="152">
        <v>121</v>
      </c>
      <c r="DP111" s="152">
        <v>123.8</v>
      </c>
      <c r="DQ111" s="152">
        <v>122.3</v>
      </c>
      <c r="DR111" s="152">
        <v>123.3</v>
      </c>
      <c r="DS111" s="152">
        <v>126.7</v>
      </c>
      <c r="DT111" s="152">
        <v>127.3</v>
      </c>
      <c r="DU111" s="152">
        <v>127.7</v>
      </c>
      <c r="DV111" s="152">
        <v>128.6</v>
      </c>
      <c r="DW111" s="152">
        <v>129.80000000000001</v>
      </c>
      <c r="DX111" s="152">
        <v>129.80000000000001</v>
      </c>
      <c r="DY111" s="152">
        <v>128</v>
      </c>
      <c r="DZ111" s="152">
        <v>127.5</v>
      </c>
      <c r="EA111" s="152">
        <v>132.80000000000001</v>
      </c>
      <c r="EB111" s="152">
        <v>135.4</v>
      </c>
      <c r="EC111" s="152">
        <v>137.6</v>
      </c>
      <c r="ED111" s="152">
        <v>135</v>
      </c>
      <c r="EE111" s="152">
        <v>135.19999999999999</v>
      </c>
      <c r="EF111" s="152">
        <v>135.6</v>
      </c>
      <c r="EG111" s="152">
        <v>133.5</v>
      </c>
      <c r="EH111" s="152">
        <v>132.4</v>
      </c>
      <c r="EI111" s="152">
        <v>135</v>
      </c>
      <c r="EJ111" s="152">
        <v>135.4</v>
      </c>
      <c r="EK111" s="152">
        <v>137.9</v>
      </c>
      <c r="EL111" s="152">
        <v>138.80000000000001</v>
      </c>
      <c r="EM111" s="152">
        <v>136</v>
      </c>
      <c r="EN111" s="152">
        <v>134.1</v>
      </c>
      <c r="EO111" s="152">
        <v>133.6</v>
      </c>
      <c r="EP111" s="152">
        <v>133.30000000000001</v>
      </c>
      <c r="EQ111" s="152">
        <v>133.69999999999999</v>
      </c>
      <c r="ER111" s="152">
        <v>131.1</v>
      </c>
      <c r="ES111" s="152">
        <v>131.4</v>
      </c>
      <c r="ET111" s="152">
        <v>135.80000000000001</v>
      </c>
      <c r="EU111" s="152">
        <v>137.1</v>
      </c>
      <c r="EV111" s="152">
        <v>140</v>
      </c>
      <c r="EW111" s="152">
        <v>140.19999999999999</v>
      </c>
    </row>
    <row r="112" spans="1:153">
      <c r="A112" s="141" t="s">
        <v>7258</v>
      </c>
      <c r="B112" s="141" t="s">
        <v>7259</v>
      </c>
      <c r="C112" s="142">
        <v>3.0620000000000001E-2</v>
      </c>
      <c r="D112" s="143">
        <v>102.8</v>
      </c>
      <c r="E112" s="143">
        <v>99.8</v>
      </c>
      <c r="F112" s="143">
        <v>101.2</v>
      </c>
      <c r="G112" s="143">
        <v>103.3</v>
      </c>
      <c r="H112" s="143">
        <v>103.6</v>
      </c>
      <c r="I112" s="143">
        <v>103.5</v>
      </c>
      <c r="J112" s="143">
        <v>103.7</v>
      </c>
      <c r="K112" s="143">
        <v>103.7</v>
      </c>
      <c r="L112" s="143">
        <v>103.6</v>
      </c>
      <c r="M112" s="143">
        <v>103.5</v>
      </c>
      <c r="N112" s="143">
        <v>104</v>
      </c>
      <c r="O112" s="143">
        <v>104.3</v>
      </c>
      <c r="P112" s="143">
        <v>104.1</v>
      </c>
      <c r="Q112" s="143">
        <v>104.1</v>
      </c>
      <c r="R112" s="143">
        <v>105</v>
      </c>
      <c r="S112" s="143">
        <v>105.5</v>
      </c>
      <c r="T112" s="143">
        <v>105.5</v>
      </c>
      <c r="U112" s="143">
        <v>111.1</v>
      </c>
      <c r="V112" s="143">
        <v>111.1</v>
      </c>
      <c r="W112" s="143">
        <v>117</v>
      </c>
      <c r="X112" s="143">
        <v>109.1</v>
      </c>
      <c r="Y112" s="143">
        <v>108.8</v>
      </c>
      <c r="Z112" s="143">
        <v>108.4</v>
      </c>
      <c r="AA112" s="143">
        <v>108.4</v>
      </c>
      <c r="AB112" s="143">
        <v>108.4</v>
      </c>
      <c r="AC112" s="143">
        <v>108.4</v>
      </c>
      <c r="AD112" s="143">
        <v>108.8</v>
      </c>
      <c r="AE112" s="143">
        <v>108.8</v>
      </c>
      <c r="AF112" s="143">
        <v>107.7</v>
      </c>
      <c r="AG112" s="143">
        <v>108.4</v>
      </c>
      <c r="AH112" s="143">
        <v>108.6</v>
      </c>
      <c r="AI112" s="143">
        <v>108.4</v>
      </c>
      <c r="AJ112" s="143">
        <v>108.4</v>
      </c>
      <c r="AK112" s="143">
        <v>108.6</v>
      </c>
      <c r="AL112" s="143">
        <v>108.5</v>
      </c>
      <c r="AM112" s="143">
        <v>108.5</v>
      </c>
      <c r="AN112" s="143">
        <v>108.5</v>
      </c>
      <c r="AO112" s="143">
        <v>108.5</v>
      </c>
      <c r="AP112" s="143">
        <v>108.5</v>
      </c>
      <c r="AQ112" s="143">
        <v>108.5</v>
      </c>
      <c r="AR112" s="143">
        <v>108.5</v>
      </c>
      <c r="AS112" s="143">
        <v>108.5</v>
      </c>
      <c r="AT112" s="143">
        <v>108.5</v>
      </c>
      <c r="AU112" s="143">
        <v>108.5</v>
      </c>
      <c r="AV112" s="143">
        <v>108.5</v>
      </c>
      <c r="AW112" s="143">
        <v>108.5</v>
      </c>
      <c r="AX112" s="143">
        <v>108.5</v>
      </c>
      <c r="AY112" s="143">
        <v>108.5</v>
      </c>
      <c r="AZ112" s="143">
        <v>109.1</v>
      </c>
      <c r="BA112" s="143">
        <v>110.4</v>
      </c>
      <c r="BB112" s="143">
        <v>110.4</v>
      </c>
      <c r="BC112" s="143">
        <v>105.6</v>
      </c>
      <c r="BD112" s="143">
        <v>97.5</v>
      </c>
      <c r="BE112" s="143">
        <v>96.9</v>
      </c>
      <c r="BF112" s="143">
        <v>96</v>
      </c>
      <c r="BG112" s="143">
        <v>96.7</v>
      </c>
      <c r="BH112" s="143">
        <v>96.8</v>
      </c>
      <c r="BI112" s="143">
        <v>95.9</v>
      </c>
      <c r="BJ112" s="143">
        <v>95.7</v>
      </c>
      <c r="BK112" s="144">
        <v>96.1</v>
      </c>
      <c r="BL112" s="143">
        <v>96.4</v>
      </c>
      <c r="BM112" s="143">
        <v>96.3</v>
      </c>
      <c r="BN112" s="143">
        <v>96.1</v>
      </c>
      <c r="BO112" s="143">
        <v>96.4</v>
      </c>
      <c r="BP112" s="143">
        <v>95.1</v>
      </c>
      <c r="BQ112" s="143">
        <v>95.3</v>
      </c>
      <c r="BR112" s="145">
        <v>94</v>
      </c>
      <c r="BS112" s="145">
        <v>94.5</v>
      </c>
      <c r="BT112" s="145">
        <v>101.2</v>
      </c>
      <c r="BU112" s="145">
        <v>102</v>
      </c>
      <c r="BV112" s="145">
        <v>112.3</v>
      </c>
      <c r="BW112" s="145">
        <v>118</v>
      </c>
      <c r="BX112" s="145">
        <v>116.4</v>
      </c>
      <c r="BY112" s="145">
        <v>114.9</v>
      </c>
      <c r="BZ112" s="143">
        <v>116.6</v>
      </c>
      <c r="CA112" s="143">
        <v>116.6</v>
      </c>
      <c r="CB112" s="143">
        <v>115.2</v>
      </c>
      <c r="CC112" s="143">
        <v>110.1</v>
      </c>
      <c r="CD112" s="143">
        <v>106.9</v>
      </c>
      <c r="CE112" s="143">
        <v>108.6</v>
      </c>
      <c r="CF112" s="143">
        <v>109.2</v>
      </c>
      <c r="CG112" s="143">
        <v>110.4</v>
      </c>
      <c r="CH112" s="143">
        <v>110.5</v>
      </c>
      <c r="CI112" s="143">
        <v>111</v>
      </c>
      <c r="CJ112" s="146">
        <v>111.5</v>
      </c>
      <c r="CK112" s="146">
        <v>115.2</v>
      </c>
      <c r="CL112" s="146">
        <v>117.3</v>
      </c>
      <c r="CM112" s="147">
        <v>120</v>
      </c>
      <c r="CN112" s="147">
        <v>114.7</v>
      </c>
      <c r="CO112" s="147">
        <v>110.4</v>
      </c>
      <c r="CP112" s="148">
        <v>108.6</v>
      </c>
      <c r="CQ112" s="149">
        <v>111.2</v>
      </c>
      <c r="CR112" s="149">
        <v>110.2</v>
      </c>
      <c r="CS112" s="149">
        <v>111.5</v>
      </c>
      <c r="CT112" s="149">
        <v>111.5</v>
      </c>
      <c r="CU112" s="150">
        <v>109.8</v>
      </c>
      <c r="CV112" s="150">
        <v>110.6</v>
      </c>
      <c r="CW112" s="150">
        <v>110</v>
      </c>
      <c r="CX112" s="150">
        <v>111.9</v>
      </c>
      <c r="CY112" s="150">
        <v>113.5</v>
      </c>
      <c r="CZ112" s="150">
        <v>114.8</v>
      </c>
      <c r="DA112" s="150">
        <v>113.2</v>
      </c>
      <c r="DB112" s="151">
        <v>104.2</v>
      </c>
      <c r="DC112" s="151">
        <v>103.8</v>
      </c>
      <c r="DD112" s="151">
        <v>106.1</v>
      </c>
      <c r="DE112" s="151">
        <v>105</v>
      </c>
      <c r="DF112" s="151">
        <v>103.5</v>
      </c>
      <c r="DG112" s="151">
        <v>104.4</v>
      </c>
      <c r="DH112" s="151">
        <v>99.6</v>
      </c>
      <c r="DI112" s="151">
        <v>98.7</v>
      </c>
      <c r="DJ112" s="151">
        <v>96.4</v>
      </c>
      <c r="DK112" s="151">
        <v>99.5</v>
      </c>
      <c r="DL112" s="151">
        <v>105.6</v>
      </c>
      <c r="DM112" s="152">
        <v>105.8</v>
      </c>
      <c r="DN112" s="152">
        <v>102.1</v>
      </c>
      <c r="DO112" s="152">
        <v>99.7</v>
      </c>
      <c r="DP112" s="152">
        <v>101.2</v>
      </c>
      <c r="DQ112" s="152">
        <v>102.3</v>
      </c>
      <c r="DR112" s="152">
        <v>103.8</v>
      </c>
      <c r="DS112" s="152">
        <v>105</v>
      </c>
      <c r="DT112" s="152">
        <v>104.3</v>
      </c>
      <c r="DU112" s="152">
        <v>104.3</v>
      </c>
      <c r="DV112" s="152">
        <v>105</v>
      </c>
      <c r="DW112" s="152">
        <v>106.2</v>
      </c>
      <c r="DX112" s="152">
        <v>104.5</v>
      </c>
      <c r="DY112" s="152">
        <v>100.6</v>
      </c>
      <c r="DZ112" s="152">
        <v>101.2</v>
      </c>
      <c r="EA112" s="152">
        <v>103</v>
      </c>
      <c r="EB112" s="152">
        <v>103.3</v>
      </c>
      <c r="EC112" s="152">
        <v>101.2</v>
      </c>
      <c r="ED112" s="152">
        <v>99.9</v>
      </c>
      <c r="EE112" s="152">
        <v>99.7</v>
      </c>
      <c r="EF112" s="152">
        <v>99.1</v>
      </c>
      <c r="EG112" s="152">
        <v>99.4</v>
      </c>
      <c r="EH112" s="152">
        <v>99.8</v>
      </c>
      <c r="EI112" s="152">
        <v>101.2</v>
      </c>
      <c r="EJ112" s="152">
        <v>102.1</v>
      </c>
      <c r="EK112" s="152">
        <v>103.8</v>
      </c>
      <c r="EL112" s="152">
        <v>104.5</v>
      </c>
      <c r="EM112" s="152">
        <v>104.8</v>
      </c>
      <c r="EN112" s="152">
        <v>103.2</v>
      </c>
      <c r="EO112" s="152">
        <v>102.6</v>
      </c>
      <c r="EP112" s="152">
        <v>101.8</v>
      </c>
      <c r="EQ112" s="152">
        <v>100.7</v>
      </c>
      <c r="ER112" s="152">
        <v>101.4</v>
      </c>
      <c r="ES112" s="152">
        <v>102.2</v>
      </c>
      <c r="ET112" s="152">
        <v>102.8</v>
      </c>
      <c r="EU112" s="152">
        <v>103.2</v>
      </c>
      <c r="EV112" s="152">
        <v>103.7</v>
      </c>
      <c r="EW112" s="152">
        <v>103</v>
      </c>
    </row>
    <row r="113" spans="1:153">
      <c r="A113" s="141" t="s">
        <v>7260</v>
      </c>
      <c r="B113" s="141" t="s">
        <v>7261</v>
      </c>
      <c r="C113" s="142">
        <v>2.29E-2</v>
      </c>
      <c r="D113" s="143">
        <v>96</v>
      </c>
      <c r="E113" s="143">
        <v>96</v>
      </c>
      <c r="F113" s="143">
        <v>96</v>
      </c>
      <c r="G113" s="143">
        <v>96</v>
      </c>
      <c r="H113" s="143">
        <v>96</v>
      </c>
      <c r="I113" s="143">
        <v>96</v>
      </c>
      <c r="J113" s="143">
        <v>96</v>
      </c>
      <c r="K113" s="143">
        <v>96</v>
      </c>
      <c r="L113" s="143">
        <v>96</v>
      </c>
      <c r="M113" s="143">
        <v>96</v>
      </c>
      <c r="N113" s="143">
        <v>96</v>
      </c>
      <c r="O113" s="143">
        <v>96</v>
      </c>
      <c r="P113" s="143">
        <v>96</v>
      </c>
      <c r="Q113" s="143">
        <v>96</v>
      </c>
      <c r="R113" s="143">
        <v>94.7</v>
      </c>
      <c r="S113" s="143">
        <v>96</v>
      </c>
      <c r="T113" s="143">
        <v>100.7</v>
      </c>
      <c r="U113" s="143">
        <v>105.2</v>
      </c>
      <c r="V113" s="143">
        <v>106</v>
      </c>
      <c r="W113" s="143">
        <v>106.9</v>
      </c>
      <c r="X113" s="143">
        <v>106.9</v>
      </c>
      <c r="Y113" s="143">
        <v>106.9</v>
      </c>
      <c r="Z113" s="143">
        <v>106.9</v>
      </c>
      <c r="AA113" s="143">
        <v>106.9</v>
      </c>
      <c r="AB113" s="143">
        <v>106.9</v>
      </c>
      <c r="AC113" s="143">
        <v>110</v>
      </c>
      <c r="AD113" s="143">
        <v>110</v>
      </c>
      <c r="AE113" s="143">
        <v>110</v>
      </c>
      <c r="AF113" s="143">
        <v>110</v>
      </c>
      <c r="AG113" s="143">
        <v>110</v>
      </c>
      <c r="AH113" s="143">
        <v>111.7</v>
      </c>
      <c r="AI113" s="143">
        <v>111.7</v>
      </c>
      <c r="AJ113" s="143">
        <v>111.7</v>
      </c>
      <c r="AK113" s="143">
        <v>110.1</v>
      </c>
      <c r="AL113" s="143">
        <v>110.1</v>
      </c>
      <c r="AM113" s="143">
        <v>110.1</v>
      </c>
      <c r="AN113" s="143">
        <v>110.2</v>
      </c>
      <c r="AO113" s="143">
        <v>111.6</v>
      </c>
      <c r="AP113" s="143">
        <v>110.2</v>
      </c>
      <c r="AQ113" s="143">
        <v>110.2</v>
      </c>
      <c r="AR113" s="143">
        <v>112.5</v>
      </c>
      <c r="AS113" s="143">
        <v>112.5</v>
      </c>
      <c r="AT113" s="143">
        <v>112.5</v>
      </c>
      <c r="AU113" s="143">
        <v>112.5</v>
      </c>
      <c r="AV113" s="143">
        <v>112.5</v>
      </c>
      <c r="AW113" s="143">
        <v>112.5</v>
      </c>
      <c r="AX113" s="143">
        <v>112.5</v>
      </c>
      <c r="AY113" s="143">
        <v>112.5</v>
      </c>
      <c r="AZ113" s="143">
        <v>114.8</v>
      </c>
      <c r="BA113" s="143">
        <v>114.8</v>
      </c>
      <c r="BB113" s="143">
        <v>114.8</v>
      </c>
      <c r="BC113" s="143">
        <v>114.4</v>
      </c>
      <c r="BD113" s="143">
        <v>113.9</v>
      </c>
      <c r="BE113" s="143">
        <v>113.6</v>
      </c>
      <c r="BF113" s="143">
        <v>113.5</v>
      </c>
      <c r="BG113" s="143">
        <v>115.2</v>
      </c>
      <c r="BH113" s="143">
        <v>115.2</v>
      </c>
      <c r="BI113" s="143">
        <v>115</v>
      </c>
      <c r="BJ113" s="143">
        <v>114.9</v>
      </c>
      <c r="BK113" s="144">
        <v>113.6</v>
      </c>
      <c r="BL113" s="143">
        <v>113.9</v>
      </c>
      <c r="BM113" s="143">
        <v>113.9</v>
      </c>
      <c r="BN113" s="143">
        <v>113.9</v>
      </c>
      <c r="BO113" s="143">
        <v>113.9</v>
      </c>
      <c r="BP113" s="143">
        <v>114.9</v>
      </c>
      <c r="BQ113" s="143">
        <v>111.3</v>
      </c>
      <c r="BR113" s="145">
        <v>111.3</v>
      </c>
      <c r="BS113" s="145">
        <v>112.3</v>
      </c>
      <c r="BT113" s="145">
        <v>113.5</v>
      </c>
      <c r="BU113" s="145">
        <v>110.8</v>
      </c>
      <c r="BV113" s="145">
        <v>108.6</v>
      </c>
      <c r="BW113" s="145">
        <v>108.5</v>
      </c>
      <c r="BX113" s="145">
        <v>109.4</v>
      </c>
      <c r="BY113" s="145">
        <v>109.9</v>
      </c>
      <c r="BZ113" s="143">
        <v>110.3</v>
      </c>
      <c r="CA113" s="143">
        <v>110.3</v>
      </c>
      <c r="CB113" s="143">
        <v>112.1</v>
      </c>
      <c r="CC113" s="143">
        <v>106.5</v>
      </c>
      <c r="CD113" s="143">
        <v>97.6</v>
      </c>
      <c r="CE113" s="143">
        <v>99.4</v>
      </c>
      <c r="CF113" s="143">
        <v>101.3</v>
      </c>
      <c r="CG113" s="143">
        <v>102.5</v>
      </c>
      <c r="CH113" s="143">
        <v>100.4</v>
      </c>
      <c r="CI113" s="143">
        <v>100.6</v>
      </c>
      <c r="CJ113" s="146">
        <v>103.1</v>
      </c>
      <c r="CK113" s="146">
        <v>100</v>
      </c>
      <c r="CL113" s="146">
        <v>99.8</v>
      </c>
      <c r="CM113" s="147">
        <v>101.7</v>
      </c>
      <c r="CN113" s="147">
        <v>101.9</v>
      </c>
      <c r="CO113" s="147">
        <v>98.8</v>
      </c>
      <c r="CP113" s="148">
        <v>96</v>
      </c>
      <c r="CQ113" s="149">
        <v>96</v>
      </c>
      <c r="CR113" s="149">
        <v>96.5</v>
      </c>
      <c r="CS113" s="149">
        <v>96</v>
      </c>
      <c r="CT113" s="149">
        <v>96.9</v>
      </c>
      <c r="CU113" s="150">
        <v>100.2</v>
      </c>
      <c r="CV113" s="150">
        <v>99.3</v>
      </c>
      <c r="CW113" s="150">
        <v>98.4</v>
      </c>
      <c r="CX113" s="150">
        <v>100</v>
      </c>
      <c r="CY113" s="150">
        <v>102</v>
      </c>
      <c r="CZ113" s="150">
        <v>102.2</v>
      </c>
      <c r="DA113" s="150">
        <v>99.8</v>
      </c>
      <c r="DB113" s="151">
        <v>97.2</v>
      </c>
      <c r="DC113" s="151">
        <v>94.9</v>
      </c>
      <c r="DD113" s="151">
        <v>96.7</v>
      </c>
      <c r="DE113" s="151">
        <v>96.6</v>
      </c>
      <c r="DF113" s="151">
        <v>98</v>
      </c>
      <c r="DG113" s="151">
        <v>97.9</v>
      </c>
      <c r="DH113" s="151">
        <v>92.5</v>
      </c>
      <c r="DI113" s="151">
        <v>90.5</v>
      </c>
      <c r="DJ113" s="151">
        <v>89</v>
      </c>
      <c r="DK113" s="151">
        <v>90.9</v>
      </c>
      <c r="DL113" s="151">
        <v>91.2</v>
      </c>
      <c r="DM113" s="152">
        <v>90.4</v>
      </c>
      <c r="DN113" s="152">
        <v>88.5</v>
      </c>
      <c r="DO113" s="152">
        <v>87.7</v>
      </c>
      <c r="DP113" s="152">
        <v>90.1</v>
      </c>
      <c r="DQ113" s="152">
        <v>91.8</v>
      </c>
      <c r="DR113" s="152">
        <v>91.8</v>
      </c>
      <c r="DS113" s="152">
        <v>91.6</v>
      </c>
      <c r="DT113" s="152">
        <v>91.6</v>
      </c>
      <c r="DU113" s="152">
        <v>91.1</v>
      </c>
      <c r="DV113" s="152">
        <v>90.9</v>
      </c>
      <c r="DW113" s="152">
        <v>91.4</v>
      </c>
      <c r="DX113" s="152">
        <v>91.7</v>
      </c>
      <c r="DY113" s="152">
        <v>91.4</v>
      </c>
      <c r="DZ113" s="152">
        <v>92.8</v>
      </c>
      <c r="EA113" s="152">
        <v>93.2</v>
      </c>
      <c r="EB113" s="152">
        <v>92.3</v>
      </c>
      <c r="EC113" s="152">
        <v>92.2</v>
      </c>
      <c r="ED113" s="152">
        <v>91.4</v>
      </c>
      <c r="EE113" s="152">
        <v>91.7</v>
      </c>
      <c r="EF113" s="152">
        <v>91.6</v>
      </c>
      <c r="EG113" s="152">
        <v>89.7</v>
      </c>
      <c r="EH113" s="152">
        <v>88.8</v>
      </c>
      <c r="EI113" s="152">
        <v>90.7</v>
      </c>
      <c r="EJ113" s="152">
        <v>91.9</v>
      </c>
      <c r="EK113" s="152">
        <v>93.9</v>
      </c>
      <c r="EL113" s="152">
        <v>94.6</v>
      </c>
      <c r="EM113" s="152">
        <v>95.1</v>
      </c>
      <c r="EN113" s="152">
        <v>93.7</v>
      </c>
      <c r="EO113" s="152">
        <v>92.2</v>
      </c>
      <c r="EP113" s="152">
        <v>91.5</v>
      </c>
      <c r="EQ113" s="152">
        <v>89.8</v>
      </c>
      <c r="ER113" s="152">
        <v>91.4</v>
      </c>
      <c r="ES113" s="152">
        <v>92.9</v>
      </c>
      <c r="ET113" s="152">
        <v>93.2</v>
      </c>
      <c r="EU113" s="152">
        <v>92.5</v>
      </c>
      <c r="EV113" s="152">
        <v>93</v>
      </c>
      <c r="EW113" s="152">
        <v>93.4</v>
      </c>
    </row>
    <row r="114" spans="1:153">
      <c r="A114" s="141" t="s">
        <v>7262</v>
      </c>
      <c r="B114" s="141" t="s">
        <v>7263</v>
      </c>
      <c r="C114" s="142">
        <v>4.1799999999999997E-3</v>
      </c>
      <c r="D114" s="143">
        <v>100</v>
      </c>
      <c r="E114" s="143">
        <v>100</v>
      </c>
      <c r="F114" s="143">
        <v>100</v>
      </c>
      <c r="G114" s="143">
        <v>100</v>
      </c>
      <c r="H114" s="143">
        <v>100</v>
      </c>
      <c r="I114" s="143">
        <v>100</v>
      </c>
      <c r="J114" s="143">
        <v>100</v>
      </c>
      <c r="K114" s="143">
        <v>100</v>
      </c>
      <c r="L114" s="143">
        <v>100</v>
      </c>
      <c r="M114" s="143">
        <v>100</v>
      </c>
      <c r="N114" s="143">
        <v>100</v>
      </c>
      <c r="O114" s="143">
        <v>100</v>
      </c>
      <c r="P114" s="143">
        <v>100</v>
      </c>
      <c r="Q114" s="143">
        <v>100</v>
      </c>
      <c r="R114" s="143">
        <v>100</v>
      </c>
      <c r="S114" s="143">
        <v>100</v>
      </c>
      <c r="T114" s="143">
        <v>100</v>
      </c>
      <c r="U114" s="143">
        <v>100</v>
      </c>
      <c r="V114" s="143">
        <v>100</v>
      </c>
      <c r="W114" s="143">
        <v>100</v>
      </c>
      <c r="X114" s="143">
        <v>100</v>
      </c>
      <c r="Y114" s="143">
        <v>100</v>
      </c>
      <c r="Z114" s="143">
        <v>100</v>
      </c>
      <c r="AA114" s="143">
        <v>100</v>
      </c>
      <c r="AB114" s="143">
        <v>100</v>
      </c>
      <c r="AC114" s="143">
        <v>100</v>
      </c>
      <c r="AD114" s="143">
        <v>100</v>
      </c>
      <c r="AE114" s="143">
        <v>100</v>
      </c>
      <c r="AF114" s="143">
        <v>100</v>
      </c>
      <c r="AG114" s="143">
        <v>100</v>
      </c>
      <c r="AH114" s="143">
        <v>100</v>
      </c>
      <c r="AI114" s="143">
        <v>100</v>
      </c>
      <c r="AJ114" s="143">
        <v>100</v>
      </c>
      <c r="AK114" s="143">
        <v>100</v>
      </c>
      <c r="AL114" s="143">
        <v>100</v>
      </c>
      <c r="AM114" s="143">
        <v>100</v>
      </c>
      <c r="AN114" s="143">
        <v>100</v>
      </c>
      <c r="AO114" s="143">
        <v>100</v>
      </c>
      <c r="AP114" s="143">
        <v>100</v>
      </c>
      <c r="AQ114" s="143">
        <v>100</v>
      </c>
      <c r="AR114" s="143">
        <v>100</v>
      </c>
      <c r="AS114" s="143">
        <v>100</v>
      </c>
      <c r="AT114" s="143">
        <v>100</v>
      </c>
      <c r="AU114" s="143">
        <v>100</v>
      </c>
      <c r="AV114" s="143">
        <v>100</v>
      </c>
      <c r="AW114" s="143">
        <v>100</v>
      </c>
      <c r="AX114" s="143">
        <v>100</v>
      </c>
      <c r="AY114" s="143">
        <v>100</v>
      </c>
      <c r="AZ114" s="143">
        <v>100</v>
      </c>
      <c r="BA114" s="143">
        <v>100</v>
      </c>
      <c r="BB114" s="143">
        <v>100</v>
      </c>
      <c r="BC114" s="143">
        <v>100</v>
      </c>
      <c r="BD114" s="143">
        <v>100</v>
      </c>
      <c r="BE114" s="143">
        <v>100</v>
      </c>
      <c r="BF114" s="143">
        <v>100</v>
      </c>
      <c r="BG114" s="143">
        <v>100</v>
      </c>
      <c r="BH114" s="143">
        <v>100</v>
      </c>
      <c r="BI114" s="143">
        <v>100</v>
      </c>
      <c r="BJ114" s="143">
        <v>100</v>
      </c>
      <c r="BK114" s="144">
        <v>100</v>
      </c>
      <c r="BL114" s="143">
        <v>100</v>
      </c>
      <c r="BM114" s="143">
        <v>100</v>
      </c>
      <c r="BN114" s="143">
        <v>100</v>
      </c>
      <c r="BO114" s="143">
        <v>100</v>
      </c>
      <c r="BP114" s="143">
        <v>100</v>
      </c>
      <c r="BQ114" s="143">
        <v>65.5</v>
      </c>
      <c r="BR114" s="145">
        <v>65.5</v>
      </c>
      <c r="BS114" s="145">
        <v>65.5</v>
      </c>
      <c r="BT114" s="145">
        <v>65.5</v>
      </c>
      <c r="BU114" s="145">
        <v>65.5</v>
      </c>
      <c r="BV114" s="145">
        <v>65.5</v>
      </c>
      <c r="BW114" s="145">
        <v>65.5</v>
      </c>
      <c r="BX114" s="145">
        <v>65.5</v>
      </c>
      <c r="BY114" s="145">
        <v>65.5</v>
      </c>
      <c r="BZ114" s="143">
        <v>65.5</v>
      </c>
      <c r="CA114" s="143">
        <v>65.5</v>
      </c>
      <c r="CB114" s="143">
        <v>65.5</v>
      </c>
      <c r="CC114" s="143">
        <v>65.5</v>
      </c>
      <c r="CD114" s="143">
        <v>65.5</v>
      </c>
      <c r="CE114" s="143">
        <v>65.5</v>
      </c>
      <c r="CF114" s="143">
        <v>65.5</v>
      </c>
      <c r="CG114" s="143">
        <v>65.5</v>
      </c>
      <c r="CH114" s="143">
        <v>73.3</v>
      </c>
      <c r="CI114" s="143">
        <v>73.3</v>
      </c>
      <c r="CJ114" s="146">
        <v>73.3</v>
      </c>
      <c r="CK114" s="146">
        <v>73.3</v>
      </c>
      <c r="CL114" s="146">
        <v>73.3</v>
      </c>
      <c r="CM114" s="147">
        <v>73.3</v>
      </c>
      <c r="CN114" s="147">
        <v>73.3</v>
      </c>
      <c r="CO114" s="147">
        <v>73.3</v>
      </c>
      <c r="CP114" s="148">
        <v>73.3</v>
      </c>
      <c r="CQ114" s="149">
        <v>73.3</v>
      </c>
      <c r="CR114" s="149">
        <v>73.3</v>
      </c>
      <c r="CS114" s="149">
        <v>73.3</v>
      </c>
      <c r="CT114" s="149">
        <v>73.3</v>
      </c>
      <c r="CU114" s="150">
        <v>73.3</v>
      </c>
      <c r="CV114" s="150">
        <v>73.3</v>
      </c>
      <c r="CW114" s="150">
        <v>73.3</v>
      </c>
      <c r="CX114" s="150">
        <v>73.3</v>
      </c>
      <c r="CY114" s="150">
        <v>73.3</v>
      </c>
      <c r="CZ114" s="150">
        <v>73.3</v>
      </c>
      <c r="DA114" s="150">
        <v>73.3</v>
      </c>
      <c r="DB114" s="151">
        <v>73.3</v>
      </c>
      <c r="DC114" s="151">
        <v>73.3</v>
      </c>
      <c r="DD114" s="151">
        <v>73.3</v>
      </c>
      <c r="DE114" s="151">
        <v>73.3</v>
      </c>
      <c r="DF114" s="151">
        <v>73.3</v>
      </c>
      <c r="DG114" s="151">
        <v>73.3</v>
      </c>
      <c r="DH114" s="151">
        <v>73.3</v>
      </c>
      <c r="DI114" s="151">
        <v>73.3</v>
      </c>
      <c r="DJ114" s="151">
        <v>73.3</v>
      </c>
      <c r="DK114" s="151">
        <v>73.3</v>
      </c>
      <c r="DL114" s="151">
        <v>73.3</v>
      </c>
      <c r="DM114" s="152">
        <v>73.3</v>
      </c>
      <c r="DN114" s="152">
        <v>73.3</v>
      </c>
      <c r="DO114" s="152">
        <v>73.3</v>
      </c>
      <c r="DP114" s="152">
        <v>73.3</v>
      </c>
      <c r="DQ114" s="152">
        <v>73.3</v>
      </c>
      <c r="DR114" s="152">
        <v>73.3</v>
      </c>
      <c r="DS114" s="152">
        <v>73.3</v>
      </c>
      <c r="DT114" s="152">
        <v>73.3</v>
      </c>
      <c r="DU114" s="152">
        <v>73.3</v>
      </c>
      <c r="DV114" s="152">
        <v>73.3</v>
      </c>
      <c r="DW114" s="152">
        <v>73.3</v>
      </c>
      <c r="DX114" s="152">
        <v>73.3</v>
      </c>
      <c r="DY114" s="152">
        <v>73.3</v>
      </c>
      <c r="DZ114" s="152">
        <v>73.3</v>
      </c>
      <c r="EA114" s="152">
        <v>73.3</v>
      </c>
      <c r="EB114" s="152">
        <v>73.3</v>
      </c>
      <c r="EC114" s="152">
        <v>73.3</v>
      </c>
      <c r="ED114" s="152">
        <v>73.3</v>
      </c>
      <c r="EE114" s="152">
        <v>73.3</v>
      </c>
      <c r="EF114" s="152">
        <v>73.3</v>
      </c>
      <c r="EG114" s="152">
        <v>73.3</v>
      </c>
      <c r="EH114" s="152">
        <v>73.3</v>
      </c>
      <c r="EI114" s="152">
        <v>73.3</v>
      </c>
      <c r="EJ114" s="152">
        <v>73.3</v>
      </c>
      <c r="EK114" s="152">
        <v>73.3</v>
      </c>
      <c r="EL114" s="152">
        <v>73.3</v>
      </c>
      <c r="EM114" s="152">
        <v>73.3</v>
      </c>
      <c r="EN114" s="152">
        <v>73.3</v>
      </c>
      <c r="EO114" s="152">
        <v>73.3</v>
      </c>
      <c r="EP114" s="152">
        <v>73.3</v>
      </c>
      <c r="EQ114" s="152">
        <v>73.3</v>
      </c>
      <c r="ER114" s="152">
        <v>73.3</v>
      </c>
      <c r="ES114" s="152">
        <v>73.3</v>
      </c>
      <c r="ET114" s="152">
        <v>73.3</v>
      </c>
      <c r="EU114" s="152">
        <v>73.3</v>
      </c>
      <c r="EV114" s="152">
        <v>73.3</v>
      </c>
      <c r="EW114" s="152">
        <v>73.3</v>
      </c>
    </row>
    <row r="115" spans="1:153">
      <c r="A115" s="141" t="s">
        <v>7264</v>
      </c>
      <c r="B115" s="141" t="s">
        <v>7265</v>
      </c>
      <c r="C115" s="142">
        <v>9.3740000000000004E-2</v>
      </c>
      <c r="D115" s="143">
        <v>100</v>
      </c>
      <c r="E115" s="143">
        <v>100</v>
      </c>
      <c r="F115" s="143">
        <v>100</v>
      </c>
      <c r="G115" s="143">
        <v>100</v>
      </c>
      <c r="H115" s="143">
        <v>100</v>
      </c>
      <c r="I115" s="143">
        <v>100</v>
      </c>
      <c r="J115" s="143">
        <v>100</v>
      </c>
      <c r="K115" s="143">
        <v>102</v>
      </c>
      <c r="L115" s="143">
        <v>104</v>
      </c>
      <c r="M115" s="143">
        <v>104</v>
      </c>
      <c r="N115" s="143">
        <v>104</v>
      </c>
      <c r="O115" s="143">
        <v>104</v>
      </c>
      <c r="P115" s="143">
        <v>104</v>
      </c>
      <c r="Q115" s="143">
        <v>104</v>
      </c>
      <c r="R115" s="143">
        <v>105.8</v>
      </c>
      <c r="S115" s="143">
        <v>104</v>
      </c>
      <c r="T115" s="143">
        <v>104</v>
      </c>
      <c r="U115" s="143">
        <v>104</v>
      </c>
      <c r="V115" s="143">
        <v>104</v>
      </c>
      <c r="W115" s="143">
        <v>110.9</v>
      </c>
      <c r="X115" s="143">
        <v>108.5</v>
      </c>
      <c r="Y115" s="143">
        <v>108.5</v>
      </c>
      <c r="Z115" s="143">
        <v>109.4</v>
      </c>
      <c r="AA115" s="143">
        <v>110</v>
      </c>
      <c r="AB115" s="143">
        <v>110</v>
      </c>
      <c r="AC115" s="143">
        <v>117.1</v>
      </c>
      <c r="AD115" s="143">
        <v>112.2</v>
      </c>
      <c r="AE115" s="143">
        <v>112.9</v>
      </c>
      <c r="AF115" s="143">
        <v>112.9</v>
      </c>
      <c r="AG115" s="143">
        <v>113.6</v>
      </c>
      <c r="AH115" s="143">
        <v>113.6</v>
      </c>
      <c r="AI115" s="143">
        <v>113.6</v>
      </c>
      <c r="AJ115" s="143">
        <v>113.6</v>
      </c>
      <c r="AK115" s="143">
        <v>113.6</v>
      </c>
      <c r="AL115" s="143">
        <v>113.6</v>
      </c>
      <c r="AM115" s="143">
        <v>112.7</v>
      </c>
      <c r="AN115" s="143">
        <v>113.6</v>
      </c>
      <c r="AO115" s="143">
        <v>113.6</v>
      </c>
      <c r="AP115" s="143">
        <v>113.6</v>
      </c>
      <c r="AQ115" s="143">
        <v>113.6</v>
      </c>
      <c r="AR115" s="143">
        <v>113.6</v>
      </c>
      <c r="AS115" s="143">
        <v>113.6</v>
      </c>
      <c r="AT115" s="143">
        <v>113.6</v>
      </c>
      <c r="AU115" s="143">
        <v>113.6</v>
      </c>
      <c r="AV115" s="143">
        <v>113.6</v>
      </c>
      <c r="AW115" s="143">
        <v>113.6</v>
      </c>
      <c r="AX115" s="143">
        <v>113.6</v>
      </c>
      <c r="AY115" s="143">
        <v>113.6</v>
      </c>
      <c r="AZ115" s="143">
        <v>113.6</v>
      </c>
      <c r="BA115" s="143">
        <v>113.6</v>
      </c>
      <c r="BB115" s="143">
        <v>113.6</v>
      </c>
      <c r="BC115" s="143">
        <v>113.6</v>
      </c>
      <c r="BD115" s="143">
        <v>113.6</v>
      </c>
      <c r="BE115" s="143">
        <v>113.6</v>
      </c>
      <c r="BF115" s="143">
        <v>113.6</v>
      </c>
      <c r="BG115" s="143">
        <v>113.6</v>
      </c>
      <c r="BH115" s="143">
        <v>113.6</v>
      </c>
      <c r="BI115" s="143">
        <v>113.6</v>
      </c>
      <c r="BJ115" s="143">
        <v>113.6</v>
      </c>
      <c r="BK115" s="144">
        <v>113.6</v>
      </c>
      <c r="BL115" s="143">
        <v>113.6</v>
      </c>
      <c r="BM115" s="143">
        <v>113.6</v>
      </c>
      <c r="BN115" s="143">
        <v>113.6</v>
      </c>
      <c r="BO115" s="143">
        <v>113.6</v>
      </c>
      <c r="BP115" s="143">
        <v>113.6</v>
      </c>
      <c r="BQ115" s="143">
        <v>113.6</v>
      </c>
      <c r="BR115" s="145">
        <v>113.6</v>
      </c>
      <c r="BS115" s="145">
        <v>113.6</v>
      </c>
      <c r="BT115" s="145">
        <v>113.6</v>
      </c>
      <c r="BU115" s="145">
        <v>113.6</v>
      </c>
      <c r="BV115" s="145">
        <v>113.6</v>
      </c>
      <c r="BW115" s="145">
        <v>113.6</v>
      </c>
      <c r="BX115" s="145">
        <v>113.6</v>
      </c>
      <c r="BY115" s="145">
        <v>113.6</v>
      </c>
      <c r="BZ115" s="143">
        <v>113.6</v>
      </c>
      <c r="CA115" s="143">
        <v>113.6</v>
      </c>
      <c r="CB115" s="143">
        <v>113.6</v>
      </c>
      <c r="CC115" s="143">
        <v>117.2</v>
      </c>
      <c r="CD115" s="143">
        <v>113.6</v>
      </c>
      <c r="CE115" s="143">
        <v>113.6</v>
      </c>
      <c r="CF115" s="143">
        <v>113.6</v>
      </c>
      <c r="CG115" s="143">
        <v>113.6</v>
      </c>
      <c r="CH115" s="143">
        <v>113.6</v>
      </c>
      <c r="CI115" s="143">
        <v>113.6</v>
      </c>
      <c r="CJ115" s="146">
        <v>113.6</v>
      </c>
      <c r="CK115" s="146">
        <v>113.6</v>
      </c>
      <c r="CL115" s="146">
        <v>113.6</v>
      </c>
      <c r="CM115" s="147">
        <v>113.6</v>
      </c>
      <c r="CN115" s="147">
        <v>113.6</v>
      </c>
      <c r="CO115" s="147">
        <v>113.6</v>
      </c>
      <c r="CP115" s="148">
        <v>113.6</v>
      </c>
      <c r="CQ115" s="149">
        <v>113.6</v>
      </c>
      <c r="CR115" s="149">
        <v>113.6</v>
      </c>
      <c r="CS115" s="149">
        <v>113.6</v>
      </c>
      <c r="CT115" s="149">
        <v>113.6</v>
      </c>
      <c r="CU115" s="150">
        <v>113.6</v>
      </c>
      <c r="CV115" s="150">
        <v>113.6</v>
      </c>
      <c r="CW115" s="150">
        <v>113.6</v>
      </c>
      <c r="CX115" s="150">
        <v>113.6</v>
      </c>
      <c r="CY115" s="150">
        <v>113.6</v>
      </c>
      <c r="CZ115" s="150">
        <v>113.6</v>
      </c>
      <c r="DA115" s="150">
        <v>113.6</v>
      </c>
      <c r="DB115" s="151">
        <v>113.6</v>
      </c>
      <c r="DC115" s="151">
        <v>113.6</v>
      </c>
      <c r="DD115" s="151">
        <v>113.6</v>
      </c>
      <c r="DE115" s="151">
        <v>113.6</v>
      </c>
      <c r="DF115" s="151">
        <v>113.6</v>
      </c>
      <c r="DG115" s="151">
        <v>113.6</v>
      </c>
      <c r="DH115" s="151">
        <v>113.6</v>
      </c>
      <c r="DI115" s="151">
        <v>113.6</v>
      </c>
      <c r="DJ115" s="151">
        <v>113.6</v>
      </c>
      <c r="DK115" s="151">
        <v>113.6</v>
      </c>
      <c r="DL115" s="151">
        <v>113.6</v>
      </c>
      <c r="DM115" s="152">
        <v>113.6</v>
      </c>
      <c r="DN115" s="152">
        <v>113.6</v>
      </c>
      <c r="DO115" s="152">
        <v>113.6</v>
      </c>
      <c r="DP115" s="152">
        <v>113.6</v>
      </c>
      <c r="DQ115" s="152">
        <v>113.6</v>
      </c>
      <c r="DR115" s="152">
        <v>113.6</v>
      </c>
      <c r="DS115" s="152">
        <v>113.6</v>
      </c>
      <c r="DT115" s="152">
        <v>113.6</v>
      </c>
      <c r="DU115" s="152">
        <v>113.6</v>
      </c>
      <c r="DV115" s="152">
        <v>113.6</v>
      </c>
      <c r="DW115" s="152">
        <v>113.6</v>
      </c>
      <c r="DX115" s="152">
        <v>113.6</v>
      </c>
      <c r="DY115" s="152">
        <v>113.6</v>
      </c>
      <c r="DZ115" s="152">
        <v>113.6</v>
      </c>
      <c r="EA115" s="152">
        <v>113.6</v>
      </c>
      <c r="EB115" s="152">
        <v>113.6</v>
      </c>
      <c r="EC115" s="152">
        <v>113.6</v>
      </c>
      <c r="ED115" s="152">
        <v>113.6</v>
      </c>
      <c r="EE115" s="152">
        <v>113.6</v>
      </c>
      <c r="EF115" s="152">
        <v>113.6</v>
      </c>
      <c r="EG115" s="152">
        <v>113.6</v>
      </c>
      <c r="EH115" s="152">
        <v>113.6</v>
      </c>
      <c r="EI115" s="152">
        <v>113.6</v>
      </c>
      <c r="EJ115" s="152">
        <v>113.6</v>
      </c>
      <c r="EK115" s="152">
        <v>113.6</v>
      </c>
      <c r="EL115" s="152">
        <v>113.6</v>
      </c>
      <c r="EM115" s="152">
        <v>113.6</v>
      </c>
      <c r="EN115" s="152">
        <v>113.6</v>
      </c>
      <c r="EO115" s="152">
        <v>113.6</v>
      </c>
      <c r="EP115" s="152">
        <v>113.6</v>
      </c>
      <c r="EQ115" s="152">
        <v>113.6</v>
      </c>
      <c r="ER115" s="152">
        <v>113.6</v>
      </c>
      <c r="ES115" s="152">
        <v>113.6</v>
      </c>
      <c r="ET115" s="152">
        <v>113.6</v>
      </c>
      <c r="EU115" s="152">
        <v>113.6</v>
      </c>
      <c r="EV115" s="152">
        <v>113.6</v>
      </c>
      <c r="EW115" s="152">
        <v>113.6</v>
      </c>
    </row>
    <row r="116" spans="1:153">
      <c r="A116" s="141" t="s">
        <v>7266</v>
      </c>
      <c r="B116" s="141" t="s">
        <v>7267</v>
      </c>
      <c r="C116" s="142">
        <v>0.10347000000000001</v>
      </c>
      <c r="D116" s="143">
        <v>245.2</v>
      </c>
      <c r="E116" s="143">
        <v>253.4</v>
      </c>
      <c r="F116" s="143">
        <v>206.8</v>
      </c>
      <c r="G116" s="143">
        <v>173.2</v>
      </c>
      <c r="H116" s="143">
        <v>175.9</v>
      </c>
      <c r="I116" s="143">
        <v>127.4</v>
      </c>
      <c r="J116" s="143">
        <v>139</v>
      </c>
      <c r="K116" s="143">
        <v>134.80000000000001</v>
      </c>
      <c r="L116" s="143">
        <v>171.5</v>
      </c>
      <c r="M116" s="143">
        <v>225.2</v>
      </c>
      <c r="N116" s="143">
        <v>195.9</v>
      </c>
      <c r="O116" s="143">
        <v>192.7</v>
      </c>
      <c r="P116" s="143">
        <v>185.9</v>
      </c>
      <c r="Q116" s="143">
        <v>175.2</v>
      </c>
      <c r="R116" s="143">
        <v>158.80000000000001</v>
      </c>
      <c r="S116" s="143">
        <v>138.19999999999999</v>
      </c>
      <c r="T116" s="143">
        <v>121.1</v>
      </c>
      <c r="U116" s="143">
        <v>162</v>
      </c>
      <c r="V116" s="143">
        <v>129.5</v>
      </c>
      <c r="W116" s="143">
        <v>116.8</v>
      </c>
      <c r="X116" s="143">
        <v>101.7</v>
      </c>
      <c r="Y116" s="143">
        <v>110</v>
      </c>
      <c r="Z116" s="143">
        <v>108.9</v>
      </c>
      <c r="AA116" s="143">
        <v>102.5</v>
      </c>
      <c r="AB116" s="143">
        <v>101.1</v>
      </c>
      <c r="AC116" s="143">
        <v>113.7</v>
      </c>
      <c r="AD116" s="143">
        <v>114.5</v>
      </c>
      <c r="AE116" s="143">
        <v>122.8</v>
      </c>
      <c r="AF116" s="143">
        <v>122</v>
      </c>
      <c r="AG116" s="143">
        <v>128.30000000000001</v>
      </c>
      <c r="AH116" s="143">
        <v>121.1</v>
      </c>
      <c r="AI116" s="143">
        <v>113.9</v>
      </c>
      <c r="AJ116" s="143">
        <v>103.9</v>
      </c>
      <c r="AK116" s="143">
        <v>103.8</v>
      </c>
      <c r="AL116" s="143">
        <v>91.1</v>
      </c>
      <c r="AM116" s="143">
        <v>91.4</v>
      </c>
      <c r="AN116" s="143">
        <v>98.2</v>
      </c>
      <c r="AO116" s="143">
        <v>105.4</v>
      </c>
      <c r="AP116" s="143">
        <v>105.9</v>
      </c>
      <c r="AQ116" s="143">
        <v>98.1</v>
      </c>
      <c r="AR116" s="143">
        <v>87.7</v>
      </c>
      <c r="AS116" s="143">
        <v>90.8</v>
      </c>
      <c r="AT116" s="143">
        <v>89.8</v>
      </c>
      <c r="AU116" s="143">
        <v>84.1</v>
      </c>
      <c r="AV116" s="143">
        <v>75.3</v>
      </c>
      <c r="AW116" s="143">
        <v>75.599999999999994</v>
      </c>
      <c r="AX116" s="143">
        <v>71.5</v>
      </c>
      <c r="AY116" s="143">
        <v>69.400000000000006</v>
      </c>
      <c r="AZ116" s="143">
        <v>73.8</v>
      </c>
      <c r="BA116" s="143">
        <v>73.3</v>
      </c>
      <c r="BB116" s="143">
        <v>72.099999999999994</v>
      </c>
      <c r="BC116" s="143">
        <v>79.3</v>
      </c>
      <c r="BD116" s="143">
        <v>82.6</v>
      </c>
      <c r="BE116" s="143">
        <v>81.5</v>
      </c>
      <c r="BF116" s="143">
        <v>78.7</v>
      </c>
      <c r="BG116" s="143">
        <v>74.5</v>
      </c>
      <c r="BH116" s="143">
        <v>74.2</v>
      </c>
      <c r="BI116" s="143">
        <v>75</v>
      </c>
      <c r="BJ116" s="143">
        <v>74.8</v>
      </c>
      <c r="BK116" s="144">
        <v>86.6</v>
      </c>
      <c r="BL116" s="143">
        <v>90.1</v>
      </c>
      <c r="BM116" s="143">
        <v>84.9</v>
      </c>
      <c r="BN116" s="143">
        <v>78.8</v>
      </c>
      <c r="BO116" s="143">
        <v>76.8</v>
      </c>
      <c r="BP116" s="143">
        <v>82.7</v>
      </c>
      <c r="BQ116" s="143">
        <v>85.7</v>
      </c>
      <c r="BR116" s="145">
        <v>85.1</v>
      </c>
      <c r="BS116" s="145">
        <v>84.7</v>
      </c>
      <c r="BT116" s="145">
        <v>90</v>
      </c>
      <c r="BU116" s="145">
        <v>99</v>
      </c>
      <c r="BV116" s="145">
        <v>102.7</v>
      </c>
      <c r="BW116" s="145">
        <v>95.7</v>
      </c>
      <c r="BX116" s="145">
        <v>91.3</v>
      </c>
      <c r="BY116" s="145">
        <v>88.6</v>
      </c>
      <c r="BZ116" s="143">
        <v>85.1</v>
      </c>
      <c r="CA116" s="143">
        <v>92.6</v>
      </c>
      <c r="CB116" s="143">
        <v>98.6</v>
      </c>
      <c r="CC116" s="143">
        <v>97</v>
      </c>
      <c r="CD116" s="143">
        <v>100.3</v>
      </c>
      <c r="CE116" s="143">
        <v>108.4</v>
      </c>
      <c r="CF116" s="143">
        <v>101.7</v>
      </c>
      <c r="CG116" s="143">
        <v>100.1</v>
      </c>
      <c r="CH116" s="143">
        <v>97.3</v>
      </c>
      <c r="CI116" s="143">
        <v>97.3</v>
      </c>
      <c r="CJ116" s="146">
        <v>100.6</v>
      </c>
      <c r="CK116" s="146">
        <v>100</v>
      </c>
      <c r="CL116" s="146">
        <v>98.5</v>
      </c>
      <c r="CM116" s="147">
        <v>97.3</v>
      </c>
      <c r="CN116" s="147">
        <v>97.4</v>
      </c>
      <c r="CO116" s="147">
        <v>93.7</v>
      </c>
      <c r="CP116" s="148">
        <v>89.5</v>
      </c>
      <c r="CQ116" s="149">
        <v>93.6</v>
      </c>
      <c r="CR116" s="149">
        <v>89.7</v>
      </c>
      <c r="CS116" s="149">
        <v>91.2</v>
      </c>
      <c r="CT116" s="149">
        <v>89.2</v>
      </c>
      <c r="CU116" s="150">
        <v>82</v>
      </c>
      <c r="CV116" s="150">
        <v>79.3</v>
      </c>
      <c r="CW116" s="150">
        <v>79.400000000000006</v>
      </c>
      <c r="CX116" s="150">
        <v>82.4</v>
      </c>
      <c r="CY116" s="150">
        <v>84</v>
      </c>
      <c r="CZ116" s="150">
        <v>86.8</v>
      </c>
      <c r="DA116" s="150">
        <v>91.3</v>
      </c>
      <c r="DB116" s="151">
        <v>91.1</v>
      </c>
      <c r="DC116" s="151">
        <v>92.3</v>
      </c>
      <c r="DD116" s="151">
        <v>90.3</v>
      </c>
      <c r="DE116" s="151">
        <v>90.5</v>
      </c>
      <c r="DF116" s="151">
        <v>89.1</v>
      </c>
      <c r="DG116" s="151">
        <v>88</v>
      </c>
      <c r="DH116" s="151">
        <v>90.7</v>
      </c>
      <c r="DI116" s="151">
        <v>94.5</v>
      </c>
      <c r="DJ116" s="151">
        <v>93.4</v>
      </c>
      <c r="DK116" s="151">
        <v>95</v>
      </c>
      <c r="DL116" s="151">
        <v>112.3</v>
      </c>
      <c r="DM116" s="152">
        <v>138.1</v>
      </c>
      <c r="DN116" s="152">
        <v>136.1</v>
      </c>
      <c r="DO116" s="152">
        <v>145.6</v>
      </c>
      <c r="DP116" s="152">
        <v>134.1</v>
      </c>
      <c r="DQ116" s="152">
        <v>138.80000000000001</v>
      </c>
      <c r="DR116" s="152">
        <v>139.19999999999999</v>
      </c>
      <c r="DS116" s="152">
        <v>137.80000000000001</v>
      </c>
      <c r="DT116" s="152">
        <v>146.30000000000001</v>
      </c>
      <c r="DU116" s="152">
        <v>134.9</v>
      </c>
      <c r="DV116" s="152">
        <v>127.5</v>
      </c>
      <c r="DW116" s="152">
        <v>119</v>
      </c>
      <c r="DX116" s="152">
        <v>108.8</v>
      </c>
      <c r="DY116" s="152">
        <v>112.5</v>
      </c>
      <c r="DZ116" s="152">
        <v>110.6</v>
      </c>
      <c r="EA116" s="152">
        <v>123</v>
      </c>
      <c r="EB116" s="152">
        <v>138.4</v>
      </c>
      <c r="EC116" s="152">
        <v>141.6</v>
      </c>
      <c r="ED116" s="152">
        <v>137.19999999999999</v>
      </c>
      <c r="EE116" s="152">
        <v>126.5</v>
      </c>
      <c r="EF116" s="152">
        <v>127.8</v>
      </c>
      <c r="EG116" s="152">
        <v>129.9</v>
      </c>
      <c r="EH116" s="152">
        <v>128.69999999999999</v>
      </c>
      <c r="EI116" s="152">
        <v>132.69999999999999</v>
      </c>
      <c r="EJ116" s="152">
        <v>137.80000000000001</v>
      </c>
      <c r="EK116" s="152">
        <v>142.1</v>
      </c>
      <c r="EL116" s="152">
        <v>129.30000000000001</v>
      </c>
      <c r="EM116" s="152">
        <v>130</v>
      </c>
      <c r="EN116" s="152">
        <v>125</v>
      </c>
      <c r="EO116" s="152">
        <v>122.6</v>
      </c>
      <c r="EP116" s="152">
        <v>119.8</v>
      </c>
      <c r="EQ116" s="152">
        <v>119.5</v>
      </c>
      <c r="ER116" s="152">
        <v>121.5</v>
      </c>
      <c r="ES116" s="152">
        <v>126.5</v>
      </c>
      <c r="ET116" s="152">
        <v>124.4</v>
      </c>
      <c r="EU116" s="152">
        <v>124.3</v>
      </c>
      <c r="EV116" s="152">
        <v>121.7</v>
      </c>
      <c r="EW116" s="152">
        <v>125.7</v>
      </c>
    </row>
    <row r="117" spans="1:153">
      <c r="A117" s="141" t="s">
        <v>7268</v>
      </c>
      <c r="B117" s="141" t="s">
        <v>7269</v>
      </c>
      <c r="C117" s="142">
        <v>0.28850999999999999</v>
      </c>
      <c r="D117" s="143">
        <v>95.6</v>
      </c>
      <c r="E117" s="143">
        <v>94.4</v>
      </c>
      <c r="F117" s="143">
        <v>91.6</v>
      </c>
      <c r="G117" s="143">
        <v>88.7</v>
      </c>
      <c r="H117" s="143">
        <v>83.1</v>
      </c>
      <c r="I117" s="143">
        <v>87.1</v>
      </c>
      <c r="J117" s="143">
        <v>88.9</v>
      </c>
      <c r="K117" s="143">
        <v>83.3</v>
      </c>
      <c r="L117" s="143">
        <v>77.5</v>
      </c>
      <c r="M117" s="143">
        <v>77.3</v>
      </c>
      <c r="N117" s="143">
        <v>75.3</v>
      </c>
      <c r="O117" s="143">
        <v>78.7</v>
      </c>
      <c r="P117" s="143">
        <v>77.900000000000006</v>
      </c>
      <c r="Q117" s="143">
        <v>81</v>
      </c>
      <c r="R117" s="143">
        <v>84</v>
      </c>
      <c r="S117" s="143">
        <v>92.3</v>
      </c>
      <c r="T117" s="143">
        <v>91.6</v>
      </c>
      <c r="U117" s="143">
        <v>86.8</v>
      </c>
      <c r="V117" s="143">
        <v>77.8</v>
      </c>
      <c r="W117" s="143">
        <v>73.900000000000006</v>
      </c>
      <c r="X117" s="143">
        <v>73.5</v>
      </c>
      <c r="Y117" s="143">
        <v>73</v>
      </c>
      <c r="Z117" s="143">
        <v>70.8</v>
      </c>
      <c r="AA117" s="143">
        <v>71.599999999999994</v>
      </c>
      <c r="AB117" s="143">
        <v>69</v>
      </c>
      <c r="AC117" s="143">
        <v>69.2</v>
      </c>
      <c r="AD117" s="143">
        <v>69.599999999999994</v>
      </c>
      <c r="AE117" s="143">
        <v>67.3</v>
      </c>
      <c r="AF117" s="143">
        <v>63.5</v>
      </c>
      <c r="AG117" s="143">
        <v>58.5</v>
      </c>
      <c r="AH117" s="143">
        <v>58.5</v>
      </c>
      <c r="AI117" s="143">
        <v>56.9</v>
      </c>
      <c r="AJ117" s="143">
        <v>56.2</v>
      </c>
      <c r="AK117" s="143">
        <v>59.1</v>
      </c>
      <c r="AL117" s="143">
        <v>60.2</v>
      </c>
      <c r="AM117" s="143">
        <v>62.3</v>
      </c>
      <c r="AN117" s="143">
        <v>56.8</v>
      </c>
      <c r="AO117" s="143">
        <v>60</v>
      </c>
      <c r="AP117" s="143">
        <v>62.9</v>
      </c>
      <c r="AQ117" s="143">
        <v>60.8</v>
      </c>
      <c r="AR117" s="143">
        <v>56</v>
      </c>
      <c r="AS117" s="143">
        <v>53.6</v>
      </c>
      <c r="AT117" s="143">
        <v>55</v>
      </c>
      <c r="AU117" s="143">
        <v>52.7</v>
      </c>
      <c r="AV117" s="143">
        <v>49.3</v>
      </c>
      <c r="AW117" s="143">
        <v>46.7</v>
      </c>
      <c r="AX117" s="143">
        <v>44.7</v>
      </c>
      <c r="AY117" s="143">
        <v>52.1</v>
      </c>
      <c r="AZ117" s="143">
        <v>62.6</v>
      </c>
      <c r="BA117" s="143">
        <v>62.5</v>
      </c>
      <c r="BB117" s="143">
        <v>63.8</v>
      </c>
      <c r="BC117" s="143">
        <v>68.2</v>
      </c>
      <c r="BD117" s="143">
        <v>66.2</v>
      </c>
      <c r="BE117" s="143">
        <v>57.7</v>
      </c>
      <c r="BF117" s="143">
        <v>55.7</v>
      </c>
      <c r="BG117" s="143">
        <v>58.5</v>
      </c>
      <c r="BH117" s="143">
        <v>63.7</v>
      </c>
      <c r="BI117" s="143">
        <v>69.8</v>
      </c>
      <c r="BJ117" s="143">
        <v>75.099999999999994</v>
      </c>
      <c r="BK117" s="144">
        <v>71.3</v>
      </c>
      <c r="BL117" s="143">
        <v>69</v>
      </c>
      <c r="BM117" s="143">
        <v>62.4</v>
      </c>
      <c r="BN117" s="143">
        <v>59</v>
      </c>
      <c r="BO117" s="143">
        <v>63.4</v>
      </c>
      <c r="BP117" s="143">
        <v>62.4</v>
      </c>
      <c r="BQ117" s="143">
        <v>64.400000000000006</v>
      </c>
      <c r="BR117" s="145">
        <v>63</v>
      </c>
      <c r="BS117" s="145">
        <v>60.5</v>
      </c>
      <c r="BT117" s="145">
        <v>62.9</v>
      </c>
      <c r="BU117" s="145">
        <v>60.8</v>
      </c>
      <c r="BV117" s="145">
        <v>59.4</v>
      </c>
      <c r="BW117" s="145">
        <v>59.8</v>
      </c>
      <c r="BX117" s="145">
        <v>58.1</v>
      </c>
      <c r="BY117" s="145">
        <v>59.6</v>
      </c>
      <c r="BZ117" s="143">
        <v>60.8</v>
      </c>
      <c r="CA117" s="143">
        <v>62.3</v>
      </c>
      <c r="CB117" s="143">
        <v>64</v>
      </c>
      <c r="CC117" s="143">
        <v>63.1</v>
      </c>
      <c r="CD117" s="143">
        <v>61.3</v>
      </c>
      <c r="CE117" s="143">
        <v>58.6</v>
      </c>
      <c r="CF117" s="143">
        <v>58.2</v>
      </c>
      <c r="CG117" s="143">
        <v>59.8</v>
      </c>
      <c r="CH117" s="143">
        <v>58.8</v>
      </c>
      <c r="CI117" s="143">
        <v>61.4</v>
      </c>
      <c r="CJ117" s="146">
        <v>61.9</v>
      </c>
      <c r="CK117" s="146">
        <v>64.5</v>
      </c>
      <c r="CL117" s="146">
        <v>71.900000000000006</v>
      </c>
      <c r="CM117" s="147">
        <v>72.400000000000006</v>
      </c>
      <c r="CN117" s="147">
        <v>69.3</v>
      </c>
      <c r="CO117" s="147">
        <v>64.099999999999994</v>
      </c>
      <c r="CP117" s="148">
        <v>58.5</v>
      </c>
      <c r="CQ117" s="149">
        <v>61.6</v>
      </c>
      <c r="CR117" s="149">
        <v>63.1</v>
      </c>
      <c r="CS117" s="149">
        <v>64.3</v>
      </c>
      <c r="CT117" s="149">
        <v>64.7</v>
      </c>
      <c r="CU117" s="150">
        <v>61.8</v>
      </c>
      <c r="CV117" s="150">
        <v>59.7</v>
      </c>
      <c r="CW117" s="150">
        <v>56.8</v>
      </c>
      <c r="CX117" s="150">
        <v>57.6</v>
      </c>
      <c r="CY117" s="150">
        <v>60.2</v>
      </c>
      <c r="CZ117" s="150">
        <v>63.4</v>
      </c>
      <c r="DA117" s="150">
        <v>64.3</v>
      </c>
      <c r="DB117" s="151">
        <v>67.5</v>
      </c>
      <c r="DC117" s="151">
        <v>74.2</v>
      </c>
      <c r="DD117" s="151">
        <v>75.2</v>
      </c>
      <c r="DE117" s="151">
        <v>71.900000000000006</v>
      </c>
      <c r="DF117" s="151">
        <v>74.8</v>
      </c>
      <c r="DG117" s="151">
        <v>80</v>
      </c>
      <c r="DH117" s="151">
        <v>80.900000000000006</v>
      </c>
      <c r="DI117" s="151">
        <v>81.7</v>
      </c>
      <c r="DJ117" s="151">
        <v>82.1</v>
      </c>
      <c r="DK117" s="151">
        <v>81.400000000000006</v>
      </c>
      <c r="DL117" s="151">
        <v>85.8</v>
      </c>
      <c r="DM117" s="152">
        <v>84.8</v>
      </c>
      <c r="DN117" s="152">
        <v>82.6</v>
      </c>
      <c r="DO117" s="152">
        <v>88.2</v>
      </c>
      <c r="DP117" s="152">
        <v>86.7</v>
      </c>
      <c r="DQ117" s="152">
        <v>78.099999999999994</v>
      </c>
      <c r="DR117" s="152">
        <v>79.3</v>
      </c>
      <c r="DS117" s="152">
        <v>82.3</v>
      </c>
      <c r="DT117" s="152">
        <v>82.8</v>
      </c>
      <c r="DU117" s="152">
        <v>83.5</v>
      </c>
      <c r="DV117" s="152">
        <v>85.1</v>
      </c>
      <c r="DW117" s="152">
        <v>84.5</v>
      </c>
      <c r="DX117" s="152">
        <v>79.099999999999994</v>
      </c>
      <c r="DY117" s="152">
        <v>72.3</v>
      </c>
      <c r="DZ117" s="152">
        <v>73.2</v>
      </c>
      <c r="EA117" s="152">
        <v>71.7</v>
      </c>
      <c r="EB117" s="152">
        <v>67.8</v>
      </c>
      <c r="EC117" s="152">
        <v>67.3</v>
      </c>
      <c r="ED117" s="152">
        <v>69</v>
      </c>
      <c r="EE117" s="152">
        <v>69.5</v>
      </c>
      <c r="EF117" s="152">
        <v>72.8</v>
      </c>
      <c r="EG117" s="152">
        <v>76.2</v>
      </c>
      <c r="EH117" s="152">
        <v>75.099999999999994</v>
      </c>
      <c r="EI117" s="152">
        <v>74.2</v>
      </c>
      <c r="EJ117" s="152">
        <v>70.900000000000006</v>
      </c>
      <c r="EK117" s="152">
        <v>70.5</v>
      </c>
      <c r="EL117" s="152">
        <v>72.099999999999994</v>
      </c>
      <c r="EM117" s="152">
        <v>74.2</v>
      </c>
      <c r="EN117" s="152">
        <v>73.5</v>
      </c>
      <c r="EO117" s="152">
        <v>76.400000000000006</v>
      </c>
      <c r="EP117" s="152">
        <v>79.3</v>
      </c>
      <c r="EQ117" s="152">
        <v>84.7</v>
      </c>
      <c r="ER117" s="152">
        <v>88.2</v>
      </c>
      <c r="ES117" s="152">
        <v>87.8</v>
      </c>
      <c r="ET117" s="152">
        <v>96</v>
      </c>
      <c r="EU117" s="152">
        <v>101.2</v>
      </c>
      <c r="EV117" s="152">
        <v>113.9</v>
      </c>
      <c r="EW117" s="152">
        <v>111.1</v>
      </c>
    </row>
    <row r="118" spans="1:153">
      <c r="A118" s="141" t="s">
        <v>7270</v>
      </c>
      <c r="B118" s="141" t="s">
        <v>7271</v>
      </c>
      <c r="C118" s="142">
        <v>0.88561000000000001</v>
      </c>
      <c r="D118" s="143">
        <v>104</v>
      </c>
      <c r="E118" s="143">
        <v>100</v>
      </c>
      <c r="F118" s="143">
        <v>100.8</v>
      </c>
      <c r="G118" s="143">
        <v>106.6</v>
      </c>
      <c r="H118" s="143">
        <v>103.9</v>
      </c>
      <c r="I118" s="143">
        <v>106.6</v>
      </c>
      <c r="J118" s="143">
        <v>109.9</v>
      </c>
      <c r="K118" s="143">
        <v>111.1</v>
      </c>
      <c r="L118" s="143">
        <v>113.1</v>
      </c>
      <c r="M118" s="143">
        <v>115.3</v>
      </c>
      <c r="N118" s="143">
        <v>129.69999999999999</v>
      </c>
      <c r="O118" s="143">
        <v>131</v>
      </c>
      <c r="P118" s="143">
        <v>131</v>
      </c>
      <c r="Q118" s="143">
        <v>131</v>
      </c>
      <c r="R118" s="143">
        <v>131</v>
      </c>
      <c r="S118" s="143">
        <v>124.1</v>
      </c>
      <c r="T118" s="143">
        <v>107.3</v>
      </c>
      <c r="U118" s="143">
        <v>107.3</v>
      </c>
      <c r="V118" s="143">
        <v>107.3</v>
      </c>
      <c r="W118" s="143">
        <v>93.1</v>
      </c>
      <c r="X118" s="143">
        <v>93.1</v>
      </c>
      <c r="Y118" s="143">
        <v>97.4</v>
      </c>
      <c r="Z118" s="143">
        <v>98.8</v>
      </c>
      <c r="AA118" s="143">
        <v>98.8</v>
      </c>
      <c r="AB118" s="143">
        <v>98.8</v>
      </c>
      <c r="AC118" s="143">
        <v>98.8</v>
      </c>
      <c r="AD118" s="143">
        <v>98.8</v>
      </c>
      <c r="AE118" s="143">
        <v>98.8</v>
      </c>
      <c r="AF118" s="143">
        <v>98.8</v>
      </c>
      <c r="AG118" s="143">
        <v>99.8</v>
      </c>
      <c r="AH118" s="143">
        <v>99.8</v>
      </c>
      <c r="AI118" s="143">
        <v>99.8</v>
      </c>
      <c r="AJ118" s="143">
        <v>99.8</v>
      </c>
      <c r="AK118" s="143">
        <v>99.8</v>
      </c>
      <c r="AL118" s="143">
        <v>99.8</v>
      </c>
      <c r="AM118" s="143">
        <v>106.5</v>
      </c>
      <c r="AN118" s="143">
        <v>106.5</v>
      </c>
      <c r="AO118" s="143">
        <v>106.5</v>
      </c>
      <c r="AP118" s="143">
        <v>106.5</v>
      </c>
      <c r="AQ118" s="143">
        <v>106.5</v>
      </c>
      <c r="AR118" s="143">
        <v>106.5</v>
      </c>
      <c r="AS118" s="143">
        <v>106.5</v>
      </c>
      <c r="AT118" s="143">
        <v>106.5</v>
      </c>
      <c r="AU118" s="143">
        <v>106.5</v>
      </c>
      <c r="AV118" s="143">
        <v>106.5</v>
      </c>
      <c r="AW118" s="143">
        <v>106.5</v>
      </c>
      <c r="AX118" s="143">
        <v>106.5</v>
      </c>
      <c r="AY118" s="143">
        <v>106.5</v>
      </c>
      <c r="AZ118" s="143">
        <v>106.5</v>
      </c>
      <c r="BA118" s="143">
        <v>106.5</v>
      </c>
      <c r="BB118" s="143">
        <v>106.5</v>
      </c>
      <c r="BC118" s="143">
        <v>106.5</v>
      </c>
      <c r="BD118" s="143">
        <v>106.5</v>
      </c>
      <c r="BE118" s="143">
        <v>106.5</v>
      </c>
      <c r="BF118" s="143">
        <v>106.5</v>
      </c>
      <c r="BG118" s="143">
        <v>106.5</v>
      </c>
      <c r="BH118" s="143">
        <v>106.5</v>
      </c>
      <c r="BI118" s="143">
        <v>106.5</v>
      </c>
      <c r="BJ118" s="143">
        <v>106.5</v>
      </c>
      <c r="BK118" s="144">
        <v>106.5</v>
      </c>
      <c r="BL118" s="143">
        <v>106.5</v>
      </c>
      <c r="BM118" s="143">
        <v>106.5</v>
      </c>
      <c r="BN118" s="143">
        <v>106.5</v>
      </c>
      <c r="BO118" s="143">
        <v>106.5</v>
      </c>
      <c r="BP118" s="143">
        <v>106.5</v>
      </c>
      <c r="BQ118" s="143">
        <v>106.5</v>
      </c>
      <c r="BR118" s="145">
        <v>106.5</v>
      </c>
      <c r="BS118" s="145">
        <v>106.5</v>
      </c>
      <c r="BT118" s="145">
        <v>106.5</v>
      </c>
      <c r="BU118" s="145">
        <v>106.5</v>
      </c>
      <c r="BV118" s="145">
        <v>106.5</v>
      </c>
      <c r="BW118" s="145">
        <v>106.4</v>
      </c>
      <c r="BX118" s="145">
        <v>112</v>
      </c>
      <c r="BY118" s="145">
        <v>112</v>
      </c>
      <c r="BZ118" s="143">
        <v>115.1</v>
      </c>
      <c r="CA118" s="143">
        <v>115.1</v>
      </c>
      <c r="CB118" s="143">
        <v>110.5</v>
      </c>
      <c r="CC118" s="143">
        <v>110.5</v>
      </c>
      <c r="CD118" s="143">
        <v>110.5</v>
      </c>
      <c r="CE118" s="143">
        <v>110.5</v>
      </c>
      <c r="CF118" s="143">
        <v>110.5</v>
      </c>
      <c r="CG118" s="143">
        <v>98.2</v>
      </c>
      <c r="CH118" s="143">
        <v>110.5</v>
      </c>
      <c r="CI118" s="143">
        <v>93.3</v>
      </c>
      <c r="CJ118" s="146">
        <v>93.3</v>
      </c>
      <c r="CK118" s="146">
        <v>93.3</v>
      </c>
      <c r="CL118" s="146">
        <v>92.3</v>
      </c>
      <c r="CM118" s="147">
        <v>92.3</v>
      </c>
      <c r="CN118" s="147">
        <v>92.3</v>
      </c>
      <c r="CO118" s="147">
        <v>92.3</v>
      </c>
      <c r="CP118" s="148">
        <v>92.3</v>
      </c>
      <c r="CQ118" s="149">
        <v>92.3</v>
      </c>
      <c r="CR118" s="149">
        <v>92.3</v>
      </c>
      <c r="CS118" s="149">
        <v>92.3</v>
      </c>
      <c r="CT118" s="149">
        <v>92.9</v>
      </c>
      <c r="CU118" s="150">
        <v>93.3</v>
      </c>
      <c r="CV118" s="150">
        <v>93.3</v>
      </c>
      <c r="CW118" s="150">
        <v>93.3</v>
      </c>
      <c r="CX118" s="150">
        <v>93.3</v>
      </c>
      <c r="CY118" s="150">
        <v>93.3</v>
      </c>
      <c r="CZ118" s="150">
        <v>93.3</v>
      </c>
      <c r="DA118" s="150">
        <v>93.3</v>
      </c>
      <c r="DB118" s="151">
        <v>93.6</v>
      </c>
      <c r="DC118" s="151">
        <v>93.3</v>
      </c>
      <c r="DD118" s="151">
        <v>93.6</v>
      </c>
      <c r="DE118" s="151">
        <v>94.5</v>
      </c>
      <c r="DF118" s="151">
        <v>95.5</v>
      </c>
      <c r="DG118" s="151">
        <v>96.5</v>
      </c>
      <c r="DH118" s="151">
        <v>96.5</v>
      </c>
      <c r="DI118" s="151">
        <v>97.2</v>
      </c>
      <c r="DJ118" s="151">
        <v>97.3</v>
      </c>
      <c r="DK118" s="151">
        <v>97.3</v>
      </c>
      <c r="DL118" s="151">
        <v>97.3</v>
      </c>
      <c r="DM118" s="152">
        <v>97.3</v>
      </c>
      <c r="DN118" s="152">
        <v>97.3</v>
      </c>
      <c r="DO118" s="152">
        <v>98</v>
      </c>
      <c r="DP118" s="152">
        <v>101.5</v>
      </c>
      <c r="DQ118" s="152">
        <v>97.3</v>
      </c>
      <c r="DR118" s="152">
        <v>97.3</v>
      </c>
      <c r="DS118" s="152">
        <v>97.3</v>
      </c>
      <c r="DT118" s="152">
        <v>97.3</v>
      </c>
      <c r="DU118" s="152">
        <v>97.3</v>
      </c>
      <c r="DV118" s="152">
        <v>97.3</v>
      </c>
      <c r="DW118" s="152">
        <v>98</v>
      </c>
      <c r="DX118" s="152">
        <v>99</v>
      </c>
      <c r="DY118" s="152">
        <v>99</v>
      </c>
      <c r="DZ118" s="152">
        <v>99</v>
      </c>
      <c r="EA118" s="152">
        <v>99</v>
      </c>
      <c r="EB118" s="152">
        <v>99</v>
      </c>
      <c r="EC118" s="152">
        <v>99</v>
      </c>
      <c r="ED118" s="152">
        <v>99</v>
      </c>
      <c r="EE118" s="152">
        <v>100.9</v>
      </c>
      <c r="EF118" s="152">
        <v>100.9</v>
      </c>
      <c r="EG118" s="152">
        <v>100.8</v>
      </c>
      <c r="EH118" s="152">
        <v>101.8</v>
      </c>
      <c r="EI118" s="152">
        <v>101.8</v>
      </c>
      <c r="EJ118" s="152">
        <v>103.4</v>
      </c>
      <c r="EK118" s="152">
        <v>104.6</v>
      </c>
      <c r="EL118" s="152">
        <v>104.6</v>
      </c>
      <c r="EM118" s="152">
        <v>104.6</v>
      </c>
      <c r="EN118" s="152">
        <v>104.6</v>
      </c>
      <c r="EO118" s="152">
        <v>104.6</v>
      </c>
      <c r="EP118" s="152">
        <v>104.6</v>
      </c>
      <c r="EQ118" s="152">
        <v>104.6</v>
      </c>
      <c r="ER118" s="152">
        <v>104.6</v>
      </c>
      <c r="ES118" s="152">
        <v>106.5</v>
      </c>
      <c r="ET118" s="152">
        <v>113.5</v>
      </c>
      <c r="EU118" s="152">
        <v>114.3</v>
      </c>
      <c r="EV118" s="152">
        <v>115</v>
      </c>
      <c r="EW118" s="152">
        <v>115</v>
      </c>
    </row>
    <row r="119" spans="1:153">
      <c r="A119" s="141" t="s">
        <v>7272</v>
      </c>
      <c r="B119" s="141" t="s">
        <v>7273</v>
      </c>
      <c r="C119" s="142">
        <v>0.53139999999999998</v>
      </c>
      <c r="D119" s="143">
        <v>107.9</v>
      </c>
      <c r="E119" s="143">
        <v>105.3</v>
      </c>
      <c r="F119" s="143">
        <v>101.7</v>
      </c>
      <c r="G119" s="143">
        <v>107</v>
      </c>
      <c r="H119" s="143">
        <v>111.3</v>
      </c>
      <c r="I119" s="143">
        <v>118.6</v>
      </c>
      <c r="J119" s="143">
        <v>122.8</v>
      </c>
      <c r="K119" s="143">
        <v>125</v>
      </c>
      <c r="L119" s="143">
        <v>124.9</v>
      </c>
      <c r="M119" s="143">
        <v>121.9</v>
      </c>
      <c r="N119" s="143">
        <v>127.4</v>
      </c>
      <c r="O119" s="143">
        <v>128.9</v>
      </c>
      <c r="P119" s="143">
        <v>126.3</v>
      </c>
      <c r="Q119" s="143">
        <v>124.7</v>
      </c>
      <c r="R119" s="143">
        <v>131.9</v>
      </c>
      <c r="S119" s="143">
        <v>136.19999999999999</v>
      </c>
      <c r="T119" s="143">
        <v>137.1</v>
      </c>
      <c r="U119" s="143">
        <v>138.19999999999999</v>
      </c>
      <c r="V119" s="143">
        <v>138.6</v>
      </c>
      <c r="W119" s="143">
        <v>140.19999999999999</v>
      </c>
      <c r="X119" s="143">
        <v>141.6</v>
      </c>
      <c r="Y119" s="143">
        <v>144.30000000000001</v>
      </c>
      <c r="Z119" s="143">
        <v>149.5</v>
      </c>
      <c r="AA119" s="143">
        <v>156</v>
      </c>
      <c r="AB119" s="143">
        <v>147.5</v>
      </c>
      <c r="AC119" s="143">
        <v>139.30000000000001</v>
      </c>
      <c r="AD119" s="143">
        <v>142.30000000000001</v>
      </c>
      <c r="AE119" s="143">
        <v>142</v>
      </c>
      <c r="AF119" s="143">
        <v>145.5</v>
      </c>
      <c r="AG119" s="143">
        <v>154.1</v>
      </c>
      <c r="AH119" s="143">
        <v>155</v>
      </c>
      <c r="AI119" s="143">
        <v>156.1</v>
      </c>
      <c r="AJ119" s="143">
        <v>156.9</v>
      </c>
      <c r="AK119" s="143">
        <v>155.80000000000001</v>
      </c>
      <c r="AL119" s="143">
        <v>150.80000000000001</v>
      </c>
      <c r="AM119" s="143">
        <v>143.1</v>
      </c>
      <c r="AN119" s="143">
        <v>139.5</v>
      </c>
      <c r="AO119" s="143">
        <v>138.4</v>
      </c>
      <c r="AP119" s="143">
        <v>142.80000000000001</v>
      </c>
      <c r="AQ119" s="143">
        <v>150.5</v>
      </c>
      <c r="AR119" s="143">
        <v>165.9</v>
      </c>
      <c r="AS119" s="143">
        <v>166.6</v>
      </c>
      <c r="AT119" s="143">
        <v>168.7</v>
      </c>
      <c r="AU119" s="143">
        <v>172.9</v>
      </c>
      <c r="AV119" s="143">
        <v>176.2</v>
      </c>
      <c r="AW119" s="143">
        <v>173.3</v>
      </c>
      <c r="AX119" s="143">
        <v>170.3</v>
      </c>
      <c r="AY119" s="143">
        <v>171.6</v>
      </c>
      <c r="AZ119" s="143">
        <v>167.1</v>
      </c>
      <c r="BA119" s="143">
        <v>161.4</v>
      </c>
      <c r="BB119" s="143">
        <v>170.2</v>
      </c>
      <c r="BC119" s="143">
        <v>170.1</v>
      </c>
      <c r="BD119" s="143">
        <v>162.69999999999999</v>
      </c>
      <c r="BE119" s="143">
        <v>162.9</v>
      </c>
      <c r="BF119" s="143">
        <v>165.4</v>
      </c>
      <c r="BG119" s="143">
        <v>163.5</v>
      </c>
      <c r="BH119" s="143">
        <v>163.5</v>
      </c>
      <c r="BI119" s="143">
        <v>163</v>
      </c>
      <c r="BJ119" s="143">
        <v>165.9</v>
      </c>
      <c r="BK119" s="144">
        <v>159.80000000000001</v>
      </c>
      <c r="BL119" s="143">
        <v>159.5</v>
      </c>
      <c r="BM119" s="143">
        <v>157.4</v>
      </c>
      <c r="BN119" s="143">
        <v>157.19999999999999</v>
      </c>
      <c r="BO119" s="143">
        <v>162.4</v>
      </c>
      <c r="BP119" s="143">
        <v>163.1</v>
      </c>
      <c r="BQ119" s="143">
        <v>160.19999999999999</v>
      </c>
      <c r="BR119" s="145">
        <v>154.69999999999999</v>
      </c>
      <c r="BS119" s="145">
        <v>143.9</v>
      </c>
      <c r="BT119" s="145">
        <v>132.69999999999999</v>
      </c>
      <c r="BU119" s="145">
        <v>132.30000000000001</v>
      </c>
      <c r="BV119" s="145">
        <v>134.30000000000001</v>
      </c>
      <c r="BW119" s="145">
        <v>136.30000000000001</v>
      </c>
      <c r="BX119" s="145">
        <v>137</v>
      </c>
      <c r="BY119" s="145">
        <v>135.19999999999999</v>
      </c>
      <c r="BZ119" s="143">
        <v>134.6</v>
      </c>
      <c r="CA119" s="143">
        <v>128.80000000000001</v>
      </c>
      <c r="CB119" s="143">
        <v>131</v>
      </c>
      <c r="CC119" s="143">
        <v>131.69999999999999</v>
      </c>
      <c r="CD119" s="143">
        <v>130.80000000000001</v>
      </c>
      <c r="CE119" s="143">
        <v>130.5</v>
      </c>
      <c r="CF119" s="143">
        <v>131</v>
      </c>
      <c r="CG119" s="143">
        <v>132.69999999999999</v>
      </c>
      <c r="CH119" s="143">
        <v>136.30000000000001</v>
      </c>
      <c r="CI119" s="143">
        <v>138.1</v>
      </c>
      <c r="CJ119" s="146">
        <v>139</v>
      </c>
      <c r="CK119" s="146">
        <v>140.69999999999999</v>
      </c>
      <c r="CL119" s="146">
        <v>147.5</v>
      </c>
      <c r="CM119" s="147">
        <v>149.19999999999999</v>
      </c>
      <c r="CN119" s="147">
        <v>148.4</v>
      </c>
      <c r="CO119" s="147">
        <v>146.1</v>
      </c>
      <c r="CP119" s="148">
        <v>146.30000000000001</v>
      </c>
      <c r="CQ119" s="149">
        <v>147.5</v>
      </c>
      <c r="CR119" s="149">
        <v>152.1</v>
      </c>
      <c r="CS119" s="149">
        <v>152.5</v>
      </c>
      <c r="CT119" s="149">
        <v>150.19999999999999</v>
      </c>
      <c r="CU119" s="150">
        <v>151.1</v>
      </c>
      <c r="CV119" s="150">
        <v>152.80000000000001</v>
      </c>
      <c r="CW119" s="150">
        <v>150</v>
      </c>
      <c r="CX119" s="150">
        <v>148.6</v>
      </c>
      <c r="CY119" s="150">
        <v>150.4</v>
      </c>
      <c r="CZ119" s="150">
        <v>148.1</v>
      </c>
      <c r="DA119" s="150">
        <v>146.30000000000001</v>
      </c>
      <c r="DB119" s="151">
        <v>163.80000000000001</v>
      </c>
      <c r="DC119" s="151">
        <v>175.6</v>
      </c>
      <c r="DD119" s="151">
        <v>176.4</v>
      </c>
      <c r="DE119" s="151">
        <v>176.5</v>
      </c>
      <c r="DF119" s="151">
        <v>172.2</v>
      </c>
      <c r="DG119" s="151">
        <v>172.6</v>
      </c>
      <c r="DH119" s="151">
        <v>173.2</v>
      </c>
      <c r="DI119" s="151">
        <v>172.3</v>
      </c>
      <c r="DJ119" s="151">
        <v>172.8</v>
      </c>
      <c r="DK119" s="151">
        <v>173.2</v>
      </c>
      <c r="DL119" s="151">
        <v>173.3</v>
      </c>
      <c r="DM119" s="152">
        <v>176.4</v>
      </c>
      <c r="DN119" s="152">
        <v>178.3</v>
      </c>
      <c r="DO119" s="152">
        <v>176.8</v>
      </c>
      <c r="DP119" s="152">
        <v>183.9</v>
      </c>
      <c r="DQ119" s="152">
        <v>189.1</v>
      </c>
      <c r="DR119" s="152">
        <v>192.1</v>
      </c>
      <c r="DS119" s="152">
        <v>203.1</v>
      </c>
      <c r="DT119" s="152">
        <v>203.4</v>
      </c>
      <c r="DU119" s="152">
        <v>206.8</v>
      </c>
      <c r="DV119" s="152">
        <v>210.5</v>
      </c>
      <c r="DW119" s="152">
        <v>215.7</v>
      </c>
      <c r="DX119" s="152">
        <v>219.2</v>
      </c>
      <c r="DY119" s="152">
        <v>215.6</v>
      </c>
      <c r="DZ119" s="152">
        <v>213.6</v>
      </c>
      <c r="EA119" s="152">
        <v>231.5</v>
      </c>
      <c r="EB119" s="152">
        <v>240.1</v>
      </c>
      <c r="EC119" s="152">
        <v>248</v>
      </c>
      <c r="ED119" s="152">
        <v>238.8</v>
      </c>
      <c r="EE119" s="152">
        <v>237.9</v>
      </c>
      <c r="EF119" s="152">
        <v>237.4</v>
      </c>
      <c r="EG119" s="152">
        <v>227.5</v>
      </c>
      <c r="EH119" s="152">
        <v>222.8</v>
      </c>
      <c r="EI119" s="152">
        <v>232.1</v>
      </c>
      <c r="EJ119" s="152">
        <v>231.5</v>
      </c>
      <c r="EK119" s="152">
        <v>237.9</v>
      </c>
      <c r="EL119" s="152">
        <v>242.5</v>
      </c>
      <c r="EM119" s="152">
        <v>230.9</v>
      </c>
      <c r="EN119" s="152">
        <v>225.6</v>
      </c>
      <c r="EO119" s="152">
        <v>222.7</v>
      </c>
      <c r="EP119" s="152">
        <v>220.5</v>
      </c>
      <c r="EQ119" s="152">
        <v>219.3</v>
      </c>
      <c r="ER119" s="152">
        <v>207.2</v>
      </c>
      <c r="ES119" s="152">
        <v>204.4</v>
      </c>
      <c r="ET119" s="152">
        <v>204.9</v>
      </c>
      <c r="EU119" s="152">
        <v>205.6</v>
      </c>
      <c r="EV119" s="152">
        <v>208.6</v>
      </c>
      <c r="EW119" s="152">
        <v>210.1</v>
      </c>
    </row>
    <row r="120" spans="1:153">
      <c r="A120" s="141" t="s">
        <v>7274</v>
      </c>
      <c r="B120" s="141" t="s">
        <v>7275</v>
      </c>
      <c r="C120" s="142">
        <v>0.2039</v>
      </c>
      <c r="D120" s="143">
        <v>96.3</v>
      </c>
      <c r="E120" s="143">
        <v>99</v>
      </c>
      <c r="F120" s="143">
        <v>98.7</v>
      </c>
      <c r="G120" s="143">
        <v>96.9</v>
      </c>
      <c r="H120" s="143">
        <v>104.7</v>
      </c>
      <c r="I120" s="143">
        <v>100.3</v>
      </c>
      <c r="J120" s="143">
        <v>110.2</v>
      </c>
      <c r="K120" s="143">
        <v>127.5</v>
      </c>
      <c r="L120" s="143">
        <v>127.3</v>
      </c>
      <c r="M120" s="143">
        <v>116.5</v>
      </c>
      <c r="N120" s="143">
        <v>147</v>
      </c>
      <c r="O120" s="143">
        <v>110.4</v>
      </c>
      <c r="P120" s="143">
        <v>116.9</v>
      </c>
      <c r="Q120" s="143">
        <v>124.4</v>
      </c>
      <c r="R120" s="143">
        <v>120.8</v>
      </c>
      <c r="S120" s="143">
        <v>115.1</v>
      </c>
      <c r="T120" s="143">
        <v>130.19999999999999</v>
      </c>
      <c r="U120" s="143">
        <v>138.6</v>
      </c>
      <c r="V120" s="143">
        <v>145</v>
      </c>
      <c r="W120" s="143">
        <v>144.6</v>
      </c>
      <c r="X120" s="143">
        <v>166.1</v>
      </c>
      <c r="Y120" s="143">
        <v>152</v>
      </c>
      <c r="Z120" s="143">
        <v>155.19999999999999</v>
      </c>
      <c r="AA120" s="143">
        <v>144.19999999999999</v>
      </c>
      <c r="AB120" s="143">
        <v>138.1</v>
      </c>
      <c r="AC120" s="143">
        <v>128.1</v>
      </c>
      <c r="AD120" s="143">
        <v>123.3</v>
      </c>
      <c r="AE120" s="143">
        <v>134.30000000000001</v>
      </c>
      <c r="AF120" s="143">
        <v>146.4</v>
      </c>
      <c r="AG120" s="143">
        <v>135.80000000000001</v>
      </c>
      <c r="AH120" s="143">
        <v>157.80000000000001</v>
      </c>
      <c r="AI120" s="143">
        <v>151.9</v>
      </c>
      <c r="AJ120" s="143">
        <v>160.4</v>
      </c>
      <c r="AK120" s="143">
        <v>150.4</v>
      </c>
      <c r="AL120" s="143">
        <v>167.7</v>
      </c>
      <c r="AM120" s="143">
        <v>125.4</v>
      </c>
      <c r="AN120" s="143">
        <v>114.6</v>
      </c>
      <c r="AO120" s="143">
        <v>119.5</v>
      </c>
      <c r="AP120" s="143">
        <v>127.1</v>
      </c>
      <c r="AQ120" s="143">
        <v>120.9</v>
      </c>
      <c r="AR120" s="143">
        <v>144.30000000000001</v>
      </c>
      <c r="AS120" s="143">
        <v>143.19999999999999</v>
      </c>
      <c r="AT120" s="143">
        <v>154.80000000000001</v>
      </c>
      <c r="AU120" s="143">
        <v>157.69999999999999</v>
      </c>
      <c r="AV120" s="143">
        <v>181.4</v>
      </c>
      <c r="AW120" s="143">
        <v>185.3</v>
      </c>
      <c r="AX120" s="143">
        <v>169.5</v>
      </c>
      <c r="AY120" s="143">
        <v>139</v>
      </c>
      <c r="AZ120" s="143">
        <v>140.1</v>
      </c>
      <c r="BA120" s="143">
        <v>133.1</v>
      </c>
      <c r="BB120" s="143">
        <v>121.7</v>
      </c>
      <c r="BC120" s="143">
        <v>120.9</v>
      </c>
      <c r="BD120" s="143">
        <v>134.30000000000001</v>
      </c>
      <c r="BE120" s="143">
        <v>138.5</v>
      </c>
      <c r="BF120" s="143">
        <v>137.6</v>
      </c>
      <c r="BG120" s="143">
        <v>125.1</v>
      </c>
      <c r="BH120" s="143">
        <v>135.1</v>
      </c>
      <c r="BI120" s="143">
        <v>152.19999999999999</v>
      </c>
      <c r="BJ120" s="143">
        <v>171</v>
      </c>
      <c r="BK120" s="144">
        <v>139</v>
      </c>
      <c r="BL120" s="143">
        <v>134.4</v>
      </c>
      <c r="BM120" s="143">
        <v>145.4</v>
      </c>
      <c r="BN120" s="143">
        <v>120.3</v>
      </c>
      <c r="BO120" s="143">
        <v>124.3</v>
      </c>
      <c r="BP120" s="143">
        <v>155.19999999999999</v>
      </c>
      <c r="BQ120" s="143">
        <v>140.4</v>
      </c>
      <c r="BR120" s="145">
        <v>151.80000000000001</v>
      </c>
      <c r="BS120" s="145">
        <v>154.80000000000001</v>
      </c>
      <c r="BT120" s="145">
        <v>184</v>
      </c>
      <c r="BU120" s="145">
        <v>178.6</v>
      </c>
      <c r="BV120" s="145">
        <v>151.30000000000001</v>
      </c>
      <c r="BW120" s="145">
        <v>143.69999999999999</v>
      </c>
      <c r="BX120" s="145">
        <v>134</v>
      </c>
      <c r="BY120" s="145">
        <v>137.6</v>
      </c>
      <c r="BZ120" s="143">
        <v>136.1</v>
      </c>
      <c r="CA120" s="143">
        <v>151.4</v>
      </c>
      <c r="CB120" s="143">
        <v>155.30000000000001</v>
      </c>
      <c r="CC120" s="143">
        <v>166.9</v>
      </c>
      <c r="CD120" s="143">
        <v>166.7</v>
      </c>
      <c r="CE120" s="143">
        <v>169.3</v>
      </c>
      <c r="CF120" s="143">
        <v>176.4</v>
      </c>
      <c r="CG120" s="143">
        <v>191.4</v>
      </c>
      <c r="CH120" s="143">
        <v>193</v>
      </c>
      <c r="CI120" s="143">
        <v>190.4</v>
      </c>
      <c r="CJ120" s="146">
        <v>234.2</v>
      </c>
      <c r="CK120" s="146">
        <v>225.1</v>
      </c>
      <c r="CL120" s="146">
        <v>208.3</v>
      </c>
      <c r="CM120" s="147">
        <v>211.8</v>
      </c>
      <c r="CN120" s="147">
        <v>239.2</v>
      </c>
      <c r="CO120" s="147">
        <v>181.7</v>
      </c>
      <c r="CP120" s="148">
        <v>207.4</v>
      </c>
      <c r="CQ120" s="149">
        <v>238.5</v>
      </c>
      <c r="CR120" s="149">
        <v>348.3</v>
      </c>
      <c r="CS120" s="149">
        <v>280.7</v>
      </c>
      <c r="CT120" s="149">
        <v>294.60000000000002</v>
      </c>
      <c r="CU120" s="150">
        <v>186.6</v>
      </c>
      <c r="CV120" s="150">
        <v>169.9</v>
      </c>
      <c r="CW120" s="150">
        <v>150.69999999999999</v>
      </c>
      <c r="CX120" s="150">
        <v>200.5</v>
      </c>
      <c r="CY120" s="150">
        <v>173.3</v>
      </c>
      <c r="CZ120" s="150">
        <v>235</v>
      </c>
      <c r="DA120" s="150">
        <v>203.4</v>
      </c>
      <c r="DB120" s="151">
        <v>231.7</v>
      </c>
      <c r="DC120" s="151">
        <v>308.3</v>
      </c>
      <c r="DD120" s="151">
        <v>285</v>
      </c>
      <c r="DE120" s="151">
        <v>228.7</v>
      </c>
      <c r="DF120" s="151">
        <v>176.7</v>
      </c>
      <c r="DG120" s="151">
        <v>154.19999999999999</v>
      </c>
      <c r="DH120" s="151">
        <v>163</v>
      </c>
      <c r="DI120" s="151">
        <v>119.5</v>
      </c>
      <c r="DJ120" s="151">
        <v>138.69999999999999</v>
      </c>
      <c r="DK120" s="151">
        <v>167.7</v>
      </c>
      <c r="DL120" s="151">
        <v>215.1</v>
      </c>
      <c r="DM120" s="152">
        <v>211.2</v>
      </c>
      <c r="DN120" s="152">
        <v>217.9</v>
      </c>
      <c r="DO120" s="152">
        <v>228.7</v>
      </c>
      <c r="DP120" s="152">
        <v>309.8</v>
      </c>
      <c r="DQ120" s="152">
        <v>292.2</v>
      </c>
      <c r="DR120" s="152">
        <v>290.2</v>
      </c>
      <c r="DS120" s="152">
        <v>253.9</v>
      </c>
      <c r="DT120" s="152">
        <v>230.8</v>
      </c>
      <c r="DU120" s="152">
        <v>217.1</v>
      </c>
      <c r="DV120" s="152">
        <v>196.3</v>
      </c>
      <c r="DW120" s="152">
        <v>225.5</v>
      </c>
      <c r="DX120" s="152">
        <v>246.4</v>
      </c>
      <c r="DY120" s="152">
        <v>237.2</v>
      </c>
      <c r="DZ120" s="152">
        <v>298.5</v>
      </c>
      <c r="EA120" s="152">
        <v>247.6</v>
      </c>
      <c r="EB120" s="152">
        <v>288.60000000000002</v>
      </c>
      <c r="EC120" s="152">
        <v>321.8</v>
      </c>
      <c r="ED120" s="152">
        <v>297.7</v>
      </c>
      <c r="EE120" s="152">
        <v>281.7</v>
      </c>
      <c r="EF120" s="152">
        <v>252.1</v>
      </c>
      <c r="EG120" s="152">
        <v>250.3</v>
      </c>
      <c r="EH120" s="152">
        <v>217.6</v>
      </c>
      <c r="EI120" s="152">
        <v>262.39999999999998</v>
      </c>
      <c r="EJ120" s="152">
        <v>265.3</v>
      </c>
      <c r="EK120" s="152">
        <v>277.60000000000002</v>
      </c>
      <c r="EL120" s="152">
        <v>298.89999999999998</v>
      </c>
      <c r="EM120" s="152">
        <v>304.7</v>
      </c>
      <c r="EN120" s="152">
        <v>310</v>
      </c>
      <c r="EO120" s="152">
        <v>328.6</v>
      </c>
      <c r="EP120" s="152">
        <v>297.89999999999998</v>
      </c>
      <c r="EQ120" s="152">
        <v>291</v>
      </c>
      <c r="ER120" s="152">
        <v>279.3</v>
      </c>
      <c r="ES120" s="152">
        <v>260.7</v>
      </c>
      <c r="ET120" s="152">
        <v>228.8</v>
      </c>
      <c r="EU120" s="152">
        <v>232.6</v>
      </c>
      <c r="EV120" s="152">
        <v>248.6</v>
      </c>
      <c r="EW120" s="152">
        <v>244.7</v>
      </c>
    </row>
    <row r="121" spans="1:153">
      <c r="A121" s="141" t="s">
        <v>7276</v>
      </c>
      <c r="B121" s="141" t="s">
        <v>7277</v>
      </c>
      <c r="C121" s="142">
        <v>0.14263999999999999</v>
      </c>
      <c r="D121" s="143">
        <v>99.8</v>
      </c>
      <c r="E121" s="143">
        <v>105.3</v>
      </c>
      <c r="F121" s="143">
        <v>103.9</v>
      </c>
      <c r="G121" s="143">
        <v>97.7</v>
      </c>
      <c r="H121" s="143">
        <v>105.6</v>
      </c>
      <c r="I121" s="143">
        <v>108.6</v>
      </c>
      <c r="J121" s="143">
        <v>122.9</v>
      </c>
      <c r="K121" s="143">
        <v>133.9</v>
      </c>
      <c r="L121" s="143">
        <v>127.4</v>
      </c>
      <c r="M121" s="143">
        <v>117</v>
      </c>
      <c r="N121" s="143">
        <v>147</v>
      </c>
      <c r="O121" s="143">
        <v>112.1</v>
      </c>
      <c r="P121" s="143">
        <v>120.3</v>
      </c>
      <c r="Q121" s="143">
        <v>136.1</v>
      </c>
      <c r="R121" s="143">
        <v>121.3</v>
      </c>
      <c r="S121" s="143">
        <v>119.6</v>
      </c>
      <c r="T121" s="143">
        <v>132.19999999999999</v>
      </c>
      <c r="U121" s="143">
        <v>145.6</v>
      </c>
      <c r="V121" s="143">
        <v>155.1</v>
      </c>
      <c r="W121" s="143">
        <v>151.69999999999999</v>
      </c>
      <c r="X121" s="143">
        <v>168.4</v>
      </c>
      <c r="Y121" s="143">
        <v>148.80000000000001</v>
      </c>
      <c r="Z121" s="143">
        <v>156.30000000000001</v>
      </c>
      <c r="AA121" s="143">
        <v>153</v>
      </c>
      <c r="AB121" s="143">
        <v>147.6</v>
      </c>
      <c r="AC121" s="143">
        <v>136.6</v>
      </c>
      <c r="AD121" s="143">
        <v>125.4</v>
      </c>
      <c r="AE121" s="143">
        <v>130.6</v>
      </c>
      <c r="AF121" s="143">
        <v>144.6</v>
      </c>
      <c r="AG121" s="143">
        <v>146.19999999999999</v>
      </c>
      <c r="AH121" s="143">
        <v>173.4</v>
      </c>
      <c r="AI121" s="143">
        <v>154.19999999999999</v>
      </c>
      <c r="AJ121" s="143">
        <v>158.9</v>
      </c>
      <c r="AK121" s="143">
        <v>143.9</v>
      </c>
      <c r="AL121" s="143">
        <v>180.3</v>
      </c>
      <c r="AM121" s="143">
        <v>128.30000000000001</v>
      </c>
      <c r="AN121" s="143">
        <v>126.5</v>
      </c>
      <c r="AO121" s="143">
        <v>134.80000000000001</v>
      </c>
      <c r="AP121" s="143">
        <v>139.4</v>
      </c>
      <c r="AQ121" s="143">
        <v>124.3</v>
      </c>
      <c r="AR121" s="143">
        <v>152.4</v>
      </c>
      <c r="AS121" s="143">
        <v>148.6</v>
      </c>
      <c r="AT121" s="143">
        <v>167.7</v>
      </c>
      <c r="AU121" s="143">
        <v>161.80000000000001</v>
      </c>
      <c r="AV121" s="143">
        <v>187.9</v>
      </c>
      <c r="AW121" s="143">
        <v>184</v>
      </c>
      <c r="AX121" s="143">
        <v>169.6</v>
      </c>
      <c r="AY121" s="143">
        <v>148.1</v>
      </c>
      <c r="AZ121" s="143">
        <v>148.6</v>
      </c>
      <c r="BA121" s="143">
        <v>141.6</v>
      </c>
      <c r="BB121" s="143">
        <v>123.2</v>
      </c>
      <c r="BC121" s="143">
        <v>121.9</v>
      </c>
      <c r="BD121" s="143">
        <v>135.80000000000001</v>
      </c>
      <c r="BE121" s="143">
        <v>139.1</v>
      </c>
      <c r="BF121" s="143">
        <v>141.4</v>
      </c>
      <c r="BG121" s="143">
        <v>125.1</v>
      </c>
      <c r="BH121" s="143">
        <v>133</v>
      </c>
      <c r="BI121" s="143">
        <v>141.4</v>
      </c>
      <c r="BJ121" s="143">
        <v>164.3</v>
      </c>
      <c r="BK121" s="144">
        <v>133.30000000000001</v>
      </c>
      <c r="BL121" s="143">
        <v>131.9</v>
      </c>
      <c r="BM121" s="143">
        <v>157.1</v>
      </c>
      <c r="BN121" s="143">
        <v>121.9</v>
      </c>
      <c r="BO121" s="143">
        <v>123.5</v>
      </c>
      <c r="BP121" s="143">
        <v>151.6</v>
      </c>
      <c r="BQ121" s="143">
        <v>144</v>
      </c>
      <c r="BR121" s="145">
        <v>155.19999999999999</v>
      </c>
      <c r="BS121" s="145">
        <v>153.30000000000001</v>
      </c>
      <c r="BT121" s="145">
        <v>177.1</v>
      </c>
      <c r="BU121" s="145">
        <v>175</v>
      </c>
      <c r="BV121" s="145">
        <v>145.80000000000001</v>
      </c>
      <c r="BW121" s="145">
        <v>148.4</v>
      </c>
      <c r="BX121" s="145">
        <v>138.5</v>
      </c>
      <c r="BY121" s="145">
        <v>146.80000000000001</v>
      </c>
      <c r="BZ121" s="143">
        <v>144.4</v>
      </c>
      <c r="CA121" s="143">
        <v>164.3</v>
      </c>
      <c r="CB121" s="143">
        <v>164.4</v>
      </c>
      <c r="CC121" s="143">
        <v>180.7</v>
      </c>
      <c r="CD121" s="143">
        <v>180.6</v>
      </c>
      <c r="CE121" s="143">
        <v>169.4</v>
      </c>
      <c r="CF121" s="143">
        <v>170.2</v>
      </c>
      <c r="CG121" s="143">
        <v>190.3</v>
      </c>
      <c r="CH121" s="143">
        <v>196.1</v>
      </c>
      <c r="CI121" s="143">
        <v>210.2</v>
      </c>
      <c r="CJ121" s="146">
        <v>258.8</v>
      </c>
      <c r="CK121" s="146">
        <v>251.5</v>
      </c>
      <c r="CL121" s="146">
        <v>225.5</v>
      </c>
      <c r="CM121" s="147">
        <v>221.2</v>
      </c>
      <c r="CN121" s="147">
        <v>249.1</v>
      </c>
      <c r="CO121" s="147">
        <v>192.6</v>
      </c>
      <c r="CP121" s="148">
        <v>198.4</v>
      </c>
      <c r="CQ121" s="149">
        <v>214.6</v>
      </c>
      <c r="CR121" s="149">
        <v>334.6</v>
      </c>
      <c r="CS121" s="149">
        <v>243.1</v>
      </c>
      <c r="CT121" s="149">
        <v>290.39999999999998</v>
      </c>
      <c r="CU121" s="150">
        <v>164.9</v>
      </c>
      <c r="CV121" s="150">
        <v>141.19999999999999</v>
      </c>
      <c r="CW121" s="150">
        <v>126.9</v>
      </c>
      <c r="CX121" s="150">
        <v>177.3</v>
      </c>
      <c r="CY121" s="150">
        <v>146.1</v>
      </c>
      <c r="CZ121" s="150">
        <v>218.6</v>
      </c>
      <c r="DA121" s="150">
        <v>199.1</v>
      </c>
      <c r="DB121" s="151">
        <v>240.3</v>
      </c>
      <c r="DC121" s="151">
        <v>335.2</v>
      </c>
      <c r="DD121" s="151">
        <v>290.39999999999998</v>
      </c>
      <c r="DE121" s="151">
        <v>195.4</v>
      </c>
      <c r="DF121" s="151">
        <v>147.69999999999999</v>
      </c>
      <c r="DG121" s="151">
        <v>142.5</v>
      </c>
      <c r="DH121" s="151">
        <v>163.19999999999999</v>
      </c>
      <c r="DI121" s="151">
        <v>122.4</v>
      </c>
      <c r="DJ121" s="151">
        <v>138.19999999999999</v>
      </c>
      <c r="DK121" s="151">
        <v>159.9</v>
      </c>
      <c r="DL121" s="151">
        <v>206</v>
      </c>
      <c r="DM121" s="152">
        <v>213.5</v>
      </c>
      <c r="DN121" s="152">
        <v>218.7</v>
      </c>
      <c r="DO121" s="152">
        <v>219</v>
      </c>
      <c r="DP121" s="152">
        <v>271</v>
      </c>
      <c r="DQ121" s="152">
        <v>245.5</v>
      </c>
      <c r="DR121" s="152">
        <v>267.7</v>
      </c>
      <c r="DS121" s="152">
        <v>236.9</v>
      </c>
      <c r="DT121" s="152">
        <v>227.6</v>
      </c>
      <c r="DU121" s="152">
        <v>227.2</v>
      </c>
      <c r="DV121" s="152">
        <v>198.4</v>
      </c>
      <c r="DW121" s="152">
        <v>231.3</v>
      </c>
      <c r="DX121" s="152">
        <v>250.9</v>
      </c>
      <c r="DY121" s="152">
        <v>244.1</v>
      </c>
      <c r="DZ121" s="152">
        <v>304.3</v>
      </c>
      <c r="EA121" s="152">
        <v>238.3</v>
      </c>
      <c r="EB121" s="152">
        <v>262</v>
      </c>
      <c r="EC121" s="152">
        <v>294.2</v>
      </c>
      <c r="ED121" s="152">
        <v>278.2</v>
      </c>
      <c r="EE121" s="152">
        <v>274.8</v>
      </c>
      <c r="EF121" s="152">
        <v>253.9</v>
      </c>
      <c r="EG121" s="152">
        <v>257.8</v>
      </c>
      <c r="EH121" s="152">
        <v>232.5</v>
      </c>
      <c r="EI121" s="152">
        <v>276.89999999999998</v>
      </c>
      <c r="EJ121" s="152">
        <v>268.7</v>
      </c>
      <c r="EK121" s="152">
        <v>277</v>
      </c>
      <c r="EL121" s="152">
        <v>287.8</v>
      </c>
      <c r="EM121" s="152">
        <v>295.10000000000002</v>
      </c>
      <c r="EN121" s="152">
        <v>241.7</v>
      </c>
      <c r="EO121" s="152">
        <v>246.4</v>
      </c>
      <c r="EP121" s="152">
        <v>230</v>
      </c>
      <c r="EQ121" s="152">
        <v>243.5</v>
      </c>
      <c r="ER121" s="152">
        <v>278.89999999999998</v>
      </c>
      <c r="ES121" s="152">
        <v>275.60000000000002</v>
      </c>
      <c r="ET121" s="152">
        <v>220.7</v>
      </c>
      <c r="EU121" s="152">
        <v>221.3</v>
      </c>
      <c r="EV121" s="152">
        <v>224.5</v>
      </c>
      <c r="EW121" s="152">
        <v>199.3</v>
      </c>
    </row>
    <row r="122" spans="1:153">
      <c r="A122" s="141" t="s">
        <v>7278</v>
      </c>
      <c r="B122" s="141" t="s">
        <v>7279</v>
      </c>
      <c r="C122" s="142">
        <v>3.0630000000000001E-2</v>
      </c>
      <c r="D122" s="143">
        <v>71.400000000000006</v>
      </c>
      <c r="E122" s="143">
        <v>75.7</v>
      </c>
      <c r="F122" s="143">
        <v>64.400000000000006</v>
      </c>
      <c r="G122" s="143">
        <v>76.7</v>
      </c>
      <c r="H122" s="143">
        <v>72.2</v>
      </c>
      <c r="I122" s="143">
        <v>75.2</v>
      </c>
      <c r="J122" s="143">
        <v>75.099999999999994</v>
      </c>
      <c r="K122" s="143">
        <v>109.7</v>
      </c>
      <c r="L122" s="143">
        <v>164.6</v>
      </c>
      <c r="M122" s="143">
        <v>128.19999999999999</v>
      </c>
      <c r="N122" s="143">
        <v>182.8</v>
      </c>
      <c r="O122" s="143">
        <v>110.6</v>
      </c>
      <c r="P122" s="143">
        <v>90.5</v>
      </c>
      <c r="Q122" s="143">
        <v>73.7</v>
      </c>
      <c r="R122" s="143">
        <v>84.6</v>
      </c>
      <c r="S122" s="143">
        <v>87.7</v>
      </c>
      <c r="T122" s="143">
        <v>116.8</v>
      </c>
      <c r="U122" s="143">
        <v>115.6</v>
      </c>
      <c r="V122" s="143">
        <v>119.2</v>
      </c>
      <c r="W122" s="143">
        <v>132.69999999999999</v>
      </c>
      <c r="X122" s="143">
        <v>199.2</v>
      </c>
      <c r="Y122" s="143">
        <v>203.5</v>
      </c>
      <c r="Z122" s="143">
        <v>183.6</v>
      </c>
      <c r="AA122" s="143">
        <v>135.1</v>
      </c>
      <c r="AB122" s="143">
        <v>103.8</v>
      </c>
      <c r="AC122" s="143">
        <v>82</v>
      </c>
      <c r="AD122" s="143">
        <v>80.900000000000006</v>
      </c>
      <c r="AE122" s="143">
        <v>100.8</v>
      </c>
      <c r="AF122" s="143">
        <v>131.6</v>
      </c>
      <c r="AG122" s="143">
        <v>110.3</v>
      </c>
      <c r="AH122" s="143">
        <v>126.9</v>
      </c>
      <c r="AI122" s="143">
        <v>150.4</v>
      </c>
      <c r="AJ122" s="143">
        <v>185.3</v>
      </c>
      <c r="AK122" s="143">
        <v>190.3</v>
      </c>
      <c r="AL122" s="143">
        <v>158.30000000000001</v>
      </c>
      <c r="AM122" s="143">
        <v>113.1</v>
      </c>
      <c r="AN122" s="143">
        <v>75.900000000000006</v>
      </c>
      <c r="AO122" s="143">
        <v>67.2</v>
      </c>
      <c r="AP122" s="143">
        <v>75</v>
      </c>
      <c r="AQ122" s="143">
        <v>86.7</v>
      </c>
      <c r="AR122" s="143">
        <v>102.4</v>
      </c>
      <c r="AS122" s="143">
        <v>119.8</v>
      </c>
      <c r="AT122" s="143">
        <v>124.3</v>
      </c>
      <c r="AU122" s="143">
        <v>182.4</v>
      </c>
      <c r="AV122" s="143">
        <v>205.8</v>
      </c>
      <c r="AW122" s="143">
        <v>204.8</v>
      </c>
      <c r="AX122" s="143">
        <v>207</v>
      </c>
      <c r="AY122" s="143">
        <v>116</v>
      </c>
      <c r="AZ122" s="143">
        <v>109.1</v>
      </c>
      <c r="BA122" s="143">
        <v>86.1</v>
      </c>
      <c r="BB122" s="143">
        <v>90.6</v>
      </c>
      <c r="BC122" s="143">
        <v>98</v>
      </c>
      <c r="BD122" s="143">
        <v>123</v>
      </c>
      <c r="BE122" s="143">
        <v>135.69999999999999</v>
      </c>
      <c r="BF122" s="143">
        <v>129.19999999999999</v>
      </c>
      <c r="BG122" s="143">
        <v>137.5</v>
      </c>
      <c r="BH122" s="143">
        <v>182.1</v>
      </c>
      <c r="BI122" s="143">
        <v>233.8</v>
      </c>
      <c r="BJ122" s="143">
        <v>228.2</v>
      </c>
      <c r="BK122" s="144">
        <v>159.6</v>
      </c>
      <c r="BL122" s="143">
        <v>153</v>
      </c>
      <c r="BM122" s="143">
        <v>102.8</v>
      </c>
      <c r="BN122" s="143">
        <v>93.2</v>
      </c>
      <c r="BO122" s="143">
        <v>100.5</v>
      </c>
      <c r="BP122" s="143">
        <v>125.7</v>
      </c>
      <c r="BQ122" s="143">
        <v>134.6</v>
      </c>
      <c r="BR122" s="145">
        <v>138.9</v>
      </c>
      <c r="BS122" s="145">
        <v>180.1</v>
      </c>
      <c r="BT122" s="145">
        <v>249.5</v>
      </c>
      <c r="BU122" s="145">
        <v>238.9</v>
      </c>
      <c r="BV122" s="145">
        <v>221.6</v>
      </c>
      <c r="BW122" s="145">
        <v>146</v>
      </c>
      <c r="BX122" s="145">
        <v>129.6</v>
      </c>
      <c r="BY122" s="145">
        <v>104.1</v>
      </c>
      <c r="BZ122" s="143">
        <v>98.6</v>
      </c>
      <c r="CA122" s="143">
        <v>106.7</v>
      </c>
      <c r="CB122" s="143">
        <v>127.1</v>
      </c>
      <c r="CC122" s="143">
        <v>139.69999999999999</v>
      </c>
      <c r="CD122" s="143">
        <v>145.6</v>
      </c>
      <c r="CE122" s="143">
        <v>197.6</v>
      </c>
      <c r="CF122" s="143">
        <v>243.6</v>
      </c>
      <c r="CG122" s="143">
        <v>240.2</v>
      </c>
      <c r="CH122" s="143">
        <v>227.1</v>
      </c>
      <c r="CI122" s="143">
        <v>139.19999999999999</v>
      </c>
      <c r="CJ122" s="146">
        <v>210.1</v>
      </c>
      <c r="CK122" s="146">
        <v>198.8</v>
      </c>
      <c r="CL122" s="146">
        <v>175.4</v>
      </c>
      <c r="CM122" s="147">
        <v>190.6</v>
      </c>
      <c r="CN122" s="147">
        <v>259.89999999999998</v>
      </c>
      <c r="CO122" s="147">
        <v>211.2</v>
      </c>
      <c r="CP122" s="148">
        <v>324.8</v>
      </c>
      <c r="CQ122" s="149">
        <v>473.9</v>
      </c>
      <c r="CR122" s="149">
        <v>652.29999999999995</v>
      </c>
      <c r="CS122" s="149">
        <v>632.5</v>
      </c>
      <c r="CT122" s="149">
        <v>502.2</v>
      </c>
      <c r="CU122" s="150">
        <v>378.2</v>
      </c>
      <c r="CV122" s="150">
        <v>382.2</v>
      </c>
      <c r="CW122" s="150">
        <v>317</v>
      </c>
      <c r="CX122" s="150">
        <v>388.6</v>
      </c>
      <c r="CY122" s="150">
        <v>372.5</v>
      </c>
      <c r="CZ122" s="150">
        <v>388.9</v>
      </c>
      <c r="DA122" s="150">
        <v>324.39999999999998</v>
      </c>
      <c r="DB122" s="151">
        <v>318.89999999999998</v>
      </c>
      <c r="DC122" s="151">
        <v>375.2</v>
      </c>
      <c r="DD122" s="151">
        <v>426</v>
      </c>
      <c r="DE122" s="151">
        <v>507.8</v>
      </c>
      <c r="DF122" s="151">
        <v>385.3</v>
      </c>
      <c r="DG122" s="151">
        <v>272.89999999999998</v>
      </c>
      <c r="DH122" s="151">
        <v>228.8</v>
      </c>
      <c r="DI122" s="151">
        <v>137.5</v>
      </c>
      <c r="DJ122" s="151">
        <v>185.1</v>
      </c>
      <c r="DK122" s="151">
        <v>249.8</v>
      </c>
      <c r="DL122" s="151">
        <v>329.5</v>
      </c>
      <c r="DM122" s="152">
        <v>308.3</v>
      </c>
      <c r="DN122" s="152">
        <v>313.2</v>
      </c>
      <c r="DO122" s="152">
        <v>384.8</v>
      </c>
      <c r="DP122" s="152">
        <v>628.5</v>
      </c>
      <c r="DQ122" s="152">
        <v>668.2</v>
      </c>
      <c r="DR122" s="152">
        <v>559.20000000000005</v>
      </c>
      <c r="DS122" s="152">
        <v>481.7</v>
      </c>
      <c r="DT122" s="152">
        <v>330.3</v>
      </c>
      <c r="DU122" s="152">
        <v>250.5</v>
      </c>
      <c r="DV122" s="152">
        <v>267.89999999999998</v>
      </c>
      <c r="DW122" s="152">
        <v>312.3</v>
      </c>
      <c r="DX122" s="152">
        <v>340.9</v>
      </c>
      <c r="DY122" s="152">
        <v>317.89999999999998</v>
      </c>
      <c r="DZ122" s="152">
        <v>415.3</v>
      </c>
      <c r="EA122" s="152">
        <v>429.7</v>
      </c>
      <c r="EB122" s="152">
        <v>588.1</v>
      </c>
      <c r="EC122" s="152">
        <v>640.5</v>
      </c>
      <c r="ED122" s="152">
        <v>558</v>
      </c>
      <c r="EE122" s="152">
        <v>472.7</v>
      </c>
      <c r="EF122" s="152">
        <v>368.3</v>
      </c>
      <c r="EG122" s="152">
        <v>335.1</v>
      </c>
      <c r="EH122" s="152">
        <v>253.6</v>
      </c>
      <c r="EI122" s="152">
        <v>306.2</v>
      </c>
      <c r="EJ122" s="152">
        <v>362.7</v>
      </c>
      <c r="EK122" s="152">
        <v>410.9</v>
      </c>
      <c r="EL122" s="152">
        <v>497.4</v>
      </c>
      <c r="EM122" s="152">
        <v>510.8</v>
      </c>
      <c r="EN122" s="152">
        <v>777</v>
      </c>
      <c r="EO122" s="152">
        <v>925.7</v>
      </c>
      <c r="EP122" s="152">
        <v>792.1</v>
      </c>
      <c r="EQ122" s="152">
        <v>673.2</v>
      </c>
      <c r="ER122" s="152">
        <v>422</v>
      </c>
      <c r="ES122" s="152">
        <v>294.2</v>
      </c>
      <c r="ET122" s="152">
        <v>321.8</v>
      </c>
      <c r="EU122" s="152">
        <v>329.7</v>
      </c>
      <c r="EV122" s="152">
        <v>457.8</v>
      </c>
      <c r="EW122" s="152">
        <v>539.1</v>
      </c>
    </row>
    <row r="123" spans="1:153">
      <c r="A123" s="141" t="s">
        <v>7280</v>
      </c>
      <c r="B123" s="141" t="s">
        <v>7281</v>
      </c>
      <c r="C123" s="142">
        <v>3.0630000000000001E-2</v>
      </c>
      <c r="D123" s="143">
        <v>104.7</v>
      </c>
      <c r="E123" s="143">
        <v>92.7</v>
      </c>
      <c r="F123" s="143">
        <v>108.9</v>
      </c>
      <c r="G123" s="143">
        <v>113.3</v>
      </c>
      <c r="H123" s="143">
        <v>133.1</v>
      </c>
      <c r="I123" s="143">
        <v>86.9</v>
      </c>
      <c r="J123" s="143">
        <v>85.9</v>
      </c>
      <c r="K123" s="143">
        <v>115.5</v>
      </c>
      <c r="L123" s="143">
        <v>90</v>
      </c>
      <c r="M123" s="143">
        <v>102.3</v>
      </c>
      <c r="N123" s="143">
        <v>111.2</v>
      </c>
      <c r="O123" s="143">
        <v>102.2</v>
      </c>
      <c r="P123" s="143">
        <v>127.3</v>
      </c>
      <c r="Q123" s="143">
        <v>120.3</v>
      </c>
      <c r="R123" s="143">
        <v>154.19999999999999</v>
      </c>
      <c r="S123" s="143">
        <v>121.4</v>
      </c>
      <c r="T123" s="143">
        <v>134.5</v>
      </c>
      <c r="U123" s="143">
        <v>128.9</v>
      </c>
      <c r="V123" s="143">
        <v>123.7</v>
      </c>
      <c r="W123" s="143">
        <v>123.6</v>
      </c>
      <c r="X123" s="143">
        <v>122</v>
      </c>
      <c r="Y123" s="143">
        <v>115.6</v>
      </c>
      <c r="Z123" s="143">
        <v>121.6</v>
      </c>
      <c r="AA123" s="143">
        <v>112.2</v>
      </c>
      <c r="AB123" s="143">
        <v>128.5</v>
      </c>
      <c r="AC123" s="143">
        <v>134.19999999999999</v>
      </c>
      <c r="AD123" s="143">
        <v>155.5</v>
      </c>
      <c r="AE123" s="143">
        <v>184.8</v>
      </c>
      <c r="AF123" s="143">
        <v>169.5</v>
      </c>
      <c r="AG123" s="143">
        <v>112.8</v>
      </c>
      <c r="AH123" s="143">
        <v>115.9</v>
      </c>
      <c r="AI123" s="143">
        <v>142.4</v>
      </c>
      <c r="AJ123" s="143">
        <v>142.30000000000001</v>
      </c>
      <c r="AK123" s="143">
        <v>140.4</v>
      </c>
      <c r="AL123" s="143">
        <v>118.8</v>
      </c>
      <c r="AM123" s="143">
        <v>124.1</v>
      </c>
      <c r="AN123" s="143">
        <v>97.7</v>
      </c>
      <c r="AO123" s="143">
        <v>101</v>
      </c>
      <c r="AP123" s="143">
        <v>122.2</v>
      </c>
      <c r="AQ123" s="143">
        <v>139.30000000000001</v>
      </c>
      <c r="AR123" s="143">
        <v>148.5</v>
      </c>
      <c r="AS123" s="143">
        <v>141.6</v>
      </c>
      <c r="AT123" s="143">
        <v>125</v>
      </c>
      <c r="AU123" s="143">
        <v>113.6</v>
      </c>
      <c r="AV123" s="143">
        <v>127.1</v>
      </c>
      <c r="AW123" s="143">
        <v>172.3</v>
      </c>
      <c r="AX123" s="143">
        <v>131.19999999999999</v>
      </c>
      <c r="AY123" s="143">
        <v>120</v>
      </c>
      <c r="AZ123" s="143">
        <v>131.6</v>
      </c>
      <c r="BA123" s="143">
        <v>140.80000000000001</v>
      </c>
      <c r="BB123" s="143">
        <v>146.30000000000001</v>
      </c>
      <c r="BC123" s="143">
        <v>139.4</v>
      </c>
      <c r="BD123" s="143">
        <v>138.5</v>
      </c>
      <c r="BE123" s="143">
        <v>138.5</v>
      </c>
      <c r="BF123" s="143">
        <v>128.19999999999999</v>
      </c>
      <c r="BG123" s="143">
        <v>112.9</v>
      </c>
      <c r="BH123" s="143">
        <v>97.9</v>
      </c>
      <c r="BI123" s="143">
        <v>120.9</v>
      </c>
      <c r="BJ123" s="143">
        <v>145.30000000000001</v>
      </c>
      <c r="BK123" s="144">
        <v>144.69999999999999</v>
      </c>
      <c r="BL123" s="143">
        <v>127.6</v>
      </c>
      <c r="BM123" s="143">
        <v>133.5</v>
      </c>
      <c r="BN123" s="143">
        <v>140.19999999999999</v>
      </c>
      <c r="BO123" s="143">
        <v>152</v>
      </c>
      <c r="BP123" s="143">
        <v>201.1</v>
      </c>
      <c r="BQ123" s="143">
        <v>129.4</v>
      </c>
      <c r="BR123" s="145">
        <v>149</v>
      </c>
      <c r="BS123" s="145">
        <v>136.1</v>
      </c>
      <c r="BT123" s="145">
        <v>150.5</v>
      </c>
      <c r="BU123" s="145">
        <v>135.19999999999999</v>
      </c>
      <c r="BV123" s="145">
        <v>106.7</v>
      </c>
      <c r="BW123" s="145">
        <v>119.2</v>
      </c>
      <c r="BX123" s="145">
        <v>117.1</v>
      </c>
      <c r="BY123" s="145">
        <v>128.5</v>
      </c>
      <c r="BZ123" s="143">
        <v>135.30000000000001</v>
      </c>
      <c r="CA123" s="143">
        <v>135.9</v>
      </c>
      <c r="CB123" s="143">
        <v>140.9</v>
      </c>
      <c r="CC123" s="143">
        <v>130.19999999999999</v>
      </c>
      <c r="CD123" s="143">
        <v>123.4</v>
      </c>
      <c r="CE123" s="143">
        <v>140.6</v>
      </c>
      <c r="CF123" s="143">
        <v>138</v>
      </c>
      <c r="CG123" s="143">
        <v>147.80000000000001</v>
      </c>
      <c r="CH123" s="143">
        <v>144.5</v>
      </c>
      <c r="CI123" s="143">
        <v>148.9</v>
      </c>
      <c r="CJ123" s="146">
        <v>143.30000000000001</v>
      </c>
      <c r="CK123" s="146">
        <v>128.30000000000001</v>
      </c>
      <c r="CL123" s="146">
        <v>160.69999999999999</v>
      </c>
      <c r="CM123" s="147">
        <v>189.5</v>
      </c>
      <c r="CN123" s="147">
        <v>172.2</v>
      </c>
      <c r="CO123" s="147">
        <v>101.6</v>
      </c>
      <c r="CP123" s="148">
        <v>131.9</v>
      </c>
      <c r="CQ123" s="149">
        <v>114.4</v>
      </c>
      <c r="CR123" s="149">
        <v>108.3</v>
      </c>
      <c r="CS123" s="149">
        <v>104.1</v>
      </c>
      <c r="CT123" s="149">
        <v>106.5</v>
      </c>
      <c r="CU123" s="150">
        <v>95.8</v>
      </c>
      <c r="CV123" s="150">
        <v>91.1</v>
      </c>
      <c r="CW123" s="150">
        <v>95.5</v>
      </c>
      <c r="CX123" s="150">
        <v>120.4</v>
      </c>
      <c r="CY123" s="150">
        <v>100.9</v>
      </c>
      <c r="CZ123" s="150">
        <v>157.6</v>
      </c>
      <c r="DA123" s="150">
        <v>102.3</v>
      </c>
      <c r="DB123" s="151">
        <v>104.4</v>
      </c>
      <c r="DC123" s="151">
        <v>115.7</v>
      </c>
      <c r="DD123" s="151">
        <v>119</v>
      </c>
      <c r="DE123" s="151">
        <v>104.7</v>
      </c>
      <c r="DF123" s="151">
        <v>103.2</v>
      </c>
      <c r="DG123" s="151">
        <v>89.7</v>
      </c>
      <c r="DH123" s="151">
        <v>96.7</v>
      </c>
      <c r="DI123" s="151">
        <v>87.9</v>
      </c>
      <c r="DJ123" s="151">
        <v>94.2</v>
      </c>
      <c r="DK123" s="151">
        <v>121.8</v>
      </c>
      <c r="DL123" s="151">
        <v>143.4</v>
      </c>
      <c r="DM123" s="152">
        <v>103.3</v>
      </c>
      <c r="DN123" s="152">
        <v>118.6</v>
      </c>
      <c r="DO123" s="152">
        <v>117.6</v>
      </c>
      <c r="DP123" s="152">
        <v>171.4</v>
      </c>
      <c r="DQ123" s="152">
        <v>133.9</v>
      </c>
      <c r="DR123" s="152">
        <v>125.7</v>
      </c>
      <c r="DS123" s="152">
        <v>105.4</v>
      </c>
      <c r="DT123" s="152">
        <v>146.6</v>
      </c>
      <c r="DU123" s="152">
        <v>136.5</v>
      </c>
      <c r="DV123" s="152">
        <v>115.5</v>
      </c>
      <c r="DW123" s="152">
        <v>111.7</v>
      </c>
      <c r="DX123" s="152">
        <v>130.4</v>
      </c>
      <c r="DY123" s="152">
        <v>124.3</v>
      </c>
      <c r="DZ123" s="152">
        <v>155</v>
      </c>
      <c r="EA123" s="152">
        <v>109.1</v>
      </c>
      <c r="EB123" s="152">
        <v>112.8</v>
      </c>
      <c r="EC123" s="152">
        <v>131.4</v>
      </c>
      <c r="ED123" s="152">
        <v>128.30000000000001</v>
      </c>
      <c r="EE123" s="152">
        <v>122.8</v>
      </c>
      <c r="EF123" s="152">
        <v>127.6</v>
      </c>
      <c r="EG123" s="152">
        <v>130.19999999999999</v>
      </c>
      <c r="EH123" s="152">
        <v>112.2</v>
      </c>
      <c r="EI123" s="152">
        <v>151.1</v>
      </c>
      <c r="EJ123" s="152">
        <v>152.1</v>
      </c>
      <c r="EK123" s="152">
        <v>147.30000000000001</v>
      </c>
      <c r="EL123" s="152">
        <v>152.1</v>
      </c>
      <c r="EM123" s="152">
        <v>143.6</v>
      </c>
      <c r="EN123" s="152">
        <v>161</v>
      </c>
      <c r="EO123" s="152">
        <v>114.5</v>
      </c>
      <c r="EP123" s="152">
        <v>120.3</v>
      </c>
      <c r="EQ123" s="152">
        <v>129.80000000000001</v>
      </c>
      <c r="ER123" s="152">
        <v>138.6</v>
      </c>
      <c r="ES123" s="152">
        <v>157.69999999999999</v>
      </c>
      <c r="ET123" s="152">
        <v>173.5</v>
      </c>
      <c r="EU123" s="152">
        <v>188.2</v>
      </c>
      <c r="EV123" s="152">
        <v>151.69999999999999</v>
      </c>
      <c r="EW123" s="152">
        <v>161.69999999999999</v>
      </c>
    </row>
    <row r="124" spans="1:153">
      <c r="A124" s="141" t="s">
        <v>7282</v>
      </c>
      <c r="B124" s="141" t="s">
        <v>7283</v>
      </c>
      <c r="C124" s="142">
        <v>0.83316999999999997</v>
      </c>
      <c r="D124" s="143">
        <v>103.3</v>
      </c>
      <c r="E124" s="143">
        <v>114.3</v>
      </c>
      <c r="F124" s="143">
        <v>108.9</v>
      </c>
      <c r="G124" s="143">
        <v>119.7</v>
      </c>
      <c r="H124" s="143">
        <v>123.4</v>
      </c>
      <c r="I124" s="143">
        <v>118.3</v>
      </c>
      <c r="J124" s="143">
        <v>118.5</v>
      </c>
      <c r="K124" s="143">
        <v>118.2</v>
      </c>
      <c r="L124" s="143">
        <v>124</v>
      </c>
      <c r="M124" s="143">
        <v>123.1</v>
      </c>
      <c r="N124" s="143">
        <v>124.6</v>
      </c>
      <c r="O124" s="143">
        <v>121.9</v>
      </c>
      <c r="P124" s="143">
        <v>111.9</v>
      </c>
      <c r="Q124" s="143">
        <v>111.2</v>
      </c>
      <c r="R124" s="143">
        <v>111.2</v>
      </c>
      <c r="S124" s="143">
        <v>114.9</v>
      </c>
      <c r="T124" s="143">
        <v>113.4</v>
      </c>
      <c r="U124" s="143">
        <v>109.8</v>
      </c>
      <c r="V124" s="143">
        <v>114.6</v>
      </c>
      <c r="W124" s="143">
        <v>118.4</v>
      </c>
      <c r="X124" s="143">
        <v>119.8</v>
      </c>
      <c r="Y124" s="143">
        <v>118</v>
      </c>
      <c r="Z124" s="143">
        <v>114.7</v>
      </c>
      <c r="AA124" s="143">
        <v>115.4</v>
      </c>
      <c r="AB124" s="143">
        <v>116.2</v>
      </c>
      <c r="AC124" s="143">
        <v>126</v>
      </c>
      <c r="AD124" s="143">
        <v>111</v>
      </c>
      <c r="AE124" s="143">
        <v>108.7</v>
      </c>
      <c r="AF124" s="143">
        <v>121.7</v>
      </c>
      <c r="AG124" s="143">
        <v>131.6</v>
      </c>
      <c r="AH124" s="143">
        <v>124.4</v>
      </c>
      <c r="AI124" s="143">
        <v>118.6</v>
      </c>
      <c r="AJ124" s="143">
        <v>125.7</v>
      </c>
      <c r="AK124" s="143">
        <v>114.5</v>
      </c>
      <c r="AL124" s="143">
        <v>112.6</v>
      </c>
      <c r="AM124" s="143">
        <v>111.8</v>
      </c>
      <c r="AN124" s="143">
        <v>107.1</v>
      </c>
      <c r="AO124" s="143">
        <v>102.5</v>
      </c>
      <c r="AP124" s="143">
        <v>108.4</v>
      </c>
      <c r="AQ124" s="143">
        <v>105</v>
      </c>
      <c r="AR124" s="143">
        <v>104.8</v>
      </c>
      <c r="AS124" s="143">
        <v>108.2</v>
      </c>
      <c r="AT124" s="143">
        <v>95</v>
      </c>
      <c r="AU124" s="143">
        <v>99.8</v>
      </c>
      <c r="AV124" s="143">
        <v>119.9</v>
      </c>
      <c r="AW124" s="143">
        <v>98.8</v>
      </c>
      <c r="AX124" s="143">
        <v>101.5</v>
      </c>
      <c r="AY124" s="143">
        <v>115.6</v>
      </c>
      <c r="AZ124" s="143">
        <v>104.3</v>
      </c>
      <c r="BA124" s="143">
        <v>110.7</v>
      </c>
      <c r="BB124" s="143">
        <v>118.7</v>
      </c>
      <c r="BC124" s="143">
        <v>95.8</v>
      </c>
      <c r="BD124" s="143">
        <v>128.1</v>
      </c>
      <c r="BE124" s="143">
        <v>128.6</v>
      </c>
      <c r="BF124" s="143">
        <v>105.2</v>
      </c>
      <c r="BG124" s="143">
        <v>110.8</v>
      </c>
      <c r="BH124" s="143">
        <v>113.8</v>
      </c>
      <c r="BI124" s="143">
        <v>113.1</v>
      </c>
      <c r="BJ124" s="143">
        <v>112.7</v>
      </c>
      <c r="BK124" s="144">
        <v>114.8</v>
      </c>
      <c r="BL124" s="143">
        <v>116.3</v>
      </c>
      <c r="BM124" s="143">
        <v>119.6</v>
      </c>
      <c r="BN124" s="143">
        <v>118.2</v>
      </c>
      <c r="BO124" s="143">
        <v>119.5</v>
      </c>
      <c r="BP124" s="143">
        <v>120.8</v>
      </c>
      <c r="BQ124" s="143">
        <v>129.30000000000001</v>
      </c>
      <c r="BR124" s="145">
        <v>122.3</v>
      </c>
      <c r="BS124" s="145">
        <v>121.9</v>
      </c>
      <c r="BT124" s="145">
        <v>122.2</v>
      </c>
      <c r="BU124" s="145">
        <v>119.7</v>
      </c>
      <c r="BV124" s="145">
        <v>121.6</v>
      </c>
      <c r="BW124" s="145">
        <v>138.30000000000001</v>
      </c>
      <c r="BX124" s="145">
        <v>140.19999999999999</v>
      </c>
      <c r="BY124" s="145">
        <v>129.6</v>
      </c>
      <c r="BZ124" s="143">
        <v>123.2</v>
      </c>
      <c r="CA124" s="143">
        <v>135.19999999999999</v>
      </c>
      <c r="CB124" s="143">
        <v>129.4</v>
      </c>
      <c r="CC124" s="143">
        <v>130.4</v>
      </c>
      <c r="CD124" s="143">
        <v>140.4</v>
      </c>
      <c r="CE124" s="143">
        <v>151.4</v>
      </c>
      <c r="CF124" s="143">
        <v>139.30000000000001</v>
      </c>
      <c r="CG124" s="143">
        <v>136.69999999999999</v>
      </c>
      <c r="CH124" s="143">
        <v>139.30000000000001</v>
      </c>
      <c r="CI124" s="143">
        <v>136.69999999999999</v>
      </c>
      <c r="CJ124" s="146">
        <v>158</v>
      </c>
      <c r="CK124" s="146">
        <v>138</v>
      </c>
      <c r="CL124" s="146">
        <v>158</v>
      </c>
      <c r="CM124" s="147">
        <v>163.6</v>
      </c>
      <c r="CN124" s="147">
        <v>158.4</v>
      </c>
      <c r="CO124" s="147">
        <v>163.6</v>
      </c>
      <c r="CP124" s="148">
        <v>158.4</v>
      </c>
      <c r="CQ124" s="149">
        <v>142.6</v>
      </c>
      <c r="CR124" s="149">
        <v>147.6</v>
      </c>
      <c r="CS124" s="149">
        <v>153.80000000000001</v>
      </c>
      <c r="CT124" s="149">
        <v>157.4</v>
      </c>
      <c r="CU124" s="150">
        <v>156.80000000000001</v>
      </c>
      <c r="CV124" s="150">
        <v>154.1</v>
      </c>
      <c r="CW124" s="150">
        <v>150.9</v>
      </c>
      <c r="CX124" s="150">
        <v>166.3</v>
      </c>
      <c r="CY124" s="150">
        <v>166.5</v>
      </c>
      <c r="CZ124" s="150">
        <v>166.3</v>
      </c>
      <c r="DA124" s="150">
        <v>166.5</v>
      </c>
      <c r="DB124" s="151">
        <v>153.30000000000001</v>
      </c>
      <c r="DC124" s="151">
        <v>145.5</v>
      </c>
      <c r="DD124" s="151">
        <v>153.30000000000001</v>
      </c>
      <c r="DE124" s="151">
        <v>172.8</v>
      </c>
      <c r="DF124" s="151">
        <v>184.3</v>
      </c>
      <c r="DG124" s="151">
        <v>188.1</v>
      </c>
      <c r="DH124" s="151">
        <v>185.9</v>
      </c>
      <c r="DI124" s="151">
        <v>170.9</v>
      </c>
      <c r="DJ124" s="151">
        <v>191.8</v>
      </c>
      <c r="DK124" s="151">
        <v>171</v>
      </c>
      <c r="DL124" s="151">
        <v>191.9</v>
      </c>
      <c r="DM124" s="152">
        <v>190.3</v>
      </c>
      <c r="DN124" s="152">
        <v>178.7</v>
      </c>
      <c r="DO124" s="152">
        <v>198.6</v>
      </c>
      <c r="DP124" s="152">
        <v>204.7</v>
      </c>
      <c r="DQ124" s="152">
        <v>224.7</v>
      </c>
      <c r="DR124" s="152">
        <v>225</v>
      </c>
      <c r="DS124" s="152">
        <v>228.9</v>
      </c>
      <c r="DT124" s="152">
        <v>208.2</v>
      </c>
      <c r="DU124" s="152">
        <v>210.2</v>
      </c>
      <c r="DV124" s="152">
        <v>206.3</v>
      </c>
      <c r="DW124" s="152">
        <v>197.7</v>
      </c>
      <c r="DX124" s="152">
        <v>192.9</v>
      </c>
      <c r="DY124" s="152">
        <v>185.7</v>
      </c>
      <c r="DZ124" s="152">
        <v>196.8</v>
      </c>
      <c r="EA124" s="152">
        <v>198.5</v>
      </c>
      <c r="EB124" s="152">
        <v>203.9</v>
      </c>
      <c r="EC124" s="152">
        <v>202.3</v>
      </c>
      <c r="ED124" s="152">
        <v>217.5</v>
      </c>
      <c r="EE124" s="152">
        <v>222.4</v>
      </c>
      <c r="EF124" s="152">
        <v>224.6</v>
      </c>
      <c r="EG124" s="152">
        <v>214.8</v>
      </c>
      <c r="EH124" s="152">
        <v>207.4</v>
      </c>
      <c r="EI124" s="152">
        <v>215.4</v>
      </c>
      <c r="EJ124" s="152">
        <v>205.5</v>
      </c>
      <c r="EK124" s="152">
        <v>220.9</v>
      </c>
      <c r="EL124" s="152">
        <v>219.7</v>
      </c>
      <c r="EM124" s="152">
        <v>215.8</v>
      </c>
      <c r="EN124" s="152">
        <v>217.7</v>
      </c>
      <c r="EO124" s="152">
        <v>223.7</v>
      </c>
      <c r="EP124" s="152">
        <v>225</v>
      </c>
      <c r="EQ124" s="152">
        <v>221.6</v>
      </c>
      <c r="ER124" s="152">
        <v>224</v>
      </c>
      <c r="ES124" s="152">
        <v>227.1</v>
      </c>
      <c r="ET124" s="152">
        <v>229.6</v>
      </c>
      <c r="EU124" s="152">
        <v>226.6</v>
      </c>
      <c r="EV124" s="152">
        <v>223.5</v>
      </c>
      <c r="EW124" s="152">
        <v>227.6</v>
      </c>
    </row>
    <row r="125" spans="1:153">
      <c r="A125" s="141" t="s">
        <v>7284</v>
      </c>
      <c r="B125" s="141" t="s">
        <v>7285</v>
      </c>
      <c r="C125" s="142">
        <v>0.64817999999999998</v>
      </c>
      <c r="D125" s="143">
        <v>100.2</v>
      </c>
      <c r="E125" s="143">
        <v>109.6</v>
      </c>
      <c r="F125" s="143">
        <v>101</v>
      </c>
      <c r="G125" s="143">
        <v>113.3</v>
      </c>
      <c r="H125" s="143">
        <v>118</v>
      </c>
      <c r="I125" s="143">
        <v>111.6</v>
      </c>
      <c r="J125" s="143">
        <v>111.3</v>
      </c>
      <c r="K125" s="143">
        <v>111</v>
      </c>
      <c r="L125" s="143">
        <v>117.9</v>
      </c>
      <c r="M125" s="143">
        <v>116.8</v>
      </c>
      <c r="N125" s="143">
        <v>118.6</v>
      </c>
      <c r="O125" s="143">
        <v>115.8</v>
      </c>
      <c r="P125" s="143">
        <v>102.3</v>
      </c>
      <c r="Q125" s="143">
        <v>100.7</v>
      </c>
      <c r="R125" s="143">
        <v>100.5</v>
      </c>
      <c r="S125" s="143">
        <v>105.1</v>
      </c>
      <c r="T125" s="143">
        <v>103.5</v>
      </c>
      <c r="U125" s="143">
        <v>99.5</v>
      </c>
      <c r="V125" s="143">
        <v>105.1</v>
      </c>
      <c r="W125" s="143">
        <v>110.6</v>
      </c>
      <c r="X125" s="143">
        <v>113</v>
      </c>
      <c r="Y125" s="143">
        <v>109.8</v>
      </c>
      <c r="Z125" s="143">
        <v>104.8</v>
      </c>
      <c r="AA125" s="143">
        <v>107.6</v>
      </c>
      <c r="AB125" s="143">
        <v>108.3</v>
      </c>
      <c r="AC125" s="143">
        <v>124</v>
      </c>
      <c r="AD125" s="143">
        <v>104.8</v>
      </c>
      <c r="AE125" s="143">
        <v>101.5</v>
      </c>
      <c r="AF125" s="143">
        <v>117.6</v>
      </c>
      <c r="AG125" s="143">
        <v>130.9</v>
      </c>
      <c r="AH125" s="143">
        <v>122.8</v>
      </c>
      <c r="AI125" s="143">
        <v>114.9</v>
      </c>
      <c r="AJ125" s="143">
        <v>117.6</v>
      </c>
      <c r="AK125" s="143">
        <v>103.9</v>
      </c>
      <c r="AL125" s="143">
        <v>100.1</v>
      </c>
      <c r="AM125" s="143">
        <v>100.2</v>
      </c>
      <c r="AN125" s="143">
        <v>95.4</v>
      </c>
      <c r="AO125" s="143">
        <v>89.2</v>
      </c>
      <c r="AP125" s="143">
        <v>96.6</v>
      </c>
      <c r="AQ125" s="143">
        <v>92.7</v>
      </c>
      <c r="AR125" s="143">
        <v>91.8</v>
      </c>
      <c r="AS125" s="143">
        <v>95.6</v>
      </c>
      <c r="AT125" s="143">
        <v>79</v>
      </c>
      <c r="AU125" s="143">
        <v>85.1</v>
      </c>
      <c r="AV125" s="143">
        <v>107.6</v>
      </c>
      <c r="AW125" s="143">
        <v>81.099999999999994</v>
      </c>
      <c r="AX125" s="143">
        <v>84.1</v>
      </c>
      <c r="AY125" s="143">
        <v>102.3</v>
      </c>
      <c r="AZ125" s="143">
        <v>88.2</v>
      </c>
      <c r="BA125" s="143">
        <v>96.2</v>
      </c>
      <c r="BB125" s="143">
        <v>105.2</v>
      </c>
      <c r="BC125" s="143">
        <v>76.099999999999994</v>
      </c>
      <c r="BD125" s="143">
        <v>118.4</v>
      </c>
      <c r="BE125" s="143">
        <v>119.1</v>
      </c>
      <c r="BF125" s="143">
        <v>88</v>
      </c>
      <c r="BG125" s="143">
        <v>93.6</v>
      </c>
      <c r="BH125" s="143">
        <v>97</v>
      </c>
      <c r="BI125" s="143">
        <v>99</v>
      </c>
      <c r="BJ125" s="143">
        <v>98.7</v>
      </c>
      <c r="BK125" s="144">
        <v>101.3</v>
      </c>
      <c r="BL125" s="143">
        <v>103.2</v>
      </c>
      <c r="BM125" s="143">
        <v>107</v>
      </c>
      <c r="BN125" s="143">
        <v>103.3</v>
      </c>
      <c r="BO125" s="143">
        <v>105.1</v>
      </c>
      <c r="BP125" s="143">
        <v>107.6</v>
      </c>
      <c r="BQ125" s="143">
        <v>118.3</v>
      </c>
      <c r="BR125" s="145">
        <v>109.1</v>
      </c>
      <c r="BS125" s="145">
        <v>108.4</v>
      </c>
      <c r="BT125" s="145">
        <v>109.3</v>
      </c>
      <c r="BU125" s="145">
        <v>105</v>
      </c>
      <c r="BV125" s="145">
        <v>106.7</v>
      </c>
      <c r="BW125" s="145">
        <v>126.1</v>
      </c>
      <c r="BX125" s="145">
        <v>128</v>
      </c>
      <c r="BY125" s="145">
        <v>114.9</v>
      </c>
      <c r="BZ125" s="143">
        <v>105.6</v>
      </c>
      <c r="CA125" s="143">
        <v>120.7</v>
      </c>
      <c r="CB125" s="143">
        <v>114.1</v>
      </c>
      <c r="CC125" s="143">
        <v>116.1</v>
      </c>
      <c r="CD125" s="143">
        <v>128.1</v>
      </c>
      <c r="CE125" s="143">
        <v>141.4</v>
      </c>
      <c r="CF125" s="143">
        <v>126.2</v>
      </c>
      <c r="CG125" s="143">
        <v>123.4</v>
      </c>
      <c r="CH125" s="143">
        <v>126.2</v>
      </c>
      <c r="CI125" s="143">
        <v>123.4</v>
      </c>
      <c r="CJ125" s="146">
        <v>153.69999999999999</v>
      </c>
      <c r="CK125" s="146">
        <v>124.9</v>
      </c>
      <c r="CL125" s="146">
        <v>153.69999999999999</v>
      </c>
      <c r="CM125" s="147">
        <v>159.5</v>
      </c>
      <c r="CN125" s="147">
        <v>153.69999999999999</v>
      </c>
      <c r="CO125" s="147">
        <v>159.5</v>
      </c>
      <c r="CP125" s="148">
        <v>153.69999999999999</v>
      </c>
      <c r="CQ125" s="149">
        <v>133</v>
      </c>
      <c r="CR125" s="149">
        <v>137.5</v>
      </c>
      <c r="CS125" s="149">
        <v>144.4</v>
      </c>
      <c r="CT125" s="149">
        <v>148</v>
      </c>
      <c r="CU125" s="150">
        <v>148</v>
      </c>
      <c r="CV125" s="150">
        <v>145.1</v>
      </c>
      <c r="CW125" s="150">
        <v>144.4</v>
      </c>
      <c r="CX125" s="150">
        <v>162.5</v>
      </c>
      <c r="CY125" s="150">
        <v>160.6</v>
      </c>
      <c r="CZ125" s="150">
        <v>162.5</v>
      </c>
      <c r="DA125" s="150">
        <v>160.6</v>
      </c>
      <c r="DB125" s="151">
        <v>146.80000000000001</v>
      </c>
      <c r="DC125" s="151">
        <v>136.80000000000001</v>
      </c>
      <c r="DD125" s="151">
        <v>146.80000000000001</v>
      </c>
      <c r="DE125" s="151">
        <v>168.3</v>
      </c>
      <c r="DF125" s="151">
        <v>183.7</v>
      </c>
      <c r="DG125" s="151">
        <v>187.9</v>
      </c>
      <c r="DH125" s="151">
        <v>182.9</v>
      </c>
      <c r="DI125" s="151">
        <v>163.19999999999999</v>
      </c>
      <c r="DJ125" s="151">
        <v>188.6</v>
      </c>
      <c r="DK125" s="151">
        <v>163.19999999999999</v>
      </c>
      <c r="DL125" s="151">
        <v>188.6</v>
      </c>
      <c r="DM125" s="152">
        <v>183.8</v>
      </c>
      <c r="DN125" s="152">
        <v>169.4</v>
      </c>
      <c r="DO125" s="152">
        <v>194.7</v>
      </c>
      <c r="DP125" s="152">
        <v>200.9</v>
      </c>
      <c r="DQ125" s="152">
        <v>226.6</v>
      </c>
      <c r="DR125" s="152">
        <v>226.9</v>
      </c>
      <c r="DS125" s="152">
        <v>229.9</v>
      </c>
      <c r="DT125" s="152">
        <v>204</v>
      </c>
      <c r="DU125" s="152">
        <v>206</v>
      </c>
      <c r="DV125" s="152">
        <v>198.7</v>
      </c>
      <c r="DW125" s="152">
        <v>184.4</v>
      </c>
      <c r="DX125" s="152">
        <v>177.5</v>
      </c>
      <c r="DY125" s="152">
        <v>168.2</v>
      </c>
      <c r="DZ125" s="152">
        <v>182.6</v>
      </c>
      <c r="EA125" s="152">
        <v>183.4</v>
      </c>
      <c r="EB125" s="152">
        <v>190.2</v>
      </c>
      <c r="EC125" s="152">
        <v>185.9</v>
      </c>
      <c r="ED125" s="152">
        <v>206.1</v>
      </c>
      <c r="EE125" s="152">
        <v>212.8</v>
      </c>
      <c r="EF125" s="152">
        <v>214.3</v>
      </c>
      <c r="EG125" s="152">
        <v>203.9</v>
      </c>
      <c r="EH125" s="152">
        <v>193.3</v>
      </c>
      <c r="EI125" s="152">
        <v>202.7</v>
      </c>
      <c r="EJ125" s="152">
        <v>189</v>
      </c>
      <c r="EK125" s="152">
        <v>200.6</v>
      </c>
      <c r="EL125" s="152">
        <v>202.7</v>
      </c>
      <c r="EM125" s="152">
        <v>205.8</v>
      </c>
      <c r="EN125" s="152">
        <v>208.3</v>
      </c>
      <c r="EO125" s="152">
        <v>207.3</v>
      </c>
      <c r="EP125" s="152">
        <v>209.7</v>
      </c>
      <c r="EQ125" s="152">
        <v>212.6</v>
      </c>
      <c r="ER125" s="152">
        <v>214.4</v>
      </c>
      <c r="ES125" s="152">
        <v>219.3</v>
      </c>
      <c r="ET125" s="152">
        <v>225.4</v>
      </c>
      <c r="EU125" s="152">
        <v>212.4</v>
      </c>
      <c r="EV125" s="152">
        <v>212.4</v>
      </c>
      <c r="EW125" s="152">
        <v>217.4</v>
      </c>
    </row>
    <row r="126" spans="1:153">
      <c r="A126" s="141" t="s">
        <v>7286</v>
      </c>
      <c r="B126" s="141" t="s">
        <v>7287</v>
      </c>
      <c r="C126" s="142">
        <v>8.4200000000000004E-3</v>
      </c>
      <c r="D126" s="143">
        <v>103.7</v>
      </c>
      <c r="E126" s="143">
        <v>105</v>
      </c>
      <c r="F126" s="143">
        <v>103</v>
      </c>
      <c r="G126" s="143">
        <v>103.4</v>
      </c>
      <c r="H126" s="143">
        <v>103.9</v>
      </c>
      <c r="I126" s="143">
        <v>103.6</v>
      </c>
      <c r="J126" s="143">
        <v>105.9</v>
      </c>
      <c r="K126" s="143">
        <v>105.9</v>
      </c>
      <c r="L126" s="143">
        <v>105.9</v>
      </c>
      <c r="M126" s="143">
        <v>117.1</v>
      </c>
      <c r="N126" s="143">
        <v>117.1</v>
      </c>
      <c r="O126" s="143">
        <v>142.69999999999999</v>
      </c>
      <c r="P126" s="143">
        <v>145.4</v>
      </c>
      <c r="Q126" s="143">
        <v>146.1</v>
      </c>
      <c r="R126" s="143">
        <v>145.6</v>
      </c>
      <c r="S126" s="143">
        <v>150</v>
      </c>
      <c r="T126" s="143">
        <v>150</v>
      </c>
      <c r="U126" s="143">
        <v>142.69999999999999</v>
      </c>
      <c r="V126" s="143">
        <v>151.19999999999999</v>
      </c>
      <c r="W126" s="143">
        <v>146.6</v>
      </c>
      <c r="X126" s="143">
        <v>143</v>
      </c>
      <c r="Y126" s="143">
        <v>153</v>
      </c>
      <c r="Z126" s="143">
        <v>128.1</v>
      </c>
      <c r="AA126" s="143">
        <v>125</v>
      </c>
      <c r="AB126" s="143">
        <v>129.69999999999999</v>
      </c>
      <c r="AC126" s="143">
        <v>154.5</v>
      </c>
      <c r="AD126" s="143">
        <v>152.1</v>
      </c>
      <c r="AE126" s="143">
        <v>154.19999999999999</v>
      </c>
      <c r="AF126" s="143">
        <v>154.1</v>
      </c>
      <c r="AG126" s="143">
        <v>154.1</v>
      </c>
      <c r="AH126" s="143">
        <v>150.1</v>
      </c>
      <c r="AI126" s="143">
        <v>153.9</v>
      </c>
      <c r="AJ126" s="143">
        <v>157.9</v>
      </c>
      <c r="AK126" s="143">
        <v>157.30000000000001</v>
      </c>
      <c r="AL126" s="143">
        <v>158.6</v>
      </c>
      <c r="AM126" s="143">
        <v>158.80000000000001</v>
      </c>
      <c r="AN126" s="143">
        <v>171.2</v>
      </c>
      <c r="AO126" s="143">
        <v>161.9</v>
      </c>
      <c r="AP126" s="143">
        <v>164.5</v>
      </c>
      <c r="AQ126" s="143">
        <v>161.1</v>
      </c>
      <c r="AR126" s="143">
        <v>152.69999999999999</v>
      </c>
      <c r="AS126" s="143">
        <v>161.1</v>
      </c>
      <c r="AT126" s="143">
        <v>217</v>
      </c>
      <c r="AU126" s="143">
        <v>178</v>
      </c>
      <c r="AV126" s="143">
        <v>178</v>
      </c>
      <c r="AW126" s="143">
        <v>177.8</v>
      </c>
      <c r="AX126" s="143">
        <v>177.9</v>
      </c>
      <c r="AY126" s="143">
        <v>178.9</v>
      </c>
      <c r="AZ126" s="143">
        <v>178.9</v>
      </c>
      <c r="BA126" s="143">
        <v>180.3</v>
      </c>
      <c r="BB126" s="143">
        <v>186.1</v>
      </c>
      <c r="BC126" s="143">
        <v>186.1</v>
      </c>
      <c r="BD126" s="143">
        <v>186.1</v>
      </c>
      <c r="BE126" s="143">
        <v>186.1</v>
      </c>
      <c r="BF126" s="143">
        <v>189.3</v>
      </c>
      <c r="BG126" s="143">
        <v>189.3</v>
      </c>
      <c r="BH126" s="143">
        <v>189.4</v>
      </c>
      <c r="BI126" s="143">
        <v>189.4</v>
      </c>
      <c r="BJ126" s="143">
        <v>187</v>
      </c>
      <c r="BK126" s="144">
        <v>187.3</v>
      </c>
      <c r="BL126" s="143">
        <v>187.3</v>
      </c>
      <c r="BM126" s="143">
        <v>227.6</v>
      </c>
      <c r="BN126" s="143">
        <v>240.1</v>
      </c>
      <c r="BO126" s="143">
        <v>240.1</v>
      </c>
      <c r="BP126" s="143">
        <v>243.8</v>
      </c>
      <c r="BQ126" s="143">
        <v>237</v>
      </c>
      <c r="BR126" s="145">
        <v>243.8</v>
      </c>
      <c r="BS126" s="145">
        <v>243.8</v>
      </c>
      <c r="BT126" s="145">
        <v>243.6</v>
      </c>
      <c r="BU126" s="145">
        <v>243.6</v>
      </c>
      <c r="BV126" s="145">
        <v>243.6</v>
      </c>
      <c r="BW126" s="145">
        <v>243.7</v>
      </c>
      <c r="BX126" s="145">
        <v>243.5</v>
      </c>
      <c r="BY126" s="145">
        <v>238.8</v>
      </c>
      <c r="BZ126" s="143">
        <v>252.4</v>
      </c>
      <c r="CA126" s="143">
        <v>252.4</v>
      </c>
      <c r="CB126" s="143">
        <v>252.4</v>
      </c>
      <c r="CC126" s="143">
        <v>252.4</v>
      </c>
      <c r="CD126" s="143">
        <v>255</v>
      </c>
      <c r="CE126" s="143">
        <v>255.1</v>
      </c>
      <c r="CF126" s="143">
        <v>263.10000000000002</v>
      </c>
      <c r="CG126" s="143">
        <v>263.10000000000002</v>
      </c>
      <c r="CH126" s="143">
        <v>263.10000000000002</v>
      </c>
      <c r="CI126" s="143">
        <v>263.10000000000002</v>
      </c>
      <c r="CJ126" s="146">
        <v>250.1</v>
      </c>
      <c r="CK126" s="146">
        <v>236.9</v>
      </c>
      <c r="CL126" s="146">
        <v>250.1</v>
      </c>
      <c r="CM126" s="147">
        <v>261.89999999999998</v>
      </c>
      <c r="CN126" s="147">
        <v>261.89999999999998</v>
      </c>
      <c r="CO126" s="147">
        <v>261.89999999999998</v>
      </c>
      <c r="CP126" s="148">
        <v>261.89999999999998</v>
      </c>
      <c r="CQ126" s="149">
        <v>261.2</v>
      </c>
      <c r="CR126" s="149">
        <v>253.7</v>
      </c>
      <c r="CS126" s="149">
        <v>251.5</v>
      </c>
      <c r="CT126" s="149">
        <v>254.7</v>
      </c>
      <c r="CU126" s="150">
        <v>249.5</v>
      </c>
      <c r="CV126" s="150">
        <v>249.5</v>
      </c>
      <c r="CW126" s="150">
        <v>255.4</v>
      </c>
      <c r="CX126" s="150">
        <v>253.3</v>
      </c>
      <c r="CY126" s="150">
        <v>228.4</v>
      </c>
      <c r="CZ126" s="150">
        <v>253.3</v>
      </c>
      <c r="DA126" s="150">
        <v>228.4</v>
      </c>
      <c r="DB126" s="151">
        <v>237.9</v>
      </c>
      <c r="DC126" s="151">
        <v>228.4</v>
      </c>
      <c r="DD126" s="151">
        <v>237.9</v>
      </c>
      <c r="DE126" s="151">
        <v>242.3</v>
      </c>
      <c r="DF126" s="151">
        <v>231.8</v>
      </c>
      <c r="DG126" s="151">
        <v>216.5</v>
      </c>
      <c r="DH126" s="151">
        <v>215.9</v>
      </c>
      <c r="DI126" s="151">
        <v>230</v>
      </c>
      <c r="DJ126" s="151">
        <v>219</v>
      </c>
      <c r="DK126" s="151">
        <v>230</v>
      </c>
      <c r="DL126" s="151">
        <v>219</v>
      </c>
      <c r="DM126" s="152">
        <v>221.9</v>
      </c>
      <c r="DN126" s="152">
        <v>216.5</v>
      </c>
      <c r="DO126" s="152">
        <v>216.2</v>
      </c>
      <c r="DP126" s="152">
        <v>212.7</v>
      </c>
      <c r="DQ126" s="152">
        <v>209.2</v>
      </c>
      <c r="DR126" s="152">
        <v>209.2</v>
      </c>
      <c r="DS126" s="152">
        <v>209.3</v>
      </c>
      <c r="DT126" s="152">
        <v>200.8</v>
      </c>
      <c r="DU126" s="152">
        <v>211.3</v>
      </c>
      <c r="DV126" s="152">
        <v>185.8</v>
      </c>
      <c r="DW126" s="152">
        <v>186.3</v>
      </c>
      <c r="DX126" s="152">
        <v>186.3</v>
      </c>
      <c r="DY126" s="152">
        <v>186.3</v>
      </c>
      <c r="DZ126" s="152">
        <v>186.3</v>
      </c>
      <c r="EA126" s="152">
        <v>189.5</v>
      </c>
      <c r="EB126" s="152">
        <v>238.8</v>
      </c>
      <c r="EC126" s="152">
        <v>210.7</v>
      </c>
      <c r="ED126" s="152">
        <v>218.9</v>
      </c>
      <c r="EE126" s="152">
        <v>212.3</v>
      </c>
      <c r="EF126" s="152">
        <v>212.3</v>
      </c>
      <c r="EG126" s="152">
        <v>213.5</v>
      </c>
      <c r="EH126" s="152">
        <v>218.8</v>
      </c>
      <c r="EI126" s="152">
        <v>219.9</v>
      </c>
      <c r="EJ126" s="152">
        <v>223.5</v>
      </c>
      <c r="EK126" s="152">
        <v>223.5</v>
      </c>
      <c r="EL126" s="152">
        <v>221.3</v>
      </c>
      <c r="EM126" s="152">
        <v>218.1</v>
      </c>
      <c r="EN126" s="152">
        <v>218.2</v>
      </c>
      <c r="EO126" s="152">
        <v>219.5</v>
      </c>
      <c r="EP126" s="152">
        <v>219.7</v>
      </c>
      <c r="EQ126" s="152">
        <v>222.7</v>
      </c>
      <c r="ER126" s="152">
        <v>218.6</v>
      </c>
      <c r="ES126" s="152">
        <v>221.8</v>
      </c>
      <c r="ET126" s="152">
        <v>223.3</v>
      </c>
      <c r="EU126" s="152">
        <v>226</v>
      </c>
      <c r="EV126" s="152">
        <v>226</v>
      </c>
      <c r="EW126" s="152">
        <v>226.3</v>
      </c>
    </row>
    <row r="127" spans="1:153">
      <c r="A127" s="141" t="s">
        <v>7288</v>
      </c>
      <c r="B127" s="141" t="s">
        <v>7289</v>
      </c>
      <c r="C127" s="142">
        <v>2.6450000000000001E-2</v>
      </c>
      <c r="D127" s="143">
        <v>93.9</v>
      </c>
      <c r="E127" s="143">
        <v>97.8</v>
      </c>
      <c r="F127" s="143">
        <v>97.8</v>
      </c>
      <c r="G127" s="143">
        <v>97.2</v>
      </c>
      <c r="H127" s="143">
        <v>96.1</v>
      </c>
      <c r="I127" s="143">
        <v>83.4</v>
      </c>
      <c r="J127" s="143">
        <v>85</v>
      </c>
      <c r="K127" s="143">
        <v>85</v>
      </c>
      <c r="L127" s="143">
        <v>84.2</v>
      </c>
      <c r="M127" s="143">
        <v>82.5</v>
      </c>
      <c r="N127" s="143">
        <v>82.3</v>
      </c>
      <c r="O127" s="143">
        <v>94.2</v>
      </c>
      <c r="P127" s="143">
        <v>94.9</v>
      </c>
      <c r="Q127" s="143">
        <v>90.2</v>
      </c>
      <c r="R127" s="143">
        <v>88.8</v>
      </c>
      <c r="S127" s="143">
        <v>88.2</v>
      </c>
      <c r="T127" s="143">
        <v>69.599999999999994</v>
      </c>
      <c r="U127" s="143">
        <v>70</v>
      </c>
      <c r="V127" s="143">
        <v>72.5</v>
      </c>
      <c r="W127" s="143">
        <v>74.5</v>
      </c>
      <c r="X127" s="143">
        <v>74</v>
      </c>
      <c r="Y127" s="143">
        <v>71.099999999999994</v>
      </c>
      <c r="Z127" s="143">
        <v>70.7</v>
      </c>
      <c r="AA127" s="143">
        <v>70.5</v>
      </c>
      <c r="AB127" s="143">
        <v>71.900000000000006</v>
      </c>
      <c r="AC127" s="143">
        <v>71.099999999999994</v>
      </c>
      <c r="AD127" s="143">
        <v>72.599999999999994</v>
      </c>
      <c r="AE127" s="143">
        <v>77.400000000000006</v>
      </c>
      <c r="AF127" s="143">
        <v>72.7</v>
      </c>
      <c r="AG127" s="143">
        <v>71.599999999999994</v>
      </c>
      <c r="AH127" s="143">
        <v>73.099999999999994</v>
      </c>
      <c r="AI127" s="143">
        <v>72.5</v>
      </c>
      <c r="AJ127" s="143">
        <v>71.400000000000006</v>
      </c>
      <c r="AK127" s="143">
        <v>77.2</v>
      </c>
      <c r="AL127" s="143">
        <v>74.400000000000006</v>
      </c>
      <c r="AM127" s="143">
        <v>69.599999999999994</v>
      </c>
      <c r="AN127" s="143">
        <v>69.099999999999994</v>
      </c>
      <c r="AO127" s="143">
        <v>72.400000000000006</v>
      </c>
      <c r="AP127" s="143">
        <v>78.7</v>
      </c>
      <c r="AQ127" s="143">
        <v>86.7</v>
      </c>
      <c r="AR127" s="143">
        <v>81.599999999999994</v>
      </c>
      <c r="AS127" s="143">
        <v>80.599999999999994</v>
      </c>
      <c r="AT127" s="143">
        <v>79.7</v>
      </c>
      <c r="AU127" s="143">
        <v>79.5</v>
      </c>
      <c r="AV127" s="143">
        <v>74.599999999999994</v>
      </c>
      <c r="AW127" s="143">
        <v>73.099999999999994</v>
      </c>
      <c r="AX127" s="143">
        <v>65.2</v>
      </c>
      <c r="AY127" s="143">
        <v>66.2</v>
      </c>
      <c r="AZ127" s="143">
        <v>66.599999999999994</v>
      </c>
      <c r="BA127" s="143">
        <v>63.5</v>
      </c>
      <c r="BB127" s="143">
        <v>65.7</v>
      </c>
      <c r="BC127" s="143">
        <v>66.2</v>
      </c>
      <c r="BD127" s="143">
        <v>65.5</v>
      </c>
      <c r="BE127" s="143">
        <v>62.5</v>
      </c>
      <c r="BF127" s="143">
        <v>67</v>
      </c>
      <c r="BG127" s="143">
        <v>83.3</v>
      </c>
      <c r="BH127" s="143">
        <v>105</v>
      </c>
      <c r="BI127" s="143">
        <v>103.4</v>
      </c>
      <c r="BJ127" s="143">
        <v>98.3</v>
      </c>
      <c r="BK127" s="144">
        <v>97.2</v>
      </c>
      <c r="BL127" s="143">
        <v>97.9</v>
      </c>
      <c r="BM127" s="143">
        <v>107.7</v>
      </c>
      <c r="BN127" s="143">
        <v>90.3</v>
      </c>
      <c r="BO127" s="143">
        <v>68.599999999999994</v>
      </c>
      <c r="BP127" s="143">
        <v>67</v>
      </c>
      <c r="BQ127" s="143">
        <v>66.7</v>
      </c>
      <c r="BR127" s="145">
        <v>72.7</v>
      </c>
      <c r="BS127" s="145">
        <v>67.5</v>
      </c>
      <c r="BT127" s="145">
        <v>66</v>
      </c>
      <c r="BU127" s="145">
        <v>74.400000000000006</v>
      </c>
      <c r="BV127" s="145">
        <v>72</v>
      </c>
      <c r="BW127" s="145">
        <v>82</v>
      </c>
      <c r="BX127" s="145">
        <v>77.8</v>
      </c>
      <c r="BY127" s="145">
        <v>75.8</v>
      </c>
      <c r="BZ127" s="143">
        <v>76.400000000000006</v>
      </c>
      <c r="CA127" s="143">
        <v>78.3</v>
      </c>
      <c r="CB127" s="143">
        <v>75.5</v>
      </c>
      <c r="CC127" s="143">
        <v>77.5</v>
      </c>
      <c r="CD127" s="143">
        <v>79.8</v>
      </c>
      <c r="CE127" s="143">
        <v>79.7</v>
      </c>
      <c r="CF127" s="143">
        <v>74.7</v>
      </c>
      <c r="CG127" s="143">
        <v>73.599999999999994</v>
      </c>
      <c r="CH127" s="143">
        <v>74.7</v>
      </c>
      <c r="CI127" s="143">
        <v>73.599999999999994</v>
      </c>
      <c r="CJ127" s="146">
        <v>74.2</v>
      </c>
      <c r="CK127" s="146">
        <v>74.5</v>
      </c>
      <c r="CL127" s="146">
        <v>74.2</v>
      </c>
      <c r="CM127" s="147">
        <v>72.8</v>
      </c>
      <c r="CN127" s="147">
        <v>72.400000000000006</v>
      </c>
      <c r="CO127" s="147">
        <v>72.8</v>
      </c>
      <c r="CP127" s="148">
        <v>72.400000000000006</v>
      </c>
      <c r="CQ127" s="149">
        <v>75.8</v>
      </c>
      <c r="CR127" s="149">
        <v>73.5</v>
      </c>
      <c r="CS127" s="149">
        <v>71.400000000000006</v>
      </c>
      <c r="CT127" s="149">
        <v>72.7</v>
      </c>
      <c r="CU127" s="150">
        <v>68.400000000000006</v>
      </c>
      <c r="CV127" s="150">
        <v>67.7</v>
      </c>
      <c r="CW127" s="150">
        <v>65.400000000000006</v>
      </c>
      <c r="CX127" s="150">
        <v>67.7</v>
      </c>
      <c r="CY127" s="150">
        <v>67.5</v>
      </c>
      <c r="CZ127" s="150">
        <v>67.7</v>
      </c>
      <c r="DA127" s="150">
        <v>67.5</v>
      </c>
      <c r="DB127" s="151">
        <v>82.8</v>
      </c>
      <c r="DC127" s="151">
        <v>80.3</v>
      </c>
      <c r="DD127" s="151">
        <v>82.8</v>
      </c>
      <c r="DE127" s="151">
        <v>87.1</v>
      </c>
      <c r="DF127" s="151">
        <v>94.2</v>
      </c>
      <c r="DG127" s="151">
        <v>105.5</v>
      </c>
      <c r="DH127" s="151">
        <v>109.5</v>
      </c>
      <c r="DI127" s="151">
        <v>103.2</v>
      </c>
      <c r="DJ127" s="151">
        <v>117.8</v>
      </c>
      <c r="DK127" s="151">
        <v>103.2</v>
      </c>
      <c r="DL127" s="151">
        <v>117.8</v>
      </c>
      <c r="DM127" s="152">
        <v>124.8</v>
      </c>
      <c r="DN127" s="152">
        <v>122.4</v>
      </c>
      <c r="DO127" s="152">
        <v>125.5</v>
      </c>
      <c r="DP127" s="152">
        <v>125.4</v>
      </c>
      <c r="DQ127" s="152">
        <v>118.2</v>
      </c>
      <c r="DR127" s="152">
        <v>113.2</v>
      </c>
      <c r="DS127" s="152">
        <v>122.1</v>
      </c>
      <c r="DT127" s="152">
        <v>131.6</v>
      </c>
      <c r="DU127" s="152">
        <v>126.5</v>
      </c>
      <c r="DV127" s="152">
        <v>124.4</v>
      </c>
      <c r="DW127" s="152">
        <v>113.1</v>
      </c>
      <c r="DX127" s="152">
        <v>109.5</v>
      </c>
      <c r="DY127" s="152">
        <v>110.5</v>
      </c>
      <c r="DZ127" s="152">
        <v>108.2</v>
      </c>
      <c r="EA127" s="152">
        <v>110.3</v>
      </c>
      <c r="EB127" s="152">
        <v>110.9</v>
      </c>
      <c r="EC127" s="152">
        <v>101.7</v>
      </c>
      <c r="ED127" s="152">
        <v>102.4</v>
      </c>
      <c r="EE127" s="152">
        <v>104.1</v>
      </c>
      <c r="EF127" s="152">
        <v>109.3</v>
      </c>
      <c r="EG127" s="152">
        <v>98.3</v>
      </c>
      <c r="EH127" s="152">
        <v>102.7</v>
      </c>
      <c r="EI127" s="152">
        <v>105.2</v>
      </c>
      <c r="EJ127" s="152">
        <v>113.3</v>
      </c>
      <c r="EK127" s="152">
        <v>142.19999999999999</v>
      </c>
      <c r="EL127" s="152">
        <v>158.6</v>
      </c>
      <c r="EM127" s="152">
        <v>128</v>
      </c>
      <c r="EN127" s="152">
        <v>122.2</v>
      </c>
      <c r="EO127" s="152">
        <v>143.4</v>
      </c>
      <c r="EP127" s="152">
        <v>145.9</v>
      </c>
      <c r="EQ127" s="152">
        <v>155.69999999999999</v>
      </c>
      <c r="ER127" s="152">
        <v>127.6</v>
      </c>
      <c r="ES127" s="152">
        <v>124.1</v>
      </c>
      <c r="ET127" s="152">
        <v>119.1</v>
      </c>
      <c r="EU127" s="152">
        <v>134.69999999999999</v>
      </c>
      <c r="EV127" s="152">
        <v>134.69999999999999</v>
      </c>
      <c r="EW127" s="152">
        <v>124.3</v>
      </c>
    </row>
    <row r="128" spans="1:153">
      <c r="A128" s="141" t="s">
        <v>7290</v>
      </c>
      <c r="B128" s="141" t="s">
        <v>7291</v>
      </c>
      <c r="C128" s="142">
        <v>2.7519999999999999E-2</v>
      </c>
      <c r="D128" s="143">
        <v>97</v>
      </c>
      <c r="E128" s="143">
        <v>97.1</v>
      </c>
      <c r="F128" s="143">
        <v>92.8</v>
      </c>
      <c r="G128" s="143">
        <v>109.8</v>
      </c>
      <c r="H128" s="143">
        <v>103.1</v>
      </c>
      <c r="I128" s="143">
        <v>116.6</v>
      </c>
      <c r="J128" s="143">
        <v>118.3</v>
      </c>
      <c r="K128" s="143">
        <v>106</v>
      </c>
      <c r="L128" s="143">
        <v>114.7</v>
      </c>
      <c r="M128" s="143">
        <v>120.5</v>
      </c>
      <c r="N128" s="143">
        <v>120.6</v>
      </c>
      <c r="O128" s="143">
        <v>114.9</v>
      </c>
      <c r="P128" s="143">
        <v>112.7</v>
      </c>
      <c r="Q128" s="143">
        <v>114.5</v>
      </c>
      <c r="R128" s="143">
        <v>104</v>
      </c>
      <c r="S128" s="143">
        <v>110.7</v>
      </c>
      <c r="T128" s="143">
        <v>120.5</v>
      </c>
      <c r="U128" s="143">
        <v>130.30000000000001</v>
      </c>
      <c r="V128" s="143">
        <v>128.19999999999999</v>
      </c>
      <c r="W128" s="143">
        <v>135.69999999999999</v>
      </c>
      <c r="X128" s="143">
        <v>125.4</v>
      </c>
      <c r="Y128" s="143">
        <v>123.1</v>
      </c>
      <c r="Z128" s="143">
        <v>147</v>
      </c>
      <c r="AA128" s="143">
        <v>129</v>
      </c>
      <c r="AB128" s="143">
        <v>138.6</v>
      </c>
      <c r="AC128" s="143">
        <v>128.4</v>
      </c>
      <c r="AD128" s="143">
        <v>129.19999999999999</v>
      </c>
      <c r="AE128" s="143">
        <v>127.9</v>
      </c>
      <c r="AF128" s="143">
        <v>123.9</v>
      </c>
      <c r="AG128" s="143">
        <v>198.8</v>
      </c>
      <c r="AH128" s="143">
        <v>216.1</v>
      </c>
      <c r="AI128" s="143">
        <v>254.2</v>
      </c>
      <c r="AJ128" s="143">
        <v>146.9</v>
      </c>
      <c r="AK128" s="143">
        <v>157.19999999999999</v>
      </c>
      <c r="AL128" s="143">
        <v>176.8</v>
      </c>
      <c r="AM128" s="143">
        <v>176.8</v>
      </c>
      <c r="AN128" s="143">
        <v>170.4</v>
      </c>
      <c r="AO128" s="143">
        <v>177.7</v>
      </c>
      <c r="AP128" s="143">
        <v>172.5</v>
      </c>
      <c r="AQ128" s="143">
        <v>170.9</v>
      </c>
      <c r="AR128" s="143">
        <v>168.1</v>
      </c>
      <c r="AS128" s="143">
        <v>160.30000000000001</v>
      </c>
      <c r="AT128" s="143">
        <v>138.5</v>
      </c>
      <c r="AU128" s="143">
        <v>157.9</v>
      </c>
      <c r="AV128" s="143">
        <v>189.4</v>
      </c>
      <c r="AW128" s="143">
        <v>174.8</v>
      </c>
      <c r="AX128" s="143">
        <v>157.5</v>
      </c>
      <c r="AY128" s="143">
        <v>157.5</v>
      </c>
      <c r="AZ128" s="143">
        <v>156.4</v>
      </c>
      <c r="BA128" s="143">
        <v>146.9</v>
      </c>
      <c r="BB128" s="143">
        <v>150.6</v>
      </c>
      <c r="BC128" s="143">
        <v>157.1</v>
      </c>
      <c r="BD128" s="143">
        <v>157.69999999999999</v>
      </c>
      <c r="BE128" s="143">
        <v>158.69999999999999</v>
      </c>
      <c r="BF128" s="143">
        <v>157.69999999999999</v>
      </c>
      <c r="BG128" s="143">
        <v>158</v>
      </c>
      <c r="BH128" s="143">
        <v>163</v>
      </c>
      <c r="BI128" s="143">
        <v>162.5</v>
      </c>
      <c r="BJ128" s="143">
        <v>164</v>
      </c>
      <c r="BK128" s="144">
        <v>165.1</v>
      </c>
      <c r="BL128" s="143">
        <v>184.1</v>
      </c>
      <c r="BM128" s="143">
        <v>167.2</v>
      </c>
      <c r="BN128" s="143">
        <v>183.9</v>
      </c>
      <c r="BO128" s="143">
        <v>180.7</v>
      </c>
      <c r="BP128" s="143">
        <v>185.9</v>
      </c>
      <c r="BQ128" s="143">
        <v>192.3</v>
      </c>
      <c r="BR128" s="145">
        <v>179.2</v>
      </c>
      <c r="BS128" s="145">
        <v>181.9</v>
      </c>
      <c r="BT128" s="145">
        <v>181.1</v>
      </c>
      <c r="BU128" s="145">
        <v>183.6</v>
      </c>
      <c r="BV128" s="145">
        <v>185.8</v>
      </c>
      <c r="BW128" s="145">
        <v>188.6</v>
      </c>
      <c r="BX128" s="145">
        <v>195.7</v>
      </c>
      <c r="BY128" s="145">
        <v>193.5</v>
      </c>
      <c r="BZ128" s="143">
        <v>206.4</v>
      </c>
      <c r="CA128" s="143">
        <v>204.2</v>
      </c>
      <c r="CB128" s="143">
        <v>204.4</v>
      </c>
      <c r="CC128" s="143">
        <v>205</v>
      </c>
      <c r="CD128" s="143">
        <v>142.6</v>
      </c>
      <c r="CE128" s="143">
        <v>205.5</v>
      </c>
      <c r="CF128" s="143">
        <v>202.4</v>
      </c>
      <c r="CG128" s="143">
        <v>200.4</v>
      </c>
      <c r="CH128" s="143">
        <v>202.4</v>
      </c>
      <c r="CI128" s="143">
        <v>200.4</v>
      </c>
      <c r="CJ128" s="146">
        <v>189.3</v>
      </c>
      <c r="CK128" s="146">
        <v>195</v>
      </c>
      <c r="CL128" s="146">
        <v>189.3</v>
      </c>
      <c r="CM128" s="147">
        <v>217.6</v>
      </c>
      <c r="CN128" s="147">
        <v>216.9</v>
      </c>
      <c r="CO128" s="147">
        <v>217.6</v>
      </c>
      <c r="CP128" s="148">
        <v>216.9</v>
      </c>
      <c r="CQ128" s="149">
        <v>226.5</v>
      </c>
      <c r="CR128" s="149">
        <v>221.9</v>
      </c>
      <c r="CS128" s="149">
        <v>220.1</v>
      </c>
      <c r="CT128" s="149">
        <v>217.8</v>
      </c>
      <c r="CU128" s="150">
        <v>217.7</v>
      </c>
      <c r="CV128" s="150">
        <v>183.9</v>
      </c>
      <c r="CW128" s="150">
        <v>144.9</v>
      </c>
      <c r="CX128" s="150">
        <v>162.1</v>
      </c>
      <c r="CY128" s="150">
        <v>181.5</v>
      </c>
      <c r="CZ128" s="150">
        <v>162.1</v>
      </c>
      <c r="DA128" s="150">
        <v>181.5</v>
      </c>
      <c r="DB128" s="151">
        <v>201</v>
      </c>
      <c r="DC128" s="151">
        <v>202.3</v>
      </c>
      <c r="DD128" s="151">
        <v>201</v>
      </c>
      <c r="DE128" s="151">
        <v>201</v>
      </c>
      <c r="DF128" s="151">
        <v>200.7</v>
      </c>
      <c r="DG128" s="151">
        <v>202.4</v>
      </c>
      <c r="DH128" s="151">
        <v>245.7</v>
      </c>
      <c r="DI128" s="151">
        <v>258.10000000000002</v>
      </c>
      <c r="DJ128" s="151">
        <v>260.5</v>
      </c>
      <c r="DK128" s="151">
        <v>258.10000000000002</v>
      </c>
      <c r="DL128" s="151">
        <v>260.5</v>
      </c>
      <c r="DM128" s="152">
        <v>253.4</v>
      </c>
      <c r="DN128" s="152">
        <v>259.7</v>
      </c>
      <c r="DO128" s="152">
        <v>270.5</v>
      </c>
      <c r="DP128" s="152">
        <v>269.2</v>
      </c>
      <c r="DQ128" s="152">
        <v>268.60000000000002</v>
      </c>
      <c r="DR128" s="152">
        <v>270.3</v>
      </c>
      <c r="DS128" s="152">
        <v>270.2</v>
      </c>
      <c r="DT128" s="152">
        <v>321.39999999999998</v>
      </c>
      <c r="DU128" s="152">
        <v>312.60000000000002</v>
      </c>
      <c r="DV128" s="152">
        <v>304.39999999999998</v>
      </c>
      <c r="DW128" s="152">
        <v>298.10000000000002</v>
      </c>
      <c r="DX128" s="152">
        <v>297</v>
      </c>
      <c r="DY128" s="152">
        <v>295.39999999999998</v>
      </c>
      <c r="DZ128" s="152">
        <v>291.3</v>
      </c>
      <c r="EA128" s="152">
        <v>288.7</v>
      </c>
      <c r="EB128" s="152">
        <v>286.7</v>
      </c>
      <c r="EC128" s="152">
        <v>284.8</v>
      </c>
      <c r="ED128" s="152">
        <v>282</v>
      </c>
      <c r="EE128" s="152">
        <v>257.39999999999998</v>
      </c>
      <c r="EF128" s="152">
        <v>269.60000000000002</v>
      </c>
      <c r="EG128" s="152">
        <v>271.89999999999998</v>
      </c>
      <c r="EH128" s="152">
        <v>273.3</v>
      </c>
      <c r="EI128" s="152">
        <v>269.8</v>
      </c>
      <c r="EJ128" s="152">
        <v>272.7</v>
      </c>
      <c r="EK128" s="152">
        <v>285.39999999999998</v>
      </c>
      <c r="EL128" s="152">
        <v>294.10000000000002</v>
      </c>
      <c r="EM128" s="152">
        <v>301.7</v>
      </c>
      <c r="EN128" s="152">
        <v>302.3</v>
      </c>
      <c r="EO128" s="152">
        <v>299.8</v>
      </c>
      <c r="EP128" s="152">
        <v>302.10000000000002</v>
      </c>
      <c r="EQ128" s="152">
        <v>301.2</v>
      </c>
      <c r="ER128" s="152">
        <v>358</v>
      </c>
      <c r="ES128" s="152">
        <v>363.4</v>
      </c>
      <c r="ET128" s="152">
        <v>359.2</v>
      </c>
      <c r="EU128" s="152">
        <v>367.3</v>
      </c>
      <c r="EV128" s="152">
        <v>367.3</v>
      </c>
      <c r="EW128" s="152">
        <v>373.8</v>
      </c>
    </row>
    <row r="129" spans="1:153">
      <c r="A129" s="141" t="s">
        <v>7292</v>
      </c>
      <c r="B129" s="141" t="s">
        <v>7293</v>
      </c>
      <c r="C129" s="142">
        <v>3.9550000000000002E-2</v>
      </c>
      <c r="D129" s="143">
        <v>106</v>
      </c>
      <c r="E129" s="143">
        <v>83.5</v>
      </c>
      <c r="F129" s="143">
        <v>107.2</v>
      </c>
      <c r="G129" s="143">
        <v>135.30000000000001</v>
      </c>
      <c r="H129" s="143">
        <v>124.9</v>
      </c>
      <c r="I129" s="143">
        <v>130.4</v>
      </c>
      <c r="J129" s="143">
        <v>129.30000000000001</v>
      </c>
      <c r="K129" s="143">
        <v>135.9</v>
      </c>
      <c r="L129" s="143">
        <v>122.9</v>
      </c>
      <c r="M129" s="143">
        <v>124.4</v>
      </c>
      <c r="N129" s="143">
        <v>124.8</v>
      </c>
      <c r="O129" s="143">
        <v>116.1</v>
      </c>
      <c r="P129" s="143">
        <v>112.5</v>
      </c>
      <c r="Q129" s="143">
        <v>134.30000000000001</v>
      </c>
      <c r="R129" s="143">
        <v>138.5</v>
      </c>
      <c r="S129" s="143">
        <v>120.5</v>
      </c>
      <c r="T129" s="143">
        <v>117.8</v>
      </c>
      <c r="U129" s="143">
        <v>113.9</v>
      </c>
      <c r="V129" s="143">
        <v>120.7</v>
      </c>
      <c r="W129" s="143">
        <v>119.2</v>
      </c>
      <c r="X129" s="143">
        <v>122.5</v>
      </c>
      <c r="Y129" s="143">
        <v>129.4</v>
      </c>
      <c r="Z129" s="143">
        <v>127.2</v>
      </c>
      <c r="AA129" s="143">
        <v>127.7</v>
      </c>
      <c r="AB129" s="143">
        <v>126.8</v>
      </c>
      <c r="AC129" s="143">
        <v>126.9</v>
      </c>
      <c r="AD129" s="143">
        <v>122.6</v>
      </c>
      <c r="AE129" s="143">
        <v>118.9</v>
      </c>
      <c r="AF129" s="143">
        <v>139.5</v>
      </c>
      <c r="AG129" s="143">
        <v>124.6</v>
      </c>
      <c r="AH129" s="143">
        <v>116</v>
      </c>
      <c r="AI129" s="143">
        <v>119.8</v>
      </c>
      <c r="AJ129" s="143">
        <v>115.5</v>
      </c>
      <c r="AK129" s="143">
        <v>117.7</v>
      </c>
      <c r="AL129" s="143">
        <v>117.7</v>
      </c>
      <c r="AM129" s="143">
        <v>112</v>
      </c>
      <c r="AN129" s="143">
        <v>94.4</v>
      </c>
      <c r="AO129" s="143">
        <v>85.6</v>
      </c>
      <c r="AP129" s="143">
        <v>89.2</v>
      </c>
      <c r="AQ129" s="143">
        <v>81.8</v>
      </c>
      <c r="AR129" s="143">
        <v>87.5</v>
      </c>
      <c r="AS129" s="143">
        <v>99.5</v>
      </c>
      <c r="AT129" s="143">
        <v>93.3</v>
      </c>
      <c r="AU129" s="143">
        <v>83.5</v>
      </c>
      <c r="AV129" s="143">
        <v>79.2</v>
      </c>
      <c r="AW129" s="143">
        <v>66.8</v>
      </c>
      <c r="AX129" s="143">
        <v>69.400000000000006</v>
      </c>
      <c r="AY129" s="143">
        <v>71.099999999999994</v>
      </c>
      <c r="AZ129" s="143">
        <v>98.2</v>
      </c>
      <c r="BA129" s="143">
        <v>99.1</v>
      </c>
      <c r="BB129" s="143">
        <v>93.8</v>
      </c>
      <c r="BC129" s="143">
        <v>81.7</v>
      </c>
      <c r="BD129" s="143">
        <v>78.5</v>
      </c>
      <c r="BE129" s="143">
        <v>91.5</v>
      </c>
      <c r="BF129" s="143">
        <v>108.6</v>
      </c>
      <c r="BG129" s="143">
        <v>140.80000000000001</v>
      </c>
      <c r="BH129" s="143">
        <v>174.7</v>
      </c>
      <c r="BI129" s="143">
        <v>190</v>
      </c>
      <c r="BJ129" s="143">
        <v>175.7</v>
      </c>
      <c r="BK129" s="144">
        <v>147.30000000000001</v>
      </c>
      <c r="BL129" s="143">
        <v>116.9</v>
      </c>
      <c r="BM129" s="143">
        <v>143.5</v>
      </c>
      <c r="BN129" s="143">
        <v>143.30000000000001</v>
      </c>
      <c r="BO129" s="143">
        <v>146</v>
      </c>
      <c r="BP129" s="143">
        <v>149.4</v>
      </c>
      <c r="BQ129" s="143">
        <v>152.19999999999999</v>
      </c>
      <c r="BR129" s="145">
        <v>160.6</v>
      </c>
      <c r="BS129" s="145">
        <v>137.30000000000001</v>
      </c>
      <c r="BT129" s="145">
        <v>133.30000000000001</v>
      </c>
      <c r="BU129" s="145">
        <v>141.80000000000001</v>
      </c>
      <c r="BV129" s="145">
        <v>147.5</v>
      </c>
      <c r="BW129" s="145">
        <v>163.9</v>
      </c>
      <c r="BX129" s="145">
        <v>174</v>
      </c>
      <c r="BY129" s="145">
        <v>161.1</v>
      </c>
      <c r="BZ129" s="143">
        <v>144</v>
      </c>
      <c r="CA129" s="143">
        <v>148.4</v>
      </c>
      <c r="CB129" s="143">
        <v>151.80000000000001</v>
      </c>
      <c r="CC129" s="143">
        <v>150.6</v>
      </c>
      <c r="CD129" s="143">
        <v>164.8</v>
      </c>
      <c r="CE129" s="143">
        <v>159.6</v>
      </c>
      <c r="CF129" s="143">
        <v>169.9</v>
      </c>
      <c r="CG129" s="143">
        <v>156.5</v>
      </c>
      <c r="CH129" s="143">
        <v>169.9</v>
      </c>
      <c r="CI129" s="143">
        <v>156.5</v>
      </c>
      <c r="CJ129" s="146">
        <v>155</v>
      </c>
      <c r="CK129" s="146">
        <v>149.19999999999999</v>
      </c>
      <c r="CL129" s="146">
        <v>155</v>
      </c>
      <c r="CM129" s="147">
        <v>139.69999999999999</v>
      </c>
      <c r="CN129" s="147">
        <v>138.9</v>
      </c>
      <c r="CO129" s="147">
        <v>139.69999999999999</v>
      </c>
      <c r="CP129" s="148">
        <v>138.9</v>
      </c>
      <c r="CQ129" s="149">
        <v>103.1</v>
      </c>
      <c r="CR129" s="149">
        <v>101.9</v>
      </c>
      <c r="CS129" s="149">
        <v>117.6</v>
      </c>
      <c r="CT129" s="149">
        <v>117.2</v>
      </c>
      <c r="CU129" s="150">
        <v>118.2</v>
      </c>
      <c r="CV129" s="150">
        <v>117.3</v>
      </c>
      <c r="CW129" s="150">
        <v>153.6</v>
      </c>
      <c r="CX129" s="150">
        <v>159.6</v>
      </c>
      <c r="CY129" s="150">
        <v>135.6</v>
      </c>
      <c r="CZ129" s="150">
        <v>159.6</v>
      </c>
      <c r="DA129" s="150">
        <v>135.6</v>
      </c>
      <c r="DB129" s="151">
        <v>132.5</v>
      </c>
      <c r="DC129" s="151">
        <v>123.2</v>
      </c>
      <c r="DD129" s="151">
        <v>132.5</v>
      </c>
      <c r="DE129" s="151">
        <v>131.4</v>
      </c>
      <c r="DF129" s="151">
        <v>142</v>
      </c>
      <c r="DG129" s="151">
        <v>130</v>
      </c>
      <c r="DH129" s="151">
        <v>130.4</v>
      </c>
      <c r="DI129" s="151">
        <v>137.9</v>
      </c>
      <c r="DJ129" s="151">
        <v>136.19999999999999</v>
      </c>
      <c r="DK129" s="151">
        <v>137.9</v>
      </c>
      <c r="DL129" s="151">
        <v>136.19999999999999</v>
      </c>
      <c r="DM129" s="152">
        <v>150.9</v>
      </c>
      <c r="DN129" s="152">
        <v>160.9</v>
      </c>
      <c r="DO129" s="152">
        <v>159.30000000000001</v>
      </c>
      <c r="DP129" s="152">
        <v>148.69999999999999</v>
      </c>
      <c r="DQ129" s="152">
        <v>155.1</v>
      </c>
      <c r="DR129" s="152">
        <v>151.6</v>
      </c>
      <c r="DS129" s="152">
        <v>157.6</v>
      </c>
      <c r="DT129" s="152">
        <v>166.4</v>
      </c>
      <c r="DU129" s="152">
        <v>173.3</v>
      </c>
      <c r="DV129" s="152">
        <v>173.6</v>
      </c>
      <c r="DW129" s="152">
        <v>172.6</v>
      </c>
      <c r="DX129" s="152">
        <v>163.4</v>
      </c>
      <c r="DY129" s="152">
        <v>141</v>
      </c>
      <c r="DZ129" s="152">
        <v>143</v>
      </c>
      <c r="EA129" s="152">
        <v>135.4</v>
      </c>
      <c r="EB129" s="152">
        <v>133.1</v>
      </c>
      <c r="EC129" s="152">
        <v>144.6</v>
      </c>
      <c r="ED129" s="152">
        <v>145.80000000000001</v>
      </c>
      <c r="EE129" s="152">
        <v>146.9</v>
      </c>
      <c r="EF129" s="152">
        <v>142.5</v>
      </c>
      <c r="EG129" s="152">
        <v>126.5</v>
      </c>
      <c r="EH129" s="152">
        <v>133.5</v>
      </c>
      <c r="EI129" s="152">
        <v>125.1</v>
      </c>
      <c r="EJ129" s="152">
        <v>123.2</v>
      </c>
      <c r="EK129" s="152">
        <v>123.3</v>
      </c>
      <c r="EL129" s="152">
        <v>124.1</v>
      </c>
      <c r="EM129" s="152">
        <v>133.80000000000001</v>
      </c>
      <c r="EN129" s="152">
        <v>125.3</v>
      </c>
      <c r="EO129" s="152">
        <v>128.19999999999999</v>
      </c>
      <c r="EP129" s="152">
        <v>127.3</v>
      </c>
      <c r="EQ129" s="152">
        <v>130.5</v>
      </c>
      <c r="ER129" s="152">
        <v>137.1</v>
      </c>
      <c r="ES129" s="152">
        <v>161.1</v>
      </c>
      <c r="ET129" s="152">
        <v>201</v>
      </c>
      <c r="EU129" s="152">
        <v>172.5</v>
      </c>
      <c r="EV129" s="152">
        <v>172.5</v>
      </c>
      <c r="EW129" s="152">
        <v>184.8</v>
      </c>
    </row>
    <row r="130" spans="1:153">
      <c r="A130" s="141" t="s">
        <v>7294</v>
      </c>
      <c r="B130" s="141" t="s">
        <v>7295</v>
      </c>
      <c r="C130" s="142">
        <v>0.20862</v>
      </c>
      <c r="D130" s="143">
        <v>100.7</v>
      </c>
      <c r="E130" s="143">
        <v>104.2</v>
      </c>
      <c r="F130" s="143">
        <v>106.1</v>
      </c>
      <c r="G130" s="143">
        <v>110.8</v>
      </c>
      <c r="H130" s="143">
        <v>108.6</v>
      </c>
      <c r="I130" s="143">
        <v>106.7</v>
      </c>
      <c r="J130" s="143">
        <v>105.6</v>
      </c>
      <c r="K130" s="143">
        <v>107.7</v>
      </c>
      <c r="L130" s="143">
        <v>105.2</v>
      </c>
      <c r="M130" s="143">
        <v>98.8</v>
      </c>
      <c r="N130" s="143">
        <v>100.2</v>
      </c>
      <c r="O130" s="143">
        <v>91.6</v>
      </c>
      <c r="P130" s="143">
        <v>91.3</v>
      </c>
      <c r="Q130" s="143">
        <v>90.2</v>
      </c>
      <c r="R130" s="143">
        <v>90.7</v>
      </c>
      <c r="S130" s="143">
        <v>87.4</v>
      </c>
      <c r="T130" s="143">
        <v>83.6</v>
      </c>
      <c r="U130" s="143">
        <v>82.5</v>
      </c>
      <c r="V130" s="143">
        <v>86.7</v>
      </c>
      <c r="W130" s="143">
        <v>85.8</v>
      </c>
      <c r="X130" s="143">
        <v>94.1</v>
      </c>
      <c r="Y130" s="143">
        <v>94.6</v>
      </c>
      <c r="Z130" s="143">
        <v>93</v>
      </c>
      <c r="AA130" s="143">
        <v>90</v>
      </c>
      <c r="AB130" s="143">
        <v>88.1</v>
      </c>
      <c r="AC130" s="143">
        <v>88.9</v>
      </c>
      <c r="AD130" s="143">
        <v>95.4</v>
      </c>
      <c r="AE130" s="143">
        <v>96.5</v>
      </c>
      <c r="AF130" s="143">
        <v>97.3</v>
      </c>
      <c r="AG130" s="143">
        <v>98.8</v>
      </c>
      <c r="AH130" s="143">
        <v>97.9</v>
      </c>
      <c r="AI130" s="143">
        <v>97.5</v>
      </c>
      <c r="AJ130" s="143">
        <v>95</v>
      </c>
      <c r="AK130" s="143">
        <v>93.2</v>
      </c>
      <c r="AL130" s="143">
        <v>83.9</v>
      </c>
      <c r="AM130" s="143">
        <v>79.5</v>
      </c>
      <c r="AN130" s="143">
        <v>68.3</v>
      </c>
      <c r="AO130" s="143">
        <v>65</v>
      </c>
      <c r="AP130" s="143">
        <v>63.2</v>
      </c>
      <c r="AQ130" s="143">
        <v>56.9</v>
      </c>
      <c r="AR130" s="143">
        <v>54.2</v>
      </c>
      <c r="AS130" s="143">
        <v>58.8</v>
      </c>
      <c r="AT130" s="143">
        <v>50.1</v>
      </c>
      <c r="AU130" s="143">
        <v>50.6</v>
      </c>
      <c r="AV130" s="143">
        <v>47.7</v>
      </c>
      <c r="AW130" s="143">
        <v>53.8</v>
      </c>
      <c r="AX130" s="143">
        <v>46.3</v>
      </c>
      <c r="AY130" s="143">
        <v>48.7</v>
      </c>
      <c r="AZ130" s="143">
        <v>47.5</v>
      </c>
      <c r="BA130" s="143">
        <v>47.4</v>
      </c>
      <c r="BB130" s="143">
        <v>43.8</v>
      </c>
      <c r="BC130" s="143">
        <v>44.3</v>
      </c>
      <c r="BD130" s="143">
        <v>44.6</v>
      </c>
      <c r="BE130" s="143">
        <v>44.7</v>
      </c>
      <c r="BF130" s="143">
        <v>52.6</v>
      </c>
      <c r="BG130" s="143">
        <v>53.5</v>
      </c>
      <c r="BH130" s="143">
        <v>54.2</v>
      </c>
      <c r="BI130" s="143">
        <v>57.6</v>
      </c>
      <c r="BJ130" s="143">
        <v>60</v>
      </c>
      <c r="BK130" s="144">
        <v>62.2</v>
      </c>
      <c r="BL130" s="143">
        <v>68</v>
      </c>
      <c r="BM130" s="143">
        <v>67.3</v>
      </c>
      <c r="BN130" s="143">
        <v>66</v>
      </c>
      <c r="BO130" s="143">
        <v>63.7</v>
      </c>
      <c r="BP130" s="143">
        <v>63.9</v>
      </c>
      <c r="BQ130" s="143">
        <v>73.099999999999994</v>
      </c>
      <c r="BR130" s="145">
        <v>73.3</v>
      </c>
      <c r="BS130" s="145">
        <v>75.099999999999994</v>
      </c>
      <c r="BT130" s="145">
        <v>77</v>
      </c>
      <c r="BU130" s="145">
        <v>88.4</v>
      </c>
      <c r="BV130" s="145">
        <v>87.3</v>
      </c>
      <c r="BW130" s="145">
        <v>86.8</v>
      </c>
      <c r="BX130" s="145">
        <v>90.2</v>
      </c>
      <c r="BY130" s="145">
        <v>88.1</v>
      </c>
      <c r="BZ130" s="143">
        <v>88.7</v>
      </c>
      <c r="CA130" s="143">
        <v>92</v>
      </c>
      <c r="CB130" s="143">
        <v>87.6</v>
      </c>
      <c r="CC130" s="143">
        <v>93.7</v>
      </c>
      <c r="CD130" s="143">
        <v>96.8</v>
      </c>
      <c r="CE130" s="143">
        <v>95.3</v>
      </c>
      <c r="CF130" s="143">
        <v>91.7</v>
      </c>
      <c r="CG130" s="143">
        <v>84.8</v>
      </c>
      <c r="CH130" s="143">
        <v>91.7</v>
      </c>
      <c r="CI130" s="143">
        <v>84.8</v>
      </c>
      <c r="CJ130" s="146">
        <v>91</v>
      </c>
      <c r="CK130" s="146">
        <v>91.7</v>
      </c>
      <c r="CL130" s="146">
        <v>91</v>
      </c>
      <c r="CM130" s="147">
        <v>93.9</v>
      </c>
      <c r="CN130" s="147">
        <v>92.8</v>
      </c>
      <c r="CO130" s="147">
        <v>93.9</v>
      </c>
      <c r="CP130" s="148">
        <v>92.8</v>
      </c>
      <c r="CQ130" s="149">
        <v>82.8</v>
      </c>
      <c r="CR130" s="149">
        <v>89</v>
      </c>
      <c r="CS130" s="149">
        <v>88.8</v>
      </c>
      <c r="CT130" s="149">
        <v>92.6</v>
      </c>
      <c r="CU130" s="150">
        <v>93.1</v>
      </c>
      <c r="CV130" s="150">
        <v>89.5</v>
      </c>
      <c r="CW130" s="150">
        <v>86.1</v>
      </c>
      <c r="CX130" s="150">
        <v>79</v>
      </c>
      <c r="CY130" s="150">
        <v>80</v>
      </c>
      <c r="CZ130" s="150">
        <v>79</v>
      </c>
      <c r="DA130" s="150">
        <v>80</v>
      </c>
      <c r="DB130" s="151">
        <v>95.8</v>
      </c>
      <c r="DC130" s="151">
        <v>94.9</v>
      </c>
      <c r="DD130" s="151">
        <v>95.8</v>
      </c>
      <c r="DE130" s="151">
        <v>122.6</v>
      </c>
      <c r="DF130" s="151">
        <v>128.9</v>
      </c>
      <c r="DG130" s="151">
        <v>141.6</v>
      </c>
      <c r="DH130" s="151">
        <v>149</v>
      </c>
      <c r="DI130" s="151">
        <v>165.2</v>
      </c>
      <c r="DJ130" s="151">
        <v>182.1</v>
      </c>
      <c r="DK130" s="151">
        <v>165.2</v>
      </c>
      <c r="DL130" s="151">
        <v>182.1</v>
      </c>
      <c r="DM130" s="152">
        <v>165.6</v>
      </c>
      <c r="DN130" s="152">
        <v>153.9</v>
      </c>
      <c r="DO130" s="152">
        <v>150.69999999999999</v>
      </c>
      <c r="DP130" s="152">
        <v>139.30000000000001</v>
      </c>
      <c r="DQ130" s="152">
        <v>130.69999999999999</v>
      </c>
      <c r="DR130" s="152">
        <v>132</v>
      </c>
      <c r="DS130" s="152">
        <v>139.1</v>
      </c>
      <c r="DT130" s="152">
        <v>140.5</v>
      </c>
      <c r="DU130" s="152">
        <v>147</v>
      </c>
      <c r="DV130" s="152">
        <v>130.19999999999999</v>
      </c>
      <c r="DW130" s="152">
        <v>112.4</v>
      </c>
      <c r="DX130" s="152">
        <v>107.5</v>
      </c>
      <c r="DY130" s="152">
        <v>106.1</v>
      </c>
      <c r="DZ130" s="152">
        <v>101</v>
      </c>
      <c r="EA130" s="152">
        <v>97.4</v>
      </c>
      <c r="EB130" s="152">
        <v>97.9</v>
      </c>
      <c r="EC130" s="152">
        <v>107</v>
      </c>
      <c r="ED130" s="152">
        <v>115.1</v>
      </c>
      <c r="EE130" s="152">
        <v>120.1</v>
      </c>
      <c r="EF130" s="152">
        <v>123</v>
      </c>
      <c r="EG130" s="152">
        <v>121.8</v>
      </c>
      <c r="EH130" s="152">
        <v>116.3</v>
      </c>
      <c r="EI130" s="152">
        <v>112.5</v>
      </c>
      <c r="EJ130" s="152">
        <v>108.8</v>
      </c>
      <c r="EK130" s="152">
        <v>106.9</v>
      </c>
      <c r="EL130" s="152">
        <v>112</v>
      </c>
      <c r="EM130" s="152">
        <v>113.7</v>
      </c>
      <c r="EN130" s="152">
        <v>118.5</v>
      </c>
      <c r="EO130" s="152">
        <v>124.5</v>
      </c>
      <c r="EP130" s="152">
        <v>129.9</v>
      </c>
      <c r="EQ130" s="152">
        <v>135.9</v>
      </c>
      <c r="ER130" s="152">
        <v>132.5</v>
      </c>
      <c r="ES130" s="152">
        <v>137</v>
      </c>
      <c r="ET130" s="152">
        <v>144.19999999999999</v>
      </c>
      <c r="EU130" s="152">
        <v>134.6</v>
      </c>
      <c r="EV130" s="152">
        <v>134.6</v>
      </c>
      <c r="EW130" s="152">
        <v>129.19999999999999</v>
      </c>
    </row>
    <row r="131" spans="1:153">
      <c r="A131" s="141" t="s">
        <v>7296</v>
      </c>
      <c r="B131" s="141" t="s">
        <v>7297</v>
      </c>
      <c r="C131" s="142">
        <v>0.33393</v>
      </c>
      <c r="D131" s="143">
        <v>100</v>
      </c>
      <c r="E131" s="143">
        <v>118.4</v>
      </c>
      <c r="F131" s="143">
        <v>98.1</v>
      </c>
      <c r="G131" s="143">
        <v>114.2</v>
      </c>
      <c r="H131" s="143">
        <v>126.5</v>
      </c>
      <c r="I131" s="143">
        <v>114.4</v>
      </c>
      <c r="J131" s="143">
        <v>114.4</v>
      </c>
      <c r="K131" s="143">
        <v>112.8</v>
      </c>
      <c r="L131" s="143">
        <v>128.6</v>
      </c>
      <c r="M131" s="143">
        <v>129.5</v>
      </c>
      <c r="N131" s="143">
        <v>132.1</v>
      </c>
      <c r="O131" s="143">
        <v>132.1</v>
      </c>
      <c r="P131" s="143">
        <v>106.4</v>
      </c>
      <c r="Q131" s="143">
        <v>101.7</v>
      </c>
      <c r="R131" s="143">
        <v>101.7</v>
      </c>
      <c r="S131" s="143">
        <v>114.1</v>
      </c>
      <c r="T131" s="143">
        <v>114.1</v>
      </c>
      <c r="U131" s="143">
        <v>106.8</v>
      </c>
      <c r="V131" s="143">
        <v>114.1</v>
      </c>
      <c r="W131" s="143">
        <v>124.8</v>
      </c>
      <c r="X131" s="143">
        <v>124.8</v>
      </c>
      <c r="Y131" s="143">
        <v>117.8</v>
      </c>
      <c r="Z131" s="143">
        <v>107.8</v>
      </c>
      <c r="AA131" s="143">
        <v>116.8</v>
      </c>
      <c r="AB131" s="143">
        <v>118.3</v>
      </c>
      <c r="AC131" s="143">
        <v>148.6</v>
      </c>
      <c r="AD131" s="143">
        <v>107.7</v>
      </c>
      <c r="AE131" s="143">
        <v>100.8</v>
      </c>
      <c r="AF131" s="143">
        <v>129.9</v>
      </c>
      <c r="AG131" s="143">
        <v>149.69999999999999</v>
      </c>
      <c r="AH131" s="143">
        <v>133.80000000000001</v>
      </c>
      <c r="AI131" s="143">
        <v>115.5</v>
      </c>
      <c r="AJ131" s="143">
        <v>132</v>
      </c>
      <c r="AK131" s="143">
        <v>104.7</v>
      </c>
      <c r="AL131" s="143">
        <v>101.7</v>
      </c>
      <c r="AM131" s="143">
        <v>105.6</v>
      </c>
      <c r="AN131" s="143">
        <v>105.6</v>
      </c>
      <c r="AO131" s="143">
        <v>96.1</v>
      </c>
      <c r="AP131" s="143">
        <v>110.9</v>
      </c>
      <c r="AQ131" s="143">
        <v>107.9</v>
      </c>
      <c r="AR131" s="143">
        <v>108</v>
      </c>
      <c r="AS131" s="143">
        <v>111.6</v>
      </c>
      <c r="AT131" s="143">
        <v>86.6</v>
      </c>
      <c r="AU131" s="143">
        <v>98.1</v>
      </c>
      <c r="AV131" s="143">
        <v>141.4</v>
      </c>
      <c r="AW131" s="143">
        <v>89.4</v>
      </c>
      <c r="AX131" s="143">
        <v>101.8</v>
      </c>
      <c r="AY131" s="143">
        <v>135.19999999999999</v>
      </c>
      <c r="AZ131" s="143">
        <v>105.6</v>
      </c>
      <c r="BA131" s="143">
        <v>122.1</v>
      </c>
      <c r="BB131" s="143">
        <v>141.80000000000001</v>
      </c>
      <c r="BC131" s="143">
        <v>85.9</v>
      </c>
      <c r="BD131" s="143">
        <v>168.1</v>
      </c>
      <c r="BE131" s="143">
        <v>168.1</v>
      </c>
      <c r="BF131" s="143">
        <v>100.4</v>
      </c>
      <c r="BG131" s="143">
        <v>105.6</v>
      </c>
      <c r="BH131" s="143">
        <v>105.6</v>
      </c>
      <c r="BI131" s="143">
        <v>105.6</v>
      </c>
      <c r="BJ131" s="143">
        <v>105.6</v>
      </c>
      <c r="BK131" s="144">
        <v>112.5</v>
      </c>
      <c r="BL131" s="143">
        <v>114.3</v>
      </c>
      <c r="BM131" s="143">
        <v>119.2</v>
      </c>
      <c r="BN131" s="143">
        <v>112.1</v>
      </c>
      <c r="BO131" s="143">
        <v>118.6</v>
      </c>
      <c r="BP131" s="143">
        <v>122.6</v>
      </c>
      <c r="BQ131" s="143">
        <v>136.69999999999999</v>
      </c>
      <c r="BR131" s="145">
        <v>118.3</v>
      </c>
      <c r="BS131" s="145">
        <v>118.8</v>
      </c>
      <c r="BT131" s="145">
        <v>120</v>
      </c>
      <c r="BU131" s="145">
        <v>102.8</v>
      </c>
      <c r="BV131" s="145">
        <v>106.1</v>
      </c>
      <c r="BW131" s="145">
        <v>141.1</v>
      </c>
      <c r="BX131" s="145">
        <v>141.1</v>
      </c>
      <c r="BY131" s="145">
        <v>118.9</v>
      </c>
      <c r="BZ131" s="143">
        <v>101</v>
      </c>
      <c r="CA131" s="143">
        <v>127.7</v>
      </c>
      <c r="CB131" s="143">
        <v>117.5</v>
      </c>
      <c r="CC131" s="143">
        <v>117.5</v>
      </c>
      <c r="CD131" s="143">
        <v>142</v>
      </c>
      <c r="CE131" s="143">
        <v>164.3</v>
      </c>
      <c r="CF131" s="143">
        <v>136.30000000000001</v>
      </c>
      <c r="CG131" s="143">
        <v>137</v>
      </c>
      <c r="CH131" s="143">
        <v>136.30000000000001</v>
      </c>
      <c r="CI131" s="143">
        <v>137</v>
      </c>
      <c r="CJ131" s="146">
        <v>193.5</v>
      </c>
      <c r="CK131" s="146">
        <v>137.5</v>
      </c>
      <c r="CL131" s="146">
        <v>193.5</v>
      </c>
      <c r="CM131" s="147">
        <v>201.8</v>
      </c>
      <c r="CN131" s="147">
        <v>191.4</v>
      </c>
      <c r="CO131" s="147">
        <v>201.8</v>
      </c>
      <c r="CP131" s="148">
        <v>191.4</v>
      </c>
      <c r="CQ131" s="149">
        <v>160.5</v>
      </c>
      <c r="CR131" s="149">
        <v>166.5</v>
      </c>
      <c r="CS131" s="149">
        <v>178.5</v>
      </c>
      <c r="CT131" s="149">
        <v>183.2</v>
      </c>
      <c r="CU131" s="150">
        <v>183.2</v>
      </c>
      <c r="CV131" s="150">
        <v>183.2</v>
      </c>
      <c r="CW131" s="150">
        <v>183.2</v>
      </c>
      <c r="CX131" s="150">
        <v>220.4</v>
      </c>
      <c r="CY131" s="150">
        <v>217.7</v>
      </c>
      <c r="CZ131" s="150">
        <v>220.4</v>
      </c>
      <c r="DA131" s="150">
        <v>217.7</v>
      </c>
      <c r="DB131" s="151">
        <v>178.2</v>
      </c>
      <c r="DC131" s="151">
        <v>160.69999999999999</v>
      </c>
      <c r="DD131" s="151">
        <v>178.2</v>
      </c>
      <c r="DE131" s="151">
        <v>202.8</v>
      </c>
      <c r="DF131" s="151">
        <v>227.3</v>
      </c>
      <c r="DG131" s="151">
        <v>228.2</v>
      </c>
      <c r="DH131" s="151">
        <v>209.6</v>
      </c>
      <c r="DI131" s="151">
        <v>159.4</v>
      </c>
      <c r="DJ131" s="151">
        <v>197.2</v>
      </c>
      <c r="DK131" s="151">
        <v>159.4</v>
      </c>
      <c r="DL131" s="151">
        <v>197.2</v>
      </c>
      <c r="DM131" s="152">
        <v>196.4</v>
      </c>
      <c r="DN131" s="152">
        <v>174.4</v>
      </c>
      <c r="DO131" s="152">
        <v>224.4</v>
      </c>
      <c r="DP131" s="152">
        <v>245</v>
      </c>
      <c r="DQ131" s="152">
        <v>300.3</v>
      </c>
      <c r="DR131" s="152">
        <v>300.7</v>
      </c>
      <c r="DS131" s="152">
        <v>300.7</v>
      </c>
      <c r="DT131" s="152">
        <v>243.5</v>
      </c>
      <c r="DU131" s="152">
        <v>243.5</v>
      </c>
      <c r="DV131" s="152">
        <v>241.2</v>
      </c>
      <c r="DW131" s="152">
        <v>226.2</v>
      </c>
      <c r="DX131" s="152">
        <v>217.4</v>
      </c>
      <c r="DY131" s="152">
        <v>203</v>
      </c>
      <c r="DZ131" s="152">
        <v>234.4</v>
      </c>
      <c r="EA131" s="152">
        <v>239</v>
      </c>
      <c r="EB131" s="152">
        <v>251.1</v>
      </c>
      <c r="EC131" s="152">
        <v>237.3</v>
      </c>
      <c r="ED131" s="152">
        <v>271.3</v>
      </c>
      <c r="EE131" s="152">
        <v>283.3</v>
      </c>
      <c r="EF131" s="152">
        <v>283.3</v>
      </c>
      <c r="EG131" s="152">
        <v>266.39999999999998</v>
      </c>
      <c r="EH131" s="152">
        <v>247.8</v>
      </c>
      <c r="EI131" s="152">
        <v>269.39999999999998</v>
      </c>
      <c r="EJ131" s="152">
        <v>244.5</v>
      </c>
      <c r="EK131" s="152">
        <v>264.7</v>
      </c>
      <c r="EL131" s="152">
        <v>263.5</v>
      </c>
      <c r="EM131" s="152">
        <v>269.10000000000002</v>
      </c>
      <c r="EN131" s="152">
        <v>272.3</v>
      </c>
      <c r="EO131" s="152">
        <v>264.8</v>
      </c>
      <c r="EP131" s="152">
        <v>265.7</v>
      </c>
      <c r="EQ131" s="152">
        <v>266.3</v>
      </c>
      <c r="ER131" s="152">
        <v>268.39999999999998</v>
      </c>
      <c r="ES131" s="152">
        <v>271.89999999999998</v>
      </c>
      <c r="ET131" s="152">
        <v>275.2</v>
      </c>
      <c r="EU131" s="152">
        <v>257.2</v>
      </c>
      <c r="EV131" s="152">
        <v>257.2</v>
      </c>
      <c r="EW131" s="152">
        <v>269</v>
      </c>
    </row>
    <row r="132" spans="1:153">
      <c r="A132" s="141" t="s">
        <v>7298</v>
      </c>
      <c r="B132" s="141" t="s">
        <v>7299</v>
      </c>
      <c r="C132" s="142">
        <v>3.6900000000000001E-3</v>
      </c>
      <c r="D132" s="143">
        <v>94.3</v>
      </c>
      <c r="E132" s="143">
        <v>94.5</v>
      </c>
      <c r="F132" s="143">
        <v>90.3</v>
      </c>
      <c r="G132" s="143">
        <v>106.8</v>
      </c>
      <c r="H132" s="143">
        <v>100.3</v>
      </c>
      <c r="I132" s="143">
        <v>113.4</v>
      </c>
      <c r="J132" s="143">
        <v>115.2</v>
      </c>
      <c r="K132" s="143">
        <v>103.2</v>
      </c>
      <c r="L132" s="143">
        <v>110.7</v>
      </c>
      <c r="M132" s="143">
        <v>117.1</v>
      </c>
      <c r="N132" s="143">
        <v>117.1</v>
      </c>
      <c r="O132" s="143">
        <v>111.6</v>
      </c>
      <c r="P132" s="143">
        <v>109.7</v>
      </c>
      <c r="Q132" s="143">
        <v>111.4</v>
      </c>
      <c r="R132" s="143">
        <v>100.8</v>
      </c>
      <c r="S132" s="143">
        <v>107.7</v>
      </c>
      <c r="T132" s="143">
        <v>117.8</v>
      </c>
      <c r="U132" s="143">
        <v>126.5</v>
      </c>
      <c r="V132" s="143">
        <v>122.4</v>
      </c>
      <c r="W132" s="143">
        <v>127.9</v>
      </c>
      <c r="X132" s="143">
        <v>122.3</v>
      </c>
      <c r="Y132" s="143">
        <v>119.8</v>
      </c>
      <c r="Z132" s="143">
        <v>142.1</v>
      </c>
      <c r="AA132" s="143">
        <v>125.3</v>
      </c>
      <c r="AB132" s="143">
        <v>134.9</v>
      </c>
      <c r="AC132" s="143">
        <v>124.2</v>
      </c>
      <c r="AD132" s="143">
        <v>125.7</v>
      </c>
      <c r="AE132" s="143">
        <v>124.6</v>
      </c>
      <c r="AF132" s="143">
        <v>121.1</v>
      </c>
      <c r="AG132" s="143">
        <v>184.6</v>
      </c>
      <c r="AH132" s="143">
        <v>210.2</v>
      </c>
      <c r="AI132" s="143">
        <v>169.5</v>
      </c>
      <c r="AJ132" s="143">
        <v>142.80000000000001</v>
      </c>
      <c r="AK132" s="143">
        <v>153.1</v>
      </c>
      <c r="AL132" s="143">
        <v>173.6</v>
      </c>
      <c r="AM132" s="143">
        <v>173.6</v>
      </c>
      <c r="AN132" s="143">
        <v>165.7</v>
      </c>
      <c r="AO132" s="143">
        <v>172.9</v>
      </c>
      <c r="AP132" s="143">
        <v>167.8</v>
      </c>
      <c r="AQ132" s="143">
        <v>166.3</v>
      </c>
      <c r="AR132" s="143">
        <v>163.5</v>
      </c>
      <c r="AS132" s="143">
        <v>155.9</v>
      </c>
      <c r="AT132" s="143">
        <v>119.4</v>
      </c>
      <c r="AU132" s="143">
        <v>153.6</v>
      </c>
      <c r="AV132" s="143">
        <v>203.2</v>
      </c>
      <c r="AW132" s="143">
        <v>167.6</v>
      </c>
      <c r="AX132" s="143">
        <v>153.30000000000001</v>
      </c>
      <c r="AY132" s="143">
        <v>153.30000000000001</v>
      </c>
      <c r="AZ132" s="143">
        <v>152.19999999999999</v>
      </c>
      <c r="BA132" s="143">
        <v>137.69999999999999</v>
      </c>
      <c r="BB132" s="143">
        <v>139.30000000000001</v>
      </c>
      <c r="BC132" s="143">
        <v>143.5</v>
      </c>
      <c r="BD132" s="143">
        <v>145.80000000000001</v>
      </c>
      <c r="BE132" s="143">
        <v>150.69999999999999</v>
      </c>
      <c r="BF132" s="143">
        <v>150.5</v>
      </c>
      <c r="BG132" s="143">
        <v>146.80000000000001</v>
      </c>
      <c r="BH132" s="143">
        <v>146.80000000000001</v>
      </c>
      <c r="BI132" s="143">
        <v>146.80000000000001</v>
      </c>
      <c r="BJ132" s="143">
        <v>146.80000000000001</v>
      </c>
      <c r="BK132" s="144">
        <v>162.4</v>
      </c>
      <c r="BL132" s="143">
        <v>176.6</v>
      </c>
      <c r="BM132" s="143">
        <v>140.6</v>
      </c>
      <c r="BN132" s="143">
        <v>171.8</v>
      </c>
      <c r="BO132" s="143">
        <v>170</v>
      </c>
      <c r="BP132" s="143">
        <v>180.8</v>
      </c>
      <c r="BQ132" s="143">
        <v>187.1</v>
      </c>
      <c r="BR132" s="145">
        <v>174.3</v>
      </c>
      <c r="BS132" s="145">
        <v>176.9</v>
      </c>
      <c r="BT132" s="145">
        <v>169.5</v>
      </c>
      <c r="BU132" s="145">
        <v>171.8</v>
      </c>
      <c r="BV132" s="145">
        <v>173.6</v>
      </c>
      <c r="BW132" s="145">
        <v>176.1</v>
      </c>
      <c r="BX132" s="145">
        <v>180</v>
      </c>
      <c r="BY132" s="145">
        <v>179.2</v>
      </c>
      <c r="BZ132" s="143">
        <v>190.8</v>
      </c>
      <c r="CA132" s="143">
        <v>189.7</v>
      </c>
      <c r="CB132" s="143">
        <v>190.8</v>
      </c>
      <c r="CC132" s="143">
        <v>192</v>
      </c>
      <c r="CD132" s="143">
        <v>192</v>
      </c>
      <c r="CE132" s="143">
        <v>193</v>
      </c>
      <c r="CF132" s="143">
        <v>190.4</v>
      </c>
      <c r="CG132" s="143">
        <v>188.2</v>
      </c>
      <c r="CH132" s="143">
        <v>190.4</v>
      </c>
      <c r="CI132" s="143">
        <v>188.2</v>
      </c>
      <c r="CJ132" s="146">
        <v>175.8</v>
      </c>
      <c r="CK132" s="146">
        <v>183</v>
      </c>
      <c r="CL132" s="146">
        <v>175.8</v>
      </c>
      <c r="CM132" s="147">
        <v>203.5</v>
      </c>
      <c r="CN132" s="147">
        <v>204.8</v>
      </c>
      <c r="CO132" s="147">
        <v>203.5</v>
      </c>
      <c r="CP132" s="148">
        <v>204.8</v>
      </c>
      <c r="CQ132" s="149">
        <v>217.4</v>
      </c>
      <c r="CR132" s="149">
        <v>212.6</v>
      </c>
      <c r="CS132" s="149">
        <v>211.5</v>
      </c>
      <c r="CT132" s="149">
        <v>209.7</v>
      </c>
      <c r="CU132" s="150">
        <v>210</v>
      </c>
      <c r="CV132" s="150">
        <v>166.1</v>
      </c>
      <c r="CW132" s="150">
        <v>141.1</v>
      </c>
      <c r="CX132" s="150">
        <v>158.4</v>
      </c>
      <c r="CY132" s="150">
        <v>176.5</v>
      </c>
      <c r="CZ132" s="150">
        <v>158.4</v>
      </c>
      <c r="DA132" s="150">
        <v>176.5</v>
      </c>
      <c r="DB132" s="151">
        <v>191.7</v>
      </c>
      <c r="DC132" s="151">
        <v>193.5</v>
      </c>
      <c r="DD132" s="151">
        <v>191.7</v>
      </c>
      <c r="DE132" s="151">
        <v>192</v>
      </c>
      <c r="DF132" s="151">
        <v>191.4</v>
      </c>
      <c r="DG132" s="151">
        <v>193.1</v>
      </c>
      <c r="DH132" s="151">
        <v>231.9</v>
      </c>
      <c r="DI132" s="151">
        <v>242.6</v>
      </c>
      <c r="DJ132" s="151">
        <v>243.7</v>
      </c>
      <c r="DK132" s="151">
        <v>242.6</v>
      </c>
      <c r="DL132" s="151">
        <v>243.7</v>
      </c>
      <c r="DM132" s="152">
        <v>237.3</v>
      </c>
      <c r="DN132" s="152">
        <v>242.2</v>
      </c>
      <c r="DO132" s="152">
        <v>251.8</v>
      </c>
      <c r="DP132" s="152">
        <v>249.9</v>
      </c>
      <c r="DQ132" s="152">
        <v>248.6</v>
      </c>
      <c r="DR132" s="152">
        <v>249.2</v>
      </c>
      <c r="DS132" s="152">
        <v>247.2</v>
      </c>
      <c r="DT132" s="152">
        <v>268.39999999999998</v>
      </c>
      <c r="DU132" s="152">
        <v>266</v>
      </c>
      <c r="DV132" s="152">
        <v>258.60000000000002</v>
      </c>
      <c r="DW132" s="152">
        <v>251.2</v>
      </c>
      <c r="DX132" s="152">
        <v>250.2</v>
      </c>
      <c r="DY132" s="152">
        <v>252.5</v>
      </c>
      <c r="DZ132" s="152">
        <v>252.6</v>
      </c>
      <c r="EA132" s="152">
        <v>253.2</v>
      </c>
      <c r="EB132" s="152">
        <v>252.5</v>
      </c>
      <c r="EC132" s="152">
        <v>251.8</v>
      </c>
      <c r="ED132" s="152">
        <v>249.6</v>
      </c>
      <c r="EE132" s="152">
        <v>227.5</v>
      </c>
      <c r="EF132" s="152">
        <v>241.6</v>
      </c>
      <c r="EG132" s="152">
        <v>245.3</v>
      </c>
      <c r="EH132" s="152">
        <v>249.7</v>
      </c>
      <c r="EI132" s="152">
        <v>245.3</v>
      </c>
      <c r="EJ132" s="152">
        <v>247.4</v>
      </c>
      <c r="EK132" s="152">
        <v>259.8</v>
      </c>
      <c r="EL132" s="152">
        <v>270.10000000000002</v>
      </c>
      <c r="EM132" s="152">
        <v>279.3</v>
      </c>
      <c r="EN132" s="152">
        <v>281.7</v>
      </c>
      <c r="EO132" s="152">
        <v>280.7</v>
      </c>
      <c r="EP132" s="152">
        <v>284.39999999999998</v>
      </c>
      <c r="EQ132" s="152">
        <v>284.39999999999998</v>
      </c>
      <c r="ER132" s="152">
        <v>327.7</v>
      </c>
      <c r="ES132" s="152">
        <v>336.5</v>
      </c>
      <c r="ET132" s="152">
        <v>341.2</v>
      </c>
      <c r="EU132" s="152">
        <v>354.9</v>
      </c>
      <c r="EV132" s="152">
        <v>354.9</v>
      </c>
      <c r="EW132" s="152">
        <v>362.6</v>
      </c>
    </row>
    <row r="133" spans="1:153">
      <c r="A133" s="141" t="s">
        <v>7300</v>
      </c>
      <c r="B133" s="141" t="s">
        <v>7301</v>
      </c>
      <c r="C133" s="142">
        <v>0.18498999999999999</v>
      </c>
      <c r="D133" s="143">
        <v>114.2</v>
      </c>
      <c r="E133" s="143">
        <v>130.6</v>
      </c>
      <c r="F133" s="143">
        <v>136.80000000000001</v>
      </c>
      <c r="G133" s="143">
        <v>141.80000000000001</v>
      </c>
      <c r="H133" s="143">
        <v>142.30000000000001</v>
      </c>
      <c r="I133" s="143">
        <v>141.69999999999999</v>
      </c>
      <c r="J133" s="143">
        <v>143.5</v>
      </c>
      <c r="K133" s="143">
        <v>143.69999999999999</v>
      </c>
      <c r="L133" s="143">
        <v>145.1</v>
      </c>
      <c r="M133" s="143">
        <v>145.4</v>
      </c>
      <c r="N133" s="143">
        <v>145.69999999999999</v>
      </c>
      <c r="O133" s="143">
        <v>143</v>
      </c>
      <c r="P133" s="143">
        <v>145.5</v>
      </c>
      <c r="Q133" s="143">
        <v>148</v>
      </c>
      <c r="R133" s="143">
        <v>148.80000000000001</v>
      </c>
      <c r="S133" s="143">
        <v>149.19999999999999</v>
      </c>
      <c r="T133" s="143">
        <v>148</v>
      </c>
      <c r="U133" s="143">
        <v>146.1</v>
      </c>
      <c r="V133" s="143">
        <v>148</v>
      </c>
      <c r="W133" s="143">
        <v>145.5</v>
      </c>
      <c r="X133" s="143">
        <v>143.6</v>
      </c>
      <c r="Y133" s="143">
        <v>146.9</v>
      </c>
      <c r="Z133" s="143">
        <v>149.19999999999999</v>
      </c>
      <c r="AA133" s="143">
        <v>142.69999999999999</v>
      </c>
      <c r="AB133" s="143">
        <v>143.6</v>
      </c>
      <c r="AC133" s="143">
        <v>133.1</v>
      </c>
      <c r="AD133" s="143">
        <v>132.69999999999999</v>
      </c>
      <c r="AE133" s="143">
        <v>133.80000000000001</v>
      </c>
      <c r="AF133" s="143">
        <v>136.1</v>
      </c>
      <c r="AG133" s="143">
        <v>133.80000000000001</v>
      </c>
      <c r="AH133" s="143">
        <v>130</v>
      </c>
      <c r="AI133" s="143">
        <v>131.4</v>
      </c>
      <c r="AJ133" s="143">
        <v>153.9</v>
      </c>
      <c r="AK133" s="143">
        <v>151.80000000000001</v>
      </c>
      <c r="AL133" s="143">
        <v>156.1</v>
      </c>
      <c r="AM133" s="143">
        <v>152.5</v>
      </c>
      <c r="AN133" s="143">
        <v>148.30000000000001</v>
      </c>
      <c r="AO133" s="143">
        <v>149.19999999999999</v>
      </c>
      <c r="AP133" s="143">
        <v>150</v>
      </c>
      <c r="AQ133" s="143">
        <v>148.19999999999999</v>
      </c>
      <c r="AR133" s="143">
        <v>150.30000000000001</v>
      </c>
      <c r="AS133" s="143">
        <v>152.5</v>
      </c>
      <c r="AT133" s="143">
        <v>150.9</v>
      </c>
      <c r="AU133" s="143">
        <v>151.4</v>
      </c>
      <c r="AV133" s="143">
        <v>162.80000000000001</v>
      </c>
      <c r="AW133" s="143">
        <v>160.80000000000001</v>
      </c>
      <c r="AX133" s="143">
        <v>162.4</v>
      </c>
      <c r="AY133" s="143">
        <v>162.19999999999999</v>
      </c>
      <c r="AZ133" s="143">
        <v>160.6</v>
      </c>
      <c r="BA133" s="143">
        <v>161.6</v>
      </c>
      <c r="BB133" s="143">
        <v>166</v>
      </c>
      <c r="BC133" s="143">
        <v>165.1</v>
      </c>
      <c r="BD133" s="143">
        <v>162.1</v>
      </c>
      <c r="BE133" s="143">
        <v>161.9</v>
      </c>
      <c r="BF133" s="143">
        <v>165.3</v>
      </c>
      <c r="BG133" s="143">
        <v>170.9</v>
      </c>
      <c r="BH133" s="143">
        <v>172.4</v>
      </c>
      <c r="BI133" s="143">
        <v>162.6</v>
      </c>
      <c r="BJ133" s="143">
        <v>161.69999999999999</v>
      </c>
      <c r="BK133" s="144">
        <v>162.1</v>
      </c>
      <c r="BL133" s="143">
        <v>162.4</v>
      </c>
      <c r="BM133" s="143">
        <v>163.80000000000001</v>
      </c>
      <c r="BN133" s="143">
        <v>170.2</v>
      </c>
      <c r="BO133" s="143">
        <v>169.9</v>
      </c>
      <c r="BP133" s="143">
        <v>166.9</v>
      </c>
      <c r="BQ133" s="143">
        <v>168</v>
      </c>
      <c r="BR133" s="145">
        <v>168.5</v>
      </c>
      <c r="BS133" s="145">
        <v>169</v>
      </c>
      <c r="BT133" s="145">
        <v>167.7</v>
      </c>
      <c r="BU133" s="145">
        <v>171.1</v>
      </c>
      <c r="BV133" s="145">
        <v>173.6</v>
      </c>
      <c r="BW133" s="145">
        <v>180.8</v>
      </c>
      <c r="BX133" s="145">
        <v>182.8</v>
      </c>
      <c r="BY133" s="145">
        <v>181.2</v>
      </c>
      <c r="BZ133" s="143">
        <v>184.6</v>
      </c>
      <c r="CA133" s="143">
        <v>186</v>
      </c>
      <c r="CB133" s="143">
        <v>183.2</v>
      </c>
      <c r="CC133" s="143">
        <v>180.5</v>
      </c>
      <c r="CD133" s="143">
        <v>183.6</v>
      </c>
      <c r="CE133" s="143">
        <v>186.2</v>
      </c>
      <c r="CF133" s="143">
        <v>185</v>
      </c>
      <c r="CG133" s="143">
        <v>183.3</v>
      </c>
      <c r="CH133" s="143">
        <v>185</v>
      </c>
      <c r="CI133" s="143">
        <v>183.3</v>
      </c>
      <c r="CJ133" s="146">
        <v>173</v>
      </c>
      <c r="CK133" s="146">
        <v>183.7</v>
      </c>
      <c r="CL133" s="146">
        <v>173</v>
      </c>
      <c r="CM133" s="147">
        <v>177.8</v>
      </c>
      <c r="CN133" s="147">
        <v>175</v>
      </c>
      <c r="CO133" s="147">
        <v>177.8</v>
      </c>
      <c r="CP133" s="148">
        <v>175</v>
      </c>
      <c r="CQ133" s="149">
        <v>176.4</v>
      </c>
      <c r="CR133" s="149">
        <v>182.6</v>
      </c>
      <c r="CS133" s="149">
        <v>186.6</v>
      </c>
      <c r="CT133" s="149">
        <v>190.1</v>
      </c>
      <c r="CU133" s="150">
        <v>187.7</v>
      </c>
      <c r="CV133" s="150">
        <v>185.7</v>
      </c>
      <c r="CW133" s="150">
        <v>174</v>
      </c>
      <c r="CX133" s="150">
        <v>179.7</v>
      </c>
      <c r="CY133" s="150">
        <v>187</v>
      </c>
      <c r="CZ133" s="150">
        <v>179.7</v>
      </c>
      <c r="DA133" s="150">
        <v>187</v>
      </c>
      <c r="DB133" s="151">
        <v>176.1</v>
      </c>
      <c r="DC133" s="151">
        <v>176.1</v>
      </c>
      <c r="DD133" s="151">
        <v>176.1</v>
      </c>
      <c r="DE133" s="151">
        <v>188.5</v>
      </c>
      <c r="DF133" s="151">
        <v>186.2</v>
      </c>
      <c r="DG133" s="151">
        <v>189</v>
      </c>
      <c r="DH133" s="151">
        <v>196.5</v>
      </c>
      <c r="DI133" s="151">
        <v>197.7</v>
      </c>
      <c r="DJ133" s="151">
        <v>203</v>
      </c>
      <c r="DK133" s="151">
        <v>198.1</v>
      </c>
      <c r="DL133" s="151">
        <v>203.4</v>
      </c>
      <c r="DM133" s="152">
        <v>213.2</v>
      </c>
      <c r="DN133" s="152">
        <v>211.2</v>
      </c>
      <c r="DO133" s="152">
        <v>212.1</v>
      </c>
      <c r="DP133" s="152">
        <v>218.2</v>
      </c>
      <c r="DQ133" s="152">
        <v>218</v>
      </c>
      <c r="DR133" s="152">
        <v>218.6</v>
      </c>
      <c r="DS133" s="152">
        <v>225.4</v>
      </c>
      <c r="DT133" s="152">
        <v>222.9</v>
      </c>
      <c r="DU133" s="152">
        <v>224.7</v>
      </c>
      <c r="DV133" s="152">
        <v>233.2</v>
      </c>
      <c r="DW133" s="152">
        <v>244.4</v>
      </c>
      <c r="DX133" s="152">
        <v>247</v>
      </c>
      <c r="DY133" s="152">
        <v>247</v>
      </c>
      <c r="DZ133" s="152">
        <v>246.6</v>
      </c>
      <c r="EA133" s="152">
        <v>251.5</v>
      </c>
      <c r="EB133" s="152">
        <v>252</v>
      </c>
      <c r="EC133" s="152">
        <v>259.7</v>
      </c>
      <c r="ED133" s="152">
        <v>257.2</v>
      </c>
      <c r="EE133" s="152">
        <v>256.2</v>
      </c>
      <c r="EF133" s="152">
        <v>260.8</v>
      </c>
      <c r="EG133" s="152">
        <v>252.9</v>
      </c>
      <c r="EH133" s="152">
        <v>257</v>
      </c>
      <c r="EI133" s="152">
        <v>260.10000000000002</v>
      </c>
      <c r="EJ133" s="152">
        <v>263.39999999999998</v>
      </c>
      <c r="EK133" s="152">
        <v>292.10000000000002</v>
      </c>
      <c r="EL133" s="152">
        <v>279.3</v>
      </c>
      <c r="EM133" s="152">
        <v>250.6</v>
      </c>
      <c r="EN133" s="152">
        <v>250.7</v>
      </c>
      <c r="EO133" s="152">
        <v>281</v>
      </c>
      <c r="EP133" s="152">
        <v>278.89999999999998</v>
      </c>
      <c r="EQ133" s="152">
        <v>253.2</v>
      </c>
      <c r="ER133" s="152">
        <v>257.89999999999998</v>
      </c>
      <c r="ES133" s="152">
        <v>254.5</v>
      </c>
      <c r="ET133" s="152">
        <v>244.4</v>
      </c>
      <c r="EU133" s="152">
        <v>276.5</v>
      </c>
      <c r="EV133" s="152">
        <v>262.39999999999998</v>
      </c>
      <c r="EW133" s="152">
        <v>263.39999999999998</v>
      </c>
    </row>
    <row r="134" spans="1:153">
      <c r="A134" s="141" t="s">
        <v>7302</v>
      </c>
      <c r="B134" s="141" t="s">
        <v>7303</v>
      </c>
      <c r="C134" s="142">
        <v>0.11352</v>
      </c>
      <c r="D134" s="143">
        <v>111.9</v>
      </c>
      <c r="E134" s="143">
        <v>138.69999999999999</v>
      </c>
      <c r="F134" s="143">
        <v>149.69999999999999</v>
      </c>
      <c r="G134" s="143">
        <v>149.69999999999999</v>
      </c>
      <c r="H134" s="143">
        <v>149.69999999999999</v>
      </c>
      <c r="I134" s="143">
        <v>149.69999999999999</v>
      </c>
      <c r="J134" s="143">
        <v>149.69999999999999</v>
      </c>
      <c r="K134" s="143">
        <v>149.80000000000001</v>
      </c>
      <c r="L134" s="143">
        <v>149.69999999999999</v>
      </c>
      <c r="M134" s="143">
        <v>149.69999999999999</v>
      </c>
      <c r="N134" s="143">
        <v>149.69999999999999</v>
      </c>
      <c r="O134" s="143">
        <v>149.69999999999999</v>
      </c>
      <c r="P134" s="143">
        <v>149.69999999999999</v>
      </c>
      <c r="Q134" s="143">
        <v>149.69999999999999</v>
      </c>
      <c r="R134" s="143">
        <v>149.69999999999999</v>
      </c>
      <c r="S134" s="143">
        <v>149.69999999999999</v>
      </c>
      <c r="T134" s="143">
        <v>148</v>
      </c>
      <c r="U134" s="143">
        <v>145.19999999999999</v>
      </c>
      <c r="V134" s="143">
        <v>145.19999999999999</v>
      </c>
      <c r="W134" s="143">
        <v>145.19999999999999</v>
      </c>
      <c r="X134" s="143">
        <v>145.19999999999999</v>
      </c>
      <c r="Y134" s="143">
        <v>145.19999999999999</v>
      </c>
      <c r="Z134" s="143">
        <v>145.19999999999999</v>
      </c>
      <c r="AA134" s="143">
        <v>137.19999999999999</v>
      </c>
      <c r="AB134" s="143">
        <v>135.80000000000001</v>
      </c>
      <c r="AC134" s="143">
        <v>123.1</v>
      </c>
      <c r="AD134" s="143">
        <v>123.1</v>
      </c>
      <c r="AE134" s="143">
        <v>123.1</v>
      </c>
      <c r="AF134" s="143">
        <v>123.1</v>
      </c>
      <c r="AG134" s="143">
        <v>123.1</v>
      </c>
      <c r="AH134" s="143">
        <v>117.4</v>
      </c>
      <c r="AI134" s="143">
        <v>119.9</v>
      </c>
      <c r="AJ134" s="143">
        <v>151.6</v>
      </c>
      <c r="AK134" s="143">
        <v>151.80000000000001</v>
      </c>
      <c r="AL134" s="143">
        <v>155.69999999999999</v>
      </c>
      <c r="AM134" s="143">
        <v>153</v>
      </c>
      <c r="AN134" s="143">
        <v>142.6</v>
      </c>
      <c r="AO134" s="143">
        <v>142.6</v>
      </c>
      <c r="AP134" s="143">
        <v>144.6</v>
      </c>
      <c r="AQ134" s="143">
        <v>143.4</v>
      </c>
      <c r="AR134" s="143">
        <v>142.19999999999999</v>
      </c>
      <c r="AS134" s="143">
        <v>143.4</v>
      </c>
      <c r="AT134" s="143">
        <v>144.4</v>
      </c>
      <c r="AU134" s="143">
        <v>145.19999999999999</v>
      </c>
      <c r="AV134" s="143">
        <v>158.30000000000001</v>
      </c>
      <c r="AW134" s="143">
        <v>157.5</v>
      </c>
      <c r="AX134" s="143">
        <v>158.80000000000001</v>
      </c>
      <c r="AY134" s="143">
        <v>157.5</v>
      </c>
      <c r="AZ134" s="143">
        <v>154.6</v>
      </c>
      <c r="BA134" s="143">
        <v>155.9</v>
      </c>
      <c r="BB134" s="143">
        <v>156.30000000000001</v>
      </c>
      <c r="BC134" s="143">
        <v>152.6</v>
      </c>
      <c r="BD134" s="143">
        <v>150.4</v>
      </c>
      <c r="BE134" s="143">
        <v>150.1</v>
      </c>
      <c r="BF134" s="143">
        <v>155.4</v>
      </c>
      <c r="BG134" s="143">
        <v>153.80000000000001</v>
      </c>
      <c r="BH134" s="143">
        <v>156.1</v>
      </c>
      <c r="BI134" s="143">
        <v>140.5</v>
      </c>
      <c r="BJ134" s="143">
        <v>139</v>
      </c>
      <c r="BK134" s="144">
        <v>139</v>
      </c>
      <c r="BL134" s="143">
        <v>139.4</v>
      </c>
      <c r="BM134" s="143">
        <v>136.9</v>
      </c>
      <c r="BN134" s="143">
        <v>133.5</v>
      </c>
      <c r="BO134" s="143">
        <v>131.5</v>
      </c>
      <c r="BP134" s="143">
        <v>133.19999999999999</v>
      </c>
      <c r="BQ134" s="143">
        <v>135</v>
      </c>
      <c r="BR134" s="145">
        <v>135.80000000000001</v>
      </c>
      <c r="BS134" s="145">
        <v>136.6</v>
      </c>
      <c r="BT134" s="145">
        <v>134.5</v>
      </c>
      <c r="BU134" s="145">
        <v>133.69999999999999</v>
      </c>
      <c r="BV134" s="145">
        <v>133.6</v>
      </c>
      <c r="BW134" s="145">
        <v>142.19999999999999</v>
      </c>
      <c r="BX134" s="145">
        <v>142.19999999999999</v>
      </c>
      <c r="BY134" s="145">
        <v>142.19999999999999</v>
      </c>
      <c r="BZ134" s="143">
        <v>142.19999999999999</v>
      </c>
      <c r="CA134" s="143">
        <v>142.19999999999999</v>
      </c>
      <c r="CB134" s="143">
        <v>142.19999999999999</v>
      </c>
      <c r="CC134" s="143">
        <v>142.19999999999999</v>
      </c>
      <c r="CD134" s="143">
        <v>146.69999999999999</v>
      </c>
      <c r="CE134" s="143">
        <v>146.69999999999999</v>
      </c>
      <c r="CF134" s="143">
        <v>146.69999999999999</v>
      </c>
      <c r="CG134" s="143">
        <v>146.69999999999999</v>
      </c>
      <c r="CH134" s="143">
        <v>146.69999999999999</v>
      </c>
      <c r="CI134" s="143">
        <v>146.69999999999999</v>
      </c>
      <c r="CJ134" s="146">
        <v>146.69999999999999</v>
      </c>
      <c r="CK134" s="146">
        <v>146.69999999999999</v>
      </c>
      <c r="CL134" s="146">
        <v>146.69999999999999</v>
      </c>
      <c r="CM134" s="147">
        <v>146.69999999999999</v>
      </c>
      <c r="CN134" s="147">
        <v>146.69999999999999</v>
      </c>
      <c r="CO134" s="147">
        <v>146.69999999999999</v>
      </c>
      <c r="CP134" s="148">
        <v>146.69999999999999</v>
      </c>
      <c r="CQ134" s="149">
        <v>146.69999999999999</v>
      </c>
      <c r="CR134" s="149">
        <v>152.6</v>
      </c>
      <c r="CS134" s="149">
        <v>162</v>
      </c>
      <c r="CT134" s="149">
        <v>163</v>
      </c>
      <c r="CU134" s="150">
        <v>163</v>
      </c>
      <c r="CV134" s="150">
        <v>163</v>
      </c>
      <c r="CW134" s="150">
        <v>151</v>
      </c>
      <c r="CX134" s="150">
        <v>163</v>
      </c>
      <c r="CY134" s="150">
        <v>163</v>
      </c>
      <c r="CZ134" s="150">
        <v>163</v>
      </c>
      <c r="DA134" s="150">
        <v>163</v>
      </c>
      <c r="DB134" s="151">
        <v>163</v>
      </c>
      <c r="DC134" s="151">
        <v>163</v>
      </c>
      <c r="DD134" s="151">
        <v>163</v>
      </c>
      <c r="DE134" s="151">
        <v>163</v>
      </c>
      <c r="DF134" s="151">
        <v>163</v>
      </c>
      <c r="DG134" s="151">
        <v>163</v>
      </c>
      <c r="DH134" s="151">
        <v>176.3</v>
      </c>
      <c r="DI134" s="151">
        <v>176.3</v>
      </c>
      <c r="DJ134" s="151">
        <v>187.9</v>
      </c>
      <c r="DK134" s="151">
        <v>176.3</v>
      </c>
      <c r="DL134" s="151">
        <v>187.9</v>
      </c>
      <c r="DM134" s="152">
        <v>204</v>
      </c>
      <c r="DN134" s="152">
        <v>204</v>
      </c>
      <c r="DO134" s="152">
        <v>205.4</v>
      </c>
      <c r="DP134" s="152">
        <v>212.4</v>
      </c>
      <c r="DQ134" s="152">
        <v>212.4</v>
      </c>
      <c r="DR134" s="152">
        <v>212.4</v>
      </c>
      <c r="DS134" s="152">
        <v>221.4</v>
      </c>
      <c r="DT134" s="152">
        <v>222.8</v>
      </c>
      <c r="DU134" s="152">
        <v>222.8</v>
      </c>
      <c r="DV134" s="152">
        <v>236.1</v>
      </c>
      <c r="DW134" s="152">
        <v>254.3</v>
      </c>
      <c r="DX134" s="152">
        <v>254.3</v>
      </c>
      <c r="DY134" s="152">
        <v>254.3</v>
      </c>
      <c r="DZ134" s="152">
        <v>254.3</v>
      </c>
      <c r="EA134" s="152">
        <v>264.89999999999998</v>
      </c>
      <c r="EB134" s="152">
        <v>264.89999999999998</v>
      </c>
      <c r="EC134" s="152">
        <v>273.60000000000002</v>
      </c>
      <c r="ED134" s="152">
        <v>273.60000000000002</v>
      </c>
      <c r="EE134" s="152">
        <v>273.60000000000002</v>
      </c>
      <c r="EF134" s="152">
        <v>273.60000000000002</v>
      </c>
      <c r="EG134" s="152">
        <v>262.5</v>
      </c>
      <c r="EH134" s="152">
        <v>273.60000000000002</v>
      </c>
      <c r="EI134" s="152">
        <v>273.60000000000002</v>
      </c>
      <c r="EJ134" s="152">
        <v>276.7</v>
      </c>
      <c r="EK134" s="152">
        <v>320.8</v>
      </c>
      <c r="EL134" s="152">
        <v>302.89999999999998</v>
      </c>
      <c r="EM134" s="152">
        <v>257.2</v>
      </c>
      <c r="EN134" s="152">
        <v>257.2</v>
      </c>
      <c r="EO134" s="152">
        <v>303.2</v>
      </c>
      <c r="EP134" s="152">
        <v>297.5</v>
      </c>
      <c r="EQ134" s="152">
        <v>257.2</v>
      </c>
      <c r="ER134" s="152">
        <v>257.2</v>
      </c>
      <c r="ES134" s="152">
        <v>263.39999999999998</v>
      </c>
      <c r="ET134" s="152">
        <v>257.2</v>
      </c>
      <c r="EU134" s="152">
        <v>285.89999999999998</v>
      </c>
      <c r="EV134" s="152">
        <v>285.89999999999998</v>
      </c>
      <c r="EW134" s="152">
        <v>271.60000000000002</v>
      </c>
    </row>
    <row r="135" spans="1:153">
      <c r="A135" s="141" t="s">
        <v>7304</v>
      </c>
      <c r="B135" s="141" t="s">
        <v>7305</v>
      </c>
      <c r="C135" s="142">
        <v>6.9470000000000004E-2</v>
      </c>
      <c r="D135" s="143">
        <v>118.2</v>
      </c>
      <c r="E135" s="143">
        <v>118.2</v>
      </c>
      <c r="F135" s="143">
        <v>116.7</v>
      </c>
      <c r="G135" s="143">
        <v>130.30000000000001</v>
      </c>
      <c r="H135" s="143">
        <v>131.6</v>
      </c>
      <c r="I135" s="143">
        <v>130</v>
      </c>
      <c r="J135" s="143">
        <v>134.9</v>
      </c>
      <c r="K135" s="143">
        <v>135.1</v>
      </c>
      <c r="L135" s="143">
        <v>139.19999999999999</v>
      </c>
      <c r="M135" s="143">
        <v>139.80000000000001</v>
      </c>
      <c r="N135" s="143">
        <v>140.5</v>
      </c>
      <c r="O135" s="143">
        <v>133.6</v>
      </c>
      <c r="P135" s="143">
        <v>140.4</v>
      </c>
      <c r="Q135" s="143">
        <v>146.69999999999999</v>
      </c>
      <c r="R135" s="143">
        <v>148.80000000000001</v>
      </c>
      <c r="S135" s="143">
        <v>150</v>
      </c>
      <c r="T135" s="143">
        <v>149.5</v>
      </c>
      <c r="U135" s="143">
        <v>148.80000000000001</v>
      </c>
      <c r="V135" s="143">
        <v>153.80000000000001</v>
      </c>
      <c r="W135" s="143">
        <v>147.6</v>
      </c>
      <c r="X135" s="143">
        <v>142.19999999999999</v>
      </c>
      <c r="Y135" s="143">
        <v>151.1</v>
      </c>
      <c r="Z135" s="143">
        <v>157.69999999999999</v>
      </c>
      <c r="AA135" s="143">
        <v>152.6</v>
      </c>
      <c r="AB135" s="143">
        <v>157.5</v>
      </c>
      <c r="AC135" s="143">
        <v>150</v>
      </c>
      <c r="AD135" s="143">
        <v>149.30000000000001</v>
      </c>
      <c r="AE135" s="143">
        <v>151.80000000000001</v>
      </c>
      <c r="AF135" s="143">
        <v>158.30000000000001</v>
      </c>
      <c r="AG135" s="143">
        <v>151.69999999999999</v>
      </c>
      <c r="AH135" s="143">
        <v>151.30000000000001</v>
      </c>
      <c r="AI135" s="143">
        <v>150.80000000000001</v>
      </c>
      <c r="AJ135" s="143">
        <v>158.9</v>
      </c>
      <c r="AK135" s="143">
        <v>153</v>
      </c>
      <c r="AL135" s="143">
        <v>158.1</v>
      </c>
      <c r="AM135" s="143">
        <v>152.30000000000001</v>
      </c>
      <c r="AN135" s="143">
        <v>158.1</v>
      </c>
      <c r="AO135" s="143">
        <v>161.30000000000001</v>
      </c>
      <c r="AP135" s="143">
        <v>159.5</v>
      </c>
      <c r="AQ135" s="143">
        <v>157.19999999999999</v>
      </c>
      <c r="AR135" s="143">
        <v>164.7</v>
      </c>
      <c r="AS135" s="143">
        <v>168</v>
      </c>
      <c r="AT135" s="143">
        <v>162.6</v>
      </c>
      <c r="AU135" s="143">
        <v>162.6</v>
      </c>
      <c r="AV135" s="143">
        <v>170.6</v>
      </c>
      <c r="AW135" s="143">
        <v>167.7</v>
      </c>
      <c r="AX135" s="143">
        <v>169.3</v>
      </c>
      <c r="AY135" s="143">
        <v>170.6</v>
      </c>
      <c r="AZ135" s="143">
        <v>172.2</v>
      </c>
      <c r="BA135" s="143">
        <v>172.5</v>
      </c>
      <c r="BB135" s="143">
        <v>182.6</v>
      </c>
      <c r="BC135" s="143">
        <v>187.1</v>
      </c>
      <c r="BD135" s="143">
        <v>181.4</v>
      </c>
      <c r="BE135" s="143">
        <v>182</v>
      </c>
      <c r="BF135" s="143">
        <v>182</v>
      </c>
      <c r="BG135" s="143">
        <v>200</v>
      </c>
      <c r="BH135" s="143">
        <v>200.1</v>
      </c>
      <c r="BI135" s="143">
        <v>199.6</v>
      </c>
      <c r="BJ135" s="143">
        <v>199.6</v>
      </c>
      <c r="BK135" s="144">
        <v>199.6</v>
      </c>
      <c r="BL135" s="143">
        <v>199.6</v>
      </c>
      <c r="BM135" s="143">
        <v>207.2</v>
      </c>
      <c r="BN135" s="143">
        <v>230.1</v>
      </c>
      <c r="BO135" s="143">
        <v>232.6</v>
      </c>
      <c r="BP135" s="143">
        <v>221.7</v>
      </c>
      <c r="BQ135" s="143">
        <v>221.7</v>
      </c>
      <c r="BR135" s="145">
        <v>221.7</v>
      </c>
      <c r="BS135" s="145">
        <v>221.7</v>
      </c>
      <c r="BT135" s="145">
        <v>221.7</v>
      </c>
      <c r="BU135" s="145">
        <v>232</v>
      </c>
      <c r="BV135" s="145">
        <v>238.9</v>
      </c>
      <c r="BW135" s="145">
        <v>243.9</v>
      </c>
      <c r="BX135" s="145">
        <v>249.7</v>
      </c>
      <c r="BY135" s="145">
        <v>245.2</v>
      </c>
      <c r="BZ135" s="143">
        <v>254.1</v>
      </c>
      <c r="CA135" s="143">
        <v>255</v>
      </c>
      <c r="CB135" s="143">
        <v>249.2</v>
      </c>
      <c r="CC135" s="143">
        <v>241.8</v>
      </c>
      <c r="CD135" s="143">
        <v>241.1</v>
      </c>
      <c r="CE135" s="143">
        <v>248.8</v>
      </c>
      <c r="CF135" s="143">
        <v>246.7</v>
      </c>
      <c r="CG135" s="143">
        <v>241.5</v>
      </c>
      <c r="CH135" s="143">
        <v>246.7</v>
      </c>
      <c r="CI135" s="143">
        <v>241.5</v>
      </c>
      <c r="CJ135" s="146">
        <v>214</v>
      </c>
      <c r="CK135" s="146">
        <v>242.7</v>
      </c>
      <c r="CL135" s="146">
        <v>214</v>
      </c>
      <c r="CM135" s="147">
        <v>227</v>
      </c>
      <c r="CN135" s="147">
        <v>219.5</v>
      </c>
      <c r="CO135" s="147">
        <v>227</v>
      </c>
      <c r="CP135" s="148">
        <v>219.5</v>
      </c>
      <c r="CQ135" s="149">
        <v>223.2</v>
      </c>
      <c r="CR135" s="149">
        <v>230.1</v>
      </c>
      <c r="CS135" s="149">
        <v>225.2</v>
      </c>
      <c r="CT135" s="149">
        <v>233.1</v>
      </c>
      <c r="CU135" s="150">
        <v>226.7</v>
      </c>
      <c r="CV135" s="150">
        <v>221.2</v>
      </c>
      <c r="CW135" s="150">
        <v>209.6</v>
      </c>
      <c r="CX135" s="150">
        <v>205.4</v>
      </c>
      <c r="CY135" s="150">
        <v>224.6</v>
      </c>
      <c r="CZ135" s="150">
        <v>205.4</v>
      </c>
      <c r="DA135" s="150">
        <v>224.6</v>
      </c>
      <c r="DB135" s="151">
        <v>195.6</v>
      </c>
      <c r="DC135" s="151">
        <v>195.6</v>
      </c>
      <c r="DD135" s="151">
        <v>195.6</v>
      </c>
      <c r="DE135" s="151">
        <v>228.7</v>
      </c>
      <c r="DF135" s="151">
        <v>222.5</v>
      </c>
      <c r="DG135" s="151">
        <v>230</v>
      </c>
      <c r="DH135" s="151">
        <v>228.2</v>
      </c>
      <c r="DI135" s="151">
        <v>231.4</v>
      </c>
      <c r="DJ135" s="151">
        <v>226.1</v>
      </c>
      <c r="DK135" s="151">
        <v>231.4</v>
      </c>
      <c r="DL135" s="151">
        <v>226.1</v>
      </c>
      <c r="DM135" s="152">
        <v>226.1</v>
      </c>
      <c r="DN135" s="152">
        <v>221.2</v>
      </c>
      <c r="DO135" s="152">
        <v>221.2</v>
      </c>
      <c r="DP135" s="152">
        <v>226.1</v>
      </c>
      <c r="DQ135" s="152">
        <v>226.1</v>
      </c>
      <c r="DR135" s="152">
        <v>226.1</v>
      </c>
      <c r="DS135" s="152">
        <v>230.6</v>
      </c>
      <c r="DT135" s="152">
        <v>221.2</v>
      </c>
      <c r="DU135" s="152">
        <v>226.1</v>
      </c>
      <c r="DV135" s="152">
        <v>226.1</v>
      </c>
      <c r="DW135" s="152">
        <v>226.1</v>
      </c>
      <c r="DX135" s="152">
        <v>234.3</v>
      </c>
      <c r="DY135" s="152">
        <v>234.3</v>
      </c>
      <c r="DZ135" s="152">
        <v>233.8</v>
      </c>
      <c r="EA135" s="152">
        <v>230.5</v>
      </c>
      <c r="EB135" s="152">
        <v>230.5</v>
      </c>
      <c r="EC135" s="152">
        <v>237.2</v>
      </c>
      <c r="ED135" s="152">
        <v>230.2</v>
      </c>
      <c r="EE135" s="152">
        <v>227.3</v>
      </c>
      <c r="EF135" s="152">
        <v>238.2</v>
      </c>
      <c r="EG135" s="152">
        <v>236.7</v>
      </c>
      <c r="EH135" s="152">
        <v>229.4</v>
      </c>
      <c r="EI135" s="152">
        <v>236.8</v>
      </c>
      <c r="EJ135" s="152">
        <v>240.3</v>
      </c>
      <c r="EK135" s="152">
        <v>245.4</v>
      </c>
      <c r="EL135" s="152">
        <v>240.9</v>
      </c>
      <c r="EM135" s="152">
        <v>237.7</v>
      </c>
      <c r="EN135" s="152">
        <v>238.5</v>
      </c>
      <c r="EO135" s="152">
        <v>244.2</v>
      </c>
      <c r="EP135" s="152">
        <v>247.1</v>
      </c>
      <c r="EQ135" s="152">
        <v>244.7</v>
      </c>
      <c r="ER135" s="152">
        <v>257.10000000000002</v>
      </c>
      <c r="ES135" s="152">
        <v>238.1</v>
      </c>
      <c r="ET135" s="152">
        <v>221.8</v>
      </c>
      <c r="EU135" s="152">
        <v>260.60000000000002</v>
      </c>
      <c r="EV135" s="152">
        <v>222.1</v>
      </c>
      <c r="EW135" s="152">
        <v>248.8</v>
      </c>
    </row>
    <row r="136" spans="1:153">
      <c r="A136" s="141" t="s">
        <v>7306</v>
      </c>
      <c r="B136" s="141" t="s">
        <v>7307</v>
      </c>
      <c r="C136" s="142">
        <v>1.39E-3</v>
      </c>
      <c r="D136" s="143">
        <v>99.6</v>
      </c>
      <c r="E136" s="143">
        <v>105.4</v>
      </c>
      <c r="F136" s="143">
        <v>101.5</v>
      </c>
      <c r="G136" s="143">
        <v>102.2</v>
      </c>
      <c r="H136" s="143">
        <v>99.6</v>
      </c>
      <c r="I136" s="143">
        <v>99.6</v>
      </c>
      <c r="J136" s="143">
        <v>100.4</v>
      </c>
      <c r="K136" s="143">
        <v>99.9</v>
      </c>
      <c r="L136" s="143">
        <v>93.7</v>
      </c>
      <c r="M136" s="143">
        <v>101.4</v>
      </c>
      <c r="N136" s="143">
        <v>103.8</v>
      </c>
      <c r="O136" s="143">
        <v>99.4</v>
      </c>
      <c r="P136" s="143">
        <v>89.3</v>
      </c>
      <c r="Q136" s="143">
        <v>104.2</v>
      </c>
      <c r="R136" s="143">
        <v>101.8</v>
      </c>
      <c r="S136" s="143">
        <v>98.8</v>
      </c>
      <c r="T136" s="143">
        <v>102.6</v>
      </c>
      <c r="U136" s="143">
        <v>114.5</v>
      </c>
      <c r="V136" s="143">
        <v>107.7</v>
      </c>
      <c r="W136" s="143">
        <v>93.7</v>
      </c>
      <c r="X136" s="143">
        <v>109.6</v>
      </c>
      <c r="Y136" s="143">
        <v>104.9</v>
      </c>
      <c r="Z136" s="143">
        <v>84.2</v>
      </c>
      <c r="AA136" s="143">
        <v>119.6</v>
      </c>
      <c r="AB136" s="143">
        <v>104.9</v>
      </c>
      <c r="AC136" s="143">
        <v>122.5</v>
      </c>
      <c r="AD136" s="143">
        <v>106.5</v>
      </c>
      <c r="AE136" s="143">
        <v>123.6</v>
      </c>
      <c r="AF136" s="143">
        <v>115.9</v>
      </c>
      <c r="AG136" s="143">
        <v>142.4</v>
      </c>
      <c r="AH136" s="143">
        <v>123</v>
      </c>
      <c r="AI136" s="143">
        <v>126.7</v>
      </c>
      <c r="AJ136" s="143">
        <v>131.80000000000001</v>
      </c>
      <c r="AK136" s="143">
        <v>116.3</v>
      </c>
      <c r="AL136" s="143">
        <v>124.2</v>
      </c>
      <c r="AM136" s="143">
        <v>143.30000000000001</v>
      </c>
      <c r="AN136" s="143">
        <v>146.19999999999999</v>
      </c>
      <c r="AO136" s="143">
        <v>111</v>
      </c>
      <c r="AP136" s="143">
        <v>151.30000000000001</v>
      </c>
      <c r="AQ136" s="143">
        <v>121.8</v>
      </c>
      <c r="AR136" s="143">
        <v>115.3</v>
      </c>
      <c r="AS136" s="143">
        <v>158.5</v>
      </c>
      <c r="AT136" s="143">
        <v>134.5</v>
      </c>
      <c r="AU136" s="143">
        <v>128.30000000000001</v>
      </c>
      <c r="AV136" s="143">
        <v>172.4</v>
      </c>
      <c r="AW136" s="143">
        <v>120.6</v>
      </c>
      <c r="AX136" s="143">
        <v>137.4</v>
      </c>
      <c r="AY136" s="143">
        <v>164.7</v>
      </c>
      <c r="AZ136" s="143">
        <v>105.5</v>
      </c>
      <c r="BA136" s="143">
        <v>110.9</v>
      </c>
      <c r="BB136" s="143">
        <v>163.6</v>
      </c>
      <c r="BC136" s="143">
        <v>120.5</v>
      </c>
      <c r="BD136" s="143">
        <v>191.6</v>
      </c>
      <c r="BE136" s="143">
        <v>148.30000000000001</v>
      </c>
      <c r="BF136" s="143">
        <v>168.2</v>
      </c>
      <c r="BG136" s="143">
        <v>152.5</v>
      </c>
      <c r="BH136" s="143">
        <v>152.5</v>
      </c>
      <c r="BI136" s="143">
        <v>152.5</v>
      </c>
      <c r="BJ136" s="143">
        <v>152.5</v>
      </c>
      <c r="BK136" s="144">
        <v>217.9</v>
      </c>
      <c r="BL136" s="143">
        <v>217.9</v>
      </c>
      <c r="BM136" s="143">
        <v>217.9</v>
      </c>
      <c r="BN136" s="143">
        <v>217.9</v>
      </c>
      <c r="BO136" s="143">
        <v>217.9</v>
      </c>
      <c r="BP136" s="143">
        <v>217.9</v>
      </c>
      <c r="BQ136" s="143">
        <v>217.9</v>
      </c>
      <c r="BR136" s="145">
        <v>217.9</v>
      </c>
      <c r="BS136" s="145">
        <v>217.9</v>
      </c>
      <c r="BT136" s="145">
        <v>217.9</v>
      </c>
      <c r="BU136" s="145">
        <v>217.9</v>
      </c>
      <c r="BV136" s="145">
        <v>217.9</v>
      </c>
      <c r="BW136" s="145">
        <v>217.9</v>
      </c>
      <c r="BX136" s="145">
        <v>195.4</v>
      </c>
      <c r="BY136" s="145">
        <v>202.2</v>
      </c>
      <c r="BZ136" s="143">
        <v>221.7</v>
      </c>
      <c r="CA136" s="143">
        <v>355.3</v>
      </c>
      <c r="CB136" s="143">
        <v>280.60000000000002</v>
      </c>
      <c r="CC136" s="143">
        <v>285.89999999999998</v>
      </c>
      <c r="CD136" s="143">
        <v>366.4</v>
      </c>
      <c r="CE136" s="143">
        <v>312.89999999999998</v>
      </c>
      <c r="CF136" s="143">
        <v>266.8</v>
      </c>
      <c r="CG136" s="143">
        <v>297.8</v>
      </c>
      <c r="CH136" s="143">
        <v>266.8</v>
      </c>
      <c r="CI136" s="143">
        <v>297.8</v>
      </c>
      <c r="CJ136" s="146">
        <v>287.7</v>
      </c>
      <c r="CK136" s="146">
        <v>287.7</v>
      </c>
      <c r="CL136" s="146">
        <v>287.7</v>
      </c>
      <c r="CM136" s="147">
        <v>287.7</v>
      </c>
      <c r="CN136" s="147">
        <v>287.7</v>
      </c>
      <c r="CO136" s="147">
        <v>287.7</v>
      </c>
      <c r="CP136" s="148">
        <v>287.7</v>
      </c>
      <c r="CQ136" s="149">
        <v>287.7</v>
      </c>
      <c r="CR136" s="149">
        <v>287.7</v>
      </c>
      <c r="CS136" s="149">
        <v>287.7</v>
      </c>
      <c r="CT136" s="149">
        <v>287.7</v>
      </c>
      <c r="CU136" s="150">
        <v>287.7</v>
      </c>
      <c r="CV136" s="150">
        <v>287.7</v>
      </c>
      <c r="CW136" s="150">
        <v>287.7</v>
      </c>
      <c r="CX136" s="150">
        <v>287.7</v>
      </c>
      <c r="CY136" s="150">
        <v>287.7</v>
      </c>
      <c r="CZ136" s="150">
        <v>287.7</v>
      </c>
      <c r="DA136" s="150">
        <v>287.7</v>
      </c>
      <c r="DB136" s="151">
        <v>287.7</v>
      </c>
      <c r="DC136" s="151">
        <v>287.7</v>
      </c>
      <c r="DD136" s="151">
        <v>287.7</v>
      </c>
      <c r="DE136" s="151">
        <v>287.7</v>
      </c>
      <c r="DF136" s="151">
        <v>287.7</v>
      </c>
      <c r="DG136" s="151">
        <v>287.7</v>
      </c>
      <c r="DH136" s="151">
        <v>287.7</v>
      </c>
      <c r="DI136" s="151">
        <v>287.7</v>
      </c>
      <c r="DJ136" s="151">
        <v>305.8</v>
      </c>
      <c r="DK136" s="151">
        <v>347.5</v>
      </c>
      <c r="DL136" s="151">
        <v>358.5</v>
      </c>
      <c r="DM136" s="152">
        <v>360.6</v>
      </c>
      <c r="DN136" s="152">
        <v>338.7</v>
      </c>
      <c r="DO136" s="152">
        <v>336.3</v>
      </c>
      <c r="DP136" s="152">
        <v>336.3</v>
      </c>
      <c r="DQ136" s="152">
        <v>309.39999999999998</v>
      </c>
      <c r="DR136" s="152">
        <v>384</v>
      </c>
      <c r="DS136" s="152">
        <v>341.3</v>
      </c>
      <c r="DT136" s="152">
        <v>356.8</v>
      </c>
      <c r="DU136" s="152">
        <v>356.8</v>
      </c>
      <c r="DV136" s="152">
        <v>403.4</v>
      </c>
      <c r="DW136" s="152">
        <v>403.4</v>
      </c>
      <c r="DX136" s="152">
        <v>344.1</v>
      </c>
      <c r="DY136" s="152">
        <v>344.3</v>
      </c>
      <c r="DZ136" s="152">
        <v>304.8</v>
      </c>
      <c r="EA136" s="152">
        <v>259.8</v>
      </c>
      <c r="EB136" s="152">
        <v>325</v>
      </c>
      <c r="EC136" s="152">
        <v>301.5</v>
      </c>
      <c r="ED136" s="152">
        <v>318.10000000000002</v>
      </c>
      <c r="EE136" s="152">
        <v>329.1</v>
      </c>
      <c r="EF136" s="152">
        <v>400.5</v>
      </c>
      <c r="EG136" s="152">
        <v>333.6</v>
      </c>
      <c r="EH136" s="152">
        <v>328.3</v>
      </c>
      <c r="EI136" s="152">
        <v>381.5</v>
      </c>
      <c r="EJ136" s="152">
        <v>396.1</v>
      </c>
      <c r="EK136" s="152">
        <v>358.4</v>
      </c>
      <c r="EL136" s="152">
        <v>343.6</v>
      </c>
      <c r="EM136" s="152">
        <v>406.4</v>
      </c>
      <c r="EN136" s="152">
        <v>384</v>
      </c>
      <c r="EO136" s="152">
        <v>374.5</v>
      </c>
      <c r="EP136" s="152">
        <v>394.6</v>
      </c>
      <c r="EQ136" s="152">
        <v>372.1</v>
      </c>
      <c r="ER136" s="152">
        <v>374.8</v>
      </c>
      <c r="ES136" s="152">
        <v>374.4</v>
      </c>
      <c r="ET136" s="152">
        <v>348</v>
      </c>
      <c r="EU136" s="152">
        <v>344.5</v>
      </c>
      <c r="EV136" s="152">
        <v>396.6</v>
      </c>
      <c r="EW136" s="152">
        <v>367.7</v>
      </c>
    </row>
    <row r="137" spans="1:153">
      <c r="A137" s="141" t="s">
        <v>7308</v>
      </c>
      <c r="B137" s="141" t="s">
        <v>7309</v>
      </c>
      <c r="C137" s="142">
        <v>6.0999999999999997E-4</v>
      </c>
      <c r="D137" s="143">
        <v>100.3</v>
      </c>
      <c r="E137" s="143">
        <v>100.3</v>
      </c>
      <c r="F137" s="143">
        <v>100.3</v>
      </c>
      <c r="G137" s="143">
        <v>82.1</v>
      </c>
      <c r="H137" s="143">
        <v>82.1</v>
      </c>
      <c r="I137" s="143">
        <v>82.1</v>
      </c>
      <c r="J137" s="143">
        <v>82.1</v>
      </c>
      <c r="K137" s="143">
        <v>82.1</v>
      </c>
      <c r="L137" s="143">
        <v>82.1</v>
      </c>
      <c r="M137" s="143">
        <v>82.1</v>
      </c>
      <c r="N137" s="143">
        <v>82.1</v>
      </c>
      <c r="O137" s="143">
        <v>82.1</v>
      </c>
      <c r="P137" s="143">
        <v>82.1</v>
      </c>
      <c r="Q137" s="143">
        <v>82.1</v>
      </c>
      <c r="R137" s="143">
        <v>82.1</v>
      </c>
      <c r="S137" s="143">
        <v>82.1</v>
      </c>
      <c r="T137" s="143">
        <v>82.1</v>
      </c>
      <c r="U137" s="143">
        <v>82.1</v>
      </c>
      <c r="V137" s="143">
        <v>82.1</v>
      </c>
      <c r="W137" s="143">
        <v>82.1</v>
      </c>
      <c r="X137" s="143">
        <v>82.1</v>
      </c>
      <c r="Y137" s="143">
        <v>82.1</v>
      </c>
      <c r="Z137" s="143">
        <v>82.1</v>
      </c>
      <c r="AA137" s="143">
        <v>82.1</v>
      </c>
      <c r="AB137" s="143">
        <v>82.1</v>
      </c>
      <c r="AC137" s="143">
        <v>82.1</v>
      </c>
      <c r="AD137" s="143">
        <v>82.1</v>
      </c>
      <c r="AE137" s="143">
        <v>82.1</v>
      </c>
      <c r="AF137" s="143">
        <v>82.1</v>
      </c>
      <c r="AG137" s="143">
        <v>82.1</v>
      </c>
      <c r="AH137" s="143">
        <v>82.1</v>
      </c>
      <c r="AI137" s="143">
        <v>82.1</v>
      </c>
      <c r="AJ137" s="143">
        <v>82.1</v>
      </c>
      <c r="AK137" s="143">
        <v>82.1</v>
      </c>
      <c r="AL137" s="143">
        <v>82.1</v>
      </c>
      <c r="AM137" s="143">
        <v>82.1</v>
      </c>
      <c r="AN137" s="143">
        <v>82.1</v>
      </c>
      <c r="AO137" s="143">
        <v>82.1</v>
      </c>
      <c r="AP137" s="143">
        <v>82.1</v>
      </c>
      <c r="AQ137" s="143">
        <v>82.1</v>
      </c>
      <c r="AR137" s="143">
        <v>82.1</v>
      </c>
      <c r="AS137" s="143">
        <v>82.1</v>
      </c>
      <c r="AT137" s="143">
        <v>82.1</v>
      </c>
      <c r="AU137" s="143">
        <v>82.1</v>
      </c>
      <c r="AV137" s="143">
        <v>82.1</v>
      </c>
      <c r="AW137" s="143">
        <v>82.1</v>
      </c>
      <c r="AX137" s="143">
        <v>82.1</v>
      </c>
      <c r="AY137" s="143">
        <v>82.1</v>
      </c>
      <c r="AZ137" s="143">
        <v>82.1</v>
      </c>
      <c r="BA137" s="143">
        <v>91</v>
      </c>
      <c r="BB137" s="143">
        <v>82.1</v>
      </c>
      <c r="BC137" s="143">
        <v>82.1</v>
      </c>
      <c r="BD137" s="143">
        <v>82.1</v>
      </c>
      <c r="BE137" s="143">
        <v>106.4</v>
      </c>
      <c r="BF137" s="143">
        <v>82.1</v>
      </c>
      <c r="BG137" s="143">
        <v>82.1</v>
      </c>
      <c r="BH137" s="143">
        <v>82.1</v>
      </c>
      <c r="BI137" s="143">
        <v>91.5</v>
      </c>
      <c r="BJ137" s="143">
        <v>82.1</v>
      </c>
      <c r="BK137" s="144">
        <v>82.1</v>
      </c>
      <c r="BL137" s="143">
        <v>82.1</v>
      </c>
      <c r="BM137" s="143">
        <v>100</v>
      </c>
      <c r="BN137" s="143">
        <v>82.1</v>
      </c>
      <c r="BO137" s="143">
        <v>82.1</v>
      </c>
      <c r="BP137" s="143">
        <v>93.4</v>
      </c>
      <c r="BQ137" s="143">
        <v>82.1</v>
      </c>
      <c r="BR137" s="145">
        <v>82.1</v>
      </c>
      <c r="BS137" s="145">
        <v>90.2</v>
      </c>
      <c r="BT137" s="145">
        <v>82.1</v>
      </c>
      <c r="BU137" s="145">
        <v>82.1</v>
      </c>
      <c r="BV137" s="145">
        <v>82.1</v>
      </c>
      <c r="BW137" s="145">
        <v>88.8</v>
      </c>
      <c r="BX137" s="145">
        <v>82.1</v>
      </c>
      <c r="BY137" s="145">
        <v>95.7</v>
      </c>
      <c r="BZ137" s="143">
        <v>82.1</v>
      </c>
      <c r="CA137" s="143">
        <v>101.1</v>
      </c>
      <c r="CB137" s="143">
        <v>82.1</v>
      </c>
      <c r="CC137" s="143">
        <v>100.2</v>
      </c>
      <c r="CD137" s="143">
        <v>95.9</v>
      </c>
      <c r="CE137" s="143">
        <v>114.3</v>
      </c>
      <c r="CF137" s="143">
        <v>107.4</v>
      </c>
      <c r="CG137" s="143">
        <v>100.3</v>
      </c>
      <c r="CH137" s="143">
        <v>107.4</v>
      </c>
      <c r="CI137" s="143">
        <v>100.3</v>
      </c>
      <c r="CJ137" s="146">
        <v>127.6</v>
      </c>
      <c r="CK137" s="146">
        <v>127.6</v>
      </c>
      <c r="CL137" s="146">
        <v>127.6</v>
      </c>
      <c r="CM137" s="147">
        <v>127.6</v>
      </c>
      <c r="CN137" s="147">
        <v>127.6</v>
      </c>
      <c r="CO137" s="147">
        <v>127.6</v>
      </c>
      <c r="CP137" s="148">
        <v>127.6</v>
      </c>
      <c r="CQ137" s="149">
        <v>127.6</v>
      </c>
      <c r="CR137" s="149">
        <v>127.6</v>
      </c>
      <c r="CS137" s="149">
        <v>127.6</v>
      </c>
      <c r="CT137" s="149">
        <v>127.6</v>
      </c>
      <c r="CU137" s="150">
        <v>127.6</v>
      </c>
      <c r="CV137" s="150">
        <v>127.6</v>
      </c>
      <c r="CW137" s="150">
        <v>127.6</v>
      </c>
      <c r="CX137" s="150">
        <v>127.6</v>
      </c>
      <c r="CY137" s="150">
        <v>127.6</v>
      </c>
      <c r="CZ137" s="150">
        <v>127.6</v>
      </c>
      <c r="DA137" s="150">
        <v>127.6</v>
      </c>
      <c r="DB137" s="151">
        <v>127.6</v>
      </c>
      <c r="DC137" s="151">
        <v>127.6</v>
      </c>
      <c r="DD137" s="151">
        <v>127.6</v>
      </c>
      <c r="DE137" s="151">
        <v>127.6</v>
      </c>
      <c r="DF137" s="151">
        <v>127.6</v>
      </c>
      <c r="DG137" s="151">
        <v>127.6</v>
      </c>
      <c r="DH137" s="151">
        <v>127.6</v>
      </c>
      <c r="DI137" s="151">
        <v>127.6</v>
      </c>
      <c r="DJ137" s="151">
        <v>127.4</v>
      </c>
      <c r="DK137" s="151">
        <v>127</v>
      </c>
      <c r="DL137" s="151">
        <v>126.9</v>
      </c>
      <c r="DM137" s="152">
        <v>127</v>
      </c>
      <c r="DN137" s="152">
        <v>127</v>
      </c>
      <c r="DO137" s="152">
        <v>127.1</v>
      </c>
      <c r="DP137" s="152">
        <v>127.1</v>
      </c>
      <c r="DQ137" s="152">
        <v>127.3</v>
      </c>
      <c r="DR137" s="152">
        <v>127.1</v>
      </c>
      <c r="DS137" s="152">
        <v>127.2</v>
      </c>
      <c r="DT137" s="152">
        <v>127.8</v>
      </c>
      <c r="DU137" s="152">
        <v>127.8</v>
      </c>
      <c r="DV137" s="152">
        <v>127.2</v>
      </c>
      <c r="DW137" s="152">
        <v>127</v>
      </c>
      <c r="DX137" s="152">
        <v>127.1</v>
      </c>
      <c r="DY137" s="152">
        <v>126.9</v>
      </c>
      <c r="DZ137" s="152">
        <v>127.6</v>
      </c>
      <c r="EA137" s="152">
        <v>127.6</v>
      </c>
      <c r="EB137" s="152">
        <v>127.1</v>
      </c>
      <c r="EC137" s="152">
        <v>127.1</v>
      </c>
      <c r="ED137" s="152">
        <v>127.1</v>
      </c>
      <c r="EE137" s="152">
        <v>127.7</v>
      </c>
      <c r="EF137" s="152">
        <v>127</v>
      </c>
      <c r="EG137" s="152">
        <v>127.4</v>
      </c>
      <c r="EH137" s="152">
        <v>127.3</v>
      </c>
      <c r="EI137" s="152">
        <v>127.2</v>
      </c>
      <c r="EJ137" s="152">
        <v>127.5</v>
      </c>
      <c r="EK137" s="152">
        <v>127.4</v>
      </c>
      <c r="EL137" s="152">
        <v>127.4</v>
      </c>
      <c r="EM137" s="152">
        <v>127.2</v>
      </c>
      <c r="EN137" s="152">
        <v>127.2</v>
      </c>
      <c r="EO137" s="152">
        <v>127.1</v>
      </c>
      <c r="EP137" s="152">
        <v>182</v>
      </c>
      <c r="EQ137" s="152">
        <v>195.1</v>
      </c>
      <c r="ER137" s="152">
        <v>194.5</v>
      </c>
      <c r="ES137" s="152">
        <v>189.6</v>
      </c>
      <c r="ET137" s="152">
        <v>175.7</v>
      </c>
      <c r="EU137" s="152">
        <v>175.9</v>
      </c>
      <c r="EV137" s="152">
        <v>173.1</v>
      </c>
      <c r="EW137" s="152">
        <v>162.30000000000001</v>
      </c>
    </row>
    <row r="138" spans="1:153">
      <c r="A138" s="141" t="s">
        <v>7310</v>
      </c>
      <c r="B138" s="141" t="s">
        <v>7311</v>
      </c>
      <c r="C138" s="142">
        <v>2.4096000000000002</v>
      </c>
      <c r="D138" s="143">
        <v>113.2</v>
      </c>
      <c r="E138" s="143">
        <v>109.7</v>
      </c>
      <c r="F138" s="143">
        <v>100.4</v>
      </c>
      <c r="G138" s="143">
        <v>104.6</v>
      </c>
      <c r="H138" s="143">
        <v>113</v>
      </c>
      <c r="I138" s="143">
        <v>111.7</v>
      </c>
      <c r="J138" s="143">
        <v>107.3</v>
      </c>
      <c r="K138" s="143">
        <v>109.5</v>
      </c>
      <c r="L138" s="143">
        <v>109.8</v>
      </c>
      <c r="M138" s="143">
        <v>111.1</v>
      </c>
      <c r="N138" s="143">
        <v>112.6</v>
      </c>
      <c r="O138" s="143">
        <v>110.1</v>
      </c>
      <c r="P138" s="143">
        <v>105.3</v>
      </c>
      <c r="Q138" s="143">
        <v>105.8</v>
      </c>
      <c r="R138" s="143">
        <v>112.2</v>
      </c>
      <c r="S138" s="143">
        <v>114</v>
      </c>
      <c r="T138" s="143">
        <v>127.6</v>
      </c>
      <c r="U138" s="143">
        <v>127.8</v>
      </c>
      <c r="V138" s="143">
        <v>125.3</v>
      </c>
      <c r="W138" s="143">
        <v>124.1</v>
      </c>
      <c r="X138" s="143">
        <v>123.4</v>
      </c>
      <c r="Y138" s="143">
        <v>121</v>
      </c>
      <c r="Z138" s="143">
        <v>121.3</v>
      </c>
      <c r="AA138" s="143">
        <v>119.7</v>
      </c>
      <c r="AB138" s="143">
        <v>120.3</v>
      </c>
      <c r="AC138" s="143">
        <v>119.9</v>
      </c>
      <c r="AD138" s="143">
        <v>120.1</v>
      </c>
      <c r="AE138" s="143">
        <v>120.2</v>
      </c>
      <c r="AF138" s="143">
        <v>115.8</v>
      </c>
      <c r="AG138" s="143">
        <v>111.7</v>
      </c>
      <c r="AH138" s="143">
        <v>103.8</v>
      </c>
      <c r="AI138" s="143">
        <v>101.3</v>
      </c>
      <c r="AJ138" s="143">
        <v>87.3</v>
      </c>
      <c r="AK138" s="143">
        <v>75.5</v>
      </c>
      <c r="AL138" s="143">
        <v>83.4</v>
      </c>
      <c r="AM138" s="143">
        <v>82.8</v>
      </c>
      <c r="AN138" s="143">
        <v>83.9</v>
      </c>
      <c r="AO138" s="143">
        <v>88.9</v>
      </c>
      <c r="AP138" s="143">
        <v>88.6</v>
      </c>
      <c r="AQ138" s="143">
        <v>84.9</v>
      </c>
      <c r="AR138" s="143">
        <v>78.3</v>
      </c>
      <c r="AS138" s="143">
        <v>79.8</v>
      </c>
      <c r="AT138" s="143">
        <v>75.3</v>
      </c>
      <c r="AU138" s="143">
        <v>73.900000000000006</v>
      </c>
      <c r="AV138" s="143">
        <v>68.2</v>
      </c>
      <c r="AW138" s="143">
        <v>63.2</v>
      </c>
      <c r="AX138" s="143">
        <v>65.099999999999994</v>
      </c>
      <c r="AY138" s="143">
        <v>69.3</v>
      </c>
      <c r="AZ138" s="143">
        <v>68.099999999999994</v>
      </c>
      <c r="BA138" s="143">
        <v>72.099999999999994</v>
      </c>
      <c r="BB138" s="143">
        <v>73.900000000000006</v>
      </c>
      <c r="BC138" s="143">
        <v>72.3</v>
      </c>
      <c r="BD138" s="143">
        <v>72.7</v>
      </c>
      <c r="BE138" s="143">
        <v>72.7</v>
      </c>
      <c r="BF138" s="143">
        <v>71.3</v>
      </c>
      <c r="BG138" s="143">
        <v>70.5</v>
      </c>
      <c r="BH138" s="143">
        <v>75.7</v>
      </c>
      <c r="BI138" s="143">
        <v>77.3</v>
      </c>
      <c r="BJ138" s="143">
        <v>77</v>
      </c>
      <c r="BK138" s="144">
        <v>74.099999999999994</v>
      </c>
      <c r="BL138" s="143">
        <v>71.099999999999994</v>
      </c>
      <c r="BM138" s="143">
        <v>69.400000000000006</v>
      </c>
      <c r="BN138" s="143">
        <v>64</v>
      </c>
      <c r="BO138" s="143">
        <v>64.5</v>
      </c>
      <c r="BP138" s="143">
        <v>66</v>
      </c>
      <c r="BQ138" s="143">
        <v>67.8</v>
      </c>
      <c r="BR138" s="145">
        <v>74.599999999999994</v>
      </c>
      <c r="BS138" s="145">
        <v>78.3</v>
      </c>
      <c r="BT138" s="145">
        <v>78.5</v>
      </c>
      <c r="BU138" s="145">
        <v>80.2</v>
      </c>
      <c r="BV138" s="145">
        <v>80.099999999999994</v>
      </c>
      <c r="BW138" s="145">
        <v>81.2</v>
      </c>
      <c r="BX138" s="145">
        <v>87.5</v>
      </c>
      <c r="BY138" s="145">
        <v>95.1</v>
      </c>
      <c r="BZ138" s="143">
        <v>94.1</v>
      </c>
      <c r="CA138" s="143">
        <v>94.9</v>
      </c>
      <c r="CB138" s="143">
        <v>95.4</v>
      </c>
      <c r="CC138" s="143">
        <v>99.8</v>
      </c>
      <c r="CD138" s="143">
        <v>104.1</v>
      </c>
      <c r="CE138" s="143">
        <v>92.9</v>
      </c>
      <c r="CF138" s="143">
        <v>83.3</v>
      </c>
      <c r="CG138" s="143">
        <v>84.7</v>
      </c>
      <c r="CH138" s="143">
        <v>84.8</v>
      </c>
      <c r="CI138" s="143">
        <v>87.6</v>
      </c>
      <c r="CJ138" s="146">
        <v>92.7</v>
      </c>
      <c r="CK138" s="146">
        <v>92.8</v>
      </c>
      <c r="CL138" s="146">
        <v>92.5</v>
      </c>
      <c r="CM138" s="147">
        <v>87.2</v>
      </c>
      <c r="CN138" s="147">
        <v>86.4</v>
      </c>
      <c r="CO138" s="147">
        <v>86.4</v>
      </c>
      <c r="CP138" s="148">
        <v>85.8</v>
      </c>
      <c r="CQ138" s="149">
        <v>86</v>
      </c>
      <c r="CR138" s="149">
        <v>88.2</v>
      </c>
      <c r="CS138" s="149">
        <v>86.9</v>
      </c>
      <c r="CT138" s="149">
        <v>81.3</v>
      </c>
      <c r="CU138" s="150">
        <v>64.7</v>
      </c>
      <c r="CV138" s="150">
        <v>49.9</v>
      </c>
      <c r="CW138" s="150">
        <v>57.8</v>
      </c>
      <c r="CX138" s="150">
        <v>67.7</v>
      </c>
      <c r="CY138" s="150">
        <v>71</v>
      </c>
      <c r="CZ138" s="150">
        <v>71</v>
      </c>
      <c r="DA138" s="150">
        <v>72</v>
      </c>
      <c r="DB138" s="151">
        <v>63.8</v>
      </c>
      <c r="DC138" s="151">
        <v>64</v>
      </c>
      <c r="DD138" s="151">
        <v>67.5</v>
      </c>
      <c r="DE138" s="151">
        <v>78.7</v>
      </c>
      <c r="DF138" s="151">
        <v>85.6</v>
      </c>
      <c r="DG138" s="151">
        <v>89.6</v>
      </c>
      <c r="DH138" s="151">
        <v>90.2</v>
      </c>
      <c r="DI138" s="151">
        <v>92.2</v>
      </c>
      <c r="DJ138" s="151">
        <v>99.5</v>
      </c>
      <c r="DK138" s="151">
        <v>99.6</v>
      </c>
      <c r="DL138" s="151">
        <v>101.1</v>
      </c>
      <c r="DM138" s="152">
        <v>100.4</v>
      </c>
      <c r="DN138" s="152">
        <v>118.9</v>
      </c>
      <c r="DO138" s="152">
        <v>115.5</v>
      </c>
      <c r="DP138" s="152">
        <v>109.3</v>
      </c>
      <c r="DQ138" s="152">
        <v>122.3</v>
      </c>
      <c r="DR138" s="152">
        <v>125.1</v>
      </c>
      <c r="DS138" s="152">
        <v>151.6</v>
      </c>
      <c r="DT138" s="152">
        <v>152.5</v>
      </c>
      <c r="DU138" s="152">
        <v>165.5</v>
      </c>
      <c r="DV138" s="152">
        <v>176.4</v>
      </c>
      <c r="DW138" s="152">
        <v>167.6</v>
      </c>
      <c r="DX138" s="152">
        <v>155.30000000000001</v>
      </c>
      <c r="DY138" s="152">
        <v>145.30000000000001</v>
      </c>
      <c r="DZ138" s="152">
        <v>170.7</v>
      </c>
      <c r="EA138" s="152">
        <v>171.2</v>
      </c>
      <c r="EB138" s="152">
        <v>152.4</v>
      </c>
      <c r="EC138" s="152">
        <v>151.4</v>
      </c>
      <c r="ED138" s="152">
        <v>143.19999999999999</v>
      </c>
      <c r="EE138" s="152">
        <v>149.80000000000001</v>
      </c>
      <c r="EF138" s="152">
        <v>155</v>
      </c>
      <c r="EG138" s="152">
        <v>142.9</v>
      </c>
      <c r="EH138" s="152">
        <v>138.6</v>
      </c>
      <c r="EI138" s="152">
        <v>144.69999999999999</v>
      </c>
      <c r="EJ138" s="152">
        <v>152.30000000000001</v>
      </c>
      <c r="EK138" s="152">
        <v>168</v>
      </c>
      <c r="EL138" s="152">
        <v>167</v>
      </c>
      <c r="EM138" s="152">
        <v>159</v>
      </c>
      <c r="EN138" s="152">
        <v>152.19999999999999</v>
      </c>
      <c r="EO138" s="152">
        <v>151.69999999999999</v>
      </c>
      <c r="EP138" s="152">
        <v>155</v>
      </c>
      <c r="EQ138" s="152">
        <v>157.1</v>
      </c>
      <c r="ER138" s="152">
        <v>162.69999999999999</v>
      </c>
      <c r="ES138" s="152">
        <v>156.9</v>
      </c>
      <c r="ET138" s="152">
        <v>156</v>
      </c>
      <c r="EU138" s="152">
        <v>157.9</v>
      </c>
      <c r="EV138" s="152">
        <v>155</v>
      </c>
      <c r="EW138" s="152">
        <v>146.1</v>
      </c>
    </row>
    <row r="139" spans="1:153">
      <c r="A139" s="141" t="s">
        <v>7312</v>
      </c>
      <c r="B139" s="141" t="s">
        <v>7313</v>
      </c>
      <c r="C139" s="142">
        <v>1.94537</v>
      </c>
      <c r="D139" s="143">
        <v>114.4</v>
      </c>
      <c r="E139" s="143">
        <v>108.8</v>
      </c>
      <c r="F139" s="143">
        <v>96.6</v>
      </c>
      <c r="G139" s="143">
        <v>102.1</v>
      </c>
      <c r="H139" s="143">
        <v>112.4</v>
      </c>
      <c r="I139" s="143">
        <v>111.2</v>
      </c>
      <c r="J139" s="143">
        <v>106.2</v>
      </c>
      <c r="K139" s="143">
        <v>108.1</v>
      </c>
      <c r="L139" s="143">
        <v>108.6</v>
      </c>
      <c r="M139" s="143">
        <v>110.3</v>
      </c>
      <c r="N139" s="143">
        <v>112.4</v>
      </c>
      <c r="O139" s="143">
        <v>109.1</v>
      </c>
      <c r="P139" s="143">
        <v>103</v>
      </c>
      <c r="Q139" s="143">
        <v>103.4</v>
      </c>
      <c r="R139" s="143">
        <v>109.7</v>
      </c>
      <c r="S139" s="143">
        <v>111.3</v>
      </c>
      <c r="T139" s="143">
        <v>126.5</v>
      </c>
      <c r="U139" s="143">
        <v>126.5</v>
      </c>
      <c r="V139" s="143">
        <v>124.4</v>
      </c>
      <c r="W139" s="143">
        <v>122.4</v>
      </c>
      <c r="X139" s="143">
        <v>121.9</v>
      </c>
      <c r="Y139" s="143">
        <v>118.9</v>
      </c>
      <c r="Z139" s="143">
        <v>119.2</v>
      </c>
      <c r="AA139" s="143">
        <v>117.8</v>
      </c>
      <c r="AB139" s="143">
        <v>118.8</v>
      </c>
      <c r="AC139" s="143">
        <v>118.8</v>
      </c>
      <c r="AD139" s="143">
        <v>118.8</v>
      </c>
      <c r="AE139" s="143">
        <v>118.8</v>
      </c>
      <c r="AF139" s="143">
        <v>112.9</v>
      </c>
      <c r="AG139" s="143">
        <v>107.9</v>
      </c>
      <c r="AH139" s="143">
        <v>97.8</v>
      </c>
      <c r="AI139" s="143">
        <v>88.8</v>
      </c>
      <c r="AJ139" s="143">
        <v>70.900000000000006</v>
      </c>
      <c r="AK139" s="143">
        <v>56.5</v>
      </c>
      <c r="AL139" s="143">
        <v>66.400000000000006</v>
      </c>
      <c r="AM139" s="143">
        <v>65.400000000000006</v>
      </c>
      <c r="AN139" s="143">
        <v>68.8</v>
      </c>
      <c r="AO139" s="143">
        <v>74.400000000000006</v>
      </c>
      <c r="AP139" s="143">
        <v>74</v>
      </c>
      <c r="AQ139" s="143">
        <v>69.5</v>
      </c>
      <c r="AR139" s="143">
        <v>60.6</v>
      </c>
      <c r="AS139" s="143">
        <v>61.9</v>
      </c>
      <c r="AT139" s="143">
        <v>61.9</v>
      </c>
      <c r="AU139" s="143">
        <v>59.6</v>
      </c>
      <c r="AV139" s="143">
        <v>52.4</v>
      </c>
      <c r="AW139" s="143">
        <v>45.9</v>
      </c>
      <c r="AX139" s="143">
        <v>47.9</v>
      </c>
      <c r="AY139" s="143">
        <v>53.5</v>
      </c>
      <c r="AZ139" s="143">
        <v>56.3</v>
      </c>
      <c r="BA139" s="143">
        <v>61.1</v>
      </c>
      <c r="BB139" s="143">
        <v>63.1</v>
      </c>
      <c r="BC139" s="143">
        <v>61.2</v>
      </c>
      <c r="BD139" s="143">
        <v>61.8</v>
      </c>
      <c r="BE139" s="143">
        <v>61.9</v>
      </c>
      <c r="BF139" s="143">
        <v>63.2</v>
      </c>
      <c r="BG139" s="143">
        <v>61.9</v>
      </c>
      <c r="BH139" s="143">
        <v>68.2</v>
      </c>
      <c r="BI139" s="143">
        <v>70.2</v>
      </c>
      <c r="BJ139" s="143">
        <v>70</v>
      </c>
      <c r="BK139" s="144">
        <v>66.900000000000006</v>
      </c>
      <c r="BL139" s="143">
        <v>63.8</v>
      </c>
      <c r="BM139" s="143">
        <v>61.7</v>
      </c>
      <c r="BN139" s="143">
        <v>55</v>
      </c>
      <c r="BO139" s="143">
        <v>55.6</v>
      </c>
      <c r="BP139" s="143">
        <v>57.6</v>
      </c>
      <c r="BQ139" s="143">
        <v>59.8</v>
      </c>
      <c r="BR139" s="145">
        <v>65.7</v>
      </c>
      <c r="BS139" s="145">
        <v>70.400000000000006</v>
      </c>
      <c r="BT139" s="145">
        <v>70.900000000000006</v>
      </c>
      <c r="BU139" s="145">
        <v>73.2</v>
      </c>
      <c r="BV139" s="145">
        <v>72.599999999999994</v>
      </c>
      <c r="BW139" s="145">
        <v>73.900000000000006</v>
      </c>
      <c r="BX139" s="145">
        <v>80.5</v>
      </c>
      <c r="BY139" s="145">
        <v>89.2</v>
      </c>
      <c r="BZ139" s="143">
        <v>87.8</v>
      </c>
      <c r="CA139" s="143">
        <v>88.4</v>
      </c>
      <c r="CB139" s="143">
        <v>88.4</v>
      </c>
      <c r="CC139" s="143">
        <v>93.4</v>
      </c>
      <c r="CD139" s="143">
        <v>98.6</v>
      </c>
      <c r="CE139" s="143">
        <v>83.3</v>
      </c>
      <c r="CF139" s="143">
        <v>71.900000000000006</v>
      </c>
      <c r="CG139" s="143">
        <v>73.599999999999994</v>
      </c>
      <c r="CH139" s="143">
        <v>73.599999999999994</v>
      </c>
      <c r="CI139" s="143">
        <v>77.7</v>
      </c>
      <c r="CJ139" s="146">
        <v>82.2</v>
      </c>
      <c r="CK139" s="146">
        <v>82.2</v>
      </c>
      <c r="CL139" s="146">
        <v>81.7</v>
      </c>
      <c r="CM139" s="147">
        <v>75.5</v>
      </c>
      <c r="CN139" s="147">
        <v>73.400000000000006</v>
      </c>
      <c r="CO139" s="147">
        <v>73.400000000000006</v>
      </c>
      <c r="CP139" s="148">
        <v>75.3</v>
      </c>
      <c r="CQ139" s="149">
        <v>75.5</v>
      </c>
      <c r="CR139" s="149">
        <v>78.3</v>
      </c>
      <c r="CS139" s="149">
        <v>76.599999999999994</v>
      </c>
      <c r="CT139" s="149">
        <v>69.599999999999994</v>
      </c>
      <c r="CU139" s="150">
        <v>47.9</v>
      </c>
      <c r="CV139" s="150">
        <v>33.9</v>
      </c>
      <c r="CW139" s="150">
        <v>43.9</v>
      </c>
      <c r="CX139" s="150">
        <v>56.2</v>
      </c>
      <c r="CY139" s="150">
        <v>60.6</v>
      </c>
      <c r="CZ139" s="150">
        <v>60.6</v>
      </c>
      <c r="DA139" s="150">
        <v>62.1</v>
      </c>
      <c r="DB139" s="151">
        <v>56.1</v>
      </c>
      <c r="DC139" s="151">
        <v>56.1</v>
      </c>
      <c r="DD139" s="151">
        <v>60.5</v>
      </c>
      <c r="DE139" s="151">
        <v>74.599999999999994</v>
      </c>
      <c r="DF139" s="151">
        <v>83.2</v>
      </c>
      <c r="DG139" s="151">
        <v>88.2</v>
      </c>
      <c r="DH139" s="151">
        <v>88.9</v>
      </c>
      <c r="DI139" s="151">
        <v>91.4</v>
      </c>
      <c r="DJ139" s="151">
        <v>100.3</v>
      </c>
      <c r="DK139" s="151">
        <v>100.3</v>
      </c>
      <c r="DL139" s="151">
        <v>102.1</v>
      </c>
      <c r="DM139" s="152">
        <v>101.3</v>
      </c>
      <c r="DN139" s="152">
        <v>116</v>
      </c>
      <c r="DO139" s="152">
        <v>111.6</v>
      </c>
      <c r="DP139" s="152">
        <v>104</v>
      </c>
      <c r="DQ139" s="152">
        <v>119.8</v>
      </c>
      <c r="DR139" s="152">
        <v>129.1</v>
      </c>
      <c r="DS139" s="152">
        <v>161.9</v>
      </c>
      <c r="DT139" s="152">
        <v>147.30000000000001</v>
      </c>
      <c r="DU139" s="152">
        <v>163.30000000000001</v>
      </c>
      <c r="DV139" s="152">
        <v>173.5</v>
      </c>
      <c r="DW139" s="152">
        <v>162.1</v>
      </c>
      <c r="DX139" s="152">
        <v>146.19999999999999</v>
      </c>
      <c r="DY139" s="152">
        <v>133.9</v>
      </c>
      <c r="DZ139" s="152">
        <v>151.6</v>
      </c>
      <c r="EA139" s="152">
        <v>149.4</v>
      </c>
      <c r="EB139" s="152">
        <v>126.8</v>
      </c>
      <c r="EC139" s="152">
        <v>125.8</v>
      </c>
      <c r="ED139" s="152">
        <v>115.9</v>
      </c>
      <c r="EE139" s="152">
        <v>123.8</v>
      </c>
      <c r="EF139" s="152">
        <v>133.4</v>
      </c>
      <c r="EG139" s="152">
        <v>119.2</v>
      </c>
      <c r="EH139" s="152">
        <v>116.8</v>
      </c>
      <c r="EI139" s="152">
        <v>125.1</v>
      </c>
      <c r="EJ139" s="152">
        <v>132.9</v>
      </c>
      <c r="EK139" s="152">
        <v>148.4</v>
      </c>
      <c r="EL139" s="152">
        <v>144.1</v>
      </c>
      <c r="EM139" s="152">
        <v>134.69999999999999</v>
      </c>
      <c r="EN139" s="152">
        <v>128.30000000000001</v>
      </c>
      <c r="EO139" s="152">
        <v>131</v>
      </c>
      <c r="EP139" s="152">
        <v>135.19999999999999</v>
      </c>
      <c r="EQ139" s="152">
        <v>136.5</v>
      </c>
      <c r="ER139" s="152">
        <v>142.1</v>
      </c>
      <c r="ES139" s="152">
        <v>132.4</v>
      </c>
      <c r="ET139" s="152">
        <v>133.19999999999999</v>
      </c>
      <c r="EU139" s="152">
        <v>136.6</v>
      </c>
      <c r="EV139" s="152">
        <v>131.6</v>
      </c>
      <c r="EW139" s="152">
        <v>123.5</v>
      </c>
    </row>
    <row r="140" spans="1:153">
      <c r="A140" s="141" t="s">
        <v>7314</v>
      </c>
      <c r="B140" s="141" t="s">
        <v>7315</v>
      </c>
      <c r="C140" s="142">
        <v>0.46422999999999998</v>
      </c>
      <c r="D140" s="143">
        <v>108</v>
      </c>
      <c r="E140" s="143">
        <v>113.2</v>
      </c>
      <c r="F140" s="143">
        <v>116.3</v>
      </c>
      <c r="G140" s="143">
        <v>115.2</v>
      </c>
      <c r="H140" s="143">
        <v>115.4</v>
      </c>
      <c r="I140" s="143">
        <v>113.5</v>
      </c>
      <c r="J140" s="143">
        <v>111.8</v>
      </c>
      <c r="K140" s="143">
        <v>115.2</v>
      </c>
      <c r="L140" s="143">
        <v>115</v>
      </c>
      <c r="M140" s="143">
        <v>114.3</v>
      </c>
      <c r="N140" s="143">
        <v>113.3</v>
      </c>
      <c r="O140" s="143">
        <v>114.5</v>
      </c>
      <c r="P140" s="143">
        <v>114.7</v>
      </c>
      <c r="Q140" s="143">
        <v>116</v>
      </c>
      <c r="R140" s="143">
        <v>122.7</v>
      </c>
      <c r="S140" s="143">
        <v>125.4</v>
      </c>
      <c r="T140" s="143">
        <v>132.1</v>
      </c>
      <c r="U140" s="143">
        <v>133.19999999999999</v>
      </c>
      <c r="V140" s="143">
        <v>129</v>
      </c>
      <c r="W140" s="143">
        <v>131</v>
      </c>
      <c r="X140" s="143">
        <v>129.6</v>
      </c>
      <c r="Y140" s="143">
        <v>129.9</v>
      </c>
      <c r="Z140" s="143">
        <v>130.19999999999999</v>
      </c>
      <c r="AA140" s="143">
        <v>127.8</v>
      </c>
      <c r="AB140" s="143">
        <v>126.8</v>
      </c>
      <c r="AC140" s="143">
        <v>124.7</v>
      </c>
      <c r="AD140" s="143">
        <v>125.6</v>
      </c>
      <c r="AE140" s="143">
        <v>126.2</v>
      </c>
      <c r="AF140" s="143">
        <v>127.9</v>
      </c>
      <c r="AG140" s="143">
        <v>127.8</v>
      </c>
      <c r="AH140" s="143">
        <v>128.80000000000001</v>
      </c>
      <c r="AI140" s="143">
        <v>153.69999999999999</v>
      </c>
      <c r="AJ140" s="143">
        <v>156.1</v>
      </c>
      <c r="AK140" s="143">
        <v>154.9</v>
      </c>
      <c r="AL140" s="143">
        <v>154.4</v>
      </c>
      <c r="AM140" s="143">
        <v>155.4</v>
      </c>
      <c r="AN140" s="143">
        <v>147.30000000000001</v>
      </c>
      <c r="AO140" s="143">
        <v>149.69999999999999</v>
      </c>
      <c r="AP140" s="143">
        <v>149.80000000000001</v>
      </c>
      <c r="AQ140" s="143">
        <v>149.30000000000001</v>
      </c>
      <c r="AR140" s="143">
        <v>152.5</v>
      </c>
      <c r="AS140" s="143">
        <v>154.9</v>
      </c>
      <c r="AT140" s="143">
        <v>131.4</v>
      </c>
      <c r="AU140" s="143">
        <v>133.4</v>
      </c>
      <c r="AV140" s="143">
        <v>134.30000000000001</v>
      </c>
      <c r="AW140" s="143">
        <v>135.5</v>
      </c>
      <c r="AX140" s="143">
        <v>137.4</v>
      </c>
      <c r="AY140" s="143">
        <v>135.19999999999999</v>
      </c>
      <c r="AZ140" s="143">
        <v>117.6</v>
      </c>
      <c r="BA140" s="143">
        <v>118.4</v>
      </c>
      <c r="BB140" s="143">
        <v>119</v>
      </c>
      <c r="BC140" s="143">
        <v>118.9</v>
      </c>
      <c r="BD140" s="143">
        <v>118.4</v>
      </c>
      <c r="BE140" s="143">
        <v>118.1</v>
      </c>
      <c r="BF140" s="143">
        <v>105.4</v>
      </c>
      <c r="BG140" s="143">
        <v>106.7</v>
      </c>
      <c r="BH140" s="143">
        <v>107.1</v>
      </c>
      <c r="BI140" s="143">
        <v>107.4</v>
      </c>
      <c r="BJ140" s="143">
        <v>105.9</v>
      </c>
      <c r="BK140" s="144">
        <v>104.2</v>
      </c>
      <c r="BL140" s="143">
        <v>101.8</v>
      </c>
      <c r="BM140" s="143">
        <v>101.7</v>
      </c>
      <c r="BN140" s="143">
        <v>101.7</v>
      </c>
      <c r="BO140" s="143">
        <v>101.8</v>
      </c>
      <c r="BP140" s="143">
        <v>101</v>
      </c>
      <c r="BQ140" s="143">
        <v>101.7</v>
      </c>
      <c r="BR140" s="145">
        <v>111.9</v>
      </c>
      <c r="BS140" s="145">
        <v>111.6</v>
      </c>
      <c r="BT140" s="145">
        <v>110.6</v>
      </c>
      <c r="BU140" s="145">
        <v>109.6</v>
      </c>
      <c r="BV140" s="145">
        <v>111.5</v>
      </c>
      <c r="BW140" s="145">
        <v>111.8</v>
      </c>
      <c r="BX140" s="145">
        <v>116.7</v>
      </c>
      <c r="BY140" s="145">
        <v>119.9</v>
      </c>
      <c r="BZ140" s="143">
        <v>120.5</v>
      </c>
      <c r="CA140" s="143">
        <v>122</v>
      </c>
      <c r="CB140" s="143">
        <v>124.3</v>
      </c>
      <c r="CC140" s="143">
        <v>127</v>
      </c>
      <c r="CD140" s="143">
        <v>127</v>
      </c>
      <c r="CE140" s="143">
        <v>133.1</v>
      </c>
      <c r="CF140" s="143">
        <v>131.19999999999999</v>
      </c>
      <c r="CG140" s="143">
        <v>131.19999999999999</v>
      </c>
      <c r="CH140" s="143">
        <v>132.1</v>
      </c>
      <c r="CI140" s="143">
        <v>129.1</v>
      </c>
      <c r="CJ140" s="146">
        <v>136.69999999999999</v>
      </c>
      <c r="CK140" s="146">
        <v>137.4</v>
      </c>
      <c r="CL140" s="146">
        <v>137.6</v>
      </c>
      <c r="CM140" s="147">
        <v>136.30000000000001</v>
      </c>
      <c r="CN140" s="147">
        <v>140.69999999999999</v>
      </c>
      <c r="CO140" s="147">
        <v>141</v>
      </c>
      <c r="CP140" s="148">
        <v>129.69999999999999</v>
      </c>
      <c r="CQ140" s="149">
        <v>130.30000000000001</v>
      </c>
      <c r="CR140" s="149">
        <v>129.9</v>
      </c>
      <c r="CS140" s="149">
        <v>130.1</v>
      </c>
      <c r="CT140" s="149">
        <v>130.30000000000001</v>
      </c>
      <c r="CU140" s="150">
        <v>135.30000000000001</v>
      </c>
      <c r="CV140" s="150">
        <v>116.9</v>
      </c>
      <c r="CW140" s="150">
        <v>116</v>
      </c>
      <c r="CX140" s="150">
        <v>116.1</v>
      </c>
      <c r="CY140" s="150">
        <v>114.7</v>
      </c>
      <c r="CZ140" s="150">
        <v>114.7</v>
      </c>
      <c r="DA140" s="150">
        <v>113.2</v>
      </c>
      <c r="DB140" s="151">
        <v>96.1</v>
      </c>
      <c r="DC140" s="151">
        <v>96.9</v>
      </c>
      <c r="DD140" s="151">
        <v>96.9</v>
      </c>
      <c r="DE140" s="151">
        <v>95.7</v>
      </c>
      <c r="DF140" s="151">
        <v>95.5</v>
      </c>
      <c r="DG140" s="151">
        <v>95.2</v>
      </c>
      <c r="DH140" s="151">
        <v>95.6</v>
      </c>
      <c r="DI140" s="151">
        <v>95.8</v>
      </c>
      <c r="DJ140" s="151">
        <v>96</v>
      </c>
      <c r="DK140" s="151">
        <v>96.5</v>
      </c>
      <c r="DL140" s="151">
        <v>97.1</v>
      </c>
      <c r="DM140" s="152">
        <v>96.8</v>
      </c>
      <c r="DN140" s="152">
        <v>130.69999999999999</v>
      </c>
      <c r="DO140" s="152">
        <v>132.19999999999999</v>
      </c>
      <c r="DP140" s="152">
        <v>131.80000000000001</v>
      </c>
      <c r="DQ140" s="152">
        <v>132.6</v>
      </c>
      <c r="DR140" s="152">
        <v>108.3</v>
      </c>
      <c r="DS140" s="152">
        <v>108.4</v>
      </c>
      <c r="DT140" s="152">
        <v>174.6</v>
      </c>
      <c r="DU140" s="152">
        <v>174.7</v>
      </c>
      <c r="DV140" s="152">
        <v>188.9</v>
      </c>
      <c r="DW140" s="152">
        <v>190.6</v>
      </c>
      <c r="DX140" s="152">
        <v>193.2</v>
      </c>
      <c r="DY140" s="152">
        <v>192.9</v>
      </c>
      <c r="DZ140" s="152">
        <v>251</v>
      </c>
      <c r="EA140" s="152">
        <v>262.3</v>
      </c>
      <c r="EB140" s="152">
        <v>259.7</v>
      </c>
      <c r="EC140" s="152">
        <v>258.89999999999998</v>
      </c>
      <c r="ED140" s="152">
        <v>257.60000000000002</v>
      </c>
      <c r="EE140" s="152">
        <v>258.5</v>
      </c>
      <c r="EF140" s="152">
        <v>245.2</v>
      </c>
      <c r="EG140" s="152">
        <v>242.4</v>
      </c>
      <c r="EH140" s="152">
        <v>229.6</v>
      </c>
      <c r="EI140" s="152">
        <v>226.9</v>
      </c>
      <c r="EJ140" s="152">
        <v>233.2</v>
      </c>
      <c r="EK140" s="152">
        <v>250</v>
      </c>
      <c r="EL140" s="152">
        <v>263.2</v>
      </c>
      <c r="EM140" s="152">
        <v>261</v>
      </c>
      <c r="EN140" s="152">
        <v>252.4</v>
      </c>
      <c r="EO140" s="152">
        <v>238.4</v>
      </c>
      <c r="EP140" s="152">
        <v>237.8</v>
      </c>
      <c r="EQ140" s="152">
        <v>243.5</v>
      </c>
      <c r="ER140" s="152">
        <v>248.8</v>
      </c>
      <c r="ES140" s="152">
        <v>259.60000000000002</v>
      </c>
      <c r="ET140" s="152">
        <v>251.1</v>
      </c>
      <c r="EU140" s="152">
        <v>247.3</v>
      </c>
      <c r="EV140" s="152">
        <v>252.7</v>
      </c>
      <c r="EW140" s="152">
        <v>241.2</v>
      </c>
    </row>
    <row r="141" spans="1:153">
      <c r="A141" s="141" t="s">
        <v>7316</v>
      </c>
      <c r="B141" s="141" t="s">
        <v>7317</v>
      </c>
      <c r="C141" s="142">
        <v>13.151899999999999</v>
      </c>
      <c r="D141" s="143">
        <v>106.3</v>
      </c>
      <c r="E141" s="143">
        <v>106.7</v>
      </c>
      <c r="F141" s="143">
        <v>105.5</v>
      </c>
      <c r="G141" s="143">
        <v>103.5</v>
      </c>
      <c r="H141" s="143">
        <v>104.8</v>
      </c>
      <c r="I141" s="143">
        <v>108.1</v>
      </c>
      <c r="J141" s="143">
        <v>107.5</v>
      </c>
      <c r="K141" s="143">
        <v>106.7</v>
      </c>
      <c r="L141" s="143">
        <v>107.1</v>
      </c>
      <c r="M141" s="143">
        <v>108.9</v>
      </c>
      <c r="N141" s="143">
        <v>109.8</v>
      </c>
      <c r="O141" s="143">
        <v>109.8</v>
      </c>
      <c r="P141" s="143">
        <v>108</v>
      </c>
      <c r="Q141" s="143">
        <v>105.2</v>
      </c>
      <c r="R141" s="143">
        <v>107.9</v>
      </c>
      <c r="S141" s="143">
        <v>112</v>
      </c>
      <c r="T141" s="143">
        <v>114.2</v>
      </c>
      <c r="U141" s="143">
        <v>119.2</v>
      </c>
      <c r="V141" s="143">
        <v>117</v>
      </c>
      <c r="W141" s="143">
        <v>116.2</v>
      </c>
      <c r="X141" s="143">
        <v>118.3</v>
      </c>
      <c r="Y141" s="143">
        <v>119.9</v>
      </c>
      <c r="Z141" s="143">
        <v>118.9</v>
      </c>
      <c r="AA141" s="143">
        <v>119.3</v>
      </c>
      <c r="AB141" s="143">
        <v>116.5</v>
      </c>
      <c r="AC141" s="143">
        <v>116.2</v>
      </c>
      <c r="AD141" s="143">
        <v>115.1</v>
      </c>
      <c r="AE141" s="143">
        <v>117.1</v>
      </c>
      <c r="AF141" s="143">
        <v>116.6</v>
      </c>
      <c r="AG141" s="143">
        <v>114.9</v>
      </c>
      <c r="AH141" s="143">
        <v>112.6</v>
      </c>
      <c r="AI141" s="143">
        <v>106.6</v>
      </c>
      <c r="AJ141" s="143">
        <v>101.3</v>
      </c>
      <c r="AK141" s="143">
        <v>94.5</v>
      </c>
      <c r="AL141" s="143">
        <v>88.5</v>
      </c>
      <c r="AM141" s="143">
        <v>92</v>
      </c>
      <c r="AN141" s="143">
        <v>91.3</v>
      </c>
      <c r="AO141" s="143">
        <v>95.5</v>
      </c>
      <c r="AP141" s="143">
        <v>96.4</v>
      </c>
      <c r="AQ141" s="143">
        <v>93.8</v>
      </c>
      <c r="AR141" s="143">
        <v>87.6</v>
      </c>
      <c r="AS141" s="143">
        <v>85.7</v>
      </c>
      <c r="AT141" s="143">
        <v>85.6</v>
      </c>
      <c r="AU141" s="143">
        <v>85.5</v>
      </c>
      <c r="AV141" s="143">
        <v>84.8</v>
      </c>
      <c r="AW141" s="143">
        <v>79.8</v>
      </c>
      <c r="AX141" s="143">
        <v>75.5</v>
      </c>
      <c r="AY141" s="143">
        <v>76.5</v>
      </c>
      <c r="AZ141" s="143">
        <v>78.3</v>
      </c>
      <c r="BA141" s="143">
        <v>81.3</v>
      </c>
      <c r="BB141" s="143">
        <v>85.2</v>
      </c>
      <c r="BC141" s="143">
        <v>84.7</v>
      </c>
      <c r="BD141" s="143">
        <v>81.099999999999994</v>
      </c>
      <c r="BE141" s="143">
        <v>83.2</v>
      </c>
      <c r="BF141" s="143">
        <v>84.6</v>
      </c>
      <c r="BG141" s="143">
        <v>87.3</v>
      </c>
      <c r="BH141" s="143">
        <v>88.4</v>
      </c>
      <c r="BI141" s="143">
        <v>93.1</v>
      </c>
      <c r="BJ141" s="143">
        <v>94.5</v>
      </c>
      <c r="BK141" s="144">
        <v>93.6</v>
      </c>
      <c r="BL141" s="143">
        <v>91.7</v>
      </c>
      <c r="BM141" s="143">
        <v>90.9</v>
      </c>
      <c r="BN141" s="143">
        <v>89.6</v>
      </c>
      <c r="BO141" s="143">
        <v>88.4</v>
      </c>
      <c r="BP141" s="143">
        <v>89.1</v>
      </c>
      <c r="BQ141" s="143">
        <v>91.9</v>
      </c>
      <c r="BR141" s="145">
        <v>93.8</v>
      </c>
      <c r="BS141" s="145">
        <v>94.6</v>
      </c>
      <c r="BT141" s="145">
        <v>95.5</v>
      </c>
      <c r="BU141" s="145">
        <v>97.5</v>
      </c>
      <c r="BV141" s="145">
        <v>98.8</v>
      </c>
      <c r="BW141" s="145">
        <v>98</v>
      </c>
      <c r="BX141" s="145">
        <v>99</v>
      </c>
      <c r="BY141" s="145">
        <v>102.4</v>
      </c>
      <c r="BZ141" s="143">
        <v>104.4</v>
      </c>
      <c r="CA141" s="143">
        <v>104.4</v>
      </c>
      <c r="CB141" s="143">
        <v>104.9</v>
      </c>
      <c r="CC141" s="143">
        <v>107.8</v>
      </c>
      <c r="CD141" s="143">
        <v>111.3</v>
      </c>
      <c r="CE141" s="143">
        <v>109.3</v>
      </c>
      <c r="CF141" s="143">
        <v>102.8</v>
      </c>
      <c r="CG141" s="143">
        <v>99.3</v>
      </c>
      <c r="CH141" s="143">
        <v>101</v>
      </c>
      <c r="CI141" s="143">
        <v>103.3</v>
      </c>
      <c r="CJ141" s="146">
        <v>102.8</v>
      </c>
      <c r="CK141" s="146">
        <v>103.4</v>
      </c>
      <c r="CL141" s="146">
        <v>102.1</v>
      </c>
      <c r="CM141" s="147">
        <v>100.6</v>
      </c>
      <c r="CN141" s="147">
        <v>101.2</v>
      </c>
      <c r="CO141" s="147">
        <v>100.2</v>
      </c>
      <c r="CP141" s="148">
        <v>102.1</v>
      </c>
      <c r="CQ141" s="149">
        <v>101.3</v>
      </c>
      <c r="CR141" s="149">
        <v>103.2</v>
      </c>
      <c r="CS141" s="149">
        <v>104.7</v>
      </c>
      <c r="CT141" s="149">
        <v>103.6</v>
      </c>
      <c r="CU141" s="150">
        <v>99.5</v>
      </c>
      <c r="CV141" s="150">
        <v>89.8</v>
      </c>
      <c r="CW141" s="150">
        <v>80.3</v>
      </c>
      <c r="CX141" s="150">
        <v>85.6</v>
      </c>
      <c r="CY141" s="150">
        <v>90.7</v>
      </c>
      <c r="CZ141" s="150">
        <v>91.4</v>
      </c>
      <c r="DA141" s="150">
        <v>91</v>
      </c>
      <c r="DB141" s="151">
        <v>90.9</v>
      </c>
      <c r="DC141" s="151">
        <v>91.3</v>
      </c>
      <c r="DD141" s="151">
        <v>94.2</v>
      </c>
      <c r="DE141" s="151">
        <v>100.7</v>
      </c>
      <c r="DF141" s="151">
        <v>105.7</v>
      </c>
      <c r="DG141" s="151">
        <v>109.2</v>
      </c>
      <c r="DH141" s="151">
        <v>108.9</v>
      </c>
      <c r="DI141" s="151">
        <v>109.8</v>
      </c>
      <c r="DJ141" s="151">
        <v>110.7</v>
      </c>
      <c r="DK141" s="151">
        <v>114.3</v>
      </c>
      <c r="DL141" s="151">
        <v>116</v>
      </c>
      <c r="DM141" s="152">
        <v>119</v>
      </c>
      <c r="DN141" s="152">
        <v>126</v>
      </c>
      <c r="DO141" s="152">
        <v>136</v>
      </c>
      <c r="DP141" s="152">
        <v>133.80000000000001</v>
      </c>
      <c r="DQ141" s="152">
        <v>135.30000000000001</v>
      </c>
      <c r="DR141" s="152">
        <v>138.30000000000001</v>
      </c>
      <c r="DS141" s="152">
        <v>143.9</v>
      </c>
      <c r="DT141" s="152">
        <v>151.19999999999999</v>
      </c>
      <c r="DU141" s="152">
        <v>163.6</v>
      </c>
      <c r="DV141" s="152">
        <v>167.1</v>
      </c>
      <c r="DW141" s="152">
        <v>166.6</v>
      </c>
      <c r="DX141" s="152">
        <v>159.19999999999999</v>
      </c>
      <c r="DY141" s="152">
        <v>158.4</v>
      </c>
      <c r="DZ141" s="152">
        <v>158</v>
      </c>
      <c r="EA141" s="152">
        <v>162.80000000000001</v>
      </c>
      <c r="EB141" s="152">
        <v>158</v>
      </c>
      <c r="EC141" s="152">
        <v>155.6</v>
      </c>
      <c r="ED141" s="152">
        <v>157.6</v>
      </c>
      <c r="EE141" s="152">
        <v>156.4</v>
      </c>
      <c r="EF141" s="152">
        <v>152.69999999999999</v>
      </c>
      <c r="EG141" s="152">
        <v>148.6</v>
      </c>
      <c r="EH141" s="152">
        <v>146.19999999999999</v>
      </c>
      <c r="EI141" s="152">
        <v>145.4</v>
      </c>
      <c r="EJ141" s="152">
        <v>149.1</v>
      </c>
      <c r="EK141" s="152">
        <v>153.1</v>
      </c>
      <c r="EL141" s="152">
        <v>155.5</v>
      </c>
      <c r="EM141" s="152">
        <v>156.19999999999999</v>
      </c>
      <c r="EN141" s="152">
        <v>155.80000000000001</v>
      </c>
      <c r="EO141" s="152">
        <v>154.9</v>
      </c>
      <c r="EP141" s="152">
        <v>154.9</v>
      </c>
      <c r="EQ141" s="152">
        <v>152.1</v>
      </c>
      <c r="ER141" s="152">
        <v>151.4</v>
      </c>
      <c r="ES141" s="152">
        <v>150.1</v>
      </c>
      <c r="ET141" s="152">
        <v>146.9</v>
      </c>
      <c r="EU141" s="152">
        <v>148.19999999999999</v>
      </c>
      <c r="EV141" s="152">
        <v>148.1</v>
      </c>
      <c r="EW141" s="152">
        <v>146.9</v>
      </c>
    </row>
    <row r="142" spans="1:153">
      <c r="A142" s="141" t="s">
        <v>7318</v>
      </c>
      <c r="B142" s="141" t="s">
        <v>7319</v>
      </c>
      <c r="C142" s="142">
        <v>2.1381299999999999</v>
      </c>
      <c r="D142" s="143">
        <v>100.9</v>
      </c>
      <c r="E142" s="143">
        <v>100.4</v>
      </c>
      <c r="F142" s="143">
        <v>101.2</v>
      </c>
      <c r="G142" s="143">
        <v>102.5</v>
      </c>
      <c r="H142" s="143">
        <v>102.5</v>
      </c>
      <c r="I142" s="143">
        <v>102.5</v>
      </c>
      <c r="J142" s="143">
        <v>102.5</v>
      </c>
      <c r="K142" s="143">
        <v>102.5</v>
      </c>
      <c r="L142" s="143">
        <v>102.5</v>
      </c>
      <c r="M142" s="143">
        <v>102.5</v>
      </c>
      <c r="N142" s="143">
        <v>102.5</v>
      </c>
      <c r="O142" s="143">
        <v>102.5</v>
      </c>
      <c r="P142" s="143">
        <v>102.5</v>
      </c>
      <c r="Q142" s="143">
        <v>102.5</v>
      </c>
      <c r="R142" s="143">
        <v>104.5</v>
      </c>
      <c r="S142" s="143">
        <v>104.5</v>
      </c>
      <c r="T142" s="143">
        <v>104.5</v>
      </c>
      <c r="U142" s="143">
        <v>104.5</v>
      </c>
      <c r="V142" s="143">
        <v>104.5</v>
      </c>
      <c r="W142" s="143">
        <v>104.5</v>
      </c>
      <c r="X142" s="143">
        <v>105.6</v>
      </c>
      <c r="Y142" s="143">
        <v>106.7</v>
      </c>
      <c r="Z142" s="143">
        <v>106.7</v>
      </c>
      <c r="AA142" s="143">
        <v>106.7</v>
      </c>
      <c r="AB142" s="143">
        <v>106.7</v>
      </c>
      <c r="AC142" s="143">
        <v>106.7</v>
      </c>
      <c r="AD142" s="143">
        <v>106.7</v>
      </c>
      <c r="AE142" s="143">
        <v>106.7</v>
      </c>
      <c r="AF142" s="143">
        <v>106.7</v>
      </c>
      <c r="AG142" s="143">
        <v>106.7</v>
      </c>
      <c r="AH142" s="143">
        <v>106.7</v>
      </c>
      <c r="AI142" s="143">
        <v>106.7</v>
      </c>
      <c r="AJ142" s="143">
        <v>106.7</v>
      </c>
      <c r="AK142" s="143">
        <v>106.7</v>
      </c>
      <c r="AL142" s="143">
        <v>106.7</v>
      </c>
      <c r="AM142" s="143">
        <v>106.7</v>
      </c>
      <c r="AN142" s="143">
        <v>106.7</v>
      </c>
      <c r="AO142" s="143">
        <v>106.7</v>
      </c>
      <c r="AP142" s="143">
        <v>106.7</v>
      </c>
      <c r="AQ142" s="143">
        <v>106.7</v>
      </c>
      <c r="AR142" s="143">
        <v>106.4</v>
      </c>
      <c r="AS142" s="143">
        <v>106.4</v>
      </c>
      <c r="AT142" s="143">
        <v>106.4</v>
      </c>
      <c r="AU142" s="143">
        <v>106.4</v>
      </c>
      <c r="AV142" s="143">
        <v>106.4</v>
      </c>
      <c r="AW142" s="143">
        <v>106.4</v>
      </c>
      <c r="AX142" s="143">
        <v>106.4</v>
      </c>
      <c r="AY142" s="143">
        <v>106.4</v>
      </c>
      <c r="AZ142" s="143">
        <v>106.4</v>
      </c>
      <c r="BA142" s="143">
        <v>106.3</v>
      </c>
      <c r="BB142" s="143">
        <v>107</v>
      </c>
      <c r="BC142" s="143">
        <v>107</v>
      </c>
      <c r="BD142" s="143">
        <v>107</v>
      </c>
      <c r="BE142" s="143">
        <v>107</v>
      </c>
      <c r="BF142" s="143">
        <v>107</v>
      </c>
      <c r="BG142" s="143">
        <v>107</v>
      </c>
      <c r="BH142" s="143">
        <v>107</v>
      </c>
      <c r="BI142" s="143">
        <v>113.5</v>
      </c>
      <c r="BJ142" s="143">
        <v>115.9</v>
      </c>
      <c r="BK142" s="144">
        <v>116.3</v>
      </c>
      <c r="BL142" s="143">
        <v>117.5</v>
      </c>
      <c r="BM142" s="143">
        <v>117.5</v>
      </c>
      <c r="BN142" s="143">
        <v>117.5</v>
      </c>
      <c r="BO142" s="143">
        <v>117.5</v>
      </c>
      <c r="BP142" s="143">
        <v>117.5</v>
      </c>
      <c r="BQ142" s="143">
        <v>117.5</v>
      </c>
      <c r="BR142" s="145">
        <v>118.3</v>
      </c>
      <c r="BS142" s="145">
        <v>117.6</v>
      </c>
      <c r="BT142" s="145">
        <v>117</v>
      </c>
      <c r="BU142" s="145">
        <v>121.1</v>
      </c>
      <c r="BV142" s="145">
        <v>122.6</v>
      </c>
      <c r="BW142" s="145">
        <v>122.6</v>
      </c>
      <c r="BX142" s="145">
        <v>123.1</v>
      </c>
      <c r="BY142" s="145">
        <v>123</v>
      </c>
      <c r="BZ142" s="143">
        <v>123</v>
      </c>
      <c r="CA142" s="143">
        <v>123</v>
      </c>
      <c r="CB142" s="143">
        <v>123</v>
      </c>
      <c r="CC142" s="143">
        <v>123.2</v>
      </c>
      <c r="CD142" s="143">
        <v>123.4</v>
      </c>
      <c r="CE142" s="143">
        <v>123.4</v>
      </c>
      <c r="CF142" s="143">
        <v>123.4</v>
      </c>
      <c r="CG142" s="143">
        <v>123.6</v>
      </c>
      <c r="CH142" s="143">
        <v>123.6</v>
      </c>
      <c r="CI142" s="143">
        <v>123.6</v>
      </c>
      <c r="CJ142" s="146">
        <v>123.6</v>
      </c>
      <c r="CK142" s="146">
        <v>123.6</v>
      </c>
      <c r="CL142" s="146">
        <v>124</v>
      </c>
      <c r="CM142" s="147">
        <v>124</v>
      </c>
      <c r="CN142" s="147">
        <v>124</v>
      </c>
      <c r="CO142" s="147">
        <v>124.8</v>
      </c>
      <c r="CP142" s="148">
        <v>124.8</v>
      </c>
      <c r="CQ142" s="149">
        <v>126.5</v>
      </c>
      <c r="CR142" s="149">
        <v>126.5</v>
      </c>
      <c r="CS142" s="149">
        <v>126.5</v>
      </c>
      <c r="CT142" s="149">
        <v>126.5</v>
      </c>
      <c r="CU142" s="150">
        <v>126.5</v>
      </c>
      <c r="CV142" s="150">
        <v>126.5</v>
      </c>
      <c r="CW142" s="150">
        <v>126.4</v>
      </c>
      <c r="CX142" s="150">
        <v>126.4</v>
      </c>
      <c r="CY142" s="150">
        <v>126.4</v>
      </c>
      <c r="CZ142" s="150">
        <v>126.4</v>
      </c>
      <c r="DA142" s="150">
        <v>126.4</v>
      </c>
      <c r="DB142" s="151">
        <v>126.4</v>
      </c>
      <c r="DC142" s="151">
        <v>126.5</v>
      </c>
      <c r="DD142" s="151">
        <v>127</v>
      </c>
      <c r="DE142" s="151">
        <v>127</v>
      </c>
      <c r="DF142" s="151">
        <v>126.9</v>
      </c>
      <c r="DG142" s="151">
        <v>126.9</v>
      </c>
      <c r="DH142" s="151">
        <v>127.3</v>
      </c>
      <c r="DI142" s="151">
        <v>127.3</v>
      </c>
      <c r="DJ142" s="151">
        <v>127.3</v>
      </c>
      <c r="DK142" s="151">
        <v>127.3</v>
      </c>
      <c r="DL142" s="151">
        <v>127.7</v>
      </c>
      <c r="DM142" s="152">
        <v>127.7</v>
      </c>
      <c r="DN142" s="152">
        <v>128.9</v>
      </c>
      <c r="DO142" s="152">
        <v>130.4</v>
      </c>
      <c r="DP142" s="152">
        <v>130.9</v>
      </c>
      <c r="DQ142" s="152">
        <v>130.9</v>
      </c>
      <c r="DR142" s="152">
        <v>130.9</v>
      </c>
      <c r="DS142" s="152">
        <v>130.9</v>
      </c>
      <c r="DT142" s="152">
        <v>130.9</v>
      </c>
      <c r="DU142" s="152">
        <v>130.9</v>
      </c>
      <c r="DV142" s="152">
        <v>130.9</v>
      </c>
      <c r="DW142" s="152">
        <v>130.9</v>
      </c>
      <c r="DX142" s="152">
        <v>134.30000000000001</v>
      </c>
      <c r="DY142" s="152">
        <v>134.30000000000001</v>
      </c>
      <c r="DZ142" s="152">
        <v>134.30000000000001</v>
      </c>
      <c r="EA142" s="152">
        <v>134.30000000000001</v>
      </c>
      <c r="EB142" s="152">
        <v>134.30000000000001</v>
      </c>
      <c r="EC142" s="152">
        <v>134.30000000000001</v>
      </c>
      <c r="ED142" s="152">
        <v>135.6</v>
      </c>
      <c r="EE142" s="152">
        <v>135.1</v>
      </c>
      <c r="EF142" s="152">
        <v>135.5</v>
      </c>
      <c r="EG142" s="152">
        <v>134.19999999999999</v>
      </c>
      <c r="EH142" s="152">
        <v>137.6</v>
      </c>
      <c r="EI142" s="152">
        <v>137.6</v>
      </c>
      <c r="EJ142" s="152">
        <v>137.6</v>
      </c>
      <c r="EK142" s="152">
        <v>136.69999999999999</v>
      </c>
      <c r="EL142" s="152">
        <v>136.69999999999999</v>
      </c>
      <c r="EM142" s="152">
        <v>136.69999999999999</v>
      </c>
      <c r="EN142" s="152">
        <v>136.69999999999999</v>
      </c>
      <c r="EO142" s="152">
        <v>136.19999999999999</v>
      </c>
      <c r="EP142" s="152">
        <v>136</v>
      </c>
      <c r="EQ142" s="152">
        <v>135.80000000000001</v>
      </c>
      <c r="ER142" s="152">
        <v>135.9</v>
      </c>
      <c r="ES142" s="152">
        <v>135.80000000000001</v>
      </c>
      <c r="ET142" s="152">
        <v>135.80000000000001</v>
      </c>
      <c r="EU142" s="152">
        <v>135.6</v>
      </c>
      <c r="EV142" s="152">
        <v>135.6</v>
      </c>
      <c r="EW142" s="152">
        <v>135.6</v>
      </c>
    </row>
    <row r="143" spans="1:153">
      <c r="A143" s="141" t="s">
        <v>7320</v>
      </c>
      <c r="B143" s="141" t="s">
        <v>7321</v>
      </c>
      <c r="C143" s="142">
        <v>0.64702999999999999</v>
      </c>
      <c r="D143" s="143">
        <v>100</v>
      </c>
      <c r="E143" s="143">
        <v>100</v>
      </c>
      <c r="F143" s="143">
        <v>100</v>
      </c>
      <c r="G143" s="143">
        <v>100</v>
      </c>
      <c r="H143" s="143">
        <v>100</v>
      </c>
      <c r="I143" s="143">
        <v>100</v>
      </c>
      <c r="J143" s="143">
        <v>100</v>
      </c>
      <c r="K143" s="143">
        <v>100</v>
      </c>
      <c r="L143" s="143">
        <v>100</v>
      </c>
      <c r="M143" s="143">
        <v>100</v>
      </c>
      <c r="N143" s="143">
        <v>100</v>
      </c>
      <c r="O143" s="143">
        <v>100</v>
      </c>
      <c r="P143" s="143">
        <v>100</v>
      </c>
      <c r="Q143" s="143">
        <v>100</v>
      </c>
      <c r="R143" s="143">
        <v>101.4</v>
      </c>
      <c r="S143" s="143">
        <v>101.4</v>
      </c>
      <c r="T143" s="143">
        <v>101.4</v>
      </c>
      <c r="U143" s="143">
        <v>101.4</v>
      </c>
      <c r="V143" s="143">
        <v>101.4</v>
      </c>
      <c r="W143" s="143">
        <v>101.4</v>
      </c>
      <c r="X143" s="143">
        <v>101.4</v>
      </c>
      <c r="Y143" s="143">
        <v>101.4</v>
      </c>
      <c r="Z143" s="143">
        <v>101.4</v>
      </c>
      <c r="AA143" s="143">
        <v>101.4</v>
      </c>
      <c r="AB143" s="143">
        <v>101.4</v>
      </c>
      <c r="AC143" s="143">
        <v>101.4</v>
      </c>
      <c r="AD143" s="143">
        <v>101.4</v>
      </c>
      <c r="AE143" s="143">
        <v>101.4</v>
      </c>
      <c r="AF143" s="143">
        <v>101.4</v>
      </c>
      <c r="AG143" s="143">
        <v>101.4</v>
      </c>
      <c r="AH143" s="143">
        <v>101.4</v>
      </c>
      <c r="AI143" s="143">
        <v>101.4</v>
      </c>
      <c r="AJ143" s="143">
        <v>101.4</v>
      </c>
      <c r="AK143" s="143">
        <v>101.4</v>
      </c>
      <c r="AL143" s="143">
        <v>101.4</v>
      </c>
      <c r="AM143" s="143">
        <v>101.4</v>
      </c>
      <c r="AN143" s="143">
        <v>101.4</v>
      </c>
      <c r="AO143" s="143">
        <v>101.4</v>
      </c>
      <c r="AP143" s="143">
        <v>101.4</v>
      </c>
      <c r="AQ143" s="143">
        <v>101.4</v>
      </c>
      <c r="AR143" s="143">
        <v>101.4</v>
      </c>
      <c r="AS143" s="143">
        <v>101.4</v>
      </c>
      <c r="AT143" s="143">
        <v>101.4</v>
      </c>
      <c r="AU143" s="143">
        <v>101.4</v>
      </c>
      <c r="AV143" s="143">
        <v>101.4</v>
      </c>
      <c r="AW143" s="143">
        <v>101.4</v>
      </c>
      <c r="AX143" s="143">
        <v>101.4</v>
      </c>
      <c r="AY143" s="143">
        <v>101.4</v>
      </c>
      <c r="AZ143" s="143">
        <v>101.4</v>
      </c>
      <c r="BA143" s="143">
        <v>101.4</v>
      </c>
      <c r="BB143" s="143">
        <v>101.4</v>
      </c>
      <c r="BC143" s="143">
        <v>101.4</v>
      </c>
      <c r="BD143" s="143">
        <v>101.4</v>
      </c>
      <c r="BE143" s="143">
        <v>101.4</v>
      </c>
      <c r="BF143" s="143">
        <v>101.4</v>
      </c>
      <c r="BG143" s="143">
        <v>101.4</v>
      </c>
      <c r="BH143" s="143">
        <v>101.4</v>
      </c>
      <c r="BI143" s="143">
        <v>123.1</v>
      </c>
      <c r="BJ143" s="143">
        <v>130.80000000000001</v>
      </c>
      <c r="BK143" s="144">
        <v>131.5</v>
      </c>
      <c r="BL143" s="143">
        <v>135.5</v>
      </c>
      <c r="BM143" s="143">
        <v>135.5</v>
      </c>
      <c r="BN143" s="143">
        <v>135.5</v>
      </c>
      <c r="BO143" s="143">
        <v>135.5</v>
      </c>
      <c r="BP143" s="143">
        <v>135.5</v>
      </c>
      <c r="BQ143" s="143">
        <v>135.5</v>
      </c>
      <c r="BR143" s="145">
        <v>135.5</v>
      </c>
      <c r="BS143" s="145">
        <v>133.6</v>
      </c>
      <c r="BT143" s="145">
        <v>131.69999999999999</v>
      </c>
      <c r="BU143" s="145">
        <v>131.69999999999999</v>
      </c>
      <c r="BV143" s="145">
        <v>131.69999999999999</v>
      </c>
      <c r="BW143" s="145">
        <v>131.69999999999999</v>
      </c>
      <c r="BX143" s="145">
        <v>132</v>
      </c>
      <c r="BY143" s="145">
        <v>132</v>
      </c>
      <c r="BZ143" s="143">
        <v>132</v>
      </c>
      <c r="CA143" s="143">
        <v>132</v>
      </c>
      <c r="CB143" s="143">
        <v>132</v>
      </c>
      <c r="CC143" s="143">
        <v>132.80000000000001</v>
      </c>
      <c r="CD143" s="143">
        <v>133.30000000000001</v>
      </c>
      <c r="CE143" s="143">
        <v>133.30000000000001</v>
      </c>
      <c r="CF143" s="143">
        <v>133.30000000000001</v>
      </c>
      <c r="CG143" s="143">
        <v>133.9</v>
      </c>
      <c r="CH143" s="143">
        <v>133.9</v>
      </c>
      <c r="CI143" s="143">
        <v>133.9</v>
      </c>
      <c r="CJ143" s="146">
        <v>133.9</v>
      </c>
      <c r="CK143" s="146">
        <v>133.9</v>
      </c>
      <c r="CL143" s="146">
        <v>133.9</v>
      </c>
      <c r="CM143" s="147">
        <v>133.9</v>
      </c>
      <c r="CN143" s="147">
        <v>133.9</v>
      </c>
      <c r="CO143" s="147">
        <v>136.5</v>
      </c>
      <c r="CP143" s="148">
        <v>136.5</v>
      </c>
      <c r="CQ143" s="149">
        <v>141.9</v>
      </c>
      <c r="CR143" s="149">
        <v>141.9</v>
      </c>
      <c r="CS143" s="149">
        <v>141.9</v>
      </c>
      <c r="CT143" s="149">
        <v>141.9</v>
      </c>
      <c r="CU143" s="150">
        <v>141.9</v>
      </c>
      <c r="CV143" s="150">
        <v>141.9</v>
      </c>
      <c r="CW143" s="150">
        <v>141.6</v>
      </c>
      <c r="CX143" s="150">
        <v>141.6</v>
      </c>
      <c r="CY143" s="150">
        <v>141.6</v>
      </c>
      <c r="CZ143" s="150">
        <v>141.6</v>
      </c>
      <c r="DA143" s="150">
        <v>141.6</v>
      </c>
      <c r="DB143" s="151">
        <v>141.69999999999999</v>
      </c>
      <c r="DC143" s="151">
        <v>141.9</v>
      </c>
      <c r="DD143" s="151">
        <v>141.9</v>
      </c>
      <c r="DE143" s="151">
        <v>141.9</v>
      </c>
      <c r="DF143" s="151">
        <v>141.9</v>
      </c>
      <c r="DG143" s="151">
        <v>141.9</v>
      </c>
      <c r="DH143" s="151">
        <v>141.9</v>
      </c>
      <c r="DI143" s="151">
        <v>141.9</v>
      </c>
      <c r="DJ143" s="151">
        <v>141.9</v>
      </c>
      <c r="DK143" s="151">
        <v>141.9</v>
      </c>
      <c r="DL143" s="151">
        <v>143.4</v>
      </c>
      <c r="DM143" s="152">
        <v>143.4</v>
      </c>
      <c r="DN143" s="152">
        <v>143.4</v>
      </c>
      <c r="DO143" s="152">
        <v>143.4</v>
      </c>
      <c r="DP143" s="152">
        <v>143.4</v>
      </c>
      <c r="DQ143" s="152">
        <v>143.4</v>
      </c>
      <c r="DR143" s="152">
        <v>143.4</v>
      </c>
      <c r="DS143" s="152">
        <v>143.4</v>
      </c>
      <c r="DT143" s="152">
        <v>143.4</v>
      </c>
      <c r="DU143" s="152">
        <v>143.4</v>
      </c>
      <c r="DV143" s="152">
        <v>143.4</v>
      </c>
      <c r="DW143" s="152">
        <v>143.4</v>
      </c>
      <c r="DX143" s="152">
        <v>143.4</v>
      </c>
      <c r="DY143" s="152">
        <v>143.4</v>
      </c>
      <c r="DZ143" s="152">
        <v>143.4</v>
      </c>
      <c r="EA143" s="152">
        <v>143.4</v>
      </c>
      <c r="EB143" s="152">
        <v>143.4</v>
      </c>
      <c r="EC143" s="152">
        <v>143.4</v>
      </c>
      <c r="ED143" s="152">
        <v>143.4</v>
      </c>
      <c r="EE143" s="152">
        <v>143.4</v>
      </c>
      <c r="EF143" s="152">
        <v>143.4</v>
      </c>
      <c r="EG143" s="152">
        <v>143.4</v>
      </c>
      <c r="EH143" s="152">
        <v>143.4</v>
      </c>
      <c r="EI143" s="152">
        <v>143.4</v>
      </c>
      <c r="EJ143" s="152">
        <v>143.4</v>
      </c>
      <c r="EK143" s="152">
        <v>143.4</v>
      </c>
      <c r="EL143" s="152">
        <v>143.4</v>
      </c>
      <c r="EM143" s="152">
        <v>143.4</v>
      </c>
      <c r="EN143" s="152">
        <v>143.4</v>
      </c>
      <c r="EO143" s="152">
        <v>143.4</v>
      </c>
      <c r="EP143" s="152">
        <v>143.4</v>
      </c>
      <c r="EQ143" s="152">
        <v>143.4</v>
      </c>
      <c r="ER143" s="152">
        <v>143.80000000000001</v>
      </c>
      <c r="ES143" s="152">
        <v>143.4</v>
      </c>
      <c r="ET143" s="152">
        <v>143.4</v>
      </c>
      <c r="EU143" s="152">
        <v>143.4</v>
      </c>
      <c r="EV143" s="152">
        <v>143.4</v>
      </c>
      <c r="EW143" s="152">
        <v>143.4</v>
      </c>
    </row>
    <row r="144" spans="1:153">
      <c r="A144" s="141" t="s">
        <v>7322</v>
      </c>
      <c r="B144" s="141" t="s">
        <v>7323</v>
      </c>
      <c r="C144" s="142">
        <v>0.64702999999999999</v>
      </c>
      <c r="D144" s="143">
        <v>100</v>
      </c>
      <c r="E144" s="143">
        <v>100</v>
      </c>
      <c r="F144" s="143">
        <v>100</v>
      </c>
      <c r="G144" s="143">
        <v>100</v>
      </c>
      <c r="H144" s="143">
        <v>100</v>
      </c>
      <c r="I144" s="143">
        <v>100</v>
      </c>
      <c r="J144" s="143">
        <v>100</v>
      </c>
      <c r="K144" s="143">
        <v>100</v>
      </c>
      <c r="L144" s="143">
        <v>100</v>
      </c>
      <c r="M144" s="143">
        <v>100</v>
      </c>
      <c r="N144" s="143">
        <v>100</v>
      </c>
      <c r="O144" s="143">
        <v>100</v>
      </c>
      <c r="P144" s="143">
        <v>100</v>
      </c>
      <c r="Q144" s="143">
        <v>100</v>
      </c>
      <c r="R144" s="143">
        <v>101.4</v>
      </c>
      <c r="S144" s="143">
        <v>101.4</v>
      </c>
      <c r="T144" s="143">
        <v>101.4</v>
      </c>
      <c r="U144" s="143">
        <v>101.4</v>
      </c>
      <c r="V144" s="143">
        <v>101.4</v>
      </c>
      <c r="W144" s="143">
        <v>101.4</v>
      </c>
      <c r="X144" s="143">
        <v>101.4</v>
      </c>
      <c r="Y144" s="143">
        <v>101.4</v>
      </c>
      <c r="Z144" s="143">
        <v>101.4</v>
      </c>
      <c r="AA144" s="143">
        <v>101.4</v>
      </c>
      <c r="AB144" s="143">
        <v>101.4</v>
      </c>
      <c r="AC144" s="143">
        <v>101.4</v>
      </c>
      <c r="AD144" s="143">
        <v>101.4</v>
      </c>
      <c r="AE144" s="143">
        <v>101.4</v>
      </c>
      <c r="AF144" s="143">
        <v>101.4</v>
      </c>
      <c r="AG144" s="143">
        <v>101.4</v>
      </c>
      <c r="AH144" s="143">
        <v>101.4</v>
      </c>
      <c r="AI144" s="143">
        <v>101.4</v>
      </c>
      <c r="AJ144" s="143">
        <v>101.4</v>
      </c>
      <c r="AK144" s="143">
        <v>101.4</v>
      </c>
      <c r="AL144" s="143">
        <v>101.4</v>
      </c>
      <c r="AM144" s="143">
        <v>101.4</v>
      </c>
      <c r="AN144" s="143">
        <v>101.4</v>
      </c>
      <c r="AO144" s="143">
        <v>101.4</v>
      </c>
      <c r="AP144" s="143">
        <v>101.4</v>
      </c>
      <c r="AQ144" s="143">
        <v>101.4</v>
      </c>
      <c r="AR144" s="143">
        <v>101.4</v>
      </c>
      <c r="AS144" s="143">
        <v>101.4</v>
      </c>
      <c r="AT144" s="143">
        <v>101.4</v>
      </c>
      <c r="AU144" s="143">
        <v>101.4</v>
      </c>
      <c r="AV144" s="143">
        <v>101.4</v>
      </c>
      <c r="AW144" s="143">
        <v>101.4</v>
      </c>
      <c r="AX144" s="143">
        <v>101.4</v>
      </c>
      <c r="AY144" s="143">
        <v>101.4</v>
      </c>
      <c r="AZ144" s="143">
        <v>101.4</v>
      </c>
      <c r="BA144" s="143">
        <v>101.4</v>
      </c>
      <c r="BB144" s="143">
        <v>101.4</v>
      </c>
      <c r="BC144" s="143">
        <v>101.4</v>
      </c>
      <c r="BD144" s="143">
        <v>101.4</v>
      </c>
      <c r="BE144" s="143">
        <v>101.4</v>
      </c>
      <c r="BF144" s="143">
        <v>101.4</v>
      </c>
      <c r="BG144" s="143">
        <v>101.4</v>
      </c>
      <c r="BH144" s="143">
        <v>101.4</v>
      </c>
      <c r="BI144" s="143">
        <v>123.1</v>
      </c>
      <c r="BJ144" s="143">
        <v>130.80000000000001</v>
      </c>
      <c r="BK144" s="144">
        <v>131.5</v>
      </c>
      <c r="BL144" s="143">
        <v>135.5</v>
      </c>
      <c r="BM144" s="143">
        <v>135.5</v>
      </c>
      <c r="BN144" s="143">
        <v>135.5</v>
      </c>
      <c r="BO144" s="143">
        <v>135.5</v>
      </c>
      <c r="BP144" s="143">
        <v>135.5</v>
      </c>
      <c r="BQ144" s="143">
        <v>135.5</v>
      </c>
      <c r="BR144" s="145">
        <v>135.5</v>
      </c>
      <c r="BS144" s="145">
        <v>133.6</v>
      </c>
      <c r="BT144" s="145">
        <v>131.69999999999999</v>
      </c>
      <c r="BU144" s="145">
        <v>131.69999999999999</v>
      </c>
      <c r="BV144" s="145">
        <v>131.69999999999999</v>
      </c>
      <c r="BW144" s="145">
        <v>131.69999999999999</v>
      </c>
      <c r="BX144" s="145">
        <v>132</v>
      </c>
      <c r="BY144" s="145">
        <v>132</v>
      </c>
      <c r="BZ144" s="143">
        <v>132</v>
      </c>
      <c r="CA144" s="143">
        <v>132</v>
      </c>
      <c r="CB144" s="143">
        <v>132</v>
      </c>
      <c r="CC144" s="143">
        <v>132.80000000000001</v>
      </c>
      <c r="CD144" s="143">
        <v>133.30000000000001</v>
      </c>
      <c r="CE144" s="143">
        <v>133.30000000000001</v>
      </c>
      <c r="CF144" s="143">
        <v>133.30000000000001</v>
      </c>
      <c r="CG144" s="143">
        <v>133.9</v>
      </c>
      <c r="CH144" s="143">
        <v>133.9</v>
      </c>
      <c r="CI144" s="143">
        <v>133.9</v>
      </c>
      <c r="CJ144" s="146">
        <v>133.9</v>
      </c>
      <c r="CK144" s="146">
        <v>133.9</v>
      </c>
      <c r="CL144" s="146">
        <v>133.9</v>
      </c>
      <c r="CM144" s="147">
        <v>133.9</v>
      </c>
      <c r="CN144" s="147">
        <v>133.9</v>
      </c>
      <c r="CO144" s="147">
        <v>136.5</v>
      </c>
      <c r="CP144" s="148">
        <v>136.5</v>
      </c>
      <c r="CQ144" s="149">
        <v>141.9</v>
      </c>
      <c r="CR144" s="149">
        <v>141.9</v>
      </c>
      <c r="CS144" s="149">
        <v>141.9</v>
      </c>
      <c r="CT144" s="149">
        <v>141.9</v>
      </c>
      <c r="CU144" s="150">
        <v>141.9</v>
      </c>
      <c r="CV144" s="150">
        <v>141.9</v>
      </c>
      <c r="CW144" s="150">
        <v>141.6</v>
      </c>
      <c r="CX144" s="150">
        <v>141.6</v>
      </c>
      <c r="CY144" s="150">
        <v>141.6</v>
      </c>
      <c r="CZ144" s="150">
        <v>141.6</v>
      </c>
      <c r="DA144" s="150">
        <v>141.6</v>
      </c>
      <c r="DB144" s="151">
        <v>141.69999999999999</v>
      </c>
      <c r="DC144" s="151">
        <v>141.9</v>
      </c>
      <c r="DD144" s="151">
        <v>141.9</v>
      </c>
      <c r="DE144" s="151">
        <v>141.9</v>
      </c>
      <c r="DF144" s="151">
        <v>141.9</v>
      </c>
      <c r="DG144" s="151">
        <v>141.9</v>
      </c>
      <c r="DH144" s="151">
        <v>141.9</v>
      </c>
      <c r="DI144" s="151">
        <v>141.9</v>
      </c>
      <c r="DJ144" s="151">
        <v>141.9</v>
      </c>
      <c r="DK144" s="151">
        <v>141.9</v>
      </c>
      <c r="DL144" s="151">
        <v>143.4</v>
      </c>
      <c r="DM144" s="152">
        <v>143.4</v>
      </c>
      <c r="DN144" s="152">
        <v>143.4</v>
      </c>
      <c r="DO144" s="152">
        <v>143.4</v>
      </c>
      <c r="DP144" s="152">
        <v>143.4</v>
      </c>
      <c r="DQ144" s="152">
        <v>143.4</v>
      </c>
      <c r="DR144" s="152">
        <v>143.4</v>
      </c>
      <c r="DS144" s="152">
        <v>143.4</v>
      </c>
      <c r="DT144" s="152">
        <v>143.4</v>
      </c>
      <c r="DU144" s="152">
        <v>143.4</v>
      </c>
      <c r="DV144" s="152">
        <v>143.4</v>
      </c>
      <c r="DW144" s="152">
        <v>143.4</v>
      </c>
      <c r="DX144" s="152">
        <v>143.4</v>
      </c>
      <c r="DY144" s="152">
        <v>143.4</v>
      </c>
      <c r="DZ144" s="152">
        <v>143.4</v>
      </c>
      <c r="EA144" s="152">
        <v>143.4</v>
      </c>
      <c r="EB144" s="152">
        <v>143.4</v>
      </c>
      <c r="EC144" s="152">
        <v>143.4</v>
      </c>
      <c r="ED144" s="152">
        <v>143.4</v>
      </c>
      <c r="EE144" s="152">
        <v>143.4</v>
      </c>
      <c r="EF144" s="152">
        <v>143.4</v>
      </c>
      <c r="EG144" s="152">
        <v>143.4</v>
      </c>
      <c r="EH144" s="152">
        <v>143.4</v>
      </c>
      <c r="EI144" s="152">
        <v>143.4</v>
      </c>
      <c r="EJ144" s="152">
        <v>143.4</v>
      </c>
      <c r="EK144" s="152">
        <v>143.4</v>
      </c>
      <c r="EL144" s="152">
        <v>143.4</v>
      </c>
      <c r="EM144" s="152">
        <v>143.4</v>
      </c>
      <c r="EN144" s="152">
        <v>143.4</v>
      </c>
      <c r="EO144" s="152">
        <v>143.4</v>
      </c>
      <c r="EP144" s="152">
        <v>143.4</v>
      </c>
      <c r="EQ144" s="152">
        <v>143.4</v>
      </c>
      <c r="ER144" s="152">
        <v>143.80000000000001</v>
      </c>
      <c r="ES144" s="152">
        <v>143.4</v>
      </c>
      <c r="ET144" s="152">
        <v>143.4</v>
      </c>
      <c r="EU144" s="152">
        <v>143.4</v>
      </c>
      <c r="EV144" s="152">
        <v>143.4</v>
      </c>
      <c r="EW144" s="152">
        <v>143.4</v>
      </c>
    </row>
    <row r="145" spans="1:153">
      <c r="A145" s="141" t="s">
        <v>7324</v>
      </c>
      <c r="B145" s="141" t="s">
        <v>7325</v>
      </c>
      <c r="C145" s="142">
        <v>1.40097</v>
      </c>
      <c r="D145" s="143">
        <v>100.8</v>
      </c>
      <c r="E145" s="143">
        <v>100.8</v>
      </c>
      <c r="F145" s="143">
        <v>102</v>
      </c>
      <c r="G145" s="143">
        <v>103.9</v>
      </c>
      <c r="H145" s="143">
        <v>103.9</v>
      </c>
      <c r="I145" s="143">
        <v>103.9</v>
      </c>
      <c r="J145" s="143">
        <v>103.9</v>
      </c>
      <c r="K145" s="143">
        <v>103.9</v>
      </c>
      <c r="L145" s="143">
        <v>103.9</v>
      </c>
      <c r="M145" s="143">
        <v>103.9</v>
      </c>
      <c r="N145" s="143">
        <v>103.9</v>
      </c>
      <c r="O145" s="143">
        <v>103.9</v>
      </c>
      <c r="P145" s="143">
        <v>103.9</v>
      </c>
      <c r="Q145" s="143">
        <v>103.9</v>
      </c>
      <c r="R145" s="143">
        <v>106.2</v>
      </c>
      <c r="S145" s="143">
        <v>106.2</v>
      </c>
      <c r="T145" s="143">
        <v>106.2</v>
      </c>
      <c r="U145" s="143">
        <v>106.2</v>
      </c>
      <c r="V145" s="143">
        <v>106.2</v>
      </c>
      <c r="W145" s="143">
        <v>106.2</v>
      </c>
      <c r="X145" s="143">
        <v>107.9</v>
      </c>
      <c r="Y145" s="143">
        <v>109.6</v>
      </c>
      <c r="Z145" s="143">
        <v>109.6</v>
      </c>
      <c r="AA145" s="143">
        <v>109.6</v>
      </c>
      <c r="AB145" s="143">
        <v>109.6</v>
      </c>
      <c r="AC145" s="143">
        <v>109.6</v>
      </c>
      <c r="AD145" s="143">
        <v>109.6</v>
      </c>
      <c r="AE145" s="143">
        <v>109.6</v>
      </c>
      <c r="AF145" s="143">
        <v>109.6</v>
      </c>
      <c r="AG145" s="143">
        <v>109.6</v>
      </c>
      <c r="AH145" s="143">
        <v>109.6</v>
      </c>
      <c r="AI145" s="143">
        <v>109.6</v>
      </c>
      <c r="AJ145" s="143">
        <v>109.6</v>
      </c>
      <c r="AK145" s="143">
        <v>109.6</v>
      </c>
      <c r="AL145" s="143">
        <v>109.6</v>
      </c>
      <c r="AM145" s="143">
        <v>109.6</v>
      </c>
      <c r="AN145" s="143">
        <v>109.6</v>
      </c>
      <c r="AO145" s="143">
        <v>109.6</v>
      </c>
      <c r="AP145" s="143">
        <v>109.6</v>
      </c>
      <c r="AQ145" s="143">
        <v>109.6</v>
      </c>
      <c r="AR145" s="143">
        <v>109.6</v>
      </c>
      <c r="AS145" s="143">
        <v>109.6</v>
      </c>
      <c r="AT145" s="143">
        <v>109.6</v>
      </c>
      <c r="AU145" s="143">
        <v>109.6</v>
      </c>
      <c r="AV145" s="143">
        <v>109.6</v>
      </c>
      <c r="AW145" s="143">
        <v>109.6</v>
      </c>
      <c r="AX145" s="143">
        <v>109.6</v>
      </c>
      <c r="AY145" s="143">
        <v>109.6</v>
      </c>
      <c r="AZ145" s="143">
        <v>109.6</v>
      </c>
      <c r="BA145" s="143">
        <v>109.6</v>
      </c>
      <c r="BB145" s="143">
        <v>110.7</v>
      </c>
      <c r="BC145" s="143">
        <v>110.7</v>
      </c>
      <c r="BD145" s="143">
        <v>110.7</v>
      </c>
      <c r="BE145" s="143">
        <v>110.7</v>
      </c>
      <c r="BF145" s="143">
        <v>110.7</v>
      </c>
      <c r="BG145" s="143">
        <v>110.7</v>
      </c>
      <c r="BH145" s="143">
        <v>110.7</v>
      </c>
      <c r="BI145" s="143">
        <v>110.7</v>
      </c>
      <c r="BJ145" s="143">
        <v>110.7</v>
      </c>
      <c r="BK145" s="144">
        <v>110.7</v>
      </c>
      <c r="BL145" s="143">
        <v>110.7</v>
      </c>
      <c r="BM145" s="143">
        <v>110.7</v>
      </c>
      <c r="BN145" s="143">
        <v>110.7</v>
      </c>
      <c r="BO145" s="143">
        <v>110.7</v>
      </c>
      <c r="BP145" s="143">
        <v>110.7</v>
      </c>
      <c r="BQ145" s="143">
        <v>110.7</v>
      </c>
      <c r="BR145" s="145">
        <v>110.7</v>
      </c>
      <c r="BS145" s="145">
        <v>110.4</v>
      </c>
      <c r="BT145" s="145">
        <v>110.4</v>
      </c>
      <c r="BU145" s="145">
        <v>116.8</v>
      </c>
      <c r="BV145" s="145">
        <v>119</v>
      </c>
      <c r="BW145" s="145">
        <v>119</v>
      </c>
      <c r="BX145" s="145">
        <v>119</v>
      </c>
      <c r="BY145" s="145">
        <v>119</v>
      </c>
      <c r="BZ145" s="143">
        <v>119</v>
      </c>
      <c r="CA145" s="143">
        <v>119</v>
      </c>
      <c r="CB145" s="143">
        <v>119</v>
      </c>
      <c r="CC145" s="143">
        <v>119</v>
      </c>
      <c r="CD145" s="143">
        <v>119</v>
      </c>
      <c r="CE145" s="143">
        <v>119</v>
      </c>
      <c r="CF145" s="143">
        <v>119</v>
      </c>
      <c r="CG145" s="143">
        <v>119</v>
      </c>
      <c r="CH145" s="143">
        <v>119</v>
      </c>
      <c r="CI145" s="143">
        <v>119</v>
      </c>
      <c r="CJ145" s="146">
        <v>119</v>
      </c>
      <c r="CK145" s="146">
        <v>119</v>
      </c>
      <c r="CL145" s="146">
        <v>119</v>
      </c>
      <c r="CM145" s="147">
        <v>119</v>
      </c>
      <c r="CN145" s="147">
        <v>119</v>
      </c>
      <c r="CO145" s="147">
        <v>119</v>
      </c>
      <c r="CP145" s="148">
        <v>119</v>
      </c>
      <c r="CQ145" s="149">
        <v>119</v>
      </c>
      <c r="CR145" s="149">
        <v>119</v>
      </c>
      <c r="CS145" s="149">
        <v>119</v>
      </c>
      <c r="CT145" s="149">
        <v>119</v>
      </c>
      <c r="CU145" s="150">
        <v>119</v>
      </c>
      <c r="CV145" s="150">
        <v>119</v>
      </c>
      <c r="CW145" s="150">
        <v>119</v>
      </c>
      <c r="CX145" s="150">
        <v>119</v>
      </c>
      <c r="CY145" s="150">
        <v>119</v>
      </c>
      <c r="CZ145" s="150">
        <v>119</v>
      </c>
      <c r="DA145" s="150">
        <v>119</v>
      </c>
      <c r="DB145" s="151">
        <v>119</v>
      </c>
      <c r="DC145" s="151">
        <v>119</v>
      </c>
      <c r="DD145" s="151">
        <v>119.8</v>
      </c>
      <c r="DE145" s="151">
        <v>119.8</v>
      </c>
      <c r="DF145" s="151">
        <v>119.8</v>
      </c>
      <c r="DG145" s="151">
        <v>119.8</v>
      </c>
      <c r="DH145" s="151">
        <v>119.8</v>
      </c>
      <c r="DI145" s="151">
        <v>119.8</v>
      </c>
      <c r="DJ145" s="151">
        <v>119.8</v>
      </c>
      <c r="DK145" s="151">
        <v>119.8</v>
      </c>
      <c r="DL145" s="151">
        <v>119.8</v>
      </c>
      <c r="DM145" s="152">
        <v>119.8</v>
      </c>
      <c r="DN145" s="152">
        <v>119.8</v>
      </c>
      <c r="DO145" s="152">
        <v>119.8</v>
      </c>
      <c r="DP145" s="152">
        <v>119.8</v>
      </c>
      <c r="DQ145" s="152">
        <v>119.8</v>
      </c>
      <c r="DR145" s="152">
        <v>119.8</v>
      </c>
      <c r="DS145" s="152">
        <v>119.8</v>
      </c>
      <c r="DT145" s="152">
        <v>119.8</v>
      </c>
      <c r="DU145" s="152">
        <v>119.8</v>
      </c>
      <c r="DV145" s="152">
        <v>119.8</v>
      </c>
      <c r="DW145" s="152">
        <v>119.8</v>
      </c>
      <c r="DX145" s="152">
        <v>119.8</v>
      </c>
      <c r="DY145" s="152">
        <v>119.8</v>
      </c>
      <c r="DZ145" s="152">
        <v>119.8</v>
      </c>
      <c r="EA145" s="152">
        <v>119.8</v>
      </c>
      <c r="EB145" s="152">
        <v>119.8</v>
      </c>
      <c r="EC145" s="152">
        <v>119.8</v>
      </c>
      <c r="ED145" s="152">
        <v>119.8</v>
      </c>
      <c r="EE145" s="152">
        <v>119.8</v>
      </c>
      <c r="EF145" s="152">
        <v>119.8</v>
      </c>
      <c r="EG145" s="152">
        <v>119.8</v>
      </c>
      <c r="EH145" s="152">
        <v>125.8</v>
      </c>
      <c r="EI145" s="152">
        <v>125.8</v>
      </c>
      <c r="EJ145" s="152">
        <v>125.8</v>
      </c>
      <c r="EK145" s="152">
        <v>125.8</v>
      </c>
      <c r="EL145" s="152">
        <v>125.8</v>
      </c>
      <c r="EM145" s="152">
        <v>125.8</v>
      </c>
      <c r="EN145" s="152">
        <v>125.8</v>
      </c>
      <c r="EO145" s="152">
        <v>125.8</v>
      </c>
      <c r="EP145" s="152">
        <v>125.8</v>
      </c>
      <c r="EQ145" s="152">
        <v>125.8</v>
      </c>
      <c r="ER145" s="152">
        <v>125.8</v>
      </c>
      <c r="ES145" s="152">
        <v>125.8</v>
      </c>
      <c r="ET145" s="152">
        <v>125.8</v>
      </c>
      <c r="EU145" s="152">
        <v>125.8</v>
      </c>
      <c r="EV145" s="152">
        <v>125.8</v>
      </c>
      <c r="EW145" s="152">
        <v>125.8</v>
      </c>
    </row>
    <row r="146" spans="1:153">
      <c r="A146" s="141" t="s">
        <v>7326</v>
      </c>
      <c r="B146" s="141" t="s">
        <v>7327</v>
      </c>
      <c r="C146" s="142">
        <v>0.49990000000000001</v>
      </c>
      <c r="D146" s="143">
        <v>105</v>
      </c>
      <c r="E146" s="143">
        <v>105</v>
      </c>
      <c r="F146" s="143">
        <v>105.3</v>
      </c>
      <c r="G146" s="143">
        <v>105.8</v>
      </c>
      <c r="H146" s="143">
        <v>105.8</v>
      </c>
      <c r="I146" s="143">
        <v>105.8</v>
      </c>
      <c r="J146" s="143">
        <v>105.8</v>
      </c>
      <c r="K146" s="143">
        <v>105.8</v>
      </c>
      <c r="L146" s="143">
        <v>105.8</v>
      </c>
      <c r="M146" s="143">
        <v>105.8</v>
      </c>
      <c r="N146" s="143">
        <v>105.8</v>
      </c>
      <c r="O146" s="143">
        <v>105.8</v>
      </c>
      <c r="P146" s="143">
        <v>105.8</v>
      </c>
      <c r="Q146" s="143">
        <v>105.8</v>
      </c>
      <c r="R146" s="143">
        <v>102.2</v>
      </c>
      <c r="S146" s="143">
        <v>102.2</v>
      </c>
      <c r="T146" s="143">
        <v>102.2</v>
      </c>
      <c r="U146" s="143">
        <v>102.2</v>
      </c>
      <c r="V146" s="143">
        <v>102.2</v>
      </c>
      <c r="W146" s="143">
        <v>102.2</v>
      </c>
      <c r="X146" s="143">
        <v>102.6</v>
      </c>
      <c r="Y146" s="143">
        <v>103</v>
      </c>
      <c r="Z146" s="143">
        <v>103</v>
      </c>
      <c r="AA146" s="143">
        <v>103</v>
      </c>
      <c r="AB146" s="143">
        <v>103</v>
      </c>
      <c r="AC146" s="143">
        <v>103</v>
      </c>
      <c r="AD146" s="143">
        <v>103</v>
      </c>
      <c r="AE146" s="143">
        <v>103</v>
      </c>
      <c r="AF146" s="143">
        <v>103</v>
      </c>
      <c r="AG146" s="143">
        <v>103</v>
      </c>
      <c r="AH146" s="143">
        <v>103</v>
      </c>
      <c r="AI146" s="143">
        <v>103</v>
      </c>
      <c r="AJ146" s="143">
        <v>103</v>
      </c>
      <c r="AK146" s="143">
        <v>103</v>
      </c>
      <c r="AL146" s="143">
        <v>103</v>
      </c>
      <c r="AM146" s="143">
        <v>103</v>
      </c>
      <c r="AN146" s="143">
        <v>103</v>
      </c>
      <c r="AO146" s="143">
        <v>103</v>
      </c>
      <c r="AP146" s="143">
        <v>103</v>
      </c>
      <c r="AQ146" s="143">
        <v>103</v>
      </c>
      <c r="AR146" s="143">
        <v>103</v>
      </c>
      <c r="AS146" s="143">
        <v>103</v>
      </c>
      <c r="AT146" s="143">
        <v>103</v>
      </c>
      <c r="AU146" s="143">
        <v>103</v>
      </c>
      <c r="AV146" s="143">
        <v>103</v>
      </c>
      <c r="AW146" s="143">
        <v>103</v>
      </c>
      <c r="AX146" s="143">
        <v>103</v>
      </c>
      <c r="AY146" s="143">
        <v>103</v>
      </c>
      <c r="AZ146" s="143">
        <v>103</v>
      </c>
      <c r="BA146" s="143">
        <v>103</v>
      </c>
      <c r="BB146" s="143">
        <v>88.6</v>
      </c>
      <c r="BC146" s="143">
        <v>88.6</v>
      </c>
      <c r="BD146" s="143">
        <v>88.6</v>
      </c>
      <c r="BE146" s="143">
        <v>88.6</v>
      </c>
      <c r="BF146" s="143">
        <v>88.6</v>
      </c>
      <c r="BG146" s="143">
        <v>88.6</v>
      </c>
      <c r="BH146" s="143">
        <v>88.6</v>
      </c>
      <c r="BI146" s="143">
        <v>88.6</v>
      </c>
      <c r="BJ146" s="143">
        <v>88.6</v>
      </c>
      <c r="BK146" s="144">
        <v>88.6</v>
      </c>
      <c r="BL146" s="143">
        <v>88.6</v>
      </c>
      <c r="BM146" s="143">
        <v>88.6</v>
      </c>
      <c r="BN146" s="143">
        <v>88.6</v>
      </c>
      <c r="BO146" s="143">
        <v>88.6</v>
      </c>
      <c r="BP146" s="143">
        <v>88.6</v>
      </c>
      <c r="BQ146" s="143">
        <v>88.6</v>
      </c>
      <c r="BR146" s="145">
        <v>88.6</v>
      </c>
      <c r="BS146" s="145">
        <v>87.9</v>
      </c>
      <c r="BT146" s="145">
        <v>87.9</v>
      </c>
      <c r="BU146" s="145">
        <v>87.6</v>
      </c>
      <c r="BV146" s="145">
        <v>87.6</v>
      </c>
      <c r="BW146" s="145">
        <v>87.6</v>
      </c>
      <c r="BX146" s="145">
        <v>87.6</v>
      </c>
      <c r="BY146" s="145">
        <v>87.6</v>
      </c>
      <c r="BZ146" s="143">
        <v>87.6</v>
      </c>
      <c r="CA146" s="143">
        <v>87.6</v>
      </c>
      <c r="CB146" s="143">
        <v>87.6</v>
      </c>
      <c r="CC146" s="143">
        <v>87.6</v>
      </c>
      <c r="CD146" s="143">
        <v>87.6</v>
      </c>
      <c r="CE146" s="143">
        <v>87.6</v>
      </c>
      <c r="CF146" s="143">
        <v>87.6</v>
      </c>
      <c r="CG146" s="143">
        <v>87.6</v>
      </c>
      <c r="CH146" s="143">
        <v>87.6</v>
      </c>
      <c r="CI146" s="143">
        <v>87.6</v>
      </c>
      <c r="CJ146" s="146">
        <v>87.6</v>
      </c>
      <c r="CK146" s="146">
        <v>87.6</v>
      </c>
      <c r="CL146" s="146">
        <v>87.6</v>
      </c>
      <c r="CM146" s="147">
        <v>87.6</v>
      </c>
      <c r="CN146" s="147">
        <v>87.6</v>
      </c>
      <c r="CO146" s="147">
        <v>87.6</v>
      </c>
      <c r="CP146" s="148">
        <v>87.6</v>
      </c>
      <c r="CQ146" s="149">
        <v>87.6</v>
      </c>
      <c r="CR146" s="149">
        <v>87.6</v>
      </c>
      <c r="CS146" s="149">
        <v>87.6</v>
      </c>
      <c r="CT146" s="149">
        <v>87.6</v>
      </c>
      <c r="CU146" s="150">
        <v>87.6</v>
      </c>
      <c r="CV146" s="150">
        <v>87.6</v>
      </c>
      <c r="CW146" s="150">
        <v>87.6</v>
      </c>
      <c r="CX146" s="150">
        <v>87.6</v>
      </c>
      <c r="CY146" s="150">
        <v>87.6</v>
      </c>
      <c r="CZ146" s="150">
        <v>87.6</v>
      </c>
      <c r="DA146" s="150">
        <v>87.6</v>
      </c>
      <c r="DB146" s="151">
        <v>87.6</v>
      </c>
      <c r="DC146" s="151">
        <v>87.6</v>
      </c>
      <c r="DD146" s="151">
        <v>87.8</v>
      </c>
      <c r="DE146" s="151">
        <v>87.8</v>
      </c>
      <c r="DF146" s="151">
        <v>87.8</v>
      </c>
      <c r="DG146" s="151">
        <v>87.8</v>
      </c>
      <c r="DH146" s="151">
        <v>87.8</v>
      </c>
      <c r="DI146" s="151">
        <v>87.8</v>
      </c>
      <c r="DJ146" s="151">
        <v>87.8</v>
      </c>
      <c r="DK146" s="151">
        <v>87.8</v>
      </c>
      <c r="DL146" s="151">
        <v>87.8</v>
      </c>
      <c r="DM146" s="152">
        <v>87.8</v>
      </c>
      <c r="DN146" s="152">
        <v>87.8</v>
      </c>
      <c r="DO146" s="152">
        <v>87.8</v>
      </c>
      <c r="DP146" s="152">
        <v>87.8</v>
      </c>
      <c r="DQ146" s="152">
        <v>87.8</v>
      </c>
      <c r="DR146" s="152">
        <v>87.8</v>
      </c>
      <c r="DS146" s="152">
        <v>87.8</v>
      </c>
      <c r="DT146" s="152">
        <v>87.8</v>
      </c>
      <c r="DU146" s="152">
        <v>87.8</v>
      </c>
      <c r="DV146" s="152">
        <v>87.8</v>
      </c>
      <c r="DW146" s="152">
        <v>87.8</v>
      </c>
      <c r="DX146" s="152">
        <v>87.8</v>
      </c>
      <c r="DY146" s="152">
        <v>87.8</v>
      </c>
      <c r="DZ146" s="152">
        <v>87.8</v>
      </c>
      <c r="EA146" s="152">
        <v>87.8</v>
      </c>
      <c r="EB146" s="152">
        <v>87.8</v>
      </c>
      <c r="EC146" s="152">
        <v>87.8</v>
      </c>
      <c r="ED146" s="152">
        <v>87.8</v>
      </c>
      <c r="EE146" s="152">
        <v>87.8</v>
      </c>
      <c r="EF146" s="152">
        <v>87.8</v>
      </c>
      <c r="EG146" s="152">
        <v>87.8</v>
      </c>
      <c r="EH146" s="152">
        <v>94.8</v>
      </c>
      <c r="EI146" s="152">
        <v>94.8</v>
      </c>
      <c r="EJ146" s="152">
        <v>94.8</v>
      </c>
      <c r="EK146" s="152">
        <v>94.8</v>
      </c>
      <c r="EL146" s="152">
        <v>94.8</v>
      </c>
      <c r="EM146" s="152">
        <v>94.8</v>
      </c>
      <c r="EN146" s="152">
        <v>94.8</v>
      </c>
      <c r="EO146" s="152">
        <v>94.8</v>
      </c>
      <c r="EP146" s="152">
        <v>94.8</v>
      </c>
      <c r="EQ146" s="152">
        <v>94.8</v>
      </c>
      <c r="ER146" s="152">
        <v>94.8</v>
      </c>
      <c r="ES146" s="152">
        <v>94.8</v>
      </c>
      <c r="ET146" s="152">
        <v>94.8</v>
      </c>
      <c r="EU146" s="152">
        <v>94.8</v>
      </c>
      <c r="EV146" s="152">
        <v>94.8</v>
      </c>
      <c r="EW146" s="152">
        <v>94.8</v>
      </c>
    </row>
    <row r="147" spans="1:153">
      <c r="A147" s="141" t="s">
        <v>7328</v>
      </c>
      <c r="B147" s="141" t="s">
        <v>7329</v>
      </c>
      <c r="C147" s="142">
        <v>0.88904000000000005</v>
      </c>
      <c r="D147" s="143">
        <v>98.4</v>
      </c>
      <c r="E147" s="143">
        <v>98.4</v>
      </c>
      <c r="F147" s="143">
        <v>100.2</v>
      </c>
      <c r="G147" s="143">
        <v>102.8</v>
      </c>
      <c r="H147" s="143">
        <v>102.8</v>
      </c>
      <c r="I147" s="143">
        <v>102.8</v>
      </c>
      <c r="J147" s="143">
        <v>102.8</v>
      </c>
      <c r="K147" s="143">
        <v>102.8</v>
      </c>
      <c r="L147" s="143">
        <v>102.8</v>
      </c>
      <c r="M147" s="143">
        <v>102.8</v>
      </c>
      <c r="N147" s="143">
        <v>102.8</v>
      </c>
      <c r="O147" s="143">
        <v>102.8</v>
      </c>
      <c r="P147" s="143">
        <v>102.8</v>
      </c>
      <c r="Q147" s="143">
        <v>102.8</v>
      </c>
      <c r="R147" s="143">
        <v>108.4</v>
      </c>
      <c r="S147" s="143">
        <v>108.4</v>
      </c>
      <c r="T147" s="143">
        <v>108.4</v>
      </c>
      <c r="U147" s="143">
        <v>108.4</v>
      </c>
      <c r="V147" s="143">
        <v>108.4</v>
      </c>
      <c r="W147" s="143">
        <v>108.4</v>
      </c>
      <c r="X147" s="143">
        <v>110.8</v>
      </c>
      <c r="Y147" s="143">
        <v>113.3</v>
      </c>
      <c r="Z147" s="143">
        <v>113.3</v>
      </c>
      <c r="AA147" s="143">
        <v>113.3</v>
      </c>
      <c r="AB147" s="143">
        <v>113.3</v>
      </c>
      <c r="AC147" s="143">
        <v>113.3</v>
      </c>
      <c r="AD147" s="143">
        <v>113.3</v>
      </c>
      <c r="AE147" s="143">
        <v>113.3</v>
      </c>
      <c r="AF147" s="143">
        <v>113.3</v>
      </c>
      <c r="AG147" s="143">
        <v>113.3</v>
      </c>
      <c r="AH147" s="143">
        <v>113.3</v>
      </c>
      <c r="AI147" s="143">
        <v>113.3</v>
      </c>
      <c r="AJ147" s="143">
        <v>113.3</v>
      </c>
      <c r="AK147" s="143">
        <v>113.3</v>
      </c>
      <c r="AL147" s="143">
        <v>113.3</v>
      </c>
      <c r="AM147" s="143">
        <v>113.3</v>
      </c>
      <c r="AN147" s="143">
        <v>113.3</v>
      </c>
      <c r="AO147" s="143">
        <v>113.3</v>
      </c>
      <c r="AP147" s="143">
        <v>113.3</v>
      </c>
      <c r="AQ147" s="143">
        <v>113.3</v>
      </c>
      <c r="AR147" s="143">
        <v>113.3</v>
      </c>
      <c r="AS147" s="143">
        <v>113.3</v>
      </c>
      <c r="AT147" s="143">
        <v>113.3</v>
      </c>
      <c r="AU147" s="143">
        <v>113.3</v>
      </c>
      <c r="AV147" s="143">
        <v>113.3</v>
      </c>
      <c r="AW147" s="143">
        <v>113.3</v>
      </c>
      <c r="AX147" s="143">
        <v>113.3</v>
      </c>
      <c r="AY147" s="143">
        <v>113.3</v>
      </c>
      <c r="AZ147" s="143">
        <v>113.3</v>
      </c>
      <c r="BA147" s="143">
        <v>113.3</v>
      </c>
      <c r="BB147" s="143">
        <v>122.8</v>
      </c>
      <c r="BC147" s="143">
        <v>122.8</v>
      </c>
      <c r="BD147" s="143">
        <v>122.8</v>
      </c>
      <c r="BE147" s="143">
        <v>122.8</v>
      </c>
      <c r="BF147" s="143">
        <v>122.8</v>
      </c>
      <c r="BG147" s="143">
        <v>122.8</v>
      </c>
      <c r="BH147" s="143">
        <v>122.8</v>
      </c>
      <c r="BI147" s="143">
        <v>122.8</v>
      </c>
      <c r="BJ147" s="143">
        <v>122.8</v>
      </c>
      <c r="BK147" s="144">
        <v>122.8</v>
      </c>
      <c r="BL147" s="143">
        <v>122.8</v>
      </c>
      <c r="BM147" s="143">
        <v>122.8</v>
      </c>
      <c r="BN147" s="143">
        <v>122.8</v>
      </c>
      <c r="BO147" s="143">
        <v>122.8</v>
      </c>
      <c r="BP147" s="143">
        <v>122.8</v>
      </c>
      <c r="BQ147" s="143">
        <v>122.8</v>
      </c>
      <c r="BR147" s="145">
        <v>122.8</v>
      </c>
      <c r="BS147" s="145">
        <v>122.8</v>
      </c>
      <c r="BT147" s="145">
        <v>122.8</v>
      </c>
      <c r="BU147" s="145">
        <v>133.1</v>
      </c>
      <c r="BV147" s="145">
        <v>136.69999999999999</v>
      </c>
      <c r="BW147" s="145">
        <v>136.69999999999999</v>
      </c>
      <c r="BX147" s="145">
        <v>136.69999999999999</v>
      </c>
      <c r="BY147" s="145">
        <v>136.69999999999999</v>
      </c>
      <c r="BZ147" s="143">
        <v>136.69999999999999</v>
      </c>
      <c r="CA147" s="143">
        <v>136.69999999999999</v>
      </c>
      <c r="CB147" s="143">
        <v>136.69999999999999</v>
      </c>
      <c r="CC147" s="143">
        <v>136.69999999999999</v>
      </c>
      <c r="CD147" s="143">
        <v>136.69999999999999</v>
      </c>
      <c r="CE147" s="143">
        <v>136.69999999999999</v>
      </c>
      <c r="CF147" s="143">
        <v>136.69999999999999</v>
      </c>
      <c r="CG147" s="143">
        <v>136.69999999999999</v>
      </c>
      <c r="CH147" s="143">
        <v>136.69999999999999</v>
      </c>
      <c r="CI147" s="143">
        <v>136.69999999999999</v>
      </c>
      <c r="CJ147" s="146">
        <v>136.69999999999999</v>
      </c>
      <c r="CK147" s="146">
        <v>136.69999999999999</v>
      </c>
      <c r="CL147" s="146">
        <v>136.69999999999999</v>
      </c>
      <c r="CM147" s="147">
        <v>136.69999999999999</v>
      </c>
      <c r="CN147" s="147">
        <v>136.69999999999999</v>
      </c>
      <c r="CO147" s="147">
        <v>136.69999999999999</v>
      </c>
      <c r="CP147" s="148">
        <v>136.69999999999999</v>
      </c>
      <c r="CQ147" s="149">
        <v>136.69999999999999</v>
      </c>
      <c r="CR147" s="149">
        <v>136.69999999999999</v>
      </c>
      <c r="CS147" s="149">
        <v>136.69999999999999</v>
      </c>
      <c r="CT147" s="149">
        <v>136.69999999999999</v>
      </c>
      <c r="CU147" s="150">
        <v>136.69999999999999</v>
      </c>
      <c r="CV147" s="150">
        <v>136.69999999999999</v>
      </c>
      <c r="CW147" s="150">
        <v>136.69999999999999</v>
      </c>
      <c r="CX147" s="150">
        <v>136.69999999999999</v>
      </c>
      <c r="CY147" s="150">
        <v>136.69999999999999</v>
      </c>
      <c r="CZ147" s="150">
        <v>136.69999999999999</v>
      </c>
      <c r="DA147" s="150">
        <v>136.69999999999999</v>
      </c>
      <c r="DB147" s="151">
        <v>136.69999999999999</v>
      </c>
      <c r="DC147" s="151">
        <v>136.69999999999999</v>
      </c>
      <c r="DD147" s="151">
        <v>137.80000000000001</v>
      </c>
      <c r="DE147" s="151">
        <v>137.80000000000001</v>
      </c>
      <c r="DF147" s="151">
        <v>137.80000000000001</v>
      </c>
      <c r="DG147" s="151">
        <v>137.80000000000001</v>
      </c>
      <c r="DH147" s="151">
        <v>137.80000000000001</v>
      </c>
      <c r="DI147" s="151">
        <v>137.80000000000001</v>
      </c>
      <c r="DJ147" s="151">
        <v>137.80000000000001</v>
      </c>
      <c r="DK147" s="151">
        <v>137.80000000000001</v>
      </c>
      <c r="DL147" s="151">
        <v>137.80000000000001</v>
      </c>
      <c r="DM147" s="152">
        <v>137.80000000000001</v>
      </c>
      <c r="DN147" s="152">
        <v>137.80000000000001</v>
      </c>
      <c r="DO147" s="152">
        <v>137.80000000000001</v>
      </c>
      <c r="DP147" s="152">
        <v>137.80000000000001</v>
      </c>
      <c r="DQ147" s="152">
        <v>137.80000000000001</v>
      </c>
      <c r="DR147" s="152">
        <v>137.80000000000001</v>
      </c>
      <c r="DS147" s="152">
        <v>137.80000000000001</v>
      </c>
      <c r="DT147" s="152">
        <v>137.80000000000001</v>
      </c>
      <c r="DU147" s="152">
        <v>137.80000000000001</v>
      </c>
      <c r="DV147" s="152">
        <v>137.80000000000001</v>
      </c>
      <c r="DW147" s="152">
        <v>137.80000000000001</v>
      </c>
      <c r="DX147" s="152">
        <v>137.80000000000001</v>
      </c>
      <c r="DY147" s="152">
        <v>137.80000000000001</v>
      </c>
      <c r="DZ147" s="152">
        <v>137.80000000000001</v>
      </c>
      <c r="EA147" s="152">
        <v>137.80000000000001</v>
      </c>
      <c r="EB147" s="152">
        <v>137.80000000000001</v>
      </c>
      <c r="EC147" s="152">
        <v>137.80000000000001</v>
      </c>
      <c r="ED147" s="152">
        <v>137.80000000000001</v>
      </c>
      <c r="EE147" s="152">
        <v>137.80000000000001</v>
      </c>
      <c r="EF147" s="152">
        <v>137.80000000000001</v>
      </c>
      <c r="EG147" s="152">
        <v>137.80000000000001</v>
      </c>
      <c r="EH147" s="152">
        <v>143.30000000000001</v>
      </c>
      <c r="EI147" s="152">
        <v>143.30000000000001</v>
      </c>
      <c r="EJ147" s="152">
        <v>143.30000000000001</v>
      </c>
      <c r="EK147" s="152">
        <v>143.30000000000001</v>
      </c>
      <c r="EL147" s="152">
        <v>143.30000000000001</v>
      </c>
      <c r="EM147" s="152">
        <v>143.30000000000001</v>
      </c>
      <c r="EN147" s="152">
        <v>143.30000000000001</v>
      </c>
      <c r="EO147" s="152">
        <v>143.30000000000001</v>
      </c>
      <c r="EP147" s="152">
        <v>143.30000000000001</v>
      </c>
      <c r="EQ147" s="152">
        <v>143.30000000000001</v>
      </c>
      <c r="ER147" s="152">
        <v>143.30000000000001</v>
      </c>
      <c r="ES147" s="152">
        <v>143.30000000000001</v>
      </c>
      <c r="ET147" s="152">
        <v>143.30000000000001</v>
      </c>
      <c r="EU147" s="152">
        <v>143.30000000000001</v>
      </c>
      <c r="EV147" s="152">
        <v>143.30000000000001</v>
      </c>
      <c r="EW147" s="152">
        <v>143.30000000000001</v>
      </c>
    </row>
    <row r="148" spans="1:153">
      <c r="A148" s="141" t="s">
        <v>7330</v>
      </c>
      <c r="B148" s="141" t="s">
        <v>7331</v>
      </c>
      <c r="C148" s="142">
        <v>1.2030000000000001E-2</v>
      </c>
      <c r="D148" s="143">
        <v>100</v>
      </c>
      <c r="E148" s="143">
        <v>100</v>
      </c>
      <c r="F148" s="143">
        <v>101.6</v>
      </c>
      <c r="G148" s="143">
        <v>104.2</v>
      </c>
      <c r="H148" s="143">
        <v>104.2</v>
      </c>
      <c r="I148" s="143">
        <v>104.2</v>
      </c>
      <c r="J148" s="143">
        <v>104.2</v>
      </c>
      <c r="K148" s="143">
        <v>104.2</v>
      </c>
      <c r="L148" s="143">
        <v>104.2</v>
      </c>
      <c r="M148" s="143">
        <v>104.2</v>
      </c>
      <c r="N148" s="143">
        <v>104.2</v>
      </c>
      <c r="O148" s="143">
        <v>104.2</v>
      </c>
      <c r="P148" s="143">
        <v>104.2</v>
      </c>
      <c r="Q148" s="143">
        <v>104.2</v>
      </c>
      <c r="R148" s="143">
        <v>110.4</v>
      </c>
      <c r="S148" s="143">
        <v>110.4</v>
      </c>
      <c r="T148" s="143">
        <v>110.4</v>
      </c>
      <c r="U148" s="143">
        <v>110.4</v>
      </c>
      <c r="V148" s="143">
        <v>110.4</v>
      </c>
      <c r="W148" s="143">
        <v>110.4</v>
      </c>
      <c r="X148" s="143">
        <v>112.9</v>
      </c>
      <c r="Y148" s="143">
        <v>115.4</v>
      </c>
      <c r="Z148" s="143">
        <v>115.4</v>
      </c>
      <c r="AA148" s="143">
        <v>115.4</v>
      </c>
      <c r="AB148" s="143">
        <v>115.4</v>
      </c>
      <c r="AC148" s="143">
        <v>115.4</v>
      </c>
      <c r="AD148" s="143">
        <v>115.4</v>
      </c>
      <c r="AE148" s="143">
        <v>115.4</v>
      </c>
      <c r="AF148" s="143">
        <v>115.4</v>
      </c>
      <c r="AG148" s="143">
        <v>115.4</v>
      </c>
      <c r="AH148" s="143">
        <v>115.4</v>
      </c>
      <c r="AI148" s="143">
        <v>115.4</v>
      </c>
      <c r="AJ148" s="143">
        <v>115.4</v>
      </c>
      <c r="AK148" s="143">
        <v>115.4</v>
      </c>
      <c r="AL148" s="143">
        <v>115.4</v>
      </c>
      <c r="AM148" s="143">
        <v>115.4</v>
      </c>
      <c r="AN148" s="143">
        <v>115.4</v>
      </c>
      <c r="AO148" s="143">
        <v>115.4</v>
      </c>
      <c r="AP148" s="143">
        <v>115.4</v>
      </c>
      <c r="AQ148" s="143">
        <v>115.4</v>
      </c>
      <c r="AR148" s="143">
        <v>115.4</v>
      </c>
      <c r="AS148" s="143">
        <v>115.4</v>
      </c>
      <c r="AT148" s="143">
        <v>115.4</v>
      </c>
      <c r="AU148" s="143">
        <v>115.4</v>
      </c>
      <c r="AV148" s="143">
        <v>115.4</v>
      </c>
      <c r="AW148" s="143">
        <v>115.4</v>
      </c>
      <c r="AX148" s="143">
        <v>115.4</v>
      </c>
      <c r="AY148" s="143">
        <v>115.4</v>
      </c>
      <c r="AZ148" s="143">
        <v>115.4</v>
      </c>
      <c r="BA148" s="143">
        <v>115.4</v>
      </c>
      <c r="BB148" s="143">
        <v>128.5</v>
      </c>
      <c r="BC148" s="143">
        <v>128.5</v>
      </c>
      <c r="BD148" s="143">
        <v>128.5</v>
      </c>
      <c r="BE148" s="143">
        <v>128.5</v>
      </c>
      <c r="BF148" s="143">
        <v>128.5</v>
      </c>
      <c r="BG148" s="143">
        <v>128.5</v>
      </c>
      <c r="BH148" s="143">
        <v>128.5</v>
      </c>
      <c r="BI148" s="143">
        <v>128.5</v>
      </c>
      <c r="BJ148" s="143">
        <v>128.5</v>
      </c>
      <c r="BK148" s="144">
        <v>128.5</v>
      </c>
      <c r="BL148" s="143">
        <v>128.5</v>
      </c>
      <c r="BM148" s="143">
        <v>128.5</v>
      </c>
      <c r="BN148" s="143">
        <v>128.5</v>
      </c>
      <c r="BO148" s="143">
        <v>128.5</v>
      </c>
      <c r="BP148" s="143">
        <v>128.5</v>
      </c>
      <c r="BQ148" s="143">
        <v>128.5</v>
      </c>
      <c r="BR148" s="145">
        <v>128.5</v>
      </c>
      <c r="BS148" s="145">
        <v>128.5</v>
      </c>
      <c r="BT148" s="145">
        <v>128.5</v>
      </c>
      <c r="BU148" s="145">
        <v>124.4</v>
      </c>
      <c r="BV148" s="145">
        <v>123.1</v>
      </c>
      <c r="BW148" s="145">
        <v>123.1</v>
      </c>
      <c r="BX148" s="145">
        <v>123.1</v>
      </c>
      <c r="BY148" s="145">
        <v>123.1</v>
      </c>
      <c r="BZ148" s="143">
        <v>123.1</v>
      </c>
      <c r="CA148" s="143">
        <v>123.1</v>
      </c>
      <c r="CB148" s="143">
        <v>123.1</v>
      </c>
      <c r="CC148" s="143">
        <v>123.1</v>
      </c>
      <c r="CD148" s="143">
        <v>123.1</v>
      </c>
      <c r="CE148" s="143">
        <v>123.1</v>
      </c>
      <c r="CF148" s="143">
        <v>123.1</v>
      </c>
      <c r="CG148" s="143">
        <v>123.1</v>
      </c>
      <c r="CH148" s="143">
        <v>123.1</v>
      </c>
      <c r="CI148" s="143">
        <v>123.1</v>
      </c>
      <c r="CJ148" s="146">
        <v>123.1</v>
      </c>
      <c r="CK148" s="146">
        <v>123.1</v>
      </c>
      <c r="CL148" s="146">
        <v>123.1</v>
      </c>
      <c r="CM148" s="147">
        <v>123.1</v>
      </c>
      <c r="CN148" s="147">
        <v>123.1</v>
      </c>
      <c r="CO148" s="147">
        <v>123.1</v>
      </c>
      <c r="CP148" s="148">
        <v>123.1</v>
      </c>
      <c r="CQ148" s="149">
        <v>123.1</v>
      </c>
      <c r="CR148" s="149">
        <v>123.1</v>
      </c>
      <c r="CS148" s="149">
        <v>123.1</v>
      </c>
      <c r="CT148" s="149">
        <v>123.1</v>
      </c>
      <c r="CU148" s="150">
        <v>123.1</v>
      </c>
      <c r="CV148" s="150">
        <v>123.1</v>
      </c>
      <c r="CW148" s="150">
        <v>123.1</v>
      </c>
      <c r="CX148" s="150">
        <v>123.1</v>
      </c>
      <c r="CY148" s="150">
        <v>123.1</v>
      </c>
      <c r="CZ148" s="150">
        <v>123.1</v>
      </c>
      <c r="DA148" s="150">
        <v>123.1</v>
      </c>
      <c r="DB148" s="151">
        <v>123.1</v>
      </c>
      <c r="DC148" s="151">
        <v>123.1</v>
      </c>
      <c r="DD148" s="151">
        <v>125.2</v>
      </c>
      <c r="DE148" s="151">
        <v>125.2</v>
      </c>
      <c r="DF148" s="151">
        <v>125.2</v>
      </c>
      <c r="DG148" s="151">
        <v>125.2</v>
      </c>
      <c r="DH148" s="151">
        <v>125.2</v>
      </c>
      <c r="DI148" s="151">
        <v>125.2</v>
      </c>
      <c r="DJ148" s="151">
        <v>125.2</v>
      </c>
      <c r="DK148" s="151">
        <v>125.2</v>
      </c>
      <c r="DL148" s="151">
        <v>125.2</v>
      </c>
      <c r="DM148" s="152">
        <v>125.2</v>
      </c>
      <c r="DN148" s="152">
        <v>125.2</v>
      </c>
      <c r="DO148" s="152">
        <v>125.2</v>
      </c>
      <c r="DP148" s="152">
        <v>125.2</v>
      </c>
      <c r="DQ148" s="152">
        <v>125.2</v>
      </c>
      <c r="DR148" s="152">
        <v>125.2</v>
      </c>
      <c r="DS148" s="152">
        <v>125.2</v>
      </c>
      <c r="DT148" s="152">
        <v>125.2</v>
      </c>
      <c r="DU148" s="152">
        <v>125.2</v>
      </c>
      <c r="DV148" s="152">
        <v>125.2</v>
      </c>
      <c r="DW148" s="152">
        <v>125.2</v>
      </c>
      <c r="DX148" s="152">
        <v>125.2</v>
      </c>
      <c r="DY148" s="152">
        <v>125.2</v>
      </c>
      <c r="DZ148" s="152">
        <v>125.2</v>
      </c>
      <c r="EA148" s="152">
        <v>125.2</v>
      </c>
      <c r="EB148" s="152">
        <v>125.2</v>
      </c>
      <c r="EC148" s="152">
        <v>125.2</v>
      </c>
      <c r="ED148" s="152">
        <v>125.2</v>
      </c>
      <c r="EE148" s="152">
        <v>125.2</v>
      </c>
      <c r="EF148" s="152">
        <v>125.2</v>
      </c>
      <c r="EG148" s="152">
        <v>125.2</v>
      </c>
      <c r="EH148" s="152">
        <v>125.2</v>
      </c>
      <c r="EI148" s="152">
        <v>125.2</v>
      </c>
      <c r="EJ148" s="152">
        <v>125.2</v>
      </c>
      <c r="EK148" s="152">
        <v>125.2</v>
      </c>
      <c r="EL148" s="152">
        <v>125.2</v>
      </c>
      <c r="EM148" s="152">
        <v>125.2</v>
      </c>
      <c r="EN148" s="152">
        <v>125.2</v>
      </c>
      <c r="EO148" s="152">
        <v>125.2</v>
      </c>
      <c r="EP148" s="152">
        <v>125.2</v>
      </c>
      <c r="EQ148" s="152">
        <v>125.2</v>
      </c>
      <c r="ER148" s="152">
        <v>125.2</v>
      </c>
      <c r="ES148" s="152">
        <v>125.2</v>
      </c>
      <c r="ET148" s="152">
        <v>125.2</v>
      </c>
      <c r="EU148" s="152">
        <v>125.2</v>
      </c>
      <c r="EV148" s="152">
        <v>125.2</v>
      </c>
      <c r="EW148" s="152">
        <v>125.2</v>
      </c>
    </row>
    <row r="149" spans="1:153">
      <c r="A149" s="141" t="s">
        <v>7332</v>
      </c>
      <c r="B149" s="141" t="s">
        <v>7333</v>
      </c>
      <c r="C149" s="142">
        <v>9.0130000000000002E-2</v>
      </c>
      <c r="D149" s="143">
        <v>108.4</v>
      </c>
      <c r="E149" s="143">
        <v>98</v>
      </c>
      <c r="F149" s="143">
        <v>98</v>
      </c>
      <c r="G149" s="143">
        <v>98</v>
      </c>
      <c r="H149" s="143">
        <v>98</v>
      </c>
      <c r="I149" s="143">
        <v>98</v>
      </c>
      <c r="J149" s="143">
        <v>98</v>
      </c>
      <c r="K149" s="143">
        <v>98</v>
      </c>
      <c r="L149" s="143">
        <v>98</v>
      </c>
      <c r="M149" s="143">
        <v>98</v>
      </c>
      <c r="N149" s="143">
        <v>98</v>
      </c>
      <c r="O149" s="143">
        <v>98</v>
      </c>
      <c r="P149" s="143">
        <v>99.2</v>
      </c>
      <c r="Q149" s="143">
        <v>99.2</v>
      </c>
      <c r="R149" s="143">
        <v>99.2</v>
      </c>
      <c r="S149" s="143">
        <v>99.2</v>
      </c>
      <c r="T149" s="143">
        <v>99.2</v>
      </c>
      <c r="U149" s="143">
        <v>99.2</v>
      </c>
      <c r="V149" s="143">
        <v>99.2</v>
      </c>
      <c r="W149" s="143">
        <v>99.2</v>
      </c>
      <c r="X149" s="143">
        <v>99.2</v>
      </c>
      <c r="Y149" s="143">
        <v>99.2</v>
      </c>
      <c r="Z149" s="143">
        <v>99.2</v>
      </c>
      <c r="AA149" s="143">
        <v>99.2</v>
      </c>
      <c r="AB149" s="143">
        <v>99.2</v>
      </c>
      <c r="AC149" s="143">
        <v>99.2</v>
      </c>
      <c r="AD149" s="143">
        <v>99.2</v>
      </c>
      <c r="AE149" s="143">
        <v>99.2</v>
      </c>
      <c r="AF149" s="143">
        <v>99.2</v>
      </c>
      <c r="AG149" s="143">
        <v>99.2</v>
      </c>
      <c r="AH149" s="143">
        <v>99.2</v>
      </c>
      <c r="AI149" s="143">
        <v>99.2</v>
      </c>
      <c r="AJ149" s="143">
        <v>99.2</v>
      </c>
      <c r="AK149" s="143">
        <v>99.2</v>
      </c>
      <c r="AL149" s="143">
        <v>99.2</v>
      </c>
      <c r="AM149" s="143">
        <v>99.2</v>
      </c>
      <c r="AN149" s="143">
        <v>99.2</v>
      </c>
      <c r="AO149" s="143">
        <v>99.2</v>
      </c>
      <c r="AP149" s="143">
        <v>99.2</v>
      </c>
      <c r="AQ149" s="143">
        <v>99.2</v>
      </c>
      <c r="AR149" s="143">
        <v>92.5</v>
      </c>
      <c r="AS149" s="143">
        <v>92.5</v>
      </c>
      <c r="AT149" s="143">
        <v>92.5</v>
      </c>
      <c r="AU149" s="143">
        <v>92.5</v>
      </c>
      <c r="AV149" s="143">
        <v>92.5</v>
      </c>
      <c r="AW149" s="143">
        <v>92.5</v>
      </c>
      <c r="AX149" s="143">
        <v>92.5</v>
      </c>
      <c r="AY149" s="143">
        <v>92.5</v>
      </c>
      <c r="AZ149" s="143">
        <v>92.5</v>
      </c>
      <c r="BA149" s="143">
        <v>90.7</v>
      </c>
      <c r="BB149" s="143">
        <v>90.7</v>
      </c>
      <c r="BC149" s="143">
        <v>90.7</v>
      </c>
      <c r="BD149" s="143">
        <v>88.8</v>
      </c>
      <c r="BE149" s="143">
        <v>88.8</v>
      </c>
      <c r="BF149" s="143">
        <v>88.8</v>
      </c>
      <c r="BG149" s="143">
        <v>88.8</v>
      </c>
      <c r="BH149" s="143">
        <v>88.8</v>
      </c>
      <c r="BI149" s="143">
        <v>88.8</v>
      </c>
      <c r="BJ149" s="143">
        <v>89.9</v>
      </c>
      <c r="BK149" s="144">
        <v>95</v>
      </c>
      <c r="BL149" s="143">
        <v>95</v>
      </c>
      <c r="BM149" s="143">
        <v>95</v>
      </c>
      <c r="BN149" s="143">
        <v>95</v>
      </c>
      <c r="BO149" s="143">
        <v>95</v>
      </c>
      <c r="BP149" s="143">
        <v>95</v>
      </c>
      <c r="BQ149" s="143">
        <v>95</v>
      </c>
      <c r="BR149" s="145">
        <v>112.5</v>
      </c>
      <c r="BS149" s="145">
        <v>113.5</v>
      </c>
      <c r="BT149" s="145">
        <v>113.5</v>
      </c>
      <c r="BU149" s="145">
        <v>113.5</v>
      </c>
      <c r="BV149" s="145">
        <v>113.5</v>
      </c>
      <c r="BW149" s="145">
        <v>113.5</v>
      </c>
      <c r="BX149" s="145">
        <v>122.4</v>
      </c>
      <c r="BY149" s="145">
        <v>120</v>
      </c>
      <c r="BZ149" s="143">
        <v>120</v>
      </c>
      <c r="CA149" s="143">
        <v>120</v>
      </c>
      <c r="CB149" s="143">
        <v>120</v>
      </c>
      <c r="CC149" s="143">
        <v>120</v>
      </c>
      <c r="CD149" s="143">
        <v>120</v>
      </c>
      <c r="CE149" s="143">
        <v>120</v>
      </c>
      <c r="CF149" s="143">
        <v>120</v>
      </c>
      <c r="CG149" s="143">
        <v>120</v>
      </c>
      <c r="CH149" s="143">
        <v>120</v>
      </c>
      <c r="CI149" s="143">
        <v>121.2</v>
      </c>
      <c r="CJ149" s="146">
        <v>121.2</v>
      </c>
      <c r="CK149" s="146">
        <v>121.2</v>
      </c>
      <c r="CL149" s="146">
        <v>129.9</v>
      </c>
      <c r="CM149" s="147">
        <v>129.9</v>
      </c>
      <c r="CN149" s="147">
        <v>129.9</v>
      </c>
      <c r="CO149" s="147">
        <v>129.9</v>
      </c>
      <c r="CP149" s="148">
        <v>131.1</v>
      </c>
      <c r="CQ149" s="149">
        <v>131.1</v>
      </c>
      <c r="CR149" s="149">
        <v>131.1</v>
      </c>
      <c r="CS149" s="149">
        <v>131.1</v>
      </c>
      <c r="CT149" s="149">
        <v>131.1</v>
      </c>
      <c r="CU149" s="150">
        <v>131.1</v>
      </c>
      <c r="CV149" s="150">
        <v>131.1</v>
      </c>
      <c r="CW149" s="150">
        <v>131.1</v>
      </c>
      <c r="CX149" s="150">
        <v>131.1</v>
      </c>
      <c r="CY149" s="150">
        <v>131.1</v>
      </c>
      <c r="CZ149" s="150">
        <v>131.1</v>
      </c>
      <c r="DA149" s="150">
        <v>131.1</v>
      </c>
      <c r="DB149" s="151">
        <v>131.1</v>
      </c>
      <c r="DC149" s="151">
        <v>131.1</v>
      </c>
      <c r="DD149" s="151">
        <v>131.1</v>
      </c>
      <c r="DE149" s="151">
        <v>131.1</v>
      </c>
      <c r="DF149" s="151">
        <v>129.9</v>
      </c>
      <c r="DG149" s="151">
        <v>129.9</v>
      </c>
      <c r="DH149" s="151">
        <v>138.1</v>
      </c>
      <c r="DI149" s="151">
        <v>138.1</v>
      </c>
      <c r="DJ149" s="151">
        <v>138.1</v>
      </c>
      <c r="DK149" s="151">
        <v>138.1</v>
      </c>
      <c r="DL149" s="151">
        <v>138.1</v>
      </c>
      <c r="DM149" s="152">
        <v>138.1</v>
      </c>
      <c r="DN149" s="152">
        <v>166</v>
      </c>
      <c r="DO149" s="152">
        <v>200.5</v>
      </c>
      <c r="DP149" s="152">
        <v>212.6</v>
      </c>
      <c r="DQ149" s="152">
        <v>212.6</v>
      </c>
      <c r="DR149" s="152">
        <v>212.6</v>
      </c>
      <c r="DS149" s="152">
        <v>212.6</v>
      </c>
      <c r="DT149" s="152">
        <v>212.6</v>
      </c>
      <c r="DU149" s="152">
        <v>212.6</v>
      </c>
      <c r="DV149" s="152">
        <v>212.6</v>
      </c>
      <c r="DW149" s="152">
        <v>212.6</v>
      </c>
      <c r="DX149" s="152">
        <v>294.60000000000002</v>
      </c>
      <c r="DY149" s="152">
        <v>294.3</v>
      </c>
      <c r="DZ149" s="152">
        <v>294.3</v>
      </c>
      <c r="EA149" s="152">
        <v>294.3</v>
      </c>
      <c r="EB149" s="152">
        <v>294.3</v>
      </c>
      <c r="EC149" s="152">
        <v>294.3</v>
      </c>
      <c r="ED149" s="152">
        <v>324.39999999999998</v>
      </c>
      <c r="EE149" s="152">
        <v>312.60000000000002</v>
      </c>
      <c r="EF149" s="152">
        <v>323.3</v>
      </c>
      <c r="EG149" s="152">
        <v>292.10000000000002</v>
      </c>
      <c r="EH149" s="152">
        <v>279.8</v>
      </c>
      <c r="EI149" s="152">
        <v>279.8</v>
      </c>
      <c r="EJ149" s="152">
        <v>279.8</v>
      </c>
      <c r="EK149" s="152">
        <v>258.10000000000002</v>
      </c>
      <c r="EL149" s="152">
        <v>258.10000000000002</v>
      </c>
      <c r="EM149" s="152">
        <v>258.10000000000002</v>
      </c>
      <c r="EN149" s="152">
        <v>258.10000000000002</v>
      </c>
      <c r="EO149" s="152">
        <v>246.6</v>
      </c>
      <c r="EP149" s="152">
        <v>241.8</v>
      </c>
      <c r="EQ149" s="152">
        <v>236</v>
      </c>
      <c r="ER149" s="152">
        <v>236</v>
      </c>
      <c r="ES149" s="152">
        <v>236</v>
      </c>
      <c r="ET149" s="152">
        <v>236</v>
      </c>
      <c r="EU149" s="152">
        <v>232</v>
      </c>
      <c r="EV149" s="152">
        <v>232</v>
      </c>
      <c r="EW149" s="152">
        <v>232</v>
      </c>
    </row>
    <row r="150" spans="1:153">
      <c r="A150" s="141" t="s">
        <v>7334</v>
      </c>
      <c r="B150" s="141" t="s">
        <v>7335</v>
      </c>
      <c r="C150" s="142">
        <v>9.0130000000000002E-2</v>
      </c>
      <c r="D150" s="143">
        <v>108.4</v>
      </c>
      <c r="E150" s="143">
        <v>98</v>
      </c>
      <c r="F150" s="143">
        <v>98</v>
      </c>
      <c r="G150" s="143">
        <v>98</v>
      </c>
      <c r="H150" s="143">
        <v>98</v>
      </c>
      <c r="I150" s="143">
        <v>98</v>
      </c>
      <c r="J150" s="143">
        <v>98</v>
      </c>
      <c r="K150" s="143">
        <v>98</v>
      </c>
      <c r="L150" s="143">
        <v>98</v>
      </c>
      <c r="M150" s="143">
        <v>98</v>
      </c>
      <c r="N150" s="143">
        <v>98</v>
      </c>
      <c r="O150" s="143">
        <v>98</v>
      </c>
      <c r="P150" s="143">
        <v>99.2</v>
      </c>
      <c r="Q150" s="143">
        <v>99.2</v>
      </c>
      <c r="R150" s="143">
        <v>99.2</v>
      </c>
      <c r="S150" s="143">
        <v>99.2</v>
      </c>
      <c r="T150" s="143">
        <v>99.2</v>
      </c>
      <c r="U150" s="143">
        <v>99.2</v>
      </c>
      <c r="V150" s="143">
        <v>99.2</v>
      </c>
      <c r="W150" s="143">
        <v>99.2</v>
      </c>
      <c r="X150" s="143">
        <v>99.2</v>
      </c>
      <c r="Y150" s="143">
        <v>99.2</v>
      </c>
      <c r="Z150" s="143">
        <v>99.2</v>
      </c>
      <c r="AA150" s="143">
        <v>99.2</v>
      </c>
      <c r="AB150" s="143">
        <v>99.2</v>
      </c>
      <c r="AC150" s="143">
        <v>99.2</v>
      </c>
      <c r="AD150" s="143">
        <v>99.2</v>
      </c>
      <c r="AE150" s="143">
        <v>99.2</v>
      </c>
      <c r="AF150" s="143">
        <v>99.2</v>
      </c>
      <c r="AG150" s="143">
        <v>99.2</v>
      </c>
      <c r="AH150" s="143">
        <v>99.2</v>
      </c>
      <c r="AI150" s="143">
        <v>99.2</v>
      </c>
      <c r="AJ150" s="143">
        <v>99.2</v>
      </c>
      <c r="AK150" s="143">
        <v>99.2</v>
      </c>
      <c r="AL150" s="143">
        <v>99.2</v>
      </c>
      <c r="AM150" s="143">
        <v>99.2</v>
      </c>
      <c r="AN150" s="143">
        <v>99.2</v>
      </c>
      <c r="AO150" s="143">
        <v>99.2</v>
      </c>
      <c r="AP150" s="143">
        <v>99.2</v>
      </c>
      <c r="AQ150" s="143">
        <v>99.2</v>
      </c>
      <c r="AR150" s="143">
        <v>92.5</v>
      </c>
      <c r="AS150" s="143">
        <v>92.5</v>
      </c>
      <c r="AT150" s="143">
        <v>92.5</v>
      </c>
      <c r="AU150" s="143">
        <v>92.5</v>
      </c>
      <c r="AV150" s="143">
        <v>92.5</v>
      </c>
      <c r="AW150" s="143">
        <v>92.5</v>
      </c>
      <c r="AX150" s="143">
        <v>92.5</v>
      </c>
      <c r="AY150" s="143">
        <v>92.5</v>
      </c>
      <c r="AZ150" s="143">
        <v>92.5</v>
      </c>
      <c r="BA150" s="143">
        <v>90.7</v>
      </c>
      <c r="BB150" s="143">
        <v>90.7</v>
      </c>
      <c r="BC150" s="143">
        <v>90.7</v>
      </c>
      <c r="BD150" s="143">
        <v>88.8</v>
      </c>
      <c r="BE150" s="143">
        <v>88.8</v>
      </c>
      <c r="BF150" s="143">
        <v>88.8</v>
      </c>
      <c r="BG150" s="143">
        <v>88.8</v>
      </c>
      <c r="BH150" s="143">
        <v>88.8</v>
      </c>
      <c r="BI150" s="143">
        <v>88.8</v>
      </c>
      <c r="BJ150" s="143">
        <v>89.9</v>
      </c>
      <c r="BK150" s="144">
        <v>95</v>
      </c>
      <c r="BL150" s="143">
        <v>95</v>
      </c>
      <c r="BM150" s="143">
        <v>95</v>
      </c>
      <c r="BN150" s="143">
        <v>95</v>
      </c>
      <c r="BO150" s="143">
        <v>95</v>
      </c>
      <c r="BP150" s="143">
        <v>95</v>
      </c>
      <c r="BQ150" s="143">
        <v>95</v>
      </c>
      <c r="BR150" s="145">
        <v>112.5</v>
      </c>
      <c r="BS150" s="145">
        <v>113.5</v>
      </c>
      <c r="BT150" s="145">
        <v>113.5</v>
      </c>
      <c r="BU150" s="145">
        <v>113.5</v>
      </c>
      <c r="BV150" s="145">
        <v>113.5</v>
      </c>
      <c r="BW150" s="145">
        <v>113.5</v>
      </c>
      <c r="BX150" s="145">
        <v>122.4</v>
      </c>
      <c r="BY150" s="145">
        <v>120</v>
      </c>
      <c r="BZ150" s="143">
        <v>120</v>
      </c>
      <c r="CA150" s="143">
        <v>120</v>
      </c>
      <c r="CB150" s="143">
        <v>120</v>
      </c>
      <c r="CC150" s="143">
        <v>120</v>
      </c>
      <c r="CD150" s="143">
        <v>120</v>
      </c>
      <c r="CE150" s="143">
        <v>120</v>
      </c>
      <c r="CF150" s="143">
        <v>120</v>
      </c>
      <c r="CG150" s="143">
        <v>120</v>
      </c>
      <c r="CH150" s="143">
        <v>120</v>
      </c>
      <c r="CI150" s="143">
        <v>121.2</v>
      </c>
      <c r="CJ150" s="146">
        <v>121.2</v>
      </c>
      <c r="CK150" s="146">
        <v>121.2</v>
      </c>
      <c r="CL150" s="146">
        <v>129.9</v>
      </c>
      <c r="CM150" s="147">
        <v>129.9</v>
      </c>
      <c r="CN150" s="147">
        <v>129.9</v>
      </c>
      <c r="CO150" s="147">
        <v>129.9</v>
      </c>
      <c r="CP150" s="148">
        <v>131.1</v>
      </c>
      <c r="CQ150" s="149">
        <v>131.1</v>
      </c>
      <c r="CR150" s="149">
        <v>131.1</v>
      </c>
      <c r="CS150" s="149">
        <v>131.1</v>
      </c>
      <c r="CT150" s="149">
        <v>131.1</v>
      </c>
      <c r="CU150" s="150">
        <v>131.1</v>
      </c>
      <c r="CV150" s="150">
        <v>131.1</v>
      </c>
      <c r="CW150" s="150">
        <v>131.1</v>
      </c>
      <c r="CX150" s="150">
        <v>131.1</v>
      </c>
      <c r="CY150" s="150">
        <v>131.1</v>
      </c>
      <c r="CZ150" s="150">
        <v>131.1</v>
      </c>
      <c r="DA150" s="150">
        <v>131.1</v>
      </c>
      <c r="DB150" s="151">
        <v>131.1</v>
      </c>
      <c r="DC150" s="151">
        <v>131.1</v>
      </c>
      <c r="DD150" s="151">
        <v>131.1</v>
      </c>
      <c r="DE150" s="151">
        <v>131.1</v>
      </c>
      <c r="DF150" s="151">
        <v>129.9</v>
      </c>
      <c r="DG150" s="151">
        <v>129.9</v>
      </c>
      <c r="DH150" s="151">
        <v>138.1</v>
      </c>
      <c r="DI150" s="151">
        <v>138.1</v>
      </c>
      <c r="DJ150" s="151">
        <v>138.1</v>
      </c>
      <c r="DK150" s="151">
        <v>138.1</v>
      </c>
      <c r="DL150" s="151">
        <v>138.1</v>
      </c>
      <c r="DM150" s="152">
        <v>138.1</v>
      </c>
      <c r="DN150" s="152">
        <v>166</v>
      </c>
      <c r="DO150" s="152">
        <v>200.5</v>
      </c>
      <c r="DP150" s="152">
        <v>212.6</v>
      </c>
      <c r="DQ150" s="152">
        <v>212.6</v>
      </c>
      <c r="DR150" s="152">
        <v>212.6</v>
      </c>
      <c r="DS150" s="152">
        <v>212.6</v>
      </c>
      <c r="DT150" s="152">
        <v>212.6</v>
      </c>
      <c r="DU150" s="152">
        <v>212.6</v>
      </c>
      <c r="DV150" s="152">
        <v>212.6</v>
      </c>
      <c r="DW150" s="152">
        <v>212.6</v>
      </c>
      <c r="DX150" s="152">
        <v>294.60000000000002</v>
      </c>
      <c r="DY150" s="152">
        <v>294.3</v>
      </c>
      <c r="DZ150" s="152">
        <v>294.3</v>
      </c>
      <c r="EA150" s="152">
        <v>294.3</v>
      </c>
      <c r="EB150" s="152">
        <v>294.3</v>
      </c>
      <c r="EC150" s="152">
        <v>294.3</v>
      </c>
      <c r="ED150" s="152">
        <v>324.39999999999998</v>
      </c>
      <c r="EE150" s="152">
        <v>312.60000000000002</v>
      </c>
      <c r="EF150" s="152">
        <v>323.3</v>
      </c>
      <c r="EG150" s="152">
        <v>292.10000000000002</v>
      </c>
      <c r="EH150" s="152">
        <v>279.8</v>
      </c>
      <c r="EI150" s="152">
        <v>279.8</v>
      </c>
      <c r="EJ150" s="152">
        <v>279.8</v>
      </c>
      <c r="EK150" s="152">
        <v>258.10000000000002</v>
      </c>
      <c r="EL150" s="152">
        <v>258.10000000000002</v>
      </c>
      <c r="EM150" s="152">
        <v>258.10000000000002</v>
      </c>
      <c r="EN150" s="152">
        <v>258.10000000000002</v>
      </c>
      <c r="EO150" s="152">
        <v>246.6</v>
      </c>
      <c r="EP150" s="152">
        <v>241.8</v>
      </c>
      <c r="EQ150" s="152">
        <v>236</v>
      </c>
      <c r="ER150" s="152">
        <v>236</v>
      </c>
      <c r="ES150" s="152">
        <v>236</v>
      </c>
      <c r="ET150" s="152">
        <v>236</v>
      </c>
      <c r="EU150" s="152">
        <v>232</v>
      </c>
      <c r="EV150" s="152">
        <v>232</v>
      </c>
      <c r="EW150" s="152">
        <v>232</v>
      </c>
    </row>
    <row r="151" spans="1:153">
      <c r="A151" s="141" t="s">
        <v>7336</v>
      </c>
      <c r="B151" s="141" t="s">
        <v>7337</v>
      </c>
      <c r="C151" s="142">
        <v>7.9496799999999999</v>
      </c>
      <c r="D151" s="143">
        <v>111.2</v>
      </c>
      <c r="E151" s="143">
        <v>110.6</v>
      </c>
      <c r="F151" s="143">
        <v>107.9</v>
      </c>
      <c r="G151" s="143">
        <v>104.4</v>
      </c>
      <c r="H151" s="143">
        <v>107.9</v>
      </c>
      <c r="I151" s="143">
        <v>113.8</v>
      </c>
      <c r="J151" s="143">
        <v>111.1</v>
      </c>
      <c r="K151" s="143">
        <v>109.8</v>
      </c>
      <c r="L151" s="143">
        <v>110.5</v>
      </c>
      <c r="M151" s="143">
        <v>112.3</v>
      </c>
      <c r="N151" s="143">
        <v>115.4</v>
      </c>
      <c r="O151" s="143">
        <v>116.3</v>
      </c>
      <c r="P151" s="143">
        <v>112.2</v>
      </c>
      <c r="Q151" s="143">
        <v>107.6</v>
      </c>
      <c r="R151" s="143">
        <v>111.4</v>
      </c>
      <c r="S151" s="143">
        <v>117.8</v>
      </c>
      <c r="T151" s="143">
        <v>121</v>
      </c>
      <c r="U151" s="143">
        <v>128.80000000000001</v>
      </c>
      <c r="V151" s="143">
        <v>125.6</v>
      </c>
      <c r="W151" s="143">
        <v>124.4</v>
      </c>
      <c r="X151" s="143">
        <v>126.7</v>
      </c>
      <c r="Y151" s="143">
        <v>128.9</v>
      </c>
      <c r="Z151" s="143">
        <v>127.3</v>
      </c>
      <c r="AA151" s="143">
        <v>127.7</v>
      </c>
      <c r="AB151" s="143">
        <v>123.2</v>
      </c>
      <c r="AC151" s="143">
        <v>124</v>
      </c>
      <c r="AD151" s="143">
        <v>122.4</v>
      </c>
      <c r="AE151" s="143">
        <v>125.4</v>
      </c>
      <c r="AF151" s="143">
        <v>123.4</v>
      </c>
      <c r="AG151" s="143">
        <v>120.9</v>
      </c>
      <c r="AH151" s="143">
        <v>117.4</v>
      </c>
      <c r="AI151" s="143">
        <v>106.7</v>
      </c>
      <c r="AJ151" s="143">
        <v>97.2</v>
      </c>
      <c r="AK151" s="143">
        <v>85.5</v>
      </c>
      <c r="AL151" s="143">
        <v>76.099999999999994</v>
      </c>
      <c r="AM151" s="143">
        <v>82.1</v>
      </c>
      <c r="AN151" s="143">
        <v>80.8</v>
      </c>
      <c r="AO151" s="143">
        <v>88.4</v>
      </c>
      <c r="AP151" s="143">
        <v>89.9</v>
      </c>
      <c r="AQ151" s="143">
        <v>85.4</v>
      </c>
      <c r="AR151" s="143">
        <v>75.7</v>
      </c>
      <c r="AS151" s="143">
        <v>72.2</v>
      </c>
      <c r="AT151" s="143">
        <v>73.3</v>
      </c>
      <c r="AU151" s="143">
        <v>72.599999999999994</v>
      </c>
      <c r="AV151" s="143">
        <v>71.3</v>
      </c>
      <c r="AW151" s="143">
        <v>62.6</v>
      </c>
      <c r="AX151" s="143">
        <v>56.4</v>
      </c>
      <c r="AY151" s="143">
        <v>58.2</v>
      </c>
      <c r="AZ151" s="143">
        <v>61.9</v>
      </c>
      <c r="BA151" s="143">
        <v>66.5</v>
      </c>
      <c r="BB151" s="143">
        <v>72.5</v>
      </c>
      <c r="BC151" s="143">
        <v>71.8</v>
      </c>
      <c r="BD151" s="143">
        <v>65.7</v>
      </c>
      <c r="BE151" s="143">
        <v>68.900000000000006</v>
      </c>
      <c r="BF151" s="143">
        <v>71.2</v>
      </c>
      <c r="BG151" s="143">
        <v>74.8</v>
      </c>
      <c r="BH151" s="143">
        <v>76.599999999999994</v>
      </c>
      <c r="BI151" s="143">
        <v>81.900000000000006</v>
      </c>
      <c r="BJ151" s="143">
        <v>83.8</v>
      </c>
      <c r="BK151" s="144">
        <v>83.9</v>
      </c>
      <c r="BL151" s="143">
        <v>80.3</v>
      </c>
      <c r="BM151" s="143">
        <v>79.099999999999994</v>
      </c>
      <c r="BN151" s="143">
        <v>77.3</v>
      </c>
      <c r="BO151" s="143">
        <v>75.3</v>
      </c>
      <c r="BP151" s="143">
        <v>77</v>
      </c>
      <c r="BQ151" s="143">
        <v>79.599999999999994</v>
      </c>
      <c r="BR151" s="145">
        <v>82.4</v>
      </c>
      <c r="BS151" s="145">
        <v>85.2</v>
      </c>
      <c r="BT151" s="145">
        <v>87</v>
      </c>
      <c r="BU151" s="145">
        <v>88.3</v>
      </c>
      <c r="BV151" s="145">
        <v>89.8</v>
      </c>
      <c r="BW151" s="145">
        <v>88.5</v>
      </c>
      <c r="BX151" s="145">
        <v>90.2</v>
      </c>
      <c r="BY151" s="145">
        <v>93.6</v>
      </c>
      <c r="BZ151" s="143">
        <v>97.3</v>
      </c>
      <c r="CA151" s="143">
        <v>97.5</v>
      </c>
      <c r="CB151" s="143">
        <v>98.3</v>
      </c>
      <c r="CC151" s="143">
        <v>101.9</v>
      </c>
      <c r="CD151" s="143">
        <v>107.6</v>
      </c>
      <c r="CE151" s="143">
        <v>105.5</v>
      </c>
      <c r="CF151" s="143">
        <v>94.2</v>
      </c>
      <c r="CG151" s="143">
        <v>88.4</v>
      </c>
      <c r="CH151" s="143">
        <v>91.3</v>
      </c>
      <c r="CI151" s="143">
        <v>95</v>
      </c>
      <c r="CJ151" s="146">
        <v>95.4</v>
      </c>
      <c r="CK151" s="146">
        <v>96.4</v>
      </c>
      <c r="CL151" s="146">
        <v>94.3</v>
      </c>
      <c r="CM151" s="147">
        <v>91.4</v>
      </c>
      <c r="CN151" s="147">
        <v>91.4</v>
      </c>
      <c r="CO151" s="147">
        <v>90.5</v>
      </c>
      <c r="CP151" s="148">
        <v>93</v>
      </c>
      <c r="CQ151" s="149">
        <v>91.1</v>
      </c>
      <c r="CR151" s="149">
        <v>91.3</v>
      </c>
      <c r="CS151" s="149">
        <v>93.8</v>
      </c>
      <c r="CT151" s="149">
        <v>92.4</v>
      </c>
      <c r="CU151" s="150">
        <v>86.7</v>
      </c>
      <c r="CV151" s="150">
        <v>70.599999999999994</v>
      </c>
      <c r="CW151" s="150">
        <v>58.4</v>
      </c>
      <c r="CX151" s="150">
        <v>68.599999999999994</v>
      </c>
      <c r="CY151" s="150">
        <v>77.099999999999994</v>
      </c>
      <c r="CZ151" s="150">
        <v>78.2</v>
      </c>
      <c r="DA151" s="150">
        <v>77.7</v>
      </c>
      <c r="DB151" s="151">
        <v>75.8</v>
      </c>
      <c r="DC151" s="151">
        <v>76.5</v>
      </c>
      <c r="DD151" s="151">
        <v>81.099999999999994</v>
      </c>
      <c r="DE151" s="151">
        <v>87.4</v>
      </c>
      <c r="DF151" s="151">
        <v>95.3</v>
      </c>
      <c r="DG151" s="151">
        <v>103.7</v>
      </c>
      <c r="DH151" s="151">
        <v>103.1</v>
      </c>
      <c r="DI151" s="151">
        <v>106.9</v>
      </c>
      <c r="DJ151" s="151">
        <v>111</v>
      </c>
      <c r="DK151" s="151">
        <v>117</v>
      </c>
      <c r="DL151" s="151">
        <v>119.7</v>
      </c>
      <c r="DM151" s="152">
        <v>117.6</v>
      </c>
      <c r="DN151" s="152">
        <v>128.9</v>
      </c>
      <c r="DO151" s="152">
        <v>139.30000000000001</v>
      </c>
      <c r="DP151" s="152">
        <v>134</v>
      </c>
      <c r="DQ151" s="152">
        <v>136.5</v>
      </c>
      <c r="DR151" s="152">
        <v>142.9</v>
      </c>
      <c r="DS151" s="152">
        <v>155.69999999999999</v>
      </c>
      <c r="DT151" s="152">
        <v>167.9</v>
      </c>
      <c r="DU151" s="152">
        <v>186.7</v>
      </c>
      <c r="DV151" s="152">
        <v>189.8</v>
      </c>
      <c r="DW151" s="152">
        <v>188.9</v>
      </c>
      <c r="DX151" s="152">
        <v>174.6</v>
      </c>
      <c r="DY151" s="152">
        <v>171.7</v>
      </c>
      <c r="DZ151" s="152">
        <v>166.4</v>
      </c>
      <c r="EA151" s="152">
        <v>172.4</v>
      </c>
      <c r="EB151" s="152">
        <v>164.4</v>
      </c>
      <c r="EC151" s="152">
        <v>160.9</v>
      </c>
      <c r="ED151" s="152">
        <v>165.5</v>
      </c>
      <c r="EE151" s="152">
        <v>165.2</v>
      </c>
      <c r="EF151" s="152">
        <v>159.6</v>
      </c>
      <c r="EG151" s="152">
        <v>156.4</v>
      </c>
      <c r="EH151" s="152">
        <v>152.80000000000001</v>
      </c>
      <c r="EI151" s="152">
        <v>151.80000000000001</v>
      </c>
      <c r="EJ151" s="152">
        <v>157.6</v>
      </c>
      <c r="EK151" s="152">
        <v>163.69999999999999</v>
      </c>
      <c r="EL151" s="152">
        <v>165.6</v>
      </c>
      <c r="EM151" s="152">
        <v>162.5</v>
      </c>
      <c r="EN151" s="152">
        <v>160</v>
      </c>
      <c r="EO151" s="152">
        <v>159.1</v>
      </c>
      <c r="EP151" s="152">
        <v>159.19999999999999</v>
      </c>
      <c r="EQ151" s="152">
        <v>159.4</v>
      </c>
      <c r="ER151" s="152">
        <v>159.5</v>
      </c>
      <c r="ES151" s="152">
        <v>159.5</v>
      </c>
      <c r="ET151" s="152">
        <v>155.69999999999999</v>
      </c>
      <c r="EU151" s="152">
        <v>157.4</v>
      </c>
      <c r="EV151" s="152">
        <v>156.9</v>
      </c>
      <c r="EW151" s="152">
        <v>154.19999999999999</v>
      </c>
    </row>
    <row r="152" spans="1:153">
      <c r="A152" s="141" t="s">
        <v>7338</v>
      </c>
      <c r="B152" s="141" t="s">
        <v>7339</v>
      </c>
      <c r="C152" s="142">
        <v>0.64480999999999999</v>
      </c>
      <c r="D152" s="143">
        <v>111.1</v>
      </c>
      <c r="E152" s="143">
        <v>106.3</v>
      </c>
      <c r="F152" s="143">
        <v>101.7</v>
      </c>
      <c r="G152" s="143">
        <v>97.4</v>
      </c>
      <c r="H152" s="143">
        <v>91.9</v>
      </c>
      <c r="I152" s="143">
        <v>99.1</v>
      </c>
      <c r="J152" s="143">
        <v>113.1</v>
      </c>
      <c r="K152" s="143">
        <v>113.6</v>
      </c>
      <c r="L152" s="143">
        <v>116</v>
      </c>
      <c r="M152" s="143">
        <v>115.5</v>
      </c>
      <c r="N152" s="143">
        <v>116.2</v>
      </c>
      <c r="O152" s="143">
        <v>111.8</v>
      </c>
      <c r="P152" s="143">
        <v>111.2</v>
      </c>
      <c r="Q152" s="143">
        <v>105.1</v>
      </c>
      <c r="R152" s="143">
        <v>100.1</v>
      </c>
      <c r="S152" s="143">
        <v>103.9</v>
      </c>
      <c r="T152" s="143">
        <v>108.8</v>
      </c>
      <c r="U152" s="143">
        <v>115.3</v>
      </c>
      <c r="V152" s="143">
        <v>122.6</v>
      </c>
      <c r="W152" s="143">
        <v>117</v>
      </c>
      <c r="X152" s="143">
        <v>123.8</v>
      </c>
      <c r="Y152" s="143">
        <v>147.6</v>
      </c>
      <c r="Z152" s="143">
        <v>136.4</v>
      </c>
      <c r="AA152" s="143">
        <v>130.9</v>
      </c>
      <c r="AB152" s="143">
        <v>120</v>
      </c>
      <c r="AC152" s="143">
        <v>113.7</v>
      </c>
      <c r="AD152" s="143">
        <v>111.5</v>
      </c>
      <c r="AE152" s="143">
        <v>113.4</v>
      </c>
      <c r="AF152" s="143">
        <v>113.2</v>
      </c>
      <c r="AG152" s="143">
        <v>110.9</v>
      </c>
      <c r="AH152" s="143">
        <v>108.4</v>
      </c>
      <c r="AI152" s="143">
        <v>106.7</v>
      </c>
      <c r="AJ152" s="143">
        <v>93.7</v>
      </c>
      <c r="AK152" s="143">
        <v>90.9</v>
      </c>
      <c r="AL152" s="143">
        <v>79.7</v>
      </c>
      <c r="AM152" s="143">
        <v>80.2</v>
      </c>
      <c r="AN152" s="143">
        <v>81.2</v>
      </c>
      <c r="AO152" s="143">
        <v>80.599999999999994</v>
      </c>
      <c r="AP152" s="143">
        <v>81.900000000000006</v>
      </c>
      <c r="AQ152" s="143">
        <v>78.7</v>
      </c>
      <c r="AR152" s="143">
        <v>75.900000000000006</v>
      </c>
      <c r="AS152" s="143">
        <v>73</v>
      </c>
      <c r="AT152" s="143">
        <v>68.5</v>
      </c>
      <c r="AU152" s="143">
        <v>71.8</v>
      </c>
      <c r="AV152" s="143">
        <v>79.2</v>
      </c>
      <c r="AW152" s="143">
        <v>84.7</v>
      </c>
      <c r="AX152" s="143">
        <v>74.8</v>
      </c>
      <c r="AY152" s="143">
        <v>69.8</v>
      </c>
      <c r="AZ152" s="143">
        <v>66.900000000000006</v>
      </c>
      <c r="BA152" s="143">
        <v>68.8</v>
      </c>
      <c r="BB152" s="143">
        <v>71.3</v>
      </c>
      <c r="BC152" s="143">
        <v>70.2</v>
      </c>
      <c r="BD152" s="143">
        <v>63.8</v>
      </c>
      <c r="BE152" s="143">
        <v>61.2</v>
      </c>
      <c r="BF152" s="143">
        <v>63.7</v>
      </c>
      <c r="BG152" s="143">
        <v>69</v>
      </c>
      <c r="BH152" s="143">
        <v>75.7</v>
      </c>
      <c r="BI152" s="143">
        <v>75.900000000000006</v>
      </c>
      <c r="BJ152" s="143">
        <v>83.5</v>
      </c>
      <c r="BK152" s="144">
        <v>93.6</v>
      </c>
      <c r="BL152" s="143">
        <v>92.1</v>
      </c>
      <c r="BM152" s="143">
        <v>81.3</v>
      </c>
      <c r="BN152" s="143">
        <v>71.8</v>
      </c>
      <c r="BO152" s="143">
        <v>70.400000000000006</v>
      </c>
      <c r="BP152" s="143">
        <v>66.400000000000006</v>
      </c>
      <c r="BQ152" s="143">
        <v>74.599999999999994</v>
      </c>
      <c r="BR152" s="145">
        <v>80.599999999999994</v>
      </c>
      <c r="BS152" s="145">
        <v>91.3</v>
      </c>
      <c r="BT152" s="145">
        <v>91.7</v>
      </c>
      <c r="BU152" s="145">
        <v>91</v>
      </c>
      <c r="BV152" s="145">
        <v>90.6</v>
      </c>
      <c r="BW152" s="145">
        <v>85.1</v>
      </c>
      <c r="BX152" s="145">
        <v>81</v>
      </c>
      <c r="BY152" s="145">
        <v>80.7</v>
      </c>
      <c r="BZ152" s="143">
        <v>86.3</v>
      </c>
      <c r="CA152" s="143">
        <v>92.6</v>
      </c>
      <c r="CB152" s="143">
        <v>97</v>
      </c>
      <c r="CC152" s="143">
        <v>99.6</v>
      </c>
      <c r="CD152" s="143">
        <v>105.9</v>
      </c>
      <c r="CE152" s="143">
        <v>112.5</v>
      </c>
      <c r="CF152" s="143">
        <v>98</v>
      </c>
      <c r="CG152" s="143">
        <v>84.2</v>
      </c>
      <c r="CH152" s="143">
        <v>81</v>
      </c>
      <c r="CI152" s="143">
        <v>85.9</v>
      </c>
      <c r="CJ152" s="146">
        <v>90</v>
      </c>
      <c r="CK152" s="146">
        <v>91.4</v>
      </c>
      <c r="CL152" s="146">
        <v>92.2</v>
      </c>
      <c r="CM152" s="147">
        <v>78.7</v>
      </c>
      <c r="CN152" s="147">
        <v>69.900000000000006</v>
      </c>
      <c r="CO152" s="147">
        <v>72.099999999999994</v>
      </c>
      <c r="CP152" s="148">
        <v>73.099999999999994</v>
      </c>
      <c r="CQ152" s="149">
        <v>82.2</v>
      </c>
      <c r="CR152" s="149">
        <v>83.6</v>
      </c>
      <c r="CS152" s="149">
        <v>85.9</v>
      </c>
      <c r="CT152" s="149">
        <v>98.7</v>
      </c>
      <c r="CU152" s="150">
        <v>96.1</v>
      </c>
      <c r="CV152" s="150">
        <v>89</v>
      </c>
      <c r="CW152" s="150">
        <v>65.3</v>
      </c>
      <c r="CX152" s="150">
        <v>73.8</v>
      </c>
      <c r="CY152" s="150">
        <v>74.2</v>
      </c>
      <c r="CZ152" s="150">
        <v>74.2</v>
      </c>
      <c r="DA152" s="150">
        <v>74.400000000000006</v>
      </c>
      <c r="DB152" s="151">
        <v>75.5</v>
      </c>
      <c r="DC152" s="151">
        <v>78.599999999999994</v>
      </c>
      <c r="DD152" s="151">
        <v>85.4</v>
      </c>
      <c r="DE152" s="151">
        <v>88.2</v>
      </c>
      <c r="DF152" s="151">
        <v>100.1</v>
      </c>
      <c r="DG152" s="151">
        <v>106.5</v>
      </c>
      <c r="DH152" s="151">
        <v>108.1</v>
      </c>
      <c r="DI152" s="151">
        <v>104.8</v>
      </c>
      <c r="DJ152" s="151">
        <v>97</v>
      </c>
      <c r="DK152" s="151">
        <v>101.1</v>
      </c>
      <c r="DL152" s="151">
        <v>109.9</v>
      </c>
      <c r="DM152" s="152">
        <v>114.8</v>
      </c>
      <c r="DN152" s="152">
        <v>116.1</v>
      </c>
      <c r="DO152" s="152">
        <v>132.80000000000001</v>
      </c>
      <c r="DP152" s="152">
        <v>136.9</v>
      </c>
      <c r="DQ152" s="152">
        <v>131.4</v>
      </c>
      <c r="DR152" s="152">
        <v>126.4</v>
      </c>
      <c r="DS152" s="152">
        <v>133</v>
      </c>
      <c r="DT152" s="152">
        <v>149.69999999999999</v>
      </c>
      <c r="DU152" s="152">
        <v>154.80000000000001</v>
      </c>
      <c r="DV152" s="152">
        <v>146.69999999999999</v>
      </c>
      <c r="DW152" s="152">
        <v>135.30000000000001</v>
      </c>
      <c r="DX152" s="152">
        <v>131.6</v>
      </c>
      <c r="DY152" s="152">
        <v>124.5</v>
      </c>
      <c r="DZ152" s="152">
        <v>121.7</v>
      </c>
      <c r="EA152" s="152">
        <v>115</v>
      </c>
      <c r="EB152" s="152">
        <v>116.7</v>
      </c>
      <c r="EC152" s="152">
        <v>120.5</v>
      </c>
      <c r="ED152" s="152">
        <v>117.4</v>
      </c>
      <c r="EE152" s="152">
        <v>137.4</v>
      </c>
      <c r="EF152" s="152">
        <v>134</v>
      </c>
      <c r="EG152" s="152">
        <v>117.1</v>
      </c>
      <c r="EH152" s="152">
        <v>114</v>
      </c>
      <c r="EI152" s="152">
        <v>107.3</v>
      </c>
      <c r="EJ152" s="152">
        <v>100</v>
      </c>
      <c r="EK152" s="152">
        <v>103.2</v>
      </c>
      <c r="EL152" s="152">
        <v>116.8</v>
      </c>
      <c r="EM152" s="152">
        <v>121.4</v>
      </c>
      <c r="EN152" s="152">
        <v>121.6</v>
      </c>
      <c r="EO152" s="152">
        <v>121</v>
      </c>
      <c r="EP152" s="152">
        <v>121.9</v>
      </c>
      <c r="EQ152" s="152">
        <v>123.4</v>
      </c>
      <c r="ER152" s="152">
        <v>121.4</v>
      </c>
      <c r="ES152" s="152">
        <v>120</v>
      </c>
      <c r="ET152" s="152">
        <v>115.7</v>
      </c>
      <c r="EU152" s="152">
        <v>113.8</v>
      </c>
      <c r="EV152" s="152">
        <v>114.4</v>
      </c>
      <c r="EW152" s="152">
        <v>116.8</v>
      </c>
    </row>
    <row r="153" spans="1:153">
      <c r="A153" s="141" t="s">
        <v>7340</v>
      </c>
      <c r="B153" s="141" t="s">
        <v>7341</v>
      </c>
      <c r="C153" s="142">
        <v>1.6047</v>
      </c>
      <c r="D153" s="143">
        <v>106.2</v>
      </c>
      <c r="E153" s="143">
        <v>108.6</v>
      </c>
      <c r="F153" s="143">
        <v>112.1</v>
      </c>
      <c r="G153" s="143">
        <v>105.7</v>
      </c>
      <c r="H153" s="143">
        <v>110.6</v>
      </c>
      <c r="I153" s="143">
        <v>118.5</v>
      </c>
      <c r="J153" s="143">
        <v>120.7</v>
      </c>
      <c r="K153" s="143">
        <v>118</v>
      </c>
      <c r="L153" s="143">
        <v>117.9</v>
      </c>
      <c r="M153" s="143">
        <v>117.8</v>
      </c>
      <c r="N153" s="143">
        <v>119.9</v>
      </c>
      <c r="O153" s="143">
        <v>122.6</v>
      </c>
      <c r="P153" s="143">
        <v>116.5</v>
      </c>
      <c r="Q153" s="143">
        <v>108.1</v>
      </c>
      <c r="R153" s="143">
        <v>114.1</v>
      </c>
      <c r="S153" s="143">
        <v>123.4</v>
      </c>
      <c r="T153" s="143">
        <v>126.8</v>
      </c>
      <c r="U153" s="143">
        <v>136.30000000000001</v>
      </c>
      <c r="V153" s="143">
        <v>128.5</v>
      </c>
      <c r="W153" s="143">
        <v>125.7</v>
      </c>
      <c r="X153" s="143">
        <v>127</v>
      </c>
      <c r="Y153" s="143">
        <v>129</v>
      </c>
      <c r="Z153" s="143">
        <v>128.69999999999999</v>
      </c>
      <c r="AA153" s="143">
        <v>130.6</v>
      </c>
      <c r="AB153" s="143">
        <v>127.2</v>
      </c>
      <c r="AC153" s="143">
        <v>126.8</v>
      </c>
      <c r="AD153" s="143">
        <v>126.6</v>
      </c>
      <c r="AE153" s="143">
        <v>131.80000000000001</v>
      </c>
      <c r="AF153" s="143">
        <v>125.7</v>
      </c>
      <c r="AG153" s="143">
        <v>120.1</v>
      </c>
      <c r="AH153" s="143">
        <v>117.4</v>
      </c>
      <c r="AI153" s="143">
        <v>107</v>
      </c>
      <c r="AJ153" s="143">
        <v>94.7</v>
      </c>
      <c r="AK153" s="143">
        <v>78.400000000000006</v>
      </c>
      <c r="AL153" s="143">
        <v>70.8</v>
      </c>
      <c r="AM153" s="143">
        <v>76.099999999999994</v>
      </c>
      <c r="AN153" s="143">
        <v>78.5</v>
      </c>
      <c r="AO153" s="143">
        <v>90.7</v>
      </c>
      <c r="AP153" s="143">
        <v>94.5</v>
      </c>
      <c r="AQ153" s="143">
        <v>91.5</v>
      </c>
      <c r="AR153" s="143">
        <v>81.3</v>
      </c>
      <c r="AS153" s="143">
        <v>75.400000000000006</v>
      </c>
      <c r="AT153" s="143">
        <v>75.900000000000006</v>
      </c>
      <c r="AU153" s="143">
        <v>71</v>
      </c>
      <c r="AV153" s="143">
        <v>68.8</v>
      </c>
      <c r="AW153" s="143">
        <v>64</v>
      </c>
      <c r="AX153" s="143">
        <v>59</v>
      </c>
      <c r="AY153" s="143">
        <v>57.4</v>
      </c>
      <c r="AZ153" s="143">
        <v>62.8</v>
      </c>
      <c r="BA153" s="143">
        <v>65.900000000000006</v>
      </c>
      <c r="BB153" s="143">
        <v>72.400000000000006</v>
      </c>
      <c r="BC153" s="143">
        <v>67.7</v>
      </c>
      <c r="BD153" s="143">
        <v>61.5</v>
      </c>
      <c r="BE153" s="143">
        <v>68.400000000000006</v>
      </c>
      <c r="BF153" s="143">
        <v>71.5</v>
      </c>
      <c r="BG153" s="143">
        <v>73.8</v>
      </c>
      <c r="BH153" s="143">
        <v>76.099999999999994</v>
      </c>
      <c r="BI153" s="143">
        <v>82.6</v>
      </c>
      <c r="BJ153" s="143">
        <v>83.2</v>
      </c>
      <c r="BK153" s="144">
        <v>82.3</v>
      </c>
      <c r="BL153" s="143">
        <v>78.3</v>
      </c>
      <c r="BM153" s="143">
        <v>77.7</v>
      </c>
      <c r="BN153" s="143">
        <v>76.8</v>
      </c>
      <c r="BO153" s="143">
        <v>74.2</v>
      </c>
      <c r="BP153" s="143">
        <v>77.3</v>
      </c>
      <c r="BQ153" s="143">
        <v>79.599999999999994</v>
      </c>
      <c r="BR153" s="145">
        <v>80.599999999999994</v>
      </c>
      <c r="BS153" s="145">
        <v>82.1</v>
      </c>
      <c r="BT153" s="145">
        <v>82.9</v>
      </c>
      <c r="BU153" s="145">
        <v>83.7</v>
      </c>
      <c r="BV153" s="145">
        <v>85.3</v>
      </c>
      <c r="BW153" s="145">
        <v>84.5</v>
      </c>
      <c r="BX153" s="145">
        <v>86.2</v>
      </c>
      <c r="BY153" s="145">
        <v>88.5</v>
      </c>
      <c r="BZ153" s="143">
        <v>90.8</v>
      </c>
      <c r="CA153" s="143">
        <v>89.6</v>
      </c>
      <c r="CB153" s="143">
        <v>90.1</v>
      </c>
      <c r="CC153" s="143">
        <v>93.3</v>
      </c>
      <c r="CD153" s="143">
        <v>96.8</v>
      </c>
      <c r="CE153" s="143">
        <v>92</v>
      </c>
      <c r="CF153" s="143">
        <v>83.6</v>
      </c>
      <c r="CG153" s="143">
        <v>80.900000000000006</v>
      </c>
      <c r="CH153" s="143">
        <v>82.8</v>
      </c>
      <c r="CI153" s="143">
        <v>86</v>
      </c>
      <c r="CJ153" s="146">
        <v>87.8</v>
      </c>
      <c r="CK153" s="146">
        <v>87.6</v>
      </c>
      <c r="CL153" s="146">
        <v>85.6</v>
      </c>
      <c r="CM153" s="147">
        <v>85.1</v>
      </c>
      <c r="CN153" s="147">
        <v>84.9</v>
      </c>
      <c r="CO153" s="147">
        <v>84.6</v>
      </c>
      <c r="CP153" s="148">
        <v>86.6</v>
      </c>
      <c r="CQ153" s="149">
        <v>85.8</v>
      </c>
      <c r="CR153" s="149">
        <v>87.3</v>
      </c>
      <c r="CS153" s="149">
        <v>87.5</v>
      </c>
      <c r="CT153" s="149">
        <v>84.6</v>
      </c>
      <c r="CU153" s="150">
        <v>80.099999999999994</v>
      </c>
      <c r="CV153" s="150">
        <v>66.8</v>
      </c>
      <c r="CW153" s="150">
        <v>61.5</v>
      </c>
      <c r="CX153" s="150">
        <v>66.400000000000006</v>
      </c>
      <c r="CY153" s="150">
        <v>73</v>
      </c>
      <c r="CZ153" s="150">
        <v>73.2</v>
      </c>
      <c r="DA153" s="150">
        <v>74.3</v>
      </c>
      <c r="DB153" s="151">
        <v>73.7</v>
      </c>
      <c r="DC153" s="151">
        <v>73.2</v>
      </c>
      <c r="DD153" s="151">
        <v>76</v>
      </c>
      <c r="DE153" s="151">
        <v>81.099999999999994</v>
      </c>
      <c r="DF153" s="151">
        <v>88.8</v>
      </c>
      <c r="DG153" s="151">
        <v>97.5</v>
      </c>
      <c r="DH153" s="151">
        <v>97.8</v>
      </c>
      <c r="DI153" s="151">
        <v>101.4</v>
      </c>
      <c r="DJ153" s="151">
        <v>106.2</v>
      </c>
      <c r="DK153" s="151">
        <v>114.3</v>
      </c>
      <c r="DL153" s="151">
        <v>118.4</v>
      </c>
      <c r="DM153" s="152">
        <v>114.9</v>
      </c>
      <c r="DN153" s="152">
        <v>125.1</v>
      </c>
      <c r="DO153" s="152">
        <v>138.9</v>
      </c>
      <c r="DP153" s="152">
        <v>133.1</v>
      </c>
      <c r="DQ153" s="152">
        <v>135.1</v>
      </c>
      <c r="DR153" s="152">
        <v>139.1</v>
      </c>
      <c r="DS153" s="152">
        <v>149.69999999999999</v>
      </c>
      <c r="DT153" s="152">
        <v>157.1</v>
      </c>
      <c r="DU153" s="152">
        <v>173.5</v>
      </c>
      <c r="DV153" s="152">
        <v>186.3</v>
      </c>
      <c r="DW153" s="152">
        <v>180.3</v>
      </c>
      <c r="DX153" s="152">
        <v>164.2</v>
      </c>
      <c r="DY153" s="152">
        <v>161.30000000000001</v>
      </c>
      <c r="DZ153" s="152">
        <v>156.4</v>
      </c>
      <c r="EA153" s="152">
        <v>158.5</v>
      </c>
      <c r="EB153" s="152">
        <v>155.5</v>
      </c>
      <c r="EC153" s="152">
        <v>156.1</v>
      </c>
      <c r="ED153" s="152">
        <v>160.30000000000001</v>
      </c>
      <c r="EE153" s="152">
        <v>159.4</v>
      </c>
      <c r="EF153" s="152">
        <v>159.5</v>
      </c>
      <c r="EG153" s="152">
        <v>157</v>
      </c>
      <c r="EH153" s="152">
        <v>155.9</v>
      </c>
      <c r="EI153" s="152">
        <v>156</v>
      </c>
      <c r="EJ153" s="152">
        <v>160.69999999999999</v>
      </c>
      <c r="EK153" s="152">
        <v>163.30000000000001</v>
      </c>
      <c r="EL153" s="152">
        <v>161.80000000000001</v>
      </c>
      <c r="EM153" s="152">
        <v>159.6</v>
      </c>
      <c r="EN153" s="152">
        <v>157.19999999999999</v>
      </c>
      <c r="EO153" s="152">
        <v>156.5</v>
      </c>
      <c r="EP153" s="152">
        <v>159.19999999999999</v>
      </c>
      <c r="EQ153" s="152">
        <v>157.9</v>
      </c>
      <c r="ER153" s="152">
        <v>158.5</v>
      </c>
      <c r="ES153" s="152">
        <v>157.80000000000001</v>
      </c>
      <c r="ET153" s="152">
        <v>153.80000000000001</v>
      </c>
      <c r="EU153" s="152">
        <v>155</v>
      </c>
      <c r="EV153" s="152">
        <v>153.9</v>
      </c>
      <c r="EW153" s="152">
        <v>151.1</v>
      </c>
    </row>
    <row r="154" spans="1:153">
      <c r="A154" s="141" t="s">
        <v>7342</v>
      </c>
      <c r="B154" s="141" t="s">
        <v>7343</v>
      </c>
      <c r="C154" s="142">
        <v>0.18684999999999999</v>
      </c>
      <c r="D154" s="143">
        <v>107</v>
      </c>
      <c r="E154" s="143">
        <v>107.3</v>
      </c>
      <c r="F154" s="143">
        <v>106.6</v>
      </c>
      <c r="G154" s="143">
        <v>103.8</v>
      </c>
      <c r="H154" s="143">
        <v>105</v>
      </c>
      <c r="I154" s="143">
        <v>108.5</v>
      </c>
      <c r="J154" s="143">
        <v>109.4</v>
      </c>
      <c r="K154" s="143">
        <v>107.3</v>
      </c>
      <c r="L154" s="143">
        <v>107</v>
      </c>
      <c r="M154" s="143">
        <v>106.7</v>
      </c>
      <c r="N154" s="143">
        <v>107.5</v>
      </c>
      <c r="O154" s="143">
        <v>109</v>
      </c>
      <c r="P154" s="143">
        <v>106.6</v>
      </c>
      <c r="Q154" s="143">
        <v>104.4</v>
      </c>
      <c r="R154" s="143">
        <v>104.2</v>
      </c>
      <c r="S154" s="143">
        <v>106.6</v>
      </c>
      <c r="T154" s="143">
        <v>109.1</v>
      </c>
      <c r="U154" s="143">
        <v>111.7</v>
      </c>
      <c r="V154" s="143">
        <v>112.7</v>
      </c>
      <c r="W154" s="143">
        <v>110.8</v>
      </c>
      <c r="X154" s="143">
        <v>111.1</v>
      </c>
      <c r="Y154" s="143">
        <v>111.9</v>
      </c>
      <c r="Z154" s="143">
        <v>110.7</v>
      </c>
      <c r="AA154" s="143">
        <v>111.2</v>
      </c>
      <c r="AB154" s="143">
        <v>109.7</v>
      </c>
      <c r="AC154" s="143">
        <v>109.2</v>
      </c>
      <c r="AD154" s="143">
        <v>108.5</v>
      </c>
      <c r="AE154" s="143">
        <v>108.7</v>
      </c>
      <c r="AF154" s="143">
        <v>108.6</v>
      </c>
      <c r="AG154" s="143">
        <v>108.4</v>
      </c>
      <c r="AH154" s="143">
        <v>107.1</v>
      </c>
      <c r="AI154" s="143">
        <v>104</v>
      </c>
      <c r="AJ154" s="143">
        <v>102.3</v>
      </c>
      <c r="AK154" s="143">
        <v>96.4</v>
      </c>
      <c r="AL154" s="143">
        <v>89.7</v>
      </c>
      <c r="AM154" s="143">
        <v>89.7</v>
      </c>
      <c r="AN154" s="143">
        <v>92.4</v>
      </c>
      <c r="AO154" s="143">
        <v>93.1</v>
      </c>
      <c r="AP154" s="143">
        <v>96.2</v>
      </c>
      <c r="AQ154" s="143">
        <v>94.7</v>
      </c>
      <c r="AR154" s="143">
        <v>90.8</v>
      </c>
      <c r="AS154" s="143">
        <v>86.9</v>
      </c>
      <c r="AT154" s="143">
        <v>88.9</v>
      </c>
      <c r="AU154" s="143">
        <v>88.7</v>
      </c>
      <c r="AV154" s="143">
        <v>88.3</v>
      </c>
      <c r="AW154" s="143">
        <v>83.5</v>
      </c>
      <c r="AX154" s="143">
        <v>77.5</v>
      </c>
      <c r="AY154" s="143">
        <v>79.8</v>
      </c>
      <c r="AZ154" s="143">
        <v>82.9</v>
      </c>
      <c r="BA154" s="143">
        <v>83.4</v>
      </c>
      <c r="BB154" s="143">
        <v>86.8</v>
      </c>
      <c r="BC154" s="143">
        <v>90.1</v>
      </c>
      <c r="BD154" s="143">
        <v>89.5</v>
      </c>
      <c r="BE154" s="143">
        <v>89.6</v>
      </c>
      <c r="BF154" s="143">
        <v>92.9</v>
      </c>
      <c r="BG154" s="143">
        <v>98.1</v>
      </c>
      <c r="BH154" s="143">
        <v>98.8</v>
      </c>
      <c r="BI154" s="143">
        <v>104.5</v>
      </c>
      <c r="BJ154" s="143">
        <v>107.4</v>
      </c>
      <c r="BK154" s="144">
        <v>107.6</v>
      </c>
      <c r="BL154" s="143">
        <v>106.3</v>
      </c>
      <c r="BM154" s="143">
        <v>108.7</v>
      </c>
      <c r="BN154" s="143">
        <v>108.9</v>
      </c>
      <c r="BO154" s="143">
        <v>108.8</v>
      </c>
      <c r="BP154" s="143">
        <v>112</v>
      </c>
      <c r="BQ154" s="143">
        <v>116.1</v>
      </c>
      <c r="BR154" s="145">
        <v>119.5</v>
      </c>
      <c r="BS154" s="145">
        <v>120.5</v>
      </c>
      <c r="BT154" s="145">
        <v>123.5</v>
      </c>
      <c r="BU154" s="145">
        <v>125.4</v>
      </c>
      <c r="BV154" s="145">
        <v>130.69999999999999</v>
      </c>
      <c r="BW154" s="145">
        <v>133.1</v>
      </c>
      <c r="BX154" s="145">
        <v>135.19999999999999</v>
      </c>
      <c r="BY154" s="145">
        <v>140.9</v>
      </c>
      <c r="BZ154" s="143">
        <v>147.19999999999999</v>
      </c>
      <c r="CA154" s="143">
        <v>147.69999999999999</v>
      </c>
      <c r="CB154" s="143">
        <v>150.9</v>
      </c>
      <c r="CC154" s="143">
        <v>153.30000000000001</v>
      </c>
      <c r="CD154" s="143">
        <v>159.9</v>
      </c>
      <c r="CE154" s="143">
        <v>165.4</v>
      </c>
      <c r="CF154" s="143">
        <v>160.4</v>
      </c>
      <c r="CG154" s="143">
        <v>152.5</v>
      </c>
      <c r="CH154" s="143">
        <v>154.19999999999999</v>
      </c>
      <c r="CI154" s="143">
        <v>161.6</v>
      </c>
      <c r="CJ154" s="146">
        <v>164.2</v>
      </c>
      <c r="CK154" s="146">
        <v>166.2</v>
      </c>
      <c r="CL154" s="146">
        <v>169</v>
      </c>
      <c r="CM154" s="147">
        <v>165.8</v>
      </c>
      <c r="CN154" s="147">
        <v>170.2</v>
      </c>
      <c r="CO154" s="147">
        <v>171.2</v>
      </c>
      <c r="CP154" s="148">
        <v>175.4</v>
      </c>
      <c r="CQ154" s="149">
        <v>175.3</v>
      </c>
      <c r="CR154" s="149">
        <v>177.2</v>
      </c>
      <c r="CS154" s="149">
        <v>181</v>
      </c>
      <c r="CT154" s="149">
        <v>182.8</v>
      </c>
      <c r="CU154" s="150">
        <v>173.5</v>
      </c>
      <c r="CV154" s="150">
        <v>118.2</v>
      </c>
      <c r="CW154" s="150">
        <v>55.8</v>
      </c>
      <c r="CX154" s="150">
        <v>64.099999999999994</v>
      </c>
      <c r="CY154" s="150">
        <v>113.3</v>
      </c>
      <c r="CZ154" s="150">
        <v>119.4</v>
      </c>
      <c r="DA154" s="150">
        <v>119.5</v>
      </c>
      <c r="DB154" s="151">
        <v>107.4</v>
      </c>
      <c r="DC154" s="151">
        <v>113.4</v>
      </c>
      <c r="DD154" s="151">
        <v>121.6</v>
      </c>
      <c r="DE154" s="151">
        <v>142.1</v>
      </c>
      <c r="DF154" s="151">
        <v>154</v>
      </c>
      <c r="DG154" s="151">
        <v>169.7</v>
      </c>
      <c r="DH154" s="151">
        <v>177</v>
      </c>
      <c r="DI154" s="151">
        <v>177.7</v>
      </c>
      <c r="DJ154" s="151">
        <v>191.2</v>
      </c>
      <c r="DK154" s="151">
        <v>200.9</v>
      </c>
      <c r="DL154" s="151">
        <v>208.1</v>
      </c>
      <c r="DM154" s="152">
        <v>199.9</v>
      </c>
      <c r="DN154" s="152">
        <v>210.8</v>
      </c>
      <c r="DO154" s="152">
        <v>249.6</v>
      </c>
      <c r="DP154" s="152">
        <v>243.1</v>
      </c>
      <c r="DQ154" s="152">
        <v>231.7</v>
      </c>
      <c r="DR154" s="152">
        <v>265.39999999999998</v>
      </c>
      <c r="DS154" s="152">
        <v>307</v>
      </c>
      <c r="DT154" s="152">
        <v>386.2</v>
      </c>
      <c r="DU154" s="152">
        <v>399.7</v>
      </c>
      <c r="DV154" s="152">
        <v>424.3</v>
      </c>
      <c r="DW154" s="152">
        <v>498.1</v>
      </c>
      <c r="DX154" s="152">
        <v>429.9</v>
      </c>
      <c r="DY154" s="152">
        <v>409.6</v>
      </c>
      <c r="DZ154" s="152">
        <v>389.1</v>
      </c>
      <c r="EA154" s="152">
        <v>403.3</v>
      </c>
      <c r="EB154" s="152">
        <v>400.3</v>
      </c>
      <c r="EC154" s="152">
        <v>358.5</v>
      </c>
      <c r="ED154" s="152">
        <v>369.8</v>
      </c>
      <c r="EE154" s="152">
        <v>362.7</v>
      </c>
      <c r="EF154" s="152">
        <v>323.7</v>
      </c>
      <c r="EG154" s="152">
        <v>311.2</v>
      </c>
      <c r="EH154" s="152">
        <v>284.39999999999998</v>
      </c>
      <c r="EI154" s="152">
        <v>285.3</v>
      </c>
      <c r="EJ154" s="152">
        <v>312.3</v>
      </c>
      <c r="EK154" s="152">
        <v>369.1</v>
      </c>
      <c r="EL154" s="152">
        <v>392.9</v>
      </c>
      <c r="EM154" s="152">
        <v>371.5</v>
      </c>
      <c r="EN154" s="152">
        <v>347.1</v>
      </c>
      <c r="EO154" s="152">
        <v>334.3</v>
      </c>
      <c r="EP154" s="152">
        <v>325.89999999999998</v>
      </c>
      <c r="EQ154" s="152">
        <v>328.8</v>
      </c>
      <c r="ER154" s="152">
        <v>327</v>
      </c>
      <c r="ES154" s="152">
        <v>330.6</v>
      </c>
      <c r="ET154" s="152">
        <v>304</v>
      </c>
      <c r="EU154" s="152">
        <v>304.60000000000002</v>
      </c>
      <c r="EV154" s="152">
        <v>315.89999999999998</v>
      </c>
      <c r="EW154" s="152">
        <v>297.89999999999998</v>
      </c>
    </row>
    <row r="155" spans="1:153">
      <c r="A155" s="141" t="s">
        <v>7344</v>
      </c>
      <c r="B155" s="141" t="s">
        <v>7345</v>
      </c>
      <c r="C155" s="142">
        <v>0.31991000000000003</v>
      </c>
      <c r="D155" s="143">
        <v>113.7</v>
      </c>
      <c r="E155" s="143">
        <v>112.7</v>
      </c>
      <c r="F155" s="143">
        <v>106.2</v>
      </c>
      <c r="G155" s="143">
        <v>102.7</v>
      </c>
      <c r="H155" s="143">
        <v>110.5</v>
      </c>
      <c r="I155" s="143">
        <v>121.4</v>
      </c>
      <c r="J155" s="143">
        <v>114.8</v>
      </c>
      <c r="K155" s="143">
        <v>113.5</v>
      </c>
      <c r="L155" s="143">
        <v>112.2</v>
      </c>
      <c r="M155" s="143">
        <v>111.5</v>
      </c>
      <c r="N155" s="143">
        <v>113.9</v>
      </c>
      <c r="O155" s="143">
        <v>118.6</v>
      </c>
      <c r="P155" s="143">
        <v>111</v>
      </c>
      <c r="Q155" s="143">
        <v>104.4</v>
      </c>
      <c r="R155" s="143">
        <v>104</v>
      </c>
      <c r="S155" s="143">
        <v>111.2</v>
      </c>
      <c r="T155" s="143">
        <v>118.9</v>
      </c>
      <c r="U155" s="143">
        <v>127.3</v>
      </c>
      <c r="V155" s="143">
        <v>130.9</v>
      </c>
      <c r="W155" s="143">
        <v>124.3</v>
      </c>
      <c r="X155" s="143">
        <v>125.4</v>
      </c>
      <c r="Y155" s="143">
        <v>128.30000000000001</v>
      </c>
      <c r="Z155" s="143">
        <v>124.3</v>
      </c>
      <c r="AA155" s="143">
        <v>125.8</v>
      </c>
      <c r="AB155" s="143">
        <v>121</v>
      </c>
      <c r="AC155" s="143">
        <v>119.5</v>
      </c>
      <c r="AD155" s="143">
        <v>117</v>
      </c>
      <c r="AE155" s="143">
        <v>117.7</v>
      </c>
      <c r="AF155" s="143">
        <v>117.4</v>
      </c>
      <c r="AG155" s="143">
        <v>116.6</v>
      </c>
      <c r="AH155" s="143">
        <v>112.7</v>
      </c>
      <c r="AI155" s="143">
        <v>103.5</v>
      </c>
      <c r="AJ155" s="143">
        <v>98.6</v>
      </c>
      <c r="AK155" s="143">
        <v>84.3</v>
      </c>
      <c r="AL155" s="143">
        <v>73.2</v>
      </c>
      <c r="AM155" s="143">
        <v>80</v>
      </c>
      <c r="AN155" s="143">
        <v>78.900000000000006</v>
      </c>
      <c r="AO155" s="143">
        <v>79.5</v>
      </c>
      <c r="AP155" s="143">
        <v>86.3</v>
      </c>
      <c r="AQ155" s="143">
        <v>82.5</v>
      </c>
      <c r="AR155" s="143">
        <v>73.5</v>
      </c>
      <c r="AS155" s="143">
        <v>66.5</v>
      </c>
      <c r="AT155" s="143">
        <v>67.7</v>
      </c>
      <c r="AU155" s="143">
        <v>67.3</v>
      </c>
      <c r="AV155" s="143">
        <v>66.3</v>
      </c>
      <c r="AW155" s="143">
        <v>58.3</v>
      </c>
      <c r="AX155" s="143">
        <v>49.7</v>
      </c>
      <c r="AY155" s="143">
        <v>57.7</v>
      </c>
      <c r="AZ155" s="143">
        <v>59</v>
      </c>
      <c r="BA155" s="143">
        <v>60</v>
      </c>
      <c r="BB155" s="143">
        <v>66.599999999999994</v>
      </c>
      <c r="BC155" s="143">
        <v>70.8</v>
      </c>
      <c r="BD155" s="143">
        <v>67.5</v>
      </c>
      <c r="BE155" s="143">
        <v>64.5</v>
      </c>
      <c r="BF155" s="143">
        <v>66.599999999999994</v>
      </c>
      <c r="BG155" s="143">
        <v>72.5</v>
      </c>
      <c r="BH155" s="143">
        <v>69.3</v>
      </c>
      <c r="BI155" s="143">
        <v>76.3</v>
      </c>
      <c r="BJ155" s="143">
        <v>79</v>
      </c>
      <c r="BK155" s="144">
        <v>79.400000000000006</v>
      </c>
      <c r="BL155" s="143">
        <v>74.7</v>
      </c>
      <c r="BM155" s="143">
        <v>74.8</v>
      </c>
      <c r="BN155" s="143">
        <v>71.400000000000006</v>
      </c>
      <c r="BO155" s="143">
        <v>68.099999999999994</v>
      </c>
      <c r="BP155" s="143">
        <v>69.400000000000006</v>
      </c>
      <c r="BQ155" s="143">
        <v>72.7</v>
      </c>
      <c r="BR155" s="145">
        <v>78</v>
      </c>
      <c r="BS155" s="145">
        <v>79.8</v>
      </c>
      <c r="BT155" s="145">
        <v>85.3</v>
      </c>
      <c r="BU155" s="145">
        <v>85.9</v>
      </c>
      <c r="BV155" s="145">
        <v>91.7</v>
      </c>
      <c r="BW155" s="145">
        <v>92</v>
      </c>
      <c r="BX155" s="145">
        <v>92.3</v>
      </c>
      <c r="BY155" s="145">
        <v>98.8</v>
      </c>
      <c r="BZ155" s="143">
        <v>106.2</v>
      </c>
      <c r="CA155" s="143">
        <v>103.6</v>
      </c>
      <c r="CB155" s="143">
        <v>105.4</v>
      </c>
      <c r="CC155" s="143">
        <v>106</v>
      </c>
      <c r="CD155" s="143">
        <v>114.5</v>
      </c>
      <c r="CE155" s="143">
        <v>121.1</v>
      </c>
      <c r="CF155" s="143">
        <v>107.2</v>
      </c>
      <c r="CG155" s="143">
        <v>89.9</v>
      </c>
      <c r="CH155" s="143">
        <v>89.9</v>
      </c>
      <c r="CI155" s="143">
        <v>98.2</v>
      </c>
      <c r="CJ155" s="146">
        <v>99.4</v>
      </c>
      <c r="CK155" s="146">
        <v>101.9</v>
      </c>
      <c r="CL155" s="146">
        <v>101.8</v>
      </c>
      <c r="CM155" s="147">
        <v>94.2</v>
      </c>
      <c r="CN155" s="147">
        <v>97.8</v>
      </c>
      <c r="CO155" s="147">
        <v>96.8</v>
      </c>
      <c r="CP155" s="148">
        <v>99.5</v>
      </c>
      <c r="CQ155" s="149">
        <v>96.7</v>
      </c>
      <c r="CR155" s="149">
        <v>96.8</v>
      </c>
      <c r="CS155" s="149">
        <v>99.7</v>
      </c>
      <c r="CT155" s="149">
        <v>99.9</v>
      </c>
      <c r="CU155" s="150">
        <v>81</v>
      </c>
      <c r="CV155" s="150">
        <v>44.7</v>
      </c>
      <c r="CW155" s="150">
        <v>27.9</v>
      </c>
      <c r="CX155" s="150">
        <v>52.7</v>
      </c>
      <c r="CY155" s="150">
        <v>63.2</v>
      </c>
      <c r="CZ155" s="150">
        <v>64.8</v>
      </c>
      <c r="DA155" s="150">
        <v>59.9</v>
      </c>
      <c r="DB155" s="151">
        <v>58.9</v>
      </c>
      <c r="DC155" s="151">
        <v>59.9</v>
      </c>
      <c r="DD155" s="151">
        <v>69.3</v>
      </c>
      <c r="DE155" s="151">
        <v>76.400000000000006</v>
      </c>
      <c r="DF155" s="151">
        <v>81.599999999999994</v>
      </c>
      <c r="DG155" s="151">
        <v>90.4</v>
      </c>
      <c r="DH155" s="151">
        <v>87</v>
      </c>
      <c r="DI155" s="151">
        <v>93.9</v>
      </c>
      <c r="DJ155" s="151">
        <v>96.9</v>
      </c>
      <c r="DK155" s="151">
        <v>102.2</v>
      </c>
      <c r="DL155" s="151">
        <v>102.8</v>
      </c>
      <c r="DM155" s="152">
        <v>99.6</v>
      </c>
      <c r="DN155" s="152">
        <v>114.8</v>
      </c>
      <c r="DO155" s="152">
        <v>124.3</v>
      </c>
      <c r="DP155" s="152">
        <v>113.6</v>
      </c>
      <c r="DQ155" s="152">
        <v>119</v>
      </c>
      <c r="DR155" s="152">
        <v>135.1</v>
      </c>
      <c r="DS155" s="152">
        <v>158.5</v>
      </c>
      <c r="DT155" s="152">
        <v>178.4</v>
      </c>
      <c r="DU155" s="152">
        <v>190.4</v>
      </c>
      <c r="DV155" s="152">
        <v>209.4</v>
      </c>
      <c r="DW155" s="152">
        <v>223.4</v>
      </c>
      <c r="DX155" s="152">
        <v>195.4</v>
      </c>
      <c r="DY155" s="152">
        <v>191</v>
      </c>
      <c r="DZ155" s="152">
        <v>182.2</v>
      </c>
      <c r="EA155" s="152">
        <v>190.2</v>
      </c>
      <c r="EB155" s="152">
        <v>185.9</v>
      </c>
      <c r="EC155" s="152">
        <v>169.3</v>
      </c>
      <c r="ED155" s="152">
        <v>176.8</v>
      </c>
      <c r="EE155" s="152">
        <v>169.9</v>
      </c>
      <c r="EF155" s="152">
        <v>153.19999999999999</v>
      </c>
      <c r="EG155" s="152">
        <v>149.19999999999999</v>
      </c>
      <c r="EH155" s="152">
        <v>137.4</v>
      </c>
      <c r="EI155" s="152">
        <v>139.30000000000001</v>
      </c>
      <c r="EJ155" s="152">
        <v>152.5</v>
      </c>
      <c r="EK155" s="152">
        <v>176.1</v>
      </c>
      <c r="EL155" s="152">
        <v>183</v>
      </c>
      <c r="EM155" s="152">
        <v>174.6</v>
      </c>
      <c r="EN155" s="152">
        <v>165.5</v>
      </c>
      <c r="EO155" s="152">
        <v>158.69999999999999</v>
      </c>
      <c r="EP155" s="152">
        <v>156.6</v>
      </c>
      <c r="EQ155" s="152">
        <v>157.6</v>
      </c>
      <c r="ER155" s="152">
        <v>156.9</v>
      </c>
      <c r="ES155" s="152">
        <v>158.1</v>
      </c>
      <c r="ET155" s="152">
        <v>146.4</v>
      </c>
      <c r="EU155" s="152">
        <v>148.1</v>
      </c>
      <c r="EV155" s="152">
        <v>151.30000000000001</v>
      </c>
      <c r="EW155" s="152">
        <v>143.6</v>
      </c>
    </row>
    <row r="156" spans="1:153">
      <c r="A156" s="141" t="s">
        <v>7346</v>
      </c>
      <c r="B156" s="141" t="s">
        <v>7347</v>
      </c>
      <c r="C156" s="142">
        <v>3.0954799999999998</v>
      </c>
      <c r="D156" s="143">
        <v>111.9</v>
      </c>
      <c r="E156" s="143">
        <v>111.5</v>
      </c>
      <c r="F156" s="143">
        <v>109.6</v>
      </c>
      <c r="G156" s="143">
        <v>108.5</v>
      </c>
      <c r="H156" s="143">
        <v>111</v>
      </c>
      <c r="I156" s="143">
        <v>114.3</v>
      </c>
      <c r="J156" s="143">
        <v>108.4</v>
      </c>
      <c r="K156" s="143">
        <v>108</v>
      </c>
      <c r="L156" s="143">
        <v>108.1</v>
      </c>
      <c r="M156" s="143">
        <v>112</v>
      </c>
      <c r="N156" s="143">
        <v>117.6</v>
      </c>
      <c r="O156" s="143">
        <v>118.4</v>
      </c>
      <c r="P156" s="143">
        <v>114.6</v>
      </c>
      <c r="Q156" s="143">
        <v>112.1</v>
      </c>
      <c r="R156" s="143">
        <v>117.1</v>
      </c>
      <c r="S156" s="143">
        <v>123.4</v>
      </c>
      <c r="T156" s="143">
        <v>126.3</v>
      </c>
      <c r="U156" s="143">
        <v>132.80000000000001</v>
      </c>
      <c r="V156" s="143">
        <v>130.1</v>
      </c>
      <c r="W156" s="143">
        <v>130.30000000000001</v>
      </c>
      <c r="X156" s="143">
        <v>132.5</v>
      </c>
      <c r="Y156" s="143">
        <v>131.80000000000001</v>
      </c>
      <c r="Z156" s="143">
        <v>131.6</v>
      </c>
      <c r="AA156" s="143">
        <v>133.1</v>
      </c>
      <c r="AB156" s="143">
        <v>130</v>
      </c>
      <c r="AC156" s="143">
        <v>131.19999999999999</v>
      </c>
      <c r="AD156" s="143">
        <v>129</v>
      </c>
      <c r="AE156" s="143">
        <v>131.6</v>
      </c>
      <c r="AF156" s="143">
        <v>130.9</v>
      </c>
      <c r="AG156" s="143">
        <v>129.6</v>
      </c>
      <c r="AH156" s="143">
        <v>125.8</v>
      </c>
      <c r="AI156" s="143">
        <v>112.7</v>
      </c>
      <c r="AJ156" s="143">
        <v>103.5</v>
      </c>
      <c r="AK156" s="143">
        <v>87.9</v>
      </c>
      <c r="AL156" s="143">
        <v>79.099999999999994</v>
      </c>
      <c r="AM156" s="143">
        <v>86.6</v>
      </c>
      <c r="AN156" s="143">
        <v>83.3</v>
      </c>
      <c r="AO156" s="143">
        <v>91.7</v>
      </c>
      <c r="AP156" s="143">
        <v>92.7</v>
      </c>
      <c r="AQ156" s="143">
        <v>86.5</v>
      </c>
      <c r="AR156" s="143">
        <v>73.099999999999994</v>
      </c>
      <c r="AS156" s="143">
        <v>71.3</v>
      </c>
      <c r="AT156" s="143">
        <v>73.8</v>
      </c>
      <c r="AU156" s="143">
        <v>74.2</v>
      </c>
      <c r="AV156" s="143">
        <v>72.3</v>
      </c>
      <c r="AW156" s="143">
        <v>57.1</v>
      </c>
      <c r="AX156" s="143">
        <v>50.3</v>
      </c>
      <c r="AY156" s="143">
        <v>54.9</v>
      </c>
      <c r="AZ156" s="143">
        <v>59.1</v>
      </c>
      <c r="BA156" s="143">
        <v>66.5</v>
      </c>
      <c r="BB156" s="143">
        <v>75</v>
      </c>
      <c r="BC156" s="143">
        <v>74.7</v>
      </c>
      <c r="BD156" s="143">
        <v>67</v>
      </c>
      <c r="BE156" s="143">
        <v>70.7</v>
      </c>
      <c r="BF156" s="143">
        <v>72.599999999999994</v>
      </c>
      <c r="BG156" s="143">
        <v>76.5</v>
      </c>
      <c r="BH156" s="143">
        <v>77.3</v>
      </c>
      <c r="BI156" s="143">
        <v>83.4</v>
      </c>
      <c r="BJ156" s="143">
        <v>85</v>
      </c>
      <c r="BK156" s="144">
        <v>84.9</v>
      </c>
      <c r="BL156" s="143">
        <v>81.5</v>
      </c>
      <c r="BM156" s="143">
        <v>81.3</v>
      </c>
      <c r="BN156" s="143">
        <v>80</v>
      </c>
      <c r="BO156" s="143">
        <v>78.8</v>
      </c>
      <c r="BP156" s="143">
        <v>80.900000000000006</v>
      </c>
      <c r="BQ156" s="143">
        <v>82.5</v>
      </c>
      <c r="BR156" s="145">
        <v>84.5</v>
      </c>
      <c r="BS156" s="145">
        <v>85.8</v>
      </c>
      <c r="BT156" s="145">
        <v>87.1</v>
      </c>
      <c r="BU156" s="145">
        <v>89.5</v>
      </c>
      <c r="BV156" s="145">
        <v>91.3</v>
      </c>
      <c r="BW156" s="145">
        <v>90.1</v>
      </c>
      <c r="BX156" s="145">
        <v>92.5</v>
      </c>
      <c r="BY156" s="145">
        <v>95.4</v>
      </c>
      <c r="BZ156" s="143">
        <v>97.5</v>
      </c>
      <c r="CA156" s="143">
        <v>96.8</v>
      </c>
      <c r="CB156" s="143">
        <v>97</v>
      </c>
      <c r="CC156" s="143">
        <v>100.8</v>
      </c>
      <c r="CD156" s="143">
        <v>104.9</v>
      </c>
      <c r="CE156" s="143">
        <v>103.1</v>
      </c>
      <c r="CF156" s="143">
        <v>93.9</v>
      </c>
      <c r="CG156" s="143">
        <v>91.2</v>
      </c>
      <c r="CH156" s="143">
        <v>94.7</v>
      </c>
      <c r="CI156" s="143">
        <v>96.7</v>
      </c>
      <c r="CJ156" s="146">
        <v>95.5</v>
      </c>
      <c r="CK156" s="146">
        <v>96.3</v>
      </c>
      <c r="CL156" s="146">
        <v>95.2</v>
      </c>
      <c r="CM156" s="147">
        <v>93.2</v>
      </c>
      <c r="CN156" s="147">
        <v>93.5</v>
      </c>
      <c r="CO156" s="147">
        <v>93.6</v>
      </c>
      <c r="CP156" s="148">
        <v>95</v>
      </c>
      <c r="CQ156" s="149">
        <v>93.6</v>
      </c>
      <c r="CR156" s="149">
        <v>94.1</v>
      </c>
      <c r="CS156" s="149">
        <v>96</v>
      </c>
      <c r="CT156" s="149">
        <v>91.9</v>
      </c>
      <c r="CU156" s="150">
        <v>86.5</v>
      </c>
      <c r="CV156" s="150">
        <v>76</v>
      </c>
      <c r="CW156" s="150">
        <v>62.9</v>
      </c>
      <c r="CX156" s="150">
        <v>71.599999999999994</v>
      </c>
      <c r="CY156" s="150">
        <v>79.2</v>
      </c>
      <c r="CZ156" s="150">
        <v>80.099999999999994</v>
      </c>
      <c r="DA156" s="150">
        <v>78.099999999999994</v>
      </c>
      <c r="DB156" s="151">
        <v>75.2</v>
      </c>
      <c r="DC156" s="151">
        <v>75.599999999999994</v>
      </c>
      <c r="DD156" s="151">
        <v>79.8</v>
      </c>
      <c r="DE156" s="151">
        <v>86.1</v>
      </c>
      <c r="DF156" s="151">
        <v>94.8</v>
      </c>
      <c r="DG156" s="151">
        <v>103.6</v>
      </c>
      <c r="DH156" s="151">
        <v>101</v>
      </c>
      <c r="DI156" s="151">
        <v>106.4</v>
      </c>
      <c r="DJ156" s="151">
        <v>114.5</v>
      </c>
      <c r="DK156" s="151">
        <v>120.4</v>
      </c>
      <c r="DL156" s="151">
        <v>120.7</v>
      </c>
      <c r="DM156" s="152">
        <v>118.1</v>
      </c>
      <c r="DN156" s="152">
        <v>131.69999999999999</v>
      </c>
      <c r="DO156" s="152">
        <v>141.1</v>
      </c>
      <c r="DP156" s="152">
        <v>136.1</v>
      </c>
      <c r="DQ156" s="152">
        <v>141.19999999999999</v>
      </c>
      <c r="DR156" s="152">
        <v>147.5</v>
      </c>
      <c r="DS156" s="152">
        <v>157.80000000000001</v>
      </c>
      <c r="DT156" s="152">
        <v>169.3</v>
      </c>
      <c r="DU156" s="152">
        <v>204.3</v>
      </c>
      <c r="DV156" s="152">
        <v>207.6</v>
      </c>
      <c r="DW156" s="152">
        <v>210</v>
      </c>
      <c r="DX156" s="152">
        <v>194.7</v>
      </c>
      <c r="DY156" s="152">
        <v>196</v>
      </c>
      <c r="DZ156" s="152">
        <v>188.4</v>
      </c>
      <c r="EA156" s="152">
        <v>200.5</v>
      </c>
      <c r="EB156" s="152">
        <v>184.4</v>
      </c>
      <c r="EC156" s="152">
        <v>181.4</v>
      </c>
      <c r="ED156" s="152">
        <v>183.8</v>
      </c>
      <c r="EE156" s="152">
        <v>176.5</v>
      </c>
      <c r="EF156" s="152">
        <v>171.7</v>
      </c>
      <c r="EG156" s="152">
        <v>169.5</v>
      </c>
      <c r="EH156" s="152">
        <v>169</v>
      </c>
      <c r="EI156" s="152">
        <v>170.2</v>
      </c>
      <c r="EJ156" s="152">
        <v>171.9</v>
      </c>
      <c r="EK156" s="152">
        <v>174.4</v>
      </c>
      <c r="EL156" s="152">
        <v>175.1</v>
      </c>
      <c r="EM156" s="152">
        <v>174.3</v>
      </c>
      <c r="EN156" s="152">
        <v>172</v>
      </c>
      <c r="EO156" s="152">
        <v>171.8</v>
      </c>
      <c r="EP156" s="152">
        <v>172.1</v>
      </c>
      <c r="EQ156" s="152">
        <v>170.3</v>
      </c>
      <c r="ER156" s="152">
        <v>168.5</v>
      </c>
      <c r="ES156" s="152">
        <v>167.7</v>
      </c>
      <c r="ET156" s="152">
        <v>166</v>
      </c>
      <c r="EU156" s="152">
        <v>167.4</v>
      </c>
      <c r="EV156" s="152">
        <v>166.7</v>
      </c>
      <c r="EW156" s="152">
        <v>165.1</v>
      </c>
    </row>
    <row r="157" spans="1:153">
      <c r="A157" s="141" t="s">
        <v>7348</v>
      </c>
      <c r="B157" s="141" t="s">
        <v>7349</v>
      </c>
      <c r="C157" s="142">
        <v>0.86677999999999999</v>
      </c>
      <c r="D157" s="143">
        <v>118</v>
      </c>
      <c r="E157" s="143">
        <v>113.3</v>
      </c>
      <c r="F157" s="143">
        <v>99</v>
      </c>
      <c r="G157" s="143">
        <v>93.3</v>
      </c>
      <c r="H157" s="143">
        <v>104.4</v>
      </c>
      <c r="I157" s="143">
        <v>116.5</v>
      </c>
      <c r="J157" s="143">
        <v>110.5</v>
      </c>
      <c r="K157" s="143">
        <v>109.7</v>
      </c>
      <c r="L157" s="143">
        <v>110.7</v>
      </c>
      <c r="M157" s="143">
        <v>112.2</v>
      </c>
      <c r="N157" s="143">
        <v>114.4</v>
      </c>
      <c r="O157" s="143">
        <v>115.4</v>
      </c>
      <c r="P157" s="143">
        <v>106.8</v>
      </c>
      <c r="Q157" s="143">
        <v>99.6</v>
      </c>
      <c r="R157" s="143">
        <v>105.7</v>
      </c>
      <c r="S157" s="143">
        <v>113.1</v>
      </c>
      <c r="T157" s="143">
        <v>118.3</v>
      </c>
      <c r="U157" s="143">
        <v>131.6</v>
      </c>
      <c r="V157" s="143">
        <v>123.4</v>
      </c>
      <c r="W157" s="143">
        <v>124.4</v>
      </c>
      <c r="X157" s="143">
        <v>129.19999999999999</v>
      </c>
      <c r="Y157" s="143">
        <v>129.69999999999999</v>
      </c>
      <c r="Z157" s="143">
        <v>125.9</v>
      </c>
      <c r="AA157" s="143">
        <v>125.1</v>
      </c>
      <c r="AB157" s="143">
        <v>121.5</v>
      </c>
      <c r="AC157" s="143">
        <v>124</v>
      </c>
      <c r="AD157" s="143">
        <v>121.1</v>
      </c>
      <c r="AE157" s="143">
        <v>126.3</v>
      </c>
      <c r="AF157" s="143">
        <v>122.6</v>
      </c>
      <c r="AG157" s="143">
        <v>117</v>
      </c>
      <c r="AH157" s="143">
        <v>110.5</v>
      </c>
      <c r="AI157" s="143">
        <v>94</v>
      </c>
      <c r="AJ157" s="143">
        <v>84.5</v>
      </c>
      <c r="AK157" s="143">
        <v>77.099999999999994</v>
      </c>
      <c r="AL157" s="143">
        <v>63.6</v>
      </c>
      <c r="AM157" s="143">
        <v>74.3</v>
      </c>
      <c r="AN157" s="143">
        <v>72</v>
      </c>
      <c r="AO157" s="143">
        <v>80.599999999999994</v>
      </c>
      <c r="AP157" s="143">
        <v>79.8</v>
      </c>
      <c r="AQ157" s="143">
        <v>75.099999999999994</v>
      </c>
      <c r="AR157" s="143">
        <v>66.400000000000006</v>
      </c>
      <c r="AS157" s="143">
        <v>63.3</v>
      </c>
      <c r="AT157" s="143">
        <v>67.8</v>
      </c>
      <c r="AU157" s="143">
        <v>67.900000000000006</v>
      </c>
      <c r="AV157" s="143">
        <v>67</v>
      </c>
      <c r="AW157" s="143">
        <v>59.9</v>
      </c>
      <c r="AX157" s="143">
        <v>50.7</v>
      </c>
      <c r="AY157" s="143">
        <v>52.6</v>
      </c>
      <c r="AZ157" s="143">
        <v>58.5</v>
      </c>
      <c r="BA157" s="143">
        <v>61.1</v>
      </c>
      <c r="BB157" s="143">
        <v>65.099999999999994</v>
      </c>
      <c r="BC157" s="143">
        <v>64</v>
      </c>
      <c r="BD157" s="143">
        <v>57.3</v>
      </c>
      <c r="BE157" s="143">
        <v>60.3</v>
      </c>
      <c r="BF157" s="143">
        <v>63.4</v>
      </c>
      <c r="BG157" s="143">
        <v>67.3</v>
      </c>
      <c r="BH157" s="143">
        <v>69.900000000000006</v>
      </c>
      <c r="BI157" s="143">
        <v>75.2</v>
      </c>
      <c r="BJ157" s="143">
        <v>79.400000000000006</v>
      </c>
      <c r="BK157" s="144">
        <v>75.900000000000006</v>
      </c>
      <c r="BL157" s="143">
        <v>69.900000000000006</v>
      </c>
      <c r="BM157" s="143">
        <v>68.2</v>
      </c>
      <c r="BN157" s="143">
        <v>65.599999999999994</v>
      </c>
      <c r="BO157" s="143">
        <v>61.5</v>
      </c>
      <c r="BP157" s="143">
        <v>65.599999999999994</v>
      </c>
      <c r="BQ157" s="143">
        <v>69.8</v>
      </c>
      <c r="BR157" s="145">
        <v>75.400000000000006</v>
      </c>
      <c r="BS157" s="145">
        <v>81.400000000000006</v>
      </c>
      <c r="BT157" s="145">
        <v>84.9</v>
      </c>
      <c r="BU157" s="145">
        <v>85.9</v>
      </c>
      <c r="BV157" s="145">
        <v>84.5</v>
      </c>
      <c r="BW157" s="145">
        <v>81.8</v>
      </c>
      <c r="BX157" s="145">
        <v>85.7</v>
      </c>
      <c r="BY157" s="145">
        <v>93.5</v>
      </c>
      <c r="BZ157" s="143">
        <v>99.7</v>
      </c>
      <c r="CA157" s="143">
        <v>98</v>
      </c>
      <c r="CB157" s="143">
        <v>99.5</v>
      </c>
      <c r="CC157" s="143">
        <v>104</v>
      </c>
      <c r="CD157" s="143">
        <v>113.2</v>
      </c>
      <c r="CE157" s="143">
        <v>100.5</v>
      </c>
      <c r="CF157" s="143">
        <v>79.3</v>
      </c>
      <c r="CG157" s="143">
        <v>73.5</v>
      </c>
      <c r="CH157" s="143">
        <v>78.7</v>
      </c>
      <c r="CI157" s="143">
        <v>85.5</v>
      </c>
      <c r="CJ157" s="146">
        <v>87.7</v>
      </c>
      <c r="CK157" s="146">
        <v>90.9</v>
      </c>
      <c r="CL157" s="146">
        <v>82</v>
      </c>
      <c r="CM157" s="147">
        <v>78</v>
      </c>
      <c r="CN157" s="147">
        <v>77.7</v>
      </c>
      <c r="CO157" s="147">
        <v>75.099999999999994</v>
      </c>
      <c r="CP157" s="148">
        <v>79.2</v>
      </c>
      <c r="CQ157" s="149">
        <v>81.599999999999994</v>
      </c>
      <c r="CR157" s="149">
        <v>88</v>
      </c>
      <c r="CS157" s="149">
        <v>90.5</v>
      </c>
      <c r="CT157" s="149">
        <v>84.1</v>
      </c>
      <c r="CU157" s="150">
        <v>72.5</v>
      </c>
      <c r="CV157" s="150">
        <v>36.799999999999997</v>
      </c>
      <c r="CW157" s="150">
        <v>28</v>
      </c>
      <c r="CX157" s="150">
        <v>53</v>
      </c>
      <c r="CY157" s="150">
        <v>66.8</v>
      </c>
      <c r="CZ157" s="150">
        <v>68.400000000000006</v>
      </c>
      <c r="DA157" s="150">
        <v>68</v>
      </c>
      <c r="DB157" s="151">
        <v>67.400000000000006</v>
      </c>
      <c r="DC157" s="151">
        <v>65.599999999999994</v>
      </c>
      <c r="DD157" s="151">
        <v>68.2</v>
      </c>
      <c r="DE157" s="151">
        <v>79</v>
      </c>
      <c r="DF157" s="151">
        <v>86.3</v>
      </c>
      <c r="DG157" s="151">
        <v>94.9</v>
      </c>
      <c r="DH157" s="151">
        <v>92.3</v>
      </c>
      <c r="DI157" s="151">
        <v>95.8</v>
      </c>
      <c r="DJ157" s="151">
        <v>99.2</v>
      </c>
      <c r="DK157" s="151">
        <v>106.4</v>
      </c>
      <c r="DL157" s="151">
        <v>110.6</v>
      </c>
      <c r="DM157" s="152">
        <v>104.6</v>
      </c>
      <c r="DN157" s="152">
        <v>118.8</v>
      </c>
      <c r="DO157" s="152">
        <v>127.1</v>
      </c>
      <c r="DP157" s="152">
        <v>118.4</v>
      </c>
      <c r="DQ157" s="152">
        <v>123.2</v>
      </c>
      <c r="DR157" s="152">
        <v>132.69999999999999</v>
      </c>
      <c r="DS157" s="152">
        <v>158.1</v>
      </c>
      <c r="DT157" s="152">
        <v>151.6</v>
      </c>
      <c r="DU157" s="152">
        <v>147.80000000000001</v>
      </c>
      <c r="DV157" s="152">
        <v>144.1</v>
      </c>
      <c r="DW157" s="152">
        <v>138.80000000000001</v>
      </c>
      <c r="DX157" s="152">
        <v>133.80000000000001</v>
      </c>
      <c r="DY157" s="152">
        <v>124</v>
      </c>
      <c r="DZ157" s="152">
        <v>126.7</v>
      </c>
      <c r="EA157" s="152">
        <v>131.4</v>
      </c>
      <c r="EB157" s="152">
        <v>127.3</v>
      </c>
      <c r="EC157" s="152">
        <v>119.8</v>
      </c>
      <c r="ED157" s="152">
        <v>140.5</v>
      </c>
      <c r="EE157" s="152">
        <v>144.4</v>
      </c>
      <c r="EF157" s="152">
        <v>129.80000000000001</v>
      </c>
      <c r="EG157" s="152">
        <v>125</v>
      </c>
      <c r="EH157" s="152">
        <v>116.5</v>
      </c>
      <c r="EI157" s="152">
        <v>108.9</v>
      </c>
      <c r="EJ157" s="152">
        <v>124.8</v>
      </c>
      <c r="EK157" s="152">
        <v>132.80000000000001</v>
      </c>
      <c r="EL157" s="152">
        <v>136.19999999999999</v>
      </c>
      <c r="EM157" s="152">
        <v>129</v>
      </c>
      <c r="EN157" s="152">
        <v>131.6</v>
      </c>
      <c r="EO157" s="152">
        <v>134.9</v>
      </c>
      <c r="EP157" s="152">
        <v>131.5</v>
      </c>
      <c r="EQ157" s="152">
        <v>138.1</v>
      </c>
      <c r="ER157" s="152">
        <v>138.69999999999999</v>
      </c>
      <c r="ES157" s="152">
        <v>136.80000000000001</v>
      </c>
      <c r="ET157" s="152">
        <v>129.4</v>
      </c>
      <c r="EU157" s="152">
        <v>137.30000000000001</v>
      </c>
      <c r="EV157" s="152">
        <v>135.80000000000001</v>
      </c>
      <c r="EW157" s="152">
        <v>134.6</v>
      </c>
    </row>
    <row r="158" spans="1:153">
      <c r="A158" s="141" t="s">
        <v>7350</v>
      </c>
      <c r="B158" s="141" t="s">
        <v>7351</v>
      </c>
      <c r="C158" s="142">
        <v>0.22677</v>
      </c>
      <c r="D158" s="143">
        <v>102</v>
      </c>
      <c r="E158" s="143">
        <v>103.9</v>
      </c>
      <c r="F158" s="143">
        <v>106.1</v>
      </c>
      <c r="G158" s="143">
        <v>106.1</v>
      </c>
      <c r="H158" s="143">
        <v>105.9</v>
      </c>
      <c r="I158" s="143">
        <v>104.7</v>
      </c>
      <c r="J158" s="143">
        <v>88.7</v>
      </c>
      <c r="K158" s="143">
        <v>85.3</v>
      </c>
      <c r="L158" s="143">
        <v>101</v>
      </c>
      <c r="M158" s="143">
        <v>107.4</v>
      </c>
      <c r="N158" s="143">
        <v>103.4</v>
      </c>
      <c r="O158" s="143">
        <v>101.4</v>
      </c>
      <c r="P158" s="143">
        <v>103.5</v>
      </c>
      <c r="Q158" s="143">
        <v>103.5</v>
      </c>
      <c r="R158" s="143">
        <v>106.2</v>
      </c>
      <c r="S158" s="143">
        <v>109.1</v>
      </c>
      <c r="T158" s="143">
        <v>111.9</v>
      </c>
      <c r="U158" s="143">
        <v>119.2</v>
      </c>
      <c r="V158" s="143">
        <v>114.3</v>
      </c>
      <c r="W158" s="143">
        <v>115.9</v>
      </c>
      <c r="X158" s="143">
        <v>115.9</v>
      </c>
      <c r="Y158" s="143">
        <v>115.9</v>
      </c>
      <c r="Z158" s="143">
        <v>115.6</v>
      </c>
      <c r="AA158" s="143">
        <v>114</v>
      </c>
      <c r="AB158" s="143">
        <v>112.2</v>
      </c>
      <c r="AC158" s="143">
        <v>112</v>
      </c>
      <c r="AD158" s="143">
        <v>109.6</v>
      </c>
      <c r="AE158" s="143">
        <v>111.5</v>
      </c>
      <c r="AF158" s="143">
        <v>113.4</v>
      </c>
      <c r="AG158" s="143">
        <v>113.8</v>
      </c>
      <c r="AH158" s="143">
        <v>113.9</v>
      </c>
      <c r="AI158" s="143">
        <v>113.4</v>
      </c>
      <c r="AJ158" s="143">
        <v>102.9</v>
      </c>
      <c r="AK158" s="143">
        <v>101.9</v>
      </c>
      <c r="AL158" s="143">
        <v>86.8</v>
      </c>
      <c r="AM158" s="143">
        <v>82.1</v>
      </c>
      <c r="AN158" s="143">
        <v>83.2</v>
      </c>
      <c r="AO158" s="143">
        <v>87.1</v>
      </c>
      <c r="AP158" s="143">
        <v>88.2</v>
      </c>
      <c r="AQ158" s="143">
        <v>88.9</v>
      </c>
      <c r="AR158" s="143">
        <v>86.9</v>
      </c>
      <c r="AS158" s="143">
        <v>82.5</v>
      </c>
      <c r="AT158" s="143">
        <v>76.5</v>
      </c>
      <c r="AU158" s="143">
        <v>75.8</v>
      </c>
      <c r="AV158" s="143">
        <v>73.3</v>
      </c>
      <c r="AW158" s="143">
        <v>65.599999999999994</v>
      </c>
      <c r="AX158" s="143">
        <v>58.9</v>
      </c>
      <c r="AY158" s="143">
        <v>57.8</v>
      </c>
      <c r="AZ158" s="143">
        <v>65.400000000000006</v>
      </c>
      <c r="BA158" s="143">
        <v>67.3</v>
      </c>
      <c r="BB158" s="143">
        <v>65.400000000000006</v>
      </c>
      <c r="BC158" s="143">
        <v>64.400000000000006</v>
      </c>
      <c r="BD158" s="143">
        <v>63.1</v>
      </c>
      <c r="BE158" s="143">
        <v>64</v>
      </c>
      <c r="BF158" s="143">
        <v>64.3</v>
      </c>
      <c r="BG158" s="143">
        <v>70.900000000000006</v>
      </c>
      <c r="BH158" s="143">
        <v>69.400000000000006</v>
      </c>
      <c r="BI158" s="143">
        <v>73</v>
      </c>
      <c r="BJ158" s="143">
        <v>75.5</v>
      </c>
      <c r="BK158" s="144">
        <v>73.400000000000006</v>
      </c>
      <c r="BL158" s="143">
        <v>69.900000000000006</v>
      </c>
      <c r="BM158" s="143">
        <v>68.5</v>
      </c>
      <c r="BN158" s="143">
        <v>68.599999999999994</v>
      </c>
      <c r="BO158" s="143">
        <v>66.3</v>
      </c>
      <c r="BP158" s="143">
        <v>65.599999999999994</v>
      </c>
      <c r="BQ158" s="143">
        <v>66.099999999999994</v>
      </c>
      <c r="BR158" s="145">
        <v>67.900000000000006</v>
      </c>
      <c r="BS158" s="145">
        <v>70.2</v>
      </c>
      <c r="BT158" s="145">
        <v>79.400000000000006</v>
      </c>
      <c r="BU158" s="145">
        <v>79.400000000000006</v>
      </c>
      <c r="BV158" s="145">
        <v>77.5</v>
      </c>
      <c r="BW158" s="145">
        <v>76.599999999999994</v>
      </c>
      <c r="BX158" s="145">
        <v>76.2</v>
      </c>
      <c r="BY158" s="145">
        <v>75.7</v>
      </c>
      <c r="BZ158" s="143">
        <v>78.400000000000006</v>
      </c>
      <c r="CA158" s="143">
        <v>84.5</v>
      </c>
      <c r="CB158" s="143">
        <v>85.2</v>
      </c>
      <c r="CC158" s="143">
        <v>86.9</v>
      </c>
      <c r="CD158" s="143">
        <v>102.8</v>
      </c>
      <c r="CE158" s="143">
        <v>103.4</v>
      </c>
      <c r="CF158" s="143">
        <v>93.8</v>
      </c>
      <c r="CG158" s="143">
        <v>80.599999999999994</v>
      </c>
      <c r="CH158" s="143">
        <v>79</v>
      </c>
      <c r="CI158" s="143">
        <v>80.099999999999994</v>
      </c>
      <c r="CJ158" s="146">
        <v>80.400000000000006</v>
      </c>
      <c r="CK158" s="146">
        <v>80.5</v>
      </c>
      <c r="CL158" s="146">
        <v>77.099999999999994</v>
      </c>
      <c r="CM158" s="147">
        <v>78.8</v>
      </c>
      <c r="CN158" s="147">
        <v>85.7</v>
      </c>
      <c r="CO158" s="147">
        <v>84.6</v>
      </c>
      <c r="CP158" s="148">
        <v>89.6</v>
      </c>
      <c r="CQ158" s="149">
        <v>88.6</v>
      </c>
      <c r="CR158" s="149">
        <v>82.2</v>
      </c>
      <c r="CS158" s="149">
        <v>78.900000000000006</v>
      </c>
      <c r="CT158" s="149">
        <v>82.4</v>
      </c>
      <c r="CU158" s="150">
        <v>82.3</v>
      </c>
      <c r="CV158" s="150">
        <v>71.7</v>
      </c>
      <c r="CW158" s="150">
        <v>62.2</v>
      </c>
      <c r="CX158" s="150">
        <v>64.5</v>
      </c>
      <c r="CY158" s="150">
        <v>74.400000000000006</v>
      </c>
      <c r="CZ158" s="150">
        <v>72.400000000000006</v>
      </c>
      <c r="DA158" s="150">
        <v>72.7</v>
      </c>
      <c r="DB158" s="151">
        <v>67.900000000000006</v>
      </c>
      <c r="DC158" s="151">
        <v>69.3</v>
      </c>
      <c r="DD158" s="151">
        <v>82.9</v>
      </c>
      <c r="DE158" s="151">
        <v>94.8</v>
      </c>
      <c r="DF158" s="151">
        <v>101.4</v>
      </c>
      <c r="DG158" s="151">
        <v>101</v>
      </c>
      <c r="DH158" s="151">
        <v>104.7</v>
      </c>
      <c r="DI158" s="151">
        <v>107.9</v>
      </c>
      <c r="DJ158" s="151">
        <v>105.7</v>
      </c>
      <c r="DK158" s="151">
        <v>100.2</v>
      </c>
      <c r="DL158" s="151">
        <v>102.6</v>
      </c>
      <c r="DM158" s="152">
        <v>99.6</v>
      </c>
      <c r="DN158" s="152">
        <v>106.5</v>
      </c>
      <c r="DO158" s="152">
        <v>126.5</v>
      </c>
      <c r="DP158" s="152">
        <v>124.6</v>
      </c>
      <c r="DQ158" s="152">
        <v>114.6</v>
      </c>
      <c r="DR158" s="152">
        <v>125.5</v>
      </c>
      <c r="DS158" s="152">
        <v>140.69999999999999</v>
      </c>
      <c r="DT158" s="152">
        <v>143.69999999999999</v>
      </c>
      <c r="DU158" s="152">
        <v>142.19999999999999</v>
      </c>
      <c r="DV158" s="152">
        <v>133.69999999999999</v>
      </c>
      <c r="DW158" s="152">
        <v>128.6</v>
      </c>
      <c r="DX158" s="152">
        <v>120.2</v>
      </c>
      <c r="DY158" s="152">
        <v>125.8</v>
      </c>
      <c r="DZ158" s="152">
        <v>124.1</v>
      </c>
      <c r="EA158" s="152">
        <v>136.19999999999999</v>
      </c>
      <c r="EB158" s="152">
        <v>141.19999999999999</v>
      </c>
      <c r="EC158" s="152">
        <v>130.19999999999999</v>
      </c>
      <c r="ED158" s="152">
        <v>124.4</v>
      </c>
      <c r="EE158" s="152">
        <v>126.9</v>
      </c>
      <c r="EF158" s="152">
        <v>134.6</v>
      </c>
      <c r="EG158" s="152">
        <v>136.30000000000001</v>
      </c>
      <c r="EH158" s="152">
        <v>124.4</v>
      </c>
      <c r="EI158" s="152">
        <v>113.4</v>
      </c>
      <c r="EJ158" s="152">
        <v>121.8</v>
      </c>
      <c r="EK158" s="152">
        <v>127.3</v>
      </c>
      <c r="EL158" s="152">
        <v>130.1</v>
      </c>
      <c r="EM158" s="152">
        <v>127.6</v>
      </c>
      <c r="EN158" s="152">
        <v>121.2</v>
      </c>
      <c r="EO158" s="152">
        <v>113.5</v>
      </c>
      <c r="EP158" s="152">
        <v>115.4</v>
      </c>
      <c r="EQ158" s="152">
        <v>116.2</v>
      </c>
      <c r="ER158" s="152">
        <v>116.8</v>
      </c>
      <c r="ES158" s="152">
        <v>117.4</v>
      </c>
      <c r="ET158" s="152">
        <v>115.4</v>
      </c>
      <c r="EU158" s="152">
        <v>117.3</v>
      </c>
      <c r="EV158" s="152">
        <v>123.6</v>
      </c>
      <c r="EW158" s="152">
        <v>119.6</v>
      </c>
    </row>
    <row r="159" spans="1:153">
      <c r="A159" s="141" t="s">
        <v>7352</v>
      </c>
      <c r="B159" s="141" t="s">
        <v>7353</v>
      </c>
      <c r="C159" s="142">
        <v>0.66576000000000002</v>
      </c>
      <c r="D159" s="143">
        <v>117.6</v>
      </c>
      <c r="E159" s="143">
        <v>116.7</v>
      </c>
      <c r="F159" s="143">
        <v>107.8</v>
      </c>
      <c r="G159" s="143">
        <v>101.7</v>
      </c>
      <c r="H159" s="143">
        <v>107</v>
      </c>
      <c r="I159" s="143">
        <v>114.1</v>
      </c>
      <c r="J159" s="143">
        <v>107.1</v>
      </c>
      <c r="K159" s="143">
        <v>103</v>
      </c>
      <c r="L159" s="143">
        <v>102.6</v>
      </c>
      <c r="M159" s="143">
        <v>103.5</v>
      </c>
      <c r="N159" s="143">
        <v>105.1</v>
      </c>
      <c r="O159" s="143">
        <v>106.3</v>
      </c>
      <c r="P159" s="143">
        <v>105.2</v>
      </c>
      <c r="Q159" s="143">
        <v>101.7</v>
      </c>
      <c r="R159" s="143">
        <v>104.8</v>
      </c>
      <c r="S159" s="143">
        <v>111.9</v>
      </c>
      <c r="T159" s="143">
        <v>109.8</v>
      </c>
      <c r="U159" s="143">
        <v>119.2</v>
      </c>
      <c r="V159" s="143">
        <v>115.2</v>
      </c>
      <c r="W159" s="143">
        <v>114.2</v>
      </c>
      <c r="X159" s="143">
        <v>113.8</v>
      </c>
      <c r="Y159" s="143">
        <v>113.8</v>
      </c>
      <c r="Z159" s="143">
        <v>114.1</v>
      </c>
      <c r="AA159" s="143">
        <v>113.9</v>
      </c>
      <c r="AB159" s="143">
        <v>100.3</v>
      </c>
      <c r="AC159" s="143">
        <v>109</v>
      </c>
      <c r="AD159" s="143">
        <v>109.1</v>
      </c>
      <c r="AE159" s="143">
        <v>111.1</v>
      </c>
      <c r="AF159" s="143">
        <v>108.4</v>
      </c>
      <c r="AG159" s="143">
        <v>107.4</v>
      </c>
      <c r="AH159" s="143">
        <v>103.1</v>
      </c>
      <c r="AI159" s="143">
        <v>89.8</v>
      </c>
      <c r="AJ159" s="143">
        <v>79.900000000000006</v>
      </c>
      <c r="AK159" s="143">
        <v>73.8</v>
      </c>
      <c r="AL159" s="143">
        <v>61.8</v>
      </c>
      <c r="AM159" s="143">
        <v>69.599999999999994</v>
      </c>
      <c r="AN159" s="143">
        <v>64.099999999999994</v>
      </c>
      <c r="AO159" s="143">
        <v>74.8</v>
      </c>
      <c r="AP159" s="143">
        <v>74.400000000000006</v>
      </c>
      <c r="AQ159" s="143">
        <v>66.900000000000006</v>
      </c>
      <c r="AR159" s="143">
        <v>58.9</v>
      </c>
      <c r="AS159" s="143">
        <v>51.8</v>
      </c>
      <c r="AT159" s="143">
        <v>52</v>
      </c>
      <c r="AU159" s="143">
        <v>51.5</v>
      </c>
      <c r="AV159" s="143">
        <v>46</v>
      </c>
      <c r="AW159" s="143">
        <v>36.700000000000003</v>
      </c>
      <c r="AX159" s="143">
        <v>36.1</v>
      </c>
      <c r="AY159" s="143">
        <v>38.1</v>
      </c>
      <c r="AZ159" s="143">
        <v>40.6</v>
      </c>
      <c r="BA159" s="143">
        <v>46</v>
      </c>
      <c r="BB159" s="143">
        <v>51.6</v>
      </c>
      <c r="BC159" s="143">
        <v>54.7</v>
      </c>
      <c r="BD159" s="143">
        <v>52.1</v>
      </c>
      <c r="BE159" s="143">
        <v>56.7</v>
      </c>
      <c r="BF159" s="143">
        <v>58.4</v>
      </c>
      <c r="BG159" s="143">
        <v>60.9</v>
      </c>
      <c r="BH159" s="143">
        <v>64.900000000000006</v>
      </c>
      <c r="BI159" s="143">
        <v>71.7</v>
      </c>
      <c r="BJ159" s="143">
        <v>70.3</v>
      </c>
      <c r="BK159" s="144">
        <v>68.900000000000006</v>
      </c>
      <c r="BL159" s="143">
        <v>63.5</v>
      </c>
      <c r="BM159" s="143">
        <v>64.099999999999994</v>
      </c>
      <c r="BN159" s="143">
        <v>64.900000000000006</v>
      </c>
      <c r="BO159" s="143">
        <v>61.8</v>
      </c>
      <c r="BP159" s="143">
        <v>62.9</v>
      </c>
      <c r="BQ159" s="143">
        <v>64.099999999999994</v>
      </c>
      <c r="BR159" s="145">
        <v>68.7</v>
      </c>
      <c r="BS159" s="145">
        <v>72.099999999999994</v>
      </c>
      <c r="BT159" s="145">
        <v>74.099999999999994</v>
      </c>
      <c r="BU159" s="145">
        <v>75.3</v>
      </c>
      <c r="BV159" s="145">
        <v>77.400000000000006</v>
      </c>
      <c r="BW159" s="145">
        <v>76.7</v>
      </c>
      <c r="BX159" s="145">
        <v>79.400000000000006</v>
      </c>
      <c r="BY159" s="145">
        <v>87</v>
      </c>
      <c r="BZ159" s="143">
        <v>96</v>
      </c>
      <c r="CA159" s="143">
        <v>98</v>
      </c>
      <c r="CB159" s="143">
        <v>98</v>
      </c>
      <c r="CC159" s="143">
        <v>100.1</v>
      </c>
      <c r="CD159" s="143">
        <v>110.2</v>
      </c>
      <c r="CE159" s="143">
        <v>111.5</v>
      </c>
      <c r="CF159" s="143">
        <v>92.8</v>
      </c>
      <c r="CG159" s="143">
        <v>79.3</v>
      </c>
      <c r="CH159" s="143">
        <v>88.3</v>
      </c>
      <c r="CI159" s="143">
        <v>95.8</v>
      </c>
      <c r="CJ159" s="146">
        <v>93.8</v>
      </c>
      <c r="CK159" s="146">
        <v>94.9</v>
      </c>
      <c r="CL159" s="146">
        <v>90.2</v>
      </c>
      <c r="CM159" s="147">
        <v>88.8</v>
      </c>
      <c r="CN159" s="147">
        <v>92.3</v>
      </c>
      <c r="CO159" s="147">
        <v>83.5</v>
      </c>
      <c r="CP159" s="148">
        <v>90.8</v>
      </c>
      <c r="CQ159" s="149">
        <v>67.5</v>
      </c>
      <c r="CR159" s="149">
        <v>57.4</v>
      </c>
      <c r="CS159" s="149">
        <v>71.599999999999994</v>
      </c>
      <c r="CT159" s="149">
        <v>73.7</v>
      </c>
      <c r="CU159" s="150">
        <v>70.400000000000006</v>
      </c>
      <c r="CV159" s="150">
        <v>49.2</v>
      </c>
      <c r="CW159" s="150">
        <v>39.6</v>
      </c>
      <c r="CX159" s="150">
        <v>55.2</v>
      </c>
      <c r="CY159" s="150">
        <v>64.099999999999994</v>
      </c>
      <c r="CZ159" s="150">
        <v>68.400000000000006</v>
      </c>
      <c r="DA159" s="150">
        <v>70.2</v>
      </c>
      <c r="DB159" s="151">
        <v>67</v>
      </c>
      <c r="DC159" s="151">
        <v>70.5</v>
      </c>
      <c r="DD159" s="151">
        <v>76.099999999999994</v>
      </c>
      <c r="DE159" s="151">
        <v>79.400000000000006</v>
      </c>
      <c r="DF159" s="151">
        <v>82.9</v>
      </c>
      <c r="DG159" s="151">
        <v>90.6</v>
      </c>
      <c r="DH159" s="151">
        <v>91.8</v>
      </c>
      <c r="DI159" s="151">
        <v>95.7</v>
      </c>
      <c r="DJ159" s="151">
        <v>94.5</v>
      </c>
      <c r="DK159" s="151">
        <v>101.1</v>
      </c>
      <c r="DL159" s="151">
        <v>103.3</v>
      </c>
      <c r="DM159" s="152">
        <v>106</v>
      </c>
      <c r="DN159" s="152">
        <v>119.2</v>
      </c>
      <c r="DO159" s="152">
        <v>115.5</v>
      </c>
      <c r="DP159" s="152">
        <v>104.7</v>
      </c>
      <c r="DQ159" s="152">
        <v>111.1</v>
      </c>
      <c r="DR159" s="152">
        <v>120.8</v>
      </c>
      <c r="DS159" s="152">
        <v>132</v>
      </c>
      <c r="DT159" s="152">
        <v>158.30000000000001</v>
      </c>
      <c r="DU159" s="152">
        <v>168</v>
      </c>
      <c r="DV159" s="152">
        <v>157.9</v>
      </c>
      <c r="DW159" s="152">
        <v>141.69999999999999</v>
      </c>
      <c r="DX159" s="152">
        <v>124.3</v>
      </c>
      <c r="DY159" s="152">
        <v>119</v>
      </c>
      <c r="DZ159" s="152">
        <v>112.7</v>
      </c>
      <c r="EA159" s="152">
        <v>110.7</v>
      </c>
      <c r="EB159" s="152">
        <v>102.3</v>
      </c>
      <c r="EC159" s="152">
        <v>102.9</v>
      </c>
      <c r="ED159" s="152">
        <v>108.3</v>
      </c>
      <c r="EE159" s="152">
        <v>120.1</v>
      </c>
      <c r="EF159" s="152">
        <v>115.3</v>
      </c>
      <c r="EG159" s="152">
        <v>119.7</v>
      </c>
      <c r="EH159" s="152">
        <v>114.8</v>
      </c>
      <c r="EI159" s="152">
        <v>117.5</v>
      </c>
      <c r="EJ159" s="152">
        <v>136.9</v>
      </c>
      <c r="EK159" s="152">
        <v>148.5</v>
      </c>
      <c r="EL159" s="152">
        <v>142.1</v>
      </c>
      <c r="EM159" s="152">
        <v>129.69999999999999</v>
      </c>
      <c r="EN159" s="152">
        <v>126.2</v>
      </c>
      <c r="EO159" s="152">
        <v>125.2</v>
      </c>
      <c r="EP159" s="152">
        <v>124.9</v>
      </c>
      <c r="EQ159" s="152">
        <v>126.7</v>
      </c>
      <c r="ER159" s="152">
        <v>137.6</v>
      </c>
      <c r="ES159" s="152">
        <v>145.30000000000001</v>
      </c>
      <c r="ET159" s="152">
        <v>144.6</v>
      </c>
      <c r="EU159" s="152">
        <v>146.1</v>
      </c>
      <c r="EV159" s="152">
        <v>140.9</v>
      </c>
      <c r="EW159" s="152">
        <v>131.80000000000001</v>
      </c>
    </row>
    <row r="160" spans="1:153">
      <c r="A160" s="141" t="s">
        <v>7354</v>
      </c>
      <c r="B160" s="141" t="s">
        <v>7355</v>
      </c>
      <c r="C160" s="142">
        <v>0.29199000000000003</v>
      </c>
      <c r="D160" s="143">
        <v>106</v>
      </c>
      <c r="E160" s="143">
        <v>106</v>
      </c>
      <c r="F160" s="143">
        <v>110.3</v>
      </c>
      <c r="G160" s="143">
        <v>110.3</v>
      </c>
      <c r="H160" s="143">
        <v>110.3</v>
      </c>
      <c r="I160" s="143">
        <v>110.3</v>
      </c>
      <c r="J160" s="143">
        <v>110.3</v>
      </c>
      <c r="K160" s="143">
        <v>110.3</v>
      </c>
      <c r="L160" s="143">
        <v>110.3</v>
      </c>
      <c r="M160" s="143">
        <v>110.3</v>
      </c>
      <c r="N160" s="143">
        <v>110.3</v>
      </c>
      <c r="O160" s="143">
        <v>110.3</v>
      </c>
      <c r="P160" s="143">
        <v>112.1</v>
      </c>
      <c r="Q160" s="143">
        <v>112.1</v>
      </c>
      <c r="R160" s="143">
        <v>112.1</v>
      </c>
      <c r="S160" s="143">
        <v>112.1</v>
      </c>
      <c r="T160" s="143">
        <v>115.3</v>
      </c>
      <c r="U160" s="143">
        <v>115.3</v>
      </c>
      <c r="V160" s="143">
        <v>115.3</v>
      </c>
      <c r="W160" s="143">
        <v>115.3</v>
      </c>
      <c r="X160" s="143">
        <v>115.3</v>
      </c>
      <c r="Y160" s="143">
        <v>115.3</v>
      </c>
      <c r="Z160" s="143">
        <v>115.3</v>
      </c>
      <c r="AA160" s="143">
        <v>115.3</v>
      </c>
      <c r="AB160" s="143">
        <v>117</v>
      </c>
      <c r="AC160" s="143">
        <v>117</v>
      </c>
      <c r="AD160" s="143">
        <v>117</v>
      </c>
      <c r="AE160" s="143">
        <v>117</v>
      </c>
      <c r="AF160" s="143">
        <v>117</v>
      </c>
      <c r="AG160" s="143">
        <v>120</v>
      </c>
      <c r="AH160" s="143">
        <v>120</v>
      </c>
      <c r="AI160" s="143">
        <v>120</v>
      </c>
      <c r="AJ160" s="143">
        <v>120</v>
      </c>
      <c r="AK160" s="143">
        <v>120</v>
      </c>
      <c r="AL160" s="143">
        <v>120</v>
      </c>
      <c r="AM160" s="143">
        <v>120.1</v>
      </c>
      <c r="AN160" s="143">
        <v>120.8</v>
      </c>
      <c r="AO160" s="143">
        <v>120.8</v>
      </c>
      <c r="AP160" s="143">
        <v>120.8</v>
      </c>
      <c r="AQ160" s="143">
        <v>120.8</v>
      </c>
      <c r="AR160" s="143">
        <v>120.8</v>
      </c>
      <c r="AS160" s="143">
        <v>120.8</v>
      </c>
      <c r="AT160" s="143">
        <v>120.8</v>
      </c>
      <c r="AU160" s="143">
        <v>120.8</v>
      </c>
      <c r="AV160" s="143">
        <v>120.8</v>
      </c>
      <c r="AW160" s="143">
        <v>120.8</v>
      </c>
      <c r="AX160" s="143">
        <v>120.8</v>
      </c>
      <c r="AY160" s="143">
        <v>120.8</v>
      </c>
      <c r="AZ160" s="143">
        <v>120.8</v>
      </c>
      <c r="BA160" s="143">
        <v>120.8</v>
      </c>
      <c r="BB160" s="143">
        <v>120.8</v>
      </c>
      <c r="BC160" s="143">
        <v>120.8</v>
      </c>
      <c r="BD160" s="143">
        <v>114.8</v>
      </c>
      <c r="BE160" s="143">
        <v>114.8</v>
      </c>
      <c r="BF160" s="143">
        <v>114.8</v>
      </c>
      <c r="BG160" s="143">
        <v>114.8</v>
      </c>
      <c r="BH160" s="143">
        <v>114.8</v>
      </c>
      <c r="BI160" s="143">
        <v>114.8</v>
      </c>
      <c r="BJ160" s="143">
        <v>114.8</v>
      </c>
      <c r="BK160" s="144">
        <v>114.8</v>
      </c>
      <c r="BL160" s="143">
        <v>114.8</v>
      </c>
      <c r="BM160" s="143">
        <v>114</v>
      </c>
      <c r="BN160" s="143">
        <v>113.3</v>
      </c>
      <c r="BO160" s="143">
        <v>112.9</v>
      </c>
      <c r="BP160" s="143">
        <v>112.9</v>
      </c>
      <c r="BQ160" s="143">
        <v>112.9</v>
      </c>
      <c r="BR160" s="145">
        <v>112.9</v>
      </c>
      <c r="BS160" s="145">
        <v>112.9</v>
      </c>
      <c r="BT160" s="145">
        <v>112.9</v>
      </c>
      <c r="BU160" s="145">
        <v>114</v>
      </c>
      <c r="BV160" s="145">
        <v>117.3</v>
      </c>
      <c r="BW160" s="145">
        <v>117.3</v>
      </c>
      <c r="BX160" s="145">
        <v>117.3</v>
      </c>
      <c r="BY160" s="145">
        <v>117.3</v>
      </c>
      <c r="BZ160" s="143">
        <v>117.3</v>
      </c>
      <c r="CA160" s="143">
        <v>117.3</v>
      </c>
      <c r="CB160" s="143">
        <v>117.3</v>
      </c>
      <c r="CC160" s="143">
        <v>130.19999999999999</v>
      </c>
      <c r="CD160" s="143">
        <v>130.19999999999999</v>
      </c>
      <c r="CE160" s="143">
        <v>130.19999999999999</v>
      </c>
      <c r="CF160" s="143">
        <v>130.19999999999999</v>
      </c>
      <c r="CG160" s="143">
        <v>130.19999999999999</v>
      </c>
      <c r="CH160" s="143">
        <v>130.19999999999999</v>
      </c>
      <c r="CI160" s="143">
        <v>130.19999999999999</v>
      </c>
      <c r="CJ160" s="146">
        <v>130.5</v>
      </c>
      <c r="CK160" s="146">
        <v>130.19999999999999</v>
      </c>
      <c r="CL160" s="146">
        <v>131.6</v>
      </c>
      <c r="CM160" s="147">
        <v>131.6</v>
      </c>
      <c r="CN160" s="147">
        <v>131.6</v>
      </c>
      <c r="CO160" s="147">
        <v>131.6</v>
      </c>
      <c r="CP160" s="148">
        <v>131.6</v>
      </c>
      <c r="CQ160" s="149">
        <v>131.6</v>
      </c>
      <c r="CR160" s="149">
        <v>131.6</v>
      </c>
      <c r="CS160" s="149">
        <v>131.6</v>
      </c>
      <c r="CT160" s="149">
        <v>133</v>
      </c>
      <c r="CU160" s="150">
        <v>133</v>
      </c>
      <c r="CV160" s="150">
        <v>133</v>
      </c>
      <c r="CW160" s="150">
        <v>133</v>
      </c>
      <c r="CX160" s="150">
        <v>133</v>
      </c>
      <c r="CY160" s="150">
        <v>133</v>
      </c>
      <c r="CZ160" s="150">
        <v>133.5</v>
      </c>
      <c r="DA160" s="150">
        <v>134.1</v>
      </c>
      <c r="DB160" s="151">
        <v>136.1</v>
      </c>
      <c r="DC160" s="151">
        <v>136.1</v>
      </c>
      <c r="DD160" s="151">
        <v>138.69999999999999</v>
      </c>
      <c r="DE160" s="151">
        <v>139.6</v>
      </c>
      <c r="DF160" s="151">
        <v>144.30000000000001</v>
      </c>
      <c r="DG160" s="151">
        <v>151.80000000000001</v>
      </c>
      <c r="DH160" s="151">
        <v>158.9</v>
      </c>
      <c r="DI160" s="151">
        <v>162.30000000000001</v>
      </c>
      <c r="DJ160" s="151">
        <v>162.30000000000001</v>
      </c>
      <c r="DK160" s="151">
        <v>162.30000000000001</v>
      </c>
      <c r="DL160" s="151">
        <v>162.30000000000001</v>
      </c>
      <c r="DM160" s="152">
        <v>162.30000000000001</v>
      </c>
      <c r="DN160" s="152">
        <v>162.30000000000001</v>
      </c>
      <c r="DO160" s="152">
        <v>162.30000000000001</v>
      </c>
      <c r="DP160" s="152">
        <v>162.30000000000001</v>
      </c>
      <c r="DQ160" s="152">
        <v>162.30000000000001</v>
      </c>
      <c r="DR160" s="152">
        <v>162.30000000000001</v>
      </c>
      <c r="DS160" s="152">
        <v>162.30000000000001</v>
      </c>
      <c r="DT160" s="152">
        <v>171.6</v>
      </c>
      <c r="DU160" s="152">
        <v>171.6</v>
      </c>
      <c r="DV160" s="152">
        <v>171.6</v>
      </c>
      <c r="DW160" s="152">
        <v>176.3</v>
      </c>
      <c r="DX160" s="152">
        <v>183.6</v>
      </c>
      <c r="DY160" s="152">
        <v>183.6</v>
      </c>
      <c r="DZ160" s="152">
        <v>183.6</v>
      </c>
      <c r="EA160" s="152">
        <v>183.6</v>
      </c>
      <c r="EB160" s="152">
        <v>183.6</v>
      </c>
      <c r="EC160" s="152">
        <v>183.6</v>
      </c>
      <c r="ED160" s="152">
        <v>183.6</v>
      </c>
      <c r="EE160" s="152">
        <v>183.6</v>
      </c>
      <c r="EF160" s="152">
        <v>183.6</v>
      </c>
      <c r="EG160" s="152">
        <v>190.2</v>
      </c>
      <c r="EH160" s="152">
        <v>190.2</v>
      </c>
      <c r="EI160" s="152">
        <v>190.2</v>
      </c>
      <c r="EJ160" s="152">
        <v>190.2</v>
      </c>
      <c r="EK160" s="152">
        <v>190.2</v>
      </c>
      <c r="EL160" s="152">
        <v>190.2</v>
      </c>
      <c r="EM160" s="152">
        <v>190.2</v>
      </c>
      <c r="EN160" s="152">
        <v>190.2</v>
      </c>
      <c r="EO160" s="152">
        <v>190.2</v>
      </c>
      <c r="EP160" s="152">
        <v>190.2</v>
      </c>
      <c r="EQ160" s="152">
        <v>190.2</v>
      </c>
      <c r="ER160" s="152">
        <v>190.2</v>
      </c>
      <c r="ES160" s="152">
        <v>190.2</v>
      </c>
      <c r="ET160" s="152">
        <v>190.2</v>
      </c>
      <c r="EU160" s="152">
        <v>190.2</v>
      </c>
      <c r="EV160" s="152">
        <v>190.2</v>
      </c>
      <c r="EW160" s="152">
        <v>190.2</v>
      </c>
    </row>
    <row r="161" spans="1:153">
      <c r="A161" s="141" t="s">
        <v>7356</v>
      </c>
      <c r="B161" s="141" t="s">
        <v>7357</v>
      </c>
      <c r="C161" s="142">
        <v>4.6629999999999998E-2</v>
      </c>
      <c r="D161" s="143">
        <v>101.4</v>
      </c>
      <c r="E161" s="143">
        <v>102</v>
      </c>
      <c r="F161" s="143">
        <v>102</v>
      </c>
      <c r="G161" s="143">
        <v>99.5</v>
      </c>
      <c r="H161" s="143">
        <v>98.7</v>
      </c>
      <c r="I161" s="143">
        <v>98.4</v>
      </c>
      <c r="J161" s="143">
        <v>98.4</v>
      </c>
      <c r="K161" s="143">
        <v>98.4</v>
      </c>
      <c r="L161" s="143">
        <v>98.4</v>
      </c>
      <c r="M161" s="143">
        <v>98.4</v>
      </c>
      <c r="N161" s="143">
        <v>98.4</v>
      </c>
      <c r="O161" s="143">
        <v>98.4</v>
      </c>
      <c r="P161" s="143">
        <v>89.4</v>
      </c>
      <c r="Q161" s="143">
        <v>89.4</v>
      </c>
      <c r="R161" s="143">
        <v>89.4</v>
      </c>
      <c r="S161" s="143">
        <v>92.3</v>
      </c>
      <c r="T161" s="143">
        <v>92.6</v>
      </c>
      <c r="U161" s="143">
        <v>94.6</v>
      </c>
      <c r="V161" s="143">
        <v>94.3</v>
      </c>
      <c r="W161" s="143">
        <v>95.2</v>
      </c>
      <c r="X161" s="143">
        <v>95.4</v>
      </c>
      <c r="Y161" s="143">
        <v>93.6</v>
      </c>
      <c r="Z161" s="143">
        <v>93.8</v>
      </c>
      <c r="AA161" s="143">
        <v>94</v>
      </c>
      <c r="AB161" s="143">
        <v>96.9</v>
      </c>
      <c r="AC161" s="143">
        <v>98</v>
      </c>
      <c r="AD161" s="143">
        <v>97.3</v>
      </c>
      <c r="AE161" s="143">
        <v>95.7</v>
      </c>
      <c r="AF161" s="143">
        <v>96</v>
      </c>
      <c r="AG161" s="143">
        <v>96</v>
      </c>
      <c r="AH161" s="143">
        <v>95.3</v>
      </c>
      <c r="AI161" s="143">
        <v>92.5</v>
      </c>
      <c r="AJ161" s="143">
        <v>91.6</v>
      </c>
      <c r="AK161" s="143">
        <v>91.5</v>
      </c>
      <c r="AL161" s="143">
        <v>91</v>
      </c>
      <c r="AM161" s="143">
        <v>89.9</v>
      </c>
      <c r="AN161" s="143">
        <v>88.7</v>
      </c>
      <c r="AO161" s="143">
        <v>88.6</v>
      </c>
      <c r="AP161" s="143">
        <v>87.3</v>
      </c>
      <c r="AQ161" s="143">
        <v>87.6</v>
      </c>
      <c r="AR161" s="143">
        <v>88.7</v>
      </c>
      <c r="AS161" s="143">
        <v>89.1</v>
      </c>
      <c r="AT161" s="143">
        <v>87.9</v>
      </c>
      <c r="AU161" s="143">
        <v>75</v>
      </c>
      <c r="AV161" s="143">
        <v>63.3</v>
      </c>
      <c r="AW161" s="143">
        <v>58.8</v>
      </c>
      <c r="AX161" s="143">
        <v>61.2</v>
      </c>
      <c r="AY161" s="143">
        <v>63.4</v>
      </c>
      <c r="AZ161" s="143">
        <v>68.5</v>
      </c>
      <c r="BA161" s="143">
        <v>73</v>
      </c>
      <c r="BB161" s="143">
        <v>79.8</v>
      </c>
      <c r="BC161" s="143">
        <v>88.8</v>
      </c>
      <c r="BD161" s="143">
        <v>96.1</v>
      </c>
      <c r="BE161" s="143">
        <v>95.9</v>
      </c>
      <c r="BF161" s="143">
        <v>104.4</v>
      </c>
      <c r="BG161" s="143">
        <v>105.6</v>
      </c>
      <c r="BH161" s="143">
        <v>105.9</v>
      </c>
      <c r="BI161" s="143">
        <v>100</v>
      </c>
      <c r="BJ161" s="143">
        <v>99.4</v>
      </c>
      <c r="BK161" s="144">
        <v>98</v>
      </c>
      <c r="BL161" s="143">
        <v>101.3</v>
      </c>
      <c r="BM161" s="143">
        <v>107.3</v>
      </c>
      <c r="BN161" s="143">
        <v>110.5</v>
      </c>
      <c r="BO161" s="143">
        <v>114.2</v>
      </c>
      <c r="BP161" s="143">
        <v>112.4</v>
      </c>
      <c r="BQ161" s="143">
        <v>112.5</v>
      </c>
      <c r="BR161" s="145">
        <v>121.3</v>
      </c>
      <c r="BS161" s="145">
        <v>125.6</v>
      </c>
      <c r="BT161" s="145">
        <v>123.3</v>
      </c>
      <c r="BU161" s="145">
        <v>120.6</v>
      </c>
      <c r="BV161" s="145">
        <v>122</v>
      </c>
      <c r="BW161" s="145">
        <v>134.80000000000001</v>
      </c>
      <c r="BX161" s="145">
        <v>142</v>
      </c>
      <c r="BY161" s="145">
        <v>145.9</v>
      </c>
      <c r="BZ161" s="143">
        <v>148</v>
      </c>
      <c r="CA161" s="143">
        <v>155.6</v>
      </c>
      <c r="CB161" s="143">
        <v>160</v>
      </c>
      <c r="CC161" s="143">
        <v>156.1</v>
      </c>
      <c r="CD161" s="143">
        <v>157.19999999999999</v>
      </c>
      <c r="CE161" s="143">
        <v>152</v>
      </c>
      <c r="CF161" s="143">
        <v>140.9</v>
      </c>
      <c r="CG161" s="143">
        <v>142.30000000000001</v>
      </c>
      <c r="CH161" s="143">
        <v>145.80000000000001</v>
      </c>
      <c r="CI161" s="143">
        <v>150</v>
      </c>
      <c r="CJ161" s="146">
        <v>145.9</v>
      </c>
      <c r="CK161" s="146">
        <v>146.19999999999999</v>
      </c>
      <c r="CL161" s="146">
        <v>146.19999999999999</v>
      </c>
      <c r="CM161" s="147">
        <v>140.6</v>
      </c>
      <c r="CN161" s="147">
        <v>137.19999999999999</v>
      </c>
      <c r="CO161" s="147">
        <v>135</v>
      </c>
      <c r="CP161" s="148">
        <v>134.69999999999999</v>
      </c>
      <c r="CQ161" s="149">
        <v>132.4</v>
      </c>
      <c r="CR161" s="149">
        <v>101.2</v>
      </c>
      <c r="CS161" s="149">
        <v>101.1</v>
      </c>
      <c r="CT161" s="149">
        <v>107.2</v>
      </c>
      <c r="CU161" s="150">
        <v>114.8</v>
      </c>
      <c r="CV161" s="150">
        <v>118</v>
      </c>
      <c r="CW161" s="150">
        <v>115.2</v>
      </c>
      <c r="CX161" s="150">
        <v>105.7</v>
      </c>
      <c r="CY161" s="150">
        <v>106.4</v>
      </c>
      <c r="CZ161" s="150">
        <v>118</v>
      </c>
      <c r="DA161" s="150">
        <v>129.19999999999999</v>
      </c>
      <c r="DB161" s="151">
        <v>134.9</v>
      </c>
      <c r="DC161" s="151">
        <v>137.30000000000001</v>
      </c>
      <c r="DD161" s="151">
        <v>144.5</v>
      </c>
      <c r="DE161" s="151">
        <v>146.9</v>
      </c>
      <c r="DF161" s="151">
        <v>156</v>
      </c>
      <c r="DG161" s="151">
        <v>167.8</v>
      </c>
      <c r="DH161" s="151">
        <v>174.4</v>
      </c>
      <c r="DI161" s="151">
        <v>178.8</v>
      </c>
      <c r="DJ161" s="151">
        <v>178.4</v>
      </c>
      <c r="DK161" s="151">
        <v>183.8</v>
      </c>
      <c r="DL161" s="151">
        <v>205.5</v>
      </c>
      <c r="DM161" s="152">
        <v>219.9</v>
      </c>
      <c r="DN161" s="152">
        <v>242.2</v>
      </c>
      <c r="DO161" s="152">
        <v>277.10000000000002</v>
      </c>
      <c r="DP161" s="152">
        <v>271</v>
      </c>
      <c r="DQ161" s="152">
        <v>239.2</v>
      </c>
      <c r="DR161" s="152">
        <v>224.8</v>
      </c>
      <c r="DS161" s="152">
        <v>244.9</v>
      </c>
      <c r="DT161" s="152">
        <v>286.5</v>
      </c>
      <c r="DU161" s="152">
        <v>341.4</v>
      </c>
      <c r="DV161" s="152">
        <v>338.5</v>
      </c>
      <c r="DW161" s="152">
        <v>325.8</v>
      </c>
      <c r="DX161" s="152">
        <v>304.8</v>
      </c>
      <c r="DY161" s="152">
        <v>271.89999999999998</v>
      </c>
      <c r="DZ161" s="152">
        <v>270.2</v>
      </c>
      <c r="EA161" s="152">
        <v>285</v>
      </c>
      <c r="EB161" s="152">
        <v>286.10000000000002</v>
      </c>
      <c r="EC161" s="152">
        <v>273.3</v>
      </c>
      <c r="ED161" s="152">
        <v>269.8</v>
      </c>
      <c r="EE161" s="152">
        <v>270</v>
      </c>
      <c r="EF161" s="152">
        <v>252.1</v>
      </c>
      <c r="EG161" s="152">
        <v>227.7</v>
      </c>
      <c r="EH161" s="152">
        <v>198.8</v>
      </c>
      <c r="EI161" s="152">
        <v>182.3</v>
      </c>
      <c r="EJ161" s="152">
        <v>182.8</v>
      </c>
      <c r="EK161" s="152">
        <v>200.2</v>
      </c>
      <c r="EL161" s="152">
        <v>211.7</v>
      </c>
      <c r="EM161" s="152">
        <v>215.6</v>
      </c>
      <c r="EN161" s="152">
        <v>209.8</v>
      </c>
      <c r="EO161" s="152">
        <v>198.5</v>
      </c>
      <c r="EP161" s="152">
        <v>190.4</v>
      </c>
      <c r="EQ161" s="152">
        <v>188.9</v>
      </c>
      <c r="ER161" s="152">
        <v>186.5</v>
      </c>
      <c r="ES161" s="152">
        <v>186.8</v>
      </c>
      <c r="ET161" s="152">
        <v>183.6</v>
      </c>
      <c r="EU161" s="152">
        <v>180.7</v>
      </c>
      <c r="EV161" s="152">
        <v>180.5</v>
      </c>
      <c r="EW161" s="152">
        <v>179.8</v>
      </c>
    </row>
    <row r="162" spans="1:153">
      <c r="A162" s="141" t="s">
        <v>7358</v>
      </c>
      <c r="B162" s="141" t="s">
        <v>7359</v>
      </c>
      <c r="C162" s="142">
        <v>3.0640900000000002</v>
      </c>
      <c r="D162" s="143">
        <v>97.4</v>
      </c>
      <c r="E162" s="143">
        <v>100.8</v>
      </c>
      <c r="F162" s="143">
        <v>102.5</v>
      </c>
      <c r="G162" s="143">
        <v>101.8</v>
      </c>
      <c r="H162" s="143">
        <v>98.5</v>
      </c>
      <c r="I162" s="143">
        <v>97.4</v>
      </c>
      <c r="J162" s="143">
        <v>101.4</v>
      </c>
      <c r="K162" s="143">
        <v>101.6</v>
      </c>
      <c r="L162" s="143">
        <v>101.3</v>
      </c>
      <c r="M162" s="143">
        <v>104.5</v>
      </c>
      <c r="N162" s="143">
        <v>100.6</v>
      </c>
      <c r="O162" s="143">
        <v>98.2</v>
      </c>
      <c r="P162" s="143">
        <v>101.1</v>
      </c>
      <c r="Q162" s="143">
        <v>101</v>
      </c>
      <c r="R162" s="143">
        <v>101.5</v>
      </c>
      <c r="S162" s="143">
        <v>102.3</v>
      </c>
      <c r="T162" s="143">
        <v>103.1</v>
      </c>
      <c r="U162" s="143">
        <v>104.6</v>
      </c>
      <c r="V162" s="143">
        <v>103.3</v>
      </c>
      <c r="W162" s="143">
        <v>103.1</v>
      </c>
      <c r="X162" s="143">
        <v>105.6</v>
      </c>
      <c r="Y162" s="143">
        <v>105.8</v>
      </c>
      <c r="Z162" s="143">
        <v>105.9</v>
      </c>
      <c r="AA162" s="143">
        <v>106.4</v>
      </c>
      <c r="AB162" s="143">
        <v>106</v>
      </c>
      <c r="AC162" s="143">
        <v>102.7</v>
      </c>
      <c r="AD162" s="143">
        <v>101.9</v>
      </c>
      <c r="AE162" s="143">
        <v>102.7</v>
      </c>
      <c r="AF162" s="143">
        <v>106.1</v>
      </c>
      <c r="AG162" s="143">
        <v>104.9</v>
      </c>
      <c r="AH162" s="143">
        <v>104.3</v>
      </c>
      <c r="AI162" s="143">
        <v>106.5</v>
      </c>
      <c r="AJ162" s="143">
        <v>108.4</v>
      </c>
      <c r="AK162" s="143">
        <v>109.1</v>
      </c>
      <c r="AL162" s="143">
        <v>107.8</v>
      </c>
      <c r="AM162" s="143">
        <v>107.5</v>
      </c>
      <c r="AN162" s="143">
        <v>108</v>
      </c>
      <c r="AO162" s="143">
        <v>106.1</v>
      </c>
      <c r="AP162" s="143">
        <v>105.9</v>
      </c>
      <c r="AQ162" s="143">
        <v>106.5</v>
      </c>
      <c r="AR162" s="143">
        <v>105.4</v>
      </c>
      <c r="AS162" s="143">
        <v>106.3</v>
      </c>
      <c r="AT162" s="143">
        <v>103.1</v>
      </c>
      <c r="AU162" s="143">
        <v>104.5</v>
      </c>
      <c r="AV162" s="143">
        <v>104.9</v>
      </c>
      <c r="AW162" s="143">
        <v>105.9</v>
      </c>
      <c r="AX162" s="143">
        <v>103.5</v>
      </c>
      <c r="AY162" s="143">
        <v>102.9</v>
      </c>
      <c r="AZ162" s="143">
        <v>101.1</v>
      </c>
      <c r="BA162" s="143">
        <v>102.2</v>
      </c>
      <c r="BB162" s="143">
        <v>102.8</v>
      </c>
      <c r="BC162" s="143">
        <v>102.7</v>
      </c>
      <c r="BD162" s="143">
        <v>103.2</v>
      </c>
      <c r="BE162" s="143">
        <v>103.8</v>
      </c>
      <c r="BF162" s="143">
        <v>103.9</v>
      </c>
      <c r="BG162" s="143">
        <v>105.9</v>
      </c>
      <c r="BH162" s="143">
        <v>106.2</v>
      </c>
      <c r="BI162" s="143">
        <v>107.9</v>
      </c>
      <c r="BJ162" s="143">
        <v>107.4</v>
      </c>
      <c r="BK162" s="144">
        <v>102.7</v>
      </c>
      <c r="BL162" s="143">
        <v>103.3</v>
      </c>
      <c r="BM162" s="143">
        <v>102.8</v>
      </c>
      <c r="BN162" s="143">
        <v>102</v>
      </c>
      <c r="BO162" s="143">
        <v>102</v>
      </c>
      <c r="BP162" s="143">
        <v>100.6</v>
      </c>
      <c r="BQ162" s="143">
        <v>106.1</v>
      </c>
      <c r="BR162" s="145">
        <v>106.1</v>
      </c>
      <c r="BS162" s="145">
        <v>102.7</v>
      </c>
      <c r="BT162" s="145">
        <v>102.4</v>
      </c>
      <c r="BU162" s="145">
        <v>105</v>
      </c>
      <c r="BV162" s="145">
        <v>105.4</v>
      </c>
      <c r="BW162" s="145">
        <v>105.4</v>
      </c>
      <c r="BX162" s="145">
        <v>104.9</v>
      </c>
      <c r="BY162" s="145">
        <v>110.7</v>
      </c>
      <c r="BZ162" s="143">
        <v>109.6</v>
      </c>
      <c r="CA162" s="143">
        <v>109.6</v>
      </c>
      <c r="CB162" s="143">
        <v>109.4</v>
      </c>
      <c r="CC162" s="143">
        <v>112.4</v>
      </c>
      <c r="CD162" s="143">
        <v>112.4</v>
      </c>
      <c r="CE162" s="143">
        <v>109.3</v>
      </c>
      <c r="CF162" s="143">
        <v>110.7</v>
      </c>
      <c r="CG162" s="143">
        <v>110.7</v>
      </c>
      <c r="CH162" s="143">
        <v>110.7</v>
      </c>
      <c r="CI162" s="143">
        <v>110.7</v>
      </c>
      <c r="CJ162" s="146">
        <v>107.3</v>
      </c>
      <c r="CK162" s="146">
        <v>107.3</v>
      </c>
      <c r="CL162" s="146">
        <v>107.3</v>
      </c>
      <c r="CM162" s="147">
        <v>108.3</v>
      </c>
      <c r="CN162" s="147">
        <v>110.7</v>
      </c>
      <c r="CO162" s="147">
        <v>108.3</v>
      </c>
      <c r="CP162" s="148">
        <v>110</v>
      </c>
      <c r="CQ162" s="149">
        <v>110</v>
      </c>
      <c r="CR162" s="149">
        <v>117.9</v>
      </c>
      <c r="CS162" s="149">
        <v>117.9</v>
      </c>
      <c r="CT162" s="149">
        <v>116.6</v>
      </c>
      <c r="CU162" s="150">
        <v>113.9</v>
      </c>
      <c r="CV162" s="150">
        <v>113.9</v>
      </c>
      <c r="CW162" s="150">
        <v>105</v>
      </c>
      <c r="CX162" s="150">
        <v>101</v>
      </c>
      <c r="CY162" s="150">
        <v>101</v>
      </c>
      <c r="CZ162" s="150">
        <v>101</v>
      </c>
      <c r="DA162" s="150">
        <v>101</v>
      </c>
      <c r="DB162" s="151">
        <v>105.3</v>
      </c>
      <c r="DC162" s="151">
        <v>105.3</v>
      </c>
      <c r="DD162" s="151">
        <v>105.3</v>
      </c>
      <c r="DE162" s="151">
        <v>116.9</v>
      </c>
      <c r="DF162" s="151">
        <v>117.6</v>
      </c>
      <c r="DG162" s="151">
        <v>111.1</v>
      </c>
      <c r="DH162" s="151">
        <v>111.1</v>
      </c>
      <c r="DI162" s="151">
        <v>105.2</v>
      </c>
      <c r="DJ162" s="151">
        <v>98.2</v>
      </c>
      <c r="DK162" s="151">
        <v>98.2</v>
      </c>
      <c r="DL162" s="151">
        <v>98.2</v>
      </c>
      <c r="DM162" s="152">
        <v>116.7</v>
      </c>
      <c r="DN162" s="152">
        <v>116.7</v>
      </c>
      <c r="DO162" s="152">
        <v>131.5</v>
      </c>
      <c r="DP162" s="152">
        <v>135.30000000000001</v>
      </c>
      <c r="DQ162" s="152">
        <v>135.30000000000001</v>
      </c>
      <c r="DR162" s="152">
        <v>131.80000000000001</v>
      </c>
      <c r="DS162" s="152">
        <v>122.2</v>
      </c>
      <c r="DT162" s="152">
        <v>122.2</v>
      </c>
      <c r="DU162" s="152">
        <v>126.4</v>
      </c>
      <c r="DV162" s="152">
        <v>133.69999999999999</v>
      </c>
      <c r="DW162" s="152">
        <v>133.80000000000001</v>
      </c>
      <c r="DX162" s="152">
        <v>136.5</v>
      </c>
      <c r="DY162" s="152">
        <v>140.6</v>
      </c>
      <c r="DZ162" s="152">
        <v>152.9</v>
      </c>
      <c r="EA162" s="152">
        <v>157.9</v>
      </c>
      <c r="EB162" s="152">
        <v>157.69999999999999</v>
      </c>
      <c r="EC162" s="152">
        <v>156.69999999999999</v>
      </c>
      <c r="ED162" s="152">
        <v>152.4</v>
      </c>
      <c r="EE162" s="152">
        <v>148.4</v>
      </c>
      <c r="EF162" s="152">
        <v>146.80000000000001</v>
      </c>
      <c r="EG162" s="152">
        <v>138.4</v>
      </c>
      <c r="EH162" s="152">
        <v>135.19999999999999</v>
      </c>
      <c r="EI162" s="152">
        <v>134.19999999999999</v>
      </c>
      <c r="EJ162" s="152">
        <v>135.1</v>
      </c>
      <c r="EK162" s="152">
        <v>137</v>
      </c>
      <c r="EL162" s="152">
        <v>142.5</v>
      </c>
      <c r="EM162" s="152">
        <v>153.30000000000001</v>
      </c>
      <c r="EN162" s="152">
        <v>158.4</v>
      </c>
      <c r="EO162" s="152">
        <v>157.19999999999999</v>
      </c>
      <c r="EP162" s="152">
        <v>157</v>
      </c>
      <c r="EQ162" s="152">
        <v>144.6</v>
      </c>
      <c r="ER162" s="152">
        <v>141.1</v>
      </c>
      <c r="ES162" s="152">
        <v>135.69999999999999</v>
      </c>
      <c r="ET162" s="152">
        <v>132</v>
      </c>
      <c r="EU162" s="152">
        <v>132.9</v>
      </c>
      <c r="EV162" s="152">
        <v>134</v>
      </c>
      <c r="EW162" s="152">
        <v>135.80000000000001</v>
      </c>
    </row>
    <row r="163" spans="1:153">
      <c r="A163" s="141" t="s">
        <v>7360</v>
      </c>
      <c r="B163" s="141" t="s">
        <v>7361</v>
      </c>
      <c r="C163" s="142">
        <v>3.0640900000000002</v>
      </c>
      <c r="D163" s="143">
        <v>97.4</v>
      </c>
      <c r="E163" s="143">
        <v>100.8</v>
      </c>
      <c r="F163" s="143">
        <v>102.5</v>
      </c>
      <c r="G163" s="143">
        <v>101.8</v>
      </c>
      <c r="H163" s="143">
        <v>98.5</v>
      </c>
      <c r="I163" s="143">
        <v>97.4</v>
      </c>
      <c r="J163" s="143">
        <v>101.4</v>
      </c>
      <c r="K163" s="143">
        <v>101.6</v>
      </c>
      <c r="L163" s="143">
        <v>101.3</v>
      </c>
      <c r="M163" s="143">
        <v>104.5</v>
      </c>
      <c r="N163" s="143">
        <v>100.6</v>
      </c>
      <c r="O163" s="143">
        <v>98.2</v>
      </c>
      <c r="P163" s="143">
        <v>101.1</v>
      </c>
      <c r="Q163" s="143">
        <v>101</v>
      </c>
      <c r="R163" s="143">
        <v>101.5</v>
      </c>
      <c r="S163" s="143">
        <v>102.3</v>
      </c>
      <c r="T163" s="143">
        <v>103.1</v>
      </c>
      <c r="U163" s="143">
        <v>104.6</v>
      </c>
      <c r="V163" s="143">
        <v>103.3</v>
      </c>
      <c r="W163" s="143">
        <v>103.1</v>
      </c>
      <c r="X163" s="143">
        <v>105.6</v>
      </c>
      <c r="Y163" s="143">
        <v>105.8</v>
      </c>
      <c r="Z163" s="143">
        <v>105.9</v>
      </c>
      <c r="AA163" s="143">
        <v>106.4</v>
      </c>
      <c r="AB163" s="143">
        <v>106</v>
      </c>
      <c r="AC163" s="143">
        <v>102.7</v>
      </c>
      <c r="AD163" s="143">
        <v>101.9</v>
      </c>
      <c r="AE163" s="143">
        <v>102.7</v>
      </c>
      <c r="AF163" s="143">
        <v>106.1</v>
      </c>
      <c r="AG163" s="143">
        <v>104.9</v>
      </c>
      <c r="AH163" s="143">
        <v>104.3</v>
      </c>
      <c r="AI163" s="143">
        <v>106.5</v>
      </c>
      <c r="AJ163" s="143">
        <v>108.4</v>
      </c>
      <c r="AK163" s="143">
        <v>109.1</v>
      </c>
      <c r="AL163" s="143">
        <v>107.8</v>
      </c>
      <c r="AM163" s="143">
        <v>107.5</v>
      </c>
      <c r="AN163" s="143">
        <v>108</v>
      </c>
      <c r="AO163" s="143">
        <v>106.1</v>
      </c>
      <c r="AP163" s="143">
        <v>105.9</v>
      </c>
      <c r="AQ163" s="143">
        <v>106.5</v>
      </c>
      <c r="AR163" s="143">
        <v>105.4</v>
      </c>
      <c r="AS163" s="143">
        <v>106.3</v>
      </c>
      <c r="AT163" s="143">
        <v>103.1</v>
      </c>
      <c r="AU163" s="143">
        <v>104.5</v>
      </c>
      <c r="AV163" s="143">
        <v>104.9</v>
      </c>
      <c r="AW163" s="143">
        <v>105.9</v>
      </c>
      <c r="AX163" s="143">
        <v>103.5</v>
      </c>
      <c r="AY163" s="143">
        <v>102.9</v>
      </c>
      <c r="AZ163" s="143">
        <v>101.1</v>
      </c>
      <c r="BA163" s="143">
        <v>102.2</v>
      </c>
      <c r="BB163" s="143">
        <v>102.8</v>
      </c>
      <c r="BC163" s="143">
        <v>102.7</v>
      </c>
      <c r="BD163" s="143">
        <v>103.2</v>
      </c>
      <c r="BE163" s="143">
        <v>103.8</v>
      </c>
      <c r="BF163" s="143">
        <v>103.9</v>
      </c>
      <c r="BG163" s="143">
        <v>105.9</v>
      </c>
      <c r="BH163" s="143">
        <v>106.2</v>
      </c>
      <c r="BI163" s="143">
        <v>107.9</v>
      </c>
      <c r="BJ163" s="143">
        <v>107.4</v>
      </c>
      <c r="BK163" s="144">
        <v>102.7</v>
      </c>
      <c r="BL163" s="143">
        <v>103.3</v>
      </c>
      <c r="BM163" s="143">
        <v>102.8</v>
      </c>
      <c r="BN163" s="143">
        <v>102</v>
      </c>
      <c r="BO163" s="143">
        <v>102</v>
      </c>
      <c r="BP163" s="143">
        <v>100.6</v>
      </c>
      <c r="BQ163" s="143">
        <v>106.1</v>
      </c>
      <c r="BR163" s="145">
        <v>106.1</v>
      </c>
      <c r="BS163" s="145">
        <v>102.7</v>
      </c>
      <c r="BT163" s="145">
        <v>102.4</v>
      </c>
      <c r="BU163" s="145">
        <v>105</v>
      </c>
      <c r="BV163" s="145">
        <v>105.4</v>
      </c>
      <c r="BW163" s="145">
        <v>105.4</v>
      </c>
      <c r="BX163" s="145">
        <v>104.9</v>
      </c>
      <c r="BY163" s="145">
        <v>110.7</v>
      </c>
      <c r="BZ163" s="143">
        <v>109.6</v>
      </c>
      <c r="CA163" s="143">
        <v>109.6</v>
      </c>
      <c r="CB163" s="143">
        <v>109.4</v>
      </c>
      <c r="CC163" s="143">
        <v>112.4</v>
      </c>
      <c r="CD163" s="143">
        <v>112.4</v>
      </c>
      <c r="CE163" s="143">
        <v>109.3</v>
      </c>
      <c r="CF163" s="143">
        <v>110.7</v>
      </c>
      <c r="CG163" s="143">
        <v>110.7</v>
      </c>
      <c r="CH163" s="143">
        <v>110.7</v>
      </c>
      <c r="CI163" s="143">
        <v>110.7</v>
      </c>
      <c r="CJ163" s="146">
        <v>107.3</v>
      </c>
      <c r="CK163" s="146">
        <v>107.3</v>
      </c>
      <c r="CL163" s="146">
        <v>107.3</v>
      </c>
      <c r="CM163" s="147">
        <v>108.3</v>
      </c>
      <c r="CN163" s="147">
        <v>110.7</v>
      </c>
      <c r="CO163" s="147">
        <v>108.3</v>
      </c>
      <c r="CP163" s="148">
        <v>110</v>
      </c>
      <c r="CQ163" s="149">
        <v>110</v>
      </c>
      <c r="CR163" s="149">
        <v>117.9</v>
      </c>
      <c r="CS163" s="149">
        <v>117.9</v>
      </c>
      <c r="CT163" s="149">
        <v>116.6</v>
      </c>
      <c r="CU163" s="150">
        <v>113.9</v>
      </c>
      <c r="CV163" s="150">
        <v>113.9</v>
      </c>
      <c r="CW163" s="150">
        <v>105</v>
      </c>
      <c r="CX163" s="150">
        <v>101</v>
      </c>
      <c r="CY163" s="150">
        <v>101</v>
      </c>
      <c r="CZ163" s="150">
        <v>101</v>
      </c>
      <c r="DA163" s="150">
        <v>101</v>
      </c>
      <c r="DB163" s="151">
        <v>105.3</v>
      </c>
      <c r="DC163" s="151">
        <v>105.3</v>
      </c>
      <c r="DD163" s="151">
        <v>105.3</v>
      </c>
      <c r="DE163" s="151">
        <v>116.9</v>
      </c>
      <c r="DF163" s="151">
        <v>117.6</v>
      </c>
      <c r="DG163" s="151">
        <v>111.1</v>
      </c>
      <c r="DH163" s="151">
        <v>111.1</v>
      </c>
      <c r="DI163" s="151">
        <v>105.2</v>
      </c>
      <c r="DJ163" s="151">
        <v>98.2</v>
      </c>
      <c r="DK163" s="151">
        <v>98.2</v>
      </c>
      <c r="DL163" s="151">
        <v>98.2</v>
      </c>
      <c r="DM163" s="152">
        <v>116.7</v>
      </c>
      <c r="DN163" s="152">
        <v>116.7</v>
      </c>
      <c r="DO163" s="152">
        <v>131.5</v>
      </c>
      <c r="DP163" s="152">
        <v>135.30000000000001</v>
      </c>
      <c r="DQ163" s="152">
        <v>135.30000000000001</v>
      </c>
      <c r="DR163" s="152">
        <v>131.80000000000001</v>
      </c>
      <c r="DS163" s="152">
        <v>122.2</v>
      </c>
      <c r="DT163" s="152">
        <v>122.2</v>
      </c>
      <c r="DU163" s="152">
        <v>126.4</v>
      </c>
      <c r="DV163" s="152">
        <v>133.69999999999999</v>
      </c>
      <c r="DW163" s="152">
        <v>133.80000000000001</v>
      </c>
      <c r="DX163" s="152">
        <v>136.5</v>
      </c>
      <c r="DY163" s="152">
        <v>140.6</v>
      </c>
      <c r="DZ163" s="152">
        <v>152.9</v>
      </c>
      <c r="EA163" s="152">
        <v>157.9</v>
      </c>
      <c r="EB163" s="152">
        <v>157.69999999999999</v>
      </c>
      <c r="EC163" s="152">
        <v>156.69999999999999</v>
      </c>
      <c r="ED163" s="152">
        <v>152.4</v>
      </c>
      <c r="EE163" s="152">
        <v>148.4</v>
      </c>
      <c r="EF163" s="152">
        <v>146.80000000000001</v>
      </c>
      <c r="EG163" s="152">
        <v>138.4</v>
      </c>
      <c r="EH163" s="152">
        <v>135.19999999999999</v>
      </c>
      <c r="EI163" s="152">
        <v>134.19999999999999</v>
      </c>
      <c r="EJ163" s="152">
        <v>135.1</v>
      </c>
      <c r="EK163" s="152">
        <v>137</v>
      </c>
      <c r="EL163" s="152">
        <v>142.5</v>
      </c>
      <c r="EM163" s="152">
        <v>153.30000000000001</v>
      </c>
      <c r="EN163" s="152">
        <v>158.4</v>
      </c>
      <c r="EO163" s="152">
        <v>157.19999999999999</v>
      </c>
      <c r="EP163" s="152">
        <v>157</v>
      </c>
      <c r="EQ163" s="152">
        <v>144.6</v>
      </c>
      <c r="ER163" s="152">
        <v>141.1</v>
      </c>
      <c r="ES163" s="152">
        <v>135.69999999999999</v>
      </c>
      <c r="ET163" s="152">
        <v>132</v>
      </c>
      <c r="EU163" s="152">
        <v>132.9</v>
      </c>
      <c r="EV163" s="152">
        <v>134</v>
      </c>
      <c r="EW163" s="152">
        <v>135.80000000000001</v>
      </c>
    </row>
    <row r="164" spans="1:153">
      <c r="A164" s="141" t="s">
        <v>7362</v>
      </c>
      <c r="B164" s="141" t="s">
        <v>7363</v>
      </c>
      <c r="C164" s="142">
        <v>64.230540000000005</v>
      </c>
      <c r="D164" s="143">
        <v>103.5</v>
      </c>
      <c r="E164" s="143">
        <v>104.2</v>
      </c>
      <c r="F164" s="143">
        <v>104.4</v>
      </c>
      <c r="G164" s="143">
        <v>104.9</v>
      </c>
      <c r="H164" s="143">
        <v>105.3</v>
      </c>
      <c r="I164" s="143">
        <v>105.9</v>
      </c>
      <c r="J164" s="143">
        <v>106.1</v>
      </c>
      <c r="K164" s="143">
        <v>105.6</v>
      </c>
      <c r="L164" s="143">
        <v>105.3</v>
      </c>
      <c r="M164" s="143">
        <v>105.8</v>
      </c>
      <c r="N164" s="143">
        <v>105.8</v>
      </c>
      <c r="O164" s="143">
        <v>106.2</v>
      </c>
      <c r="P164" s="143">
        <v>106.5</v>
      </c>
      <c r="Q164" s="143">
        <v>106.4</v>
      </c>
      <c r="R164" s="143">
        <v>106.8</v>
      </c>
      <c r="S164" s="143">
        <v>107.4</v>
      </c>
      <c r="T164" s="143">
        <v>108.1</v>
      </c>
      <c r="U164" s="143">
        <v>109.1</v>
      </c>
      <c r="V164" s="143">
        <v>109.2</v>
      </c>
      <c r="W164" s="143">
        <v>108.9</v>
      </c>
      <c r="X164" s="143">
        <v>109</v>
      </c>
      <c r="Y164" s="143">
        <v>109.5</v>
      </c>
      <c r="Z164" s="143">
        <v>109.9</v>
      </c>
      <c r="AA164" s="143">
        <v>110.7</v>
      </c>
      <c r="AB164" s="143">
        <v>111</v>
      </c>
      <c r="AC164" s="143">
        <v>111.3</v>
      </c>
      <c r="AD164" s="143">
        <v>111.5</v>
      </c>
      <c r="AE164" s="143">
        <v>111.8</v>
      </c>
      <c r="AF164" s="143">
        <v>112.3</v>
      </c>
      <c r="AG164" s="143">
        <v>112.2</v>
      </c>
      <c r="AH164" s="143">
        <v>112.1</v>
      </c>
      <c r="AI164" s="143">
        <v>111.3</v>
      </c>
      <c r="AJ164" s="143">
        <v>110.5</v>
      </c>
      <c r="AK164" s="143">
        <v>110.6</v>
      </c>
      <c r="AL164" s="143">
        <v>110.1</v>
      </c>
      <c r="AM164" s="143">
        <v>110</v>
      </c>
      <c r="AN164" s="143">
        <v>110.1</v>
      </c>
      <c r="AO164" s="143">
        <v>110.5</v>
      </c>
      <c r="AP164" s="143">
        <v>110.3</v>
      </c>
      <c r="AQ164" s="143">
        <v>109.9</v>
      </c>
      <c r="AR164" s="143">
        <v>109.2</v>
      </c>
      <c r="AS164" s="143">
        <v>109.2</v>
      </c>
      <c r="AT164" s="143">
        <v>109.4</v>
      </c>
      <c r="AU164" s="143">
        <v>108.8</v>
      </c>
      <c r="AV164" s="143">
        <v>108.4</v>
      </c>
      <c r="AW164" s="143">
        <v>108</v>
      </c>
      <c r="AX164" s="143">
        <v>108.3</v>
      </c>
      <c r="AY164" s="143">
        <v>108.8</v>
      </c>
      <c r="AZ164" s="143">
        <v>109.2</v>
      </c>
      <c r="BA164" s="143">
        <v>109.8</v>
      </c>
      <c r="BB164" s="143">
        <v>110</v>
      </c>
      <c r="BC164" s="143">
        <v>110.3</v>
      </c>
      <c r="BD164" s="143">
        <v>110.2</v>
      </c>
      <c r="BE164" s="143">
        <v>110.4</v>
      </c>
      <c r="BF164" s="143">
        <v>110.8</v>
      </c>
      <c r="BG164" s="143">
        <v>111</v>
      </c>
      <c r="BH164" s="143">
        <v>111.1</v>
      </c>
      <c r="BI164" s="143">
        <v>111.6</v>
      </c>
      <c r="BJ164" s="143">
        <v>111.8</v>
      </c>
      <c r="BK164" s="144">
        <v>112.3</v>
      </c>
      <c r="BL164" s="143">
        <v>112.6</v>
      </c>
      <c r="BM164" s="143">
        <v>112.6</v>
      </c>
      <c r="BN164" s="143">
        <v>112.6</v>
      </c>
      <c r="BO164" s="143">
        <v>112.6</v>
      </c>
      <c r="BP164" s="143">
        <v>112.8</v>
      </c>
      <c r="BQ164" s="143">
        <v>113.7</v>
      </c>
      <c r="BR164" s="145">
        <v>113.7</v>
      </c>
      <c r="BS164" s="145">
        <v>114</v>
      </c>
      <c r="BT164" s="145">
        <v>114.2</v>
      </c>
      <c r="BU164" s="145">
        <v>114.9</v>
      </c>
      <c r="BV164" s="145">
        <v>115.5</v>
      </c>
      <c r="BW164" s="145">
        <v>115.8</v>
      </c>
      <c r="BX164" s="145">
        <v>116.3</v>
      </c>
      <c r="BY164" s="145">
        <v>116.9</v>
      </c>
      <c r="BZ164" s="143">
        <v>117.3</v>
      </c>
      <c r="CA164" s="143">
        <v>117.7</v>
      </c>
      <c r="CB164" s="143">
        <v>117.8</v>
      </c>
      <c r="CC164" s="143">
        <v>118.4</v>
      </c>
      <c r="CD164" s="143">
        <v>118.9</v>
      </c>
      <c r="CE164" s="143">
        <v>118.8</v>
      </c>
      <c r="CF164" s="143">
        <v>118.3</v>
      </c>
      <c r="CG164" s="143">
        <v>118.1</v>
      </c>
      <c r="CH164" s="143">
        <v>118.1</v>
      </c>
      <c r="CI164" s="143">
        <v>118.3</v>
      </c>
      <c r="CJ164" s="146">
        <v>118.5</v>
      </c>
      <c r="CK164" s="146">
        <v>118.4</v>
      </c>
      <c r="CL164" s="146">
        <v>118.4</v>
      </c>
      <c r="CM164" s="147">
        <v>118</v>
      </c>
      <c r="CN164" s="147">
        <v>117.8</v>
      </c>
      <c r="CO164" s="147">
        <v>117.9</v>
      </c>
      <c r="CP164" s="148">
        <v>117.9</v>
      </c>
      <c r="CQ164" s="149">
        <v>117.8</v>
      </c>
      <c r="CR164" s="149">
        <v>118</v>
      </c>
      <c r="CS164" s="149">
        <v>118.8</v>
      </c>
      <c r="CT164" s="149">
        <v>118.8</v>
      </c>
      <c r="CU164" s="150">
        <v>118.6</v>
      </c>
      <c r="CV164" s="150">
        <v>118.7</v>
      </c>
      <c r="CW164" s="150">
        <v>118.2</v>
      </c>
      <c r="CX164" s="150">
        <v>118.6</v>
      </c>
      <c r="CY164" s="150">
        <v>118.7</v>
      </c>
      <c r="CZ164" s="150">
        <v>119.3</v>
      </c>
      <c r="DA164" s="150">
        <v>119.8</v>
      </c>
      <c r="DB164" s="151">
        <v>120.4</v>
      </c>
      <c r="DC164" s="151">
        <v>121.3</v>
      </c>
      <c r="DD164" s="151">
        <v>123</v>
      </c>
      <c r="DE164" s="151">
        <v>125.3</v>
      </c>
      <c r="DF164" s="151">
        <v>126</v>
      </c>
      <c r="DG164" s="151">
        <v>127.9</v>
      </c>
      <c r="DH164" s="151">
        <v>129.9</v>
      </c>
      <c r="DI164" s="151">
        <v>131.5</v>
      </c>
      <c r="DJ164" s="151">
        <v>131.6</v>
      </c>
      <c r="DK164" s="151">
        <v>132</v>
      </c>
      <c r="DL164" s="151">
        <v>133</v>
      </c>
      <c r="DM164" s="152">
        <v>134</v>
      </c>
      <c r="DN164" s="152">
        <v>135.9</v>
      </c>
      <c r="DO164" s="152">
        <v>136.6</v>
      </c>
      <c r="DP164" s="152">
        <v>136.5</v>
      </c>
      <c r="DQ164" s="152">
        <v>137.19999999999999</v>
      </c>
      <c r="DR164" s="152">
        <v>138.9</v>
      </c>
      <c r="DS164" s="152">
        <v>142.30000000000001</v>
      </c>
      <c r="DT164" s="152">
        <v>144.69999999999999</v>
      </c>
      <c r="DU164" s="152">
        <v>145</v>
      </c>
      <c r="DV164" s="152">
        <v>143.9</v>
      </c>
      <c r="DW164" s="152">
        <v>143.19999999999999</v>
      </c>
      <c r="DX164" s="152">
        <v>143.19999999999999</v>
      </c>
      <c r="DY164" s="152">
        <v>142.19999999999999</v>
      </c>
      <c r="DZ164" s="152">
        <v>141.9</v>
      </c>
      <c r="EA164" s="152">
        <v>141.30000000000001</v>
      </c>
      <c r="EB164" s="152">
        <v>141.1</v>
      </c>
      <c r="EC164" s="152">
        <v>141.4</v>
      </c>
      <c r="ED164" s="152">
        <v>141.6</v>
      </c>
      <c r="EE164" s="152">
        <v>141.30000000000001</v>
      </c>
      <c r="EF164" s="152">
        <v>141.4</v>
      </c>
      <c r="EG164" s="152">
        <v>140.6</v>
      </c>
      <c r="EH164" s="152">
        <v>139.9</v>
      </c>
      <c r="EI164" s="152">
        <v>139.5</v>
      </c>
      <c r="EJ164" s="152">
        <v>139.9</v>
      </c>
      <c r="EK164" s="152">
        <v>140.4</v>
      </c>
      <c r="EL164" s="152">
        <v>140.4</v>
      </c>
      <c r="EM164" s="152">
        <v>140.19999999999999</v>
      </c>
      <c r="EN164" s="152">
        <v>140</v>
      </c>
      <c r="EO164" s="152">
        <v>139.69999999999999</v>
      </c>
      <c r="EP164" s="152">
        <v>139.80000000000001</v>
      </c>
      <c r="EQ164" s="152">
        <v>140.1</v>
      </c>
      <c r="ER164" s="152">
        <v>141.19999999999999</v>
      </c>
      <c r="ES164" s="152">
        <v>142</v>
      </c>
      <c r="ET164" s="152">
        <v>142</v>
      </c>
      <c r="EU164" s="152">
        <v>141.69999999999999</v>
      </c>
      <c r="EV164" s="152">
        <v>141.6</v>
      </c>
      <c r="EW164" s="152">
        <v>141.80000000000001</v>
      </c>
    </row>
    <row r="165" spans="1:153">
      <c r="A165" s="141" t="s">
        <v>7364</v>
      </c>
      <c r="B165" s="141" t="s">
        <v>7365</v>
      </c>
      <c r="C165" s="142">
        <v>9.1217299999999994</v>
      </c>
      <c r="D165" s="143">
        <v>105.5</v>
      </c>
      <c r="E165" s="143">
        <v>106.3</v>
      </c>
      <c r="F165" s="143">
        <v>106.8</v>
      </c>
      <c r="G165" s="143">
        <v>108.8</v>
      </c>
      <c r="H165" s="143">
        <v>111</v>
      </c>
      <c r="I165" s="143">
        <v>111.6</v>
      </c>
      <c r="J165" s="143">
        <v>109.6</v>
      </c>
      <c r="K165" s="143">
        <v>109.4</v>
      </c>
      <c r="L165" s="143">
        <v>108.7</v>
      </c>
      <c r="M165" s="143">
        <v>108.7</v>
      </c>
      <c r="N165" s="143">
        <v>108.7</v>
      </c>
      <c r="O165" s="143">
        <v>108.8</v>
      </c>
      <c r="P165" s="143">
        <v>110.7</v>
      </c>
      <c r="Q165" s="143">
        <v>111.6</v>
      </c>
      <c r="R165" s="143">
        <v>112.5</v>
      </c>
      <c r="S165" s="143">
        <v>113.1</v>
      </c>
      <c r="T165" s="143">
        <v>114</v>
      </c>
      <c r="U165" s="143">
        <v>114.9</v>
      </c>
      <c r="V165" s="143">
        <v>115.3</v>
      </c>
      <c r="W165" s="143">
        <v>115.8</v>
      </c>
      <c r="X165" s="143">
        <v>115.3</v>
      </c>
      <c r="Y165" s="143">
        <v>114.5</v>
      </c>
      <c r="Z165" s="143">
        <v>115.1</v>
      </c>
      <c r="AA165" s="143">
        <v>116.4</v>
      </c>
      <c r="AB165" s="143">
        <v>118.2</v>
      </c>
      <c r="AC165" s="143">
        <v>118</v>
      </c>
      <c r="AD165" s="143">
        <v>117.5</v>
      </c>
      <c r="AE165" s="143">
        <v>117.9</v>
      </c>
      <c r="AF165" s="143">
        <v>118.1</v>
      </c>
      <c r="AG165" s="143">
        <v>117.2</v>
      </c>
      <c r="AH165" s="143">
        <v>116.3</v>
      </c>
      <c r="AI165" s="143">
        <v>115.3</v>
      </c>
      <c r="AJ165" s="143">
        <v>114.2</v>
      </c>
      <c r="AK165" s="143">
        <v>114.5</v>
      </c>
      <c r="AL165" s="143">
        <v>113.9</v>
      </c>
      <c r="AM165" s="143">
        <v>112.8</v>
      </c>
      <c r="AN165" s="143">
        <v>113.2</v>
      </c>
      <c r="AO165" s="143">
        <v>113.1</v>
      </c>
      <c r="AP165" s="143">
        <v>113.1</v>
      </c>
      <c r="AQ165" s="143">
        <v>113.2</v>
      </c>
      <c r="AR165" s="143">
        <v>113.6</v>
      </c>
      <c r="AS165" s="143">
        <v>114.2</v>
      </c>
      <c r="AT165" s="143">
        <v>115.1</v>
      </c>
      <c r="AU165" s="143">
        <v>114.5</v>
      </c>
      <c r="AV165" s="143">
        <v>115.4</v>
      </c>
      <c r="AW165" s="143">
        <v>115.6</v>
      </c>
      <c r="AX165" s="143">
        <v>116.1</v>
      </c>
      <c r="AY165" s="143">
        <v>117.1</v>
      </c>
      <c r="AZ165" s="143">
        <v>120</v>
      </c>
      <c r="BA165" s="143">
        <v>121.4</v>
      </c>
      <c r="BB165" s="143">
        <v>122.9</v>
      </c>
      <c r="BC165" s="143">
        <v>124.3</v>
      </c>
      <c r="BD165" s="143">
        <v>125</v>
      </c>
      <c r="BE165" s="143">
        <v>125.9</v>
      </c>
      <c r="BF165" s="143">
        <v>126.7</v>
      </c>
      <c r="BG165" s="143">
        <v>127.3</v>
      </c>
      <c r="BH165" s="143">
        <v>127.7</v>
      </c>
      <c r="BI165" s="143">
        <v>128</v>
      </c>
      <c r="BJ165" s="143">
        <v>128</v>
      </c>
      <c r="BK165" s="144">
        <v>127.3</v>
      </c>
      <c r="BL165" s="143">
        <v>127.2</v>
      </c>
      <c r="BM165" s="143">
        <v>126.9</v>
      </c>
      <c r="BN165" s="143">
        <v>127.1</v>
      </c>
      <c r="BO165" s="143">
        <v>126.8</v>
      </c>
      <c r="BP165" s="143">
        <v>127.4</v>
      </c>
      <c r="BQ165" s="143">
        <v>128.4</v>
      </c>
      <c r="BR165" s="145">
        <v>128.19999999999999</v>
      </c>
      <c r="BS165" s="145">
        <v>128.1</v>
      </c>
      <c r="BT165" s="145">
        <v>127.4</v>
      </c>
      <c r="BU165" s="145">
        <v>126.8</v>
      </c>
      <c r="BV165" s="145">
        <v>126.6</v>
      </c>
      <c r="BW165" s="145">
        <v>127.9</v>
      </c>
      <c r="BX165" s="145">
        <v>127.9</v>
      </c>
      <c r="BY165" s="145">
        <v>127.2</v>
      </c>
      <c r="BZ165" s="143">
        <v>128.5</v>
      </c>
      <c r="CA165" s="143">
        <v>129</v>
      </c>
      <c r="CB165" s="143">
        <v>129.6</v>
      </c>
      <c r="CC165" s="143">
        <v>129.5</v>
      </c>
      <c r="CD165" s="143">
        <v>129.69999999999999</v>
      </c>
      <c r="CE165" s="143">
        <v>128.80000000000001</v>
      </c>
      <c r="CF165" s="143">
        <v>127.8</v>
      </c>
      <c r="CG165" s="143">
        <v>128.4</v>
      </c>
      <c r="CH165" s="143">
        <v>128.69999999999999</v>
      </c>
      <c r="CI165" s="143">
        <v>128.5</v>
      </c>
      <c r="CJ165" s="146">
        <v>129.4</v>
      </c>
      <c r="CK165" s="146">
        <v>129.19999999999999</v>
      </c>
      <c r="CL165" s="146">
        <v>130.4</v>
      </c>
      <c r="CM165" s="147">
        <v>131.30000000000001</v>
      </c>
      <c r="CN165" s="147">
        <v>132.5</v>
      </c>
      <c r="CO165" s="147">
        <v>133.6</v>
      </c>
      <c r="CP165" s="148">
        <v>134.5</v>
      </c>
      <c r="CQ165" s="149">
        <v>135.4</v>
      </c>
      <c r="CR165" s="149">
        <v>137</v>
      </c>
      <c r="CS165" s="149">
        <v>138.30000000000001</v>
      </c>
      <c r="CT165" s="149">
        <v>137</v>
      </c>
      <c r="CU165" s="150">
        <v>136.5</v>
      </c>
      <c r="CV165" s="150">
        <v>136.30000000000001</v>
      </c>
      <c r="CW165" s="150">
        <v>136.1</v>
      </c>
      <c r="CX165" s="150">
        <v>137.5</v>
      </c>
      <c r="CY165" s="150">
        <v>137.80000000000001</v>
      </c>
      <c r="CZ165" s="150">
        <v>138.69999999999999</v>
      </c>
      <c r="DA165" s="150">
        <v>140</v>
      </c>
      <c r="DB165" s="151">
        <v>140.5</v>
      </c>
      <c r="DC165" s="151">
        <v>142.1</v>
      </c>
      <c r="DD165" s="151">
        <v>143.69999999999999</v>
      </c>
      <c r="DE165" s="151">
        <v>145.19999999999999</v>
      </c>
      <c r="DF165" s="151">
        <v>146.6</v>
      </c>
      <c r="DG165" s="151">
        <v>149.80000000000001</v>
      </c>
      <c r="DH165" s="151">
        <v>154.19999999999999</v>
      </c>
      <c r="DI165" s="151">
        <v>157.30000000000001</v>
      </c>
      <c r="DJ165" s="151">
        <v>155.80000000000001</v>
      </c>
      <c r="DK165" s="151">
        <v>155.9</v>
      </c>
      <c r="DL165" s="151">
        <v>157.4</v>
      </c>
      <c r="DM165" s="152">
        <v>158.80000000000001</v>
      </c>
      <c r="DN165" s="152">
        <v>158.5</v>
      </c>
      <c r="DO165" s="152">
        <v>157.6</v>
      </c>
      <c r="DP165" s="152">
        <v>156.6</v>
      </c>
      <c r="DQ165" s="152">
        <v>156.9</v>
      </c>
      <c r="DR165" s="152">
        <v>160.5</v>
      </c>
      <c r="DS165" s="152">
        <v>165.7</v>
      </c>
      <c r="DT165" s="152">
        <v>169.9</v>
      </c>
      <c r="DU165" s="152">
        <v>170.8</v>
      </c>
      <c r="DV165" s="152">
        <v>169</v>
      </c>
      <c r="DW165" s="152">
        <v>166.3</v>
      </c>
      <c r="DX165" s="152">
        <v>166.7</v>
      </c>
      <c r="DY165" s="152">
        <v>163.30000000000001</v>
      </c>
      <c r="DZ165" s="152">
        <v>163.69999999999999</v>
      </c>
      <c r="EA165" s="152">
        <v>164.6</v>
      </c>
      <c r="EB165" s="152">
        <v>163.6</v>
      </c>
      <c r="EC165" s="152">
        <v>163.1</v>
      </c>
      <c r="ED165" s="152">
        <v>161.9</v>
      </c>
      <c r="EE165" s="152">
        <v>160.80000000000001</v>
      </c>
      <c r="EF165" s="152">
        <v>160.5</v>
      </c>
      <c r="EG165" s="152">
        <v>158.9</v>
      </c>
      <c r="EH165" s="152">
        <v>158.80000000000001</v>
      </c>
      <c r="EI165" s="152">
        <v>159.9</v>
      </c>
      <c r="EJ165" s="152">
        <v>160.80000000000001</v>
      </c>
      <c r="EK165" s="152">
        <v>160.4</v>
      </c>
      <c r="EL165" s="152">
        <v>160.80000000000001</v>
      </c>
      <c r="EM165" s="152">
        <v>162</v>
      </c>
      <c r="EN165" s="152">
        <v>161.1</v>
      </c>
      <c r="EO165" s="152">
        <v>160.30000000000001</v>
      </c>
      <c r="EP165" s="152">
        <v>160.1</v>
      </c>
      <c r="EQ165" s="152">
        <v>162.1</v>
      </c>
      <c r="ER165" s="152">
        <v>164</v>
      </c>
      <c r="ES165" s="152">
        <v>164.5</v>
      </c>
      <c r="ET165" s="152">
        <v>165.9</v>
      </c>
      <c r="EU165" s="152">
        <v>166.1</v>
      </c>
      <c r="EV165" s="152">
        <v>166.6</v>
      </c>
      <c r="EW165" s="152">
        <v>169.2</v>
      </c>
    </row>
    <row r="166" spans="1:153">
      <c r="A166" s="141" t="s">
        <v>7366</v>
      </c>
      <c r="B166" s="141" t="s">
        <v>7367</v>
      </c>
      <c r="C166" s="142">
        <v>0.13405</v>
      </c>
      <c r="D166" s="143">
        <v>102.7</v>
      </c>
      <c r="E166" s="143">
        <v>104.9</v>
      </c>
      <c r="F166" s="143">
        <v>110</v>
      </c>
      <c r="G166" s="143">
        <v>115.4</v>
      </c>
      <c r="H166" s="143">
        <v>117.7</v>
      </c>
      <c r="I166" s="143">
        <v>112.8</v>
      </c>
      <c r="J166" s="143">
        <v>112.8</v>
      </c>
      <c r="K166" s="143">
        <v>112</v>
      </c>
      <c r="L166" s="143">
        <v>109.8</v>
      </c>
      <c r="M166" s="143">
        <v>111</v>
      </c>
      <c r="N166" s="143">
        <v>112</v>
      </c>
      <c r="O166" s="143">
        <v>114</v>
      </c>
      <c r="P166" s="143">
        <v>116.7</v>
      </c>
      <c r="Q166" s="143">
        <v>119.3</v>
      </c>
      <c r="R166" s="143">
        <v>120.8</v>
      </c>
      <c r="S166" s="143">
        <v>124.5</v>
      </c>
      <c r="T166" s="143">
        <v>128.9</v>
      </c>
      <c r="U166" s="143">
        <v>131.80000000000001</v>
      </c>
      <c r="V166" s="143">
        <v>128.5</v>
      </c>
      <c r="W166" s="143">
        <v>125.9</v>
      </c>
      <c r="X166" s="143">
        <v>125.7</v>
      </c>
      <c r="Y166" s="143">
        <v>124.2</v>
      </c>
      <c r="Z166" s="143">
        <v>127.3</v>
      </c>
      <c r="AA166" s="143">
        <v>129.69999999999999</v>
      </c>
      <c r="AB166" s="143">
        <v>128.30000000000001</v>
      </c>
      <c r="AC166" s="143">
        <v>126.9</v>
      </c>
      <c r="AD166" s="143">
        <v>127.1</v>
      </c>
      <c r="AE166" s="143">
        <v>129.4</v>
      </c>
      <c r="AF166" s="143">
        <v>129.4</v>
      </c>
      <c r="AG166" s="143">
        <v>126.5</v>
      </c>
      <c r="AH166" s="143">
        <v>130.6</v>
      </c>
      <c r="AI166" s="143">
        <v>131</v>
      </c>
      <c r="AJ166" s="143">
        <v>131.19999999999999</v>
      </c>
      <c r="AK166" s="143">
        <v>132.4</v>
      </c>
      <c r="AL166" s="143">
        <v>135.9</v>
      </c>
      <c r="AM166" s="143">
        <v>132.30000000000001</v>
      </c>
      <c r="AN166" s="143">
        <v>131.4</v>
      </c>
      <c r="AO166" s="143">
        <v>134.5</v>
      </c>
      <c r="AP166" s="143">
        <v>135.80000000000001</v>
      </c>
      <c r="AQ166" s="143">
        <v>138</v>
      </c>
      <c r="AR166" s="143">
        <v>137.69999999999999</v>
      </c>
      <c r="AS166" s="143">
        <v>135.5</v>
      </c>
      <c r="AT166" s="143">
        <v>136.4</v>
      </c>
      <c r="AU166" s="143">
        <v>134.4</v>
      </c>
      <c r="AV166" s="143">
        <v>133.5</v>
      </c>
      <c r="AW166" s="143">
        <v>129.80000000000001</v>
      </c>
      <c r="AX166" s="143">
        <v>126.6</v>
      </c>
      <c r="AY166" s="143">
        <v>130</v>
      </c>
      <c r="AZ166" s="143">
        <v>132.69999999999999</v>
      </c>
      <c r="BA166" s="143">
        <v>134.5</v>
      </c>
      <c r="BB166" s="143">
        <v>140.1</v>
      </c>
      <c r="BC166" s="143">
        <v>138</v>
      </c>
      <c r="BD166" s="143">
        <v>136.4</v>
      </c>
      <c r="BE166" s="143">
        <v>135.19999999999999</v>
      </c>
      <c r="BF166" s="143">
        <v>136.30000000000001</v>
      </c>
      <c r="BG166" s="143">
        <v>139.4</v>
      </c>
      <c r="BH166" s="143">
        <v>141.4</v>
      </c>
      <c r="BI166" s="143">
        <v>136.4</v>
      </c>
      <c r="BJ166" s="143">
        <v>138</v>
      </c>
      <c r="BK166" s="144">
        <v>136.30000000000001</v>
      </c>
      <c r="BL166" s="143">
        <v>136.6</v>
      </c>
      <c r="BM166" s="143">
        <v>136</v>
      </c>
      <c r="BN166" s="143">
        <v>135</v>
      </c>
      <c r="BO166" s="143">
        <v>134.1</v>
      </c>
      <c r="BP166" s="143">
        <v>132.69999999999999</v>
      </c>
      <c r="BQ166" s="143">
        <v>133</v>
      </c>
      <c r="BR166" s="145">
        <v>133</v>
      </c>
      <c r="BS166" s="145">
        <v>133</v>
      </c>
      <c r="BT166" s="145">
        <v>133.69999999999999</v>
      </c>
      <c r="BU166" s="145">
        <v>133</v>
      </c>
      <c r="BV166" s="145">
        <v>136.4</v>
      </c>
      <c r="BW166" s="145">
        <v>136.4</v>
      </c>
      <c r="BX166" s="145">
        <v>137.4</v>
      </c>
      <c r="BY166" s="145">
        <v>137</v>
      </c>
      <c r="BZ166" s="143">
        <v>137.6</v>
      </c>
      <c r="CA166" s="143">
        <v>137.6</v>
      </c>
      <c r="CB166" s="143">
        <v>137.5</v>
      </c>
      <c r="CC166" s="143">
        <v>137.69999999999999</v>
      </c>
      <c r="CD166" s="143">
        <v>138.1</v>
      </c>
      <c r="CE166" s="143">
        <v>137.1</v>
      </c>
      <c r="CF166" s="143">
        <v>136.4</v>
      </c>
      <c r="CG166" s="143">
        <v>135.30000000000001</v>
      </c>
      <c r="CH166" s="143">
        <v>134.30000000000001</v>
      </c>
      <c r="CI166" s="143">
        <v>133.9</v>
      </c>
      <c r="CJ166" s="146">
        <v>135.6</v>
      </c>
      <c r="CK166" s="146">
        <v>135.6</v>
      </c>
      <c r="CL166" s="146">
        <v>140.5</v>
      </c>
      <c r="CM166" s="147">
        <v>139</v>
      </c>
      <c r="CN166" s="147">
        <v>138.1</v>
      </c>
      <c r="CO166" s="147">
        <v>138.30000000000001</v>
      </c>
      <c r="CP166" s="148">
        <v>138.6</v>
      </c>
      <c r="CQ166" s="149">
        <v>137.6</v>
      </c>
      <c r="CR166" s="149">
        <v>135.80000000000001</v>
      </c>
      <c r="CS166" s="149">
        <v>135.80000000000001</v>
      </c>
      <c r="CT166" s="149">
        <v>136.80000000000001</v>
      </c>
      <c r="CU166" s="150">
        <v>136</v>
      </c>
      <c r="CV166" s="150">
        <v>136.19999999999999</v>
      </c>
      <c r="CW166" s="150">
        <v>133.80000000000001</v>
      </c>
      <c r="CX166" s="150">
        <v>134.80000000000001</v>
      </c>
      <c r="CY166" s="150">
        <v>135.30000000000001</v>
      </c>
      <c r="CZ166" s="150">
        <v>135.19999999999999</v>
      </c>
      <c r="DA166" s="150">
        <v>138</v>
      </c>
      <c r="DB166" s="151">
        <v>137.19999999999999</v>
      </c>
      <c r="DC166" s="151">
        <v>136.9</v>
      </c>
      <c r="DD166" s="151">
        <v>137.69999999999999</v>
      </c>
      <c r="DE166" s="151">
        <v>138.69999999999999</v>
      </c>
      <c r="DF166" s="151">
        <v>137.80000000000001</v>
      </c>
      <c r="DG166" s="151">
        <v>141.30000000000001</v>
      </c>
      <c r="DH166" s="151">
        <v>143.4</v>
      </c>
      <c r="DI166" s="151">
        <v>143.6</v>
      </c>
      <c r="DJ166" s="151">
        <v>144.30000000000001</v>
      </c>
      <c r="DK166" s="151">
        <v>141.80000000000001</v>
      </c>
      <c r="DL166" s="151">
        <v>142.30000000000001</v>
      </c>
      <c r="DM166" s="152">
        <v>142.69999999999999</v>
      </c>
      <c r="DN166" s="152">
        <v>142.4</v>
      </c>
      <c r="DO166" s="152">
        <v>142.6</v>
      </c>
      <c r="DP166" s="152">
        <v>143.69999999999999</v>
      </c>
      <c r="DQ166" s="152">
        <v>142.30000000000001</v>
      </c>
      <c r="DR166" s="152">
        <v>141</v>
      </c>
      <c r="DS166" s="152">
        <v>142.6</v>
      </c>
      <c r="DT166" s="152">
        <v>143.30000000000001</v>
      </c>
      <c r="DU166" s="152">
        <v>145.9</v>
      </c>
      <c r="DV166" s="152">
        <v>147.19999999999999</v>
      </c>
      <c r="DW166" s="152">
        <v>146.19999999999999</v>
      </c>
      <c r="DX166" s="152">
        <v>143.4</v>
      </c>
      <c r="DY166" s="152">
        <v>141.4</v>
      </c>
      <c r="DZ166" s="152">
        <v>140.9</v>
      </c>
      <c r="EA166" s="152">
        <v>140.4</v>
      </c>
      <c r="EB166" s="152">
        <v>144.6</v>
      </c>
      <c r="EC166" s="152">
        <v>142.80000000000001</v>
      </c>
      <c r="ED166" s="152">
        <v>142.69999999999999</v>
      </c>
      <c r="EE166" s="152">
        <v>145.5</v>
      </c>
      <c r="EF166" s="152">
        <v>146.5</v>
      </c>
      <c r="EG166" s="152">
        <v>146.19999999999999</v>
      </c>
      <c r="EH166" s="152">
        <v>143.6</v>
      </c>
      <c r="EI166" s="152">
        <v>143</v>
      </c>
      <c r="EJ166" s="152">
        <v>143</v>
      </c>
      <c r="EK166" s="152">
        <v>143.6</v>
      </c>
      <c r="EL166" s="152">
        <v>143.9</v>
      </c>
      <c r="EM166" s="152">
        <v>145.1</v>
      </c>
      <c r="EN166" s="152">
        <v>144.9</v>
      </c>
      <c r="EO166" s="152">
        <v>145.6</v>
      </c>
      <c r="EP166" s="152">
        <v>147.4</v>
      </c>
      <c r="EQ166" s="152">
        <v>151.30000000000001</v>
      </c>
      <c r="ER166" s="152">
        <v>153.5</v>
      </c>
      <c r="ES166" s="152">
        <v>155.80000000000001</v>
      </c>
      <c r="ET166" s="152">
        <v>157.19999999999999</v>
      </c>
      <c r="EU166" s="152">
        <v>155.69999999999999</v>
      </c>
      <c r="EV166" s="152">
        <v>153.69999999999999</v>
      </c>
      <c r="EW166" s="152">
        <v>152.6</v>
      </c>
    </row>
    <row r="167" spans="1:153">
      <c r="A167" s="141" t="s">
        <v>7368</v>
      </c>
      <c r="B167" s="141" t="s">
        <v>7369</v>
      </c>
      <c r="C167" s="142">
        <v>7.4380000000000002E-2</v>
      </c>
      <c r="D167" s="143">
        <v>101.7</v>
      </c>
      <c r="E167" s="143">
        <v>104.8</v>
      </c>
      <c r="F167" s="143">
        <v>112.1</v>
      </c>
      <c r="G167" s="143">
        <v>119.6</v>
      </c>
      <c r="H167" s="143">
        <v>122.9</v>
      </c>
      <c r="I167" s="143">
        <v>115.9</v>
      </c>
      <c r="J167" s="143">
        <v>115.4</v>
      </c>
      <c r="K167" s="143">
        <v>115.1</v>
      </c>
      <c r="L167" s="143">
        <v>111.3</v>
      </c>
      <c r="M167" s="143">
        <v>113.5</v>
      </c>
      <c r="N167" s="143">
        <v>113.8</v>
      </c>
      <c r="O167" s="143">
        <v>117.4</v>
      </c>
      <c r="P167" s="143">
        <v>115.4</v>
      </c>
      <c r="Q167" s="143">
        <v>119.4</v>
      </c>
      <c r="R167" s="143">
        <v>119.7</v>
      </c>
      <c r="S167" s="143">
        <v>124.5</v>
      </c>
      <c r="T167" s="143">
        <v>130</v>
      </c>
      <c r="U167" s="143">
        <v>135.19999999999999</v>
      </c>
      <c r="V167" s="143">
        <v>128.4</v>
      </c>
      <c r="W167" s="143">
        <v>124.7</v>
      </c>
      <c r="X167" s="143">
        <v>124.9</v>
      </c>
      <c r="Y167" s="143">
        <v>125.6</v>
      </c>
      <c r="Z167" s="143">
        <v>131.5</v>
      </c>
      <c r="AA167" s="143">
        <v>134.9</v>
      </c>
      <c r="AB167" s="143">
        <v>131.30000000000001</v>
      </c>
      <c r="AC167" s="143">
        <v>126.9</v>
      </c>
      <c r="AD167" s="143">
        <v>127</v>
      </c>
      <c r="AE167" s="143">
        <v>129</v>
      </c>
      <c r="AF167" s="143">
        <v>129.5</v>
      </c>
      <c r="AG167" s="143">
        <v>124.1</v>
      </c>
      <c r="AH167" s="143">
        <v>128.9</v>
      </c>
      <c r="AI167" s="143">
        <v>130.1</v>
      </c>
      <c r="AJ167" s="143">
        <v>129.19999999999999</v>
      </c>
      <c r="AK167" s="143">
        <v>131.5</v>
      </c>
      <c r="AL167" s="143">
        <v>138</v>
      </c>
      <c r="AM167" s="143">
        <v>132.4</v>
      </c>
      <c r="AN167" s="143">
        <v>130.69999999999999</v>
      </c>
      <c r="AO167" s="143">
        <v>135.6</v>
      </c>
      <c r="AP167" s="143">
        <v>137.1</v>
      </c>
      <c r="AQ167" s="143">
        <v>139.1</v>
      </c>
      <c r="AR167" s="143">
        <v>139.5</v>
      </c>
      <c r="AS167" s="143">
        <v>136.1</v>
      </c>
      <c r="AT167" s="143">
        <v>137.4</v>
      </c>
      <c r="AU167" s="143">
        <v>133.9</v>
      </c>
      <c r="AV167" s="143">
        <v>132.5</v>
      </c>
      <c r="AW167" s="143">
        <v>125</v>
      </c>
      <c r="AX167" s="143">
        <v>119.8</v>
      </c>
      <c r="AY167" s="143">
        <v>126.2</v>
      </c>
      <c r="AZ167" s="143">
        <v>132.1</v>
      </c>
      <c r="BA167" s="143">
        <v>133.80000000000001</v>
      </c>
      <c r="BB167" s="143">
        <v>144.19999999999999</v>
      </c>
      <c r="BC167" s="143">
        <v>139.80000000000001</v>
      </c>
      <c r="BD167" s="143">
        <v>138</v>
      </c>
      <c r="BE167" s="143">
        <v>134.5</v>
      </c>
      <c r="BF167" s="143">
        <v>137.1</v>
      </c>
      <c r="BG167" s="143">
        <v>143.5</v>
      </c>
      <c r="BH167" s="143">
        <v>145.9</v>
      </c>
      <c r="BI167" s="143">
        <v>134.9</v>
      </c>
      <c r="BJ167" s="143">
        <v>136.4</v>
      </c>
      <c r="BK167" s="144">
        <v>134.9</v>
      </c>
      <c r="BL167" s="143">
        <v>135.19999999999999</v>
      </c>
      <c r="BM167" s="143">
        <v>133.80000000000001</v>
      </c>
      <c r="BN167" s="143">
        <v>131.4</v>
      </c>
      <c r="BO167" s="143">
        <v>129.80000000000001</v>
      </c>
      <c r="BP167" s="143">
        <v>128.5</v>
      </c>
      <c r="BQ167" s="143">
        <v>129.4</v>
      </c>
      <c r="BR167" s="145">
        <v>129</v>
      </c>
      <c r="BS167" s="145">
        <v>129.1</v>
      </c>
      <c r="BT167" s="145">
        <v>129.9</v>
      </c>
      <c r="BU167" s="145">
        <v>129.4</v>
      </c>
      <c r="BV167" s="145">
        <v>134.80000000000001</v>
      </c>
      <c r="BW167" s="145">
        <v>135.19999999999999</v>
      </c>
      <c r="BX167" s="145">
        <v>137</v>
      </c>
      <c r="BY167" s="145">
        <v>135.9</v>
      </c>
      <c r="BZ167" s="143">
        <v>136.9</v>
      </c>
      <c r="CA167" s="143">
        <v>137.1</v>
      </c>
      <c r="CB167" s="143">
        <v>137.4</v>
      </c>
      <c r="CC167" s="143">
        <v>136.80000000000001</v>
      </c>
      <c r="CD167" s="143">
        <v>136.5</v>
      </c>
      <c r="CE167" s="143">
        <v>134.4</v>
      </c>
      <c r="CF167" s="143">
        <v>133.1</v>
      </c>
      <c r="CG167" s="143">
        <v>130.9</v>
      </c>
      <c r="CH167" s="143">
        <v>127.7</v>
      </c>
      <c r="CI167" s="143">
        <v>126.6</v>
      </c>
      <c r="CJ167" s="146">
        <v>128.6</v>
      </c>
      <c r="CK167" s="146">
        <v>128.5</v>
      </c>
      <c r="CL167" s="146">
        <v>137.4</v>
      </c>
      <c r="CM167" s="147">
        <v>137.19999999999999</v>
      </c>
      <c r="CN167" s="147">
        <v>133.69999999999999</v>
      </c>
      <c r="CO167" s="147">
        <v>134</v>
      </c>
      <c r="CP167" s="148">
        <v>134.19999999999999</v>
      </c>
      <c r="CQ167" s="149">
        <v>133.30000000000001</v>
      </c>
      <c r="CR167" s="149">
        <v>129.4</v>
      </c>
      <c r="CS167" s="149">
        <v>129.1</v>
      </c>
      <c r="CT167" s="149">
        <v>131.19999999999999</v>
      </c>
      <c r="CU167" s="150">
        <v>131.1</v>
      </c>
      <c r="CV167" s="150">
        <v>131.30000000000001</v>
      </c>
      <c r="CW167" s="150">
        <v>129.30000000000001</v>
      </c>
      <c r="CX167" s="150">
        <v>129.6</v>
      </c>
      <c r="CY167" s="150">
        <v>130.30000000000001</v>
      </c>
      <c r="CZ167" s="150">
        <v>129.80000000000001</v>
      </c>
      <c r="DA167" s="150">
        <v>136</v>
      </c>
      <c r="DB167" s="151">
        <v>134</v>
      </c>
      <c r="DC167" s="151">
        <v>130.19999999999999</v>
      </c>
      <c r="DD167" s="151">
        <v>132.9</v>
      </c>
      <c r="DE167" s="151">
        <v>134.30000000000001</v>
      </c>
      <c r="DF167" s="151">
        <v>132.6</v>
      </c>
      <c r="DG167" s="151">
        <v>137.6</v>
      </c>
      <c r="DH167" s="151">
        <v>140.19999999999999</v>
      </c>
      <c r="DI167" s="151">
        <v>142</v>
      </c>
      <c r="DJ167" s="151">
        <v>143.1</v>
      </c>
      <c r="DK167" s="151">
        <v>137.69999999999999</v>
      </c>
      <c r="DL167" s="151">
        <v>138</v>
      </c>
      <c r="DM167" s="152">
        <v>136.6</v>
      </c>
      <c r="DN167" s="152">
        <v>135.9</v>
      </c>
      <c r="DO167" s="152">
        <v>135.4</v>
      </c>
      <c r="DP167" s="152">
        <v>136.69999999999999</v>
      </c>
      <c r="DQ167" s="152">
        <v>135.5</v>
      </c>
      <c r="DR167" s="152">
        <v>133.80000000000001</v>
      </c>
      <c r="DS167" s="152">
        <v>135.19999999999999</v>
      </c>
      <c r="DT167" s="152">
        <v>136.9</v>
      </c>
      <c r="DU167" s="152">
        <v>140.30000000000001</v>
      </c>
      <c r="DV167" s="152">
        <v>142.1</v>
      </c>
      <c r="DW167" s="152">
        <v>143.69999999999999</v>
      </c>
      <c r="DX167" s="152">
        <v>139.80000000000001</v>
      </c>
      <c r="DY167" s="152">
        <v>136</v>
      </c>
      <c r="DZ167" s="152">
        <v>135.30000000000001</v>
      </c>
      <c r="EA167" s="152">
        <v>132.1</v>
      </c>
      <c r="EB167" s="152">
        <v>139.5</v>
      </c>
      <c r="EC167" s="152">
        <v>137.4</v>
      </c>
      <c r="ED167" s="152">
        <v>137.30000000000001</v>
      </c>
      <c r="EE167" s="152">
        <v>141.9</v>
      </c>
      <c r="EF167" s="152">
        <v>144</v>
      </c>
      <c r="EG167" s="152">
        <v>143.4</v>
      </c>
      <c r="EH167" s="152">
        <v>137.80000000000001</v>
      </c>
      <c r="EI167" s="152">
        <v>136</v>
      </c>
      <c r="EJ167" s="152">
        <v>136.80000000000001</v>
      </c>
      <c r="EK167" s="152">
        <v>137.5</v>
      </c>
      <c r="EL167" s="152">
        <v>138.6</v>
      </c>
      <c r="EM167" s="152">
        <v>140.1</v>
      </c>
      <c r="EN167" s="152">
        <v>140.1</v>
      </c>
      <c r="EO167" s="152">
        <v>141.9</v>
      </c>
      <c r="EP167" s="152">
        <v>145.6</v>
      </c>
      <c r="EQ167" s="152">
        <v>153.1</v>
      </c>
      <c r="ER167" s="152">
        <v>155.30000000000001</v>
      </c>
      <c r="ES167" s="152">
        <v>155.9</v>
      </c>
      <c r="ET167" s="152">
        <v>157.5</v>
      </c>
      <c r="EU167" s="152">
        <v>155</v>
      </c>
      <c r="EV167" s="152">
        <v>152.69999999999999</v>
      </c>
      <c r="EW167" s="152">
        <v>150</v>
      </c>
    </row>
    <row r="168" spans="1:153">
      <c r="A168" s="141" t="s">
        <v>7370</v>
      </c>
      <c r="B168" s="141" t="s">
        <v>7371</v>
      </c>
      <c r="C168" s="142">
        <v>2.9430000000000001E-2</v>
      </c>
      <c r="D168" s="143">
        <v>104.8</v>
      </c>
      <c r="E168" s="143">
        <v>105.8</v>
      </c>
      <c r="F168" s="143">
        <v>108.3</v>
      </c>
      <c r="G168" s="143">
        <v>109.2</v>
      </c>
      <c r="H168" s="143">
        <v>110.2</v>
      </c>
      <c r="I168" s="143">
        <v>106.4</v>
      </c>
      <c r="J168" s="143">
        <v>106.1</v>
      </c>
      <c r="K168" s="143">
        <v>105.1</v>
      </c>
      <c r="L168" s="143">
        <v>106.1</v>
      </c>
      <c r="M168" s="143">
        <v>107</v>
      </c>
      <c r="N168" s="143">
        <v>107.7</v>
      </c>
      <c r="O168" s="143">
        <v>106.4</v>
      </c>
      <c r="P168" s="143">
        <v>117.1</v>
      </c>
      <c r="Q168" s="143">
        <v>117.1</v>
      </c>
      <c r="R168" s="143">
        <v>123.2</v>
      </c>
      <c r="S168" s="143">
        <v>126.8</v>
      </c>
      <c r="T168" s="143">
        <v>131.1</v>
      </c>
      <c r="U168" s="143">
        <v>131.9</v>
      </c>
      <c r="V168" s="143">
        <v>135.6</v>
      </c>
      <c r="W168" s="143">
        <v>133</v>
      </c>
      <c r="X168" s="143">
        <v>132.80000000000001</v>
      </c>
      <c r="Y168" s="143">
        <v>124.4</v>
      </c>
      <c r="Z168" s="143">
        <v>122.4</v>
      </c>
      <c r="AA168" s="143">
        <v>127</v>
      </c>
      <c r="AB168" s="143">
        <v>126.9</v>
      </c>
      <c r="AC168" s="143">
        <v>128.80000000000001</v>
      </c>
      <c r="AD168" s="143">
        <v>129.1</v>
      </c>
      <c r="AE168" s="143">
        <v>134</v>
      </c>
      <c r="AF168" s="143">
        <v>133.19999999999999</v>
      </c>
      <c r="AG168" s="143">
        <v>135.30000000000001</v>
      </c>
      <c r="AH168" s="143">
        <v>137.80000000000001</v>
      </c>
      <c r="AI168" s="143">
        <v>136</v>
      </c>
      <c r="AJ168" s="143">
        <v>138.30000000000001</v>
      </c>
      <c r="AK168" s="143">
        <v>138.9</v>
      </c>
      <c r="AL168" s="143">
        <v>138.9</v>
      </c>
      <c r="AM168" s="143">
        <v>136.80000000000001</v>
      </c>
      <c r="AN168" s="143">
        <v>135.4</v>
      </c>
      <c r="AO168" s="143">
        <v>135.69999999999999</v>
      </c>
      <c r="AP168" s="143">
        <v>137.80000000000001</v>
      </c>
      <c r="AQ168" s="143">
        <v>140.80000000000001</v>
      </c>
      <c r="AR168" s="143">
        <v>140</v>
      </c>
      <c r="AS168" s="143">
        <v>139.4</v>
      </c>
      <c r="AT168" s="143">
        <v>139.4</v>
      </c>
      <c r="AU168" s="143">
        <v>138.9</v>
      </c>
      <c r="AV168" s="143">
        <v>139</v>
      </c>
      <c r="AW168" s="143">
        <v>140.1</v>
      </c>
      <c r="AX168" s="143">
        <v>139.5</v>
      </c>
      <c r="AY168" s="143">
        <v>137.80000000000001</v>
      </c>
      <c r="AZ168" s="143">
        <v>137.80000000000001</v>
      </c>
      <c r="BA168" s="143">
        <v>137.80000000000001</v>
      </c>
      <c r="BB168" s="143">
        <v>137.80000000000001</v>
      </c>
      <c r="BC168" s="143">
        <v>137.80000000000001</v>
      </c>
      <c r="BD168" s="143">
        <v>137.80000000000001</v>
      </c>
      <c r="BE168" s="143">
        <v>137.80000000000001</v>
      </c>
      <c r="BF168" s="143">
        <v>137.80000000000001</v>
      </c>
      <c r="BG168" s="143">
        <v>137.80000000000001</v>
      </c>
      <c r="BH168" s="143">
        <v>137.80000000000001</v>
      </c>
      <c r="BI168" s="143">
        <v>137.80000000000001</v>
      </c>
      <c r="BJ168" s="143">
        <v>137.80000000000001</v>
      </c>
      <c r="BK168" s="144">
        <v>137.80000000000001</v>
      </c>
      <c r="BL168" s="143">
        <v>137.80000000000001</v>
      </c>
      <c r="BM168" s="143">
        <v>137.80000000000001</v>
      </c>
      <c r="BN168" s="143">
        <v>137.80000000000001</v>
      </c>
      <c r="BO168" s="143">
        <v>137.80000000000001</v>
      </c>
      <c r="BP168" s="143">
        <v>137.80000000000001</v>
      </c>
      <c r="BQ168" s="143">
        <v>137.80000000000001</v>
      </c>
      <c r="BR168" s="145">
        <v>137.80000000000001</v>
      </c>
      <c r="BS168" s="145">
        <v>137.80000000000001</v>
      </c>
      <c r="BT168" s="145">
        <v>137.80000000000001</v>
      </c>
      <c r="BU168" s="145">
        <v>137.80000000000001</v>
      </c>
      <c r="BV168" s="145">
        <v>137.80000000000001</v>
      </c>
      <c r="BW168" s="145">
        <v>137.80000000000001</v>
      </c>
      <c r="BX168" s="145">
        <v>137.80000000000001</v>
      </c>
      <c r="BY168" s="145">
        <v>137.80000000000001</v>
      </c>
      <c r="BZ168" s="143">
        <v>137.80000000000001</v>
      </c>
      <c r="CA168" s="143">
        <v>137.80000000000001</v>
      </c>
      <c r="CB168" s="143">
        <v>137.80000000000001</v>
      </c>
      <c r="CC168" s="143">
        <v>137.80000000000001</v>
      </c>
      <c r="CD168" s="143">
        <v>137.80000000000001</v>
      </c>
      <c r="CE168" s="143">
        <v>137.80000000000001</v>
      </c>
      <c r="CF168" s="143">
        <v>137.80000000000001</v>
      </c>
      <c r="CG168" s="143">
        <v>137.80000000000001</v>
      </c>
      <c r="CH168" s="143">
        <v>137.80000000000001</v>
      </c>
      <c r="CI168" s="143">
        <v>137.80000000000001</v>
      </c>
      <c r="CJ168" s="146">
        <v>137.80000000000001</v>
      </c>
      <c r="CK168" s="146">
        <v>137.80000000000001</v>
      </c>
      <c r="CL168" s="146">
        <v>137.80000000000001</v>
      </c>
      <c r="CM168" s="147">
        <v>137.80000000000001</v>
      </c>
      <c r="CN168" s="147">
        <v>137.80000000000001</v>
      </c>
      <c r="CO168" s="147">
        <v>137.80000000000001</v>
      </c>
      <c r="CP168" s="148">
        <v>137.80000000000001</v>
      </c>
      <c r="CQ168" s="149">
        <v>137.80000000000001</v>
      </c>
      <c r="CR168" s="149">
        <v>137.80000000000001</v>
      </c>
      <c r="CS168" s="149">
        <v>137.80000000000001</v>
      </c>
      <c r="CT168" s="149">
        <v>137.80000000000001</v>
      </c>
      <c r="CU168" s="150">
        <v>137.80000000000001</v>
      </c>
      <c r="CV168" s="150">
        <v>137.80000000000001</v>
      </c>
      <c r="CW168" s="150">
        <v>137.80000000000001</v>
      </c>
      <c r="CX168" s="150">
        <v>137.80000000000001</v>
      </c>
      <c r="CY168" s="150">
        <v>137.80000000000001</v>
      </c>
      <c r="CZ168" s="150">
        <v>137.80000000000001</v>
      </c>
      <c r="DA168" s="150">
        <v>137.80000000000001</v>
      </c>
      <c r="DB168" s="151">
        <v>137.80000000000001</v>
      </c>
      <c r="DC168" s="151">
        <v>137.80000000000001</v>
      </c>
      <c r="DD168" s="151">
        <v>137.80000000000001</v>
      </c>
      <c r="DE168" s="151">
        <v>137.80000000000001</v>
      </c>
      <c r="DF168" s="151">
        <v>137.80000000000001</v>
      </c>
      <c r="DG168" s="151">
        <v>137.80000000000001</v>
      </c>
      <c r="DH168" s="151">
        <v>137.80000000000001</v>
      </c>
      <c r="DI168" s="151">
        <v>137.80000000000001</v>
      </c>
      <c r="DJ168" s="151">
        <v>137.80000000000001</v>
      </c>
      <c r="DK168" s="151">
        <v>137.80000000000001</v>
      </c>
      <c r="DL168" s="151">
        <v>137.80000000000001</v>
      </c>
      <c r="DM168" s="152">
        <v>137.80000000000001</v>
      </c>
      <c r="DN168" s="152">
        <v>137.69999999999999</v>
      </c>
      <c r="DO168" s="152">
        <v>137.69999999999999</v>
      </c>
      <c r="DP168" s="152">
        <v>137.69999999999999</v>
      </c>
      <c r="DQ168" s="152">
        <v>137.69999999999999</v>
      </c>
      <c r="DR168" s="152">
        <v>137.69999999999999</v>
      </c>
      <c r="DS168" s="152">
        <v>137.69999999999999</v>
      </c>
      <c r="DT168" s="152">
        <v>136.6</v>
      </c>
      <c r="DU168" s="152">
        <v>136.6</v>
      </c>
      <c r="DV168" s="152">
        <v>136.6</v>
      </c>
      <c r="DW168" s="152">
        <v>132.9</v>
      </c>
      <c r="DX168" s="152">
        <v>131.4</v>
      </c>
      <c r="DY168" s="152">
        <v>131.19999999999999</v>
      </c>
      <c r="DZ168" s="152">
        <v>131.19999999999999</v>
      </c>
      <c r="EA168" s="152">
        <v>131.19999999999999</v>
      </c>
      <c r="EB168" s="152">
        <v>131.19999999999999</v>
      </c>
      <c r="EC168" s="152">
        <v>131.19999999999999</v>
      </c>
      <c r="ED168" s="152">
        <v>131.19999999999999</v>
      </c>
      <c r="EE168" s="152">
        <v>131.19999999999999</v>
      </c>
      <c r="EF168" s="152">
        <v>131.19999999999999</v>
      </c>
      <c r="EG168" s="152">
        <v>131.19999999999999</v>
      </c>
      <c r="EH168" s="152">
        <v>131.19999999999999</v>
      </c>
      <c r="EI168" s="152">
        <v>131.19999999999999</v>
      </c>
      <c r="EJ168" s="152">
        <v>131.19999999999999</v>
      </c>
      <c r="EK168" s="152">
        <v>131.19999999999999</v>
      </c>
      <c r="EL168" s="152">
        <v>131.19999999999999</v>
      </c>
      <c r="EM168" s="152">
        <v>131.19999999999999</v>
      </c>
      <c r="EN168" s="152">
        <v>131.19999999999999</v>
      </c>
      <c r="EO168" s="152">
        <v>131.19999999999999</v>
      </c>
      <c r="EP168" s="152">
        <v>131.19999999999999</v>
      </c>
      <c r="EQ168" s="152">
        <v>131.19999999999999</v>
      </c>
      <c r="ER168" s="152">
        <v>131.19999999999999</v>
      </c>
      <c r="ES168" s="152">
        <v>131.19999999999999</v>
      </c>
      <c r="ET168" s="152">
        <v>131.19999999999999</v>
      </c>
      <c r="EU168" s="152">
        <v>131.19999999999999</v>
      </c>
      <c r="EV168" s="152">
        <v>131.19999999999999</v>
      </c>
      <c r="EW168" s="152">
        <v>131.19999999999999</v>
      </c>
    </row>
    <row r="169" spans="1:153">
      <c r="A169" s="141" t="s">
        <v>7372</v>
      </c>
      <c r="B169" s="141" t="s">
        <v>7373</v>
      </c>
      <c r="C169" s="142">
        <v>1.934E-2</v>
      </c>
      <c r="D169" s="143">
        <v>103.9</v>
      </c>
      <c r="E169" s="143">
        <v>105.2</v>
      </c>
      <c r="F169" s="143">
        <v>107.7</v>
      </c>
      <c r="G169" s="143">
        <v>114</v>
      </c>
      <c r="H169" s="143">
        <v>114.9</v>
      </c>
      <c r="I169" s="143">
        <v>113.8</v>
      </c>
      <c r="J169" s="143">
        <v>113.6</v>
      </c>
      <c r="K169" s="143">
        <v>110.3</v>
      </c>
      <c r="L169" s="143">
        <v>108.8</v>
      </c>
      <c r="M169" s="143">
        <v>108</v>
      </c>
      <c r="N169" s="143">
        <v>110.4</v>
      </c>
      <c r="O169" s="143">
        <v>111.3</v>
      </c>
      <c r="P169" s="143">
        <v>116.3</v>
      </c>
      <c r="Q169" s="143">
        <v>117.5</v>
      </c>
      <c r="R169" s="143">
        <v>119</v>
      </c>
      <c r="S169" s="143">
        <v>120.1</v>
      </c>
      <c r="T169" s="143">
        <v>121.8</v>
      </c>
      <c r="U169" s="143">
        <v>120.7</v>
      </c>
      <c r="V169" s="143">
        <v>120.2</v>
      </c>
      <c r="W169" s="143">
        <v>120.2</v>
      </c>
      <c r="X169" s="143">
        <v>119.3</v>
      </c>
      <c r="Y169" s="143">
        <v>119.2</v>
      </c>
      <c r="Z169" s="143">
        <v>120.8</v>
      </c>
      <c r="AA169" s="143">
        <v>119.2</v>
      </c>
      <c r="AB169" s="143">
        <v>120.9</v>
      </c>
      <c r="AC169" s="143">
        <v>123.9</v>
      </c>
      <c r="AD169" s="143">
        <v>124</v>
      </c>
      <c r="AE169" s="143">
        <v>125</v>
      </c>
      <c r="AF169" s="143">
        <v>124.4</v>
      </c>
      <c r="AG169" s="143">
        <v>123.5</v>
      </c>
      <c r="AH169" s="143">
        <v>129</v>
      </c>
      <c r="AI169" s="143">
        <v>129.6</v>
      </c>
      <c r="AJ169" s="143">
        <v>130.80000000000001</v>
      </c>
      <c r="AK169" s="143">
        <v>129.80000000000001</v>
      </c>
      <c r="AL169" s="143">
        <v>129.1</v>
      </c>
      <c r="AM169" s="143">
        <v>128.9</v>
      </c>
      <c r="AN169" s="143">
        <v>130.4</v>
      </c>
      <c r="AO169" s="143">
        <v>131.19999999999999</v>
      </c>
      <c r="AP169" s="143">
        <v>131.4</v>
      </c>
      <c r="AQ169" s="143">
        <v>133.19999999999999</v>
      </c>
      <c r="AR169" s="143">
        <v>131.4</v>
      </c>
      <c r="AS169" s="143">
        <v>131</v>
      </c>
      <c r="AT169" s="143">
        <v>131.5</v>
      </c>
      <c r="AU169" s="143">
        <v>131.6</v>
      </c>
      <c r="AV169" s="143">
        <v>131.19999999999999</v>
      </c>
      <c r="AW169" s="143">
        <v>131.9</v>
      </c>
      <c r="AX169" s="143">
        <v>130.5</v>
      </c>
      <c r="AY169" s="143">
        <v>131.69999999999999</v>
      </c>
      <c r="AZ169" s="143">
        <v>129.6</v>
      </c>
      <c r="BA169" s="143">
        <v>132.4</v>
      </c>
      <c r="BB169" s="143">
        <v>131.80000000000001</v>
      </c>
      <c r="BC169" s="143">
        <v>133.4</v>
      </c>
      <c r="BD169" s="143">
        <v>131.80000000000001</v>
      </c>
      <c r="BE169" s="143">
        <v>135.6</v>
      </c>
      <c r="BF169" s="143">
        <v>133.5</v>
      </c>
      <c r="BG169" s="143">
        <v>130</v>
      </c>
      <c r="BH169" s="143">
        <v>134.5</v>
      </c>
      <c r="BI169" s="143">
        <v>139.69999999999999</v>
      </c>
      <c r="BJ169" s="143">
        <v>144.19999999999999</v>
      </c>
      <c r="BK169" s="144">
        <v>139</v>
      </c>
      <c r="BL169" s="143">
        <v>139.80000000000001</v>
      </c>
      <c r="BM169" s="143">
        <v>140.5</v>
      </c>
      <c r="BN169" s="143">
        <v>143</v>
      </c>
      <c r="BO169" s="143">
        <v>142.69999999999999</v>
      </c>
      <c r="BP169" s="143">
        <v>141</v>
      </c>
      <c r="BQ169" s="143">
        <v>139.30000000000001</v>
      </c>
      <c r="BR169" s="145">
        <v>139.6</v>
      </c>
      <c r="BS169" s="145">
        <v>139.9</v>
      </c>
      <c r="BT169" s="145">
        <v>143.1</v>
      </c>
      <c r="BU169" s="145">
        <v>140.5</v>
      </c>
      <c r="BV169" s="145">
        <v>142.80000000000001</v>
      </c>
      <c r="BW169" s="145">
        <v>141.19999999999999</v>
      </c>
      <c r="BX169" s="145">
        <v>141.80000000000001</v>
      </c>
      <c r="BY169" s="145">
        <v>141.4</v>
      </c>
      <c r="BZ169" s="143">
        <v>142</v>
      </c>
      <c r="CA169" s="143">
        <v>142.19999999999999</v>
      </c>
      <c r="CB169" s="143">
        <v>142.4</v>
      </c>
      <c r="CC169" s="143">
        <v>145.4</v>
      </c>
      <c r="CD169" s="143">
        <v>150.9</v>
      </c>
      <c r="CE169" s="143">
        <v>152.30000000000001</v>
      </c>
      <c r="CF169" s="143">
        <v>151.4</v>
      </c>
      <c r="CG169" s="143">
        <v>150.5</v>
      </c>
      <c r="CH169" s="143">
        <v>158.19999999999999</v>
      </c>
      <c r="CI169" s="143">
        <v>158</v>
      </c>
      <c r="CJ169" s="146">
        <v>157.5</v>
      </c>
      <c r="CK169" s="146">
        <v>156.69999999999999</v>
      </c>
      <c r="CL169" s="146">
        <v>157.9</v>
      </c>
      <c r="CM169" s="147">
        <v>150.5</v>
      </c>
      <c r="CN169" s="147">
        <v>156.5</v>
      </c>
      <c r="CO169" s="147">
        <v>157.6</v>
      </c>
      <c r="CP169" s="148">
        <v>157.9</v>
      </c>
      <c r="CQ169" s="149">
        <v>151.6</v>
      </c>
      <c r="CR169" s="149">
        <v>157.4</v>
      </c>
      <c r="CS169" s="149">
        <v>158</v>
      </c>
      <c r="CT169" s="149">
        <v>157.9</v>
      </c>
      <c r="CU169" s="150">
        <v>156.4</v>
      </c>
      <c r="CV169" s="150">
        <v>155.80000000000001</v>
      </c>
      <c r="CW169" s="150">
        <v>146.6</v>
      </c>
      <c r="CX169" s="150">
        <v>149.69999999999999</v>
      </c>
      <c r="CY169" s="150">
        <v>149.9</v>
      </c>
      <c r="CZ169" s="150">
        <v>150.19999999999999</v>
      </c>
      <c r="DA169" s="150">
        <v>145.9</v>
      </c>
      <c r="DB169" s="151">
        <v>144.80000000000001</v>
      </c>
      <c r="DC169" s="151">
        <v>155.9</v>
      </c>
      <c r="DD169" s="151">
        <v>148.5</v>
      </c>
      <c r="DE169" s="151">
        <v>150.5</v>
      </c>
      <c r="DF169" s="151">
        <v>147.9</v>
      </c>
      <c r="DG169" s="151">
        <v>151.30000000000001</v>
      </c>
      <c r="DH169" s="151">
        <v>156.80000000000001</v>
      </c>
      <c r="DI169" s="151">
        <v>152.69999999999999</v>
      </c>
      <c r="DJ169" s="151">
        <v>152</v>
      </c>
      <c r="DK169" s="151">
        <v>154.5</v>
      </c>
      <c r="DL169" s="151">
        <v>154.30000000000001</v>
      </c>
      <c r="DM169" s="152">
        <v>159.6</v>
      </c>
      <c r="DN169" s="152">
        <v>160.6</v>
      </c>
      <c r="DO169" s="152">
        <v>161.9</v>
      </c>
      <c r="DP169" s="152">
        <v>163.19999999999999</v>
      </c>
      <c r="DQ169" s="152">
        <v>159.69999999999999</v>
      </c>
      <c r="DR169" s="152">
        <v>158.9</v>
      </c>
      <c r="DS169" s="152">
        <v>162.4</v>
      </c>
      <c r="DT169" s="152">
        <v>161.4</v>
      </c>
      <c r="DU169" s="152">
        <v>165.8</v>
      </c>
      <c r="DV169" s="152">
        <v>167.4</v>
      </c>
      <c r="DW169" s="152">
        <v>169.3</v>
      </c>
      <c r="DX169" s="152">
        <v>167.4</v>
      </c>
      <c r="DY169" s="152">
        <v>167.9</v>
      </c>
      <c r="DZ169" s="152">
        <v>167.7</v>
      </c>
      <c r="EA169" s="152">
        <v>179.7</v>
      </c>
      <c r="EB169" s="152">
        <v>178.3</v>
      </c>
      <c r="EC169" s="152">
        <v>178.1</v>
      </c>
      <c r="ED169" s="152">
        <v>179.2</v>
      </c>
      <c r="EE169" s="152">
        <v>179.3</v>
      </c>
      <c r="EF169" s="152">
        <v>179.3</v>
      </c>
      <c r="EG169" s="152">
        <v>177.9</v>
      </c>
      <c r="EH169" s="152">
        <v>178.5</v>
      </c>
      <c r="EI169" s="152">
        <v>178.4</v>
      </c>
      <c r="EJ169" s="152">
        <v>175</v>
      </c>
      <c r="EK169" s="152">
        <v>177.1</v>
      </c>
      <c r="EL169" s="152">
        <v>178</v>
      </c>
      <c r="EM169" s="152">
        <v>179.4</v>
      </c>
      <c r="EN169" s="152">
        <v>177.6</v>
      </c>
      <c r="EO169" s="152">
        <v>175.6</v>
      </c>
      <c r="EP169" s="152">
        <v>174.6</v>
      </c>
      <c r="EQ169" s="152">
        <v>176.7</v>
      </c>
      <c r="ER169" s="152">
        <v>181.5</v>
      </c>
      <c r="ES169" s="152">
        <v>184.5</v>
      </c>
      <c r="ET169" s="152">
        <v>187.7</v>
      </c>
      <c r="EU169" s="152">
        <v>190.8</v>
      </c>
      <c r="EV169" s="152">
        <v>188.9</v>
      </c>
      <c r="EW169" s="152">
        <v>191.1</v>
      </c>
    </row>
    <row r="170" spans="1:153">
      <c r="A170" s="141" t="s">
        <v>7374</v>
      </c>
      <c r="B170" s="141" t="s">
        <v>7375</v>
      </c>
      <c r="C170" s="142">
        <v>1.09E-2</v>
      </c>
      <c r="D170" s="143">
        <v>102.2</v>
      </c>
      <c r="E170" s="143">
        <v>102.3</v>
      </c>
      <c r="F170" s="143">
        <v>103.7</v>
      </c>
      <c r="G170" s="143">
        <v>106.1</v>
      </c>
      <c r="H170" s="143">
        <v>107.3</v>
      </c>
      <c r="I170" s="143">
        <v>107.3</v>
      </c>
      <c r="J170" s="143">
        <v>111.3</v>
      </c>
      <c r="K170" s="143">
        <v>112.9</v>
      </c>
      <c r="L170" s="143">
        <v>111.3</v>
      </c>
      <c r="M170" s="143">
        <v>111</v>
      </c>
      <c r="N170" s="143">
        <v>114.3</v>
      </c>
      <c r="O170" s="143">
        <v>116</v>
      </c>
      <c r="P170" s="143">
        <v>124.8</v>
      </c>
      <c r="Q170" s="143">
        <v>127.4</v>
      </c>
      <c r="R170" s="143">
        <v>124.9</v>
      </c>
      <c r="S170" s="143">
        <v>126.2</v>
      </c>
      <c r="T170" s="143">
        <v>128.4</v>
      </c>
      <c r="U170" s="143">
        <v>127.2</v>
      </c>
      <c r="V170" s="143">
        <v>125</v>
      </c>
      <c r="W170" s="143">
        <v>125</v>
      </c>
      <c r="X170" s="143">
        <v>123.9</v>
      </c>
      <c r="Y170" s="143">
        <v>123.5</v>
      </c>
      <c r="Z170" s="143">
        <v>123.6</v>
      </c>
      <c r="AA170" s="143">
        <v>120</v>
      </c>
      <c r="AB170" s="143">
        <v>124.9</v>
      </c>
      <c r="AC170" s="143">
        <v>127.8</v>
      </c>
      <c r="AD170" s="143">
        <v>127.5</v>
      </c>
      <c r="AE170" s="143">
        <v>127.4</v>
      </c>
      <c r="AF170" s="143">
        <v>127.2</v>
      </c>
      <c r="AG170" s="143">
        <v>124.2</v>
      </c>
      <c r="AH170" s="143">
        <v>126.3</v>
      </c>
      <c r="AI170" s="143">
        <v>126</v>
      </c>
      <c r="AJ170" s="143">
        <v>127.2</v>
      </c>
      <c r="AK170" s="143">
        <v>125.5</v>
      </c>
      <c r="AL170" s="143">
        <v>125.2</v>
      </c>
      <c r="AM170" s="143">
        <v>125.3</v>
      </c>
      <c r="AN170" s="143">
        <v>127.3</v>
      </c>
      <c r="AO170" s="143">
        <v>129.1</v>
      </c>
      <c r="AP170" s="143">
        <v>129.69999999999999</v>
      </c>
      <c r="AQ170" s="143">
        <v>131.6</v>
      </c>
      <c r="AR170" s="143">
        <v>130.30000000000001</v>
      </c>
      <c r="AS170" s="143">
        <v>129.1</v>
      </c>
      <c r="AT170" s="143">
        <v>130.19999999999999</v>
      </c>
      <c r="AU170" s="143">
        <v>130.1</v>
      </c>
      <c r="AV170" s="143">
        <v>129.80000000000001</v>
      </c>
      <c r="AW170" s="143">
        <v>130.9</v>
      </c>
      <c r="AX170" s="143">
        <v>131.4</v>
      </c>
      <c r="AY170" s="143">
        <v>132.6</v>
      </c>
      <c r="AZ170" s="143">
        <v>129.5</v>
      </c>
      <c r="BA170" s="143">
        <v>134.19999999999999</v>
      </c>
      <c r="BB170" s="143">
        <v>132.9</v>
      </c>
      <c r="BC170" s="143">
        <v>133.80000000000001</v>
      </c>
      <c r="BD170" s="143">
        <v>130.5</v>
      </c>
      <c r="BE170" s="143">
        <v>132.69999999999999</v>
      </c>
      <c r="BF170" s="143">
        <v>132.19999999999999</v>
      </c>
      <c r="BG170" s="143">
        <v>132.80000000000001</v>
      </c>
      <c r="BH170" s="143">
        <v>132.9</v>
      </c>
      <c r="BI170" s="143">
        <v>136.9</v>
      </c>
      <c r="BJ170" s="143">
        <v>138.6</v>
      </c>
      <c r="BK170" s="144">
        <v>137.19999999999999</v>
      </c>
      <c r="BL170" s="143">
        <v>137.80000000000001</v>
      </c>
      <c r="BM170" s="143">
        <v>138.30000000000001</v>
      </c>
      <c r="BN170" s="143">
        <v>138.19999999999999</v>
      </c>
      <c r="BO170" s="143">
        <v>138.19999999999999</v>
      </c>
      <c r="BP170" s="143">
        <v>132.80000000000001</v>
      </c>
      <c r="BQ170" s="143">
        <v>133.9</v>
      </c>
      <c r="BR170" s="145">
        <v>135.30000000000001</v>
      </c>
      <c r="BS170" s="145">
        <v>134.9</v>
      </c>
      <c r="BT170" s="145">
        <v>132.19999999999999</v>
      </c>
      <c r="BU170" s="145">
        <v>131.9</v>
      </c>
      <c r="BV170" s="145">
        <v>132</v>
      </c>
      <c r="BW170" s="145">
        <v>132.4</v>
      </c>
      <c r="BX170" s="145">
        <v>131.4</v>
      </c>
      <c r="BY170" s="145">
        <v>134.69999999999999</v>
      </c>
      <c r="BZ170" s="143">
        <v>134.9</v>
      </c>
      <c r="CA170" s="143">
        <v>133</v>
      </c>
      <c r="CB170" s="143">
        <v>128.69999999999999</v>
      </c>
      <c r="CC170" s="143">
        <v>129.4</v>
      </c>
      <c r="CD170" s="143">
        <v>127.5</v>
      </c>
      <c r="CE170" s="143">
        <v>127.1</v>
      </c>
      <c r="CF170" s="143">
        <v>128.69999999999999</v>
      </c>
      <c r="CG170" s="143">
        <v>132</v>
      </c>
      <c r="CH170" s="143">
        <v>128</v>
      </c>
      <c r="CI170" s="143">
        <v>130.30000000000001</v>
      </c>
      <c r="CJ170" s="146">
        <v>139.19999999999999</v>
      </c>
      <c r="CK170" s="146">
        <v>141.30000000000001</v>
      </c>
      <c r="CL170" s="146">
        <v>138.1</v>
      </c>
      <c r="CM170" s="147">
        <v>134.6</v>
      </c>
      <c r="CN170" s="147">
        <v>136.30000000000001</v>
      </c>
      <c r="CO170" s="147">
        <v>134.19999999999999</v>
      </c>
      <c r="CP170" s="148">
        <v>136.5</v>
      </c>
      <c r="CQ170" s="149">
        <v>141.80000000000001</v>
      </c>
      <c r="CR170" s="149">
        <v>135.9</v>
      </c>
      <c r="CS170" s="149">
        <v>136.69999999999999</v>
      </c>
      <c r="CT170" s="149">
        <v>135</v>
      </c>
      <c r="CU170" s="150">
        <v>128.1</v>
      </c>
      <c r="CV170" s="150">
        <v>130.30000000000001</v>
      </c>
      <c r="CW170" s="150">
        <v>130.69999999999999</v>
      </c>
      <c r="CX170" s="150">
        <v>135.6</v>
      </c>
      <c r="CY170" s="150">
        <v>137.30000000000001</v>
      </c>
      <c r="CZ170" s="150">
        <v>138.19999999999999</v>
      </c>
      <c r="DA170" s="150">
        <v>138.6</v>
      </c>
      <c r="DB170" s="151">
        <v>144.5</v>
      </c>
      <c r="DC170" s="151">
        <v>147.19999999999999</v>
      </c>
      <c r="DD170" s="151">
        <v>151.19999999999999</v>
      </c>
      <c r="DE170" s="151">
        <v>150.1</v>
      </c>
      <c r="DF170" s="151">
        <v>155.4</v>
      </c>
      <c r="DG170" s="151">
        <v>158.19999999999999</v>
      </c>
      <c r="DH170" s="151">
        <v>156.80000000000001</v>
      </c>
      <c r="DI170" s="151">
        <v>154.69999999999999</v>
      </c>
      <c r="DJ170" s="151">
        <v>156.69999999999999</v>
      </c>
      <c r="DK170" s="151">
        <v>158.80000000000001</v>
      </c>
      <c r="DL170" s="151">
        <v>162.6</v>
      </c>
      <c r="DM170" s="152">
        <v>168</v>
      </c>
      <c r="DN170" s="152">
        <v>166.8</v>
      </c>
      <c r="DO170" s="152">
        <v>171</v>
      </c>
      <c r="DP170" s="152">
        <v>173.8</v>
      </c>
      <c r="DQ170" s="152">
        <v>170.1</v>
      </c>
      <c r="DR170" s="152">
        <v>167.9</v>
      </c>
      <c r="DS170" s="152">
        <v>170.7</v>
      </c>
      <c r="DT170" s="152">
        <v>172.9</v>
      </c>
      <c r="DU170" s="152">
        <v>173.6</v>
      </c>
      <c r="DV170" s="152">
        <v>174.9</v>
      </c>
      <c r="DW170" s="152">
        <v>158.5</v>
      </c>
      <c r="DX170" s="152">
        <v>157.19999999999999</v>
      </c>
      <c r="DY170" s="152">
        <v>159.19999999999999</v>
      </c>
      <c r="DZ170" s="152">
        <v>158.19999999999999</v>
      </c>
      <c r="EA170" s="152">
        <v>152</v>
      </c>
      <c r="EB170" s="152">
        <v>155.9</v>
      </c>
      <c r="EC170" s="152">
        <v>148.69999999999999</v>
      </c>
      <c r="ED170" s="152">
        <v>145.6</v>
      </c>
      <c r="EE170" s="152">
        <v>148.9</v>
      </c>
      <c r="EF170" s="152">
        <v>146.6</v>
      </c>
      <c r="EG170" s="152">
        <v>149.80000000000001</v>
      </c>
      <c r="EH170" s="152">
        <v>155.5</v>
      </c>
      <c r="EI170" s="152">
        <v>159.9</v>
      </c>
      <c r="EJ170" s="152">
        <v>160.30000000000001</v>
      </c>
      <c r="EK170" s="152">
        <v>159.6</v>
      </c>
      <c r="EL170" s="152">
        <v>153.19999999999999</v>
      </c>
      <c r="EM170" s="152">
        <v>156.5</v>
      </c>
      <c r="EN170" s="152">
        <v>157.19999999999999</v>
      </c>
      <c r="EO170" s="152">
        <v>156.4</v>
      </c>
      <c r="EP170" s="152">
        <v>155.69999999999999</v>
      </c>
      <c r="EQ170" s="152">
        <v>148.1</v>
      </c>
      <c r="ER170" s="152">
        <v>152.4</v>
      </c>
      <c r="ES170" s="152">
        <v>171.4</v>
      </c>
      <c r="ET170" s="152">
        <v>171</v>
      </c>
      <c r="EU170" s="152">
        <v>164.8</v>
      </c>
      <c r="EV170" s="152">
        <v>158.9</v>
      </c>
      <c r="EW170" s="152">
        <v>159.4</v>
      </c>
    </row>
    <row r="171" spans="1:153">
      <c r="A171" s="141" t="s">
        <v>7376</v>
      </c>
      <c r="B171" s="141" t="s">
        <v>7377</v>
      </c>
      <c r="C171" s="142">
        <v>0.20396</v>
      </c>
      <c r="D171" s="143">
        <v>103.5</v>
      </c>
      <c r="E171" s="143">
        <v>106.3</v>
      </c>
      <c r="F171" s="143">
        <v>103.4</v>
      </c>
      <c r="G171" s="143">
        <v>102.3</v>
      </c>
      <c r="H171" s="143">
        <v>98.1</v>
      </c>
      <c r="I171" s="143">
        <v>97.6</v>
      </c>
      <c r="J171" s="143">
        <v>99.3</v>
      </c>
      <c r="K171" s="143">
        <v>100.2</v>
      </c>
      <c r="L171" s="143">
        <v>98.8</v>
      </c>
      <c r="M171" s="143">
        <v>98.6</v>
      </c>
      <c r="N171" s="143">
        <v>98.2</v>
      </c>
      <c r="O171" s="143">
        <v>102.2</v>
      </c>
      <c r="P171" s="143">
        <v>108.4</v>
      </c>
      <c r="Q171" s="143">
        <v>108.7</v>
      </c>
      <c r="R171" s="143">
        <v>114.6</v>
      </c>
      <c r="S171" s="143">
        <v>118</v>
      </c>
      <c r="T171" s="143">
        <v>125.1</v>
      </c>
      <c r="U171" s="143">
        <v>123.2</v>
      </c>
      <c r="V171" s="143">
        <v>126.5</v>
      </c>
      <c r="W171" s="143">
        <v>134.1</v>
      </c>
      <c r="X171" s="143">
        <v>126.7</v>
      </c>
      <c r="Y171" s="143">
        <v>128.4</v>
      </c>
      <c r="Z171" s="143">
        <v>126.4</v>
      </c>
      <c r="AA171" s="143">
        <v>127</v>
      </c>
      <c r="AB171" s="143">
        <v>122.3</v>
      </c>
      <c r="AC171" s="143">
        <v>125.1</v>
      </c>
      <c r="AD171" s="143">
        <v>118.6</v>
      </c>
      <c r="AE171" s="143">
        <v>121.5</v>
      </c>
      <c r="AF171" s="143">
        <v>125.7</v>
      </c>
      <c r="AG171" s="143">
        <v>131.19999999999999</v>
      </c>
      <c r="AH171" s="143">
        <v>130.9</v>
      </c>
      <c r="AI171" s="143">
        <v>125.8</v>
      </c>
      <c r="AJ171" s="143">
        <v>122.9</v>
      </c>
      <c r="AK171" s="143">
        <v>119.3</v>
      </c>
      <c r="AL171" s="143">
        <v>122.6</v>
      </c>
      <c r="AM171" s="143">
        <v>124.2</v>
      </c>
      <c r="AN171" s="143">
        <v>119.9</v>
      </c>
      <c r="AO171" s="143">
        <v>119.4</v>
      </c>
      <c r="AP171" s="143">
        <v>122.1</v>
      </c>
      <c r="AQ171" s="143">
        <v>124.1</v>
      </c>
      <c r="AR171" s="143">
        <v>135.19999999999999</v>
      </c>
      <c r="AS171" s="143">
        <v>128</v>
      </c>
      <c r="AT171" s="143">
        <v>124.7</v>
      </c>
      <c r="AU171" s="143">
        <v>122.6</v>
      </c>
      <c r="AV171" s="143">
        <v>119.8</v>
      </c>
      <c r="AW171" s="143">
        <v>123.7</v>
      </c>
      <c r="AX171" s="143">
        <v>123.4</v>
      </c>
      <c r="AY171" s="143">
        <v>120.5</v>
      </c>
      <c r="AZ171" s="143">
        <v>123.9</v>
      </c>
      <c r="BA171" s="143">
        <v>128.19999999999999</v>
      </c>
      <c r="BB171" s="143">
        <v>127.7</v>
      </c>
      <c r="BC171" s="143">
        <v>126.4</v>
      </c>
      <c r="BD171" s="143">
        <v>129</v>
      </c>
      <c r="BE171" s="143">
        <v>126.2</v>
      </c>
      <c r="BF171" s="143">
        <v>130.69999999999999</v>
      </c>
      <c r="BG171" s="143">
        <v>127.4</v>
      </c>
      <c r="BH171" s="143">
        <v>126.6</v>
      </c>
      <c r="BI171" s="143">
        <v>128</v>
      </c>
      <c r="BJ171" s="143">
        <v>130.6</v>
      </c>
      <c r="BK171" s="144">
        <v>127.6</v>
      </c>
      <c r="BL171" s="143">
        <v>128.4</v>
      </c>
      <c r="BM171" s="143">
        <v>131.30000000000001</v>
      </c>
      <c r="BN171" s="143">
        <v>124.9</v>
      </c>
      <c r="BO171" s="143">
        <v>123.5</v>
      </c>
      <c r="BP171" s="143">
        <v>128.19999999999999</v>
      </c>
      <c r="BQ171" s="143">
        <v>129.19999999999999</v>
      </c>
      <c r="BR171" s="145">
        <v>130.5</v>
      </c>
      <c r="BS171" s="145">
        <v>130.9</v>
      </c>
      <c r="BT171" s="145">
        <v>133.1</v>
      </c>
      <c r="BU171" s="145">
        <v>128.69999999999999</v>
      </c>
      <c r="BV171" s="145">
        <v>124.6</v>
      </c>
      <c r="BW171" s="145">
        <v>123.4</v>
      </c>
      <c r="BX171" s="145">
        <v>126.1</v>
      </c>
      <c r="BY171" s="145">
        <v>126.2</v>
      </c>
      <c r="BZ171" s="143">
        <v>124.4</v>
      </c>
      <c r="CA171" s="143">
        <v>123.6</v>
      </c>
      <c r="CB171" s="143">
        <v>137.9</v>
      </c>
      <c r="CC171" s="143">
        <v>137.80000000000001</v>
      </c>
      <c r="CD171" s="143">
        <v>140.6</v>
      </c>
      <c r="CE171" s="143">
        <v>135</v>
      </c>
      <c r="CF171" s="143">
        <v>134.80000000000001</v>
      </c>
      <c r="CG171" s="143">
        <v>135.69999999999999</v>
      </c>
      <c r="CH171" s="143">
        <v>134</v>
      </c>
      <c r="CI171" s="143">
        <v>130.30000000000001</v>
      </c>
      <c r="CJ171" s="146">
        <v>133.6</v>
      </c>
      <c r="CK171" s="146">
        <v>134.30000000000001</v>
      </c>
      <c r="CL171" s="146">
        <v>132.9</v>
      </c>
      <c r="CM171" s="147">
        <v>133.1</v>
      </c>
      <c r="CN171" s="147">
        <v>136.6</v>
      </c>
      <c r="CO171" s="147">
        <v>138.19999999999999</v>
      </c>
      <c r="CP171" s="148">
        <v>139.30000000000001</v>
      </c>
      <c r="CQ171" s="149">
        <v>137.9</v>
      </c>
      <c r="CR171" s="149">
        <v>136.6</v>
      </c>
      <c r="CS171" s="149">
        <v>134.30000000000001</v>
      </c>
      <c r="CT171" s="149">
        <v>136</v>
      </c>
      <c r="CU171" s="150">
        <v>136.69999999999999</v>
      </c>
      <c r="CV171" s="150">
        <v>132</v>
      </c>
      <c r="CW171" s="150">
        <v>141.5</v>
      </c>
      <c r="CX171" s="150">
        <v>139.30000000000001</v>
      </c>
      <c r="CY171" s="150">
        <v>137</v>
      </c>
      <c r="CZ171" s="150">
        <v>136.69999999999999</v>
      </c>
      <c r="DA171" s="150">
        <v>146.1</v>
      </c>
      <c r="DB171" s="151">
        <v>135.1</v>
      </c>
      <c r="DC171" s="151">
        <v>136</v>
      </c>
      <c r="DD171" s="151">
        <v>135.4</v>
      </c>
      <c r="DE171" s="151">
        <v>140.30000000000001</v>
      </c>
      <c r="DF171" s="151">
        <v>144.5</v>
      </c>
      <c r="DG171" s="151">
        <v>145.1</v>
      </c>
      <c r="DH171" s="151">
        <v>143.19999999999999</v>
      </c>
      <c r="DI171" s="151">
        <v>139.80000000000001</v>
      </c>
      <c r="DJ171" s="151">
        <v>139.69999999999999</v>
      </c>
      <c r="DK171" s="151">
        <v>142.19999999999999</v>
      </c>
      <c r="DL171" s="151">
        <v>140.5</v>
      </c>
      <c r="DM171" s="152">
        <v>141.5</v>
      </c>
      <c r="DN171" s="152">
        <v>146.5</v>
      </c>
      <c r="DO171" s="152">
        <v>150.30000000000001</v>
      </c>
      <c r="DP171" s="152">
        <v>149.1</v>
      </c>
      <c r="DQ171" s="152">
        <v>146.30000000000001</v>
      </c>
      <c r="DR171" s="152">
        <v>147.30000000000001</v>
      </c>
      <c r="DS171" s="152">
        <v>142.80000000000001</v>
      </c>
      <c r="DT171" s="152">
        <v>147.4</v>
      </c>
      <c r="DU171" s="152">
        <v>145.6</v>
      </c>
      <c r="DV171" s="152">
        <v>144.80000000000001</v>
      </c>
      <c r="DW171" s="152">
        <v>148.69999999999999</v>
      </c>
      <c r="DX171" s="152">
        <v>151</v>
      </c>
      <c r="DY171" s="152">
        <v>148.1</v>
      </c>
      <c r="DZ171" s="152">
        <v>139.19999999999999</v>
      </c>
      <c r="EA171" s="152">
        <v>140.80000000000001</v>
      </c>
      <c r="EB171" s="152">
        <v>146.6</v>
      </c>
      <c r="EC171" s="152">
        <v>141.69999999999999</v>
      </c>
      <c r="ED171" s="152">
        <v>144.4</v>
      </c>
      <c r="EE171" s="152">
        <v>140.69999999999999</v>
      </c>
      <c r="EF171" s="152">
        <v>138.80000000000001</v>
      </c>
      <c r="EG171" s="152">
        <v>138.69999999999999</v>
      </c>
      <c r="EH171" s="152">
        <v>140.80000000000001</v>
      </c>
      <c r="EI171" s="152">
        <v>140.69999999999999</v>
      </c>
      <c r="EJ171" s="152">
        <v>144</v>
      </c>
      <c r="EK171" s="152">
        <v>143.4</v>
      </c>
      <c r="EL171" s="152">
        <v>143.69999999999999</v>
      </c>
      <c r="EM171" s="152">
        <v>145.19999999999999</v>
      </c>
      <c r="EN171" s="152">
        <v>145.5</v>
      </c>
      <c r="EO171" s="152">
        <v>140.80000000000001</v>
      </c>
      <c r="EP171" s="152">
        <v>143.19999999999999</v>
      </c>
      <c r="EQ171" s="152">
        <v>149.6</v>
      </c>
      <c r="ER171" s="152">
        <v>143.6</v>
      </c>
      <c r="ES171" s="152">
        <v>143.19999999999999</v>
      </c>
      <c r="ET171" s="152">
        <v>143.80000000000001</v>
      </c>
      <c r="EU171" s="152">
        <v>141.9</v>
      </c>
      <c r="EV171" s="152">
        <v>147.1</v>
      </c>
      <c r="EW171" s="152">
        <v>142.5</v>
      </c>
    </row>
    <row r="172" spans="1:153">
      <c r="A172" s="141" t="s">
        <v>7378</v>
      </c>
      <c r="B172" s="141" t="s">
        <v>7379</v>
      </c>
      <c r="C172" s="142">
        <v>6.3289999999999999E-2</v>
      </c>
      <c r="D172" s="143">
        <v>98.2</v>
      </c>
      <c r="E172" s="143">
        <v>100.5</v>
      </c>
      <c r="F172" s="143">
        <v>94</v>
      </c>
      <c r="G172" s="143">
        <v>90.4</v>
      </c>
      <c r="H172" s="143">
        <v>90</v>
      </c>
      <c r="I172" s="143">
        <v>89.4</v>
      </c>
      <c r="J172" s="143">
        <v>92.2</v>
      </c>
      <c r="K172" s="143">
        <v>93.9</v>
      </c>
      <c r="L172" s="143">
        <v>96.4</v>
      </c>
      <c r="M172" s="143">
        <v>95.4</v>
      </c>
      <c r="N172" s="143">
        <v>98.7</v>
      </c>
      <c r="O172" s="143">
        <v>109.6</v>
      </c>
      <c r="P172" s="143">
        <v>111.2</v>
      </c>
      <c r="Q172" s="143">
        <v>104.2</v>
      </c>
      <c r="R172" s="143">
        <v>107.7</v>
      </c>
      <c r="S172" s="143">
        <v>118.7</v>
      </c>
      <c r="T172" s="143">
        <v>132.5</v>
      </c>
      <c r="U172" s="143">
        <v>144.30000000000001</v>
      </c>
      <c r="V172" s="143">
        <v>148.5</v>
      </c>
      <c r="W172" s="143">
        <v>152.5</v>
      </c>
      <c r="X172" s="143">
        <v>150.6</v>
      </c>
      <c r="Y172" s="143">
        <v>155.69999999999999</v>
      </c>
      <c r="Z172" s="143">
        <v>152.30000000000001</v>
      </c>
      <c r="AA172" s="143">
        <v>147.9</v>
      </c>
      <c r="AB172" s="143">
        <v>137.80000000000001</v>
      </c>
      <c r="AC172" s="143">
        <v>134.30000000000001</v>
      </c>
      <c r="AD172" s="143">
        <v>133.80000000000001</v>
      </c>
      <c r="AE172" s="143">
        <v>136.6</v>
      </c>
      <c r="AF172" s="143">
        <v>139.69999999999999</v>
      </c>
      <c r="AG172" s="143">
        <v>147.19999999999999</v>
      </c>
      <c r="AH172" s="143">
        <v>142.30000000000001</v>
      </c>
      <c r="AI172" s="143">
        <v>136.80000000000001</v>
      </c>
      <c r="AJ172" s="143">
        <v>136</v>
      </c>
      <c r="AK172" s="143">
        <v>127.1</v>
      </c>
      <c r="AL172" s="143">
        <v>124.7</v>
      </c>
      <c r="AM172" s="143">
        <v>122.2</v>
      </c>
      <c r="AN172" s="143">
        <v>114</v>
      </c>
      <c r="AO172" s="143">
        <v>110.5</v>
      </c>
      <c r="AP172" s="143">
        <v>107.3</v>
      </c>
      <c r="AQ172" s="143">
        <v>108.1</v>
      </c>
      <c r="AR172" s="143">
        <v>112.2</v>
      </c>
      <c r="AS172" s="143">
        <v>117.5</v>
      </c>
      <c r="AT172" s="143">
        <v>117</v>
      </c>
      <c r="AU172" s="143">
        <v>115.2</v>
      </c>
      <c r="AV172" s="143">
        <v>117.8</v>
      </c>
      <c r="AW172" s="143">
        <v>123.7</v>
      </c>
      <c r="AX172" s="143">
        <v>122.1</v>
      </c>
      <c r="AY172" s="143">
        <v>120</v>
      </c>
      <c r="AZ172" s="143">
        <v>119.2</v>
      </c>
      <c r="BA172" s="143">
        <v>124.6</v>
      </c>
      <c r="BB172" s="143">
        <v>127.1</v>
      </c>
      <c r="BC172" s="143">
        <v>124.8</v>
      </c>
      <c r="BD172" s="143">
        <v>129.19999999999999</v>
      </c>
      <c r="BE172" s="143">
        <v>120.8</v>
      </c>
      <c r="BF172" s="143">
        <v>127.9</v>
      </c>
      <c r="BG172" s="143">
        <v>126</v>
      </c>
      <c r="BH172" s="143">
        <v>124</v>
      </c>
      <c r="BI172" s="143">
        <v>123.4</v>
      </c>
      <c r="BJ172" s="143">
        <v>121.2</v>
      </c>
      <c r="BK172" s="144">
        <v>122.2</v>
      </c>
      <c r="BL172" s="143">
        <v>121.6</v>
      </c>
      <c r="BM172" s="143">
        <v>122.4</v>
      </c>
      <c r="BN172" s="143">
        <v>121.1</v>
      </c>
      <c r="BO172" s="143">
        <v>122.2</v>
      </c>
      <c r="BP172" s="143">
        <v>122.7</v>
      </c>
      <c r="BQ172" s="143">
        <v>122.7</v>
      </c>
      <c r="BR172" s="145">
        <v>121.6</v>
      </c>
      <c r="BS172" s="145">
        <v>121.9</v>
      </c>
      <c r="BT172" s="145">
        <v>122.2</v>
      </c>
      <c r="BU172" s="145">
        <v>122.2</v>
      </c>
      <c r="BV172" s="145">
        <v>121.9</v>
      </c>
      <c r="BW172" s="145">
        <v>120.5</v>
      </c>
      <c r="BX172" s="145">
        <v>120</v>
      </c>
      <c r="BY172" s="145">
        <v>120.1</v>
      </c>
      <c r="BZ172" s="143">
        <v>122.3</v>
      </c>
      <c r="CA172" s="143">
        <v>119.8</v>
      </c>
      <c r="CB172" s="143">
        <v>126.4</v>
      </c>
      <c r="CC172" s="143">
        <v>126.4</v>
      </c>
      <c r="CD172" s="143">
        <v>121.7</v>
      </c>
      <c r="CE172" s="143">
        <v>117.5</v>
      </c>
      <c r="CF172" s="143">
        <v>116.9</v>
      </c>
      <c r="CG172" s="143">
        <v>117.3</v>
      </c>
      <c r="CH172" s="143">
        <v>111.7</v>
      </c>
      <c r="CI172" s="143">
        <v>111.4</v>
      </c>
      <c r="CJ172" s="146">
        <v>118.3</v>
      </c>
      <c r="CK172" s="146">
        <v>119.6</v>
      </c>
      <c r="CL172" s="146">
        <v>119.4</v>
      </c>
      <c r="CM172" s="147">
        <v>119.4</v>
      </c>
      <c r="CN172" s="147">
        <v>120.1</v>
      </c>
      <c r="CO172" s="147">
        <v>120.3</v>
      </c>
      <c r="CP172" s="148">
        <v>120</v>
      </c>
      <c r="CQ172" s="149">
        <v>118.3</v>
      </c>
      <c r="CR172" s="149">
        <v>120.1</v>
      </c>
      <c r="CS172" s="149">
        <v>120.4</v>
      </c>
      <c r="CT172" s="149">
        <v>120.4</v>
      </c>
      <c r="CU172" s="150">
        <v>119.6</v>
      </c>
      <c r="CV172" s="150">
        <v>120.2</v>
      </c>
      <c r="CW172" s="150">
        <v>121.4</v>
      </c>
      <c r="CX172" s="150">
        <v>121.9</v>
      </c>
      <c r="CY172" s="150">
        <v>121.6</v>
      </c>
      <c r="CZ172" s="150">
        <v>121.3</v>
      </c>
      <c r="DA172" s="150">
        <v>121.6</v>
      </c>
      <c r="DB172" s="151">
        <v>121.6</v>
      </c>
      <c r="DC172" s="151">
        <v>121.5</v>
      </c>
      <c r="DD172" s="151">
        <v>121.2</v>
      </c>
      <c r="DE172" s="151">
        <v>120.1</v>
      </c>
      <c r="DF172" s="151">
        <v>120.5</v>
      </c>
      <c r="DG172" s="151">
        <v>121.4</v>
      </c>
      <c r="DH172" s="151">
        <v>120.5</v>
      </c>
      <c r="DI172" s="151">
        <v>121.1</v>
      </c>
      <c r="DJ172" s="151">
        <v>121</v>
      </c>
      <c r="DK172" s="151">
        <v>121.4</v>
      </c>
      <c r="DL172" s="151">
        <v>121.9</v>
      </c>
      <c r="DM172" s="152">
        <v>121.5</v>
      </c>
      <c r="DN172" s="152">
        <v>121.9</v>
      </c>
      <c r="DO172" s="152">
        <v>121.9</v>
      </c>
      <c r="DP172" s="152">
        <v>121.2</v>
      </c>
      <c r="DQ172" s="152">
        <v>121.4</v>
      </c>
      <c r="DR172" s="152">
        <v>122.2</v>
      </c>
      <c r="DS172" s="152">
        <v>122.4</v>
      </c>
      <c r="DT172" s="152">
        <v>121.8</v>
      </c>
      <c r="DU172" s="152">
        <v>122</v>
      </c>
      <c r="DV172" s="152">
        <v>122.2</v>
      </c>
      <c r="DW172" s="152">
        <v>122.6</v>
      </c>
      <c r="DX172" s="152">
        <v>123.2</v>
      </c>
      <c r="DY172" s="152">
        <v>123.4</v>
      </c>
      <c r="DZ172" s="152">
        <v>123.4</v>
      </c>
      <c r="EA172" s="152">
        <v>123.1</v>
      </c>
      <c r="EB172" s="152">
        <v>124.6</v>
      </c>
      <c r="EC172" s="152">
        <v>122.4</v>
      </c>
      <c r="ED172" s="152">
        <v>125</v>
      </c>
      <c r="EE172" s="152">
        <v>124.7</v>
      </c>
      <c r="EF172" s="152">
        <v>125.1</v>
      </c>
      <c r="EG172" s="152">
        <v>126.1</v>
      </c>
      <c r="EH172" s="152">
        <v>125.9</v>
      </c>
      <c r="EI172" s="152">
        <v>122.6</v>
      </c>
      <c r="EJ172" s="152">
        <v>126</v>
      </c>
      <c r="EK172" s="152">
        <v>124.8</v>
      </c>
      <c r="EL172" s="152">
        <v>124.8</v>
      </c>
      <c r="EM172" s="152">
        <v>123.7</v>
      </c>
      <c r="EN172" s="152">
        <v>124.4</v>
      </c>
      <c r="EO172" s="152">
        <v>125.2</v>
      </c>
      <c r="EP172" s="152">
        <v>129.69999999999999</v>
      </c>
      <c r="EQ172" s="152">
        <v>132.4</v>
      </c>
      <c r="ER172" s="152">
        <v>131.9</v>
      </c>
      <c r="ES172" s="152">
        <v>131.69999999999999</v>
      </c>
      <c r="ET172" s="152">
        <v>128.4</v>
      </c>
      <c r="EU172" s="152">
        <v>129.19999999999999</v>
      </c>
      <c r="EV172" s="152">
        <v>131.80000000000001</v>
      </c>
      <c r="EW172" s="152">
        <v>128.80000000000001</v>
      </c>
    </row>
    <row r="173" spans="1:153">
      <c r="A173" s="141" t="s">
        <v>7380</v>
      </c>
      <c r="B173" s="141" t="s">
        <v>7381</v>
      </c>
      <c r="C173" s="142">
        <v>0.14066999999999999</v>
      </c>
      <c r="D173" s="143">
        <v>105.8</v>
      </c>
      <c r="E173" s="143">
        <v>108.9</v>
      </c>
      <c r="F173" s="143">
        <v>107.7</v>
      </c>
      <c r="G173" s="143">
        <v>107.7</v>
      </c>
      <c r="H173" s="143">
        <v>101.7</v>
      </c>
      <c r="I173" s="143">
        <v>101.3</v>
      </c>
      <c r="J173" s="143">
        <v>102.5</v>
      </c>
      <c r="K173" s="143">
        <v>103</v>
      </c>
      <c r="L173" s="143">
        <v>99.9</v>
      </c>
      <c r="M173" s="143">
        <v>100.1</v>
      </c>
      <c r="N173" s="143">
        <v>98</v>
      </c>
      <c r="O173" s="143">
        <v>98.9</v>
      </c>
      <c r="P173" s="143">
        <v>107.2</v>
      </c>
      <c r="Q173" s="143">
        <v>110.7</v>
      </c>
      <c r="R173" s="143">
        <v>117.7</v>
      </c>
      <c r="S173" s="143">
        <v>117.7</v>
      </c>
      <c r="T173" s="143">
        <v>121.8</v>
      </c>
      <c r="U173" s="143">
        <v>113.7</v>
      </c>
      <c r="V173" s="143">
        <v>116.6</v>
      </c>
      <c r="W173" s="143">
        <v>125.8</v>
      </c>
      <c r="X173" s="143">
        <v>116</v>
      </c>
      <c r="Y173" s="143">
        <v>116.2</v>
      </c>
      <c r="Z173" s="143">
        <v>114.7</v>
      </c>
      <c r="AA173" s="143">
        <v>117.6</v>
      </c>
      <c r="AB173" s="143">
        <v>115.3</v>
      </c>
      <c r="AC173" s="143">
        <v>120.9</v>
      </c>
      <c r="AD173" s="143">
        <v>111.7</v>
      </c>
      <c r="AE173" s="143">
        <v>114.6</v>
      </c>
      <c r="AF173" s="143">
        <v>119.4</v>
      </c>
      <c r="AG173" s="143">
        <v>124</v>
      </c>
      <c r="AH173" s="143">
        <v>125.8</v>
      </c>
      <c r="AI173" s="143">
        <v>120.9</v>
      </c>
      <c r="AJ173" s="143">
        <v>117</v>
      </c>
      <c r="AK173" s="143">
        <v>115.7</v>
      </c>
      <c r="AL173" s="143">
        <v>121.6</v>
      </c>
      <c r="AM173" s="143">
        <v>125.1</v>
      </c>
      <c r="AN173" s="143">
        <v>122.6</v>
      </c>
      <c r="AO173" s="143">
        <v>123.4</v>
      </c>
      <c r="AP173" s="143">
        <v>128.80000000000001</v>
      </c>
      <c r="AQ173" s="143">
        <v>131.30000000000001</v>
      </c>
      <c r="AR173" s="143">
        <v>145.6</v>
      </c>
      <c r="AS173" s="143">
        <v>132.80000000000001</v>
      </c>
      <c r="AT173" s="143">
        <v>128.1</v>
      </c>
      <c r="AU173" s="143">
        <v>125.9</v>
      </c>
      <c r="AV173" s="143">
        <v>120.7</v>
      </c>
      <c r="AW173" s="143">
        <v>123.8</v>
      </c>
      <c r="AX173" s="143">
        <v>124</v>
      </c>
      <c r="AY173" s="143">
        <v>120.7</v>
      </c>
      <c r="AZ173" s="143">
        <v>126</v>
      </c>
      <c r="BA173" s="143">
        <v>129.9</v>
      </c>
      <c r="BB173" s="143">
        <v>127.9</v>
      </c>
      <c r="BC173" s="143">
        <v>127.2</v>
      </c>
      <c r="BD173" s="143">
        <v>129</v>
      </c>
      <c r="BE173" s="143">
        <v>128.6</v>
      </c>
      <c r="BF173" s="143">
        <v>131.9</v>
      </c>
      <c r="BG173" s="143">
        <v>128</v>
      </c>
      <c r="BH173" s="143">
        <v>127.8</v>
      </c>
      <c r="BI173" s="143">
        <v>130</v>
      </c>
      <c r="BJ173" s="143">
        <v>134.9</v>
      </c>
      <c r="BK173" s="144">
        <v>130</v>
      </c>
      <c r="BL173" s="143">
        <v>131.4</v>
      </c>
      <c r="BM173" s="143">
        <v>135.4</v>
      </c>
      <c r="BN173" s="143">
        <v>126.6</v>
      </c>
      <c r="BO173" s="143">
        <v>124.1</v>
      </c>
      <c r="BP173" s="143">
        <v>130.6</v>
      </c>
      <c r="BQ173" s="143">
        <v>132.1</v>
      </c>
      <c r="BR173" s="145">
        <v>134.5</v>
      </c>
      <c r="BS173" s="145">
        <v>134.9</v>
      </c>
      <c r="BT173" s="145">
        <v>138</v>
      </c>
      <c r="BU173" s="145">
        <v>131.69999999999999</v>
      </c>
      <c r="BV173" s="145">
        <v>125.8</v>
      </c>
      <c r="BW173" s="145">
        <v>124.7</v>
      </c>
      <c r="BX173" s="145">
        <v>128.80000000000001</v>
      </c>
      <c r="BY173" s="145">
        <v>129</v>
      </c>
      <c r="BZ173" s="143">
        <v>125.3</v>
      </c>
      <c r="CA173" s="143">
        <v>125.3</v>
      </c>
      <c r="CB173" s="143">
        <v>143</v>
      </c>
      <c r="CC173" s="143">
        <v>142.9</v>
      </c>
      <c r="CD173" s="143">
        <v>149.1</v>
      </c>
      <c r="CE173" s="143">
        <v>142.80000000000001</v>
      </c>
      <c r="CF173" s="143">
        <v>142.80000000000001</v>
      </c>
      <c r="CG173" s="143">
        <v>144</v>
      </c>
      <c r="CH173" s="143">
        <v>144.1</v>
      </c>
      <c r="CI173" s="143">
        <v>138.9</v>
      </c>
      <c r="CJ173" s="146">
        <v>140.5</v>
      </c>
      <c r="CK173" s="146">
        <v>140.9</v>
      </c>
      <c r="CL173" s="146">
        <v>139</v>
      </c>
      <c r="CM173" s="147">
        <v>139.30000000000001</v>
      </c>
      <c r="CN173" s="147">
        <v>144.1</v>
      </c>
      <c r="CO173" s="147">
        <v>146.30000000000001</v>
      </c>
      <c r="CP173" s="148">
        <v>147.9</v>
      </c>
      <c r="CQ173" s="149">
        <v>146.69999999999999</v>
      </c>
      <c r="CR173" s="149">
        <v>144</v>
      </c>
      <c r="CS173" s="149">
        <v>140.5</v>
      </c>
      <c r="CT173" s="149">
        <v>143.1</v>
      </c>
      <c r="CU173" s="150">
        <v>144.30000000000001</v>
      </c>
      <c r="CV173" s="150">
        <v>137.30000000000001</v>
      </c>
      <c r="CW173" s="150">
        <v>150.6</v>
      </c>
      <c r="CX173" s="150">
        <v>147.19999999999999</v>
      </c>
      <c r="CY173" s="150">
        <v>144</v>
      </c>
      <c r="CZ173" s="150">
        <v>143.6</v>
      </c>
      <c r="DA173" s="150">
        <v>157.1</v>
      </c>
      <c r="DB173" s="151">
        <v>141.19999999999999</v>
      </c>
      <c r="DC173" s="151">
        <v>142.5</v>
      </c>
      <c r="DD173" s="151">
        <v>141.80000000000001</v>
      </c>
      <c r="DE173" s="151">
        <v>149.30000000000001</v>
      </c>
      <c r="DF173" s="151">
        <v>155.30000000000001</v>
      </c>
      <c r="DG173" s="151">
        <v>155.69999999999999</v>
      </c>
      <c r="DH173" s="151">
        <v>153.30000000000001</v>
      </c>
      <c r="DI173" s="151">
        <v>148.19999999999999</v>
      </c>
      <c r="DJ173" s="151">
        <v>148.19999999999999</v>
      </c>
      <c r="DK173" s="151">
        <v>151.5</v>
      </c>
      <c r="DL173" s="151">
        <v>148.9</v>
      </c>
      <c r="DM173" s="152">
        <v>150.5</v>
      </c>
      <c r="DN173" s="152">
        <v>157.5</v>
      </c>
      <c r="DO173" s="152">
        <v>163.1</v>
      </c>
      <c r="DP173" s="152">
        <v>161.69999999999999</v>
      </c>
      <c r="DQ173" s="152">
        <v>157.6</v>
      </c>
      <c r="DR173" s="152">
        <v>158.6</v>
      </c>
      <c r="DS173" s="152">
        <v>151.9</v>
      </c>
      <c r="DT173" s="152">
        <v>159</v>
      </c>
      <c r="DU173" s="152">
        <v>156.19999999999999</v>
      </c>
      <c r="DV173" s="152">
        <v>154.9</v>
      </c>
      <c r="DW173" s="152">
        <v>160.5</v>
      </c>
      <c r="DX173" s="152">
        <v>163.5</v>
      </c>
      <c r="DY173" s="152">
        <v>159.19999999999999</v>
      </c>
      <c r="DZ173" s="152">
        <v>146.4</v>
      </c>
      <c r="EA173" s="152">
        <v>148.80000000000001</v>
      </c>
      <c r="EB173" s="152">
        <v>156.5</v>
      </c>
      <c r="EC173" s="152">
        <v>150.4</v>
      </c>
      <c r="ED173" s="152">
        <v>153.1</v>
      </c>
      <c r="EE173" s="152">
        <v>147.80000000000001</v>
      </c>
      <c r="EF173" s="152">
        <v>145</v>
      </c>
      <c r="EG173" s="152">
        <v>144.4</v>
      </c>
      <c r="EH173" s="152">
        <v>147.5</v>
      </c>
      <c r="EI173" s="152">
        <v>148.80000000000001</v>
      </c>
      <c r="EJ173" s="152">
        <v>152.1</v>
      </c>
      <c r="EK173" s="152">
        <v>151.69999999999999</v>
      </c>
      <c r="EL173" s="152">
        <v>152.30000000000001</v>
      </c>
      <c r="EM173" s="152">
        <v>154.9</v>
      </c>
      <c r="EN173" s="152">
        <v>155</v>
      </c>
      <c r="EO173" s="152">
        <v>147.80000000000001</v>
      </c>
      <c r="EP173" s="152">
        <v>149.30000000000001</v>
      </c>
      <c r="EQ173" s="152">
        <v>157.30000000000001</v>
      </c>
      <c r="ER173" s="152">
        <v>148.80000000000001</v>
      </c>
      <c r="ES173" s="152">
        <v>148.4</v>
      </c>
      <c r="ET173" s="152">
        <v>150.80000000000001</v>
      </c>
      <c r="EU173" s="152">
        <v>147.6</v>
      </c>
      <c r="EV173" s="152">
        <v>154</v>
      </c>
      <c r="EW173" s="152">
        <v>148.69999999999999</v>
      </c>
    </row>
    <row r="174" spans="1:153">
      <c r="A174" s="141" t="s">
        <v>7382</v>
      </c>
      <c r="B174" s="141" t="s">
        <v>7383</v>
      </c>
      <c r="C174" s="142">
        <v>0.13808999999999999</v>
      </c>
      <c r="D174" s="143">
        <v>100.7</v>
      </c>
      <c r="E174" s="143">
        <v>103.4</v>
      </c>
      <c r="F174" s="143">
        <v>103.4</v>
      </c>
      <c r="G174" s="143">
        <v>105.3</v>
      </c>
      <c r="H174" s="143">
        <v>106</v>
      </c>
      <c r="I174" s="143">
        <v>104.7</v>
      </c>
      <c r="J174" s="143">
        <v>104</v>
      </c>
      <c r="K174" s="143">
        <v>103.9</v>
      </c>
      <c r="L174" s="143">
        <v>103.1</v>
      </c>
      <c r="M174" s="143">
        <v>104.2</v>
      </c>
      <c r="N174" s="143">
        <v>104.5</v>
      </c>
      <c r="O174" s="143">
        <v>105.3</v>
      </c>
      <c r="P174" s="143">
        <v>105.6</v>
      </c>
      <c r="Q174" s="143">
        <v>106.8</v>
      </c>
      <c r="R174" s="143">
        <v>106.8</v>
      </c>
      <c r="S174" s="143">
        <v>106.5</v>
      </c>
      <c r="T174" s="143">
        <v>106.6</v>
      </c>
      <c r="U174" s="143">
        <v>107</v>
      </c>
      <c r="V174" s="143">
        <v>107.4</v>
      </c>
      <c r="W174" s="143">
        <v>108.3</v>
      </c>
      <c r="X174" s="143">
        <v>108.4</v>
      </c>
      <c r="Y174" s="143">
        <v>107.9</v>
      </c>
      <c r="Z174" s="143">
        <v>108.6</v>
      </c>
      <c r="AA174" s="143">
        <v>109.5</v>
      </c>
      <c r="AB174" s="143">
        <v>110.2</v>
      </c>
      <c r="AC174" s="143">
        <v>111.5</v>
      </c>
      <c r="AD174" s="143">
        <v>111.3</v>
      </c>
      <c r="AE174" s="143">
        <v>111.9</v>
      </c>
      <c r="AF174" s="143">
        <v>113</v>
      </c>
      <c r="AG174" s="143">
        <v>112.7</v>
      </c>
      <c r="AH174" s="143">
        <v>111.2</v>
      </c>
      <c r="AI174" s="143">
        <v>111.8</v>
      </c>
      <c r="AJ174" s="143">
        <v>110.9</v>
      </c>
      <c r="AK174" s="143">
        <v>112.3</v>
      </c>
      <c r="AL174" s="143">
        <v>113.2</v>
      </c>
      <c r="AM174" s="143">
        <v>113.4</v>
      </c>
      <c r="AN174" s="143">
        <v>113.7</v>
      </c>
      <c r="AO174" s="143">
        <v>115.5</v>
      </c>
      <c r="AP174" s="143">
        <v>115.7</v>
      </c>
      <c r="AQ174" s="143">
        <v>115.2</v>
      </c>
      <c r="AR174" s="143">
        <v>116.1</v>
      </c>
      <c r="AS174" s="143">
        <v>115.9</v>
      </c>
      <c r="AT174" s="143">
        <v>116</v>
      </c>
      <c r="AU174" s="143">
        <v>118.5</v>
      </c>
      <c r="AV174" s="143">
        <v>118.8</v>
      </c>
      <c r="AW174" s="143">
        <v>118.7</v>
      </c>
      <c r="AX174" s="143">
        <v>119</v>
      </c>
      <c r="AY174" s="143">
        <v>119.2</v>
      </c>
      <c r="AZ174" s="143">
        <v>118.4</v>
      </c>
      <c r="BA174" s="143">
        <v>120.5</v>
      </c>
      <c r="BB174" s="143">
        <v>120.9</v>
      </c>
      <c r="BC174" s="143">
        <v>120.7</v>
      </c>
      <c r="BD174" s="143">
        <v>120.8</v>
      </c>
      <c r="BE174" s="143">
        <v>120.6</v>
      </c>
      <c r="BF174" s="143">
        <v>121.1</v>
      </c>
      <c r="BG174" s="143">
        <v>121.7</v>
      </c>
      <c r="BH174" s="143">
        <v>120.3</v>
      </c>
      <c r="BI174" s="143">
        <v>118.6</v>
      </c>
      <c r="BJ174" s="143">
        <v>118.9</v>
      </c>
      <c r="BK174" s="144">
        <v>119.3</v>
      </c>
      <c r="BL174" s="143">
        <v>120</v>
      </c>
      <c r="BM174" s="143">
        <v>120.5</v>
      </c>
      <c r="BN174" s="143">
        <v>120</v>
      </c>
      <c r="BO174" s="143">
        <v>119.5</v>
      </c>
      <c r="BP174" s="143">
        <v>119.4</v>
      </c>
      <c r="BQ174" s="143">
        <v>118.1</v>
      </c>
      <c r="BR174" s="145">
        <v>119.5</v>
      </c>
      <c r="BS174" s="145">
        <v>119.3</v>
      </c>
      <c r="BT174" s="145">
        <v>119.7</v>
      </c>
      <c r="BU174" s="145">
        <v>118.4</v>
      </c>
      <c r="BV174" s="145">
        <v>117.2</v>
      </c>
      <c r="BW174" s="145">
        <v>117.6</v>
      </c>
      <c r="BX174" s="145">
        <v>118.7</v>
      </c>
      <c r="BY174" s="145">
        <v>116.3</v>
      </c>
      <c r="BZ174" s="143">
        <v>116.1</v>
      </c>
      <c r="CA174" s="143">
        <v>114</v>
      </c>
      <c r="CB174" s="143">
        <v>113.9</v>
      </c>
      <c r="CC174" s="143">
        <v>114.2</v>
      </c>
      <c r="CD174" s="143">
        <v>114.1</v>
      </c>
      <c r="CE174" s="143">
        <v>113.9</v>
      </c>
      <c r="CF174" s="143">
        <v>113.4</v>
      </c>
      <c r="CG174" s="143">
        <v>112.4</v>
      </c>
      <c r="CH174" s="143">
        <v>113.1</v>
      </c>
      <c r="CI174" s="143">
        <v>111.2</v>
      </c>
      <c r="CJ174" s="146">
        <v>112.2</v>
      </c>
      <c r="CK174" s="146">
        <v>113.8</v>
      </c>
      <c r="CL174" s="146">
        <v>115.6</v>
      </c>
      <c r="CM174" s="147">
        <v>113.9</v>
      </c>
      <c r="CN174" s="147">
        <v>114.5</v>
      </c>
      <c r="CO174" s="147">
        <v>114.2</v>
      </c>
      <c r="CP174" s="148">
        <v>113.9</v>
      </c>
      <c r="CQ174" s="149">
        <v>114.9</v>
      </c>
      <c r="CR174" s="149">
        <v>115</v>
      </c>
      <c r="CS174" s="149">
        <v>114.6</v>
      </c>
      <c r="CT174" s="149">
        <v>114.9</v>
      </c>
      <c r="CU174" s="150">
        <v>115.1</v>
      </c>
      <c r="CV174" s="150">
        <v>116.2</v>
      </c>
      <c r="CW174" s="150">
        <v>118.6</v>
      </c>
      <c r="CX174" s="150">
        <v>119.3</v>
      </c>
      <c r="CY174" s="150">
        <v>119.6</v>
      </c>
      <c r="CZ174" s="150">
        <v>119.8</v>
      </c>
      <c r="DA174" s="150">
        <v>119.7</v>
      </c>
      <c r="DB174" s="151">
        <v>120.4</v>
      </c>
      <c r="DC174" s="151">
        <v>122.4</v>
      </c>
      <c r="DD174" s="151">
        <v>121.8</v>
      </c>
      <c r="DE174" s="151">
        <v>121.1</v>
      </c>
      <c r="DF174" s="151">
        <v>121.7</v>
      </c>
      <c r="DG174" s="151">
        <v>121.7</v>
      </c>
      <c r="DH174" s="151">
        <v>121.5</v>
      </c>
      <c r="DI174" s="151">
        <v>122.2</v>
      </c>
      <c r="DJ174" s="151">
        <v>121.9</v>
      </c>
      <c r="DK174" s="151">
        <v>121.4</v>
      </c>
      <c r="DL174" s="151">
        <v>122.2</v>
      </c>
      <c r="DM174" s="152">
        <v>122.2</v>
      </c>
      <c r="DN174" s="152">
        <v>122.1</v>
      </c>
      <c r="DO174" s="152">
        <v>122</v>
      </c>
      <c r="DP174" s="152">
        <v>120.9</v>
      </c>
      <c r="DQ174" s="152">
        <v>122.5</v>
      </c>
      <c r="DR174" s="152">
        <v>122.5</v>
      </c>
      <c r="DS174" s="152">
        <v>121.9</v>
      </c>
      <c r="DT174" s="152">
        <v>123.6</v>
      </c>
      <c r="DU174" s="152">
        <v>122.8</v>
      </c>
      <c r="DV174" s="152">
        <v>124</v>
      </c>
      <c r="DW174" s="152">
        <v>124.8</v>
      </c>
      <c r="DX174" s="152">
        <v>125.2</v>
      </c>
      <c r="DY174" s="152">
        <v>125.4</v>
      </c>
      <c r="DZ174" s="152">
        <v>127.4</v>
      </c>
      <c r="EA174" s="152">
        <v>128</v>
      </c>
      <c r="EB174" s="152">
        <v>127.5</v>
      </c>
      <c r="EC174" s="152">
        <v>126.9</v>
      </c>
      <c r="ED174" s="152">
        <v>126.8</v>
      </c>
      <c r="EE174" s="152">
        <v>126.6</v>
      </c>
      <c r="EF174" s="152">
        <v>128.80000000000001</v>
      </c>
      <c r="EG174" s="152">
        <v>129.6</v>
      </c>
      <c r="EH174" s="152">
        <v>130.80000000000001</v>
      </c>
      <c r="EI174" s="152">
        <v>131.4</v>
      </c>
      <c r="EJ174" s="152">
        <v>132.30000000000001</v>
      </c>
      <c r="EK174" s="152">
        <v>130.80000000000001</v>
      </c>
      <c r="EL174" s="152">
        <v>130.6</v>
      </c>
      <c r="EM174" s="152">
        <v>131.80000000000001</v>
      </c>
      <c r="EN174" s="152">
        <v>130.4</v>
      </c>
      <c r="EO174" s="152">
        <v>128.6</v>
      </c>
      <c r="EP174" s="152">
        <v>130</v>
      </c>
      <c r="EQ174" s="152">
        <v>130.19999999999999</v>
      </c>
      <c r="ER174" s="152">
        <v>132.1</v>
      </c>
      <c r="ES174" s="152">
        <v>131.80000000000001</v>
      </c>
      <c r="ET174" s="152">
        <v>132.1</v>
      </c>
      <c r="EU174" s="152">
        <v>131.80000000000001</v>
      </c>
      <c r="EV174" s="152">
        <v>131.80000000000001</v>
      </c>
      <c r="EW174" s="152">
        <v>132.80000000000001</v>
      </c>
    </row>
    <row r="175" spans="1:153">
      <c r="A175" s="141" t="s">
        <v>7384</v>
      </c>
      <c r="B175" s="141" t="s">
        <v>7385</v>
      </c>
      <c r="C175" s="142">
        <v>4.6949999999999999E-2</v>
      </c>
      <c r="D175" s="143">
        <v>100.5</v>
      </c>
      <c r="E175" s="143">
        <v>102.4</v>
      </c>
      <c r="F175" s="143">
        <v>101.7</v>
      </c>
      <c r="G175" s="143">
        <v>106.3</v>
      </c>
      <c r="H175" s="143">
        <v>109</v>
      </c>
      <c r="I175" s="143">
        <v>105.1</v>
      </c>
      <c r="J175" s="143">
        <v>103.1</v>
      </c>
      <c r="K175" s="143">
        <v>101.5</v>
      </c>
      <c r="L175" s="143">
        <v>100</v>
      </c>
      <c r="M175" s="143">
        <v>101.3</v>
      </c>
      <c r="N175" s="143">
        <v>101.2</v>
      </c>
      <c r="O175" s="143">
        <v>103.1</v>
      </c>
      <c r="P175" s="143">
        <v>104.1</v>
      </c>
      <c r="Q175" s="143">
        <v>106.6</v>
      </c>
      <c r="R175" s="143">
        <v>108.6</v>
      </c>
      <c r="S175" s="143">
        <v>106.7</v>
      </c>
      <c r="T175" s="143">
        <v>105.7</v>
      </c>
      <c r="U175" s="143">
        <v>106.2</v>
      </c>
      <c r="V175" s="143">
        <v>107.8</v>
      </c>
      <c r="W175" s="143">
        <v>110</v>
      </c>
      <c r="X175" s="143">
        <v>107.8</v>
      </c>
      <c r="Y175" s="143">
        <v>104.7</v>
      </c>
      <c r="Z175" s="143">
        <v>107.3</v>
      </c>
      <c r="AA175" s="143">
        <v>107.4</v>
      </c>
      <c r="AB175" s="143">
        <v>108.2</v>
      </c>
      <c r="AC175" s="143">
        <v>111.5</v>
      </c>
      <c r="AD175" s="143">
        <v>110.6</v>
      </c>
      <c r="AE175" s="143">
        <v>110.5</v>
      </c>
      <c r="AF175" s="143">
        <v>109.3</v>
      </c>
      <c r="AG175" s="143">
        <v>109.2</v>
      </c>
      <c r="AH175" s="143">
        <v>104.4</v>
      </c>
      <c r="AI175" s="143">
        <v>106.2</v>
      </c>
      <c r="AJ175" s="143">
        <v>96.6</v>
      </c>
      <c r="AK175" s="143">
        <v>101.3</v>
      </c>
      <c r="AL175" s="143">
        <v>104.2</v>
      </c>
      <c r="AM175" s="143">
        <v>101.9</v>
      </c>
      <c r="AN175" s="143">
        <v>104.4</v>
      </c>
      <c r="AO175" s="143">
        <v>108.2</v>
      </c>
      <c r="AP175" s="143">
        <v>108.8</v>
      </c>
      <c r="AQ175" s="143">
        <v>105.4</v>
      </c>
      <c r="AR175" s="143">
        <v>109.6</v>
      </c>
      <c r="AS175" s="143">
        <v>109.5</v>
      </c>
      <c r="AT175" s="143">
        <v>110.8</v>
      </c>
      <c r="AU175" s="143">
        <v>112</v>
      </c>
      <c r="AV175" s="143">
        <v>112.8</v>
      </c>
      <c r="AW175" s="143">
        <v>114</v>
      </c>
      <c r="AX175" s="143">
        <v>112.5</v>
      </c>
      <c r="AY175" s="143">
        <v>112.9</v>
      </c>
      <c r="AZ175" s="143">
        <v>111.3</v>
      </c>
      <c r="BA175" s="143">
        <v>113.7</v>
      </c>
      <c r="BB175" s="143">
        <v>112.4</v>
      </c>
      <c r="BC175" s="143">
        <v>111.3</v>
      </c>
      <c r="BD175" s="143">
        <v>111.1</v>
      </c>
      <c r="BE175" s="143">
        <v>111.3</v>
      </c>
      <c r="BF175" s="143">
        <v>111.6</v>
      </c>
      <c r="BG175" s="143">
        <v>111.4</v>
      </c>
      <c r="BH175" s="143">
        <v>109.1</v>
      </c>
      <c r="BI175" s="143">
        <v>107.4</v>
      </c>
      <c r="BJ175" s="143">
        <v>109.3</v>
      </c>
      <c r="BK175" s="144">
        <v>111.4</v>
      </c>
      <c r="BL175" s="143">
        <v>110.8</v>
      </c>
      <c r="BM175" s="143">
        <v>112.4</v>
      </c>
      <c r="BN175" s="143">
        <v>112.8</v>
      </c>
      <c r="BO175" s="143">
        <v>115.2</v>
      </c>
      <c r="BP175" s="143">
        <v>114.4</v>
      </c>
      <c r="BQ175" s="143">
        <v>112.4</v>
      </c>
      <c r="BR175" s="145">
        <v>113.5</v>
      </c>
      <c r="BS175" s="145">
        <v>114.1</v>
      </c>
      <c r="BT175" s="145">
        <v>114.8</v>
      </c>
      <c r="BU175" s="145">
        <v>113.1</v>
      </c>
      <c r="BV175" s="145">
        <v>112.6</v>
      </c>
      <c r="BW175" s="145">
        <v>111.2</v>
      </c>
      <c r="BX175" s="145">
        <v>112.5</v>
      </c>
      <c r="BY175" s="145">
        <v>104.7</v>
      </c>
      <c r="BZ175" s="143">
        <v>109.9</v>
      </c>
      <c r="CA175" s="143">
        <v>106</v>
      </c>
      <c r="CB175" s="143">
        <v>105.8</v>
      </c>
      <c r="CC175" s="143">
        <v>105.5</v>
      </c>
      <c r="CD175" s="143">
        <v>106.3</v>
      </c>
      <c r="CE175" s="143">
        <v>104.6</v>
      </c>
      <c r="CF175" s="143">
        <v>104.6</v>
      </c>
      <c r="CG175" s="143">
        <v>103.7</v>
      </c>
      <c r="CH175" s="143">
        <v>104.9</v>
      </c>
      <c r="CI175" s="143">
        <v>103.3</v>
      </c>
      <c r="CJ175" s="146">
        <v>103</v>
      </c>
      <c r="CK175" s="146">
        <v>103.9</v>
      </c>
      <c r="CL175" s="146">
        <v>109.2</v>
      </c>
      <c r="CM175" s="147">
        <v>106.6</v>
      </c>
      <c r="CN175" s="147">
        <v>105.6</v>
      </c>
      <c r="CO175" s="147">
        <v>106</v>
      </c>
      <c r="CP175" s="148">
        <v>106.4</v>
      </c>
      <c r="CQ175" s="149">
        <v>107.3</v>
      </c>
      <c r="CR175" s="149">
        <v>106.5</v>
      </c>
      <c r="CS175" s="149">
        <v>107.1</v>
      </c>
      <c r="CT175" s="149">
        <v>107.3</v>
      </c>
      <c r="CU175" s="150">
        <v>106.5</v>
      </c>
      <c r="CV175" s="150">
        <v>104.5</v>
      </c>
      <c r="CW175" s="150">
        <v>109.2</v>
      </c>
      <c r="CX175" s="150">
        <v>109.9</v>
      </c>
      <c r="CY175" s="150">
        <v>109.5</v>
      </c>
      <c r="CZ175" s="150">
        <v>111</v>
      </c>
      <c r="DA175" s="150">
        <v>110.4</v>
      </c>
      <c r="DB175" s="151">
        <v>109.8</v>
      </c>
      <c r="DC175" s="151">
        <v>110.4</v>
      </c>
      <c r="DD175" s="151">
        <v>109.6</v>
      </c>
      <c r="DE175" s="151">
        <v>110</v>
      </c>
      <c r="DF175" s="151">
        <v>110.5</v>
      </c>
      <c r="DG175" s="151">
        <v>111.8</v>
      </c>
      <c r="DH175" s="151">
        <v>109.8</v>
      </c>
      <c r="DI175" s="151">
        <v>110</v>
      </c>
      <c r="DJ175" s="151">
        <v>109.4</v>
      </c>
      <c r="DK175" s="151">
        <v>107.8</v>
      </c>
      <c r="DL175" s="151">
        <v>107.7</v>
      </c>
      <c r="DM175" s="152">
        <v>111.5</v>
      </c>
      <c r="DN175" s="152">
        <v>111.2</v>
      </c>
      <c r="DO175" s="152">
        <v>112.3</v>
      </c>
      <c r="DP175" s="152">
        <v>109</v>
      </c>
      <c r="DQ175" s="152">
        <v>111.4</v>
      </c>
      <c r="DR175" s="152">
        <v>112.1</v>
      </c>
      <c r="DS175" s="152">
        <v>112.4</v>
      </c>
      <c r="DT175" s="152">
        <v>114.1</v>
      </c>
      <c r="DU175" s="152">
        <v>109.7</v>
      </c>
      <c r="DV175" s="152">
        <v>110.6</v>
      </c>
      <c r="DW175" s="152">
        <v>112.4</v>
      </c>
      <c r="DX175" s="152">
        <v>111.9</v>
      </c>
      <c r="DY175" s="152">
        <v>112.8</v>
      </c>
      <c r="DZ175" s="152">
        <v>114.7</v>
      </c>
      <c r="EA175" s="152">
        <v>114.9</v>
      </c>
      <c r="EB175" s="152">
        <v>111.8</v>
      </c>
      <c r="EC175" s="152">
        <v>110.8</v>
      </c>
      <c r="ED175" s="152">
        <v>110.3</v>
      </c>
      <c r="EE175" s="152">
        <v>112.7</v>
      </c>
      <c r="EF175" s="152">
        <v>113.3</v>
      </c>
      <c r="EG175" s="152">
        <v>113.6</v>
      </c>
      <c r="EH175" s="152">
        <v>117.7</v>
      </c>
      <c r="EI175" s="152">
        <v>119.8</v>
      </c>
      <c r="EJ175" s="152">
        <v>120.8</v>
      </c>
      <c r="EK175" s="152">
        <v>116.4</v>
      </c>
      <c r="EL175" s="152">
        <v>116.5</v>
      </c>
      <c r="EM175" s="152">
        <v>118.2</v>
      </c>
      <c r="EN175" s="152">
        <v>116.1</v>
      </c>
      <c r="EO175" s="152">
        <v>114.9</v>
      </c>
      <c r="EP175" s="152">
        <v>115.9</v>
      </c>
      <c r="EQ175" s="152">
        <v>115.5</v>
      </c>
      <c r="ER175" s="152">
        <v>114.1</v>
      </c>
      <c r="ES175" s="152">
        <v>114.7</v>
      </c>
      <c r="ET175" s="152">
        <v>114.7</v>
      </c>
      <c r="EU175" s="152">
        <v>114.4</v>
      </c>
      <c r="EV175" s="152">
        <v>115.3</v>
      </c>
      <c r="EW175" s="152">
        <v>115.9</v>
      </c>
    </row>
    <row r="176" spans="1:153">
      <c r="A176" s="141" t="s">
        <v>7386</v>
      </c>
      <c r="B176" s="141" t="s">
        <v>7387</v>
      </c>
      <c r="C176" s="142">
        <v>3.3259999999999998E-2</v>
      </c>
      <c r="D176" s="143">
        <v>100.3</v>
      </c>
      <c r="E176" s="143">
        <v>104.8</v>
      </c>
      <c r="F176" s="143">
        <v>104.8</v>
      </c>
      <c r="G176" s="143">
        <v>104.8</v>
      </c>
      <c r="H176" s="143">
        <v>104.8</v>
      </c>
      <c r="I176" s="143">
        <v>104.8</v>
      </c>
      <c r="J176" s="143">
        <v>104.8</v>
      </c>
      <c r="K176" s="143">
        <v>104.8</v>
      </c>
      <c r="L176" s="143">
        <v>104.8</v>
      </c>
      <c r="M176" s="143">
        <v>104.8</v>
      </c>
      <c r="N176" s="143">
        <v>105.9</v>
      </c>
      <c r="O176" s="143">
        <v>105.9</v>
      </c>
      <c r="P176" s="143">
        <v>105.9</v>
      </c>
      <c r="Q176" s="143">
        <v>110.2</v>
      </c>
      <c r="R176" s="143">
        <v>109.4</v>
      </c>
      <c r="S176" s="143">
        <v>108.9</v>
      </c>
      <c r="T176" s="143">
        <v>108.9</v>
      </c>
      <c r="U176" s="143">
        <v>110</v>
      </c>
      <c r="V176" s="143">
        <v>110</v>
      </c>
      <c r="W176" s="143">
        <v>110</v>
      </c>
      <c r="X176" s="143">
        <v>110</v>
      </c>
      <c r="Y176" s="143">
        <v>111.1</v>
      </c>
      <c r="Z176" s="143">
        <v>111.1</v>
      </c>
      <c r="AA176" s="143">
        <v>112.8</v>
      </c>
      <c r="AB176" s="143">
        <v>112.8</v>
      </c>
      <c r="AC176" s="143">
        <v>112.8</v>
      </c>
      <c r="AD176" s="143">
        <v>112.8</v>
      </c>
      <c r="AE176" s="143">
        <v>112.8</v>
      </c>
      <c r="AF176" s="143">
        <v>112.8</v>
      </c>
      <c r="AG176" s="143">
        <v>112.8</v>
      </c>
      <c r="AH176" s="143">
        <v>112.8</v>
      </c>
      <c r="AI176" s="143">
        <v>112.8</v>
      </c>
      <c r="AJ176" s="143">
        <v>120</v>
      </c>
      <c r="AK176" s="143">
        <v>120</v>
      </c>
      <c r="AL176" s="143">
        <v>120</v>
      </c>
      <c r="AM176" s="143">
        <v>120</v>
      </c>
      <c r="AN176" s="143">
        <v>120</v>
      </c>
      <c r="AO176" s="143">
        <v>120</v>
      </c>
      <c r="AP176" s="143">
        <v>120.5</v>
      </c>
      <c r="AQ176" s="143">
        <v>121.8</v>
      </c>
      <c r="AR176" s="143">
        <v>121.8</v>
      </c>
      <c r="AS176" s="143">
        <v>121.8</v>
      </c>
      <c r="AT176" s="143">
        <v>121.8</v>
      </c>
      <c r="AU176" s="143">
        <v>121.8</v>
      </c>
      <c r="AV176" s="143">
        <v>121.8</v>
      </c>
      <c r="AW176" s="143">
        <v>121.8</v>
      </c>
      <c r="AX176" s="143">
        <v>121.8</v>
      </c>
      <c r="AY176" s="143">
        <v>123.6</v>
      </c>
      <c r="AZ176" s="143">
        <v>123.6</v>
      </c>
      <c r="BA176" s="143">
        <v>122.3</v>
      </c>
      <c r="BB176" s="143">
        <v>123.2</v>
      </c>
      <c r="BC176" s="143">
        <v>126.9</v>
      </c>
      <c r="BD176" s="143">
        <v>126.9</v>
      </c>
      <c r="BE176" s="143">
        <v>126.9</v>
      </c>
      <c r="BF176" s="143">
        <v>126.9</v>
      </c>
      <c r="BG176" s="143">
        <v>126.9</v>
      </c>
      <c r="BH176" s="143">
        <v>126.9</v>
      </c>
      <c r="BI176" s="143">
        <v>121.7</v>
      </c>
      <c r="BJ176" s="143">
        <v>121.7</v>
      </c>
      <c r="BK176" s="144">
        <v>119.7</v>
      </c>
      <c r="BL176" s="143">
        <v>119.7</v>
      </c>
      <c r="BM176" s="143">
        <v>119.7</v>
      </c>
      <c r="BN176" s="143">
        <v>117.6</v>
      </c>
      <c r="BO176" s="143">
        <v>116.9</v>
      </c>
      <c r="BP176" s="143">
        <v>116.9</v>
      </c>
      <c r="BQ176" s="143">
        <v>116.9</v>
      </c>
      <c r="BR176" s="145">
        <v>116.9</v>
      </c>
      <c r="BS176" s="145">
        <v>116.9</v>
      </c>
      <c r="BT176" s="145">
        <v>116.9</v>
      </c>
      <c r="BU176" s="145">
        <v>116.9</v>
      </c>
      <c r="BV176" s="145">
        <v>116.9</v>
      </c>
      <c r="BW176" s="145">
        <v>118.1</v>
      </c>
      <c r="BX176" s="145">
        <v>118.1</v>
      </c>
      <c r="BY176" s="145">
        <v>118.2</v>
      </c>
      <c r="BZ176" s="143">
        <v>105.7</v>
      </c>
      <c r="CA176" s="143">
        <v>105.3</v>
      </c>
      <c r="CB176" s="143">
        <v>105.3</v>
      </c>
      <c r="CC176" s="143">
        <v>105.3</v>
      </c>
      <c r="CD176" s="143">
        <v>105.3</v>
      </c>
      <c r="CE176" s="143">
        <v>105.5</v>
      </c>
      <c r="CF176" s="143">
        <v>105.3</v>
      </c>
      <c r="CG176" s="143">
        <v>105.3</v>
      </c>
      <c r="CH176" s="143">
        <v>105.3</v>
      </c>
      <c r="CI176" s="143">
        <v>105.3</v>
      </c>
      <c r="CJ176" s="146">
        <v>105.3</v>
      </c>
      <c r="CK176" s="146">
        <v>107.3</v>
      </c>
      <c r="CL176" s="146">
        <v>107.3</v>
      </c>
      <c r="CM176" s="147">
        <v>107.3</v>
      </c>
      <c r="CN176" s="147">
        <v>108.5</v>
      </c>
      <c r="CO176" s="147">
        <v>107.3</v>
      </c>
      <c r="CP176" s="148">
        <v>107.4</v>
      </c>
      <c r="CQ176" s="149">
        <v>107.8</v>
      </c>
      <c r="CR176" s="149">
        <v>107.8</v>
      </c>
      <c r="CS176" s="149">
        <v>106</v>
      </c>
      <c r="CT176" s="149">
        <v>107.8</v>
      </c>
      <c r="CU176" s="150">
        <v>107.8</v>
      </c>
      <c r="CV176" s="150">
        <v>107.8</v>
      </c>
      <c r="CW176" s="150">
        <v>107.8</v>
      </c>
      <c r="CX176" s="150">
        <v>108.2</v>
      </c>
      <c r="CY176" s="150">
        <v>108.2</v>
      </c>
      <c r="CZ176" s="150">
        <v>108.2</v>
      </c>
      <c r="DA176" s="150">
        <v>108.2</v>
      </c>
      <c r="DB176" s="151">
        <v>111.4</v>
      </c>
      <c r="DC176" s="151">
        <v>111.4</v>
      </c>
      <c r="DD176" s="151">
        <v>112.5</v>
      </c>
      <c r="DE176" s="151">
        <v>110.4</v>
      </c>
      <c r="DF176" s="151">
        <v>110.4</v>
      </c>
      <c r="DG176" s="151">
        <v>110.4</v>
      </c>
      <c r="DH176" s="151">
        <v>110.4</v>
      </c>
      <c r="DI176" s="151">
        <v>110.5</v>
      </c>
      <c r="DJ176" s="151">
        <v>110.5</v>
      </c>
      <c r="DK176" s="151">
        <v>110.5</v>
      </c>
      <c r="DL176" s="151">
        <v>110.5</v>
      </c>
      <c r="DM176" s="152">
        <v>110.5</v>
      </c>
      <c r="DN176" s="152">
        <v>110.5</v>
      </c>
      <c r="DO176" s="152">
        <v>110.5</v>
      </c>
      <c r="DP176" s="152">
        <v>110.5</v>
      </c>
      <c r="DQ176" s="152">
        <v>110.5</v>
      </c>
      <c r="DR176" s="152">
        <v>110.5</v>
      </c>
      <c r="DS176" s="152">
        <v>110.9</v>
      </c>
      <c r="DT176" s="152">
        <v>110.9</v>
      </c>
      <c r="DU176" s="152">
        <v>119.1</v>
      </c>
      <c r="DV176" s="152">
        <v>122.4</v>
      </c>
      <c r="DW176" s="152">
        <v>121.6</v>
      </c>
      <c r="DX176" s="152">
        <v>121.6</v>
      </c>
      <c r="DY176" s="152">
        <v>121.6</v>
      </c>
      <c r="DZ176" s="152">
        <v>123.2</v>
      </c>
      <c r="EA176" s="152">
        <v>124.1</v>
      </c>
      <c r="EB176" s="152">
        <v>123.2</v>
      </c>
      <c r="EC176" s="152">
        <v>122.2</v>
      </c>
      <c r="ED176" s="152">
        <v>119.5</v>
      </c>
      <c r="EE176" s="152">
        <v>119</v>
      </c>
      <c r="EF176" s="152">
        <v>122.7</v>
      </c>
      <c r="EG176" s="152">
        <v>122.2</v>
      </c>
      <c r="EH176" s="152">
        <v>121.5</v>
      </c>
      <c r="EI176" s="152">
        <v>120.9</v>
      </c>
      <c r="EJ176" s="152">
        <v>120.3</v>
      </c>
      <c r="EK176" s="152">
        <v>120.5</v>
      </c>
      <c r="EL176" s="152">
        <v>120.9</v>
      </c>
      <c r="EM176" s="152">
        <v>121.6</v>
      </c>
      <c r="EN176" s="152">
        <v>121.8</v>
      </c>
      <c r="EO176" s="152">
        <v>119.2</v>
      </c>
      <c r="EP176" s="152">
        <v>119.9</v>
      </c>
      <c r="EQ176" s="152">
        <v>120.2</v>
      </c>
      <c r="ER176" s="152">
        <v>129.19999999999999</v>
      </c>
      <c r="ES176" s="152">
        <v>129.19999999999999</v>
      </c>
      <c r="ET176" s="152">
        <v>131</v>
      </c>
      <c r="EU176" s="152">
        <v>130.6</v>
      </c>
      <c r="EV176" s="152">
        <v>130.4</v>
      </c>
      <c r="EW176" s="152">
        <v>132.1</v>
      </c>
    </row>
    <row r="177" spans="1:153">
      <c r="A177" s="141" t="s">
        <v>7388</v>
      </c>
      <c r="B177" s="141" t="s">
        <v>7389</v>
      </c>
      <c r="C177" s="142">
        <v>2.3910000000000001E-2</v>
      </c>
      <c r="D177" s="143">
        <v>98.6</v>
      </c>
      <c r="E177" s="143">
        <v>103.4</v>
      </c>
      <c r="F177" s="143">
        <v>105.4</v>
      </c>
      <c r="G177" s="143">
        <v>106.5</v>
      </c>
      <c r="H177" s="143">
        <v>106</v>
      </c>
      <c r="I177" s="143">
        <v>106.2</v>
      </c>
      <c r="J177" s="143">
        <v>105.9</v>
      </c>
      <c r="K177" s="143">
        <v>108</v>
      </c>
      <c r="L177" s="143">
        <v>106.1</v>
      </c>
      <c r="M177" s="143">
        <v>108.4</v>
      </c>
      <c r="N177" s="143">
        <v>108.4</v>
      </c>
      <c r="O177" s="143">
        <v>109.8</v>
      </c>
      <c r="P177" s="143">
        <v>108.8</v>
      </c>
      <c r="Q177" s="143">
        <v>112.7</v>
      </c>
      <c r="R177" s="143">
        <v>109.7</v>
      </c>
      <c r="S177" s="143">
        <v>111.7</v>
      </c>
      <c r="T177" s="143">
        <v>114.3</v>
      </c>
      <c r="U177" s="143">
        <v>113.5</v>
      </c>
      <c r="V177" s="143">
        <v>113</v>
      </c>
      <c r="W177" s="143">
        <v>113.1</v>
      </c>
      <c r="X177" s="143">
        <v>114.1</v>
      </c>
      <c r="Y177" s="143">
        <v>113.4</v>
      </c>
      <c r="Z177" s="143">
        <v>113</v>
      </c>
      <c r="AA177" s="143">
        <v>115.5</v>
      </c>
      <c r="AB177" s="143">
        <v>116.6</v>
      </c>
      <c r="AC177" s="143">
        <v>117.9</v>
      </c>
      <c r="AD177" s="143">
        <v>117.5</v>
      </c>
      <c r="AE177" s="143">
        <v>119.2</v>
      </c>
      <c r="AF177" s="143">
        <v>120.1</v>
      </c>
      <c r="AG177" s="143">
        <v>119.2</v>
      </c>
      <c r="AH177" s="143">
        <v>120.1</v>
      </c>
      <c r="AI177" s="143">
        <v>118.7</v>
      </c>
      <c r="AJ177" s="143">
        <v>119.5</v>
      </c>
      <c r="AK177" s="143">
        <v>117.1</v>
      </c>
      <c r="AL177" s="143">
        <v>117</v>
      </c>
      <c r="AM177" s="143">
        <v>122.1</v>
      </c>
      <c r="AN177" s="143">
        <v>121.9</v>
      </c>
      <c r="AO177" s="143">
        <v>123.8</v>
      </c>
      <c r="AP177" s="143">
        <v>124.3</v>
      </c>
      <c r="AQ177" s="143">
        <v>127.9</v>
      </c>
      <c r="AR177" s="143">
        <v>126.1</v>
      </c>
      <c r="AS177" s="143">
        <v>124.9</v>
      </c>
      <c r="AT177" s="143">
        <v>123.4</v>
      </c>
      <c r="AU177" s="143">
        <v>136.19999999999999</v>
      </c>
      <c r="AV177" s="143">
        <v>134.5</v>
      </c>
      <c r="AW177" s="143">
        <v>129.9</v>
      </c>
      <c r="AX177" s="143">
        <v>134</v>
      </c>
      <c r="AY177" s="143">
        <v>133.19999999999999</v>
      </c>
      <c r="AZ177" s="143">
        <v>132</v>
      </c>
      <c r="BA177" s="143">
        <v>137</v>
      </c>
      <c r="BB177" s="143">
        <v>140.1</v>
      </c>
      <c r="BC177" s="143">
        <v>136.30000000000001</v>
      </c>
      <c r="BD177" s="143">
        <v>135.5</v>
      </c>
      <c r="BE177" s="143">
        <v>135.1</v>
      </c>
      <c r="BF177" s="143">
        <v>136.80000000000001</v>
      </c>
      <c r="BG177" s="143">
        <v>140.6</v>
      </c>
      <c r="BH177" s="143">
        <v>137.80000000000001</v>
      </c>
      <c r="BI177" s="143">
        <v>139</v>
      </c>
      <c r="BJ177" s="143">
        <v>135.4</v>
      </c>
      <c r="BK177" s="144">
        <v>137.80000000000001</v>
      </c>
      <c r="BL177" s="143">
        <v>142.1</v>
      </c>
      <c r="BM177" s="143">
        <v>141.80000000000001</v>
      </c>
      <c r="BN177" s="143">
        <v>141.9</v>
      </c>
      <c r="BO177" s="143">
        <v>146.4</v>
      </c>
      <c r="BP177" s="143">
        <v>145.69999999999999</v>
      </c>
      <c r="BQ177" s="143">
        <v>143</v>
      </c>
      <c r="BR177" s="145">
        <v>148.30000000000001</v>
      </c>
      <c r="BS177" s="145">
        <v>145.9</v>
      </c>
      <c r="BT177" s="145">
        <v>148.6</v>
      </c>
      <c r="BU177" s="145">
        <v>146.9</v>
      </c>
      <c r="BV177" s="145">
        <v>141.5</v>
      </c>
      <c r="BW177" s="145">
        <v>143.5</v>
      </c>
      <c r="BX177" s="145">
        <v>148.19999999999999</v>
      </c>
      <c r="BY177" s="145">
        <v>148.9</v>
      </c>
      <c r="BZ177" s="143">
        <v>156</v>
      </c>
      <c r="CA177" s="143">
        <v>148.19999999999999</v>
      </c>
      <c r="CB177" s="143">
        <v>147.5</v>
      </c>
      <c r="CC177" s="143">
        <v>150.19999999999999</v>
      </c>
      <c r="CD177" s="143">
        <v>148</v>
      </c>
      <c r="CE177" s="143">
        <v>150</v>
      </c>
      <c r="CF177" s="143">
        <v>148.5</v>
      </c>
      <c r="CG177" s="143">
        <v>145.5</v>
      </c>
      <c r="CH177" s="143">
        <v>148.19999999999999</v>
      </c>
      <c r="CI177" s="143">
        <v>144.80000000000001</v>
      </c>
      <c r="CJ177" s="146">
        <v>146.69999999999999</v>
      </c>
      <c r="CK177" s="146">
        <v>150.6</v>
      </c>
      <c r="CL177" s="146">
        <v>150.69999999999999</v>
      </c>
      <c r="CM177" s="147">
        <v>144.9</v>
      </c>
      <c r="CN177" s="147">
        <v>148.30000000000001</v>
      </c>
      <c r="CO177" s="147">
        <v>147.9</v>
      </c>
      <c r="CP177" s="148">
        <v>145</v>
      </c>
      <c r="CQ177" s="149">
        <v>148.1</v>
      </c>
      <c r="CR177" s="149">
        <v>149.5</v>
      </c>
      <c r="CS177" s="149">
        <v>147.6</v>
      </c>
      <c r="CT177" s="149">
        <v>145.69999999999999</v>
      </c>
      <c r="CU177" s="150">
        <v>148.30000000000001</v>
      </c>
      <c r="CV177" s="150">
        <v>158.5</v>
      </c>
      <c r="CW177" s="150">
        <v>160.80000000000001</v>
      </c>
      <c r="CX177" s="150">
        <v>161.6</v>
      </c>
      <c r="CY177" s="150">
        <v>163.9</v>
      </c>
      <c r="CZ177" s="150">
        <v>162.1</v>
      </c>
      <c r="DA177" s="150">
        <v>162.1</v>
      </c>
      <c r="DB177" s="151">
        <v>152.4</v>
      </c>
      <c r="DC177" s="151">
        <v>162.19999999999999</v>
      </c>
      <c r="DD177" s="151">
        <v>158.5</v>
      </c>
      <c r="DE177" s="151">
        <v>157.5</v>
      </c>
      <c r="DF177" s="151">
        <v>159.6</v>
      </c>
      <c r="DG177" s="151">
        <v>156.19999999999999</v>
      </c>
      <c r="DH177" s="151">
        <v>158.30000000000001</v>
      </c>
      <c r="DI177" s="151">
        <v>161.5</v>
      </c>
      <c r="DJ177" s="151">
        <v>160.9</v>
      </c>
      <c r="DK177" s="151">
        <v>161</v>
      </c>
      <c r="DL177" s="151">
        <v>164.1</v>
      </c>
      <c r="DM177" s="152">
        <v>163.1</v>
      </c>
      <c r="DN177" s="152">
        <v>163</v>
      </c>
      <c r="DO177" s="152">
        <v>161.6</v>
      </c>
      <c r="DP177" s="152">
        <v>162.6</v>
      </c>
      <c r="DQ177" s="152">
        <v>163.5</v>
      </c>
      <c r="DR177" s="152">
        <v>161.5</v>
      </c>
      <c r="DS177" s="152">
        <v>157.5</v>
      </c>
      <c r="DT177" s="152">
        <v>162.1</v>
      </c>
      <c r="DU177" s="152">
        <v>153.6</v>
      </c>
      <c r="DV177" s="152">
        <v>155.69999999999999</v>
      </c>
      <c r="DW177" s="152">
        <v>154.4</v>
      </c>
      <c r="DX177" s="152">
        <v>155.80000000000001</v>
      </c>
      <c r="DY177" s="152">
        <v>155.30000000000001</v>
      </c>
      <c r="DZ177" s="152">
        <v>159.69999999999999</v>
      </c>
      <c r="EA177" s="152">
        <v>158.30000000000001</v>
      </c>
      <c r="EB177" s="152">
        <v>161</v>
      </c>
      <c r="EC177" s="152">
        <v>159.30000000000001</v>
      </c>
      <c r="ED177" s="152">
        <v>164.5</v>
      </c>
      <c r="EE177" s="152">
        <v>158.19999999999999</v>
      </c>
      <c r="EF177" s="152">
        <v>163.30000000000001</v>
      </c>
      <c r="EG177" s="152">
        <v>167.6</v>
      </c>
      <c r="EH177" s="152">
        <v>167.4</v>
      </c>
      <c r="EI177" s="152">
        <v>167.9</v>
      </c>
      <c r="EJ177" s="152">
        <v>171</v>
      </c>
      <c r="EK177" s="152">
        <v>169.5</v>
      </c>
      <c r="EL177" s="152">
        <v>171.1</v>
      </c>
      <c r="EM177" s="152">
        <v>172.5</v>
      </c>
      <c r="EN177" s="152">
        <v>167.9</v>
      </c>
      <c r="EO177" s="152">
        <v>166.5</v>
      </c>
      <c r="EP177" s="152">
        <v>168.3</v>
      </c>
      <c r="EQ177" s="152">
        <v>170.2</v>
      </c>
      <c r="ER177" s="152">
        <v>175</v>
      </c>
      <c r="ES177" s="152">
        <v>173.5</v>
      </c>
      <c r="ET177" s="152">
        <v>172.8</v>
      </c>
      <c r="EU177" s="152">
        <v>171.9</v>
      </c>
      <c r="EV177" s="152">
        <v>170.6</v>
      </c>
      <c r="EW177" s="152">
        <v>172.8</v>
      </c>
    </row>
    <row r="178" spans="1:153">
      <c r="A178" s="141" t="s">
        <v>7390</v>
      </c>
      <c r="B178" s="141" t="s">
        <v>7391</v>
      </c>
      <c r="C178" s="142">
        <v>3.397E-2</v>
      </c>
      <c r="D178" s="143">
        <v>102.7</v>
      </c>
      <c r="E178" s="143">
        <v>103.5</v>
      </c>
      <c r="F178" s="143">
        <v>103</v>
      </c>
      <c r="G178" s="143">
        <v>103.4</v>
      </c>
      <c r="H178" s="143">
        <v>102.8</v>
      </c>
      <c r="I178" s="143">
        <v>103</v>
      </c>
      <c r="J178" s="143">
        <v>103.3</v>
      </c>
      <c r="K178" s="143">
        <v>103.4</v>
      </c>
      <c r="L178" s="143">
        <v>103.7</v>
      </c>
      <c r="M178" s="143">
        <v>104.9</v>
      </c>
      <c r="N178" s="143">
        <v>105</v>
      </c>
      <c r="O178" s="143">
        <v>104.4</v>
      </c>
      <c r="P178" s="143">
        <v>105.1</v>
      </c>
      <c r="Q178" s="143">
        <v>99.8</v>
      </c>
      <c r="R178" s="143">
        <v>99.6</v>
      </c>
      <c r="S178" s="143">
        <v>100.1</v>
      </c>
      <c r="T178" s="143">
        <v>100.1</v>
      </c>
      <c r="U178" s="143">
        <v>100.6</v>
      </c>
      <c r="V178" s="143">
        <v>100.6</v>
      </c>
      <c r="W178" s="143">
        <v>100.9</v>
      </c>
      <c r="X178" s="143">
        <v>103.5</v>
      </c>
      <c r="Y178" s="143">
        <v>105.3</v>
      </c>
      <c r="Z178" s="143">
        <v>104.8</v>
      </c>
      <c r="AA178" s="143">
        <v>104.9</v>
      </c>
      <c r="AB178" s="143">
        <v>106</v>
      </c>
      <c r="AC178" s="143">
        <v>105.7</v>
      </c>
      <c r="AD178" s="143">
        <v>106.4</v>
      </c>
      <c r="AE178" s="143">
        <v>107.9</v>
      </c>
      <c r="AF178" s="143">
        <v>113.1</v>
      </c>
      <c r="AG178" s="143">
        <v>113</v>
      </c>
      <c r="AH178" s="143">
        <v>112.8</v>
      </c>
      <c r="AI178" s="143">
        <v>113.9</v>
      </c>
      <c r="AJ178" s="143">
        <v>115.6</v>
      </c>
      <c r="AK178" s="143">
        <v>116.6</v>
      </c>
      <c r="AL178" s="143">
        <v>116.4</v>
      </c>
      <c r="AM178" s="143">
        <v>116.6</v>
      </c>
      <c r="AN178" s="143">
        <v>114.8</v>
      </c>
      <c r="AO178" s="143">
        <v>115.4</v>
      </c>
      <c r="AP178" s="143">
        <v>114.6</v>
      </c>
      <c r="AQ178" s="143">
        <v>113.2</v>
      </c>
      <c r="AR178" s="143">
        <v>112.6</v>
      </c>
      <c r="AS178" s="143">
        <v>112.8</v>
      </c>
      <c r="AT178" s="143">
        <v>112.2</v>
      </c>
      <c r="AU178" s="143">
        <v>111.8</v>
      </c>
      <c r="AV178" s="143">
        <v>113.2</v>
      </c>
      <c r="AW178" s="143">
        <v>114.2</v>
      </c>
      <c r="AX178" s="143">
        <v>114.7</v>
      </c>
      <c r="AY178" s="143">
        <v>113.8</v>
      </c>
      <c r="AZ178" s="143">
        <v>113.4</v>
      </c>
      <c r="BA178" s="143">
        <v>116.4</v>
      </c>
      <c r="BB178" s="143">
        <v>116.9</v>
      </c>
      <c r="BC178" s="143">
        <v>116.6</v>
      </c>
      <c r="BD178" s="143">
        <v>117.9</v>
      </c>
      <c r="BE178" s="143">
        <v>117.1</v>
      </c>
      <c r="BF178" s="143">
        <v>117.3</v>
      </c>
      <c r="BG178" s="143">
        <v>117.6</v>
      </c>
      <c r="BH178" s="143">
        <v>117</v>
      </c>
      <c r="BI178" s="143">
        <v>116.9</v>
      </c>
      <c r="BJ178" s="143">
        <v>118</v>
      </c>
      <c r="BK178" s="144">
        <v>117</v>
      </c>
      <c r="BL178" s="143">
        <v>117.6</v>
      </c>
      <c r="BM178" s="143">
        <v>117.8</v>
      </c>
      <c r="BN178" s="143">
        <v>117</v>
      </c>
      <c r="BO178" s="143">
        <v>109.2</v>
      </c>
      <c r="BP178" s="143">
        <v>110.4</v>
      </c>
      <c r="BQ178" s="143">
        <v>109.8</v>
      </c>
      <c r="BR178" s="145">
        <v>110</v>
      </c>
      <c r="BS178" s="145">
        <v>110</v>
      </c>
      <c r="BT178" s="145">
        <v>109</v>
      </c>
      <c r="BU178" s="145">
        <v>107.1</v>
      </c>
      <c r="BV178" s="145">
        <v>107.1</v>
      </c>
      <c r="BW178" s="145">
        <v>107.6</v>
      </c>
      <c r="BX178" s="145">
        <v>107.1</v>
      </c>
      <c r="BY178" s="145">
        <v>107.5</v>
      </c>
      <c r="BZ178" s="143">
        <v>106.7</v>
      </c>
      <c r="CA178" s="143">
        <v>109.3</v>
      </c>
      <c r="CB178" s="143">
        <v>109.8</v>
      </c>
      <c r="CC178" s="143">
        <v>109.7</v>
      </c>
      <c r="CD178" s="143">
        <v>109.6</v>
      </c>
      <c r="CE178" s="143">
        <v>109.6</v>
      </c>
      <c r="CF178" s="143">
        <v>108.9</v>
      </c>
      <c r="CG178" s="143">
        <v>108.2</v>
      </c>
      <c r="CH178" s="143">
        <v>107.5</v>
      </c>
      <c r="CI178" s="143">
        <v>104.4</v>
      </c>
      <c r="CJ178" s="146">
        <v>107.4</v>
      </c>
      <c r="CK178" s="146">
        <v>108.1</v>
      </c>
      <c r="CL178" s="146">
        <v>107.9</v>
      </c>
      <c r="CM178" s="147">
        <v>108.5</v>
      </c>
      <c r="CN178" s="147">
        <v>108.8</v>
      </c>
      <c r="CO178" s="147">
        <v>108.5</v>
      </c>
      <c r="CP178" s="148">
        <v>108.8</v>
      </c>
      <c r="CQ178" s="149">
        <v>108.9</v>
      </c>
      <c r="CR178" s="149">
        <v>109.5</v>
      </c>
      <c r="CS178" s="149">
        <v>110.1</v>
      </c>
      <c r="CT178" s="149">
        <v>110.7</v>
      </c>
      <c r="CU178" s="150">
        <v>110.6</v>
      </c>
      <c r="CV178" s="150">
        <v>110.9</v>
      </c>
      <c r="CW178" s="150">
        <v>112.7</v>
      </c>
      <c r="CX178" s="150">
        <v>113.4</v>
      </c>
      <c r="CY178" s="150">
        <v>113.7</v>
      </c>
      <c r="CZ178" s="150">
        <v>113.7</v>
      </c>
      <c r="DA178" s="150">
        <v>114</v>
      </c>
      <c r="DB178" s="151">
        <v>121.4</v>
      </c>
      <c r="DC178" s="151">
        <v>122</v>
      </c>
      <c r="DD178" s="151">
        <v>121.9</v>
      </c>
      <c r="DE178" s="151">
        <v>121.1</v>
      </c>
      <c r="DF178" s="151">
        <v>121.7</v>
      </c>
      <c r="DG178" s="151">
        <v>122.2</v>
      </c>
      <c r="DH178" s="151">
        <v>122.5</v>
      </c>
      <c r="DI178" s="151">
        <v>123.1</v>
      </c>
      <c r="DJ178" s="151">
        <v>122.7</v>
      </c>
      <c r="DK178" s="151">
        <v>123.1</v>
      </c>
      <c r="DL178" s="151">
        <v>124.1</v>
      </c>
      <c r="DM178" s="152">
        <v>119.8</v>
      </c>
      <c r="DN178" s="152">
        <v>119.5</v>
      </c>
      <c r="DO178" s="152">
        <v>119</v>
      </c>
      <c r="DP178" s="152">
        <v>118</v>
      </c>
      <c r="DQ178" s="152">
        <v>120.9</v>
      </c>
      <c r="DR178" s="152">
        <v>121.4</v>
      </c>
      <c r="DS178" s="152">
        <v>120.9</v>
      </c>
      <c r="DT178" s="152">
        <v>122.1</v>
      </c>
      <c r="DU178" s="152">
        <v>123</v>
      </c>
      <c r="DV178" s="152">
        <v>121.7</v>
      </c>
      <c r="DW178" s="152">
        <v>124.4</v>
      </c>
      <c r="DX178" s="152">
        <v>125.5</v>
      </c>
      <c r="DY178" s="152">
        <v>125.3</v>
      </c>
      <c r="DZ178" s="152">
        <v>126.4</v>
      </c>
      <c r="EA178" s="152">
        <v>128.69999999999999</v>
      </c>
      <c r="EB178" s="152">
        <v>129.5</v>
      </c>
      <c r="EC178" s="152">
        <v>131</v>
      </c>
      <c r="ED178" s="152">
        <v>130.4</v>
      </c>
      <c r="EE178" s="152">
        <v>130.80000000000001</v>
      </c>
      <c r="EF178" s="152">
        <v>131.9</v>
      </c>
      <c r="EG178" s="152">
        <v>132.4</v>
      </c>
      <c r="EH178" s="152">
        <v>132.4</v>
      </c>
      <c r="EI178" s="152">
        <v>132.1</v>
      </c>
      <c r="EJ178" s="152">
        <v>132.6</v>
      </c>
      <c r="EK178" s="152">
        <v>133.4</v>
      </c>
      <c r="EL178" s="152">
        <v>130.9</v>
      </c>
      <c r="EM178" s="152">
        <v>131.80000000000001</v>
      </c>
      <c r="EN178" s="152">
        <v>132.4</v>
      </c>
      <c r="EO178" s="152">
        <v>130.30000000000001</v>
      </c>
      <c r="EP178" s="152">
        <v>132.19999999999999</v>
      </c>
      <c r="EQ178" s="152">
        <v>132</v>
      </c>
      <c r="ER178" s="152">
        <v>129.69999999999999</v>
      </c>
      <c r="ES178" s="152">
        <v>128.6</v>
      </c>
      <c r="ET178" s="152">
        <v>128.6</v>
      </c>
      <c r="EU178" s="152">
        <v>129</v>
      </c>
      <c r="EV178" s="152">
        <v>128.80000000000001</v>
      </c>
      <c r="EW178" s="152">
        <v>128.9</v>
      </c>
    </row>
    <row r="179" spans="1:153">
      <c r="A179" s="141" t="s">
        <v>7392</v>
      </c>
      <c r="B179" s="141" t="s">
        <v>7393</v>
      </c>
      <c r="C179" s="142">
        <v>2.6429299999999998</v>
      </c>
      <c r="D179" s="143">
        <v>109.7</v>
      </c>
      <c r="E179" s="143">
        <v>110.1</v>
      </c>
      <c r="F179" s="143">
        <v>109.4</v>
      </c>
      <c r="G179" s="143">
        <v>111.3</v>
      </c>
      <c r="H179" s="143">
        <v>112</v>
      </c>
      <c r="I179" s="143">
        <v>110.6</v>
      </c>
      <c r="J179" s="143">
        <v>104.9</v>
      </c>
      <c r="K179" s="143">
        <v>103.3</v>
      </c>
      <c r="L179" s="143">
        <v>101.2</v>
      </c>
      <c r="M179" s="143">
        <v>101.7</v>
      </c>
      <c r="N179" s="143">
        <v>101.3</v>
      </c>
      <c r="O179" s="143">
        <v>100</v>
      </c>
      <c r="P179" s="143">
        <v>99.8</v>
      </c>
      <c r="Q179" s="143">
        <v>99.9</v>
      </c>
      <c r="R179" s="143">
        <v>100.9</v>
      </c>
      <c r="S179" s="143">
        <v>101.9</v>
      </c>
      <c r="T179" s="143">
        <v>103.5</v>
      </c>
      <c r="U179" s="143">
        <v>104.7</v>
      </c>
      <c r="V179" s="143">
        <v>105.3</v>
      </c>
      <c r="W179" s="143">
        <v>106.8</v>
      </c>
      <c r="X179" s="143">
        <v>106.9</v>
      </c>
      <c r="Y179" s="143">
        <v>105.7</v>
      </c>
      <c r="Z179" s="143">
        <v>105.6</v>
      </c>
      <c r="AA179" s="143">
        <v>107.4</v>
      </c>
      <c r="AB179" s="143">
        <v>107.7</v>
      </c>
      <c r="AC179" s="143">
        <v>106.6</v>
      </c>
      <c r="AD179" s="143">
        <v>104.7</v>
      </c>
      <c r="AE179" s="143">
        <v>105.1</v>
      </c>
      <c r="AF179" s="143">
        <v>103.5</v>
      </c>
      <c r="AG179" s="143">
        <v>101.3</v>
      </c>
      <c r="AH179" s="143">
        <v>100.4</v>
      </c>
      <c r="AI179" s="143">
        <v>98.9</v>
      </c>
      <c r="AJ179" s="143">
        <v>98.4</v>
      </c>
      <c r="AK179" s="143">
        <v>99.7</v>
      </c>
      <c r="AL179" s="143">
        <v>99.2</v>
      </c>
      <c r="AM179" s="143">
        <v>99</v>
      </c>
      <c r="AN179" s="143">
        <v>98.5</v>
      </c>
      <c r="AO179" s="143">
        <v>99.3</v>
      </c>
      <c r="AP179" s="143">
        <v>100</v>
      </c>
      <c r="AQ179" s="143">
        <v>99.9</v>
      </c>
      <c r="AR179" s="143">
        <v>97.9</v>
      </c>
      <c r="AS179" s="143">
        <v>97.8</v>
      </c>
      <c r="AT179" s="143">
        <v>99.1</v>
      </c>
      <c r="AU179" s="143">
        <v>98.7</v>
      </c>
      <c r="AV179" s="143">
        <v>98.4</v>
      </c>
      <c r="AW179" s="143">
        <v>97.3</v>
      </c>
      <c r="AX179" s="143">
        <v>98.1</v>
      </c>
      <c r="AY179" s="143">
        <v>99.8</v>
      </c>
      <c r="AZ179" s="143">
        <v>103.1</v>
      </c>
      <c r="BA179" s="143">
        <v>104.5</v>
      </c>
      <c r="BB179" s="143">
        <v>104.1</v>
      </c>
      <c r="BC179" s="143">
        <v>104.3</v>
      </c>
      <c r="BD179" s="143">
        <v>105.8</v>
      </c>
      <c r="BE179" s="143">
        <v>107.6</v>
      </c>
      <c r="BF179" s="143">
        <v>107.6</v>
      </c>
      <c r="BG179" s="143">
        <v>108</v>
      </c>
      <c r="BH179" s="143">
        <v>110.1</v>
      </c>
      <c r="BI179" s="143">
        <v>111</v>
      </c>
      <c r="BJ179" s="143">
        <v>110</v>
      </c>
      <c r="BK179" s="144">
        <v>108.4</v>
      </c>
      <c r="BL179" s="143">
        <v>107.2</v>
      </c>
      <c r="BM179" s="143">
        <v>106</v>
      </c>
      <c r="BN179" s="143">
        <v>105.9</v>
      </c>
      <c r="BO179" s="143">
        <v>105.9</v>
      </c>
      <c r="BP179" s="143">
        <v>106.3</v>
      </c>
      <c r="BQ179" s="143">
        <v>107.8</v>
      </c>
      <c r="BR179" s="145">
        <v>108.5</v>
      </c>
      <c r="BS179" s="145">
        <v>110.5</v>
      </c>
      <c r="BT179" s="145">
        <v>111.5</v>
      </c>
      <c r="BU179" s="145">
        <v>112.5</v>
      </c>
      <c r="BV179" s="145">
        <v>113.5</v>
      </c>
      <c r="BW179" s="145">
        <v>117</v>
      </c>
      <c r="BX179" s="145">
        <v>119.2</v>
      </c>
      <c r="BY179" s="145">
        <v>120</v>
      </c>
      <c r="BZ179" s="143">
        <v>120.6</v>
      </c>
      <c r="CA179" s="143">
        <v>120.2</v>
      </c>
      <c r="CB179" s="143">
        <v>118.8</v>
      </c>
      <c r="CC179" s="143">
        <v>119</v>
      </c>
      <c r="CD179" s="143">
        <v>118.8</v>
      </c>
      <c r="CE179" s="143">
        <v>116.4</v>
      </c>
      <c r="CF179" s="143">
        <v>113.9</v>
      </c>
      <c r="CG179" s="143">
        <v>114.8</v>
      </c>
      <c r="CH179" s="143">
        <v>115.4</v>
      </c>
      <c r="CI179" s="143">
        <v>114.2</v>
      </c>
      <c r="CJ179" s="146">
        <v>113.9</v>
      </c>
      <c r="CK179" s="146">
        <v>113.2</v>
      </c>
      <c r="CL179" s="146">
        <v>112.5</v>
      </c>
      <c r="CM179" s="147">
        <v>112.3</v>
      </c>
      <c r="CN179" s="147">
        <v>113.9</v>
      </c>
      <c r="CO179" s="147">
        <v>114.9</v>
      </c>
      <c r="CP179" s="148">
        <v>116.4</v>
      </c>
      <c r="CQ179" s="149">
        <v>119.4</v>
      </c>
      <c r="CR179" s="149">
        <v>126.4</v>
      </c>
      <c r="CS179" s="149">
        <v>131.6</v>
      </c>
      <c r="CT179" s="149">
        <v>129.30000000000001</v>
      </c>
      <c r="CU179" s="150">
        <v>127.3</v>
      </c>
      <c r="CV179" s="150">
        <v>126.4</v>
      </c>
      <c r="CW179" s="150">
        <v>125.7</v>
      </c>
      <c r="CX179" s="150">
        <v>128.5</v>
      </c>
      <c r="CY179" s="150">
        <v>130.1</v>
      </c>
      <c r="CZ179" s="150">
        <v>133.69999999999999</v>
      </c>
      <c r="DA179" s="150">
        <v>136.69999999999999</v>
      </c>
      <c r="DB179" s="151">
        <v>140.6</v>
      </c>
      <c r="DC179" s="151">
        <v>147.1</v>
      </c>
      <c r="DD179" s="151">
        <v>153.9</v>
      </c>
      <c r="DE179" s="151">
        <v>159</v>
      </c>
      <c r="DF179" s="151">
        <v>164.4</v>
      </c>
      <c r="DG179" s="151">
        <v>172.5</v>
      </c>
      <c r="DH179" s="151">
        <v>182.7</v>
      </c>
      <c r="DI179" s="151">
        <v>191</v>
      </c>
      <c r="DJ179" s="151">
        <v>184.5</v>
      </c>
      <c r="DK179" s="151">
        <v>185.9</v>
      </c>
      <c r="DL179" s="151">
        <v>188.4</v>
      </c>
      <c r="DM179" s="152">
        <v>188.6</v>
      </c>
      <c r="DN179" s="152">
        <v>187.3</v>
      </c>
      <c r="DO179" s="152">
        <v>184.2</v>
      </c>
      <c r="DP179" s="152">
        <v>180.1</v>
      </c>
      <c r="DQ179" s="152">
        <v>180.8</v>
      </c>
      <c r="DR179" s="152">
        <v>190.1</v>
      </c>
      <c r="DS179" s="152">
        <v>202.5</v>
      </c>
      <c r="DT179" s="152">
        <v>210.7</v>
      </c>
      <c r="DU179" s="152">
        <v>213.6</v>
      </c>
      <c r="DV179" s="152">
        <v>204.7</v>
      </c>
      <c r="DW179" s="152">
        <v>190.3</v>
      </c>
      <c r="DX179" s="152">
        <v>186.4</v>
      </c>
      <c r="DY179" s="152">
        <v>173.1</v>
      </c>
      <c r="DZ179" s="152">
        <v>173.3</v>
      </c>
      <c r="EA179" s="152">
        <v>174.7</v>
      </c>
      <c r="EB179" s="152">
        <v>168.7</v>
      </c>
      <c r="EC179" s="152">
        <v>166.1</v>
      </c>
      <c r="ED179" s="152">
        <v>162.9</v>
      </c>
      <c r="EE179" s="152">
        <v>157.9</v>
      </c>
      <c r="EF179" s="152">
        <v>155.4</v>
      </c>
      <c r="EG179" s="152">
        <v>149.69999999999999</v>
      </c>
      <c r="EH179" s="152">
        <v>145</v>
      </c>
      <c r="EI179" s="152">
        <v>147.69999999999999</v>
      </c>
      <c r="EJ179" s="152">
        <v>147.5</v>
      </c>
      <c r="EK179" s="152">
        <v>142.69999999999999</v>
      </c>
      <c r="EL179" s="152">
        <v>141.4</v>
      </c>
      <c r="EM179" s="152">
        <v>142.19999999999999</v>
      </c>
      <c r="EN179" s="152">
        <v>140.80000000000001</v>
      </c>
      <c r="EO179" s="152">
        <v>140.19999999999999</v>
      </c>
      <c r="EP179" s="152">
        <v>141.1</v>
      </c>
      <c r="EQ179" s="152">
        <v>145.69999999999999</v>
      </c>
      <c r="ER179" s="152">
        <v>147.80000000000001</v>
      </c>
      <c r="ES179" s="152">
        <v>147.6</v>
      </c>
      <c r="ET179" s="152">
        <v>148.4</v>
      </c>
      <c r="EU179" s="152">
        <v>149.30000000000001</v>
      </c>
      <c r="EV179" s="152">
        <v>150.19999999999999</v>
      </c>
      <c r="EW179" s="152">
        <v>157.69999999999999</v>
      </c>
    </row>
    <row r="180" spans="1:153">
      <c r="A180" s="141" t="s">
        <v>7394</v>
      </c>
      <c r="B180" s="141" t="s">
        <v>7395</v>
      </c>
      <c r="C180" s="142">
        <v>0.37936999999999999</v>
      </c>
      <c r="D180" s="143">
        <v>105.9</v>
      </c>
      <c r="E180" s="143">
        <v>107</v>
      </c>
      <c r="F180" s="143">
        <v>106.3</v>
      </c>
      <c r="G180" s="143">
        <v>107</v>
      </c>
      <c r="H180" s="143">
        <v>108.1</v>
      </c>
      <c r="I180" s="143">
        <v>107.3</v>
      </c>
      <c r="J180" s="143">
        <v>102.7</v>
      </c>
      <c r="K180" s="143">
        <v>101.4</v>
      </c>
      <c r="L180" s="143">
        <v>99.7</v>
      </c>
      <c r="M180" s="143">
        <v>99.9</v>
      </c>
      <c r="N180" s="143">
        <v>98.6</v>
      </c>
      <c r="O180" s="143">
        <v>96.9</v>
      </c>
      <c r="P180" s="143">
        <v>96.7</v>
      </c>
      <c r="Q180" s="143">
        <v>97.9</v>
      </c>
      <c r="R180" s="143">
        <v>98.3</v>
      </c>
      <c r="S180" s="143">
        <v>100.4</v>
      </c>
      <c r="T180" s="143">
        <v>100</v>
      </c>
      <c r="U180" s="143">
        <v>101.9</v>
      </c>
      <c r="V180" s="143">
        <v>100.8</v>
      </c>
      <c r="W180" s="143">
        <v>103</v>
      </c>
      <c r="X180" s="143">
        <v>105.6</v>
      </c>
      <c r="Y180" s="143">
        <v>106</v>
      </c>
      <c r="Z180" s="143">
        <v>105.4</v>
      </c>
      <c r="AA180" s="143">
        <v>104.1</v>
      </c>
      <c r="AB180" s="143">
        <v>107.6</v>
      </c>
      <c r="AC180" s="143">
        <v>106.6</v>
      </c>
      <c r="AD180" s="143">
        <v>105.4</v>
      </c>
      <c r="AE180" s="143">
        <v>107.4</v>
      </c>
      <c r="AF180" s="143">
        <v>104.8</v>
      </c>
      <c r="AG180" s="143">
        <v>104.5</v>
      </c>
      <c r="AH180" s="143">
        <v>101.7</v>
      </c>
      <c r="AI180" s="143">
        <v>100.6</v>
      </c>
      <c r="AJ180" s="143">
        <v>101.3</v>
      </c>
      <c r="AK180" s="143">
        <v>101.6</v>
      </c>
      <c r="AL180" s="143">
        <v>99.1</v>
      </c>
      <c r="AM180" s="143">
        <v>99.4</v>
      </c>
      <c r="AN180" s="143">
        <v>98.9</v>
      </c>
      <c r="AO180" s="143">
        <v>98.3</v>
      </c>
      <c r="AP180" s="143">
        <v>99.6</v>
      </c>
      <c r="AQ180" s="143">
        <v>98</v>
      </c>
      <c r="AR180" s="143">
        <v>96.6</v>
      </c>
      <c r="AS180" s="143">
        <v>96.3</v>
      </c>
      <c r="AT180" s="143">
        <v>97.1</v>
      </c>
      <c r="AU180" s="143">
        <v>96.1</v>
      </c>
      <c r="AV180" s="143">
        <v>94.6</v>
      </c>
      <c r="AW180" s="143">
        <v>94.8</v>
      </c>
      <c r="AX180" s="143">
        <v>96.7</v>
      </c>
      <c r="AY180" s="143">
        <v>98.6</v>
      </c>
      <c r="AZ180" s="143">
        <v>102.9</v>
      </c>
      <c r="BA180" s="143">
        <v>105.5</v>
      </c>
      <c r="BB180" s="143">
        <v>102.6</v>
      </c>
      <c r="BC180" s="143">
        <v>102.7</v>
      </c>
      <c r="BD180" s="143">
        <v>102.3</v>
      </c>
      <c r="BE180" s="143">
        <v>103.6</v>
      </c>
      <c r="BF180" s="143">
        <v>106.7</v>
      </c>
      <c r="BG180" s="143">
        <v>110</v>
      </c>
      <c r="BH180" s="143">
        <v>111.8</v>
      </c>
      <c r="BI180" s="143">
        <v>112.7</v>
      </c>
      <c r="BJ180" s="143">
        <v>113</v>
      </c>
      <c r="BK180" s="144">
        <v>109.9</v>
      </c>
      <c r="BL180" s="143">
        <v>109.3</v>
      </c>
      <c r="BM180" s="143">
        <v>108.3</v>
      </c>
      <c r="BN180" s="143">
        <v>108.7</v>
      </c>
      <c r="BO180" s="143">
        <v>107.4</v>
      </c>
      <c r="BP180" s="143">
        <v>108.9</v>
      </c>
      <c r="BQ180" s="143">
        <v>108.1</v>
      </c>
      <c r="BR180" s="145">
        <v>108.4</v>
      </c>
      <c r="BS180" s="145">
        <v>112.9</v>
      </c>
      <c r="BT180" s="145">
        <v>111.9</v>
      </c>
      <c r="BU180" s="145">
        <v>114.1</v>
      </c>
      <c r="BV180" s="145">
        <v>114.8</v>
      </c>
      <c r="BW180" s="145">
        <v>120.7</v>
      </c>
      <c r="BX180" s="145">
        <v>121.8</v>
      </c>
      <c r="BY180" s="145">
        <v>121.8</v>
      </c>
      <c r="BZ180" s="143">
        <v>122</v>
      </c>
      <c r="CA180" s="143">
        <v>121.8</v>
      </c>
      <c r="CB180" s="143">
        <v>120.5</v>
      </c>
      <c r="CC180" s="143">
        <v>118.8</v>
      </c>
      <c r="CD180" s="143">
        <v>119.4</v>
      </c>
      <c r="CE180" s="143">
        <v>118.6</v>
      </c>
      <c r="CF180" s="143">
        <v>117.3</v>
      </c>
      <c r="CG180" s="143">
        <v>118.7</v>
      </c>
      <c r="CH180" s="143">
        <v>118.7</v>
      </c>
      <c r="CI180" s="143">
        <v>117.8</v>
      </c>
      <c r="CJ180" s="146">
        <v>123.2</v>
      </c>
      <c r="CK180" s="146">
        <v>121.9</v>
      </c>
      <c r="CL180" s="146">
        <v>121.5</v>
      </c>
      <c r="CM180" s="147">
        <v>122</v>
      </c>
      <c r="CN180" s="147">
        <v>122.8</v>
      </c>
      <c r="CO180" s="147">
        <v>124.7</v>
      </c>
      <c r="CP180" s="148">
        <v>125</v>
      </c>
      <c r="CQ180" s="149">
        <v>128.4</v>
      </c>
      <c r="CR180" s="149">
        <v>131.4</v>
      </c>
      <c r="CS180" s="149">
        <v>132.30000000000001</v>
      </c>
      <c r="CT180" s="149">
        <v>130.6</v>
      </c>
      <c r="CU180" s="150">
        <v>132</v>
      </c>
      <c r="CV180" s="150">
        <v>130.19999999999999</v>
      </c>
      <c r="CW180" s="150">
        <v>133.5</v>
      </c>
      <c r="CX180" s="150">
        <v>134.19999999999999</v>
      </c>
      <c r="CY180" s="150">
        <v>133</v>
      </c>
      <c r="CZ180" s="150">
        <v>137.6</v>
      </c>
      <c r="DA180" s="150">
        <v>135.9</v>
      </c>
      <c r="DB180" s="151">
        <v>135.4</v>
      </c>
      <c r="DC180" s="151">
        <v>143.30000000000001</v>
      </c>
      <c r="DD180" s="151">
        <v>143.69999999999999</v>
      </c>
      <c r="DE180" s="151">
        <v>146.9</v>
      </c>
      <c r="DF180" s="151">
        <v>157.4</v>
      </c>
      <c r="DG180" s="151">
        <v>161.5</v>
      </c>
      <c r="DH180" s="151">
        <v>167.3</v>
      </c>
      <c r="DI180" s="151">
        <v>173.2</v>
      </c>
      <c r="DJ180" s="151">
        <v>166.3</v>
      </c>
      <c r="DK180" s="151">
        <v>167.7</v>
      </c>
      <c r="DL180" s="151">
        <v>168.8</v>
      </c>
      <c r="DM180" s="152">
        <v>166.4</v>
      </c>
      <c r="DN180" s="152">
        <v>168.4</v>
      </c>
      <c r="DO180" s="152">
        <v>169.6</v>
      </c>
      <c r="DP180" s="152">
        <v>166.7</v>
      </c>
      <c r="DQ180" s="152">
        <v>170.1</v>
      </c>
      <c r="DR180" s="152">
        <v>181</v>
      </c>
      <c r="DS180" s="152">
        <v>184.1</v>
      </c>
      <c r="DT180" s="152">
        <v>193.2</v>
      </c>
      <c r="DU180" s="152">
        <v>190.9</v>
      </c>
      <c r="DV180" s="152">
        <v>181.6</v>
      </c>
      <c r="DW180" s="152">
        <v>168</v>
      </c>
      <c r="DX180" s="152">
        <v>169.2</v>
      </c>
      <c r="DY180" s="152">
        <v>157.9</v>
      </c>
      <c r="DZ180" s="152">
        <v>159.6</v>
      </c>
      <c r="EA180" s="152">
        <v>161</v>
      </c>
      <c r="EB180" s="152">
        <v>159.80000000000001</v>
      </c>
      <c r="EC180" s="152">
        <v>157.69999999999999</v>
      </c>
      <c r="ED180" s="152">
        <v>159.6</v>
      </c>
      <c r="EE180" s="152">
        <v>155.30000000000001</v>
      </c>
      <c r="EF180" s="152">
        <v>153.69999999999999</v>
      </c>
      <c r="EG180" s="152">
        <v>153</v>
      </c>
      <c r="EH180" s="152">
        <v>150.19999999999999</v>
      </c>
      <c r="EI180" s="152">
        <v>152.30000000000001</v>
      </c>
      <c r="EJ180" s="152">
        <v>150.9</v>
      </c>
      <c r="EK180" s="152">
        <v>148.19999999999999</v>
      </c>
      <c r="EL180" s="152">
        <v>147.5</v>
      </c>
      <c r="EM180" s="152">
        <v>145.4</v>
      </c>
      <c r="EN180" s="152">
        <v>144.80000000000001</v>
      </c>
      <c r="EO180" s="152">
        <v>144.80000000000001</v>
      </c>
      <c r="EP180" s="152">
        <v>147.4</v>
      </c>
      <c r="EQ180" s="152">
        <v>152.4</v>
      </c>
      <c r="ER180" s="152">
        <v>153.1</v>
      </c>
      <c r="ES180" s="152">
        <v>150.30000000000001</v>
      </c>
      <c r="ET180" s="152">
        <v>150.9</v>
      </c>
      <c r="EU180" s="152">
        <v>151.1</v>
      </c>
      <c r="EV180" s="152">
        <v>154</v>
      </c>
      <c r="EW180" s="152">
        <v>155.80000000000001</v>
      </c>
    </row>
    <row r="181" spans="1:153">
      <c r="A181" s="141" t="s">
        <v>7396</v>
      </c>
      <c r="B181" s="141" t="s">
        <v>7397</v>
      </c>
      <c r="C181" s="142">
        <v>0.18053</v>
      </c>
      <c r="D181" s="143">
        <v>115.6</v>
      </c>
      <c r="E181" s="143">
        <v>115.2</v>
      </c>
      <c r="F181" s="143">
        <v>115.1</v>
      </c>
      <c r="G181" s="143">
        <v>118.8</v>
      </c>
      <c r="H181" s="143">
        <v>122.1</v>
      </c>
      <c r="I181" s="143">
        <v>121</v>
      </c>
      <c r="J181" s="143">
        <v>118.2</v>
      </c>
      <c r="K181" s="143">
        <v>118.5</v>
      </c>
      <c r="L181" s="143">
        <v>118.5</v>
      </c>
      <c r="M181" s="143">
        <v>116.2</v>
      </c>
      <c r="N181" s="143">
        <v>114.6</v>
      </c>
      <c r="O181" s="143">
        <v>109.3</v>
      </c>
      <c r="P181" s="143">
        <v>105.8</v>
      </c>
      <c r="Q181" s="143">
        <v>103.8</v>
      </c>
      <c r="R181" s="143">
        <v>103.7</v>
      </c>
      <c r="S181" s="143">
        <v>102.5</v>
      </c>
      <c r="T181" s="143">
        <v>102.4</v>
      </c>
      <c r="U181" s="143">
        <v>104.4</v>
      </c>
      <c r="V181" s="143">
        <v>106.9</v>
      </c>
      <c r="W181" s="143">
        <v>109.7</v>
      </c>
      <c r="X181" s="143">
        <v>109.1</v>
      </c>
      <c r="Y181" s="143">
        <v>108.1</v>
      </c>
      <c r="Z181" s="143">
        <v>105.8</v>
      </c>
      <c r="AA181" s="143">
        <v>107.4</v>
      </c>
      <c r="AB181" s="143">
        <v>105.8</v>
      </c>
      <c r="AC181" s="143">
        <v>106.7</v>
      </c>
      <c r="AD181" s="143">
        <v>105.9</v>
      </c>
      <c r="AE181" s="143">
        <v>106.7</v>
      </c>
      <c r="AF181" s="143">
        <v>106.7</v>
      </c>
      <c r="AG181" s="143">
        <v>107.7</v>
      </c>
      <c r="AH181" s="143">
        <v>107.8</v>
      </c>
      <c r="AI181" s="143">
        <v>109.3</v>
      </c>
      <c r="AJ181" s="143">
        <v>113.2</v>
      </c>
      <c r="AK181" s="143">
        <v>116.8</v>
      </c>
      <c r="AL181" s="143">
        <v>114.3</v>
      </c>
      <c r="AM181" s="143">
        <v>112.4</v>
      </c>
      <c r="AN181" s="143">
        <v>113.1</v>
      </c>
      <c r="AO181" s="143">
        <v>117.6</v>
      </c>
      <c r="AP181" s="143">
        <v>123.5</v>
      </c>
      <c r="AQ181" s="143">
        <v>125.5</v>
      </c>
      <c r="AR181" s="143">
        <v>124.7</v>
      </c>
      <c r="AS181" s="143">
        <v>127.1</v>
      </c>
      <c r="AT181" s="143">
        <v>135.19999999999999</v>
      </c>
      <c r="AU181" s="143">
        <v>135</v>
      </c>
      <c r="AV181" s="143">
        <v>130.30000000000001</v>
      </c>
      <c r="AW181" s="143">
        <v>124.3</v>
      </c>
      <c r="AX181" s="143">
        <v>119.7</v>
      </c>
      <c r="AY181" s="143">
        <v>117.6</v>
      </c>
      <c r="AZ181" s="143">
        <v>120.4</v>
      </c>
      <c r="BA181" s="143">
        <v>120.4</v>
      </c>
      <c r="BB181" s="143">
        <v>120.4</v>
      </c>
      <c r="BC181" s="143">
        <v>128.1</v>
      </c>
      <c r="BD181" s="143">
        <v>128.4</v>
      </c>
      <c r="BE181" s="143">
        <v>131.30000000000001</v>
      </c>
      <c r="BF181" s="143">
        <v>128.1</v>
      </c>
      <c r="BG181" s="143">
        <v>128.69999999999999</v>
      </c>
      <c r="BH181" s="143">
        <v>127.6</v>
      </c>
      <c r="BI181" s="143">
        <v>125.8</v>
      </c>
      <c r="BJ181" s="143">
        <v>120.1</v>
      </c>
      <c r="BK181" s="144">
        <v>117.6</v>
      </c>
      <c r="BL181" s="143">
        <v>118.1</v>
      </c>
      <c r="BM181" s="143">
        <v>117.9</v>
      </c>
      <c r="BN181" s="143">
        <v>115.9</v>
      </c>
      <c r="BO181" s="143">
        <v>113.5</v>
      </c>
      <c r="BP181" s="143">
        <v>115.6</v>
      </c>
      <c r="BQ181" s="143">
        <v>116.4</v>
      </c>
      <c r="BR181" s="145">
        <v>118.9</v>
      </c>
      <c r="BS181" s="145">
        <v>119.4</v>
      </c>
      <c r="BT181" s="145">
        <v>120.9</v>
      </c>
      <c r="BU181" s="145">
        <v>120.8</v>
      </c>
      <c r="BV181" s="145">
        <v>120.6</v>
      </c>
      <c r="BW181" s="145">
        <v>119.3</v>
      </c>
      <c r="BX181" s="145">
        <v>120.3</v>
      </c>
      <c r="BY181" s="145">
        <v>120.7</v>
      </c>
      <c r="BZ181" s="143">
        <v>122.3</v>
      </c>
      <c r="CA181" s="143">
        <v>127</v>
      </c>
      <c r="CB181" s="143">
        <v>126.6</v>
      </c>
      <c r="CC181" s="143">
        <v>127</v>
      </c>
      <c r="CD181" s="143">
        <v>126.2</v>
      </c>
      <c r="CE181" s="143">
        <v>127</v>
      </c>
      <c r="CF181" s="143">
        <v>126.1</v>
      </c>
      <c r="CG181" s="143">
        <v>124.7</v>
      </c>
      <c r="CH181" s="143">
        <v>123.5</v>
      </c>
      <c r="CI181" s="143">
        <v>122.6</v>
      </c>
      <c r="CJ181" s="146">
        <v>120.2</v>
      </c>
      <c r="CK181" s="146">
        <v>121.2</v>
      </c>
      <c r="CL181" s="146">
        <v>121.7</v>
      </c>
      <c r="CM181" s="147">
        <v>122.8</v>
      </c>
      <c r="CN181" s="147">
        <v>122.6</v>
      </c>
      <c r="CO181" s="147">
        <v>122.6</v>
      </c>
      <c r="CP181" s="148">
        <v>124.6</v>
      </c>
      <c r="CQ181" s="149">
        <v>129.19999999999999</v>
      </c>
      <c r="CR181" s="149">
        <v>132.80000000000001</v>
      </c>
      <c r="CS181" s="149">
        <v>133.4</v>
      </c>
      <c r="CT181" s="149">
        <v>131.30000000000001</v>
      </c>
      <c r="CU181" s="150">
        <v>131.4</v>
      </c>
      <c r="CV181" s="150">
        <v>133</v>
      </c>
      <c r="CW181" s="150">
        <v>138.9</v>
      </c>
      <c r="CX181" s="150">
        <v>145.69999999999999</v>
      </c>
      <c r="CY181" s="150">
        <v>147.69999999999999</v>
      </c>
      <c r="CZ181" s="150">
        <v>152.5</v>
      </c>
      <c r="DA181" s="150">
        <v>158</v>
      </c>
      <c r="DB181" s="151">
        <v>164.5</v>
      </c>
      <c r="DC181" s="151">
        <v>168.7</v>
      </c>
      <c r="DD181" s="151">
        <v>169.9</v>
      </c>
      <c r="DE181" s="151">
        <v>173.6</v>
      </c>
      <c r="DF181" s="151">
        <v>175.9</v>
      </c>
      <c r="DG181" s="151">
        <v>176.3</v>
      </c>
      <c r="DH181" s="151">
        <v>197.4</v>
      </c>
      <c r="DI181" s="151">
        <v>208.5</v>
      </c>
      <c r="DJ181" s="151">
        <v>204.7</v>
      </c>
      <c r="DK181" s="151">
        <v>211.5</v>
      </c>
      <c r="DL181" s="151">
        <v>221.8</v>
      </c>
      <c r="DM181" s="152">
        <v>235.1</v>
      </c>
      <c r="DN181" s="152">
        <v>232.5</v>
      </c>
      <c r="DO181" s="152">
        <v>235.2</v>
      </c>
      <c r="DP181" s="152">
        <v>226.5</v>
      </c>
      <c r="DQ181" s="152">
        <v>224.5</v>
      </c>
      <c r="DR181" s="152">
        <v>223.4</v>
      </c>
      <c r="DS181" s="152">
        <v>218.3</v>
      </c>
      <c r="DT181" s="152">
        <v>218.1</v>
      </c>
      <c r="DU181" s="152">
        <v>216.1</v>
      </c>
      <c r="DV181" s="152">
        <v>210.2</v>
      </c>
      <c r="DW181" s="152">
        <v>202.5</v>
      </c>
      <c r="DX181" s="152">
        <v>199.4</v>
      </c>
      <c r="DY181" s="152">
        <v>189.3</v>
      </c>
      <c r="DZ181" s="152">
        <v>195.5</v>
      </c>
      <c r="EA181" s="152">
        <v>203.5</v>
      </c>
      <c r="EB181" s="152">
        <v>196.5</v>
      </c>
      <c r="EC181" s="152">
        <v>189.1</v>
      </c>
      <c r="ED181" s="152">
        <v>180.5</v>
      </c>
      <c r="EE181" s="152">
        <v>169.2</v>
      </c>
      <c r="EF181" s="152">
        <v>163.1</v>
      </c>
      <c r="EG181" s="152">
        <v>152.4</v>
      </c>
      <c r="EH181" s="152">
        <v>150.30000000000001</v>
      </c>
      <c r="EI181" s="152">
        <v>160</v>
      </c>
      <c r="EJ181" s="152">
        <v>163.4</v>
      </c>
      <c r="EK181" s="152">
        <v>156.6</v>
      </c>
      <c r="EL181" s="152">
        <v>155.5</v>
      </c>
      <c r="EM181" s="152">
        <v>159.80000000000001</v>
      </c>
      <c r="EN181" s="152">
        <v>156.4</v>
      </c>
      <c r="EO181" s="152">
        <v>153</v>
      </c>
      <c r="EP181" s="152">
        <v>151.1</v>
      </c>
      <c r="EQ181" s="152">
        <v>152.69999999999999</v>
      </c>
      <c r="ER181" s="152">
        <v>153.80000000000001</v>
      </c>
      <c r="ES181" s="152">
        <v>163</v>
      </c>
      <c r="ET181" s="152">
        <v>171</v>
      </c>
      <c r="EU181" s="152">
        <v>171.9</v>
      </c>
      <c r="EV181" s="152">
        <v>172.9</v>
      </c>
      <c r="EW181" s="152">
        <v>186</v>
      </c>
    </row>
    <row r="182" spans="1:153">
      <c r="A182" s="141" t="s">
        <v>7398</v>
      </c>
      <c r="B182" s="141" t="s">
        <v>7399</v>
      </c>
      <c r="C182" s="142">
        <v>0.34250999999999998</v>
      </c>
      <c r="D182" s="143">
        <v>108.3</v>
      </c>
      <c r="E182" s="143">
        <v>109</v>
      </c>
      <c r="F182" s="143">
        <v>107.1</v>
      </c>
      <c r="G182" s="143">
        <v>113.5</v>
      </c>
      <c r="H182" s="143">
        <v>115.2</v>
      </c>
      <c r="I182" s="143">
        <v>116</v>
      </c>
      <c r="J182" s="143">
        <v>109.4</v>
      </c>
      <c r="K182" s="143">
        <v>110.2</v>
      </c>
      <c r="L182" s="143">
        <v>110.8</v>
      </c>
      <c r="M182" s="143">
        <v>111.1</v>
      </c>
      <c r="N182" s="143">
        <v>112.1</v>
      </c>
      <c r="O182" s="143">
        <v>107.5</v>
      </c>
      <c r="P182" s="143">
        <v>108.1</v>
      </c>
      <c r="Q182" s="143">
        <v>109.1</v>
      </c>
      <c r="R182" s="143">
        <v>107.5</v>
      </c>
      <c r="S182" s="143">
        <v>108.3</v>
      </c>
      <c r="T182" s="143">
        <v>107.4</v>
      </c>
      <c r="U182" s="143">
        <v>106.7</v>
      </c>
      <c r="V182" s="143">
        <v>107.5</v>
      </c>
      <c r="W182" s="143">
        <v>107.2</v>
      </c>
      <c r="X182" s="143">
        <v>105.8</v>
      </c>
      <c r="Y182" s="143">
        <v>106.1</v>
      </c>
      <c r="Z182" s="143">
        <v>105.8</v>
      </c>
      <c r="AA182" s="143">
        <v>107.4</v>
      </c>
      <c r="AB182" s="143">
        <v>106.9</v>
      </c>
      <c r="AC182" s="143">
        <v>106.6</v>
      </c>
      <c r="AD182" s="143">
        <v>105.1</v>
      </c>
      <c r="AE182" s="143">
        <v>104.8</v>
      </c>
      <c r="AF182" s="143">
        <v>103.9</v>
      </c>
      <c r="AG182" s="143">
        <v>101.2</v>
      </c>
      <c r="AH182" s="143">
        <v>101.5</v>
      </c>
      <c r="AI182" s="143">
        <v>99.2</v>
      </c>
      <c r="AJ182" s="143">
        <v>98.3</v>
      </c>
      <c r="AK182" s="143">
        <v>102.6</v>
      </c>
      <c r="AL182" s="143">
        <v>102.1</v>
      </c>
      <c r="AM182" s="143">
        <v>100</v>
      </c>
      <c r="AN182" s="143">
        <v>98.9</v>
      </c>
      <c r="AO182" s="143">
        <v>98</v>
      </c>
      <c r="AP182" s="143">
        <v>97</v>
      </c>
      <c r="AQ182" s="143">
        <v>98</v>
      </c>
      <c r="AR182" s="143">
        <v>95.9</v>
      </c>
      <c r="AS182" s="143">
        <v>96.9</v>
      </c>
      <c r="AT182" s="143">
        <v>97.3</v>
      </c>
      <c r="AU182" s="143">
        <v>98.6</v>
      </c>
      <c r="AV182" s="143">
        <v>100.5</v>
      </c>
      <c r="AW182" s="143">
        <v>100.8</v>
      </c>
      <c r="AX182" s="143">
        <v>99.9</v>
      </c>
      <c r="AY182" s="143">
        <v>99.7</v>
      </c>
      <c r="AZ182" s="143">
        <v>101.4</v>
      </c>
      <c r="BA182" s="143">
        <v>102</v>
      </c>
      <c r="BB182" s="143">
        <v>101.8</v>
      </c>
      <c r="BC182" s="143">
        <v>102.4</v>
      </c>
      <c r="BD182" s="143">
        <v>102.7</v>
      </c>
      <c r="BE182" s="143">
        <v>103.8</v>
      </c>
      <c r="BF182" s="143">
        <v>105.4</v>
      </c>
      <c r="BG182" s="143">
        <v>106.7</v>
      </c>
      <c r="BH182" s="143">
        <v>107.8</v>
      </c>
      <c r="BI182" s="143">
        <v>108.1</v>
      </c>
      <c r="BJ182" s="143">
        <v>106.2</v>
      </c>
      <c r="BK182" s="144">
        <v>105.4</v>
      </c>
      <c r="BL182" s="143">
        <v>103</v>
      </c>
      <c r="BM182" s="143">
        <v>102.6</v>
      </c>
      <c r="BN182" s="143">
        <v>103.4</v>
      </c>
      <c r="BO182" s="143">
        <v>103.1</v>
      </c>
      <c r="BP182" s="143">
        <v>103.6</v>
      </c>
      <c r="BQ182" s="143">
        <v>105.8</v>
      </c>
      <c r="BR182" s="145">
        <v>105.2</v>
      </c>
      <c r="BS182" s="145">
        <v>105.8</v>
      </c>
      <c r="BT182" s="145">
        <v>106.1</v>
      </c>
      <c r="BU182" s="145">
        <v>110.7</v>
      </c>
      <c r="BV182" s="145">
        <v>111.3</v>
      </c>
      <c r="BW182" s="145">
        <v>112.6</v>
      </c>
      <c r="BX182" s="145">
        <v>114.4</v>
      </c>
      <c r="BY182" s="145">
        <v>112.6</v>
      </c>
      <c r="BZ182" s="143">
        <v>111.6</v>
      </c>
      <c r="CA182" s="143">
        <v>112</v>
      </c>
      <c r="CB182" s="143">
        <v>111.7</v>
      </c>
      <c r="CC182" s="143">
        <v>111.4</v>
      </c>
      <c r="CD182" s="143">
        <v>112.6</v>
      </c>
      <c r="CE182" s="143">
        <v>111.8</v>
      </c>
      <c r="CF182" s="143">
        <v>111.1</v>
      </c>
      <c r="CG182" s="143">
        <v>112.7</v>
      </c>
      <c r="CH182" s="143">
        <v>113.7</v>
      </c>
      <c r="CI182" s="143">
        <v>112.5</v>
      </c>
      <c r="CJ182" s="146">
        <v>111.6</v>
      </c>
      <c r="CK182" s="146">
        <v>111.7</v>
      </c>
      <c r="CL182" s="146">
        <v>111.3</v>
      </c>
      <c r="CM182" s="147">
        <v>110.8</v>
      </c>
      <c r="CN182" s="147">
        <v>111.2</v>
      </c>
      <c r="CO182" s="147">
        <v>111.3</v>
      </c>
      <c r="CP182" s="148">
        <v>112.3</v>
      </c>
      <c r="CQ182" s="149">
        <v>113.7</v>
      </c>
      <c r="CR182" s="149">
        <v>117.6</v>
      </c>
      <c r="CS182" s="149">
        <v>121.7</v>
      </c>
      <c r="CT182" s="149">
        <v>121.3</v>
      </c>
      <c r="CU182" s="150">
        <v>118.2</v>
      </c>
      <c r="CV182" s="150">
        <v>119.3</v>
      </c>
      <c r="CW182" s="150">
        <v>116.4</v>
      </c>
      <c r="CX182" s="150">
        <v>115.3</v>
      </c>
      <c r="CY182" s="150">
        <v>118.1</v>
      </c>
      <c r="CZ182" s="150">
        <v>120.6</v>
      </c>
      <c r="DA182" s="150">
        <v>123.1</v>
      </c>
      <c r="DB182" s="151">
        <v>128.6</v>
      </c>
      <c r="DC182" s="151">
        <v>135.9</v>
      </c>
      <c r="DD182" s="151">
        <v>145.30000000000001</v>
      </c>
      <c r="DE182" s="151">
        <v>151.6</v>
      </c>
      <c r="DF182" s="151">
        <v>153.5</v>
      </c>
      <c r="DG182" s="151">
        <v>161.9</v>
      </c>
      <c r="DH182" s="151">
        <v>173</v>
      </c>
      <c r="DI182" s="151">
        <v>183.5</v>
      </c>
      <c r="DJ182" s="151">
        <v>180.9</v>
      </c>
      <c r="DK182" s="151">
        <v>179.7</v>
      </c>
      <c r="DL182" s="151">
        <v>182.9</v>
      </c>
      <c r="DM182" s="152">
        <v>188</v>
      </c>
      <c r="DN182" s="152">
        <v>180.6</v>
      </c>
      <c r="DO182" s="152">
        <v>174.8</v>
      </c>
      <c r="DP182" s="152">
        <v>170.2</v>
      </c>
      <c r="DQ182" s="152">
        <v>170.2</v>
      </c>
      <c r="DR182" s="152">
        <v>178.1</v>
      </c>
      <c r="DS182" s="152">
        <v>196.1</v>
      </c>
      <c r="DT182" s="152">
        <v>201.6</v>
      </c>
      <c r="DU182" s="152">
        <v>206.3</v>
      </c>
      <c r="DV182" s="152">
        <v>198.6</v>
      </c>
      <c r="DW182" s="152">
        <v>179.9</v>
      </c>
      <c r="DX182" s="152">
        <v>175.9</v>
      </c>
      <c r="DY182" s="152">
        <v>168.1</v>
      </c>
      <c r="DZ182" s="152">
        <v>171.9</v>
      </c>
      <c r="EA182" s="152">
        <v>181.4</v>
      </c>
      <c r="EB182" s="152">
        <v>174.5</v>
      </c>
      <c r="EC182" s="152">
        <v>171.5</v>
      </c>
      <c r="ED182" s="152">
        <v>163.80000000000001</v>
      </c>
      <c r="EE182" s="152">
        <v>151.1</v>
      </c>
      <c r="EF182" s="152">
        <v>147.6</v>
      </c>
      <c r="EG182" s="152">
        <v>137</v>
      </c>
      <c r="EH182" s="152">
        <v>129.9</v>
      </c>
      <c r="EI182" s="152">
        <v>134.4</v>
      </c>
      <c r="EJ182" s="152">
        <v>134.19999999999999</v>
      </c>
      <c r="EK182" s="152">
        <v>128</v>
      </c>
      <c r="EL182" s="152">
        <v>124.2</v>
      </c>
      <c r="EM182" s="152">
        <v>128.6</v>
      </c>
      <c r="EN182" s="152">
        <v>127.4</v>
      </c>
      <c r="EO182" s="152">
        <v>124.6</v>
      </c>
      <c r="EP182" s="152">
        <v>124.8</v>
      </c>
      <c r="EQ182" s="152">
        <v>130.1</v>
      </c>
      <c r="ER182" s="152">
        <v>130.19999999999999</v>
      </c>
      <c r="ES182" s="152">
        <v>129.30000000000001</v>
      </c>
      <c r="ET182" s="152">
        <v>131.1</v>
      </c>
      <c r="EU182" s="152">
        <v>132.80000000000001</v>
      </c>
      <c r="EV182" s="152">
        <v>131.19999999999999</v>
      </c>
      <c r="EW182" s="152">
        <v>135.6</v>
      </c>
    </row>
    <row r="183" spans="1:153">
      <c r="A183" s="141" t="s">
        <v>7400</v>
      </c>
      <c r="B183" s="141" t="s">
        <v>7401</v>
      </c>
      <c r="C183" s="142">
        <v>0.23133000000000001</v>
      </c>
      <c r="D183" s="143">
        <v>102.2</v>
      </c>
      <c r="E183" s="143">
        <v>102</v>
      </c>
      <c r="F183" s="143">
        <v>101</v>
      </c>
      <c r="G183" s="143">
        <v>105.5</v>
      </c>
      <c r="H183" s="143">
        <v>106.2</v>
      </c>
      <c r="I183" s="143">
        <v>107</v>
      </c>
      <c r="J183" s="143">
        <v>105.7</v>
      </c>
      <c r="K183" s="143">
        <v>106.2</v>
      </c>
      <c r="L183" s="143">
        <v>106.2</v>
      </c>
      <c r="M183" s="143">
        <v>108.3</v>
      </c>
      <c r="N183" s="143">
        <v>109.3</v>
      </c>
      <c r="O183" s="143">
        <v>107.1</v>
      </c>
      <c r="P183" s="143">
        <v>107.5</v>
      </c>
      <c r="Q183" s="143">
        <v>107.1</v>
      </c>
      <c r="R183" s="143">
        <v>110.5</v>
      </c>
      <c r="S183" s="143">
        <v>108.2</v>
      </c>
      <c r="T183" s="143">
        <v>110.2</v>
      </c>
      <c r="U183" s="143">
        <v>110.6</v>
      </c>
      <c r="V183" s="143">
        <v>109.6</v>
      </c>
      <c r="W183" s="143">
        <v>108.6</v>
      </c>
      <c r="X183" s="143">
        <v>103.7</v>
      </c>
      <c r="Y183" s="143">
        <v>100.9</v>
      </c>
      <c r="Z183" s="143">
        <v>101.2</v>
      </c>
      <c r="AA183" s="143">
        <v>100.5</v>
      </c>
      <c r="AB183" s="143">
        <v>101.2</v>
      </c>
      <c r="AC183" s="143">
        <v>97.4</v>
      </c>
      <c r="AD183" s="143">
        <v>96.9</v>
      </c>
      <c r="AE183" s="143">
        <v>96.3</v>
      </c>
      <c r="AF183" s="143">
        <v>95.3</v>
      </c>
      <c r="AG183" s="143">
        <v>91.7</v>
      </c>
      <c r="AH183" s="143">
        <v>92.9</v>
      </c>
      <c r="AI183" s="143">
        <v>93.2</v>
      </c>
      <c r="AJ183" s="143">
        <v>93.6</v>
      </c>
      <c r="AK183" s="143">
        <v>95.9</v>
      </c>
      <c r="AL183" s="143">
        <v>95.8</v>
      </c>
      <c r="AM183" s="143">
        <v>94.1</v>
      </c>
      <c r="AN183" s="143">
        <v>94.7</v>
      </c>
      <c r="AO183" s="143">
        <v>99.1</v>
      </c>
      <c r="AP183" s="143">
        <v>99.6</v>
      </c>
      <c r="AQ183" s="143">
        <v>99.3</v>
      </c>
      <c r="AR183" s="143">
        <v>98.5</v>
      </c>
      <c r="AS183" s="143">
        <v>102</v>
      </c>
      <c r="AT183" s="143">
        <v>105.9</v>
      </c>
      <c r="AU183" s="143">
        <v>103.3</v>
      </c>
      <c r="AV183" s="143">
        <v>104.7</v>
      </c>
      <c r="AW183" s="143">
        <v>104.2</v>
      </c>
      <c r="AX183" s="143">
        <v>102.8</v>
      </c>
      <c r="AY183" s="143">
        <v>101.3</v>
      </c>
      <c r="AZ183" s="143">
        <v>105.4</v>
      </c>
      <c r="BA183" s="143">
        <v>104.7</v>
      </c>
      <c r="BB183" s="143">
        <v>104</v>
      </c>
      <c r="BC183" s="143">
        <v>104</v>
      </c>
      <c r="BD183" s="143">
        <v>103.6</v>
      </c>
      <c r="BE183" s="143">
        <v>105.5</v>
      </c>
      <c r="BF183" s="143">
        <v>105.3</v>
      </c>
      <c r="BG183" s="143">
        <v>105.1</v>
      </c>
      <c r="BH183" s="143">
        <v>106.8</v>
      </c>
      <c r="BI183" s="143">
        <v>106.4</v>
      </c>
      <c r="BJ183" s="143">
        <v>105.6</v>
      </c>
      <c r="BK183" s="144">
        <v>103.9</v>
      </c>
      <c r="BL183" s="143">
        <v>102.5</v>
      </c>
      <c r="BM183" s="143">
        <v>101.8</v>
      </c>
      <c r="BN183" s="143">
        <v>101.4</v>
      </c>
      <c r="BO183" s="143">
        <v>102.4</v>
      </c>
      <c r="BP183" s="143">
        <v>101.9</v>
      </c>
      <c r="BQ183" s="143">
        <v>102.1</v>
      </c>
      <c r="BR183" s="145">
        <v>101.7</v>
      </c>
      <c r="BS183" s="145">
        <v>102.7</v>
      </c>
      <c r="BT183" s="145">
        <v>105</v>
      </c>
      <c r="BU183" s="145">
        <v>105.8</v>
      </c>
      <c r="BV183" s="145">
        <v>106.3</v>
      </c>
      <c r="BW183" s="145">
        <v>107.4</v>
      </c>
      <c r="BX183" s="145">
        <v>107.4</v>
      </c>
      <c r="BY183" s="145">
        <v>108.3</v>
      </c>
      <c r="BZ183" s="143">
        <v>109.2</v>
      </c>
      <c r="CA183" s="143">
        <v>109.8</v>
      </c>
      <c r="CB183" s="143">
        <v>110.6</v>
      </c>
      <c r="CC183" s="143">
        <v>111.7</v>
      </c>
      <c r="CD183" s="143">
        <v>111.4</v>
      </c>
      <c r="CE183" s="143">
        <v>110.3</v>
      </c>
      <c r="CF183" s="143">
        <v>110</v>
      </c>
      <c r="CG183" s="143">
        <v>110.4</v>
      </c>
      <c r="CH183" s="143">
        <v>110.5</v>
      </c>
      <c r="CI183" s="143">
        <v>109.7</v>
      </c>
      <c r="CJ183" s="146">
        <v>108.7</v>
      </c>
      <c r="CK183" s="146">
        <v>108.5</v>
      </c>
      <c r="CL183" s="146">
        <v>109</v>
      </c>
      <c r="CM183" s="147">
        <v>110.5</v>
      </c>
      <c r="CN183" s="147">
        <v>112.4</v>
      </c>
      <c r="CO183" s="147">
        <v>112</v>
      </c>
      <c r="CP183" s="148">
        <v>111.7</v>
      </c>
      <c r="CQ183" s="149">
        <v>113.2</v>
      </c>
      <c r="CR183" s="149">
        <v>116</v>
      </c>
      <c r="CS183" s="149">
        <v>116.2</v>
      </c>
      <c r="CT183" s="149">
        <v>114.1</v>
      </c>
      <c r="CU183" s="150">
        <v>112.8</v>
      </c>
      <c r="CV183" s="150">
        <v>115.1</v>
      </c>
      <c r="CW183" s="150">
        <v>116.3</v>
      </c>
      <c r="CX183" s="150">
        <v>119.2</v>
      </c>
      <c r="CY183" s="150">
        <v>119.6</v>
      </c>
      <c r="CZ183" s="150">
        <v>121.3</v>
      </c>
      <c r="DA183" s="150">
        <v>129.1</v>
      </c>
      <c r="DB183" s="151">
        <v>134.19999999999999</v>
      </c>
      <c r="DC183" s="151">
        <v>137.6</v>
      </c>
      <c r="DD183" s="151">
        <v>144.19999999999999</v>
      </c>
      <c r="DE183" s="151">
        <v>150.9</v>
      </c>
      <c r="DF183" s="151">
        <v>157.6</v>
      </c>
      <c r="DG183" s="151">
        <v>165.6</v>
      </c>
      <c r="DH183" s="151">
        <v>172.4</v>
      </c>
      <c r="DI183" s="151">
        <v>175</v>
      </c>
      <c r="DJ183" s="151">
        <v>162.80000000000001</v>
      </c>
      <c r="DK183" s="151">
        <v>162.5</v>
      </c>
      <c r="DL183" s="151">
        <v>160.19999999999999</v>
      </c>
      <c r="DM183" s="152">
        <v>161.30000000000001</v>
      </c>
      <c r="DN183" s="152">
        <v>160.19999999999999</v>
      </c>
      <c r="DO183" s="152">
        <v>153.4</v>
      </c>
      <c r="DP183" s="152">
        <v>152.19999999999999</v>
      </c>
      <c r="DQ183" s="152">
        <v>152.30000000000001</v>
      </c>
      <c r="DR183" s="152">
        <v>156.4</v>
      </c>
      <c r="DS183" s="152">
        <v>173</v>
      </c>
      <c r="DT183" s="152">
        <v>181.8</v>
      </c>
      <c r="DU183" s="152">
        <v>184.1</v>
      </c>
      <c r="DV183" s="152">
        <v>180.9</v>
      </c>
      <c r="DW183" s="152">
        <v>175.1</v>
      </c>
      <c r="DX183" s="152">
        <v>170.1</v>
      </c>
      <c r="DY183" s="152">
        <v>162.9</v>
      </c>
      <c r="DZ183" s="152">
        <v>165.7</v>
      </c>
      <c r="EA183" s="152">
        <v>166.9</v>
      </c>
      <c r="EB183" s="152">
        <v>160.80000000000001</v>
      </c>
      <c r="EC183" s="152">
        <v>155.6</v>
      </c>
      <c r="ED183" s="152">
        <v>147.30000000000001</v>
      </c>
      <c r="EE183" s="152">
        <v>140.69999999999999</v>
      </c>
      <c r="EF183" s="152">
        <v>134.69999999999999</v>
      </c>
      <c r="EG183" s="152">
        <v>128.5</v>
      </c>
      <c r="EH183" s="152">
        <v>126.2</v>
      </c>
      <c r="EI183" s="152">
        <v>127.8</v>
      </c>
      <c r="EJ183" s="152">
        <v>127.3</v>
      </c>
      <c r="EK183" s="152">
        <v>123.7</v>
      </c>
      <c r="EL183" s="152">
        <v>123.5</v>
      </c>
      <c r="EM183" s="152">
        <v>126.4</v>
      </c>
      <c r="EN183" s="152">
        <v>125.1</v>
      </c>
      <c r="EO183" s="152">
        <v>125.3</v>
      </c>
      <c r="EP183" s="152">
        <v>127</v>
      </c>
      <c r="EQ183" s="152">
        <v>127.9</v>
      </c>
      <c r="ER183" s="152">
        <v>126.8</v>
      </c>
      <c r="ES183" s="152">
        <v>127.6</v>
      </c>
      <c r="ET183" s="152">
        <v>128.6</v>
      </c>
      <c r="EU183" s="152">
        <v>129</v>
      </c>
      <c r="EV183" s="152">
        <v>129.19999999999999</v>
      </c>
      <c r="EW183" s="152">
        <v>138.4</v>
      </c>
    </row>
    <row r="184" spans="1:153">
      <c r="A184" s="141" t="s">
        <v>7402</v>
      </c>
      <c r="B184" s="141" t="s">
        <v>7403</v>
      </c>
      <c r="C184" s="142">
        <v>5.8340000000000003E-2</v>
      </c>
      <c r="D184" s="143">
        <v>118.9</v>
      </c>
      <c r="E184" s="143">
        <v>121.9</v>
      </c>
      <c r="F184" s="143">
        <v>121.1</v>
      </c>
      <c r="G184" s="143">
        <v>120.7</v>
      </c>
      <c r="H184" s="143">
        <v>124.4</v>
      </c>
      <c r="I184" s="143">
        <v>122.2</v>
      </c>
      <c r="J184" s="143">
        <v>117.9</v>
      </c>
      <c r="K184" s="143">
        <v>120.2</v>
      </c>
      <c r="L184" s="143">
        <v>127.2</v>
      </c>
      <c r="M184" s="143">
        <v>127.4</v>
      </c>
      <c r="N184" s="143">
        <v>127.6</v>
      </c>
      <c r="O184" s="143">
        <v>123.8</v>
      </c>
      <c r="P184" s="143">
        <v>124.3</v>
      </c>
      <c r="Q184" s="143">
        <v>122.3</v>
      </c>
      <c r="R184" s="143">
        <v>116.4</v>
      </c>
      <c r="S184" s="143">
        <v>109</v>
      </c>
      <c r="T184" s="143">
        <v>105.2</v>
      </c>
      <c r="U184" s="143">
        <v>102.9</v>
      </c>
      <c r="V184" s="143">
        <v>102.4</v>
      </c>
      <c r="W184" s="143">
        <v>98.3</v>
      </c>
      <c r="X184" s="143">
        <v>95.2</v>
      </c>
      <c r="Y184" s="143">
        <v>91.2</v>
      </c>
      <c r="Z184" s="143">
        <v>90.1</v>
      </c>
      <c r="AA184" s="143">
        <v>92</v>
      </c>
      <c r="AB184" s="143">
        <v>91</v>
      </c>
      <c r="AC184" s="143">
        <v>91.5</v>
      </c>
      <c r="AD184" s="143">
        <v>90.5</v>
      </c>
      <c r="AE184" s="143">
        <v>92.1</v>
      </c>
      <c r="AF184" s="143">
        <v>93.2</v>
      </c>
      <c r="AG184" s="143">
        <v>95.1</v>
      </c>
      <c r="AH184" s="143">
        <v>94.2</v>
      </c>
      <c r="AI184" s="143">
        <v>93.3</v>
      </c>
      <c r="AJ184" s="143">
        <v>93.8</v>
      </c>
      <c r="AK184" s="143">
        <v>97.6</v>
      </c>
      <c r="AL184" s="143">
        <v>98.6</v>
      </c>
      <c r="AM184" s="143">
        <v>103</v>
      </c>
      <c r="AN184" s="143">
        <v>104.3</v>
      </c>
      <c r="AO184" s="143">
        <v>107</v>
      </c>
      <c r="AP184" s="143">
        <v>109.8</v>
      </c>
      <c r="AQ184" s="143">
        <v>111.4</v>
      </c>
      <c r="AR184" s="143">
        <v>112.9</v>
      </c>
      <c r="AS184" s="143">
        <v>113.5</v>
      </c>
      <c r="AT184" s="143">
        <v>112.2</v>
      </c>
      <c r="AU184" s="143">
        <v>107.2</v>
      </c>
      <c r="AV184" s="143">
        <v>108.8</v>
      </c>
      <c r="AW184" s="143">
        <v>110</v>
      </c>
      <c r="AX184" s="143">
        <v>109.8</v>
      </c>
      <c r="AY184" s="143">
        <v>112.2</v>
      </c>
      <c r="AZ184" s="143">
        <v>118.7</v>
      </c>
      <c r="BA184" s="143">
        <v>121.3</v>
      </c>
      <c r="BB184" s="143">
        <v>123</v>
      </c>
      <c r="BC184" s="143">
        <v>124.9</v>
      </c>
      <c r="BD184" s="143">
        <v>127</v>
      </c>
      <c r="BE184" s="143">
        <v>123.3</v>
      </c>
      <c r="BF184" s="143">
        <v>118.3</v>
      </c>
      <c r="BG184" s="143">
        <v>114.8</v>
      </c>
      <c r="BH184" s="143">
        <v>115.1</v>
      </c>
      <c r="BI184" s="143">
        <v>114</v>
      </c>
      <c r="BJ184" s="143">
        <v>114.5</v>
      </c>
      <c r="BK184" s="144">
        <v>118.7</v>
      </c>
      <c r="BL184" s="143">
        <v>119</v>
      </c>
      <c r="BM184" s="143">
        <v>117.5</v>
      </c>
      <c r="BN184" s="143">
        <v>111.6</v>
      </c>
      <c r="BO184" s="143">
        <v>109.9</v>
      </c>
      <c r="BP184" s="143">
        <v>107.4</v>
      </c>
      <c r="BQ184" s="143">
        <v>105.1</v>
      </c>
      <c r="BR184" s="145">
        <v>105.4</v>
      </c>
      <c r="BS184" s="145">
        <v>104.9</v>
      </c>
      <c r="BT184" s="145">
        <v>105.6</v>
      </c>
      <c r="BU184" s="145">
        <v>104.3</v>
      </c>
      <c r="BV184" s="145">
        <v>106.1</v>
      </c>
      <c r="BW184" s="145">
        <v>103.7</v>
      </c>
      <c r="BX184" s="145">
        <v>103.3</v>
      </c>
      <c r="BY184" s="145">
        <v>103.8</v>
      </c>
      <c r="BZ184" s="143">
        <v>103.4</v>
      </c>
      <c r="CA184" s="143">
        <v>105</v>
      </c>
      <c r="CB184" s="143">
        <v>110.4</v>
      </c>
      <c r="CC184" s="143">
        <v>110.6</v>
      </c>
      <c r="CD184" s="143">
        <v>112</v>
      </c>
      <c r="CE184" s="143">
        <v>114.3</v>
      </c>
      <c r="CF184" s="143">
        <v>112.5</v>
      </c>
      <c r="CG184" s="143">
        <v>112.6</v>
      </c>
      <c r="CH184" s="143">
        <v>113.6</v>
      </c>
      <c r="CI184" s="143">
        <v>125.4</v>
      </c>
      <c r="CJ184" s="146">
        <v>114.8</v>
      </c>
      <c r="CK184" s="146">
        <v>119.5</v>
      </c>
      <c r="CL184" s="146">
        <v>118.1</v>
      </c>
      <c r="CM184" s="147">
        <v>118.9</v>
      </c>
      <c r="CN184" s="147">
        <v>120</v>
      </c>
      <c r="CO184" s="147">
        <v>119.7</v>
      </c>
      <c r="CP184" s="148">
        <v>119.7</v>
      </c>
      <c r="CQ184" s="149">
        <v>120.1</v>
      </c>
      <c r="CR184" s="149">
        <v>127</v>
      </c>
      <c r="CS184" s="149">
        <v>125.7</v>
      </c>
      <c r="CT184" s="149">
        <v>127.7</v>
      </c>
      <c r="CU184" s="150">
        <v>132.1</v>
      </c>
      <c r="CV184" s="150">
        <v>137.80000000000001</v>
      </c>
      <c r="CW184" s="150">
        <v>137.9</v>
      </c>
      <c r="CX184" s="150">
        <v>137.6</v>
      </c>
      <c r="CY184" s="150">
        <v>137.69999999999999</v>
      </c>
      <c r="CZ184" s="150">
        <v>136.80000000000001</v>
      </c>
      <c r="DA184" s="150">
        <v>138.30000000000001</v>
      </c>
      <c r="DB184" s="151">
        <v>140.6</v>
      </c>
      <c r="DC184" s="151">
        <v>145</v>
      </c>
      <c r="DD184" s="151">
        <v>148.30000000000001</v>
      </c>
      <c r="DE184" s="151">
        <v>151.80000000000001</v>
      </c>
      <c r="DF184" s="151">
        <v>159</v>
      </c>
      <c r="DG184" s="151">
        <v>165.3</v>
      </c>
      <c r="DH184" s="151">
        <v>168.4</v>
      </c>
      <c r="DI184" s="151">
        <v>167.7</v>
      </c>
      <c r="DJ184" s="151">
        <v>158.30000000000001</v>
      </c>
      <c r="DK184" s="151">
        <v>157.6</v>
      </c>
      <c r="DL184" s="151">
        <v>160.30000000000001</v>
      </c>
      <c r="DM184" s="152">
        <v>159.6</v>
      </c>
      <c r="DN184" s="152">
        <v>160.6</v>
      </c>
      <c r="DO184" s="152">
        <v>156</v>
      </c>
      <c r="DP184" s="152">
        <v>153.1</v>
      </c>
      <c r="DQ184" s="152">
        <v>154.1</v>
      </c>
      <c r="DR184" s="152">
        <v>158.4</v>
      </c>
      <c r="DS184" s="152">
        <v>169.7</v>
      </c>
      <c r="DT184" s="152">
        <v>177.3</v>
      </c>
      <c r="DU184" s="152">
        <v>176.1</v>
      </c>
      <c r="DV184" s="152">
        <v>176.9</v>
      </c>
      <c r="DW184" s="152">
        <v>177.3</v>
      </c>
      <c r="DX184" s="152">
        <v>174.3</v>
      </c>
      <c r="DY184" s="152">
        <v>173.6</v>
      </c>
      <c r="DZ184" s="152">
        <v>175</v>
      </c>
      <c r="EA184" s="152">
        <v>174</v>
      </c>
      <c r="EB184" s="152">
        <v>174.7</v>
      </c>
      <c r="EC184" s="152">
        <v>175.4</v>
      </c>
      <c r="ED184" s="152">
        <v>177.3</v>
      </c>
      <c r="EE184" s="152">
        <v>178.9</v>
      </c>
      <c r="EF184" s="152">
        <v>174.4</v>
      </c>
      <c r="EG184" s="152">
        <v>172.4</v>
      </c>
      <c r="EH184" s="152">
        <v>171.6</v>
      </c>
      <c r="EI184" s="152">
        <v>175.9</v>
      </c>
      <c r="EJ184" s="152">
        <v>182.1</v>
      </c>
      <c r="EK184" s="152">
        <v>179.4</v>
      </c>
      <c r="EL184" s="152">
        <v>177.1</v>
      </c>
      <c r="EM184" s="152">
        <v>172.3</v>
      </c>
      <c r="EN184" s="152">
        <v>171.5</v>
      </c>
      <c r="EO184" s="152">
        <v>170.4</v>
      </c>
      <c r="EP184" s="152">
        <v>167.6</v>
      </c>
      <c r="EQ184" s="152">
        <v>167.8</v>
      </c>
      <c r="ER184" s="152">
        <v>167.6</v>
      </c>
      <c r="ES184" s="152">
        <v>167.1</v>
      </c>
      <c r="ET184" s="152">
        <v>166.5</v>
      </c>
      <c r="EU184" s="152">
        <v>167.8</v>
      </c>
      <c r="EV184" s="152">
        <v>169.2</v>
      </c>
      <c r="EW184" s="152">
        <v>169.2</v>
      </c>
    </row>
    <row r="185" spans="1:153">
      <c r="A185" s="141" t="s">
        <v>7404</v>
      </c>
      <c r="B185" s="141" t="s">
        <v>7405</v>
      </c>
      <c r="C185" s="142">
        <v>2.955E-2</v>
      </c>
      <c r="D185" s="143">
        <v>91.8</v>
      </c>
      <c r="E185" s="143">
        <v>88.4</v>
      </c>
      <c r="F185" s="143">
        <v>87.6</v>
      </c>
      <c r="G185" s="143">
        <v>91.3</v>
      </c>
      <c r="H185" s="143">
        <v>95.9</v>
      </c>
      <c r="I185" s="143">
        <v>96.5</v>
      </c>
      <c r="J185" s="143">
        <v>95.4</v>
      </c>
      <c r="K185" s="143">
        <v>91.8</v>
      </c>
      <c r="L185" s="143">
        <v>93.8</v>
      </c>
      <c r="M185" s="143">
        <v>94</v>
      </c>
      <c r="N185" s="143">
        <v>93.4</v>
      </c>
      <c r="O185" s="143">
        <v>94.5</v>
      </c>
      <c r="P185" s="143">
        <v>95</v>
      </c>
      <c r="Q185" s="143">
        <v>93.3</v>
      </c>
      <c r="R185" s="143">
        <v>93.3</v>
      </c>
      <c r="S185" s="143">
        <v>92.8</v>
      </c>
      <c r="T185" s="143">
        <v>93.1</v>
      </c>
      <c r="U185" s="143">
        <v>94.3</v>
      </c>
      <c r="V185" s="143">
        <v>93.5</v>
      </c>
      <c r="W185" s="143">
        <v>96.6</v>
      </c>
      <c r="X185" s="143">
        <v>103.5</v>
      </c>
      <c r="Y185" s="143">
        <v>102.9</v>
      </c>
      <c r="Z185" s="143">
        <v>103.8</v>
      </c>
      <c r="AA185" s="143">
        <v>104.2</v>
      </c>
      <c r="AB185" s="143">
        <v>102.8</v>
      </c>
      <c r="AC185" s="143">
        <v>100.4</v>
      </c>
      <c r="AD185" s="143">
        <v>104.6</v>
      </c>
      <c r="AE185" s="143">
        <v>105.4</v>
      </c>
      <c r="AF185" s="143">
        <v>102.2</v>
      </c>
      <c r="AG185" s="143">
        <v>104.1</v>
      </c>
      <c r="AH185" s="143">
        <v>103.6</v>
      </c>
      <c r="AI185" s="143">
        <v>107</v>
      </c>
      <c r="AJ185" s="143">
        <v>108.3</v>
      </c>
      <c r="AK185" s="143">
        <v>104.6</v>
      </c>
      <c r="AL185" s="143">
        <v>101.7</v>
      </c>
      <c r="AM185" s="143">
        <v>95.8</v>
      </c>
      <c r="AN185" s="143">
        <v>95.4</v>
      </c>
      <c r="AO185" s="143">
        <v>97.6</v>
      </c>
      <c r="AP185" s="143">
        <v>97.9</v>
      </c>
      <c r="AQ185" s="143">
        <v>101.4</v>
      </c>
      <c r="AR185" s="143">
        <v>100.3</v>
      </c>
      <c r="AS185" s="143">
        <v>103.5</v>
      </c>
      <c r="AT185" s="143">
        <v>102.1</v>
      </c>
      <c r="AU185" s="143">
        <v>101</v>
      </c>
      <c r="AV185" s="143">
        <v>98</v>
      </c>
      <c r="AW185" s="143">
        <v>94.6</v>
      </c>
      <c r="AX185" s="143">
        <v>89.6</v>
      </c>
      <c r="AY185" s="143">
        <v>87.7</v>
      </c>
      <c r="AZ185" s="143">
        <v>89.7</v>
      </c>
      <c r="BA185" s="143">
        <v>90.5</v>
      </c>
      <c r="BB185" s="143">
        <v>90.6</v>
      </c>
      <c r="BC185" s="143">
        <v>93.4</v>
      </c>
      <c r="BD185" s="143">
        <v>95.2</v>
      </c>
      <c r="BE185" s="143">
        <v>97.8</v>
      </c>
      <c r="BF185" s="143">
        <v>98.2</v>
      </c>
      <c r="BG185" s="143">
        <v>98.5</v>
      </c>
      <c r="BH185" s="143">
        <v>98.5</v>
      </c>
      <c r="BI185" s="143">
        <v>98.8</v>
      </c>
      <c r="BJ185" s="143">
        <v>99.6</v>
      </c>
      <c r="BK185" s="144">
        <v>100.3</v>
      </c>
      <c r="BL185" s="143">
        <v>104.4</v>
      </c>
      <c r="BM185" s="143">
        <v>103.9</v>
      </c>
      <c r="BN185" s="143">
        <v>104.7</v>
      </c>
      <c r="BO185" s="143">
        <v>106.9</v>
      </c>
      <c r="BP185" s="143">
        <v>108</v>
      </c>
      <c r="BQ185" s="143">
        <v>108.6</v>
      </c>
      <c r="BR185" s="145">
        <v>108.6</v>
      </c>
      <c r="BS185" s="145">
        <v>108.1</v>
      </c>
      <c r="BT185" s="145">
        <v>109.7</v>
      </c>
      <c r="BU185" s="145">
        <v>106.7</v>
      </c>
      <c r="BV185" s="145">
        <v>105.9</v>
      </c>
      <c r="BW185" s="145">
        <v>106</v>
      </c>
      <c r="BX185" s="145">
        <v>104.4</v>
      </c>
      <c r="BY185" s="145">
        <v>103.2</v>
      </c>
      <c r="BZ185" s="143">
        <v>103.7</v>
      </c>
      <c r="CA185" s="143">
        <v>107.8</v>
      </c>
      <c r="CB185" s="143">
        <v>109.3</v>
      </c>
      <c r="CC185" s="143">
        <v>110</v>
      </c>
      <c r="CD185" s="143">
        <v>116</v>
      </c>
      <c r="CE185" s="143">
        <v>120.7</v>
      </c>
      <c r="CF185" s="143">
        <v>118.8</v>
      </c>
      <c r="CG185" s="143">
        <v>118.2</v>
      </c>
      <c r="CH185" s="143">
        <v>118.9</v>
      </c>
      <c r="CI185" s="143">
        <v>121.1</v>
      </c>
      <c r="CJ185" s="146">
        <v>124.7</v>
      </c>
      <c r="CK185" s="146">
        <v>125.8</v>
      </c>
      <c r="CL185" s="146">
        <v>124.9</v>
      </c>
      <c r="CM185" s="147">
        <v>125.2</v>
      </c>
      <c r="CN185" s="147">
        <v>125.7</v>
      </c>
      <c r="CO185" s="147">
        <v>121.5</v>
      </c>
      <c r="CP185" s="148">
        <v>110.6</v>
      </c>
      <c r="CQ185" s="149">
        <v>110.8</v>
      </c>
      <c r="CR185" s="149">
        <v>110.7</v>
      </c>
      <c r="CS185" s="149">
        <v>107.5</v>
      </c>
      <c r="CT185" s="149">
        <v>105.5</v>
      </c>
      <c r="CU185" s="150">
        <v>105.7</v>
      </c>
      <c r="CV185" s="150">
        <v>106.9</v>
      </c>
      <c r="CW185" s="150">
        <v>102.9</v>
      </c>
      <c r="CX185" s="150">
        <v>103.5</v>
      </c>
      <c r="CY185" s="150">
        <v>105.8</v>
      </c>
      <c r="CZ185" s="150">
        <v>107.7</v>
      </c>
      <c r="DA185" s="150">
        <v>107.5</v>
      </c>
      <c r="DB185" s="151">
        <v>113.2</v>
      </c>
      <c r="DC185" s="151">
        <v>115.6</v>
      </c>
      <c r="DD185" s="151">
        <v>114.6</v>
      </c>
      <c r="DE185" s="151">
        <v>116.6</v>
      </c>
      <c r="DF185" s="151">
        <v>118.9</v>
      </c>
      <c r="DG185" s="151">
        <v>118.1</v>
      </c>
      <c r="DH185" s="151">
        <v>126.4</v>
      </c>
      <c r="DI185" s="151">
        <v>125.7</v>
      </c>
      <c r="DJ185" s="151">
        <v>129.4</v>
      </c>
      <c r="DK185" s="151">
        <v>132.1</v>
      </c>
      <c r="DL185" s="151">
        <v>139</v>
      </c>
      <c r="DM185" s="152">
        <v>141</v>
      </c>
      <c r="DN185" s="152">
        <v>146.1</v>
      </c>
      <c r="DO185" s="152">
        <v>145.4</v>
      </c>
      <c r="DP185" s="152">
        <v>142</v>
      </c>
      <c r="DQ185" s="152">
        <v>144.9</v>
      </c>
      <c r="DR185" s="152">
        <v>150.19999999999999</v>
      </c>
      <c r="DS185" s="152">
        <v>154.19999999999999</v>
      </c>
      <c r="DT185" s="152">
        <v>162.5</v>
      </c>
      <c r="DU185" s="152">
        <v>170</v>
      </c>
      <c r="DV185" s="152">
        <v>170.8</v>
      </c>
      <c r="DW185" s="152">
        <v>169.3</v>
      </c>
      <c r="DX185" s="152">
        <v>168.4</v>
      </c>
      <c r="DY185" s="152">
        <v>168.5</v>
      </c>
      <c r="DZ185" s="152">
        <v>168.2</v>
      </c>
      <c r="EA185" s="152">
        <v>163.80000000000001</v>
      </c>
      <c r="EB185" s="152">
        <v>165.3</v>
      </c>
      <c r="EC185" s="152">
        <v>165.5</v>
      </c>
      <c r="ED185" s="152">
        <v>160</v>
      </c>
      <c r="EE185" s="152">
        <v>155.4</v>
      </c>
      <c r="EF185" s="152">
        <v>152</v>
      </c>
      <c r="EG185" s="152">
        <v>147.30000000000001</v>
      </c>
      <c r="EH185" s="152">
        <v>147.9</v>
      </c>
      <c r="EI185" s="152">
        <v>150.5</v>
      </c>
      <c r="EJ185" s="152">
        <v>150.5</v>
      </c>
      <c r="EK185" s="152">
        <v>152.30000000000001</v>
      </c>
      <c r="EL185" s="152">
        <v>151.30000000000001</v>
      </c>
      <c r="EM185" s="152">
        <v>149.9</v>
      </c>
      <c r="EN185" s="152">
        <v>149.80000000000001</v>
      </c>
      <c r="EO185" s="152">
        <v>149</v>
      </c>
      <c r="EP185" s="152">
        <v>149.1</v>
      </c>
      <c r="EQ185" s="152">
        <v>149.6</v>
      </c>
      <c r="ER185" s="152">
        <v>147</v>
      </c>
      <c r="ES185" s="152">
        <v>148.80000000000001</v>
      </c>
      <c r="ET185" s="152">
        <v>148.19999999999999</v>
      </c>
      <c r="EU185" s="152">
        <v>151.9</v>
      </c>
      <c r="EV185" s="152">
        <v>151.6</v>
      </c>
      <c r="EW185" s="152">
        <v>153.6</v>
      </c>
    </row>
    <row r="186" spans="1:153">
      <c r="A186" s="141" t="s">
        <v>7406</v>
      </c>
      <c r="B186" s="141" t="s">
        <v>7407</v>
      </c>
      <c r="C186" s="142">
        <v>0.29613</v>
      </c>
      <c r="D186" s="143">
        <v>109.9</v>
      </c>
      <c r="E186" s="143">
        <v>110.2</v>
      </c>
      <c r="F186" s="143">
        <v>110.9</v>
      </c>
      <c r="G186" s="143">
        <v>111.9</v>
      </c>
      <c r="H186" s="143">
        <v>112.1</v>
      </c>
      <c r="I186" s="143">
        <v>111.5</v>
      </c>
      <c r="J186" s="143">
        <v>109.6</v>
      </c>
      <c r="K186" s="143">
        <v>108.8</v>
      </c>
      <c r="L186" s="143">
        <v>104</v>
      </c>
      <c r="M186" s="143">
        <v>104.6</v>
      </c>
      <c r="N186" s="143">
        <v>101.8</v>
      </c>
      <c r="O186" s="143">
        <v>100.2</v>
      </c>
      <c r="P186" s="143">
        <v>97.2</v>
      </c>
      <c r="Q186" s="143">
        <v>96.4</v>
      </c>
      <c r="R186" s="143">
        <v>97.7</v>
      </c>
      <c r="S186" s="143">
        <v>98.7</v>
      </c>
      <c r="T186" s="143">
        <v>102</v>
      </c>
      <c r="U186" s="143">
        <v>102.9</v>
      </c>
      <c r="V186" s="143">
        <v>103.8</v>
      </c>
      <c r="W186" s="143">
        <v>107.5</v>
      </c>
      <c r="X186" s="143">
        <v>105.1</v>
      </c>
      <c r="Y186" s="143">
        <v>102.8</v>
      </c>
      <c r="Z186" s="143">
        <v>102.1</v>
      </c>
      <c r="AA186" s="143">
        <v>103.8</v>
      </c>
      <c r="AB186" s="143">
        <v>104.9</v>
      </c>
      <c r="AC186" s="143">
        <v>105</v>
      </c>
      <c r="AD186" s="143">
        <v>103.8</v>
      </c>
      <c r="AE186" s="143">
        <v>103</v>
      </c>
      <c r="AF186" s="143">
        <v>103.6</v>
      </c>
      <c r="AG186" s="143">
        <v>103.3</v>
      </c>
      <c r="AH186" s="143">
        <v>102.7</v>
      </c>
      <c r="AI186" s="143">
        <v>100.5</v>
      </c>
      <c r="AJ186" s="143">
        <v>97.5</v>
      </c>
      <c r="AK186" s="143">
        <v>98.2</v>
      </c>
      <c r="AL186" s="143">
        <v>99.1</v>
      </c>
      <c r="AM186" s="143">
        <v>98.1</v>
      </c>
      <c r="AN186" s="143">
        <v>97.8</v>
      </c>
      <c r="AO186" s="143">
        <v>99</v>
      </c>
      <c r="AP186" s="143">
        <v>99.7</v>
      </c>
      <c r="AQ186" s="143">
        <v>98.9</v>
      </c>
      <c r="AR186" s="143">
        <v>96.3</v>
      </c>
      <c r="AS186" s="143">
        <v>97.4</v>
      </c>
      <c r="AT186" s="143">
        <v>99.8</v>
      </c>
      <c r="AU186" s="143">
        <v>99.9</v>
      </c>
      <c r="AV186" s="143">
        <v>99.2</v>
      </c>
      <c r="AW186" s="143">
        <v>96</v>
      </c>
      <c r="AX186" s="143">
        <v>97.6</v>
      </c>
      <c r="AY186" s="143">
        <v>100.2</v>
      </c>
      <c r="AZ186" s="143">
        <v>104</v>
      </c>
      <c r="BA186" s="143">
        <v>104.2</v>
      </c>
      <c r="BB186" s="143">
        <v>105.5</v>
      </c>
      <c r="BC186" s="143">
        <v>106.9</v>
      </c>
      <c r="BD186" s="143">
        <v>108.1</v>
      </c>
      <c r="BE186" s="143">
        <v>108.3</v>
      </c>
      <c r="BF186" s="143">
        <v>112</v>
      </c>
      <c r="BG186" s="143">
        <v>112.5</v>
      </c>
      <c r="BH186" s="143">
        <v>113.9</v>
      </c>
      <c r="BI186" s="143">
        <v>114.6</v>
      </c>
      <c r="BJ186" s="143">
        <v>112.5</v>
      </c>
      <c r="BK186" s="144">
        <v>110.1</v>
      </c>
      <c r="BL186" s="143">
        <v>107.8</v>
      </c>
      <c r="BM186" s="143">
        <v>105.3</v>
      </c>
      <c r="BN186" s="143">
        <v>104.6</v>
      </c>
      <c r="BO186" s="143">
        <v>106.5</v>
      </c>
      <c r="BP186" s="143">
        <v>109.2</v>
      </c>
      <c r="BQ186" s="143">
        <v>110.8</v>
      </c>
      <c r="BR186" s="145">
        <v>112</v>
      </c>
      <c r="BS186" s="145">
        <v>114.4</v>
      </c>
      <c r="BT186" s="145">
        <v>115.6</v>
      </c>
      <c r="BU186" s="145">
        <v>114.1</v>
      </c>
      <c r="BV186" s="145">
        <v>114</v>
      </c>
      <c r="BW186" s="145">
        <v>120.6</v>
      </c>
      <c r="BX186" s="145">
        <v>122.1</v>
      </c>
      <c r="BY186" s="145">
        <v>125.4</v>
      </c>
      <c r="BZ186" s="143">
        <v>126.5</v>
      </c>
      <c r="CA186" s="143">
        <v>127.6</v>
      </c>
      <c r="CB186" s="143">
        <v>127.3</v>
      </c>
      <c r="CC186" s="143">
        <v>128.1</v>
      </c>
      <c r="CD186" s="143">
        <v>126.5</v>
      </c>
      <c r="CE186" s="143">
        <v>125.4</v>
      </c>
      <c r="CF186" s="143">
        <v>119.9</v>
      </c>
      <c r="CG186" s="143">
        <v>118.1</v>
      </c>
      <c r="CH186" s="143">
        <v>117</v>
      </c>
      <c r="CI186" s="143">
        <v>113.9</v>
      </c>
      <c r="CJ186" s="146">
        <v>113.4</v>
      </c>
      <c r="CK186" s="146">
        <v>112.3</v>
      </c>
      <c r="CL186" s="146">
        <v>112.3</v>
      </c>
      <c r="CM186" s="147">
        <v>114.3</v>
      </c>
      <c r="CN186" s="147">
        <v>118.6</v>
      </c>
      <c r="CO186" s="147">
        <v>120.9</v>
      </c>
      <c r="CP186" s="148">
        <v>121.9</v>
      </c>
      <c r="CQ186" s="149">
        <v>123.5</v>
      </c>
      <c r="CR186" s="149">
        <v>130.69999999999999</v>
      </c>
      <c r="CS186" s="149">
        <v>133.1</v>
      </c>
      <c r="CT186" s="149">
        <v>127.5</v>
      </c>
      <c r="CU186" s="150">
        <v>122.4</v>
      </c>
      <c r="CV186" s="150">
        <v>125.6</v>
      </c>
      <c r="CW186" s="150">
        <v>124.9</v>
      </c>
      <c r="CX186" s="150">
        <v>128.69999999999999</v>
      </c>
      <c r="CY186" s="150">
        <v>131.69999999999999</v>
      </c>
      <c r="CZ186" s="150">
        <v>136.1</v>
      </c>
      <c r="DA186" s="150">
        <v>143.5</v>
      </c>
      <c r="DB186" s="151">
        <v>144.4</v>
      </c>
      <c r="DC186" s="151">
        <v>152.19999999999999</v>
      </c>
      <c r="DD186" s="151">
        <v>158.5</v>
      </c>
      <c r="DE186" s="151">
        <v>160.5</v>
      </c>
      <c r="DF186" s="151">
        <v>159.30000000000001</v>
      </c>
      <c r="DG186" s="151">
        <v>170.2</v>
      </c>
      <c r="DH186" s="151">
        <v>180.4</v>
      </c>
      <c r="DI186" s="151">
        <v>192.5</v>
      </c>
      <c r="DJ186" s="151">
        <v>195.2</v>
      </c>
      <c r="DK186" s="151">
        <v>197.4</v>
      </c>
      <c r="DL186" s="151">
        <v>206.3</v>
      </c>
      <c r="DM186" s="152">
        <v>206.2</v>
      </c>
      <c r="DN186" s="152">
        <v>206.2</v>
      </c>
      <c r="DO186" s="152">
        <v>195</v>
      </c>
      <c r="DP186" s="152">
        <v>186.7</v>
      </c>
      <c r="DQ186" s="152">
        <v>185.9</v>
      </c>
      <c r="DR186" s="152">
        <v>195.8</v>
      </c>
      <c r="DS186" s="152">
        <v>214.1</v>
      </c>
      <c r="DT186" s="152">
        <v>223.4</v>
      </c>
      <c r="DU186" s="152">
        <v>225.3</v>
      </c>
      <c r="DV186" s="152">
        <v>220.3</v>
      </c>
      <c r="DW186" s="152">
        <v>206.1</v>
      </c>
      <c r="DX186" s="152">
        <v>199.7</v>
      </c>
      <c r="DY186" s="152">
        <v>187.6</v>
      </c>
      <c r="DZ186" s="152">
        <v>191.8</v>
      </c>
      <c r="EA186" s="152">
        <v>192.6</v>
      </c>
      <c r="EB186" s="152">
        <v>183.2</v>
      </c>
      <c r="EC186" s="152">
        <v>174.5</v>
      </c>
      <c r="ED186" s="152">
        <v>165.4</v>
      </c>
      <c r="EE186" s="152">
        <v>155.4</v>
      </c>
      <c r="EF186" s="152">
        <v>152.5</v>
      </c>
      <c r="EG186" s="152">
        <v>143.19999999999999</v>
      </c>
      <c r="EH186" s="152">
        <v>140.1</v>
      </c>
      <c r="EI186" s="152">
        <v>151</v>
      </c>
      <c r="EJ186" s="152">
        <v>151.69999999999999</v>
      </c>
      <c r="EK186" s="152">
        <v>144.69999999999999</v>
      </c>
      <c r="EL186" s="152">
        <v>141.4</v>
      </c>
      <c r="EM186" s="152">
        <v>142.1</v>
      </c>
      <c r="EN186" s="152">
        <v>138</v>
      </c>
      <c r="EO186" s="152">
        <v>136.4</v>
      </c>
      <c r="EP186" s="152">
        <v>134.19999999999999</v>
      </c>
      <c r="EQ186" s="152">
        <v>140</v>
      </c>
      <c r="ER186" s="152">
        <v>146</v>
      </c>
      <c r="ES186" s="152">
        <v>145.5</v>
      </c>
      <c r="ET186" s="152">
        <v>149</v>
      </c>
      <c r="EU186" s="152">
        <v>150.5</v>
      </c>
      <c r="EV186" s="152">
        <v>151.19999999999999</v>
      </c>
      <c r="EW186" s="152">
        <v>154.80000000000001</v>
      </c>
    </row>
    <row r="187" spans="1:153">
      <c r="A187" s="141" t="s">
        <v>7408</v>
      </c>
      <c r="B187" s="141" t="s">
        <v>7409</v>
      </c>
      <c r="C187" s="142">
        <v>1.0150699999999999</v>
      </c>
      <c r="D187" s="143">
        <v>112.5</v>
      </c>
      <c r="E187" s="143">
        <v>113.3</v>
      </c>
      <c r="F187" s="143">
        <v>112.4</v>
      </c>
      <c r="G187" s="143">
        <v>112.5</v>
      </c>
      <c r="H187" s="143">
        <v>111.9</v>
      </c>
      <c r="I187" s="143">
        <v>108.9</v>
      </c>
      <c r="J187" s="143">
        <v>100</v>
      </c>
      <c r="K187" s="143">
        <v>96</v>
      </c>
      <c r="L187" s="143">
        <v>92.1</v>
      </c>
      <c r="M187" s="143">
        <v>93</v>
      </c>
      <c r="N187" s="143">
        <v>93.4</v>
      </c>
      <c r="O187" s="143">
        <v>94.2</v>
      </c>
      <c r="P187" s="143">
        <v>94.9</v>
      </c>
      <c r="Q187" s="143">
        <v>95.3</v>
      </c>
      <c r="R187" s="143">
        <v>97.2</v>
      </c>
      <c r="S187" s="143">
        <v>99.6</v>
      </c>
      <c r="T187" s="143">
        <v>102.8</v>
      </c>
      <c r="U187" s="143">
        <v>104.7</v>
      </c>
      <c r="V187" s="143">
        <v>105.8</v>
      </c>
      <c r="W187" s="143">
        <v>107.5</v>
      </c>
      <c r="X187" s="143">
        <v>109.4</v>
      </c>
      <c r="Y187" s="143">
        <v>107.7</v>
      </c>
      <c r="Z187" s="143">
        <v>108.2</v>
      </c>
      <c r="AA187" s="143">
        <v>111.8</v>
      </c>
      <c r="AB187" s="143">
        <v>110.9</v>
      </c>
      <c r="AC187" s="143">
        <v>109.4</v>
      </c>
      <c r="AD187" s="143">
        <v>105.8</v>
      </c>
      <c r="AE187" s="143">
        <v>106.1</v>
      </c>
      <c r="AF187" s="143">
        <v>103.2</v>
      </c>
      <c r="AG187" s="143">
        <v>99</v>
      </c>
      <c r="AH187" s="143">
        <v>97.9</v>
      </c>
      <c r="AI187" s="143">
        <v>95.6</v>
      </c>
      <c r="AJ187" s="143">
        <v>94.9</v>
      </c>
      <c r="AK187" s="143">
        <v>94.9</v>
      </c>
      <c r="AL187" s="143">
        <v>95</v>
      </c>
      <c r="AM187" s="143">
        <v>96.3</v>
      </c>
      <c r="AN187" s="143">
        <v>95.3</v>
      </c>
      <c r="AO187" s="143">
        <v>95.1</v>
      </c>
      <c r="AP187" s="143">
        <v>95.2</v>
      </c>
      <c r="AQ187" s="143">
        <v>95</v>
      </c>
      <c r="AR187" s="143">
        <v>92.2</v>
      </c>
      <c r="AS187" s="143">
        <v>89.8</v>
      </c>
      <c r="AT187" s="143">
        <v>90.1</v>
      </c>
      <c r="AU187" s="143">
        <v>90</v>
      </c>
      <c r="AV187" s="143">
        <v>89.7</v>
      </c>
      <c r="AW187" s="143">
        <v>89.2</v>
      </c>
      <c r="AX187" s="143">
        <v>91.8</v>
      </c>
      <c r="AY187" s="143">
        <v>95.5</v>
      </c>
      <c r="AZ187" s="143">
        <v>99.3</v>
      </c>
      <c r="BA187" s="143">
        <v>101.4</v>
      </c>
      <c r="BB187" s="143">
        <v>101.1</v>
      </c>
      <c r="BC187" s="143">
        <v>99.5</v>
      </c>
      <c r="BD187" s="143">
        <v>102.8</v>
      </c>
      <c r="BE187" s="143">
        <v>105.5</v>
      </c>
      <c r="BF187" s="143">
        <v>103.4</v>
      </c>
      <c r="BG187" s="143">
        <v>103</v>
      </c>
      <c r="BH187" s="143">
        <v>106.4</v>
      </c>
      <c r="BI187" s="143">
        <v>108.7</v>
      </c>
      <c r="BJ187" s="143">
        <v>108.3</v>
      </c>
      <c r="BK187" s="144">
        <v>106.8</v>
      </c>
      <c r="BL187" s="143">
        <v>105.9</v>
      </c>
      <c r="BM187" s="143">
        <v>104.4</v>
      </c>
      <c r="BN187" s="143">
        <v>104.5</v>
      </c>
      <c r="BO187" s="143">
        <v>104.4</v>
      </c>
      <c r="BP187" s="143">
        <v>103.6</v>
      </c>
      <c r="BQ187" s="143">
        <v>106.2</v>
      </c>
      <c r="BR187" s="145">
        <v>107.5</v>
      </c>
      <c r="BS187" s="145">
        <v>109.8</v>
      </c>
      <c r="BT187" s="145">
        <v>110.8</v>
      </c>
      <c r="BU187" s="145">
        <v>111.6</v>
      </c>
      <c r="BV187" s="145">
        <v>113.5</v>
      </c>
      <c r="BW187" s="145">
        <v>118.1</v>
      </c>
      <c r="BX187" s="145">
        <v>122</v>
      </c>
      <c r="BY187" s="145">
        <v>123.3</v>
      </c>
      <c r="BZ187" s="143">
        <v>124.3</v>
      </c>
      <c r="CA187" s="143">
        <v>121.6</v>
      </c>
      <c r="CB187" s="143">
        <v>118</v>
      </c>
      <c r="CC187" s="143">
        <v>118.7</v>
      </c>
      <c r="CD187" s="143">
        <v>118.2</v>
      </c>
      <c r="CE187" s="143">
        <v>113</v>
      </c>
      <c r="CF187" s="143">
        <v>109.2</v>
      </c>
      <c r="CG187" s="143">
        <v>111</v>
      </c>
      <c r="CH187" s="143">
        <v>112.6</v>
      </c>
      <c r="CI187" s="143">
        <v>110.9</v>
      </c>
      <c r="CJ187" s="146">
        <v>109.9</v>
      </c>
      <c r="CK187" s="146">
        <v>108.4</v>
      </c>
      <c r="CL187" s="146">
        <v>106.8</v>
      </c>
      <c r="CM187" s="147">
        <v>105</v>
      </c>
      <c r="CN187" s="147">
        <v>106.9</v>
      </c>
      <c r="CO187" s="147">
        <v>108.2</v>
      </c>
      <c r="CP187" s="148">
        <v>111.3</v>
      </c>
      <c r="CQ187" s="149">
        <v>115.8</v>
      </c>
      <c r="CR187" s="149">
        <v>127.3</v>
      </c>
      <c r="CS187" s="149">
        <v>138.1</v>
      </c>
      <c r="CT187" s="149">
        <v>135.69999999999999</v>
      </c>
      <c r="CU187" s="150">
        <v>132.80000000000001</v>
      </c>
      <c r="CV187" s="150">
        <v>128.30000000000001</v>
      </c>
      <c r="CW187" s="150">
        <v>125.5</v>
      </c>
      <c r="CX187" s="150">
        <v>129.80000000000001</v>
      </c>
      <c r="CY187" s="150">
        <v>131.80000000000001</v>
      </c>
      <c r="CZ187" s="150">
        <v>136</v>
      </c>
      <c r="DA187" s="150">
        <v>138.4</v>
      </c>
      <c r="DB187" s="151">
        <v>143</v>
      </c>
      <c r="DC187" s="151">
        <v>150.1</v>
      </c>
      <c r="DD187" s="151">
        <v>160.1</v>
      </c>
      <c r="DE187" s="151">
        <v>166.7</v>
      </c>
      <c r="DF187" s="151">
        <v>173.8</v>
      </c>
      <c r="DG187" s="151">
        <v>184.3</v>
      </c>
      <c r="DH187" s="151">
        <v>195.3</v>
      </c>
      <c r="DI187" s="151">
        <v>204.8</v>
      </c>
      <c r="DJ187" s="151">
        <v>194.3</v>
      </c>
      <c r="DK187" s="151">
        <v>196.2</v>
      </c>
      <c r="DL187" s="151">
        <v>196.4</v>
      </c>
      <c r="DM187" s="152">
        <v>193.8</v>
      </c>
      <c r="DN187" s="152">
        <v>192.9</v>
      </c>
      <c r="DO187" s="152">
        <v>191.9</v>
      </c>
      <c r="DP187" s="152">
        <v>188.8</v>
      </c>
      <c r="DQ187" s="152">
        <v>189.6</v>
      </c>
      <c r="DR187" s="152">
        <v>201.8</v>
      </c>
      <c r="DS187" s="152">
        <v>217.1</v>
      </c>
      <c r="DT187" s="152">
        <v>227.4</v>
      </c>
      <c r="DU187" s="152">
        <v>233.2</v>
      </c>
      <c r="DV187" s="152">
        <v>220</v>
      </c>
      <c r="DW187" s="152">
        <v>201.5</v>
      </c>
      <c r="DX187" s="152">
        <v>196.1</v>
      </c>
      <c r="DY187" s="152">
        <v>175.9</v>
      </c>
      <c r="DZ187" s="152">
        <v>171.7</v>
      </c>
      <c r="EA187" s="152">
        <v>170</v>
      </c>
      <c r="EB187" s="152">
        <v>163</v>
      </c>
      <c r="EC187" s="152">
        <v>163.80000000000001</v>
      </c>
      <c r="ED187" s="152">
        <v>164.2</v>
      </c>
      <c r="EE187" s="152">
        <v>164.2</v>
      </c>
      <c r="EF187" s="152">
        <v>163.69999999999999</v>
      </c>
      <c r="EG187" s="152">
        <v>159.80000000000001</v>
      </c>
      <c r="EH187" s="152">
        <v>153</v>
      </c>
      <c r="EI187" s="152">
        <v>151.80000000000001</v>
      </c>
      <c r="EJ187" s="152">
        <v>150.9</v>
      </c>
      <c r="EK187" s="152">
        <v>146.1</v>
      </c>
      <c r="EL187" s="152">
        <v>145.69999999999999</v>
      </c>
      <c r="EM187" s="152">
        <v>145.5</v>
      </c>
      <c r="EN187" s="152">
        <v>144.9</v>
      </c>
      <c r="EO187" s="152">
        <v>145.6</v>
      </c>
      <c r="EP187" s="152">
        <v>147.30000000000001</v>
      </c>
      <c r="EQ187" s="152">
        <v>153</v>
      </c>
      <c r="ER187" s="152">
        <v>156.5</v>
      </c>
      <c r="ES187" s="152">
        <v>155.5</v>
      </c>
      <c r="ET187" s="152">
        <v>153.69999999999999</v>
      </c>
      <c r="EU187" s="152">
        <v>154.69999999999999</v>
      </c>
      <c r="EV187" s="152">
        <v>155.80000000000001</v>
      </c>
      <c r="EW187" s="152">
        <v>166.9</v>
      </c>
    </row>
    <row r="188" spans="1:153">
      <c r="A188" s="141" t="s">
        <v>7410</v>
      </c>
      <c r="B188" s="141" t="s">
        <v>7411</v>
      </c>
      <c r="C188" s="142">
        <v>1.1599999999999999E-2</v>
      </c>
      <c r="D188" s="143">
        <v>118.2</v>
      </c>
      <c r="E188" s="143">
        <v>113.1</v>
      </c>
      <c r="F188" s="143">
        <v>113.8</v>
      </c>
      <c r="G188" s="143">
        <v>118.9</v>
      </c>
      <c r="H188" s="143">
        <v>120.8</v>
      </c>
      <c r="I188" s="143">
        <v>119.2</v>
      </c>
      <c r="J188" s="143">
        <v>113</v>
      </c>
      <c r="K188" s="143">
        <v>114.4</v>
      </c>
      <c r="L188" s="143">
        <v>114</v>
      </c>
      <c r="M188" s="143">
        <v>111.8</v>
      </c>
      <c r="N188" s="143">
        <v>111.9</v>
      </c>
      <c r="O188" s="143">
        <v>107.6</v>
      </c>
      <c r="P188" s="143">
        <v>106.4</v>
      </c>
      <c r="Q188" s="143">
        <v>106.3</v>
      </c>
      <c r="R188" s="143">
        <v>108.2</v>
      </c>
      <c r="S188" s="143">
        <v>107.5</v>
      </c>
      <c r="T188" s="143">
        <v>108.3</v>
      </c>
      <c r="U188" s="143">
        <v>108</v>
      </c>
      <c r="V188" s="143">
        <v>108.2</v>
      </c>
      <c r="W188" s="143">
        <v>110.4</v>
      </c>
      <c r="X188" s="143">
        <v>110.4</v>
      </c>
      <c r="Y188" s="143">
        <v>108.3</v>
      </c>
      <c r="Z188" s="143">
        <v>106.7</v>
      </c>
      <c r="AA188" s="143">
        <v>107.1</v>
      </c>
      <c r="AB188" s="143">
        <v>106.2</v>
      </c>
      <c r="AC188" s="143">
        <v>105.9</v>
      </c>
      <c r="AD188" s="143">
        <v>105.9</v>
      </c>
      <c r="AE188" s="143">
        <v>107.2</v>
      </c>
      <c r="AF188" s="143">
        <v>106.8</v>
      </c>
      <c r="AG188" s="143">
        <v>106.9</v>
      </c>
      <c r="AH188" s="143">
        <v>104.5</v>
      </c>
      <c r="AI188" s="143">
        <v>106.8</v>
      </c>
      <c r="AJ188" s="143">
        <v>112.5</v>
      </c>
      <c r="AK188" s="143">
        <v>111</v>
      </c>
      <c r="AL188" s="143">
        <v>106.8</v>
      </c>
      <c r="AM188" s="143">
        <v>105.6</v>
      </c>
      <c r="AN188" s="143">
        <v>107.6</v>
      </c>
      <c r="AO188" s="143">
        <v>115.5</v>
      </c>
      <c r="AP188" s="143">
        <v>118.2</v>
      </c>
      <c r="AQ188" s="143">
        <v>118.9</v>
      </c>
      <c r="AR188" s="143">
        <v>120.5</v>
      </c>
      <c r="AS188" s="143">
        <v>122.3</v>
      </c>
      <c r="AT188" s="143">
        <v>126.8</v>
      </c>
      <c r="AU188" s="143">
        <v>126.7</v>
      </c>
      <c r="AV188" s="143">
        <v>124.4</v>
      </c>
      <c r="AW188" s="143">
        <v>122.8</v>
      </c>
      <c r="AX188" s="143">
        <v>117.7</v>
      </c>
      <c r="AY188" s="143">
        <v>115.8</v>
      </c>
      <c r="AZ188" s="143">
        <v>118.4</v>
      </c>
      <c r="BA188" s="143">
        <v>118.7</v>
      </c>
      <c r="BB188" s="143">
        <v>120.1</v>
      </c>
      <c r="BC188" s="143">
        <v>121.7</v>
      </c>
      <c r="BD188" s="143">
        <v>123.9</v>
      </c>
      <c r="BE188" s="143">
        <v>124.3</v>
      </c>
      <c r="BF188" s="143">
        <v>122.9</v>
      </c>
      <c r="BG188" s="143">
        <v>119.8</v>
      </c>
      <c r="BH188" s="143">
        <v>117.4</v>
      </c>
      <c r="BI188" s="143">
        <v>115.8</v>
      </c>
      <c r="BJ188" s="143">
        <v>112.4</v>
      </c>
      <c r="BK188" s="144">
        <v>112.4</v>
      </c>
      <c r="BL188" s="143">
        <v>109.7</v>
      </c>
      <c r="BM188" s="143">
        <v>111.4</v>
      </c>
      <c r="BN188" s="143">
        <v>110.8</v>
      </c>
      <c r="BO188" s="143">
        <v>111.3</v>
      </c>
      <c r="BP188" s="143">
        <v>112.2</v>
      </c>
      <c r="BQ188" s="143">
        <v>112</v>
      </c>
      <c r="BR188" s="145">
        <v>111.3</v>
      </c>
      <c r="BS188" s="145">
        <v>111.6</v>
      </c>
      <c r="BT188" s="145">
        <v>111.7</v>
      </c>
      <c r="BU188" s="145">
        <v>112.1</v>
      </c>
      <c r="BV188" s="145">
        <v>110.9</v>
      </c>
      <c r="BW188" s="145">
        <v>109.8</v>
      </c>
      <c r="BX188" s="145">
        <v>109.8</v>
      </c>
      <c r="BY188" s="145">
        <v>110.5</v>
      </c>
      <c r="BZ188" s="143">
        <v>111.6</v>
      </c>
      <c r="CA188" s="143">
        <v>112.1</v>
      </c>
      <c r="CB188" s="143">
        <v>112.5</v>
      </c>
      <c r="CC188" s="143">
        <v>112.1</v>
      </c>
      <c r="CD188" s="143">
        <v>112.3</v>
      </c>
      <c r="CE188" s="143">
        <v>112.4</v>
      </c>
      <c r="CF188" s="143">
        <v>112.3</v>
      </c>
      <c r="CG188" s="143">
        <v>112.6</v>
      </c>
      <c r="CH188" s="143">
        <v>112.7</v>
      </c>
      <c r="CI188" s="143">
        <v>112.7</v>
      </c>
      <c r="CJ188" s="146">
        <v>111.7</v>
      </c>
      <c r="CK188" s="146">
        <v>111.7</v>
      </c>
      <c r="CL188" s="146">
        <v>111.7</v>
      </c>
      <c r="CM188" s="147">
        <v>115</v>
      </c>
      <c r="CN188" s="147">
        <v>115.6</v>
      </c>
      <c r="CO188" s="147">
        <v>115.6</v>
      </c>
      <c r="CP188" s="148">
        <v>115.1</v>
      </c>
      <c r="CQ188" s="149">
        <v>118</v>
      </c>
      <c r="CR188" s="149">
        <v>125.9</v>
      </c>
      <c r="CS188" s="149">
        <v>124.2</v>
      </c>
      <c r="CT188" s="149">
        <v>121.3</v>
      </c>
      <c r="CU188" s="150">
        <v>120.8</v>
      </c>
      <c r="CV188" s="150">
        <v>120.4</v>
      </c>
      <c r="CW188" s="150">
        <v>124.7</v>
      </c>
      <c r="CX188" s="150">
        <v>128.30000000000001</v>
      </c>
      <c r="CY188" s="150">
        <v>131.1</v>
      </c>
      <c r="CZ188" s="150">
        <v>133.9</v>
      </c>
      <c r="DA188" s="150">
        <v>135.1</v>
      </c>
      <c r="DB188" s="151">
        <v>139.4</v>
      </c>
      <c r="DC188" s="151">
        <v>143.1</v>
      </c>
      <c r="DD188" s="151">
        <v>143.19999999999999</v>
      </c>
      <c r="DE188" s="151">
        <v>142.4</v>
      </c>
      <c r="DF188" s="151">
        <v>140.80000000000001</v>
      </c>
      <c r="DG188" s="151">
        <v>142</v>
      </c>
      <c r="DH188" s="151">
        <v>151.4</v>
      </c>
      <c r="DI188" s="151">
        <v>157.30000000000001</v>
      </c>
      <c r="DJ188" s="151">
        <v>174.9</v>
      </c>
      <c r="DK188" s="151">
        <v>177.4</v>
      </c>
      <c r="DL188" s="151">
        <v>189</v>
      </c>
      <c r="DM188" s="152">
        <v>192.3</v>
      </c>
      <c r="DN188" s="152">
        <v>192.7</v>
      </c>
      <c r="DO188" s="152">
        <v>189.7</v>
      </c>
      <c r="DP188" s="152">
        <v>185</v>
      </c>
      <c r="DQ188" s="152">
        <v>185.8</v>
      </c>
      <c r="DR188" s="152">
        <v>191.6</v>
      </c>
      <c r="DS188" s="152">
        <v>186.9</v>
      </c>
      <c r="DT188" s="152">
        <v>188.4</v>
      </c>
      <c r="DU188" s="152">
        <v>183.1</v>
      </c>
      <c r="DV188" s="152">
        <v>173.3</v>
      </c>
      <c r="DW188" s="152">
        <v>166</v>
      </c>
      <c r="DX188" s="152">
        <v>162.80000000000001</v>
      </c>
      <c r="DY188" s="152">
        <v>156.4</v>
      </c>
      <c r="DZ188" s="152">
        <v>158.5</v>
      </c>
      <c r="EA188" s="152">
        <v>166.4</v>
      </c>
      <c r="EB188" s="152">
        <v>169</v>
      </c>
      <c r="EC188" s="152">
        <v>156.5</v>
      </c>
      <c r="ED188" s="152">
        <v>141.5</v>
      </c>
      <c r="EE188" s="152">
        <v>135.4</v>
      </c>
      <c r="EF188" s="152">
        <v>126.1</v>
      </c>
      <c r="EG188" s="152">
        <v>121.4</v>
      </c>
      <c r="EH188" s="152">
        <v>121.4</v>
      </c>
      <c r="EI188" s="152">
        <v>126.3</v>
      </c>
      <c r="EJ188" s="152">
        <v>127.1</v>
      </c>
      <c r="EK188" s="152">
        <v>125.6</v>
      </c>
      <c r="EL188" s="152">
        <v>124.3</v>
      </c>
      <c r="EM188" s="152">
        <v>126.8</v>
      </c>
      <c r="EN188" s="152">
        <v>123.8</v>
      </c>
      <c r="EO188" s="152">
        <v>122.3</v>
      </c>
      <c r="EP188" s="152">
        <v>125.7</v>
      </c>
      <c r="EQ188" s="152">
        <v>128.1</v>
      </c>
      <c r="ER188" s="152">
        <v>127.6</v>
      </c>
      <c r="ES188" s="152">
        <v>131.5</v>
      </c>
      <c r="ET188" s="152">
        <v>136.69999999999999</v>
      </c>
      <c r="EU188" s="152">
        <v>138.4</v>
      </c>
      <c r="EV188" s="152">
        <v>139.9</v>
      </c>
      <c r="EW188" s="152">
        <v>150.69999999999999</v>
      </c>
    </row>
    <row r="189" spans="1:153">
      <c r="A189" s="141" t="s">
        <v>7412</v>
      </c>
      <c r="B189" s="141" t="s">
        <v>7413</v>
      </c>
      <c r="C189" s="142">
        <v>2.7689999999999999E-2</v>
      </c>
      <c r="D189" s="143">
        <v>100</v>
      </c>
      <c r="E189" s="143">
        <v>96.9</v>
      </c>
      <c r="F189" s="143">
        <v>92.1</v>
      </c>
      <c r="G189" s="143">
        <v>93.2</v>
      </c>
      <c r="H189" s="143">
        <v>89.9</v>
      </c>
      <c r="I189" s="143">
        <v>88.4</v>
      </c>
      <c r="J189" s="143">
        <v>87</v>
      </c>
      <c r="K189" s="143">
        <v>87.8</v>
      </c>
      <c r="L189" s="143">
        <v>89</v>
      </c>
      <c r="M189" s="143">
        <v>91.7</v>
      </c>
      <c r="N189" s="143">
        <v>92.5</v>
      </c>
      <c r="O189" s="143">
        <v>91.1</v>
      </c>
      <c r="P189" s="143">
        <v>90.6</v>
      </c>
      <c r="Q189" s="143">
        <v>89</v>
      </c>
      <c r="R189" s="143">
        <v>89.7</v>
      </c>
      <c r="S189" s="143">
        <v>91.8</v>
      </c>
      <c r="T189" s="143">
        <v>98.5</v>
      </c>
      <c r="U189" s="143">
        <v>106</v>
      </c>
      <c r="V189" s="143">
        <v>111.6</v>
      </c>
      <c r="W189" s="143">
        <v>115.4</v>
      </c>
      <c r="X189" s="143">
        <v>116.4</v>
      </c>
      <c r="Y189" s="143">
        <v>122.8</v>
      </c>
      <c r="Z189" s="143">
        <v>128.6</v>
      </c>
      <c r="AA189" s="143">
        <v>132.4</v>
      </c>
      <c r="AB189" s="143">
        <v>145</v>
      </c>
      <c r="AC189" s="143">
        <v>143</v>
      </c>
      <c r="AD189" s="143">
        <v>150.4</v>
      </c>
      <c r="AE189" s="143">
        <v>155.1</v>
      </c>
      <c r="AF189" s="143">
        <v>159.80000000000001</v>
      </c>
      <c r="AG189" s="143">
        <v>163.19999999999999</v>
      </c>
      <c r="AH189" s="143">
        <v>162.80000000000001</v>
      </c>
      <c r="AI189" s="143">
        <v>161.69999999999999</v>
      </c>
      <c r="AJ189" s="143">
        <v>156.4</v>
      </c>
      <c r="AK189" s="143">
        <v>157</v>
      </c>
      <c r="AL189" s="143">
        <v>155.69999999999999</v>
      </c>
      <c r="AM189" s="143">
        <v>152.80000000000001</v>
      </c>
      <c r="AN189" s="143">
        <v>150</v>
      </c>
      <c r="AO189" s="143">
        <v>155.4</v>
      </c>
      <c r="AP189" s="143">
        <v>148.5</v>
      </c>
      <c r="AQ189" s="143">
        <v>144.6</v>
      </c>
      <c r="AR189" s="143">
        <v>143.9</v>
      </c>
      <c r="AS189" s="143">
        <v>144</v>
      </c>
      <c r="AT189" s="143">
        <v>138</v>
      </c>
      <c r="AU189" s="143">
        <v>140.1</v>
      </c>
      <c r="AV189" s="143">
        <v>139.9</v>
      </c>
      <c r="AW189" s="143">
        <v>133.69999999999999</v>
      </c>
      <c r="AX189" s="143">
        <v>133.1</v>
      </c>
      <c r="AY189" s="143">
        <v>124.1</v>
      </c>
      <c r="AZ189" s="143">
        <v>123.1</v>
      </c>
      <c r="BA189" s="143">
        <v>126.9</v>
      </c>
      <c r="BB189" s="143">
        <v>124.6</v>
      </c>
      <c r="BC189" s="143">
        <v>116</v>
      </c>
      <c r="BD189" s="143">
        <v>120.7</v>
      </c>
      <c r="BE189" s="143">
        <v>126.5</v>
      </c>
      <c r="BF189" s="143">
        <v>126.8</v>
      </c>
      <c r="BG189" s="143">
        <v>128.19999999999999</v>
      </c>
      <c r="BH189" s="143">
        <v>134.9</v>
      </c>
      <c r="BI189" s="143">
        <v>139.19999999999999</v>
      </c>
      <c r="BJ189" s="143">
        <v>142.9</v>
      </c>
      <c r="BK189" s="144">
        <v>143.4</v>
      </c>
      <c r="BL189" s="143">
        <v>142.6</v>
      </c>
      <c r="BM189" s="143">
        <v>142.6</v>
      </c>
      <c r="BN189" s="143">
        <v>143.9</v>
      </c>
      <c r="BO189" s="143">
        <v>153.1</v>
      </c>
      <c r="BP189" s="143">
        <v>156.4</v>
      </c>
      <c r="BQ189" s="143">
        <v>163</v>
      </c>
      <c r="BR189" s="145">
        <v>163.4</v>
      </c>
      <c r="BS189" s="145">
        <v>171.3</v>
      </c>
      <c r="BT189" s="145">
        <v>182.6</v>
      </c>
      <c r="BU189" s="145">
        <v>178.5</v>
      </c>
      <c r="BV189" s="145">
        <v>176.3</v>
      </c>
      <c r="BW189" s="145">
        <v>175.4</v>
      </c>
      <c r="BX189" s="145">
        <v>180</v>
      </c>
      <c r="BY189" s="145">
        <v>184.5</v>
      </c>
      <c r="BZ189" s="143">
        <v>182.8</v>
      </c>
      <c r="CA189" s="143">
        <v>180.6</v>
      </c>
      <c r="CB189" s="143">
        <v>180.9</v>
      </c>
      <c r="CC189" s="143">
        <v>179.5</v>
      </c>
      <c r="CD189" s="143">
        <v>180.9</v>
      </c>
      <c r="CE189" s="143">
        <v>177.5</v>
      </c>
      <c r="CF189" s="143">
        <v>180.4</v>
      </c>
      <c r="CG189" s="143">
        <v>185</v>
      </c>
      <c r="CH189" s="143">
        <v>185.1</v>
      </c>
      <c r="CI189" s="143">
        <v>178.7</v>
      </c>
      <c r="CJ189" s="146">
        <v>172.1</v>
      </c>
      <c r="CK189" s="146">
        <v>167.6</v>
      </c>
      <c r="CL189" s="146">
        <v>165.5</v>
      </c>
      <c r="CM189" s="147">
        <v>163</v>
      </c>
      <c r="CN189" s="147">
        <v>164</v>
      </c>
      <c r="CO189" s="147">
        <v>167.6</v>
      </c>
      <c r="CP189" s="148">
        <v>170.5</v>
      </c>
      <c r="CQ189" s="149">
        <v>166.8</v>
      </c>
      <c r="CR189" s="149">
        <v>169</v>
      </c>
      <c r="CS189" s="149">
        <v>170.4</v>
      </c>
      <c r="CT189" s="149">
        <v>166.6</v>
      </c>
      <c r="CU189" s="150">
        <v>166.6</v>
      </c>
      <c r="CV189" s="150">
        <v>167.7</v>
      </c>
      <c r="CW189" s="150">
        <v>167.3</v>
      </c>
      <c r="CX189" s="150">
        <v>168</v>
      </c>
      <c r="CY189" s="150">
        <v>167.8</v>
      </c>
      <c r="CZ189" s="150">
        <v>169.3</v>
      </c>
      <c r="DA189" s="150">
        <v>166.5</v>
      </c>
      <c r="DB189" s="151">
        <v>180.3</v>
      </c>
      <c r="DC189" s="151">
        <v>186.1</v>
      </c>
      <c r="DD189" s="151">
        <v>187.6</v>
      </c>
      <c r="DE189" s="151">
        <v>191.4</v>
      </c>
      <c r="DF189" s="151">
        <v>194.5</v>
      </c>
      <c r="DG189" s="151">
        <v>199.8</v>
      </c>
      <c r="DH189" s="151">
        <v>199.8</v>
      </c>
      <c r="DI189" s="151">
        <v>199.6</v>
      </c>
      <c r="DJ189" s="151">
        <v>201.3</v>
      </c>
      <c r="DK189" s="151">
        <v>201.4</v>
      </c>
      <c r="DL189" s="151">
        <v>197.1</v>
      </c>
      <c r="DM189" s="152">
        <v>188</v>
      </c>
      <c r="DN189" s="152">
        <v>187.1</v>
      </c>
      <c r="DO189" s="152">
        <v>190.3</v>
      </c>
      <c r="DP189" s="152">
        <v>188.7</v>
      </c>
      <c r="DQ189" s="152">
        <v>188.5</v>
      </c>
      <c r="DR189" s="152">
        <v>189.8</v>
      </c>
      <c r="DS189" s="152">
        <v>187.6</v>
      </c>
      <c r="DT189" s="152">
        <v>186.7</v>
      </c>
      <c r="DU189" s="152">
        <v>184.8</v>
      </c>
      <c r="DV189" s="152">
        <v>174.2</v>
      </c>
      <c r="DW189" s="152">
        <v>171.8</v>
      </c>
      <c r="DX189" s="152">
        <v>170.1</v>
      </c>
      <c r="DY189" s="152">
        <v>167.2</v>
      </c>
      <c r="DZ189" s="152">
        <v>165.9</v>
      </c>
      <c r="EA189" s="152">
        <v>162.4</v>
      </c>
      <c r="EB189" s="152">
        <v>164.5</v>
      </c>
      <c r="EC189" s="152">
        <v>164.6</v>
      </c>
      <c r="ED189" s="152">
        <v>162</v>
      </c>
      <c r="EE189" s="152">
        <v>161.69999999999999</v>
      </c>
      <c r="EF189" s="152">
        <v>157.30000000000001</v>
      </c>
      <c r="EG189" s="152">
        <v>154.6</v>
      </c>
      <c r="EH189" s="152">
        <v>151.69999999999999</v>
      </c>
      <c r="EI189" s="152">
        <v>151</v>
      </c>
      <c r="EJ189" s="152">
        <v>145.30000000000001</v>
      </c>
      <c r="EK189" s="152">
        <v>146.80000000000001</v>
      </c>
      <c r="EL189" s="152">
        <v>147.69999999999999</v>
      </c>
      <c r="EM189" s="152">
        <v>151</v>
      </c>
      <c r="EN189" s="152">
        <v>152.19999999999999</v>
      </c>
      <c r="EO189" s="152">
        <v>151.30000000000001</v>
      </c>
      <c r="EP189" s="152">
        <v>151.9</v>
      </c>
      <c r="EQ189" s="152">
        <v>152.19999999999999</v>
      </c>
      <c r="ER189" s="152">
        <v>154.19999999999999</v>
      </c>
      <c r="ES189" s="152">
        <v>156.9</v>
      </c>
      <c r="ET189" s="152">
        <v>159.4</v>
      </c>
      <c r="EU189" s="152">
        <v>163.19999999999999</v>
      </c>
      <c r="EV189" s="152">
        <v>166.1</v>
      </c>
      <c r="EW189" s="152">
        <v>172.8</v>
      </c>
    </row>
    <row r="190" spans="1:153">
      <c r="A190" s="141" t="s">
        <v>7414</v>
      </c>
      <c r="B190" s="141" t="s">
        <v>7415</v>
      </c>
      <c r="C190" s="142">
        <v>7.0809999999999998E-2</v>
      </c>
      <c r="D190" s="143">
        <v>107.5</v>
      </c>
      <c r="E190" s="143">
        <v>106</v>
      </c>
      <c r="F190" s="143">
        <v>106.3</v>
      </c>
      <c r="G190" s="143">
        <v>110.1</v>
      </c>
      <c r="H190" s="143">
        <v>113.3</v>
      </c>
      <c r="I190" s="143">
        <v>113.2</v>
      </c>
      <c r="J190" s="143">
        <v>109.1</v>
      </c>
      <c r="K190" s="143">
        <v>109.9</v>
      </c>
      <c r="L190" s="143">
        <v>104.8</v>
      </c>
      <c r="M190" s="143">
        <v>101.8</v>
      </c>
      <c r="N190" s="143">
        <v>99.7</v>
      </c>
      <c r="O190" s="143">
        <v>99.6</v>
      </c>
      <c r="P190" s="143">
        <v>99.9</v>
      </c>
      <c r="Q190" s="143">
        <v>101.4</v>
      </c>
      <c r="R190" s="143">
        <v>102.6</v>
      </c>
      <c r="S190" s="143">
        <v>102.9</v>
      </c>
      <c r="T190" s="143">
        <v>103.1</v>
      </c>
      <c r="U190" s="143">
        <v>104</v>
      </c>
      <c r="V190" s="143">
        <v>106.1</v>
      </c>
      <c r="W190" s="143">
        <v>105.7</v>
      </c>
      <c r="X190" s="143">
        <v>102</v>
      </c>
      <c r="Y190" s="143">
        <v>99.5</v>
      </c>
      <c r="Z190" s="143">
        <v>100.3</v>
      </c>
      <c r="AA190" s="143">
        <v>103.9</v>
      </c>
      <c r="AB190" s="143">
        <v>104.8</v>
      </c>
      <c r="AC190" s="143">
        <v>104.8</v>
      </c>
      <c r="AD190" s="143">
        <v>103.7</v>
      </c>
      <c r="AE190" s="143">
        <v>104.9</v>
      </c>
      <c r="AF190" s="143">
        <v>104.6</v>
      </c>
      <c r="AG190" s="143">
        <v>102</v>
      </c>
      <c r="AH190" s="143">
        <v>100.4</v>
      </c>
      <c r="AI190" s="143">
        <v>95.8</v>
      </c>
      <c r="AJ190" s="143">
        <v>91.2</v>
      </c>
      <c r="AK190" s="143">
        <v>93.4</v>
      </c>
      <c r="AL190" s="143">
        <v>93.3</v>
      </c>
      <c r="AM190" s="143">
        <v>92.7</v>
      </c>
      <c r="AN190" s="143">
        <v>94.3</v>
      </c>
      <c r="AO190" s="143">
        <v>97.8</v>
      </c>
      <c r="AP190" s="143">
        <v>98.7</v>
      </c>
      <c r="AQ190" s="143">
        <v>98.5</v>
      </c>
      <c r="AR190" s="143">
        <v>98.9</v>
      </c>
      <c r="AS190" s="143">
        <v>99</v>
      </c>
      <c r="AT190" s="143">
        <v>100.2</v>
      </c>
      <c r="AU190" s="143">
        <v>96.9</v>
      </c>
      <c r="AV190" s="143">
        <v>97.4</v>
      </c>
      <c r="AW190" s="143">
        <v>97.1</v>
      </c>
      <c r="AX190" s="143">
        <v>97.4</v>
      </c>
      <c r="AY190" s="143">
        <v>98.6</v>
      </c>
      <c r="AZ190" s="143">
        <v>94.9</v>
      </c>
      <c r="BA190" s="143">
        <v>96.1</v>
      </c>
      <c r="BB190" s="143">
        <v>97.4</v>
      </c>
      <c r="BC190" s="143">
        <v>100.1</v>
      </c>
      <c r="BD190" s="143">
        <v>102.2</v>
      </c>
      <c r="BE190" s="143">
        <v>102.1</v>
      </c>
      <c r="BF190" s="143">
        <v>103.6</v>
      </c>
      <c r="BG190" s="143">
        <v>101.8</v>
      </c>
      <c r="BH190" s="143">
        <v>103.6</v>
      </c>
      <c r="BI190" s="143">
        <v>102.9</v>
      </c>
      <c r="BJ190" s="143">
        <v>104.1</v>
      </c>
      <c r="BK190" s="144">
        <v>100.4</v>
      </c>
      <c r="BL190" s="143">
        <v>98.3</v>
      </c>
      <c r="BM190" s="143">
        <v>96.7</v>
      </c>
      <c r="BN190" s="143">
        <v>97.9</v>
      </c>
      <c r="BO190" s="143">
        <v>100.1</v>
      </c>
      <c r="BP190" s="143">
        <v>102.1</v>
      </c>
      <c r="BQ190" s="143">
        <v>101.5</v>
      </c>
      <c r="BR190" s="145">
        <v>100.5</v>
      </c>
      <c r="BS190" s="145">
        <v>100.7</v>
      </c>
      <c r="BT190" s="145">
        <v>102.9</v>
      </c>
      <c r="BU190" s="145">
        <v>103.7</v>
      </c>
      <c r="BV190" s="145">
        <v>105.3</v>
      </c>
      <c r="BW190" s="145">
        <v>109</v>
      </c>
      <c r="BX190" s="145">
        <v>110.4</v>
      </c>
      <c r="BY190" s="145">
        <v>110.2</v>
      </c>
      <c r="BZ190" s="143">
        <v>110.4</v>
      </c>
      <c r="CA190" s="143">
        <v>112</v>
      </c>
      <c r="CB190" s="143">
        <v>113.8</v>
      </c>
      <c r="CC190" s="143">
        <v>113.3</v>
      </c>
      <c r="CD190" s="143">
        <v>111.7</v>
      </c>
      <c r="CE190" s="143">
        <v>107.9</v>
      </c>
      <c r="CF190" s="143">
        <v>105.5</v>
      </c>
      <c r="CG190" s="143">
        <v>106.7</v>
      </c>
      <c r="CH190" s="143">
        <v>109.8</v>
      </c>
      <c r="CI190" s="143">
        <v>108.3</v>
      </c>
      <c r="CJ190" s="146">
        <v>108.6</v>
      </c>
      <c r="CK190" s="146">
        <v>109</v>
      </c>
      <c r="CL190" s="146">
        <v>110</v>
      </c>
      <c r="CM190" s="147">
        <v>111.8</v>
      </c>
      <c r="CN190" s="147">
        <v>112.9</v>
      </c>
      <c r="CO190" s="147">
        <v>111.9</v>
      </c>
      <c r="CP190" s="148">
        <v>112.1</v>
      </c>
      <c r="CQ190" s="149">
        <v>113.9</v>
      </c>
      <c r="CR190" s="149">
        <v>118.6</v>
      </c>
      <c r="CS190" s="149">
        <v>121.7</v>
      </c>
      <c r="CT190" s="149">
        <v>118.4</v>
      </c>
      <c r="CU190" s="150">
        <v>115.7</v>
      </c>
      <c r="CV190" s="150">
        <v>117.7</v>
      </c>
      <c r="CW190" s="150">
        <v>116.2</v>
      </c>
      <c r="CX190" s="150">
        <v>117.1</v>
      </c>
      <c r="CY190" s="150">
        <v>118.4</v>
      </c>
      <c r="CZ190" s="150">
        <v>121.5</v>
      </c>
      <c r="DA190" s="150">
        <v>124.3</v>
      </c>
      <c r="DB190" s="151">
        <v>131.1</v>
      </c>
      <c r="DC190" s="151">
        <v>135.69999999999999</v>
      </c>
      <c r="DD190" s="151">
        <v>142.19999999999999</v>
      </c>
      <c r="DE190" s="151">
        <v>146.4</v>
      </c>
      <c r="DF190" s="151">
        <v>150.4</v>
      </c>
      <c r="DG190" s="151">
        <v>159.5</v>
      </c>
      <c r="DH190" s="151">
        <v>170.6</v>
      </c>
      <c r="DI190" s="151">
        <v>174.6</v>
      </c>
      <c r="DJ190" s="151">
        <v>172.6</v>
      </c>
      <c r="DK190" s="151">
        <v>171.2</v>
      </c>
      <c r="DL190" s="151">
        <v>176.4</v>
      </c>
      <c r="DM190" s="152">
        <v>176.9</v>
      </c>
      <c r="DN190" s="152">
        <v>174.9</v>
      </c>
      <c r="DO190" s="152">
        <v>160.69999999999999</v>
      </c>
      <c r="DP190" s="152">
        <v>156</v>
      </c>
      <c r="DQ190" s="152">
        <v>158</v>
      </c>
      <c r="DR190" s="152">
        <v>173.9</v>
      </c>
      <c r="DS190" s="152">
        <v>187.4</v>
      </c>
      <c r="DT190" s="152">
        <v>192.6</v>
      </c>
      <c r="DU190" s="152">
        <v>195.4</v>
      </c>
      <c r="DV190" s="152">
        <v>191.2</v>
      </c>
      <c r="DW190" s="152">
        <v>184.9</v>
      </c>
      <c r="DX190" s="152">
        <v>182.2</v>
      </c>
      <c r="DY190" s="152">
        <v>175.1</v>
      </c>
      <c r="DZ190" s="152">
        <v>174.5</v>
      </c>
      <c r="EA190" s="152">
        <v>170</v>
      </c>
      <c r="EB190" s="152">
        <v>161.19999999999999</v>
      </c>
      <c r="EC190" s="152">
        <v>154.30000000000001</v>
      </c>
      <c r="ED190" s="152">
        <v>145.6</v>
      </c>
      <c r="EE190" s="152">
        <v>139.4</v>
      </c>
      <c r="EF190" s="152">
        <v>133.69999999999999</v>
      </c>
      <c r="EG190" s="152">
        <v>123.8</v>
      </c>
      <c r="EH190" s="152">
        <v>122.9</v>
      </c>
      <c r="EI190" s="152">
        <v>127.5</v>
      </c>
      <c r="EJ190" s="152">
        <v>125.9</v>
      </c>
      <c r="EK190" s="152">
        <v>121.7</v>
      </c>
      <c r="EL190" s="152">
        <v>120.1</v>
      </c>
      <c r="EM190" s="152">
        <v>122.4</v>
      </c>
      <c r="EN190" s="152">
        <v>119.9</v>
      </c>
      <c r="EO190" s="152">
        <v>117.4</v>
      </c>
      <c r="EP190" s="152">
        <v>118.9</v>
      </c>
      <c r="EQ190" s="152">
        <v>124.7</v>
      </c>
      <c r="ER190" s="152">
        <v>126.7</v>
      </c>
      <c r="ES190" s="152">
        <v>127.4</v>
      </c>
      <c r="ET190" s="152">
        <v>128</v>
      </c>
      <c r="EU190" s="152">
        <v>126.6</v>
      </c>
      <c r="EV190" s="152">
        <v>127.1</v>
      </c>
      <c r="EW190" s="152">
        <v>132</v>
      </c>
    </row>
    <row r="191" spans="1:153">
      <c r="A191" s="141" t="s">
        <v>7416</v>
      </c>
      <c r="B191" s="141" t="s">
        <v>7417</v>
      </c>
      <c r="C191" s="142">
        <v>1.1654500000000001</v>
      </c>
      <c r="D191" s="143">
        <v>103.2</v>
      </c>
      <c r="E191" s="143">
        <v>102.7</v>
      </c>
      <c r="F191" s="143">
        <v>103.4</v>
      </c>
      <c r="G191" s="143">
        <v>104.5</v>
      </c>
      <c r="H191" s="143">
        <v>104.2</v>
      </c>
      <c r="I191" s="143">
        <v>104.5</v>
      </c>
      <c r="J191" s="143">
        <v>103.3</v>
      </c>
      <c r="K191" s="143">
        <v>103.1</v>
      </c>
      <c r="L191" s="143">
        <v>102.1</v>
      </c>
      <c r="M191" s="143">
        <v>102.4</v>
      </c>
      <c r="N191" s="143">
        <v>102.7</v>
      </c>
      <c r="O191" s="143">
        <v>103.4</v>
      </c>
      <c r="P191" s="143">
        <v>105.3</v>
      </c>
      <c r="Q191" s="143">
        <v>106.6</v>
      </c>
      <c r="R191" s="143">
        <v>107</v>
      </c>
      <c r="S191" s="143">
        <v>107.8</v>
      </c>
      <c r="T191" s="143">
        <v>109.3</v>
      </c>
      <c r="U191" s="143">
        <v>112.5</v>
      </c>
      <c r="V191" s="143">
        <v>114.3</v>
      </c>
      <c r="W191" s="143">
        <v>115.4</v>
      </c>
      <c r="X191" s="143">
        <v>116.1</v>
      </c>
      <c r="Y191" s="143">
        <v>118.7</v>
      </c>
      <c r="Z191" s="143">
        <v>119</v>
      </c>
      <c r="AA191" s="143">
        <v>120.7</v>
      </c>
      <c r="AB191" s="143">
        <v>122.3</v>
      </c>
      <c r="AC191" s="143">
        <v>123.6</v>
      </c>
      <c r="AD191" s="143">
        <v>124</v>
      </c>
      <c r="AE191" s="143">
        <v>124.6</v>
      </c>
      <c r="AF191" s="143">
        <v>125.2</v>
      </c>
      <c r="AG191" s="143">
        <v>125.1</v>
      </c>
      <c r="AH191" s="143">
        <v>124.5</v>
      </c>
      <c r="AI191" s="143">
        <v>124.6</v>
      </c>
      <c r="AJ191" s="143">
        <v>122.4</v>
      </c>
      <c r="AK191" s="143">
        <v>123.1</v>
      </c>
      <c r="AL191" s="143">
        <v>122.5</v>
      </c>
      <c r="AM191" s="143">
        <v>122.2</v>
      </c>
      <c r="AN191" s="143">
        <v>123.4</v>
      </c>
      <c r="AO191" s="143">
        <v>122.9</v>
      </c>
      <c r="AP191" s="143">
        <v>122.7</v>
      </c>
      <c r="AQ191" s="143">
        <v>124.1</v>
      </c>
      <c r="AR191" s="143">
        <v>123.1</v>
      </c>
      <c r="AS191" s="143">
        <v>124.2</v>
      </c>
      <c r="AT191" s="143">
        <v>124.1</v>
      </c>
      <c r="AU191" s="143">
        <v>123.3</v>
      </c>
      <c r="AV191" s="143">
        <v>124.4</v>
      </c>
      <c r="AW191" s="143">
        <v>123.3</v>
      </c>
      <c r="AX191" s="143">
        <v>123.6</v>
      </c>
      <c r="AY191" s="143">
        <v>124.2</v>
      </c>
      <c r="AZ191" s="143">
        <v>125.7</v>
      </c>
      <c r="BA191" s="143">
        <v>126.8</v>
      </c>
      <c r="BB191" s="143">
        <v>128.1</v>
      </c>
      <c r="BC191" s="143">
        <v>128.69999999999999</v>
      </c>
      <c r="BD191" s="143">
        <v>130.19999999999999</v>
      </c>
      <c r="BE191" s="143">
        <v>131.5</v>
      </c>
      <c r="BF191" s="143">
        <v>133.1</v>
      </c>
      <c r="BG191" s="143">
        <v>133.30000000000001</v>
      </c>
      <c r="BH191" s="143">
        <v>134.6</v>
      </c>
      <c r="BI191" s="143">
        <v>136.69999999999999</v>
      </c>
      <c r="BJ191" s="143">
        <v>138.6</v>
      </c>
      <c r="BK191" s="144">
        <v>140.4</v>
      </c>
      <c r="BL191" s="143">
        <v>141</v>
      </c>
      <c r="BM191" s="143">
        <v>141.80000000000001</v>
      </c>
      <c r="BN191" s="143">
        <v>143.30000000000001</v>
      </c>
      <c r="BO191" s="143">
        <v>142.4</v>
      </c>
      <c r="BP191" s="143">
        <v>143.4</v>
      </c>
      <c r="BQ191" s="143">
        <v>145.19999999999999</v>
      </c>
      <c r="BR191" s="145">
        <v>143.80000000000001</v>
      </c>
      <c r="BS191" s="145">
        <v>142</v>
      </c>
      <c r="BT191" s="145">
        <v>141.69999999999999</v>
      </c>
      <c r="BU191" s="145">
        <v>140.6</v>
      </c>
      <c r="BV191" s="145">
        <v>139.69999999999999</v>
      </c>
      <c r="BW191" s="145">
        <v>139.69999999999999</v>
      </c>
      <c r="BX191" s="145">
        <v>139</v>
      </c>
      <c r="BY191" s="145">
        <v>138.5</v>
      </c>
      <c r="BZ191" s="143">
        <v>138.30000000000001</v>
      </c>
      <c r="CA191" s="143">
        <v>137.5</v>
      </c>
      <c r="CB191" s="143">
        <v>136.1</v>
      </c>
      <c r="CC191" s="143">
        <v>136.69999999999999</v>
      </c>
      <c r="CD191" s="143">
        <v>136</v>
      </c>
      <c r="CE191" s="143">
        <v>134.9</v>
      </c>
      <c r="CF191" s="143">
        <v>133.30000000000001</v>
      </c>
      <c r="CG191" s="143">
        <v>134.6</v>
      </c>
      <c r="CH191" s="143">
        <v>134.4</v>
      </c>
      <c r="CI191" s="143">
        <v>134.19999999999999</v>
      </c>
      <c r="CJ191" s="146">
        <v>135.1</v>
      </c>
      <c r="CK191" s="146">
        <v>135.9</v>
      </c>
      <c r="CL191" s="146">
        <v>139.9</v>
      </c>
      <c r="CM191" s="147">
        <v>141.69999999999999</v>
      </c>
      <c r="CN191" s="147">
        <v>143.1</v>
      </c>
      <c r="CO191" s="147">
        <v>144.69999999999999</v>
      </c>
      <c r="CP191" s="148">
        <v>146.19999999999999</v>
      </c>
      <c r="CQ191" s="149">
        <v>147.6</v>
      </c>
      <c r="CR191" s="149">
        <v>149.5</v>
      </c>
      <c r="CS191" s="149">
        <v>151.4</v>
      </c>
      <c r="CT191" s="149">
        <v>151</v>
      </c>
      <c r="CU191" s="150">
        <v>152.1</v>
      </c>
      <c r="CV191" s="150">
        <v>151.1</v>
      </c>
      <c r="CW191" s="150">
        <v>147.80000000000001</v>
      </c>
      <c r="CX191" s="150">
        <v>148.69999999999999</v>
      </c>
      <c r="CY191" s="150">
        <v>145.9</v>
      </c>
      <c r="CZ191" s="150">
        <v>144.30000000000001</v>
      </c>
      <c r="DA191" s="150">
        <v>145.30000000000001</v>
      </c>
      <c r="DB191" s="151">
        <v>144.69999999999999</v>
      </c>
      <c r="DC191" s="151">
        <v>144.6</v>
      </c>
      <c r="DD191" s="151">
        <v>146.1</v>
      </c>
      <c r="DE191" s="151">
        <v>147</v>
      </c>
      <c r="DF191" s="151">
        <v>146.4</v>
      </c>
      <c r="DG191" s="151">
        <v>148</v>
      </c>
      <c r="DH191" s="151">
        <v>148.9</v>
      </c>
      <c r="DI191" s="151">
        <v>148.5</v>
      </c>
      <c r="DJ191" s="151">
        <v>147.9</v>
      </c>
      <c r="DK191" s="151">
        <v>148.4</v>
      </c>
      <c r="DL191" s="151">
        <v>148.30000000000001</v>
      </c>
      <c r="DM191" s="152">
        <v>149</v>
      </c>
      <c r="DN191" s="152">
        <v>148.80000000000001</v>
      </c>
      <c r="DO191" s="152">
        <v>148</v>
      </c>
      <c r="DP191" s="152">
        <v>148.30000000000001</v>
      </c>
      <c r="DQ191" s="152">
        <v>149.30000000000001</v>
      </c>
      <c r="DR191" s="152">
        <v>151.9</v>
      </c>
      <c r="DS191" s="152">
        <v>156.30000000000001</v>
      </c>
      <c r="DT191" s="152">
        <v>159.4</v>
      </c>
      <c r="DU191" s="152">
        <v>160.69999999999999</v>
      </c>
      <c r="DV191" s="152">
        <v>160.6</v>
      </c>
      <c r="DW191" s="152">
        <v>162.4</v>
      </c>
      <c r="DX191" s="152">
        <v>163.9</v>
      </c>
      <c r="DY191" s="152">
        <v>166.6</v>
      </c>
      <c r="DZ191" s="152">
        <v>168.2</v>
      </c>
      <c r="EA191" s="152">
        <v>168.6</v>
      </c>
      <c r="EB191" s="152">
        <v>170.7</v>
      </c>
      <c r="EC191" s="152">
        <v>171.9</v>
      </c>
      <c r="ED191" s="152">
        <v>174.7</v>
      </c>
      <c r="EE191" s="152">
        <v>176.4</v>
      </c>
      <c r="EF191" s="152">
        <v>177.7</v>
      </c>
      <c r="EG191" s="152">
        <v>178</v>
      </c>
      <c r="EH191" s="152">
        <v>178.6</v>
      </c>
      <c r="EI191" s="152">
        <v>179</v>
      </c>
      <c r="EJ191" s="152">
        <v>178.8</v>
      </c>
      <c r="EK191" s="152">
        <v>180</v>
      </c>
      <c r="EL191" s="152">
        <v>180.3</v>
      </c>
      <c r="EM191" s="152">
        <v>180.2</v>
      </c>
      <c r="EN191" s="152">
        <v>179.7</v>
      </c>
      <c r="EO191" s="152">
        <v>179.2</v>
      </c>
      <c r="EP191" s="152">
        <v>179.1</v>
      </c>
      <c r="EQ191" s="152">
        <v>178.8</v>
      </c>
      <c r="ER191" s="152">
        <v>178.9</v>
      </c>
      <c r="ES191" s="152">
        <v>179.4</v>
      </c>
      <c r="ET191" s="152">
        <v>180.1</v>
      </c>
      <c r="EU191" s="152">
        <v>178.5</v>
      </c>
      <c r="EV191" s="152">
        <v>178.5</v>
      </c>
      <c r="EW191" s="152">
        <v>179.6</v>
      </c>
    </row>
    <row r="192" spans="1:153">
      <c r="A192" s="141" t="s">
        <v>7418</v>
      </c>
      <c r="B192" s="141" t="s">
        <v>7419</v>
      </c>
      <c r="C192" s="142">
        <v>2.154E-2</v>
      </c>
      <c r="D192" s="143">
        <v>108.2</v>
      </c>
      <c r="E192" s="143">
        <v>108.4</v>
      </c>
      <c r="F192" s="143">
        <v>110.8</v>
      </c>
      <c r="G192" s="143">
        <v>112</v>
      </c>
      <c r="H192" s="143">
        <v>112.3</v>
      </c>
      <c r="I192" s="143">
        <v>111.7</v>
      </c>
      <c r="J192" s="143">
        <v>112.3</v>
      </c>
      <c r="K192" s="143">
        <v>110.5</v>
      </c>
      <c r="L192" s="143">
        <v>111.2</v>
      </c>
      <c r="M192" s="143">
        <v>111.5</v>
      </c>
      <c r="N192" s="143">
        <v>109.6</v>
      </c>
      <c r="O192" s="143">
        <v>111.6</v>
      </c>
      <c r="P192" s="143">
        <v>112.7</v>
      </c>
      <c r="Q192" s="143">
        <v>116.9</v>
      </c>
      <c r="R192" s="143">
        <v>116.8</v>
      </c>
      <c r="S192" s="143">
        <v>116.4</v>
      </c>
      <c r="T192" s="143">
        <v>116.3</v>
      </c>
      <c r="U192" s="143">
        <v>117.1</v>
      </c>
      <c r="V192" s="143">
        <v>120.6</v>
      </c>
      <c r="W192" s="143">
        <v>120.7</v>
      </c>
      <c r="X192" s="143">
        <v>124.5</v>
      </c>
      <c r="Y192" s="143">
        <v>127.4</v>
      </c>
      <c r="Z192" s="143">
        <v>128</v>
      </c>
      <c r="AA192" s="143">
        <v>131.69999999999999</v>
      </c>
      <c r="AB192" s="143">
        <v>133.80000000000001</v>
      </c>
      <c r="AC192" s="143">
        <v>134.6</v>
      </c>
      <c r="AD192" s="143">
        <v>137.30000000000001</v>
      </c>
      <c r="AE192" s="143">
        <v>137.30000000000001</v>
      </c>
      <c r="AF192" s="143">
        <v>136.30000000000001</v>
      </c>
      <c r="AG192" s="143">
        <v>135.80000000000001</v>
      </c>
      <c r="AH192" s="143">
        <v>133.6</v>
      </c>
      <c r="AI192" s="143">
        <v>134.4</v>
      </c>
      <c r="AJ192" s="143">
        <v>134.6</v>
      </c>
      <c r="AK192" s="143">
        <v>136.30000000000001</v>
      </c>
      <c r="AL192" s="143">
        <v>132.6</v>
      </c>
      <c r="AM192" s="143">
        <v>135.1</v>
      </c>
      <c r="AN192" s="143">
        <v>134.1</v>
      </c>
      <c r="AO192" s="143">
        <v>137.5</v>
      </c>
      <c r="AP192" s="143">
        <v>137.19999999999999</v>
      </c>
      <c r="AQ192" s="143">
        <v>135.6</v>
      </c>
      <c r="AR192" s="143">
        <v>135.1</v>
      </c>
      <c r="AS192" s="143">
        <v>134.80000000000001</v>
      </c>
      <c r="AT192" s="143">
        <v>134.9</v>
      </c>
      <c r="AU192" s="143">
        <v>135.4</v>
      </c>
      <c r="AV192" s="143">
        <v>138.4</v>
      </c>
      <c r="AW192" s="143">
        <v>139.5</v>
      </c>
      <c r="AX192" s="143">
        <v>139.69999999999999</v>
      </c>
      <c r="AY192" s="143">
        <v>140.69999999999999</v>
      </c>
      <c r="AZ192" s="143">
        <v>138.9</v>
      </c>
      <c r="BA192" s="143">
        <v>140.4</v>
      </c>
      <c r="BB192" s="143">
        <v>141.6</v>
      </c>
      <c r="BC192" s="143">
        <v>141.80000000000001</v>
      </c>
      <c r="BD192" s="143">
        <v>141.9</v>
      </c>
      <c r="BE192" s="143">
        <v>142.1</v>
      </c>
      <c r="BF192" s="143">
        <v>142.80000000000001</v>
      </c>
      <c r="BG192" s="143">
        <v>146.1</v>
      </c>
      <c r="BH192" s="143">
        <v>143.5</v>
      </c>
      <c r="BI192" s="143">
        <v>144.5</v>
      </c>
      <c r="BJ192" s="143">
        <v>142</v>
      </c>
      <c r="BK192" s="144">
        <v>144</v>
      </c>
      <c r="BL192" s="143">
        <v>144.30000000000001</v>
      </c>
      <c r="BM192" s="143">
        <v>146</v>
      </c>
      <c r="BN192" s="143">
        <v>150.5</v>
      </c>
      <c r="BO192" s="143">
        <v>150.5</v>
      </c>
      <c r="BP192" s="143">
        <v>150.30000000000001</v>
      </c>
      <c r="BQ192" s="143">
        <v>150.6</v>
      </c>
      <c r="BR192" s="145">
        <v>150.9</v>
      </c>
      <c r="BS192" s="145">
        <v>151.80000000000001</v>
      </c>
      <c r="BT192" s="145">
        <v>151.69999999999999</v>
      </c>
      <c r="BU192" s="145">
        <v>149.5</v>
      </c>
      <c r="BV192" s="145">
        <v>144.69999999999999</v>
      </c>
      <c r="BW192" s="145">
        <v>144.6</v>
      </c>
      <c r="BX192" s="145">
        <v>144.1</v>
      </c>
      <c r="BY192" s="145">
        <v>144.69999999999999</v>
      </c>
      <c r="BZ192" s="143">
        <v>145.9</v>
      </c>
      <c r="CA192" s="143">
        <v>145.69999999999999</v>
      </c>
      <c r="CB192" s="143">
        <v>141.30000000000001</v>
      </c>
      <c r="CC192" s="143">
        <v>140.6</v>
      </c>
      <c r="CD192" s="143">
        <v>139</v>
      </c>
      <c r="CE192" s="143">
        <v>139.69999999999999</v>
      </c>
      <c r="CF192" s="143">
        <v>139.4</v>
      </c>
      <c r="CG192" s="143">
        <v>138.1</v>
      </c>
      <c r="CH192" s="143">
        <v>138.80000000000001</v>
      </c>
      <c r="CI192" s="143">
        <v>142.80000000000001</v>
      </c>
      <c r="CJ192" s="146">
        <v>142.6</v>
      </c>
      <c r="CK192" s="146">
        <v>142.69999999999999</v>
      </c>
      <c r="CL192" s="146">
        <v>143.80000000000001</v>
      </c>
      <c r="CM192" s="147">
        <v>144.19999999999999</v>
      </c>
      <c r="CN192" s="147">
        <v>144.5</v>
      </c>
      <c r="CO192" s="147">
        <v>144.6</v>
      </c>
      <c r="CP192" s="148">
        <v>144.69999999999999</v>
      </c>
      <c r="CQ192" s="149">
        <v>145.69999999999999</v>
      </c>
      <c r="CR192" s="149">
        <v>148.6</v>
      </c>
      <c r="CS192" s="149">
        <v>149.69999999999999</v>
      </c>
      <c r="CT192" s="149">
        <v>149.80000000000001</v>
      </c>
      <c r="CU192" s="150">
        <v>152.69999999999999</v>
      </c>
      <c r="CV192" s="150">
        <v>152.69999999999999</v>
      </c>
      <c r="CW192" s="150">
        <v>153.19999999999999</v>
      </c>
      <c r="CX192" s="150">
        <v>152.30000000000001</v>
      </c>
      <c r="CY192" s="150">
        <v>150.30000000000001</v>
      </c>
      <c r="CZ192" s="150">
        <v>151.9</v>
      </c>
      <c r="DA192" s="150">
        <v>150.4</v>
      </c>
      <c r="DB192" s="151">
        <v>150.19999999999999</v>
      </c>
      <c r="DC192" s="151">
        <v>150</v>
      </c>
      <c r="DD192" s="151">
        <v>150.1</v>
      </c>
      <c r="DE192" s="151">
        <v>149.9</v>
      </c>
      <c r="DF192" s="151">
        <v>150.30000000000001</v>
      </c>
      <c r="DG192" s="151">
        <v>151.4</v>
      </c>
      <c r="DH192" s="151">
        <v>152.9</v>
      </c>
      <c r="DI192" s="151">
        <v>152.80000000000001</v>
      </c>
      <c r="DJ192" s="151">
        <v>153.30000000000001</v>
      </c>
      <c r="DK192" s="151">
        <v>153.4</v>
      </c>
      <c r="DL192" s="151">
        <v>153.30000000000001</v>
      </c>
      <c r="DM192" s="152">
        <v>153.69999999999999</v>
      </c>
      <c r="DN192" s="152">
        <v>153.6</v>
      </c>
      <c r="DO192" s="152">
        <v>154.4</v>
      </c>
      <c r="DP192" s="152">
        <v>143.4</v>
      </c>
      <c r="DQ192" s="152">
        <v>143.5</v>
      </c>
      <c r="DR192" s="152">
        <v>146.19999999999999</v>
      </c>
      <c r="DS192" s="152">
        <v>146.80000000000001</v>
      </c>
      <c r="DT192" s="152">
        <v>147.6</v>
      </c>
      <c r="DU192" s="152">
        <v>148.30000000000001</v>
      </c>
      <c r="DV192" s="152">
        <v>149.4</v>
      </c>
      <c r="DW192" s="152">
        <v>148</v>
      </c>
      <c r="DX192" s="152">
        <v>149.4</v>
      </c>
      <c r="DY192" s="152">
        <v>149.4</v>
      </c>
      <c r="DZ192" s="152">
        <v>152</v>
      </c>
      <c r="EA192" s="152">
        <v>151</v>
      </c>
      <c r="EB192" s="152">
        <v>151.6</v>
      </c>
      <c r="EC192" s="152">
        <v>151.69999999999999</v>
      </c>
      <c r="ED192" s="152">
        <v>151.4</v>
      </c>
      <c r="EE192" s="152">
        <v>151.30000000000001</v>
      </c>
      <c r="EF192" s="152">
        <v>152.5</v>
      </c>
      <c r="EG192" s="152">
        <v>153.5</v>
      </c>
      <c r="EH192" s="152">
        <v>153.5</v>
      </c>
      <c r="EI192" s="152">
        <v>154.4</v>
      </c>
      <c r="EJ192" s="152">
        <v>154.4</v>
      </c>
      <c r="EK192" s="152">
        <v>154.4</v>
      </c>
      <c r="EL192" s="152">
        <v>154.4</v>
      </c>
      <c r="EM192" s="152">
        <v>155</v>
      </c>
      <c r="EN192" s="152">
        <v>158.6</v>
      </c>
      <c r="EO192" s="152">
        <v>159.5</v>
      </c>
      <c r="EP192" s="152">
        <v>163.80000000000001</v>
      </c>
      <c r="EQ192" s="152">
        <v>163.69999999999999</v>
      </c>
      <c r="ER192" s="152">
        <v>162.6</v>
      </c>
      <c r="ES192" s="152">
        <v>163.6</v>
      </c>
      <c r="ET192" s="152">
        <v>163.6</v>
      </c>
      <c r="EU192" s="152">
        <v>164.2</v>
      </c>
      <c r="EV192" s="152">
        <v>163.69999999999999</v>
      </c>
      <c r="EW192" s="152">
        <v>163.6</v>
      </c>
    </row>
    <row r="193" spans="1:153">
      <c r="A193" s="141" t="s">
        <v>7420</v>
      </c>
      <c r="B193" s="141" t="s">
        <v>7421</v>
      </c>
      <c r="C193" s="142">
        <v>0.39349000000000001</v>
      </c>
      <c r="D193" s="143">
        <v>105.1</v>
      </c>
      <c r="E193" s="143">
        <v>104.8</v>
      </c>
      <c r="F193" s="143">
        <v>105.6</v>
      </c>
      <c r="G193" s="143">
        <v>105.9</v>
      </c>
      <c r="H193" s="143">
        <v>106</v>
      </c>
      <c r="I193" s="143">
        <v>104.2</v>
      </c>
      <c r="J193" s="143">
        <v>103.2</v>
      </c>
      <c r="K193" s="143">
        <v>103.1</v>
      </c>
      <c r="L193" s="143">
        <v>101.7</v>
      </c>
      <c r="M193" s="143">
        <v>101.6</v>
      </c>
      <c r="N193" s="143">
        <v>102.3</v>
      </c>
      <c r="O193" s="143">
        <v>101.9</v>
      </c>
      <c r="P193" s="143">
        <v>102.5</v>
      </c>
      <c r="Q193" s="143">
        <v>103.3</v>
      </c>
      <c r="R193" s="143">
        <v>104</v>
      </c>
      <c r="S193" s="143">
        <v>105.4</v>
      </c>
      <c r="T193" s="143">
        <v>106.1</v>
      </c>
      <c r="U193" s="143">
        <v>109.5</v>
      </c>
      <c r="V193" s="143">
        <v>111.8</v>
      </c>
      <c r="W193" s="143">
        <v>114.2</v>
      </c>
      <c r="X193" s="143">
        <v>114.3</v>
      </c>
      <c r="Y193" s="143">
        <v>116.8</v>
      </c>
      <c r="Z193" s="143">
        <v>116.3</v>
      </c>
      <c r="AA193" s="143">
        <v>119.2</v>
      </c>
      <c r="AB193" s="143">
        <v>121.2</v>
      </c>
      <c r="AC193" s="143">
        <v>122.4</v>
      </c>
      <c r="AD193" s="143">
        <v>121.5</v>
      </c>
      <c r="AE193" s="143">
        <v>121.7</v>
      </c>
      <c r="AF193" s="143">
        <v>122.6</v>
      </c>
      <c r="AG193" s="143">
        <v>123.3</v>
      </c>
      <c r="AH193" s="143">
        <v>122.5</v>
      </c>
      <c r="AI193" s="143">
        <v>124.3</v>
      </c>
      <c r="AJ193" s="143">
        <v>121.9</v>
      </c>
      <c r="AK193" s="143">
        <v>124.1</v>
      </c>
      <c r="AL193" s="143">
        <v>122.4</v>
      </c>
      <c r="AM193" s="143">
        <v>121.5</v>
      </c>
      <c r="AN193" s="143">
        <v>122.4</v>
      </c>
      <c r="AO193" s="143">
        <v>121</v>
      </c>
      <c r="AP193" s="143">
        <v>121.1</v>
      </c>
      <c r="AQ193" s="143">
        <v>120.5</v>
      </c>
      <c r="AR193" s="143">
        <v>121.4</v>
      </c>
      <c r="AS193" s="143">
        <v>121.9</v>
      </c>
      <c r="AT193" s="143">
        <v>121.2</v>
      </c>
      <c r="AU193" s="143">
        <v>122</v>
      </c>
      <c r="AV193" s="143">
        <v>122.3</v>
      </c>
      <c r="AW193" s="143">
        <v>122.1</v>
      </c>
      <c r="AX193" s="143">
        <v>122.1</v>
      </c>
      <c r="AY193" s="143">
        <v>121.7</v>
      </c>
      <c r="AZ193" s="143">
        <v>124.5</v>
      </c>
      <c r="BA193" s="143">
        <v>125.5</v>
      </c>
      <c r="BB193" s="143">
        <v>127.2</v>
      </c>
      <c r="BC193" s="143">
        <v>128.30000000000001</v>
      </c>
      <c r="BD193" s="143">
        <v>129.5</v>
      </c>
      <c r="BE193" s="143">
        <v>131</v>
      </c>
      <c r="BF193" s="143">
        <v>132.4</v>
      </c>
      <c r="BG193" s="143">
        <v>133</v>
      </c>
      <c r="BH193" s="143">
        <v>133.9</v>
      </c>
      <c r="BI193" s="143">
        <v>136.30000000000001</v>
      </c>
      <c r="BJ193" s="143">
        <v>138.30000000000001</v>
      </c>
      <c r="BK193" s="144">
        <v>141</v>
      </c>
      <c r="BL193" s="143">
        <v>141.80000000000001</v>
      </c>
      <c r="BM193" s="143">
        <v>142</v>
      </c>
      <c r="BN193" s="143">
        <v>142.1</v>
      </c>
      <c r="BO193" s="143">
        <v>142.5</v>
      </c>
      <c r="BP193" s="143">
        <v>144.4</v>
      </c>
      <c r="BQ193" s="143">
        <v>146.4</v>
      </c>
      <c r="BR193" s="145">
        <v>144.9</v>
      </c>
      <c r="BS193" s="145">
        <v>142.69999999999999</v>
      </c>
      <c r="BT193" s="145">
        <v>142.69999999999999</v>
      </c>
      <c r="BU193" s="145">
        <v>142.80000000000001</v>
      </c>
      <c r="BV193" s="145">
        <v>143.9</v>
      </c>
      <c r="BW193" s="145">
        <v>143.69999999999999</v>
      </c>
      <c r="BX193" s="145">
        <v>143.6</v>
      </c>
      <c r="BY193" s="145">
        <v>142.4</v>
      </c>
      <c r="BZ193" s="143">
        <v>142.5</v>
      </c>
      <c r="CA193" s="143">
        <v>141.4</v>
      </c>
      <c r="CB193" s="143">
        <v>141.1</v>
      </c>
      <c r="CC193" s="143">
        <v>140.9</v>
      </c>
      <c r="CD193" s="143">
        <v>141.30000000000001</v>
      </c>
      <c r="CE193" s="143">
        <v>140.80000000000001</v>
      </c>
      <c r="CF193" s="143">
        <v>139.19999999999999</v>
      </c>
      <c r="CG193" s="143">
        <v>139.4</v>
      </c>
      <c r="CH193" s="143">
        <v>140.5</v>
      </c>
      <c r="CI193" s="143">
        <v>139.69999999999999</v>
      </c>
      <c r="CJ193" s="146">
        <v>140</v>
      </c>
      <c r="CK193" s="146">
        <v>139.6</v>
      </c>
      <c r="CL193" s="146">
        <v>141.1</v>
      </c>
      <c r="CM193" s="147">
        <v>143.9</v>
      </c>
      <c r="CN193" s="147">
        <v>144.69999999999999</v>
      </c>
      <c r="CO193" s="147">
        <v>146.19999999999999</v>
      </c>
      <c r="CP193" s="148">
        <v>146.6</v>
      </c>
      <c r="CQ193" s="149">
        <v>146.69999999999999</v>
      </c>
      <c r="CR193" s="149">
        <v>149.69999999999999</v>
      </c>
      <c r="CS193" s="149">
        <v>152.9</v>
      </c>
      <c r="CT193" s="149">
        <v>153.1</v>
      </c>
      <c r="CU193" s="150">
        <v>154.19999999999999</v>
      </c>
      <c r="CV193" s="150">
        <v>152.69999999999999</v>
      </c>
      <c r="CW193" s="150">
        <v>152.30000000000001</v>
      </c>
      <c r="CX193" s="150">
        <v>151.6</v>
      </c>
      <c r="CY193" s="150">
        <v>151.30000000000001</v>
      </c>
      <c r="CZ193" s="150">
        <v>149.9</v>
      </c>
      <c r="DA193" s="150">
        <v>150.69999999999999</v>
      </c>
      <c r="DB193" s="151">
        <v>149.9</v>
      </c>
      <c r="DC193" s="151">
        <v>149.69999999999999</v>
      </c>
      <c r="DD193" s="151">
        <v>150.9</v>
      </c>
      <c r="DE193" s="151">
        <v>151.6</v>
      </c>
      <c r="DF193" s="151">
        <v>150.19999999999999</v>
      </c>
      <c r="DG193" s="151">
        <v>151.4</v>
      </c>
      <c r="DH193" s="151">
        <v>151.4</v>
      </c>
      <c r="DI193" s="151">
        <v>152.1</v>
      </c>
      <c r="DJ193" s="151">
        <v>151.4</v>
      </c>
      <c r="DK193" s="151">
        <v>151</v>
      </c>
      <c r="DL193" s="151">
        <v>151.5</v>
      </c>
      <c r="DM193" s="152">
        <v>151</v>
      </c>
      <c r="DN193" s="152">
        <v>150.69999999999999</v>
      </c>
      <c r="DO193" s="152">
        <v>150.4</v>
      </c>
      <c r="DP193" s="152">
        <v>152.4</v>
      </c>
      <c r="DQ193" s="152">
        <v>153.30000000000001</v>
      </c>
      <c r="DR193" s="152">
        <v>155.30000000000001</v>
      </c>
      <c r="DS193" s="152">
        <v>159.5</v>
      </c>
      <c r="DT193" s="152">
        <v>162</v>
      </c>
      <c r="DU193" s="152">
        <v>164.7</v>
      </c>
      <c r="DV193" s="152">
        <v>164.6</v>
      </c>
      <c r="DW193" s="152">
        <v>165.9</v>
      </c>
      <c r="DX193" s="152">
        <v>169.9</v>
      </c>
      <c r="DY193" s="152">
        <v>172.2</v>
      </c>
      <c r="DZ193" s="152">
        <v>173.9</v>
      </c>
      <c r="EA193" s="152">
        <v>173.7</v>
      </c>
      <c r="EB193" s="152">
        <v>175.2</v>
      </c>
      <c r="EC193" s="152">
        <v>177.9</v>
      </c>
      <c r="ED193" s="152">
        <v>180.2</v>
      </c>
      <c r="EE193" s="152">
        <v>180.6</v>
      </c>
      <c r="EF193" s="152">
        <v>182.8</v>
      </c>
      <c r="EG193" s="152">
        <v>181.9</v>
      </c>
      <c r="EH193" s="152">
        <v>183.2</v>
      </c>
      <c r="EI193" s="152">
        <v>183.4</v>
      </c>
      <c r="EJ193" s="152">
        <v>182.4</v>
      </c>
      <c r="EK193" s="152">
        <v>184.9</v>
      </c>
      <c r="EL193" s="152">
        <v>185.6</v>
      </c>
      <c r="EM193" s="152">
        <v>184.9</v>
      </c>
      <c r="EN193" s="152">
        <v>184</v>
      </c>
      <c r="EO193" s="152">
        <v>183</v>
      </c>
      <c r="EP193" s="152">
        <v>182.7</v>
      </c>
      <c r="EQ193" s="152">
        <v>183.1</v>
      </c>
      <c r="ER193" s="152">
        <v>183.7</v>
      </c>
      <c r="ES193" s="152">
        <v>185</v>
      </c>
      <c r="ET193" s="152">
        <v>186</v>
      </c>
      <c r="EU193" s="152">
        <v>185.5</v>
      </c>
      <c r="EV193" s="152">
        <v>184.8</v>
      </c>
      <c r="EW193" s="152">
        <v>186.3</v>
      </c>
    </row>
    <row r="194" spans="1:153">
      <c r="A194" s="141" t="s">
        <v>7422</v>
      </c>
      <c r="B194" s="141" t="s">
        <v>7423</v>
      </c>
      <c r="C194" s="142">
        <v>0.52137999999999995</v>
      </c>
      <c r="D194" s="143">
        <v>100.4</v>
      </c>
      <c r="E194" s="143">
        <v>100.3</v>
      </c>
      <c r="F194" s="143">
        <v>100.7</v>
      </c>
      <c r="G194" s="143">
        <v>102.5</v>
      </c>
      <c r="H194" s="143">
        <v>102.3</v>
      </c>
      <c r="I194" s="143">
        <v>104.5</v>
      </c>
      <c r="J194" s="143">
        <v>103.3</v>
      </c>
      <c r="K194" s="143">
        <v>103</v>
      </c>
      <c r="L194" s="143">
        <v>101.8</v>
      </c>
      <c r="M194" s="143">
        <v>102.1</v>
      </c>
      <c r="N194" s="143">
        <v>102.4</v>
      </c>
      <c r="O194" s="143">
        <v>104.1</v>
      </c>
      <c r="P194" s="143">
        <v>105.3</v>
      </c>
      <c r="Q194" s="143">
        <v>107.1</v>
      </c>
      <c r="R194" s="143">
        <v>106.7</v>
      </c>
      <c r="S194" s="143">
        <v>107.3</v>
      </c>
      <c r="T194" s="143">
        <v>109.5</v>
      </c>
      <c r="U194" s="143">
        <v>113.1</v>
      </c>
      <c r="V194" s="143">
        <v>114.4</v>
      </c>
      <c r="W194" s="143">
        <v>115.3</v>
      </c>
      <c r="X194" s="143">
        <v>116.4</v>
      </c>
      <c r="Y194" s="143">
        <v>118.7</v>
      </c>
      <c r="Z194" s="143">
        <v>118.8</v>
      </c>
      <c r="AA194" s="143">
        <v>119.8</v>
      </c>
      <c r="AB194" s="143">
        <v>121.4</v>
      </c>
      <c r="AC194" s="143">
        <v>122.8</v>
      </c>
      <c r="AD194" s="143">
        <v>123.3</v>
      </c>
      <c r="AE194" s="143">
        <v>123.8</v>
      </c>
      <c r="AF194" s="143">
        <v>124.2</v>
      </c>
      <c r="AG194" s="143">
        <v>124.1</v>
      </c>
      <c r="AH194" s="143">
        <v>123.4</v>
      </c>
      <c r="AI194" s="143">
        <v>122.8</v>
      </c>
      <c r="AJ194" s="143">
        <v>120.4</v>
      </c>
      <c r="AK194" s="143">
        <v>119.5</v>
      </c>
      <c r="AL194" s="143">
        <v>119.7</v>
      </c>
      <c r="AM194" s="143">
        <v>119.7</v>
      </c>
      <c r="AN194" s="143">
        <v>122</v>
      </c>
      <c r="AO194" s="143">
        <v>122</v>
      </c>
      <c r="AP194" s="143">
        <v>121.4</v>
      </c>
      <c r="AQ194" s="143">
        <v>125</v>
      </c>
      <c r="AR194" s="143">
        <v>123.9</v>
      </c>
      <c r="AS194" s="143">
        <v>126</v>
      </c>
      <c r="AT194" s="143">
        <v>127.4</v>
      </c>
      <c r="AU194" s="143">
        <v>125.4</v>
      </c>
      <c r="AV194" s="143">
        <v>128.1</v>
      </c>
      <c r="AW194" s="143">
        <v>126.4</v>
      </c>
      <c r="AX194" s="143">
        <v>127.2</v>
      </c>
      <c r="AY194" s="143">
        <v>128.9</v>
      </c>
      <c r="AZ194" s="143">
        <v>130.4</v>
      </c>
      <c r="BA194" s="143">
        <v>131.30000000000001</v>
      </c>
      <c r="BB194" s="143">
        <v>132.4</v>
      </c>
      <c r="BC194" s="143">
        <v>133.30000000000001</v>
      </c>
      <c r="BD194" s="143">
        <v>136.19999999999999</v>
      </c>
      <c r="BE194" s="143">
        <v>137.80000000000001</v>
      </c>
      <c r="BF194" s="143">
        <v>140.1</v>
      </c>
      <c r="BG194" s="143">
        <v>140.4</v>
      </c>
      <c r="BH194" s="143">
        <v>141.6</v>
      </c>
      <c r="BI194" s="143">
        <v>142.30000000000001</v>
      </c>
      <c r="BJ194" s="143">
        <v>144.6</v>
      </c>
      <c r="BK194" s="144">
        <v>145.69999999999999</v>
      </c>
      <c r="BL194" s="143">
        <v>145.69999999999999</v>
      </c>
      <c r="BM194" s="143">
        <v>146.80000000000001</v>
      </c>
      <c r="BN194" s="143">
        <v>149.19999999999999</v>
      </c>
      <c r="BO194" s="143">
        <v>148.4</v>
      </c>
      <c r="BP194" s="143">
        <v>149.4</v>
      </c>
      <c r="BQ194" s="143">
        <v>150.4</v>
      </c>
      <c r="BR194" s="145">
        <v>148.9</v>
      </c>
      <c r="BS194" s="145">
        <v>148.19999999999999</v>
      </c>
      <c r="BT194" s="145">
        <v>148.69999999999999</v>
      </c>
      <c r="BU194" s="145">
        <v>146.69999999999999</v>
      </c>
      <c r="BV194" s="145">
        <v>144.80000000000001</v>
      </c>
      <c r="BW194" s="145">
        <v>144.9</v>
      </c>
      <c r="BX194" s="145">
        <v>143.69999999999999</v>
      </c>
      <c r="BY194" s="145">
        <v>144.5</v>
      </c>
      <c r="BZ194" s="143">
        <v>144.6</v>
      </c>
      <c r="CA194" s="143">
        <v>144.6</v>
      </c>
      <c r="CB194" s="143">
        <v>141.30000000000001</v>
      </c>
      <c r="CC194" s="143">
        <v>142.9</v>
      </c>
      <c r="CD194" s="143">
        <v>140</v>
      </c>
      <c r="CE194" s="143">
        <v>139</v>
      </c>
      <c r="CF194" s="143">
        <v>137</v>
      </c>
      <c r="CG194" s="143">
        <v>137.30000000000001</v>
      </c>
      <c r="CH194" s="143">
        <v>135.4</v>
      </c>
      <c r="CI194" s="143">
        <v>135.30000000000001</v>
      </c>
      <c r="CJ194" s="146">
        <v>136.5</v>
      </c>
      <c r="CK194" s="146">
        <v>137.9</v>
      </c>
      <c r="CL194" s="146">
        <v>141</v>
      </c>
      <c r="CM194" s="147">
        <v>142.4</v>
      </c>
      <c r="CN194" s="147">
        <v>145.4</v>
      </c>
      <c r="CO194" s="147">
        <v>147</v>
      </c>
      <c r="CP194" s="148">
        <v>147.69999999999999</v>
      </c>
      <c r="CQ194" s="149">
        <v>149.69999999999999</v>
      </c>
      <c r="CR194" s="149">
        <v>151.4</v>
      </c>
      <c r="CS194" s="149">
        <v>151.80000000000001</v>
      </c>
      <c r="CT194" s="149">
        <v>150.6</v>
      </c>
      <c r="CU194" s="150">
        <v>151.9</v>
      </c>
      <c r="CV194" s="150">
        <v>150.9</v>
      </c>
      <c r="CW194" s="150">
        <v>145.4</v>
      </c>
      <c r="CX194" s="150">
        <v>148.19999999999999</v>
      </c>
      <c r="CY194" s="150">
        <v>143.5</v>
      </c>
      <c r="CZ194" s="150">
        <v>141.30000000000001</v>
      </c>
      <c r="DA194" s="150">
        <v>143</v>
      </c>
      <c r="DB194" s="151">
        <v>144.9</v>
      </c>
      <c r="DC194" s="151">
        <v>145.30000000000001</v>
      </c>
      <c r="DD194" s="151">
        <v>145.4</v>
      </c>
      <c r="DE194" s="151">
        <v>145.9</v>
      </c>
      <c r="DF194" s="151">
        <v>145.4</v>
      </c>
      <c r="DG194" s="151">
        <v>147</v>
      </c>
      <c r="DH194" s="151">
        <v>149.30000000000001</v>
      </c>
      <c r="DI194" s="151">
        <v>148</v>
      </c>
      <c r="DJ194" s="151">
        <v>147.4</v>
      </c>
      <c r="DK194" s="151">
        <v>147.9</v>
      </c>
      <c r="DL194" s="151">
        <v>148</v>
      </c>
      <c r="DM194" s="152">
        <v>150.19999999999999</v>
      </c>
      <c r="DN194" s="152">
        <v>150.19999999999999</v>
      </c>
      <c r="DO194" s="152">
        <v>148.30000000000001</v>
      </c>
      <c r="DP194" s="152">
        <v>147.9</v>
      </c>
      <c r="DQ194" s="152">
        <v>148.9</v>
      </c>
      <c r="DR194" s="152">
        <v>152</v>
      </c>
      <c r="DS194" s="152">
        <v>155.69999999999999</v>
      </c>
      <c r="DT194" s="152">
        <v>159.1</v>
      </c>
      <c r="DU194" s="152">
        <v>159.1</v>
      </c>
      <c r="DV194" s="152">
        <v>159.4</v>
      </c>
      <c r="DW194" s="152">
        <v>161.69999999999999</v>
      </c>
      <c r="DX194" s="152">
        <v>162.1</v>
      </c>
      <c r="DY194" s="152">
        <v>166.1</v>
      </c>
      <c r="DZ194" s="152">
        <v>168.4</v>
      </c>
      <c r="EA194" s="152">
        <v>168.7</v>
      </c>
      <c r="EB194" s="152">
        <v>170.5</v>
      </c>
      <c r="EC194" s="152">
        <v>171.3</v>
      </c>
      <c r="ED194" s="152">
        <v>175.1</v>
      </c>
      <c r="EE194" s="152">
        <v>178.7</v>
      </c>
      <c r="EF194" s="152">
        <v>179.6</v>
      </c>
      <c r="EG194" s="152">
        <v>180.6</v>
      </c>
      <c r="EH194" s="152">
        <v>180.9</v>
      </c>
      <c r="EI194" s="152">
        <v>181.3</v>
      </c>
      <c r="EJ194" s="152">
        <v>181.4</v>
      </c>
      <c r="EK194" s="152">
        <v>181.9</v>
      </c>
      <c r="EL194" s="152">
        <v>182.5</v>
      </c>
      <c r="EM194" s="152">
        <v>182.6</v>
      </c>
      <c r="EN194" s="152">
        <v>181.7</v>
      </c>
      <c r="EO194" s="152">
        <v>182.3</v>
      </c>
      <c r="EP194" s="152">
        <v>182</v>
      </c>
      <c r="EQ194" s="152">
        <v>181.9</v>
      </c>
      <c r="ER194" s="152">
        <v>181.1</v>
      </c>
      <c r="ES194" s="152">
        <v>181.3</v>
      </c>
      <c r="ET194" s="152">
        <v>182.1</v>
      </c>
      <c r="EU194" s="152">
        <v>179.1</v>
      </c>
      <c r="EV194" s="152">
        <v>179.9</v>
      </c>
      <c r="EW194" s="152">
        <v>181.1</v>
      </c>
    </row>
    <row r="195" spans="1:153">
      <c r="A195" s="141" t="s">
        <v>7424</v>
      </c>
      <c r="B195" s="141" t="s">
        <v>7425</v>
      </c>
      <c r="C195" s="142">
        <v>6.1890000000000001E-2</v>
      </c>
      <c r="D195" s="143">
        <v>104.5</v>
      </c>
      <c r="E195" s="143">
        <v>104.2</v>
      </c>
      <c r="F195" s="143">
        <v>104.3</v>
      </c>
      <c r="G195" s="143">
        <v>104.4</v>
      </c>
      <c r="H195" s="143">
        <v>104.4</v>
      </c>
      <c r="I195" s="143">
        <v>106</v>
      </c>
      <c r="J195" s="143">
        <v>106.6</v>
      </c>
      <c r="K195" s="143">
        <v>105.9</v>
      </c>
      <c r="L195" s="143">
        <v>106.6</v>
      </c>
      <c r="M195" s="143">
        <v>106.2</v>
      </c>
      <c r="N195" s="143">
        <v>106.3</v>
      </c>
      <c r="O195" s="143">
        <v>107</v>
      </c>
      <c r="P195" s="143">
        <v>109.2</v>
      </c>
      <c r="Q195" s="143">
        <v>106.8</v>
      </c>
      <c r="R195" s="143">
        <v>107.8</v>
      </c>
      <c r="S195" s="143">
        <v>108.5</v>
      </c>
      <c r="T195" s="143">
        <v>109.8</v>
      </c>
      <c r="U195" s="143">
        <v>110.1</v>
      </c>
      <c r="V195" s="143">
        <v>111.4</v>
      </c>
      <c r="W195" s="143">
        <v>108.1</v>
      </c>
      <c r="X195" s="143">
        <v>107.7</v>
      </c>
      <c r="Y195" s="143">
        <v>111.3</v>
      </c>
      <c r="Z195" s="143">
        <v>114.5</v>
      </c>
      <c r="AA195" s="143">
        <v>114.7</v>
      </c>
      <c r="AB195" s="143">
        <v>117.5</v>
      </c>
      <c r="AC195" s="143">
        <v>116.5</v>
      </c>
      <c r="AD195" s="143">
        <v>117.9</v>
      </c>
      <c r="AE195" s="143">
        <v>119</v>
      </c>
      <c r="AF195" s="143">
        <v>119.2</v>
      </c>
      <c r="AG195" s="143">
        <v>121.1</v>
      </c>
      <c r="AH195" s="143">
        <v>121.1</v>
      </c>
      <c r="AI195" s="143">
        <v>120.2</v>
      </c>
      <c r="AJ195" s="143">
        <v>121.7</v>
      </c>
      <c r="AK195" s="143">
        <v>122.6</v>
      </c>
      <c r="AL195" s="143">
        <v>122.6</v>
      </c>
      <c r="AM195" s="143">
        <v>123.5</v>
      </c>
      <c r="AN195" s="143">
        <v>122.8</v>
      </c>
      <c r="AO195" s="143">
        <v>120.3</v>
      </c>
      <c r="AP195" s="143">
        <v>121.2</v>
      </c>
      <c r="AQ195" s="143">
        <v>123.4</v>
      </c>
      <c r="AR195" s="143">
        <v>122.7</v>
      </c>
      <c r="AS195" s="143">
        <v>123.5</v>
      </c>
      <c r="AT195" s="143">
        <v>124</v>
      </c>
      <c r="AU195" s="143">
        <v>124.5</v>
      </c>
      <c r="AV195" s="143">
        <v>124.1</v>
      </c>
      <c r="AW195" s="143">
        <v>124</v>
      </c>
      <c r="AX195" s="143">
        <v>126.8</v>
      </c>
      <c r="AY195" s="143">
        <v>126.5</v>
      </c>
      <c r="AZ195" s="143">
        <v>124.9</v>
      </c>
      <c r="BA195" s="143">
        <v>126</v>
      </c>
      <c r="BB195" s="143">
        <v>125.4</v>
      </c>
      <c r="BC195" s="143">
        <v>125.7</v>
      </c>
      <c r="BD195" s="143">
        <v>125.3</v>
      </c>
      <c r="BE195" s="143">
        <v>126.6</v>
      </c>
      <c r="BF195" s="143">
        <v>127.1</v>
      </c>
      <c r="BG195" s="143">
        <v>126.7</v>
      </c>
      <c r="BH195" s="143">
        <v>126</v>
      </c>
      <c r="BI195" s="143">
        <v>126.5</v>
      </c>
      <c r="BJ195" s="143">
        <v>127.1</v>
      </c>
      <c r="BK195" s="144">
        <v>128.1</v>
      </c>
      <c r="BL195" s="143">
        <v>128</v>
      </c>
      <c r="BM195" s="143">
        <v>128.1</v>
      </c>
      <c r="BN195" s="143">
        <v>127.3</v>
      </c>
      <c r="BO195" s="143">
        <v>126.7</v>
      </c>
      <c r="BP195" s="143">
        <v>129.1</v>
      </c>
      <c r="BQ195" s="143">
        <v>131</v>
      </c>
      <c r="BR195" s="145">
        <v>130.9</v>
      </c>
      <c r="BS195" s="145">
        <v>128.30000000000001</v>
      </c>
      <c r="BT195" s="145">
        <v>128.80000000000001</v>
      </c>
      <c r="BU195" s="145">
        <v>128.5</v>
      </c>
      <c r="BV195" s="145">
        <v>127.7</v>
      </c>
      <c r="BW195" s="145">
        <v>128.4</v>
      </c>
      <c r="BX195" s="145">
        <v>128.69999999999999</v>
      </c>
      <c r="BY195" s="145">
        <v>130.5</v>
      </c>
      <c r="BZ195" s="143">
        <v>129.19999999999999</v>
      </c>
      <c r="CA195" s="143">
        <v>127.8</v>
      </c>
      <c r="CB195" s="143">
        <v>130</v>
      </c>
      <c r="CC195" s="143">
        <v>131</v>
      </c>
      <c r="CD195" s="143">
        <v>129.69999999999999</v>
      </c>
      <c r="CE195" s="143">
        <v>129.80000000000001</v>
      </c>
      <c r="CF195" s="143">
        <v>129.30000000000001</v>
      </c>
      <c r="CG195" s="143">
        <v>129.69999999999999</v>
      </c>
      <c r="CH195" s="143">
        <v>129.9</v>
      </c>
      <c r="CI195" s="143">
        <v>130</v>
      </c>
      <c r="CJ195" s="146">
        <v>130.1</v>
      </c>
      <c r="CK195" s="146">
        <v>130.30000000000001</v>
      </c>
      <c r="CL195" s="146">
        <v>131.19999999999999</v>
      </c>
      <c r="CM195" s="147">
        <v>128.30000000000001</v>
      </c>
      <c r="CN195" s="147">
        <v>129.4</v>
      </c>
      <c r="CO195" s="147">
        <v>129.4</v>
      </c>
      <c r="CP195" s="148">
        <v>130.80000000000001</v>
      </c>
      <c r="CQ195" s="149">
        <v>133.19999999999999</v>
      </c>
      <c r="CR195" s="149">
        <v>133.6</v>
      </c>
      <c r="CS195" s="149">
        <v>135</v>
      </c>
      <c r="CT195" s="149">
        <v>136.30000000000001</v>
      </c>
      <c r="CU195" s="150">
        <v>135.1</v>
      </c>
      <c r="CV195" s="150">
        <v>134.4</v>
      </c>
      <c r="CW195" s="150">
        <v>134.1</v>
      </c>
      <c r="CX195" s="150">
        <v>135.4</v>
      </c>
      <c r="CY195" s="150">
        <v>133.6</v>
      </c>
      <c r="CZ195" s="150">
        <v>134.69999999999999</v>
      </c>
      <c r="DA195" s="150">
        <v>134.9</v>
      </c>
      <c r="DB195" s="151">
        <v>135.30000000000001</v>
      </c>
      <c r="DC195" s="151">
        <v>135.19999999999999</v>
      </c>
      <c r="DD195" s="151">
        <v>138</v>
      </c>
      <c r="DE195" s="151">
        <v>139.4</v>
      </c>
      <c r="DF195" s="151">
        <v>140</v>
      </c>
      <c r="DG195" s="151">
        <v>142.19999999999999</v>
      </c>
      <c r="DH195" s="151">
        <v>142.19999999999999</v>
      </c>
      <c r="DI195" s="151">
        <v>141.4</v>
      </c>
      <c r="DJ195" s="151">
        <v>142.9</v>
      </c>
      <c r="DK195" s="151">
        <v>145.1</v>
      </c>
      <c r="DL195" s="151">
        <v>147.5</v>
      </c>
      <c r="DM195" s="152">
        <v>147.30000000000001</v>
      </c>
      <c r="DN195" s="152">
        <v>148.5</v>
      </c>
      <c r="DO195" s="152">
        <v>147.80000000000001</v>
      </c>
      <c r="DP195" s="152">
        <v>149</v>
      </c>
      <c r="DQ195" s="152">
        <v>150.19999999999999</v>
      </c>
      <c r="DR195" s="152">
        <v>149.9</v>
      </c>
      <c r="DS195" s="152">
        <v>152.30000000000001</v>
      </c>
      <c r="DT195" s="152">
        <v>154.1</v>
      </c>
      <c r="DU195" s="152">
        <v>155.4</v>
      </c>
      <c r="DV195" s="152">
        <v>155.1</v>
      </c>
      <c r="DW195" s="152">
        <v>153.4</v>
      </c>
      <c r="DX195" s="152">
        <v>152.30000000000001</v>
      </c>
      <c r="DY195" s="152">
        <v>152.69999999999999</v>
      </c>
      <c r="DZ195" s="152">
        <v>153.1</v>
      </c>
      <c r="EA195" s="152">
        <v>153.5</v>
      </c>
      <c r="EB195" s="152">
        <v>155</v>
      </c>
      <c r="EC195" s="152">
        <v>156</v>
      </c>
      <c r="ED195" s="152">
        <v>156.1</v>
      </c>
      <c r="EE195" s="152">
        <v>156.19999999999999</v>
      </c>
      <c r="EF195" s="152">
        <v>156.69999999999999</v>
      </c>
      <c r="EG195" s="152">
        <v>156.69999999999999</v>
      </c>
      <c r="EH195" s="152">
        <v>156.5</v>
      </c>
      <c r="EI195" s="152">
        <v>155.6</v>
      </c>
      <c r="EJ195" s="152">
        <v>156</v>
      </c>
      <c r="EK195" s="152">
        <v>156.4</v>
      </c>
      <c r="EL195" s="152">
        <v>157.19999999999999</v>
      </c>
      <c r="EM195" s="152">
        <v>156</v>
      </c>
      <c r="EN195" s="152">
        <v>156.6</v>
      </c>
      <c r="EO195" s="152">
        <v>157.6</v>
      </c>
      <c r="EP195" s="152">
        <v>156.80000000000001</v>
      </c>
      <c r="EQ195" s="152">
        <v>156.69999999999999</v>
      </c>
      <c r="ER195" s="152">
        <v>159</v>
      </c>
      <c r="ES195" s="152">
        <v>160.6</v>
      </c>
      <c r="ET195" s="152">
        <v>161</v>
      </c>
      <c r="EU195" s="152">
        <v>159.30000000000001</v>
      </c>
      <c r="EV195" s="152">
        <v>159.19999999999999</v>
      </c>
      <c r="EW195" s="152">
        <v>161.69999999999999</v>
      </c>
    </row>
    <row r="196" spans="1:153">
      <c r="A196" s="141" t="s">
        <v>7426</v>
      </c>
      <c r="B196" s="141" t="s">
        <v>7427</v>
      </c>
      <c r="C196" s="142">
        <v>0.16714999999999999</v>
      </c>
      <c r="D196" s="143">
        <v>105.9</v>
      </c>
      <c r="E196" s="143">
        <v>103.7</v>
      </c>
      <c r="F196" s="143">
        <v>105.2</v>
      </c>
      <c r="G196" s="143">
        <v>106.2</v>
      </c>
      <c r="H196" s="143">
        <v>105</v>
      </c>
      <c r="I196" s="143">
        <v>103.7</v>
      </c>
      <c r="J196" s="143">
        <v>101.3</v>
      </c>
      <c r="K196" s="143">
        <v>101.6</v>
      </c>
      <c r="L196" s="143">
        <v>101.5</v>
      </c>
      <c r="M196" s="143">
        <v>102.9</v>
      </c>
      <c r="N196" s="143">
        <v>102.5</v>
      </c>
      <c r="O196" s="143">
        <v>102.5</v>
      </c>
      <c r="P196" s="143">
        <v>109.5</v>
      </c>
      <c r="Q196" s="143">
        <v>111.3</v>
      </c>
      <c r="R196" s="143">
        <v>113.3</v>
      </c>
      <c r="S196" s="143">
        <v>113.7</v>
      </c>
      <c r="T196" s="143">
        <v>115.1</v>
      </c>
      <c r="U196" s="143">
        <v>118</v>
      </c>
      <c r="V196" s="143">
        <v>119.5</v>
      </c>
      <c r="W196" s="143">
        <v>120.6</v>
      </c>
      <c r="X196" s="143">
        <v>121.5</v>
      </c>
      <c r="Y196" s="143">
        <v>124.4</v>
      </c>
      <c r="Z196" s="143">
        <v>126.4</v>
      </c>
      <c r="AA196" s="143">
        <v>128</v>
      </c>
      <c r="AB196" s="143">
        <v>128.30000000000001</v>
      </c>
      <c r="AC196" s="143">
        <v>129.80000000000001</v>
      </c>
      <c r="AD196" s="143">
        <v>132.69999999999999</v>
      </c>
      <c r="AE196" s="143">
        <v>134.80000000000001</v>
      </c>
      <c r="AF196" s="143">
        <v>135.5</v>
      </c>
      <c r="AG196" s="143">
        <v>132.80000000000001</v>
      </c>
      <c r="AH196" s="143">
        <v>132.30000000000001</v>
      </c>
      <c r="AI196" s="143">
        <v>131.6</v>
      </c>
      <c r="AJ196" s="143">
        <v>128.69999999999999</v>
      </c>
      <c r="AK196" s="143">
        <v>130.5</v>
      </c>
      <c r="AL196" s="143">
        <v>130.30000000000001</v>
      </c>
      <c r="AM196" s="143">
        <v>129.4</v>
      </c>
      <c r="AN196" s="143">
        <v>128.80000000000001</v>
      </c>
      <c r="AO196" s="143">
        <v>129.30000000000001</v>
      </c>
      <c r="AP196" s="143">
        <v>129.19999999999999</v>
      </c>
      <c r="AQ196" s="143">
        <v>128.6</v>
      </c>
      <c r="AR196" s="143">
        <v>123.3</v>
      </c>
      <c r="AS196" s="143">
        <v>122.7</v>
      </c>
      <c r="AT196" s="143">
        <v>119.2</v>
      </c>
      <c r="AU196" s="143">
        <v>117.9</v>
      </c>
      <c r="AV196" s="143">
        <v>115.9</v>
      </c>
      <c r="AW196" s="143">
        <v>114.5</v>
      </c>
      <c r="AX196" s="143">
        <v>112.5</v>
      </c>
      <c r="AY196" s="143">
        <v>112.6</v>
      </c>
      <c r="AZ196" s="143">
        <v>112.1</v>
      </c>
      <c r="BA196" s="143">
        <v>114.4</v>
      </c>
      <c r="BB196" s="143">
        <v>116.1</v>
      </c>
      <c r="BC196" s="143">
        <v>114.9</v>
      </c>
      <c r="BD196" s="143">
        <v>113.7</v>
      </c>
      <c r="BE196" s="143">
        <v>113.3</v>
      </c>
      <c r="BF196" s="143">
        <v>113.9</v>
      </c>
      <c r="BG196" s="143">
        <v>112.8</v>
      </c>
      <c r="BH196" s="143">
        <v>116.9</v>
      </c>
      <c r="BI196" s="143">
        <v>122.9</v>
      </c>
      <c r="BJ196" s="143">
        <v>124.7</v>
      </c>
      <c r="BK196" s="144">
        <v>126.4</v>
      </c>
      <c r="BL196" s="143">
        <v>128.5</v>
      </c>
      <c r="BM196" s="143">
        <v>130.19999999999999</v>
      </c>
      <c r="BN196" s="143">
        <v>132.5</v>
      </c>
      <c r="BO196" s="143">
        <v>128.19999999999999</v>
      </c>
      <c r="BP196" s="143">
        <v>126.2</v>
      </c>
      <c r="BQ196" s="143">
        <v>130.4</v>
      </c>
      <c r="BR196" s="145">
        <v>129.4</v>
      </c>
      <c r="BS196" s="145">
        <v>124.6</v>
      </c>
      <c r="BT196" s="145">
        <v>120.9</v>
      </c>
      <c r="BU196" s="145">
        <v>119.7</v>
      </c>
      <c r="BV196" s="145">
        <v>117.8</v>
      </c>
      <c r="BW196" s="145">
        <v>117.8</v>
      </c>
      <c r="BX196" s="145">
        <v>116.9</v>
      </c>
      <c r="BY196" s="145">
        <v>113</v>
      </c>
      <c r="BZ196" s="143">
        <v>111.2</v>
      </c>
      <c r="CA196" s="143">
        <v>108.7</v>
      </c>
      <c r="CB196" s="143">
        <v>109.8</v>
      </c>
      <c r="CC196" s="143">
        <v>109</v>
      </c>
      <c r="CD196" s="143">
        <v>112.9</v>
      </c>
      <c r="CE196" s="143">
        <v>109.6</v>
      </c>
      <c r="CF196" s="143">
        <v>108.1</v>
      </c>
      <c r="CG196" s="143">
        <v>116.2</v>
      </c>
      <c r="CH196" s="143">
        <v>117.9</v>
      </c>
      <c r="CI196" s="143">
        <v>118.1</v>
      </c>
      <c r="CJ196" s="146">
        <v>120.2</v>
      </c>
      <c r="CK196" s="146">
        <v>122.4</v>
      </c>
      <c r="CL196" s="146">
        <v>136.5</v>
      </c>
      <c r="CM196" s="147">
        <v>139.1</v>
      </c>
      <c r="CN196" s="147">
        <v>136.9</v>
      </c>
      <c r="CO196" s="147">
        <v>139.9</v>
      </c>
      <c r="CP196" s="148">
        <v>146.1</v>
      </c>
      <c r="CQ196" s="149">
        <v>149</v>
      </c>
      <c r="CR196" s="149">
        <v>149.69999999999999</v>
      </c>
      <c r="CS196" s="149">
        <v>152.9</v>
      </c>
      <c r="CT196" s="149">
        <v>152.9</v>
      </c>
      <c r="CU196" s="150">
        <v>154.1</v>
      </c>
      <c r="CV196" s="150">
        <v>154</v>
      </c>
      <c r="CW196" s="150">
        <v>149.4</v>
      </c>
      <c r="CX196" s="150">
        <v>147.80000000000001</v>
      </c>
      <c r="CY196" s="150">
        <v>144.80000000000001</v>
      </c>
      <c r="CZ196" s="150">
        <v>142.9</v>
      </c>
      <c r="DA196" s="150">
        <v>143</v>
      </c>
      <c r="DB196" s="151">
        <v>134.80000000000001</v>
      </c>
      <c r="DC196" s="151">
        <v>133.4</v>
      </c>
      <c r="DD196" s="151">
        <v>139.4</v>
      </c>
      <c r="DE196" s="151">
        <v>142</v>
      </c>
      <c r="DF196" s="151">
        <v>142.5</v>
      </c>
      <c r="DG196" s="151">
        <v>145.19999999999999</v>
      </c>
      <c r="DH196" s="151">
        <v>143.9</v>
      </c>
      <c r="DI196" s="151">
        <v>143.19999999999999</v>
      </c>
      <c r="DJ196" s="151">
        <v>142.30000000000001</v>
      </c>
      <c r="DK196" s="151">
        <v>144.1</v>
      </c>
      <c r="DL196" s="151">
        <v>141.1</v>
      </c>
      <c r="DM196" s="152">
        <v>140.19999999999999</v>
      </c>
      <c r="DN196" s="152">
        <v>139.9</v>
      </c>
      <c r="DO196" s="152">
        <v>140.80000000000001</v>
      </c>
      <c r="DP196" s="152">
        <v>140</v>
      </c>
      <c r="DQ196" s="152">
        <v>141.4</v>
      </c>
      <c r="DR196" s="152">
        <v>145.30000000000001</v>
      </c>
      <c r="DS196" s="152">
        <v>153.1</v>
      </c>
      <c r="DT196" s="152">
        <v>157.9</v>
      </c>
      <c r="DU196" s="152">
        <v>159.69999999999999</v>
      </c>
      <c r="DV196" s="152">
        <v>158.69999999999999</v>
      </c>
      <c r="DW196" s="152">
        <v>161.5</v>
      </c>
      <c r="DX196" s="152">
        <v>161.30000000000001</v>
      </c>
      <c r="DY196" s="152">
        <v>162</v>
      </c>
      <c r="DZ196" s="152">
        <v>161.80000000000001</v>
      </c>
      <c r="EA196" s="152">
        <v>164.1</v>
      </c>
      <c r="EB196" s="152">
        <v>169</v>
      </c>
      <c r="EC196" s="152">
        <v>168.3</v>
      </c>
      <c r="ED196" s="152">
        <v>170.1</v>
      </c>
      <c r="EE196" s="152">
        <v>170.3</v>
      </c>
      <c r="EF196" s="152">
        <v>170.8</v>
      </c>
      <c r="EG196" s="152">
        <v>171.5</v>
      </c>
      <c r="EH196" s="152">
        <v>172.1</v>
      </c>
      <c r="EI196" s="152">
        <v>173.4</v>
      </c>
      <c r="EJ196" s="152">
        <v>173.6</v>
      </c>
      <c r="EK196" s="152">
        <v>174.4</v>
      </c>
      <c r="EL196" s="152">
        <v>172.5</v>
      </c>
      <c r="EM196" s="152">
        <v>173.7</v>
      </c>
      <c r="EN196" s="152">
        <v>174.2</v>
      </c>
      <c r="EO196" s="152">
        <v>170.9</v>
      </c>
      <c r="EP196" s="152">
        <v>171.6</v>
      </c>
      <c r="EQ196" s="152">
        <v>169.4</v>
      </c>
      <c r="ER196" s="152">
        <v>170</v>
      </c>
      <c r="ES196" s="152">
        <v>169.3</v>
      </c>
      <c r="ET196" s="152">
        <v>169.2</v>
      </c>
      <c r="EU196" s="152">
        <v>169.2</v>
      </c>
      <c r="EV196" s="152">
        <v>168.1</v>
      </c>
      <c r="EW196" s="152">
        <v>168</v>
      </c>
    </row>
    <row r="197" spans="1:153">
      <c r="A197" s="141" t="s">
        <v>7428</v>
      </c>
      <c r="B197" s="141" t="s">
        <v>7429</v>
      </c>
      <c r="C197" s="142">
        <v>2.0095200000000002</v>
      </c>
      <c r="D197" s="143">
        <v>104.4</v>
      </c>
      <c r="E197" s="143">
        <v>104.8</v>
      </c>
      <c r="F197" s="143">
        <v>106.8</v>
      </c>
      <c r="G197" s="143">
        <v>108.9</v>
      </c>
      <c r="H197" s="143">
        <v>112.1</v>
      </c>
      <c r="I197" s="143">
        <v>113.9</v>
      </c>
      <c r="J197" s="143">
        <v>114.5</v>
      </c>
      <c r="K197" s="143">
        <v>115.2</v>
      </c>
      <c r="L197" s="143">
        <v>115.2</v>
      </c>
      <c r="M197" s="143">
        <v>116.4</v>
      </c>
      <c r="N197" s="143">
        <v>117.3</v>
      </c>
      <c r="O197" s="143">
        <v>118</v>
      </c>
      <c r="P197" s="143">
        <v>122.1</v>
      </c>
      <c r="Q197" s="143">
        <v>123</v>
      </c>
      <c r="R197" s="143">
        <v>124.7</v>
      </c>
      <c r="S197" s="143">
        <v>125.1</v>
      </c>
      <c r="T197" s="143">
        <v>125.2</v>
      </c>
      <c r="U197" s="143">
        <v>125.2</v>
      </c>
      <c r="V197" s="143">
        <v>125.2</v>
      </c>
      <c r="W197" s="143">
        <v>126.1</v>
      </c>
      <c r="X197" s="143">
        <v>124.7</v>
      </c>
      <c r="Y197" s="143">
        <v>124.5</v>
      </c>
      <c r="Z197" s="143">
        <v>125.8</v>
      </c>
      <c r="AA197" s="143">
        <v>125.6</v>
      </c>
      <c r="AB197" s="143">
        <v>127.7</v>
      </c>
      <c r="AC197" s="143">
        <v>127</v>
      </c>
      <c r="AD197" s="143">
        <v>126.3</v>
      </c>
      <c r="AE197" s="143">
        <v>128.1</v>
      </c>
      <c r="AF197" s="143">
        <v>129.19999999999999</v>
      </c>
      <c r="AG197" s="143">
        <v>129</v>
      </c>
      <c r="AH197" s="143">
        <v>128.9</v>
      </c>
      <c r="AI197" s="143">
        <v>127.2</v>
      </c>
      <c r="AJ197" s="143">
        <v>125.9</v>
      </c>
      <c r="AK197" s="143">
        <v>126.5</v>
      </c>
      <c r="AL197" s="143">
        <v>126.2</v>
      </c>
      <c r="AM197" s="143">
        <v>124</v>
      </c>
      <c r="AN197" s="143">
        <v>122.1</v>
      </c>
      <c r="AO197" s="143">
        <v>121.5</v>
      </c>
      <c r="AP197" s="143">
        <v>122.3</v>
      </c>
      <c r="AQ197" s="143">
        <v>122.8</v>
      </c>
      <c r="AR197" s="143">
        <v>123.5</v>
      </c>
      <c r="AS197" s="143">
        <v>124.4</v>
      </c>
      <c r="AT197" s="143">
        <v>126</v>
      </c>
      <c r="AU197" s="143">
        <v>123.8</v>
      </c>
      <c r="AV197" s="143">
        <v>125.9</v>
      </c>
      <c r="AW197" s="143">
        <v>125.2</v>
      </c>
      <c r="AX197" s="143">
        <v>125.8</v>
      </c>
      <c r="AY197" s="143">
        <v>124.9</v>
      </c>
      <c r="AZ197" s="143">
        <v>126.6</v>
      </c>
      <c r="BA197" s="143">
        <v>128.69999999999999</v>
      </c>
      <c r="BB197" s="143">
        <v>133.1</v>
      </c>
      <c r="BC197" s="143">
        <v>136.19999999999999</v>
      </c>
      <c r="BD197" s="143">
        <v>135.69999999999999</v>
      </c>
      <c r="BE197" s="143">
        <v>137.1</v>
      </c>
      <c r="BF197" s="143">
        <v>138.80000000000001</v>
      </c>
      <c r="BG197" s="143">
        <v>141.5</v>
      </c>
      <c r="BH197" s="143">
        <v>141.6</v>
      </c>
      <c r="BI197" s="143">
        <v>139.30000000000001</v>
      </c>
      <c r="BJ197" s="143">
        <v>138.6</v>
      </c>
      <c r="BK197" s="144">
        <v>137.4</v>
      </c>
      <c r="BL197" s="143">
        <v>136.9</v>
      </c>
      <c r="BM197" s="143">
        <v>136.1</v>
      </c>
      <c r="BN197" s="143">
        <v>136</v>
      </c>
      <c r="BO197" s="143">
        <v>136.4</v>
      </c>
      <c r="BP197" s="143">
        <v>137.4</v>
      </c>
      <c r="BQ197" s="143">
        <v>139</v>
      </c>
      <c r="BR197" s="145">
        <v>138.5</v>
      </c>
      <c r="BS197" s="145">
        <v>137.6</v>
      </c>
      <c r="BT197" s="145">
        <v>137.30000000000001</v>
      </c>
      <c r="BU197" s="145">
        <v>137</v>
      </c>
      <c r="BV197" s="145">
        <v>138.69999999999999</v>
      </c>
      <c r="BW197" s="145">
        <v>137.69999999999999</v>
      </c>
      <c r="BX197" s="145">
        <v>138</v>
      </c>
      <c r="BY197" s="145">
        <v>137.69999999999999</v>
      </c>
      <c r="BZ197" s="143">
        <v>137.80000000000001</v>
      </c>
      <c r="CA197" s="143">
        <v>138.6</v>
      </c>
      <c r="CB197" s="143">
        <v>141.80000000000001</v>
      </c>
      <c r="CC197" s="143">
        <v>142.6</v>
      </c>
      <c r="CD197" s="143">
        <v>143</v>
      </c>
      <c r="CE197" s="143">
        <v>143.1</v>
      </c>
      <c r="CF197" s="143">
        <v>144</v>
      </c>
      <c r="CG197" s="143">
        <v>144.4</v>
      </c>
      <c r="CH197" s="143">
        <v>144.6</v>
      </c>
      <c r="CI197" s="143">
        <v>144.19999999999999</v>
      </c>
      <c r="CJ197" s="146">
        <v>143.4</v>
      </c>
      <c r="CK197" s="146">
        <v>143.30000000000001</v>
      </c>
      <c r="CL197" s="146">
        <v>145</v>
      </c>
      <c r="CM197" s="147">
        <v>145.6</v>
      </c>
      <c r="CN197" s="147">
        <v>146.6</v>
      </c>
      <c r="CO197" s="147">
        <v>147.19999999999999</v>
      </c>
      <c r="CP197" s="148">
        <v>148</v>
      </c>
      <c r="CQ197" s="149">
        <v>148.1</v>
      </c>
      <c r="CR197" s="149">
        <v>147.5</v>
      </c>
      <c r="CS197" s="149">
        <v>147.1</v>
      </c>
      <c r="CT197" s="149">
        <v>146.19999999999999</v>
      </c>
      <c r="CU197" s="150">
        <v>146.30000000000001</v>
      </c>
      <c r="CV197" s="150">
        <v>146.4</v>
      </c>
      <c r="CW197" s="150">
        <v>145.69999999999999</v>
      </c>
      <c r="CX197" s="150">
        <v>145.1</v>
      </c>
      <c r="CY197" s="150">
        <v>144.19999999999999</v>
      </c>
      <c r="CZ197" s="150">
        <v>144.1</v>
      </c>
      <c r="DA197" s="150">
        <v>143.69999999999999</v>
      </c>
      <c r="DB197" s="151">
        <v>142.80000000000001</v>
      </c>
      <c r="DC197" s="151">
        <v>142</v>
      </c>
      <c r="DD197" s="151">
        <v>141.5</v>
      </c>
      <c r="DE197" s="151">
        <v>142</v>
      </c>
      <c r="DF197" s="151">
        <v>141.80000000000001</v>
      </c>
      <c r="DG197" s="151">
        <v>141.5</v>
      </c>
      <c r="DH197" s="151">
        <v>142.69999999999999</v>
      </c>
      <c r="DI197" s="151">
        <v>143.4</v>
      </c>
      <c r="DJ197" s="151">
        <v>144</v>
      </c>
      <c r="DK197" s="151">
        <v>143.4</v>
      </c>
      <c r="DL197" s="151">
        <v>144.30000000000001</v>
      </c>
      <c r="DM197" s="152">
        <v>145.80000000000001</v>
      </c>
      <c r="DN197" s="152">
        <v>146</v>
      </c>
      <c r="DO197" s="152">
        <v>146.69999999999999</v>
      </c>
      <c r="DP197" s="152">
        <v>146.5</v>
      </c>
      <c r="DQ197" s="152">
        <v>147.1</v>
      </c>
      <c r="DR197" s="152">
        <v>147.6</v>
      </c>
      <c r="DS197" s="152">
        <v>150.1</v>
      </c>
      <c r="DT197" s="152">
        <v>151.4</v>
      </c>
      <c r="DU197" s="152">
        <v>151.69999999999999</v>
      </c>
      <c r="DV197" s="152">
        <v>152.6</v>
      </c>
      <c r="DW197" s="152">
        <v>156.69999999999999</v>
      </c>
      <c r="DX197" s="152">
        <v>161.5</v>
      </c>
      <c r="DY197" s="152">
        <v>163</v>
      </c>
      <c r="DZ197" s="152">
        <v>165.1</v>
      </c>
      <c r="EA197" s="152">
        <v>166.1</v>
      </c>
      <c r="EB197" s="152">
        <v>168.3</v>
      </c>
      <c r="EC197" s="152">
        <v>171</v>
      </c>
      <c r="ED197" s="152">
        <v>168.8</v>
      </c>
      <c r="EE197" s="152">
        <v>168.5</v>
      </c>
      <c r="EF197" s="152">
        <v>166.8</v>
      </c>
      <c r="EG197" s="152">
        <v>166.7</v>
      </c>
      <c r="EH197" s="152">
        <v>168.7</v>
      </c>
      <c r="EI197" s="152">
        <v>170.7</v>
      </c>
      <c r="EJ197" s="152">
        <v>174.1</v>
      </c>
      <c r="EK197" s="152">
        <v>176.6</v>
      </c>
      <c r="EL197" s="152">
        <v>178.2</v>
      </c>
      <c r="EM197" s="152">
        <v>180</v>
      </c>
      <c r="EN197" s="152">
        <v>180.2</v>
      </c>
      <c r="EO197" s="152">
        <v>181.2</v>
      </c>
      <c r="EP197" s="152">
        <v>181.8</v>
      </c>
      <c r="EQ197" s="152">
        <v>182.7</v>
      </c>
      <c r="ER197" s="152">
        <v>182.4</v>
      </c>
      <c r="ES197" s="152">
        <v>182.8</v>
      </c>
      <c r="ET197" s="152">
        <v>185.1</v>
      </c>
      <c r="EU197" s="152">
        <v>184.9</v>
      </c>
      <c r="EV197" s="152">
        <v>185.4</v>
      </c>
      <c r="EW197" s="152">
        <v>185.9</v>
      </c>
    </row>
    <row r="198" spans="1:153">
      <c r="A198" s="141" t="s">
        <v>7430</v>
      </c>
      <c r="B198" s="141" t="s">
        <v>7431</v>
      </c>
      <c r="C198" s="142">
        <v>0.19044</v>
      </c>
      <c r="D198" s="143">
        <v>99.9</v>
      </c>
      <c r="E198" s="143">
        <v>100</v>
      </c>
      <c r="F198" s="143">
        <v>100.6</v>
      </c>
      <c r="G198" s="143">
        <v>106.8</v>
      </c>
      <c r="H198" s="143">
        <v>117.8</v>
      </c>
      <c r="I198" s="143">
        <v>123.8</v>
      </c>
      <c r="J198" s="143">
        <v>122.7</v>
      </c>
      <c r="K198" s="143">
        <v>124.6</v>
      </c>
      <c r="L198" s="143">
        <v>124.5</v>
      </c>
      <c r="M198" s="143">
        <v>124.7</v>
      </c>
      <c r="N198" s="143">
        <v>126</v>
      </c>
      <c r="O198" s="143">
        <v>125.1</v>
      </c>
      <c r="P198" s="143">
        <v>122.7</v>
      </c>
      <c r="Q198" s="143">
        <v>123.3</v>
      </c>
      <c r="R198" s="143">
        <v>128.30000000000001</v>
      </c>
      <c r="S198" s="143">
        <v>130.80000000000001</v>
      </c>
      <c r="T198" s="143">
        <v>131.19999999999999</v>
      </c>
      <c r="U198" s="143">
        <v>131.80000000000001</v>
      </c>
      <c r="V198" s="143">
        <v>133.80000000000001</v>
      </c>
      <c r="W198" s="143">
        <v>135.19999999999999</v>
      </c>
      <c r="X198" s="143">
        <v>135.1</v>
      </c>
      <c r="Y198" s="143">
        <v>135.69999999999999</v>
      </c>
      <c r="Z198" s="143">
        <v>135.30000000000001</v>
      </c>
      <c r="AA198" s="143">
        <v>134.30000000000001</v>
      </c>
      <c r="AB198" s="143">
        <v>130.1</v>
      </c>
      <c r="AC198" s="143">
        <v>128</v>
      </c>
      <c r="AD198" s="143">
        <v>127.6</v>
      </c>
      <c r="AE198" s="143">
        <v>130.80000000000001</v>
      </c>
      <c r="AF198" s="143">
        <v>132.69999999999999</v>
      </c>
      <c r="AG198" s="143">
        <v>132.80000000000001</v>
      </c>
      <c r="AH198" s="143">
        <v>133.6</v>
      </c>
      <c r="AI198" s="143">
        <v>131.9</v>
      </c>
      <c r="AJ198" s="143">
        <v>132.4</v>
      </c>
      <c r="AK198" s="143">
        <v>133.30000000000001</v>
      </c>
      <c r="AL198" s="143">
        <v>133.1</v>
      </c>
      <c r="AM198" s="143">
        <v>130.5</v>
      </c>
      <c r="AN198" s="143">
        <v>125</v>
      </c>
      <c r="AO198" s="143">
        <v>122.5</v>
      </c>
      <c r="AP198" s="143">
        <v>123.5</v>
      </c>
      <c r="AQ198" s="143">
        <v>125.8</v>
      </c>
      <c r="AR198" s="143">
        <v>128.19999999999999</v>
      </c>
      <c r="AS198" s="143">
        <v>129.1</v>
      </c>
      <c r="AT198" s="143">
        <v>132.4</v>
      </c>
      <c r="AU198" s="143">
        <v>133.6</v>
      </c>
      <c r="AV198" s="143">
        <v>132.6</v>
      </c>
      <c r="AW198" s="143">
        <v>133.30000000000001</v>
      </c>
      <c r="AX198" s="143">
        <v>133.6</v>
      </c>
      <c r="AY198" s="143">
        <v>133.69999999999999</v>
      </c>
      <c r="AZ198" s="143">
        <v>131.1</v>
      </c>
      <c r="BA198" s="143">
        <v>132</v>
      </c>
      <c r="BB198" s="143">
        <v>138.30000000000001</v>
      </c>
      <c r="BC198" s="143">
        <v>142.30000000000001</v>
      </c>
      <c r="BD198" s="143">
        <v>144</v>
      </c>
      <c r="BE198" s="143">
        <v>145.80000000000001</v>
      </c>
      <c r="BF198" s="143">
        <v>146.5</v>
      </c>
      <c r="BG198" s="143">
        <v>151.5</v>
      </c>
      <c r="BH198" s="143">
        <v>153</v>
      </c>
      <c r="BI198" s="143">
        <v>150.5</v>
      </c>
      <c r="BJ198" s="143">
        <v>145.80000000000001</v>
      </c>
      <c r="BK198" s="144">
        <v>142.19999999999999</v>
      </c>
      <c r="BL198" s="143">
        <v>137.19999999999999</v>
      </c>
      <c r="BM198" s="143">
        <v>135.80000000000001</v>
      </c>
      <c r="BN198" s="143">
        <v>134.19999999999999</v>
      </c>
      <c r="BO198" s="143">
        <v>136.1</v>
      </c>
      <c r="BP198" s="143">
        <v>138.4</v>
      </c>
      <c r="BQ198" s="143">
        <v>138.5</v>
      </c>
      <c r="BR198" s="145">
        <v>138</v>
      </c>
      <c r="BS198" s="145">
        <v>138.4</v>
      </c>
      <c r="BT198" s="145">
        <v>136.1</v>
      </c>
      <c r="BU198" s="145">
        <v>136</v>
      </c>
      <c r="BV198" s="145">
        <v>136.80000000000001</v>
      </c>
      <c r="BW198" s="145">
        <v>136.4</v>
      </c>
      <c r="BX198" s="145">
        <v>135.30000000000001</v>
      </c>
      <c r="BY198" s="145">
        <v>134.69999999999999</v>
      </c>
      <c r="BZ198" s="143">
        <v>135.80000000000001</v>
      </c>
      <c r="CA198" s="143">
        <v>142.6</v>
      </c>
      <c r="CB198" s="143">
        <v>149.19999999999999</v>
      </c>
      <c r="CC198" s="143">
        <v>153.19999999999999</v>
      </c>
      <c r="CD198" s="143">
        <v>156.69999999999999</v>
      </c>
      <c r="CE198" s="143">
        <v>156.6</v>
      </c>
      <c r="CF198" s="143">
        <v>156.6</v>
      </c>
      <c r="CG198" s="143">
        <v>158.30000000000001</v>
      </c>
      <c r="CH198" s="143">
        <v>157.19999999999999</v>
      </c>
      <c r="CI198" s="143">
        <v>156.19999999999999</v>
      </c>
      <c r="CJ198" s="146">
        <v>150.69999999999999</v>
      </c>
      <c r="CK198" s="146">
        <v>148.6</v>
      </c>
      <c r="CL198" s="146">
        <v>149.30000000000001</v>
      </c>
      <c r="CM198" s="147">
        <v>153.4</v>
      </c>
      <c r="CN198" s="147">
        <v>158.4</v>
      </c>
      <c r="CO198" s="147">
        <v>158.9</v>
      </c>
      <c r="CP198" s="148">
        <v>160.69999999999999</v>
      </c>
      <c r="CQ198" s="149">
        <v>161</v>
      </c>
      <c r="CR198" s="149">
        <v>161.80000000000001</v>
      </c>
      <c r="CS198" s="149">
        <v>163.1</v>
      </c>
      <c r="CT198" s="149">
        <v>160.9</v>
      </c>
      <c r="CU198" s="150">
        <v>158.30000000000001</v>
      </c>
      <c r="CV198" s="150">
        <v>151.9</v>
      </c>
      <c r="CW198" s="150">
        <v>147.5</v>
      </c>
      <c r="CX198" s="150">
        <v>149.5</v>
      </c>
      <c r="CY198" s="150">
        <v>151.80000000000001</v>
      </c>
      <c r="CZ198" s="150">
        <v>143.30000000000001</v>
      </c>
      <c r="DA198" s="150">
        <v>144.69999999999999</v>
      </c>
      <c r="DB198" s="151">
        <v>140.6</v>
      </c>
      <c r="DC198" s="151">
        <v>138.80000000000001</v>
      </c>
      <c r="DD198" s="151">
        <v>138.6</v>
      </c>
      <c r="DE198" s="151">
        <v>141.19999999999999</v>
      </c>
      <c r="DF198" s="151">
        <v>142.19999999999999</v>
      </c>
      <c r="DG198" s="151">
        <v>141.5</v>
      </c>
      <c r="DH198" s="151">
        <v>140.4</v>
      </c>
      <c r="DI198" s="151">
        <v>138.19999999999999</v>
      </c>
      <c r="DJ198" s="151">
        <v>138.19999999999999</v>
      </c>
      <c r="DK198" s="151">
        <v>140.1</v>
      </c>
      <c r="DL198" s="151">
        <v>144.1</v>
      </c>
      <c r="DM198" s="152">
        <v>150.4</v>
      </c>
      <c r="DN198" s="152">
        <v>153.30000000000001</v>
      </c>
      <c r="DO198" s="152">
        <v>154</v>
      </c>
      <c r="DP198" s="152">
        <v>153.19999999999999</v>
      </c>
      <c r="DQ198" s="152">
        <v>154.19999999999999</v>
      </c>
      <c r="DR198" s="152">
        <v>155.5</v>
      </c>
      <c r="DS198" s="152">
        <v>162.69999999999999</v>
      </c>
      <c r="DT198" s="152">
        <v>165.6</v>
      </c>
      <c r="DU198" s="152">
        <v>165.5</v>
      </c>
      <c r="DV198" s="152">
        <v>165.9</v>
      </c>
      <c r="DW198" s="152">
        <v>174.3</v>
      </c>
      <c r="DX198" s="152">
        <v>184.1</v>
      </c>
      <c r="DY198" s="152">
        <v>186.5</v>
      </c>
      <c r="DZ198" s="152">
        <v>189</v>
      </c>
      <c r="EA198" s="152">
        <v>192.2</v>
      </c>
      <c r="EB198" s="152">
        <v>197.2</v>
      </c>
      <c r="EC198" s="152">
        <v>201.9</v>
      </c>
      <c r="ED198" s="152">
        <v>193.9</v>
      </c>
      <c r="EE198" s="152">
        <v>183.6</v>
      </c>
      <c r="EF198" s="152">
        <v>175.4</v>
      </c>
      <c r="EG198" s="152">
        <v>173.6</v>
      </c>
      <c r="EH198" s="152">
        <v>179</v>
      </c>
      <c r="EI198" s="152">
        <v>180.8</v>
      </c>
      <c r="EJ198" s="152">
        <v>186.7</v>
      </c>
      <c r="EK198" s="152">
        <v>189</v>
      </c>
      <c r="EL198" s="152">
        <v>192.7</v>
      </c>
      <c r="EM198" s="152">
        <v>197.1</v>
      </c>
      <c r="EN198" s="152">
        <v>193.4</v>
      </c>
      <c r="EO198" s="152">
        <v>192.9</v>
      </c>
      <c r="EP198" s="152">
        <v>190.9</v>
      </c>
      <c r="EQ198" s="152">
        <v>189.6</v>
      </c>
      <c r="ER198" s="152">
        <v>184.6</v>
      </c>
      <c r="ES198" s="152">
        <v>183.9</v>
      </c>
      <c r="ET198" s="152">
        <v>188.4</v>
      </c>
      <c r="EU198" s="152">
        <v>193.9</v>
      </c>
      <c r="EV198" s="152">
        <v>199.8</v>
      </c>
      <c r="EW198" s="152">
        <v>206.7</v>
      </c>
    </row>
    <row r="199" spans="1:153">
      <c r="A199" s="141" t="s">
        <v>7432</v>
      </c>
      <c r="B199" s="141" t="s">
        <v>7433</v>
      </c>
      <c r="C199" s="142">
        <v>0.21121000000000001</v>
      </c>
      <c r="D199" s="143">
        <v>104.9</v>
      </c>
      <c r="E199" s="143">
        <v>100.2</v>
      </c>
      <c r="F199" s="143">
        <v>101.7</v>
      </c>
      <c r="G199" s="143">
        <v>106.2</v>
      </c>
      <c r="H199" s="143">
        <v>115.9</v>
      </c>
      <c r="I199" s="143">
        <v>120.2</v>
      </c>
      <c r="J199" s="143">
        <v>121.9</v>
      </c>
      <c r="K199" s="143">
        <v>122</v>
      </c>
      <c r="L199" s="143">
        <v>125.7</v>
      </c>
      <c r="M199" s="143">
        <v>122.1</v>
      </c>
      <c r="N199" s="143">
        <v>122.1</v>
      </c>
      <c r="O199" s="143">
        <v>120.6</v>
      </c>
      <c r="P199" s="143">
        <v>119</v>
      </c>
      <c r="Q199" s="143">
        <v>117.4</v>
      </c>
      <c r="R199" s="143">
        <v>123.8</v>
      </c>
      <c r="S199" s="143">
        <v>124.6</v>
      </c>
      <c r="T199" s="143">
        <v>125.2</v>
      </c>
      <c r="U199" s="143">
        <v>124.8</v>
      </c>
      <c r="V199" s="143">
        <v>126.1</v>
      </c>
      <c r="W199" s="143">
        <v>126</v>
      </c>
      <c r="X199" s="143">
        <v>130.1</v>
      </c>
      <c r="Y199" s="143">
        <v>127.3</v>
      </c>
      <c r="Z199" s="143">
        <v>130.1</v>
      </c>
      <c r="AA199" s="143">
        <v>127.9</v>
      </c>
      <c r="AB199" s="143">
        <v>129.19999999999999</v>
      </c>
      <c r="AC199" s="143">
        <v>124.3</v>
      </c>
      <c r="AD199" s="143">
        <v>125.4</v>
      </c>
      <c r="AE199" s="143">
        <v>128</v>
      </c>
      <c r="AF199" s="143">
        <v>126.9</v>
      </c>
      <c r="AG199" s="143">
        <v>130.19999999999999</v>
      </c>
      <c r="AH199" s="143">
        <v>127.6</v>
      </c>
      <c r="AI199" s="143">
        <v>130.30000000000001</v>
      </c>
      <c r="AJ199" s="143">
        <v>132</v>
      </c>
      <c r="AK199" s="143">
        <v>132.80000000000001</v>
      </c>
      <c r="AL199" s="143">
        <v>130.80000000000001</v>
      </c>
      <c r="AM199" s="143">
        <v>128</v>
      </c>
      <c r="AN199" s="143">
        <v>128</v>
      </c>
      <c r="AO199" s="143">
        <v>126.2</v>
      </c>
      <c r="AP199" s="143">
        <v>125.7</v>
      </c>
      <c r="AQ199" s="143">
        <v>127.1</v>
      </c>
      <c r="AR199" s="143">
        <v>125.1</v>
      </c>
      <c r="AS199" s="143">
        <v>126.2</v>
      </c>
      <c r="AT199" s="143">
        <v>129.30000000000001</v>
      </c>
      <c r="AU199" s="143">
        <v>130.4</v>
      </c>
      <c r="AV199" s="143">
        <v>129.9</v>
      </c>
      <c r="AW199" s="143">
        <v>130</v>
      </c>
      <c r="AX199" s="143">
        <v>130.9</v>
      </c>
      <c r="AY199" s="143">
        <v>130.5</v>
      </c>
      <c r="AZ199" s="143">
        <v>130.1</v>
      </c>
      <c r="BA199" s="143">
        <v>131.69999999999999</v>
      </c>
      <c r="BB199" s="143">
        <v>136</v>
      </c>
      <c r="BC199" s="143">
        <v>137.80000000000001</v>
      </c>
      <c r="BD199" s="143">
        <v>139.4</v>
      </c>
      <c r="BE199" s="143">
        <v>141.6</v>
      </c>
      <c r="BF199" s="143">
        <v>144</v>
      </c>
      <c r="BG199" s="143">
        <v>151.69999999999999</v>
      </c>
      <c r="BH199" s="143">
        <v>153.19999999999999</v>
      </c>
      <c r="BI199" s="143">
        <v>151.30000000000001</v>
      </c>
      <c r="BJ199" s="143">
        <v>148.4</v>
      </c>
      <c r="BK199" s="144">
        <v>145.30000000000001</v>
      </c>
      <c r="BL199" s="143">
        <v>142.30000000000001</v>
      </c>
      <c r="BM199" s="143">
        <v>138.80000000000001</v>
      </c>
      <c r="BN199" s="143">
        <v>136.1</v>
      </c>
      <c r="BO199" s="143">
        <v>137</v>
      </c>
      <c r="BP199" s="143">
        <v>138.6</v>
      </c>
      <c r="BQ199" s="143">
        <v>138</v>
      </c>
      <c r="BR199" s="145">
        <v>139.4</v>
      </c>
      <c r="BS199" s="145">
        <v>141</v>
      </c>
      <c r="BT199" s="145">
        <v>140.6</v>
      </c>
      <c r="BU199" s="145">
        <v>140.5</v>
      </c>
      <c r="BV199" s="145">
        <v>140.69999999999999</v>
      </c>
      <c r="BW199" s="145">
        <v>140.80000000000001</v>
      </c>
      <c r="BX199" s="145">
        <v>140.6</v>
      </c>
      <c r="BY199" s="145">
        <v>139.19999999999999</v>
      </c>
      <c r="BZ199" s="143">
        <v>139.80000000000001</v>
      </c>
      <c r="CA199" s="143">
        <v>143.6</v>
      </c>
      <c r="CB199" s="143">
        <v>148.4</v>
      </c>
      <c r="CC199" s="143">
        <v>151.4</v>
      </c>
      <c r="CD199" s="143">
        <v>152.1</v>
      </c>
      <c r="CE199" s="143">
        <v>152.1</v>
      </c>
      <c r="CF199" s="143">
        <v>154</v>
      </c>
      <c r="CG199" s="143">
        <v>153.9</v>
      </c>
      <c r="CH199" s="143">
        <v>154.4</v>
      </c>
      <c r="CI199" s="143">
        <v>154.4</v>
      </c>
      <c r="CJ199" s="146">
        <v>151.1</v>
      </c>
      <c r="CK199" s="146">
        <v>150.9</v>
      </c>
      <c r="CL199" s="146">
        <v>151.1</v>
      </c>
      <c r="CM199" s="147">
        <v>152.80000000000001</v>
      </c>
      <c r="CN199" s="147">
        <v>155.30000000000001</v>
      </c>
      <c r="CO199" s="147">
        <v>155</v>
      </c>
      <c r="CP199" s="148">
        <v>157.5</v>
      </c>
      <c r="CQ199" s="149">
        <v>158.69999999999999</v>
      </c>
      <c r="CR199" s="149">
        <v>159.1</v>
      </c>
      <c r="CS199" s="149">
        <v>160.69999999999999</v>
      </c>
      <c r="CT199" s="149">
        <v>158.6</v>
      </c>
      <c r="CU199" s="150">
        <v>158.69999999999999</v>
      </c>
      <c r="CV199" s="150">
        <v>156.30000000000001</v>
      </c>
      <c r="CW199" s="150">
        <v>152.30000000000001</v>
      </c>
      <c r="CX199" s="150">
        <v>149.19999999999999</v>
      </c>
      <c r="CY199" s="150">
        <v>149.1</v>
      </c>
      <c r="CZ199" s="150">
        <v>147.9</v>
      </c>
      <c r="DA199" s="150">
        <v>146.30000000000001</v>
      </c>
      <c r="DB199" s="151">
        <v>142.6</v>
      </c>
      <c r="DC199" s="151">
        <v>142</v>
      </c>
      <c r="DD199" s="151">
        <v>141.80000000000001</v>
      </c>
      <c r="DE199" s="151">
        <v>143.30000000000001</v>
      </c>
      <c r="DF199" s="151">
        <v>143.80000000000001</v>
      </c>
      <c r="DG199" s="151">
        <v>144.1</v>
      </c>
      <c r="DH199" s="151">
        <v>145.6</v>
      </c>
      <c r="DI199" s="151">
        <v>144.69999999999999</v>
      </c>
      <c r="DJ199" s="151">
        <v>143.69999999999999</v>
      </c>
      <c r="DK199" s="151">
        <v>143.9</v>
      </c>
      <c r="DL199" s="151">
        <v>146.1</v>
      </c>
      <c r="DM199" s="152">
        <v>150.80000000000001</v>
      </c>
      <c r="DN199" s="152">
        <v>153.1</v>
      </c>
      <c r="DO199" s="152">
        <v>154.19999999999999</v>
      </c>
      <c r="DP199" s="152">
        <v>154.30000000000001</v>
      </c>
      <c r="DQ199" s="152">
        <v>155</v>
      </c>
      <c r="DR199" s="152">
        <v>155.6</v>
      </c>
      <c r="DS199" s="152">
        <v>160.6</v>
      </c>
      <c r="DT199" s="152">
        <v>163.30000000000001</v>
      </c>
      <c r="DU199" s="152">
        <v>164.2</v>
      </c>
      <c r="DV199" s="152">
        <v>163.19999999999999</v>
      </c>
      <c r="DW199" s="152">
        <v>168.9</v>
      </c>
      <c r="DX199" s="152">
        <v>178.5</v>
      </c>
      <c r="DY199" s="152">
        <v>180.6</v>
      </c>
      <c r="DZ199" s="152">
        <v>182.4</v>
      </c>
      <c r="EA199" s="152">
        <v>188.6</v>
      </c>
      <c r="EB199" s="152">
        <v>191.6</v>
      </c>
      <c r="EC199" s="152">
        <v>194.7</v>
      </c>
      <c r="ED199" s="152">
        <v>189.8</v>
      </c>
      <c r="EE199" s="152">
        <v>182</v>
      </c>
      <c r="EF199" s="152">
        <v>177.2</v>
      </c>
      <c r="EG199" s="152">
        <v>176.2</v>
      </c>
      <c r="EH199" s="152">
        <v>178.6</v>
      </c>
      <c r="EI199" s="152">
        <v>180.2</v>
      </c>
      <c r="EJ199" s="152">
        <v>183.9</v>
      </c>
      <c r="EK199" s="152">
        <v>186.4</v>
      </c>
      <c r="EL199" s="152">
        <v>189.5</v>
      </c>
      <c r="EM199" s="152">
        <v>191.3</v>
      </c>
      <c r="EN199" s="152">
        <v>189.5</v>
      </c>
      <c r="EO199" s="152">
        <v>189.4</v>
      </c>
      <c r="EP199" s="152">
        <v>187.3</v>
      </c>
      <c r="EQ199" s="152">
        <v>187.3</v>
      </c>
      <c r="ER199" s="152">
        <v>184.4</v>
      </c>
      <c r="ES199" s="152">
        <v>185.3</v>
      </c>
      <c r="ET199" s="152">
        <v>188.2</v>
      </c>
      <c r="EU199" s="152">
        <v>191</v>
      </c>
      <c r="EV199" s="152">
        <v>195.8</v>
      </c>
      <c r="EW199" s="152">
        <v>199.6</v>
      </c>
    </row>
    <row r="200" spans="1:153">
      <c r="A200" s="141" t="s">
        <v>7434</v>
      </c>
      <c r="B200" s="141" t="s">
        <v>7435</v>
      </c>
      <c r="C200" s="142">
        <v>3.9699999999999999E-2</v>
      </c>
      <c r="D200" s="143">
        <v>111.6</v>
      </c>
      <c r="E200" s="143">
        <v>110.6</v>
      </c>
      <c r="F200" s="143">
        <v>107.4</v>
      </c>
      <c r="G200" s="143">
        <v>107.1</v>
      </c>
      <c r="H200" s="143">
        <v>112.7</v>
      </c>
      <c r="I200" s="143">
        <v>117.6</v>
      </c>
      <c r="J200" s="143">
        <v>120</v>
      </c>
      <c r="K200" s="143">
        <v>127.4</v>
      </c>
      <c r="L200" s="143">
        <v>129.6</v>
      </c>
      <c r="M200" s="143">
        <v>130.1</v>
      </c>
      <c r="N200" s="143">
        <v>130</v>
      </c>
      <c r="O200" s="143">
        <v>128.6</v>
      </c>
      <c r="P200" s="143">
        <v>128</v>
      </c>
      <c r="Q200" s="143">
        <v>127.5</v>
      </c>
      <c r="R200" s="143">
        <v>125.8</v>
      </c>
      <c r="S200" s="143">
        <v>118.2</v>
      </c>
      <c r="T200" s="143">
        <v>121.1</v>
      </c>
      <c r="U200" s="143">
        <v>123.5</v>
      </c>
      <c r="V200" s="143">
        <v>128.1</v>
      </c>
      <c r="W200" s="143">
        <v>136.1</v>
      </c>
      <c r="X200" s="143">
        <v>137.69999999999999</v>
      </c>
      <c r="Y200" s="143">
        <v>138.9</v>
      </c>
      <c r="Z200" s="143">
        <v>138.6</v>
      </c>
      <c r="AA200" s="143">
        <v>138.4</v>
      </c>
      <c r="AB200" s="143">
        <v>137.4</v>
      </c>
      <c r="AC200" s="143">
        <v>138</v>
      </c>
      <c r="AD200" s="143">
        <v>132.5</v>
      </c>
      <c r="AE200" s="143">
        <v>126.5</v>
      </c>
      <c r="AF200" s="143">
        <v>127.2</v>
      </c>
      <c r="AG200" s="143">
        <v>130.9</v>
      </c>
      <c r="AH200" s="143">
        <v>135.1</v>
      </c>
      <c r="AI200" s="143">
        <v>138.80000000000001</v>
      </c>
      <c r="AJ200" s="143">
        <v>141.30000000000001</v>
      </c>
      <c r="AK200" s="143">
        <v>146.19999999999999</v>
      </c>
      <c r="AL200" s="143">
        <v>145.30000000000001</v>
      </c>
      <c r="AM200" s="143">
        <v>144.30000000000001</v>
      </c>
      <c r="AN200" s="143">
        <v>142.19999999999999</v>
      </c>
      <c r="AO200" s="143">
        <v>138.1</v>
      </c>
      <c r="AP200" s="143">
        <v>132.5</v>
      </c>
      <c r="AQ200" s="143">
        <v>128.19999999999999</v>
      </c>
      <c r="AR200" s="143">
        <v>131.19999999999999</v>
      </c>
      <c r="AS200" s="143">
        <v>135.4</v>
      </c>
      <c r="AT200" s="143">
        <v>139</v>
      </c>
      <c r="AU200" s="143">
        <v>142</v>
      </c>
      <c r="AV200" s="143">
        <v>144.69999999999999</v>
      </c>
      <c r="AW200" s="143">
        <v>148.30000000000001</v>
      </c>
      <c r="AX200" s="143">
        <v>149.9</v>
      </c>
      <c r="AY200" s="143">
        <v>150.5</v>
      </c>
      <c r="AZ200" s="143">
        <v>151.19999999999999</v>
      </c>
      <c r="BA200" s="143">
        <v>154</v>
      </c>
      <c r="BB200" s="143">
        <v>150.6</v>
      </c>
      <c r="BC200" s="143">
        <v>147.80000000000001</v>
      </c>
      <c r="BD200" s="143">
        <v>151.5</v>
      </c>
      <c r="BE200" s="143">
        <v>152.80000000000001</v>
      </c>
      <c r="BF200" s="143">
        <v>154.5</v>
      </c>
      <c r="BG200" s="143">
        <v>164.9</v>
      </c>
      <c r="BH200" s="143">
        <v>169.5</v>
      </c>
      <c r="BI200" s="143">
        <v>166.4</v>
      </c>
      <c r="BJ200" s="143">
        <v>162.69999999999999</v>
      </c>
      <c r="BK200" s="144">
        <v>158.80000000000001</v>
      </c>
      <c r="BL200" s="143">
        <v>157.19999999999999</v>
      </c>
      <c r="BM200" s="143">
        <v>154.19999999999999</v>
      </c>
      <c r="BN200" s="143">
        <v>150.30000000000001</v>
      </c>
      <c r="BO200" s="143">
        <v>148.30000000000001</v>
      </c>
      <c r="BP200" s="143">
        <v>148.80000000000001</v>
      </c>
      <c r="BQ200" s="143">
        <v>147.30000000000001</v>
      </c>
      <c r="BR200" s="145">
        <v>147.5</v>
      </c>
      <c r="BS200" s="145">
        <v>149.9</v>
      </c>
      <c r="BT200" s="145">
        <v>153.30000000000001</v>
      </c>
      <c r="BU200" s="145">
        <v>160.30000000000001</v>
      </c>
      <c r="BV200" s="145">
        <v>160.6</v>
      </c>
      <c r="BW200" s="145">
        <v>160.69999999999999</v>
      </c>
      <c r="BX200" s="145">
        <v>159.4</v>
      </c>
      <c r="BY200" s="145">
        <v>158.4</v>
      </c>
      <c r="BZ200" s="143">
        <v>153.4</v>
      </c>
      <c r="CA200" s="143">
        <v>153.4</v>
      </c>
      <c r="CB200" s="143">
        <v>154.1</v>
      </c>
      <c r="CC200" s="143">
        <v>154.30000000000001</v>
      </c>
      <c r="CD200" s="143">
        <v>153.4</v>
      </c>
      <c r="CE200" s="143">
        <v>160.69999999999999</v>
      </c>
      <c r="CF200" s="143">
        <v>169.6</v>
      </c>
      <c r="CG200" s="143">
        <v>174.1</v>
      </c>
      <c r="CH200" s="143">
        <v>176.5</v>
      </c>
      <c r="CI200" s="143">
        <v>177.5</v>
      </c>
      <c r="CJ200" s="146">
        <v>175.3</v>
      </c>
      <c r="CK200" s="146">
        <v>176.3</v>
      </c>
      <c r="CL200" s="146">
        <v>177.4</v>
      </c>
      <c r="CM200" s="147">
        <v>177.2</v>
      </c>
      <c r="CN200" s="147">
        <v>176.9</v>
      </c>
      <c r="CO200" s="147">
        <v>176.8</v>
      </c>
      <c r="CP200" s="148">
        <v>177.4</v>
      </c>
      <c r="CQ200" s="149">
        <v>180.2</v>
      </c>
      <c r="CR200" s="149">
        <v>186</v>
      </c>
      <c r="CS200" s="149">
        <v>194.1</v>
      </c>
      <c r="CT200" s="149">
        <v>192.9</v>
      </c>
      <c r="CU200" s="150">
        <v>192.7</v>
      </c>
      <c r="CV200" s="150">
        <v>200.2</v>
      </c>
      <c r="CW200" s="150">
        <v>183.1</v>
      </c>
      <c r="CX200" s="150">
        <v>173</v>
      </c>
      <c r="CY200" s="150">
        <v>164</v>
      </c>
      <c r="CZ200" s="150">
        <v>160.4</v>
      </c>
      <c r="DA200" s="150">
        <v>155</v>
      </c>
      <c r="DB200" s="151">
        <v>158.9</v>
      </c>
      <c r="DC200" s="151">
        <v>164.1</v>
      </c>
      <c r="DD200" s="151">
        <v>163.6</v>
      </c>
      <c r="DE200" s="151">
        <v>169.5</v>
      </c>
      <c r="DF200" s="151">
        <v>170.5</v>
      </c>
      <c r="DG200" s="151">
        <v>168.1</v>
      </c>
      <c r="DH200" s="151">
        <v>175.4</v>
      </c>
      <c r="DI200" s="151">
        <v>182.1</v>
      </c>
      <c r="DJ200" s="151">
        <v>172.8</v>
      </c>
      <c r="DK200" s="151">
        <v>163</v>
      </c>
      <c r="DL200" s="151">
        <v>163.1</v>
      </c>
      <c r="DM200" s="152">
        <v>166.1</v>
      </c>
      <c r="DN200" s="152">
        <v>172.5</v>
      </c>
      <c r="DO200" s="152">
        <v>180.2</v>
      </c>
      <c r="DP200" s="152">
        <v>182.5</v>
      </c>
      <c r="DQ200" s="152">
        <v>186.1</v>
      </c>
      <c r="DR200" s="152">
        <v>190.6</v>
      </c>
      <c r="DS200" s="152">
        <v>193.2</v>
      </c>
      <c r="DT200" s="152">
        <v>194.6</v>
      </c>
      <c r="DU200" s="152">
        <v>191.7</v>
      </c>
      <c r="DV200" s="152">
        <v>184.6</v>
      </c>
      <c r="DW200" s="152">
        <v>186.7</v>
      </c>
      <c r="DX200" s="152">
        <v>193.1</v>
      </c>
      <c r="DY200" s="152">
        <v>192.9</v>
      </c>
      <c r="DZ200" s="152">
        <v>201.5</v>
      </c>
      <c r="EA200" s="152">
        <v>213.5</v>
      </c>
      <c r="EB200" s="152">
        <v>224.4</v>
      </c>
      <c r="EC200" s="152">
        <v>232.4</v>
      </c>
      <c r="ED200" s="152">
        <v>219.7</v>
      </c>
      <c r="EE200" s="152">
        <v>215.8</v>
      </c>
      <c r="EF200" s="152">
        <v>216.7</v>
      </c>
      <c r="EG200" s="152">
        <v>218.1</v>
      </c>
      <c r="EH200" s="152">
        <v>211.3</v>
      </c>
      <c r="EI200" s="152">
        <v>206.6</v>
      </c>
      <c r="EJ200" s="152">
        <v>205</v>
      </c>
      <c r="EK200" s="152">
        <v>204.8</v>
      </c>
      <c r="EL200" s="152">
        <v>213.7</v>
      </c>
      <c r="EM200" s="152">
        <v>219.3</v>
      </c>
      <c r="EN200" s="152">
        <v>221.4</v>
      </c>
      <c r="EO200" s="152">
        <v>222.3</v>
      </c>
      <c r="EP200" s="152">
        <v>222.8</v>
      </c>
      <c r="EQ200" s="152">
        <v>224</v>
      </c>
      <c r="ER200" s="152">
        <v>223.9</v>
      </c>
      <c r="ES200" s="152">
        <v>224.9</v>
      </c>
      <c r="ET200" s="152">
        <v>217.9</v>
      </c>
      <c r="EU200" s="152">
        <v>209.7</v>
      </c>
      <c r="EV200" s="152">
        <v>208.4</v>
      </c>
      <c r="EW200" s="152">
        <v>208.9</v>
      </c>
    </row>
    <row r="201" spans="1:153">
      <c r="A201" s="141" t="s">
        <v>7436</v>
      </c>
      <c r="B201" s="141" t="s">
        <v>7437</v>
      </c>
      <c r="C201" s="142">
        <v>2.4729999999999999E-2</v>
      </c>
      <c r="D201" s="143">
        <v>100.9</v>
      </c>
      <c r="E201" s="143">
        <v>101.7</v>
      </c>
      <c r="F201" s="143">
        <v>101.6</v>
      </c>
      <c r="G201" s="143">
        <v>106</v>
      </c>
      <c r="H201" s="143">
        <v>112.7</v>
      </c>
      <c r="I201" s="143">
        <v>116.5</v>
      </c>
      <c r="J201" s="143">
        <v>120.1</v>
      </c>
      <c r="K201" s="143">
        <v>123</v>
      </c>
      <c r="L201" s="143">
        <v>123</v>
      </c>
      <c r="M201" s="143">
        <v>122.1</v>
      </c>
      <c r="N201" s="143">
        <v>122.3</v>
      </c>
      <c r="O201" s="143">
        <v>123.8</v>
      </c>
      <c r="P201" s="143">
        <v>122.5</v>
      </c>
      <c r="Q201" s="143">
        <v>121.1</v>
      </c>
      <c r="R201" s="143">
        <v>126.2</v>
      </c>
      <c r="S201" s="143">
        <v>127</v>
      </c>
      <c r="T201" s="143">
        <v>129.5</v>
      </c>
      <c r="U201" s="143">
        <v>128.30000000000001</v>
      </c>
      <c r="V201" s="143">
        <v>130.30000000000001</v>
      </c>
      <c r="W201" s="143">
        <v>133.4</v>
      </c>
      <c r="X201" s="143">
        <v>130.9</v>
      </c>
      <c r="Y201" s="143">
        <v>133.69999999999999</v>
      </c>
      <c r="Z201" s="143">
        <v>130.5</v>
      </c>
      <c r="AA201" s="143">
        <v>130.19999999999999</v>
      </c>
      <c r="AB201" s="143">
        <v>130.1</v>
      </c>
      <c r="AC201" s="143">
        <v>129.4</v>
      </c>
      <c r="AD201" s="143">
        <v>127.9</v>
      </c>
      <c r="AE201" s="143">
        <v>130.6</v>
      </c>
      <c r="AF201" s="143">
        <v>131.1</v>
      </c>
      <c r="AG201" s="143">
        <v>132.80000000000001</v>
      </c>
      <c r="AH201" s="143">
        <v>133</v>
      </c>
      <c r="AI201" s="143">
        <v>132.6</v>
      </c>
      <c r="AJ201" s="143">
        <v>131.6</v>
      </c>
      <c r="AK201" s="143">
        <v>133.4</v>
      </c>
      <c r="AL201" s="143">
        <v>132.1</v>
      </c>
      <c r="AM201" s="143">
        <v>130.80000000000001</v>
      </c>
      <c r="AN201" s="143">
        <v>127.8</v>
      </c>
      <c r="AO201" s="143">
        <v>125.8</v>
      </c>
      <c r="AP201" s="143">
        <v>128.6</v>
      </c>
      <c r="AQ201" s="143">
        <v>130.6</v>
      </c>
      <c r="AR201" s="143">
        <v>130</v>
      </c>
      <c r="AS201" s="143">
        <v>133.1</v>
      </c>
      <c r="AT201" s="143">
        <v>138.6</v>
      </c>
      <c r="AU201" s="143">
        <v>138.19999999999999</v>
      </c>
      <c r="AV201" s="143">
        <v>133.4</v>
      </c>
      <c r="AW201" s="143">
        <v>133.5</v>
      </c>
      <c r="AX201" s="143">
        <v>132.1</v>
      </c>
      <c r="AY201" s="143">
        <v>131</v>
      </c>
      <c r="AZ201" s="143">
        <v>130.5</v>
      </c>
      <c r="BA201" s="143">
        <v>132.1</v>
      </c>
      <c r="BB201" s="143">
        <v>137.4</v>
      </c>
      <c r="BC201" s="143">
        <v>138.4</v>
      </c>
      <c r="BD201" s="143">
        <v>140.1</v>
      </c>
      <c r="BE201" s="143">
        <v>141.9</v>
      </c>
      <c r="BF201" s="143">
        <v>144.69999999999999</v>
      </c>
      <c r="BG201" s="143">
        <v>149.5</v>
      </c>
      <c r="BH201" s="143">
        <v>148.80000000000001</v>
      </c>
      <c r="BI201" s="143">
        <v>148</v>
      </c>
      <c r="BJ201" s="143">
        <v>146.9</v>
      </c>
      <c r="BK201" s="144">
        <v>143.6</v>
      </c>
      <c r="BL201" s="143">
        <v>141</v>
      </c>
      <c r="BM201" s="143">
        <v>138.9</v>
      </c>
      <c r="BN201" s="143">
        <v>137.1</v>
      </c>
      <c r="BO201" s="143">
        <v>138.30000000000001</v>
      </c>
      <c r="BP201" s="143">
        <v>139.4</v>
      </c>
      <c r="BQ201" s="143">
        <v>139.1</v>
      </c>
      <c r="BR201" s="145">
        <v>140.19999999999999</v>
      </c>
      <c r="BS201" s="145">
        <v>139</v>
      </c>
      <c r="BT201" s="145">
        <v>137.30000000000001</v>
      </c>
      <c r="BU201" s="145">
        <v>138</v>
      </c>
      <c r="BV201" s="145">
        <v>138.30000000000001</v>
      </c>
      <c r="BW201" s="145">
        <v>137</v>
      </c>
      <c r="BX201" s="145">
        <v>135</v>
      </c>
      <c r="BY201" s="145">
        <v>135.1</v>
      </c>
      <c r="BZ201" s="143">
        <v>136.5</v>
      </c>
      <c r="CA201" s="143">
        <v>140.19999999999999</v>
      </c>
      <c r="CB201" s="143">
        <v>148.1</v>
      </c>
      <c r="CC201" s="143">
        <v>151.30000000000001</v>
      </c>
      <c r="CD201" s="143">
        <v>153.30000000000001</v>
      </c>
      <c r="CE201" s="143">
        <v>153.4</v>
      </c>
      <c r="CF201" s="143">
        <v>152.69999999999999</v>
      </c>
      <c r="CG201" s="143">
        <v>153.30000000000001</v>
      </c>
      <c r="CH201" s="143">
        <v>152.5</v>
      </c>
      <c r="CI201" s="143">
        <v>150.80000000000001</v>
      </c>
      <c r="CJ201" s="146">
        <v>147.9</v>
      </c>
      <c r="CK201" s="146">
        <v>146.1</v>
      </c>
      <c r="CL201" s="146">
        <v>147.69999999999999</v>
      </c>
      <c r="CM201" s="147">
        <v>150.5</v>
      </c>
      <c r="CN201" s="147">
        <v>153.80000000000001</v>
      </c>
      <c r="CO201" s="147">
        <v>154.6</v>
      </c>
      <c r="CP201" s="148">
        <v>155.9</v>
      </c>
      <c r="CQ201" s="149">
        <v>156.6</v>
      </c>
      <c r="CR201" s="149">
        <v>156.1</v>
      </c>
      <c r="CS201" s="149">
        <v>157.4</v>
      </c>
      <c r="CT201" s="149">
        <v>154.80000000000001</v>
      </c>
      <c r="CU201" s="150">
        <v>155</v>
      </c>
      <c r="CV201" s="150">
        <v>159.30000000000001</v>
      </c>
      <c r="CW201" s="150">
        <v>158.1</v>
      </c>
      <c r="CX201" s="150">
        <v>151.6</v>
      </c>
      <c r="CY201" s="150">
        <v>150.9</v>
      </c>
      <c r="CZ201" s="150">
        <v>149.80000000000001</v>
      </c>
      <c r="DA201" s="150">
        <v>146.9</v>
      </c>
      <c r="DB201" s="151">
        <v>144.30000000000001</v>
      </c>
      <c r="DC201" s="151">
        <v>144</v>
      </c>
      <c r="DD201" s="151">
        <v>142.4</v>
      </c>
      <c r="DE201" s="151">
        <v>142.6</v>
      </c>
      <c r="DF201" s="151">
        <v>143.4</v>
      </c>
      <c r="DG201" s="151">
        <v>143.9</v>
      </c>
      <c r="DH201" s="151">
        <v>144</v>
      </c>
      <c r="DI201" s="151">
        <v>144.5</v>
      </c>
      <c r="DJ201" s="151">
        <v>143.19999999999999</v>
      </c>
      <c r="DK201" s="151">
        <v>141.9</v>
      </c>
      <c r="DL201" s="151">
        <v>143.69999999999999</v>
      </c>
      <c r="DM201" s="152">
        <v>146.80000000000001</v>
      </c>
      <c r="DN201" s="152">
        <v>149.4</v>
      </c>
      <c r="DO201" s="152">
        <v>150.19999999999999</v>
      </c>
      <c r="DP201" s="152">
        <v>149.80000000000001</v>
      </c>
      <c r="DQ201" s="152">
        <v>150.30000000000001</v>
      </c>
      <c r="DR201" s="152">
        <v>152</v>
      </c>
      <c r="DS201" s="152">
        <v>157.19999999999999</v>
      </c>
      <c r="DT201" s="152">
        <v>159.6</v>
      </c>
      <c r="DU201" s="152">
        <v>159.69999999999999</v>
      </c>
      <c r="DV201" s="152">
        <v>160.19999999999999</v>
      </c>
      <c r="DW201" s="152">
        <v>166.1</v>
      </c>
      <c r="DX201" s="152">
        <v>174.1</v>
      </c>
      <c r="DY201" s="152">
        <v>175.6</v>
      </c>
      <c r="DZ201" s="152">
        <v>177.7</v>
      </c>
      <c r="EA201" s="152">
        <v>181</v>
      </c>
      <c r="EB201" s="152">
        <v>183.8</v>
      </c>
      <c r="EC201" s="152">
        <v>187.2</v>
      </c>
      <c r="ED201" s="152">
        <v>183</v>
      </c>
      <c r="EE201" s="152">
        <v>174.9</v>
      </c>
      <c r="EF201" s="152">
        <v>170.1</v>
      </c>
      <c r="EG201" s="152">
        <v>166.6</v>
      </c>
      <c r="EH201" s="152">
        <v>169.2</v>
      </c>
      <c r="EI201" s="152">
        <v>173.2</v>
      </c>
      <c r="EJ201" s="152">
        <v>178.3</v>
      </c>
      <c r="EK201" s="152">
        <v>179.3</v>
      </c>
      <c r="EL201" s="152">
        <v>182.6</v>
      </c>
      <c r="EM201" s="152">
        <v>186.4</v>
      </c>
      <c r="EN201" s="152">
        <v>183.2</v>
      </c>
      <c r="EO201" s="152">
        <v>183</v>
      </c>
      <c r="EP201" s="152">
        <v>183.6</v>
      </c>
      <c r="EQ201" s="152">
        <v>182.8</v>
      </c>
      <c r="ER201" s="152">
        <v>179.7</v>
      </c>
      <c r="ES201" s="152">
        <v>177.7</v>
      </c>
      <c r="ET201" s="152">
        <v>179.7</v>
      </c>
      <c r="EU201" s="152">
        <v>183.1</v>
      </c>
      <c r="EV201" s="152">
        <v>187.4</v>
      </c>
      <c r="EW201" s="152">
        <v>191.7</v>
      </c>
    </row>
    <row r="202" spans="1:153">
      <c r="A202" s="141" t="s">
        <v>7438</v>
      </c>
      <c r="B202" s="141" t="s">
        <v>7439</v>
      </c>
      <c r="C202" s="142">
        <v>7.4200000000000004E-3</v>
      </c>
      <c r="D202" s="143">
        <v>107.6</v>
      </c>
      <c r="E202" s="143">
        <v>122.6</v>
      </c>
      <c r="F202" s="143">
        <v>139</v>
      </c>
      <c r="G202" s="143">
        <v>136.6</v>
      </c>
      <c r="H202" s="143">
        <v>143.6</v>
      </c>
      <c r="I202" s="143">
        <v>147.4</v>
      </c>
      <c r="J202" s="143">
        <v>137</v>
      </c>
      <c r="K202" s="143">
        <v>132.9</v>
      </c>
      <c r="L202" s="143">
        <v>135</v>
      </c>
      <c r="M202" s="143">
        <v>138</v>
      </c>
      <c r="N202" s="143">
        <v>129.1</v>
      </c>
      <c r="O202" s="143">
        <v>130.69999999999999</v>
      </c>
      <c r="P202" s="143">
        <v>132</v>
      </c>
      <c r="Q202" s="143">
        <v>141.6</v>
      </c>
      <c r="R202" s="143">
        <v>146.80000000000001</v>
      </c>
      <c r="S202" s="143">
        <v>140.5</v>
      </c>
      <c r="T202" s="143">
        <v>141.1</v>
      </c>
      <c r="U202" s="143">
        <v>142.5</v>
      </c>
      <c r="V202" s="143">
        <v>136.5</v>
      </c>
      <c r="W202" s="143">
        <v>135.4</v>
      </c>
      <c r="X202" s="143">
        <v>140.69999999999999</v>
      </c>
      <c r="Y202" s="143">
        <v>138.1</v>
      </c>
      <c r="Z202" s="143">
        <v>138.4</v>
      </c>
      <c r="AA202" s="143">
        <v>144</v>
      </c>
      <c r="AB202" s="143">
        <v>146.6</v>
      </c>
      <c r="AC202" s="143">
        <v>149.6</v>
      </c>
      <c r="AD202" s="143">
        <v>152.5</v>
      </c>
      <c r="AE202" s="143">
        <v>151.9</v>
      </c>
      <c r="AF202" s="143">
        <v>147.1</v>
      </c>
      <c r="AG202" s="143">
        <v>145.1</v>
      </c>
      <c r="AH202" s="143">
        <v>145.69999999999999</v>
      </c>
      <c r="AI202" s="143">
        <v>146</v>
      </c>
      <c r="AJ202" s="143">
        <v>138.6</v>
      </c>
      <c r="AK202" s="143">
        <v>139.4</v>
      </c>
      <c r="AL202" s="143">
        <v>153.30000000000001</v>
      </c>
      <c r="AM202" s="143">
        <v>139.5</v>
      </c>
      <c r="AN202" s="143">
        <v>145.30000000000001</v>
      </c>
      <c r="AO202" s="143">
        <v>165.9</v>
      </c>
      <c r="AP202" s="143">
        <v>168.2</v>
      </c>
      <c r="AQ202" s="143">
        <v>167.9</v>
      </c>
      <c r="AR202" s="143">
        <v>171.1</v>
      </c>
      <c r="AS202" s="143">
        <v>169.4</v>
      </c>
      <c r="AT202" s="143">
        <v>158.30000000000001</v>
      </c>
      <c r="AU202" s="143">
        <v>157.5</v>
      </c>
      <c r="AV202" s="143">
        <v>155.9</v>
      </c>
      <c r="AW202" s="143">
        <v>157.5</v>
      </c>
      <c r="AX202" s="143">
        <v>165.2</v>
      </c>
      <c r="AY202" s="143">
        <v>167.3</v>
      </c>
      <c r="AZ202" s="143">
        <v>178.3</v>
      </c>
      <c r="BA202" s="143">
        <v>176.9</v>
      </c>
      <c r="BB202" s="143">
        <v>190.7</v>
      </c>
      <c r="BC202" s="143">
        <v>185</v>
      </c>
      <c r="BD202" s="143">
        <v>177.8</v>
      </c>
      <c r="BE202" s="143">
        <v>198.5</v>
      </c>
      <c r="BF202" s="143">
        <v>183.1</v>
      </c>
      <c r="BG202" s="143">
        <v>179.5</v>
      </c>
      <c r="BH202" s="143">
        <v>175.9</v>
      </c>
      <c r="BI202" s="143">
        <v>167.7</v>
      </c>
      <c r="BJ202" s="143">
        <v>158</v>
      </c>
      <c r="BK202" s="144">
        <v>164.2</v>
      </c>
      <c r="BL202" s="143">
        <v>162.1</v>
      </c>
      <c r="BM202" s="143">
        <v>162.4</v>
      </c>
      <c r="BN202" s="143">
        <v>173.2</v>
      </c>
      <c r="BO202" s="143">
        <v>170.3</v>
      </c>
      <c r="BP202" s="143">
        <v>174.8</v>
      </c>
      <c r="BQ202" s="143">
        <v>172.9</v>
      </c>
      <c r="BR202" s="145">
        <v>168.7</v>
      </c>
      <c r="BS202" s="145">
        <v>165.3</v>
      </c>
      <c r="BT202" s="145">
        <v>162.80000000000001</v>
      </c>
      <c r="BU202" s="145">
        <v>154.19999999999999</v>
      </c>
      <c r="BV202" s="145">
        <v>155.80000000000001</v>
      </c>
      <c r="BW202" s="145">
        <v>153</v>
      </c>
      <c r="BX202" s="145">
        <v>153.30000000000001</v>
      </c>
      <c r="BY202" s="145">
        <v>154.4</v>
      </c>
      <c r="BZ202" s="143">
        <v>162.19999999999999</v>
      </c>
      <c r="CA202" s="143">
        <v>173.5</v>
      </c>
      <c r="CB202" s="143">
        <v>167.9</v>
      </c>
      <c r="CC202" s="143">
        <v>168.2</v>
      </c>
      <c r="CD202" s="143">
        <v>170.7</v>
      </c>
      <c r="CE202" s="143">
        <v>175.3</v>
      </c>
      <c r="CF202" s="143">
        <v>174.5</v>
      </c>
      <c r="CG202" s="143">
        <v>169.2</v>
      </c>
      <c r="CH202" s="143">
        <v>166.5</v>
      </c>
      <c r="CI202" s="143">
        <v>180.3</v>
      </c>
      <c r="CJ202" s="146">
        <v>179.4</v>
      </c>
      <c r="CK202" s="146">
        <v>176</v>
      </c>
      <c r="CL202" s="146">
        <v>186.4</v>
      </c>
      <c r="CM202" s="147">
        <v>191.6</v>
      </c>
      <c r="CN202" s="147">
        <v>191.9</v>
      </c>
      <c r="CO202" s="147">
        <v>192</v>
      </c>
      <c r="CP202" s="148">
        <v>193.3</v>
      </c>
      <c r="CQ202" s="149">
        <v>192.3</v>
      </c>
      <c r="CR202" s="149">
        <v>193.4</v>
      </c>
      <c r="CS202" s="149">
        <v>192</v>
      </c>
      <c r="CT202" s="149">
        <v>186.6</v>
      </c>
      <c r="CU202" s="150">
        <v>186</v>
      </c>
      <c r="CV202" s="150">
        <v>195</v>
      </c>
      <c r="CW202" s="150">
        <v>195.7</v>
      </c>
      <c r="CX202" s="150">
        <v>195.9</v>
      </c>
      <c r="CY202" s="150">
        <v>195.9</v>
      </c>
      <c r="CZ202" s="150">
        <v>201.7</v>
      </c>
      <c r="DA202" s="150">
        <v>218.1</v>
      </c>
      <c r="DB202" s="151">
        <v>220.2</v>
      </c>
      <c r="DC202" s="151">
        <v>213.3</v>
      </c>
      <c r="DD202" s="151">
        <v>211.5</v>
      </c>
      <c r="DE202" s="151">
        <v>209.2</v>
      </c>
      <c r="DF202" s="151">
        <v>216.4</v>
      </c>
      <c r="DG202" s="151">
        <v>219.2</v>
      </c>
      <c r="DH202" s="151">
        <v>208.8</v>
      </c>
      <c r="DI202" s="151">
        <v>223.2</v>
      </c>
      <c r="DJ202" s="151">
        <v>228.3</v>
      </c>
      <c r="DK202" s="151">
        <v>238.1</v>
      </c>
      <c r="DL202" s="151">
        <v>241.7</v>
      </c>
      <c r="DM202" s="152">
        <v>254.7</v>
      </c>
      <c r="DN202" s="152">
        <v>247.1</v>
      </c>
      <c r="DO202" s="152">
        <v>250.3</v>
      </c>
      <c r="DP202" s="152">
        <v>234.8</v>
      </c>
      <c r="DQ202" s="152">
        <v>243.9</v>
      </c>
      <c r="DR202" s="152">
        <v>245.4</v>
      </c>
      <c r="DS202" s="152">
        <v>239.8</v>
      </c>
      <c r="DT202" s="152">
        <v>245.5</v>
      </c>
      <c r="DU202" s="152">
        <v>238</v>
      </c>
      <c r="DV202" s="152">
        <v>236.9</v>
      </c>
      <c r="DW202" s="152">
        <v>247.3</v>
      </c>
      <c r="DX202" s="152">
        <v>237.7</v>
      </c>
      <c r="DY202" s="152">
        <v>242</v>
      </c>
      <c r="DZ202" s="152">
        <v>244.4</v>
      </c>
      <c r="EA202" s="152">
        <v>248.1</v>
      </c>
      <c r="EB202" s="152">
        <v>250.1</v>
      </c>
      <c r="EC202" s="152">
        <v>247.7</v>
      </c>
      <c r="ED202" s="152">
        <v>247.8</v>
      </c>
      <c r="EE202" s="152">
        <v>252.1</v>
      </c>
      <c r="EF202" s="152">
        <v>251.1</v>
      </c>
      <c r="EG202" s="152">
        <v>250.9</v>
      </c>
      <c r="EH202" s="152">
        <v>253.2</v>
      </c>
      <c r="EI202" s="152">
        <v>249.9</v>
      </c>
      <c r="EJ202" s="152">
        <v>251.5</v>
      </c>
      <c r="EK202" s="152">
        <v>256.2</v>
      </c>
      <c r="EL202" s="152">
        <v>259.3</v>
      </c>
      <c r="EM202" s="152">
        <v>260.60000000000002</v>
      </c>
      <c r="EN202" s="152">
        <v>262.3</v>
      </c>
      <c r="EO202" s="152">
        <v>266.39999999999998</v>
      </c>
      <c r="EP202" s="152">
        <v>259.89999999999998</v>
      </c>
      <c r="EQ202" s="152">
        <v>259.10000000000002</v>
      </c>
      <c r="ER202" s="152">
        <v>258.7</v>
      </c>
      <c r="ES202" s="152">
        <v>261.2</v>
      </c>
      <c r="ET202" s="152">
        <v>264.3</v>
      </c>
      <c r="EU202" s="152">
        <v>264.7</v>
      </c>
      <c r="EV202" s="152">
        <v>264.2</v>
      </c>
      <c r="EW202" s="152">
        <v>280.3</v>
      </c>
    </row>
    <row r="203" spans="1:153">
      <c r="A203" s="141" t="s">
        <v>7440</v>
      </c>
      <c r="B203" s="141" t="s">
        <v>7441</v>
      </c>
      <c r="C203" s="142">
        <v>9.5899999999999999E-2</v>
      </c>
      <c r="D203" s="143">
        <v>113.2</v>
      </c>
      <c r="E203" s="143">
        <v>119.7</v>
      </c>
      <c r="F203" s="143">
        <v>125.2</v>
      </c>
      <c r="G203" s="143">
        <v>133.19999999999999</v>
      </c>
      <c r="H203" s="143">
        <v>140.5</v>
      </c>
      <c r="I203" s="143">
        <v>139.1</v>
      </c>
      <c r="J203" s="143">
        <v>136.4</v>
      </c>
      <c r="K203" s="143">
        <v>136.5</v>
      </c>
      <c r="L203" s="143">
        <v>131</v>
      </c>
      <c r="M203" s="143">
        <v>125.5</v>
      </c>
      <c r="N203" s="143">
        <v>119.7</v>
      </c>
      <c r="O203" s="143">
        <v>114.4</v>
      </c>
      <c r="P203" s="143">
        <v>112.1</v>
      </c>
      <c r="Q203" s="143">
        <v>110.2</v>
      </c>
      <c r="R203" s="143">
        <v>107.6</v>
      </c>
      <c r="S203" s="143">
        <v>105.2</v>
      </c>
      <c r="T203" s="143">
        <v>103.8</v>
      </c>
      <c r="U203" s="143">
        <v>106.9</v>
      </c>
      <c r="V203" s="143">
        <v>103.9</v>
      </c>
      <c r="W203" s="143">
        <v>102.2</v>
      </c>
      <c r="X203" s="143">
        <v>98.7</v>
      </c>
      <c r="Y203" s="143">
        <v>96.5</v>
      </c>
      <c r="Z203" s="143">
        <v>96.1</v>
      </c>
      <c r="AA203" s="143">
        <v>99.8</v>
      </c>
      <c r="AB203" s="143">
        <v>100.4</v>
      </c>
      <c r="AC203" s="143">
        <v>98</v>
      </c>
      <c r="AD203" s="143">
        <v>95.6</v>
      </c>
      <c r="AE203" s="143">
        <v>96.5</v>
      </c>
      <c r="AF203" s="143">
        <v>96.7</v>
      </c>
      <c r="AG203" s="143">
        <v>97.2</v>
      </c>
      <c r="AH203" s="143">
        <v>97.1</v>
      </c>
      <c r="AI203" s="143">
        <v>98</v>
      </c>
      <c r="AJ203" s="143">
        <v>99.3</v>
      </c>
      <c r="AK203" s="143">
        <v>107.3</v>
      </c>
      <c r="AL203" s="143">
        <v>109.1</v>
      </c>
      <c r="AM203" s="143">
        <v>110.1</v>
      </c>
      <c r="AN203" s="143">
        <v>119.9</v>
      </c>
      <c r="AO203" s="143">
        <v>133.4</v>
      </c>
      <c r="AP203" s="143">
        <v>137.4</v>
      </c>
      <c r="AQ203" s="143">
        <v>140.19999999999999</v>
      </c>
      <c r="AR203" s="143">
        <v>141.5</v>
      </c>
      <c r="AS203" s="143">
        <v>144.69999999999999</v>
      </c>
      <c r="AT203" s="143">
        <v>152.1</v>
      </c>
      <c r="AU203" s="143">
        <v>147.80000000000001</v>
      </c>
      <c r="AV203" s="143">
        <v>151.6</v>
      </c>
      <c r="AW203" s="143">
        <v>147.4</v>
      </c>
      <c r="AX203" s="143">
        <v>142.4</v>
      </c>
      <c r="AY203" s="143">
        <v>145.1</v>
      </c>
      <c r="AZ203" s="143">
        <v>159.19999999999999</v>
      </c>
      <c r="BA203" s="143">
        <v>171.6</v>
      </c>
      <c r="BB203" s="143">
        <v>188.7</v>
      </c>
      <c r="BC203" s="143">
        <v>219.8</v>
      </c>
      <c r="BD203" s="143">
        <v>217.9</v>
      </c>
      <c r="BE203" s="143">
        <v>220.7</v>
      </c>
      <c r="BF203" s="143">
        <v>248.6</v>
      </c>
      <c r="BG203" s="143">
        <v>255.8</v>
      </c>
      <c r="BH203" s="143">
        <v>244.7</v>
      </c>
      <c r="BI203" s="143">
        <v>208.1</v>
      </c>
      <c r="BJ203" s="143">
        <v>183.8</v>
      </c>
      <c r="BK203" s="144">
        <v>174</v>
      </c>
      <c r="BL203" s="143">
        <v>173.1</v>
      </c>
      <c r="BM203" s="143">
        <v>173.6</v>
      </c>
      <c r="BN203" s="143">
        <v>173.8</v>
      </c>
      <c r="BO203" s="143">
        <v>168</v>
      </c>
      <c r="BP203" s="143">
        <v>171.9</v>
      </c>
      <c r="BQ203" s="143">
        <v>182.4</v>
      </c>
      <c r="BR203" s="145">
        <v>177.4</v>
      </c>
      <c r="BS203" s="145">
        <v>165.1</v>
      </c>
      <c r="BT203" s="145">
        <v>154.30000000000001</v>
      </c>
      <c r="BU203" s="145">
        <v>141.69999999999999</v>
      </c>
      <c r="BV203" s="145">
        <v>136.5</v>
      </c>
      <c r="BW203" s="145">
        <v>131.9</v>
      </c>
      <c r="BX203" s="145">
        <v>130.4</v>
      </c>
      <c r="BY203" s="145">
        <v>126.3</v>
      </c>
      <c r="BZ203" s="143">
        <v>126.1</v>
      </c>
      <c r="CA203" s="143">
        <v>136.80000000000001</v>
      </c>
      <c r="CB203" s="143">
        <v>142.9</v>
      </c>
      <c r="CC203" s="143">
        <v>137.30000000000001</v>
      </c>
      <c r="CD203" s="143">
        <v>140.1</v>
      </c>
      <c r="CE203" s="143">
        <v>146.19999999999999</v>
      </c>
      <c r="CF203" s="143">
        <v>147.9</v>
      </c>
      <c r="CG203" s="143">
        <v>143.30000000000001</v>
      </c>
      <c r="CH203" s="143">
        <v>143</v>
      </c>
      <c r="CI203" s="143">
        <v>141.5</v>
      </c>
      <c r="CJ203" s="146">
        <v>144.19999999999999</v>
      </c>
      <c r="CK203" s="146">
        <v>146.9</v>
      </c>
      <c r="CL203" s="146">
        <v>147.30000000000001</v>
      </c>
      <c r="CM203" s="147">
        <v>145.9</v>
      </c>
      <c r="CN203" s="147">
        <v>146.4</v>
      </c>
      <c r="CO203" s="147">
        <v>145.1</v>
      </c>
      <c r="CP203" s="148">
        <v>144.9</v>
      </c>
      <c r="CQ203" s="149">
        <v>146.19999999999999</v>
      </c>
      <c r="CR203" s="149">
        <v>145.1</v>
      </c>
      <c r="CS203" s="149">
        <v>146.19999999999999</v>
      </c>
      <c r="CT203" s="149">
        <v>143</v>
      </c>
      <c r="CU203" s="150">
        <v>140.9</v>
      </c>
      <c r="CV203" s="150">
        <v>144.80000000000001</v>
      </c>
      <c r="CW203" s="150">
        <v>145.19999999999999</v>
      </c>
      <c r="CX203" s="150">
        <v>142.30000000000001</v>
      </c>
      <c r="CY203" s="150">
        <v>143.5</v>
      </c>
      <c r="CZ203" s="150">
        <v>145.69999999999999</v>
      </c>
      <c r="DA203" s="150">
        <v>150.19999999999999</v>
      </c>
      <c r="DB203" s="151">
        <v>163.30000000000001</v>
      </c>
      <c r="DC203" s="151">
        <v>162</v>
      </c>
      <c r="DD203" s="151">
        <v>159.4</v>
      </c>
      <c r="DE203" s="151">
        <v>154.5</v>
      </c>
      <c r="DF203" s="151">
        <v>154.80000000000001</v>
      </c>
      <c r="DG203" s="151">
        <v>158</v>
      </c>
      <c r="DH203" s="151">
        <v>161.5</v>
      </c>
      <c r="DI203" s="151">
        <v>167.6</v>
      </c>
      <c r="DJ203" s="151">
        <v>161.69999999999999</v>
      </c>
      <c r="DK203" s="151">
        <v>159.9</v>
      </c>
      <c r="DL203" s="151">
        <v>163</v>
      </c>
      <c r="DM203" s="152">
        <v>167.9</v>
      </c>
      <c r="DN203" s="152">
        <v>166.1</v>
      </c>
      <c r="DO203" s="152">
        <v>162.9</v>
      </c>
      <c r="DP203" s="152">
        <v>158.9</v>
      </c>
      <c r="DQ203" s="152">
        <v>158.80000000000001</v>
      </c>
      <c r="DR203" s="152">
        <v>158.5</v>
      </c>
      <c r="DS203" s="152">
        <v>159.1</v>
      </c>
      <c r="DT203" s="152">
        <v>160.80000000000001</v>
      </c>
      <c r="DU203" s="152">
        <v>158.30000000000001</v>
      </c>
      <c r="DV203" s="152">
        <v>156.69999999999999</v>
      </c>
      <c r="DW203" s="152">
        <v>157.69999999999999</v>
      </c>
      <c r="DX203" s="152">
        <v>159.19999999999999</v>
      </c>
      <c r="DY203" s="152">
        <v>158.19999999999999</v>
      </c>
      <c r="DZ203" s="152">
        <v>158.4</v>
      </c>
      <c r="EA203" s="152">
        <v>158.19999999999999</v>
      </c>
      <c r="EB203" s="152">
        <v>159.19999999999999</v>
      </c>
      <c r="EC203" s="152">
        <v>159.4</v>
      </c>
      <c r="ED203" s="152">
        <v>158.9</v>
      </c>
      <c r="EE203" s="152">
        <v>160.9</v>
      </c>
      <c r="EF203" s="152">
        <v>161.4</v>
      </c>
      <c r="EG203" s="152">
        <v>159.6</v>
      </c>
      <c r="EH203" s="152">
        <v>161.30000000000001</v>
      </c>
      <c r="EI203" s="152">
        <v>161.5</v>
      </c>
      <c r="EJ203" s="152">
        <v>172.1</v>
      </c>
      <c r="EK203" s="152">
        <v>183.7</v>
      </c>
      <c r="EL203" s="152">
        <v>184.7</v>
      </c>
      <c r="EM203" s="152">
        <v>185.5</v>
      </c>
      <c r="EN203" s="152">
        <v>182.9</v>
      </c>
      <c r="EO203" s="152">
        <v>181.7</v>
      </c>
      <c r="EP203" s="152">
        <v>184.6</v>
      </c>
      <c r="EQ203" s="152">
        <v>184.1</v>
      </c>
      <c r="ER203" s="152">
        <v>185.8</v>
      </c>
      <c r="ES203" s="152">
        <v>192.5</v>
      </c>
      <c r="ET203" s="152">
        <v>198.5</v>
      </c>
      <c r="EU203" s="152">
        <v>202.6</v>
      </c>
      <c r="EV203" s="152">
        <v>209.2</v>
      </c>
      <c r="EW203" s="152">
        <v>212.7</v>
      </c>
    </row>
    <row r="204" spans="1:153">
      <c r="A204" s="141" t="s">
        <v>7442</v>
      </c>
      <c r="B204" s="141" t="s">
        <v>7443</v>
      </c>
      <c r="C204" s="142">
        <v>0.94347000000000003</v>
      </c>
      <c r="D204" s="143">
        <v>103.6</v>
      </c>
      <c r="E204" s="143">
        <v>104.9</v>
      </c>
      <c r="F204" s="143">
        <v>107.9</v>
      </c>
      <c r="G204" s="143">
        <v>108.9</v>
      </c>
      <c r="H204" s="143">
        <v>109.9</v>
      </c>
      <c r="I204" s="143">
        <v>111.4</v>
      </c>
      <c r="J204" s="143">
        <v>113.2</v>
      </c>
      <c r="K204" s="143">
        <v>113.8</v>
      </c>
      <c r="L204" s="143">
        <v>113.5</v>
      </c>
      <c r="M204" s="143">
        <v>116.5</v>
      </c>
      <c r="N204" s="143">
        <v>118.7</v>
      </c>
      <c r="O204" s="143">
        <v>121.7</v>
      </c>
      <c r="P204" s="143">
        <v>125.4</v>
      </c>
      <c r="Q204" s="143">
        <v>127.5</v>
      </c>
      <c r="R204" s="143">
        <v>128.5</v>
      </c>
      <c r="S204" s="143">
        <v>129.1</v>
      </c>
      <c r="T204" s="143">
        <v>128.9</v>
      </c>
      <c r="U204" s="143">
        <v>128.69999999999999</v>
      </c>
      <c r="V204" s="143">
        <v>127.8</v>
      </c>
      <c r="W204" s="143">
        <v>128.5</v>
      </c>
      <c r="X204" s="143">
        <v>124.8</v>
      </c>
      <c r="Y204" s="143">
        <v>125.6</v>
      </c>
      <c r="Z204" s="143">
        <v>127.9</v>
      </c>
      <c r="AA204" s="143">
        <v>127.8</v>
      </c>
      <c r="AB204" s="143">
        <v>130.69999999999999</v>
      </c>
      <c r="AC204" s="143">
        <v>130.80000000000001</v>
      </c>
      <c r="AD204" s="143">
        <v>129.5</v>
      </c>
      <c r="AE204" s="143">
        <v>131.9</v>
      </c>
      <c r="AF204" s="143">
        <v>133.80000000000001</v>
      </c>
      <c r="AG204" s="143">
        <v>133.5</v>
      </c>
      <c r="AH204" s="143">
        <v>133.69999999999999</v>
      </c>
      <c r="AI204" s="143">
        <v>132.19999999999999</v>
      </c>
      <c r="AJ204" s="143">
        <v>129.80000000000001</v>
      </c>
      <c r="AK204" s="143">
        <v>129.80000000000001</v>
      </c>
      <c r="AL204" s="143">
        <v>129.4</v>
      </c>
      <c r="AM204" s="143">
        <v>128.69999999999999</v>
      </c>
      <c r="AN204" s="143">
        <v>127.3</v>
      </c>
      <c r="AO204" s="143">
        <v>126.4</v>
      </c>
      <c r="AP204" s="143">
        <v>127.4</v>
      </c>
      <c r="AQ204" s="143">
        <v>127</v>
      </c>
      <c r="AR204" s="143">
        <v>128</v>
      </c>
      <c r="AS204" s="143">
        <v>128.9</v>
      </c>
      <c r="AT204" s="143">
        <v>129.80000000000001</v>
      </c>
      <c r="AU204" s="143">
        <v>130</v>
      </c>
      <c r="AV204" s="143">
        <v>131.30000000000001</v>
      </c>
      <c r="AW204" s="143">
        <v>130.1</v>
      </c>
      <c r="AX204" s="143">
        <v>131.19999999999999</v>
      </c>
      <c r="AY204" s="143">
        <v>132.5</v>
      </c>
      <c r="AZ204" s="143">
        <v>134.30000000000001</v>
      </c>
      <c r="BA204" s="143">
        <v>136.80000000000001</v>
      </c>
      <c r="BB204" s="143">
        <v>140.19999999999999</v>
      </c>
      <c r="BC204" s="143">
        <v>143.69999999999999</v>
      </c>
      <c r="BD204" s="143">
        <v>143.30000000000001</v>
      </c>
      <c r="BE204" s="143">
        <v>144.80000000000001</v>
      </c>
      <c r="BF204" s="143">
        <v>144.5</v>
      </c>
      <c r="BG204" s="143">
        <v>146.4</v>
      </c>
      <c r="BH204" s="143">
        <v>146.19999999999999</v>
      </c>
      <c r="BI204" s="143">
        <v>146.19999999999999</v>
      </c>
      <c r="BJ204" s="143">
        <v>147.9</v>
      </c>
      <c r="BK204" s="144">
        <v>147.19999999999999</v>
      </c>
      <c r="BL204" s="143">
        <v>147.69999999999999</v>
      </c>
      <c r="BM204" s="143">
        <v>148.30000000000001</v>
      </c>
      <c r="BN204" s="143">
        <v>148.9</v>
      </c>
      <c r="BO204" s="143">
        <v>150.19999999999999</v>
      </c>
      <c r="BP204" s="143">
        <v>152.4</v>
      </c>
      <c r="BQ204" s="143">
        <v>152.4</v>
      </c>
      <c r="BR204" s="145">
        <v>151.6</v>
      </c>
      <c r="BS204" s="145">
        <v>150.9</v>
      </c>
      <c r="BT204" s="145">
        <v>152</v>
      </c>
      <c r="BU204" s="145">
        <v>152.1</v>
      </c>
      <c r="BV204" s="145">
        <v>153.9</v>
      </c>
      <c r="BW204" s="145">
        <v>151.5</v>
      </c>
      <c r="BX204" s="145">
        <v>151.5</v>
      </c>
      <c r="BY204" s="145">
        <v>150.9</v>
      </c>
      <c r="BZ204" s="143">
        <v>150.5</v>
      </c>
      <c r="CA204" s="143">
        <v>148.5</v>
      </c>
      <c r="CB204" s="143">
        <v>149.4</v>
      </c>
      <c r="CC204" s="143">
        <v>149.9</v>
      </c>
      <c r="CD204" s="143">
        <v>150.30000000000001</v>
      </c>
      <c r="CE204" s="143">
        <v>149.30000000000001</v>
      </c>
      <c r="CF204" s="143">
        <v>149.4</v>
      </c>
      <c r="CG204" s="143">
        <v>150.69999999999999</v>
      </c>
      <c r="CH204" s="143">
        <v>151.4</v>
      </c>
      <c r="CI204" s="143">
        <v>150.9</v>
      </c>
      <c r="CJ204" s="146">
        <v>150.9</v>
      </c>
      <c r="CK204" s="146">
        <v>150.69999999999999</v>
      </c>
      <c r="CL204" s="146">
        <v>153.80000000000001</v>
      </c>
      <c r="CM204" s="147">
        <v>153.9</v>
      </c>
      <c r="CN204" s="147">
        <v>154.80000000000001</v>
      </c>
      <c r="CO204" s="147">
        <v>156.30000000000001</v>
      </c>
      <c r="CP204" s="148">
        <v>157</v>
      </c>
      <c r="CQ204" s="149">
        <v>156.5</v>
      </c>
      <c r="CR204" s="149">
        <v>155.19999999999999</v>
      </c>
      <c r="CS204" s="149">
        <v>154.69999999999999</v>
      </c>
      <c r="CT204" s="149">
        <v>154.5</v>
      </c>
      <c r="CU204" s="150">
        <v>155.5</v>
      </c>
      <c r="CV204" s="150">
        <v>156.30000000000001</v>
      </c>
      <c r="CW204" s="150">
        <v>157.6</v>
      </c>
      <c r="CX204" s="150">
        <v>157.4</v>
      </c>
      <c r="CY204" s="150">
        <v>155.6</v>
      </c>
      <c r="CZ204" s="150">
        <v>157.19999999999999</v>
      </c>
      <c r="DA204" s="150">
        <v>155.9</v>
      </c>
      <c r="DB204" s="151">
        <v>154</v>
      </c>
      <c r="DC204" s="151">
        <v>152.9</v>
      </c>
      <c r="DD204" s="151">
        <v>151.6</v>
      </c>
      <c r="DE204" s="151">
        <v>151.30000000000001</v>
      </c>
      <c r="DF204" s="151">
        <v>151.6</v>
      </c>
      <c r="DG204" s="151">
        <v>151.69999999999999</v>
      </c>
      <c r="DH204" s="151">
        <v>152</v>
      </c>
      <c r="DI204" s="151">
        <v>152.1</v>
      </c>
      <c r="DJ204" s="151">
        <v>153.9</v>
      </c>
      <c r="DK204" s="151">
        <v>152.4</v>
      </c>
      <c r="DL204" s="151">
        <v>152.5</v>
      </c>
      <c r="DM204" s="152">
        <v>152.30000000000001</v>
      </c>
      <c r="DN204" s="152">
        <v>152.1</v>
      </c>
      <c r="DO204" s="152">
        <v>153</v>
      </c>
      <c r="DP204" s="152">
        <v>152.69999999999999</v>
      </c>
      <c r="DQ204" s="152">
        <v>152.80000000000001</v>
      </c>
      <c r="DR204" s="152">
        <v>152.6</v>
      </c>
      <c r="DS204" s="152">
        <v>154.9</v>
      </c>
      <c r="DT204" s="152">
        <v>155</v>
      </c>
      <c r="DU204" s="152">
        <v>156</v>
      </c>
      <c r="DV204" s="152">
        <v>158.30000000000001</v>
      </c>
      <c r="DW204" s="152">
        <v>160.9</v>
      </c>
      <c r="DX204" s="152">
        <v>165.7</v>
      </c>
      <c r="DY204" s="152">
        <v>167.8</v>
      </c>
      <c r="DZ204" s="152">
        <v>169.9</v>
      </c>
      <c r="EA204" s="152">
        <v>169.9</v>
      </c>
      <c r="EB204" s="152">
        <v>171</v>
      </c>
      <c r="EC204" s="152">
        <v>171.7</v>
      </c>
      <c r="ED204" s="152">
        <v>170.2</v>
      </c>
      <c r="EE204" s="152">
        <v>174.1</v>
      </c>
      <c r="EF204" s="152">
        <v>172.6</v>
      </c>
      <c r="EG204" s="152">
        <v>172.5</v>
      </c>
      <c r="EH204" s="152">
        <v>174.3</v>
      </c>
      <c r="EI204" s="152">
        <v>177.7</v>
      </c>
      <c r="EJ204" s="152">
        <v>181.1</v>
      </c>
      <c r="EK204" s="152">
        <v>181.8</v>
      </c>
      <c r="EL204" s="152">
        <v>183.4</v>
      </c>
      <c r="EM204" s="152">
        <v>184.1</v>
      </c>
      <c r="EN204" s="152">
        <v>184.3</v>
      </c>
      <c r="EO204" s="152">
        <v>186.2</v>
      </c>
      <c r="EP204" s="152">
        <v>189.4</v>
      </c>
      <c r="EQ204" s="152">
        <v>192.1</v>
      </c>
      <c r="ER204" s="152">
        <v>192.1</v>
      </c>
      <c r="ES204" s="152">
        <v>192.1</v>
      </c>
      <c r="ET204" s="152">
        <v>194.4</v>
      </c>
      <c r="EU204" s="152">
        <v>193.5</v>
      </c>
      <c r="EV204" s="152">
        <v>191.7</v>
      </c>
      <c r="EW204" s="152">
        <v>191.9</v>
      </c>
    </row>
    <row r="205" spans="1:153">
      <c r="A205" s="141" t="s">
        <v>7444</v>
      </c>
      <c r="B205" s="141" t="s">
        <v>7445</v>
      </c>
      <c r="C205" s="142">
        <v>0.4264</v>
      </c>
      <c r="D205" s="143">
        <v>105.3</v>
      </c>
      <c r="E205" s="143">
        <v>105.1</v>
      </c>
      <c r="F205" s="143">
        <v>105.5</v>
      </c>
      <c r="G205" s="143">
        <v>105.6</v>
      </c>
      <c r="H205" s="143">
        <v>105.6</v>
      </c>
      <c r="I205" s="143">
        <v>105.5</v>
      </c>
      <c r="J205" s="143">
        <v>105.1</v>
      </c>
      <c r="K205" s="143">
        <v>105.2</v>
      </c>
      <c r="L205" s="143">
        <v>104.5</v>
      </c>
      <c r="M205" s="143">
        <v>106.5</v>
      </c>
      <c r="N205" s="143">
        <v>106.5</v>
      </c>
      <c r="O205" s="143">
        <v>105.6</v>
      </c>
      <c r="P205" s="143">
        <v>118.9</v>
      </c>
      <c r="Q205" s="143">
        <v>119</v>
      </c>
      <c r="R205" s="143">
        <v>118.9</v>
      </c>
      <c r="S205" s="143">
        <v>118.9</v>
      </c>
      <c r="T205" s="143">
        <v>118.9</v>
      </c>
      <c r="U205" s="143">
        <v>118.9</v>
      </c>
      <c r="V205" s="143">
        <v>119</v>
      </c>
      <c r="W205" s="143">
        <v>121.1</v>
      </c>
      <c r="X205" s="143">
        <v>121.7</v>
      </c>
      <c r="Y205" s="143">
        <v>121</v>
      </c>
      <c r="Z205" s="143">
        <v>121</v>
      </c>
      <c r="AA205" s="143">
        <v>121</v>
      </c>
      <c r="AB205" s="143">
        <v>125.5</v>
      </c>
      <c r="AC205" s="143">
        <v>125.2</v>
      </c>
      <c r="AD205" s="143">
        <v>125.2</v>
      </c>
      <c r="AE205" s="143">
        <v>125.2</v>
      </c>
      <c r="AF205" s="143">
        <v>125.3</v>
      </c>
      <c r="AG205" s="143">
        <v>122.3</v>
      </c>
      <c r="AH205" s="143">
        <v>122.6</v>
      </c>
      <c r="AI205" s="143">
        <v>118.3</v>
      </c>
      <c r="AJ205" s="143">
        <v>117</v>
      </c>
      <c r="AK205" s="143">
        <v>116.7</v>
      </c>
      <c r="AL205" s="143">
        <v>116.7</v>
      </c>
      <c r="AM205" s="143">
        <v>110.9</v>
      </c>
      <c r="AN205" s="143">
        <v>105.7</v>
      </c>
      <c r="AO205" s="143">
        <v>103.7</v>
      </c>
      <c r="AP205" s="143">
        <v>104.1</v>
      </c>
      <c r="AQ205" s="143">
        <v>104.2</v>
      </c>
      <c r="AR205" s="143">
        <v>105</v>
      </c>
      <c r="AS205" s="143">
        <v>105</v>
      </c>
      <c r="AT205" s="143">
        <v>106.2</v>
      </c>
      <c r="AU205" s="143">
        <v>95.2</v>
      </c>
      <c r="AV205" s="143">
        <v>102.1</v>
      </c>
      <c r="AW205" s="143">
        <v>101.8</v>
      </c>
      <c r="AX205" s="143">
        <v>103.3</v>
      </c>
      <c r="AY205" s="143">
        <v>95.3</v>
      </c>
      <c r="AZ205" s="143">
        <v>96.7</v>
      </c>
      <c r="BA205" s="143">
        <v>96.3</v>
      </c>
      <c r="BB205" s="143">
        <v>99.5</v>
      </c>
      <c r="BC205" s="143">
        <v>95.8</v>
      </c>
      <c r="BD205" s="143">
        <v>93</v>
      </c>
      <c r="BE205" s="143">
        <v>93.2</v>
      </c>
      <c r="BF205" s="143">
        <v>93.6</v>
      </c>
      <c r="BG205" s="143">
        <v>93.7</v>
      </c>
      <c r="BH205" s="143">
        <v>95.8</v>
      </c>
      <c r="BI205" s="143">
        <v>95.9</v>
      </c>
      <c r="BJ205" s="143">
        <v>98.3</v>
      </c>
      <c r="BK205" s="144">
        <v>99.8</v>
      </c>
      <c r="BL205" s="143">
        <v>100.7</v>
      </c>
      <c r="BM205" s="143">
        <v>98</v>
      </c>
      <c r="BN205" s="143">
        <v>98</v>
      </c>
      <c r="BO205" s="143">
        <v>96.4</v>
      </c>
      <c r="BP205" s="143">
        <v>93.2</v>
      </c>
      <c r="BQ205" s="143">
        <v>99.3</v>
      </c>
      <c r="BR205" s="145">
        <v>99.4</v>
      </c>
      <c r="BS205" s="145">
        <v>99.1</v>
      </c>
      <c r="BT205" s="145">
        <v>98.7</v>
      </c>
      <c r="BU205" s="145">
        <v>98.7</v>
      </c>
      <c r="BV205" s="145">
        <v>102.7</v>
      </c>
      <c r="BW205" s="145">
        <v>104.2</v>
      </c>
      <c r="BX205" s="145">
        <v>105.7</v>
      </c>
      <c r="BY205" s="145">
        <v>106</v>
      </c>
      <c r="BZ205" s="143">
        <v>106.1</v>
      </c>
      <c r="CA205" s="143">
        <v>107.3</v>
      </c>
      <c r="CB205" s="143">
        <v>113</v>
      </c>
      <c r="CC205" s="143">
        <v>113.3</v>
      </c>
      <c r="CD205" s="143">
        <v>113.3</v>
      </c>
      <c r="CE205" s="143">
        <v>114.5</v>
      </c>
      <c r="CF205" s="143">
        <v>116.3</v>
      </c>
      <c r="CG205" s="143">
        <v>115.6</v>
      </c>
      <c r="CH205" s="143">
        <v>115.9</v>
      </c>
      <c r="CI205" s="143">
        <v>115.9</v>
      </c>
      <c r="CJ205" s="146">
        <v>115.9</v>
      </c>
      <c r="CK205" s="146">
        <v>116.5</v>
      </c>
      <c r="CL205" s="146">
        <v>116.5</v>
      </c>
      <c r="CM205" s="147">
        <v>116.5</v>
      </c>
      <c r="CN205" s="147">
        <v>115.3</v>
      </c>
      <c r="CO205" s="147">
        <v>115.3</v>
      </c>
      <c r="CP205" s="148">
        <v>115.3</v>
      </c>
      <c r="CQ205" s="149">
        <v>115.9</v>
      </c>
      <c r="CR205" s="149">
        <v>115</v>
      </c>
      <c r="CS205" s="149">
        <v>111.9</v>
      </c>
      <c r="CT205" s="149">
        <v>111.9</v>
      </c>
      <c r="CU205" s="150">
        <v>110.8</v>
      </c>
      <c r="CV205" s="150">
        <v>110.8</v>
      </c>
      <c r="CW205" s="150">
        <v>110.8</v>
      </c>
      <c r="CX205" s="150">
        <v>110.8</v>
      </c>
      <c r="CY205" s="150">
        <v>110.8</v>
      </c>
      <c r="CZ205" s="150">
        <v>110.8</v>
      </c>
      <c r="DA205" s="150">
        <v>111.2</v>
      </c>
      <c r="DB205" s="151">
        <v>111.7</v>
      </c>
      <c r="DC205" s="151">
        <v>111.7</v>
      </c>
      <c r="DD205" s="151">
        <v>113.1</v>
      </c>
      <c r="DE205" s="151">
        <v>115.1</v>
      </c>
      <c r="DF205" s="151">
        <v>112.4</v>
      </c>
      <c r="DG205" s="151">
        <v>110.5</v>
      </c>
      <c r="DH205" s="151">
        <v>112.9</v>
      </c>
      <c r="DI205" s="151">
        <v>115</v>
      </c>
      <c r="DJ205" s="151">
        <v>116.8</v>
      </c>
      <c r="DK205" s="151">
        <v>117.5</v>
      </c>
      <c r="DL205" s="151">
        <v>117.9</v>
      </c>
      <c r="DM205" s="152">
        <v>117.9</v>
      </c>
      <c r="DN205" s="152">
        <v>116.9</v>
      </c>
      <c r="DO205" s="152">
        <v>116.9</v>
      </c>
      <c r="DP205" s="152">
        <v>117.9</v>
      </c>
      <c r="DQ205" s="152">
        <v>119.1</v>
      </c>
      <c r="DR205" s="152">
        <v>120.8</v>
      </c>
      <c r="DS205" s="152">
        <v>120.8</v>
      </c>
      <c r="DT205" s="152">
        <v>123</v>
      </c>
      <c r="DU205" s="152">
        <v>123</v>
      </c>
      <c r="DV205" s="152">
        <v>123</v>
      </c>
      <c r="DW205" s="152">
        <v>128.19999999999999</v>
      </c>
      <c r="DX205" s="152">
        <v>128</v>
      </c>
      <c r="DY205" s="152">
        <v>128.6</v>
      </c>
      <c r="DZ205" s="152">
        <v>131.19999999999999</v>
      </c>
      <c r="EA205" s="152">
        <v>131.19999999999999</v>
      </c>
      <c r="EB205" s="152">
        <v>134.9</v>
      </c>
      <c r="EC205" s="152">
        <v>141</v>
      </c>
      <c r="ED205" s="152">
        <v>141</v>
      </c>
      <c r="EE205" s="152">
        <v>140.4</v>
      </c>
      <c r="EF205" s="152">
        <v>141.5</v>
      </c>
      <c r="EG205" s="152">
        <v>142.1</v>
      </c>
      <c r="EH205" s="152">
        <v>142.19999999999999</v>
      </c>
      <c r="EI205" s="152">
        <v>141.69999999999999</v>
      </c>
      <c r="EJ205" s="152">
        <v>142.1</v>
      </c>
      <c r="EK205" s="152">
        <v>148</v>
      </c>
      <c r="EL205" s="152">
        <v>147.6</v>
      </c>
      <c r="EM205" s="152">
        <v>149.69999999999999</v>
      </c>
      <c r="EN205" s="152">
        <v>153.4</v>
      </c>
      <c r="EO205" s="152">
        <v>154.1</v>
      </c>
      <c r="EP205" s="152">
        <v>150.5</v>
      </c>
      <c r="EQ205" s="152">
        <v>149.19999999999999</v>
      </c>
      <c r="ER205" s="152">
        <v>151.5</v>
      </c>
      <c r="ES205" s="152">
        <v>151.5</v>
      </c>
      <c r="ET205" s="152">
        <v>152.30000000000001</v>
      </c>
      <c r="EU205" s="152">
        <v>149</v>
      </c>
      <c r="EV205" s="152">
        <v>148.6</v>
      </c>
      <c r="EW205" s="152">
        <v>144.1</v>
      </c>
    </row>
    <row r="206" spans="1:153">
      <c r="A206" s="141" t="s">
        <v>7446</v>
      </c>
      <c r="B206" s="141" t="s">
        <v>7447</v>
      </c>
      <c r="C206" s="142">
        <v>7.0250000000000007E-2</v>
      </c>
      <c r="D206" s="143">
        <v>104.2</v>
      </c>
      <c r="E206" s="143">
        <v>102.8</v>
      </c>
      <c r="F206" s="143">
        <v>103.7</v>
      </c>
      <c r="G206" s="143">
        <v>109.2</v>
      </c>
      <c r="H206" s="143">
        <v>111</v>
      </c>
      <c r="I206" s="143">
        <v>109.8</v>
      </c>
      <c r="J206" s="143">
        <v>108.2</v>
      </c>
      <c r="K206" s="143">
        <v>109.3</v>
      </c>
      <c r="L206" s="143">
        <v>110.8</v>
      </c>
      <c r="M206" s="143">
        <v>112.3</v>
      </c>
      <c r="N206" s="143">
        <v>112.9</v>
      </c>
      <c r="O206" s="143">
        <v>111.9</v>
      </c>
      <c r="P206" s="143">
        <v>114.8</v>
      </c>
      <c r="Q206" s="143">
        <v>117</v>
      </c>
      <c r="R206" s="143">
        <v>120.6</v>
      </c>
      <c r="S206" s="143">
        <v>123.3</v>
      </c>
      <c r="T206" s="143">
        <v>124.2</v>
      </c>
      <c r="U206" s="143">
        <v>123</v>
      </c>
      <c r="V206" s="143">
        <v>124.8</v>
      </c>
      <c r="W206" s="143">
        <v>122.7</v>
      </c>
      <c r="X206" s="143">
        <v>121.4</v>
      </c>
      <c r="Y206" s="143">
        <v>117.9</v>
      </c>
      <c r="Z206" s="143">
        <v>118</v>
      </c>
      <c r="AA206" s="143">
        <v>118.7</v>
      </c>
      <c r="AB206" s="143">
        <v>120</v>
      </c>
      <c r="AC206" s="143">
        <v>121.6</v>
      </c>
      <c r="AD206" s="143">
        <v>123.4</v>
      </c>
      <c r="AE206" s="143">
        <v>126.2</v>
      </c>
      <c r="AF206" s="143">
        <v>129.69999999999999</v>
      </c>
      <c r="AG206" s="143">
        <v>133.80000000000001</v>
      </c>
      <c r="AH206" s="143">
        <v>130.19999999999999</v>
      </c>
      <c r="AI206" s="143">
        <v>120</v>
      </c>
      <c r="AJ206" s="143">
        <v>115.6</v>
      </c>
      <c r="AK206" s="143">
        <v>115.1</v>
      </c>
      <c r="AL206" s="143">
        <v>115.7</v>
      </c>
      <c r="AM206" s="143">
        <v>114</v>
      </c>
      <c r="AN206" s="143">
        <v>114.4</v>
      </c>
      <c r="AO206" s="143">
        <v>114.3</v>
      </c>
      <c r="AP206" s="143">
        <v>116.4</v>
      </c>
      <c r="AQ206" s="143">
        <v>121.8</v>
      </c>
      <c r="AR206" s="143">
        <v>120.7</v>
      </c>
      <c r="AS206" s="143">
        <v>120.9</v>
      </c>
      <c r="AT206" s="143">
        <v>118.7</v>
      </c>
      <c r="AU206" s="143">
        <v>115.9</v>
      </c>
      <c r="AV206" s="143">
        <v>114.7</v>
      </c>
      <c r="AW206" s="143">
        <v>114.3</v>
      </c>
      <c r="AX206" s="143">
        <v>112</v>
      </c>
      <c r="AY206" s="143">
        <v>112.3</v>
      </c>
      <c r="AZ206" s="143">
        <v>115.6</v>
      </c>
      <c r="BA206" s="143">
        <v>119.6</v>
      </c>
      <c r="BB206" s="143">
        <v>126.3</v>
      </c>
      <c r="BC206" s="143">
        <v>133</v>
      </c>
      <c r="BD206" s="143">
        <v>130.4</v>
      </c>
      <c r="BE206" s="143">
        <v>131</v>
      </c>
      <c r="BF206" s="143">
        <v>134.6</v>
      </c>
      <c r="BG206" s="143">
        <v>131</v>
      </c>
      <c r="BH206" s="143">
        <v>129.9</v>
      </c>
      <c r="BI206" s="143">
        <v>129.4</v>
      </c>
      <c r="BJ206" s="143">
        <v>129.30000000000001</v>
      </c>
      <c r="BK206" s="144">
        <v>129</v>
      </c>
      <c r="BL206" s="143">
        <v>129.80000000000001</v>
      </c>
      <c r="BM206" s="143">
        <v>132.5</v>
      </c>
      <c r="BN206" s="143">
        <v>135.5</v>
      </c>
      <c r="BO206" s="143">
        <v>138.5</v>
      </c>
      <c r="BP206" s="143">
        <v>139.1</v>
      </c>
      <c r="BQ206" s="143">
        <v>137.4</v>
      </c>
      <c r="BR206" s="145">
        <v>136.1</v>
      </c>
      <c r="BS206" s="145">
        <v>132.4</v>
      </c>
      <c r="BT206" s="145">
        <v>134.19999999999999</v>
      </c>
      <c r="BU206" s="145">
        <v>138</v>
      </c>
      <c r="BV206" s="145">
        <v>142.69999999999999</v>
      </c>
      <c r="BW206" s="145">
        <v>144.80000000000001</v>
      </c>
      <c r="BX206" s="145">
        <v>151.1</v>
      </c>
      <c r="BY206" s="145">
        <v>158.19999999999999</v>
      </c>
      <c r="BZ206" s="143">
        <v>163.6</v>
      </c>
      <c r="CA206" s="143">
        <v>159.80000000000001</v>
      </c>
      <c r="CB206" s="143">
        <v>162.1</v>
      </c>
      <c r="CC206" s="143">
        <v>161.5</v>
      </c>
      <c r="CD206" s="143">
        <v>153.5</v>
      </c>
      <c r="CE206" s="143">
        <v>149.19999999999999</v>
      </c>
      <c r="CF206" s="143">
        <v>147.80000000000001</v>
      </c>
      <c r="CG206" s="143">
        <v>146.4</v>
      </c>
      <c r="CH206" s="143">
        <v>142</v>
      </c>
      <c r="CI206" s="143">
        <v>142.6</v>
      </c>
      <c r="CJ206" s="146">
        <v>142</v>
      </c>
      <c r="CK206" s="146">
        <v>142.80000000000001</v>
      </c>
      <c r="CL206" s="146">
        <v>142.9</v>
      </c>
      <c r="CM206" s="147">
        <v>142.80000000000001</v>
      </c>
      <c r="CN206" s="147">
        <v>143.5</v>
      </c>
      <c r="CO206" s="147">
        <v>143.1</v>
      </c>
      <c r="CP206" s="148">
        <v>143.69999999999999</v>
      </c>
      <c r="CQ206" s="149">
        <v>141.69999999999999</v>
      </c>
      <c r="CR206" s="149">
        <v>140.4</v>
      </c>
      <c r="CS206" s="149">
        <v>139.6</v>
      </c>
      <c r="CT206" s="149">
        <v>137.19999999999999</v>
      </c>
      <c r="CU206" s="150">
        <v>141.19999999999999</v>
      </c>
      <c r="CV206" s="150">
        <v>147.9</v>
      </c>
      <c r="CW206" s="150">
        <v>143.4</v>
      </c>
      <c r="CX206" s="150">
        <v>143.5</v>
      </c>
      <c r="CY206" s="150">
        <v>139.69999999999999</v>
      </c>
      <c r="CZ206" s="150">
        <v>141.69999999999999</v>
      </c>
      <c r="DA206" s="150">
        <v>141.69999999999999</v>
      </c>
      <c r="DB206" s="151">
        <v>141.19999999999999</v>
      </c>
      <c r="DC206" s="151">
        <v>141</v>
      </c>
      <c r="DD206" s="151">
        <v>141.4</v>
      </c>
      <c r="DE206" s="151">
        <v>139.30000000000001</v>
      </c>
      <c r="DF206" s="151">
        <v>140.69999999999999</v>
      </c>
      <c r="DG206" s="151">
        <v>140.19999999999999</v>
      </c>
      <c r="DH206" s="151">
        <v>145.5</v>
      </c>
      <c r="DI206" s="151">
        <v>145.4</v>
      </c>
      <c r="DJ206" s="151">
        <v>143.9</v>
      </c>
      <c r="DK206" s="151">
        <v>142.30000000000001</v>
      </c>
      <c r="DL206" s="151">
        <v>142.19999999999999</v>
      </c>
      <c r="DM206" s="152">
        <v>147.1</v>
      </c>
      <c r="DN206" s="152">
        <v>146.5</v>
      </c>
      <c r="DO206" s="152">
        <v>147.19999999999999</v>
      </c>
      <c r="DP206" s="152">
        <v>147</v>
      </c>
      <c r="DQ206" s="152">
        <v>146.80000000000001</v>
      </c>
      <c r="DR206" s="152">
        <v>146.6</v>
      </c>
      <c r="DS206" s="152">
        <v>150.4</v>
      </c>
      <c r="DT206" s="152">
        <v>150.69999999999999</v>
      </c>
      <c r="DU206" s="152">
        <v>149.6</v>
      </c>
      <c r="DV206" s="152">
        <v>152.30000000000001</v>
      </c>
      <c r="DW206" s="152">
        <v>158</v>
      </c>
      <c r="DX206" s="152">
        <v>168.2</v>
      </c>
      <c r="DY206" s="152">
        <v>165.5</v>
      </c>
      <c r="DZ206" s="152">
        <v>163.6</v>
      </c>
      <c r="EA206" s="152">
        <v>157.9</v>
      </c>
      <c r="EB206" s="152">
        <v>154.1</v>
      </c>
      <c r="EC206" s="152">
        <v>156</v>
      </c>
      <c r="ED206" s="152">
        <v>158.80000000000001</v>
      </c>
      <c r="EE206" s="152">
        <v>156.19999999999999</v>
      </c>
      <c r="EF206" s="152">
        <v>156.19999999999999</v>
      </c>
      <c r="EG206" s="152">
        <v>161.4</v>
      </c>
      <c r="EH206" s="152">
        <v>173.1</v>
      </c>
      <c r="EI206" s="152">
        <v>179.8</v>
      </c>
      <c r="EJ206" s="152">
        <v>185.7</v>
      </c>
      <c r="EK206" s="152">
        <v>181.9</v>
      </c>
      <c r="EL206" s="152">
        <v>180.4</v>
      </c>
      <c r="EM206" s="152">
        <v>186.8</v>
      </c>
      <c r="EN206" s="152">
        <v>187.2</v>
      </c>
      <c r="EO206" s="152">
        <v>190.4</v>
      </c>
      <c r="EP206" s="152">
        <v>193.8</v>
      </c>
      <c r="EQ206" s="152">
        <v>192.5</v>
      </c>
      <c r="ER206" s="152">
        <v>193.4</v>
      </c>
      <c r="ES206" s="152">
        <v>195.3</v>
      </c>
      <c r="ET206" s="152">
        <v>197.8</v>
      </c>
      <c r="EU206" s="152">
        <v>198.8</v>
      </c>
      <c r="EV206" s="152">
        <v>197.8</v>
      </c>
      <c r="EW206" s="152">
        <v>198.6</v>
      </c>
    </row>
    <row r="207" spans="1:153">
      <c r="A207" s="141" t="s">
        <v>7448</v>
      </c>
      <c r="B207" s="141" t="s">
        <v>7449</v>
      </c>
      <c r="C207" s="142">
        <v>0.10954999999999999</v>
      </c>
      <c r="D207" s="143">
        <v>98.6</v>
      </c>
      <c r="E207" s="143">
        <v>98.5</v>
      </c>
      <c r="F207" s="143">
        <v>98.5</v>
      </c>
      <c r="G207" s="143">
        <v>100.4</v>
      </c>
      <c r="H207" s="143">
        <v>108.6</v>
      </c>
      <c r="I207" s="143">
        <v>109.8</v>
      </c>
      <c r="J207" s="143">
        <v>108.3</v>
      </c>
      <c r="K207" s="143">
        <v>106.5</v>
      </c>
      <c r="L207" s="143">
        <v>109.1</v>
      </c>
      <c r="M207" s="143">
        <v>112</v>
      </c>
      <c r="N207" s="143">
        <v>111.5</v>
      </c>
      <c r="O207" s="143">
        <v>110.6</v>
      </c>
      <c r="P207" s="143">
        <v>110.3</v>
      </c>
      <c r="Q207" s="143">
        <v>106.6</v>
      </c>
      <c r="R207" s="143">
        <v>108</v>
      </c>
      <c r="S207" s="143">
        <v>112</v>
      </c>
      <c r="T207" s="143">
        <v>113.5</v>
      </c>
      <c r="U207" s="143">
        <v>113.4</v>
      </c>
      <c r="V207" s="143">
        <v>114.1</v>
      </c>
      <c r="W207" s="143">
        <v>112.4</v>
      </c>
      <c r="X207" s="143">
        <v>112.3</v>
      </c>
      <c r="Y207" s="143">
        <v>111.9</v>
      </c>
      <c r="Z207" s="143">
        <v>111.4</v>
      </c>
      <c r="AA207" s="143">
        <v>111.7</v>
      </c>
      <c r="AB207" s="143">
        <v>111.2</v>
      </c>
      <c r="AC207" s="143">
        <v>110.8</v>
      </c>
      <c r="AD207" s="143">
        <v>110.4</v>
      </c>
      <c r="AE207" s="143">
        <v>111.1</v>
      </c>
      <c r="AF207" s="143">
        <v>110.6</v>
      </c>
      <c r="AG207" s="143">
        <v>111.4</v>
      </c>
      <c r="AH207" s="143">
        <v>108</v>
      </c>
      <c r="AI207" s="143">
        <v>106.6</v>
      </c>
      <c r="AJ207" s="143">
        <v>106.7</v>
      </c>
      <c r="AK207" s="143">
        <v>107.2</v>
      </c>
      <c r="AL207" s="143">
        <v>105.7</v>
      </c>
      <c r="AM207" s="143">
        <v>106.5</v>
      </c>
      <c r="AN207" s="143">
        <v>107.8</v>
      </c>
      <c r="AO207" s="143">
        <v>105.9</v>
      </c>
      <c r="AP207" s="143">
        <v>106</v>
      </c>
      <c r="AQ207" s="143">
        <v>105.8</v>
      </c>
      <c r="AR207" s="143">
        <v>108.9</v>
      </c>
      <c r="AS207" s="143">
        <v>110.9</v>
      </c>
      <c r="AT207" s="143">
        <v>112</v>
      </c>
      <c r="AU207" s="143">
        <v>112.5</v>
      </c>
      <c r="AV207" s="143">
        <v>115</v>
      </c>
      <c r="AW207" s="143">
        <v>116</v>
      </c>
      <c r="AX207" s="143">
        <v>115</v>
      </c>
      <c r="AY207" s="143">
        <v>115.3</v>
      </c>
      <c r="AZ207" s="143">
        <v>114.3</v>
      </c>
      <c r="BA207" s="143">
        <v>114.4</v>
      </c>
      <c r="BB207" s="143">
        <v>114.5</v>
      </c>
      <c r="BC207" s="143">
        <v>119.9</v>
      </c>
      <c r="BD207" s="143">
        <v>119.4</v>
      </c>
      <c r="BE207" s="143">
        <v>117.4</v>
      </c>
      <c r="BF207" s="143">
        <v>114.3</v>
      </c>
      <c r="BG207" s="143">
        <v>112.6</v>
      </c>
      <c r="BH207" s="143">
        <v>110.5</v>
      </c>
      <c r="BI207" s="143">
        <v>111.6</v>
      </c>
      <c r="BJ207" s="143">
        <v>112.9</v>
      </c>
      <c r="BK207" s="144">
        <v>112.8</v>
      </c>
      <c r="BL207" s="143">
        <v>113.8</v>
      </c>
      <c r="BM207" s="143">
        <v>113.3</v>
      </c>
      <c r="BN207" s="143">
        <v>113.5</v>
      </c>
      <c r="BO207" s="143">
        <v>111.8</v>
      </c>
      <c r="BP207" s="143">
        <v>111.7</v>
      </c>
      <c r="BQ207" s="143">
        <v>112.5</v>
      </c>
      <c r="BR207" s="145">
        <v>112.2</v>
      </c>
      <c r="BS207" s="145">
        <v>111.7</v>
      </c>
      <c r="BT207" s="145">
        <v>112</v>
      </c>
      <c r="BU207" s="145">
        <v>112.8</v>
      </c>
      <c r="BV207" s="145">
        <v>112.8</v>
      </c>
      <c r="BW207" s="145">
        <v>112.7</v>
      </c>
      <c r="BX207" s="145">
        <v>111.7</v>
      </c>
      <c r="BY207" s="145">
        <v>110.6</v>
      </c>
      <c r="BZ207" s="143">
        <v>110.1</v>
      </c>
      <c r="CA207" s="143">
        <v>110.4</v>
      </c>
      <c r="CB207" s="143">
        <v>110.6</v>
      </c>
      <c r="CC207" s="143">
        <v>111.2</v>
      </c>
      <c r="CD207" s="143">
        <v>113.3</v>
      </c>
      <c r="CE207" s="143">
        <v>115.3</v>
      </c>
      <c r="CF207" s="143">
        <v>120.1</v>
      </c>
      <c r="CG207" s="143">
        <v>124.7</v>
      </c>
      <c r="CH207" s="143">
        <v>128.4</v>
      </c>
      <c r="CI207" s="143">
        <v>131.69999999999999</v>
      </c>
      <c r="CJ207" s="146">
        <v>133.30000000000001</v>
      </c>
      <c r="CK207" s="146">
        <v>135.6</v>
      </c>
      <c r="CL207" s="146">
        <v>135.80000000000001</v>
      </c>
      <c r="CM207" s="147">
        <v>137.30000000000001</v>
      </c>
      <c r="CN207" s="147">
        <v>136.9</v>
      </c>
      <c r="CO207" s="147">
        <v>136.9</v>
      </c>
      <c r="CP207" s="148">
        <v>137</v>
      </c>
      <c r="CQ207" s="149">
        <v>135.1</v>
      </c>
      <c r="CR207" s="149">
        <v>133.69999999999999</v>
      </c>
      <c r="CS207" s="149">
        <v>136.1</v>
      </c>
      <c r="CT207" s="149">
        <v>133.4</v>
      </c>
      <c r="CU207" s="150">
        <v>131.6</v>
      </c>
      <c r="CV207" s="150">
        <v>127</v>
      </c>
      <c r="CW207" s="150">
        <v>125</v>
      </c>
      <c r="CX207" s="150">
        <v>117.2</v>
      </c>
      <c r="CY207" s="150">
        <v>112.6</v>
      </c>
      <c r="CZ207" s="150">
        <v>110.4</v>
      </c>
      <c r="DA207" s="150">
        <v>106.6</v>
      </c>
      <c r="DB207" s="151">
        <v>107.8</v>
      </c>
      <c r="DC207" s="151">
        <v>110.9</v>
      </c>
      <c r="DD207" s="151">
        <v>117.2</v>
      </c>
      <c r="DE207" s="151">
        <v>118.9</v>
      </c>
      <c r="DF207" s="151">
        <v>118</v>
      </c>
      <c r="DG207" s="151">
        <v>120.1</v>
      </c>
      <c r="DH207" s="151">
        <v>121.5</v>
      </c>
      <c r="DI207" s="151">
        <v>124.2</v>
      </c>
      <c r="DJ207" s="151">
        <v>124.7</v>
      </c>
      <c r="DK207" s="151">
        <v>125.9</v>
      </c>
      <c r="DL207" s="151">
        <v>128.80000000000001</v>
      </c>
      <c r="DM207" s="152">
        <v>129.19999999999999</v>
      </c>
      <c r="DN207" s="152">
        <v>130.30000000000001</v>
      </c>
      <c r="DO207" s="152">
        <v>136.30000000000001</v>
      </c>
      <c r="DP207" s="152">
        <v>138.30000000000001</v>
      </c>
      <c r="DQ207" s="152">
        <v>142</v>
      </c>
      <c r="DR207" s="152">
        <v>146.69999999999999</v>
      </c>
      <c r="DS207" s="152">
        <v>151.5</v>
      </c>
      <c r="DT207" s="152">
        <v>156.6</v>
      </c>
      <c r="DU207" s="152">
        <v>159.5</v>
      </c>
      <c r="DV207" s="152">
        <v>155.6</v>
      </c>
      <c r="DW207" s="152">
        <v>158.80000000000001</v>
      </c>
      <c r="DX207" s="152">
        <v>159.4</v>
      </c>
      <c r="DY207" s="152">
        <v>160.80000000000001</v>
      </c>
      <c r="DZ207" s="152">
        <v>163.6</v>
      </c>
      <c r="EA207" s="152">
        <v>160.5</v>
      </c>
      <c r="EB207" s="152">
        <v>158.5</v>
      </c>
      <c r="EC207" s="152">
        <v>159.19999999999999</v>
      </c>
      <c r="ED207" s="152">
        <v>157.30000000000001</v>
      </c>
      <c r="EE207" s="152">
        <v>157.1</v>
      </c>
      <c r="EF207" s="152">
        <v>155.69999999999999</v>
      </c>
      <c r="EG207" s="152">
        <v>154.30000000000001</v>
      </c>
      <c r="EH207" s="152">
        <v>150.69999999999999</v>
      </c>
      <c r="EI207" s="152">
        <v>149.9</v>
      </c>
      <c r="EJ207" s="152">
        <v>150.30000000000001</v>
      </c>
      <c r="EK207" s="152">
        <v>152.69999999999999</v>
      </c>
      <c r="EL207" s="152">
        <v>154.5</v>
      </c>
      <c r="EM207" s="152">
        <v>157.5</v>
      </c>
      <c r="EN207" s="152">
        <v>163</v>
      </c>
      <c r="EO207" s="152">
        <v>164.2</v>
      </c>
      <c r="EP207" s="152">
        <v>165.7</v>
      </c>
      <c r="EQ207" s="152">
        <v>166.2</v>
      </c>
      <c r="ER207" s="152">
        <v>163.80000000000001</v>
      </c>
      <c r="ES207" s="152">
        <v>162.9</v>
      </c>
      <c r="ET207" s="152">
        <v>165.6</v>
      </c>
      <c r="EU207" s="152">
        <v>169.4</v>
      </c>
      <c r="EV207" s="152">
        <v>173.2</v>
      </c>
      <c r="EW207" s="152">
        <v>174.3</v>
      </c>
    </row>
    <row r="208" spans="1:153">
      <c r="A208" s="141" t="s">
        <v>7450</v>
      </c>
      <c r="B208" s="141" t="s">
        <v>7451</v>
      </c>
      <c r="C208" s="142">
        <v>0.10954999999999999</v>
      </c>
      <c r="D208" s="143">
        <v>98.6</v>
      </c>
      <c r="E208" s="143">
        <v>98.5</v>
      </c>
      <c r="F208" s="143">
        <v>98.5</v>
      </c>
      <c r="G208" s="143">
        <v>100.4</v>
      </c>
      <c r="H208" s="143">
        <v>108.6</v>
      </c>
      <c r="I208" s="143">
        <v>109.8</v>
      </c>
      <c r="J208" s="143">
        <v>108.3</v>
      </c>
      <c r="K208" s="143">
        <v>106.5</v>
      </c>
      <c r="L208" s="143">
        <v>109.1</v>
      </c>
      <c r="M208" s="143">
        <v>112</v>
      </c>
      <c r="N208" s="143">
        <v>111.5</v>
      </c>
      <c r="O208" s="143">
        <v>110.6</v>
      </c>
      <c r="P208" s="143">
        <v>110.3</v>
      </c>
      <c r="Q208" s="143">
        <v>106.6</v>
      </c>
      <c r="R208" s="143">
        <v>108</v>
      </c>
      <c r="S208" s="143">
        <v>112</v>
      </c>
      <c r="T208" s="143">
        <v>113.5</v>
      </c>
      <c r="U208" s="143">
        <v>113.4</v>
      </c>
      <c r="V208" s="143">
        <v>114.1</v>
      </c>
      <c r="W208" s="143">
        <v>112.4</v>
      </c>
      <c r="X208" s="143">
        <v>112.3</v>
      </c>
      <c r="Y208" s="143">
        <v>111.9</v>
      </c>
      <c r="Z208" s="143">
        <v>111.4</v>
      </c>
      <c r="AA208" s="143">
        <v>111.7</v>
      </c>
      <c r="AB208" s="143">
        <v>111.2</v>
      </c>
      <c r="AC208" s="143">
        <v>110.8</v>
      </c>
      <c r="AD208" s="143">
        <v>110.4</v>
      </c>
      <c r="AE208" s="143">
        <v>111.1</v>
      </c>
      <c r="AF208" s="143">
        <v>110.6</v>
      </c>
      <c r="AG208" s="143">
        <v>111.4</v>
      </c>
      <c r="AH208" s="143">
        <v>108</v>
      </c>
      <c r="AI208" s="143">
        <v>106.6</v>
      </c>
      <c r="AJ208" s="143">
        <v>106.7</v>
      </c>
      <c r="AK208" s="143">
        <v>107.2</v>
      </c>
      <c r="AL208" s="143">
        <v>105.7</v>
      </c>
      <c r="AM208" s="143">
        <v>106.5</v>
      </c>
      <c r="AN208" s="143">
        <v>107.8</v>
      </c>
      <c r="AO208" s="143">
        <v>105.9</v>
      </c>
      <c r="AP208" s="143">
        <v>106</v>
      </c>
      <c r="AQ208" s="143">
        <v>105.8</v>
      </c>
      <c r="AR208" s="143">
        <v>108.9</v>
      </c>
      <c r="AS208" s="143">
        <v>110.9</v>
      </c>
      <c r="AT208" s="143">
        <v>112</v>
      </c>
      <c r="AU208" s="143">
        <v>112.5</v>
      </c>
      <c r="AV208" s="143">
        <v>115</v>
      </c>
      <c r="AW208" s="143">
        <v>116</v>
      </c>
      <c r="AX208" s="143">
        <v>115</v>
      </c>
      <c r="AY208" s="143">
        <v>115.3</v>
      </c>
      <c r="AZ208" s="143">
        <v>114.3</v>
      </c>
      <c r="BA208" s="143">
        <v>114.4</v>
      </c>
      <c r="BB208" s="143">
        <v>114.5</v>
      </c>
      <c r="BC208" s="143">
        <v>119.9</v>
      </c>
      <c r="BD208" s="143">
        <v>119.4</v>
      </c>
      <c r="BE208" s="143">
        <v>117.4</v>
      </c>
      <c r="BF208" s="143">
        <v>114.3</v>
      </c>
      <c r="BG208" s="143">
        <v>112.6</v>
      </c>
      <c r="BH208" s="143">
        <v>110.5</v>
      </c>
      <c r="BI208" s="143">
        <v>111.6</v>
      </c>
      <c r="BJ208" s="143">
        <v>112.9</v>
      </c>
      <c r="BK208" s="144">
        <v>112.8</v>
      </c>
      <c r="BL208" s="143">
        <v>113.8</v>
      </c>
      <c r="BM208" s="143">
        <v>113.3</v>
      </c>
      <c r="BN208" s="143">
        <v>113.5</v>
      </c>
      <c r="BO208" s="143">
        <v>111.8</v>
      </c>
      <c r="BP208" s="143">
        <v>111.7</v>
      </c>
      <c r="BQ208" s="143">
        <v>112.5</v>
      </c>
      <c r="BR208" s="145">
        <v>112.2</v>
      </c>
      <c r="BS208" s="145">
        <v>111.7</v>
      </c>
      <c r="BT208" s="145">
        <v>112</v>
      </c>
      <c r="BU208" s="145">
        <v>112.8</v>
      </c>
      <c r="BV208" s="145">
        <v>112.8</v>
      </c>
      <c r="BW208" s="145">
        <v>112.7</v>
      </c>
      <c r="BX208" s="145">
        <v>111.7</v>
      </c>
      <c r="BY208" s="145">
        <v>110.6</v>
      </c>
      <c r="BZ208" s="143">
        <v>110.1</v>
      </c>
      <c r="CA208" s="143">
        <v>110.4</v>
      </c>
      <c r="CB208" s="143">
        <v>110.6</v>
      </c>
      <c r="CC208" s="143">
        <v>111.2</v>
      </c>
      <c r="CD208" s="143">
        <v>113.3</v>
      </c>
      <c r="CE208" s="143">
        <v>115.3</v>
      </c>
      <c r="CF208" s="143">
        <v>120.1</v>
      </c>
      <c r="CG208" s="143">
        <v>124.7</v>
      </c>
      <c r="CH208" s="143">
        <v>128.4</v>
      </c>
      <c r="CI208" s="143">
        <v>131.69999999999999</v>
      </c>
      <c r="CJ208" s="146">
        <v>133.30000000000001</v>
      </c>
      <c r="CK208" s="146">
        <v>135.6</v>
      </c>
      <c r="CL208" s="146">
        <v>135.80000000000001</v>
      </c>
      <c r="CM208" s="147">
        <v>137.30000000000001</v>
      </c>
      <c r="CN208" s="147">
        <v>136.9</v>
      </c>
      <c r="CO208" s="147">
        <v>136.9</v>
      </c>
      <c r="CP208" s="148">
        <v>137</v>
      </c>
      <c r="CQ208" s="149">
        <v>135.1</v>
      </c>
      <c r="CR208" s="149">
        <v>133.69999999999999</v>
      </c>
      <c r="CS208" s="149">
        <v>136.1</v>
      </c>
      <c r="CT208" s="149">
        <v>133.4</v>
      </c>
      <c r="CU208" s="150">
        <v>131.6</v>
      </c>
      <c r="CV208" s="150">
        <v>127</v>
      </c>
      <c r="CW208" s="150">
        <v>125</v>
      </c>
      <c r="CX208" s="150">
        <v>117.2</v>
      </c>
      <c r="CY208" s="150">
        <v>112.6</v>
      </c>
      <c r="CZ208" s="150">
        <v>110.4</v>
      </c>
      <c r="DA208" s="150">
        <v>106.6</v>
      </c>
      <c r="DB208" s="151">
        <v>107.8</v>
      </c>
      <c r="DC208" s="151">
        <v>110.9</v>
      </c>
      <c r="DD208" s="151">
        <v>117.2</v>
      </c>
      <c r="DE208" s="151">
        <v>118.9</v>
      </c>
      <c r="DF208" s="151">
        <v>118</v>
      </c>
      <c r="DG208" s="151">
        <v>120.1</v>
      </c>
      <c r="DH208" s="151">
        <v>121.5</v>
      </c>
      <c r="DI208" s="151">
        <v>124.2</v>
      </c>
      <c r="DJ208" s="151">
        <v>124.7</v>
      </c>
      <c r="DK208" s="151">
        <v>125.9</v>
      </c>
      <c r="DL208" s="151">
        <v>128.80000000000001</v>
      </c>
      <c r="DM208" s="152">
        <v>129.19999999999999</v>
      </c>
      <c r="DN208" s="152">
        <v>130.30000000000001</v>
      </c>
      <c r="DO208" s="152">
        <v>136.30000000000001</v>
      </c>
      <c r="DP208" s="152">
        <v>138.30000000000001</v>
      </c>
      <c r="DQ208" s="152">
        <v>142</v>
      </c>
      <c r="DR208" s="152">
        <v>146.69999999999999</v>
      </c>
      <c r="DS208" s="152">
        <v>151.5</v>
      </c>
      <c r="DT208" s="152">
        <v>156.6</v>
      </c>
      <c r="DU208" s="152">
        <v>159.5</v>
      </c>
      <c r="DV208" s="152">
        <v>155.6</v>
      </c>
      <c r="DW208" s="152">
        <v>158.80000000000001</v>
      </c>
      <c r="DX208" s="152">
        <v>159.4</v>
      </c>
      <c r="DY208" s="152">
        <v>160.80000000000001</v>
      </c>
      <c r="DZ208" s="152">
        <v>163.6</v>
      </c>
      <c r="EA208" s="152">
        <v>160.5</v>
      </c>
      <c r="EB208" s="152">
        <v>158.5</v>
      </c>
      <c r="EC208" s="152">
        <v>159.19999999999999</v>
      </c>
      <c r="ED208" s="152">
        <v>157.30000000000001</v>
      </c>
      <c r="EE208" s="152">
        <v>157.1</v>
      </c>
      <c r="EF208" s="152">
        <v>155.69999999999999</v>
      </c>
      <c r="EG208" s="152">
        <v>154.30000000000001</v>
      </c>
      <c r="EH208" s="152">
        <v>150.69999999999999</v>
      </c>
      <c r="EI208" s="152">
        <v>149.9</v>
      </c>
      <c r="EJ208" s="152">
        <v>150.30000000000001</v>
      </c>
      <c r="EK208" s="152">
        <v>152.69999999999999</v>
      </c>
      <c r="EL208" s="152">
        <v>154.5</v>
      </c>
      <c r="EM208" s="152">
        <v>157.5</v>
      </c>
      <c r="EN208" s="152">
        <v>163</v>
      </c>
      <c r="EO208" s="152">
        <v>164.2</v>
      </c>
      <c r="EP208" s="152">
        <v>165.7</v>
      </c>
      <c r="EQ208" s="152">
        <v>166.2</v>
      </c>
      <c r="ER208" s="152">
        <v>163.80000000000001</v>
      </c>
      <c r="ES208" s="152">
        <v>162.9</v>
      </c>
      <c r="ET208" s="152">
        <v>165.6</v>
      </c>
      <c r="EU208" s="152">
        <v>169.4</v>
      </c>
      <c r="EV208" s="152">
        <v>173.2</v>
      </c>
      <c r="EW208" s="152">
        <v>174.3</v>
      </c>
    </row>
    <row r="209" spans="1:153">
      <c r="A209" s="141" t="s">
        <v>7452</v>
      </c>
      <c r="B209" s="141" t="s">
        <v>7453</v>
      </c>
      <c r="C209" s="142">
        <v>0.21459</v>
      </c>
      <c r="D209" s="143">
        <v>103</v>
      </c>
      <c r="E209" s="143">
        <v>104</v>
      </c>
      <c r="F209" s="143">
        <v>104.7</v>
      </c>
      <c r="G209" s="143">
        <v>105.2</v>
      </c>
      <c r="H209" s="143">
        <v>105.4</v>
      </c>
      <c r="I209" s="143">
        <v>109.4</v>
      </c>
      <c r="J209" s="143">
        <v>108</v>
      </c>
      <c r="K209" s="143">
        <v>109.1</v>
      </c>
      <c r="L209" s="143">
        <v>109.4</v>
      </c>
      <c r="M209" s="143">
        <v>109.9</v>
      </c>
      <c r="N209" s="143">
        <v>109.7</v>
      </c>
      <c r="O209" s="143">
        <v>110.1</v>
      </c>
      <c r="P209" s="143">
        <v>112.4</v>
      </c>
      <c r="Q209" s="143">
        <v>113.2</v>
      </c>
      <c r="R209" s="143">
        <v>113.3</v>
      </c>
      <c r="S209" s="143">
        <v>114.5</v>
      </c>
      <c r="T209" s="143">
        <v>115.1</v>
      </c>
      <c r="U209" s="143">
        <v>114.5</v>
      </c>
      <c r="V209" s="143">
        <v>113.9</v>
      </c>
      <c r="W209" s="143">
        <v>114.4</v>
      </c>
      <c r="X209" s="143">
        <v>114</v>
      </c>
      <c r="Y209" s="143">
        <v>115.1</v>
      </c>
      <c r="Z209" s="143">
        <v>115.7</v>
      </c>
      <c r="AA209" s="143">
        <v>115.8</v>
      </c>
      <c r="AB209" s="143">
        <v>116.3</v>
      </c>
      <c r="AC209" s="143">
        <v>117.7</v>
      </c>
      <c r="AD209" s="143">
        <v>119.5</v>
      </c>
      <c r="AE209" s="143">
        <v>119.5</v>
      </c>
      <c r="AF209" s="143">
        <v>120.3</v>
      </c>
      <c r="AG209" s="143">
        <v>121.2</v>
      </c>
      <c r="AH209" s="143">
        <v>121</v>
      </c>
      <c r="AI209" s="143">
        <v>121.4</v>
      </c>
      <c r="AJ209" s="143">
        <v>121.4</v>
      </c>
      <c r="AK209" s="143">
        <v>120.6</v>
      </c>
      <c r="AL209" s="143">
        <v>121.4</v>
      </c>
      <c r="AM209" s="143">
        <v>123.4</v>
      </c>
      <c r="AN209" s="143">
        <v>122</v>
      </c>
      <c r="AO209" s="143">
        <v>120.7</v>
      </c>
      <c r="AP209" s="143">
        <v>120.5</v>
      </c>
      <c r="AQ209" s="143">
        <v>122.8</v>
      </c>
      <c r="AR209" s="143">
        <v>123.9</v>
      </c>
      <c r="AS209" s="143">
        <v>123.5</v>
      </c>
      <c r="AT209" s="143">
        <v>124.6</v>
      </c>
      <c r="AU209" s="143">
        <v>125.5</v>
      </c>
      <c r="AV209" s="143">
        <v>125.1</v>
      </c>
      <c r="AW209" s="143">
        <v>124.8</v>
      </c>
      <c r="AX209" s="143">
        <v>125</v>
      </c>
      <c r="AY209" s="143">
        <v>124.6</v>
      </c>
      <c r="AZ209" s="143">
        <v>124.6</v>
      </c>
      <c r="BA209" s="143">
        <v>124.7</v>
      </c>
      <c r="BB209" s="143">
        <v>125.9</v>
      </c>
      <c r="BC209" s="143">
        <v>126.5</v>
      </c>
      <c r="BD209" s="143">
        <v>126.9</v>
      </c>
      <c r="BE209" s="143">
        <v>126.8</v>
      </c>
      <c r="BF209" s="143">
        <v>127.8</v>
      </c>
      <c r="BG209" s="143">
        <v>127.9</v>
      </c>
      <c r="BH209" s="143">
        <v>128</v>
      </c>
      <c r="BI209" s="143">
        <v>128.5</v>
      </c>
      <c r="BJ209" s="143">
        <v>128</v>
      </c>
      <c r="BK209" s="144">
        <v>128.5</v>
      </c>
      <c r="BL209" s="143">
        <v>129.19999999999999</v>
      </c>
      <c r="BM209" s="143">
        <v>130.5</v>
      </c>
      <c r="BN209" s="143">
        <v>130.6</v>
      </c>
      <c r="BO209" s="143">
        <v>129.19999999999999</v>
      </c>
      <c r="BP209" s="143">
        <v>128.4</v>
      </c>
      <c r="BQ209" s="143">
        <v>127.8</v>
      </c>
      <c r="BR209" s="145">
        <v>128.4</v>
      </c>
      <c r="BS209" s="145">
        <v>128.69999999999999</v>
      </c>
      <c r="BT209" s="145">
        <v>128.1</v>
      </c>
      <c r="BU209" s="145">
        <v>129.19999999999999</v>
      </c>
      <c r="BV209" s="145">
        <v>128.5</v>
      </c>
      <c r="BW209" s="145">
        <v>127.4</v>
      </c>
      <c r="BX209" s="145">
        <v>127.3</v>
      </c>
      <c r="BY209" s="145">
        <v>127.5</v>
      </c>
      <c r="BZ209" s="143">
        <v>127.9</v>
      </c>
      <c r="CA209" s="143">
        <v>129</v>
      </c>
      <c r="CB209" s="143">
        <v>129.1</v>
      </c>
      <c r="CC209" s="143">
        <v>129.30000000000001</v>
      </c>
      <c r="CD209" s="143">
        <v>129.80000000000001</v>
      </c>
      <c r="CE209" s="143">
        <v>129.5</v>
      </c>
      <c r="CF209" s="143">
        <v>129.69999999999999</v>
      </c>
      <c r="CG209" s="143">
        <v>130</v>
      </c>
      <c r="CH209" s="143">
        <v>130.5</v>
      </c>
      <c r="CI209" s="143">
        <v>131.30000000000001</v>
      </c>
      <c r="CJ209" s="146">
        <v>131.30000000000001</v>
      </c>
      <c r="CK209" s="146">
        <v>131.30000000000001</v>
      </c>
      <c r="CL209" s="146">
        <v>130.9</v>
      </c>
      <c r="CM209" s="147">
        <v>132.30000000000001</v>
      </c>
      <c r="CN209" s="147">
        <v>132.30000000000001</v>
      </c>
      <c r="CO209" s="147">
        <v>132.4</v>
      </c>
      <c r="CP209" s="148">
        <v>133.19999999999999</v>
      </c>
      <c r="CQ209" s="149">
        <v>133.9</v>
      </c>
      <c r="CR209" s="149">
        <v>134.6</v>
      </c>
      <c r="CS209" s="149">
        <v>135.69999999999999</v>
      </c>
      <c r="CT209" s="149">
        <v>136.4</v>
      </c>
      <c r="CU209" s="150">
        <v>136.5</v>
      </c>
      <c r="CV209" s="150">
        <v>136.6</v>
      </c>
      <c r="CW209" s="150">
        <v>137</v>
      </c>
      <c r="CX209" s="150">
        <v>137.5</v>
      </c>
      <c r="CY209" s="150">
        <v>137.6</v>
      </c>
      <c r="CZ209" s="150">
        <v>137.80000000000001</v>
      </c>
      <c r="DA209" s="150">
        <v>137.80000000000001</v>
      </c>
      <c r="DB209" s="151">
        <v>138.1</v>
      </c>
      <c r="DC209" s="151">
        <v>138.6</v>
      </c>
      <c r="DD209" s="151">
        <v>139.19999999999999</v>
      </c>
      <c r="DE209" s="151">
        <v>138.6</v>
      </c>
      <c r="DF209" s="151">
        <v>139.30000000000001</v>
      </c>
      <c r="DG209" s="151">
        <v>139.30000000000001</v>
      </c>
      <c r="DH209" s="151">
        <v>140.9</v>
      </c>
      <c r="DI209" s="151">
        <v>142</v>
      </c>
      <c r="DJ209" s="151">
        <v>142.9</v>
      </c>
      <c r="DK209" s="151">
        <v>142.69999999999999</v>
      </c>
      <c r="DL209" s="151">
        <v>143.1</v>
      </c>
      <c r="DM209" s="152">
        <v>144.5</v>
      </c>
      <c r="DN209" s="152">
        <v>145.6</v>
      </c>
      <c r="DO209" s="152">
        <v>148.1</v>
      </c>
      <c r="DP209" s="152">
        <v>150</v>
      </c>
      <c r="DQ209" s="152">
        <v>150.80000000000001</v>
      </c>
      <c r="DR209" s="152">
        <v>150.80000000000001</v>
      </c>
      <c r="DS209" s="152">
        <v>152.5</v>
      </c>
      <c r="DT209" s="152">
        <v>155</v>
      </c>
      <c r="DU209" s="152">
        <v>156.30000000000001</v>
      </c>
      <c r="DV209" s="152">
        <v>160.1</v>
      </c>
      <c r="DW209" s="152">
        <v>163.30000000000001</v>
      </c>
      <c r="DX209" s="152">
        <v>163.69999999999999</v>
      </c>
      <c r="DY209" s="152">
        <v>164.7</v>
      </c>
      <c r="DZ209" s="152">
        <v>163.4</v>
      </c>
      <c r="EA209" s="152">
        <v>164.7</v>
      </c>
      <c r="EB209" s="152">
        <v>166.6</v>
      </c>
      <c r="EC209" s="152">
        <v>166</v>
      </c>
      <c r="ED209" s="152">
        <v>166.3</v>
      </c>
      <c r="EE209" s="152">
        <v>166.2</v>
      </c>
      <c r="EF209" s="152">
        <v>165.1</v>
      </c>
      <c r="EG209" s="152">
        <v>164</v>
      </c>
      <c r="EH209" s="152">
        <v>165.1</v>
      </c>
      <c r="EI209" s="152">
        <v>165.1</v>
      </c>
      <c r="EJ209" s="152">
        <v>164.3</v>
      </c>
      <c r="EK209" s="152">
        <v>165.5</v>
      </c>
      <c r="EL209" s="152">
        <v>165.1</v>
      </c>
      <c r="EM209" s="152">
        <v>166</v>
      </c>
      <c r="EN209" s="152">
        <v>166.5</v>
      </c>
      <c r="EO209" s="152">
        <v>166.5</v>
      </c>
      <c r="EP209" s="152">
        <v>166</v>
      </c>
      <c r="EQ209" s="152">
        <v>165.8</v>
      </c>
      <c r="ER209" s="152">
        <v>165.9</v>
      </c>
      <c r="ES209" s="152">
        <v>165.7</v>
      </c>
      <c r="ET209" s="152">
        <v>166</v>
      </c>
      <c r="EU209" s="152">
        <v>167.3</v>
      </c>
      <c r="EV209" s="152">
        <v>167.3</v>
      </c>
      <c r="EW209" s="152">
        <v>168.7</v>
      </c>
    </row>
    <row r="210" spans="1:153">
      <c r="A210" s="141" t="s">
        <v>7454</v>
      </c>
      <c r="B210" s="141" t="s">
        <v>7455</v>
      </c>
      <c r="C210" s="142">
        <v>0.15875</v>
      </c>
      <c r="D210" s="143">
        <v>102.8</v>
      </c>
      <c r="E210" s="143">
        <v>104</v>
      </c>
      <c r="F210" s="143">
        <v>104.5</v>
      </c>
      <c r="G210" s="143">
        <v>104.6</v>
      </c>
      <c r="H210" s="143">
        <v>104.3</v>
      </c>
      <c r="I210" s="143">
        <v>108.8</v>
      </c>
      <c r="J210" s="143">
        <v>106.4</v>
      </c>
      <c r="K210" s="143">
        <v>107.6</v>
      </c>
      <c r="L210" s="143">
        <v>108.3</v>
      </c>
      <c r="M210" s="143">
        <v>108.7</v>
      </c>
      <c r="N210" s="143">
        <v>108.4</v>
      </c>
      <c r="O210" s="143">
        <v>109</v>
      </c>
      <c r="P210" s="143">
        <v>112</v>
      </c>
      <c r="Q210" s="143">
        <v>113.3</v>
      </c>
      <c r="R210" s="143">
        <v>112.2</v>
      </c>
      <c r="S210" s="143">
        <v>113.2</v>
      </c>
      <c r="T210" s="143">
        <v>113.8</v>
      </c>
      <c r="U210" s="143">
        <v>112.8</v>
      </c>
      <c r="V210" s="143">
        <v>112.5</v>
      </c>
      <c r="W210" s="143">
        <v>112.3</v>
      </c>
      <c r="X210" s="143">
        <v>111.9</v>
      </c>
      <c r="Y210" s="143">
        <v>112.4</v>
      </c>
      <c r="Z210" s="143">
        <v>113.2</v>
      </c>
      <c r="AA210" s="143">
        <v>113.2</v>
      </c>
      <c r="AB210" s="143">
        <v>114</v>
      </c>
      <c r="AC210" s="143">
        <v>115.6</v>
      </c>
      <c r="AD210" s="143">
        <v>117.6</v>
      </c>
      <c r="AE210" s="143">
        <v>116.8</v>
      </c>
      <c r="AF210" s="143">
        <v>117.7</v>
      </c>
      <c r="AG210" s="143">
        <v>119.1</v>
      </c>
      <c r="AH210" s="143">
        <v>118.7</v>
      </c>
      <c r="AI210" s="143">
        <v>119</v>
      </c>
      <c r="AJ210" s="143">
        <v>119.1</v>
      </c>
      <c r="AK210" s="143">
        <v>117.9</v>
      </c>
      <c r="AL210" s="143">
        <v>118.8</v>
      </c>
      <c r="AM210" s="143">
        <v>121.2</v>
      </c>
      <c r="AN210" s="143">
        <v>119.6</v>
      </c>
      <c r="AO210" s="143">
        <v>118.2</v>
      </c>
      <c r="AP210" s="143">
        <v>117.6</v>
      </c>
      <c r="AQ210" s="143">
        <v>120.3</v>
      </c>
      <c r="AR210" s="143">
        <v>121.5</v>
      </c>
      <c r="AS210" s="143">
        <v>121.3</v>
      </c>
      <c r="AT210" s="143">
        <v>122.6</v>
      </c>
      <c r="AU210" s="143">
        <v>123.1</v>
      </c>
      <c r="AV210" s="143">
        <v>123.1</v>
      </c>
      <c r="AW210" s="143">
        <v>122.9</v>
      </c>
      <c r="AX210" s="143">
        <v>123</v>
      </c>
      <c r="AY210" s="143">
        <v>122.4</v>
      </c>
      <c r="AZ210" s="143">
        <v>122.5</v>
      </c>
      <c r="BA210" s="143">
        <v>122.2</v>
      </c>
      <c r="BB210" s="143">
        <v>123.2</v>
      </c>
      <c r="BC210" s="143">
        <v>124.1</v>
      </c>
      <c r="BD210" s="143">
        <v>123.9</v>
      </c>
      <c r="BE210" s="143">
        <v>123.8</v>
      </c>
      <c r="BF210" s="143">
        <v>124.5</v>
      </c>
      <c r="BG210" s="143">
        <v>124.3</v>
      </c>
      <c r="BH210" s="143">
        <v>124.2</v>
      </c>
      <c r="BI210" s="143">
        <v>124.9</v>
      </c>
      <c r="BJ210" s="143">
        <v>123.6</v>
      </c>
      <c r="BK210" s="144">
        <v>123.9</v>
      </c>
      <c r="BL210" s="143">
        <v>125.2</v>
      </c>
      <c r="BM210" s="143">
        <v>127.2</v>
      </c>
      <c r="BN210" s="143">
        <v>127.2</v>
      </c>
      <c r="BO210" s="143">
        <v>125.2</v>
      </c>
      <c r="BP210" s="143">
        <v>123.6</v>
      </c>
      <c r="BQ210" s="143">
        <v>123.1</v>
      </c>
      <c r="BR210" s="145">
        <v>123.8</v>
      </c>
      <c r="BS210" s="145">
        <v>124.6</v>
      </c>
      <c r="BT210" s="145">
        <v>123.7</v>
      </c>
      <c r="BU210" s="145">
        <v>125.1</v>
      </c>
      <c r="BV210" s="145">
        <v>124</v>
      </c>
      <c r="BW210" s="145">
        <v>122.5</v>
      </c>
      <c r="BX210" s="145">
        <v>122.2</v>
      </c>
      <c r="BY210" s="145">
        <v>122.6</v>
      </c>
      <c r="BZ210" s="143">
        <v>123</v>
      </c>
      <c r="CA210" s="143">
        <v>124.3</v>
      </c>
      <c r="CB210" s="143">
        <v>124</v>
      </c>
      <c r="CC210" s="143">
        <v>123.7</v>
      </c>
      <c r="CD210" s="143">
        <v>124.2</v>
      </c>
      <c r="CE210" s="143">
        <v>124</v>
      </c>
      <c r="CF210" s="143">
        <v>124</v>
      </c>
      <c r="CG210" s="143">
        <v>123.8</v>
      </c>
      <c r="CH210" s="143">
        <v>123.8</v>
      </c>
      <c r="CI210" s="143">
        <v>124.8</v>
      </c>
      <c r="CJ210" s="146">
        <v>124.5</v>
      </c>
      <c r="CK210" s="146">
        <v>124.4</v>
      </c>
      <c r="CL210" s="146">
        <v>123.3</v>
      </c>
      <c r="CM210" s="147">
        <v>124.1</v>
      </c>
      <c r="CN210" s="147">
        <v>123.9</v>
      </c>
      <c r="CO210" s="147">
        <v>124</v>
      </c>
      <c r="CP210" s="148">
        <v>124.8</v>
      </c>
      <c r="CQ210" s="149">
        <v>124.8</v>
      </c>
      <c r="CR210" s="149">
        <v>125.3</v>
      </c>
      <c r="CS210" s="149">
        <v>126.4</v>
      </c>
      <c r="CT210" s="149">
        <v>126.6</v>
      </c>
      <c r="CU210" s="150">
        <v>126.8</v>
      </c>
      <c r="CV210" s="150">
        <v>126.7</v>
      </c>
      <c r="CW210" s="150">
        <v>127.1</v>
      </c>
      <c r="CX210" s="150">
        <v>127.8</v>
      </c>
      <c r="CY210" s="150">
        <v>127.9</v>
      </c>
      <c r="CZ210" s="150">
        <v>127.7</v>
      </c>
      <c r="DA210" s="150">
        <v>127.9</v>
      </c>
      <c r="DB210" s="151">
        <v>128.30000000000001</v>
      </c>
      <c r="DC210" s="151">
        <v>128.6</v>
      </c>
      <c r="DD210" s="151">
        <v>129.1</v>
      </c>
      <c r="DE210" s="151">
        <v>128.5</v>
      </c>
      <c r="DF210" s="151">
        <v>129</v>
      </c>
      <c r="DG210" s="151">
        <v>129.1</v>
      </c>
      <c r="DH210" s="151">
        <v>130.80000000000001</v>
      </c>
      <c r="DI210" s="151">
        <v>132.30000000000001</v>
      </c>
      <c r="DJ210" s="151">
        <v>133</v>
      </c>
      <c r="DK210" s="151">
        <v>132.1</v>
      </c>
      <c r="DL210" s="151">
        <v>132.6</v>
      </c>
      <c r="DM210" s="152">
        <v>133.9</v>
      </c>
      <c r="DN210" s="152">
        <v>135.4</v>
      </c>
      <c r="DO210" s="152">
        <v>137.9</v>
      </c>
      <c r="DP210" s="152">
        <v>138.80000000000001</v>
      </c>
      <c r="DQ210" s="152">
        <v>140</v>
      </c>
      <c r="DR210" s="152">
        <v>139.9</v>
      </c>
      <c r="DS210" s="152">
        <v>141.5</v>
      </c>
      <c r="DT210" s="152">
        <v>144</v>
      </c>
      <c r="DU210" s="152">
        <v>144.80000000000001</v>
      </c>
      <c r="DV210" s="152">
        <v>149.1</v>
      </c>
      <c r="DW210" s="152">
        <v>153.1</v>
      </c>
      <c r="DX210" s="152">
        <v>154</v>
      </c>
      <c r="DY210" s="152">
        <v>155</v>
      </c>
      <c r="DZ210" s="152">
        <v>154</v>
      </c>
      <c r="EA210" s="152">
        <v>154.4</v>
      </c>
      <c r="EB210" s="152">
        <v>156.4</v>
      </c>
      <c r="EC210" s="152">
        <v>155.80000000000001</v>
      </c>
      <c r="ED210" s="152">
        <v>156.19999999999999</v>
      </c>
      <c r="EE210" s="152">
        <v>156.1</v>
      </c>
      <c r="EF210" s="152">
        <v>154.6</v>
      </c>
      <c r="EG210" s="152">
        <v>153.1</v>
      </c>
      <c r="EH210" s="152">
        <v>154.69999999999999</v>
      </c>
      <c r="EI210" s="152">
        <v>154.30000000000001</v>
      </c>
      <c r="EJ210" s="152">
        <v>153.1</v>
      </c>
      <c r="EK210" s="152">
        <v>154.1</v>
      </c>
      <c r="EL210" s="152">
        <v>153.6</v>
      </c>
      <c r="EM210" s="152">
        <v>154.80000000000001</v>
      </c>
      <c r="EN210" s="152">
        <v>155.30000000000001</v>
      </c>
      <c r="EO210" s="152">
        <v>155.69999999999999</v>
      </c>
      <c r="EP210" s="152">
        <v>155</v>
      </c>
      <c r="EQ210" s="152">
        <v>154.1</v>
      </c>
      <c r="ER210" s="152">
        <v>154.30000000000001</v>
      </c>
      <c r="ES210" s="152">
        <v>153.69999999999999</v>
      </c>
      <c r="ET210" s="152">
        <v>154</v>
      </c>
      <c r="EU210" s="152">
        <v>155</v>
      </c>
      <c r="EV210" s="152">
        <v>154.80000000000001</v>
      </c>
      <c r="EW210" s="152">
        <v>156.5</v>
      </c>
    </row>
    <row r="211" spans="1:153">
      <c r="A211" s="141" t="s">
        <v>7456</v>
      </c>
      <c r="B211" s="141" t="s">
        <v>7457</v>
      </c>
      <c r="C211" s="142">
        <v>3.5000000000000003E-2</v>
      </c>
      <c r="D211" s="143">
        <v>104</v>
      </c>
      <c r="E211" s="143">
        <v>104.1</v>
      </c>
      <c r="F211" s="143">
        <v>104</v>
      </c>
      <c r="G211" s="143">
        <v>105.7</v>
      </c>
      <c r="H211" s="143">
        <v>108.1</v>
      </c>
      <c r="I211" s="143">
        <v>112.5</v>
      </c>
      <c r="J211" s="143">
        <v>114.3</v>
      </c>
      <c r="K211" s="143">
        <v>114.1</v>
      </c>
      <c r="L211" s="143">
        <v>115</v>
      </c>
      <c r="M211" s="143">
        <v>114.1</v>
      </c>
      <c r="N211" s="143">
        <v>114.5</v>
      </c>
      <c r="O211" s="143">
        <v>114.3</v>
      </c>
      <c r="P211" s="143">
        <v>116.3</v>
      </c>
      <c r="Q211" s="143">
        <v>115.7</v>
      </c>
      <c r="R211" s="143">
        <v>116.7</v>
      </c>
      <c r="S211" s="143">
        <v>119.3</v>
      </c>
      <c r="T211" s="143">
        <v>120.6</v>
      </c>
      <c r="U211" s="143">
        <v>120.5</v>
      </c>
      <c r="V211" s="143">
        <v>120.9</v>
      </c>
      <c r="W211" s="143">
        <v>121.5</v>
      </c>
      <c r="X211" s="143">
        <v>123</v>
      </c>
      <c r="Y211" s="143">
        <v>124.1</v>
      </c>
      <c r="Z211" s="143">
        <v>125.2</v>
      </c>
      <c r="AA211" s="143">
        <v>125.6</v>
      </c>
      <c r="AB211" s="143">
        <v>125.5</v>
      </c>
      <c r="AC211" s="143">
        <v>127.2</v>
      </c>
      <c r="AD211" s="143">
        <v>127.9</v>
      </c>
      <c r="AE211" s="143">
        <v>128.4</v>
      </c>
      <c r="AF211" s="143">
        <v>129.30000000000001</v>
      </c>
      <c r="AG211" s="143">
        <v>129</v>
      </c>
      <c r="AH211" s="143">
        <v>129.30000000000001</v>
      </c>
      <c r="AI211" s="143">
        <v>129.6</v>
      </c>
      <c r="AJ211" s="143">
        <v>131</v>
      </c>
      <c r="AK211" s="143">
        <v>130.80000000000001</v>
      </c>
      <c r="AL211" s="143">
        <v>130.80000000000001</v>
      </c>
      <c r="AM211" s="143">
        <v>131.80000000000001</v>
      </c>
      <c r="AN211" s="143">
        <v>131</v>
      </c>
      <c r="AO211" s="143">
        <v>130.80000000000001</v>
      </c>
      <c r="AP211" s="143">
        <v>130.30000000000001</v>
      </c>
      <c r="AQ211" s="143">
        <v>130.6</v>
      </c>
      <c r="AR211" s="143">
        <v>131.19999999999999</v>
      </c>
      <c r="AS211" s="143">
        <v>131.1</v>
      </c>
      <c r="AT211" s="143">
        <v>131.1</v>
      </c>
      <c r="AU211" s="143">
        <v>133</v>
      </c>
      <c r="AV211" s="143">
        <v>132.6</v>
      </c>
      <c r="AW211" s="143">
        <v>132.80000000000001</v>
      </c>
      <c r="AX211" s="143">
        <v>132.6</v>
      </c>
      <c r="AY211" s="143">
        <v>133.9</v>
      </c>
      <c r="AZ211" s="143">
        <v>133.1</v>
      </c>
      <c r="BA211" s="143">
        <v>135.80000000000001</v>
      </c>
      <c r="BB211" s="143">
        <v>135</v>
      </c>
      <c r="BC211" s="143">
        <v>134.9</v>
      </c>
      <c r="BD211" s="143">
        <v>137.69999999999999</v>
      </c>
      <c r="BE211" s="143">
        <v>138.6</v>
      </c>
      <c r="BF211" s="143">
        <v>140.9</v>
      </c>
      <c r="BG211" s="143">
        <v>142.1</v>
      </c>
      <c r="BH211" s="143">
        <v>143.1</v>
      </c>
      <c r="BI211" s="143">
        <v>144.1</v>
      </c>
      <c r="BJ211" s="143">
        <v>146.1</v>
      </c>
      <c r="BK211" s="144">
        <v>147.80000000000001</v>
      </c>
      <c r="BL211" s="143">
        <v>146</v>
      </c>
      <c r="BM211" s="143">
        <v>145.6</v>
      </c>
      <c r="BN211" s="143">
        <v>145.30000000000001</v>
      </c>
      <c r="BO211" s="143">
        <v>145.69999999999999</v>
      </c>
      <c r="BP211" s="143">
        <v>147.19999999999999</v>
      </c>
      <c r="BQ211" s="143">
        <v>145.6</v>
      </c>
      <c r="BR211" s="145">
        <v>146.6</v>
      </c>
      <c r="BS211" s="145">
        <v>146.4</v>
      </c>
      <c r="BT211" s="145">
        <v>146.4</v>
      </c>
      <c r="BU211" s="145">
        <v>145.9</v>
      </c>
      <c r="BV211" s="145">
        <v>146.4</v>
      </c>
      <c r="BW211" s="145">
        <v>146.5</v>
      </c>
      <c r="BX211" s="145">
        <v>146.5</v>
      </c>
      <c r="BY211" s="145">
        <v>146</v>
      </c>
      <c r="BZ211" s="143">
        <v>146.4</v>
      </c>
      <c r="CA211" s="143">
        <v>147.19999999999999</v>
      </c>
      <c r="CB211" s="143">
        <v>149.19999999999999</v>
      </c>
      <c r="CC211" s="143">
        <v>152.5</v>
      </c>
      <c r="CD211" s="143">
        <v>153.19999999999999</v>
      </c>
      <c r="CE211" s="143">
        <v>152.4</v>
      </c>
      <c r="CF211" s="143">
        <v>153.1</v>
      </c>
      <c r="CG211" s="143">
        <v>155.69999999999999</v>
      </c>
      <c r="CH211" s="143">
        <v>157.19999999999999</v>
      </c>
      <c r="CI211" s="143">
        <v>158</v>
      </c>
      <c r="CJ211" s="146">
        <v>157.69999999999999</v>
      </c>
      <c r="CK211" s="146">
        <v>157.4</v>
      </c>
      <c r="CL211" s="146">
        <v>158.6</v>
      </c>
      <c r="CM211" s="147">
        <v>162.19999999999999</v>
      </c>
      <c r="CN211" s="147">
        <v>162.80000000000001</v>
      </c>
      <c r="CO211" s="147">
        <v>162.5</v>
      </c>
      <c r="CP211" s="148">
        <v>163.4</v>
      </c>
      <c r="CQ211" s="149">
        <v>165.7</v>
      </c>
      <c r="CR211" s="149">
        <v>166.4</v>
      </c>
      <c r="CS211" s="149">
        <v>168</v>
      </c>
      <c r="CT211" s="149">
        <v>171</v>
      </c>
      <c r="CU211" s="150">
        <v>171.4</v>
      </c>
      <c r="CV211" s="150">
        <v>172.4</v>
      </c>
      <c r="CW211" s="150">
        <v>172.3</v>
      </c>
      <c r="CX211" s="150">
        <v>173</v>
      </c>
      <c r="CY211" s="150">
        <v>173.5</v>
      </c>
      <c r="CZ211" s="150">
        <v>174.9</v>
      </c>
      <c r="DA211" s="150">
        <v>174.4</v>
      </c>
      <c r="DB211" s="151">
        <v>174</v>
      </c>
      <c r="DC211" s="151">
        <v>174</v>
      </c>
      <c r="DD211" s="151">
        <v>174.6</v>
      </c>
      <c r="DE211" s="151">
        <v>174</v>
      </c>
      <c r="DF211" s="151">
        <v>174.1</v>
      </c>
      <c r="DG211" s="151">
        <v>174.4</v>
      </c>
      <c r="DH211" s="151">
        <v>175.4</v>
      </c>
      <c r="DI211" s="151">
        <v>176.1</v>
      </c>
      <c r="DJ211" s="151">
        <v>177.9</v>
      </c>
      <c r="DK211" s="151">
        <v>180.4</v>
      </c>
      <c r="DL211" s="151">
        <v>180.7</v>
      </c>
      <c r="DM211" s="152">
        <v>183.4</v>
      </c>
      <c r="DN211" s="152">
        <v>183.4</v>
      </c>
      <c r="DO211" s="152">
        <v>186.2</v>
      </c>
      <c r="DP211" s="152">
        <v>189.2</v>
      </c>
      <c r="DQ211" s="152">
        <v>190</v>
      </c>
      <c r="DR211" s="152">
        <v>190.4</v>
      </c>
      <c r="DS211" s="152">
        <v>193</v>
      </c>
      <c r="DT211" s="152">
        <v>196.2</v>
      </c>
      <c r="DU211" s="152">
        <v>198</v>
      </c>
      <c r="DV211" s="152">
        <v>201.4</v>
      </c>
      <c r="DW211" s="152">
        <v>202.2</v>
      </c>
      <c r="DX211" s="152">
        <v>202</v>
      </c>
      <c r="DY211" s="152">
        <v>203.7</v>
      </c>
      <c r="DZ211" s="152">
        <v>204.4</v>
      </c>
      <c r="EA211" s="152">
        <v>205.8</v>
      </c>
      <c r="EB211" s="152">
        <v>206.1</v>
      </c>
      <c r="EC211" s="152">
        <v>206</v>
      </c>
      <c r="ED211" s="152">
        <v>206.2</v>
      </c>
      <c r="EE211" s="152">
        <v>205.7</v>
      </c>
      <c r="EF211" s="152">
        <v>205.8</v>
      </c>
      <c r="EG211" s="152">
        <v>205.6</v>
      </c>
      <c r="EH211" s="152">
        <v>205</v>
      </c>
      <c r="EI211" s="152">
        <v>206.1</v>
      </c>
      <c r="EJ211" s="152">
        <v>206.5</v>
      </c>
      <c r="EK211" s="152">
        <v>208.8</v>
      </c>
      <c r="EL211" s="152">
        <v>208.6</v>
      </c>
      <c r="EM211" s="152">
        <v>209.1</v>
      </c>
      <c r="EN211" s="152">
        <v>208.5</v>
      </c>
      <c r="EO211" s="152">
        <v>209.1</v>
      </c>
      <c r="EP211" s="152">
        <v>209.1</v>
      </c>
      <c r="EQ211" s="152">
        <v>209.7</v>
      </c>
      <c r="ER211" s="152">
        <v>208.8</v>
      </c>
      <c r="ES211" s="152">
        <v>210.1</v>
      </c>
      <c r="ET211" s="152">
        <v>209.8</v>
      </c>
      <c r="EU211" s="152">
        <v>213.3</v>
      </c>
      <c r="EV211" s="152">
        <v>213.8</v>
      </c>
      <c r="EW211" s="152">
        <v>214.2</v>
      </c>
    </row>
    <row r="212" spans="1:153">
      <c r="A212" s="141" t="s">
        <v>7458</v>
      </c>
      <c r="B212" s="141" t="s">
        <v>7459</v>
      </c>
      <c r="C212" s="142">
        <v>2.0840000000000001E-2</v>
      </c>
      <c r="D212" s="143">
        <v>103</v>
      </c>
      <c r="E212" s="143">
        <v>104.3</v>
      </c>
      <c r="F212" s="143">
        <v>106.6</v>
      </c>
      <c r="G212" s="143">
        <v>109.2</v>
      </c>
      <c r="H212" s="143">
        <v>108.7</v>
      </c>
      <c r="I212" s="143">
        <v>108.9</v>
      </c>
      <c r="J212" s="143">
        <v>109.8</v>
      </c>
      <c r="K212" s="143">
        <v>111.9</v>
      </c>
      <c r="L212" s="143">
        <v>109.1</v>
      </c>
      <c r="M212" s="143">
        <v>111.6</v>
      </c>
      <c r="N212" s="143">
        <v>111.7</v>
      </c>
      <c r="O212" s="143">
        <v>111.3</v>
      </c>
      <c r="P212" s="143">
        <v>109.1</v>
      </c>
      <c r="Q212" s="143">
        <v>108.5</v>
      </c>
      <c r="R212" s="143">
        <v>116.2</v>
      </c>
      <c r="S212" s="143">
        <v>116.1</v>
      </c>
      <c r="T212" s="143">
        <v>115.6</v>
      </c>
      <c r="U212" s="143">
        <v>117</v>
      </c>
      <c r="V212" s="143">
        <v>113.6</v>
      </c>
      <c r="W212" s="143">
        <v>117.9</v>
      </c>
      <c r="X212" s="143">
        <v>114.7</v>
      </c>
      <c r="Y212" s="143">
        <v>120.3</v>
      </c>
      <c r="Z212" s="143">
        <v>119.6</v>
      </c>
      <c r="AA212" s="143">
        <v>119.5</v>
      </c>
      <c r="AB212" s="143">
        <v>118.3</v>
      </c>
      <c r="AC212" s="143">
        <v>118.3</v>
      </c>
      <c r="AD212" s="143">
        <v>119.9</v>
      </c>
      <c r="AE212" s="143">
        <v>125.4</v>
      </c>
      <c r="AF212" s="143">
        <v>125.6</v>
      </c>
      <c r="AG212" s="143">
        <v>124.5</v>
      </c>
      <c r="AH212" s="143">
        <v>124.6</v>
      </c>
      <c r="AI212" s="143">
        <v>125.9</v>
      </c>
      <c r="AJ212" s="143">
        <v>123.2</v>
      </c>
      <c r="AK212" s="143">
        <v>123.7</v>
      </c>
      <c r="AL212" s="143">
        <v>124.7</v>
      </c>
      <c r="AM212" s="143">
        <v>126.1</v>
      </c>
      <c r="AN212" s="143">
        <v>125.5</v>
      </c>
      <c r="AO212" s="143">
        <v>123.4</v>
      </c>
      <c r="AP212" s="143">
        <v>126.2</v>
      </c>
      <c r="AQ212" s="143">
        <v>129.1</v>
      </c>
      <c r="AR212" s="143">
        <v>129.4</v>
      </c>
      <c r="AS212" s="143">
        <v>128.1</v>
      </c>
      <c r="AT212" s="143">
        <v>128.80000000000001</v>
      </c>
      <c r="AU212" s="143">
        <v>130.4</v>
      </c>
      <c r="AV212" s="143">
        <v>128.30000000000001</v>
      </c>
      <c r="AW212" s="143">
        <v>126.5</v>
      </c>
      <c r="AX212" s="143">
        <v>127</v>
      </c>
      <c r="AY212" s="143">
        <v>126.2</v>
      </c>
      <c r="AZ212" s="143">
        <v>126.1</v>
      </c>
      <c r="BA212" s="143">
        <v>125.7</v>
      </c>
      <c r="BB212" s="143">
        <v>131</v>
      </c>
      <c r="BC212" s="143">
        <v>130.30000000000001</v>
      </c>
      <c r="BD212" s="143">
        <v>131.4</v>
      </c>
      <c r="BE212" s="143">
        <v>130.30000000000001</v>
      </c>
      <c r="BF212" s="143">
        <v>131.6</v>
      </c>
      <c r="BG212" s="143">
        <v>131.6</v>
      </c>
      <c r="BH212" s="143">
        <v>131.6</v>
      </c>
      <c r="BI212" s="143">
        <v>129.9</v>
      </c>
      <c r="BJ212" s="143">
        <v>131.19999999999999</v>
      </c>
      <c r="BK212" s="144">
        <v>131.30000000000001</v>
      </c>
      <c r="BL212" s="143">
        <v>131.80000000000001</v>
      </c>
      <c r="BM212" s="143">
        <v>130.69999999999999</v>
      </c>
      <c r="BN212" s="143">
        <v>131.6</v>
      </c>
      <c r="BO212" s="143">
        <v>132.19999999999999</v>
      </c>
      <c r="BP212" s="143">
        <v>133.4</v>
      </c>
      <c r="BQ212" s="143">
        <v>134.19999999999999</v>
      </c>
      <c r="BR212" s="145">
        <v>133.30000000000001</v>
      </c>
      <c r="BS212" s="145">
        <v>130.4</v>
      </c>
      <c r="BT212" s="145">
        <v>130.30000000000001</v>
      </c>
      <c r="BU212" s="145">
        <v>132.80000000000001</v>
      </c>
      <c r="BV212" s="145">
        <v>132.9</v>
      </c>
      <c r="BW212" s="145">
        <v>132.9</v>
      </c>
      <c r="BX212" s="145">
        <v>133.69999999999999</v>
      </c>
      <c r="BY212" s="145">
        <v>134.1</v>
      </c>
      <c r="BZ212" s="143">
        <v>133.9</v>
      </c>
      <c r="CA212" s="143">
        <v>134.1</v>
      </c>
      <c r="CB212" s="143">
        <v>133.9</v>
      </c>
      <c r="CC212" s="143">
        <v>133.30000000000001</v>
      </c>
      <c r="CD212" s="143">
        <v>133.19999999999999</v>
      </c>
      <c r="CE212" s="143">
        <v>133.19999999999999</v>
      </c>
      <c r="CF212" s="143">
        <v>133.6</v>
      </c>
      <c r="CG212" s="143">
        <v>134.1</v>
      </c>
      <c r="CH212" s="143">
        <v>136.4</v>
      </c>
      <c r="CI212" s="143">
        <v>136.69999999999999</v>
      </c>
      <c r="CJ212" s="146">
        <v>139.5</v>
      </c>
      <c r="CK212" s="146">
        <v>140.5</v>
      </c>
      <c r="CL212" s="146">
        <v>142.80000000000001</v>
      </c>
      <c r="CM212" s="147">
        <v>144.4</v>
      </c>
      <c r="CN212" s="147">
        <v>144.9</v>
      </c>
      <c r="CO212" s="147">
        <v>145.9</v>
      </c>
      <c r="CP212" s="148">
        <v>146.4</v>
      </c>
      <c r="CQ212" s="149">
        <v>149.19999999999999</v>
      </c>
      <c r="CR212" s="149">
        <v>151.9</v>
      </c>
      <c r="CS212" s="149">
        <v>152.5</v>
      </c>
      <c r="CT212" s="149">
        <v>152.19999999999999</v>
      </c>
      <c r="CU212" s="150">
        <v>152.4</v>
      </c>
      <c r="CV212" s="150">
        <v>152.5</v>
      </c>
      <c r="CW212" s="150">
        <v>152.4</v>
      </c>
      <c r="CX212" s="150">
        <v>152.4</v>
      </c>
      <c r="CY212" s="150">
        <v>151.69999999999999</v>
      </c>
      <c r="CZ212" s="150">
        <v>151.69999999999999</v>
      </c>
      <c r="DA212" s="150">
        <v>151.6</v>
      </c>
      <c r="DB212" s="151">
        <v>152.1</v>
      </c>
      <c r="DC212" s="151">
        <v>155.80000000000001</v>
      </c>
      <c r="DD212" s="151">
        <v>155.9</v>
      </c>
      <c r="DE212" s="151">
        <v>156.4</v>
      </c>
      <c r="DF212" s="151">
        <v>158.6</v>
      </c>
      <c r="DG212" s="151">
        <v>158.6</v>
      </c>
      <c r="DH212" s="151">
        <v>159.1</v>
      </c>
      <c r="DI212" s="151">
        <v>159</v>
      </c>
      <c r="DJ212" s="151">
        <v>159.9</v>
      </c>
      <c r="DK212" s="151">
        <v>159.4</v>
      </c>
      <c r="DL212" s="151">
        <v>160.19999999999999</v>
      </c>
      <c r="DM212" s="152">
        <v>160.19999999999999</v>
      </c>
      <c r="DN212" s="152">
        <v>159.9</v>
      </c>
      <c r="DO212" s="152">
        <v>162.30000000000001</v>
      </c>
      <c r="DP212" s="152">
        <v>169.4</v>
      </c>
      <c r="DQ212" s="152">
        <v>167.7</v>
      </c>
      <c r="DR212" s="152">
        <v>168.1</v>
      </c>
      <c r="DS212" s="152">
        <v>168.6</v>
      </c>
      <c r="DT212" s="152">
        <v>170</v>
      </c>
      <c r="DU212" s="152">
        <v>174.4</v>
      </c>
      <c r="DV212" s="152">
        <v>175.4</v>
      </c>
      <c r="DW212" s="152">
        <v>175</v>
      </c>
      <c r="DX212" s="152">
        <v>173.6</v>
      </c>
      <c r="DY212" s="152">
        <v>172.7</v>
      </c>
      <c r="DZ212" s="152">
        <v>166.3</v>
      </c>
      <c r="EA212" s="152">
        <v>174.2</v>
      </c>
      <c r="EB212" s="152">
        <v>178</v>
      </c>
      <c r="EC212" s="152">
        <v>176.5</v>
      </c>
      <c r="ED212" s="152">
        <v>176.3</v>
      </c>
      <c r="EE212" s="152">
        <v>176.4</v>
      </c>
      <c r="EF212" s="152">
        <v>176.1</v>
      </c>
      <c r="EG212" s="152">
        <v>176.9</v>
      </c>
      <c r="EH212" s="152">
        <v>177.5</v>
      </c>
      <c r="EI212" s="152">
        <v>178.7</v>
      </c>
      <c r="EJ212" s="152">
        <v>179.3</v>
      </c>
      <c r="EK212" s="152">
        <v>179.3</v>
      </c>
      <c r="EL212" s="152">
        <v>179.6</v>
      </c>
      <c r="EM212" s="152">
        <v>179.7</v>
      </c>
      <c r="EN212" s="152">
        <v>180.9</v>
      </c>
      <c r="EO212" s="152">
        <v>177</v>
      </c>
      <c r="EP212" s="152">
        <v>177.7</v>
      </c>
      <c r="EQ212" s="152">
        <v>181.4</v>
      </c>
      <c r="ER212" s="152">
        <v>182.2</v>
      </c>
      <c r="ES212" s="152">
        <v>182.7</v>
      </c>
      <c r="ET212" s="152">
        <v>183.8</v>
      </c>
      <c r="EU212" s="152">
        <v>184</v>
      </c>
      <c r="EV212" s="152">
        <v>184.6</v>
      </c>
      <c r="EW212" s="152">
        <v>185.7</v>
      </c>
    </row>
    <row r="213" spans="1:153">
      <c r="A213" s="141" t="s">
        <v>7460</v>
      </c>
      <c r="B213" s="141" t="s">
        <v>7461</v>
      </c>
      <c r="C213" s="142">
        <v>1.16275</v>
      </c>
      <c r="D213" s="143">
        <v>103.6</v>
      </c>
      <c r="E213" s="143">
        <v>104.6</v>
      </c>
      <c r="F213" s="143">
        <v>103.5</v>
      </c>
      <c r="G213" s="143">
        <v>108.1</v>
      </c>
      <c r="H213" s="143">
        <v>114.6</v>
      </c>
      <c r="I213" s="143">
        <v>117.8</v>
      </c>
      <c r="J213" s="143">
        <v>115.6</v>
      </c>
      <c r="K213" s="143">
        <v>116.5</v>
      </c>
      <c r="L213" s="143">
        <v>116.9</v>
      </c>
      <c r="M213" s="143">
        <v>114.2</v>
      </c>
      <c r="N213" s="143">
        <v>113.8</v>
      </c>
      <c r="O213" s="143">
        <v>111.8</v>
      </c>
      <c r="P213" s="143">
        <v>111.1</v>
      </c>
      <c r="Q213" s="143">
        <v>112.2</v>
      </c>
      <c r="R213" s="143">
        <v>111.1</v>
      </c>
      <c r="S213" s="143">
        <v>110.8</v>
      </c>
      <c r="T213" s="143">
        <v>109.5</v>
      </c>
      <c r="U213" s="143">
        <v>109.1</v>
      </c>
      <c r="V213" s="143">
        <v>108.2</v>
      </c>
      <c r="W213" s="143">
        <v>106.9</v>
      </c>
      <c r="X213" s="143">
        <v>108.4</v>
      </c>
      <c r="Y213" s="143">
        <v>103.2</v>
      </c>
      <c r="Z213" s="143">
        <v>105.2</v>
      </c>
      <c r="AA213" s="143">
        <v>108.8</v>
      </c>
      <c r="AB213" s="143">
        <v>113</v>
      </c>
      <c r="AC213" s="143">
        <v>111.6</v>
      </c>
      <c r="AD213" s="143">
        <v>112.5</v>
      </c>
      <c r="AE213" s="143">
        <v>112.5</v>
      </c>
      <c r="AF213" s="143">
        <v>112</v>
      </c>
      <c r="AG213" s="143">
        <v>110.4</v>
      </c>
      <c r="AH213" s="143">
        <v>108.6</v>
      </c>
      <c r="AI213" s="143">
        <v>108.3</v>
      </c>
      <c r="AJ213" s="143">
        <v>105.6</v>
      </c>
      <c r="AK213" s="143">
        <v>105</v>
      </c>
      <c r="AL213" s="143">
        <v>102.1</v>
      </c>
      <c r="AM213" s="143">
        <v>98.3</v>
      </c>
      <c r="AN213" s="143">
        <v>99.4</v>
      </c>
      <c r="AO213" s="143">
        <v>97.5</v>
      </c>
      <c r="AP213" s="143">
        <v>93.6</v>
      </c>
      <c r="AQ213" s="143">
        <v>90</v>
      </c>
      <c r="AR213" s="143">
        <v>92.3</v>
      </c>
      <c r="AS213" s="143">
        <v>94.2</v>
      </c>
      <c r="AT213" s="143">
        <v>96.4</v>
      </c>
      <c r="AU213" s="143">
        <v>97.2</v>
      </c>
      <c r="AV213" s="143">
        <v>99.9</v>
      </c>
      <c r="AW213" s="143">
        <v>104.9</v>
      </c>
      <c r="AX213" s="143">
        <v>107.5</v>
      </c>
      <c r="AY213" s="143">
        <v>109.8</v>
      </c>
      <c r="AZ213" s="143">
        <v>117</v>
      </c>
      <c r="BA213" s="143">
        <v>118.1</v>
      </c>
      <c r="BB213" s="143">
        <v>118.9</v>
      </c>
      <c r="BC213" s="143">
        <v>121.5</v>
      </c>
      <c r="BD213" s="143">
        <v>122.8</v>
      </c>
      <c r="BE213" s="143">
        <v>124</v>
      </c>
      <c r="BF213" s="143">
        <v>126.3</v>
      </c>
      <c r="BG213" s="143">
        <v>127.1</v>
      </c>
      <c r="BH213" s="143">
        <v>125.7</v>
      </c>
      <c r="BI213" s="143">
        <v>130.4</v>
      </c>
      <c r="BJ213" s="143">
        <v>132.9</v>
      </c>
      <c r="BK213" s="144">
        <v>133.4</v>
      </c>
      <c r="BL213" s="143">
        <v>132.5</v>
      </c>
      <c r="BM213" s="143">
        <v>133.1</v>
      </c>
      <c r="BN213" s="143">
        <v>132.19999999999999</v>
      </c>
      <c r="BO213" s="143">
        <v>133</v>
      </c>
      <c r="BP213" s="143">
        <v>133.4</v>
      </c>
      <c r="BQ213" s="143">
        <v>133.1</v>
      </c>
      <c r="BR213" s="145">
        <v>131.9</v>
      </c>
      <c r="BS213" s="145">
        <v>130.4</v>
      </c>
      <c r="BT213" s="145">
        <v>124.1</v>
      </c>
      <c r="BU213" s="145">
        <v>119.9</v>
      </c>
      <c r="BV213" s="145">
        <v>116.6</v>
      </c>
      <c r="BW213" s="145">
        <v>115.4</v>
      </c>
      <c r="BX213" s="145">
        <v>108.5</v>
      </c>
      <c r="BY213" s="145">
        <v>104</v>
      </c>
      <c r="BZ213" s="143">
        <v>110.5</v>
      </c>
      <c r="CA213" s="143">
        <v>114.3</v>
      </c>
      <c r="CB213" s="143">
        <v>114.2</v>
      </c>
      <c r="CC213" s="143">
        <v>111.9</v>
      </c>
      <c r="CD213" s="143">
        <v>113.2</v>
      </c>
      <c r="CE213" s="143">
        <v>112.7</v>
      </c>
      <c r="CF213" s="143">
        <v>110.2</v>
      </c>
      <c r="CG213" s="143">
        <v>111.4</v>
      </c>
      <c r="CH213" s="143">
        <v>112</v>
      </c>
      <c r="CI213" s="143">
        <v>112.3</v>
      </c>
      <c r="CJ213" s="146">
        <v>112.9</v>
      </c>
      <c r="CK213" s="146">
        <v>115</v>
      </c>
      <c r="CL213" s="146">
        <v>114.5</v>
      </c>
      <c r="CM213" s="147">
        <v>116.8</v>
      </c>
      <c r="CN213" s="147">
        <v>119</v>
      </c>
      <c r="CO213" s="147">
        <v>120.4</v>
      </c>
      <c r="CP213" s="148">
        <v>120.1</v>
      </c>
      <c r="CQ213" s="149">
        <v>119.5</v>
      </c>
      <c r="CR213" s="149">
        <v>119.3</v>
      </c>
      <c r="CS213" s="149">
        <v>120.2</v>
      </c>
      <c r="CT213" s="149">
        <v>119.2</v>
      </c>
      <c r="CU213" s="150">
        <v>118.5</v>
      </c>
      <c r="CV213" s="150">
        <v>118.4</v>
      </c>
      <c r="CW213" s="150">
        <v>117</v>
      </c>
      <c r="CX213" s="150">
        <v>119.2</v>
      </c>
      <c r="CY213" s="150">
        <v>120.5</v>
      </c>
      <c r="CZ213" s="150">
        <v>120</v>
      </c>
      <c r="DA213" s="150">
        <v>119.7</v>
      </c>
      <c r="DB213" s="151">
        <v>118.6</v>
      </c>
      <c r="DC213" s="151">
        <v>118.6</v>
      </c>
      <c r="DD213" s="151">
        <v>118.6</v>
      </c>
      <c r="DE213" s="151">
        <v>116.8</v>
      </c>
      <c r="DF213" s="151">
        <v>116.7</v>
      </c>
      <c r="DG213" s="151">
        <v>116.8</v>
      </c>
      <c r="DH213" s="151">
        <v>118.4</v>
      </c>
      <c r="DI213" s="151">
        <v>119.4</v>
      </c>
      <c r="DJ213" s="151">
        <v>118.8</v>
      </c>
      <c r="DK213" s="151">
        <v>117.9</v>
      </c>
      <c r="DL213" s="151">
        <v>120.8</v>
      </c>
      <c r="DM213" s="152">
        <v>126.5</v>
      </c>
      <c r="DN213" s="152">
        <v>127.9</v>
      </c>
      <c r="DO213" s="152">
        <v>125.5</v>
      </c>
      <c r="DP213" s="152">
        <v>125.1</v>
      </c>
      <c r="DQ213" s="152">
        <v>124.7</v>
      </c>
      <c r="DR213" s="152">
        <v>124.8</v>
      </c>
      <c r="DS213" s="152">
        <v>124.6</v>
      </c>
      <c r="DT213" s="152">
        <v>125.4</v>
      </c>
      <c r="DU213" s="152">
        <v>126.3</v>
      </c>
      <c r="DV213" s="152">
        <v>125.9</v>
      </c>
      <c r="DW213" s="152">
        <v>125.8</v>
      </c>
      <c r="DX213" s="152">
        <v>126.4</v>
      </c>
      <c r="DY213" s="152">
        <v>127.3</v>
      </c>
      <c r="DZ213" s="152">
        <v>127.3</v>
      </c>
      <c r="EA213" s="152">
        <v>128.1</v>
      </c>
      <c r="EB213" s="152">
        <v>127.9</v>
      </c>
      <c r="EC213" s="152">
        <v>127.1</v>
      </c>
      <c r="ED213" s="152">
        <v>127.1</v>
      </c>
      <c r="EE213" s="152">
        <v>126.5</v>
      </c>
      <c r="EF213" s="152">
        <v>129.19999999999999</v>
      </c>
      <c r="EG213" s="152">
        <v>130.1</v>
      </c>
      <c r="EH213" s="152">
        <v>131.1</v>
      </c>
      <c r="EI213" s="152">
        <v>131.30000000000001</v>
      </c>
      <c r="EJ213" s="152">
        <v>132.6</v>
      </c>
      <c r="EK213" s="152">
        <v>134.5</v>
      </c>
      <c r="EL213" s="152">
        <v>136.69999999999999</v>
      </c>
      <c r="EM213" s="152">
        <v>140</v>
      </c>
      <c r="EN213" s="152">
        <v>138.1</v>
      </c>
      <c r="EO213" s="152">
        <v>137.9</v>
      </c>
      <c r="EP213" s="152">
        <v>136.9</v>
      </c>
      <c r="EQ213" s="152">
        <v>136.69999999999999</v>
      </c>
      <c r="ER213" s="152">
        <v>137.6</v>
      </c>
      <c r="ES213" s="152">
        <v>139.6</v>
      </c>
      <c r="ET213" s="152">
        <v>139.19999999999999</v>
      </c>
      <c r="EU213" s="152">
        <v>138.30000000000001</v>
      </c>
      <c r="EV213" s="152">
        <v>139.6</v>
      </c>
      <c r="EW213" s="152">
        <v>138.69999999999999</v>
      </c>
    </row>
    <row r="214" spans="1:153">
      <c r="A214" s="141" t="s">
        <v>7462</v>
      </c>
      <c r="B214" s="141" t="s">
        <v>7463</v>
      </c>
      <c r="C214" s="142">
        <v>1.0555300000000001</v>
      </c>
      <c r="D214" s="143">
        <v>103.6</v>
      </c>
      <c r="E214" s="143">
        <v>104.6</v>
      </c>
      <c r="F214" s="143">
        <v>103.2</v>
      </c>
      <c r="G214" s="143">
        <v>108</v>
      </c>
      <c r="H214" s="143">
        <v>114.9</v>
      </c>
      <c r="I214" s="143">
        <v>118.3</v>
      </c>
      <c r="J214" s="143">
        <v>115.5</v>
      </c>
      <c r="K214" s="143">
        <v>116.3</v>
      </c>
      <c r="L214" s="143">
        <v>116.9</v>
      </c>
      <c r="M214" s="143">
        <v>113.9</v>
      </c>
      <c r="N214" s="143">
        <v>113.5</v>
      </c>
      <c r="O214" s="143">
        <v>111.3</v>
      </c>
      <c r="P214" s="143">
        <v>110.2</v>
      </c>
      <c r="Q214" s="143">
        <v>111.2</v>
      </c>
      <c r="R214" s="143">
        <v>110</v>
      </c>
      <c r="S214" s="143">
        <v>109.5</v>
      </c>
      <c r="T214" s="143">
        <v>107.8</v>
      </c>
      <c r="U214" s="143">
        <v>107.3</v>
      </c>
      <c r="V214" s="143">
        <v>106.1</v>
      </c>
      <c r="W214" s="143">
        <v>104.9</v>
      </c>
      <c r="X214" s="143">
        <v>106.6</v>
      </c>
      <c r="Y214" s="143">
        <v>100.7</v>
      </c>
      <c r="Z214" s="143">
        <v>103</v>
      </c>
      <c r="AA214" s="143">
        <v>106.8</v>
      </c>
      <c r="AB214" s="143">
        <v>111.1</v>
      </c>
      <c r="AC214" s="143">
        <v>109.2</v>
      </c>
      <c r="AD214" s="143">
        <v>109.9</v>
      </c>
      <c r="AE214" s="143">
        <v>109.8</v>
      </c>
      <c r="AF214" s="143">
        <v>109.3</v>
      </c>
      <c r="AG214" s="143">
        <v>107.3</v>
      </c>
      <c r="AH214" s="143">
        <v>105.5</v>
      </c>
      <c r="AI214" s="143">
        <v>105.3</v>
      </c>
      <c r="AJ214" s="143">
        <v>102.6</v>
      </c>
      <c r="AK214" s="143">
        <v>102.5</v>
      </c>
      <c r="AL214" s="143">
        <v>99.6</v>
      </c>
      <c r="AM214" s="143">
        <v>95.5</v>
      </c>
      <c r="AN214" s="143">
        <v>96.7</v>
      </c>
      <c r="AO214" s="143">
        <v>94.3</v>
      </c>
      <c r="AP214" s="143">
        <v>89.9</v>
      </c>
      <c r="AQ214" s="143">
        <v>85.9</v>
      </c>
      <c r="AR214" s="143">
        <v>88.2</v>
      </c>
      <c r="AS214" s="143">
        <v>90.4</v>
      </c>
      <c r="AT214" s="143">
        <v>92.9</v>
      </c>
      <c r="AU214" s="143">
        <v>93.7</v>
      </c>
      <c r="AV214" s="143">
        <v>96.7</v>
      </c>
      <c r="AW214" s="143">
        <v>102.1</v>
      </c>
      <c r="AX214" s="143">
        <v>104.8</v>
      </c>
      <c r="AY214" s="143">
        <v>107.3</v>
      </c>
      <c r="AZ214" s="143">
        <v>115</v>
      </c>
      <c r="BA214" s="143">
        <v>116.1</v>
      </c>
      <c r="BB214" s="143">
        <v>116.7</v>
      </c>
      <c r="BC214" s="143">
        <v>119.6</v>
      </c>
      <c r="BD214" s="143">
        <v>120.7</v>
      </c>
      <c r="BE214" s="143">
        <v>121.9</v>
      </c>
      <c r="BF214" s="143">
        <v>124</v>
      </c>
      <c r="BG214" s="143">
        <v>124.6</v>
      </c>
      <c r="BH214" s="143">
        <v>123.3</v>
      </c>
      <c r="BI214" s="143">
        <v>128.1</v>
      </c>
      <c r="BJ214" s="143">
        <v>130.4</v>
      </c>
      <c r="BK214" s="144">
        <v>130.69999999999999</v>
      </c>
      <c r="BL214" s="143">
        <v>129.80000000000001</v>
      </c>
      <c r="BM214" s="143">
        <v>130.5</v>
      </c>
      <c r="BN214" s="143">
        <v>129.4</v>
      </c>
      <c r="BO214" s="143">
        <v>130.30000000000001</v>
      </c>
      <c r="BP214" s="143">
        <v>131</v>
      </c>
      <c r="BQ214" s="143">
        <v>130.9</v>
      </c>
      <c r="BR214" s="145">
        <v>130.30000000000001</v>
      </c>
      <c r="BS214" s="145">
        <v>129.80000000000001</v>
      </c>
      <c r="BT214" s="145">
        <v>124.2</v>
      </c>
      <c r="BU214" s="145">
        <v>120.7</v>
      </c>
      <c r="BV214" s="145">
        <v>117.6</v>
      </c>
      <c r="BW214" s="145">
        <v>116.8</v>
      </c>
      <c r="BX214" s="145">
        <v>109.6</v>
      </c>
      <c r="BY214" s="145">
        <v>105.1</v>
      </c>
      <c r="BZ214" s="143">
        <v>112.1</v>
      </c>
      <c r="CA214" s="143">
        <v>116.6</v>
      </c>
      <c r="CB214" s="143">
        <v>116.4</v>
      </c>
      <c r="CC214" s="143">
        <v>113.9</v>
      </c>
      <c r="CD214" s="143">
        <v>115.4</v>
      </c>
      <c r="CE214" s="143">
        <v>115</v>
      </c>
      <c r="CF214" s="143">
        <v>112.5</v>
      </c>
      <c r="CG214" s="143">
        <v>113.7</v>
      </c>
      <c r="CH214" s="143">
        <v>114.1</v>
      </c>
      <c r="CI214" s="143">
        <v>114.2</v>
      </c>
      <c r="CJ214" s="146">
        <v>115.2</v>
      </c>
      <c r="CK214" s="146">
        <v>117.3</v>
      </c>
      <c r="CL214" s="146">
        <v>116.6</v>
      </c>
      <c r="CM214" s="147">
        <v>115.4</v>
      </c>
      <c r="CN214" s="147">
        <v>118</v>
      </c>
      <c r="CO214" s="147">
        <v>119.2</v>
      </c>
      <c r="CP214" s="148">
        <v>119.2</v>
      </c>
      <c r="CQ214" s="149">
        <v>118.5</v>
      </c>
      <c r="CR214" s="149">
        <v>118.1</v>
      </c>
      <c r="CS214" s="149">
        <v>118.9</v>
      </c>
      <c r="CT214" s="149">
        <v>117.6</v>
      </c>
      <c r="CU214" s="150">
        <v>117</v>
      </c>
      <c r="CV214" s="150">
        <v>116.7</v>
      </c>
      <c r="CW214" s="150">
        <v>115.3</v>
      </c>
      <c r="CX214" s="150">
        <v>117.8</v>
      </c>
      <c r="CY214" s="150">
        <v>119.2</v>
      </c>
      <c r="CZ214" s="150">
        <v>118.5</v>
      </c>
      <c r="DA214" s="150">
        <v>118.3</v>
      </c>
      <c r="DB214" s="151">
        <v>117.3</v>
      </c>
      <c r="DC214" s="151">
        <v>117.5</v>
      </c>
      <c r="DD214" s="151">
        <v>117.7</v>
      </c>
      <c r="DE214" s="151">
        <v>116.3</v>
      </c>
      <c r="DF214" s="151">
        <v>116.1</v>
      </c>
      <c r="DG214" s="151">
        <v>116</v>
      </c>
      <c r="DH214" s="151">
        <v>117.5</v>
      </c>
      <c r="DI214" s="151">
        <v>118.2</v>
      </c>
      <c r="DJ214" s="151">
        <v>117.4</v>
      </c>
      <c r="DK214" s="151">
        <v>116.5</v>
      </c>
      <c r="DL214" s="151">
        <v>119.6</v>
      </c>
      <c r="DM214" s="152">
        <v>125.6</v>
      </c>
      <c r="DN214" s="152">
        <v>126.8</v>
      </c>
      <c r="DO214" s="152">
        <v>124.4</v>
      </c>
      <c r="DP214" s="152">
        <v>123.7</v>
      </c>
      <c r="DQ214" s="152">
        <v>123.4</v>
      </c>
      <c r="DR214" s="152">
        <v>123.2</v>
      </c>
      <c r="DS214" s="152">
        <v>123.1</v>
      </c>
      <c r="DT214" s="152">
        <v>123.5</v>
      </c>
      <c r="DU214" s="152">
        <v>124.5</v>
      </c>
      <c r="DV214" s="152">
        <v>123.9</v>
      </c>
      <c r="DW214" s="152">
        <v>123.5</v>
      </c>
      <c r="DX214" s="152">
        <v>124.3</v>
      </c>
      <c r="DY214" s="152">
        <v>125</v>
      </c>
      <c r="DZ214" s="152">
        <v>125.1</v>
      </c>
      <c r="EA214" s="152">
        <v>126.2</v>
      </c>
      <c r="EB214" s="152">
        <v>126.3</v>
      </c>
      <c r="EC214" s="152">
        <v>125.5</v>
      </c>
      <c r="ED214" s="152">
        <v>125.5</v>
      </c>
      <c r="EE214" s="152">
        <v>124.7</v>
      </c>
      <c r="EF214" s="152">
        <v>127.7</v>
      </c>
      <c r="EG214" s="152">
        <v>128.19999999999999</v>
      </c>
      <c r="EH214" s="152">
        <v>129.19999999999999</v>
      </c>
      <c r="EI214" s="152">
        <v>129.30000000000001</v>
      </c>
      <c r="EJ214" s="152">
        <v>130.5</v>
      </c>
      <c r="EK214" s="152">
        <v>132.6</v>
      </c>
      <c r="EL214" s="152">
        <v>135.1</v>
      </c>
      <c r="EM214" s="152">
        <v>138.9</v>
      </c>
      <c r="EN214" s="152">
        <v>136.6</v>
      </c>
      <c r="EO214" s="152">
        <v>136.19999999999999</v>
      </c>
      <c r="EP214" s="152">
        <v>135.1</v>
      </c>
      <c r="EQ214" s="152">
        <v>134.80000000000001</v>
      </c>
      <c r="ER214" s="152">
        <v>135.69999999999999</v>
      </c>
      <c r="ES214" s="152">
        <v>137.80000000000001</v>
      </c>
      <c r="ET214" s="152">
        <v>137.30000000000001</v>
      </c>
      <c r="EU214" s="152">
        <v>136.30000000000001</v>
      </c>
      <c r="EV214" s="152">
        <v>137.69999999999999</v>
      </c>
      <c r="EW214" s="152">
        <v>136.69999999999999</v>
      </c>
    </row>
    <row r="215" spans="1:153">
      <c r="A215" s="141" t="s">
        <v>7464</v>
      </c>
      <c r="B215" s="141" t="s">
        <v>7465</v>
      </c>
      <c r="C215" s="142">
        <v>4.4859999999999997E-2</v>
      </c>
      <c r="D215" s="143">
        <v>104.4</v>
      </c>
      <c r="E215" s="143">
        <v>105.3</v>
      </c>
      <c r="F215" s="143">
        <v>106.8</v>
      </c>
      <c r="G215" s="143">
        <v>108.7</v>
      </c>
      <c r="H215" s="143">
        <v>110.8</v>
      </c>
      <c r="I215" s="143">
        <v>115.1</v>
      </c>
      <c r="J215" s="143">
        <v>121.5</v>
      </c>
      <c r="K215" s="143">
        <v>126.6</v>
      </c>
      <c r="L215" s="143">
        <v>124.7</v>
      </c>
      <c r="M215" s="143">
        <v>126.4</v>
      </c>
      <c r="N215" s="143">
        <v>125.2</v>
      </c>
      <c r="O215" s="143">
        <v>124</v>
      </c>
      <c r="P215" s="143">
        <v>126.4</v>
      </c>
      <c r="Q215" s="143">
        <v>127.5</v>
      </c>
      <c r="R215" s="143">
        <v>128.19999999999999</v>
      </c>
      <c r="S215" s="143">
        <v>129.9</v>
      </c>
      <c r="T215" s="143">
        <v>132.1</v>
      </c>
      <c r="U215" s="143">
        <v>134.1</v>
      </c>
      <c r="V215" s="143">
        <v>136.5</v>
      </c>
      <c r="W215" s="143">
        <v>136.1</v>
      </c>
      <c r="X215" s="143">
        <v>136.1</v>
      </c>
      <c r="Y215" s="143">
        <v>138.1</v>
      </c>
      <c r="Z215" s="143">
        <v>137.80000000000001</v>
      </c>
      <c r="AA215" s="143">
        <v>138.30000000000001</v>
      </c>
      <c r="AB215" s="143">
        <v>143.5</v>
      </c>
      <c r="AC215" s="143">
        <v>144.1</v>
      </c>
      <c r="AD215" s="143">
        <v>147.69999999999999</v>
      </c>
      <c r="AE215" s="143">
        <v>149.80000000000001</v>
      </c>
      <c r="AF215" s="143">
        <v>149.9</v>
      </c>
      <c r="AG215" s="143">
        <v>153.5</v>
      </c>
      <c r="AH215" s="143">
        <v>151.6</v>
      </c>
      <c r="AI215" s="143">
        <v>152.9</v>
      </c>
      <c r="AJ215" s="143">
        <v>148.9</v>
      </c>
      <c r="AK215" s="143">
        <v>136.69999999999999</v>
      </c>
      <c r="AL215" s="143">
        <v>132.69999999999999</v>
      </c>
      <c r="AM215" s="143">
        <v>128.1</v>
      </c>
      <c r="AN215" s="143">
        <v>126.5</v>
      </c>
      <c r="AO215" s="143">
        <v>130.4</v>
      </c>
      <c r="AP215" s="143">
        <v>133.9</v>
      </c>
      <c r="AQ215" s="143">
        <v>137.6</v>
      </c>
      <c r="AR215" s="143">
        <v>137.6</v>
      </c>
      <c r="AS215" s="143">
        <v>137.5</v>
      </c>
      <c r="AT215" s="143">
        <v>136.30000000000001</v>
      </c>
      <c r="AU215" s="143">
        <v>137.30000000000001</v>
      </c>
      <c r="AV215" s="143">
        <v>135.9</v>
      </c>
      <c r="AW215" s="143">
        <v>140</v>
      </c>
      <c r="AX215" s="143">
        <v>146</v>
      </c>
      <c r="AY215" s="143">
        <v>146.9</v>
      </c>
      <c r="AZ215" s="143">
        <v>151.5</v>
      </c>
      <c r="BA215" s="143">
        <v>155.4</v>
      </c>
      <c r="BB215" s="143">
        <v>156.4</v>
      </c>
      <c r="BC215" s="143">
        <v>157.19999999999999</v>
      </c>
      <c r="BD215" s="143">
        <v>163.30000000000001</v>
      </c>
      <c r="BE215" s="143">
        <v>166.2</v>
      </c>
      <c r="BF215" s="143">
        <v>167.6</v>
      </c>
      <c r="BG215" s="143">
        <v>173.1</v>
      </c>
      <c r="BH215" s="143">
        <v>169.1</v>
      </c>
      <c r="BI215" s="143">
        <v>173.4</v>
      </c>
      <c r="BJ215" s="143">
        <v>179.2</v>
      </c>
      <c r="BK215" s="144">
        <v>181.6</v>
      </c>
      <c r="BL215" s="143">
        <v>180.1</v>
      </c>
      <c r="BM215" s="143">
        <v>179</v>
      </c>
      <c r="BN215" s="143">
        <v>178.9</v>
      </c>
      <c r="BO215" s="143">
        <v>176.5</v>
      </c>
      <c r="BP215" s="143">
        <v>169</v>
      </c>
      <c r="BQ215" s="143">
        <v>165.7</v>
      </c>
      <c r="BR215" s="145">
        <v>145.19999999999999</v>
      </c>
      <c r="BS215" s="145">
        <v>126.4</v>
      </c>
      <c r="BT215" s="145">
        <v>101.5</v>
      </c>
      <c r="BU215" s="145">
        <v>77.599999999999994</v>
      </c>
      <c r="BV215" s="145">
        <v>65.900000000000006</v>
      </c>
      <c r="BW215" s="145">
        <v>56.2</v>
      </c>
      <c r="BX215" s="145">
        <v>47.2</v>
      </c>
      <c r="BY215" s="145">
        <v>37</v>
      </c>
      <c r="BZ215" s="143">
        <v>37.299999999999997</v>
      </c>
      <c r="CA215" s="143">
        <v>29.5</v>
      </c>
      <c r="CB215" s="143">
        <v>29.8</v>
      </c>
      <c r="CC215" s="143">
        <v>29.2</v>
      </c>
      <c r="CD215" s="143">
        <v>27.4</v>
      </c>
      <c r="CE215" s="143">
        <v>27.4</v>
      </c>
      <c r="CF215" s="143">
        <v>25.9</v>
      </c>
      <c r="CG215" s="143">
        <v>26.4</v>
      </c>
      <c r="CH215" s="143">
        <v>33</v>
      </c>
      <c r="CI215" s="143">
        <v>37.200000000000003</v>
      </c>
      <c r="CJ215" s="146">
        <v>27.4</v>
      </c>
      <c r="CK215" s="146">
        <v>27.2</v>
      </c>
      <c r="CL215" s="146">
        <v>30.3</v>
      </c>
      <c r="CM215" s="147">
        <v>113.8</v>
      </c>
      <c r="CN215" s="147">
        <v>110</v>
      </c>
      <c r="CO215" s="147">
        <v>118.4</v>
      </c>
      <c r="CP215" s="148">
        <v>109.3</v>
      </c>
      <c r="CQ215" s="149">
        <v>109.4</v>
      </c>
      <c r="CR215" s="149">
        <v>113.7</v>
      </c>
      <c r="CS215" s="149">
        <v>115</v>
      </c>
      <c r="CT215" s="149">
        <v>121.7</v>
      </c>
      <c r="CU215" s="150">
        <v>123.9</v>
      </c>
      <c r="CV215" s="150">
        <v>124.8</v>
      </c>
      <c r="CW215" s="150">
        <v>122.4</v>
      </c>
      <c r="CX215" s="150">
        <v>119.2</v>
      </c>
      <c r="CY215" s="150">
        <v>117.4</v>
      </c>
      <c r="CZ215" s="150">
        <v>119</v>
      </c>
      <c r="DA215" s="150">
        <v>114.7</v>
      </c>
      <c r="DB215" s="151">
        <v>113.1</v>
      </c>
      <c r="DC215" s="151">
        <v>112.7</v>
      </c>
      <c r="DD215" s="151">
        <v>116.5</v>
      </c>
      <c r="DE215" s="151">
        <v>111.9</v>
      </c>
      <c r="DF215" s="151">
        <v>114</v>
      </c>
      <c r="DG215" s="151">
        <v>117</v>
      </c>
      <c r="DH215" s="151">
        <v>121.3</v>
      </c>
      <c r="DI215" s="151">
        <v>124.3</v>
      </c>
      <c r="DJ215" s="151">
        <v>127.4</v>
      </c>
      <c r="DK215" s="151">
        <v>124.6</v>
      </c>
      <c r="DL215" s="151">
        <v>127.4</v>
      </c>
      <c r="DM215" s="152">
        <v>131</v>
      </c>
      <c r="DN215" s="152">
        <v>131.5</v>
      </c>
      <c r="DO215" s="152">
        <v>131.1</v>
      </c>
      <c r="DP215" s="152">
        <v>132.1</v>
      </c>
      <c r="DQ215" s="152">
        <v>133.19999999999999</v>
      </c>
      <c r="DR215" s="152">
        <v>136.1</v>
      </c>
      <c r="DS215" s="152">
        <v>136.30000000000001</v>
      </c>
      <c r="DT215" s="152">
        <v>139</v>
      </c>
      <c r="DU215" s="152">
        <v>140.69999999999999</v>
      </c>
      <c r="DV215" s="152">
        <v>141.69999999999999</v>
      </c>
      <c r="DW215" s="152">
        <v>144.6</v>
      </c>
      <c r="DX215" s="152">
        <v>144.69999999999999</v>
      </c>
      <c r="DY215" s="152">
        <v>144.69999999999999</v>
      </c>
      <c r="DZ215" s="152">
        <v>140.9</v>
      </c>
      <c r="EA215" s="152">
        <v>137.5</v>
      </c>
      <c r="EB215" s="152">
        <v>137.80000000000001</v>
      </c>
      <c r="EC215" s="152">
        <v>138.80000000000001</v>
      </c>
      <c r="ED215" s="152">
        <v>139.30000000000001</v>
      </c>
      <c r="EE215" s="152">
        <v>139.80000000000001</v>
      </c>
      <c r="EF215" s="152">
        <v>140.4</v>
      </c>
      <c r="EG215" s="152">
        <v>143.9</v>
      </c>
      <c r="EH215" s="152">
        <v>146.9</v>
      </c>
      <c r="EI215" s="152">
        <v>147</v>
      </c>
      <c r="EJ215" s="152">
        <v>148.6</v>
      </c>
      <c r="EK215" s="152">
        <v>149.80000000000001</v>
      </c>
      <c r="EL215" s="152">
        <v>149.5</v>
      </c>
      <c r="EM215" s="152">
        <v>149</v>
      </c>
      <c r="EN215" s="152">
        <v>152</v>
      </c>
      <c r="EO215" s="152">
        <v>154.80000000000001</v>
      </c>
      <c r="EP215" s="152">
        <v>154.80000000000001</v>
      </c>
      <c r="EQ215" s="152">
        <v>156.80000000000001</v>
      </c>
      <c r="ER215" s="152">
        <v>157.30000000000001</v>
      </c>
      <c r="ES215" s="152">
        <v>156.69999999999999</v>
      </c>
      <c r="ET215" s="152">
        <v>157.30000000000001</v>
      </c>
      <c r="EU215" s="152">
        <v>157.1</v>
      </c>
      <c r="EV215" s="152">
        <v>157.1</v>
      </c>
      <c r="EW215" s="152">
        <v>158</v>
      </c>
    </row>
    <row r="216" spans="1:153">
      <c r="A216" s="141" t="s">
        <v>7466</v>
      </c>
      <c r="B216" s="141" t="s">
        <v>7467</v>
      </c>
      <c r="C216" s="142">
        <v>2.76E-2</v>
      </c>
      <c r="D216" s="143">
        <v>102.8</v>
      </c>
      <c r="E216" s="143">
        <v>103.7</v>
      </c>
      <c r="F216" s="143">
        <v>106</v>
      </c>
      <c r="G216" s="143">
        <v>106.9</v>
      </c>
      <c r="H216" s="143">
        <v>109.7</v>
      </c>
      <c r="I216" s="143">
        <v>108.9</v>
      </c>
      <c r="J216" s="143">
        <v>111.8</v>
      </c>
      <c r="K216" s="143">
        <v>117.4</v>
      </c>
      <c r="L216" s="143">
        <v>117.3</v>
      </c>
      <c r="M216" s="143">
        <v>117.3</v>
      </c>
      <c r="N216" s="143">
        <v>116.3</v>
      </c>
      <c r="O216" s="143">
        <v>118.1</v>
      </c>
      <c r="P216" s="143">
        <v>121.9</v>
      </c>
      <c r="Q216" s="143">
        <v>122.5</v>
      </c>
      <c r="R216" s="143">
        <v>119.6</v>
      </c>
      <c r="S216" s="143">
        <v>122</v>
      </c>
      <c r="T216" s="143">
        <v>125.3</v>
      </c>
      <c r="U216" s="143">
        <v>125.6</v>
      </c>
      <c r="V216" s="143">
        <v>129.4</v>
      </c>
      <c r="W216" s="143">
        <v>131.19999999999999</v>
      </c>
      <c r="X216" s="143">
        <v>131.6</v>
      </c>
      <c r="Y216" s="143">
        <v>129.80000000000001</v>
      </c>
      <c r="Z216" s="143">
        <v>131</v>
      </c>
      <c r="AA216" s="143">
        <v>134.9</v>
      </c>
      <c r="AB216" s="143">
        <v>135.30000000000001</v>
      </c>
      <c r="AC216" s="143">
        <v>136.19999999999999</v>
      </c>
      <c r="AD216" s="143">
        <v>135.80000000000001</v>
      </c>
      <c r="AE216" s="143">
        <v>133.19999999999999</v>
      </c>
      <c r="AF216" s="143">
        <v>133.30000000000001</v>
      </c>
      <c r="AG216" s="143">
        <v>131.80000000000001</v>
      </c>
      <c r="AH216" s="143">
        <v>131.5</v>
      </c>
      <c r="AI216" s="143">
        <v>134.30000000000001</v>
      </c>
      <c r="AJ216" s="143">
        <v>132.6</v>
      </c>
      <c r="AK216" s="143">
        <v>130.6</v>
      </c>
      <c r="AL216" s="143">
        <v>130.1</v>
      </c>
      <c r="AM216" s="143">
        <v>130.6</v>
      </c>
      <c r="AN216" s="143">
        <v>131.5</v>
      </c>
      <c r="AO216" s="143">
        <v>133.4</v>
      </c>
      <c r="AP216" s="143">
        <v>134.4</v>
      </c>
      <c r="AQ216" s="143">
        <v>133.4</v>
      </c>
      <c r="AR216" s="143">
        <v>133.4</v>
      </c>
      <c r="AS216" s="143">
        <v>132.5</v>
      </c>
      <c r="AT216" s="143">
        <v>132.6</v>
      </c>
      <c r="AU216" s="143">
        <v>134.80000000000001</v>
      </c>
      <c r="AV216" s="143">
        <v>139.80000000000001</v>
      </c>
      <c r="AW216" s="143">
        <v>133</v>
      </c>
      <c r="AX216" s="143">
        <v>135.4</v>
      </c>
      <c r="AY216" s="143">
        <v>135</v>
      </c>
      <c r="AZ216" s="143">
        <v>135.19999999999999</v>
      </c>
      <c r="BA216" s="143">
        <v>135.30000000000001</v>
      </c>
      <c r="BB216" s="143">
        <v>135.80000000000001</v>
      </c>
      <c r="BC216" s="143">
        <v>135.80000000000001</v>
      </c>
      <c r="BD216" s="143">
        <v>135.9</v>
      </c>
      <c r="BE216" s="143">
        <v>136.9</v>
      </c>
      <c r="BF216" s="143">
        <v>137.80000000000001</v>
      </c>
      <c r="BG216" s="143">
        <v>142.69999999999999</v>
      </c>
      <c r="BH216" s="143">
        <v>143.5</v>
      </c>
      <c r="BI216" s="143">
        <v>145.80000000000001</v>
      </c>
      <c r="BJ216" s="143">
        <v>151.4</v>
      </c>
      <c r="BK216" s="144">
        <v>152.69999999999999</v>
      </c>
      <c r="BL216" s="143">
        <v>152.9</v>
      </c>
      <c r="BM216" s="143">
        <v>151.69999999999999</v>
      </c>
      <c r="BN216" s="143">
        <v>151.6</v>
      </c>
      <c r="BO216" s="143">
        <v>152.6</v>
      </c>
      <c r="BP216" s="143">
        <v>154.30000000000001</v>
      </c>
      <c r="BQ216" s="143">
        <v>153.69999999999999</v>
      </c>
      <c r="BR216" s="145">
        <v>152.19999999999999</v>
      </c>
      <c r="BS216" s="145">
        <v>145</v>
      </c>
      <c r="BT216" s="145">
        <v>145.19999999999999</v>
      </c>
      <c r="BU216" s="145">
        <v>146.1</v>
      </c>
      <c r="BV216" s="145">
        <v>145.1</v>
      </c>
      <c r="BW216" s="145">
        <v>142.4</v>
      </c>
      <c r="BX216" s="145">
        <v>142.69999999999999</v>
      </c>
      <c r="BY216" s="145">
        <v>141.80000000000001</v>
      </c>
      <c r="BZ216" s="143">
        <v>143.5</v>
      </c>
      <c r="CA216" s="143">
        <v>142</v>
      </c>
      <c r="CB216" s="143">
        <v>142.1</v>
      </c>
      <c r="CC216" s="143">
        <v>142.1</v>
      </c>
      <c r="CD216" s="143">
        <v>142.30000000000001</v>
      </c>
      <c r="CE216" s="143">
        <v>137.1</v>
      </c>
      <c r="CF216" s="143">
        <v>139.1</v>
      </c>
      <c r="CG216" s="143">
        <v>136.80000000000001</v>
      </c>
      <c r="CH216" s="143">
        <v>136.69999999999999</v>
      </c>
      <c r="CI216" s="143">
        <v>137.9</v>
      </c>
      <c r="CJ216" s="146">
        <v>140.69999999999999</v>
      </c>
      <c r="CK216" s="146">
        <v>143.5</v>
      </c>
      <c r="CL216" s="146">
        <v>144.9</v>
      </c>
      <c r="CM216" s="147">
        <v>143.9</v>
      </c>
      <c r="CN216" s="147">
        <v>144.1</v>
      </c>
      <c r="CO216" s="147">
        <v>143</v>
      </c>
      <c r="CP216" s="148">
        <v>142.5</v>
      </c>
      <c r="CQ216" s="149">
        <v>149.80000000000001</v>
      </c>
      <c r="CR216" s="149">
        <v>150.30000000000001</v>
      </c>
      <c r="CS216" s="149">
        <v>154.5</v>
      </c>
      <c r="CT216" s="149">
        <v>154.30000000000001</v>
      </c>
      <c r="CU216" s="150">
        <v>146.1</v>
      </c>
      <c r="CV216" s="150">
        <v>149.4</v>
      </c>
      <c r="CW216" s="150">
        <v>146.6</v>
      </c>
      <c r="CX216" s="150">
        <v>145.1</v>
      </c>
      <c r="CY216" s="150">
        <v>144.9</v>
      </c>
      <c r="CZ216" s="150">
        <v>143</v>
      </c>
      <c r="DA216" s="150">
        <v>142.5</v>
      </c>
      <c r="DB216" s="151">
        <v>142.19999999999999</v>
      </c>
      <c r="DC216" s="151">
        <v>137</v>
      </c>
      <c r="DD216" s="151">
        <v>136.19999999999999</v>
      </c>
      <c r="DE216" s="151">
        <v>120.7</v>
      </c>
      <c r="DF216" s="151">
        <v>122.9</v>
      </c>
      <c r="DG216" s="151">
        <v>125.8</v>
      </c>
      <c r="DH216" s="151">
        <v>125.5</v>
      </c>
      <c r="DI216" s="151">
        <v>128.6</v>
      </c>
      <c r="DJ216" s="151">
        <v>126.9</v>
      </c>
      <c r="DK216" s="151">
        <v>126.8</v>
      </c>
      <c r="DL216" s="151">
        <v>126.1</v>
      </c>
      <c r="DM216" s="152">
        <v>127.4</v>
      </c>
      <c r="DN216" s="152">
        <v>129.5</v>
      </c>
      <c r="DO216" s="152">
        <v>128.4</v>
      </c>
      <c r="DP216" s="152">
        <v>133.69999999999999</v>
      </c>
      <c r="DQ216" s="152">
        <v>134.6</v>
      </c>
      <c r="DR216" s="152">
        <v>135.5</v>
      </c>
      <c r="DS216" s="152">
        <v>138.19999999999999</v>
      </c>
      <c r="DT216" s="152">
        <v>143.1</v>
      </c>
      <c r="DU216" s="152">
        <v>145.9</v>
      </c>
      <c r="DV216" s="152">
        <v>144.6</v>
      </c>
      <c r="DW216" s="152">
        <v>146.1</v>
      </c>
      <c r="DX216" s="152">
        <v>145.80000000000001</v>
      </c>
      <c r="DY216" s="152">
        <v>146.4</v>
      </c>
      <c r="DZ216" s="152">
        <v>144.80000000000001</v>
      </c>
      <c r="EA216" s="152">
        <v>146.69999999999999</v>
      </c>
      <c r="EB216" s="152">
        <v>144.4</v>
      </c>
      <c r="EC216" s="152">
        <v>142.80000000000001</v>
      </c>
      <c r="ED216" s="152">
        <v>145.19999999999999</v>
      </c>
      <c r="EE216" s="152">
        <v>147.80000000000001</v>
      </c>
      <c r="EF216" s="152">
        <v>147</v>
      </c>
      <c r="EG216" s="152">
        <v>149.30000000000001</v>
      </c>
      <c r="EH216" s="152">
        <v>148.30000000000001</v>
      </c>
      <c r="EI216" s="152">
        <v>148.1</v>
      </c>
      <c r="EJ216" s="152">
        <v>149.80000000000001</v>
      </c>
      <c r="EK216" s="152">
        <v>147.1</v>
      </c>
      <c r="EL216" s="152">
        <v>146.19999999999999</v>
      </c>
      <c r="EM216" s="152">
        <v>151.1</v>
      </c>
      <c r="EN216" s="152">
        <v>154.80000000000001</v>
      </c>
      <c r="EO216" s="152">
        <v>153.9</v>
      </c>
      <c r="EP216" s="152">
        <v>150</v>
      </c>
      <c r="EQ216" s="152">
        <v>148.30000000000001</v>
      </c>
      <c r="ER216" s="152">
        <v>153.19999999999999</v>
      </c>
      <c r="ES216" s="152">
        <v>151.30000000000001</v>
      </c>
      <c r="ET216" s="152">
        <v>148.19999999999999</v>
      </c>
      <c r="EU216" s="152">
        <v>149</v>
      </c>
      <c r="EV216" s="152">
        <v>149.30000000000001</v>
      </c>
      <c r="EW216" s="152">
        <v>149.5</v>
      </c>
    </row>
    <row r="217" spans="1:153">
      <c r="A217" s="141" t="s">
        <v>7468</v>
      </c>
      <c r="B217" s="141" t="s">
        <v>7469</v>
      </c>
      <c r="C217" s="142">
        <v>2.3539999999999998E-2</v>
      </c>
      <c r="D217" s="143">
        <v>102.5</v>
      </c>
      <c r="E217" s="143">
        <v>107.8</v>
      </c>
      <c r="F217" s="143">
        <v>112.9</v>
      </c>
      <c r="G217" s="143">
        <v>115.6</v>
      </c>
      <c r="H217" s="143">
        <v>121.4</v>
      </c>
      <c r="I217" s="143">
        <v>121.4</v>
      </c>
      <c r="J217" s="143">
        <v>119</v>
      </c>
      <c r="K217" s="143">
        <v>112</v>
      </c>
      <c r="L217" s="143">
        <v>108.7</v>
      </c>
      <c r="M217" s="143">
        <v>107.7</v>
      </c>
      <c r="N217" s="143">
        <v>106.6</v>
      </c>
      <c r="O217" s="143">
        <v>107.8</v>
      </c>
      <c r="P217" s="143">
        <v>112.3</v>
      </c>
      <c r="Q217" s="143">
        <v>116.8</v>
      </c>
      <c r="R217" s="143">
        <v>120.7</v>
      </c>
      <c r="S217" s="143">
        <v>122</v>
      </c>
      <c r="T217" s="143">
        <v>125.2</v>
      </c>
      <c r="U217" s="143">
        <v>126.6</v>
      </c>
      <c r="V217" s="143">
        <v>125.5</v>
      </c>
      <c r="W217" s="143">
        <v>112.7</v>
      </c>
      <c r="X217" s="143">
        <v>110</v>
      </c>
      <c r="Y217" s="143">
        <v>107.3</v>
      </c>
      <c r="Z217" s="143">
        <v>107</v>
      </c>
      <c r="AA217" s="143">
        <v>108.1</v>
      </c>
      <c r="AB217" s="143">
        <v>110.4</v>
      </c>
      <c r="AC217" s="143">
        <v>116.1</v>
      </c>
      <c r="AD217" s="143">
        <v>122.3</v>
      </c>
      <c r="AE217" s="143">
        <v>126.4</v>
      </c>
      <c r="AF217" s="143">
        <v>126.5</v>
      </c>
      <c r="AG217" s="143">
        <v>126.2</v>
      </c>
      <c r="AH217" s="143">
        <v>125.7</v>
      </c>
      <c r="AI217" s="143">
        <v>113.7</v>
      </c>
      <c r="AJ217" s="143">
        <v>109.6</v>
      </c>
      <c r="AK217" s="143">
        <v>109.1</v>
      </c>
      <c r="AL217" s="143">
        <v>106.4</v>
      </c>
      <c r="AM217" s="143">
        <v>107.4</v>
      </c>
      <c r="AN217" s="143">
        <v>108.9</v>
      </c>
      <c r="AO217" s="143">
        <v>111.9</v>
      </c>
      <c r="AP217" s="143">
        <v>111.1</v>
      </c>
      <c r="AQ217" s="143">
        <v>110.4</v>
      </c>
      <c r="AR217" s="143">
        <v>113.7</v>
      </c>
      <c r="AS217" s="143">
        <v>112.1</v>
      </c>
      <c r="AT217" s="143">
        <v>112.1</v>
      </c>
      <c r="AU217" s="143">
        <v>107.9</v>
      </c>
      <c r="AV217" s="143">
        <v>106.8</v>
      </c>
      <c r="AW217" s="143">
        <v>108.4</v>
      </c>
      <c r="AX217" s="143">
        <v>107.6</v>
      </c>
      <c r="AY217" s="143">
        <v>107.5</v>
      </c>
      <c r="AZ217" s="143">
        <v>112.4</v>
      </c>
      <c r="BA217" s="143">
        <v>114.3</v>
      </c>
      <c r="BB217" s="143">
        <v>114.9</v>
      </c>
      <c r="BC217" s="143">
        <v>116.9</v>
      </c>
      <c r="BD217" s="143">
        <v>119.8</v>
      </c>
      <c r="BE217" s="143">
        <v>121.7</v>
      </c>
      <c r="BF217" s="143">
        <v>136.4</v>
      </c>
      <c r="BG217" s="143">
        <v>127.9</v>
      </c>
      <c r="BH217" s="143">
        <v>123.8</v>
      </c>
      <c r="BI217" s="143">
        <v>126.6</v>
      </c>
      <c r="BJ217" s="143">
        <v>129.9</v>
      </c>
      <c r="BK217" s="144">
        <v>132.19999999999999</v>
      </c>
      <c r="BL217" s="143">
        <v>132.1</v>
      </c>
      <c r="BM217" s="143">
        <v>134.69999999999999</v>
      </c>
      <c r="BN217" s="143">
        <v>137.9</v>
      </c>
      <c r="BO217" s="143">
        <v>138.1</v>
      </c>
      <c r="BP217" s="143">
        <v>139.1</v>
      </c>
      <c r="BQ217" s="143">
        <v>141.30000000000001</v>
      </c>
      <c r="BR217" s="145">
        <v>143.30000000000001</v>
      </c>
      <c r="BS217" s="145">
        <v>136.69999999999999</v>
      </c>
      <c r="BT217" s="145">
        <v>128.19999999999999</v>
      </c>
      <c r="BU217" s="145">
        <v>125.6</v>
      </c>
      <c r="BV217" s="145">
        <v>120.1</v>
      </c>
      <c r="BW217" s="145">
        <v>120.2</v>
      </c>
      <c r="BX217" s="145">
        <v>118.6</v>
      </c>
      <c r="BY217" s="145">
        <v>120.2</v>
      </c>
      <c r="BZ217" s="143">
        <v>124.1</v>
      </c>
      <c r="CA217" s="143">
        <v>127</v>
      </c>
      <c r="CB217" s="143">
        <v>129.9</v>
      </c>
      <c r="CC217" s="143">
        <v>131.69999999999999</v>
      </c>
      <c r="CD217" s="143">
        <v>130.80000000000001</v>
      </c>
      <c r="CE217" s="143">
        <v>128.69999999999999</v>
      </c>
      <c r="CF217" s="143">
        <v>122.1</v>
      </c>
      <c r="CG217" s="143">
        <v>123.4</v>
      </c>
      <c r="CH217" s="143">
        <v>120.8</v>
      </c>
      <c r="CI217" s="143">
        <v>121.7</v>
      </c>
      <c r="CJ217" s="146">
        <v>122.2</v>
      </c>
      <c r="CK217" s="146">
        <v>127</v>
      </c>
      <c r="CL217" s="146">
        <v>132.4</v>
      </c>
      <c r="CM217" s="147">
        <v>135.30000000000001</v>
      </c>
      <c r="CN217" s="147">
        <v>135.1</v>
      </c>
      <c r="CO217" s="147">
        <v>136.9</v>
      </c>
      <c r="CP217" s="148">
        <v>137.9</v>
      </c>
      <c r="CQ217" s="149">
        <v>130.19999999999999</v>
      </c>
      <c r="CR217" s="149">
        <v>128</v>
      </c>
      <c r="CS217" s="149">
        <v>132.69999999999999</v>
      </c>
      <c r="CT217" s="149">
        <v>128.1</v>
      </c>
      <c r="CU217" s="150">
        <v>126.2</v>
      </c>
      <c r="CV217" s="150">
        <v>127</v>
      </c>
      <c r="CW217" s="150">
        <v>134.4</v>
      </c>
      <c r="CX217" s="150">
        <v>134.6</v>
      </c>
      <c r="CY217" s="150">
        <v>139.5</v>
      </c>
      <c r="CZ217" s="150">
        <v>141.19999999999999</v>
      </c>
      <c r="DA217" s="150">
        <v>143.6</v>
      </c>
      <c r="DB217" s="151">
        <v>140.5</v>
      </c>
      <c r="DC217" s="151">
        <v>140.5</v>
      </c>
      <c r="DD217" s="151">
        <v>125.5</v>
      </c>
      <c r="DE217" s="151">
        <v>126.1</v>
      </c>
      <c r="DF217" s="151">
        <v>124.9</v>
      </c>
      <c r="DG217" s="151">
        <v>124.4</v>
      </c>
      <c r="DH217" s="151">
        <v>127.4</v>
      </c>
      <c r="DI217" s="151">
        <v>131.5</v>
      </c>
      <c r="DJ217" s="151">
        <v>132.19999999999999</v>
      </c>
      <c r="DK217" s="151">
        <v>134.1</v>
      </c>
      <c r="DL217" s="151">
        <v>135.30000000000001</v>
      </c>
      <c r="DM217" s="152">
        <v>137</v>
      </c>
      <c r="DN217" s="152">
        <v>143.69999999999999</v>
      </c>
      <c r="DO217" s="152">
        <v>136.80000000000001</v>
      </c>
      <c r="DP217" s="152">
        <v>135.5</v>
      </c>
      <c r="DQ217" s="152">
        <v>130</v>
      </c>
      <c r="DR217" s="152">
        <v>138.80000000000001</v>
      </c>
      <c r="DS217" s="152">
        <v>131.9</v>
      </c>
      <c r="DT217" s="152">
        <v>134.30000000000001</v>
      </c>
      <c r="DU217" s="152">
        <v>135.1</v>
      </c>
      <c r="DV217" s="152">
        <v>137.80000000000001</v>
      </c>
      <c r="DW217" s="152">
        <v>142.9</v>
      </c>
      <c r="DX217" s="152">
        <v>137.80000000000001</v>
      </c>
      <c r="DY217" s="152">
        <v>150.9</v>
      </c>
      <c r="DZ217" s="152">
        <v>154.80000000000001</v>
      </c>
      <c r="EA217" s="152">
        <v>149.1</v>
      </c>
      <c r="EB217" s="152">
        <v>135.30000000000001</v>
      </c>
      <c r="EC217" s="152">
        <v>134.4</v>
      </c>
      <c r="ED217" s="152">
        <v>135.80000000000001</v>
      </c>
      <c r="EE217" s="152">
        <v>138.1</v>
      </c>
      <c r="EF217" s="152">
        <v>141.80000000000001</v>
      </c>
      <c r="EG217" s="152">
        <v>148.5</v>
      </c>
      <c r="EH217" s="152">
        <v>152</v>
      </c>
      <c r="EI217" s="152">
        <v>155.30000000000001</v>
      </c>
      <c r="EJ217" s="152">
        <v>160.6</v>
      </c>
      <c r="EK217" s="152">
        <v>161.30000000000001</v>
      </c>
      <c r="EL217" s="152">
        <v>158.69999999999999</v>
      </c>
      <c r="EM217" s="152">
        <v>150.6</v>
      </c>
      <c r="EN217" s="152">
        <v>147</v>
      </c>
      <c r="EO217" s="152">
        <v>150</v>
      </c>
      <c r="EP217" s="152">
        <v>150.19999999999999</v>
      </c>
      <c r="EQ217" s="152">
        <v>150.30000000000001</v>
      </c>
      <c r="ER217" s="152">
        <v>151.1</v>
      </c>
      <c r="ES217" s="152">
        <v>157.19999999999999</v>
      </c>
      <c r="ET217" s="152">
        <v>162.80000000000001</v>
      </c>
      <c r="EU217" s="152">
        <v>165.4</v>
      </c>
      <c r="EV217" s="152">
        <v>165</v>
      </c>
      <c r="EW217" s="152">
        <v>165.5</v>
      </c>
    </row>
    <row r="218" spans="1:153">
      <c r="A218" s="141" t="s">
        <v>7470</v>
      </c>
      <c r="B218" s="141" t="s">
        <v>7471</v>
      </c>
      <c r="C218" s="142">
        <v>1.1220000000000001E-2</v>
      </c>
      <c r="D218" s="143">
        <v>103.6</v>
      </c>
      <c r="E218" s="143">
        <v>101.2</v>
      </c>
      <c r="F218" s="143">
        <v>95.5</v>
      </c>
      <c r="G218" s="143">
        <v>101.1</v>
      </c>
      <c r="H218" s="143">
        <v>98.6</v>
      </c>
      <c r="I218" s="143">
        <v>99.4</v>
      </c>
      <c r="J218" s="143">
        <v>99.1</v>
      </c>
      <c r="K218" s="143">
        <v>99.4</v>
      </c>
      <c r="L218" s="143">
        <v>99.3</v>
      </c>
      <c r="M218" s="143">
        <v>100.8</v>
      </c>
      <c r="N218" s="143">
        <v>103.5</v>
      </c>
      <c r="O218" s="143">
        <v>102.3</v>
      </c>
      <c r="P218" s="143">
        <v>106.1</v>
      </c>
      <c r="Q218" s="143">
        <v>106</v>
      </c>
      <c r="R218" s="143">
        <v>105.8</v>
      </c>
      <c r="S218" s="143">
        <v>105.8</v>
      </c>
      <c r="T218" s="143">
        <v>107.1</v>
      </c>
      <c r="U218" s="143">
        <v>107.8</v>
      </c>
      <c r="V218" s="143">
        <v>108.8</v>
      </c>
      <c r="W218" s="143">
        <v>109.2</v>
      </c>
      <c r="X218" s="143">
        <v>108.8</v>
      </c>
      <c r="Y218" s="143">
        <v>116.4</v>
      </c>
      <c r="Z218" s="143">
        <v>116.3</v>
      </c>
      <c r="AA218" s="143">
        <v>120.5</v>
      </c>
      <c r="AB218" s="143">
        <v>122.8</v>
      </c>
      <c r="AC218" s="143">
        <v>137.1</v>
      </c>
      <c r="AD218" s="143">
        <v>136.80000000000001</v>
      </c>
      <c r="AE218" s="143">
        <v>136.80000000000001</v>
      </c>
      <c r="AF218" s="143">
        <v>137</v>
      </c>
      <c r="AG218" s="143">
        <v>137</v>
      </c>
      <c r="AH218" s="143">
        <v>136.80000000000001</v>
      </c>
      <c r="AI218" s="143">
        <v>136.5</v>
      </c>
      <c r="AJ218" s="143">
        <v>140</v>
      </c>
      <c r="AK218" s="143">
        <v>140.4</v>
      </c>
      <c r="AL218" s="143">
        <v>142.30000000000001</v>
      </c>
      <c r="AM218" s="143">
        <v>143.69999999999999</v>
      </c>
      <c r="AN218" s="143">
        <v>144.19999999999999</v>
      </c>
      <c r="AO218" s="143">
        <v>144.5</v>
      </c>
      <c r="AP218" s="143">
        <v>143.1</v>
      </c>
      <c r="AQ218" s="143">
        <v>143.69999999999999</v>
      </c>
      <c r="AR218" s="143">
        <v>143.9</v>
      </c>
      <c r="AS218" s="143">
        <v>143.80000000000001</v>
      </c>
      <c r="AT218" s="143">
        <v>145.6</v>
      </c>
      <c r="AU218" s="143">
        <v>151</v>
      </c>
      <c r="AV218" s="143">
        <v>152.19999999999999</v>
      </c>
      <c r="AW218" s="143">
        <v>152.4</v>
      </c>
      <c r="AX218" s="143">
        <v>139.6</v>
      </c>
      <c r="AY218" s="143">
        <v>136.6</v>
      </c>
      <c r="AZ218" s="143">
        <v>134.69999999999999</v>
      </c>
      <c r="BA218" s="143">
        <v>129.80000000000001</v>
      </c>
      <c r="BB218" s="143">
        <v>143</v>
      </c>
      <c r="BC218" s="143">
        <v>128.5</v>
      </c>
      <c r="BD218" s="143">
        <v>128.30000000000001</v>
      </c>
      <c r="BE218" s="143">
        <v>128.30000000000001</v>
      </c>
      <c r="BF218" s="143">
        <v>128.19999999999999</v>
      </c>
      <c r="BG218" s="143">
        <v>131</v>
      </c>
      <c r="BH218" s="143">
        <v>139.6</v>
      </c>
      <c r="BI218" s="143">
        <v>139.6</v>
      </c>
      <c r="BJ218" s="143">
        <v>150.30000000000001</v>
      </c>
      <c r="BK218" s="144">
        <v>150.30000000000001</v>
      </c>
      <c r="BL218" s="143">
        <v>143.5</v>
      </c>
      <c r="BM218" s="143">
        <v>144.80000000000001</v>
      </c>
      <c r="BN218" s="143">
        <v>144.80000000000001</v>
      </c>
      <c r="BO218" s="143">
        <v>146.30000000000001</v>
      </c>
      <c r="BP218" s="143">
        <v>148.30000000000001</v>
      </c>
      <c r="BQ218" s="143">
        <v>141.69999999999999</v>
      </c>
      <c r="BR218" s="145">
        <v>150.80000000000001</v>
      </c>
      <c r="BS218" s="145">
        <v>150.80000000000001</v>
      </c>
      <c r="BT218" s="145">
        <v>144.4</v>
      </c>
      <c r="BU218" s="145">
        <v>143.69999999999999</v>
      </c>
      <c r="BV218" s="145">
        <v>141.80000000000001</v>
      </c>
      <c r="BW218" s="145">
        <v>146.5</v>
      </c>
      <c r="BX218" s="145">
        <v>139.80000000000001</v>
      </c>
      <c r="BY218" s="145">
        <v>142.1</v>
      </c>
      <c r="BZ218" s="143">
        <v>142.5</v>
      </c>
      <c r="CA218" s="143">
        <v>139.6</v>
      </c>
      <c r="CB218" s="143">
        <v>142.69999999999999</v>
      </c>
      <c r="CC218" s="143">
        <v>137.80000000000001</v>
      </c>
      <c r="CD218" s="143">
        <v>137.9</v>
      </c>
      <c r="CE218" s="143">
        <v>142.80000000000001</v>
      </c>
      <c r="CF218" s="143">
        <v>137.5</v>
      </c>
      <c r="CG218" s="143">
        <v>143</v>
      </c>
      <c r="CH218" s="143">
        <v>143.1</v>
      </c>
      <c r="CI218" s="143">
        <v>148.6</v>
      </c>
      <c r="CJ218" s="146">
        <v>149.69999999999999</v>
      </c>
      <c r="CK218" s="146">
        <v>158</v>
      </c>
      <c r="CL218" s="146">
        <v>148.4</v>
      </c>
      <c r="CM218" s="147">
        <v>149.80000000000001</v>
      </c>
      <c r="CN218" s="147">
        <v>149.69999999999999</v>
      </c>
      <c r="CO218" s="147">
        <v>149.69999999999999</v>
      </c>
      <c r="CP218" s="148">
        <v>158.1</v>
      </c>
      <c r="CQ218" s="149">
        <v>162.19999999999999</v>
      </c>
      <c r="CR218" s="149">
        <v>156.69999999999999</v>
      </c>
      <c r="CS218" s="149">
        <v>154</v>
      </c>
      <c r="CT218" s="149">
        <v>154.30000000000001</v>
      </c>
      <c r="CU218" s="150">
        <v>150.1</v>
      </c>
      <c r="CV218" s="150">
        <v>150.1</v>
      </c>
      <c r="CW218" s="150">
        <v>146.80000000000001</v>
      </c>
      <c r="CX218" s="150">
        <v>155.9</v>
      </c>
      <c r="CY218" s="150">
        <v>155.30000000000001</v>
      </c>
      <c r="CZ218" s="150">
        <v>163.6</v>
      </c>
      <c r="DA218" s="150">
        <v>163</v>
      </c>
      <c r="DB218" s="151">
        <v>151.6</v>
      </c>
      <c r="DC218" s="151">
        <v>158.5</v>
      </c>
      <c r="DD218" s="151">
        <v>158.9</v>
      </c>
      <c r="DE218" s="151">
        <v>153.1</v>
      </c>
      <c r="DF218" s="151">
        <v>157.4</v>
      </c>
      <c r="DG218" s="151">
        <v>159.1</v>
      </c>
      <c r="DH218" s="151">
        <v>161.4</v>
      </c>
      <c r="DI218" s="151">
        <v>164.2</v>
      </c>
      <c r="DJ218" s="151">
        <v>164</v>
      </c>
      <c r="DK218" s="151">
        <v>165</v>
      </c>
      <c r="DL218" s="151">
        <v>162</v>
      </c>
      <c r="DM218" s="152">
        <v>171.5</v>
      </c>
      <c r="DN218" s="152">
        <v>172.2</v>
      </c>
      <c r="DO218" s="152">
        <v>171.9</v>
      </c>
      <c r="DP218" s="152">
        <v>182.1</v>
      </c>
      <c r="DQ218" s="152">
        <v>183.5</v>
      </c>
      <c r="DR218" s="152">
        <v>178.1</v>
      </c>
      <c r="DS218" s="152">
        <v>169.3</v>
      </c>
      <c r="DT218" s="152">
        <v>182</v>
      </c>
      <c r="DU218" s="152">
        <v>175.2</v>
      </c>
      <c r="DV218" s="152">
        <v>178.4</v>
      </c>
      <c r="DW218" s="152">
        <v>181.5</v>
      </c>
      <c r="DX218" s="152">
        <v>182.8</v>
      </c>
      <c r="DY218" s="152">
        <v>185.1</v>
      </c>
      <c r="DZ218" s="152">
        <v>180.5</v>
      </c>
      <c r="EA218" s="152">
        <v>178.4</v>
      </c>
      <c r="EB218" s="152">
        <v>177.8</v>
      </c>
      <c r="EC218" s="152">
        <v>180.1</v>
      </c>
      <c r="ED218" s="152">
        <v>163.6</v>
      </c>
      <c r="EE218" s="152">
        <v>162.5</v>
      </c>
      <c r="EF218" s="152">
        <v>156.80000000000001</v>
      </c>
      <c r="EG218" s="152">
        <v>161.1</v>
      </c>
      <c r="EH218" s="152">
        <v>163.5</v>
      </c>
      <c r="EI218" s="152">
        <v>169.6</v>
      </c>
      <c r="EJ218" s="152">
        <v>165.4</v>
      </c>
      <c r="EK218" s="152">
        <v>164.5</v>
      </c>
      <c r="EL218" s="152">
        <v>166.8</v>
      </c>
      <c r="EM218" s="152">
        <v>159.1</v>
      </c>
      <c r="EN218" s="152">
        <v>162.4</v>
      </c>
      <c r="EO218" s="152">
        <v>156.1</v>
      </c>
      <c r="EP218" s="152">
        <v>167.8</v>
      </c>
      <c r="EQ218" s="152">
        <v>173.2</v>
      </c>
      <c r="ER218" s="152">
        <v>177.9</v>
      </c>
      <c r="ES218" s="152">
        <v>172.9</v>
      </c>
      <c r="ET218" s="152">
        <v>174.8</v>
      </c>
      <c r="EU218" s="152">
        <v>170.2</v>
      </c>
      <c r="EV218" s="152">
        <v>171.9</v>
      </c>
      <c r="EW218" s="152">
        <v>171.3</v>
      </c>
    </row>
    <row r="219" spans="1:153">
      <c r="A219" s="141" t="s">
        <v>7472</v>
      </c>
      <c r="B219" s="141" t="s">
        <v>7473</v>
      </c>
      <c r="C219" s="142">
        <v>0.17501</v>
      </c>
      <c r="D219" s="143">
        <v>101.4</v>
      </c>
      <c r="E219" s="143">
        <v>101.2</v>
      </c>
      <c r="F219" s="143">
        <v>104.1</v>
      </c>
      <c r="G219" s="143">
        <v>103.8</v>
      </c>
      <c r="H219" s="143">
        <v>105.6</v>
      </c>
      <c r="I219" s="143">
        <v>106.8</v>
      </c>
      <c r="J219" s="143">
        <v>105.4</v>
      </c>
      <c r="K219" s="143">
        <v>107.1</v>
      </c>
      <c r="L219" s="143">
        <v>106.6</v>
      </c>
      <c r="M219" s="143">
        <v>106.3</v>
      </c>
      <c r="N219" s="143">
        <v>107</v>
      </c>
      <c r="O219" s="143">
        <v>106.2</v>
      </c>
      <c r="P219" s="143">
        <v>105.1</v>
      </c>
      <c r="Q219" s="143">
        <v>106.3</v>
      </c>
      <c r="R219" s="143">
        <v>104.7</v>
      </c>
      <c r="S219" s="143">
        <v>108.3</v>
      </c>
      <c r="T219" s="143">
        <v>109.3</v>
      </c>
      <c r="U219" s="143">
        <v>110</v>
      </c>
      <c r="V219" s="143">
        <v>113.7</v>
      </c>
      <c r="W219" s="143">
        <v>111.1</v>
      </c>
      <c r="X219" s="143">
        <v>111.2</v>
      </c>
      <c r="Y219" s="143">
        <v>113.8</v>
      </c>
      <c r="Z219" s="143">
        <v>113.3</v>
      </c>
      <c r="AA219" s="143">
        <v>111.7</v>
      </c>
      <c r="AB219" s="143">
        <v>114.2</v>
      </c>
      <c r="AC219" s="143">
        <v>113.4</v>
      </c>
      <c r="AD219" s="143">
        <v>115.1</v>
      </c>
      <c r="AE219" s="143">
        <v>112.5</v>
      </c>
      <c r="AF219" s="143">
        <v>117.3</v>
      </c>
      <c r="AG219" s="143">
        <v>117.6</v>
      </c>
      <c r="AH219" s="143">
        <v>117</v>
      </c>
      <c r="AI219" s="143">
        <v>117</v>
      </c>
      <c r="AJ219" s="143">
        <v>117.8</v>
      </c>
      <c r="AK219" s="143">
        <v>118.5</v>
      </c>
      <c r="AL219" s="143">
        <v>117.5</v>
      </c>
      <c r="AM219" s="143">
        <v>118.4</v>
      </c>
      <c r="AN219" s="143">
        <v>119.7</v>
      </c>
      <c r="AO219" s="143">
        <v>113.4</v>
      </c>
      <c r="AP219" s="143">
        <v>116.8</v>
      </c>
      <c r="AQ219" s="143">
        <v>119</v>
      </c>
      <c r="AR219" s="143">
        <v>121.7</v>
      </c>
      <c r="AS219" s="143">
        <v>120.5</v>
      </c>
      <c r="AT219" s="143">
        <v>121.2</v>
      </c>
      <c r="AU219" s="143">
        <v>117</v>
      </c>
      <c r="AV219" s="143">
        <v>117.7</v>
      </c>
      <c r="AW219" s="143">
        <v>122.6</v>
      </c>
      <c r="AX219" s="143">
        <v>117.9</v>
      </c>
      <c r="AY219" s="143">
        <v>118.8</v>
      </c>
      <c r="AZ219" s="143">
        <v>128.1</v>
      </c>
      <c r="BA219" s="143">
        <v>124.3</v>
      </c>
      <c r="BB219" s="143">
        <v>124.5</v>
      </c>
      <c r="BC219" s="143">
        <v>125.2</v>
      </c>
      <c r="BD219" s="143">
        <v>129.4</v>
      </c>
      <c r="BE219" s="143">
        <v>126.6</v>
      </c>
      <c r="BF219" s="143">
        <v>125.9</v>
      </c>
      <c r="BG219" s="143">
        <v>124.7</v>
      </c>
      <c r="BH219" s="143">
        <v>125.9</v>
      </c>
      <c r="BI219" s="143">
        <v>124.3</v>
      </c>
      <c r="BJ219" s="143">
        <v>124.1</v>
      </c>
      <c r="BK219" s="144">
        <v>123.3</v>
      </c>
      <c r="BL219" s="143">
        <v>123.3</v>
      </c>
      <c r="BM219" s="143">
        <v>123.6</v>
      </c>
      <c r="BN219" s="143">
        <v>126.7</v>
      </c>
      <c r="BO219" s="143">
        <v>125.4</v>
      </c>
      <c r="BP219" s="143">
        <v>127</v>
      </c>
      <c r="BQ219" s="143">
        <v>126.6</v>
      </c>
      <c r="BR219" s="145">
        <v>126.5</v>
      </c>
      <c r="BS219" s="145">
        <v>125.3</v>
      </c>
      <c r="BT219" s="145">
        <v>126.9</v>
      </c>
      <c r="BU219" s="145">
        <v>127.5</v>
      </c>
      <c r="BV219" s="145">
        <v>126.9</v>
      </c>
      <c r="BW219" s="145">
        <v>127.1</v>
      </c>
      <c r="BX219" s="145">
        <v>126.9</v>
      </c>
      <c r="BY219" s="145">
        <v>123.6</v>
      </c>
      <c r="BZ219" s="143">
        <v>125.2</v>
      </c>
      <c r="CA219" s="143">
        <v>124.9</v>
      </c>
      <c r="CB219" s="143">
        <v>127.7</v>
      </c>
      <c r="CC219" s="143">
        <v>128.1</v>
      </c>
      <c r="CD219" s="143">
        <v>129.19999999999999</v>
      </c>
      <c r="CE219" s="143">
        <v>126.8</v>
      </c>
      <c r="CF219" s="143">
        <v>126.6</v>
      </c>
      <c r="CG219" s="143">
        <v>127.7</v>
      </c>
      <c r="CH219" s="143">
        <v>127.4</v>
      </c>
      <c r="CI219" s="143">
        <v>126.6</v>
      </c>
      <c r="CJ219" s="146">
        <v>128.19999999999999</v>
      </c>
      <c r="CK219" s="146">
        <v>127.8</v>
      </c>
      <c r="CL219" s="146">
        <v>128.19999999999999</v>
      </c>
      <c r="CM219" s="147">
        <v>126.2</v>
      </c>
      <c r="CN219" s="147">
        <v>127.2</v>
      </c>
      <c r="CO219" s="147">
        <v>126.8</v>
      </c>
      <c r="CP219" s="148">
        <v>128.6</v>
      </c>
      <c r="CQ219" s="149">
        <v>126.8</v>
      </c>
      <c r="CR219" s="149">
        <v>128</v>
      </c>
      <c r="CS219" s="149">
        <v>125.7</v>
      </c>
      <c r="CT219" s="149">
        <v>126.4</v>
      </c>
      <c r="CU219" s="150">
        <v>125.6</v>
      </c>
      <c r="CV219" s="150">
        <v>127.8</v>
      </c>
      <c r="CW219" s="150">
        <v>128.30000000000001</v>
      </c>
      <c r="CX219" s="150">
        <v>127.9</v>
      </c>
      <c r="CY219" s="150">
        <v>128.19999999999999</v>
      </c>
      <c r="CZ219" s="150">
        <v>127.5</v>
      </c>
      <c r="DA219" s="150">
        <v>127.5</v>
      </c>
      <c r="DB219" s="151">
        <v>127.8</v>
      </c>
      <c r="DC219" s="151">
        <v>129.80000000000001</v>
      </c>
      <c r="DD219" s="151">
        <v>126</v>
      </c>
      <c r="DE219" s="151">
        <v>128.4</v>
      </c>
      <c r="DF219" s="151">
        <v>127.6</v>
      </c>
      <c r="DG219" s="151">
        <v>128</v>
      </c>
      <c r="DH219" s="151">
        <v>128.19999999999999</v>
      </c>
      <c r="DI219" s="151">
        <v>129.69999999999999</v>
      </c>
      <c r="DJ219" s="151">
        <v>128.9</v>
      </c>
      <c r="DK219" s="151">
        <v>129.30000000000001</v>
      </c>
      <c r="DL219" s="151">
        <v>128.30000000000001</v>
      </c>
      <c r="DM219" s="152">
        <v>128.80000000000001</v>
      </c>
      <c r="DN219" s="152">
        <v>131.30000000000001</v>
      </c>
      <c r="DO219" s="152">
        <v>130.30000000000001</v>
      </c>
      <c r="DP219" s="152">
        <v>132</v>
      </c>
      <c r="DQ219" s="152">
        <v>132.80000000000001</v>
      </c>
      <c r="DR219" s="152">
        <v>133.80000000000001</v>
      </c>
      <c r="DS219" s="152">
        <v>134.5</v>
      </c>
      <c r="DT219" s="152">
        <v>134.5</v>
      </c>
      <c r="DU219" s="152">
        <v>134.30000000000001</v>
      </c>
      <c r="DV219" s="152">
        <v>133.5</v>
      </c>
      <c r="DW219" s="152">
        <v>134.4</v>
      </c>
      <c r="DX219" s="152">
        <v>134.4</v>
      </c>
      <c r="DY219" s="152">
        <v>136.1</v>
      </c>
      <c r="DZ219" s="152">
        <v>135.4</v>
      </c>
      <c r="EA219" s="152">
        <v>136.4</v>
      </c>
      <c r="EB219" s="152">
        <v>138.80000000000001</v>
      </c>
      <c r="EC219" s="152">
        <v>137.4</v>
      </c>
      <c r="ED219" s="152">
        <v>138</v>
      </c>
      <c r="EE219" s="152">
        <v>137.1</v>
      </c>
      <c r="EF219" s="152">
        <v>137.30000000000001</v>
      </c>
      <c r="EG219" s="152">
        <v>138.1</v>
      </c>
      <c r="EH219" s="152">
        <v>138.9</v>
      </c>
      <c r="EI219" s="152">
        <v>138.4</v>
      </c>
      <c r="EJ219" s="152">
        <v>137.9</v>
      </c>
      <c r="EK219" s="152">
        <v>138.30000000000001</v>
      </c>
      <c r="EL219" s="152">
        <v>138.69999999999999</v>
      </c>
      <c r="EM219" s="152">
        <v>140.6</v>
      </c>
      <c r="EN219" s="152">
        <v>141.4</v>
      </c>
      <c r="EO219" s="152">
        <v>142.4</v>
      </c>
      <c r="EP219" s="152">
        <v>143.6</v>
      </c>
      <c r="EQ219" s="152">
        <v>142.4</v>
      </c>
      <c r="ER219" s="152">
        <v>143.9</v>
      </c>
      <c r="ES219" s="152">
        <v>149.9</v>
      </c>
      <c r="ET219" s="152">
        <v>153.30000000000001</v>
      </c>
      <c r="EU219" s="152">
        <v>155.19999999999999</v>
      </c>
      <c r="EV219" s="152">
        <v>157.1</v>
      </c>
      <c r="EW219" s="152">
        <v>160.30000000000001</v>
      </c>
    </row>
    <row r="220" spans="1:153">
      <c r="A220" s="141" t="s">
        <v>7474</v>
      </c>
      <c r="B220" s="141" t="s">
        <v>7475</v>
      </c>
      <c r="C220" s="142">
        <v>9.6850000000000006E-2</v>
      </c>
      <c r="D220" s="143">
        <v>100.9</v>
      </c>
      <c r="E220" s="143">
        <v>100.2</v>
      </c>
      <c r="F220" s="143">
        <v>105.5</v>
      </c>
      <c r="G220" s="143">
        <v>103.6</v>
      </c>
      <c r="H220" s="143">
        <v>104.5</v>
      </c>
      <c r="I220" s="143">
        <v>105.4</v>
      </c>
      <c r="J220" s="143">
        <v>105.8</v>
      </c>
      <c r="K220" s="143">
        <v>107.5</v>
      </c>
      <c r="L220" s="143">
        <v>107.5</v>
      </c>
      <c r="M220" s="143">
        <v>106.5</v>
      </c>
      <c r="N220" s="143">
        <v>106.6</v>
      </c>
      <c r="O220" s="143">
        <v>105.4</v>
      </c>
      <c r="P220" s="143">
        <v>104.2</v>
      </c>
      <c r="Q220" s="143">
        <v>106.3</v>
      </c>
      <c r="R220" s="143">
        <v>104.4</v>
      </c>
      <c r="S220" s="143">
        <v>110.2</v>
      </c>
      <c r="T220" s="143">
        <v>111.7</v>
      </c>
      <c r="U220" s="143">
        <v>113.1</v>
      </c>
      <c r="V220" s="143">
        <v>119.2</v>
      </c>
      <c r="W220" s="143">
        <v>114.2</v>
      </c>
      <c r="X220" s="143">
        <v>114.3</v>
      </c>
      <c r="Y220" s="143">
        <v>117.8</v>
      </c>
      <c r="Z220" s="143">
        <v>116.6</v>
      </c>
      <c r="AA220" s="143">
        <v>113.6</v>
      </c>
      <c r="AB220" s="143">
        <v>118.8</v>
      </c>
      <c r="AC220" s="143">
        <v>116.5</v>
      </c>
      <c r="AD220" s="143">
        <v>119.1</v>
      </c>
      <c r="AE220" s="143">
        <v>113.1</v>
      </c>
      <c r="AF220" s="143">
        <v>121.9</v>
      </c>
      <c r="AG220" s="143">
        <v>122.2</v>
      </c>
      <c r="AH220" s="143">
        <v>120</v>
      </c>
      <c r="AI220" s="143">
        <v>120</v>
      </c>
      <c r="AJ220" s="143">
        <v>121.7</v>
      </c>
      <c r="AK220" s="143">
        <v>122.9</v>
      </c>
      <c r="AL220" s="143">
        <v>122.6</v>
      </c>
      <c r="AM220" s="143">
        <v>123.3</v>
      </c>
      <c r="AN220" s="143">
        <v>126.5</v>
      </c>
      <c r="AO220" s="143">
        <v>114.1</v>
      </c>
      <c r="AP220" s="143">
        <v>120.7</v>
      </c>
      <c r="AQ220" s="143">
        <v>125.4</v>
      </c>
      <c r="AR220" s="143">
        <v>127.4</v>
      </c>
      <c r="AS220" s="143">
        <v>126.7</v>
      </c>
      <c r="AT220" s="143">
        <v>126.4</v>
      </c>
      <c r="AU220" s="143">
        <v>119</v>
      </c>
      <c r="AV220" s="143">
        <v>119.8</v>
      </c>
      <c r="AW220" s="143">
        <v>128.30000000000001</v>
      </c>
      <c r="AX220" s="143">
        <v>119.7</v>
      </c>
      <c r="AY220" s="143">
        <v>120.7</v>
      </c>
      <c r="AZ220" s="143">
        <v>135.6</v>
      </c>
      <c r="BA220" s="143">
        <v>128.5</v>
      </c>
      <c r="BB220" s="143">
        <v>128.4</v>
      </c>
      <c r="BC220" s="143">
        <v>128.6</v>
      </c>
      <c r="BD220" s="143">
        <v>135.69999999999999</v>
      </c>
      <c r="BE220" s="143">
        <v>130.9</v>
      </c>
      <c r="BF220" s="143">
        <v>130.1</v>
      </c>
      <c r="BG220" s="143">
        <v>128.1</v>
      </c>
      <c r="BH220" s="143">
        <v>130.1</v>
      </c>
      <c r="BI220" s="143">
        <v>126.7</v>
      </c>
      <c r="BJ220" s="143">
        <v>126.4</v>
      </c>
      <c r="BK220" s="144">
        <v>123.9</v>
      </c>
      <c r="BL220" s="143">
        <v>123.7</v>
      </c>
      <c r="BM220" s="143">
        <v>123.7</v>
      </c>
      <c r="BN220" s="143">
        <v>128.6</v>
      </c>
      <c r="BO220" s="143">
        <v>125.5</v>
      </c>
      <c r="BP220" s="143">
        <v>130.6</v>
      </c>
      <c r="BQ220" s="143">
        <v>129.30000000000001</v>
      </c>
      <c r="BR220" s="145">
        <v>128.80000000000001</v>
      </c>
      <c r="BS220" s="145">
        <v>127.5</v>
      </c>
      <c r="BT220" s="145">
        <v>130.1</v>
      </c>
      <c r="BU220" s="145">
        <v>128.6</v>
      </c>
      <c r="BV220" s="145">
        <v>126.7</v>
      </c>
      <c r="BW220" s="145">
        <v>126.6</v>
      </c>
      <c r="BX220" s="145">
        <v>128.4</v>
      </c>
      <c r="BY220" s="145">
        <v>126.1</v>
      </c>
      <c r="BZ220" s="143">
        <v>129.1</v>
      </c>
      <c r="CA220" s="143">
        <v>128</v>
      </c>
      <c r="CB220" s="143">
        <v>133.9</v>
      </c>
      <c r="CC220" s="143">
        <v>133.30000000000001</v>
      </c>
      <c r="CD220" s="143">
        <v>134.1</v>
      </c>
      <c r="CE220" s="143">
        <v>130</v>
      </c>
      <c r="CF220" s="143">
        <v>128.1</v>
      </c>
      <c r="CG220" s="143">
        <v>130.69999999999999</v>
      </c>
      <c r="CH220" s="143">
        <v>129.30000000000001</v>
      </c>
      <c r="CI220" s="143">
        <v>127.9</v>
      </c>
      <c r="CJ220" s="146">
        <v>129.5</v>
      </c>
      <c r="CK220" s="146">
        <v>129.69999999999999</v>
      </c>
      <c r="CL220" s="146">
        <v>129.6</v>
      </c>
      <c r="CM220" s="147">
        <v>124.7</v>
      </c>
      <c r="CN220" s="147">
        <v>127</v>
      </c>
      <c r="CO220" s="147">
        <v>127.8</v>
      </c>
      <c r="CP220" s="148">
        <v>130.4</v>
      </c>
      <c r="CQ220" s="149">
        <v>126.2</v>
      </c>
      <c r="CR220" s="149">
        <v>127.5</v>
      </c>
      <c r="CS220" s="149">
        <v>125.5</v>
      </c>
      <c r="CT220" s="149">
        <v>125.4</v>
      </c>
      <c r="CU220" s="150">
        <v>124</v>
      </c>
      <c r="CV220" s="150">
        <v>125</v>
      </c>
      <c r="CW220" s="150">
        <v>126.4</v>
      </c>
      <c r="CX220" s="150">
        <v>125.5</v>
      </c>
      <c r="CY220" s="150">
        <v>125.9</v>
      </c>
      <c r="CZ220" s="150">
        <v>125.6</v>
      </c>
      <c r="DA220" s="150">
        <v>125.6</v>
      </c>
      <c r="DB220" s="151">
        <v>126.3</v>
      </c>
      <c r="DC220" s="151">
        <v>127.1</v>
      </c>
      <c r="DD220" s="151">
        <v>126.7</v>
      </c>
      <c r="DE220" s="151">
        <v>126.5</v>
      </c>
      <c r="DF220" s="151">
        <v>126.8</v>
      </c>
      <c r="DG220" s="151">
        <v>126.9</v>
      </c>
      <c r="DH220" s="151">
        <v>127.3</v>
      </c>
      <c r="DI220" s="151">
        <v>128.69999999999999</v>
      </c>
      <c r="DJ220" s="151">
        <v>129.1</v>
      </c>
      <c r="DK220" s="151">
        <v>130.19999999999999</v>
      </c>
      <c r="DL220" s="151">
        <v>129.6</v>
      </c>
      <c r="DM220" s="152">
        <v>131.19999999999999</v>
      </c>
      <c r="DN220" s="152">
        <v>133.9</v>
      </c>
      <c r="DO220" s="152">
        <v>133.4</v>
      </c>
      <c r="DP220" s="152">
        <v>133.80000000000001</v>
      </c>
      <c r="DQ220" s="152">
        <v>134.9</v>
      </c>
      <c r="DR220" s="152">
        <v>136.80000000000001</v>
      </c>
      <c r="DS220" s="152">
        <v>137.30000000000001</v>
      </c>
      <c r="DT220" s="152">
        <v>137.4</v>
      </c>
      <c r="DU220" s="152">
        <v>137.80000000000001</v>
      </c>
      <c r="DV220" s="152">
        <v>136.1</v>
      </c>
      <c r="DW220" s="152">
        <v>137</v>
      </c>
      <c r="DX220" s="152">
        <v>137.5</v>
      </c>
      <c r="DY220" s="152">
        <v>138.80000000000001</v>
      </c>
      <c r="DZ220" s="152">
        <v>138.5</v>
      </c>
      <c r="EA220" s="152">
        <v>139.19999999999999</v>
      </c>
      <c r="EB220" s="152">
        <v>142.30000000000001</v>
      </c>
      <c r="EC220" s="152">
        <v>140.1</v>
      </c>
      <c r="ED220" s="152">
        <v>141.9</v>
      </c>
      <c r="EE220" s="152">
        <v>140.69999999999999</v>
      </c>
      <c r="EF220" s="152">
        <v>140.9</v>
      </c>
      <c r="EG220" s="152">
        <v>141.6</v>
      </c>
      <c r="EH220" s="152">
        <v>143.69999999999999</v>
      </c>
      <c r="EI220" s="152">
        <v>142.80000000000001</v>
      </c>
      <c r="EJ220" s="152">
        <v>143.19999999999999</v>
      </c>
      <c r="EK220" s="152">
        <v>143.5</v>
      </c>
      <c r="EL220" s="152">
        <v>144.69999999999999</v>
      </c>
      <c r="EM220" s="152">
        <v>146.80000000000001</v>
      </c>
      <c r="EN220" s="152">
        <v>147.69999999999999</v>
      </c>
      <c r="EO220" s="152">
        <v>149.5</v>
      </c>
      <c r="EP220" s="152">
        <v>151.5</v>
      </c>
      <c r="EQ220" s="152">
        <v>150.1</v>
      </c>
      <c r="ER220" s="152">
        <v>154.5</v>
      </c>
      <c r="ES220" s="152">
        <v>165.4</v>
      </c>
      <c r="ET220" s="152">
        <v>169.2</v>
      </c>
      <c r="EU220" s="152">
        <v>173</v>
      </c>
      <c r="EV220" s="152">
        <v>175.4</v>
      </c>
      <c r="EW220" s="152">
        <v>180.2</v>
      </c>
    </row>
    <row r="221" spans="1:153">
      <c r="A221" s="141" t="s">
        <v>7476</v>
      </c>
      <c r="B221" s="141" t="s">
        <v>7477</v>
      </c>
      <c r="C221" s="142">
        <v>7.8159999999999993E-2</v>
      </c>
      <c r="D221" s="143">
        <v>102.1</v>
      </c>
      <c r="E221" s="143">
        <v>102.5</v>
      </c>
      <c r="F221" s="143">
        <v>102.4</v>
      </c>
      <c r="G221" s="143">
        <v>104</v>
      </c>
      <c r="H221" s="143">
        <v>107</v>
      </c>
      <c r="I221" s="143">
        <v>108.5</v>
      </c>
      <c r="J221" s="143">
        <v>104.8</v>
      </c>
      <c r="K221" s="143">
        <v>106.6</v>
      </c>
      <c r="L221" s="143">
        <v>105.3</v>
      </c>
      <c r="M221" s="143">
        <v>106.1</v>
      </c>
      <c r="N221" s="143">
        <v>107.5</v>
      </c>
      <c r="O221" s="143">
        <v>107.3</v>
      </c>
      <c r="P221" s="143">
        <v>106.2</v>
      </c>
      <c r="Q221" s="143">
        <v>106.3</v>
      </c>
      <c r="R221" s="143">
        <v>104.9</v>
      </c>
      <c r="S221" s="143">
        <v>106</v>
      </c>
      <c r="T221" s="143">
        <v>106.3</v>
      </c>
      <c r="U221" s="143">
        <v>106.2</v>
      </c>
      <c r="V221" s="143">
        <v>107</v>
      </c>
      <c r="W221" s="143">
        <v>107.3</v>
      </c>
      <c r="X221" s="143">
        <v>107.4</v>
      </c>
      <c r="Y221" s="143">
        <v>108.7</v>
      </c>
      <c r="Z221" s="143">
        <v>109.1</v>
      </c>
      <c r="AA221" s="143">
        <v>109.3</v>
      </c>
      <c r="AB221" s="143">
        <v>108.5</v>
      </c>
      <c r="AC221" s="143">
        <v>109.6</v>
      </c>
      <c r="AD221" s="143">
        <v>110.1</v>
      </c>
      <c r="AE221" s="143">
        <v>111.7</v>
      </c>
      <c r="AF221" s="143">
        <v>111.7</v>
      </c>
      <c r="AG221" s="143">
        <v>112</v>
      </c>
      <c r="AH221" s="143">
        <v>113.2</v>
      </c>
      <c r="AI221" s="143">
        <v>113.2</v>
      </c>
      <c r="AJ221" s="143">
        <v>112.9</v>
      </c>
      <c r="AK221" s="143">
        <v>113</v>
      </c>
      <c r="AL221" s="143">
        <v>111.3</v>
      </c>
      <c r="AM221" s="143">
        <v>112.4</v>
      </c>
      <c r="AN221" s="143">
        <v>111.3</v>
      </c>
      <c r="AO221" s="143">
        <v>112.5</v>
      </c>
      <c r="AP221" s="143">
        <v>112</v>
      </c>
      <c r="AQ221" s="143">
        <v>111.1</v>
      </c>
      <c r="AR221" s="143">
        <v>114.7</v>
      </c>
      <c r="AS221" s="143">
        <v>112.8</v>
      </c>
      <c r="AT221" s="143">
        <v>114.8</v>
      </c>
      <c r="AU221" s="143">
        <v>114.4</v>
      </c>
      <c r="AV221" s="143">
        <v>115.2</v>
      </c>
      <c r="AW221" s="143">
        <v>115.4</v>
      </c>
      <c r="AX221" s="143">
        <v>115.6</v>
      </c>
      <c r="AY221" s="143">
        <v>116.6</v>
      </c>
      <c r="AZ221" s="143">
        <v>118.8</v>
      </c>
      <c r="BA221" s="143">
        <v>119.1</v>
      </c>
      <c r="BB221" s="143">
        <v>119.7</v>
      </c>
      <c r="BC221" s="143">
        <v>120.9</v>
      </c>
      <c r="BD221" s="143">
        <v>121.6</v>
      </c>
      <c r="BE221" s="143">
        <v>121.3</v>
      </c>
      <c r="BF221" s="143">
        <v>120.7</v>
      </c>
      <c r="BG221" s="143">
        <v>120.5</v>
      </c>
      <c r="BH221" s="143">
        <v>120.8</v>
      </c>
      <c r="BI221" s="143">
        <v>121.3</v>
      </c>
      <c r="BJ221" s="143">
        <v>121.2</v>
      </c>
      <c r="BK221" s="144">
        <v>122.7</v>
      </c>
      <c r="BL221" s="143">
        <v>122.9</v>
      </c>
      <c r="BM221" s="143">
        <v>123.6</v>
      </c>
      <c r="BN221" s="143">
        <v>124.5</v>
      </c>
      <c r="BO221" s="143">
        <v>125.3</v>
      </c>
      <c r="BP221" s="143">
        <v>122.5</v>
      </c>
      <c r="BQ221" s="143">
        <v>123.2</v>
      </c>
      <c r="BR221" s="145">
        <v>123.6</v>
      </c>
      <c r="BS221" s="145">
        <v>122.6</v>
      </c>
      <c r="BT221" s="145">
        <v>123</v>
      </c>
      <c r="BU221" s="145">
        <v>126.2</v>
      </c>
      <c r="BV221" s="145">
        <v>127.2</v>
      </c>
      <c r="BW221" s="145">
        <v>127.6</v>
      </c>
      <c r="BX221" s="145">
        <v>124.9</v>
      </c>
      <c r="BY221" s="145">
        <v>120.5</v>
      </c>
      <c r="BZ221" s="143">
        <v>120.3</v>
      </c>
      <c r="CA221" s="143">
        <v>121.1</v>
      </c>
      <c r="CB221" s="143">
        <v>119.9</v>
      </c>
      <c r="CC221" s="143">
        <v>121.7</v>
      </c>
      <c r="CD221" s="143">
        <v>123.1</v>
      </c>
      <c r="CE221" s="143">
        <v>123</v>
      </c>
      <c r="CF221" s="143">
        <v>124.7</v>
      </c>
      <c r="CG221" s="143">
        <v>124</v>
      </c>
      <c r="CH221" s="143">
        <v>124.9</v>
      </c>
      <c r="CI221" s="143">
        <v>125</v>
      </c>
      <c r="CJ221" s="146">
        <v>126.5</v>
      </c>
      <c r="CK221" s="146">
        <v>125.4</v>
      </c>
      <c r="CL221" s="146">
        <v>126.5</v>
      </c>
      <c r="CM221" s="147">
        <v>128</v>
      </c>
      <c r="CN221" s="147">
        <v>127.5</v>
      </c>
      <c r="CO221" s="147">
        <v>125.4</v>
      </c>
      <c r="CP221" s="148">
        <v>126.5</v>
      </c>
      <c r="CQ221" s="149">
        <v>127.5</v>
      </c>
      <c r="CR221" s="149">
        <v>128.5</v>
      </c>
      <c r="CS221" s="149">
        <v>125.9</v>
      </c>
      <c r="CT221" s="149">
        <v>127.5</v>
      </c>
      <c r="CU221" s="150">
        <v>127.6</v>
      </c>
      <c r="CV221" s="150">
        <v>131.30000000000001</v>
      </c>
      <c r="CW221" s="150">
        <v>130.6</v>
      </c>
      <c r="CX221" s="150">
        <v>130.9</v>
      </c>
      <c r="CY221" s="150">
        <v>131.19999999999999</v>
      </c>
      <c r="CZ221" s="150">
        <v>129.80000000000001</v>
      </c>
      <c r="DA221" s="150">
        <v>129.9</v>
      </c>
      <c r="DB221" s="151">
        <v>129.69999999999999</v>
      </c>
      <c r="DC221" s="151">
        <v>133.19999999999999</v>
      </c>
      <c r="DD221" s="151">
        <v>125.1</v>
      </c>
      <c r="DE221" s="151">
        <v>130.80000000000001</v>
      </c>
      <c r="DF221" s="151">
        <v>128.6</v>
      </c>
      <c r="DG221" s="151">
        <v>129.30000000000001</v>
      </c>
      <c r="DH221" s="151">
        <v>129.19999999999999</v>
      </c>
      <c r="DI221" s="151">
        <v>131.1</v>
      </c>
      <c r="DJ221" s="151">
        <v>128.6</v>
      </c>
      <c r="DK221" s="151">
        <v>128.1</v>
      </c>
      <c r="DL221" s="151">
        <v>126.8</v>
      </c>
      <c r="DM221" s="152">
        <v>125.9</v>
      </c>
      <c r="DN221" s="152">
        <v>128.1</v>
      </c>
      <c r="DO221" s="152">
        <v>126.6</v>
      </c>
      <c r="DP221" s="152">
        <v>129.80000000000001</v>
      </c>
      <c r="DQ221" s="152">
        <v>130.1</v>
      </c>
      <c r="DR221" s="152">
        <v>130.1</v>
      </c>
      <c r="DS221" s="152">
        <v>131.19999999999999</v>
      </c>
      <c r="DT221" s="152">
        <v>130.80000000000001</v>
      </c>
      <c r="DU221" s="152">
        <v>130</v>
      </c>
      <c r="DV221" s="152">
        <v>130.30000000000001</v>
      </c>
      <c r="DW221" s="152">
        <v>131.19999999999999</v>
      </c>
      <c r="DX221" s="152">
        <v>130.69999999999999</v>
      </c>
      <c r="DY221" s="152">
        <v>132.6</v>
      </c>
      <c r="DZ221" s="152">
        <v>131.5</v>
      </c>
      <c r="EA221" s="152">
        <v>133</v>
      </c>
      <c r="EB221" s="152">
        <v>134.4</v>
      </c>
      <c r="EC221" s="152">
        <v>134.1</v>
      </c>
      <c r="ED221" s="152">
        <v>133.30000000000001</v>
      </c>
      <c r="EE221" s="152">
        <v>132.5</v>
      </c>
      <c r="EF221" s="152">
        <v>132.9</v>
      </c>
      <c r="EG221" s="152">
        <v>133.69999999999999</v>
      </c>
      <c r="EH221" s="152">
        <v>132.9</v>
      </c>
      <c r="EI221" s="152">
        <v>133</v>
      </c>
      <c r="EJ221" s="152">
        <v>131.4</v>
      </c>
      <c r="EK221" s="152">
        <v>131.69999999999999</v>
      </c>
      <c r="EL221" s="152">
        <v>131.30000000000001</v>
      </c>
      <c r="EM221" s="152">
        <v>133</v>
      </c>
      <c r="EN221" s="152">
        <v>133.4</v>
      </c>
      <c r="EO221" s="152">
        <v>133.6</v>
      </c>
      <c r="EP221" s="152">
        <v>133.69999999999999</v>
      </c>
      <c r="EQ221" s="152">
        <v>132.9</v>
      </c>
      <c r="ER221" s="152">
        <v>130.69999999999999</v>
      </c>
      <c r="ES221" s="152">
        <v>130.69999999999999</v>
      </c>
      <c r="ET221" s="152">
        <v>133.69999999999999</v>
      </c>
      <c r="EU221" s="152">
        <v>133.1</v>
      </c>
      <c r="EV221" s="152">
        <v>134.30000000000001</v>
      </c>
      <c r="EW221" s="152">
        <v>135.6</v>
      </c>
    </row>
    <row r="222" spans="1:153">
      <c r="A222" s="141" t="s">
        <v>7478</v>
      </c>
      <c r="B222" s="141" t="s">
        <v>7479</v>
      </c>
      <c r="C222" s="142">
        <v>2.64E-2</v>
      </c>
      <c r="D222" s="143">
        <v>102.8</v>
      </c>
      <c r="E222" s="143">
        <v>101</v>
      </c>
      <c r="F222" s="143">
        <v>105</v>
      </c>
      <c r="G222" s="143">
        <v>110.6</v>
      </c>
      <c r="H222" s="143">
        <v>105.5</v>
      </c>
      <c r="I222" s="143">
        <v>105.9</v>
      </c>
      <c r="J222" s="143">
        <v>106.8</v>
      </c>
      <c r="K222" s="143">
        <v>107.5</v>
      </c>
      <c r="L222" s="143">
        <v>110.4</v>
      </c>
      <c r="M222" s="143">
        <v>110</v>
      </c>
      <c r="N222" s="143">
        <v>113.4</v>
      </c>
      <c r="O222" s="143">
        <v>108.7</v>
      </c>
      <c r="P222" s="143">
        <v>109</v>
      </c>
      <c r="Q222" s="143">
        <v>108.8</v>
      </c>
      <c r="R222" s="143">
        <v>110.3</v>
      </c>
      <c r="S222" s="143">
        <v>109.7</v>
      </c>
      <c r="T222" s="143">
        <v>110.3</v>
      </c>
      <c r="U222" s="143">
        <v>110.1</v>
      </c>
      <c r="V222" s="143">
        <v>112.6</v>
      </c>
      <c r="W222" s="143">
        <v>115.7</v>
      </c>
      <c r="X222" s="143">
        <v>111.8</v>
      </c>
      <c r="Y222" s="143">
        <v>116.6</v>
      </c>
      <c r="Z222" s="143">
        <v>118.8</v>
      </c>
      <c r="AA222" s="143">
        <v>117.4</v>
      </c>
      <c r="AB222" s="143">
        <v>115</v>
      </c>
      <c r="AC222" s="143">
        <v>111.9</v>
      </c>
      <c r="AD222" s="143">
        <v>110.1</v>
      </c>
      <c r="AE222" s="143">
        <v>110.8</v>
      </c>
      <c r="AF222" s="143">
        <v>114.5</v>
      </c>
      <c r="AG222" s="143">
        <v>113.2</v>
      </c>
      <c r="AH222" s="143">
        <v>117.2</v>
      </c>
      <c r="AI222" s="143">
        <v>118.2</v>
      </c>
      <c r="AJ222" s="143">
        <v>117.2</v>
      </c>
      <c r="AK222" s="143">
        <v>124.7</v>
      </c>
      <c r="AL222" s="143">
        <v>129.19999999999999</v>
      </c>
      <c r="AM222" s="143">
        <v>124.2</v>
      </c>
      <c r="AN222" s="143">
        <v>132.69999999999999</v>
      </c>
      <c r="AO222" s="143">
        <v>120.6</v>
      </c>
      <c r="AP222" s="143">
        <v>119.2</v>
      </c>
      <c r="AQ222" s="143">
        <v>119.2</v>
      </c>
      <c r="AR222" s="143">
        <v>119.2</v>
      </c>
      <c r="AS222" s="143">
        <v>119.2</v>
      </c>
      <c r="AT222" s="143">
        <v>112.1</v>
      </c>
      <c r="AU222" s="143">
        <v>120.9</v>
      </c>
      <c r="AV222" s="143">
        <v>121.8</v>
      </c>
      <c r="AW222" s="143">
        <v>123.4</v>
      </c>
      <c r="AX222" s="143">
        <v>123.5</v>
      </c>
      <c r="AY222" s="143">
        <v>133.80000000000001</v>
      </c>
      <c r="AZ222" s="143">
        <v>121</v>
      </c>
      <c r="BA222" s="143">
        <v>127.3</v>
      </c>
      <c r="BB222" s="143">
        <v>131.69999999999999</v>
      </c>
      <c r="BC222" s="143">
        <v>141.4</v>
      </c>
      <c r="BD222" s="143">
        <v>141.5</v>
      </c>
      <c r="BE222" s="143">
        <v>143.19999999999999</v>
      </c>
      <c r="BF222" s="143">
        <v>144.30000000000001</v>
      </c>
      <c r="BG222" s="143">
        <v>151</v>
      </c>
      <c r="BH222" s="143">
        <v>146.80000000000001</v>
      </c>
      <c r="BI222" s="143">
        <v>131.19999999999999</v>
      </c>
      <c r="BJ222" s="143">
        <v>133.4</v>
      </c>
      <c r="BK222" s="144">
        <v>132.1</v>
      </c>
      <c r="BL222" s="143">
        <v>140.80000000000001</v>
      </c>
      <c r="BM222" s="143">
        <v>137</v>
      </c>
      <c r="BN222" s="143">
        <v>134.4</v>
      </c>
      <c r="BO222" s="143">
        <v>131</v>
      </c>
      <c r="BP222" s="143">
        <v>130.4</v>
      </c>
      <c r="BQ222" s="143">
        <v>132.30000000000001</v>
      </c>
      <c r="BR222" s="145">
        <v>128</v>
      </c>
      <c r="BS222" s="145">
        <v>128.5</v>
      </c>
      <c r="BT222" s="145">
        <v>132.19999999999999</v>
      </c>
      <c r="BU222" s="145">
        <v>125.8</v>
      </c>
      <c r="BV222" s="145">
        <v>127.2</v>
      </c>
      <c r="BW222" s="145">
        <v>129.19999999999999</v>
      </c>
      <c r="BX222" s="145">
        <v>128.80000000000001</v>
      </c>
      <c r="BY222" s="145">
        <v>128.30000000000001</v>
      </c>
      <c r="BZ222" s="143">
        <v>131.5</v>
      </c>
      <c r="CA222" s="143">
        <v>133.30000000000001</v>
      </c>
      <c r="CB222" s="143">
        <v>133.30000000000001</v>
      </c>
      <c r="CC222" s="143">
        <v>137.6</v>
      </c>
      <c r="CD222" s="143">
        <v>133.5</v>
      </c>
      <c r="CE222" s="143">
        <v>136.30000000000001</v>
      </c>
      <c r="CF222" s="143">
        <v>137</v>
      </c>
      <c r="CG222" s="143">
        <v>136.4</v>
      </c>
      <c r="CH222" s="143">
        <v>142.6</v>
      </c>
      <c r="CI222" s="143">
        <v>135.1</v>
      </c>
      <c r="CJ222" s="146">
        <v>133.1</v>
      </c>
      <c r="CK222" s="146">
        <v>137.80000000000001</v>
      </c>
      <c r="CL222" s="146">
        <v>133.69999999999999</v>
      </c>
      <c r="CM222" s="147">
        <v>132.80000000000001</v>
      </c>
      <c r="CN222" s="147">
        <v>131.69999999999999</v>
      </c>
      <c r="CO222" s="147">
        <v>137.9</v>
      </c>
      <c r="CP222" s="148">
        <v>138.1</v>
      </c>
      <c r="CQ222" s="149">
        <v>132.6</v>
      </c>
      <c r="CR222" s="149">
        <v>123.4</v>
      </c>
      <c r="CS222" s="149">
        <v>131.69999999999999</v>
      </c>
      <c r="CT222" s="149">
        <v>130.5</v>
      </c>
      <c r="CU222" s="150">
        <v>131.30000000000001</v>
      </c>
      <c r="CV222" s="150">
        <v>126.3</v>
      </c>
      <c r="CW222" s="150">
        <v>133.80000000000001</v>
      </c>
      <c r="CX222" s="150">
        <v>133.80000000000001</v>
      </c>
      <c r="CY222" s="150">
        <v>132.1</v>
      </c>
      <c r="CZ222" s="150">
        <v>134.4</v>
      </c>
      <c r="DA222" s="150">
        <v>132.4</v>
      </c>
      <c r="DB222" s="151">
        <v>131.30000000000001</v>
      </c>
      <c r="DC222" s="151">
        <v>131.6</v>
      </c>
      <c r="DD222" s="151">
        <v>128.80000000000001</v>
      </c>
      <c r="DE222" s="151">
        <v>130.19999999999999</v>
      </c>
      <c r="DF222" s="151">
        <v>132.19999999999999</v>
      </c>
      <c r="DG222" s="151">
        <v>135.6</v>
      </c>
      <c r="DH222" s="151">
        <v>131.5</v>
      </c>
      <c r="DI222" s="151">
        <v>130.5</v>
      </c>
      <c r="DJ222" s="151">
        <v>133.5</v>
      </c>
      <c r="DK222" s="151">
        <v>131.9</v>
      </c>
      <c r="DL222" s="151">
        <v>132</v>
      </c>
      <c r="DM222" s="152">
        <v>138.4</v>
      </c>
      <c r="DN222" s="152">
        <v>139</v>
      </c>
      <c r="DO222" s="152">
        <v>133.4</v>
      </c>
      <c r="DP222" s="152">
        <v>131.4</v>
      </c>
      <c r="DQ222" s="152">
        <v>142.30000000000001</v>
      </c>
      <c r="DR222" s="152">
        <v>144.30000000000001</v>
      </c>
      <c r="DS222" s="152">
        <v>152.5</v>
      </c>
      <c r="DT222" s="152">
        <v>160.6</v>
      </c>
      <c r="DU222" s="152">
        <v>158</v>
      </c>
      <c r="DV222" s="152">
        <v>157.4</v>
      </c>
      <c r="DW222" s="152">
        <v>160.69999999999999</v>
      </c>
      <c r="DX222" s="152">
        <v>157.19999999999999</v>
      </c>
      <c r="DY222" s="152">
        <v>156.19999999999999</v>
      </c>
      <c r="DZ222" s="152">
        <v>162.5</v>
      </c>
      <c r="EA222" s="152">
        <v>145.19999999999999</v>
      </c>
      <c r="EB222" s="152">
        <v>148.69999999999999</v>
      </c>
      <c r="EC222" s="152">
        <v>154.6</v>
      </c>
      <c r="ED222" s="152">
        <v>153.69999999999999</v>
      </c>
      <c r="EE222" s="152">
        <v>154.4</v>
      </c>
      <c r="EF222" s="152">
        <v>150.6</v>
      </c>
      <c r="EG222" s="152">
        <v>148.30000000000001</v>
      </c>
      <c r="EH222" s="152">
        <v>149.4</v>
      </c>
      <c r="EI222" s="152">
        <v>148.30000000000001</v>
      </c>
      <c r="EJ222" s="152">
        <v>148.4</v>
      </c>
      <c r="EK222" s="152">
        <v>149.6</v>
      </c>
      <c r="EL222" s="152">
        <v>150.6</v>
      </c>
      <c r="EM222" s="152">
        <v>155.1</v>
      </c>
      <c r="EN222" s="152">
        <v>150.9</v>
      </c>
      <c r="EO222" s="152">
        <v>150</v>
      </c>
      <c r="EP222" s="152">
        <v>149.30000000000001</v>
      </c>
      <c r="EQ222" s="152">
        <v>148.80000000000001</v>
      </c>
      <c r="ER222" s="152">
        <v>151.69999999999999</v>
      </c>
      <c r="ES222" s="152">
        <v>147</v>
      </c>
      <c r="ET222" s="152">
        <v>151.5</v>
      </c>
      <c r="EU222" s="152">
        <v>150.80000000000001</v>
      </c>
      <c r="EV222" s="152">
        <v>150.80000000000001</v>
      </c>
      <c r="EW222" s="152">
        <v>153.6</v>
      </c>
    </row>
    <row r="223" spans="1:153">
      <c r="A223" s="141" t="s">
        <v>7480</v>
      </c>
      <c r="B223" s="141" t="s">
        <v>7481</v>
      </c>
      <c r="C223" s="142">
        <v>2.64E-2</v>
      </c>
      <c r="D223" s="143">
        <v>102.8</v>
      </c>
      <c r="E223" s="143">
        <v>101</v>
      </c>
      <c r="F223" s="143">
        <v>105</v>
      </c>
      <c r="G223" s="143">
        <v>110.6</v>
      </c>
      <c r="H223" s="143">
        <v>105.5</v>
      </c>
      <c r="I223" s="143">
        <v>105.9</v>
      </c>
      <c r="J223" s="143">
        <v>106.8</v>
      </c>
      <c r="K223" s="143">
        <v>107.5</v>
      </c>
      <c r="L223" s="143">
        <v>110.4</v>
      </c>
      <c r="M223" s="143">
        <v>110</v>
      </c>
      <c r="N223" s="143">
        <v>113.4</v>
      </c>
      <c r="O223" s="143">
        <v>108.7</v>
      </c>
      <c r="P223" s="143">
        <v>109</v>
      </c>
      <c r="Q223" s="143">
        <v>108.8</v>
      </c>
      <c r="R223" s="143">
        <v>110.3</v>
      </c>
      <c r="S223" s="143">
        <v>109.7</v>
      </c>
      <c r="T223" s="143">
        <v>110.3</v>
      </c>
      <c r="U223" s="143">
        <v>110.1</v>
      </c>
      <c r="V223" s="143">
        <v>112.6</v>
      </c>
      <c r="W223" s="143">
        <v>115.7</v>
      </c>
      <c r="X223" s="143">
        <v>111.8</v>
      </c>
      <c r="Y223" s="143">
        <v>116.6</v>
      </c>
      <c r="Z223" s="143">
        <v>118.8</v>
      </c>
      <c r="AA223" s="143">
        <v>117.4</v>
      </c>
      <c r="AB223" s="143">
        <v>115</v>
      </c>
      <c r="AC223" s="143">
        <v>111.9</v>
      </c>
      <c r="AD223" s="143">
        <v>110.1</v>
      </c>
      <c r="AE223" s="143">
        <v>110.8</v>
      </c>
      <c r="AF223" s="143">
        <v>114.5</v>
      </c>
      <c r="AG223" s="143">
        <v>113.2</v>
      </c>
      <c r="AH223" s="143">
        <v>117.2</v>
      </c>
      <c r="AI223" s="143">
        <v>118.2</v>
      </c>
      <c r="AJ223" s="143">
        <v>117.2</v>
      </c>
      <c r="AK223" s="143">
        <v>124.7</v>
      </c>
      <c r="AL223" s="143">
        <v>129.19999999999999</v>
      </c>
      <c r="AM223" s="143">
        <v>124.2</v>
      </c>
      <c r="AN223" s="143">
        <v>132.69999999999999</v>
      </c>
      <c r="AO223" s="143">
        <v>120.6</v>
      </c>
      <c r="AP223" s="143">
        <v>119.2</v>
      </c>
      <c r="AQ223" s="143">
        <v>119.2</v>
      </c>
      <c r="AR223" s="143">
        <v>119.2</v>
      </c>
      <c r="AS223" s="143">
        <v>119.2</v>
      </c>
      <c r="AT223" s="143">
        <v>112.1</v>
      </c>
      <c r="AU223" s="143">
        <v>120.9</v>
      </c>
      <c r="AV223" s="143">
        <v>121.8</v>
      </c>
      <c r="AW223" s="143">
        <v>123.4</v>
      </c>
      <c r="AX223" s="143">
        <v>123.5</v>
      </c>
      <c r="AY223" s="143">
        <v>133.80000000000001</v>
      </c>
      <c r="AZ223" s="143">
        <v>121</v>
      </c>
      <c r="BA223" s="143">
        <v>127.3</v>
      </c>
      <c r="BB223" s="143">
        <v>131.69999999999999</v>
      </c>
      <c r="BC223" s="143">
        <v>141.4</v>
      </c>
      <c r="BD223" s="143">
        <v>141.5</v>
      </c>
      <c r="BE223" s="143">
        <v>143.19999999999999</v>
      </c>
      <c r="BF223" s="143">
        <v>144.30000000000001</v>
      </c>
      <c r="BG223" s="143">
        <v>151</v>
      </c>
      <c r="BH223" s="143">
        <v>146.80000000000001</v>
      </c>
      <c r="BI223" s="143">
        <v>131.19999999999999</v>
      </c>
      <c r="BJ223" s="143">
        <v>133.4</v>
      </c>
      <c r="BK223" s="144">
        <v>132.1</v>
      </c>
      <c r="BL223" s="143">
        <v>140.80000000000001</v>
      </c>
      <c r="BM223" s="143">
        <v>137</v>
      </c>
      <c r="BN223" s="143">
        <v>134.4</v>
      </c>
      <c r="BO223" s="143">
        <v>131</v>
      </c>
      <c r="BP223" s="143">
        <v>130.4</v>
      </c>
      <c r="BQ223" s="143">
        <v>132.30000000000001</v>
      </c>
      <c r="BR223" s="145">
        <v>128</v>
      </c>
      <c r="BS223" s="145">
        <v>128.5</v>
      </c>
      <c r="BT223" s="145">
        <v>132.19999999999999</v>
      </c>
      <c r="BU223" s="145">
        <v>125.8</v>
      </c>
      <c r="BV223" s="145">
        <v>127.2</v>
      </c>
      <c r="BW223" s="145">
        <v>129.19999999999999</v>
      </c>
      <c r="BX223" s="145">
        <v>128.80000000000001</v>
      </c>
      <c r="BY223" s="145">
        <v>128.30000000000001</v>
      </c>
      <c r="BZ223" s="143">
        <v>131.5</v>
      </c>
      <c r="CA223" s="143">
        <v>133.30000000000001</v>
      </c>
      <c r="CB223" s="143">
        <v>133.30000000000001</v>
      </c>
      <c r="CC223" s="143">
        <v>137.6</v>
      </c>
      <c r="CD223" s="143">
        <v>133.5</v>
      </c>
      <c r="CE223" s="143">
        <v>136.30000000000001</v>
      </c>
      <c r="CF223" s="143">
        <v>137</v>
      </c>
      <c r="CG223" s="143">
        <v>136.4</v>
      </c>
      <c r="CH223" s="143">
        <v>142.6</v>
      </c>
      <c r="CI223" s="143">
        <v>135.1</v>
      </c>
      <c r="CJ223" s="146">
        <v>133.1</v>
      </c>
      <c r="CK223" s="146">
        <v>137.80000000000001</v>
      </c>
      <c r="CL223" s="146">
        <v>133.69999999999999</v>
      </c>
      <c r="CM223" s="147">
        <v>132.80000000000001</v>
      </c>
      <c r="CN223" s="147">
        <v>131.69999999999999</v>
      </c>
      <c r="CO223" s="147">
        <v>137.9</v>
      </c>
      <c r="CP223" s="148">
        <v>138.1</v>
      </c>
      <c r="CQ223" s="149">
        <v>132.6</v>
      </c>
      <c r="CR223" s="149">
        <v>123.4</v>
      </c>
      <c r="CS223" s="149">
        <v>131.69999999999999</v>
      </c>
      <c r="CT223" s="149">
        <v>130.5</v>
      </c>
      <c r="CU223" s="150">
        <v>131.30000000000001</v>
      </c>
      <c r="CV223" s="150">
        <v>126.3</v>
      </c>
      <c r="CW223" s="150">
        <v>133.80000000000001</v>
      </c>
      <c r="CX223" s="150">
        <v>133.80000000000001</v>
      </c>
      <c r="CY223" s="150">
        <v>132.1</v>
      </c>
      <c r="CZ223" s="150">
        <v>134.4</v>
      </c>
      <c r="DA223" s="150">
        <v>132.4</v>
      </c>
      <c r="DB223" s="151">
        <v>131.30000000000001</v>
      </c>
      <c r="DC223" s="151">
        <v>131.6</v>
      </c>
      <c r="DD223" s="151">
        <v>128.80000000000001</v>
      </c>
      <c r="DE223" s="151">
        <v>130.19999999999999</v>
      </c>
      <c r="DF223" s="151">
        <v>132.19999999999999</v>
      </c>
      <c r="DG223" s="151">
        <v>135.6</v>
      </c>
      <c r="DH223" s="151">
        <v>131.5</v>
      </c>
      <c r="DI223" s="151">
        <v>130.5</v>
      </c>
      <c r="DJ223" s="151">
        <v>133.5</v>
      </c>
      <c r="DK223" s="151">
        <v>131.9</v>
      </c>
      <c r="DL223" s="151">
        <v>132</v>
      </c>
      <c r="DM223" s="152">
        <v>138.4</v>
      </c>
      <c r="DN223" s="152">
        <v>139</v>
      </c>
      <c r="DO223" s="152">
        <v>133.4</v>
      </c>
      <c r="DP223" s="152">
        <v>131.4</v>
      </c>
      <c r="DQ223" s="152">
        <v>142.30000000000001</v>
      </c>
      <c r="DR223" s="152">
        <v>144.30000000000001</v>
      </c>
      <c r="DS223" s="152">
        <v>152.5</v>
      </c>
      <c r="DT223" s="152">
        <v>160.6</v>
      </c>
      <c r="DU223" s="152">
        <v>158</v>
      </c>
      <c r="DV223" s="152">
        <v>157.4</v>
      </c>
      <c r="DW223" s="152">
        <v>160.69999999999999</v>
      </c>
      <c r="DX223" s="152">
        <v>157.19999999999999</v>
      </c>
      <c r="DY223" s="152">
        <v>156.19999999999999</v>
      </c>
      <c r="DZ223" s="152">
        <v>162.5</v>
      </c>
      <c r="EA223" s="152">
        <v>145.19999999999999</v>
      </c>
      <c r="EB223" s="152">
        <v>148.69999999999999</v>
      </c>
      <c r="EC223" s="152">
        <v>154.6</v>
      </c>
      <c r="ED223" s="152">
        <v>153.69999999999999</v>
      </c>
      <c r="EE223" s="152">
        <v>154.4</v>
      </c>
      <c r="EF223" s="152">
        <v>150.6</v>
      </c>
      <c r="EG223" s="152">
        <v>148.30000000000001</v>
      </c>
      <c r="EH223" s="152">
        <v>149.4</v>
      </c>
      <c r="EI223" s="152">
        <v>148.30000000000001</v>
      </c>
      <c r="EJ223" s="152">
        <v>148.4</v>
      </c>
      <c r="EK223" s="152">
        <v>149.6</v>
      </c>
      <c r="EL223" s="152">
        <v>150.6</v>
      </c>
      <c r="EM223" s="152">
        <v>155.1</v>
      </c>
      <c r="EN223" s="152">
        <v>150.9</v>
      </c>
      <c r="EO223" s="152">
        <v>150</v>
      </c>
      <c r="EP223" s="152">
        <v>149.30000000000001</v>
      </c>
      <c r="EQ223" s="152">
        <v>148.80000000000001</v>
      </c>
      <c r="ER223" s="152">
        <v>151.69999999999999</v>
      </c>
      <c r="ES223" s="152">
        <v>147</v>
      </c>
      <c r="ET223" s="152">
        <v>151.5</v>
      </c>
      <c r="EU223" s="152">
        <v>150.80000000000001</v>
      </c>
      <c r="EV223" s="152">
        <v>150.80000000000001</v>
      </c>
      <c r="EW223" s="152">
        <v>153.6</v>
      </c>
    </row>
    <row r="224" spans="1:153">
      <c r="A224" s="141" t="s">
        <v>7482</v>
      </c>
      <c r="B224" s="141" t="s">
        <v>7483</v>
      </c>
      <c r="C224" s="142">
        <v>0.37082999999999999</v>
      </c>
      <c r="D224" s="143">
        <v>109.2</v>
      </c>
      <c r="E224" s="143">
        <v>112.8</v>
      </c>
      <c r="F224" s="143">
        <v>116.1</v>
      </c>
      <c r="G224" s="143">
        <v>112.1</v>
      </c>
      <c r="H224" s="143">
        <v>110.8</v>
      </c>
      <c r="I224" s="143">
        <v>110</v>
      </c>
      <c r="J224" s="143">
        <v>108.6</v>
      </c>
      <c r="K224" s="143">
        <v>110.6</v>
      </c>
      <c r="L224" s="143">
        <v>112.5</v>
      </c>
      <c r="M224" s="143">
        <v>110.2</v>
      </c>
      <c r="N224" s="143">
        <v>109.4</v>
      </c>
      <c r="O224" s="143">
        <v>117.2</v>
      </c>
      <c r="P224" s="143">
        <v>122.6</v>
      </c>
      <c r="Q224" s="143">
        <v>126.7</v>
      </c>
      <c r="R224" s="143">
        <v>125.7</v>
      </c>
      <c r="S224" s="143">
        <v>125.6</v>
      </c>
      <c r="T224" s="143">
        <v>125.6</v>
      </c>
      <c r="U224" s="143">
        <v>126.7</v>
      </c>
      <c r="V224" s="143">
        <v>124.3</v>
      </c>
      <c r="W224" s="143">
        <v>121.9</v>
      </c>
      <c r="X224" s="143">
        <v>118.4</v>
      </c>
      <c r="Y224" s="143">
        <v>116.1</v>
      </c>
      <c r="Z224" s="143">
        <v>115.6</v>
      </c>
      <c r="AA224" s="143">
        <v>116.7</v>
      </c>
      <c r="AB224" s="143">
        <v>126.5</v>
      </c>
      <c r="AC224" s="143">
        <v>126.3</v>
      </c>
      <c r="AD224" s="143">
        <v>127.4</v>
      </c>
      <c r="AE224" s="143">
        <v>121.7</v>
      </c>
      <c r="AF224" s="143">
        <v>125</v>
      </c>
      <c r="AG224" s="143">
        <v>123.4</v>
      </c>
      <c r="AH224" s="143">
        <v>120.3</v>
      </c>
      <c r="AI224" s="143">
        <v>122.9</v>
      </c>
      <c r="AJ224" s="143">
        <v>122.8</v>
      </c>
      <c r="AK224" s="143">
        <v>117.4</v>
      </c>
      <c r="AL224" s="143">
        <v>112.6</v>
      </c>
      <c r="AM224" s="143">
        <v>112.3</v>
      </c>
      <c r="AN224" s="143">
        <v>123.3</v>
      </c>
      <c r="AO224" s="143">
        <v>124.8</v>
      </c>
      <c r="AP224" s="143">
        <v>125.7</v>
      </c>
      <c r="AQ224" s="143">
        <v>126.5</v>
      </c>
      <c r="AR224" s="143">
        <v>125.7</v>
      </c>
      <c r="AS224" s="143">
        <v>126</v>
      </c>
      <c r="AT224" s="143">
        <v>123.2</v>
      </c>
      <c r="AU224" s="143">
        <v>123.6</v>
      </c>
      <c r="AV224" s="143">
        <v>122</v>
      </c>
      <c r="AW224" s="143">
        <v>121.5</v>
      </c>
      <c r="AX224" s="143">
        <v>117.1</v>
      </c>
      <c r="AY224" s="143">
        <v>127.6</v>
      </c>
      <c r="AZ224" s="143">
        <v>130</v>
      </c>
      <c r="BA224" s="143">
        <v>129.4</v>
      </c>
      <c r="BB224" s="143">
        <v>132.1</v>
      </c>
      <c r="BC224" s="143">
        <v>131.1</v>
      </c>
      <c r="BD224" s="143">
        <v>129.5</v>
      </c>
      <c r="BE224" s="143">
        <v>127.7</v>
      </c>
      <c r="BF224" s="143">
        <v>126.5</v>
      </c>
      <c r="BG224" s="143">
        <v>125.4</v>
      </c>
      <c r="BH224" s="143">
        <v>122.5</v>
      </c>
      <c r="BI224" s="143">
        <v>121.3</v>
      </c>
      <c r="BJ224" s="143">
        <v>117.2</v>
      </c>
      <c r="BK224" s="144">
        <v>117.6</v>
      </c>
      <c r="BL224" s="143">
        <v>125.6</v>
      </c>
      <c r="BM224" s="143">
        <v>127.1</v>
      </c>
      <c r="BN224" s="143">
        <v>133.1</v>
      </c>
      <c r="BO224" s="143">
        <v>130.6</v>
      </c>
      <c r="BP224" s="143">
        <v>131.30000000000001</v>
      </c>
      <c r="BQ224" s="143">
        <v>130.69999999999999</v>
      </c>
      <c r="BR224" s="145">
        <v>132.19999999999999</v>
      </c>
      <c r="BS224" s="145">
        <v>131.30000000000001</v>
      </c>
      <c r="BT224" s="145">
        <v>128.69999999999999</v>
      </c>
      <c r="BU224" s="145">
        <v>127.2</v>
      </c>
      <c r="BV224" s="145">
        <v>119</v>
      </c>
      <c r="BW224" s="145">
        <v>132.1</v>
      </c>
      <c r="BX224" s="145">
        <v>141.30000000000001</v>
      </c>
      <c r="BY224" s="145">
        <v>138.6</v>
      </c>
      <c r="BZ224" s="143">
        <v>144.80000000000001</v>
      </c>
      <c r="CA224" s="143">
        <v>143.30000000000001</v>
      </c>
      <c r="CB224" s="143">
        <v>141.9</v>
      </c>
      <c r="CC224" s="143">
        <v>138.6</v>
      </c>
      <c r="CD224" s="143">
        <v>138.5</v>
      </c>
      <c r="CE224" s="143">
        <v>137.9</v>
      </c>
      <c r="CF224" s="143">
        <v>136.5</v>
      </c>
      <c r="CG224" s="143">
        <v>131.1</v>
      </c>
      <c r="CH224" s="143">
        <v>128.1</v>
      </c>
      <c r="CI224" s="143">
        <v>131.69999999999999</v>
      </c>
      <c r="CJ224" s="146">
        <v>146.19999999999999</v>
      </c>
      <c r="CK224" s="146">
        <v>139</v>
      </c>
      <c r="CL224" s="146">
        <v>145.5</v>
      </c>
      <c r="CM224" s="147">
        <v>146.4</v>
      </c>
      <c r="CN224" s="147">
        <v>143.80000000000001</v>
      </c>
      <c r="CO224" s="147">
        <v>143.69999999999999</v>
      </c>
      <c r="CP224" s="148">
        <v>140.9</v>
      </c>
      <c r="CQ224" s="149">
        <v>142.80000000000001</v>
      </c>
      <c r="CR224" s="149">
        <v>138.5</v>
      </c>
      <c r="CS224" s="149">
        <v>130.1</v>
      </c>
      <c r="CT224" s="149">
        <v>126.2</v>
      </c>
      <c r="CU224" s="150">
        <v>129.69999999999999</v>
      </c>
      <c r="CV224" s="150">
        <v>138.1</v>
      </c>
      <c r="CW224" s="150">
        <v>152.4</v>
      </c>
      <c r="CX224" s="150">
        <v>163.80000000000001</v>
      </c>
      <c r="CY224" s="150">
        <v>171.6</v>
      </c>
      <c r="CZ224" s="150">
        <v>174.3</v>
      </c>
      <c r="DA224" s="150">
        <v>179.5</v>
      </c>
      <c r="DB224" s="151">
        <v>183.2</v>
      </c>
      <c r="DC224" s="151">
        <v>174.8</v>
      </c>
      <c r="DD224" s="151">
        <v>163.69999999999999</v>
      </c>
      <c r="DE224" s="151">
        <v>158.30000000000001</v>
      </c>
      <c r="DF224" s="151">
        <v>152.1</v>
      </c>
      <c r="DG224" s="151">
        <v>163.80000000000001</v>
      </c>
      <c r="DH224" s="151">
        <v>171.4</v>
      </c>
      <c r="DI224" s="151">
        <v>174.8</v>
      </c>
      <c r="DJ224" s="151">
        <v>178.5</v>
      </c>
      <c r="DK224" s="151">
        <v>170.3</v>
      </c>
      <c r="DL224" s="151">
        <v>166.4</v>
      </c>
      <c r="DM224" s="152">
        <v>168.7</v>
      </c>
      <c r="DN224" s="152">
        <v>168.4</v>
      </c>
      <c r="DO224" s="152">
        <v>172</v>
      </c>
      <c r="DP224" s="152">
        <v>175.4</v>
      </c>
      <c r="DQ224" s="152">
        <v>168.1</v>
      </c>
      <c r="DR224" s="152">
        <v>165.8</v>
      </c>
      <c r="DS224" s="152">
        <v>169.3</v>
      </c>
      <c r="DT224" s="152">
        <v>178.7</v>
      </c>
      <c r="DU224" s="152">
        <v>178</v>
      </c>
      <c r="DV224" s="152">
        <v>190</v>
      </c>
      <c r="DW224" s="152">
        <v>190.2</v>
      </c>
      <c r="DX224" s="152">
        <v>186.5</v>
      </c>
      <c r="DY224" s="152">
        <v>181.4</v>
      </c>
      <c r="DZ224" s="152">
        <v>178.5</v>
      </c>
      <c r="EA224" s="152">
        <v>176.8</v>
      </c>
      <c r="EB224" s="152">
        <v>172.8</v>
      </c>
      <c r="EC224" s="152">
        <v>166.7</v>
      </c>
      <c r="ED224" s="152">
        <v>165.2</v>
      </c>
      <c r="EE224" s="152">
        <v>173.7</v>
      </c>
      <c r="EF224" s="152">
        <v>181.1</v>
      </c>
      <c r="EG224" s="152">
        <v>182.8</v>
      </c>
      <c r="EH224" s="152">
        <v>190.5</v>
      </c>
      <c r="EI224" s="152">
        <v>187.9</v>
      </c>
      <c r="EJ224" s="152">
        <v>182.6</v>
      </c>
      <c r="EK224" s="152">
        <v>178.9</v>
      </c>
      <c r="EL224" s="152">
        <v>182.3</v>
      </c>
      <c r="EM224" s="152">
        <v>180</v>
      </c>
      <c r="EN224" s="152">
        <v>173.9</v>
      </c>
      <c r="EO224" s="152">
        <v>161.80000000000001</v>
      </c>
      <c r="EP224" s="152">
        <v>150.1</v>
      </c>
      <c r="EQ224" s="152">
        <v>161.9</v>
      </c>
      <c r="ER224" s="152">
        <v>194.8</v>
      </c>
      <c r="ES224" s="152">
        <v>193.9</v>
      </c>
      <c r="ET224" s="152">
        <v>203.2</v>
      </c>
      <c r="EU224" s="152">
        <v>205.9</v>
      </c>
      <c r="EV224" s="152">
        <v>199.4</v>
      </c>
      <c r="EW224" s="152">
        <v>202.6</v>
      </c>
    </row>
    <row r="225" spans="1:153">
      <c r="A225" s="141" t="s">
        <v>7484</v>
      </c>
      <c r="B225" s="141" t="s">
        <v>7485</v>
      </c>
      <c r="C225" s="142">
        <v>0.33174999999999999</v>
      </c>
      <c r="D225" s="143">
        <v>109.4</v>
      </c>
      <c r="E225" s="143">
        <v>113.3</v>
      </c>
      <c r="F225" s="143">
        <v>116.8</v>
      </c>
      <c r="G225" s="143">
        <v>112.3</v>
      </c>
      <c r="H225" s="143">
        <v>110.7</v>
      </c>
      <c r="I225" s="143">
        <v>109.9</v>
      </c>
      <c r="J225" s="143">
        <v>108.4</v>
      </c>
      <c r="K225" s="143">
        <v>110.3</v>
      </c>
      <c r="L225" s="143">
        <v>112.3</v>
      </c>
      <c r="M225" s="143">
        <v>109.8</v>
      </c>
      <c r="N225" s="143">
        <v>108.8</v>
      </c>
      <c r="O225" s="143">
        <v>117.8</v>
      </c>
      <c r="P225" s="143">
        <v>124</v>
      </c>
      <c r="Q225" s="143">
        <v>128.5</v>
      </c>
      <c r="R225" s="143">
        <v>127.4</v>
      </c>
      <c r="S225" s="143">
        <v>127.1</v>
      </c>
      <c r="T225" s="143">
        <v>126.9</v>
      </c>
      <c r="U225" s="143">
        <v>127.9</v>
      </c>
      <c r="V225" s="143">
        <v>125.3</v>
      </c>
      <c r="W225" s="143">
        <v>122.6</v>
      </c>
      <c r="X225" s="143">
        <v>118.6</v>
      </c>
      <c r="Y225" s="143">
        <v>116.4</v>
      </c>
      <c r="Z225" s="143">
        <v>116</v>
      </c>
      <c r="AA225" s="143">
        <v>117.2</v>
      </c>
      <c r="AB225" s="143">
        <v>128.19999999999999</v>
      </c>
      <c r="AC225" s="143">
        <v>127.8</v>
      </c>
      <c r="AD225" s="143">
        <v>128.9</v>
      </c>
      <c r="AE225" s="143">
        <v>122.1</v>
      </c>
      <c r="AF225" s="143">
        <v>125.8</v>
      </c>
      <c r="AG225" s="143">
        <v>123.9</v>
      </c>
      <c r="AH225" s="143">
        <v>120.2</v>
      </c>
      <c r="AI225" s="143">
        <v>123.1</v>
      </c>
      <c r="AJ225" s="143">
        <v>122.8</v>
      </c>
      <c r="AK225" s="143">
        <v>116.9</v>
      </c>
      <c r="AL225" s="143">
        <v>111.5</v>
      </c>
      <c r="AM225" s="143">
        <v>111.1</v>
      </c>
      <c r="AN225" s="143">
        <v>123.1</v>
      </c>
      <c r="AO225" s="143">
        <v>125.1</v>
      </c>
      <c r="AP225" s="143">
        <v>126.1</v>
      </c>
      <c r="AQ225" s="143">
        <v>126.5</v>
      </c>
      <c r="AR225" s="143">
        <v>125.6</v>
      </c>
      <c r="AS225" s="143">
        <v>125.9</v>
      </c>
      <c r="AT225" s="143">
        <v>122.9</v>
      </c>
      <c r="AU225" s="143">
        <v>123.7</v>
      </c>
      <c r="AV225" s="143">
        <v>121.8</v>
      </c>
      <c r="AW225" s="143">
        <v>121.4</v>
      </c>
      <c r="AX225" s="143">
        <v>116.7</v>
      </c>
      <c r="AY225" s="143">
        <v>128.5</v>
      </c>
      <c r="AZ225" s="143">
        <v>131.5</v>
      </c>
      <c r="BA225" s="143">
        <v>130.19999999999999</v>
      </c>
      <c r="BB225" s="143">
        <v>134.1</v>
      </c>
      <c r="BC225" s="143">
        <v>132.4</v>
      </c>
      <c r="BD225" s="143">
        <v>130.80000000000001</v>
      </c>
      <c r="BE225" s="143">
        <v>128.80000000000001</v>
      </c>
      <c r="BF225" s="143">
        <v>127.2</v>
      </c>
      <c r="BG225" s="143">
        <v>126.1</v>
      </c>
      <c r="BH225" s="143">
        <v>122.9</v>
      </c>
      <c r="BI225" s="143">
        <v>121.1</v>
      </c>
      <c r="BJ225" s="143">
        <v>116.9</v>
      </c>
      <c r="BK225" s="144">
        <v>117.3</v>
      </c>
      <c r="BL225" s="143">
        <v>125.6</v>
      </c>
      <c r="BM225" s="143">
        <v>127.1</v>
      </c>
      <c r="BN225" s="143">
        <v>134.19999999999999</v>
      </c>
      <c r="BO225" s="143">
        <v>131.30000000000001</v>
      </c>
      <c r="BP225" s="143">
        <v>132.4</v>
      </c>
      <c r="BQ225" s="143">
        <v>131.30000000000001</v>
      </c>
      <c r="BR225" s="145">
        <v>133.19999999999999</v>
      </c>
      <c r="BS225" s="145">
        <v>132.5</v>
      </c>
      <c r="BT225" s="145">
        <v>129.5</v>
      </c>
      <c r="BU225" s="145">
        <v>127.9</v>
      </c>
      <c r="BV225" s="145">
        <v>118.7</v>
      </c>
      <c r="BW225" s="145">
        <v>133.6</v>
      </c>
      <c r="BX225" s="145">
        <v>144</v>
      </c>
      <c r="BY225" s="145">
        <v>140.69999999999999</v>
      </c>
      <c r="BZ225" s="143">
        <v>148</v>
      </c>
      <c r="CA225" s="143">
        <v>146.30000000000001</v>
      </c>
      <c r="CB225" s="143">
        <v>145</v>
      </c>
      <c r="CC225" s="143">
        <v>141.19999999999999</v>
      </c>
      <c r="CD225" s="143">
        <v>140.80000000000001</v>
      </c>
      <c r="CE225" s="143">
        <v>140.4</v>
      </c>
      <c r="CF225" s="143">
        <v>138.69999999999999</v>
      </c>
      <c r="CG225" s="143">
        <v>132.5</v>
      </c>
      <c r="CH225" s="143">
        <v>129.30000000000001</v>
      </c>
      <c r="CI225" s="143">
        <v>133</v>
      </c>
      <c r="CJ225" s="146">
        <v>149.6</v>
      </c>
      <c r="CK225" s="146">
        <v>141.4</v>
      </c>
      <c r="CL225" s="146">
        <v>148.6</v>
      </c>
      <c r="CM225" s="147">
        <v>149.4</v>
      </c>
      <c r="CN225" s="147">
        <v>146.5</v>
      </c>
      <c r="CO225" s="147">
        <v>146.30000000000001</v>
      </c>
      <c r="CP225" s="148">
        <v>143.4</v>
      </c>
      <c r="CQ225" s="149">
        <v>145.30000000000001</v>
      </c>
      <c r="CR225" s="149">
        <v>140.30000000000001</v>
      </c>
      <c r="CS225" s="149">
        <v>131.19999999999999</v>
      </c>
      <c r="CT225" s="149">
        <v>126.8</v>
      </c>
      <c r="CU225" s="150">
        <v>130.5</v>
      </c>
      <c r="CV225" s="150">
        <v>138.1</v>
      </c>
      <c r="CW225" s="150">
        <v>156</v>
      </c>
      <c r="CX225" s="150">
        <v>168.7</v>
      </c>
      <c r="CY225" s="150">
        <v>177.4</v>
      </c>
      <c r="CZ225" s="150">
        <v>180.5</v>
      </c>
      <c r="DA225" s="150">
        <v>186.3</v>
      </c>
      <c r="DB225" s="151">
        <v>190.6</v>
      </c>
      <c r="DC225" s="151">
        <v>181.2</v>
      </c>
      <c r="DD225" s="151">
        <v>168.6</v>
      </c>
      <c r="DE225" s="151">
        <v>162.6</v>
      </c>
      <c r="DF225" s="151">
        <v>155.80000000000001</v>
      </c>
      <c r="DG225" s="151">
        <v>168.8</v>
      </c>
      <c r="DH225" s="151">
        <v>177.2</v>
      </c>
      <c r="DI225" s="151">
        <v>181.2</v>
      </c>
      <c r="DJ225" s="151">
        <v>185.3</v>
      </c>
      <c r="DK225" s="151">
        <v>176</v>
      </c>
      <c r="DL225" s="151">
        <v>171.7</v>
      </c>
      <c r="DM225" s="152">
        <v>173.7</v>
      </c>
      <c r="DN225" s="152">
        <v>173.4</v>
      </c>
      <c r="DO225" s="152">
        <v>177.4</v>
      </c>
      <c r="DP225" s="152">
        <v>180.8</v>
      </c>
      <c r="DQ225" s="152">
        <v>172.4</v>
      </c>
      <c r="DR225" s="152">
        <v>169.5</v>
      </c>
      <c r="DS225" s="152">
        <v>173.2</v>
      </c>
      <c r="DT225" s="152">
        <v>183.9</v>
      </c>
      <c r="DU225" s="152">
        <v>183</v>
      </c>
      <c r="DV225" s="152">
        <v>196.3</v>
      </c>
      <c r="DW225" s="152">
        <v>196.3</v>
      </c>
      <c r="DX225" s="152">
        <v>191.7</v>
      </c>
      <c r="DY225" s="152">
        <v>185.7</v>
      </c>
      <c r="DZ225" s="152">
        <v>182.3</v>
      </c>
      <c r="EA225" s="152">
        <v>180.2</v>
      </c>
      <c r="EB225" s="152">
        <v>175.8</v>
      </c>
      <c r="EC225" s="152">
        <v>169.1</v>
      </c>
      <c r="ED225" s="152">
        <v>167.5</v>
      </c>
      <c r="EE225" s="152">
        <v>176.9</v>
      </c>
      <c r="EF225" s="152">
        <v>185.1</v>
      </c>
      <c r="EG225" s="152">
        <v>186.4</v>
      </c>
      <c r="EH225" s="152">
        <v>194.7</v>
      </c>
      <c r="EI225" s="152">
        <v>191.8</v>
      </c>
      <c r="EJ225" s="152">
        <v>185.2</v>
      </c>
      <c r="EK225" s="152">
        <v>180.7</v>
      </c>
      <c r="EL225" s="152">
        <v>184</v>
      </c>
      <c r="EM225" s="152">
        <v>181.8</v>
      </c>
      <c r="EN225" s="152">
        <v>174.9</v>
      </c>
      <c r="EO225" s="152">
        <v>161.30000000000001</v>
      </c>
      <c r="EP225" s="152">
        <v>148.30000000000001</v>
      </c>
      <c r="EQ225" s="152">
        <v>161</v>
      </c>
      <c r="ER225" s="152">
        <v>197.2</v>
      </c>
      <c r="ES225" s="152">
        <v>196</v>
      </c>
      <c r="ET225" s="152">
        <v>205.9</v>
      </c>
      <c r="EU225" s="152">
        <v>208.6</v>
      </c>
      <c r="EV225" s="152">
        <v>201</v>
      </c>
      <c r="EW225" s="152">
        <v>204.4</v>
      </c>
    </row>
    <row r="226" spans="1:153">
      <c r="A226" s="141" t="s">
        <v>7486</v>
      </c>
      <c r="B226" s="141" t="s">
        <v>7487</v>
      </c>
      <c r="C226" s="142">
        <v>3.2919999999999998E-2</v>
      </c>
      <c r="D226" s="143">
        <v>109.1</v>
      </c>
      <c r="E226" s="143">
        <v>108.8</v>
      </c>
      <c r="F226" s="143">
        <v>110.9</v>
      </c>
      <c r="G226" s="143">
        <v>111.9</v>
      </c>
      <c r="H226" s="143">
        <v>111.9</v>
      </c>
      <c r="I226" s="143">
        <v>110.5</v>
      </c>
      <c r="J226" s="143">
        <v>111.7</v>
      </c>
      <c r="K226" s="143">
        <v>114.4</v>
      </c>
      <c r="L226" s="143">
        <v>115.7</v>
      </c>
      <c r="M226" s="143">
        <v>113.6</v>
      </c>
      <c r="N226" s="143">
        <v>115.4</v>
      </c>
      <c r="O226" s="143">
        <v>112.5</v>
      </c>
      <c r="P226" s="143">
        <v>110.8</v>
      </c>
      <c r="Q226" s="143">
        <v>111.2</v>
      </c>
      <c r="R226" s="143">
        <v>111.5</v>
      </c>
      <c r="S226" s="143">
        <v>114</v>
      </c>
      <c r="T226" s="143">
        <v>115.9</v>
      </c>
      <c r="U226" s="143">
        <v>118.1</v>
      </c>
      <c r="V226" s="143">
        <v>116.6</v>
      </c>
      <c r="W226" s="143">
        <v>117.3</v>
      </c>
      <c r="X226" s="143">
        <v>117</v>
      </c>
      <c r="Y226" s="143">
        <v>113.8</v>
      </c>
      <c r="Z226" s="143">
        <v>112</v>
      </c>
      <c r="AA226" s="143">
        <v>112.6</v>
      </c>
      <c r="AB226" s="143">
        <v>111.3</v>
      </c>
      <c r="AC226" s="143">
        <v>113.1</v>
      </c>
      <c r="AD226" s="143">
        <v>113.5</v>
      </c>
      <c r="AE226" s="143">
        <v>117.6</v>
      </c>
      <c r="AF226" s="143">
        <v>118.2</v>
      </c>
      <c r="AG226" s="143">
        <v>119.3</v>
      </c>
      <c r="AH226" s="143">
        <v>120.7</v>
      </c>
      <c r="AI226" s="143">
        <v>119.8</v>
      </c>
      <c r="AJ226" s="143">
        <v>121.8</v>
      </c>
      <c r="AK226" s="143">
        <v>120.3</v>
      </c>
      <c r="AL226" s="143">
        <v>121.3</v>
      </c>
      <c r="AM226" s="143">
        <v>121.1</v>
      </c>
      <c r="AN226" s="143">
        <v>124.4</v>
      </c>
      <c r="AO226" s="143">
        <v>120.9</v>
      </c>
      <c r="AP226" s="143">
        <v>121.4</v>
      </c>
      <c r="AQ226" s="143">
        <v>126.1</v>
      </c>
      <c r="AR226" s="143">
        <v>126.4</v>
      </c>
      <c r="AS226" s="143">
        <v>125.5</v>
      </c>
      <c r="AT226" s="143">
        <v>123.7</v>
      </c>
      <c r="AU226" s="143">
        <v>119.9</v>
      </c>
      <c r="AV226" s="143">
        <v>120.2</v>
      </c>
      <c r="AW226" s="143">
        <v>118.8</v>
      </c>
      <c r="AX226" s="143">
        <v>115.7</v>
      </c>
      <c r="AY226" s="143">
        <v>115.1</v>
      </c>
      <c r="AZ226" s="143">
        <v>112.3</v>
      </c>
      <c r="BA226" s="143">
        <v>117.6</v>
      </c>
      <c r="BB226" s="143">
        <v>109.5</v>
      </c>
      <c r="BC226" s="143">
        <v>114.7</v>
      </c>
      <c r="BD226" s="143">
        <v>114.7</v>
      </c>
      <c r="BE226" s="143">
        <v>114.3</v>
      </c>
      <c r="BF226" s="143">
        <v>115.3</v>
      </c>
      <c r="BG226" s="143">
        <v>115.7</v>
      </c>
      <c r="BH226" s="143">
        <v>116</v>
      </c>
      <c r="BI226" s="143">
        <v>119.1</v>
      </c>
      <c r="BJ226" s="143">
        <v>116.1</v>
      </c>
      <c r="BK226" s="144">
        <v>116.9</v>
      </c>
      <c r="BL226" s="143">
        <v>122.2</v>
      </c>
      <c r="BM226" s="143">
        <v>123.7</v>
      </c>
      <c r="BN226" s="143">
        <v>120.8</v>
      </c>
      <c r="BO226" s="143">
        <v>121.3</v>
      </c>
      <c r="BP226" s="143">
        <v>119.7</v>
      </c>
      <c r="BQ226" s="143">
        <v>122.8</v>
      </c>
      <c r="BR226" s="145">
        <v>120.2</v>
      </c>
      <c r="BS226" s="145">
        <v>119.6</v>
      </c>
      <c r="BT226" s="145">
        <v>119.4</v>
      </c>
      <c r="BU226" s="145">
        <v>118.3</v>
      </c>
      <c r="BV226" s="145">
        <v>119.1</v>
      </c>
      <c r="BW226" s="145">
        <v>116.3</v>
      </c>
      <c r="BX226" s="145">
        <v>115.8</v>
      </c>
      <c r="BY226" s="145">
        <v>117.7</v>
      </c>
      <c r="BZ226" s="143">
        <v>113.4</v>
      </c>
      <c r="CA226" s="143">
        <v>114.8</v>
      </c>
      <c r="CB226" s="143">
        <v>110.8</v>
      </c>
      <c r="CC226" s="143">
        <v>112.1</v>
      </c>
      <c r="CD226" s="143">
        <v>115</v>
      </c>
      <c r="CE226" s="143">
        <v>110.8</v>
      </c>
      <c r="CF226" s="143">
        <v>113.2</v>
      </c>
      <c r="CG226" s="143">
        <v>113.4</v>
      </c>
      <c r="CH226" s="143">
        <v>112.6</v>
      </c>
      <c r="CI226" s="143">
        <v>114.6</v>
      </c>
      <c r="CJ226" s="146">
        <v>111.9</v>
      </c>
      <c r="CK226" s="146">
        <v>111.8</v>
      </c>
      <c r="CL226" s="146">
        <v>112.6</v>
      </c>
      <c r="CM226" s="147">
        <v>114.8</v>
      </c>
      <c r="CN226" s="147">
        <v>115.6</v>
      </c>
      <c r="CO226" s="147">
        <v>115.7</v>
      </c>
      <c r="CP226" s="148">
        <v>114.4</v>
      </c>
      <c r="CQ226" s="149">
        <v>115.5</v>
      </c>
      <c r="CR226" s="149">
        <v>117.5</v>
      </c>
      <c r="CS226" s="149">
        <v>116.4</v>
      </c>
      <c r="CT226" s="149">
        <v>116.5</v>
      </c>
      <c r="CU226" s="150">
        <v>116.4</v>
      </c>
      <c r="CV226" s="150">
        <v>135.30000000000001</v>
      </c>
      <c r="CW226" s="150">
        <v>116.5</v>
      </c>
      <c r="CX226" s="150">
        <v>117</v>
      </c>
      <c r="CY226" s="150">
        <v>118.5</v>
      </c>
      <c r="CZ226" s="150">
        <v>117</v>
      </c>
      <c r="DA226" s="150">
        <v>117.3</v>
      </c>
      <c r="DB226" s="151">
        <v>117.6</v>
      </c>
      <c r="DC226" s="151">
        <v>117.3</v>
      </c>
      <c r="DD226" s="151">
        <v>119</v>
      </c>
      <c r="DE226" s="151">
        <v>118.5</v>
      </c>
      <c r="DF226" s="151">
        <v>117.2</v>
      </c>
      <c r="DG226" s="151">
        <v>117.4</v>
      </c>
      <c r="DH226" s="151">
        <v>117.8</v>
      </c>
      <c r="DI226" s="151">
        <v>115.4</v>
      </c>
      <c r="DJ226" s="151">
        <v>116.3</v>
      </c>
      <c r="DK226" s="151">
        <v>116.3</v>
      </c>
      <c r="DL226" s="151">
        <v>116.4</v>
      </c>
      <c r="DM226" s="152">
        <v>118.1</v>
      </c>
      <c r="DN226" s="152">
        <v>118.4</v>
      </c>
      <c r="DO226" s="152">
        <v>119.1</v>
      </c>
      <c r="DP226" s="152">
        <v>122.3</v>
      </c>
      <c r="DQ226" s="152">
        <v>124.5</v>
      </c>
      <c r="DR226" s="152">
        <v>127</v>
      </c>
      <c r="DS226" s="152">
        <v>129.80000000000001</v>
      </c>
      <c r="DT226" s="152">
        <v>127.7</v>
      </c>
      <c r="DU226" s="152">
        <v>128.30000000000001</v>
      </c>
      <c r="DV226" s="152">
        <v>129.69999999999999</v>
      </c>
      <c r="DW226" s="152">
        <v>132.30000000000001</v>
      </c>
      <c r="DX226" s="152">
        <v>135</v>
      </c>
      <c r="DY226" s="152">
        <v>136.80000000000001</v>
      </c>
      <c r="DZ226" s="152">
        <v>139</v>
      </c>
      <c r="EA226" s="152">
        <v>139</v>
      </c>
      <c r="EB226" s="152">
        <v>139.5</v>
      </c>
      <c r="EC226" s="152">
        <v>138.1</v>
      </c>
      <c r="ED226" s="152">
        <v>136.69999999999999</v>
      </c>
      <c r="EE226" s="152">
        <v>137.30000000000001</v>
      </c>
      <c r="EF226" s="152">
        <v>138.80000000000001</v>
      </c>
      <c r="EG226" s="152">
        <v>142.9</v>
      </c>
      <c r="EH226" s="152">
        <v>146.1</v>
      </c>
      <c r="EI226" s="152">
        <v>144.4</v>
      </c>
      <c r="EJ226" s="152">
        <v>152</v>
      </c>
      <c r="EK226" s="152">
        <v>156.1</v>
      </c>
      <c r="EL226" s="152">
        <v>159.4</v>
      </c>
      <c r="EM226" s="152">
        <v>156.6</v>
      </c>
      <c r="EN226" s="152">
        <v>156.19999999999999</v>
      </c>
      <c r="EO226" s="152">
        <v>157.1</v>
      </c>
      <c r="EP226" s="152">
        <v>157.30000000000001</v>
      </c>
      <c r="EQ226" s="152">
        <v>159.9</v>
      </c>
      <c r="ER226" s="152">
        <v>165.7</v>
      </c>
      <c r="ES226" s="152">
        <v>167.4</v>
      </c>
      <c r="ET226" s="152">
        <v>172.5</v>
      </c>
      <c r="EU226" s="152">
        <v>174.1</v>
      </c>
      <c r="EV226" s="152">
        <v>177.2</v>
      </c>
      <c r="EW226" s="152">
        <v>178.5</v>
      </c>
    </row>
    <row r="227" spans="1:153">
      <c r="A227" s="141" t="s">
        <v>7488</v>
      </c>
      <c r="B227" s="141" t="s">
        <v>7489</v>
      </c>
      <c r="C227" s="142">
        <v>6.1599999999999997E-3</v>
      </c>
      <c r="D227" s="143">
        <v>104.3</v>
      </c>
      <c r="E227" s="143">
        <v>106</v>
      </c>
      <c r="F227" s="143">
        <v>106</v>
      </c>
      <c r="G227" s="143">
        <v>105</v>
      </c>
      <c r="H227" s="143">
        <v>110.2</v>
      </c>
      <c r="I227" s="143">
        <v>110.6</v>
      </c>
      <c r="J227" s="143">
        <v>105.8</v>
      </c>
      <c r="K227" s="143">
        <v>106.9</v>
      </c>
      <c r="L227" s="143">
        <v>108.4</v>
      </c>
      <c r="M227" s="143">
        <v>108.4</v>
      </c>
      <c r="N227" s="143">
        <v>109.5</v>
      </c>
      <c r="O227" s="143">
        <v>109.5</v>
      </c>
      <c r="P227" s="143">
        <v>109.5</v>
      </c>
      <c r="Q227" s="143">
        <v>109.5</v>
      </c>
      <c r="R227" s="143">
        <v>109.5</v>
      </c>
      <c r="S227" s="143">
        <v>109.5</v>
      </c>
      <c r="T227" s="143">
        <v>108.4</v>
      </c>
      <c r="U227" s="143">
        <v>109.5</v>
      </c>
      <c r="V227" s="143">
        <v>111.7</v>
      </c>
      <c r="W227" s="143">
        <v>111.7</v>
      </c>
      <c r="X227" s="143">
        <v>112.7</v>
      </c>
      <c r="Y227" s="143">
        <v>111.9</v>
      </c>
      <c r="Z227" s="143">
        <v>109.8</v>
      </c>
      <c r="AA227" s="143">
        <v>110.9</v>
      </c>
      <c r="AB227" s="143">
        <v>114.2</v>
      </c>
      <c r="AC227" s="143">
        <v>120.5</v>
      </c>
      <c r="AD227" s="143">
        <v>120.5</v>
      </c>
      <c r="AE227" s="143">
        <v>120.5</v>
      </c>
      <c r="AF227" s="143">
        <v>120.5</v>
      </c>
      <c r="AG227" s="143">
        <v>120.5</v>
      </c>
      <c r="AH227" s="143">
        <v>122.7</v>
      </c>
      <c r="AI227" s="143">
        <v>127.8</v>
      </c>
      <c r="AJ227" s="143">
        <v>127.8</v>
      </c>
      <c r="AK227" s="143">
        <v>127.8</v>
      </c>
      <c r="AL227" s="143">
        <v>125.6</v>
      </c>
      <c r="AM227" s="143">
        <v>128.80000000000001</v>
      </c>
      <c r="AN227" s="143">
        <v>127.8</v>
      </c>
      <c r="AO227" s="143">
        <v>126.7</v>
      </c>
      <c r="AP227" s="143">
        <v>127.8</v>
      </c>
      <c r="AQ227" s="143">
        <v>127.8</v>
      </c>
      <c r="AR227" s="143">
        <v>127.8</v>
      </c>
      <c r="AS227" s="143">
        <v>133.80000000000001</v>
      </c>
      <c r="AT227" s="143">
        <v>134.80000000000001</v>
      </c>
      <c r="AU227" s="143">
        <v>137.6</v>
      </c>
      <c r="AV227" s="143">
        <v>141.9</v>
      </c>
      <c r="AW227" s="143">
        <v>141.9</v>
      </c>
      <c r="AX227" s="143">
        <v>143.80000000000001</v>
      </c>
      <c r="AY227" s="143">
        <v>144.69999999999999</v>
      </c>
      <c r="AZ227" s="143">
        <v>147.4</v>
      </c>
      <c r="BA227" s="143">
        <v>147.4</v>
      </c>
      <c r="BB227" s="143">
        <v>148.30000000000001</v>
      </c>
      <c r="BC227" s="143">
        <v>145.6</v>
      </c>
      <c r="BD227" s="143">
        <v>141.6</v>
      </c>
      <c r="BE227" s="143">
        <v>140.69999999999999</v>
      </c>
      <c r="BF227" s="143">
        <v>144.19999999999999</v>
      </c>
      <c r="BG227" s="143">
        <v>142.5</v>
      </c>
      <c r="BH227" s="143">
        <v>136.1</v>
      </c>
      <c r="BI227" s="143">
        <v>142.5</v>
      </c>
      <c r="BJ227" s="143">
        <v>141.6</v>
      </c>
      <c r="BK227" s="144">
        <v>140.6</v>
      </c>
      <c r="BL227" s="143">
        <v>139.6</v>
      </c>
      <c r="BM227" s="143">
        <v>143.80000000000001</v>
      </c>
      <c r="BN227" s="143">
        <v>140.9</v>
      </c>
      <c r="BO227" s="143">
        <v>142.5</v>
      </c>
      <c r="BP227" s="143">
        <v>137.6</v>
      </c>
      <c r="BQ227" s="143">
        <v>137.6</v>
      </c>
      <c r="BR227" s="145">
        <v>141</v>
      </c>
      <c r="BS227" s="145">
        <v>132.69999999999999</v>
      </c>
      <c r="BT227" s="145">
        <v>133.6</v>
      </c>
      <c r="BU227" s="145">
        <v>132.69999999999999</v>
      </c>
      <c r="BV227" s="145">
        <v>133.6</v>
      </c>
      <c r="BW227" s="145">
        <v>134.9</v>
      </c>
      <c r="BX227" s="145">
        <v>132</v>
      </c>
      <c r="BY227" s="145">
        <v>135.80000000000001</v>
      </c>
      <c r="BZ227" s="143">
        <v>140.30000000000001</v>
      </c>
      <c r="CA227" s="143">
        <v>135.80000000000001</v>
      </c>
      <c r="CB227" s="143">
        <v>138.5</v>
      </c>
      <c r="CC227" s="143">
        <v>143.6</v>
      </c>
      <c r="CD227" s="143">
        <v>139.4</v>
      </c>
      <c r="CE227" s="143">
        <v>146.80000000000001</v>
      </c>
      <c r="CF227" s="143">
        <v>140.19999999999999</v>
      </c>
      <c r="CG227" s="143">
        <v>148.4</v>
      </c>
      <c r="CH227" s="143">
        <v>146.69999999999999</v>
      </c>
      <c r="CI227" s="143">
        <v>150.1</v>
      </c>
      <c r="CJ227" s="146">
        <v>147.5</v>
      </c>
      <c r="CK227" s="146">
        <v>150.6</v>
      </c>
      <c r="CL227" s="146">
        <v>153.19999999999999</v>
      </c>
      <c r="CM227" s="147">
        <v>151.1</v>
      </c>
      <c r="CN227" s="147">
        <v>149.30000000000001</v>
      </c>
      <c r="CO227" s="147">
        <v>152.9</v>
      </c>
      <c r="CP227" s="148">
        <v>147.4</v>
      </c>
      <c r="CQ227" s="149">
        <v>152.9</v>
      </c>
      <c r="CR227" s="149">
        <v>151.1</v>
      </c>
      <c r="CS227" s="149">
        <v>148.4</v>
      </c>
      <c r="CT227" s="149">
        <v>147.4</v>
      </c>
      <c r="CU227" s="150">
        <v>152.9</v>
      </c>
      <c r="CV227" s="150">
        <v>152.9</v>
      </c>
      <c r="CW227" s="150">
        <v>148.19999999999999</v>
      </c>
      <c r="CX227" s="150">
        <v>148.19999999999999</v>
      </c>
      <c r="CY227" s="150">
        <v>146.19999999999999</v>
      </c>
      <c r="CZ227" s="150">
        <v>151.1</v>
      </c>
      <c r="DA227" s="150">
        <v>146.19999999999999</v>
      </c>
      <c r="DB227" s="151">
        <v>136.19999999999999</v>
      </c>
      <c r="DC227" s="151">
        <v>138.1</v>
      </c>
      <c r="DD227" s="151">
        <v>139.4</v>
      </c>
      <c r="DE227" s="151">
        <v>139</v>
      </c>
      <c r="DF227" s="151">
        <v>142.5</v>
      </c>
      <c r="DG227" s="151">
        <v>143.30000000000001</v>
      </c>
      <c r="DH227" s="151">
        <v>146</v>
      </c>
      <c r="DI227" s="151">
        <v>146.9</v>
      </c>
      <c r="DJ227" s="151">
        <v>144.1</v>
      </c>
      <c r="DK227" s="151">
        <v>148.4</v>
      </c>
      <c r="DL227" s="151">
        <v>147</v>
      </c>
      <c r="DM227" s="152">
        <v>167.5</v>
      </c>
      <c r="DN227" s="152">
        <v>165.5</v>
      </c>
      <c r="DO227" s="152">
        <v>165.5</v>
      </c>
      <c r="DP227" s="152">
        <v>172.8</v>
      </c>
      <c r="DQ227" s="152">
        <v>166.8</v>
      </c>
      <c r="DR227" s="152">
        <v>172.8</v>
      </c>
      <c r="DS227" s="152">
        <v>168.8</v>
      </c>
      <c r="DT227" s="152">
        <v>175.1</v>
      </c>
      <c r="DU227" s="152">
        <v>171.8</v>
      </c>
      <c r="DV227" s="152">
        <v>174.2</v>
      </c>
      <c r="DW227" s="152">
        <v>174.7</v>
      </c>
      <c r="DX227" s="152">
        <v>179.8</v>
      </c>
      <c r="DY227" s="152">
        <v>189.9</v>
      </c>
      <c r="DZ227" s="152">
        <v>184.5</v>
      </c>
      <c r="EA227" s="152">
        <v>194</v>
      </c>
      <c r="EB227" s="152">
        <v>190.2</v>
      </c>
      <c r="EC227" s="152">
        <v>190.2</v>
      </c>
      <c r="ED227" s="152">
        <v>193.1</v>
      </c>
      <c r="EE227" s="152">
        <v>196.4</v>
      </c>
      <c r="EF227" s="152">
        <v>191.5</v>
      </c>
      <c r="EG227" s="152">
        <v>201.5</v>
      </c>
      <c r="EH227" s="152">
        <v>196.7</v>
      </c>
      <c r="EI227" s="152">
        <v>206.4</v>
      </c>
      <c r="EJ227" s="152">
        <v>204.5</v>
      </c>
      <c r="EK227" s="152">
        <v>204.5</v>
      </c>
      <c r="EL227" s="152">
        <v>210</v>
      </c>
      <c r="EM227" s="152">
        <v>205.4</v>
      </c>
      <c r="EN227" s="152">
        <v>211.8</v>
      </c>
      <c r="EO227" s="152">
        <v>214.4</v>
      </c>
      <c r="EP227" s="152">
        <v>210.9</v>
      </c>
      <c r="EQ227" s="152">
        <v>221.8</v>
      </c>
      <c r="ER227" s="152">
        <v>221.8</v>
      </c>
      <c r="ES227" s="152">
        <v>219.9</v>
      </c>
      <c r="ET227" s="152">
        <v>221.6</v>
      </c>
      <c r="EU227" s="152">
        <v>234</v>
      </c>
      <c r="EV227" s="152">
        <v>234</v>
      </c>
      <c r="EW227" s="152">
        <v>229.4</v>
      </c>
    </row>
    <row r="228" spans="1:153">
      <c r="A228" s="141" t="s">
        <v>7490</v>
      </c>
      <c r="B228" s="141" t="s">
        <v>7491</v>
      </c>
      <c r="C228" s="142">
        <v>0.16302</v>
      </c>
      <c r="D228" s="143">
        <v>93.1</v>
      </c>
      <c r="E228" s="143">
        <v>93.5</v>
      </c>
      <c r="F228" s="143">
        <v>94.5</v>
      </c>
      <c r="G228" s="143">
        <v>93.4</v>
      </c>
      <c r="H228" s="143">
        <v>98</v>
      </c>
      <c r="I228" s="143">
        <v>98</v>
      </c>
      <c r="J228" s="143">
        <v>95.8</v>
      </c>
      <c r="K228" s="143">
        <v>94.9</v>
      </c>
      <c r="L228" s="143">
        <v>97.5</v>
      </c>
      <c r="M228" s="143">
        <v>100.4</v>
      </c>
      <c r="N228" s="143">
        <v>101.3</v>
      </c>
      <c r="O228" s="143">
        <v>100.7</v>
      </c>
      <c r="P228" s="143">
        <v>101.3</v>
      </c>
      <c r="Q228" s="143">
        <v>105</v>
      </c>
      <c r="R228" s="143">
        <v>107.2</v>
      </c>
      <c r="S228" s="143">
        <v>104.5</v>
      </c>
      <c r="T228" s="143">
        <v>106.8</v>
      </c>
      <c r="U228" s="143">
        <v>109.3</v>
      </c>
      <c r="V228" s="143">
        <v>104.9</v>
      </c>
      <c r="W228" s="143">
        <v>107.1</v>
      </c>
      <c r="X228" s="143">
        <v>107</v>
      </c>
      <c r="Y228" s="143">
        <v>108.4</v>
      </c>
      <c r="Z228" s="143">
        <v>108.9</v>
      </c>
      <c r="AA228" s="143">
        <v>108.2</v>
      </c>
      <c r="AB228" s="143">
        <v>110.3</v>
      </c>
      <c r="AC228" s="143">
        <v>112</v>
      </c>
      <c r="AD228" s="143">
        <v>114.4</v>
      </c>
      <c r="AE228" s="143">
        <v>112.3</v>
      </c>
      <c r="AF228" s="143">
        <v>115</v>
      </c>
      <c r="AG228" s="143">
        <v>116.4</v>
      </c>
      <c r="AH228" s="143">
        <v>112.2</v>
      </c>
      <c r="AI228" s="143">
        <v>115.8</v>
      </c>
      <c r="AJ228" s="143">
        <v>114.8</v>
      </c>
      <c r="AK228" s="143">
        <v>117.4</v>
      </c>
      <c r="AL228" s="143">
        <v>118</v>
      </c>
      <c r="AM228" s="143">
        <v>116.5</v>
      </c>
      <c r="AN228" s="143">
        <v>116.8</v>
      </c>
      <c r="AO228" s="143">
        <v>118.8</v>
      </c>
      <c r="AP228" s="143">
        <v>121</v>
      </c>
      <c r="AQ228" s="143">
        <v>119.1</v>
      </c>
      <c r="AR228" s="143">
        <v>120.5</v>
      </c>
      <c r="AS228" s="143">
        <v>122.7</v>
      </c>
      <c r="AT228" s="143">
        <v>122.3</v>
      </c>
      <c r="AU228" s="143">
        <v>121.3</v>
      </c>
      <c r="AV228" s="143">
        <v>123.1</v>
      </c>
      <c r="AW228" s="143">
        <v>126.4</v>
      </c>
      <c r="AX228" s="143">
        <v>124.4</v>
      </c>
      <c r="AY228" s="143">
        <v>122.9</v>
      </c>
      <c r="AZ228" s="143">
        <v>122.3</v>
      </c>
      <c r="BA228" s="143">
        <v>124.1</v>
      </c>
      <c r="BB228" s="143">
        <v>126.4</v>
      </c>
      <c r="BC228" s="143">
        <v>127</v>
      </c>
      <c r="BD228" s="143">
        <v>126.8</v>
      </c>
      <c r="BE228" s="143">
        <v>125.9</v>
      </c>
      <c r="BF228" s="143">
        <v>125.9</v>
      </c>
      <c r="BG228" s="143">
        <v>128.1</v>
      </c>
      <c r="BH228" s="143">
        <v>127.2</v>
      </c>
      <c r="BI228" s="143">
        <v>122.3</v>
      </c>
      <c r="BJ228" s="143">
        <v>120.9</v>
      </c>
      <c r="BK228" s="144">
        <v>117.4</v>
      </c>
      <c r="BL228" s="143">
        <v>115</v>
      </c>
      <c r="BM228" s="143">
        <v>115.3</v>
      </c>
      <c r="BN228" s="143">
        <v>116.3</v>
      </c>
      <c r="BO228" s="143">
        <v>115.6</v>
      </c>
      <c r="BP228" s="143">
        <v>114.8</v>
      </c>
      <c r="BQ228" s="143">
        <v>117.5</v>
      </c>
      <c r="BR228" s="145">
        <v>118.4</v>
      </c>
      <c r="BS228" s="145">
        <v>120.1</v>
      </c>
      <c r="BT228" s="145">
        <v>121.3</v>
      </c>
      <c r="BU228" s="145">
        <v>120.4</v>
      </c>
      <c r="BV228" s="145">
        <v>121.6</v>
      </c>
      <c r="BW228" s="145">
        <v>122.5</v>
      </c>
      <c r="BX228" s="145">
        <v>118.9</v>
      </c>
      <c r="BY228" s="145">
        <v>119.3</v>
      </c>
      <c r="BZ228" s="143">
        <v>121.3</v>
      </c>
      <c r="CA228" s="143">
        <v>120.7</v>
      </c>
      <c r="CB228" s="143">
        <v>121.9</v>
      </c>
      <c r="CC228" s="143">
        <v>121.8</v>
      </c>
      <c r="CD228" s="143">
        <v>120.5</v>
      </c>
      <c r="CE228" s="143">
        <v>123</v>
      </c>
      <c r="CF228" s="143">
        <v>123.4</v>
      </c>
      <c r="CG228" s="143">
        <v>124.9</v>
      </c>
      <c r="CH228" s="143">
        <v>125.3</v>
      </c>
      <c r="CI228" s="143">
        <v>124.4</v>
      </c>
      <c r="CJ228" s="146">
        <v>125.3</v>
      </c>
      <c r="CK228" s="146">
        <v>126.3</v>
      </c>
      <c r="CL228" s="146">
        <v>124.7</v>
      </c>
      <c r="CM228" s="147">
        <v>126.6</v>
      </c>
      <c r="CN228" s="147">
        <v>129.80000000000001</v>
      </c>
      <c r="CO228" s="147">
        <v>131.80000000000001</v>
      </c>
      <c r="CP228" s="148">
        <v>133.9</v>
      </c>
      <c r="CQ228" s="149">
        <v>137.1</v>
      </c>
      <c r="CR228" s="149">
        <v>135.69999999999999</v>
      </c>
      <c r="CS228" s="149">
        <v>135.80000000000001</v>
      </c>
      <c r="CT228" s="149">
        <v>140.4</v>
      </c>
      <c r="CU228" s="150">
        <v>140.1</v>
      </c>
      <c r="CV228" s="150">
        <v>144</v>
      </c>
      <c r="CW228" s="150">
        <v>146.9</v>
      </c>
      <c r="CX228" s="150">
        <v>143.80000000000001</v>
      </c>
      <c r="CY228" s="150">
        <v>145.9</v>
      </c>
      <c r="CZ228" s="150">
        <v>145.80000000000001</v>
      </c>
      <c r="DA228" s="150">
        <v>146</v>
      </c>
      <c r="DB228" s="151">
        <v>145.80000000000001</v>
      </c>
      <c r="DC228" s="151">
        <v>146.6</v>
      </c>
      <c r="DD228" s="151">
        <v>149.1</v>
      </c>
      <c r="DE228" s="151">
        <v>149.1</v>
      </c>
      <c r="DF228" s="151">
        <v>150.5</v>
      </c>
      <c r="DG228" s="151">
        <v>149</v>
      </c>
      <c r="DH228" s="151">
        <v>152.80000000000001</v>
      </c>
      <c r="DI228" s="151">
        <v>153.9</v>
      </c>
      <c r="DJ228" s="151">
        <v>153.80000000000001</v>
      </c>
      <c r="DK228" s="151">
        <v>152.9</v>
      </c>
      <c r="DL228" s="151">
        <v>154.69999999999999</v>
      </c>
      <c r="DM228" s="152">
        <v>156.5</v>
      </c>
      <c r="DN228" s="152">
        <v>155.9</v>
      </c>
      <c r="DO228" s="152">
        <v>158</v>
      </c>
      <c r="DP228" s="152">
        <v>157.4</v>
      </c>
      <c r="DQ228" s="152">
        <v>163.80000000000001</v>
      </c>
      <c r="DR228" s="152">
        <v>163.69999999999999</v>
      </c>
      <c r="DS228" s="152">
        <v>165.3</v>
      </c>
      <c r="DT228" s="152">
        <v>168.8</v>
      </c>
      <c r="DU228" s="152">
        <v>170.3</v>
      </c>
      <c r="DV228" s="152">
        <v>169.7</v>
      </c>
      <c r="DW228" s="152">
        <v>172.5</v>
      </c>
      <c r="DX228" s="152">
        <v>176.5</v>
      </c>
      <c r="DY228" s="152">
        <v>176.9</v>
      </c>
      <c r="DZ228" s="152">
        <v>178</v>
      </c>
      <c r="EA228" s="152">
        <v>181.6</v>
      </c>
      <c r="EB228" s="152">
        <v>181.6</v>
      </c>
      <c r="EC228" s="152">
        <v>181.1</v>
      </c>
      <c r="ED228" s="152">
        <v>178.1</v>
      </c>
      <c r="EE228" s="152">
        <v>182.7</v>
      </c>
      <c r="EF228" s="152">
        <v>180.9</v>
      </c>
      <c r="EG228" s="152">
        <v>183.8</v>
      </c>
      <c r="EH228" s="152">
        <v>187.8</v>
      </c>
      <c r="EI228" s="152">
        <v>189.1</v>
      </c>
      <c r="EJ228" s="152">
        <v>189.6</v>
      </c>
      <c r="EK228" s="152">
        <v>193.8</v>
      </c>
      <c r="EL228" s="152">
        <v>191.1</v>
      </c>
      <c r="EM228" s="152">
        <v>198.1</v>
      </c>
      <c r="EN228" s="152">
        <v>199.1</v>
      </c>
      <c r="EO228" s="152">
        <v>199.2</v>
      </c>
      <c r="EP228" s="152">
        <v>196.9</v>
      </c>
      <c r="EQ228" s="152">
        <v>195.5</v>
      </c>
      <c r="ER228" s="152">
        <v>195.4</v>
      </c>
      <c r="ES228" s="152">
        <v>192.3</v>
      </c>
      <c r="ET228" s="152">
        <v>193.6</v>
      </c>
      <c r="EU228" s="152">
        <v>191.6</v>
      </c>
      <c r="EV228" s="152">
        <v>192.9</v>
      </c>
      <c r="EW228" s="152">
        <v>192.4</v>
      </c>
    </row>
    <row r="229" spans="1:153">
      <c r="A229" s="141" t="s">
        <v>7492</v>
      </c>
      <c r="B229" s="141" t="s">
        <v>7493</v>
      </c>
      <c r="C229" s="142">
        <v>0.1361</v>
      </c>
      <c r="D229" s="143">
        <v>91</v>
      </c>
      <c r="E229" s="143">
        <v>91.5</v>
      </c>
      <c r="F229" s="143">
        <v>92.7</v>
      </c>
      <c r="G229" s="143">
        <v>90.5</v>
      </c>
      <c r="H229" s="143">
        <v>96.1</v>
      </c>
      <c r="I229" s="143">
        <v>95.8</v>
      </c>
      <c r="J229" s="143">
        <v>93.3</v>
      </c>
      <c r="K229" s="143">
        <v>92.3</v>
      </c>
      <c r="L229" s="143">
        <v>95</v>
      </c>
      <c r="M229" s="143">
        <v>98.2</v>
      </c>
      <c r="N229" s="143">
        <v>99.6</v>
      </c>
      <c r="O229" s="143">
        <v>98.3</v>
      </c>
      <c r="P229" s="143">
        <v>99.4</v>
      </c>
      <c r="Q229" s="143">
        <v>103.7</v>
      </c>
      <c r="R229" s="143">
        <v>106.4</v>
      </c>
      <c r="S229" s="143">
        <v>103.1</v>
      </c>
      <c r="T229" s="143">
        <v>105.7</v>
      </c>
      <c r="U229" s="143">
        <v>108.8</v>
      </c>
      <c r="V229" s="143">
        <v>103.5</v>
      </c>
      <c r="W229" s="143">
        <v>105.8</v>
      </c>
      <c r="X229" s="143">
        <v>105</v>
      </c>
      <c r="Y229" s="143">
        <v>107</v>
      </c>
      <c r="Z229" s="143">
        <v>106.9</v>
      </c>
      <c r="AA229" s="143">
        <v>106</v>
      </c>
      <c r="AB229" s="143">
        <v>108.8</v>
      </c>
      <c r="AC229" s="143">
        <v>111</v>
      </c>
      <c r="AD229" s="143">
        <v>113.7</v>
      </c>
      <c r="AE229" s="143">
        <v>111.2</v>
      </c>
      <c r="AF229" s="143">
        <v>114.2</v>
      </c>
      <c r="AG229" s="143">
        <v>115.6</v>
      </c>
      <c r="AH229" s="143">
        <v>111.4</v>
      </c>
      <c r="AI229" s="143">
        <v>115.7</v>
      </c>
      <c r="AJ229" s="143">
        <v>115.6</v>
      </c>
      <c r="AK229" s="143">
        <v>118.2</v>
      </c>
      <c r="AL229" s="143">
        <v>118.8</v>
      </c>
      <c r="AM229" s="143">
        <v>117.4</v>
      </c>
      <c r="AN229" s="143">
        <v>117.4</v>
      </c>
      <c r="AO229" s="143">
        <v>121</v>
      </c>
      <c r="AP229" s="143">
        <v>123.1</v>
      </c>
      <c r="AQ229" s="143">
        <v>119.5</v>
      </c>
      <c r="AR229" s="143">
        <v>121.7</v>
      </c>
      <c r="AS229" s="143">
        <v>125.3</v>
      </c>
      <c r="AT229" s="143">
        <v>124.9</v>
      </c>
      <c r="AU229" s="143">
        <v>123.5</v>
      </c>
      <c r="AV229" s="143">
        <v>125.4</v>
      </c>
      <c r="AW229" s="143">
        <v>129.1</v>
      </c>
      <c r="AX229" s="143">
        <v>127</v>
      </c>
      <c r="AY229" s="143">
        <v>125.2</v>
      </c>
      <c r="AZ229" s="143">
        <v>124.6</v>
      </c>
      <c r="BA229" s="143">
        <v>126.4</v>
      </c>
      <c r="BB229" s="143">
        <v>129.30000000000001</v>
      </c>
      <c r="BC229" s="143">
        <v>130.19999999999999</v>
      </c>
      <c r="BD229" s="143">
        <v>129.80000000000001</v>
      </c>
      <c r="BE229" s="143">
        <v>128.69999999999999</v>
      </c>
      <c r="BF229" s="143">
        <v>128.6</v>
      </c>
      <c r="BG229" s="143">
        <v>131.5</v>
      </c>
      <c r="BH229" s="143">
        <v>129.80000000000001</v>
      </c>
      <c r="BI229" s="143">
        <v>124.9</v>
      </c>
      <c r="BJ229" s="143">
        <v>123</v>
      </c>
      <c r="BK229" s="144">
        <v>119</v>
      </c>
      <c r="BL229" s="143">
        <v>116.1</v>
      </c>
      <c r="BM229" s="143">
        <v>116.7</v>
      </c>
      <c r="BN229" s="143">
        <v>117.3</v>
      </c>
      <c r="BO229" s="143">
        <v>115.8</v>
      </c>
      <c r="BP229" s="143">
        <v>114.5</v>
      </c>
      <c r="BQ229" s="143">
        <v>117.7</v>
      </c>
      <c r="BR229" s="145">
        <v>119.2</v>
      </c>
      <c r="BS229" s="145">
        <v>122</v>
      </c>
      <c r="BT229" s="145">
        <v>122.8</v>
      </c>
      <c r="BU229" s="145">
        <v>121.1</v>
      </c>
      <c r="BV229" s="145">
        <v>122.7</v>
      </c>
      <c r="BW229" s="145">
        <v>124.3</v>
      </c>
      <c r="BX229" s="145">
        <v>120.2</v>
      </c>
      <c r="BY229" s="145">
        <v>121.3</v>
      </c>
      <c r="BZ229" s="143">
        <v>123.1</v>
      </c>
      <c r="CA229" s="143">
        <v>122.5</v>
      </c>
      <c r="CB229" s="143">
        <v>123.6</v>
      </c>
      <c r="CC229" s="143">
        <v>123.6</v>
      </c>
      <c r="CD229" s="143">
        <v>121.6</v>
      </c>
      <c r="CE229" s="143">
        <v>124.6</v>
      </c>
      <c r="CF229" s="143">
        <v>125</v>
      </c>
      <c r="CG229" s="143">
        <v>126</v>
      </c>
      <c r="CH229" s="143">
        <v>126.3</v>
      </c>
      <c r="CI229" s="143">
        <v>125.3</v>
      </c>
      <c r="CJ229" s="146">
        <v>126.4</v>
      </c>
      <c r="CK229" s="146">
        <v>127.5</v>
      </c>
      <c r="CL229" s="146">
        <v>125.8</v>
      </c>
      <c r="CM229" s="147">
        <v>128</v>
      </c>
      <c r="CN229" s="147">
        <v>131.5</v>
      </c>
      <c r="CO229" s="147">
        <v>133.80000000000001</v>
      </c>
      <c r="CP229" s="148">
        <v>135.9</v>
      </c>
      <c r="CQ229" s="149">
        <v>139.9</v>
      </c>
      <c r="CR229" s="149">
        <v>138.19999999999999</v>
      </c>
      <c r="CS229" s="149">
        <v>139.1</v>
      </c>
      <c r="CT229" s="149">
        <v>143.80000000000001</v>
      </c>
      <c r="CU229" s="150">
        <v>143.30000000000001</v>
      </c>
      <c r="CV229" s="150">
        <v>147.19999999999999</v>
      </c>
      <c r="CW229" s="150">
        <v>150.9</v>
      </c>
      <c r="CX229" s="150">
        <v>147.1</v>
      </c>
      <c r="CY229" s="150">
        <v>149.1</v>
      </c>
      <c r="CZ229" s="150">
        <v>148.9</v>
      </c>
      <c r="DA229" s="150">
        <v>149.1</v>
      </c>
      <c r="DB229" s="151">
        <v>148.69999999999999</v>
      </c>
      <c r="DC229" s="151">
        <v>149.19999999999999</v>
      </c>
      <c r="DD229" s="151">
        <v>152.6</v>
      </c>
      <c r="DE229" s="151">
        <v>152.30000000000001</v>
      </c>
      <c r="DF229" s="151">
        <v>153.80000000000001</v>
      </c>
      <c r="DG229" s="151">
        <v>152.1</v>
      </c>
      <c r="DH229" s="151">
        <v>156.6</v>
      </c>
      <c r="DI229" s="151">
        <v>157.80000000000001</v>
      </c>
      <c r="DJ229" s="151">
        <v>157.30000000000001</v>
      </c>
      <c r="DK229" s="151">
        <v>155.80000000000001</v>
      </c>
      <c r="DL229" s="151">
        <v>157.80000000000001</v>
      </c>
      <c r="DM229" s="152">
        <v>159.30000000000001</v>
      </c>
      <c r="DN229" s="152">
        <v>157.80000000000001</v>
      </c>
      <c r="DO229" s="152">
        <v>160.19999999999999</v>
      </c>
      <c r="DP229" s="152">
        <v>159.1</v>
      </c>
      <c r="DQ229" s="152">
        <v>166.4</v>
      </c>
      <c r="DR229" s="152">
        <v>165.8</v>
      </c>
      <c r="DS229" s="152">
        <v>167.5</v>
      </c>
      <c r="DT229" s="152">
        <v>170.9</v>
      </c>
      <c r="DU229" s="152">
        <v>172.7</v>
      </c>
      <c r="DV229" s="152">
        <v>171.4</v>
      </c>
      <c r="DW229" s="152">
        <v>174.4</v>
      </c>
      <c r="DX229" s="152">
        <v>178.8</v>
      </c>
      <c r="DY229" s="152">
        <v>178.6</v>
      </c>
      <c r="DZ229" s="152">
        <v>180.3</v>
      </c>
      <c r="EA229" s="152">
        <v>183.7</v>
      </c>
      <c r="EB229" s="152">
        <v>183.5</v>
      </c>
      <c r="EC229" s="152">
        <v>183.2</v>
      </c>
      <c r="ED229" s="152">
        <v>179.8</v>
      </c>
      <c r="EE229" s="152">
        <v>184.9</v>
      </c>
      <c r="EF229" s="152">
        <v>183</v>
      </c>
      <c r="EG229" s="152">
        <v>186.8</v>
      </c>
      <c r="EH229" s="152">
        <v>191</v>
      </c>
      <c r="EI229" s="152">
        <v>192.2</v>
      </c>
      <c r="EJ229" s="152">
        <v>192.8</v>
      </c>
      <c r="EK229" s="152">
        <v>197.7</v>
      </c>
      <c r="EL229" s="152">
        <v>194.5</v>
      </c>
      <c r="EM229" s="152">
        <v>202.7</v>
      </c>
      <c r="EN229" s="152">
        <v>203.9</v>
      </c>
      <c r="EO229" s="152">
        <v>203.9</v>
      </c>
      <c r="EP229" s="152">
        <v>201.3</v>
      </c>
      <c r="EQ229" s="152">
        <v>200.1</v>
      </c>
      <c r="ER229" s="152">
        <v>200.8</v>
      </c>
      <c r="ES229" s="152">
        <v>197.4</v>
      </c>
      <c r="ET229" s="152">
        <v>198.9</v>
      </c>
      <c r="EU229" s="152">
        <v>196.5</v>
      </c>
      <c r="EV229" s="152">
        <v>198.2</v>
      </c>
      <c r="EW229" s="152">
        <v>197.6</v>
      </c>
    </row>
    <row r="230" spans="1:153">
      <c r="A230" s="141" t="s">
        <v>7494</v>
      </c>
      <c r="B230" s="141" t="s">
        <v>7495</v>
      </c>
      <c r="C230" s="142">
        <v>2.6919999999999999E-2</v>
      </c>
      <c r="D230" s="143">
        <v>103.7</v>
      </c>
      <c r="E230" s="143">
        <v>103.9</v>
      </c>
      <c r="F230" s="143">
        <v>103.8</v>
      </c>
      <c r="G230" s="143">
        <v>108.2</v>
      </c>
      <c r="H230" s="143">
        <v>107.4</v>
      </c>
      <c r="I230" s="143">
        <v>109</v>
      </c>
      <c r="J230" s="143">
        <v>108.7</v>
      </c>
      <c r="K230" s="143">
        <v>108</v>
      </c>
      <c r="L230" s="143">
        <v>110.1</v>
      </c>
      <c r="M230" s="143">
        <v>111.3</v>
      </c>
      <c r="N230" s="143">
        <v>109.8</v>
      </c>
      <c r="O230" s="143">
        <v>112.6</v>
      </c>
      <c r="P230" s="143">
        <v>110.8</v>
      </c>
      <c r="Q230" s="143">
        <v>111.7</v>
      </c>
      <c r="R230" s="143">
        <v>110.9</v>
      </c>
      <c r="S230" s="143">
        <v>111.9</v>
      </c>
      <c r="T230" s="143">
        <v>112.8</v>
      </c>
      <c r="U230" s="143">
        <v>112</v>
      </c>
      <c r="V230" s="143">
        <v>112</v>
      </c>
      <c r="W230" s="143">
        <v>113.5</v>
      </c>
      <c r="X230" s="143">
        <v>117</v>
      </c>
      <c r="Y230" s="143">
        <v>115</v>
      </c>
      <c r="Z230" s="143">
        <v>118.9</v>
      </c>
      <c r="AA230" s="143">
        <v>119.5</v>
      </c>
      <c r="AB230" s="143">
        <v>117.8</v>
      </c>
      <c r="AC230" s="143">
        <v>116.9</v>
      </c>
      <c r="AD230" s="143">
        <v>118.1</v>
      </c>
      <c r="AE230" s="143">
        <v>118.3</v>
      </c>
      <c r="AF230" s="143">
        <v>119</v>
      </c>
      <c r="AG230" s="143">
        <v>120.3</v>
      </c>
      <c r="AH230" s="143">
        <v>115.8</v>
      </c>
      <c r="AI230" s="143">
        <v>116.2</v>
      </c>
      <c r="AJ230" s="143">
        <v>111</v>
      </c>
      <c r="AK230" s="143">
        <v>113.4</v>
      </c>
      <c r="AL230" s="143">
        <v>114</v>
      </c>
      <c r="AM230" s="143">
        <v>112.2</v>
      </c>
      <c r="AN230" s="143">
        <v>113.9</v>
      </c>
      <c r="AO230" s="143">
        <v>107.6</v>
      </c>
      <c r="AP230" s="143">
        <v>110.5</v>
      </c>
      <c r="AQ230" s="143">
        <v>116.8</v>
      </c>
      <c r="AR230" s="143">
        <v>114.5</v>
      </c>
      <c r="AS230" s="143">
        <v>109.6</v>
      </c>
      <c r="AT230" s="143">
        <v>108.9</v>
      </c>
      <c r="AU230" s="143">
        <v>110.2</v>
      </c>
      <c r="AV230" s="143">
        <v>111.9</v>
      </c>
      <c r="AW230" s="143">
        <v>112.4</v>
      </c>
      <c r="AX230" s="143">
        <v>111.5</v>
      </c>
      <c r="AY230" s="143">
        <v>111.2</v>
      </c>
      <c r="AZ230" s="143">
        <v>110.8</v>
      </c>
      <c r="BA230" s="143">
        <v>111.9</v>
      </c>
      <c r="BB230" s="143">
        <v>111.8</v>
      </c>
      <c r="BC230" s="143">
        <v>110.8</v>
      </c>
      <c r="BD230" s="143">
        <v>111.2</v>
      </c>
      <c r="BE230" s="143">
        <v>111.5</v>
      </c>
      <c r="BF230" s="143">
        <v>112.4</v>
      </c>
      <c r="BG230" s="143">
        <v>110.5</v>
      </c>
      <c r="BH230" s="143">
        <v>114.2</v>
      </c>
      <c r="BI230" s="143">
        <v>109.4</v>
      </c>
      <c r="BJ230" s="143">
        <v>110.2</v>
      </c>
      <c r="BK230" s="144">
        <v>109.3</v>
      </c>
      <c r="BL230" s="143">
        <v>108.9</v>
      </c>
      <c r="BM230" s="143">
        <v>108.2</v>
      </c>
      <c r="BN230" s="143">
        <v>111.5</v>
      </c>
      <c r="BO230" s="143">
        <v>114.6</v>
      </c>
      <c r="BP230" s="143">
        <v>116.1</v>
      </c>
      <c r="BQ230" s="143">
        <v>116.1</v>
      </c>
      <c r="BR230" s="145">
        <v>114.4</v>
      </c>
      <c r="BS230" s="145">
        <v>110.8</v>
      </c>
      <c r="BT230" s="145">
        <v>114.2</v>
      </c>
      <c r="BU230" s="145">
        <v>117.1</v>
      </c>
      <c r="BV230" s="145">
        <v>116.2</v>
      </c>
      <c r="BW230" s="145">
        <v>113.4</v>
      </c>
      <c r="BX230" s="145">
        <v>112.4</v>
      </c>
      <c r="BY230" s="145">
        <v>109.4</v>
      </c>
      <c r="BZ230" s="143">
        <v>112.6</v>
      </c>
      <c r="CA230" s="143">
        <v>111.3</v>
      </c>
      <c r="CB230" s="143">
        <v>113.1</v>
      </c>
      <c r="CC230" s="143">
        <v>112.8</v>
      </c>
      <c r="CD230" s="143">
        <v>114.7</v>
      </c>
      <c r="CE230" s="143">
        <v>115.2</v>
      </c>
      <c r="CF230" s="143">
        <v>115.3</v>
      </c>
      <c r="CG230" s="143">
        <v>119.4</v>
      </c>
      <c r="CH230" s="143">
        <v>120.3</v>
      </c>
      <c r="CI230" s="143">
        <v>119.3</v>
      </c>
      <c r="CJ230" s="146">
        <v>119.5</v>
      </c>
      <c r="CK230" s="146">
        <v>120.2</v>
      </c>
      <c r="CL230" s="146">
        <v>118.9</v>
      </c>
      <c r="CM230" s="147">
        <v>119.5</v>
      </c>
      <c r="CN230" s="147">
        <v>121.1</v>
      </c>
      <c r="CO230" s="147">
        <v>121.4</v>
      </c>
      <c r="CP230" s="148">
        <v>123.6</v>
      </c>
      <c r="CQ230" s="149">
        <v>122.9</v>
      </c>
      <c r="CR230" s="149">
        <v>123</v>
      </c>
      <c r="CS230" s="149">
        <v>119.3</v>
      </c>
      <c r="CT230" s="149">
        <v>123.3</v>
      </c>
      <c r="CU230" s="150">
        <v>124.2</v>
      </c>
      <c r="CV230" s="150">
        <v>128.19999999999999</v>
      </c>
      <c r="CW230" s="150">
        <v>126.7</v>
      </c>
      <c r="CX230" s="150">
        <v>127.4</v>
      </c>
      <c r="CY230" s="150">
        <v>129.4</v>
      </c>
      <c r="CZ230" s="150">
        <v>130.1</v>
      </c>
      <c r="DA230" s="150">
        <v>130.1</v>
      </c>
      <c r="DB230" s="151">
        <v>131.30000000000001</v>
      </c>
      <c r="DC230" s="151">
        <v>133.19999999999999</v>
      </c>
      <c r="DD230" s="151">
        <v>131.6</v>
      </c>
      <c r="DE230" s="151">
        <v>132.69999999999999</v>
      </c>
      <c r="DF230" s="151">
        <v>133.80000000000001</v>
      </c>
      <c r="DG230" s="151">
        <v>133.5</v>
      </c>
      <c r="DH230" s="151">
        <v>133.6</v>
      </c>
      <c r="DI230" s="151">
        <v>134.30000000000001</v>
      </c>
      <c r="DJ230" s="151">
        <v>136.1</v>
      </c>
      <c r="DK230" s="151">
        <v>138.4</v>
      </c>
      <c r="DL230" s="151">
        <v>139.4</v>
      </c>
      <c r="DM230" s="152">
        <v>142</v>
      </c>
      <c r="DN230" s="152">
        <v>146.19999999999999</v>
      </c>
      <c r="DO230" s="152">
        <v>146.5</v>
      </c>
      <c r="DP230" s="152">
        <v>148.6</v>
      </c>
      <c r="DQ230" s="152">
        <v>151.1</v>
      </c>
      <c r="DR230" s="152">
        <v>153.19999999999999</v>
      </c>
      <c r="DS230" s="152">
        <v>154.19999999999999</v>
      </c>
      <c r="DT230" s="152">
        <v>158.5</v>
      </c>
      <c r="DU230" s="152">
        <v>158.30000000000001</v>
      </c>
      <c r="DV230" s="152">
        <v>161.5</v>
      </c>
      <c r="DW230" s="152">
        <v>162.80000000000001</v>
      </c>
      <c r="DX230" s="152">
        <v>165</v>
      </c>
      <c r="DY230" s="152">
        <v>168.4</v>
      </c>
      <c r="DZ230" s="152">
        <v>166.4</v>
      </c>
      <c r="EA230" s="152">
        <v>171</v>
      </c>
      <c r="EB230" s="152">
        <v>172.1</v>
      </c>
      <c r="EC230" s="152">
        <v>170.8</v>
      </c>
      <c r="ED230" s="152">
        <v>169.6</v>
      </c>
      <c r="EE230" s="152">
        <v>171.1</v>
      </c>
      <c r="EF230" s="152">
        <v>169.9</v>
      </c>
      <c r="EG230" s="152">
        <v>168.9</v>
      </c>
      <c r="EH230" s="152">
        <v>171.8</v>
      </c>
      <c r="EI230" s="152">
        <v>173.5</v>
      </c>
      <c r="EJ230" s="152">
        <v>173.6</v>
      </c>
      <c r="EK230" s="152">
        <v>174.2</v>
      </c>
      <c r="EL230" s="152">
        <v>173.8</v>
      </c>
      <c r="EM230" s="152">
        <v>175</v>
      </c>
      <c r="EN230" s="152">
        <v>174.9</v>
      </c>
      <c r="EO230" s="152">
        <v>175.2</v>
      </c>
      <c r="EP230" s="152">
        <v>174.9</v>
      </c>
      <c r="EQ230" s="152">
        <v>172.2</v>
      </c>
      <c r="ER230" s="152">
        <v>168.4</v>
      </c>
      <c r="ES230" s="152">
        <v>166.2</v>
      </c>
      <c r="ET230" s="152">
        <v>166.9</v>
      </c>
      <c r="EU230" s="152">
        <v>166.4</v>
      </c>
      <c r="EV230" s="152">
        <v>166.2</v>
      </c>
      <c r="EW230" s="152">
        <v>165.9</v>
      </c>
    </row>
    <row r="231" spans="1:153">
      <c r="A231" s="141" t="s">
        <v>7496</v>
      </c>
      <c r="B231" s="141" t="s">
        <v>7497</v>
      </c>
      <c r="C231" s="142">
        <v>2.4279999999999999E-2</v>
      </c>
      <c r="D231" s="143">
        <v>104.7</v>
      </c>
      <c r="E231" s="143">
        <v>106.4</v>
      </c>
      <c r="F231" s="143">
        <v>103.3</v>
      </c>
      <c r="G231" s="143">
        <v>105.1</v>
      </c>
      <c r="H231" s="143">
        <v>105.6</v>
      </c>
      <c r="I231" s="143">
        <v>106.3</v>
      </c>
      <c r="J231" s="143">
        <v>104.9</v>
      </c>
      <c r="K231" s="143">
        <v>105.7</v>
      </c>
      <c r="L231" s="143">
        <v>106.5</v>
      </c>
      <c r="M231" s="143">
        <v>104.7</v>
      </c>
      <c r="N231" s="143">
        <v>105.9</v>
      </c>
      <c r="O231" s="143">
        <v>105.8</v>
      </c>
      <c r="P231" s="143">
        <v>109</v>
      </c>
      <c r="Q231" s="143">
        <v>109.2</v>
      </c>
      <c r="R231" s="143">
        <v>108.7</v>
      </c>
      <c r="S231" s="143">
        <v>107.4</v>
      </c>
      <c r="T231" s="143">
        <v>106.4</v>
      </c>
      <c r="U231" s="143">
        <v>109</v>
      </c>
      <c r="V231" s="143">
        <v>109.5</v>
      </c>
      <c r="W231" s="143">
        <v>106.6</v>
      </c>
      <c r="X231" s="143">
        <v>108.1</v>
      </c>
      <c r="Y231" s="143">
        <v>107.9</v>
      </c>
      <c r="Z231" s="143">
        <v>108.6</v>
      </c>
      <c r="AA231" s="143">
        <v>111.8</v>
      </c>
      <c r="AB231" s="143">
        <v>113.4</v>
      </c>
      <c r="AC231" s="143">
        <v>116.5</v>
      </c>
      <c r="AD231" s="143">
        <v>117.6</v>
      </c>
      <c r="AE231" s="143">
        <v>118.4</v>
      </c>
      <c r="AF231" s="143">
        <v>119.2</v>
      </c>
      <c r="AG231" s="143">
        <v>118</v>
      </c>
      <c r="AH231" s="143">
        <v>117.4</v>
      </c>
      <c r="AI231" s="143">
        <v>115</v>
      </c>
      <c r="AJ231" s="143">
        <v>114.8</v>
      </c>
      <c r="AK231" s="143">
        <v>116.2</v>
      </c>
      <c r="AL231" s="143">
        <v>116.7</v>
      </c>
      <c r="AM231" s="143">
        <v>117.7</v>
      </c>
      <c r="AN231" s="143">
        <v>118.2</v>
      </c>
      <c r="AO231" s="143">
        <v>119</v>
      </c>
      <c r="AP231" s="143">
        <v>120.3</v>
      </c>
      <c r="AQ231" s="143">
        <v>122.8</v>
      </c>
      <c r="AR231" s="143">
        <v>123.2</v>
      </c>
      <c r="AS231" s="143">
        <v>123.3</v>
      </c>
      <c r="AT231" s="143">
        <v>122.4</v>
      </c>
      <c r="AU231" s="143">
        <v>123.8</v>
      </c>
      <c r="AV231" s="143">
        <v>124.2</v>
      </c>
      <c r="AW231" s="143">
        <v>125.3</v>
      </c>
      <c r="AX231" s="143">
        <v>126.1</v>
      </c>
      <c r="AY231" s="143">
        <v>127.6</v>
      </c>
      <c r="AZ231" s="143">
        <v>127.6</v>
      </c>
      <c r="BA231" s="143">
        <v>129.30000000000001</v>
      </c>
      <c r="BB231" s="143">
        <v>125</v>
      </c>
      <c r="BC231" s="143">
        <v>127.4</v>
      </c>
      <c r="BD231" s="143">
        <v>126.1</v>
      </c>
      <c r="BE231" s="143">
        <v>125.3</v>
      </c>
      <c r="BF231" s="143">
        <v>126.7</v>
      </c>
      <c r="BG231" s="143">
        <v>125.6</v>
      </c>
      <c r="BH231" s="143">
        <v>126.7</v>
      </c>
      <c r="BI231" s="143">
        <v>125.1</v>
      </c>
      <c r="BJ231" s="143">
        <v>124.7</v>
      </c>
      <c r="BK231" s="144">
        <v>125.5</v>
      </c>
      <c r="BL231" s="143">
        <v>126.3</v>
      </c>
      <c r="BM231" s="143">
        <v>127.4</v>
      </c>
      <c r="BN231" s="143">
        <v>127.3</v>
      </c>
      <c r="BO231" s="143">
        <v>127.1</v>
      </c>
      <c r="BP231" s="143">
        <v>127</v>
      </c>
      <c r="BQ231" s="143">
        <v>126.5</v>
      </c>
      <c r="BR231" s="145">
        <v>128.5</v>
      </c>
      <c r="BS231" s="145">
        <v>127.2</v>
      </c>
      <c r="BT231" s="145">
        <v>127.6</v>
      </c>
      <c r="BU231" s="145">
        <v>126.4</v>
      </c>
      <c r="BV231" s="145">
        <v>127.1</v>
      </c>
      <c r="BW231" s="145">
        <v>127.9</v>
      </c>
      <c r="BX231" s="145">
        <v>125.8</v>
      </c>
      <c r="BY231" s="145">
        <v>125.8</v>
      </c>
      <c r="BZ231" s="143">
        <v>128.80000000000001</v>
      </c>
      <c r="CA231" s="143">
        <v>125.4</v>
      </c>
      <c r="CB231" s="143">
        <v>126.5</v>
      </c>
      <c r="CC231" s="143">
        <v>126.6</v>
      </c>
      <c r="CD231" s="143">
        <v>126.6</v>
      </c>
      <c r="CE231" s="143">
        <v>126</v>
      </c>
      <c r="CF231" s="143">
        <v>127.3</v>
      </c>
      <c r="CG231" s="143">
        <v>128.4</v>
      </c>
      <c r="CH231" s="143">
        <v>128.19999999999999</v>
      </c>
      <c r="CI231" s="143">
        <v>129.1</v>
      </c>
      <c r="CJ231" s="146">
        <v>128.30000000000001</v>
      </c>
      <c r="CK231" s="146">
        <v>128.30000000000001</v>
      </c>
      <c r="CL231" s="146">
        <v>126.6</v>
      </c>
      <c r="CM231" s="147">
        <v>128</v>
      </c>
      <c r="CN231" s="147">
        <v>128.5</v>
      </c>
      <c r="CO231" s="147">
        <v>128.4</v>
      </c>
      <c r="CP231" s="148">
        <v>126.8</v>
      </c>
      <c r="CQ231" s="149">
        <v>128.30000000000001</v>
      </c>
      <c r="CR231" s="149">
        <v>129.1</v>
      </c>
      <c r="CS231" s="149">
        <v>129.9</v>
      </c>
      <c r="CT231" s="149">
        <v>130.30000000000001</v>
      </c>
      <c r="CU231" s="150">
        <v>130.30000000000001</v>
      </c>
      <c r="CV231" s="150">
        <v>133.1</v>
      </c>
      <c r="CW231" s="150">
        <v>130.19999999999999</v>
      </c>
      <c r="CX231" s="150">
        <v>129.69999999999999</v>
      </c>
      <c r="CY231" s="150">
        <v>130.19999999999999</v>
      </c>
      <c r="CZ231" s="150">
        <v>133.6</v>
      </c>
      <c r="DA231" s="150">
        <v>134</v>
      </c>
      <c r="DB231" s="151">
        <v>130</v>
      </c>
      <c r="DC231" s="151">
        <v>130.4</v>
      </c>
      <c r="DD231" s="151">
        <v>133.69999999999999</v>
      </c>
      <c r="DE231" s="151">
        <v>132.4</v>
      </c>
      <c r="DF231" s="151">
        <v>134.80000000000001</v>
      </c>
      <c r="DG231" s="151">
        <v>136.6</v>
      </c>
      <c r="DH231" s="151">
        <v>137.9</v>
      </c>
      <c r="DI231" s="151">
        <v>137.4</v>
      </c>
      <c r="DJ231" s="151">
        <v>140.19999999999999</v>
      </c>
      <c r="DK231" s="151">
        <v>140.30000000000001</v>
      </c>
      <c r="DL231" s="151">
        <v>137.1</v>
      </c>
      <c r="DM231" s="152">
        <v>135.30000000000001</v>
      </c>
      <c r="DN231" s="152">
        <v>135.4</v>
      </c>
      <c r="DO231" s="152">
        <v>135.5</v>
      </c>
      <c r="DP231" s="152">
        <v>136.30000000000001</v>
      </c>
      <c r="DQ231" s="152">
        <v>137.1</v>
      </c>
      <c r="DR231" s="152">
        <v>138.6</v>
      </c>
      <c r="DS231" s="152">
        <v>139</v>
      </c>
      <c r="DT231" s="152">
        <v>142.6</v>
      </c>
      <c r="DU231" s="152">
        <v>140.80000000000001</v>
      </c>
      <c r="DV231" s="152">
        <v>141</v>
      </c>
      <c r="DW231" s="152">
        <v>141.5</v>
      </c>
      <c r="DX231" s="152">
        <v>139.4</v>
      </c>
      <c r="DY231" s="152">
        <v>141</v>
      </c>
      <c r="DZ231" s="152">
        <v>142.9</v>
      </c>
      <c r="EA231" s="152">
        <v>140.19999999999999</v>
      </c>
      <c r="EB231" s="152">
        <v>140.80000000000001</v>
      </c>
      <c r="EC231" s="152">
        <v>141.19999999999999</v>
      </c>
      <c r="ED231" s="152">
        <v>141.30000000000001</v>
      </c>
      <c r="EE231" s="152">
        <v>141.80000000000001</v>
      </c>
      <c r="EF231" s="152">
        <v>142.1</v>
      </c>
      <c r="EG231" s="152">
        <v>143.80000000000001</v>
      </c>
      <c r="EH231" s="152">
        <v>144.69999999999999</v>
      </c>
      <c r="EI231" s="152">
        <v>146.6</v>
      </c>
      <c r="EJ231" s="152">
        <v>146.19999999999999</v>
      </c>
      <c r="EK231" s="152">
        <v>146.4</v>
      </c>
      <c r="EL231" s="152">
        <v>148.6</v>
      </c>
      <c r="EM231" s="152">
        <v>146.69999999999999</v>
      </c>
      <c r="EN231" s="152">
        <v>147.5</v>
      </c>
      <c r="EO231" s="152">
        <v>147.6</v>
      </c>
      <c r="EP231" s="152">
        <v>148.1</v>
      </c>
      <c r="EQ231" s="152">
        <v>146.9</v>
      </c>
      <c r="ER231" s="152">
        <v>148.19999999999999</v>
      </c>
      <c r="ES231" s="152">
        <v>149.1</v>
      </c>
      <c r="ET231" s="152">
        <v>152.9</v>
      </c>
      <c r="EU231" s="152">
        <v>151.9</v>
      </c>
      <c r="EV231" s="152">
        <v>151.1</v>
      </c>
      <c r="EW231" s="152">
        <v>151.5</v>
      </c>
    </row>
    <row r="232" spans="1:153">
      <c r="A232" s="141" t="s">
        <v>7498</v>
      </c>
      <c r="B232" s="141" t="s">
        <v>7499</v>
      </c>
      <c r="C232" s="142">
        <v>2.4279999999999999E-2</v>
      </c>
      <c r="D232" s="143">
        <v>104.7</v>
      </c>
      <c r="E232" s="143">
        <v>106.4</v>
      </c>
      <c r="F232" s="143">
        <v>103.3</v>
      </c>
      <c r="G232" s="143">
        <v>105.1</v>
      </c>
      <c r="H232" s="143">
        <v>105.6</v>
      </c>
      <c r="I232" s="143">
        <v>106.3</v>
      </c>
      <c r="J232" s="143">
        <v>104.9</v>
      </c>
      <c r="K232" s="143">
        <v>105.7</v>
      </c>
      <c r="L232" s="143">
        <v>106.5</v>
      </c>
      <c r="M232" s="143">
        <v>104.7</v>
      </c>
      <c r="N232" s="143">
        <v>105.9</v>
      </c>
      <c r="O232" s="143">
        <v>105.8</v>
      </c>
      <c r="P232" s="143">
        <v>109</v>
      </c>
      <c r="Q232" s="143">
        <v>109.2</v>
      </c>
      <c r="R232" s="143">
        <v>108.7</v>
      </c>
      <c r="S232" s="143">
        <v>107.4</v>
      </c>
      <c r="T232" s="143">
        <v>106.4</v>
      </c>
      <c r="U232" s="143">
        <v>109</v>
      </c>
      <c r="V232" s="143">
        <v>109.5</v>
      </c>
      <c r="W232" s="143">
        <v>106.6</v>
      </c>
      <c r="X232" s="143">
        <v>108.1</v>
      </c>
      <c r="Y232" s="143">
        <v>107.9</v>
      </c>
      <c r="Z232" s="143">
        <v>108.6</v>
      </c>
      <c r="AA232" s="143">
        <v>111.8</v>
      </c>
      <c r="AB232" s="143">
        <v>113.4</v>
      </c>
      <c r="AC232" s="143">
        <v>116.5</v>
      </c>
      <c r="AD232" s="143">
        <v>117.6</v>
      </c>
      <c r="AE232" s="143">
        <v>118.4</v>
      </c>
      <c r="AF232" s="143">
        <v>119.2</v>
      </c>
      <c r="AG232" s="143">
        <v>118</v>
      </c>
      <c r="AH232" s="143">
        <v>117.4</v>
      </c>
      <c r="AI232" s="143">
        <v>115</v>
      </c>
      <c r="AJ232" s="143">
        <v>114.8</v>
      </c>
      <c r="AK232" s="143">
        <v>116.2</v>
      </c>
      <c r="AL232" s="143">
        <v>116.7</v>
      </c>
      <c r="AM232" s="143">
        <v>117.7</v>
      </c>
      <c r="AN232" s="143">
        <v>118.2</v>
      </c>
      <c r="AO232" s="143">
        <v>119</v>
      </c>
      <c r="AP232" s="143">
        <v>120.3</v>
      </c>
      <c r="AQ232" s="143">
        <v>122.8</v>
      </c>
      <c r="AR232" s="143">
        <v>123.2</v>
      </c>
      <c r="AS232" s="143">
        <v>123.3</v>
      </c>
      <c r="AT232" s="143">
        <v>122.4</v>
      </c>
      <c r="AU232" s="143">
        <v>123.8</v>
      </c>
      <c r="AV232" s="143">
        <v>124.2</v>
      </c>
      <c r="AW232" s="143">
        <v>125.3</v>
      </c>
      <c r="AX232" s="143">
        <v>126.1</v>
      </c>
      <c r="AY232" s="143">
        <v>127.6</v>
      </c>
      <c r="AZ232" s="143">
        <v>127.6</v>
      </c>
      <c r="BA232" s="143">
        <v>129.30000000000001</v>
      </c>
      <c r="BB232" s="143">
        <v>125</v>
      </c>
      <c r="BC232" s="143">
        <v>127.4</v>
      </c>
      <c r="BD232" s="143">
        <v>126.1</v>
      </c>
      <c r="BE232" s="143">
        <v>125.3</v>
      </c>
      <c r="BF232" s="143">
        <v>126.7</v>
      </c>
      <c r="BG232" s="143">
        <v>125.6</v>
      </c>
      <c r="BH232" s="143">
        <v>126.7</v>
      </c>
      <c r="BI232" s="143">
        <v>125.1</v>
      </c>
      <c r="BJ232" s="143">
        <v>124.7</v>
      </c>
      <c r="BK232" s="144">
        <v>125.5</v>
      </c>
      <c r="BL232" s="143">
        <v>126.3</v>
      </c>
      <c r="BM232" s="143">
        <v>127.4</v>
      </c>
      <c r="BN232" s="143">
        <v>127.3</v>
      </c>
      <c r="BO232" s="143">
        <v>127.1</v>
      </c>
      <c r="BP232" s="143">
        <v>127</v>
      </c>
      <c r="BQ232" s="143">
        <v>126.5</v>
      </c>
      <c r="BR232" s="145">
        <v>128.5</v>
      </c>
      <c r="BS232" s="145">
        <v>127.2</v>
      </c>
      <c r="BT232" s="145">
        <v>127.6</v>
      </c>
      <c r="BU232" s="145">
        <v>126.4</v>
      </c>
      <c r="BV232" s="145">
        <v>127.1</v>
      </c>
      <c r="BW232" s="145">
        <v>127.9</v>
      </c>
      <c r="BX232" s="145">
        <v>125.8</v>
      </c>
      <c r="BY232" s="145">
        <v>125.8</v>
      </c>
      <c r="BZ232" s="143">
        <v>128.80000000000001</v>
      </c>
      <c r="CA232" s="143">
        <v>125.4</v>
      </c>
      <c r="CB232" s="143">
        <v>126.5</v>
      </c>
      <c r="CC232" s="143">
        <v>126.6</v>
      </c>
      <c r="CD232" s="143">
        <v>126.6</v>
      </c>
      <c r="CE232" s="143">
        <v>126</v>
      </c>
      <c r="CF232" s="143">
        <v>127.3</v>
      </c>
      <c r="CG232" s="143">
        <v>128.4</v>
      </c>
      <c r="CH232" s="143">
        <v>128.19999999999999</v>
      </c>
      <c r="CI232" s="143">
        <v>129.1</v>
      </c>
      <c r="CJ232" s="146">
        <v>128.30000000000001</v>
      </c>
      <c r="CK232" s="146">
        <v>128.30000000000001</v>
      </c>
      <c r="CL232" s="146">
        <v>126.6</v>
      </c>
      <c r="CM232" s="147">
        <v>128</v>
      </c>
      <c r="CN232" s="147">
        <v>128.5</v>
      </c>
      <c r="CO232" s="147">
        <v>128.4</v>
      </c>
      <c r="CP232" s="148">
        <v>126.8</v>
      </c>
      <c r="CQ232" s="149">
        <v>128.30000000000001</v>
      </c>
      <c r="CR232" s="149">
        <v>129.1</v>
      </c>
      <c r="CS232" s="149">
        <v>129.9</v>
      </c>
      <c r="CT232" s="149">
        <v>130.30000000000001</v>
      </c>
      <c r="CU232" s="150">
        <v>130.30000000000001</v>
      </c>
      <c r="CV232" s="150">
        <v>133.1</v>
      </c>
      <c r="CW232" s="150">
        <v>130.19999999999999</v>
      </c>
      <c r="CX232" s="150">
        <v>129.69999999999999</v>
      </c>
      <c r="CY232" s="150">
        <v>130.19999999999999</v>
      </c>
      <c r="CZ232" s="150">
        <v>133.6</v>
      </c>
      <c r="DA232" s="150">
        <v>134</v>
      </c>
      <c r="DB232" s="151">
        <v>130</v>
      </c>
      <c r="DC232" s="151">
        <v>130.4</v>
      </c>
      <c r="DD232" s="151">
        <v>133.69999999999999</v>
      </c>
      <c r="DE232" s="151">
        <v>132.4</v>
      </c>
      <c r="DF232" s="151">
        <v>134.80000000000001</v>
      </c>
      <c r="DG232" s="151">
        <v>136.6</v>
      </c>
      <c r="DH232" s="151">
        <v>137.9</v>
      </c>
      <c r="DI232" s="151">
        <v>137.4</v>
      </c>
      <c r="DJ232" s="151">
        <v>140.19999999999999</v>
      </c>
      <c r="DK232" s="151">
        <v>140.30000000000001</v>
      </c>
      <c r="DL232" s="151">
        <v>137.1</v>
      </c>
      <c r="DM232" s="152">
        <v>135.30000000000001</v>
      </c>
      <c r="DN232" s="152">
        <v>135.4</v>
      </c>
      <c r="DO232" s="152">
        <v>135.5</v>
      </c>
      <c r="DP232" s="152">
        <v>136.30000000000001</v>
      </c>
      <c r="DQ232" s="152">
        <v>137.1</v>
      </c>
      <c r="DR232" s="152">
        <v>138.6</v>
      </c>
      <c r="DS232" s="152">
        <v>139</v>
      </c>
      <c r="DT232" s="152">
        <v>142.6</v>
      </c>
      <c r="DU232" s="152">
        <v>140.80000000000001</v>
      </c>
      <c r="DV232" s="152">
        <v>141</v>
      </c>
      <c r="DW232" s="152">
        <v>141.5</v>
      </c>
      <c r="DX232" s="152">
        <v>139.4</v>
      </c>
      <c r="DY232" s="152">
        <v>141</v>
      </c>
      <c r="DZ232" s="152">
        <v>142.9</v>
      </c>
      <c r="EA232" s="152">
        <v>140.19999999999999</v>
      </c>
      <c r="EB232" s="152">
        <v>140.80000000000001</v>
      </c>
      <c r="EC232" s="152">
        <v>141.19999999999999</v>
      </c>
      <c r="ED232" s="152">
        <v>141.30000000000001</v>
      </c>
      <c r="EE232" s="152">
        <v>141.80000000000001</v>
      </c>
      <c r="EF232" s="152">
        <v>142.1</v>
      </c>
      <c r="EG232" s="152">
        <v>143.80000000000001</v>
      </c>
      <c r="EH232" s="152">
        <v>144.69999999999999</v>
      </c>
      <c r="EI232" s="152">
        <v>146.6</v>
      </c>
      <c r="EJ232" s="152">
        <v>146.19999999999999</v>
      </c>
      <c r="EK232" s="152">
        <v>146.4</v>
      </c>
      <c r="EL232" s="152">
        <v>148.6</v>
      </c>
      <c r="EM232" s="152">
        <v>146.69999999999999</v>
      </c>
      <c r="EN232" s="152">
        <v>147.5</v>
      </c>
      <c r="EO232" s="152">
        <v>147.6</v>
      </c>
      <c r="EP232" s="152">
        <v>148.1</v>
      </c>
      <c r="EQ232" s="152">
        <v>146.9</v>
      </c>
      <c r="ER232" s="152">
        <v>148.19999999999999</v>
      </c>
      <c r="ES232" s="152">
        <v>149.1</v>
      </c>
      <c r="ET232" s="152">
        <v>152.9</v>
      </c>
      <c r="EU232" s="152">
        <v>151.9</v>
      </c>
      <c r="EV232" s="152">
        <v>151.1</v>
      </c>
      <c r="EW232" s="152">
        <v>151.5</v>
      </c>
    </row>
    <row r="233" spans="1:153">
      <c r="A233" s="141" t="s">
        <v>7500</v>
      </c>
      <c r="B233" s="141" t="s">
        <v>7501</v>
      </c>
      <c r="C233" s="142">
        <v>0.22500000000000001</v>
      </c>
      <c r="D233" s="143">
        <v>101.2</v>
      </c>
      <c r="E233" s="143">
        <v>104.5</v>
      </c>
      <c r="F233" s="143">
        <v>102.8</v>
      </c>
      <c r="G233" s="143">
        <v>106.1</v>
      </c>
      <c r="H233" s="143">
        <v>109.4</v>
      </c>
      <c r="I233" s="143">
        <v>109.9</v>
      </c>
      <c r="J233" s="143">
        <v>110</v>
      </c>
      <c r="K233" s="143">
        <v>107.2</v>
      </c>
      <c r="L233" s="143">
        <v>108</v>
      </c>
      <c r="M233" s="143">
        <v>108</v>
      </c>
      <c r="N233" s="143">
        <v>105.3</v>
      </c>
      <c r="O233" s="143">
        <v>105.9</v>
      </c>
      <c r="P233" s="143">
        <v>114</v>
      </c>
      <c r="Q233" s="143">
        <v>115.2</v>
      </c>
      <c r="R233" s="143">
        <v>121.3</v>
      </c>
      <c r="S233" s="143">
        <v>120.5</v>
      </c>
      <c r="T233" s="143">
        <v>122.7</v>
      </c>
      <c r="U233" s="143">
        <v>121.7</v>
      </c>
      <c r="V233" s="143">
        <v>128.1</v>
      </c>
      <c r="W233" s="143">
        <v>124.3</v>
      </c>
      <c r="X233" s="143">
        <v>122.8</v>
      </c>
      <c r="Y233" s="143">
        <v>121.7</v>
      </c>
      <c r="Z233" s="143">
        <v>122</v>
      </c>
      <c r="AA233" s="143">
        <v>122</v>
      </c>
      <c r="AB233" s="143">
        <v>124.6</v>
      </c>
      <c r="AC233" s="143">
        <v>126.4</v>
      </c>
      <c r="AD233" s="143">
        <v>125.9</v>
      </c>
      <c r="AE233" s="143">
        <v>125.6</v>
      </c>
      <c r="AF233" s="143">
        <v>130.30000000000001</v>
      </c>
      <c r="AG233" s="143">
        <v>129.19999999999999</v>
      </c>
      <c r="AH233" s="143">
        <v>129.6</v>
      </c>
      <c r="AI233" s="143">
        <v>127</v>
      </c>
      <c r="AJ233" s="143">
        <v>127.4</v>
      </c>
      <c r="AK233" s="143">
        <v>124.8</v>
      </c>
      <c r="AL233" s="143">
        <v>128.4</v>
      </c>
      <c r="AM233" s="143">
        <v>127.1</v>
      </c>
      <c r="AN233" s="143">
        <v>129.80000000000001</v>
      </c>
      <c r="AO233" s="143">
        <v>129.80000000000001</v>
      </c>
      <c r="AP233" s="143">
        <v>127.8</v>
      </c>
      <c r="AQ233" s="143">
        <v>130.4</v>
      </c>
      <c r="AR233" s="143">
        <v>133</v>
      </c>
      <c r="AS233" s="143">
        <v>135.6</v>
      </c>
      <c r="AT233" s="143">
        <v>134.19999999999999</v>
      </c>
      <c r="AU233" s="143">
        <v>140.80000000000001</v>
      </c>
      <c r="AV233" s="143">
        <v>142.19999999999999</v>
      </c>
      <c r="AW233" s="143">
        <v>142</v>
      </c>
      <c r="AX233" s="143">
        <v>141.6</v>
      </c>
      <c r="AY233" s="143">
        <v>141.1</v>
      </c>
      <c r="AZ233" s="143">
        <v>140.69999999999999</v>
      </c>
      <c r="BA233" s="143">
        <v>141.69999999999999</v>
      </c>
      <c r="BB233" s="143">
        <v>143</v>
      </c>
      <c r="BC233" s="143">
        <v>146.5</v>
      </c>
      <c r="BD233" s="143">
        <v>145.1</v>
      </c>
      <c r="BE233" s="143">
        <v>145.69999999999999</v>
      </c>
      <c r="BF233" s="143">
        <v>145.6</v>
      </c>
      <c r="BG233" s="143">
        <v>141.4</v>
      </c>
      <c r="BH233" s="143">
        <v>141.4</v>
      </c>
      <c r="BI233" s="143">
        <v>143</v>
      </c>
      <c r="BJ233" s="143">
        <v>142.19999999999999</v>
      </c>
      <c r="BK233" s="144">
        <v>142.19999999999999</v>
      </c>
      <c r="BL233" s="143">
        <v>143.1</v>
      </c>
      <c r="BM233" s="143">
        <v>140.19999999999999</v>
      </c>
      <c r="BN233" s="143">
        <v>144.19999999999999</v>
      </c>
      <c r="BO233" s="143">
        <v>143.80000000000001</v>
      </c>
      <c r="BP233" s="143">
        <v>142.69999999999999</v>
      </c>
      <c r="BQ233" s="143">
        <v>144.30000000000001</v>
      </c>
      <c r="BR233" s="145">
        <v>141.19999999999999</v>
      </c>
      <c r="BS233" s="145">
        <v>140.30000000000001</v>
      </c>
      <c r="BT233" s="145">
        <v>139.1</v>
      </c>
      <c r="BU233" s="145">
        <v>137.9</v>
      </c>
      <c r="BV233" s="145">
        <v>136.9</v>
      </c>
      <c r="BW233" s="145">
        <v>140</v>
      </c>
      <c r="BX233" s="145">
        <v>138.1</v>
      </c>
      <c r="BY233" s="145">
        <v>137.6</v>
      </c>
      <c r="BZ233" s="143">
        <v>138.9</v>
      </c>
      <c r="CA233" s="143">
        <v>140.19999999999999</v>
      </c>
      <c r="CB233" s="143">
        <v>141.19999999999999</v>
      </c>
      <c r="CC233" s="143">
        <v>139.5</v>
      </c>
      <c r="CD233" s="143">
        <v>139.6</v>
      </c>
      <c r="CE233" s="143">
        <v>142.30000000000001</v>
      </c>
      <c r="CF233" s="143">
        <v>145.9</v>
      </c>
      <c r="CG233" s="143">
        <v>148.19999999999999</v>
      </c>
      <c r="CH233" s="143">
        <v>154</v>
      </c>
      <c r="CI233" s="143">
        <v>156.6</v>
      </c>
      <c r="CJ233" s="146">
        <v>158.69999999999999</v>
      </c>
      <c r="CK233" s="146">
        <v>156.9</v>
      </c>
      <c r="CL233" s="146">
        <v>154.5</v>
      </c>
      <c r="CM233" s="147">
        <v>162.19999999999999</v>
      </c>
      <c r="CN233" s="147">
        <v>159.6</v>
      </c>
      <c r="CO233" s="147">
        <v>165.6</v>
      </c>
      <c r="CP233" s="148">
        <v>167.5</v>
      </c>
      <c r="CQ233" s="149">
        <v>163.9</v>
      </c>
      <c r="CR233" s="149">
        <v>159.69999999999999</v>
      </c>
      <c r="CS233" s="149">
        <v>157.19999999999999</v>
      </c>
      <c r="CT233" s="149">
        <v>156.4</v>
      </c>
      <c r="CU233" s="150">
        <v>156.9</v>
      </c>
      <c r="CV233" s="150">
        <v>151.30000000000001</v>
      </c>
      <c r="CW233" s="150">
        <v>147</v>
      </c>
      <c r="CX233" s="150">
        <v>147</v>
      </c>
      <c r="CY233" s="150">
        <v>144.30000000000001</v>
      </c>
      <c r="CZ233" s="150">
        <v>146.80000000000001</v>
      </c>
      <c r="DA233" s="150">
        <v>143.19999999999999</v>
      </c>
      <c r="DB233" s="151">
        <v>140.6</v>
      </c>
      <c r="DC233" s="151">
        <v>140.4</v>
      </c>
      <c r="DD233" s="151">
        <v>137.9</v>
      </c>
      <c r="DE233" s="151">
        <v>138.80000000000001</v>
      </c>
      <c r="DF233" s="151">
        <v>139.30000000000001</v>
      </c>
      <c r="DG233" s="151">
        <v>138.19999999999999</v>
      </c>
      <c r="DH233" s="151">
        <v>142.4</v>
      </c>
      <c r="DI233" s="151">
        <v>145.30000000000001</v>
      </c>
      <c r="DJ233" s="151">
        <v>147.5</v>
      </c>
      <c r="DK233" s="151">
        <v>151.5</v>
      </c>
      <c r="DL233" s="151">
        <v>154.30000000000001</v>
      </c>
      <c r="DM233" s="152">
        <v>155.1</v>
      </c>
      <c r="DN233" s="152">
        <v>154.6</v>
      </c>
      <c r="DO233" s="152">
        <v>154.30000000000001</v>
      </c>
      <c r="DP233" s="152">
        <v>153.1</v>
      </c>
      <c r="DQ233" s="152">
        <v>152.5</v>
      </c>
      <c r="DR233" s="152">
        <v>164.2</v>
      </c>
      <c r="DS233" s="152">
        <v>166.7</v>
      </c>
      <c r="DT233" s="152">
        <v>173.8</v>
      </c>
      <c r="DU233" s="152">
        <v>170.4</v>
      </c>
      <c r="DV233" s="152">
        <v>178.5</v>
      </c>
      <c r="DW233" s="152">
        <v>177.5</v>
      </c>
      <c r="DX233" s="152">
        <v>180.3</v>
      </c>
      <c r="DY233" s="152">
        <v>184.2</v>
      </c>
      <c r="DZ233" s="152">
        <v>183.8</v>
      </c>
      <c r="EA233" s="152">
        <v>182.2</v>
      </c>
      <c r="EB233" s="152">
        <v>181.8</v>
      </c>
      <c r="EC233" s="152">
        <v>181</v>
      </c>
      <c r="ED233" s="152">
        <v>181.1</v>
      </c>
      <c r="EE233" s="152">
        <v>178.7</v>
      </c>
      <c r="EF233" s="152">
        <v>180.7</v>
      </c>
      <c r="EG233" s="152">
        <v>180</v>
      </c>
      <c r="EH233" s="152">
        <v>181.4</v>
      </c>
      <c r="EI233" s="152">
        <v>177</v>
      </c>
      <c r="EJ233" s="152">
        <v>179.2</v>
      </c>
      <c r="EK233" s="152">
        <v>181.7</v>
      </c>
      <c r="EL233" s="152">
        <v>180.8</v>
      </c>
      <c r="EM233" s="152">
        <v>180</v>
      </c>
      <c r="EN233" s="152">
        <v>178.8</v>
      </c>
      <c r="EO233" s="152">
        <v>175.3</v>
      </c>
      <c r="EP233" s="152">
        <v>179.7</v>
      </c>
      <c r="EQ233" s="152">
        <v>174.9</v>
      </c>
      <c r="ER233" s="152">
        <v>174.1</v>
      </c>
      <c r="ES233" s="152">
        <v>179.2</v>
      </c>
      <c r="ET233" s="152">
        <v>176.3</v>
      </c>
      <c r="EU233" s="152">
        <v>184.6</v>
      </c>
      <c r="EV233" s="152">
        <v>186.2</v>
      </c>
      <c r="EW233" s="152">
        <v>186.8</v>
      </c>
    </row>
    <row r="234" spans="1:153">
      <c r="A234" s="141" t="s">
        <v>7502</v>
      </c>
      <c r="B234" s="141" t="s">
        <v>7503</v>
      </c>
      <c r="C234" s="142">
        <v>0.18476999999999999</v>
      </c>
      <c r="D234" s="143">
        <v>101.1</v>
      </c>
      <c r="E234" s="143">
        <v>104.5</v>
      </c>
      <c r="F234" s="143">
        <v>101.8</v>
      </c>
      <c r="G234" s="143">
        <v>104.9</v>
      </c>
      <c r="H234" s="143">
        <v>109.2</v>
      </c>
      <c r="I234" s="143">
        <v>109.2</v>
      </c>
      <c r="J234" s="143">
        <v>109.3</v>
      </c>
      <c r="K234" s="143">
        <v>107.5</v>
      </c>
      <c r="L234" s="143">
        <v>107.9</v>
      </c>
      <c r="M234" s="143">
        <v>108.3</v>
      </c>
      <c r="N234" s="143">
        <v>104.4</v>
      </c>
      <c r="O234" s="143">
        <v>102.8</v>
      </c>
      <c r="P234" s="143">
        <v>111.9</v>
      </c>
      <c r="Q234" s="143">
        <v>112.9</v>
      </c>
      <c r="R234" s="143">
        <v>117.8</v>
      </c>
      <c r="S234" s="143">
        <v>116.2</v>
      </c>
      <c r="T234" s="143">
        <v>118.5</v>
      </c>
      <c r="U234" s="143">
        <v>116.7</v>
      </c>
      <c r="V234" s="143">
        <v>123.8</v>
      </c>
      <c r="W234" s="143">
        <v>119.4</v>
      </c>
      <c r="X234" s="143">
        <v>116.8</v>
      </c>
      <c r="Y234" s="143">
        <v>115.1</v>
      </c>
      <c r="Z234" s="143">
        <v>115.1</v>
      </c>
      <c r="AA234" s="143">
        <v>114.6</v>
      </c>
      <c r="AB234" s="143">
        <v>118.1</v>
      </c>
      <c r="AC234" s="143">
        <v>120.9</v>
      </c>
      <c r="AD234" s="143">
        <v>122.7</v>
      </c>
      <c r="AE234" s="143">
        <v>122.7</v>
      </c>
      <c r="AF234" s="143">
        <v>129.1</v>
      </c>
      <c r="AG234" s="143">
        <v>128.4</v>
      </c>
      <c r="AH234" s="143">
        <v>127.9</v>
      </c>
      <c r="AI234" s="143">
        <v>125.7</v>
      </c>
      <c r="AJ234" s="143">
        <v>125.6</v>
      </c>
      <c r="AK234" s="143">
        <v>122.9</v>
      </c>
      <c r="AL234" s="143">
        <v>126.7</v>
      </c>
      <c r="AM234" s="143">
        <v>125.2</v>
      </c>
      <c r="AN234" s="143">
        <v>126.7</v>
      </c>
      <c r="AO234" s="143">
        <v>126.2</v>
      </c>
      <c r="AP234" s="143">
        <v>124</v>
      </c>
      <c r="AQ234" s="143">
        <v>127.7</v>
      </c>
      <c r="AR234" s="143">
        <v>130.80000000000001</v>
      </c>
      <c r="AS234" s="143">
        <v>134.19999999999999</v>
      </c>
      <c r="AT234" s="143">
        <v>133.1</v>
      </c>
      <c r="AU234" s="143">
        <v>140.80000000000001</v>
      </c>
      <c r="AV234" s="143">
        <v>142.80000000000001</v>
      </c>
      <c r="AW234" s="143">
        <v>142.69999999999999</v>
      </c>
      <c r="AX234" s="143">
        <v>142.69999999999999</v>
      </c>
      <c r="AY234" s="143">
        <v>142.1</v>
      </c>
      <c r="AZ234" s="143">
        <v>141.9</v>
      </c>
      <c r="BA234" s="143">
        <v>143.30000000000001</v>
      </c>
      <c r="BB234" s="143">
        <v>144.9</v>
      </c>
      <c r="BC234" s="143">
        <v>149.6</v>
      </c>
      <c r="BD234" s="143">
        <v>148.9</v>
      </c>
      <c r="BE234" s="143">
        <v>150.4</v>
      </c>
      <c r="BF234" s="143">
        <v>150.1</v>
      </c>
      <c r="BG234" s="143">
        <v>145.69999999999999</v>
      </c>
      <c r="BH234" s="143">
        <v>145.69999999999999</v>
      </c>
      <c r="BI234" s="143">
        <v>147.6</v>
      </c>
      <c r="BJ234" s="143">
        <v>146.6</v>
      </c>
      <c r="BK234" s="144">
        <v>146.5</v>
      </c>
      <c r="BL234" s="143">
        <v>147.5</v>
      </c>
      <c r="BM234" s="143">
        <v>144</v>
      </c>
      <c r="BN234" s="143">
        <v>149</v>
      </c>
      <c r="BO234" s="143">
        <v>148.4</v>
      </c>
      <c r="BP234" s="143">
        <v>147.19999999999999</v>
      </c>
      <c r="BQ234" s="143">
        <v>149.19999999999999</v>
      </c>
      <c r="BR234" s="145">
        <v>145.30000000000001</v>
      </c>
      <c r="BS234" s="145">
        <v>144.30000000000001</v>
      </c>
      <c r="BT234" s="145">
        <v>142.80000000000001</v>
      </c>
      <c r="BU234" s="145">
        <v>141.30000000000001</v>
      </c>
      <c r="BV234" s="145">
        <v>140</v>
      </c>
      <c r="BW234" s="145">
        <v>143.9</v>
      </c>
      <c r="BX234" s="145">
        <v>141.6</v>
      </c>
      <c r="BY234" s="145">
        <v>140.9</v>
      </c>
      <c r="BZ234" s="143">
        <v>142.6</v>
      </c>
      <c r="CA234" s="143">
        <v>144.1</v>
      </c>
      <c r="CB234" s="143">
        <v>145.30000000000001</v>
      </c>
      <c r="CC234" s="143">
        <v>143.9</v>
      </c>
      <c r="CD234" s="143">
        <v>144</v>
      </c>
      <c r="CE234" s="143">
        <v>147.30000000000001</v>
      </c>
      <c r="CF234" s="143">
        <v>151.6</v>
      </c>
      <c r="CG234" s="143">
        <v>154.5</v>
      </c>
      <c r="CH234" s="143">
        <v>161.5</v>
      </c>
      <c r="CI234" s="143">
        <v>164.6</v>
      </c>
      <c r="CJ234" s="146">
        <v>167.2</v>
      </c>
      <c r="CK234" s="146">
        <v>165</v>
      </c>
      <c r="CL234" s="146">
        <v>162.19999999999999</v>
      </c>
      <c r="CM234" s="147">
        <v>171.5</v>
      </c>
      <c r="CN234" s="147">
        <v>168.4</v>
      </c>
      <c r="CO234" s="147">
        <v>175.6</v>
      </c>
      <c r="CP234" s="148">
        <v>178</v>
      </c>
      <c r="CQ234" s="149">
        <v>173.5</v>
      </c>
      <c r="CR234" s="149">
        <v>168.5</v>
      </c>
      <c r="CS234" s="149">
        <v>165.4</v>
      </c>
      <c r="CT234" s="149">
        <v>164.5</v>
      </c>
      <c r="CU234" s="150">
        <v>165.1</v>
      </c>
      <c r="CV234" s="150">
        <v>161</v>
      </c>
      <c r="CW234" s="150">
        <v>155.69999999999999</v>
      </c>
      <c r="CX234" s="150">
        <v>155.80000000000001</v>
      </c>
      <c r="CY234" s="150">
        <v>152.5</v>
      </c>
      <c r="CZ234" s="150">
        <v>155.5</v>
      </c>
      <c r="DA234" s="150">
        <v>151.1</v>
      </c>
      <c r="DB234" s="151">
        <v>148</v>
      </c>
      <c r="DC234" s="151">
        <v>147.69999999999999</v>
      </c>
      <c r="DD234" s="151">
        <v>144.69999999999999</v>
      </c>
      <c r="DE234" s="151">
        <v>145.80000000000001</v>
      </c>
      <c r="DF234" s="151">
        <v>146.30000000000001</v>
      </c>
      <c r="DG234" s="151">
        <v>145</v>
      </c>
      <c r="DH234" s="151">
        <v>150.1</v>
      </c>
      <c r="DI234" s="151">
        <v>153.69999999999999</v>
      </c>
      <c r="DJ234" s="151">
        <v>156.4</v>
      </c>
      <c r="DK234" s="151">
        <v>161.19999999999999</v>
      </c>
      <c r="DL234" s="151">
        <v>164.4</v>
      </c>
      <c r="DM234" s="152">
        <v>163.9</v>
      </c>
      <c r="DN234" s="152">
        <v>163.19999999999999</v>
      </c>
      <c r="DO234" s="152">
        <v>162.80000000000001</v>
      </c>
      <c r="DP234" s="152">
        <v>161.4</v>
      </c>
      <c r="DQ234" s="152">
        <v>161.30000000000001</v>
      </c>
      <c r="DR234" s="152">
        <v>172.3</v>
      </c>
      <c r="DS234" s="152">
        <v>175.9</v>
      </c>
      <c r="DT234" s="152">
        <v>182.9</v>
      </c>
      <c r="DU234" s="152">
        <v>178.9</v>
      </c>
      <c r="DV234" s="152">
        <v>187.1</v>
      </c>
      <c r="DW234" s="152">
        <v>186.1</v>
      </c>
      <c r="DX234" s="152">
        <v>189.7</v>
      </c>
      <c r="DY234" s="152">
        <v>193.1</v>
      </c>
      <c r="DZ234" s="152">
        <v>192.4</v>
      </c>
      <c r="EA234" s="152">
        <v>190.4</v>
      </c>
      <c r="EB234" s="152">
        <v>189.9</v>
      </c>
      <c r="EC234" s="152">
        <v>188.9</v>
      </c>
      <c r="ED234" s="152">
        <v>189</v>
      </c>
      <c r="EE234" s="152">
        <v>186.1</v>
      </c>
      <c r="EF234" s="152">
        <v>188.6</v>
      </c>
      <c r="EG234" s="152">
        <v>187.7</v>
      </c>
      <c r="EH234" s="152">
        <v>188.7</v>
      </c>
      <c r="EI234" s="152">
        <v>183.9</v>
      </c>
      <c r="EJ234" s="152">
        <v>187.1</v>
      </c>
      <c r="EK234" s="152">
        <v>190.2</v>
      </c>
      <c r="EL234" s="152">
        <v>190.1</v>
      </c>
      <c r="EM234" s="152">
        <v>189</v>
      </c>
      <c r="EN234" s="152">
        <v>188.5</v>
      </c>
      <c r="EO234" s="152">
        <v>184.7</v>
      </c>
      <c r="EP234" s="152">
        <v>190.3</v>
      </c>
      <c r="EQ234" s="152">
        <v>184.7</v>
      </c>
      <c r="ER234" s="152">
        <v>183.7</v>
      </c>
      <c r="ES234" s="152">
        <v>188.9</v>
      </c>
      <c r="ET234" s="152">
        <v>184.7</v>
      </c>
      <c r="EU234" s="152">
        <v>194.4</v>
      </c>
      <c r="EV234" s="152">
        <v>196.4</v>
      </c>
      <c r="EW234" s="152">
        <v>197.3</v>
      </c>
    </row>
    <row r="235" spans="1:153">
      <c r="A235" s="141" t="s">
        <v>7504</v>
      </c>
      <c r="B235" s="141" t="s">
        <v>7505</v>
      </c>
      <c r="C235" s="142">
        <v>4.0230000000000002E-2</v>
      </c>
      <c r="D235" s="143">
        <v>101.5</v>
      </c>
      <c r="E235" s="143">
        <v>104.3</v>
      </c>
      <c r="F235" s="143">
        <v>107.6</v>
      </c>
      <c r="G235" s="143">
        <v>111.3</v>
      </c>
      <c r="H235" s="143">
        <v>110.4</v>
      </c>
      <c r="I235" s="143">
        <v>113</v>
      </c>
      <c r="J235" s="143">
        <v>113</v>
      </c>
      <c r="K235" s="143">
        <v>105.9</v>
      </c>
      <c r="L235" s="143">
        <v>108.7</v>
      </c>
      <c r="M235" s="143">
        <v>106.5</v>
      </c>
      <c r="N235" s="143">
        <v>109.5</v>
      </c>
      <c r="O235" s="143">
        <v>119.9</v>
      </c>
      <c r="P235" s="143">
        <v>123.5</v>
      </c>
      <c r="Q235" s="143">
        <v>125.9</v>
      </c>
      <c r="R235" s="143">
        <v>137.69999999999999</v>
      </c>
      <c r="S235" s="143">
        <v>140.19999999999999</v>
      </c>
      <c r="T235" s="143">
        <v>142</v>
      </c>
      <c r="U235" s="143">
        <v>144.9</v>
      </c>
      <c r="V235" s="143">
        <v>147.9</v>
      </c>
      <c r="W235" s="143">
        <v>147.19999999999999</v>
      </c>
      <c r="X235" s="143">
        <v>150.19999999999999</v>
      </c>
      <c r="Y235" s="143">
        <v>151.9</v>
      </c>
      <c r="Z235" s="143">
        <v>153.4</v>
      </c>
      <c r="AA235" s="143">
        <v>155.80000000000001</v>
      </c>
      <c r="AB235" s="143">
        <v>154.6</v>
      </c>
      <c r="AC235" s="143">
        <v>152</v>
      </c>
      <c r="AD235" s="143">
        <v>140.6</v>
      </c>
      <c r="AE235" s="143">
        <v>139.1</v>
      </c>
      <c r="AF235" s="143">
        <v>135.9</v>
      </c>
      <c r="AG235" s="143">
        <v>133</v>
      </c>
      <c r="AH235" s="143">
        <v>137.6</v>
      </c>
      <c r="AI235" s="143">
        <v>132.69999999999999</v>
      </c>
      <c r="AJ235" s="143">
        <v>135.6</v>
      </c>
      <c r="AK235" s="143">
        <v>133.30000000000001</v>
      </c>
      <c r="AL235" s="143">
        <v>136.4</v>
      </c>
      <c r="AM235" s="143">
        <v>135.4</v>
      </c>
      <c r="AN235" s="143">
        <v>144.19999999999999</v>
      </c>
      <c r="AO235" s="143">
        <v>146</v>
      </c>
      <c r="AP235" s="143">
        <v>145.4</v>
      </c>
      <c r="AQ235" s="143">
        <v>142.9</v>
      </c>
      <c r="AR235" s="143">
        <v>143.30000000000001</v>
      </c>
      <c r="AS235" s="143">
        <v>142.4</v>
      </c>
      <c r="AT235" s="143">
        <v>139.1</v>
      </c>
      <c r="AU235" s="143">
        <v>141</v>
      </c>
      <c r="AV235" s="143">
        <v>139.5</v>
      </c>
      <c r="AW235" s="143">
        <v>138.80000000000001</v>
      </c>
      <c r="AX235" s="143">
        <v>136.6</v>
      </c>
      <c r="AY235" s="143">
        <v>136.6</v>
      </c>
      <c r="AZ235" s="143">
        <v>135</v>
      </c>
      <c r="BA235" s="143">
        <v>134.6</v>
      </c>
      <c r="BB235" s="143">
        <v>134.19999999999999</v>
      </c>
      <c r="BC235" s="143">
        <v>132.5</v>
      </c>
      <c r="BD235" s="143">
        <v>127.6</v>
      </c>
      <c r="BE235" s="143">
        <v>124</v>
      </c>
      <c r="BF235" s="143">
        <v>124.9</v>
      </c>
      <c r="BG235" s="143">
        <v>121.7</v>
      </c>
      <c r="BH235" s="143">
        <v>121.7</v>
      </c>
      <c r="BI235" s="143">
        <v>121.9</v>
      </c>
      <c r="BJ235" s="143">
        <v>122.2</v>
      </c>
      <c r="BK235" s="144">
        <v>122.6</v>
      </c>
      <c r="BL235" s="143">
        <v>122.6</v>
      </c>
      <c r="BM235" s="143">
        <v>122.6</v>
      </c>
      <c r="BN235" s="143">
        <v>122.2</v>
      </c>
      <c r="BO235" s="143">
        <v>122.2</v>
      </c>
      <c r="BP235" s="143">
        <v>122.2</v>
      </c>
      <c r="BQ235" s="143">
        <v>122.2</v>
      </c>
      <c r="BR235" s="145">
        <v>122.2</v>
      </c>
      <c r="BS235" s="145">
        <v>122.2</v>
      </c>
      <c r="BT235" s="145">
        <v>122.2</v>
      </c>
      <c r="BU235" s="145">
        <v>122.2</v>
      </c>
      <c r="BV235" s="145">
        <v>122.2</v>
      </c>
      <c r="BW235" s="145">
        <v>122.2</v>
      </c>
      <c r="BX235" s="145">
        <v>122.2</v>
      </c>
      <c r="BY235" s="145">
        <v>122.2</v>
      </c>
      <c r="BZ235" s="143">
        <v>122.2</v>
      </c>
      <c r="CA235" s="143">
        <v>122.2</v>
      </c>
      <c r="CB235" s="143">
        <v>122.2</v>
      </c>
      <c r="CC235" s="143">
        <v>119.5</v>
      </c>
      <c r="CD235" s="143">
        <v>119.5</v>
      </c>
      <c r="CE235" s="143">
        <v>119.5</v>
      </c>
      <c r="CF235" s="143">
        <v>119.5</v>
      </c>
      <c r="CG235" s="143">
        <v>119.5</v>
      </c>
      <c r="CH235" s="143">
        <v>119.5</v>
      </c>
      <c r="CI235" s="143">
        <v>119.5</v>
      </c>
      <c r="CJ235" s="146">
        <v>119.5</v>
      </c>
      <c r="CK235" s="146">
        <v>119.5</v>
      </c>
      <c r="CL235" s="146">
        <v>119.5</v>
      </c>
      <c r="CM235" s="147">
        <v>119.5</v>
      </c>
      <c r="CN235" s="147">
        <v>119.5</v>
      </c>
      <c r="CO235" s="147">
        <v>119.5</v>
      </c>
      <c r="CP235" s="148">
        <v>119.5</v>
      </c>
      <c r="CQ235" s="149">
        <v>119.5</v>
      </c>
      <c r="CR235" s="149">
        <v>119.5</v>
      </c>
      <c r="CS235" s="149">
        <v>119.5</v>
      </c>
      <c r="CT235" s="149">
        <v>119.5</v>
      </c>
      <c r="CU235" s="150">
        <v>119.5</v>
      </c>
      <c r="CV235" s="150">
        <v>106.8</v>
      </c>
      <c r="CW235" s="150">
        <v>106.8</v>
      </c>
      <c r="CX235" s="150">
        <v>106.8</v>
      </c>
      <c r="CY235" s="150">
        <v>106.8</v>
      </c>
      <c r="CZ235" s="150">
        <v>106.8</v>
      </c>
      <c r="DA235" s="150">
        <v>106.8</v>
      </c>
      <c r="DB235" s="151">
        <v>106.8</v>
      </c>
      <c r="DC235" s="151">
        <v>106.8</v>
      </c>
      <c r="DD235" s="151">
        <v>106.8</v>
      </c>
      <c r="DE235" s="151">
        <v>106.8</v>
      </c>
      <c r="DF235" s="151">
        <v>106.8</v>
      </c>
      <c r="DG235" s="151">
        <v>106.8</v>
      </c>
      <c r="DH235" s="151">
        <v>106.8</v>
      </c>
      <c r="DI235" s="151">
        <v>106.8</v>
      </c>
      <c r="DJ235" s="151">
        <v>106.8</v>
      </c>
      <c r="DK235" s="151">
        <v>106.8</v>
      </c>
      <c r="DL235" s="151">
        <v>108</v>
      </c>
      <c r="DM235" s="152">
        <v>114.6</v>
      </c>
      <c r="DN235" s="152">
        <v>115.1</v>
      </c>
      <c r="DO235" s="152">
        <v>115.1</v>
      </c>
      <c r="DP235" s="152">
        <v>115.1</v>
      </c>
      <c r="DQ235" s="152">
        <v>112.5</v>
      </c>
      <c r="DR235" s="152">
        <v>126.9</v>
      </c>
      <c r="DS235" s="152">
        <v>124.4</v>
      </c>
      <c r="DT235" s="152">
        <v>132.19999999999999</v>
      </c>
      <c r="DU235" s="152">
        <v>131.30000000000001</v>
      </c>
      <c r="DV235" s="152">
        <v>139.4</v>
      </c>
      <c r="DW235" s="152">
        <v>138.30000000000001</v>
      </c>
      <c r="DX235" s="152">
        <v>136.9</v>
      </c>
      <c r="DY235" s="152">
        <v>143.6</v>
      </c>
      <c r="DZ235" s="152">
        <v>144.4</v>
      </c>
      <c r="EA235" s="152">
        <v>144.4</v>
      </c>
      <c r="EB235" s="152">
        <v>144.4</v>
      </c>
      <c r="EC235" s="152">
        <v>144.4</v>
      </c>
      <c r="ED235" s="152">
        <v>144.69999999999999</v>
      </c>
      <c r="EE235" s="152">
        <v>145.1</v>
      </c>
      <c r="EF235" s="152">
        <v>144.4</v>
      </c>
      <c r="EG235" s="152">
        <v>144.4</v>
      </c>
      <c r="EH235" s="152">
        <v>147.9</v>
      </c>
      <c r="EI235" s="152">
        <v>145.19999999999999</v>
      </c>
      <c r="EJ235" s="152">
        <v>143</v>
      </c>
      <c r="EK235" s="152">
        <v>142.69999999999999</v>
      </c>
      <c r="EL235" s="152">
        <v>138.1</v>
      </c>
      <c r="EM235" s="152">
        <v>138.9</v>
      </c>
      <c r="EN235" s="152">
        <v>134.4</v>
      </c>
      <c r="EO235" s="152">
        <v>132.1</v>
      </c>
      <c r="EP235" s="152">
        <v>130.80000000000001</v>
      </c>
      <c r="EQ235" s="152">
        <v>130</v>
      </c>
      <c r="ER235" s="152">
        <v>130</v>
      </c>
      <c r="ES235" s="152">
        <v>134.6</v>
      </c>
      <c r="ET235" s="152">
        <v>137.80000000000001</v>
      </c>
      <c r="EU235" s="152">
        <v>139.6</v>
      </c>
      <c r="EV235" s="152">
        <v>139.6</v>
      </c>
      <c r="EW235" s="152">
        <v>138.19999999999999</v>
      </c>
    </row>
    <row r="236" spans="1:153">
      <c r="A236" s="141" t="s">
        <v>7506</v>
      </c>
      <c r="B236" s="141" t="s">
        <v>7507</v>
      </c>
      <c r="C236" s="142">
        <v>0.35630000000000001</v>
      </c>
      <c r="D236" s="143">
        <v>108.5</v>
      </c>
      <c r="E236" s="143">
        <v>112.3</v>
      </c>
      <c r="F236" s="143">
        <v>115</v>
      </c>
      <c r="G236" s="143">
        <v>122.4</v>
      </c>
      <c r="H236" s="143">
        <v>129</v>
      </c>
      <c r="I236" s="143">
        <v>133.4</v>
      </c>
      <c r="J236" s="143">
        <v>134.4</v>
      </c>
      <c r="K236" s="143">
        <v>135</v>
      </c>
      <c r="L236" s="143">
        <v>131.1</v>
      </c>
      <c r="M236" s="143">
        <v>128.4</v>
      </c>
      <c r="N236" s="143">
        <v>127.6</v>
      </c>
      <c r="O236" s="143">
        <v>130.69999999999999</v>
      </c>
      <c r="P236" s="143">
        <v>135.19999999999999</v>
      </c>
      <c r="Q236" s="143">
        <v>137</v>
      </c>
      <c r="R236" s="143">
        <v>138.30000000000001</v>
      </c>
      <c r="S236" s="143">
        <v>138.5</v>
      </c>
      <c r="T236" s="143">
        <v>139.6</v>
      </c>
      <c r="U236" s="143">
        <v>140.9</v>
      </c>
      <c r="V236" s="143">
        <v>142.1</v>
      </c>
      <c r="W236" s="143">
        <v>140.6</v>
      </c>
      <c r="X236" s="143">
        <v>137</v>
      </c>
      <c r="Y236" s="143">
        <v>135.6</v>
      </c>
      <c r="Z236" s="143">
        <v>136.5</v>
      </c>
      <c r="AA236" s="143">
        <v>138.1</v>
      </c>
      <c r="AB236" s="143">
        <v>140.5</v>
      </c>
      <c r="AC236" s="143">
        <v>144.19999999999999</v>
      </c>
      <c r="AD236" s="143">
        <v>143.6</v>
      </c>
      <c r="AE236" s="143">
        <v>143.9</v>
      </c>
      <c r="AF236" s="143">
        <v>142.6</v>
      </c>
      <c r="AG236" s="143">
        <v>140.6</v>
      </c>
      <c r="AH236" s="143">
        <v>136.9</v>
      </c>
      <c r="AI236" s="143">
        <v>134.5</v>
      </c>
      <c r="AJ236" s="143">
        <v>134.6</v>
      </c>
      <c r="AK236" s="143">
        <v>135.5</v>
      </c>
      <c r="AL236" s="143">
        <v>135.69999999999999</v>
      </c>
      <c r="AM236" s="143">
        <v>136.30000000000001</v>
      </c>
      <c r="AN236" s="143">
        <v>140.30000000000001</v>
      </c>
      <c r="AO236" s="143">
        <v>144.80000000000001</v>
      </c>
      <c r="AP236" s="143">
        <v>146.1</v>
      </c>
      <c r="AQ236" s="143">
        <v>146.69999999999999</v>
      </c>
      <c r="AR236" s="143">
        <v>153.19999999999999</v>
      </c>
      <c r="AS236" s="143">
        <v>155.1</v>
      </c>
      <c r="AT236" s="143">
        <v>157.69999999999999</v>
      </c>
      <c r="AU236" s="143">
        <v>155.6</v>
      </c>
      <c r="AV236" s="143">
        <v>156.80000000000001</v>
      </c>
      <c r="AW236" s="143">
        <v>158.5</v>
      </c>
      <c r="AX236" s="143">
        <v>159.5</v>
      </c>
      <c r="AY236" s="143">
        <v>159.9</v>
      </c>
      <c r="AZ236" s="143">
        <v>162.9</v>
      </c>
      <c r="BA236" s="143">
        <v>164.8</v>
      </c>
      <c r="BB236" s="143">
        <v>168.1</v>
      </c>
      <c r="BC236" s="143">
        <v>170.8</v>
      </c>
      <c r="BD236" s="143">
        <v>171.2</v>
      </c>
      <c r="BE236" s="143">
        <v>171</v>
      </c>
      <c r="BF236" s="143">
        <v>168.1</v>
      </c>
      <c r="BG236" s="143">
        <v>165.4</v>
      </c>
      <c r="BH236" s="143">
        <v>163.19999999999999</v>
      </c>
      <c r="BI236" s="143">
        <v>161.6</v>
      </c>
      <c r="BJ236" s="143">
        <v>159.9</v>
      </c>
      <c r="BK236" s="144">
        <v>158.19999999999999</v>
      </c>
      <c r="BL236" s="143">
        <v>158.4</v>
      </c>
      <c r="BM236" s="143">
        <v>157.6</v>
      </c>
      <c r="BN236" s="143">
        <v>155.6</v>
      </c>
      <c r="BO236" s="143">
        <v>153.4</v>
      </c>
      <c r="BP236" s="143">
        <v>152.9</v>
      </c>
      <c r="BQ236" s="143">
        <v>152.5</v>
      </c>
      <c r="BR236" s="145">
        <v>150.5</v>
      </c>
      <c r="BS236" s="145">
        <v>150.19999999999999</v>
      </c>
      <c r="BT236" s="145">
        <v>149.80000000000001</v>
      </c>
      <c r="BU236" s="145">
        <v>149.69999999999999</v>
      </c>
      <c r="BV236" s="145">
        <v>152.5</v>
      </c>
      <c r="BW236" s="145">
        <v>152.9</v>
      </c>
      <c r="BX236" s="145">
        <v>152.19999999999999</v>
      </c>
      <c r="BY236" s="145">
        <v>152.30000000000001</v>
      </c>
      <c r="BZ236" s="143">
        <v>153.4</v>
      </c>
      <c r="CA236" s="143">
        <v>154.80000000000001</v>
      </c>
      <c r="CB236" s="143">
        <v>158</v>
      </c>
      <c r="CC236" s="143">
        <v>158.6</v>
      </c>
      <c r="CD236" s="143">
        <v>159.4</v>
      </c>
      <c r="CE236" s="143">
        <v>160.80000000000001</v>
      </c>
      <c r="CF236" s="143">
        <v>159.19999999999999</v>
      </c>
      <c r="CG236" s="143">
        <v>159.1</v>
      </c>
      <c r="CH236" s="143">
        <v>159.19999999999999</v>
      </c>
      <c r="CI236" s="143">
        <v>161.4</v>
      </c>
      <c r="CJ236" s="146">
        <v>165.3</v>
      </c>
      <c r="CK236" s="146">
        <v>163.69999999999999</v>
      </c>
      <c r="CL236" s="146">
        <v>172.3</v>
      </c>
      <c r="CM236" s="147">
        <v>175.2</v>
      </c>
      <c r="CN236" s="147">
        <v>177.2</v>
      </c>
      <c r="CO236" s="147">
        <v>179.3</v>
      </c>
      <c r="CP236" s="148">
        <v>180.1</v>
      </c>
      <c r="CQ236" s="149">
        <v>178.2</v>
      </c>
      <c r="CR236" s="149">
        <v>175.7</v>
      </c>
      <c r="CS236" s="149">
        <v>174.9</v>
      </c>
      <c r="CT236" s="149">
        <v>170</v>
      </c>
      <c r="CU236" s="150">
        <v>166</v>
      </c>
      <c r="CV236" s="150">
        <v>166.1</v>
      </c>
      <c r="CW236" s="150">
        <v>165.7</v>
      </c>
      <c r="CX236" s="150">
        <v>167.7</v>
      </c>
      <c r="CY236" s="150">
        <v>167.4</v>
      </c>
      <c r="CZ236" s="150">
        <v>168.3</v>
      </c>
      <c r="DA236" s="150">
        <v>171.1</v>
      </c>
      <c r="DB236" s="151">
        <v>169.9</v>
      </c>
      <c r="DC236" s="151">
        <v>171</v>
      </c>
      <c r="DD236" s="151">
        <v>171.5</v>
      </c>
      <c r="DE236" s="151">
        <v>172.6</v>
      </c>
      <c r="DF236" s="151">
        <v>175.4</v>
      </c>
      <c r="DG236" s="151">
        <v>179.5</v>
      </c>
      <c r="DH236" s="151">
        <v>187.9</v>
      </c>
      <c r="DI236" s="151">
        <v>194.7</v>
      </c>
      <c r="DJ236" s="151">
        <v>197.7</v>
      </c>
      <c r="DK236" s="151">
        <v>200.8</v>
      </c>
      <c r="DL236" s="151">
        <v>209.3</v>
      </c>
      <c r="DM236" s="152">
        <v>208.1</v>
      </c>
      <c r="DN236" s="152">
        <v>201</v>
      </c>
      <c r="DO236" s="152">
        <v>197.1</v>
      </c>
      <c r="DP236" s="152">
        <v>199.5</v>
      </c>
      <c r="DQ236" s="152">
        <v>199.7</v>
      </c>
      <c r="DR236" s="152">
        <v>204.1</v>
      </c>
      <c r="DS236" s="152">
        <v>210.4</v>
      </c>
      <c r="DT236" s="152">
        <v>213.7</v>
      </c>
      <c r="DU236" s="152">
        <v>207</v>
      </c>
      <c r="DV236" s="152">
        <v>206.3</v>
      </c>
      <c r="DW236" s="152">
        <v>206.9</v>
      </c>
      <c r="DX236" s="152">
        <v>212.6</v>
      </c>
      <c r="DY236" s="152">
        <v>207.3</v>
      </c>
      <c r="DZ236" s="152">
        <v>206.5</v>
      </c>
      <c r="EA236" s="152">
        <v>212.1</v>
      </c>
      <c r="EB236" s="152">
        <v>209.1</v>
      </c>
      <c r="EC236" s="152">
        <v>209.6</v>
      </c>
      <c r="ED236" s="152">
        <v>207.8</v>
      </c>
      <c r="EE236" s="152">
        <v>206.9</v>
      </c>
      <c r="EF236" s="152">
        <v>207.7</v>
      </c>
      <c r="EG236" s="152">
        <v>204.3</v>
      </c>
      <c r="EH236" s="152">
        <v>206.1</v>
      </c>
      <c r="EI236" s="152">
        <v>208.3</v>
      </c>
      <c r="EJ236" s="152">
        <v>211.7</v>
      </c>
      <c r="EK236" s="152">
        <v>212.1</v>
      </c>
      <c r="EL236" s="152">
        <v>211.6</v>
      </c>
      <c r="EM236" s="152">
        <v>212.7</v>
      </c>
      <c r="EN236" s="152">
        <v>210.2</v>
      </c>
      <c r="EO236" s="152">
        <v>207.1</v>
      </c>
      <c r="EP236" s="152">
        <v>203.7</v>
      </c>
      <c r="EQ236" s="152">
        <v>203.9</v>
      </c>
      <c r="ER236" s="152">
        <v>203.8</v>
      </c>
      <c r="ES236" s="152">
        <v>204.8</v>
      </c>
      <c r="ET236" s="152">
        <v>206.7</v>
      </c>
      <c r="EU236" s="152">
        <v>207.4</v>
      </c>
      <c r="EV236" s="152">
        <v>208.4</v>
      </c>
      <c r="EW236" s="152">
        <v>210.6</v>
      </c>
    </row>
    <row r="237" spans="1:153">
      <c r="A237" s="141" t="s">
        <v>7508</v>
      </c>
      <c r="B237" s="141" t="s">
        <v>7509</v>
      </c>
      <c r="C237" s="142">
        <v>0.21073</v>
      </c>
      <c r="D237" s="143">
        <v>106.7</v>
      </c>
      <c r="E237" s="143">
        <v>109.8</v>
      </c>
      <c r="F237" s="143">
        <v>112.6</v>
      </c>
      <c r="G237" s="143">
        <v>118.3</v>
      </c>
      <c r="H237" s="143">
        <v>123.3</v>
      </c>
      <c r="I237" s="143">
        <v>128.69999999999999</v>
      </c>
      <c r="J237" s="143">
        <v>131.1</v>
      </c>
      <c r="K237" s="143">
        <v>131.9</v>
      </c>
      <c r="L237" s="143">
        <v>130.9</v>
      </c>
      <c r="M237" s="143">
        <v>129.69999999999999</v>
      </c>
      <c r="N237" s="143">
        <v>130.5</v>
      </c>
      <c r="O237" s="143">
        <v>133.80000000000001</v>
      </c>
      <c r="P237" s="143">
        <v>138.19999999999999</v>
      </c>
      <c r="Q237" s="143">
        <v>139.5</v>
      </c>
      <c r="R237" s="143">
        <v>140</v>
      </c>
      <c r="S237" s="143">
        <v>140.19999999999999</v>
      </c>
      <c r="T237" s="143">
        <v>140.4</v>
      </c>
      <c r="U237" s="143">
        <v>142</v>
      </c>
      <c r="V237" s="143">
        <v>142.80000000000001</v>
      </c>
      <c r="W237" s="143">
        <v>143.4</v>
      </c>
      <c r="X237" s="143">
        <v>142.30000000000001</v>
      </c>
      <c r="Y237" s="143">
        <v>140.6</v>
      </c>
      <c r="Z237" s="143">
        <v>140.80000000000001</v>
      </c>
      <c r="AA237" s="143">
        <v>141.80000000000001</v>
      </c>
      <c r="AB237" s="143">
        <v>144</v>
      </c>
      <c r="AC237" s="143">
        <v>147.5</v>
      </c>
      <c r="AD237" s="143">
        <v>146.6</v>
      </c>
      <c r="AE237" s="143">
        <v>146</v>
      </c>
      <c r="AF237" s="143">
        <v>144.19999999999999</v>
      </c>
      <c r="AG237" s="143">
        <v>141.5</v>
      </c>
      <c r="AH237" s="143">
        <v>138.9</v>
      </c>
      <c r="AI237" s="143">
        <v>137.1</v>
      </c>
      <c r="AJ237" s="143">
        <v>137.19999999999999</v>
      </c>
      <c r="AK237" s="143">
        <v>138.4</v>
      </c>
      <c r="AL237" s="143">
        <v>139</v>
      </c>
      <c r="AM237" s="143">
        <v>138.69999999999999</v>
      </c>
      <c r="AN237" s="143">
        <v>140.80000000000001</v>
      </c>
      <c r="AO237" s="143">
        <v>143.5</v>
      </c>
      <c r="AP237" s="143">
        <v>144.80000000000001</v>
      </c>
      <c r="AQ237" s="143">
        <v>145</v>
      </c>
      <c r="AR237" s="143">
        <v>147.19999999999999</v>
      </c>
      <c r="AS237" s="143">
        <v>148.80000000000001</v>
      </c>
      <c r="AT237" s="143">
        <v>150.6</v>
      </c>
      <c r="AU237" s="143">
        <v>150.4</v>
      </c>
      <c r="AV237" s="143">
        <v>150.30000000000001</v>
      </c>
      <c r="AW237" s="143">
        <v>151.30000000000001</v>
      </c>
      <c r="AX237" s="143">
        <v>153.80000000000001</v>
      </c>
      <c r="AY237" s="143">
        <v>154.4</v>
      </c>
      <c r="AZ237" s="143">
        <v>155.4</v>
      </c>
      <c r="BA237" s="143">
        <v>155.9</v>
      </c>
      <c r="BB237" s="143">
        <v>158.9</v>
      </c>
      <c r="BC237" s="143">
        <v>161.30000000000001</v>
      </c>
      <c r="BD237" s="143">
        <v>161.80000000000001</v>
      </c>
      <c r="BE237" s="143">
        <v>160.9</v>
      </c>
      <c r="BF237" s="143">
        <v>159</v>
      </c>
      <c r="BG237" s="143">
        <v>158.6</v>
      </c>
      <c r="BH237" s="143">
        <v>157.9</v>
      </c>
      <c r="BI237" s="143">
        <v>157.30000000000001</v>
      </c>
      <c r="BJ237" s="143">
        <v>157.6</v>
      </c>
      <c r="BK237" s="144">
        <v>155.19999999999999</v>
      </c>
      <c r="BL237" s="143">
        <v>155.69999999999999</v>
      </c>
      <c r="BM237" s="143">
        <v>156.4</v>
      </c>
      <c r="BN237" s="143">
        <v>155.4</v>
      </c>
      <c r="BO237" s="143">
        <v>154.5</v>
      </c>
      <c r="BP237" s="143">
        <v>154.6</v>
      </c>
      <c r="BQ237" s="143">
        <v>154.9</v>
      </c>
      <c r="BR237" s="145">
        <v>154</v>
      </c>
      <c r="BS237" s="145">
        <v>152.9</v>
      </c>
      <c r="BT237" s="145">
        <v>151.19999999999999</v>
      </c>
      <c r="BU237" s="145">
        <v>150.6</v>
      </c>
      <c r="BV237" s="145">
        <v>154.30000000000001</v>
      </c>
      <c r="BW237" s="145">
        <v>154.4</v>
      </c>
      <c r="BX237" s="145">
        <v>154.69999999999999</v>
      </c>
      <c r="BY237" s="145">
        <v>154.80000000000001</v>
      </c>
      <c r="BZ237" s="143">
        <v>154.9</v>
      </c>
      <c r="CA237" s="143">
        <v>154.5</v>
      </c>
      <c r="CB237" s="143">
        <v>156.1</v>
      </c>
      <c r="CC237" s="143">
        <v>155.1</v>
      </c>
      <c r="CD237" s="143">
        <v>155.19999999999999</v>
      </c>
      <c r="CE237" s="143">
        <v>159.4</v>
      </c>
      <c r="CF237" s="143">
        <v>159.6</v>
      </c>
      <c r="CG237" s="143">
        <v>160.9</v>
      </c>
      <c r="CH237" s="143">
        <v>160.30000000000001</v>
      </c>
      <c r="CI237" s="143">
        <v>161.80000000000001</v>
      </c>
      <c r="CJ237" s="146">
        <v>165.7</v>
      </c>
      <c r="CK237" s="146">
        <v>168.1</v>
      </c>
      <c r="CL237" s="146">
        <v>171.9</v>
      </c>
      <c r="CM237" s="147">
        <v>175.5</v>
      </c>
      <c r="CN237" s="147">
        <v>176.8</v>
      </c>
      <c r="CO237" s="147">
        <v>178</v>
      </c>
      <c r="CP237" s="148">
        <v>178.2</v>
      </c>
      <c r="CQ237" s="149">
        <v>178</v>
      </c>
      <c r="CR237" s="149">
        <v>177.8</v>
      </c>
      <c r="CS237" s="149">
        <v>178.5</v>
      </c>
      <c r="CT237" s="149">
        <v>174.9</v>
      </c>
      <c r="CU237" s="150">
        <v>171.7</v>
      </c>
      <c r="CV237" s="150">
        <v>173.6</v>
      </c>
      <c r="CW237" s="150">
        <v>172.2</v>
      </c>
      <c r="CX237" s="150">
        <v>171.7</v>
      </c>
      <c r="CY237" s="150">
        <v>170.1</v>
      </c>
      <c r="CZ237" s="150">
        <v>170.4</v>
      </c>
      <c r="DA237" s="150">
        <v>170.1</v>
      </c>
      <c r="DB237" s="151">
        <v>169.1</v>
      </c>
      <c r="DC237" s="151">
        <v>169.6</v>
      </c>
      <c r="DD237" s="151">
        <v>171.6</v>
      </c>
      <c r="DE237" s="151">
        <v>173.2</v>
      </c>
      <c r="DF237" s="151">
        <v>174.2</v>
      </c>
      <c r="DG237" s="151">
        <v>178.3</v>
      </c>
      <c r="DH237" s="151">
        <v>185.4</v>
      </c>
      <c r="DI237" s="151">
        <v>190.7</v>
      </c>
      <c r="DJ237" s="151">
        <v>194.5</v>
      </c>
      <c r="DK237" s="151">
        <v>196.9</v>
      </c>
      <c r="DL237" s="151">
        <v>205.1</v>
      </c>
      <c r="DM237" s="152">
        <v>205.6</v>
      </c>
      <c r="DN237" s="152">
        <v>196.7</v>
      </c>
      <c r="DO237" s="152">
        <v>194.1</v>
      </c>
      <c r="DP237" s="152">
        <v>198.1</v>
      </c>
      <c r="DQ237" s="152">
        <v>197.1</v>
      </c>
      <c r="DR237" s="152">
        <v>200.5</v>
      </c>
      <c r="DS237" s="152">
        <v>207</v>
      </c>
      <c r="DT237" s="152">
        <v>211.4</v>
      </c>
      <c r="DU237" s="152">
        <v>208.4</v>
      </c>
      <c r="DV237" s="152">
        <v>208.5</v>
      </c>
      <c r="DW237" s="152">
        <v>210.6</v>
      </c>
      <c r="DX237" s="152">
        <v>214.4</v>
      </c>
      <c r="DY237" s="152">
        <v>212.5</v>
      </c>
      <c r="DZ237" s="152">
        <v>210.6</v>
      </c>
      <c r="EA237" s="152">
        <v>215.2</v>
      </c>
      <c r="EB237" s="152">
        <v>215.2</v>
      </c>
      <c r="EC237" s="152">
        <v>216.9</v>
      </c>
      <c r="ED237" s="152">
        <v>217.4</v>
      </c>
      <c r="EE237" s="152">
        <v>218.3</v>
      </c>
      <c r="EF237" s="152">
        <v>218.9</v>
      </c>
      <c r="EG237" s="152">
        <v>214.2</v>
      </c>
      <c r="EH237" s="152">
        <v>215.7</v>
      </c>
      <c r="EI237" s="152">
        <v>216.8</v>
      </c>
      <c r="EJ237" s="152">
        <v>219.7</v>
      </c>
      <c r="EK237" s="152">
        <v>220.2</v>
      </c>
      <c r="EL237" s="152">
        <v>218.6</v>
      </c>
      <c r="EM237" s="152">
        <v>218.9</v>
      </c>
      <c r="EN237" s="152">
        <v>219.1</v>
      </c>
      <c r="EO237" s="152">
        <v>218.3</v>
      </c>
      <c r="EP237" s="152">
        <v>215.9</v>
      </c>
      <c r="EQ237" s="152">
        <v>216.3</v>
      </c>
      <c r="ER237" s="152">
        <v>214.7</v>
      </c>
      <c r="ES237" s="152">
        <v>214.5</v>
      </c>
      <c r="ET237" s="152">
        <v>214.2</v>
      </c>
      <c r="EU237" s="152">
        <v>214.1</v>
      </c>
      <c r="EV237" s="152">
        <v>215.1</v>
      </c>
      <c r="EW237" s="152">
        <v>214.7</v>
      </c>
    </row>
    <row r="238" spans="1:153">
      <c r="A238" s="141" t="s">
        <v>7510</v>
      </c>
      <c r="B238" s="141" t="s">
        <v>7511</v>
      </c>
      <c r="C238" s="142">
        <v>3.918E-2</v>
      </c>
      <c r="D238" s="143">
        <v>103.5</v>
      </c>
      <c r="E238" s="143">
        <v>108</v>
      </c>
      <c r="F238" s="143">
        <v>112.1</v>
      </c>
      <c r="G238" s="143">
        <v>118.9</v>
      </c>
      <c r="H238" s="143">
        <v>121.6</v>
      </c>
      <c r="I238" s="143">
        <v>125.6</v>
      </c>
      <c r="J238" s="143">
        <v>124.2</v>
      </c>
      <c r="K238" s="143">
        <v>125.1</v>
      </c>
      <c r="L238" s="143">
        <v>117.8</v>
      </c>
      <c r="M238" s="143">
        <v>117.6</v>
      </c>
      <c r="N238" s="143">
        <v>118.6</v>
      </c>
      <c r="O238" s="143">
        <v>122</v>
      </c>
      <c r="P238" s="143">
        <v>121.7</v>
      </c>
      <c r="Q238" s="143">
        <v>123.2</v>
      </c>
      <c r="R238" s="143">
        <v>128.9</v>
      </c>
      <c r="S238" s="143">
        <v>132.30000000000001</v>
      </c>
      <c r="T238" s="143">
        <v>137.6</v>
      </c>
      <c r="U238" s="143">
        <v>134.6</v>
      </c>
      <c r="V238" s="143">
        <v>137.80000000000001</v>
      </c>
      <c r="W238" s="143">
        <v>138</v>
      </c>
      <c r="X238" s="143">
        <v>123.8</v>
      </c>
      <c r="Y238" s="143">
        <v>116.5</v>
      </c>
      <c r="Z238" s="143">
        <v>120.7</v>
      </c>
      <c r="AA238" s="143">
        <v>124.3</v>
      </c>
      <c r="AB238" s="143">
        <v>123.2</v>
      </c>
      <c r="AC238" s="143">
        <v>126.8</v>
      </c>
      <c r="AD238" s="143">
        <v>128.1</v>
      </c>
      <c r="AE238" s="143">
        <v>126.9</v>
      </c>
      <c r="AF238" s="143">
        <v>125.6</v>
      </c>
      <c r="AG238" s="143">
        <v>127.3</v>
      </c>
      <c r="AH238" s="143">
        <v>124.2</v>
      </c>
      <c r="AI238" s="143">
        <v>119.5</v>
      </c>
      <c r="AJ238" s="143">
        <v>112</v>
      </c>
      <c r="AK238" s="143">
        <v>112.2</v>
      </c>
      <c r="AL238" s="143">
        <v>114.3</v>
      </c>
      <c r="AM238" s="143">
        <v>110.6</v>
      </c>
      <c r="AN238" s="143">
        <v>107.8</v>
      </c>
      <c r="AO238" s="143">
        <v>115.2</v>
      </c>
      <c r="AP238" s="143">
        <v>119.9</v>
      </c>
      <c r="AQ238" s="143">
        <v>124</v>
      </c>
      <c r="AR238" s="143">
        <v>130.69999999999999</v>
      </c>
      <c r="AS238" s="143">
        <v>127.7</v>
      </c>
      <c r="AT238" s="143">
        <v>131</v>
      </c>
      <c r="AU238" s="143">
        <v>126.1</v>
      </c>
      <c r="AV238" s="143">
        <v>124.8</v>
      </c>
      <c r="AW238" s="143">
        <v>125.5</v>
      </c>
      <c r="AX238" s="143">
        <v>124.7</v>
      </c>
      <c r="AY238" s="143">
        <v>123.7</v>
      </c>
      <c r="AZ238" s="143">
        <v>127.6</v>
      </c>
      <c r="BA238" s="143">
        <v>138.30000000000001</v>
      </c>
      <c r="BB238" s="143">
        <v>145.80000000000001</v>
      </c>
      <c r="BC238" s="143">
        <v>148.30000000000001</v>
      </c>
      <c r="BD238" s="143">
        <v>146.5</v>
      </c>
      <c r="BE238" s="143">
        <v>152.19999999999999</v>
      </c>
      <c r="BF238" s="143">
        <v>146.6</v>
      </c>
      <c r="BG238" s="143">
        <v>144</v>
      </c>
      <c r="BH238" s="143">
        <v>138.19999999999999</v>
      </c>
      <c r="BI238" s="143">
        <v>134.4</v>
      </c>
      <c r="BJ238" s="143">
        <v>137.5</v>
      </c>
      <c r="BK238" s="144">
        <v>137.80000000000001</v>
      </c>
      <c r="BL238" s="143">
        <v>138.5</v>
      </c>
      <c r="BM238" s="143">
        <v>134.80000000000001</v>
      </c>
      <c r="BN238" s="143">
        <v>133.6</v>
      </c>
      <c r="BO238" s="143">
        <v>135</v>
      </c>
      <c r="BP238" s="143">
        <v>138.30000000000001</v>
      </c>
      <c r="BQ238" s="143">
        <v>139.1</v>
      </c>
      <c r="BR238" s="145">
        <v>133.9</v>
      </c>
      <c r="BS238" s="145">
        <v>135.30000000000001</v>
      </c>
      <c r="BT238" s="145">
        <v>132.4</v>
      </c>
      <c r="BU238" s="145">
        <v>132.9</v>
      </c>
      <c r="BV238" s="145">
        <v>133</v>
      </c>
      <c r="BW238" s="145">
        <v>137.5</v>
      </c>
      <c r="BX238" s="145">
        <v>137.9</v>
      </c>
      <c r="BY238" s="145">
        <v>138</v>
      </c>
      <c r="BZ238" s="143">
        <v>140.9</v>
      </c>
      <c r="CA238" s="143">
        <v>146.30000000000001</v>
      </c>
      <c r="CB238" s="143">
        <v>153.5</v>
      </c>
      <c r="CC238" s="143">
        <v>152.30000000000001</v>
      </c>
      <c r="CD238" s="143">
        <v>151.6</v>
      </c>
      <c r="CE238" s="143">
        <v>151</v>
      </c>
      <c r="CF238" s="143">
        <v>140.69999999999999</v>
      </c>
      <c r="CG238" s="143">
        <v>138</v>
      </c>
      <c r="CH238" s="143">
        <v>142.9</v>
      </c>
      <c r="CI238" s="143">
        <v>145.6</v>
      </c>
      <c r="CJ238" s="146">
        <v>149.6</v>
      </c>
      <c r="CK238" s="146">
        <v>153.1</v>
      </c>
      <c r="CL238" s="146">
        <v>158.30000000000001</v>
      </c>
      <c r="CM238" s="147">
        <v>163.9</v>
      </c>
      <c r="CN238" s="147">
        <v>166.6</v>
      </c>
      <c r="CO238" s="147">
        <v>168.2</v>
      </c>
      <c r="CP238" s="148">
        <v>172.3</v>
      </c>
      <c r="CQ238" s="149">
        <v>177.6</v>
      </c>
      <c r="CR238" s="149">
        <v>170.2</v>
      </c>
      <c r="CS238" s="149">
        <v>165.2</v>
      </c>
      <c r="CT238" s="149">
        <v>153.9</v>
      </c>
      <c r="CU238" s="150">
        <v>139.30000000000001</v>
      </c>
      <c r="CV238" s="150">
        <v>138.5</v>
      </c>
      <c r="CW238" s="150">
        <v>138.4</v>
      </c>
      <c r="CX238" s="150">
        <v>151.69999999999999</v>
      </c>
      <c r="CY238" s="150">
        <v>155</v>
      </c>
      <c r="CZ238" s="150">
        <v>158.30000000000001</v>
      </c>
      <c r="DA238" s="150">
        <v>178.7</v>
      </c>
      <c r="DB238" s="151">
        <v>164</v>
      </c>
      <c r="DC238" s="151">
        <v>160.6</v>
      </c>
      <c r="DD238" s="151">
        <v>149</v>
      </c>
      <c r="DE238" s="151">
        <v>148.9</v>
      </c>
      <c r="DF238" s="151">
        <v>150.6</v>
      </c>
      <c r="DG238" s="151">
        <v>158.30000000000001</v>
      </c>
      <c r="DH238" s="151">
        <v>166.6</v>
      </c>
      <c r="DI238" s="151">
        <v>179.5</v>
      </c>
      <c r="DJ238" s="151">
        <v>173.4</v>
      </c>
      <c r="DK238" s="151">
        <v>178.3</v>
      </c>
      <c r="DL238" s="151">
        <v>191</v>
      </c>
      <c r="DM238" s="152">
        <v>176.7</v>
      </c>
      <c r="DN238" s="152">
        <v>179.7</v>
      </c>
      <c r="DO238" s="152">
        <v>176.7</v>
      </c>
      <c r="DP238" s="152">
        <v>169.5</v>
      </c>
      <c r="DQ238" s="152">
        <v>164</v>
      </c>
      <c r="DR238" s="152">
        <v>182.5</v>
      </c>
      <c r="DS238" s="152">
        <v>205.2</v>
      </c>
      <c r="DT238" s="152">
        <v>207.5</v>
      </c>
      <c r="DU238" s="152">
        <v>206.1</v>
      </c>
      <c r="DV238" s="152">
        <v>209.7</v>
      </c>
      <c r="DW238" s="152">
        <v>211.2</v>
      </c>
      <c r="DX238" s="152">
        <v>241.5</v>
      </c>
      <c r="DY238" s="152">
        <v>220.2</v>
      </c>
      <c r="DZ238" s="152">
        <v>231.9</v>
      </c>
      <c r="EA238" s="152">
        <v>242.1</v>
      </c>
      <c r="EB238" s="152">
        <v>215.3</v>
      </c>
      <c r="EC238" s="152">
        <v>204.7</v>
      </c>
      <c r="ED238" s="152">
        <v>199.7</v>
      </c>
      <c r="EE238" s="152">
        <v>194.9</v>
      </c>
      <c r="EF238" s="152">
        <v>191.4</v>
      </c>
      <c r="EG238" s="152">
        <v>189.1</v>
      </c>
      <c r="EH238" s="152">
        <v>200.5</v>
      </c>
      <c r="EI238" s="152">
        <v>213.5</v>
      </c>
      <c r="EJ238" s="152">
        <v>222.6</v>
      </c>
      <c r="EK238" s="152">
        <v>203.4</v>
      </c>
      <c r="EL238" s="152">
        <v>200.4</v>
      </c>
      <c r="EM238" s="152">
        <v>199.3</v>
      </c>
      <c r="EN238" s="152">
        <v>183.9</v>
      </c>
      <c r="EO238" s="152">
        <v>172.5</v>
      </c>
      <c r="EP238" s="152">
        <v>173.5</v>
      </c>
      <c r="EQ238" s="152">
        <v>178.3</v>
      </c>
      <c r="ER238" s="152">
        <v>181.7</v>
      </c>
      <c r="ES238" s="152">
        <v>178.7</v>
      </c>
      <c r="ET238" s="152">
        <v>187.3</v>
      </c>
      <c r="EU238" s="152">
        <v>190.8</v>
      </c>
      <c r="EV238" s="152">
        <v>192.6</v>
      </c>
      <c r="EW238" s="152">
        <v>197.7</v>
      </c>
    </row>
    <row r="239" spans="1:153">
      <c r="A239" s="141" t="s">
        <v>7512</v>
      </c>
      <c r="B239" s="141" t="s">
        <v>7513</v>
      </c>
      <c r="C239" s="142">
        <v>1.0120000000000001E-2</v>
      </c>
      <c r="D239" s="143">
        <v>115.9</v>
      </c>
      <c r="E239" s="143">
        <v>120</v>
      </c>
      <c r="F239" s="143">
        <v>126.6</v>
      </c>
      <c r="G239" s="143">
        <v>134.19999999999999</v>
      </c>
      <c r="H239" s="143">
        <v>140.80000000000001</v>
      </c>
      <c r="I239" s="143">
        <v>148.19999999999999</v>
      </c>
      <c r="J239" s="143">
        <v>138.69999999999999</v>
      </c>
      <c r="K239" s="143">
        <v>136.1</v>
      </c>
      <c r="L239" s="143">
        <v>129.30000000000001</v>
      </c>
      <c r="M239" s="143">
        <v>129.5</v>
      </c>
      <c r="N239" s="143">
        <v>129.30000000000001</v>
      </c>
      <c r="O239" s="143">
        <v>136</v>
      </c>
      <c r="P239" s="143">
        <v>141.9</v>
      </c>
      <c r="Q239" s="143">
        <v>154.69999999999999</v>
      </c>
      <c r="R239" s="143">
        <v>155.6</v>
      </c>
      <c r="S239" s="143">
        <v>151.80000000000001</v>
      </c>
      <c r="T239" s="143">
        <v>150.69999999999999</v>
      </c>
      <c r="U239" s="143">
        <v>152</v>
      </c>
      <c r="V239" s="143">
        <v>150.69999999999999</v>
      </c>
      <c r="W239" s="143">
        <v>151.4</v>
      </c>
      <c r="X239" s="143">
        <v>151.30000000000001</v>
      </c>
      <c r="Y239" s="143">
        <v>151.9</v>
      </c>
      <c r="Z239" s="143">
        <v>151.9</v>
      </c>
      <c r="AA239" s="143">
        <v>156</v>
      </c>
      <c r="AB239" s="143">
        <v>164.2</v>
      </c>
      <c r="AC239" s="143">
        <v>167.8</v>
      </c>
      <c r="AD239" s="143">
        <v>167.3</v>
      </c>
      <c r="AE239" s="143">
        <v>166.8</v>
      </c>
      <c r="AF239" s="143">
        <v>167.2</v>
      </c>
      <c r="AG239" s="143">
        <v>162.1</v>
      </c>
      <c r="AH239" s="143">
        <v>153.4</v>
      </c>
      <c r="AI239" s="143">
        <v>152.69999999999999</v>
      </c>
      <c r="AJ239" s="143">
        <v>152.19999999999999</v>
      </c>
      <c r="AK239" s="143">
        <v>153.30000000000001</v>
      </c>
      <c r="AL239" s="143">
        <v>153.30000000000001</v>
      </c>
      <c r="AM239" s="143">
        <v>151.30000000000001</v>
      </c>
      <c r="AN239" s="143">
        <v>156.6</v>
      </c>
      <c r="AO239" s="143">
        <v>162.1</v>
      </c>
      <c r="AP239" s="143">
        <v>158</v>
      </c>
      <c r="AQ239" s="143">
        <v>153.9</v>
      </c>
      <c r="AR239" s="143">
        <v>152.5</v>
      </c>
      <c r="AS239" s="143">
        <v>154.1</v>
      </c>
      <c r="AT239" s="143">
        <v>157.30000000000001</v>
      </c>
      <c r="AU239" s="143">
        <v>157.19999999999999</v>
      </c>
      <c r="AV239" s="143">
        <v>156.30000000000001</v>
      </c>
      <c r="AW239" s="143">
        <v>156</v>
      </c>
      <c r="AX239" s="143">
        <v>157.30000000000001</v>
      </c>
      <c r="AY239" s="143">
        <v>154.80000000000001</v>
      </c>
      <c r="AZ239" s="143">
        <v>161.9</v>
      </c>
      <c r="BA239" s="143">
        <v>160.6</v>
      </c>
      <c r="BB239" s="143">
        <v>161.9</v>
      </c>
      <c r="BC239" s="143">
        <v>159.69999999999999</v>
      </c>
      <c r="BD239" s="143">
        <v>158</v>
      </c>
      <c r="BE239" s="143">
        <v>153.6</v>
      </c>
      <c r="BF239" s="143">
        <v>148.1</v>
      </c>
      <c r="BG239" s="143">
        <v>146.30000000000001</v>
      </c>
      <c r="BH239" s="143">
        <v>143.19999999999999</v>
      </c>
      <c r="BI239" s="143">
        <v>141.80000000000001</v>
      </c>
      <c r="BJ239" s="143">
        <v>142.1</v>
      </c>
      <c r="BK239" s="144">
        <v>143.30000000000001</v>
      </c>
      <c r="BL239" s="143">
        <v>144.69999999999999</v>
      </c>
      <c r="BM239" s="143">
        <v>143.69999999999999</v>
      </c>
      <c r="BN239" s="143">
        <v>141</v>
      </c>
      <c r="BO239" s="143">
        <v>138.5</v>
      </c>
      <c r="BP239" s="143">
        <v>139.1</v>
      </c>
      <c r="BQ239" s="143">
        <v>137.69999999999999</v>
      </c>
      <c r="BR239" s="145">
        <v>134.4</v>
      </c>
      <c r="BS239" s="145">
        <v>135.5</v>
      </c>
      <c r="BT239" s="145">
        <v>138.30000000000001</v>
      </c>
      <c r="BU239" s="145">
        <v>138</v>
      </c>
      <c r="BV239" s="145">
        <v>141.19999999999999</v>
      </c>
      <c r="BW239" s="145">
        <v>142.1</v>
      </c>
      <c r="BX239" s="145">
        <v>141.30000000000001</v>
      </c>
      <c r="BY239" s="145">
        <v>150.4</v>
      </c>
      <c r="BZ239" s="143">
        <v>149</v>
      </c>
      <c r="CA239" s="143">
        <v>144</v>
      </c>
      <c r="CB239" s="143">
        <v>141.9</v>
      </c>
      <c r="CC239" s="143">
        <v>140.4</v>
      </c>
      <c r="CD239" s="143">
        <v>138.80000000000001</v>
      </c>
      <c r="CE239" s="143">
        <v>140.19999999999999</v>
      </c>
      <c r="CF239" s="143">
        <v>140.1</v>
      </c>
      <c r="CG239" s="143">
        <v>139.80000000000001</v>
      </c>
      <c r="CH239" s="143">
        <v>142.19999999999999</v>
      </c>
      <c r="CI239" s="143">
        <v>143.19999999999999</v>
      </c>
      <c r="CJ239" s="146">
        <v>143.19999999999999</v>
      </c>
      <c r="CK239" s="146">
        <v>141.80000000000001</v>
      </c>
      <c r="CL239" s="146">
        <v>142.1</v>
      </c>
      <c r="CM239" s="147">
        <v>141.80000000000001</v>
      </c>
      <c r="CN239" s="147">
        <v>141.9</v>
      </c>
      <c r="CO239" s="147">
        <v>142.80000000000001</v>
      </c>
      <c r="CP239" s="148">
        <v>144.80000000000001</v>
      </c>
      <c r="CQ239" s="149">
        <v>144.80000000000001</v>
      </c>
      <c r="CR239" s="149">
        <v>145.19999999999999</v>
      </c>
      <c r="CS239" s="149">
        <v>150.1</v>
      </c>
      <c r="CT239" s="149">
        <v>147.80000000000001</v>
      </c>
      <c r="CU239" s="150">
        <v>147.19999999999999</v>
      </c>
      <c r="CV239" s="150">
        <v>145.69999999999999</v>
      </c>
      <c r="CW239" s="150">
        <v>144.5</v>
      </c>
      <c r="CX239" s="150">
        <v>144.19999999999999</v>
      </c>
      <c r="CY239" s="150">
        <v>146.4</v>
      </c>
      <c r="CZ239" s="150">
        <v>145.4</v>
      </c>
      <c r="DA239" s="150">
        <v>146.80000000000001</v>
      </c>
      <c r="DB239" s="151">
        <v>149.1</v>
      </c>
      <c r="DC239" s="151">
        <v>150.9</v>
      </c>
      <c r="DD239" s="151">
        <v>154.5</v>
      </c>
      <c r="DE239" s="151">
        <v>157.5</v>
      </c>
      <c r="DF239" s="151">
        <v>159.5</v>
      </c>
      <c r="DG239" s="151">
        <v>160.30000000000001</v>
      </c>
      <c r="DH239" s="151">
        <v>175.9</v>
      </c>
      <c r="DI239" s="151">
        <v>192.7</v>
      </c>
      <c r="DJ239" s="151">
        <v>192.7</v>
      </c>
      <c r="DK239" s="151">
        <v>199.1</v>
      </c>
      <c r="DL239" s="151">
        <v>207.6</v>
      </c>
      <c r="DM239" s="152">
        <v>213.3</v>
      </c>
      <c r="DN239" s="152">
        <v>199.2</v>
      </c>
      <c r="DO239" s="152">
        <v>194.7</v>
      </c>
      <c r="DP239" s="152">
        <v>197.8</v>
      </c>
      <c r="DQ239" s="152">
        <v>197.1</v>
      </c>
      <c r="DR239" s="152">
        <v>197.6</v>
      </c>
      <c r="DS239" s="152">
        <v>198.7</v>
      </c>
      <c r="DT239" s="152">
        <v>203.2</v>
      </c>
      <c r="DU239" s="152">
        <v>199.4</v>
      </c>
      <c r="DV239" s="152">
        <v>196.2</v>
      </c>
      <c r="DW239" s="152">
        <v>193.7</v>
      </c>
      <c r="DX239" s="152">
        <v>192</v>
      </c>
      <c r="DY239" s="152">
        <v>182.9</v>
      </c>
      <c r="DZ239" s="152">
        <v>175.3</v>
      </c>
      <c r="EA239" s="152">
        <v>175.4</v>
      </c>
      <c r="EB239" s="152">
        <v>182.3</v>
      </c>
      <c r="EC239" s="152">
        <v>177.7</v>
      </c>
      <c r="ED239" s="152">
        <v>179.6</v>
      </c>
      <c r="EE239" s="152">
        <v>178.7</v>
      </c>
      <c r="EF239" s="152">
        <v>179.2</v>
      </c>
      <c r="EG239" s="152">
        <v>179.9</v>
      </c>
      <c r="EH239" s="152">
        <v>177.4</v>
      </c>
      <c r="EI239" s="152">
        <v>176.9</v>
      </c>
      <c r="EJ239" s="152">
        <v>176</v>
      </c>
      <c r="EK239" s="152">
        <v>177.2</v>
      </c>
      <c r="EL239" s="152">
        <v>175.3</v>
      </c>
      <c r="EM239" s="152">
        <v>176.7</v>
      </c>
      <c r="EN239" s="152">
        <v>175.8</v>
      </c>
      <c r="EO239" s="152">
        <v>174.9</v>
      </c>
      <c r="EP239" s="152">
        <v>170.5</v>
      </c>
      <c r="EQ239" s="152">
        <v>168</v>
      </c>
      <c r="ER239" s="152">
        <v>169</v>
      </c>
      <c r="ES239" s="152">
        <v>170.9</v>
      </c>
      <c r="ET239" s="152">
        <v>168.9</v>
      </c>
      <c r="EU239" s="152">
        <v>166.5</v>
      </c>
      <c r="EV239" s="152">
        <v>165</v>
      </c>
      <c r="EW239" s="152">
        <v>166.2</v>
      </c>
    </row>
    <row r="240" spans="1:153">
      <c r="A240" s="141" t="s">
        <v>7514</v>
      </c>
      <c r="B240" s="141" t="s">
        <v>7515</v>
      </c>
      <c r="C240" s="142">
        <v>6.1150000000000003E-2</v>
      </c>
      <c r="D240" s="143">
        <v>104.3</v>
      </c>
      <c r="E240" s="143">
        <v>104.3</v>
      </c>
      <c r="F240" s="143">
        <v>105.8</v>
      </c>
      <c r="G240" s="143">
        <v>115.5</v>
      </c>
      <c r="H240" s="143">
        <v>125.3</v>
      </c>
      <c r="I240" s="143">
        <v>127.5</v>
      </c>
      <c r="J240" s="143">
        <v>125</v>
      </c>
      <c r="K240" s="143">
        <v>123.1</v>
      </c>
      <c r="L240" s="143">
        <v>113.6</v>
      </c>
      <c r="M240" s="143">
        <v>109.2</v>
      </c>
      <c r="N240" s="143">
        <v>108.9</v>
      </c>
      <c r="O240" s="143">
        <v>114.7</v>
      </c>
      <c r="P240" s="143">
        <v>124.2</v>
      </c>
      <c r="Q240" s="143">
        <v>127.7</v>
      </c>
      <c r="R240" s="143">
        <v>130.6</v>
      </c>
      <c r="S240" s="143">
        <v>130.9</v>
      </c>
      <c r="T240" s="143">
        <v>134.5</v>
      </c>
      <c r="U240" s="143">
        <v>136.6</v>
      </c>
      <c r="V240" s="143">
        <v>136.30000000000001</v>
      </c>
      <c r="W240" s="143">
        <v>123.4</v>
      </c>
      <c r="X240" s="143">
        <v>116</v>
      </c>
      <c r="Y240" s="143">
        <v>120.2</v>
      </c>
      <c r="Z240" s="143">
        <v>122.8</v>
      </c>
      <c r="AA240" s="143">
        <v>123.2</v>
      </c>
      <c r="AB240" s="143">
        <v>127.8</v>
      </c>
      <c r="AC240" s="143">
        <v>133.30000000000001</v>
      </c>
      <c r="AD240" s="143">
        <v>134.5</v>
      </c>
      <c r="AE240" s="143">
        <v>141</v>
      </c>
      <c r="AF240" s="143">
        <v>141.9</v>
      </c>
      <c r="AG240" s="143">
        <v>138</v>
      </c>
      <c r="AH240" s="143">
        <v>128.4</v>
      </c>
      <c r="AI240" s="143">
        <v>120</v>
      </c>
      <c r="AJ240" s="143">
        <v>117.5</v>
      </c>
      <c r="AK240" s="143">
        <v>119.5</v>
      </c>
      <c r="AL240" s="143">
        <v>120.1</v>
      </c>
      <c r="AM240" s="143">
        <v>125.8</v>
      </c>
      <c r="AN240" s="143">
        <v>136.6</v>
      </c>
      <c r="AO240" s="143">
        <v>142.69999999999999</v>
      </c>
      <c r="AP240" s="143">
        <v>144.6</v>
      </c>
      <c r="AQ240" s="143">
        <v>146.30000000000001</v>
      </c>
      <c r="AR240" s="143">
        <v>148.9</v>
      </c>
      <c r="AS240" s="143">
        <v>150.30000000000001</v>
      </c>
      <c r="AT240" s="143">
        <v>151.9</v>
      </c>
      <c r="AU240" s="143">
        <v>141.69999999999999</v>
      </c>
      <c r="AV240" s="143">
        <v>145.1</v>
      </c>
      <c r="AW240" s="143">
        <v>154.9</v>
      </c>
      <c r="AX240" s="143">
        <v>157.19999999999999</v>
      </c>
      <c r="AY240" s="143">
        <v>161.69999999999999</v>
      </c>
      <c r="AZ240" s="143">
        <v>171.4</v>
      </c>
      <c r="BA240" s="143">
        <v>172</v>
      </c>
      <c r="BB240" s="143">
        <v>173.8</v>
      </c>
      <c r="BC240" s="143">
        <v>176.9</v>
      </c>
      <c r="BD240" s="143">
        <v>178.8</v>
      </c>
      <c r="BE240" s="143">
        <v>178.3</v>
      </c>
      <c r="BF240" s="143">
        <v>173.1</v>
      </c>
      <c r="BG240" s="143">
        <v>158.9</v>
      </c>
      <c r="BH240" s="143">
        <v>157.1</v>
      </c>
      <c r="BI240" s="143">
        <v>159.5</v>
      </c>
      <c r="BJ240" s="143">
        <v>162.19999999999999</v>
      </c>
      <c r="BK240" s="144">
        <v>162.6</v>
      </c>
      <c r="BL240" s="143">
        <v>160.80000000000001</v>
      </c>
      <c r="BM240" s="143">
        <v>157.69999999999999</v>
      </c>
      <c r="BN240" s="143">
        <v>153.9</v>
      </c>
      <c r="BO240" s="143">
        <v>151.30000000000001</v>
      </c>
      <c r="BP240" s="143">
        <v>147.5</v>
      </c>
      <c r="BQ240" s="143">
        <v>144.9</v>
      </c>
      <c r="BR240" s="145">
        <v>138.80000000000001</v>
      </c>
      <c r="BS240" s="145">
        <v>135.19999999999999</v>
      </c>
      <c r="BT240" s="145">
        <v>140</v>
      </c>
      <c r="BU240" s="145">
        <v>141.69999999999999</v>
      </c>
      <c r="BV240" s="145">
        <v>140.19999999999999</v>
      </c>
      <c r="BW240" s="145">
        <v>137.9</v>
      </c>
      <c r="BX240" s="145">
        <v>134.9</v>
      </c>
      <c r="BY240" s="145">
        <v>133.80000000000001</v>
      </c>
      <c r="BZ240" s="143">
        <v>139.5</v>
      </c>
      <c r="CA240" s="143">
        <v>147.5</v>
      </c>
      <c r="CB240" s="143">
        <v>155</v>
      </c>
      <c r="CC240" s="143">
        <v>161.4</v>
      </c>
      <c r="CD240" s="143">
        <v>163.69999999999999</v>
      </c>
      <c r="CE240" s="143">
        <v>157.30000000000001</v>
      </c>
      <c r="CF240" s="143">
        <v>154.1</v>
      </c>
      <c r="CG240" s="143">
        <v>151.5</v>
      </c>
      <c r="CH240" s="143">
        <v>152.4</v>
      </c>
      <c r="CI240" s="143">
        <v>158</v>
      </c>
      <c r="CJ240" s="146">
        <v>166.5</v>
      </c>
      <c r="CK240" s="146">
        <v>145.6</v>
      </c>
      <c r="CL240" s="146">
        <v>178.6</v>
      </c>
      <c r="CM240" s="147">
        <v>179.1</v>
      </c>
      <c r="CN240" s="147">
        <v>183.5</v>
      </c>
      <c r="CO240" s="147">
        <v>187.4</v>
      </c>
      <c r="CP240" s="148">
        <v>186.3</v>
      </c>
      <c r="CQ240" s="149">
        <v>168.4</v>
      </c>
      <c r="CR240" s="149">
        <v>159.30000000000001</v>
      </c>
      <c r="CS240" s="149">
        <v>156.69999999999999</v>
      </c>
      <c r="CT240" s="149">
        <v>151.19999999999999</v>
      </c>
      <c r="CU240" s="150">
        <v>146.4</v>
      </c>
      <c r="CV240" s="150">
        <v>151.80000000000001</v>
      </c>
      <c r="CW240" s="150">
        <v>155.1</v>
      </c>
      <c r="CX240" s="150">
        <v>160.1</v>
      </c>
      <c r="CY240" s="150">
        <v>160.1</v>
      </c>
      <c r="CZ240" s="150">
        <v>158.80000000000001</v>
      </c>
      <c r="DA240" s="150">
        <v>159</v>
      </c>
      <c r="DB240" s="151">
        <v>158.19999999999999</v>
      </c>
      <c r="DC240" s="151">
        <v>158.30000000000001</v>
      </c>
      <c r="DD240" s="151">
        <v>159.9</v>
      </c>
      <c r="DE240" s="151">
        <v>159.5</v>
      </c>
      <c r="DF240" s="151">
        <v>170.3</v>
      </c>
      <c r="DG240" s="151">
        <v>178.5</v>
      </c>
      <c r="DH240" s="151">
        <v>186.1</v>
      </c>
      <c r="DI240" s="151">
        <v>193.2</v>
      </c>
      <c r="DJ240" s="151">
        <v>203.8</v>
      </c>
      <c r="DK240" s="151">
        <v>206.5</v>
      </c>
      <c r="DL240" s="151">
        <v>214.3</v>
      </c>
      <c r="DM240" s="152">
        <v>210.9</v>
      </c>
      <c r="DN240" s="152">
        <v>197.8</v>
      </c>
      <c r="DO240" s="152">
        <v>184</v>
      </c>
      <c r="DP240" s="152">
        <v>192.1</v>
      </c>
      <c r="DQ240" s="152">
        <v>204.5</v>
      </c>
      <c r="DR240" s="152">
        <v>207.6</v>
      </c>
      <c r="DS240" s="152">
        <v>209.5</v>
      </c>
      <c r="DT240" s="152">
        <v>213</v>
      </c>
      <c r="DU240" s="152">
        <v>205.2</v>
      </c>
      <c r="DV240" s="152">
        <v>200.6</v>
      </c>
      <c r="DW240" s="152">
        <v>198</v>
      </c>
      <c r="DX240" s="152">
        <v>197.7</v>
      </c>
      <c r="DY240" s="152">
        <v>193.3</v>
      </c>
      <c r="DZ240" s="152">
        <v>189.6</v>
      </c>
      <c r="EA240" s="152">
        <v>197.5</v>
      </c>
      <c r="EB240" s="152">
        <v>194</v>
      </c>
      <c r="EC240" s="152">
        <v>200.5</v>
      </c>
      <c r="ED240" s="152">
        <v>193.2</v>
      </c>
      <c r="EE240" s="152">
        <v>187.5</v>
      </c>
      <c r="EF240" s="152">
        <v>190.3</v>
      </c>
      <c r="EG240" s="152">
        <v>187.7</v>
      </c>
      <c r="EH240" s="152">
        <v>184.4</v>
      </c>
      <c r="EI240" s="152">
        <v>182.6</v>
      </c>
      <c r="EJ240" s="152">
        <v>182.6</v>
      </c>
      <c r="EK240" s="152">
        <v>188.9</v>
      </c>
      <c r="EL240" s="152">
        <v>189.7</v>
      </c>
      <c r="EM240" s="152">
        <v>192.9</v>
      </c>
      <c r="EN240" s="152">
        <v>188.3</v>
      </c>
      <c r="EO240" s="152">
        <v>184.4</v>
      </c>
      <c r="EP240" s="152">
        <v>179.8</v>
      </c>
      <c r="EQ240" s="152">
        <v>182.7</v>
      </c>
      <c r="ER240" s="152">
        <v>186.2</v>
      </c>
      <c r="ES240" s="152">
        <v>188.8</v>
      </c>
      <c r="ET240" s="152">
        <v>193</v>
      </c>
      <c r="EU240" s="152">
        <v>197.8</v>
      </c>
      <c r="EV240" s="152">
        <v>201</v>
      </c>
      <c r="EW240" s="152">
        <v>209.9</v>
      </c>
    </row>
    <row r="241" spans="1:153">
      <c r="A241" s="141" t="s">
        <v>7516</v>
      </c>
      <c r="B241" s="141" t="s">
        <v>7517</v>
      </c>
      <c r="C241" s="142">
        <v>3.5119999999999998E-2</v>
      </c>
      <c r="D241" s="143">
        <v>130</v>
      </c>
      <c r="E241" s="143">
        <v>143.5</v>
      </c>
      <c r="F241" s="143">
        <v>145.1</v>
      </c>
      <c r="G241" s="143">
        <v>159.1</v>
      </c>
      <c r="H241" s="143">
        <v>174.5</v>
      </c>
      <c r="I241" s="143">
        <v>176.2</v>
      </c>
      <c r="J241" s="143">
        <v>181.2</v>
      </c>
      <c r="K241" s="143">
        <v>185.1</v>
      </c>
      <c r="L241" s="143">
        <v>178.3</v>
      </c>
      <c r="M241" s="143">
        <v>165.3</v>
      </c>
      <c r="N241" s="143">
        <v>152.19999999999999</v>
      </c>
      <c r="O241" s="143">
        <v>148.30000000000001</v>
      </c>
      <c r="P241" s="143">
        <v>149.9</v>
      </c>
      <c r="Q241" s="143">
        <v>147.9</v>
      </c>
      <c r="R241" s="143">
        <v>146.5</v>
      </c>
      <c r="S241" s="143">
        <v>144.4</v>
      </c>
      <c r="T241" s="143">
        <v>143.19999999999999</v>
      </c>
      <c r="U241" s="143">
        <v>146</v>
      </c>
      <c r="V241" s="143">
        <v>150.80000000000001</v>
      </c>
      <c r="W241" s="143">
        <v>153.30000000000001</v>
      </c>
      <c r="X241" s="143">
        <v>152.80000000000001</v>
      </c>
      <c r="Y241" s="143">
        <v>149.1</v>
      </c>
      <c r="Z241" s="143">
        <v>148.1</v>
      </c>
      <c r="AA241" s="143">
        <v>152.5</v>
      </c>
      <c r="AB241" s="143">
        <v>153.5</v>
      </c>
      <c r="AC241" s="143">
        <v>155.6</v>
      </c>
      <c r="AD241" s="143">
        <v>151.9</v>
      </c>
      <c r="AE241" s="143">
        <v>148.69999999999999</v>
      </c>
      <c r="AF241" s="143">
        <v>146.19999999999999</v>
      </c>
      <c r="AG241" s="143">
        <v>148.6</v>
      </c>
      <c r="AH241" s="143">
        <v>149</v>
      </c>
      <c r="AI241" s="143">
        <v>155.80000000000001</v>
      </c>
      <c r="AJ241" s="143">
        <v>168.9</v>
      </c>
      <c r="AK241" s="143">
        <v>166.4</v>
      </c>
      <c r="AL241" s="143">
        <v>162</v>
      </c>
      <c r="AM241" s="143">
        <v>164.9</v>
      </c>
      <c r="AN241" s="143">
        <v>175</v>
      </c>
      <c r="AO241" s="143">
        <v>183.8</v>
      </c>
      <c r="AP241" s="143">
        <v>181.7</v>
      </c>
      <c r="AQ241" s="143">
        <v>181</v>
      </c>
      <c r="AR241" s="143">
        <v>222.6</v>
      </c>
      <c r="AS241" s="143">
        <v>232</v>
      </c>
      <c r="AT241" s="143">
        <v>240.6</v>
      </c>
      <c r="AU241" s="143">
        <v>243.6</v>
      </c>
      <c r="AV241" s="143">
        <v>252.1</v>
      </c>
      <c r="AW241" s="143">
        <v>245.7</v>
      </c>
      <c r="AX241" s="143">
        <v>237.2</v>
      </c>
      <c r="AY241" s="143">
        <v>231.4</v>
      </c>
      <c r="AZ241" s="143">
        <v>232.9</v>
      </c>
      <c r="BA241" s="143">
        <v>236.2</v>
      </c>
      <c r="BB241" s="143">
        <v>240.8</v>
      </c>
      <c r="BC241" s="143">
        <v>244.9</v>
      </c>
      <c r="BD241" s="143">
        <v>246.3</v>
      </c>
      <c r="BE241" s="143">
        <v>244.5</v>
      </c>
      <c r="BF241" s="143">
        <v>244.2</v>
      </c>
      <c r="BG241" s="143">
        <v>247.2</v>
      </c>
      <c r="BH241" s="143">
        <v>239</v>
      </c>
      <c r="BI241" s="143">
        <v>226.7</v>
      </c>
      <c r="BJ241" s="143">
        <v>199.8</v>
      </c>
      <c r="BK241" s="144">
        <v>195.8</v>
      </c>
      <c r="BL241" s="143">
        <v>196.8</v>
      </c>
      <c r="BM241" s="143">
        <v>193.9</v>
      </c>
      <c r="BN241" s="143">
        <v>188.2</v>
      </c>
      <c r="BO241" s="143">
        <v>175.5</v>
      </c>
      <c r="BP241" s="143">
        <v>172.1</v>
      </c>
      <c r="BQ241" s="143">
        <v>170.6</v>
      </c>
      <c r="BR241" s="145">
        <v>173</v>
      </c>
      <c r="BS241" s="145">
        <v>180.4</v>
      </c>
      <c r="BT241" s="145">
        <v>181.6</v>
      </c>
      <c r="BU241" s="145">
        <v>180.4</v>
      </c>
      <c r="BV241" s="145">
        <v>187.9</v>
      </c>
      <c r="BW241" s="145">
        <v>190.4</v>
      </c>
      <c r="BX241" s="145">
        <v>186.7</v>
      </c>
      <c r="BY241" s="145">
        <v>186</v>
      </c>
      <c r="BZ241" s="143">
        <v>184.2</v>
      </c>
      <c r="CA241" s="143">
        <v>181.8</v>
      </c>
      <c r="CB241" s="143">
        <v>184.7</v>
      </c>
      <c r="CC241" s="143">
        <v>186.7</v>
      </c>
      <c r="CD241" s="143">
        <v>191.7</v>
      </c>
      <c r="CE241" s="143">
        <v>192</v>
      </c>
      <c r="CF241" s="143">
        <v>191.9</v>
      </c>
      <c r="CG241" s="143">
        <v>190.2</v>
      </c>
      <c r="CH241" s="143">
        <v>187.8</v>
      </c>
      <c r="CI241" s="143">
        <v>187.6</v>
      </c>
      <c r="CJ241" s="146">
        <v>184.4</v>
      </c>
      <c r="CK241" s="146">
        <v>187</v>
      </c>
      <c r="CL241" s="146">
        <v>188.9</v>
      </c>
      <c r="CM241" s="147">
        <v>189</v>
      </c>
      <c r="CN241" s="147">
        <v>190.4</v>
      </c>
      <c r="CO241" s="147">
        <v>195.4</v>
      </c>
      <c r="CP241" s="148">
        <v>199.7</v>
      </c>
      <c r="CQ241" s="149">
        <v>206.7</v>
      </c>
      <c r="CR241" s="149">
        <v>206.4</v>
      </c>
      <c r="CS241" s="149">
        <v>203.2</v>
      </c>
      <c r="CT241" s="149">
        <v>197.7</v>
      </c>
      <c r="CU241" s="150">
        <v>200.6</v>
      </c>
      <c r="CV241" s="150">
        <v>183.1</v>
      </c>
      <c r="CW241" s="150">
        <v>181.8</v>
      </c>
      <c r="CX241" s="150">
        <v>181.2</v>
      </c>
      <c r="CY241" s="150">
        <v>183.9</v>
      </c>
      <c r="CZ241" s="150">
        <v>189.8</v>
      </c>
      <c r="DA241" s="150">
        <v>196.6</v>
      </c>
      <c r="DB241" s="151">
        <v>208.1</v>
      </c>
      <c r="DC241" s="151">
        <v>218.7</v>
      </c>
      <c r="DD241" s="151">
        <v>221</v>
      </c>
      <c r="DE241" s="151">
        <v>222.4</v>
      </c>
      <c r="DF241" s="151">
        <v>224.1</v>
      </c>
      <c r="DG241" s="151">
        <v>217.8</v>
      </c>
      <c r="DH241" s="151">
        <v>233.7</v>
      </c>
      <c r="DI241" s="151">
        <v>238.7</v>
      </c>
      <c r="DJ241" s="151">
        <v>234.8</v>
      </c>
      <c r="DK241" s="151">
        <v>239.4</v>
      </c>
      <c r="DL241" s="151">
        <v>246.8</v>
      </c>
      <c r="DM241" s="152">
        <v>251.5</v>
      </c>
      <c r="DN241" s="152">
        <v>256.8</v>
      </c>
      <c r="DO241" s="152">
        <v>261.10000000000002</v>
      </c>
      <c r="DP241" s="152">
        <v>255.1</v>
      </c>
      <c r="DQ241" s="152">
        <v>246.9</v>
      </c>
      <c r="DR241" s="152">
        <v>245.3</v>
      </c>
      <c r="DS241" s="152">
        <v>241.4</v>
      </c>
      <c r="DT241" s="152">
        <v>238.1</v>
      </c>
      <c r="DU241" s="152">
        <v>204.6</v>
      </c>
      <c r="DV241" s="152">
        <v>202.7</v>
      </c>
      <c r="DW241" s="152">
        <v>198.6</v>
      </c>
      <c r="DX241" s="152">
        <v>201</v>
      </c>
      <c r="DY241" s="152">
        <v>193.6</v>
      </c>
      <c r="DZ241" s="152">
        <v>192</v>
      </c>
      <c r="EA241" s="152">
        <v>196</v>
      </c>
      <c r="EB241" s="152">
        <v>199</v>
      </c>
      <c r="EC241" s="152">
        <v>196.8</v>
      </c>
      <c r="ED241" s="152">
        <v>192.9</v>
      </c>
      <c r="EE241" s="152">
        <v>193.5</v>
      </c>
      <c r="EF241" s="152">
        <v>197.6</v>
      </c>
      <c r="EG241" s="152">
        <v>197.6</v>
      </c>
      <c r="EH241" s="152">
        <v>200.7</v>
      </c>
      <c r="EI241" s="152">
        <v>205.3</v>
      </c>
      <c r="EJ241" s="152">
        <v>212.5</v>
      </c>
      <c r="EK241" s="152">
        <v>223.4</v>
      </c>
      <c r="EL241" s="152">
        <v>230.6</v>
      </c>
      <c r="EM241" s="152">
        <v>235.6</v>
      </c>
      <c r="EN241" s="152">
        <v>234.3</v>
      </c>
      <c r="EO241" s="152">
        <v>227.5</v>
      </c>
      <c r="EP241" s="152">
        <v>215.5</v>
      </c>
      <c r="EQ241" s="152">
        <v>205.7</v>
      </c>
      <c r="ER241" s="152">
        <v>203.5</v>
      </c>
      <c r="ES241" s="152">
        <v>212.9</v>
      </c>
      <c r="ET241" s="152">
        <v>217.9</v>
      </c>
      <c r="EU241" s="152">
        <v>213.9</v>
      </c>
      <c r="EV241" s="152">
        <v>211.1</v>
      </c>
      <c r="EW241" s="152">
        <v>214.6</v>
      </c>
    </row>
    <row r="242" spans="1:153">
      <c r="A242" s="141" t="s">
        <v>7518</v>
      </c>
      <c r="B242" s="141" t="s">
        <v>7519</v>
      </c>
      <c r="C242" s="142">
        <v>0.90907000000000004</v>
      </c>
      <c r="D242" s="143">
        <v>101.9</v>
      </c>
      <c r="E242" s="143">
        <v>102</v>
      </c>
      <c r="F242" s="143">
        <v>102</v>
      </c>
      <c r="G242" s="143">
        <v>103.1</v>
      </c>
      <c r="H242" s="143">
        <v>103.7</v>
      </c>
      <c r="I242" s="143">
        <v>104.7</v>
      </c>
      <c r="J242" s="143">
        <v>105.3</v>
      </c>
      <c r="K242" s="143">
        <v>105.2</v>
      </c>
      <c r="L242" s="143">
        <v>106.2</v>
      </c>
      <c r="M242" s="143">
        <v>106.5</v>
      </c>
      <c r="N242" s="143">
        <v>106.6</v>
      </c>
      <c r="O242" s="143">
        <v>107.1</v>
      </c>
      <c r="P242" s="143">
        <v>109</v>
      </c>
      <c r="Q242" s="143">
        <v>108.7</v>
      </c>
      <c r="R242" s="143">
        <v>109.2</v>
      </c>
      <c r="S242" s="143">
        <v>108.7</v>
      </c>
      <c r="T242" s="143">
        <v>109.1</v>
      </c>
      <c r="U242" s="143">
        <v>109.2</v>
      </c>
      <c r="V242" s="143">
        <v>109.3</v>
      </c>
      <c r="W242" s="143">
        <v>110.3</v>
      </c>
      <c r="X242" s="143">
        <v>112</v>
      </c>
      <c r="Y242" s="143">
        <v>111.8</v>
      </c>
      <c r="Z242" s="143">
        <v>111.8</v>
      </c>
      <c r="AA242" s="143">
        <v>112.3</v>
      </c>
      <c r="AB242" s="143">
        <v>112.2</v>
      </c>
      <c r="AC242" s="143">
        <v>112.6</v>
      </c>
      <c r="AD242" s="143">
        <v>112.7</v>
      </c>
      <c r="AE242" s="143">
        <v>112.5</v>
      </c>
      <c r="AF242" s="143">
        <v>113.2</v>
      </c>
      <c r="AG242" s="143">
        <v>113.5</v>
      </c>
      <c r="AH242" s="143">
        <v>114.3</v>
      </c>
      <c r="AI242" s="143">
        <v>114.8</v>
      </c>
      <c r="AJ242" s="143">
        <v>114.7</v>
      </c>
      <c r="AK242" s="143">
        <v>114</v>
      </c>
      <c r="AL242" s="143">
        <v>112</v>
      </c>
      <c r="AM242" s="143">
        <v>112.5</v>
      </c>
      <c r="AN242" s="143">
        <v>113</v>
      </c>
      <c r="AO242" s="143">
        <v>112.5</v>
      </c>
      <c r="AP242" s="143">
        <v>113.3</v>
      </c>
      <c r="AQ242" s="143">
        <v>113.7</v>
      </c>
      <c r="AR242" s="143">
        <v>113.1</v>
      </c>
      <c r="AS242" s="143">
        <v>113.1</v>
      </c>
      <c r="AT242" s="143">
        <v>114.3</v>
      </c>
      <c r="AU242" s="143">
        <v>114.7</v>
      </c>
      <c r="AV242" s="143">
        <v>114.6</v>
      </c>
      <c r="AW242" s="143">
        <v>114.9</v>
      </c>
      <c r="AX242" s="143">
        <v>114.9</v>
      </c>
      <c r="AY242" s="143">
        <v>114.9</v>
      </c>
      <c r="AZ242" s="143">
        <v>115.5</v>
      </c>
      <c r="BA242" s="143">
        <v>115.7</v>
      </c>
      <c r="BB242" s="143">
        <v>115.1</v>
      </c>
      <c r="BC242" s="143">
        <v>115.4</v>
      </c>
      <c r="BD242" s="143">
        <v>115.4</v>
      </c>
      <c r="BE242" s="143">
        <v>115.8</v>
      </c>
      <c r="BF242" s="143">
        <v>115.9</v>
      </c>
      <c r="BG242" s="143">
        <v>116.3</v>
      </c>
      <c r="BH242" s="143">
        <v>117</v>
      </c>
      <c r="BI242" s="143">
        <v>116.6</v>
      </c>
      <c r="BJ242" s="143">
        <v>116.9</v>
      </c>
      <c r="BK242" s="144">
        <v>117.4</v>
      </c>
      <c r="BL242" s="143">
        <v>117.8</v>
      </c>
      <c r="BM242" s="143">
        <v>117.3</v>
      </c>
      <c r="BN242" s="143">
        <v>117.5</v>
      </c>
      <c r="BO242" s="143">
        <v>119.3</v>
      </c>
      <c r="BP242" s="143">
        <v>118.6</v>
      </c>
      <c r="BQ242" s="143">
        <v>118.8</v>
      </c>
      <c r="BR242" s="145">
        <v>118.9</v>
      </c>
      <c r="BS242" s="145">
        <v>119.5</v>
      </c>
      <c r="BT242" s="145">
        <v>119.9</v>
      </c>
      <c r="BU242" s="145">
        <v>119.9</v>
      </c>
      <c r="BV242" s="145">
        <v>119.9</v>
      </c>
      <c r="BW242" s="145">
        <v>119.7</v>
      </c>
      <c r="BX242" s="145">
        <v>119.2</v>
      </c>
      <c r="BY242" s="145">
        <v>119.2</v>
      </c>
      <c r="BZ242" s="143">
        <v>119.3</v>
      </c>
      <c r="CA242" s="143">
        <v>119.7</v>
      </c>
      <c r="CB242" s="143">
        <v>120</v>
      </c>
      <c r="CC242" s="143">
        <v>120.3</v>
      </c>
      <c r="CD242" s="143">
        <v>121.4</v>
      </c>
      <c r="CE242" s="143">
        <v>122.1</v>
      </c>
      <c r="CF242" s="143">
        <v>121.8</v>
      </c>
      <c r="CG242" s="143">
        <v>121.9</v>
      </c>
      <c r="CH242" s="143">
        <v>121.6</v>
      </c>
      <c r="CI242" s="143">
        <v>121.9</v>
      </c>
      <c r="CJ242" s="146">
        <v>122.7</v>
      </c>
      <c r="CK242" s="146">
        <v>122.5</v>
      </c>
      <c r="CL242" s="146">
        <v>123.3</v>
      </c>
      <c r="CM242" s="147">
        <v>123.7</v>
      </c>
      <c r="CN242" s="147">
        <v>123.7</v>
      </c>
      <c r="CO242" s="147">
        <v>124.1</v>
      </c>
      <c r="CP242" s="148">
        <v>123.4</v>
      </c>
      <c r="CQ242" s="149">
        <v>123.7</v>
      </c>
      <c r="CR242" s="149">
        <v>123.7</v>
      </c>
      <c r="CS242" s="149">
        <v>124.1</v>
      </c>
      <c r="CT242" s="149">
        <v>123.9</v>
      </c>
      <c r="CU242" s="150">
        <v>124.6</v>
      </c>
      <c r="CV242" s="150">
        <v>125</v>
      </c>
      <c r="CW242" s="150">
        <v>125.4</v>
      </c>
      <c r="CX242" s="150">
        <v>125.5</v>
      </c>
      <c r="CY242" s="150">
        <v>125</v>
      </c>
      <c r="CZ242" s="150">
        <v>125.1</v>
      </c>
      <c r="DA242" s="150">
        <v>124.6</v>
      </c>
      <c r="DB242" s="151">
        <v>123.7</v>
      </c>
      <c r="DC242" s="151">
        <v>124.2</v>
      </c>
      <c r="DD242" s="151">
        <v>123.2</v>
      </c>
      <c r="DE242" s="151">
        <v>123.8</v>
      </c>
      <c r="DF242" s="151">
        <v>124.6</v>
      </c>
      <c r="DG242" s="151">
        <v>125</v>
      </c>
      <c r="DH242" s="151">
        <v>125.7</v>
      </c>
      <c r="DI242" s="151">
        <v>125.8</v>
      </c>
      <c r="DJ242" s="151">
        <v>125.6</v>
      </c>
      <c r="DK242" s="151">
        <v>125.9</v>
      </c>
      <c r="DL242" s="151">
        <v>127</v>
      </c>
      <c r="DM242" s="152">
        <v>126.9</v>
      </c>
      <c r="DN242" s="152">
        <v>127.4</v>
      </c>
      <c r="DO242" s="152">
        <v>127.3</v>
      </c>
      <c r="DP242" s="152">
        <v>127.2</v>
      </c>
      <c r="DQ242" s="152">
        <v>127.3</v>
      </c>
      <c r="DR242" s="152">
        <v>127.6</v>
      </c>
      <c r="DS242" s="152">
        <v>127</v>
      </c>
      <c r="DT242" s="152">
        <v>127.7</v>
      </c>
      <c r="DU242" s="152">
        <v>128.4</v>
      </c>
      <c r="DV242" s="152">
        <v>128.5</v>
      </c>
      <c r="DW242" s="152">
        <v>128</v>
      </c>
      <c r="DX242" s="152">
        <v>128.30000000000001</v>
      </c>
      <c r="DY242" s="152">
        <v>128.4</v>
      </c>
      <c r="DZ242" s="152">
        <v>129.1</v>
      </c>
      <c r="EA242" s="152">
        <v>129.1</v>
      </c>
      <c r="EB242" s="152">
        <v>129.1</v>
      </c>
      <c r="EC242" s="152">
        <v>129.80000000000001</v>
      </c>
      <c r="ED242" s="152">
        <v>130.30000000000001</v>
      </c>
      <c r="EE242" s="152">
        <v>130.30000000000001</v>
      </c>
      <c r="EF242" s="152">
        <v>130.9</v>
      </c>
      <c r="EG242" s="152">
        <v>130.6</v>
      </c>
      <c r="EH242" s="152">
        <v>130.69999999999999</v>
      </c>
      <c r="EI242" s="152">
        <v>130.80000000000001</v>
      </c>
      <c r="EJ242" s="152">
        <v>131.4</v>
      </c>
      <c r="EK242" s="152">
        <v>131.30000000000001</v>
      </c>
      <c r="EL242" s="152">
        <v>131.69999999999999</v>
      </c>
      <c r="EM242" s="152">
        <v>131.69999999999999</v>
      </c>
      <c r="EN242" s="152">
        <v>132</v>
      </c>
      <c r="EO242" s="152">
        <v>132.4</v>
      </c>
      <c r="EP242" s="152">
        <v>132.30000000000001</v>
      </c>
      <c r="EQ242" s="152">
        <v>132.5</v>
      </c>
      <c r="ER242" s="152">
        <v>132.9</v>
      </c>
      <c r="ES242" s="152">
        <v>133.19999999999999</v>
      </c>
      <c r="ET242" s="152">
        <v>133.4</v>
      </c>
      <c r="EU242" s="152">
        <v>133.5</v>
      </c>
      <c r="EV242" s="152">
        <v>133.9</v>
      </c>
      <c r="EW242" s="152">
        <v>133.9</v>
      </c>
    </row>
    <row r="243" spans="1:153">
      <c r="A243" s="141" t="s">
        <v>7520</v>
      </c>
      <c r="B243" s="141" t="s">
        <v>7521</v>
      </c>
      <c r="C243" s="142">
        <v>0.40833000000000003</v>
      </c>
      <c r="D243" s="143">
        <v>101.7</v>
      </c>
      <c r="E243" s="143">
        <v>102</v>
      </c>
      <c r="F243" s="143">
        <v>101</v>
      </c>
      <c r="G243" s="143">
        <v>102.9</v>
      </c>
      <c r="H243" s="143">
        <v>104.5</v>
      </c>
      <c r="I243" s="143">
        <v>106.1</v>
      </c>
      <c r="J243" s="143">
        <v>106.3</v>
      </c>
      <c r="K243" s="143">
        <v>107.1</v>
      </c>
      <c r="L243" s="143">
        <v>108.1</v>
      </c>
      <c r="M243" s="143">
        <v>107.7</v>
      </c>
      <c r="N243" s="143">
        <v>108</v>
      </c>
      <c r="O243" s="143">
        <v>107.5</v>
      </c>
      <c r="P243" s="143">
        <v>108.6</v>
      </c>
      <c r="Q243" s="143">
        <v>108.8</v>
      </c>
      <c r="R243" s="143">
        <v>109.1</v>
      </c>
      <c r="S243" s="143">
        <v>110.3</v>
      </c>
      <c r="T243" s="143">
        <v>109.5</v>
      </c>
      <c r="U243" s="143">
        <v>109.4</v>
      </c>
      <c r="V243" s="143">
        <v>110.1</v>
      </c>
      <c r="W243" s="143">
        <v>111.4</v>
      </c>
      <c r="X243" s="143">
        <v>112.6</v>
      </c>
      <c r="Y243" s="143">
        <v>112.2</v>
      </c>
      <c r="Z243" s="143">
        <v>112.5</v>
      </c>
      <c r="AA243" s="143">
        <v>111.7</v>
      </c>
      <c r="AB243" s="143">
        <v>112.1</v>
      </c>
      <c r="AC243" s="143">
        <v>112.9</v>
      </c>
      <c r="AD243" s="143">
        <v>112.5</v>
      </c>
      <c r="AE243" s="143">
        <v>112.7</v>
      </c>
      <c r="AF243" s="143">
        <v>113</v>
      </c>
      <c r="AG243" s="143">
        <v>113.7</v>
      </c>
      <c r="AH243" s="143">
        <v>114.2</v>
      </c>
      <c r="AI243" s="143">
        <v>115</v>
      </c>
      <c r="AJ243" s="143">
        <v>114.8</v>
      </c>
      <c r="AK243" s="143">
        <v>113.3</v>
      </c>
      <c r="AL243" s="143">
        <v>109.6</v>
      </c>
      <c r="AM243" s="143">
        <v>109.1</v>
      </c>
      <c r="AN243" s="143">
        <v>109.5</v>
      </c>
      <c r="AO243" s="143">
        <v>108.5</v>
      </c>
      <c r="AP243" s="143">
        <v>109.8</v>
      </c>
      <c r="AQ243" s="143">
        <v>110.2</v>
      </c>
      <c r="AR243" s="143">
        <v>110.3</v>
      </c>
      <c r="AS243" s="143">
        <v>110.3</v>
      </c>
      <c r="AT243" s="143">
        <v>111.4</v>
      </c>
      <c r="AU243" s="143">
        <v>112.3</v>
      </c>
      <c r="AV243" s="143">
        <v>111.7</v>
      </c>
      <c r="AW243" s="143">
        <v>112</v>
      </c>
      <c r="AX243" s="143">
        <v>111.7</v>
      </c>
      <c r="AY243" s="143">
        <v>111.9</v>
      </c>
      <c r="AZ243" s="143">
        <v>111.8</v>
      </c>
      <c r="BA243" s="143">
        <v>111.1</v>
      </c>
      <c r="BB243" s="143">
        <v>111</v>
      </c>
      <c r="BC243" s="143">
        <v>112.7</v>
      </c>
      <c r="BD243" s="143">
        <v>112.9</v>
      </c>
      <c r="BE243" s="143">
        <v>113.6</v>
      </c>
      <c r="BF243" s="143">
        <v>113.9</v>
      </c>
      <c r="BG243" s="143">
        <v>114.8</v>
      </c>
      <c r="BH243" s="143">
        <v>115.1</v>
      </c>
      <c r="BI243" s="143">
        <v>113.8</v>
      </c>
      <c r="BJ243" s="143">
        <v>114.1</v>
      </c>
      <c r="BK243" s="144">
        <v>114.7</v>
      </c>
      <c r="BL243" s="143">
        <v>114.7</v>
      </c>
      <c r="BM243" s="143">
        <v>113.6</v>
      </c>
      <c r="BN243" s="143">
        <v>114.4</v>
      </c>
      <c r="BO243" s="143">
        <v>114.6</v>
      </c>
      <c r="BP243" s="143">
        <v>114.1</v>
      </c>
      <c r="BQ243" s="143">
        <v>113.7</v>
      </c>
      <c r="BR243" s="145">
        <v>114.1</v>
      </c>
      <c r="BS243" s="145">
        <v>113.8</v>
      </c>
      <c r="BT243" s="145">
        <v>113.4</v>
      </c>
      <c r="BU243" s="145">
        <v>113.5</v>
      </c>
      <c r="BV243" s="145">
        <v>113.3</v>
      </c>
      <c r="BW243" s="145">
        <v>112.8</v>
      </c>
      <c r="BX243" s="145">
        <v>112.1</v>
      </c>
      <c r="BY243" s="145">
        <v>111.9</v>
      </c>
      <c r="BZ243" s="143">
        <v>112.1</v>
      </c>
      <c r="CA243" s="143">
        <v>112.7</v>
      </c>
      <c r="CB243" s="143">
        <v>112.9</v>
      </c>
      <c r="CC243" s="143">
        <v>113.7</v>
      </c>
      <c r="CD243" s="143">
        <v>114.8</v>
      </c>
      <c r="CE243" s="143">
        <v>115.1</v>
      </c>
      <c r="CF243" s="143">
        <v>115.3</v>
      </c>
      <c r="CG243" s="143">
        <v>115.3</v>
      </c>
      <c r="CH243" s="143">
        <v>114.6</v>
      </c>
      <c r="CI243" s="143">
        <v>114.5</v>
      </c>
      <c r="CJ243" s="146">
        <v>115.6</v>
      </c>
      <c r="CK243" s="146">
        <v>115.6</v>
      </c>
      <c r="CL243" s="146">
        <v>116.5</v>
      </c>
      <c r="CM243" s="147">
        <v>117.6</v>
      </c>
      <c r="CN243" s="147">
        <v>117.8</v>
      </c>
      <c r="CO243" s="147">
        <v>118.2</v>
      </c>
      <c r="CP243" s="148">
        <v>118.2</v>
      </c>
      <c r="CQ243" s="149">
        <v>118.4</v>
      </c>
      <c r="CR243" s="149">
        <v>118.6</v>
      </c>
      <c r="CS243" s="149">
        <v>118.3</v>
      </c>
      <c r="CT243" s="149">
        <v>119.1</v>
      </c>
      <c r="CU243" s="150">
        <v>119.5</v>
      </c>
      <c r="CV243" s="150">
        <v>119.8</v>
      </c>
      <c r="CW243" s="150">
        <v>120.4</v>
      </c>
      <c r="CX243" s="150">
        <v>121</v>
      </c>
      <c r="CY243" s="150">
        <v>121.1</v>
      </c>
      <c r="CZ243" s="150">
        <v>120.6</v>
      </c>
      <c r="DA243" s="150">
        <v>120.2</v>
      </c>
      <c r="DB243" s="151">
        <v>120.1</v>
      </c>
      <c r="DC243" s="151">
        <v>120.2</v>
      </c>
      <c r="DD243" s="151">
        <v>119.4</v>
      </c>
      <c r="DE243" s="151">
        <v>119.7</v>
      </c>
      <c r="DF243" s="151">
        <v>120.1</v>
      </c>
      <c r="DG243" s="151">
        <v>120.4</v>
      </c>
      <c r="DH243" s="151">
        <v>121.7</v>
      </c>
      <c r="DI243" s="151">
        <v>122.2</v>
      </c>
      <c r="DJ243" s="151">
        <v>122.4</v>
      </c>
      <c r="DK243" s="151">
        <v>123</v>
      </c>
      <c r="DL243" s="151">
        <v>123.4</v>
      </c>
      <c r="DM243" s="152">
        <v>123.4</v>
      </c>
      <c r="DN243" s="152">
        <v>123.7</v>
      </c>
      <c r="DO243" s="152">
        <v>123.9</v>
      </c>
      <c r="DP243" s="152">
        <v>124.1</v>
      </c>
      <c r="DQ243" s="152">
        <v>124.1</v>
      </c>
      <c r="DR243" s="152">
        <v>124.9</v>
      </c>
      <c r="DS243" s="152">
        <v>125.7</v>
      </c>
      <c r="DT243" s="152">
        <v>126.2</v>
      </c>
      <c r="DU243" s="152">
        <v>127.6</v>
      </c>
      <c r="DV243" s="152">
        <v>127.6</v>
      </c>
      <c r="DW243" s="152">
        <v>127.5</v>
      </c>
      <c r="DX243" s="152">
        <v>128.30000000000001</v>
      </c>
      <c r="DY243" s="152">
        <v>129.1</v>
      </c>
      <c r="DZ243" s="152">
        <v>129.69999999999999</v>
      </c>
      <c r="EA243" s="152">
        <v>130.69999999999999</v>
      </c>
      <c r="EB243" s="152">
        <v>131.19999999999999</v>
      </c>
      <c r="EC243" s="152">
        <v>130.9</v>
      </c>
      <c r="ED243" s="152">
        <v>132</v>
      </c>
      <c r="EE243" s="152">
        <v>131.19999999999999</v>
      </c>
      <c r="EF243" s="152">
        <v>132</v>
      </c>
      <c r="EG243" s="152">
        <v>132.1</v>
      </c>
      <c r="EH243" s="152">
        <v>132.1</v>
      </c>
      <c r="EI243" s="152">
        <v>132.19999999999999</v>
      </c>
      <c r="EJ243" s="152">
        <v>133.19999999999999</v>
      </c>
      <c r="EK243" s="152">
        <v>133.30000000000001</v>
      </c>
      <c r="EL243" s="152">
        <v>133.9</v>
      </c>
      <c r="EM243" s="152">
        <v>134.5</v>
      </c>
      <c r="EN243" s="152">
        <v>134.4</v>
      </c>
      <c r="EO243" s="152">
        <v>134.30000000000001</v>
      </c>
      <c r="EP243" s="152">
        <v>133.9</v>
      </c>
      <c r="EQ243" s="152">
        <v>134.1</v>
      </c>
      <c r="ER243" s="152">
        <v>133.9</v>
      </c>
      <c r="ES243" s="152">
        <v>134</v>
      </c>
      <c r="ET243" s="152">
        <v>134.30000000000001</v>
      </c>
      <c r="EU243" s="152">
        <v>135.1</v>
      </c>
      <c r="EV243" s="152">
        <v>135.69999999999999</v>
      </c>
      <c r="EW243" s="152">
        <v>135.9</v>
      </c>
    </row>
    <row r="244" spans="1:153">
      <c r="A244" s="141" t="s">
        <v>7522</v>
      </c>
      <c r="B244" s="141" t="s">
        <v>7523</v>
      </c>
      <c r="C244" s="142">
        <v>0.23996999999999999</v>
      </c>
      <c r="D244" s="143">
        <v>102.6</v>
      </c>
      <c r="E244" s="143">
        <v>102.8</v>
      </c>
      <c r="F244" s="143">
        <v>101.7</v>
      </c>
      <c r="G244" s="143">
        <v>103</v>
      </c>
      <c r="H244" s="143">
        <v>103.8</v>
      </c>
      <c r="I244" s="143">
        <v>105.6</v>
      </c>
      <c r="J244" s="143">
        <v>105.8</v>
      </c>
      <c r="K244" s="143">
        <v>106.6</v>
      </c>
      <c r="L244" s="143">
        <v>108.6</v>
      </c>
      <c r="M244" s="143">
        <v>108.8</v>
      </c>
      <c r="N244" s="143">
        <v>108.8</v>
      </c>
      <c r="O244" s="143">
        <v>107.7</v>
      </c>
      <c r="P244" s="143">
        <v>109.4</v>
      </c>
      <c r="Q244" s="143">
        <v>109.7</v>
      </c>
      <c r="R244" s="143">
        <v>110</v>
      </c>
      <c r="S244" s="143">
        <v>111.7</v>
      </c>
      <c r="T244" s="143">
        <v>109.7</v>
      </c>
      <c r="U244" s="143">
        <v>108.3</v>
      </c>
      <c r="V244" s="143">
        <v>108.7</v>
      </c>
      <c r="W244" s="143">
        <v>110.5</v>
      </c>
      <c r="X244" s="143">
        <v>111.7</v>
      </c>
      <c r="Y244" s="143">
        <v>111.3</v>
      </c>
      <c r="Z244" s="143">
        <v>111.5</v>
      </c>
      <c r="AA244" s="143">
        <v>110.8</v>
      </c>
      <c r="AB244" s="143">
        <v>110.8</v>
      </c>
      <c r="AC244" s="143">
        <v>112</v>
      </c>
      <c r="AD244" s="143">
        <v>110.9</v>
      </c>
      <c r="AE244" s="143">
        <v>111</v>
      </c>
      <c r="AF244" s="143">
        <v>110.9</v>
      </c>
      <c r="AG244" s="143">
        <v>112.2</v>
      </c>
      <c r="AH244" s="143">
        <v>112.6</v>
      </c>
      <c r="AI244" s="143">
        <v>114.3</v>
      </c>
      <c r="AJ244" s="143">
        <v>114.5</v>
      </c>
      <c r="AK244" s="143">
        <v>113.2</v>
      </c>
      <c r="AL244" s="143">
        <v>107.8</v>
      </c>
      <c r="AM244" s="143">
        <v>107.6</v>
      </c>
      <c r="AN244" s="143">
        <v>109.5</v>
      </c>
      <c r="AO244" s="143">
        <v>106.8</v>
      </c>
      <c r="AP244" s="143">
        <v>107.4</v>
      </c>
      <c r="AQ244" s="143">
        <v>108</v>
      </c>
      <c r="AR244" s="143">
        <v>107.7</v>
      </c>
      <c r="AS244" s="143">
        <v>106.7</v>
      </c>
      <c r="AT244" s="143">
        <v>107.1</v>
      </c>
      <c r="AU244" s="143">
        <v>107.5</v>
      </c>
      <c r="AV244" s="143">
        <v>107.4</v>
      </c>
      <c r="AW244" s="143">
        <v>107.1</v>
      </c>
      <c r="AX244" s="143">
        <v>106.4</v>
      </c>
      <c r="AY244" s="143">
        <v>107.1</v>
      </c>
      <c r="AZ244" s="143">
        <v>106.3</v>
      </c>
      <c r="BA244" s="143">
        <v>105.5</v>
      </c>
      <c r="BB244" s="143">
        <v>104.8</v>
      </c>
      <c r="BC244" s="143">
        <v>106.6</v>
      </c>
      <c r="BD244" s="143">
        <v>107.3</v>
      </c>
      <c r="BE244" s="143">
        <v>107.9</v>
      </c>
      <c r="BF244" s="143">
        <v>107.9</v>
      </c>
      <c r="BG244" s="143">
        <v>108.5</v>
      </c>
      <c r="BH244" s="143">
        <v>108.7</v>
      </c>
      <c r="BI244" s="143">
        <v>106.5</v>
      </c>
      <c r="BJ244" s="143">
        <v>107.5</v>
      </c>
      <c r="BK244" s="144">
        <v>107.8</v>
      </c>
      <c r="BL244" s="143">
        <v>108</v>
      </c>
      <c r="BM244" s="143">
        <v>105.9</v>
      </c>
      <c r="BN244" s="143">
        <v>107.4</v>
      </c>
      <c r="BO244" s="143">
        <v>107.2</v>
      </c>
      <c r="BP244" s="143">
        <v>105.9</v>
      </c>
      <c r="BQ244" s="143">
        <v>105</v>
      </c>
      <c r="BR244" s="145">
        <v>106.8</v>
      </c>
      <c r="BS244" s="145">
        <v>106.9</v>
      </c>
      <c r="BT244" s="145">
        <v>105.8</v>
      </c>
      <c r="BU244" s="145">
        <v>106.5</v>
      </c>
      <c r="BV244" s="145">
        <v>107.1</v>
      </c>
      <c r="BW244" s="145">
        <v>106.7</v>
      </c>
      <c r="BX244" s="145">
        <v>105.5</v>
      </c>
      <c r="BY244" s="145">
        <v>105</v>
      </c>
      <c r="BZ244" s="143">
        <v>105.4</v>
      </c>
      <c r="CA244" s="143">
        <v>105.8</v>
      </c>
      <c r="CB244" s="143">
        <v>105.9</v>
      </c>
      <c r="CC244" s="143">
        <v>106.8</v>
      </c>
      <c r="CD244" s="143">
        <v>107.3</v>
      </c>
      <c r="CE244" s="143">
        <v>107.3</v>
      </c>
      <c r="CF244" s="143">
        <v>107.7</v>
      </c>
      <c r="CG244" s="143">
        <v>107.1</v>
      </c>
      <c r="CH244" s="143">
        <v>106.9</v>
      </c>
      <c r="CI244" s="143">
        <v>107.7</v>
      </c>
      <c r="CJ244" s="146">
        <v>108.2</v>
      </c>
      <c r="CK244" s="146">
        <v>108</v>
      </c>
      <c r="CL244" s="146">
        <v>108.9</v>
      </c>
      <c r="CM244" s="147">
        <v>110.1</v>
      </c>
      <c r="CN244" s="147">
        <v>110</v>
      </c>
      <c r="CO244" s="147">
        <v>110.3</v>
      </c>
      <c r="CP244" s="148">
        <v>110.5</v>
      </c>
      <c r="CQ244" s="149">
        <v>111</v>
      </c>
      <c r="CR244" s="149">
        <v>110.6</v>
      </c>
      <c r="CS244" s="149">
        <v>110.1</v>
      </c>
      <c r="CT244" s="149">
        <v>110.3</v>
      </c>
      <c r="CU244" s="150">
        <v>110.6</v>
      </c>
      <c r="CV244" s="150">
        <v>110.4</v>
      </c>
      <c r="CW244" s="150">
        <v>111.6</v>
      </c>
      <c r="CX244" s="150">
        <v>112.4</v>
      </c>
      <c r="CY244" s="150">
        <v>112</v>
      </c>
      <c r="CZ244" s="150">
        <v>111.3</v>
      </c>
      <c r="DA244" s="150">
        <v>110.6</v>
      </c>
      <c r="DB244" s="151">
        <v>111.5</v>
      </c>
      <c r="DC244" s="151">
        <v>111.7</v>
      </c>
      <c r="DD244" s="151">
        <v>109.9</v>
      </c>
      <c r="DE244" s="151">
        <v>110.2</v>
      </c>
      <c r="DF244" s="151">
        <v>110.5</v>
      </c>
      <c r="DG244" s="151">
        <v>111</v>
      </c>
      <c r="DH244" s="151">
        <v>113.3</v>
      </c>
      <c r="DI244" s="151">
        <v>113.7</v>
      </c>
      <c r="DJ244" s="151">
        <v>114.3</v>
      </c>
      <c r="DK244" s="151">
        <v>115.1</v>
      </c>
      <c r="DL244" s="151">
        <v>115.7</v>
      </c>
      <c r="DM244" s="152">
        <v>115.1</v>
      </c>
      <c r="DN244" s="152">
        <v>115.3</v>
      </c>
      <c r="DO244" s="152">
        <v>115.3</v>
      </c>
      <c r="DP244" s="152">
        <v>114.6</v>
      </c>
      <c r="DQ244" s="152">
        <v>113.8</v>
      </c>
      <c r="DR244" s="152">
        <v>114.9</v>
      </c>
      <c r="DS244" s="152">
        <v>114.8</v>
      </c>
      <c r="DT244" s="152">
        <v>115.9</v>
      </c>
      <c r="DU244" s="152">
        <v>116.9</v>
      </c>
      <c r="DV244" s="152">
        <v>116.9</v>
      </c>
      <c r="DW244" s="152">
        <v>117</v>
      </c>
      <c r="DX244" s="152">
        <v>116.7</v>
      </c>
      <c r="DY244" s="152">
        <v>117.2</v>
      </c>
      <c r="DZ244" s="152">
        <v>117</v>
      </c>
      <c r="EA244" s="152">
        <v>119.2</v>
      </c>
      <c r="EB244" s="152">
        <v>119.9</v>
      </c>
      <c r="EC244" s="152">
        <v>119.8</v>
      </c>
      <c r="ED244" s="152">
        <v>120.9</v>
      </c>
      <c r="EE244" s="152">
        <v>120.6</v>
      </c>
      <c r="EF244" s="152">
        <v>121.3</v>
      </c>
      <c r="EG244" s="152">
        <v>121.5</v>
      </c>
      <c r="EH244" s="152">
        <v>121.9</v>
      </c>
      <c r="EI244" s="152">
        <v>121.6</v>
      </c>
      <c r="EJ244" s="152">
        <v>122.3</v>
      </c>
      <c r="EK244" s="152">
        <v>122.2</v>
      </c>
      <c r="EL244" s="152">
        <v>122.6</v>
      </c>
      <c r="EM244" s="152">
        <v>123.2</v>
      </c>
      <c r="EN244" s="152">
        <v>123</v>
      </c>
      <c r="EO244" s="152">
        <v>123.1</v>
      </c>
      <c r="EP244" s="152">
        <v>123</v>
      </c>
      <c r="EQ244" s="152">
        <v>123.4</v>
      </c>
      <c r="ER244" s="152">
        <v>124.7</v>
      </c>
      <c r="ES244" s="152">
        <v>124.7</v>
      </c>
      <c r="ET244" s="152">
        <v>124.7</v>
      </c>
      <c r="EU244" s="152">
        <v>125.1</v>
      </c>
      <c r="EV244" s="152">
        <v>125.6</v>
      </c>
      <c r="EW244" s="152">
        <v>125.4</v>
      </c>
    </row>
    <row r="245" spans="1:153">
      <c r="A245" s="141" t="s">
        <v>7524</v>
      </c>
      <c r="B245" s="141" t="s">
        <v>7525</v>
      </c>
      <c r="C245" s="142">
        <v>9.4789999999999999E-2</v>
      </c>
      <c r="D245" s="143">
        <v>100.2</v>
      </c>
      <c r="E245" s="143">
        <v>101.2</v>
      </c>
      <c r="F245" s="143">
        <v>100.3</v>
      </c>
      <c r="G245" s="143">
        <v>101.7</v>
      </c>
      <c r="H245" s="143">
        <v>101.7</v>
      </c>
      <c r="I245" s="143">
        <v>102.7</v>
      </c>
      <c r="J245" s="143">
        <v>100.7</v>
      </c>
      <c r="K245" s="143">
        <v>101.4</v>
      </c>
      <c r="L245" s="143">
        <v>101.5</v>
      </c>
      <c r="M245" s="143">
        <v>101.5</v>
      </c>
      <c r="N245" s="143">
        <v>102.6</v>
      </c>
      <c r="O245" s="143">
        <v>105.6</v>
      </c>
      <c r="P245" s="143">
        <v>104.7</v>
      </c>
      <c r="Q245" s="143">
        <v>105.6</v>
      </c>
      <c r="R245" s="143">
        <v>105.8</v>
      </c>
      <c r="S245" s="143">
        <v>105.3</v>
      </c>
      <c r="T245" s="143">
        <v>105.8</v>
      </c>
      <c r="U245" s="143">
        <v>106</v>
      </c>
      <c r="V245" s="143">
        <v>106</v>
      </c>
      <c r="W245" s="143">
        <v>106.8</v>
      </c>
      <c r="X245" s="143">
        <v>107.3</v>
      </c>
      <c r="Y245" s="143">
        <v>105.5</v>
      </c>
      <c r="Z245" s="143">
        <v>106.3</v>
      </c>
      <c r="AA245" s="143">
        <v>105.1</v>
      </c>
      <c r="AB245" s="143">
        <v>106</v>
      </c>
      <c r="AC245" s="143">
        <v>105.2</v>
      </c>
      <c r="AD245" s="143">
        <v>106</v>
      </c>
      <c r="AE245" s="143">
        <v>105.6</v>
      </c>
      <c r="AF245" s="143">
        <v>106.5</v>
      </c>
      <c r="AG245" s="143">
        <v>105.4</v>
      </c>
      <c r="AH245" s="143">
        <v>105.2</v>
      </c>
      <c r="AI245" s="143">
        <v>105.2</v>
      </c>
      <c r="AJ245" s="143">
        <v>106.2</v>
      </c>
      <c r="AK245" s="143">
        <v>105.1</v>
      </c>
      <c r="AL245" s="143">
        <v>105.1</v>
      </c>
      <c r="AM245" s="143">
        <v>105.9</v>
      </c>
      <c r="AN245" s="143">
        <v>105.6</v>
      </c>
      <c r="AO245" s="143">
        <v>105.2</v>
      </c>
      <c r="AP245" s="143">
        <v>109.3</v>
      </c>
      <c r="AQ245" s="143">
        <v>107.2</v>
      </c>
      <c r="AR245" s="143">
        <v>107.1</v>
      </c>
      <c r="AS245" s="143">
        <v>109.3</v>
      </c>
      <c r="AT245" s="143">
        <v>112.6</v>
      </c>
      <c r="AU245" s="143">
        <v>114.9</v>
      </c>
      <c r="AV245" s="143">
        <v>114.6</v>
      </c>
      <c r="AW245" s="143">
        <v>115.5</v>
      </c>
      <c r="AX245" s="143">
        <v>114.3</v>
      </c>
      <c r="AY245" s="143">
        <v>113.4</v>
      </c>
      <c r="AZ245" s="143">
        <v>113.9</v>
      </c>
      <c r="BA245" s="143">
        <v>111.9</v>
      </c>
      <c r="BB245" s="143">
        <v>113.9</v>
      </c>
      <c r="BC245" s="143">
        <v>115</v>
      </c>
      <c r="BD245" s="143">
        <v>114.2</v>
      </c>
      <c r="BE245" s="143">
        <v>113.6</v>
      </c>
      <c r="BF245" s="143">
        <v>115.6</v>
      </c>
      <c r="BG245" s="143">
        <v>116.7</v>
      </c>
      <c r="BH245" s="143">
        <v>116.5</v>
      </c>
      <c r="BI245" s="143">
        <v>117.1</v>
      </c>
      <c r="BJ245" s="143">
        <v>117</v>
      </c>
      <c r="BK245" s="144">
        <v>118.8</v>
      </c>
      <c r="BL245" s="143">
        <v>117.4</v>
      </c>
      <c r="BM245" s="143">
        <v>118.3</v>
      </c>
      <c r="BN245" s="143">
        <v>118.1</v>
      </c>
      <c r="BO245" s="143">
        <v>118.8</v>
      </c>
      <c r="BP245" s="143">
        <v>119.3</v>
      </c>
      <c r="BQ245" s="143">
        <v>119.9</v>
      </c>
      <c r="BR245" s="145">
        <v>117.6</v>
      </c>
      <c r="BS245" s="145">
        <v>117.4</v>
      </c>
      <c r="BT245" s="145">
        <v>118.6</v>
      </c>
      <c r="BU245" s="145">
        <v>118.8</v>
      </c>
      <c r="BV245" s="145">
        <v>118.8</v>
      </c>
      <c r="BW245" s="145">
        <v>119</v>
      </c>
      <c r="BX245" s="145">
        <v>118.5</v>
      </c>
      <c r="BY245" s="145">
        <v>118.3</v>
      </c>
      <c r="BZ245" s="143">
        <v>119.2</v>
      </c>
      <c r="CA245" s="143">
        <v>119.4</v>
      </c>
      <c r="CB245" s="143">
        <v>119.8</v>
      </c>
      <c r="CC245" s="143">
        <v>119.8</v>
      </c>
      <c r="CD245" s="143">
        <v>120.6</v>
      </c>
      <c r="CE245" s="143">
        <v>120.6</v>
      </c>
      <c r="CF245" s="143">
        <v>120.4</v>
      </c>
      <c r="CG245" s="143">
        <v>120.7</v>
      </c>
      <c r="CH245" s="143">
        <v>117.9</v>
      </c>
      <c r="CI245" s="143">
        <v>115.4</v>
      </c>
      <c r="CJ245" s="146">
        <v>117.3</v>
      </c>
      <c r="CK245" s="146">
        <v>117.5</v>
      </c>
      <c r="CL245" s="146">
        <v>117.2</v>
      </c>
      <c r="CM245" s="147">
        <v>117.3</v>
      </c>
      <c r="CN245" s="147">
        <v>117.3</v>
      </c>
      <c r="CO245" s="147">
        <v>117.2</v>
      </c>
      <c r="CP245" s="148">
        <v>117.1</v>
      </c>
      <c r="CQ245" s="149">
        <v>116.8</v>
      </c>
      <c r="CR245" s="149">
        <v>117</v>
      </c>
      <c r="CS245" s="149">
        <v>115.7</v>
      </c>
      <c r="CT245" s="149">
        <v>117.4</v>
      </c>
      <c r="CU245" s="150">
        <v>117.3</v>
      </c>
      <c r="CV245" s="150">
        <v>117.3</v>
      </c>
      <c r="CW245" s="150">
        <v>117.2</v>
      </c>
      <c r="CX245" s="150">
        <v>117.6</v>
      </c>
      <c r="CY245" s="150">
        <v>117.4</v>
      </c>
      <c r="CZ245" s="150">
        <v>117.6</v>
      </c>
      <c r="DA245" s="150">
        <v>117.5</v>
      </c>
      <c r="DB245" s="151">
        <v>118.3</v>
      </c>
      <c r="DC245" s="151">
        <v>118.6</v>
      </c>
      <c r="DD245" s="151">
        <v>119</v>
      </c>
      <c r="DE245" s="151">
        <v>120</v>
      </c>
      <c r="DF245" s="151">
        <v>120.2</v>
      </c>
      <c r="DG245" s="151">
        <v>120</v>
      </c>
      <c r="DH245" s="151">
        <v>118.8</v>
      </c>
      <c r="DI245" s="151">
        <v>119.2</v>
      </c>
      <c r="DJ245" s="151">
        <v>119.4</v>
      </c>
      <c r="DK245" s="151">
        <v>119.1</v>
      </c>
      <c r="DL245" s="151">
        <v>118.9</v>
      </c>
      <c r="DM245" s="152">
        <v>120.2</v>
      </c>
      <c r="DN245" s="152">
        <v>120.3</v>
      </c>
      <c r="DO245" s="152">
        <v>120.1</v>
      </c>
      <c r="DP245" s="152">
        <v>120.7</v>
      </c>
      <c r="DQ245" s="152">
        <v>120.6</v>
      </c>
      <c r="DR245" s="152">
        <v>120.5</v>
      </c>
      <c r="DS245" s="152">
        <v>124</v>
      </c>
      <c r="DT245" s="152">
        <v>123</v>
      </c>
      <c r="DU245" s="152">
        <v>124.2</v>
      </c>
      <c r="DV245" s="152">
        <v>123.1</v>
      </c>
      <c r="DW245" s="152">
        <v>122.3</v>
      </c>
      <c r="DX245" s="152">
        <v>125.1</v>
      </c>
      <c r="DY245" s="152">
        <v>126</v>
      </c>
      <c r="DZ245" s="152">
        <v>127</v>
      </c>
      <c r="EA245" s="152">
        <v>126.1</v>
      </c>
      <c r="EB245" s="152">
        <v>125.4</v>
      </c>
      <c r="EC245" s="152">
        <v>124.5</v>
      </c>
      <c r="ED245" s="152">
        <v>126.7</v>
      </c>
      <c r="EE245" s="152">
        <v>123.8</v>
      </c>
      <c r="EF245" s="152">
        <v>125.6</v>
      </c>
      <c r="EG245" s="152">
        <v>125</v>
      </c>
      <c r="EH245" s="152">
        <v>124.2</v>
      </c>
      <c r="EI245" s="152">
        <v>124.7</v>
      </c>
      <c r="EJ245" s="152">
        <v>125.8</v>
      </c>
      <c r="EK245" s="152">
        <v>125.1</v>
      </c>
      <c r="EL245" s="152">
        <v>126.8</v>
      </c>
      <c r="EM245" s="152">
        <v>126.3</v>
      </c>
      <c r="EN245" s="152">
        <v>125.9</v>
      </c>
      <c r="EO245" s="152">
        <v>125.4</v>
      </c>
      <c r="EP245" s="152">
        <v>124.3</v>
      </c>
      <c r="EQ245" s="152">
        <v>125.9</v>
      </c>
      <c r="ER245" s="152">
        <v>122.9</v>
      </c>
      <c r="ES245" s="152">
        <v>124.4</v>
      </c>
      <c r="ET245" s="152">
        <v>125.1</v>
      </c>
      <c r="EU245" s="152">
        <v>125.7</v>
      </c>
      <c r="EV245" s="152">
        <v>126</v>
      </c>
      <c r="EW245" s="152">
        <v>125.7</v>
      </c>
    </row>
    <row r="246" spans="1:153">
      <c r="A246" s="141" t="s">
        <v>7526</v>
      </c>
      <c r="B246" s="141" t="s">
        <v>7527</v>
      </c>
      <c r="C246" s="142">
        <v>7.3569999999999997E-2</v>
      </c>
      <c r="D246" s="143">
        <v>100.9</v>
      </c>
      <c r="E246" s="143">
        <v>100.2</v>
      </c>
      <c r="F246" s="143">
        <v>100</v>
      </c>
      <c r="G246" s="143">
        <v>104.2</v>
      </c>
      <c r="H246" s="143">
        <v>110.4</v>
      </c>
      <c r="I246" s="143">
        <v>112.6</v>
      </c>
      <c r="J246" s="143">
        <v>115.1</v>
      </c>
      <c r="K246" s="143">
        <v>116</v>
      </c>
      <c r="L246" s="143">
        <v>114.8</v>
      </c>
      <c r="M246" s="143">
        <v>112.3</v>
      </c>
      <c r="N246" s="143">
        <v>112.3</v>
      </c>
      <c r="O246" s="143">
        <v>109.1</v>
      </c>
      <c r="P246" s="143">
        <v>110.9</v>
      </c>
      <c r="Q246" s="143">
        <v>110.3</v>
      </c>
      <c r="R246" s="143">
        <v>110.6</v>
      </c>
      <c r="S246" s="143">
        <v>111.9</v>
      </c>
      <c r="T246" s="143">
        <v>113.7</v>
      </c>
      <c r="U246" s="143">
        <v>117.1</v>
      </c>
      <c r="V246" s="143">
        <v>119.7</v>
      </c>
      <c r="W246" s="143">
        <v>120.3</v>
      </c>
      <c r="X246" s="143">
        <v>122.5</v>
      </c>
      <c r="Y246" s="143">
        <v>123.7</v>
      </c>
      <c r="Z246" s="143">
        <v>123.6</v>
      </c>
      <c r="AA246" s="143">
        <v>123</v>
      </c>
      <c r="AB246" s="143">
        <v>124.6</v>
      </c>
      <c r="AC246" s="143">
        <v>125.8</v>
      </c>
      <c r="AD246" s="143">
        <v>126.2</v>
      </c>
      <c r="AE246" s="143">
        <v>127.2</v>
      </c>
      <c r="AF246" s="143">
        <v>128.1</v>
      </c>
      <c r="AG246" s="143">
        <v>129.19999999999999</v>
      </c>
      <c r="AH246" s="143">
        <v>130.80000000000001</v>
      </c>
      <c r="AI246" s="143">
        <v>130.19999999999999</v>
      </c>
      <c r="AJ246" s="143">
        <v>126.9</v>
      </c>
      <c r="AK246" s="143">
        <v>124.3</v>
      </c>
      <c r="AL246" s="143">
        <v>121</v>
      </c>
      <c r="AM246" s="143">
        <v>118.4</v>
      </c>
      <c r="AN246" s="143">
        <v>114.6</v>
      </c>
      <c r="AO246" s="143">
        <v>118.2</v>
      </c>
      <c r="AP246" s="143">
        <v>118.3</v>
      </c>
      <c r="AQ246" s="143">
        <v>121.3</v>
      </c>
      <c r="AR246" s="143">
        <v>123</v>
      </c>
      <c r="AS246" s="143">
        <v>123.5</v>
      </c>
      <c r="AT246" s="143">
        <v>124.1</v>
      </c>
      <c r="AU246" s="143">
        <v>124.7</v>
      </c>
      <c r="AV246" s="143">
        <v>122.3</v>
      </c>
      <c r="AW246" s="143">
        <v>123.4</v>
      </c>
      <c r="AX246" s="143">
        <v>125.6</v>
      </c>
      <c r="AY246" s="143">
        <v>125.7</v>
      </c>
      <c r="AZ246" s="143">
        <v>126.7</v>
      </c>
      <c r="BA246" s="143">
        <v>128.1</v>
      </c>
      <c r="BB246" s="143">
        <v>127.2</v>
      </c>
      <c r="BC246" s="143">
        <v>129.80000000000001</v>
      </c>
      <c r="BD246" s="143">
        <v>129.4</v>
      </c>
      <c r="BE246" s="143">
        <v>132.30000000000001</v>
      </c>
      <c r="BF246" s="143">
        <v>131.19999999999999</v>
      </c>
      <c r="BG246" s="143">
        <v>133.1</v>
      </c>
      <c r="BH246" s="143">
        <v>134.4</v>
      </c>
      <c r="BI246" s="143">
        <v>133.1</v>
      </c>
      <c r="BJ246" s="143">
        <v>131.9</v>
      </c>
      <c r="BK246" s="144">
        <v>131.9</v>
      </c>
      <c r="BL246" s="143">
        <v>133.1</v>
      </c>
      <c r="BM246" s="143">
        <v>132.5</v>
      </c>
      <c r="BN246" s="143">
        <v>132.19999999999999</v>
      </c>
      <c r="BO246" s="143">
        <v>133.5</v>
      </c>
      <c r="BP246" s="143">
        <v>134.19999999999999</v>
      </c>
      <c r="BQ246" s="143">
        <v>134</v>
      </c>
      <c r="BR246" s="145">
        <v>133.4</v>
      </c>
      <c r="BS246" s="145">
        <v>131.69999999999999</v>
      </c>
      <c r="BT246" s="145">
        <v>131.6</v>
      </c>
      <c r="BU246" s="145">
        <v>129.1</v>
      </c>
      <c r="BV246" s="145">
        <v>126.5</v>
      </c>
      <c r="BW246" s="145">
        <v>125</v>
      </c>
      <c r="BX246" s="145">
        <v>125</v>
      </c>
      <c r="BY246" s="145">
        <v>126.2</v>
      </c>
      <c r="BZ246" s="143">
        <v>124.9</v>
      </c>
      <c r="CA246" s="143">
        <v>126.4</v>
      </c>
      <c r="CB246" s="143">
        <v>126.8</v>
      </c>
      <c r="CC246" s="143">
        <v>128.80000000000001</v>
      </c>
      <c r="CD246" s="143">
        <v>131.69999999999999</v>
      </c>
      <c r="CE246" s="143">
        <v>133.5</v>
      </c>
      <c r="CF246" s="143">
        <v>133.4</v>
      </c>
      <c r="CG246" s="143">
        <v>135.4</v>
      </c>
      <c r="CH246" s="143">
        <v>135.6</v>
      </c>
      <c r="CI246" s="143">
        <v>135.5</v>
      </c>
      <c r="CJ246" s="146">
        <v>137.4</v>
      </c>
      <c r="CK246" s="146">
        <v>138</v>
      </c>
      <c r="CL246" s="146">
        <v>140.4</v>
      </c>
      <c r="CM246" s="147">
        <v>142.69999999999999</v>
      </c>
      <c r="CN246" s="147">
        <v>143.6</v>
      </c>
      <c r="CO246" s="147">
        <v>145.19999999999999</v>
      </c>
      <c r="CP246" s="148">
        <v>144.9</v>
      </c>
      <c r="CQ246" s="149">
        <v>144.4</v>
      </c>
      <c r="CR246" s="149">
        <v>146.9</v>
      </c>
      <c r="CS246" s="149">
        <v>148</v>
      </c>
      <c r="CT246" s="149">
        <v>149.6</v>
      </c>
      <c r="CU246" s="150">
        <v>151.4</v>
      </c>
      <c r="CV246" s="150">
        <v>153.5</v>
      </c>
      <c r="CW246" s="150">
        <v>153</v>
      </c>
      <c r="CX246" s="150">
        <v>153.6</v>
      </c>
      <c r="CY246" s="150">
        <v>155.30000000000001</v>
      </c>
      <c r="CZ246" s="150">
        <v>154.9</v>
      </c>
      <c r="DA246" s="150">
        <v>155</v>
      </c>
      <c r="DB246" s="151">
        <v>150.5</v>
      </c>
      <c r="DC246" s="151">
        <v>150.30000000000001</v>
      </c>
      <c r="DD246" s="151">
        <v>150.69999999999999</v>
      </c>
      <c r="DE246" s="151">
        <v>150.30000000000001</v>
      </c>
      <c r="DF246" s="151">
        <v>151.30000000000001</v>
      </c>
      <c r="DG246" s="151">
        <v>151.69999999999999</v>
      </c>
      <c r="DH246" s="151">
        <v>153.1</v>
      </c>
      <c r="DI246" s="151">
        <v>153.69999999999999</v>
      </c>
      <c r="DJ246" s="151">
        <v>153</v>
      </c>
      <c r="DK246" s="151">
        <v>153.69999999999999</v>
      </c>
      <c r="DL246" s="151">
        <v>154.30000000000001</v>
      </c>
      <c r="DM246" s="152">
        <v>154.6</v>
      </c>
      <c r="DN246" s="152">
        <v>155.69999999999999</v>
      </c>
      <c r="DO246" s="152">
        <v>157</v>
      </c>
      <c r="DP246" s="152">
        <v>159.80000000000001</v>
      </c>
      <c r="DQ246" s="152">
        <v>161.9</v>
      </c>
      <c r="DR246" s="152">
        <v>163.19999999999999</v>
      </c>
      <c r="DS246" s="152">
        <v>163.5</v>
      </c>
      <c r="DT246" s="152">
        <v>164.2</v>
      </c>
      <c r="DU246" s="152">
        <v>166.8</v>
      </c>
      <c r="DV246" s="152">
        <v>168.2</v>
      </c>
      <c r="DW246" s="152">
        <v>168.3</v>
      </c>
      <c r="DX246" s="152">
        <v>170.4</v>
      </c>
      <c r="DY246" s="152">
        <v>171.8</v>
      </c>
      <c r="DZ246" s="152">
        <v>174.4</v>
      </c>
      <c r="EA246" s="152">
        <v>174.1</v>
      </c>
      <c r="EB246" s="152">
        <v>175.6</v>
      </c>
      <c r="EC246" s="152">
        <v>175.2</v>
      </c>
      <c r="ED246" s="152">
        <v>175.1</v>
      </c>
      <c r="EE246" s="152">
        <v>175.5</v>
      </c>
      <c r="EF246" s="152">
        <v>175.3</v>
      </c>
      <c r="EG246" s="152">
        <v>176.1</v>
      </c>
      <c r="EH246" s="152">
        <v>175.8</v>
      </c>
      <c r="EI246" s="152">
        <v>176.7</v>
      </c>
      <c r="EJ246" s="152">
        <v>178.3</v>
      </c>
      <c r="EK246" s="152">
        <v>179.9</v>
      </c>
      <c r="EL246" s="152">
        <v>180.1</v>
      </c>
      <c r="EM246" s="152">
        <v>181.7</v>
      </c>
      <c r="EN246" s="152">
        <v>182.6</v>
      </c>
      <c r="EO246" s="152">
        <v>182.2</v>
      </c>
      <c r="EP246" s="152">
        <v>181.8</v>
      </c>
      <c r="EQ246" s="152">
        <v>179.4</v>
      </c>
      <c r="ER246" s="152">
        <v>177.8</v>
      </c>
      <c r="ES246" s="152">
        <v>176.9</v>
      </c>
      <c r="ET246" s="152">
        <v>177.5</v>
      </c>
      <c r="EU246" s="152">
        <v>179.8</v>
      </c>
      <c r="EV246" s="152">
        <v>181.4</v>
      </c>
      <c r="EW246" s="152">
        <v>183.2</v>
      </c>
    </row>
    <row r="247" spans="1:153">
      <c r="A247" s="141" t="s">
        <v>7528</v>
      </c>
      <c r="B247" s="141" t="s">
        <v>7529</v>
      </c>
      <c r="C247" s="142">
        <v>0.22525999999999999</v>
      </c>
      <c r="D247" s="143">
        <v>102</v>
      </c>
      <c r="E247" s="143">
        <v>101.2</v>
      </c>
      <c r="F247" s="143">
        <v>101.9</v>
      </c>
      <c r="G247" s="143">
        <v>101.7</v>
      </c>
      <c r="H247" s="143">
        <v>101.8</v>
      </c>
      <c r="I247" s="143">
        <v>102.2</v>
      </c>
      <c r="J247" s="143">
        <v>103.7</v>
      </c>
      <c r="K247" s="143">
        <v>101.4</v>
      </c>
      <c r="L247" s="143">
        <v>102.3</v>
      </c>
      <c r="M247" s="143">
        <v>101.2</v>
      </c>
      <c r="N247" s="143">
        <v>100.3</v>
      </c>
      <c r="O247" s="143">
        <v>100.7</v>
      </c>
      <c r="P247" s="143">
        <v>105.3</v>
      </c>
      <c r="Q247" s="143">
        <v>104.3</v>
      </c>
      <c r="R247" s="143">
        <v>107.3</v>
      </c>
      <c r="S247" s="143">
        <v>104.5</v>
      </c>
      <c r="T247" s="143">
        <v>107.2</v>
      </c>
      <c r="U247" s="143">
        <v>107.5</v>
      </c>
      <c r="V247" s="143">
        <v>106.2</v>
      </c>
      <c r="W247" s="143">
        <v>106.6</v>
      </c>
      <c r="X247" s="143">
        <v>108.2</v>
      </c>
      <c r="Y247" s="143">
        <v>109.3</v>
      </c>
      <c r="Z247" s="143">
        <v>108.5</v>
      </c>
      <c r="AA247" s="143">
        <v>109.8</v>
      </c>
      <c r="AB247" s="143">
        <v>109.7</v>
      </c>
      <c r="AC247" s="143">
        <v>111.3</v>
      </c>
      <c r="AD247" s="143">
        <v>111.6</v>
      </c>
      <c r="AE247" s="143">
        <v>110.2</v>
      </c>
      <c r="AF247" s="143">
        <v>111.2</v>
      </c>
      <c r="AG247" s="143">
        <v>111.1</v>
      </c>
      <c r="AH247" s="143">
        <v>113.1</v>
      </c>
      <c r="AI247" s="143">
        <v>112.6</v>
      </c>
      <c r="AJ247" s="143">
        <v>111.1</v>
      </c>
      <c r="AK247" s="143">
        <v>110.1</v>
      </c>
      <c r="AL247" s="143">
        <v>110.7</v>
      </c>
      <c r="AM247" s="143">
        <v>113.3</v>
      </c>
      <c r="AN247" s="143">
        <v>113.3</v>
      </c>
      <c r="AO247" s="143">
        <v>112.8</v>
      </c>
      <c r="AP247" s="143">
        <v>113.8</v>
      </c>
      <c r="AQ247" s="143">
        <v>114.1</v>
      </c>
      <c r="AR247" s="143">
        <v>110</v>
      </c>
      <c r="AS247" s="143">
        <v>110.5</v>
      </c>
      <c r="AT247" s="143">
        <v>109.8</v>
      </c>
      <c r="AU247" s="143">
        <v>109.7</v>
      </c>
      <c r="AV247" s="143">
        <v>109.6</v>
      </c>
      <c r="AW247" s="143">
        <v>110.3</v>
      </c>
      <c r="AX247" s="143">
        <v>111</v>
      </c>
      <c r="AY247" s="143">
        <v>111.7</v>
      </c>
      <c r="AZ247" s="143">
        <v>112.4</v>
      </c>
      <c r="BA247" s="143">
        <v>113.5</v>
      </c>
      <c r="BB247" s="143">
        <v>112.9</v>
      </c>
      <c r="BC247" s="143">
        <v>113.7</v>
      </c>
      <c r="BD247" s="143">
        <v>114.2</v>
      </c>
      <c r="BE247" s="143">
        <v>115.3</v>
      </c>
      <c r="BF247" s="143">
        <v>114.9</v>
      </c>
      <c r="BG247" s="143">
        <v>114.8</v>
      </c>
      <c r="BH247" s="143">
        <v>114.1</v>
      </c>
      <c r="BI247" s="143">
        <v>114</v>
      </c>
      <c r="BJ247" s="143">
        <v>115</v>
      </c>
      <c r="BK247" s="144">
        <v>115.6</v>
      </c>
      <c r="BL247" s="143">
        <v>116.6</v>
      </c>
      <c r="BM247" s="143">
        <v>116.6</v>
      </c>
      <c r="BN247" s="143">
        <v>116.6</v>
      </c>
      <c r="BO247" s="143">
        <v>117.6</v>
      </c>
      <c r="BP247" s="143">
        <v>117.8</v>
      </c>
      <c r="BQ247" s="143">
        <v>118.5</v>
      </c>
      <c r="BR247" s="145">
        <v>117.8</v>
      </c>
      <c r="BS247" s="145">
        <v>118.3</v>
      </c>
      <c r="BT247" s="145">
        <v>118.2</v>
      </c>
      <c r="BU247" s="145">
        <v>118.2</v>
      </c>
      <c r="BV247" s="145">
        <v>119.6</v>
      </c>
      <c r="BW247" s="145">
        <v>119.2</v>
      </c>
      <c r="BX247" s="145">
        <v>116.8</v>
      </c>
      <c r="BY247" s="145">
        <v>118.3</v>
      </c>
      <c r="BZ247" s="143">
        <v>119.4</v>
      </c>
      <c r="CA247" s="143">
        <v>120.1</v>
      </c>
      <c r="CB247" s="143">
        <v>121.3</v>
      </c>
      <c r="CC247" s="143">
        <v>120.3</v>
      </c>
      <c r="CD247" s="143">
        <v>121.4</v>
      </c>
      <c r="CE247" s="143">
        <v>121.7</v>
      </c>
      <c r="CF247" s="143">
        <v>121.4</v>
      </c>
      <c r="CG247" s="143">
        <v>121.6</v>
      </c>
      <c r="CH247" s="143">
        <v>121.4</v>
      </c>
      <c r="CI247" s="143">
        <v>122.1</v>
      </c>
      <c r="CJ247" s="146">
        <v>122.6</v>
      </c>
      <c r="CK247" s="146">
        <v>123.4</v>
      </c>
      <c r="CL247" s="146">
        <v>124.2</v>
      </c>
      <c r="CM247" s="147">
        <v>126.4</v>
      </c>
      <c r="CN247" s="147">
        <v>126.8</v>
      </c>
      <c r="CO247" s="147">
        <v>126.9</v>
      </c>
      <c r="CP247" s="148">
        <v>126.5</v>
      </c>
      <c r="CQ247" s="149">
        <v>125.1</v>
      </c>
      <c r="CR247" s="149">
        <v>125.8</v>
      </c>
      <c r="CS247" s="149">
        <v>126.3</v>
      </c>
      <c r="CT247" s="149">
        <v>126.5</v>
      </c>
      <c r="CU247" s="150">
        <v>127.4</v>
      </c>
      <c r="CV247" s="150">
        <v>127.6</v>
      </c>
      <c r="CW247" s="150">
        <v>127.7</v>
      </c>
      <c r="CX247" s="150">
        <v>127.5</v>
      </c>
      <c r="CY247" s="150">
        <v>126.6</v>
      </c>
      <c r="CZ247" s="150">
        <v>126.7</v>
      </c>
      <c r="DA247" s="150">
        <v>127.1</v>
      </c>
      <c r="DB247" s="151">
        <v>124.4</v>
      </c>
      <c r="DC247" s="151">
        <v>126</v>
      </c>
      <c r="DD247" s="151">
        <v>124.3</v>
      </c>
      <c r="DE247" s="151">
        <v>124.6</v>
      </c>
      <c r="DF247" s="151">
        <v>125.8</v>
      </c>
      <c r="DG247" s="151">
        <v>127.8</v>
      </c>
      <c r="DH247" s="151">
        <v>128.4</v>
      </c>
      <c r="DI247" s="151">
        <v>127.7</v>
      </c>
      <c r="DJ247" s="151">
        <v>127.4</v>
      </c>
      <c r="DK247" s="151">
        <v>127.8</v>
      </c>
      <c r="DL247" s="151">
        <v>129.30000000000001</v>
      </c>
      <c r="DM247" s="152">
        <v>130.19999999999999</v>
      </c>
      <c r="DN247" s="152">
        <v>131.6</v>
      </c>
      <c r="DO247" s="152">
        <v>131.5</v>
      </c>
      <c r="DP247" s="152">
        <v>131.1</v>
      </c>
      <c r="DQ247" s="152">
        <v>131.80000000000001</v>
      </c>
      <c r="DR247" s="152">
        <v>132.69999999999999</v>
      </c>
      <c r="DS247" s="152">
        <v>133.19999999999999</v>
      </c>
      <c r="DT247" s="152">
        <v>133.6</v>
      </c>
      <c r="DU247" s="152">
        <v>135</v>
      </c>
      <c r="DV247" s="152">
        <v>135.4</v>
      </c>
      <c r="DW247" s="152">
        <v>135.1</v>
      </c>
      <c r="DX247" s="152">
        <v>134.80000000000001</v>
      </c>
      <c r="DY247" s="152">
        <v>134</v>
      </c>
      <c r="DZ247" s="152">
        <v>135.1</v>
      </c>
      <c r="EA247" s="152">
        <v>133.9</v>
      </c>
      <c r="EB247" s="152">
        <v>133.80000000000001</v>
      </c>
      <c r="EC247" s="152">
        <v>134.4</v>
      </c>
      <c r="ED247" s="152">
        <v>134.5</v>
      </c>
      <c r="EE247" s="152">
        <v>134.4</v>
      </c>
      <c r="EF247" s="152">
        <v>135.1</v>
      </c>
      <c r="EG247" s="152">
        <v>134.5</v>
      </c>
      <c r="EH247" s="152">
        <v>134.5</v>
      </c>
      <c r="EI247" s="152">
        <v>135</v>
      </c>
      <c r="EJ247" s="152">
        <v>135.6</v>
      </c>
      <c r="EK247" s="152">
        <v>135.19999999999999</v>
      </c>
      <c r="EL247" s="152">
        <v>135.69999999999999</v>
      </c>
      <c r="EM247" s="152">
        <v>135.4</v>
      </c>
      <c r="EN247" s="152">
        <v>136.80000000000001</v>
      </c>
      <c r="EO247" s="152">
        <v>136.80000000000001</v>
      </c>
      <c r="EP247" s="152">
        <v>136.1</v>
      </c>
      <c r="EQ247" s="152">
        <v>136.6</v>
      </c>
      <c r="ER247" s="152">
        <v>137</v>
      </c>
      <c r="ES247" s="152">
        <v>138.30000000000001</v>
      </c>
      <c r="ET247" s="152">
        <v>139</v>
      </c>
      <c r="EU247" s="152">
        <v>138.19999999999999</v>
      </c>
      <c r="EV247" s="152">
        <v>138.69999999999999</v>
      </c>
      <c r="EW247" s="152">
        <v>137.19999999999999</v>
      </c>
    </row>
    <row r="248" spans="1:153">
      <c r="A248" s="141" t="s">
        <v>7530</v>
      </c>
      <c r="B248" s="141" t="s">
        <v>7531</v>
      </c>
      <c r="C248" s="142">
        <v>0.16275999999999999</v>
      </c>
      <c r="D248" s="143">
        <v>102.2</v>
      </c>
      <c r="E248" s="143">
        <v>101.2</v>
      </c>
      <c r="F248" s="143">
        <v>101.7</v>
      </c>
      <c r="G248" s="143">
        <v>101.7</v>
      </c>
      <c r="H248" s="143">
        <v>101.5</v>
      </c>
      <c r="I248" s="143">
        <v>101.3</v>
      </c>
      <c r="J248" s="143">
        <v>103.6</v>
      </c>
      <c r="K248" s="143">
        <v>100.4</v>
      </c>
      <c r="L248" s="143">
        <v>100.8</v>
      </c>
      <c r="M248" s="143">
        <v>99.9</v>
      </c>
      <c r="N248" s="143">
        <v>98.8</v>
      </c>
      <c r="O248" s="143">
        <v>99.8</v>
      </c>
      <c r="P248" s="143">
        <v>105.1</v>
      </c>
      <c r="Q248" s="143">
        <v>103.7</v>
      </c>
      <c r="R248" s="143">
        <v>107.5</v>
      </c>
      <c r="S248" s="143">
        <v>104.1</v>
      </c>
      <c r="T248" s="143">
        <v>106.6</v>
      </c>
      <c r="U248" s="143">
        <v>106.3</v>
      </c>
      <c r="V248" s="143">
        <v>105.4</v>
      </c>
      <c r="W248" s="143">
        <v>105.5</v>
      </c>
      <c r="X248" s="143">
        <v>108.2</v>
      </c>
      <c r="Y248" s="143">
        <v>109.7</v>
      </c>
      <c r="Z248" s="143">
        <v>108.4</v>
      </c>
      <c r="AA248" s="143">
        <v>110</v>
      </c>
      <c r="AB248" s="143">
        <v>109.1</v>
      </c>
      <c r="AC248" s="143">
        <v>110.8</v>
      </c>
      <c r="AD248" s="143">
        <v>110.9</v>
      </c>
      <c r="AE248" s="143">
        <v>109</v>
      </c>
      <c r="AF248" s="143">
        <v>110.5</v>
      </c>
      <c r="AG248" s="143">
        <v>110</v>
      </c>
      <c r="AH248" s="143">
        <v>112.1</v>
      </c>
      <c r="AI248" s="143">
        <v>111.2</v>
      </c>
      <c r="AJ248" s="143">
        <v>109.7</v>
      </c>
      <c r="AK248" s="143">
        <v>108.2</v>
      </c>
      <c r="AL248" s="143">
        <v>108.9</v>
      </c>
      <c r="AM248" s="143">
        <v>112.9</v>
      </c>
      <c r="AN248" s="143">
        <v>112.5</v>
      </c>
      <c r="AO248" s="143">
        <v>112.3</v>
      </c>
      <c r="AP248" s="143">
        <v>113.3</v>
      </c>
      <c r="AQ248" s="143">
        <v>113.8</v>
      </c>
      <c r="AR248" s="143">
        <v>113</v>
      </c>
      <c r="AS248" s="143">
        <v>113.4</v>
      </c>
      <c r="AT248" s="143">
        <v>112.4</v>
      </c>
      <c r="AU248" s="143">
        <v>112.6</v>
      </c>
      <c r="AV248" s="143">
        <v>112.8</v>
      </c>
      <c r="AW248" s="143">
        <v>113.1</v>
      </c>
      <c r="AX248" s="143">
        <v>113.8</v>
      </c>
      <c r="AY248" s="143">
        <v>114.7</v>
      </c>
      <c r="AZ248" s="143">
        <v>115.3</v>
      </c>
      <c r="BA248" s="143">
        <v>116.7</v>
      </c>
      <c r="BB248" s="143">
        <v>115.8</v>
      </c>
      <c r="BC248" s="143">
        <v>116.9</v>
      </c>
      <c r="BD248" s="143">
        <v>117.2</v>
      </c>
      <c r="BE248" s="143">
        <v>118.3</v>
      </c>
      <c r="BF248" s="143">
        <v>118.3</v>
      </c>
      <c r="BG248" s="143">
        <v>118</v>
      </c>
      <c r="BH248" s="143">
        <v>117.7</v>
      </c>
      <c r="BI248" s="143">
        <v>117.6</v>
      </c>
      <c r="BJ248" s="143">
        <v>118.8</v>
      </c>
      <c r="BK248" s="144">
        <v>119.8</v>
      </c>
      <c r="BL248" s="143">
        <v>121</v>
      </c>
      <c r="BM248" s="143">
        <v>121</v>
      </c>
      <c r="BN248" s="143">
        <v>121.3</v>
      </c>
      <c r="BO248" s="143">
        <v>122.1</v>
      </c>
      <c r="BP248" s="143">
        <v>122</v>
      </c>
      <c r="BQ248" s="143">
        <v>122.9</v>
      </c>
      <c r="BR248" s="145">
        <v>121.8</v>
      </c>
      <c r="BS248" s="145">
        <v>122.4</v>
      </c>
      <c r="BT248" s="145">
        <v>122.2</v>
      </c>
      <c r="BU248" s="145">
        <v>122.4</v>
      </c>
      <c r="BV248" s="145">
        <v>125.1</v>
      </c>
      <c r="BW248" s="145">
        <v>124.8</v>
      </c>
      <c r="BX248" s="145">
        <v>122</v>
      </c>
      <c r="BY248" s="145">
        <v>124.2</v>
      </c>
      <c r="BZ248" s="143">
        <v>124.8</v>
      </c>
      <c r="CA248" s="143">
        <v>124.5</v>
      </c>
      <c r="CB248" s="143">
        <v>126.2</v>
      </c>
      <c r="CC248" s="143">
        <v>124.9</v>
      </c>
      <c r="CD248" s="143">
        <v>125.9</v>
      </c>
      <c r="CE248" s="143">
        <v>125.9</v>
      </c>
      <c r="CF248" s="143">
        <v>125.5</v>
      </c>
      <c r="CG248" s="143">
        <v>125.3</v>
      </c>
      <c r="CH248" s="143">
        <v>125.2</v>
      </c>
      <c r="CI248" s="143">
        <v>126.2</v>
      </c>
      <c r="CJ248" s="146">
        <v>126.6</v>
      </c>
      <c r="CK248" s="146">
        <v>127.4</v>
      </c>
      <c r="CL248" s="146">
        <v>127.7</v>
      </c>
      <c r="CM248" s="147">
        <v>130</v>
      </c>
      <c r="CN248" s="147">
        <v>129.9</v>
      </c>
      <c r="CO248" s="147">
        <v>129.6</v>
      </c>
      <c r="CP248" s="148">
        <v>129.19999999999999</v>
      </c>
      <c r="CQ248" s="149">
        <v>127.6</v>
      </c>
      <c r="CR248" s="149">
        <v>128.80000000000001</v>
      </c>
      <c r="CS248" s="149">
        <v>128.9</v>
      </c>
      <c r="CT248" s="149">
        <v>128.9</v>
      </c>
      <c r="CU248" s="150">
        <v>130.1</v>
      </c>
      <c r="CV248" s="150">
        <v>130.1</v>
      </c>
      <c r="CW248" s="150">
        <v>130.30000000000001</v>
      </c>
      <c r="CX248" s="150">
        <v>130.30000000000001</v>
      </c>
      <c r="CY248" s="150">
        <v>129.30000000000001</v>
      </c>
      <c r="CZ248" s="150">
        <v>129.5</v>
      </c>
      <c r="DA248" s="150">
        <v>129.9</v>
      </c>
      <c r="DB248" s="151">
        <v>126.5</v>
      </c>
      <c r="DC248" s="151">
        <v>128.80000000000001</v>
      </c>
      <c r="DD248" s="151">
        <v>125.3</v>
      </c>
      <c r="DE248" s="151">
        <v>125.4</v>
      </c>
      <c r="DF248" s="151">
        <v>126.8</v>
      </c>
      <c r="DG248" s="151">
        <v>129.5</v>
      </c>
      <c r="DH248" s="151">
        <v>129.5</v>
      </c>
      <c r="DI248" s="151">
        <v>128.80000000000001</v>
      </c>
      <c r="DJ248" s="151">
        <v>128.5</v>
      </c>
      <c r="DK248" s="151">
        <v>128.80000000000001</v>
      </c>
      <c r="DL248" s="151">
        <v>130.4</v>
      </c>
      <c r="DM248" s="152">
        <v>130.9</v>
      </c>
      <c r="DN248" s="152">
        <v>132.80000000000001</v>
      </c>
      <c r="DO248" s="152">
        <v>132.69999999999999</v>
      </c>
      <c r="DP248" s="152">
        <v>131.9</v>
      </c>
      <c r="DQ248" s="152">
        <v>132.5</v>
      </c>
      <c r="DR248" s="152">
        <v>133.5</v>
      </c>
      <c r="DS248" s="152">
        <v>134.30000000000001</v>
      </c>
      <c r="DT248" s="152">
        <v>135.1</v>
      </c>
      <c r="DU248" s="152">
        <v>137.6</v>
      </c>
      <c r="DV248" s="152">
        <v>137</v>
      </c>
      <c r="DW248" s="152">
        <v>135.9</v>
      </c>
      <c r="DX248" s="152">
        <v>135.4</v>
      </c>
      <c r="DY248" s="152">
        <v>134.6</v>
      </c>
      <c r="DZ248" s="152">
        <v>135.4</v>
      </c>
      <c r="EA248" s="152">
        <v>133.69999999999999</v>
      </c>
      <c r="EB248" s="152">
        <v>133.19999999999999</v>
      </c>
      <c r="EC248" s="152">
        <v>133.9</v>
      </c>
      <c r="ED248" s="152">
        <v>133.80000000000001</v>
      </c>
      <c r="EE248" s="152">
        <v>133.6</v>
      </c>
      <c r="EF248" s="152">
        <v>134.1</v>
      </c>
      <c r="EG248" s="152">
        <v>133</v>
      </c>
      <c r="EH248" s="152">
        <v>132.69999999999999</v>
      </c>
      <c r="EI248" s="152">
        <v>133.1</v>
      </c>
      <c r="EJ248" s="152">
        <v>133.6</v>
      </c>
      <c r="EK248" s="152">
        <v>133.1</v>
      </c>
      <c r="EL248" s="152">
        <v>133.5</v>
      </c>
      <c r="EM248" s="152">
        <v>133.30000000000001</v>
      </c>
      <c r="EN248" s="152">
        <v>134.69999999999999</v>
      </c>
      <c r="EO248" s="152">
        <v>134.5</v>
      </c>
      <c r="EP248" s="152">
        <v>134.5</v>
      </c>
      <c r="EQ248" s="152">
        <v>135.80000000000001</v>
      </c>
      <c r="ER248" s="152">
        <v>135.80000000000001</v>
      </c>
      <c r="ES248" s="152">
        <v>137.19999999999999</v>
      </c>
      <c r="ET248" s="152">
        <v>137.80000000000001</v>
      </c>
      <c r="EU248" s="152">
        <v>136.80000000000001</v>
      </c>
      <c r="EV248" s="152">
        <v>137.5</v>
      </c>
      <c r="EW248" s="152">
        <v>135.4</v>
      </c>
    </row>
    <row r="249" spans="1:153">
      <c r="A249" s="141" t="s">
        <v>7532</v>
      </c>
      <c r="B249" s="141" t="s">
        <v>7533</v>
      </c>
      <c r="C249" s="142">
        <v>6.25E-2</v>
      </c>
      <c r="D249" s="143">
        <v>101.6</v>
      </c>
      <c r="E249" s="143">
        <v>101.3</v>
      </c>
      <c r="F249" s="143">
        <v>102.3</v>
      </c>
      <c r="G249" s="143">
        <v>101.7</v>
      </c>
      <c r="H249" s="143">
        <v>102.6</v>
      </c>
      <c r="I249" s="143">
        <v>104.3</v>
      </c>
      <c r="J249" s="143">
        <v>104.1</v>
      </c>
      <c r="K249" s="143">
        <v>104.3</v>
      </c>
      <c r="L249" s="143">
        <v>106.2</v>
      </c>
      <c r="M249" s="143">
        <v>104.6</v>
      </c>
      <c r="N249" s="143">
        <v>104.2</v>
      </c>
      <c r="O249" s="143">
        <v>103.3</v>
      </c>
      <c r="P249" s="143">
        <v>105.9</v>
      </c>
      <c r="Q249" s="143">
        <v>105.6</v>
      </c>
      <c r="R249" s="143">
        <v>106.8</v>
      </c>
      <c r="S249" s="143">
        <v>105.7</v>
      </c>
      <c r="T249" s="143">
        <v>108.7</v>
      </c>
      <c r="U249" s="143">
        <v>110.6</v>
      </c>
      <c r="V249" s="143">
        <v>108.4</v>
      </c>
      <c r="W249" s="143">
        <v>109.4</v>
      </c>
      <c r="X249" s="143">
        <v>108.5</v>
      </c>
      <c r="Y249" s="143">
        <v>108.3</v>
      </c>
      <c r="Z249" s="143">
        <v>108.5</v>
      </c>
      <c r="AA249" s="143">
        <v>109.3</v>
      </c>
      <c r="AB249" s="143">
        <v>111.3</v>
      </c>
      <c r="AC249" s="143">
        <v>112.7</v>
      </c>
      <c r="AD249" s="143">
        <v>113.5</v>
      </c>
      <c r="AE249" s="143">
        <v>113.2</v>
      </c>
      <c r="AF249" s="143">
        <v>113</v>
      </c>
      <c r="AG249" s="143">
        <v>114.1</v>
      </c>
      <c r="AH249" s="143">
        <v>115.7</v>
      </c>
      <c r="AI249" s="143">
        <v>116.1</v>
      </c>
      <c r="AJ249" s="143">
        <v>114.7</v>
      </c>
      <c r="AK249" s="143">
        <v>115.3</v>
      </c>
      <c r="AL249" s="143">
        <v>115.3</v>
      </c>
      <c r="AM249" s="143">
        <v>114.4</v>
      </c>
      <c r="AN249" s="143">
        <v>115.6</v>
      </c>
      <c r="AO249" s="143">
        <v>114.2</v>
      </c>
      <c r="AP249" s="143">
        <v>115</v>
      </c>
      <c r="AQ249" s="143">
        <v>114.9</v>
      </c>
      <c r="AR249" s="143">
        <v>102.2</v>
      </c>
      <c r="AS249" s="143">
        <v>103.1</v>
      </c>
      <c r="AT249" s="143">
        <v>103.2</v>
      </c>
      <c r="AU249" s="143">
        <v>102.2</v>
      </c>
      <c r="AV249" s="143">
        <v>101.3</v>
      </c>
      <c r="AW249" s="143">
        <v>102.8</v>
      </c>
      <c r="AX249" s="143">
        <v>103.7</v>
      </c>
      <c r="AY249" s="143">
        <v>104</v>
      </c>
      <c r="AZ249" s="143">
        <v>104.9</v>
      </c>
      <c r="BA249" s="143">
        <v>105.2</v>
      </c>
      <c r="BB249" s="143">
        <v>105.2</v>
      </c>
      <c r="BC249" s="143">
        <v>105.3</v>
      </c>
      <c r="BD249" s="143">
        <v>106.4</v>
      </c>
      <c r="BE249" s="143">
        <v>107.5</v>
      </c>
      <c r="BF249" s="143">
        <v>106.2</v>
      </c>
      <c r="BG249" s="143">
        <v>106.5</v>
      </c>
      <c r="BH249" s="143">
        <v>104.7</v>
      </c>
      <c r="BI249" s="143">
        <v>104.6</v>
      </c>
      <c r="BJ249" s="143">
        <v>105</v>
      </c>
      <c r="BK249" s="144">
        <v>104.6</v>
      </c>
      <c r="BL249" s="143">
        <v>105.3</v>
      </c>
      <c r="BM249" s="143">
        <v>105.2</v>
      </c>
      <c r="BN249" s="143">
        <v>104.5</v>
      </c>
      <c r="BO249" s="143">
        <v>106</v>
      </c>
      <c r="BP249" s="143">
        <v>107</v>
      </c>
      <c r="BQ249" s="143">
        <v>107.2</v>
      </c>
      <c r="BR249" s="145">
        <v>107.3</v>
      </c>
      <c r="BS249" s="145">
        <v>107.8</v>
      </c>
      <c r="BT249" s="145">
        <v>107.8</v>
      </c>
      <c r="BU249" s="145">
        <v>107.1</v>
      </c>
      <c r="BV249" s="145">
        <v>105.3</v>
      </c>
      <c r="BW249" s="145">
        <v>104.5</v>
      </c>
      <c r="BX249" s="145">
        <v>103.2</v>
      </c>
      <c r="BY249" s="145">
        <v>103.1</v>
      </c>
      <c r="BZ249" s="143">
        <v>105.5</v>
      </c>
      <c r="CA249" s="143">
        <v>108.7</v>
      </c>
      <c r="CB249" s="143">
        <v>108.5</v>
      </c>
      <c r="CC249" s="143">
        <v>108.3</v>
      </c>
      <c r="CD249" s="143">
        <v>109.7</v>
      </c>
      <c r="CE249" s="143">
        <v>110.9</v>
      </c>
      <c r="CF249" s="143">
        <v>110.5</v>
      </c>
      <c r="CG249" s="143">
        <v>112</v>
      </c>
      <c r="CH249" s="143">
        <v>111.4</v>
      </c>
      <c r="CI249" s="143">
        <v>111.4</v>
      </c>
      <c r="CJ249" s="146">
        <v>112</v>
      </c>
      <c r="CK249" s="146">
        <v>113</v>
      </c>
      <c r="CL249" s="146">
        <v>115.2</v>
      </c>
      <c r="CM249" s="147">
        <v>116.9</v>
      </c>
      <c r="CN249" s="147">
        <v>118.8</v>
      </c>
      <c r="CO249" s="147">
        <v>119.8</v>
      </c>
      <c r="CP249" s="148">
        <v>119.3</v>
      </c>
      <c r="CQ249" s="149">
        <v>118.4</v>
      </c>
      <c r="CR249" s="149">
        <v>118.1</v>
      </c>
      <c r="CS249" s="149">
        <v>119.5</v>
      </c>
      <c r="CT249" s="149">
        <v>120.3</v>
      </c>
      <c r="CU249" s="150">
        <v>120.2</v>
      </c>
      <c r="CV249" s="150">
        <v>121.1</v>
      </c>
      <c r="CW249" s="150">
        <v>120.8</v>
      </c>
      <c r="CX249" s="150">
        <v>120</v>
      </c>
      <c r="CY249" s="150">
        <v>119.4</v>
      </c>
      <c r="CZ249" s="150">
        <v>119.5</v>
      </c>
      <c r="DA249" s="150">
        <v>120.1</v>
      </c>
      <c r="DB249" s="151">
        <v>119.1</v>
      </c>
      <c r="DC249" s="151">
        <v>118.7</v>
      </c>
      <c r="DD249" s="151">
        <v>121.6</v>
      </c>
      <c r="DE249" s="151">
        <v>122.6</v>
      </c>
      <c r="DF249" s="151">
        <v>123</v>
      </c>
      <c r="DG249" s="151">
        <v>123.3</v>
      </c>
      <c r="DH249" s="151">
        <v>125.3</v>
      </c>
      <c r="DI249" s="151">
        <v>124.8</v>
      </c>
      <c r="DJ249" s="151">
        <v>124.7</v>
      </c>
      <c r="DK249" s="151">
        <v>125.2</v>
      </c>
      <c r="DL249" s="151">
        <v>126.5</v>
      </c>
      <c r="DM249" s="152">
        <v>128.1</v>
      </c>
      <c r="DN249" s="152">
        <v>128.5</v>
      </c>
      <c r="DO249" s="152">
        <v>128.6</v>
      </c>
      <c r="DP249" s="152">
        <v>129.1</v>
      </c>
      <c r="DQ249" s="152">
        <v>130.19999999999999</v>
      </c>
      <c r="DR249" s="152">
        <v>130.80000000000001</v>
      </c>
      <c r="DS249" s="152">
        <v>130.30000000000001</v>
      </c>
      <c r="DT249" s="152">
        <v>129.69999999999999</v>
      </c>
      <c r="DU249" s="152">
        <v>128.1</v>
      </c>
      <c r="DV249" s="152">
        <v>131.1</v>
      </c>
      <c r="DW249" s="152">
        <v>132.80000000000001</v>
      </c>
      <c r="DX249" s="152">
        <v>133.1</v>
      </c>
      <c r="DY249" s="152">
        <v>132.5</v>
      </c>
      <c r="DZ249" s="152">
        <v>134.30000000000001</v>
      </c>
      <c r="EA249" s="152">
        <v>134.5</v>
      </c>
      <c r="EB249" s="152">
        <v>135.19999999999999</v>
      </c>
      <c r="EC249" s="152">
        <v>135.80000000000001</v>
      </c>
      <c r="ED249" s="152">
        <v>136.4</v>
      </c>
      <c r="EE249" s="152">
        <v>136.6</v>
      </c>
      <c r="EF249" s="152">
        <v>137.5</v>
      </c>
      <c r="EG249" s="152">
        <v>138.4</v>
      </c>
      <c r="EH249" s="152">
        <v>139.1</v>
      </c>
      <c r="EI249" s="152">
        <v>140.19999999999999</v>
      </c>
      <c r="EJ249" s="152">
        <v>141.1</v>
      </c>
      <c r="EK249" s="152">
        <v>140.69999999999999</v>
      </c>
      <c r="EL249" s="152">
        <v>141.5</v>
      </c>
      <c r="EM249" s="152">
        <v>141</v>
      </c>
      <c r="EN249" s="152">
        <v>142.4</v>
      </c>
      <c r="EO249" s="152">
        <v>143</v>
      </c>
      <c r="EP249" s="152">
        <v>140.1</v>
      </c>
      <c r="EQ249" s="152">
        <v>138.69999999999999</v>
      </c>
      <c r="ER249" s="152">
        <v>140.1</v>
      </c>
      <c r="ES249" s="152">
        <v>141.4</v>
      </c>
      <c r="ET249" s="152">
        <v>142.1</v>
      </c>
      <c r="EU249" s="152">
        <v>142</v>
      </c>
      <c r="EV249" s="152">
        <v>141.80000000000001</v>
      </c>
      <c r="EW249" s="152">
        <v>141.9</v>
      </c>
    </row>
    <row r="250" spans="1:153">
      <c r="A250" s="141" t="s">
        <v>7534</v>
      </c>
      <c r="B250" s="141" t="s">
        <v>7535</v>
      </c>
      <c r="C250" s="142">
        <v>0.27548</v>
      </c>
      <c r="D250" s="143">
        <v>102</v>
      </c>
      <c r="E250" s="143">
        <v>102.7</v>
      </c>
      <c r="F250" s="143">
        <v>103.4</v>
      </c>
      <c r="G250" s="143">
        <v>104.5</v>
      </c>
      <c r="H250" s="143">
        <v>104.2</v>
      </c>
      <c r="I250" s="143">
        <v>104.6</v>
      </c>
      <c r="J250" s="143">
        <v>105.3</v>
      </c>
      <c r="K250" s="143">
        <v>105.6</v>
      </c>
      <c r="L250" s="143">
        <v>106.6</v>
      </c>
      <c r="M250" s="143">
        <v>108.9</v>
      </c>
      <c r="N250" s="143">
        <v>109.6</v>
      </c>
      <c r="O250" s="143">
        <v>111.7</v>
      </c>
      <c r="P250" s="143">
        <v>112.5</v>
      </c>
      <c r="Q250" s="143">
        <v>112</v>
      </c>
      <c r="R250" s="143">
        <v>110.8</v>
      </c>
      <c r="S250" s="143">
        <v>109.9</v>
      </c>
      <c r="T250" s="143">
        <v>110.1</v>
      </c>
      <c r="U250" s="143">
        <v>110.4</v>
      </c>
      <c r="V250" s="143">
        <v>110.7</v>
      </c>
      <c r="W250" s="143">
        <v>111.7</v>
      </c>
      <c r="X250" s="143">
        <v>114</v>
      </c>
      <c r="Y250" s="143">
        <v>113.3</v>
      </c>
      <c r="Z250" s="143">
        <v>113.5</v>
      </c>
      <c r="AA250" s="143">
        <v>115.3</v>
      </c>
      <c r="AB250" s="143">
        <v>114.3</v>
      </c>
      <c r="AC250" s="143">
        <v>113.3</v>
      </c>
      <c r="AD250" s="143">
        <v>113.8</v>
      </c>
      <c r="AE250" s="143">
        <v>114.2</v>
      </c>
      <c r="AF250" s="143">
        <v>115.2</v>
      </c>
      <c r="AG250" s="143">
        <v>115.1</v>
      </c>
      <c r="AH250" s="143">
        <v>115.6</v>
      </c>
      <c r="AI250" s="143">
        <v>116.4</v>
      </c>
      <c r="AJ250" s="143">
        <v>117.6</v>
      </c>
      <c r="AK250" s="143">
        <v>118.1</v>
      </c>
      <c r="AL250" s="143">
        <v>116.8</v>
      </c>
      <c r="AM250" s="143">
        <v>116.9</v>
      </c>
      <c r="AN250" s="143">
        <v>117.9</v>
      </c>
      <c r="AO250" s="143">
        <v>118.3</v>
      </c>
      <c r="AP250" s="143">
        <v>118</v>
      </c>
      <c r="AQ250" s="143">
        <v>118.5</v>
      </c>
      <c r="AR250" s="143">
        <v>119.7</v>
      </c>
      <c r="AS250" s="143">
        <v>119.5</v>
      </c>
      <c r="AT250" s="143">
        <v>122.3</v>
      </c>
      <c r="AU250" s="143">
        <v>122.2</v>
      </c>
      <c r="AV250" s="143">
        <v>122.8</v>
      </c>
      <c r="AW250" s="143">
        <v>122.8</v>
      </c>
      <c r="AX250" s="143">
        <v>122.8</v>
      </c>
      <c r="AY250" s="143">
        <v>122.1</v>
      </c>
      <c r="AZ250" s="143">
        <v>123.5</v>
      </c>
      <c r="BA250" s="143">
        <v>124.3</v>
      </c>
      <c r="BB250" s="143">
        <v>123</v>
      </c>
      <c r="BC250" s="143">
        <v>120.9</v>
      </c>
      <c r="BD250" s="143">
        <v>120.1</v>
      </c>
      <c r="BE250" s="143">
        <v>119.5</v>
      </c>
      <c r="BF250" s="143">
        <v>119.6</v>
      </c>
      <c r="BG250" s="143">
        <v>119.6</v>
      </c>
      <c r="BH250" s="143">
        <v>122</v>
      </c>
      <c r="BI250" s="143">
        <v>123</v>
      </c>
      <c r="BJ250" s="143">
        <v>122.7</v>
      </c>
      <c r="BK250" s="144">
        <v>122.9</v>
      </c>
      <c r="BL250" s="143">
        <v>123.5</v>
      </c>
      <c r="BM250" s="143">
        <v>123.6</v>
      </c>
      <c r="BN250" s="143">
        <v>123</v>
      </c>
      <c r="BO250" s="143">
        <v>127.8</v>
      </c>
      <c r="BP250" s="143">
        <v>125.8</v>
      </c>
      <c r="BQ250" s="143">
        <v>126.6</v>
      </c>
      <c r="BR250" s="145">
        <v>127</v>
      </c>
      <c r="BS250" s="145">
        <v>129</v>
      </c>
      <c r="BT250" s="145">
        <v>130.69999999999999</v>
      </c>
      <c r="BU250" s="145">
        <v>131</v>
      </c>
      <c r="BV250" s="145">
        <v>129.9</v>
      </c>
      <c r="BW250" s="145">
        <v>130.5</v>
      </c>
      <c r="BX250" s="145">
        <v>131.69999999999999</v>
      </c>
      <c r="BY250" s="145">
        <v>130.80000000000001</v>
      </c>
      <c r="BZ250" s="143">
        <v>129.9</v>
      </c>
      <c r="CA250" s="143">
        <v>129.69999999999999</v>
      </c>
      <c r="CB250" s="143">
        <v>129.5</v>
      </c>
      <c r="CC250" s="143">
        <v>130</v>
      </c>
      <c r="CD250" s="143">
        <v>131.1</v>
      </c>
      <c r="CE250" s="143">
        <v>132.80000000000001</v>
      </c>
      <c r="CF250" s="143">
        <v>131.9</v>
      </c>
      <c r="CG250" s="143">
        <v>131.9</v>
      </c>
      <c r="CH250" s="143">
        <v>132</v>
      </c>
      <c r="CI250" s="143">
        <v>132.80000000000001</v>
      </c>
      <c r="CJ250" s="146">
        <v>133.30000000000001</v>
      </c>
      <c r="CK250" s="146">
        <v>132</v>
      </c>
      <c r="CL250" s="146">
        <v>132.5</v>
      </c>
      <c r="CM250" s="147">
        <v>130.4</v>
      </c>
      <c r="CN250" s="147">
        <v>129.80000000000001</v>
      </c>
      <c r="CO250" s="147">
        <v>130.80000000000001</v>
      </c>
      <c r="CP250" s="148">
        <v>128.6</v>
      </c>
      <c r="CQ250" s="149">
        <v>130.5</v>
      </c>
      <c r="CR250" s="149">
        <v>129.5</v>
      </c>
      <c r="CS250" s="149">
        <v>130.80000000000001</v>
      </c>
      <c r="CT250" s="149">
        <v>129.1</v>
      </c>
      <c r="CU250" s="150">
        <v>129.9</v>
      </c>
      <c r="CV250" s="150">
        <v>130.69999999999999</v>
      </c>
      <c r="CW250" s="150">
        <v>131.1</v>
      </c>
      <c r="CX250" s="150">
        <v>130.5</v>
      </c>
      <c r="CY250" s="150">
        <v>129.69999999999999</v>
      </c>
      <c r="CZ250" s="150">
        <v>130.4</v>
      </c>
      <c r="DA250" s="150">
        <v>129</v>
      </c>
      <c r="DB250" s="151">
        <v>128.5</v>
      </c>
      <c r="DC250" s="151">
        <v>128.5</v>
      </c>
      <c r="DD250" s="151">
        <v>128.1</v>
      </c>
      <c r="DE250" s="151">
        <v>129.1</v>
      </c>
      <c r="DF250" s="151">
        <v>130.4</v>
      </c>
      <c r="DG250" s="151">
        <v>129.6</v>
      </c>
      <c r="DH250" s="151">
        <v>129.5</v>
      </c>
      <c r="DI250" s="151">
        <v>129.6</v>
      </c>
      <c r="DJ250" s="151">
        <v>128.80000000000001</v>
      </c>
      <c r="DK250" s="151">
        <v>128.6</v>
      </c>
      <c r="DL250" s="151">
        <v>130.5</v>
      </c>
      <c r="DM250" s="152">
        <v>129.5</v>
      </c>
      <c r="DN250" s="152">
        <v>129.4</v>
      </c>
      <c r="DO250" s="152">
        <v>128.69999999999999</v>
      </c>
      <c r="DP250" s="152">
        <v>128.5</v>
      </c>
      <c r="DQ250" s="152">
        <v>128.4</v>
      </c>
      <c r="DR250" s="152">
        <v>127.3</v>
      </c>
      <c r="DS250" s="152">
        <v>123.9</v>
      </c>
      <c r="DT250" s="152">
        <v>125</v>
      </c>
      <c r="DU250" s="152">
        <v>124.1</v>
      </c>
      <c r="DV250" s="152">
        <v>124.3</v>
      </c>
      <c r="DW250" s="152">
        <v>122.9</v>
      </c>
      <c r="DX250" s="152">
        <v>123</v>
      </c>
      <c r="DY250" s="152">
        <v>122.7</v>
      </c>
      <c r="DZ250" s="152">
        <v>123.3</v>
      </c>
      <c r="EA250" s="152">
        <v>122.7</v>
      </c>
      <c r="EB250" s="152">
        <v>122.3</v>
      </c>
      <c r="EC250" s="152">
        <v>124.3</v>
      </c>
      <c r="ED250" s="152">
        <v>124.4</v>
      </c>
      <c r="EE250" s="152">
        <v>125.5</v>
      </c>
      <c r="EF250" s="152">
        <v>125.8</v>
      </c>
      <c r="EG250" s="152">
        <v>125.2</v>
      </c>
      <c r="EH250" s="152">
        <v>125.6</v>
      </c>
      <c r="EI250" s="152">
        <v>125.3</v>
      </c>
      <c r="EJ250" s="152">
        <v>125.1</v>
      </c>
      <c r="EK250" s="152">
        <v>125.2</v>
      </c>
      <c r="EL250" s="152">
        <v>125.3</v>
      </c>
      <c r="EM250" s="152">
        <v>124.7</v>
      </c>
      <c r="EN250" s="152">
        <v>124.5</v>
      </c>
      <c r="EO250" s="152">
        <v>125.8</v>
      </c>
      <c r="EP250" s="152">
        <v>126.8</v>
      </c>
      <c r="EQ250" s="152">
        <v>126.7</v>
      </c>
      <c r="ER250" s="152">
        <v>128.1</v>
      </c>
      <c r="ES250" s="152">
        <v>127.8</v>
      </c>
      <c r="ET250" s="152">
        <v>127.4</v>
      </c>
      <c r="EU250" s="152">
        <v>127.3</v>
      </c>
      <c r="EV250" s="152">
        <v>127.3</v>
      </c>
      <c r="EW250" s="152">
        <v>128.19999999999999</v>
      </c>
    </row>
    <row r="251" spans="1:153">
      <c r="A251" s="141" t="s">
        <v>7536</v>
      </c>
      <c r="B251" s="141" t="s">
        <v>7537</v>
      </c>
      <c r="C251" s="142">
        <v>0.25792999999999999</v>
      </c>
      <c r="D251" s="143">
        <v>102</v>
      </c>
      <c r="E251" s="143">
        <v>102.8</v>
      </c>
      <c r="F251" s="143">
        <v>103.5</v>
      </c>
      <c r="G251" s="143">
        <v>104.7</v>
      </c>
      <c r="H251" s="143">
        <v>104.3</v>
      </c>
      <c r="I251" s="143">
        <v>104.7</v>
      </c>
      <c r="J251" s="143">
        <v>105.4</v>
      </c>
      <c r="K251" s="143">
        <v>105.7</v>
      </c>
      <c r="L251" s="143">
        <v>106.6</v>
      </c>
      <c r="M251" s="143">
        <v>108.9</v>
      </c>
      <c r="N251" s="143">
        <v>109.6</v>
      </c>
      <c r="O251" s="143">
        <v>111.8</v>
      </c>
      <c r="P251" s="143">
        <v>112.5</v>
      </c>
      <c r="Q251" s="143">
        <v>111.9</v>
      </c>
      <c r="R251" s="143">
        <v>110.8</v>
      </c>
      <c r="S251" s="143">
        <v>109.7</v>
      </c>
      <c r="T251" s="143">
        <v>110</v>
      </c>
      <c r="U251" s="143">
        <v>110.3</v>
      </c>
      <c r="V251" s="143">
        <v>110.7</v>
      </c>
      <c r="W251" s="143">
        <v>111.7</v>
      </c>
      <c r="X251" s="143">
        <v>114.1</v>
      </c>
      <c r="Y251" s="143">
        <v>113.2</v>
      </c>
      <c r="Z251" s="143">
        <v>113.4</v>
      </c>
      <c r="AA251" s="143">
        <v>115.3</v>
      </c>
      <c r="AB251" s="143">
        <v>114</v>
      </c>
      <c r="AC251" s="143">
        <v>113.1</v>
      </c>
      <c r="AD251" s="143">
        <v>113.7</v>
      </c>
      <c r="AE251" s="143">
        <v>113.9</v>
      </c>
      <c r="AF251" s="143">
        <v>115.1</v>
      </c>
      <c r="AG251" s="143">
        <v>115.1</v>
      </c>
      <c r="AH251" s="143">
        <v>115.4</v>
      </c>
      <c r="AI251" s="143">
        <v>116.3</v>
      </c>
      <c r="AJ251" s="143">
        <v>117.7</v>
      </c>
      <c r="AK251" s="143">
        <v>117.9</v>
      </c>
      <c r="AL251" s="143">
        <v>116.6</v>
      </c>
      <c r="AM251" s="143">
        <v>116.7</v>
      </c>
      <c r="AN251" s="143">
        <v>117.9</v>
      </c>
      <c r="AO251" s="143">
        <v>118.3</v>
      </c>
      <c r="AP251" s="143">
        <v>118</v>
      </c>
      <c r="AQ251" s="143">
        <v>118.6</v>
      </c>
      <c r="AR251" s="143">
        <v>120.2</v>
      </c>
      <c r="AS251" s="143">
        <v>119.9</v>
      </c>
      <c r="AT251" s="143">
        <v>122.9</v>
      </c>
      <c r="AU251" s="143">
        <v>122.8</v>
      </c>
      <c r="AV251" s="143">
        <v>123.4</v>
      </c>
      <c r="AW251" s="143">
        <v>123.3</v>
      </c>
      <c r="AX251" s="143">
        <v>123.3</v>
      </c>
      <c r="AY251" s="143">
        <v>122.4</v>
      </c>
      <c r="AZ251" s="143">
        <v>123.9</v>
      </c>
      <c r="BA251" s="143">
        <v>124.7</v>
      </c>
      <c r="BB251" s="143">
        <v>123.4</v>
      </c>
      <c r="BC251" s="143">
        <v>121.1</v>
      </c>
      <c r="BD251" s="143">
        <v>120.2</v>
      </c>
      <c r="BE251" s="143">
        <v>119.7</v>
      </c>
      <c r="BF251" s="143">
        <v>119.7</v>
      </c>
      <c r="BG251" s="143">
        <v>119.9</v>
      </c>
      <c r="BH251" s="143">
        <v>122.2</v>
      </c>
      <c r="BI251" s="143">
        <v>123.4</v>
      </c>
      <c r="BJ251" s="143">
        <v>123.1</v>
      </c>
      <c r="BK251" s="144">
        <v>123.3</v>
      </c>
      <c r="BL251" s="143">
        <v>124</v>
      </c>
      <c r="BM251" s="143">
        <v>124</v>
      </c>
      <c r="BN251" s="143">
        <v>123.3</v>
      </c>
      <c r="BO251" s="143">
        <v>127.8</v>
      </c>
      <c r="BP251" s="143">
        <v>125.9</v>
      </c>
      <c r="BQ251" s="143">
        <v>126.8</v>
      </c>
      <c r="BR251" s="145">
        <v>127.2</v>
      </c>
      <c r="BS251" s="145">
        <v>129.30000000000001</v>
      </c>
      <c r="BT251" s="145">
        <v>131</v>
      </c>
      <c r="BU251" s="145">
        <v>131.4</v>
      </c>
      <c r="BV251" s="145">
        <v>130.30000000000001</v>
      </c>
      <c r="BW251" s="145">
        <v>130.9</v>
      </c>
      <c r="BX251" s="145">
        <v>132.19999999999999</v>
      </c>
      <c r="BY251" s="145">
        <v>131.19999999999999</v>
      </c>
      <c r="BZ251" s="143">
        <v>130.30000000000001</v>
      </c>
      <c r="CA251" s="143">
        <v>129.9</v>
      </c>
      <c r="CB251" s="143">
        <v>129.69999999999999</v>
      </c>
      <c r="CC251" s="143">
        <v>130.30000000000001</v>
      </c>
      <c r="CD251" s="143">
        <v>131.5</v>
      </c>
      <c r="CE251" s="143">
        <v>133.4</v>
      </c>
      <c r="CF251" s="143">
        <v>132.4</v>
      </c>
      <c r="CG251" s="143">
        <v>132.4</v>
      </c>
      <c r="CH251" s="143">
        <v>132.5</v>
      </c>
      <c r="CI251" s="143">
        <v>133.4</v>
      </c>
      <c r="CJ251" s="146">
        <v>133.9</v>
      </c>
      <c r="CK251" s="146">
        <v>132.6</v>
      </c>
      <c r="CL251" s="146">
        <v>133</v>
      </c>
      <c r="CM251" s="147">
        <v>130.69999999999999</v>
      </c>
      <c r="CN251" s="147">
        <v>130.1</v>
      </c>
      <c r="CO251" s="147">
        <v>131.30000000000001</v>
      </c>
      <c r="CP251" s="148">
        <v>128.9</v>
      </c>
      <c r="CQ251" s="149">
        <v>131</v>
      </c>
      <c r="CR251" s="149">
        <v>130</v>
      </c>
      <c r="CS251" s="149">
        <v>131.4</v>
      </c>
      <c r="CT251" s="149">
        <v>129.6</v>
      </c>
      <c r="CU251" s="150">
        <v>130</v>
      </c>
      <c r="CV251" s="150">
        <v>130.6</v>
      </c>
      <c r="CW251" s="150">
        <v>131.1</v>
      </c>
      <c r="CX251" s="150">
        <v>130.6</v>
      </c>
      <c r="CY251" s="150">
        <v>130</v>
      </c>
      <c r="CZ251" s="150">
        <v>130.69999999999999</v>
      </c>
      <c r="DA251" s="150">
        <v>129.4</v>
      </c>
      <c r="DB251" s="151">
        <v>128.9</v>
      </c>
      <c r="DC251" s="151">
        <v>128.9</v>
      </c>
      <c r="DD251" s="151">
        <v>128.6</v>
      </c>
      <c r="DE251" s="151">
        <v>129.4</v>
      </c>
      <c r="DF251" s="151">
        <v>130.69999999999999</v>
      </c>
      <c r="DG251" s="151">
        <v>129.9</v>
      </c>
      <c r="DH251" s="151">
        <v>129.69999999999999</v>
      </c>
      <c r="DI251" s="151">
        <v>129.80000000000001</v>
      </c>
      <c r="DJ251" s="151">
        <v>128.9</v>
      </c>
      <c r="DK251" s="151">
        <v>128.69999999999999</v>
      </c>
      <c r="DL251" s="151">
        <v>130.80000000000001</v>
      </c>
      <c r="DM251" s="152">
        <v>129.6</v>
      </c>
      <c r="DN251" s="152">
        <v>129.6</v>
      </c>
      <c r="DO251" s="152">
        <v>128.9</v>
      </c>
      <c r="DP251" s="152">
        <v>128.69999999999999</v>
      </c>
      <c r="DQ251" s="152">
        <v>128.5</v>
      </c>
      <c r="DR251" s="152">
        <v>127.4</v>
      </c>
      <c r="DS251" s="152">
        <v>123.7</v>
      </c>
      <c r="DT251" s="152">
        <v>124.8</v>
      </c>
      <c r="DU251" s="152">
        <v>124</v>
      </c>
      <c r="DV251" s="152">
        <v>124.2</v>
      </c>
      <c r="DW251" s="152">
        <v>122.6</v>
      </c>
      <c r="DX251" s="152">
        <v>122.7</v>
      </c>
      <c r="DY251" s="152">
        <v>122.4</v>
      </c>
      <c r="DZ251" s="152">
        <v>122.9</v>
      </c>
      <c r="EA251" s="152">
        <v>122.4</v>
      </c>
      <c r="EB251" s="152">
        <v>121.8</v>
      </c>
      <c r="EC251" s="152">
        <v>124</v>
      </c>
      <c r="ED251" s="152">
        <v>124.1</v>
      </c>
      <c r="EE251" s="152">
        <v>125.3</v>
      </c>
      <c r="EF251" s="152">
        <v>125.5</v>
      </c>
      <c r="EG251" s="152">
        <v>125</v>
      </c>
      <c r="EH251" s="152">
        <v>125.4</v>
      </c>
      <c r="EI251" s="152">
        <v>125.1</v>
      </c>
      <c r="EJ251" s="152">
        <v>124.9</v>
      </c>
      <c r="EK251" s="152">
        <v>125</v>
      </c>
      <c r="EL251" s="152">
        <v>125</v>
      </c>
      <c r="EM251" s="152">
        <v>124.4</v>
      </c>
      <c r="EN251" s="152">
        <v>124.2</v>
      </c>
      <c r="EO251" s="152">
        <v>125.7</v>
      </c>
      <c r="EP251" s="152">
        <v>126.7</v>
      </c>
      <c r="EQ251" s="152">
        <v>126.6</v>
      </c>
      <c r="ER251" s="152">
        <v>128.1</v>
      </c>
      <c r="ES251" s="152">
        <v>127.7</v>
      </c>
      <c r="ET251" s="152">
        <v>127.4</v>
      </c>
      <c r="EU251" s="152">
        <v>127.3</v>
      </c>
      <c r="EV251" s="152">
        <v>127.3</v>
      </c>
      <c r="EW251" s="152">
        <v>128.30000000000001</v>
      </c>
    </row>
    <row r="252" spans="1:153">
      <c r="A252" s="141" t="s">
        <v>7538</v>
      </c>
      <c r="B252" s="141" t="s">
        <v>7539</v>
      </c>
      <c r="C252" s="142">
        <v>1.755E-2</v>
      </c>
      <c r="D252" s="143">
        <v>101.7</v>
      </c>
      <c r="E252" s="143">
        <v>101.8</v>
      </c>
      <c r="F252" s="143">
        <v>102.1</v>
      </c>
      <c r="G252" s="143">
        <v>102.1</v>
      </c>
      <c r="H252" s="143">
        <v>102</v>
      </c>
      <c r="I252" s="143">
        <v>102.2</v>
      </c>
      <c r="J252" s="143">
        <v>102.5</v>
      </c>
      <c r="K252" s="143">
        <v>104.3</v>
      </c>
      <c r="L252" s="143">
        <v>106.4</v>
      </c>
      <c r="M252" s="143">
        <v>108.6</v>
      </c>
      <c r="N252" s="143">
        <v>109.5</v>
      </c>
      <c r="O252" s="143">
        <v>109.3</v>
      </c>
      <c r="P252" s="143">
        <v>112.8</v>
      </c>
      <c r="Q252" s="143">
        <v>113</v>
      </c>
      <c r="R252" s="143">
        <v>111.8</v>
      </c>
      <c r="S252" s="143">
        <v>112.6</v>
      </c>
      <c r="T252" s="143">
        <v>110.8</v>
      </c>
      <c r="U252" s="143">
        <v>111.8</v>
      </c>
      <c r="V252" s="143">
        <v>110.7</v>
      </c>
      <c r="W252" s="143">
        <v>111.9</v>
      </c>
      <c r="X252" s="143">
        <v>112.7</v>
      </c>
      <c r="Y252" s="143">
        <v>114.3</v>
      </c>
      <c r="Z252" s="143">
        <v>115.1</v>
      </c>
      <c r="AA252" s="143">
        <v>115.2</v>
      </c>
      <c r="AB252" s="143">
        <v>117.6</v>
      </c>
      <c r="AC252" s="143">
        <v>116.6</v>
      </c>
      <c r="AD252" s="143">
        <v>116.4</v>
      </c>
      <c r="AE252" s="143">
        <v>118.6</v>
      </c>
      <c r="AF252" s="143">
        <v>117.2</v>
      </c>
      <c r="AG252" s="143">
        <v>115.5</v>
      </c>
      <c r="AH252" s="143">
        <v>117.5</v>
      </c>
      <c r="AI252" s="143">
        <v>117</v>
      </c>
      <c r="AJ252" s="143">
        <v>117.4</v>
      </c>
      <c r="AK252" s="143">
        <v>120.2</v>
      </c>
      <c r="AL252" s="143">
        <v>120.5</v>
      </c>
      <c r="AM252" s="143">
        <v>120.8</v>
      </c>
      <c r="AN252" s="143">
        <v>118.4</v>
      </c>
      <c r="AO252" s="143">
        <v>118.6</v>
      </c>
      <c r="AP252" s="143">
        <v>117.6</v>
      </c>
      <c r="AQ252" s="143">
        <v>116.7</v>
      </c>
      <c r="AR252" s="143">
        <v>112.6</v>
      </c>
      <c r="AS252" s="143">
        <v>113.3</v>
      </c>
      <c r="AT252" s="143">
        <v>112.9</v>
      </c>
      <c r="AU252" s="143">
        <v>113</v>
      </c>
      <c r="AV252" s="143">
        <v>114.3</v>
      </c>
      <c r="AW252" s="143">
        <v>115.3</v>
      </c>
      <c r="AX252" s="143">
        <v>115.1</v>
      </c>
      <c r="AY252" s="143">
        <v>117.2</v>
      </c>
      <c r="AZ252" s="143">
        <v>117.6</v>
      </c>
      <c r="BA252" s="143">
        <v>117.5</v>
      </c>
      <c r="BB252" s="143">
        <v>118.1</v>
      </c>
      <c r="BC252" s="143">
        <v>117.6</v>
      </c>
      <c r="BD252" s="143">
        <v>118.9</v>
      </c>
      <c r="BE252" s="143">
        <v>117.1</v>
      </c>
      <c r="BF252" s="143">
        <v>117.1</v>
      </c>
      <c r="BG252" s="143">
        <v>115</v>
      </c>
      <c r="BH252" s="143">
        <v>118.4</v>
      </c>
      <c r="BI252" s="143">
        <v>117.2</v>
      </c>
      <c r="BJ252" s="143">
        <v>117.4</v>
      </c>
      <c r="BK252" s="144">
        <v>116.3</v>
      </c>
      <c r="BL252" s="143">
        <v>117.1</v>
      </c>
      <c r="BM252" s="143">
        <v>117.7</v>
      </c>
      <c r="BN252" s="143">
        <v>117.9</v>
      </c>
      <c r="BO252" s="143">
        <v>127.7</v>
      </c>
      <c r="BP252" s="143">
        <v>125.4</v>
      </c>
      <c r="BQ252" s="143">
        <v>124.4</v>
      </c>
      <c r="BR252" s="145">
        <v>123.6</v>
      </c>
      <c r="BS252" s="145">
        <v>124.1</v>
      </c>
      <c r="BT252" s="145">
        <v>126.8</v>
      </c>
      <c r="BU252" s="145">
        <v>125.1</v>
      </c>
      <c r="BV252" s="145">
        <v>124</v>
      </c>
      <c r="BW252" s="145">
        <v>124</v>
      </c>
      <c r="BX252" s="145">
        <v>125.4</v>
      </c>
      <c r="BY252" s="145">
        <v>125.1</v>
      </c>
      <c r="BZ252" s="143">
        <v>124.1</v>
      </c>
      <c r="CA252" s="143">
        <v>126.8</v>
      </c>
      <c r="CB252" s="143">
        <v>125.9</v>
      </c>
      <c r="CC252" s="143">
        <v>125.6</v>
      </c>
      <c r="CD252" s="143">
        <v>125.4</v>
      </c>
      <c r="CE252" s="143">
        <v>124.7</v>
      </c>
      <c r="CF252" s="143">
        <v>123.9</v>
      </c>
      <c r="CG252" s="143">
        <v>124.3</v>
      </c>
      <c r="CH252" s="143">
        <v>124.2</v>
      </c>
      <c r="CI252" s="143">
        <v>125</v>
      </c>
      <c r="CJ252" s="146">
        <v>123.9</v>
      </c>
      <c r="CK252" s="146">
        <v>123.9</v>
      </c>
      <c r="CL252" s="146">
        <v>125</v>
      </c>
      <c r="CM252" s="147">
        <v>126.2</v>
      </c>
      <c r="CN252" s="147">
        <v>124.8</v>
      </c>
      <c r="CO252" s="147">
        <v>123.5</v>
      </c>
      <c r="CP252" s="148">
        <v>124.4</v>
      </c>
      <c r="CQ252" s="149">
        <v>123.2</v>
      </c>
      <c r="CR252" s="149">
        <v>122.5</v>
      </c>
      <c r="CS252" s="149">
        <v>123.1</v>
      </c>
      <c r="CT252" s="149">
        <v>121.9</v>
      </c>
      <c r="CU252" s="150">
        <v>128.19999999999999</v>
      </c>
      <c r="CV252" s="150">
        <v>131.1</v>
      </c>
      <c r="CW252" s="150">
        <v>131.69999999999999</v>
      </c>
      <c r="CX252" s="150">
        <v>129.30000000000001</v>
      </c>
      <c r="CY252" s="150">
        <v>124.8</v>
      </c>
      <c r="CZ252" s="150">
        <v>126.7</v>
      </c>
      <c r="DA252" s="150">
        <v>122.4</v>
      </c>
      <c r="DB252" s="151">
        <v>122.8</v>
      </c>
      <c r="DC252" s="151">
        <v>123.2</v>
      </c>
      <c r="DD252" s="151">
        <v>121.5</v>
      </c>
      <c r="DE252" s="151">
        <v>125.5</v>
      </c>
      <c r="DF252" s="151">
        <v>126.2</v>
      </c>
      <c r="DG252" s="151">
        <v>124.9</v>
      </c>
      <c r="DH252" s="151">
        <v>126.8</v>
      </c>
      <c r="DI252" s="151">
        <v>126.8</v>
      </c>
      <c r="DJ252" s="151">
        <v>127.2</v>
      </c>
      <c r="DK252" s="151">
        <v>127.2</v>
      </c>
      <c r="DL252" s="151">
        <v>126.8</v>
      </c>
      <c r="DM252" s="152">
        <v>127.8</v>
      </c>
      <c r="DN252" s="152">
        <v>126.4</v>
      </c>
      <c r="DO252" s="152">
        <v>125.6</v>
      </c>
      <c r="DP252" s="152">
        <v>125.2</v>
      </c>
      <c r="DQ252" s="152">
        <v>126.1</v>
      </c>
      <c r="DR252" s="152">
        <v>126.5</v>
      </c>
      <c r="DS252" s="152">
        <v>126.6</v>
      </c>
      <c r="DT252" s="152">
        <v>126.5</v>
      </c>
      <c r="DU252" s="152">
        <v>126.6</v>
      </c>
      <c r="DV252" s="152">
        <v>125.9</v>
      </c>
      <c r="DW252" s="152">
        <v>127.1</v>
      </c>
      <c r="DX252" s="152">
        <v>127</v>
      </c>
      <c r="DY252" s="152">
        <v>127.3</v>
      </c>
      <c r="DZ252" s="152">
        <v>128.69999999999999</v>
      </c>
      <c r="EA252" s="152">
        <v>128.19999999999999</v>
      </c>
      <c r="EB252" s="152">
        <v>128.4</v>
      </c>
      <c r="EC252" s="152">
        <v>128.80000000000001</v>
      </c>
      <c r="ED252" s="152">
        <v>128.69999999999999</v>
      </c>
      <c r="EE252" s="152">
        <v>128.30000000000001</v>
      </c>
      <c r="EF252" s="152">
        <v>129.5</v>
      </c>
      <c r="EG252" s="152">
        <v>128.5</v>
      </c>
      <c r="EH252" s="152">
        <v>129.19999999999999</v>
      </c>
      <c r="EI252" s="152">
        <v>127.5</v>
      </c>
      <c r="EJ252" s="152">
        <v>128.5</v>
      </c>
      <c r="EK252" s="152">
        <v>128.19999999999999</v>
      </c>
      <c r="EL252" s="152">
        <v>128.9</v>
      </c>
      <c r="EM252" s="152">
        <v>128.4</v>
      </c>
      <c r="EN252" s="152">
        <v>128.80000000000001</v>
      </c>
      <c r="EO252" s="152">
        <v>127.8</v>
      </c>
      <c r="EP252" s="152">
        <v>128.9</v>
      </c>
      <c r="EQ252" s="152">
        <v>127.8</v>
      </c>
      <c r="ER252" s="152">
        <v>128.30000000000001</v>
      </c>
      <c r="ES252" s="152">
        <v>129.5</v>
      </c>
      <c r="ET252" s="152">
        <v>128.19999999999999</v>
      </c>
      <c r="EU252" s="152">
        <v>127.2</v>
      </c>
      <c r="EV252" s="152">
        <v>127.6</v>
      </c>
      <c r="EW252" s="152">
        <v>127.7</v>
      </c>
    </row>
    <row r="253" spans="1:153">
      <c r="A253" s="141" t="s">
        <v>7540</v>
      </c>
      <c r="B253" s="141" t="s">
        <v>7541</v>
      </c>
      <c r="C253" s="142">
        <v>0.51356999999999997</v>
      </c>
      <c r="D253" s="143">
        <v>106.1</v>
      </c>
      <c r="E253" s="143">
        <v>107.9</v>
      </c>
      <c r="F253" s="143">
        <v>108.2</v>
      </c>
      <c r="G253" s="143">
        <v>107.2</v>
      </c>
      <c r="H253" s="143">
        <v>107.9</v>
      </c>
      <c r="I253" s="143">
        <v>107</v>
      </c>
      <c r="J253" s="143">
        <v>107.5</v>
      </c>
      <c r="K253" s="143">
        <v>108.8</v>
      </c>
      <c r="L253" s="143">
        <v>109.2</v>
      </c>
      <c r="M253" s="143">
        <v>109.8</v>
      </c>
      <c r="N253" s="143">
        <v>110</v>
      </c>
      <c r="O253" s="143">
        <v>111.4</v>
      </c>
      <c r="P253" s="143">
        <v>112.7</v>
      </c>
      <c r="Q253" s="143">
        <v>108.6</v>
      </c>
      <c r="R253" s="143">
        <v>114.1</v>
      </c>
      <c r="S253" s="143">
        <v>114.2</v>
      </c>
      <c r="T253" s="143">
        <v>114.6</v>
      </c>
      <c r="U253" s="143">
        <v>113.9</v>
      </c>
      <c r="V253" s="143">
        <v>114.1</v>
      </c>
      <c r="W253" s="143">
        <v>115</v>
      </c>
      <c r="X253" s="143">
        <v>117.3</v>
      </c>
      <c r="Y253" s="143">
        <v>114</v>
      </c>
      <c r="Z253" s="143">
        <v>116.3</v>
      </c>
      <c r="AA253" s="143">
        <v>118.4</v>
      </c>
      <c r="AB253" s="143">
        <v>117.3</v>
      </c>
      <c r="AC253" s="143">
        <v>116</v>
      </c>
      <c r="AD253" s="143">
        <v>118.4</v>
      </c>
      <c r="AE253" s="143">
        <v>119.6</v>
      </c>
      <c r="AF253" s="143">
        <v>125</v>
      </c>
      <c r="AG253" s="143">
        <v>123.4</v>
      </c>
      <c r="AH253" s="143">
        <v>124.5</v>
      </c>
      <c r="AI253" s="143">
        <v>124.7</v>
      </c>
      <c r="AJ253" s="143">
        <v>126</v>
      </c>
      <c r="AK253" s="143">
        <v>125.7</v>
      </c>
      <c r="AL253" s="143">
        <v>129.1</v>
      </c>
      <c r="AM253" s="143">
        <v>129.9</v>
      </c>
      <c r="AN253" s="143">
        <v>132.30000000000001</v>
      </c>
      <c r="AO253" s="143">
        <v>131.80000000000001</v>
      </c>
      <c r="AP253" s="143">
        <v>134</v>
      </c>
      <c r="AQ253" s="143">
        <v>130.5</v>
      </c>
      <c r="AR253" s="143">
        <v>134.6</v>
      </c>
      <c r="AS253" s="143">
        <v>133.5</v>
      </c>
      <c r="AT253" s="143">
        <v>131.30000000000001</v>
      </c>
      <c r="AU253" s="143">
        <v>131.19999999999999</v>
      </c>
      <c r="AV253" s="143">
        <v>134.1</v>
      </c>
      <c r="AW253" s="143">
        <v>131.4</v>
      </c>
      <c r="AX253" s="143">
        <v>134.30000000000001</v>
      </c>
      <c r="AY253" s="143">
        <v>136.69999999999999</v>
      </c>
      <c r="AZ253" s="143">
        <v>142.69999999999999</v>
      </c>
      <c r="BA253" s="143">
        <v>140.4</v>
      </c>
      <c r="BB253" s="143">
        <v>141.30000000000001</v>
      </c>
      <c r="BC253" s="143">
        <v>139.4</v>
      </c>
      <c r="BD253" s="143">
        <v>140.9</v>
      </c>
      <c r="BE253" s="143">
        <v>142.80000000000001</v>
      </c>
      <c r="BF253" s="143">
        <v>140.6</v>
      </c>
      <c r="BG253" s="143">
        <v>142.1</v>
      </c>
      <c r="BH253" s="143">
        <v>142.80000000000001</v>
      </c>
      <c r="BI253" s="143">
        <v>142.9</v>
      </c>
      <c r="BJ253" s="143">
        <v>141.1</v>
      </c>
      <c r="BK253" s="144">
        <v>142.19999999999999</v>
      </c>
      <c r="BL253" s="143">
        <v>143.1</v>
      </c>
      <c r="BM253" s="143">
        <v>141.5</v>
      </c>
      <c r="BN253" s="143">
        <v>144.30000000000001</v>
      </c>
      <c r="BO253" s="143">
        <v>145.30000000000001</v>
      </c>
      <c r="BP253" s="143">
        <v>149.69999999999999</v>
      </c>
      <c r="BQ253" s="143">
        <v>150.19999999999999</v>
      </c>
      <c r="BR253" s="145">
        <v>149.9</v>
      </c>
      <c r="BS253" s="145">
        <v>151.19999999999999</v>
      </c>
      <c r="BT253" s="145">
        <v>151.80000000000001</v>
      </c>
      <c r="BU253" s="145">
        <v>151.19999999999999</v>
      </c>
      <c r="BV253" s="145">
        <v>152</v>
      </c>
      <c r="BW253" s="145">
        <v>150.30000000000001</v>
      </c>
      <c r="BX253" s="145">
        <v>148.4</v>
      </c>
      <c r="BY253" s="145">
        <v>149.80000000000001</v>
      </c>
      <c r="BZ253" s="143">
        <v>150.80000000000001</v>
      </c>
      <c r="CA253" s="143">
        <v>149.4</v>
      </c>
      <c r="CB253" s="143">
        <v>150.19999999999999</v>
      </c>
      <c r="CC253" s="143">
        <v>150</v>
      </c>
      <c r="CD253" s="143">
        <v>149.9</v>
      </c>
      <c r="CE253" s="143">
        <v>149.6</v>
      </c>
      <c r="CF253" s="143">
        <v>149.19999999999999</v>
      </c>
      <c r="CG253" s="143">
        <v>150.69999999999999</v>
      </c>
      <c r="CH253" s="143">
        <v>148.9</v>
      </c>
      <c r="CI253" s="143">
        <v>153.69999999999999</v>
      </c>
      <c r="CJ253" s="146">
        <v>153.19999999999999</v>
      </c>
      <c r="CK253" s="146">
        <v>152.1</v>
      </c>
      <c r="CL253" s="146">
        <v>155.1</v>
      </c>
      <c r="CM253" s="147">
        <v>152.5</v>
      </c>
      <c r="CN253" s="147">
        <v>153.9</v>
      </c>
      <c r="CO253" s="147">
        <v>154</v>
      </c>
      <c r="CP253" s="148">
        <v>155.19999999999999</v>
      </c>
      <c r="CQ253" s="149">
        <v>153</v>
      </c>
      <c r="CR253" s="149">
        <v>151</v>
      </c>
      <c r="CS253" s="149">
        <v>152</v>
      </c>
      <c r="CT253" s="149">
        <v>155</v>
      </c>
      <c r="CU253" s="150">
        <v>154.5</v>
      </c>
      <c r="CV253" s="150">
        <v>156.4</v>
      </c>
      <c r="CW253" s="150">
        <v>160.6</v>
      </c>
      <c r="CX253" s="150">
        <v>158.6</v>
      </c>
      <c r="CY253" s="150">
        <v>157.6</v>
      </c>
      <c r="CZ253" s="150">
        <v>155.19999999999999</v>
      </c>
      <c r="DA253" s="150">
        <v>157.9</v>
      </c>
      <c r="DB253" s="151">
        <v>157.6</v>
      </c>
      <c r="DC253" s="151">
        <v>156.1</v>
      </c>
      <c r="DD253" s="151">
        <v>156.9</v>
      </c>
      <c r="DE253" s="151">
        <v>157.69999999999999</v>
      </c>
      <c r="DF253" s="151">
        <v>159</v>
      </c>
      <c r="DG253" s="151">
        <v>157.80000000000001</v>
      </c>
      <c r="DH253" s="151">
        <v>160.30000000000001</v>
      </c>
      <c r="DI253" s="151">
        <v>159.30000000000001</v>
      </c>
      <c r="DJ253" s="151">
        <v>157.6</v>
      </c>
      <c r="DK253" s="151">
        <v>161</v>
      </c>
      <c r="DL253" s="151">
        <v>160.30000000000001</v>
      </c>
      <c r="DM253" s="152">
        <v>159.9</v>
      </c>
      <c r="DN253" s="152">
        <v>160.19999999999999</v>
      </c>
      <c r="DO253" s="152">
        <v>159.1</v>
      </c>
      <c r="DP253" s="152">
        <v>161.9</v>
      </c>
      <c r="DQ253" s="152">
        <v>160.69999999999999</v>
      </c>
      <c r="DR253" s="152">
        <v>159.80000000000001</v>
      </c>
      <c r="DS253" s="152">
        <v>162.4</v>
      </c>
      <c r="DT253" s="152">
        <v>164.6</v>
      </c>
      <c r="DU253" s="152">
        <v>164.3</v>
      </c>
      <c r="DV253" s="152">
        <v>164</v>
      </c>
      <c r="DW253" s="152">
        <v>165.9</v>
      </c>
      <c r="DX253" s="152">
        <v>164.2</v>
      </c>
      <c r="DY253" s="152">
        <v>164.4</v>
      </c>
      <c r="DZ253" s="152">
        <v>164.2</v>
      </c>
      <c r="EA253" s="152">
        <v>163.9</v>
      </c>
      <c r="EB253" s="152">
        <v>166.1</v>
      </c>
      <c r="EC253" s="152">
        <v>165.9</v>
      </c>
      <c r="ED253" s="152">
        <v>166.5</v>
      </c>
      <c r="EE253" s="152">
        <v>169.2</v>
      </c>
      <c r="EF253" s="152">
        <v>169.8</v>
      </c>
      <c r="EG253" s="152">
        <v>171.4</v>
      </c>
      <c r="EH253" s="152">
        <v>173.7</v>
      </c>
      <c r="EI253" s="152">
        <v>173.2</v>
      </c>
      <c r="EJ253" s="152">
        <v>172.6</v>
      </c>
      <c r="EK253" s="152">
        <v>173.8</v>
      </c>
      <c r="EL253" s="152">
        <v>174.1</v>
      </c>
      <c r="EM253" s="152">
        <v>175</v>
      </c>
      <c r="EN253" s="152">
        <v>172.7</v>
      </c>
      <c r="EO253" s="152">
        <v>174.2</v>
      </c>
      <c r="EP253" s="152">
        <v>175.2</v>
      </c>
      <c r="EQ253" s="152">
        <v>176.3</v>
      </c>
      <c r="ER253" s="152">
        <v>176.3</v>
      </c>
      <c r="ES253" s="152">
        <v>174.3</v>
      </c>
      <c r="ET253" s="152">
        <v>176.2</v>
      </c>
      <c r="EU253" s="152">
        <v>176.7</v>
      </c>
      <c r="EV253" s="152">
        <v>178.9</v>
      </c>
      <c r="EW253" s="152">
        <v>176.9</v>
      </c>
    </row>
    <row r="254" spans="1:153">
      <c r="A254" s="141" t="s">
        <v>7542</v>
      </c>
      <c r="B254" s="141" t="s">
        <v>7543</v>
      </c>
      <c r="C254" s="142">
        <v>0.51356999999999997</v>
      </c>
      <c r="D254" s="143">
        <v>106.1</v>
      </c>
      <c r="E254" s="143">
        <v>107.9</v>
      </c>
      <c r="F254" s="143">
        <v>108.2</v>
      </c>
      <c r="G254" s="143">
        <v>107.2</v>
      </c>
      <c r="H254" s="143">
        <v>107.9</v>
      </c>
      <c r="I254" s="143">
        <v>107</v>
      </c>
      <c r="J254" s="143">
        <v>107.5</v>
      </c>
      <c r="K254" s="143">
        <v>108.8</v>
      </c>
      <c r="L254" s="143">
        <v>109.2</v>
      </c>
      <c r="M254" s="143">
        <v>109.8</v>
      </c>
      <c r="N254" s="143">
        <v>110</v>
      </c>
      <c r="O254" s="143">
        <v>111.4</v>
      </c>
      <c r="P254" s="143">
        <v>112.7</v>
      </c>
      <c r="Q254" s="143">
        <v>108.6</v>
      </c>
      <c r="R254" s="143">
        <v>114.1</v>
      </c>
      <c r="S254" s="143">
        <v>114.2</v>
      </c>
      <c r="T254" s="143">
        <v>114.6</v>
      </c>
      <c r="U254" s="143">
        <v>113.9</v>
      </c>
      <c r="V254" s="143">
        <v>114.1</v>
      </c>
      <c r="W254" s="143">
        <v>115</v>
      </c>
      <c r="X254" s="143">
        <v>117.3</v>
      </c>
      <c r="Y254" s="143">
        <v>114</v>
      </c>
      <c r="Z254" s="143">
        <v>116.3</v>
      </c>
      <c r="AA254" s="143">
        <v>118.4</v>
      </c>
      <c r="AB254" s="143">
        <v>117.3</v>
      </c>
      <c r="AC254" s="143">
        <v>116</v>
      </c>
      <c r="AD254" s="143">
        <v>118.4</v>
      </c>
      <c r="AE254" s="143">
        <v>119.6</v>
      </c>
      <c r="AF254" s="143">
        <v>125</v>
      </c>
      <c r="AG254" s="143">
        <v>123.4</v>
      </c>
      <c r="AH254" s="143">
        <v>124.5</v>
      </c>
      <c r="AI254" s="143">
        <v>124.7</v>
      </c>
      <c r="AJ254" s="143">
        <v>126</v>
      </c>
      <c r="AK254" s="143">
        <v>125.7</v>
      </c>
      <c r="AL254" s="143">
        <v>129.1</v>
      </c>
      <c r="AM254" s="143">
        <v>129.9</v>
      </c>
      <c r="AN254" s="143">
        <v>132.30000000000001</v>
      </c>
      <c r="AO254" s="143">
        <v>131.80000000000001</v>
      </c>
      <c r="AP254" s="143">
        <v>134</v>
      </c>
      <c r="AQ254" s="143">
        <v>130.5</v>
      </c>
      <c r="AR254" s="143">
        <v>134.6</v>
      </c>
      <c r="AS254" s="143">
        <v>133.5</v>
      </c>
      <c r="AT254" s="143">
        <v>131.30000000000001</v>
      </c>
      <c r="AU254" s="143">
        <v>131.19999999999999</v>
      </c>
      <c r="AV254" s="143">
        <v>134.1</v>
      </c>
      <c r="AW254" s="143">
        <v>131.4</v>
      </c>
      <c r="AX254" s="143">
        <v>134.30000000000001</v>
      </c>
      <c r="AY254" s="143">
        <v>136.69999999999999</v>
      </c>
      <c r="AZ254" s="143">
        <v>142.69999999999999</v>
      </c>
      <c r="BA254" s="143">
        <v>140.4</v>
      </c>
      <c r="BB254" s="143">
        <v>141.30000000000001</v>
      </c>
      <c r="BC254" s="143">
        <v>139.4</v>
      </c>
      <c r="BD254" s="143">
        <v>140.9</v>
      </c>
      <c r="BE254" s="143">
        <v>142.80000000000001</v>
      </c>
      <c r="BF254" s="143">
        <v>140.6</v>
      </c>
      <c r="BG254" s="143">
        <v>142.1</v>
      </c>
      <c r="BH254" s="143">
        <v>142.80000000000001</v>
      </c>
      <c r="BI254" s="143">
        <v>142.9</v>
      </c>
      <c r="BJ254" s="143">
        <v>141.1</v>
      </c>
      <c r="BK254" s="144">
        <v>142.19999999999999</v>
      </c>
      <c r="BL254" s="143">
        <v>143.1</v>
      </c>
      <c r="BM254" s="143">
        <v>141.5</v>
      </c>
      <c r="BN254" s="143">
        <v>144.30000000000001</v>
      </c>
      <c r="BO254" s="143">
        <v>145.30000000000001</v>
      </c>
      <c r="BP254" s="143">
        <v>149.69999999999999</v>
      </c>
      <c r="BQ254" s="143">
        <v>150.19999999999999</v>
      </c>
      <c r="BR254" s="145">
        <v>149.9</v>
      </c>
      <c r="BS254" s="145">
        <v>151.19999999999999</v>
      </c>
      <c r="BT254" s="145">
        <v>151.80000000000001</v>
      </c>
      <c r="BU254" s="145">
        <v>151.19999999999999</v>
      </c>
      <c r="BV254" s="145">
        <v>152</v>
      </c>
      <c r="BW254" s="145">
        <v>150.30000000000001</v>
      </c>
      <c r="BX254" s="145">
        <v>148.4</v>
      </c>
      <c r="BY254" s="145">
        <v>149.80000000000001</v>
      </c>
      <c r="BZ254" s="143">
        <v>150.80000000000001</v>
      </c>
      <c r="CA254" s="143">
        <v>149.4</v>
      </c>
      <c r="CB254" s="143">
        <v>150.19999999999999</v>
      </c>
      <c r="CC254" s="143">
        <v>150</v>
      </c>
      <c r="CD254" s="143">
        <v>149.9</v>
      </c>
      <c r="CE254" s="143">
        <v>149.6</v>
      </c>
      <c r="CF254" s="143">
        <v>149.19999999999999</v>
      </c>
      <c r="CG254" s="143">
        <v>150.69999999999999</v>
      </c>
      <c r="CH254" s="143">
        <v>148.9</v>
      </c>
      <c r="CI254" s="143">
        <v>153.69999999999999</v>
      </c>
      <c r="CJ254" s="146">
        <v>153.19999999999999</v>
      </c>
      <c r="CK254" s="146">
        <v>152.1</v>
      </c>
      <c r="CL254" s="146">
        <v>155.1</v>
      </c>
      <c r="CM254" s="147">
        <v>152.5</v>
      </c>
      <c r="CN254" s="147">
        <v>153.9</v>
      </c>
      <c r="CO254" s="147">
        <v>154</v>
      </c>
      <c r="CP254" s="148">
        <v>155.19999999999999</v>
      </c>
      <c r="CQ254" s="149">
        <v>153</v>
      </c>
      <c r="CR254" s="149">
        <v>151</v>
      </c>
      <c r="CS254" s="149">
        <v>152</v>
      </c>
      <c r="CT254" s="149">
        <v>155</v>
      </c>
      <c r="CU254" s="150">
        <v>154.5</v>
      </c>
      <c r="CV254" s="150">
        <v>156.4</v>
      </c>
      <c r="CW254" s="150">
        <v>160.6</v>
      </c>
      <c r="CX254" s="150">
        <v>158.6</v>
      </c>
      <c r="CY254" s="150">
        <v>157.6</v>
      </c>
      <c r="CZ254" s="150">
        <v>155.19999999999999</v>
      </c>
      <c r="DA254" s="150">
        <v>157.9</v>
      </c>
      <c r="DB254" s="151">
        <v>157.6</v>
      </c>
      <c r="DC254" s="151">
        <v>156.1</v>
      </c>
      <c r="DD254" s="151">
        <v>156.9</v>
      </c>
      <c r="DE254" s="151">
        <v>157.69999999999999</v>
      </c>
      <c r="DF254" s="151">
        <v>159</v>
      </c>
      <c r="DG254" s="151">
        <v>157.80000000000001</v>
      </c>
      <c r="DH254" s="151">
        <v>160.30000000000001</v>
      </c>
      <c r="DI254" s="151">
        <v>159.30000000000001</v>
      </c>
      <c r="DJ254" s="151">
        <v>157.6</v>
      </c>
      <c r="DK254" s="151">
        <v>161</v>
      </c>
      <c r="DL254" s="151">
        <v>160.30000000000001</v>
      </c>
      <c r="DM254" s="152">
        <v>159.9</v>
      </c>
      <c r="DN254" s="152">
        <v>160.19999999999999</v>
      </c>
      <c r="DO254" s="152">
        <v>159.1</v>
      </c>
      <c r="DP254" s="152">
        <v>161.9</v>
      </c>
      <c r="DQ254" s="152">
        <v>160.69999999999999</v>
      </c>
      <c r="DR254" s="152">
        <v>159.80000000000001</v>
      </c>
      <c r="DS254" s="152">
        <v>162.4</v>
      </c>
      <c r="DT254" s="152">
        <v>164.6</v>
      </c>
      <c r="DU254" s="152">
        <v>164.3</v>
      </c>
      <c r="DV254" s="152">
        <v>164</v>
      </c>
      <c r="DW254" s="152">
        <v>165.9</v>
      </c>
      <c r="DX254" s="152">
        <v>164.2</v>
      </c>
      <c r="DY254" s="152">
        <v>164.4</v>
      </c>
      <c r="DZ254" s="152">
        <v>164.2</v>
      </c>
      <c r="EA254" s="152">
        <v>163.9</v>
      </c>
      <c r="EB254" s="152">
        <v>166.1</v>
      </c>
      <c r="EC254" s="152">
        <v>165.9</v>
      </c>
      <c r="ED254" s="152">
        <v>166.5</v>
      </c>
      <c r="EE254" s="152">
        <v>169.2</v>
      </c>
      <c r="EF254" s="152">
        <v>169.8</v>
      </c>
      <c r="EG254" s="152">
        <v>171.4</v>
      </c>
      <c r="EH254" s="152">
        <v>173.7</v>
      </c>
      <c r="EI254" s="152">
        <v>173.2</v>
      </c>
      <c r="EJ254" s="152">
        <v>172.6</v>
      </c>
      <c r="EK254" s="152">
        <v>173.8</v>
      </c>
      <c r="EL254" s="152">
        <v>174.1</v>
      </c>
      <c r="EM254" s="152">
        <v>175</v>
      </c>
      <c r="EN254" s="152">
        <v>172.7</v>
      </c>
      <c r="EO254" s="152">
        <v>174.2</v>
      </c>
      <c r="EP254" s="152">
        <v>175.2</v>
      </c>
      <c r="EQ254" s="152">
        <v>176.3</v>
      </c>
      <c r="ER254" s="152">
        <v>176.3</v>
      </c>
      <c r="ES254" s="152">
        <v>174.3</v>
      </c>
      <c r="ET254" s="152">
        <v>176.2</v>
      </c>
      <c r="EU254" s="152">
        <v>176.7</v>
      </c>
      <c r="EV254" s="152">
        <v>178.9</v>
      </c>
      <c r="EW254" s="152">
        <v>176.9</v>
      </c>
    </row>
    <row r="255" spans="1:153">
      <c r="A255" s="141" t="s">
        <v>7544</v>
      </c>
      <c r="B255" s="141" t="s">
        <v>7545</v>
      </c>
      <c r="C255" s="142">
        <v>0.16619</v>
      </c>
      <c r="D255" s="143">
        <v>106.8</v>
      </c>
      <c r="E255" s="143">
        <v>109.2</v>
      </c>
      <c r="F255" s="143">
        <v>107.2</v>
      </c>
      <c r="G255" s="143">
        <v>108.7</v>
      </c>
      <c r="H255" s="143">
        <v>108.2</v>
      </c>
      <c r="I255" s="143">
        <v>109</v>
      </c>
      <c r="J255" s="143">
        <v>110</v>
      </c>
      <c r="K255" s="143">
        <v>110.3</v>
      </c>
      <c r="L255" s="143">
        <v>111.4</v>
      </c>
      <c r="M255" s="143">
        <v>112.8</v>
      </c>
      <c r="N255" s="143">
        <v>114.6</v>
      </c>
      <c r="O255" s="143">
        <v>120.8</v>
      </c>
      <c r="P255" s="143">
        <v>113.9</v>
      </c>
      <c r="Q255" s="143">
        <v>113.8</v>
      </c>
      <c r="R255" s="143">
        <v>115.4</v>
      </c>
      <c r="S255" s="143">
        <v>116.1</v>
      </c>
      <c r="T255" s="143">
        <v>116.6</v>
      </c>
      <c r="U255" s="143">
        <v>112.5</v>
      </c>
      <c r="V255" s="143">
        <v>112.9</v>
      </c>
      <c r="W255" s="143">
        <v>114.1</v>
      </c>
      <c r="X255" s="143">
        <v>118.8</v>
      </c>
      <c r="Y255" s="143">
        <v>117.6</v>
      </c>
      <c r="Z255" s="143">
        <v>117.3</v>
      </c>
      <c r="AA255" s="143">
        <v>119.1</v>
      </c>
      <c r="AB255" s="143">
        <v>121.7</v>
      </c>
      <c r="AC255" s="143">
        <v>124.8</v>
      </c>
      <c r="AD255" s="143">
        <v>123.1</v>
      </c>
      <c r="AE255" s="143">
        <v>126.5</v>
      </c>
      <c r="AF255" s="143">
        <v>134.80000000000001</v>
      </c>
      <c r="AG255" s="143">
        <v>132.9</v>
      </c>
      <c r="AH255" s="143">
        <v>135.69999999999999</v>
      </c>
      <c r="AI255" s="143">
        <v>136.5</v>
      </c>
      <c r="AJ255" s="143">
        <v>135.80000000000001</v>
      </c>
      <c r="AK255" s="143">
        <v>138.30000000000001</v>
      </c>
      <c r="AL255" s="143">
        <v>143.30000000000001</v>
      </c>
      <c r="AM255" s="143">
        <v>146.6</v>
      </c>
      <c r="AN255" s="143">
        <v>148.69999999999999</v>
      </c>
      <c r="AO255" s="143">
        <v>150</v>
      </c>
      <c r="AP255" s="143">
        <v>149.6</v>
      </c>
      <c r="AQ255" s="143">
        <v>147.5</v>
      </c>
      <c r="AR255" s="143">
        <v>150.69999999999999</v>
      </c>
      <c r="AS255" s="143">
        <v>145.9</v>
      </c>
      <c r="AT255" s="143">
        <v>150</v>
      </c>
      <c r="AU255" s="143">
        <v>150.19999999999999</v>
      </c>
      <c r="AV255" s="143">
        <v>154.5</v>
      </c>
      <c r="AW255" s="143">
        <v>149.19999999999999</v>
      </c>
      <c r="AX255" s="143">
        <v>153</v>
      </c>
      <c r="AY255" s="143">
        <v>155.6</v>
      </c>
      <c r="AZ255" s="143">
        <v>163</v>
      </c>
      <c r="BA255" s="143">
        <v>160.1</v>
      </c>
      <c r="BB255" s="143">
        <v>155.4</v>
      </c>
      <c r="BC255" s="143">
        <v>157.5</v>
      </c>
      <c r="BD255" s="143">
        <v>162.6</v>
      </c>
      <c r="BE255" s="143">
        <v>161.30000000000001</v>
      </c>
      <c r="BF255" s="143">
        <v>157.6</v>
      </c>
      <c r="BG255" s="143">
        <v>161.30000000000001</v>
      </c>
      <c r="BH255" s="143">
        <v>160.80000000000001</v>
      </c>
      <c r="BI255" s="143">
        <v>162.30000000000001</v>
      </c>
      <c r="BJ255" s="143">
        <v>155.30000000000001</v>
      </c>
      <c r="BK255" s="144">
        <v>155.9</v>
      </c>
      <c r="BL255" s="143">
        <v>155.30000000000001</v>
      </c>
      <c r="BM255" s="143">
        <v>149.9</v>
      </c>
      <c r="BN255" s="143">
        <v>152.69999999999999</v>
      </c>
      <c r="BO255" s="143">
        <v>149.69999999999999</v>
      </c>
      <c r="BP255" s="143">
        <v>151.1</v>
      </c>
      <c r="BQ255" s="143">
        <v>159</v>
      </c>
      <c r="BR255" s="145">
        <v>155.30000000000001</v>
      </c>
      <c r="BS255" s="145">
        <v>148.6</v>
      </c>
      <c r="BT255" s="145">
        <v>152.4</v>
      </c>
      <c r="BU255" s="145">
        <v>153</v>
      </c>
      <c r="BV255" s="145">
        <v>153.6</v>
      </c>
      <c r="BW255" s="145">
        <v>152.80000000000001</v>
      </c>
      <c r="BX255" s="145">
        <v>155.1</v>
      </c>
      <c r="BY255" s="145">
        <v>156.5</v>
      </c>
      <c r="BZ255" s="143">
        <v>156.69999999999999</v>
      </c>
      <c r="CA255" s="143">
        <v>158.4</v>
      </c>
      <c r="CB255" s="143">
        <v>157.19999999999999</v>
      </c>
      <c r="CC255" s="143">
        <v>157.80000000000001</v>
      </c>
      <c r="CD255" s="143">
        <v>157.19999999999999</v>
      </c>
      <c r="CE255" s="143">
        <v>157</v>
      </c>
      <c r="CF255" s="143">
        <v>156.5</v>
      </c>
      <c r="CG255" s="143">
        <v>160.6</v>
      </c>
      <c r="CH255" s="143">
        <v>154.6</v>
      </c>
      <c r="CI255" s="143">
        <v>166.2</v>
      </c>
      <c r="CJ255" s="146">
        <v>166</v>
      </c>
      <c r="CK255" s="146">
        <v>164.2</v>
      </c>
      <c r="CL255" s="146">
        <v>170.2</v>
      </c>
      <c r="CM255" s="147">
        <v>164.3</v>
      </c>
      <c r="CN255" s="147">
        <v>170.6</v>
      </c>
      <c r="CO255" s="147">
        <v>170.6</v>
      </c>
      <c r="CP255" s="148">
        <v>170.5</v>
      </c>
      <c r="CQ255" s="149">
        <v>166.8</v>
      </c>
      <c r="CR255" s="149">
        <v>166.4</v>
      </c>
      <c r="CS255" s="149">
        <v>166.7</v>
      </c>
      <c r="CT255" s="149">
        <v>174.1</v>
      </c>
      <c r="CU255" s="150">
        <v>171.4</v>
      </c>
      <c r="CV255" s="150">
        <v>176.2</v>
      </c>
      <c r="CW255" s="150">
        <v>187.3</v>
      </c>
      <c r="CX255" s="150">
        <v>180.5</v>
      </c>
      <c r="CY255" s="150">
        <v>179.7</v>
      </c>
      <c r="CZ255" s="150">
        <v>171.8</v>
      </c>
      <c r="DA255" s="150">
        <v>174.1</v>
      </c>
      <c r="DB255" s="151">
        <v>174.4</v>
      </c>
      <c r="DC255" s="151">
        <v>172.1</v>
      </c>
      <c r="DD255" s="151">
        <v>172.8</v>
      </c>
      <c r="DE255" s="151">
        <v>171.7</v>
      </c>
      <c r="DF255" s="151">
        <v>174.9</v>
      </c>
      <c r="DG255" s="151">
        <v>173.3</v>
      </c>
      <c r="DH255" s="151">
        <v>175.8</v>
      </c>
      <c r="DI255" s="151">
        <v>176.3</v>
      </c>
      <c r="DJ255" s="151">
        <v>172.2</v>
      </c>
      <c r="DK255" s="151">
        <v>178.5</v>
      </c>
      <c r="DL255" s="151">
        <v>175.7</v>
      </c>
      <c r="DM255" s="152">
        <v>176.5</v>
      </c>
      <c r="DN255" s="152">
        <v>175</v>
      </c>
      <c r="DO255" s="152">
        <v>172.8</v>
      </c>
      <c r="DP255" s="152">
        <v>175.6</v>
      </c>
      <c r="DQ255" s="152">
        <v>173</v>
      </c>
      <c r="DR255" s="152">
        <v>173</v>
      </c>
      <c r="DS255" s="152">
        <v>175.9</v>
      </c>
      <c r="DT255" s="152">
        <v>176.1</v>
      </c>
      <c r="DU255" s="152">
        <v>173.4</v>
      </c>
      <c r="DV255" s="152">
        <v>173.8</v>
      </c>
      <c r="DW255" s="152">
        <v>175.1</v>
      </c>
      <c r="DX255" s="152">
        <v>174.3</v>
      </c>
      <c r="DY255" s="152">
        <v>173.3</v>
      </c>
      <c r="DZ255" s="152">
        <v>172</v>
      </c>
      <c r="EA255" s="152">
        <v>171.8</v>
      </c>
      <c r="EB255" s="152">
        <v>174.8</v>
      </c>
      <c r="EC255" s="152">
        <v>173.4</v>
      </c>
      <c r="ED255" s="152">
        <v>175.7</v>
      </c>
      <c r="EE255" s="152">
        <v>182.8</v>
      </c>
      <c r="EF255" s="152">
        <v>184.4</v>
      </c>
      <c r="EG255" s="152">
        <v>185</v>
      </c>
      <c r="EH255" s="152">
        <v>184.2</v>
      </c>
      <c r="EI255" s="152">
        <v>182.5</v>
      </c>
      <c r="EJ255" s="152">
        <v>181.9</v>
      </c>
      <c r="EK255" s="152">
        <v>183.4</v>
      </c>
      <c r="EL255" s="152">
        <v>184.1</v>
      </c>
      <c r="EM255" s="152">
        <v>185.1</v>
      </c>
      <c r="EN255" s="152">
        <v>181.8</v>
      </c>
      <c r="EO255" s="152">
        <v>182</v>
      </c>
      <c r="EP255" s="152">
        <v>183.5</v>
      </c>
      <c r="EQ255" s="152">
        <v>183.5</v>
      </c>
      <c r="ER255" s="152">
        <v>184.9</v>
      </c>
      <c r="ES255" s="152">
        <v>184.2</v>
      </c>
      <c r="ET255" s="152">
        <v>184.8</v>
      </c>
      <c r="EU255" s="152">
        <v>187.1</v>
      </c>
      <c r="EV255" s="152">
        <v>186.1</v>
      </c>
      <c r="EW255" s="152">
        <v>186.2</v>
      </c>
    </row>
    <row r="256" spans="1:153">
      <c r="A256" s="141" t="s">
        <v>7546</v>
      </c>
      <c r="B256" s="141" t="s">
        <v>7547</v>
      </c>
      <c r="C256" s="142">
        <v>0.11183</v>
      </c>
      <c r="D256" s="143">
        <v>109.7</v>
      </c>
      <c r="E256" s="143">
        <v>110.2</v>
      </c>
      <c r="F256" s="143">
        <v>111.5</v>
      </c>
      <c r="G256" s="143">
        <v>112</v>
      </c>
      <c r="H256" s="143">
        <v>111.8</v>
      </c>
      <c r="I256" s="143">
        <v>112.1</v>
      </c>
      <c r="J256" s="143">
        <v>111.8</v>
      </c>
      <c r="K256" s="143">
        <v>112.3</v>
      </c>
      <c r="L256" s="143">
        <v>112.1</v>
      </c>
      <c r="M256" s="143">
        <v>111.5</v>
      </c>
      <c r="N256" s="143">
        <v>111.3</v>
      </c>
      <c r="O256" s="143">
        <v>111.6</v>
      </c>
      <c r="P256" s="143">
        <v>115.6</v>
      </c>
      <c r="Q256" s="143">
        <v>117.3</v>
      </c>
      <c r="R256" s="143">
        <v>118.4</v>
      </c>
      <c r="S256" s="143">
        <v>118.3</v>
      </c>
      <c r="T256" s="143">
        <v>118</v>
      </c>
      <c r="U256" s="143">
        <v>117.9</v>
      </c>
      <c r="V256" s="143">
        <v>118.9</v>
      </c>
      <c r="W256" s="143">
        <v>120.3</v>
      </c>
      <c r="X256" s="143">
        <v>119.7</v>
      </c>
      <c r="Y256" s="143">
        <v>120</v>
      </c>
      <c r="Z256" s="143">
        <v>119.5</v>
      </c>
      <c r="AA256" s="143">
        <v>119.8</v>
      </c>
      <c r="AB256" s="143">
        <v>125.2</v>
      </c>
      <c r="AC256" s="143">
        <v>125.9</v>
      </c>
      <c r="AD256" s="143">
        <v>126.4</v>
      </c>
      <c r="AE256" s="143">
        <v>125.7</v>
      </c>
      <c r="AF256" s="143">
        <v>126.9</v>
      </c>
      <c r="AG256" s="143">
        <v>126.8</v>
      </c>
      <c r="AH256" s="143">
        <v>126.7</v>
      </c>
      <c r="AI256" s="143">
        <v>127</v>
      </c>
      <c r="AJ256" s="143">
        <v>127.4</v>
      </c>
      <c r="AK256" s="143">
        <v>127.1</v>
      </c>
      <c r="AL256" s="143">
        <v>126.9</v>
      </c>
      <c r="AM256" s="143">
        <v>127.4</v>
      </c>
      <c r="AN256" s="143">
        <v>133.69999999999999</v>
      </c>
      <c r="AO256" s="143">
        <v>134</v>
      </c>
      <c r="AP256" s="143">
        <v>134.6</v>
      </c>
      <c r="AQ256" s="143">
        <v>134</v>
      </c>
      <c r="AR256" s="143">
        <v>137.1</v>
      </c>
      <c r="AS256" s="143">
        <v>138.5</v>
      </c>
      <c r="AT256" s="143">
        <v>138.6</v>
      </c>
      <c r="AU256" s="143">
        <v>142</v>
      </c>
      <c r="AV256" s="143">
        <v>141.80000000000001</v>
      </c>
      <c r="AW256" s="143">
        <v>141.69999999999999</v>
      </c>
      <c r="AX256" s="143">
        <v>142.5</v>
      </c>
      <c r="AY256" s="143">
        <v>142.6</v>
      </c>
      <c r="AZ256" s="143">
        <v>146</v>
      </c>
      <c r="BA256" s="143">
        <v>146.5</v>
      </c>
      <c r="BB256" s="143">
        <v>147.69999999999999</v>
      </c>
      <c r="BC256" s="143">
        <v>148</v>
      </c>
      <c r="BD256" s="143">
        <v>149.6</v>
      </c>
      <c r="BE256" s="143">
        <v>150.5</v>
      </c>
      <c r="BF256" s="143">
        <v>151.80000000000001</v>
      </c>
      <c r="BG256" s="143">
        <v>151.4</v>
      </c>
      <c r="BH256" s="143">
        <v>152.4</v>
      </c>
      <c r="BI256" s="143">
        <v>151.9</v>
      </c>
      <c r="BJ256" s="143">
        <v>153</v>
      </c>
      <c r="BK256" s="144">
        <v>153.1</v>
      </c>
      <c r="BL256" s="143">
        <v>159.5</v>
      </c>
      <c r="BM256" s="143">
        <v>160.80000000000001</v>
      </c>
      <c r="BN256" s="143">
        <v>162.9</v>
      </c>
      <c r="BO256" s="143">
        <v>165.4</v>
      </c>
      <c r="BP256" s="143">
        <v>170.4</v>
      </c>
      <c r="BQ256" s="143">
        <v>170.8</v>
      </c>
      <c r="BR256" s="145">
        <v>176.1</v>
      </c>
      <c r="BS256" s="145">
        <v>180.9</v>
      </c>
      <c r="BT256" s="145">
        <v>183.4</v>
      </c>
      <c r="BU256" s="145">
        <v>183.9</v>
      </c>
      <c r="BV256" s="145">
        <v>184.8</v>
      </c>
      <c r="BW256" s="145">
        <v>186</v>
      </c>
      <c r="BX256" s="145">
        <v>186.8</v>
      </c>
      <c r="BY256" s="145">
        <v>187.1</v>
      </c>
      <c r="BZ256" s="143">
        <v>186.9</v>
      </c>
      <c r="CA256" s="143">
        <v>187.7</v>
      </c>
      <c r="CB256" s="143">
        <v>188.2</v>
      </c>
      <c r="CC256" s="143">
        <v>187.6</v>
      </c>
      <c r="CD256" s="143">
        <v>187.8</v>
      </c>
      <c r="CE256" s="143">
        <v>187.4</v>
      </c>
      <c r="CF256" s="143">
        <v>186.9</v>
      </c>
      <c r="CG256" s="143">
        <v>187.6</v>
      </c>
      <c r="CH256" s="143">
        <v>187.5</v>
      </c>
      <c r="CI256" s="143">
        <v>188.1</v>
      </c>
      <c r="CJ256" s="146">
        <v>187.2</v>
      </c>
      <c r="CK256" s="146">
        <v>186.9</v>
      </c>
      <c r="CL256" s="146">
        <v>186.9</v>
      </c>
      <c r="CM256" s="147">
        <v>187.1</v>
      </c>
      <c r="CN256" s="147">
        <v>189.1</v>
      </c>
      <c r="CO256" s="147">
        <v>188.8</v>
      </c>
      <c r="CP256" s="148">
        <v>188.9</v>
      </c>
      <c r="CQ256" s="149">
        <v>190.4</v>
      </c>
      <c r="CR256" s="149">
        <v>190.3</v>
      </c>
      <c r="CS256" s="149">
        <v>191.5</v>
      </c>
      <c r="CT256" s="149">
        <v>191.6</v>
      </c>
      <c r="CU256" s="150">
        <v>192.2</v>
      </c>
      <c r="CV256" s="150">
        <v>192.3</v>
      </c>
      <c r="CW256" s="150">
        <v>192.4</v>
      </c>
      <c r="CX256" s="150">
        <v>192.5</v>
      </c>
      <c r="CY256" s="150">
        <v>192.5</v>
      </c>
      <c r="CZ256" s="150">
        <v>192.7</v>
      </c>
      <c r="DA256" s="150">
        <v>193.7</v>
      </c>
      <c r="DB256" s="151">
        <v>194.3</v>
      </c>
      <c r="DC256" s="151">
        <v>194.3</v>
      </c>
      <c r="DD256" s="151">
        <v>194.4</v>
      </c>
      <c r="DE256" s="151">
        <v>194.2</v>
      </c>
      <c r="DF256" s="151">
        <v>194.2</v>
      </c>
      <c r="DG256" s="151">
        <v>194.5</v>
      </c>
      <c r="DH256" s="151">
        <v>196.3</v>
      </c>
      <c r="DI256" s="151">
        <v>198.9</v>
      </c>
      <c r="DJ256" s="151">
        <v>199.8</v>
      </c>
      <c r="DK256" s="151">
        <v>202</v>
      </c>
      <c r="DL256" s="151">
        <v>201.6</v>
      </c>
      <c r="DM256" s="152">
        <v>202.7</v>
      </c>
      <c r="DN256" s="152">
        <v>203.9</v>
      </c>
      <c r="DO256" s="152">
        <v>205.1</v>
      </c>
      <c r="DP256" s="152">
        <v>205.9</v>
      </c>
      <c r="DQ256" s="152">
        <v>206.2</v>
      </c>
      <c r="DR256" s="152">
        <v>206.4</v>
      </c>
      <c r="DS256" s="152">
        <v>207.9</v>
      </c>
      <c r="DT256" s="152">
        <v>212.4</v>
      </c>
      <c r="DU256" s="152">
        <v>212.3</v>
      </c>
      <c r="DV256" s="152">
        <v>210.3</v>
      </c>
      <c r="DW256" s="152">
        <v>208.2</v>
      </c>
      <c r="DX256" s="152">
        <v>207.1</v>
      </c>
      <c r="DY256" s="152">
        <v>207.6</v>
      </c>
      <c r="DZ256" s="152">
        <v>207.5</v>
      </c>
      <c r="EA256" s="152">
        <v>207.9</v>
      </c>
      <c r="EB256" s="152">
        <v>208.9</v>
      </c>
      <c r="EC256" s="152">
        <v>209.5</v>
      </c>
      <c r="ED256" s="152">
        <v>210</v>
      </c>
      <c r="EE256" s="152">
        <v>210.3</v>
      </c>
      <c r="EF256" s="152">
        <v>211.3</v>
      </c>
      <c r="EG256" s="152">
        <v>216.5</v>
      </c>
      <c r="EH256" s="152">
        <v>223</v>
      </c>
      <c r="EI256" s="152">
        <v>218.7</v>
      </c>
      <c r="EJ256" s="152">
        <v>217.2</v>
      </c>
      <c r="EK256" s="152">
        <v>216.5</v>
      </c>
      <c r="EL256" s="152">
        <v>215.9</v>
      </c>
      <c r="EM256" s="152">
        <v>216</v>
      </c>
      <c r="EN256" s="152">
        <v>216.9</v>
      </c>
      <c r="EO256" s="152">
        <v>217.3</v>
      </c>
      <c r="EP256" s="152">
        <v>217.2</v>
      </c>
      <c r="EQ256" s="152">
        <v>217.4</v>
      </c>
      <c r="ER256" s="152">
        <v>217.5</v>
      </c>
      <c r="ES256" s="152">
        <v>217.9</v>
      </c>
      <c r="ET256" s="152">
        <v>219.9</v>
      </c>
      <c r="EU256" s="152">
        <v>220</v>
      </c>
      <c r="EV256" s="152">
        <v>220.5</v>
      </c>
      <c r="EW256" s="152">
        <v>221.4</v>
      </c>
    </row>
    <row r="257" spans="1:153">
      <c r="A257" s="141" t="s">
        <v>7548</v>
      </c>
      <c r="B257" s="141" t="s">
        <v>7549</v>
      </c>
      <c r="C257" s="142">
        <v>0.23555000000000001</v>
      </c>
      <c r="D257" s="143">
        <v>103.9</v>
      </c>
      <c r="E257" s="143">
        <v>105.9</v>
      </c>
      <c r="F257" s="143">
        <v>107.5</v>
      </c>
      <c r="G257" s="143">
        <v>103.9</v>
      </c>
      <c r="H257" s="143">
        <v>105.8</v>
      </c>
      <c r="I257" s="143">
        <v>103.2</v>
      </c>
      <c r="J257" s="143">
        <v>103.7</v>
      </c>
      <c r="K257" s="143">
        <v>106.1</v>
      </c>
      <c r="L257" s="143">
        <v>106.3</v>
      </c>
      <c r="M257" s="143">
        <v>106.9</v>
      </c>
      <c r="N257" s="143">
        <v>106.1</v>
      </c>
      <c r="O257" s="143">
        <v>104.8</v>
      </c>
      <c r="P257" s="143">
        <v>110.4</v>
      </c>
      <c r="Q257" s="143">
        <v>100.8</v>
      </c>
      <c r="R257" s="143">
        <v>111.1</v>
      </c>
      <c r="S257" s="143">
        <v>111</v>
      </c>
      <c r="T257" s="143">
        <v>111.6</v>
      </c>
      <c r="U257" s="143">
        <v>113</v>
      </c>
      <c r="V257" s="143">
        <v>112.6</v>
      </c>
      <c r="W257" s="143">
        <v>113.2</v>
      </c>
      <c r="X257" s="143">
        <v>115</v>
      </c>
      <c r="Y257" s="143">
        <v>108.5</v>
      </c>
      <c r="Z257" s="143">
        <v>114</v>
      </c>
      <c r="AA257" s="143">
        <v>117.2</v>
      </c>
      <c r="AB257" s="143">
        <v>110.4</v>
      </c>
      <c r="AC257" s="143">
        <v>105.1</v>
      </c>
      <c r="AD257" s="143">
        <v>111.2</v>
      </c>
      <c r="AE257" s="143">
        <v>111.8</v>
      </c>
      <c r="AF257" s="143">
        <v>117.2</v>
      </c>
      <c r="AG257" s="143">
        <v>115.2</v>
      </c>
      <c r="AH257" s="143">
        <v>115.5</v>
      </c>
      <c r="AI257" s="143">
        <v>115.4</v>
      </c>
      <c r="AJ257" s="143">
        <v>118.3</v>
      </c>
      <c r="AK257" s="143">
        <v>116.2</v>
      </c>
      <c r="AL257" s="143">
        <v>120.1</v>
      </c>
      <c r="AM257" s="143">
        <v>119.3</v>
      </c>
      <c r="AN257" s="143">
        <v>120</v>
      </c>
      <c r="AO257" s="143">
        <v>117.8</v>
      </c>
      <c r="AP257" s="143">
        <v>122.6</v>
      </c>
      <c r="AQ257" s="143">
        <v>116.9</v>
      </c>
      <c r="AR257" s="143">
        <v>122</v>
      </c>
      <c r="AS257" s="143">
        <v>122.4</v>
      </c>
      <c r="AT257" s="143">
        <v>114.6</v>
      </c>
      <c r="AU257" s="143">
        <v>112.6</v>
      </c>
      <c r="AV257" s="143">
        <v>116.1</v>
      </c>
      <c r="AW257" s="143">
        <v>113.9</v>
      </c>
      <c r="AX257" s="143">
        <v>117.2</v>
      </c>
      <c r="AY257" s="143">
        <v>120.6</v>
      </c>
      <c r="AZ257" s="143">
        <v>126.9</v>
      </c>
      <c r="BA257" s="143">
        <v>123.6</v>
      </c>
      <c r="BB257" s="143">
        <v>128.19999999999999</v>
      </c>
      <c r="BC257" s="143">
        <v>122.6</v>
      </c>
      <c r="BD257" s="143">
        <v>121.5</v>
      </c>
      <c r="BE257" s="143">
        <v>126</v>
      </c>
      <c r="BF257" s="143">
        <v>123.3</v>
      </c>
      <c r="BG257" s="143">
        <v>124.2</v>
      </c>
      <c r="BH257" s="143">
        <v>125.5</v>
      </c>
      <c r="BI257" s="143">
        <v>124.9</v>
      </c>
      <c r="BJ257" s="143">
        <v>125.5</v>
      </c>
      <c r="BK257" s="144">
        <v>127.3</v>
      </c>
      <c r="BL257" s="143">
        <v>126.6</v>
      </c>
      <c r="BM257" s="143">
        <v>126.5</v>
      </c>
      <c r="BN257" s="143">
        <v>129.5</v>
      </c>
      <c r="BO257" s="143">
        <v>132.5</v>
      </c>
      <c r="BP257" s="143">
        <v>138.9</v>
      </c>
      <c r="BQ257" s="143">
        <v>134.19999999999999</v>
      </c>
      <c r="BR257" s="145">
        <v>133.6</v>
      </c>
      <c r="BS257" s="145">
        <v>139.1</v>
      </c>
      <c r="BT257" s="145">
        <v>136.4</v>
      </c>
      <c r="BU257" s="145">
        <v>134.5</v>
      </c>
      <c r="BV257" s="145">
        <v>135.19999999999999</v>
      </c>
      <c r="BW257" s="145">
        <v>131.6</v>
      </c>
      <c r="BX257" s="145">
        <v>125.4</v>
      </c>
      <c r="BY257" s="145">
        <v>127.5</v>
      </c>
      <c r="BZ257" s="143">
        <v>129.5</v>
      </c>
      <c r="CA257" s="143">
        <v>124.8</v>
      </c>
      <c r="CB257" s="143">
        <v>127.2</v>
      </c>
      <c r="CC257" s="143">
        <v>126.6</v>
      </c>
      <c r="CD257" s="143">
        <v>126.8</v>
      </c>
      <c r="CE257" s="143">
        <v>126.5</v>
      </c>
      <c r="CF257" s="143">
        <v>126.1</v>
      </c>
      <c r="CG257" s="143">
        <v>126.2</v>
      </c>
      <c r="CH257" s="143">
        <v>126.6</v>
      </c>
      <c r="CI257" s="143">
        <v>128.6</v>
      </c>
      <c r="CJ257" s="146">
        <v>128</v>
      </c>
      <c r="CK257" s="146">
        <v>127</v>
      </c>
      <c r="CL257" s="146">
        <v>129.30000000000001</v>
      </c>
      <c r="CM257" s="147">
        <v>127.6</v>
      </c>
      <c r="CN257" s="147">
        <v>125.3</v>
      </c>
      <c r="CO257" s="147">
        <v>125.8</v>
      </c>
      <c r="CP257" s="148">
        <v>128.4</v>
      </c>
      <c r="CQ257" s="149">
        <v>125.4</v>
      </c>
      <c r="CR257" s="149">
        <v>121.4</v>
      </c>
      <c r="CS257" s="149">
        <v>122.8</v>
      </c>
      <c r="CT257" s="149">
        <v>124.1</v>
      </c>
      <c r="CU257" s="150">
        <v>124.6</v>
      </c>
      <c r="CV257" s="150">
        <v>125.3</v>
      </c>
      <c r="CW257" s="150">
        <v>126.7</v>
      </c>
      <c r="CX257" s="150">
        <v>127</v>
      </c>
      <c r="CY257" s="150">
        <v>125.5</v>
      </c>
      <c r="CZ257" s="150">
        <v>125.7</v>
      </c>
      <c r="DA257" s="150">
        <v>129.5</v>
      </c>
      <c r="DB257" s="151">
        <v>128.5</v>
      </c>
      <c r="DC257" s="151">
        <v>126.7</v>
      </c>
      <c r="DD257" s="151">
        <v>127.8</v>
      </c>
      <c r="DE257" s="151">
        <v>130.6</v>
      </c>
      <c r="DF257" s="151">
        <v>131</v>
      </c>
      <c r="DG257" s="151">
        <v>129.5</v>
      </c>
      <c r="DH257" s="151">
        <v>132.30000000000001</v>
      </c>
      <c r="DI257" s="151">
        <v>128.6</v>
      </c>
      <c r="DJ257" s="151">
        <v>127.3</v>
      </c>
      <c r="DK257" s="151">
        <v>129.19999999999999</v>
      </c>
      <c r="DL257" s="151">
        <v>129.9</v>
      </c>
      <c r="DM257" s="152">
        <v>127.8</v>
      </c>
      <c r="DN257" s="152">
        <v>129.1</v>
      </c>
      <c r="DO257" s="152">
        <v>127.6</v>
      </c>
      <c r="DP257" s="152">
        <v>131.30000000000001</v>
      </c>
      <c r="DQ257" s="152">
        <v>130.5</v>
      </c>
      <c r="DR257" s="152">
        <v>128.4</v>
      </c>
      <c r="DS257" s="152">
        <v>131.30000000000001</v>
      </c>
      <c r="DT257" s="152">
        <v>133.69999999999999</v>
      </c>
      <c r="DU257" s="152">
        <v>135.1</v>
      </c>
      <c r="DV257" s="152">
        <v>135.1</v>
      </c>
      <c r="DW257" s="152">
        <v>139.30000000000001</v>
      </c>
      <c r="DX257" s="152">
        <v>136.6</v>
      </c>
      <c r="DY257" s="152">
        <v>137.69999999999999</v>
      </c>
      <c r="DZ257" s="152">
        <v>138.19999999999999</v>
      </c>
      <c r="EA257" s="152">
        <v>137.30000000000001</v>
      </c>
      <c r="EB257" s="152">
        <v>139.69999999999999</v>
      </c>
      <c r="EC257" s="152">
        <v>139.80000000000001</v>
      </c>
      <c r="ED257" s="152">
        <v>139.5</v>
      </c>
      <c r="EE257" s="152">
        <v>140.1</v>
      </c>
      <c r="EF257" s="152">
        <v>139.9</v>
      </c>
      <c r="EG257" s="152">
        <v>140.4</v>
      </c>
      <c r="EH257" s="152">
        <v>143</v>
      </c>
      <c r="EI257" s="152">
        <v>145.1</v>
      </c>
      <c r="EJ257" s="152">
        <v>144.9</v>
      </c>
      <c r="EK257" s="152">
        <v>146.69999999999999</v>
      </c>
      <c r="EL257" s="152">
        <v>147.19999999999999</v>
      </c>
      <c r="EM257" s="152">
        <v>148.30000000000001</v>
      </c>
      <c r="EN257" s="152">
        <v>145.4</v>
      </c>
      <c r="EO257" s="152">
        <v>148.30000000000001</v>
      </c>
      <c r="EP257" s="152">
        <v>149.30000000000001</v>
      </c>
      <c r="EQ257" s="152">
        <v>151.69999999999999</v>
      </c>
      <c r="ER257" s="152">
        <v>150.80000000000001</v>
      </c>
      <c r="ES257" s="152">
        <v>146.5</v>
      </c>
      <c r="ET257" s="152">
        <v>149.4</v>
      </c>
      <c r="EU257" s="152">
        <v>148.80000000000001</v>
      </c>
      <c r="EV257" s="152">
        <v>154</v>
      </c>
      <c r="EW257" s="152">
        <v>149.19999999999999</v>
      </c>
    </row>
    <row r="258" spans="1:153">
      <c r="A258" s="141" t="s">
        <v>7550</v>
      </c>
      <c r="B258" s="141" t="s">
        <v>7551</v>
      </c>
      <c r="C258" s="142">
        <v>4.8806799999999999</v>
      </c>
      <c r="D258" s="143">
        <v>100.8</v>
      </c>
      <c r="E258" s="143">
        <v>102</v>
      </c>
      <c r="F258" s="143">
        <v>102.6</v>
      </c>
      <c r="G258" s="143">
        <v>102.7</v>
      </c>
      <c r="H258" s="143">
        <v>104.1</v>
      </c>
      <c r="I258" s="143">
        <v>105</v>
      </c>
      <c r="J258" s="143">
        <v>104.6</v>
      </c>
      <c r="K258" s="143">
        <v>104.2</v>
      </c>
      <c r="L258" s="143">
        <v>104.2</v>
      </c>
      <c r="M258" s="143">
        <v>104.8</v>
      </c>
      <c r="N258" s="143">
        <v>105.7</v>
      </c>
      <c r="O258" s="143">
        <v>106.8</v>
      </c>
      <c r="P258" s="143">
        <v>107.9</v>
      </c>
      <c r="Q258" s="143">
        <v>107.9</v>
      </c>
      <c r="R258" s="143">
        <v>109</v>
      </c>
      <c r="S258" s="143">
        <v>110.8</v>
      </c>
      <c r="T258" s="143">
        <v>112.4</v>
      </c>
      <c r="U258" s="143">
        <v>113.7</v>
      </c>
      <c r="V258" s="143">
        <v>113.8</v>
      </c>
      <c r="W258" s="143">
        <v>112.6</v>
      </c>
      <c r="X258" s="143">
        <v>112.6</v>
      </c>
      <c r="Y258" s="143">
        <v>113.2</v>
      </c>
      <c r="Z258" s="143">
        <v>113.8</v>
      </c>
      <c r="AA258" s="143">
        <v>113.6</v>
      </c>
      <c r="AB258" s="143">
        <v>114.2</v>
      </c>
      <c r="AC258" s="143">
        <v>115</v>
      </c>
      <c r="AD258" s="143">
        <v>114.6</v>
      </c>
      <c r="AE258" s="143">
        <v>115.7</v>
      </c>
      <c r="AF258" s="143">
        <v>115.3</v>
      </c>
      <c r="AG258" s="143">
        <v>114.2</v>
      </c>
      <c r="AH258" s="143">
        <v>112.6</v>
      </c>
      <c r="AI258" s="143">
        <v>111.1</v>
      </c>
      <c r="AJ258" s="143">
        <v>110.7</v>
      </c>
      <c r="AK258" s="143">
        <v>109.8</v>
      </c>
      <c r="AL258" s="143">
        <v>109.5</v>
      </c>
      <c r="AM258" s="143">
        <v>109.6</v>
      </c>
      <c r="AN258" s="143">
        <v>109.4</v>
      </c>
      <c r="AO258" s="143">
        <v>109.7</v>
      </c>
      <c r="AP258" s="143">
        <v>110.2</v>
      </c>
      <c r="AQ258" s="143">
        <v>110.3</v>
      </c>
      <c r="AR258" s="143">
        <v>109.7</v>
      </c>
      <c r="AS258" s="143">
        <v>109.1</v>
      </c>
      <c r="AT258" s="143">
        <v>108.7</v>
      </c>
      <c r="AU258" s="143">
        <v>108.4</v>
      </c>
      <c r="AV258" s="143">
        <v>108.6</v>
      </c>
      <c r="AW258" s="143">
        <v>107.8</v>
      </c>
      <c r="AX258" s="143">
        <v>108.8</v>
      </c>
      <c r="AY258" s="143">
        <v>108.7</v>
      </c>
      <c r="AZ258" s="143">
        <v>109.5</v>
      </c>
      <c r="BA258" s="143">
        <v>110</v>
      </c>
      <c r="BB258" s="143">
        <v>110.2</v>
      </c>
      <c r="BC258" s="143">
        <v>111.3</v>
      </c>
      <c r="BD258" s="143">
        <v>112.2</v>
      </c>
      <c r="BE258" s="143">
        <v>112.1</v>
      </c>
      <c r="BF258" s="143">
        <v>110.8</v>
      </c>
      <c r="BG258" s="143">
        <v>110.8</v>
      </c>
      <c r="BH258" s="143">
        <v>110.9</v>
      </c>
      <c r="BI258" s="143">
        <v>111.4</v>
      </c>
      <c r="BJ258" s="143">
        <v>112</v>
      </c>
      <c r="BK258" s="144">
        <v>112.9</v>
      </c>
      <c r="BL258" s="143">
        <v>113.8</v>
      </c>
      <c r="BM258" s="143">
        <v>113.6</v>
      </c>
      <c r="BN258" s="143">
        <v>113.6</v>
      </c>
      <c r="BO258" s="143">
        <v>113.3</v>
      </c>
      <c r="BP258" s="143">
        <v>113.7</v>
      </c>
      <c r="BQ258" s="143">
        <v>113.2</v>
      </c>
      <c r="BR258" s="145">
        <v>112.7</v>
      </c>
      <c r="BS258" s="145">
        <v>112.9</v>
      </c>
      <c r="BT258" s="145">
        <v>113.2</v>
      </c>
      <c r="BU258" s="145">
        <v>113.3</v>
      </c>
      <c r="BV258" s="145">
        <v>113.8</v>
      </c>
      <c r="BW258" s="145">
        <v>114.2</v>
      </c>
      <c r="BX258" s="145">
        <v>114.9</v>
      </c>
      <c r="BY258" s="145">
        <v>115.7</v>
      </c>
      <c r="BZ258" s="143">
        <v>116.2</v>
      </c>
      <c r="CA258" s="143">
        <v>117.7</v>
      </c>
      <c r="CB258" s="143">
        <v>118.3</v>
      </c>
      <c r="CC258" s="143">
        <v>118.6</v>
      </c>
      <c r="CD258" s="143">
        <v>119.2</v>
      </c>
      <c r="CE258" s="143">
        <v>119</v>
      </c>
      <c r="CF258" s="143">
        <v>118.9</v>
      </c>
      <c r="CG258" s="143">
        <v>119</v>
      </c>
      <c r="CH258" s="143">
        <v>119</v>
      </c>
      <c r="CI258" s="143">
        <v>118.7</v>
      </c>
      <c r="CJ258" s="146">
        <v>119.4</v>
      </c>
      <c r="CK258" s="146">
        <v>119.7</v>
      </c>
      <c r="CL258" s="146">
        <v>119.3</v>
      </c>
      <c r="CM258" s="147">
        <v>118.9</v>
      </c>
      <c r="CN258" s="147">
        <v>118.1</v>
      </c>
      <c r="CO258" s="147">
        <v>117.9</v>
      </c>
      <c r="CP258" s="148">
        <v>117.7</v>
      </c>
      <c r="CQ258" s="149">
        <v>116.5</v>
      </c>
      <c r="CR258" s="149">
        <v>116</v>
      </c>
      <c r="CS258" s="149">
        <v>116.4</v>
      </c>
      <c r="CT258" s="149">
        <v>116.9</v>
      </c>
      <c r="CU258" s="150">
        <v>116.7</v>
      </c>
      <c r="CV258" s="150">
        <v>117</v>
      </c>
      <c r="CW258" s="150">
        <v>115.2</v>
      </c>
      <c r="CX258" s="150">
        <v>113.6</v>
      </c>
      <c r="CY258" s="150">
        <v>112.9</v>
      </c>
      <c r="CZ258" s="150">
        <v>113.1</v>
      </c>
      <c r="DA258" s="150">
        <v>113.4</v>
      </c>
      <c r="DB258" s="151">
        <v>114.8</v>
      </c>
      <c r="DC258" s="151">
        <v>116.4</v>
      </c>
      <c r="DD258" s="151">
        <v>118.3</v>
      </c>
      <c r="DE258" s="151">
        <v>123.1</v>
      </c>
      <c r="DF258" s="151">
        <v>124.9</v>
      </c>
      <c r="DG258" s="151">
        <v>127.4</v>
      </c>
      <c r="DH258" s="151">
        <v>128.69999999999999</v>
      </c>
      <c r="DI258" s="151">
        <v>128.5</v>
      </c>
      <c r="DJ258" s="151">
        <v>129.69999999999999</v>
      </c>
      <c r="DK258" s="151">
        <v>130.5</v>
      </c>
      <c r="DL258" s="151">
        <v>132.19999999999999</v>
      </c>
      <c r="DM258" s="152">
        <v>133.30000000000001</v>
      </c>
      <c r="DN258" s="152">
        <v>134.80000000000001</v>
      </c>
      <c r="DO258" s="152">
        <v>138.1</v>
      </c>
      <c r="DP258" s="152">
        <v>139.19999999999999</v>
      </c>
      <c r="DQ258" s="152">
        <v>140.19999999999999</v>
      </c>
      <c r="DR258" s="152">
        <v>142.4</v>
      </c>
      <c r="DS258" s="152">
        <v>143.9</v>
      </c>
      <c r="DT258" s="152">
        <v>145.80000000000001</v>
      </c>
      <c r="DU258" s="152">
        <v>148.5</v>
      </c>
      <c r="DV258" s="152">
        <v>149.30000000000001</v>
      </c>
      <c r="DW258" s="152">
        <v>147.30000000000001</v>
      </c>
      <c r="DX258" s="152">
        <v>146.5</v>
      </c>
      <c r="DY258" s="152">
        <v>144.5</v>
      </c>
      <c r="DZ258" s="152">
        <v>142.5</v>
      </c>
      <c r="EA258" s="152">
        <v>139.19999999999999</v>
      </c>
      <c r="EB258" s="152">
        <v>137.6</v>
      </c>
      <c r="EC258" s="152">
        <v>137.1</v>
      </c>
      <c r="ED258" s="152">
        <v>137.19999999999999</v>
      </c>
      <c r="EE258" s="152">
        <v>136.80000000000001</v>
      </c>
      <c r="EF258" s="152">
        <v>137.19999999999999</v>
      </c>
      <c r="EG258" s="152">
        <v>135.9</v>
      </c>
      <c r="EH258" s="152">
        <v>134.80000000000001</v>
      </c>
      <c r="EI258" s="152">
        <v>133.9</v>
      </c>
      <c r="EJ258" s="152">
        <v>134.1</v>
      </c>
      <c r="EK258" s="152">
        <v>134.30000000000001</v>
      </c>
      <c r="EL258" s="152">
        <v>134.69999999999999</v>
      </c>
      <c r="EM258" s="152">
        <v>134.19999999999999</v>
      </c>
      <c r="EN258" s="152">
        <v>133.69999999999999</v>
      </c>
      <c r="EO258" s="152">
        <v>134</v>
      </c>
      <c r="EP258" s="152">
        <v>134.4</v>
      </c>
      <c r="EQ258" s="152">
        <v>134.30000000000001</v>
      </c>
      <c r="ER258" s="152">
        <v>135.69999999999999</v>
      </c>
      <c r="ES258" s="152">
        <v>135.69999999999999</v>
      </c>
      <c r="ET258" s="152">
        <v>136.4</v>
      </c>
      <c r="EU258" s="152">
        <v>136.80000000000001</v>
      </c>
      <c r="EV258" s="152">
        <v>136.5</v>
      </c>
      <c r="EW258" s="152">
        <v>135.80000000000001</v>
      </c>
    </row>
    <row r="259" spans="1:153">
      <c r="A259" s="141" t="s">
        <v>7552</v>
      </c>
      <c r="B259" s="141" t="s">
        <v>7553</v>
      </c>
      <c r="C259" s="142">
        <v>2.5815399999999999</v>
      </c>
      <c r="D259" s="143">
        <v>100.6</v>
      </c>
      <c r="E259" s="143">
        <v>102.1</v>
      </c>
      <c r="F259" s="143">
        <v>102.3</v>
      </c>
      <c r="G259" s="143">
        <v>102.3</v>
      </c>
      <c r="H259" s="143">
        <v>104.2</v>
      </c>
      <c r="I259" s="143">
        <v>105.4</v>
      </c>
      <c r="J259" s="143">
        <v>104.6</v>
      </c>
      <c r="K259" s="143">
        <v>103.6</v>
      </c>
      <c r="L259" s="143">
        <v>103.8</v>
      </c>
      <c r="M259" s="143">
        <v>104.7</v>
      </c>
      <c r="N259" s="143">
        <v>105.8</v>
      </c>
      <c r="O259" s="143">
        <v>106.9</v>
      </c>
      <c r="P259" s="143">
        <v>108.2</v>
      </c>
      <c r="Q259" s="143">
        <v>107.7</v>
      </c>
      <c r="R259" s="143">
        <v>109.4</v>
      </c>
      <c r="S259" s="143">
        <v>111.5</v>
      </c>
      <c r="T259" s="143">
        <v>114.5</v>
      </c>
      <c r="U259" s="143">
        <v>116.4</v>
      </c>
      <c r="V259" s="143">
        <v>116.7</v>
      </c>
      <c r="W259" s="143">
        <v>114.3</v>
      </c>
      <c r="X259" s="143">
        <v>113.6</v>
      </c>
      <c r="Y259" s="143">
        <v>114</v>
      </c>
      <c r="Z259" s="143">
        <v>114.8</v>
      </c>
      <c r="AA259" s="143">
        <v>114.6</v>
      </c>
      <c r="AB259" s="143">
        <v>114.6</v>
      </c>
      <c r="AC259" s="143">
        <v>115.2</v>
      </c>
      <c r="AD259" s="143">
        <v>114.4</v>
      </c>
      <c r="AE259" s="143">
        <v>115.8</v>
      </c>
      <c r="AF259" s="143">
        <v>115.5</v>
      </c>
      <c r="AG259" s="143">
        <v>113.6</v>
      </c>
      <c r="AH259" s="143">
        <v>110.8</v>
      </c>
      <c r="AI259" s="143">
        <v>108.2</v>
      </c>
      <c r="AJ259" s="143">
        <v>107.2</v>
      </c>
      <c r="AK259" s="143">
        <v>105.9</v>
      </c>
      <c r="AL259" s="143">
        <v>104.9</v>
      </c>
      <c r="AM259" s="143">
        <v>104.6</v>
      </c>
      <c r="AN259" s="143">
        <v>104.3</v>
      </c>
      <c r="AO259" s="143">
        <v>105.5</v>
      </c>
      <c r="AP259" s="143">
        <v>105.7</v>
      </c>
      <c r="AQ259" s="143">
        <v>104.9</v>
      </c>
      <c r="AR259" s="143">
        <v>103.8</v>
      </c>
      <c r="AS259" s="143">
        <v>102.3</v>
      </c>
      <c r="AT259" s="143">
        <v>101</v>
      </c>
      <c r="AU259" s="143">
        <v>99.8</v>
      </c>
      <c r="AV259" s="143">
        <v>99.6</v>
      </c>
      <c r="AW259" s="143">
        <v>99.1</v>
      </c>
      <c r="AX259" s="143">
        <v>100.1</v>
      </c>
      <c r="AY259" s="143">
        <v>99.9</v>
      </c>
      <c r="AZ259" s="143">
        <v>100.1</v>
      </c>
      <c r="BA259" s="143">
        <v>100.8</v>
      </c>
      <c r="BB259" s="143">
        <v>101.6</v>
      </c>
      <c r="BC259" s="143">
        <v>103.2</v>
      </c>
      <c r="BD259" s="143">
        <v>104.9</v>
      </c>
      <c r="BE259" s="143">
        <v>104.5</v>
      </c>
      <c r="BF259" s="143">
        <v>103.3</v>
      </c>
      <c r="BG259" s="143">
        <v>102.8</v>
      </c>
      <c r="BH259" s="143">
        <v>102.9</v>
      </c>
      <c r="BI259" s="143">
        <v>103.7</v>
      </c>
      <c r="BJ259" s="143">
        <v>104.8</v>
      </c>
      <c r="BK259" s="144">
        <v>106.5</v>
      </c>
      <c r="BL259" s="143">
        <v>107.7</v>
      </c>
      <c r="BM259" s="143">
        <v>107.2</v>
      </c>
      <c r="BN259" s="143">
        <v>106.6</v>
      </c>
      <c r="BO259" s="143">
        <v>106.5</v>
      </c>
      <c r="BP259" s="143">
        <v>106.3</v>
      </c>
      <c r="BQ259" s="143">
        <v>105.5</v>
      </c>
      <c r="BR259" s="145">
        <v>104.7</v>
      </c>
      <c r="BS259" s="145">
        <v>104.8</v>
      </c>
      <c r="BT259" s="145">
        <v>105.5</v>
      </c>
      <c r="BU259" s="145">
        <v>106.1</v>
      </c>
      <c r="BV259" s="145">
        <v>106.3</v>
      </c>
      <c r="BW259" s="145">
        <v>106.8</v>
      </c>
      <c r="BX259" s="145">
        <v>107.3</v>
      </c>
      <c r="BY259" s="145">
        <v>108.4</v>
      </c>
      <c r="BZ259" s="143">
        <v>109</v>
      </c>
      <c r="CA259" s="143">
        <v>110.3</v>
      </c>
      <c r="CB259" s="143">
        <v>111.4</v>
      </c>
      <c r="CC259" s="143">
        <v>112.5</v>
      </c>
      <c r="CD259" s="143">
        <v>112.6</v>
      </c>
      <c r="CE259" s="143">
        <v>112</v>
      </c>
      <c r="CF259" s="143">
        <v>110.9</v>
      </c>
      <c r="CG259" s="143">
        <v>111.3</v>
      </c>
      <c r="CH259" s="143">
        <v>110.8</v>
      </c>
      <c r="CI259" s="143">
        <v>110.4</v>
      </c>
      <c r="CJ259" s="146">
        <v>111.7</v>
      </c>
      <c r="CK259" s="146">
        <v>111.2</v>
      </c>
      <c r="CL259" s="146">
        <v>110.7</v>
      </c>
      <c r="CM259" s="147">
        <v>110</v>
      </c>
      <c r="CN259" s="147">
        <v>109</v>
      </c>
      <c r="CO259" s="147">
        <v>108.5</v>
      </c>
      <c r="CP259" s="148">
        <v>107.7</v>
      </c>
      <c r="CQ259" s="149">
        <v>105.2</v>
      </c>
      <c r="CR259" s="149">
        <v>105.1</v>
      </c>
      <c r="CS259" s="149">
        <v>105.5</v>
      </c>
      <c r="CT259" s="149">
        <v>105.8</v>
      </c>
      <c r="CU259" s="150">
        <v>105.6</v>
      </c>
      <c r="CV259" s="150">
        <v>105.7</v>
      </c>
      <c r="CW259" s="150">
        <v>102.5</v>
      </c>
      <c r="CX259" s="150">
        <v>100.6</v>
      </c>
      <c r="CY259" s="150">
        <v>100.6</v>
      </c>
      <c r="CZ259" s="150">
        <v>100.3</v>
      </c>
      <c r="DA259" s="150">
        <v>101.2</v>
      </c>
      <c r="DB259" s="151">
        <v>102.5</v>
      </c>
      <c r="DC259" s="151">
        <v>105.1</v>
      </c>
      <c r="DD259" s="151">
        <v>107.7</v>
      </c>
      <c r="DE259" s="151">
        <v>114.4</v>
      </c>
      <c r="DF259" s="151">
        <v>117</v>
      </c>
      <c r="DG259" s="151">
        <v>120</v>
      </c>
      <c r="DH259" s="151">
        <v>121</v>
      </c>
      <c r="DI259" s="151">
        <v>120.6</v>
      </c>
      <c r="DJ259" s="151">
        <v>121.2</v>
      </c>
      <c r="DK259" s="151">
        <v>121</v>
      </c>
      <c r="DL259" s="151">
        <v>123.2</v>
      </c>
      <c r="DM259" s="152">
        <v>125</v>
      </c>
      <c r="DN259" s="152">
        <v>127.1</v>
      </c>
      <c r="DO259" s="152">
        <v>132.6</v>
      </c>
      <c r="DP259" s="152">
        <v>133.4</v>
      </c>
      <c r="DQ259" s="152">
        <v>135.19999999999999</v>
      </c>
      <c r="DR259" s="152">
        <v>137.9</v>
      </c>
      <c r="DS259" s="152">
        <v>138.9</v>
      </c>
      <c r="DT259" s="152">
        <v>140.6</v>
      </c>
      <c r="DU259" s="152">
        <v>143.5</v>
      </c>
      <c r="DV259" s="152">
        <v>144.6</v>
      </c>
      <c r="DW259" s="152">
        <v>140.5</v>
      </c>
      <c r="DX259" s="152">
        <v>139</v>
      </c>
      <c r="DY259" s="152">
        <v>136.30000000000001</v>
      </c>
      <c r="DZ259" s="152">
        <v>132</v>
      </c>
      <c r="EA259" s="152">
        <v>126.6</v>
      </c>
      <c r="EB259" s="152">
        <v>124.3</v>
      </c>
      <c r="EC259" s="152">
        <v>123.8</v>
      </c>
      <c r="ED259" s="152">
        <v>123.8</v>
      </c>
      <c r="EE259" s="152">
        <v>122.9</v>
      </c>
      <c r="EF259" s="152">
        <v>123.3</v>
      </c>
      <c r="EG259" s="152">
        <v>121.5</v>
      </c>
      <c r="EH259" s="152">
        <v>120.1</v>
      </c>
      <c r="EI259" s="152">
        <v>118.9</v>
      </c>
      <c r="EJ259" s="152">
        <v>119.8</v>
      </c>
      <c r="EK259" s="152">
        <v>120</v>
      </c>
      <c r="EL259" s="152">
        <v>120.5</v>
      </c>
      <c r="EM259" s="152">
        <v>120</v>
      </c>
      <c r="EN259" s="152">
        <v>118.7</v>
      </c>
      <c r="EO259" s="152">
        <v>118.7</v>
      </c>
      <c r="EP259" s="152">
        <v>119.8</v>
      </c>
      <c r="EQ259" s="152">
        <v>119.8</v>
      </c>
      <c r="ER259" s="152">
        <v>121.8</v>
      </c>
      <c r="ES259" s="152">
        <v>122</v>
      </c>
      <c r="ET259" s="152">
        <v>122.1</v>
      </c>
      <c r="EU259" s="152">
        <v>122.4</v>
      </c>
      <c r="EV259" s="152">
        <v>122.5</v>
      </c>
      <c r="EW259" s="152">
        <v>121.6</v>
      </c>
    </row>
    <row r="260" spans="1:153">
      <c r="A260" s="141" t="s">
        <v>7554</v>
      </c>
      <c r="B260" s="141" t="s">
        <v>7555</v>
      </c>
      <c r="C260" s="142">
        <v>1.34192</v>
      </c>
      <c r="D260" s="143">
        <v>100.4</v>
      </c>
      <c r="E260" s="143">
        <v>102.2</v>
      </c>
      <c r="F260" s="143">
        <v>103.1</v>
      </c>
      <c r="G260" s="143">
        <v>103.3</v>
      </c>
      <c r="H260" s="143">
        <v>105.5</v>
      </c>
      <c r="I260" s="143">
        <v>106.2</v>
      </c>
      <c r="J260" s="143">
        <v>105.7</v>
      </c>
      <c r="K260" s="143">
        <v>105.1</v>
      </c>
      <c r="L260" s="143">
        <v>104.1</v>
      </c>
      <c r="M260" s="143">
        <v>105.2</v>
      </c>
      <c r="N260" s="143">
        <v>106.8</v>
      </c>
      <c r="O260" s="143">
        <v>109.4</v>
      </c>
      <c r="P260" s="143">
        <v>111.9</v>
      </c>
      <c r="Q260" s="143">
        <v>111.5</v>
      </c>
      <c r="R260" s="143">
        <v>112</v>
      </c>
      <c r="S260" s="143">
        <v>113.9</v>
      </c>
      <c r="T260" s="143">
        <v>116.9</v>
      </c>
      <c r="U260" s="143">
        <v>119.7</v>
      </c>
      <c r="V260" s="143">
        <v>120.5</v>
      </c>
      <c r="W260" s="143">
        <v>118.3</v>
      </c>
      <c r="X260" s="143">
        <v>118</v>
      </c>
      <c r="Y260" s="143">
        <v>117.9</v>
      </c>
      <c r="Z260" s="143">
        <v>120.1</v>
      </c>
      <c r="AA260" s="143">
        <v>120.3</v>
      </c>
      <c r="AB260" s="143">
        <v>120.3</v>
      </c>
      <c r="AC260" s="143">
        <v>120.8</v>
      </c>
      <c r="AD260" s="143">
        <v>120.5</v>
      </c>
      <c r="AE260" s="143">
        <v>119.9</v>
      </c>
      <c r="AF260" s="143">
        <v>118.5</v>
      </c>
      <c r="AG260" s="143">
        <v>116.9</v>
      </c>
      <c r="AH260" s="143">
        <v>113.9</v>
      </c>
      <c r="AI260" s="143">
        <v>110.6</v>
      </c>
      <c r="AJ260" s="143">
        <v>109.9</v>
      </c>
      <c r="AK260" s="143">
        <v>110.1</v>
      </c>
      <c r="AL260" s="143">
        <v>108.4</v>
      </c>
      <c r="AM260" s="143">
        <v>107.8</v>
      </c>
      <c r="AN260" s="143">
        <v>107.9</v>
      </c>
      <c r="AO260" s="143">
        <v>109.1</v>
      </c>
      <c r="AP260" s="143">
        <v>109.9</v>
      </c>
      <c r="AQ260" s="143">
        <v>108.8</v>
      </c>
      <c r="AR260" s="143">
        <v>108.6</v>
      </c>
      <c r="AS260" s="143">
        <v>106.6</v>
      </c>
      <c r="AT260" s="143">
        <v>106</v>
      </c>
      <c r="AU260" s="143">
        <v>104.5</v>
      </c>
      <c r="AV260" s="143">
        <v>104.4</v>
      </c>
      <c r="AW260" s="143">
        <v>103.3</v>
      </c>
      <c r="AX260" s="143">
        <v>105.6</v>
      </c>
      <c r="AY260" s="143">
        <v>105.3</v>
      </c>
      <c r="AZ260" s="143">
        <v>105.4</v>
      </c>
      <c r="BA260" s="143">
        <v>106.5</v>
      </c>
      <c r="BB260" s="143">
        <v>107.6</v>
      </c>
      <c r="BC260" s="143">
        <v>110.4</v>
      </c>
      <c r="BD260" s="143">
        <v>113.1</v>
      </c>
      <c r="BE260" s="143">
        <v>112.1</v>
      </c>
      <c r="BF260" s="143">
        <v>110.3</v>
      </c>
      <c r="BG260" s="143">
        <v>110.2</v>
      </c>
      <c r="BH260" s="143">
        <v>110.4</v>
      </c>
      <c r="BI260" s="143">
        <v>110.7</v>
      </c>
      <c r="BJ260" s="143">
        <v>111.7</v>
      </c>
      <c r="BK260" s="144">
        <v>114.3</v>
      </c>
      <c r="BL260" s="143">
        <v>116.5</v>
      </c>
      <c r="BM260" s="143">
        <v>115.7</v>
      </c>
      <c r="BN260" s="143">
        <v>115.3</v>
      </c>
      <c r="BO260" s="143">
        <v>115</v>
      </c>
      <c r="BP260" s="143">
        <v>114.3</v>
      </c>
      <c r="BQ260" s="143">
        <v>112.7</v>
      </c>
      <c r="BR260" s="145">
        <v>110.9</v>
      </c>
      <c r="BS260" s="145">
        <v>110.2</v>
      </c>
      <c r="BT260" s="145">
        <v>110.7</v>
      </c>
      <c r="BU260" s="145">
        <v>112.5</v>
      </c>
      <c r="BV260" s="145">
        <v>112.6</v>
      </c>
      <c r="BW260" s="145">
        <v>112.9</v>
      </c>
      <c r="BX260" s="145">
        <v>113.3</v>
      </c>
      <c r="BY260" s="145">
        <v>114.2</v>
      </c>
      <c r="BZ260" s="143">
        <v>115.1</v>
      </c>
      <c r="CA260" s="143">
        <v>117.2</v>
      </c>
      <c r="CB260" s="143">
        <v>118.1</v>
      </c>
      <c r="CC260" s="143">
        <v>117.9</v>
      </c>
      <c r="CD260" s="143">
        <v>117.3</v>
      </c>
      <c r="CE260" s="143">
        <v>117.5</v>
      </c>
      <c r="CF260" s="143">
        <v>117.4</v>
      </c>
      <c r="CG260" s="143">
        <v>118.6</v>
      </c>
      <c r="CH260" s="143">
        <v>117.7</v>
      </c>
      <c r="CI260" s="143">
        <v>117</v>
      </c>
      <c r="CJ260" s="146">
        <v>119.2</v>
      </c>
      <c r="CK260" s="146">
        <v>118.2</v>
      </c>
      <c r="CL260" s="146">
        <v>117.8</v>
      </c>
      <c r="CM260" s="147">
        <v>116.9</v>
      </c>
      <c r="CN260" s="147">
        <v>115.6</v>
      </c>
      <c r="CO260" s="147">
        <v>115</v>
      </c>
      <c r="CP260" s="148">
        <v>114.2</v>
      </c>
      <c r="CQ260" s="149">
        <v>111</v>
      </c>
      <c r="CR260" s="149">
        <v>110.8</v>
      </c>
      <c r="CS260" s="149">
        <v>111.7</v>
      </c>
      <c r="CT260" s="149">
        <v>112.4</v>
      </c>
      <c r="CU260" s="150">
        <v>112.2</v>
      </c>
      <c r="CV260" s="150">
        <v>112.5</v>
      </c>
      <c r="CW260" s="150">
        <v>111.1</v>
      </c>
      <c r="CX260" s="150">
        <v>108.4</v>
      </c>
      <c r="CY260" s="150">
        <v>108.3</v>
      </c>
      <c r="CZ260" s="150">
        <v>108.1</v>
      </c>
      <c r="DA260" s="150">
        <v>108.8</v>
      </c>
      <c r="DB260" s="151">
        <v>110.6</v>
      </c>
      <c r="DC260" s="151">
        <v>112.6</v>
      </c>
      <c r="DD260" s="151">
        <v>113.8</v>
      </c>
      <c r="DE260" s="151">
        <v>122.2</v>
      </c>
      <c r="DF260" s="151">
        <v>124.5</v>
      </c>
      <c r="DG260" s="151">
        <v>128.19999999999999</v>
      </c>
      <c r="DH260" s="151">
        <v>130.1</v>
      </c>
      <c r="DI260" s="151">
        <v>130.5</v>
      </c>
      <c r="DJ260" s="151">
        <v>131.30000000000001</v>
      </c>
      <c r="DK260" s="151">
        <v>131.9</v>
      </c>
      <c r="DL260" s="151">
        <v>134.4</v>
      </c>
      <c r="DM260" s="152">
        <v>136.4</v>
      </c>
      <c r="DN260" s="152">
        <v>137.30000000000001</v>
      </c>
      <c r="DO260" s="152">
        <v>143.80000000000001</v>
      </c>
      <c r="DP260" s="152">
        <v>147.19999999999999</v>
      </c>
      <c r="DQ260" s="152">
        <v>150.6</v>
      </c>
      <c r="DR260" s="152">
        <v>153.69999999999999</v>
      </c>
      <c r="DS260" s="152">
        <v>155.1</v>
      </c>
      <c r="DT260" s="152">
        <v>157.69999999999999</v>
      </c>
      <c r="DU260" s="152">
        <v>163.5</v>
      </c>
      <c r="DV260" s="152">
        <v>165.4</v>
      </c>
      <c r="DW260" s="152">
        <v>160.6</v>
      </c>
      <c r="DX260" s="152">
        <v>158.69999999999999</v>
      </c>
      <c r="DY260" s="152">
        <v>155.80000000000001</v>
      </c>
      <c r="DZ260" s="152">
        <v>148.80000000000001</v>
      </c>
      <c r="EA260" s="152">
        <v>140.4</v>
      </c>
      <c r="EB260" s="152">
        <v>137.80000000000001</v>
      </c>
      <c r="EC260" s="152">
        <v>135.80000000000001</v>
      </c>
      <c r="ED260" s="152">
        <v>134.9</v>
      </c>
      <c r="EE260" s="152">
        <v>133.80000000000001</v>
      </c>
      <c r="EF260" s="152">
        <v>134.19999999999999</v>
      </c>
      <c r="EG260" s="152">
        <v>131.80000000000001</v>
      </c>
      <c r="EH260" s="152">
        <v>130.5</v>
      </c>
      <c r="EI260" s="152">
        <v>128.30000000000001</v>
      </c>
      <c r="EJ260" s="152">
        <v>129.19999999999999</v>
      </c>
      <c r="EK260" s="152">
        <v>129.6</v>
      </c>
      <c r="EL260" s="152">
        <v>130.4</v>
      </c>
      <c r="EM260" s="152">
        <v>130.5</v>
      </c>
      <c r="EN260" s="152">
        <v>128.19999999999999</v>
      </c>
      <c r="EO260" s="152">
        <v>128.30000000000001</v>
      </c>
      <c r="EP260" s="152">
        <v>129.9</v>
      </c>
      <c r="EQ260" s="152">
        <v>130.19999999999999</v>
      </c>
      <c r="ER260" s="152">
        <v>133.1</v>
      </c>
      <c r="ES260" s="152">
        <v>133.19999999999999</v>
      </c>
      <c r="ET260" s="152">
        <v>132.30000000000001</v>
      </c>
      <c r="EU260" s="152">
        <v>132.30000000000001</v>
      </c>
      <c r="EV260" s="152">
        <v>133.1</v>
      </c>
      <c r="EW260" s="152">
        <v>132.69999999999999</v>
      </c>
    </row>
    <row r="261" spans="1:153">
      <c r="A261" s="141" t="s">
        <v>7556</v>
      </c>
      <c r="B261" s="141" t="s">
        <v>7557</v>
      </c>
      <c r="C261" s="142">
        <v>0.53793999999999997</v>
      </c>
      <c r="D261" s="143">
        <v>99.9</v>
      </c>
      <c r="E261" s="143">
        <v>101.3</v>
      </c>
      <c r="F261" s="143">
        <v>101.6</v>
      </c>
      <c r="G261" s="143">
        <v>100.4</v>
      </c>
      <c r="H261" s="143">
        <v>103.9</v>
      </c>
      <c r="I261" s="143">
        <v>105.2</v>
      </c>
      <c r="J261" s="143">
        <v>103.6</v>
      </c>
      <c r="K261" s="143">
        <v>102.8</v>
      </c>
      <c r="L261" s="143">
        <v>103.5</v>
      </c>
      <c r="M261" s="143">
        <v>105.3</v>
      </c>
      <c r="N261" s="143">
        <v>105.3</v>
      </c>
      <c r="O261" s="143">
        <v>105</v>
      </c>
      <c r="P261" s="143">
        <v>104.4</v>
      </c>
      <c r="Q261" s="143">
        <v>104.1</v>
      </c>
      <c r="R261" s="143">
        <v>105.4</v>
      </c>
      <c r="S261" s="143">
        <v>107.9</v>
      </c>
      <c r="T261" s="143">
        <v>111</v>
      </c>
      <c r="U261" s="143">
        <v>112.8</v>
      </c>
      <c r="V261" s="143">
        <v>113.1</v>
      </c>
      <c r="W261" s="143">
        <v>109.6</v>
      </c>
      <c r="X261" s="143">
        <v>108.6</v>
      </c>
      <c r="Y261" s="143">
        <v>108.2</v>
      </c>
      <c r="Z261" s="143">
        <v>107.2</v>
      </c>
      <c r="AA261" s="143">
        <v>106.8</v>
      </c>
      <c r="AB261" s="143">
        <v>107.2</v>
      </c>
      <c r="AC261" s="143">
        <v>108.3</v>
      </c>
      <c r="AD261" s="143">
        <v>107.1</v>
      </c>
      <c r="AE261" s="143">
        <v>109.3</v>
      </c>
      <c r="AF261" s="143">
        <v>110.2</v>
      </c>
      <c r="AG261" s="143">
        <v>108.7</v>
      </c>
      <c r="AH261" s="143">
        <v>106.2</v>
      </c>
      <c r="AI261" s="143">
        <v>103.8</v>
      </c>
      <c r="AJ261" s="143">
        <v>101.8</v>
      </c>
      <c r="AK261" s="143">
        <v>99.1</v>
      </c>
      <c r="AL261" s="143">
        <v>99.2</v>
      </c>
      <c r="AM261" s="143">
        <v>100.2</v>
      </c>
      <c r="AN261" s="143">
        <v>100</v>
      </c>
      <c r="AO261" s="143">
        <v>102.5</v>
      </c>
      <c r="AP261" s="143">
        <v>101.7</v>
      </c>
      <c r="AQ261" s="143">
        <v>101.2</v>
      </c>
      <c r="AR261" s="143">
        <v>99.2</v>
      </c>
      <c r="AS261" s="143">
        <v>98.2</v>
      </c>
      <c r="AT261" s="143">
        <v>96.6</v>
      </c>
      <c r="AU261" s="143">
        <v>95.6</v>
      </c>
      <c r="AV261" s="143">
        <v>94.6</v>
      </c>
      <c r="AW261" s="143">
        <v>93.9</v>
      </c>
      <c r="AX261" s="143">
        <v>93.7</v>
      </c>
      <c r="AY261" s="143">
        <v>94.2</v>
      </c>
      <c r="AZ261" s="143">
        <v>95.2</v>
      </c>
      <c r="BA261" s="143">
        <v>95.5</v>
      </c>
      <c r="BB261" s="143">
        <v>95.4</v>
      </c>
      <c r="BC261" s="143">
        <v>95.9</v>
      </c>
      <c r="BD261" s="143">
        <v>96.1</v>
      </c>
      <c r="BE261" s="143">
        <v>96.7</v>
      </c>
      <c r="BF261" s="143">
        <v>95.5</v>
      </c>
      <c r="BG261" s="143">
        <v>94.1</v>
      </c>
      <c r="BH261" s="143">
        <v>94.3</v>
      </c>
      <c r="BI261" s="143">
        <v>95.7</v>
      </c>
      <c r="BJ261" s="143">
        <v>96.9</v>
      </c>
      <c r="BK261" s="144">
        <v>98.3</v>
      </c>
      <c r="BL261" s="143">
        <v>97.4</v>
      </c>
      <c r="BM261" s="143">
        <v>97.1</v>
      </c>
      <c r="BN261" s="143">
        <v>95.8</v>
      </c>
      <c r="BO261" s="143">
        <v>94.8</v>
      </c>
      <c r="BP261" s="143">
        <v>95.7</v>
      </c>
      <c r="BQ261" s="143">
        <v>95.5</v>
      </c>
      <c r="BR261" s="145">
        <v>95</v>
      </c>
      <c r="BS261" s="145">
        <v>96.5</v>
      </c>
      <c r="BT261" s="145">
        <v>97.8</v>
      </c>
      <c r="BU261" s="145">
        <v>96.9</v>
      </c>
      <c r="BV261" s="145">
        <v>97.2</v>
      </c>
      <c r="BW261" s="145">
        <v>98.6</v>
      </c>
      <c r="BX261" s="145">
        <v>98.9</v>
      </c>
      <c r="BY261" s="145">
        <v>100.6</v>
      </c>
      <c r="BZ261" s="143">
        <v>101.7</v>
      </c>
      <c r="CA261" s="143">
        <v>102.2</v>
      </c>
      <c r="CB261" s="143">
        <v>104.3</v>
      </c>
      <c r="CC261" s="143">
        <v>107.5</v>
      </c>
      <c r="CD261" s="143">
        <v>108.6</v>
      </c>
      <c r="CE261" s="143">
        <v>106.7</v>
      </c>
      <c r="CF261" s="143">
        <v>103.7</v>
      </c>
      <c r="CG261" s="143">
        <v>102.7</v>
      </c>
      <c r="CH261" s="143">
        <v>102.5</v>
      </c>
      <c r="CI261" s="143">
        <v>102.5</v>
      </c>
      <c r="CJ261" s="146">
        <v>102.4</v>
      </c>
      <c r="CK261" s="146">
        <v>102.6</v>
      </c>
      <c r="CL261" s="146">
        <v>101.8</v>
      </c>
      <c r="CM261" s="147">
        <v>102.2</v>
      </c>
      <c r="CN261" s="147">
        <v>100.7</v>
      </c>
      <c r="CO261" s="147">
        <v>100.1</v>
      </c>
      <c r="CP261" s="148">
        <v>99</v>
      </c>
      <c r="CQ261" s="149">
        <v>97.1</v>
      </c>
      <c r="CR261" s="149">
        <v>96.9</v>
      </c>
      <c r="CS261" s="149">
        <v>97</v>
      </c>
      <c r="CT261" s="149">
        <v>97</v>
      </c>
      <c r="CU261" s="150">
        <v>96</v>
      </c>
      <c r="CV261" s="150">
        <v>97</v>
      </c>
      <c r="CW261" s="150">
        <v>92.1</v>
      </c>
      <c r="CX261" s="150">
        <v>90</v>
      </c>
      <c r="CY261" s="150">
        <v>90.4</v>
      </c>
      <c r="CZ261" s="150">
        <v>90.1</v>
      </c>
      <c r="DA261" s="150">
        <v>90.3</v>
      </c>
      <c r="DB261" s="151">
        <v>90.5</v>
      </c>
      <c r="DC261" s="151">
        <v>93.2</v>
      </c>
      <c r="DD261" s="151">
        <v>96.8</v>
      </c>
      <c r="DE261" s="151">
        <v>102.8</v>
      </c>
      <c r="DF261" s="151">
        <v>105.4</v>
      </c>
      <c r="DG261" s="151">
        <v>107.3</v>
      </c>
      <c r="DH261" s="151">
        <v>107.7</v>
      </c>
      <c r="DI261" s="151">
        <v>106.6</v>
      </c>
      <c r="DJ261" s="151">
        <v>107.2</v>
      </c>
      <c r="DK261" s="151">
        <v>105.7</v>
      </c>
      <c r="DL261" s="151">
        <v>108.4</v>
      </c>
      <c r="DM261" s="152">
        <v>109.4</v>
      </c>
      <c r="DN261" s="152">
        <v>113.9</v>
      </c>
      <c r="DO261" s="152">
        <v>117.5</v>
      </c>
      <c r="DP261" s="152">
        <v>116.1</v>
      </c>
      <c r="DQ261" s="152">
        <v>116.8</v>
      </c>
      <c r="DR261" s="152">
        <v>119</v>
      </c>
      <c r="DS261" s="152">
        <v>118.9</v>
      </c>
      <c r="DT261" s="152">
        <v>119.5</v>
      </c>
      <c r="DU261" s="152">
        <v>120.4</v>
      </c>
      <c r="DV261" s="152">
        <v>121.3</v>
      </c>
      <c r="DW261" s="152">
        <v>119.9</v>
      </c>
      <c r="DX261" s="152">
        <v>117.5</v>
      </c>
      <c r="DY261" s="152">
        <v>115.4</v>
      </c>
      <c r="DZ261" s="152">
        <v>114</v>
      </c>
      <c r="EA261" s="152">
        <v>111.5</v>
      </c>
      <c r="EB261" s="152">
        <v>109.8</v>
      </c>
      <c r="EC261" s="152">
        <v>110.3</v>
      </c>
      <c r="ED261" s="152">
        <v>109.8</v>
      </c>
      <c r="EE261" s="152">
        <v>109.4</v>
      </c>
      <c r="EF261" s="152">
        <v>109.8</v>
      </c>
      <c r="EG261" s="152">
        <v>108.2</v>
      </c>
      <c r="EH261" s="152">
        <v>107</v>
      </c>
      <c r="EI261" s="152">
        <v>105.8</v>
      </c>
      <c r="EJ261" s="152">
        <v>105.7</v>
      </c>
      <c r="EK261" s="152">
        <v>106</v>
      </c>
      <c r="EL261" s="152">
        <v>106</v>
      </c>
      <c r="EM261" s="152">
        <v>105.3</v>
      </c>
      <c r="EN261" s="152">
        <v>104.3</v>
      </c>
      <c r="EO261" s="152">
        <v>104.5</v>
      </c>
      <c r="EP261" s="152">
        <v>104.5</v>
      </c>
      <c r="EQ261" s="152">
        <v>104</v>
      </c>
      <c r="ER261" s="152">
        <v>105.4</v>
      </c>
      <c r="ES261" s="152">
        <v>105.1</v>
      </c>
      <c r="ET261" s="152">
        <v>106.7</v>
      </c>
      <c r="EU261" s="152">
        <v>107.5</v>
      </c>
      <c r="EV261" s="152">
        <v>107.1</v>
      </c>
      <c r="EW261" s="152">
        <v>105.3</v>
      </c>
    </row>
    <row r="262" spans="1:153">
      <c r="A262" s="141" t="s">
        <v>7558</v>
      </c>
      <c r="B262" s="141" t="s">
        <v>7559</v>
      </c>
      <c r="C262" s="142">
        <v>9.0190000000000006E-2</v>
      </c>
      <c r="D262" s="143">
        <v>106.1</v>
      </c>
      <c r="E262" s="143">
        <v>103.3</v>
      </c>
      <c r="F262" s="143">
        <v>105.3</v>
      </c>
      <c r="G262" s="143">
        <v>104.4</v>
      </c>
      <c r="H262" s="143">
        <v>108.6</v>
      </c>
      <c r="I262" s="143">
        <v>109.2</v>
      </c>
      <c r="J262" s="143">
        <v>108.5</v>
      </c>
      <c r="K262" s="143">
        <v>107.7</v>
      </c>
      <c r="L262" s="143">
        <v>109.7</v>
      </c>
      <c r="M262" s="143">
        <v>109.1</v>
      </c>
      <c r="N262" s="143">
        <v>109.5</v>
      </c>
      <c r="O262" s="143">
        <v>105.5</v>
      </c>
      <c r="P262" s="143">
        <v>106.2</v>
      </c>
      <c r="Q262" s="143">
        <v>105.5</v>
      </c>
      <c r="R262" s="143">
        <v>104.9</v>
      </c>
      <c r="S262" s="143">
        <v>107.3</v>
      </c>
      <c r="T262" s="143">
        <v>109.8</v>
      </c>
      <c r="U262" s="143">
        <v>109.6</v>
      </c>
      <c r="V262" s="143">
        <v>110</v>
      </c>
      <c r="W262" s="143">
        <v>107.7</v>
      </c>
      <c r="X262" s="143">
        <v>108.5</v>
      </c>
      <c r="Y262" s="143">
        <v>109.8</v>
      </c>
      <c r="Z262" s="143">
        <v>109.7</v>
      </c>
      <c r="AA262" s="143">
        <v>109.1</v>
      </c>
      <c r="AB262" s="143">
        <v>108.7</v>
      </c>
      <c r="AC262" s="143">
        <v>109.9</v>
      </c>
      <c r="AD262" s="143">
        <v>109</v>
      </c>
      <c r="AE262" s="143">
        <v>108.6</v>
      </c>
      <c r="AF262" s="143">
        <v>109.1</v>
      </c>
      <c r="AG262" s="143">
        <v>108.3</v>
      </c>
      <c r="AH262" s="143">
        <v>107</v>
      </c>
      <c r="AI262" s="143">
        <v>104.6</v>
      </c>
      <c r="AJ262" s="143">
        <v>103.6</v>
      </c>
      <c r="AK262" s="143">
        <v>104.4</v>
      </c>
      <c r="AL262" s="143">
        <v>103</v>
      </c>
      <c r="AM262" s="143">
        <v>103.5</v>
      </c>
      <c r="AN262" s="143">
        <v>105</v>
      </c>
      <c r="AO262" s="143">
        <v>105.5</v>
      </c>
      <c r="AP262" s="143">
        <v>105.7</v>
      </c>
      <c r="AQ262" s="143">
        <v>102.7</v>
      </c>
      <c r="AR262" s="143">
        <v>100.9</v>
      </c>
      <c r="AS262" s="143">
        <v>100.8</v>
      </c>
      <c r="AT262" s="143">
        <v>99.6</v>
      </c>
      <c r="AU262" s="143">
        <v>100.9</v>
      </c>
      <c r="AV262" s="143">
        <v>101.6</v>
      </c>
      <c r="AW262" s="143">
        <v>103.9</v>
      </c>
      <c r="AX262" s="143">
        <v>103.2</v>
      </c>
      <c r="AY262" s="143">
        <v>103.9</v>
      </c>
      <c r="AZ262" s="143">
        <v>104.5</v>
      </c>
      <c r="BA262" s="143">
        <v>105.2</v>
      </c>
      <c r="BB262" s="143">
        <v>105.9</v>
      </c>
      <c r="BC262" s="143">
        <v>108.6</v>
      </c>
      <c r="BD262" s="143">
        <v>108</v>
      </c>
      <c r="BE262" s="143">
        <v>106.5</v>
      </c>
      <c r="BF262" s="143">
        <v>106.4</v>
      </c>
      <c r="BG262" s="143">
        <v>104.4</v>
      </c>
      <c r="BH262" s="143">
        <v>106.1</v>
      </c>
      <c r="BI262" s="143">
        <v>107.1</v>
      </c>
      <c r="BJ262" s="143">
        <v>109.1</v>
      </c>
      <c r="BK262" s="144">
        <v>112.8</v>
      </c>
      <c r="BL262" s="143">
        <v>112.5</v>
      </c>
      <c r="BM262" s="143">
        <v>113</v>
      </c>
      <c r="BN262" s="143">
        <v>112.9</v>
      </c>
      <c r="BO262" s="143">
        <v>108.8</v>
      </c>
      <c r="BP262" s="143">
        <v>103.8</v>
      </c>
      <c r="BQ262" s="143">
        <v>105.3</v>
      </c>
      <c r="BR262" s="145">
        <v>107.5</v>
      </c>
      <c r="BS262" s="145">
        <v>108.1</v>
      </c>
      <c r="BT262" s="145">
        <v>109.8</v>
      </c>
      <c r="BU262" s="145">
        <v>110.4</v>
      </c>
      <c r="BV262" s="145">
        <v>110.5</v>
      </c>
      <c r="BW262" s="145">
        <v>112.1</v>
      </c>
      <c r="BX262" s="145">
        <v>112.9</v>
      </c>
      <c r="BY262" s="145">
        <v>111.4</v>
      </c>
      <c r="BZ262" s="143">
        <v>112.2</v>
      </c>
      <c r="CA262" s="143">
        <v>113.1</v>
      </c>
      <c r="CB262" s="143">
        <v>112.7</v>
      </c>
      <c r="CC262" s="143">
        <v>114.2</v>
      </c>
      <c r="CD262" s="143">
        <v>114.9</v>
      </c>
      <c r="CE262" s="143">
        <v>113.2</v>
      </c>
      <c r="CF262" s="143">
        <v>113.3</v>
      </c>
      <c r="CG262" s="143">
        <v>115</v>
      </c>
      <c r="CH262" s="143">
        <v>115.4</v>
      </c>
      <c r="CI262" s="143">
        <v>115.7</v>
      </c>
      <c r="CJ262" s="146">
        <v>116.1</v>
      </c>
      <c r="CK262" s="146">
        <v>115.5</v>
      </c>
      <c r="CL262" s="146">
        <v>114.4</v>
      </c>
      <c r="CM262" s="147">
        <v>113.9</v>
      </c>
      <c r="CN262" s="147">
        <v>114.2</v>
      </c>
      <c r="CO262" s="147">
        <v>113.7</v>
      </c>
      <c r="CP262" s="148">
        <v>114</v>
      </c>
      <c r="CQ262" s="149">
        <v>112.2</v>
      </c>
      <c r="CR262" s="149">
        <v>112.5</v>
      </c>
      <c r="CS262" s="149">
        <v>112.7</v>
      </c>
      <c r="CT262" s="149">
        <v>112.7</v>
      </c>
      <c r="CU262" s="150">
        <v>114.5</v>
      </c>
      <c r="CV262" s="150">
        <v>114.5</v>
      </c>
      <c r="CW262" s="150">
        <v>106.9</v>
      </c>
      <c r="CX262" s="150">
        <v>109</v>
      </c>
      <c r="CY262" s="150">
        <v>104.7</v>
      </c>
      <c r="CZ262" s="150">
        <v>106.8</v>
      </c>
      <c r="DA262" s="150">
        <v>107.4</v>
      </c>
      <c r="DB262" s="151">
        <v>108.8</v>
      </c>
      <c r="DC262" s="151">
        <v>110.4</v>
      </c>
      <c r="DD262" s="151">
        <v>110</v>
      </c>
      <c r="DE262" s="151">
        <v>112.6</v>
      </c>
      <c r="DF262" s="151">
        <v>114.4</v>
      </c>
      <c r="DG262" s="151">
        <v>115.8</v>
      </c>
      <c r="DH262" s="151">
        <v>113.3</v>
      </c>
      <c r="DI262" s="151">
        <v>116.9</v>
      </c>
      <c r="DJ262" s="151">
        <v>115.4</v>
      </c>
      <c r="DK262" s="151">
        <v>112.5</v>
      </c>
      <c r="DL262" s="151">
        <v>115.7</v>
      </c>
      <c r="DM262" s="152">
        <v>120.2</v>
      </c>
      <c r="DN262" s="152">
        <v>128.6</v>
      </c>
      <c r="DO262" s="152">
        <v>132.9</v>
      </c>
      <c r="DP262" s="152">
        <v>129.6</v>
      </c>
      <c r="DQ262" s="152">
        <v>128.9</v>
      </c>
      <c r="DR262" s="152">
        <v>134.4</v>
      </c>
      <c r="DS262" s="152">
        <v>138.19999999999999</v>
      </c>
      <c r="DT262" s="152">
        <v>140.9</v>
      </c>
      <c r="DU262" s="152">
        <v>138</v>
      </c>
      <c r="DV262" s="152">
        <v>137</v>
      </c>
      <c r="DW262" s="152">
        <v>134.69999999999999</v>
      </c>
      <c r="DX262" s="152">
        <v>133</v>
      </c>
      <c r="DY262" s="152">
        <v>126.8</v>
      </c>
      <c r="DZ262" s="152">
        <v>124.6</v>
      </c>
      <c r="EA262" s="152">
        <v>118.6</v>
      </c>
      <c r="EB262" s="152">
        <v>118.2</v>
      </c>
      <c r="EC262" s="152">
        <v>119.1</v>
      </c>
      <c r="ED262" s="152">
        <v>120.4</v>
      </c>
      <c r="EE262" s="152">
        <v>118.9</v>
      </c>
      <c r="EF262" s="152">
        <v>118.7</v>
      </c>
      <c r="EG262" s="152">
        <v>118.9</v>
      </c>
      <c r="EH262" s="152">
        <v>119.9</v>
      </c>
      <c r="EI262" s="152">
        <v>118.2</v>
      </c>
      <c r="EJ262" s="152">
        <v>118.7</v>
      </c>
      <c r="EK262" s="152">
        <v>118.5</v>
      </c>
      <c r="EL262" s="152">
        <v>116.6</v>
      </c>
      <c r="EM262" s="152">
        <v>114.4</v>
      </c>
      <c r="EN262" s="152">
        <v>116.1</v>
      </c>
      <c r="EO262" s="152">
        <v>114.6</v>
      </c>
      <c r="EP262" s="152">
        <v>115.4</v>
      </c>
      <c r="EQ262" s="152">
        <v>114.8</v>
      </c>
      <c r="ER262" s="152">
        <v>117</v>
      </c>
      <c r="ES262" s="152">
        <v>117.9</v>
      </c>
      <c r="ET262" s="152">
        <v>118.3</v>
      </c>
      <c r="EU262" s="152">
        <v>119.8</v>
      </c>
      <c r="EV262" s="152">
        <v>118.5</v>
      </c>
      <c r="EW262" s="152">
        <v>118.8</v>
      </c>
    </row>
    <row r="263" spans="1:153">
      <c r="A263" s="141" t="s">
        <v>7560</v>
      </c>
      <c r="B263" s="141" t="s">
        <v>7561</v>
      </c>
      <c r="C263" s="142">
        <v>0.10192</v>
      </c>
      <c r="D263" s="143">
        <v>98</v>
      </c>
      <c r="E263" s="143">
        <v>97.5</v>
      </c>
      <c r="F263" s="143">
        <v>98.2</v>
      </c>
      <c r="G263" s="143">
        <v>101.5</v>
      </c>
      <c r="H263" s="143">
        <v>102</v>
      </c>
      <c r="I263" s="143">
        <v>102.2</v>
      </c>
      <c r="J263" s="143">
        <v>102.4</v>
      </c>
      <c r="K263" s="143">
        <v>102.5</v>
      </c>
      <c r="L263" s="143">
        <v>103.2</v>
      </c>
      <c r="M263" s="143">
        <v>102.4</v>
      </c>
      <c r="N263" s="143">
        <v>101.8</v>
      </c>
      <c r="O263" s="143">
        <v>102</v>
      </c>
      <c r="P263" s="143">
        <v>103.7</v>
      </c>
      <c r="Q263" s="143">
        <v>105.7</v>
      </c>
      <c r="R263" s="143">
        <v>106.4</v>
      </c>
      <c r="S263" s="143">
        <v>105.6</v>
      </c>
      <c r="T263" s="143">
        <v>107.3</v>
      </c>
      <c r="U263" s="143">
        <v>109.6</v>
      </c>
      <c r="V263" s="143">
        <v>111.6</v>
      </c>
      <c r="W263" s="143">
        <v>109.7</v>
      </c>
      <c r="X263" s="143">
        <v>109.6</v>
      </c>
      <c r="Y263" s="143">
        <v>110.2</v>
      </c>
      <c r="Z263" s="143">
        <v>109</v>
      </c>
      <c r="AA263" s="143">
        <v>108.3</v>
      </c>
      <c r="AB263" s="143">
        <v>110.1</v>
      </c>
      <c r="AC263" s="143">
        <v>110.7</v>
      </c>
      <c r="AD263" s="143">
        <v>109.5</v>
      </c>
      <c r="AE263" s="143">
        <v>113.7</v>
      </c>
      <c r="AF263" s="143">
        <v>113.6</v>
      </c>
      <c r="AG263" s="143">
        <v>112.6</v>
      </c>
      <c r="AH263" s="143">
        <v>113.4</v>
      </c>
      <c r="AI263" s="143">
        <v>111</v>
      </c>
      <c r="AJ263" s="143">
        <v>110.8</v>
      </c>
      <c r="AK263" s="143">
        <v>110.5</v>
      </c>
      <c r="AL263" s="143">
        <v>111.5</v>
      </c>
      <c r="AM263" s="143">
        <v>109.2</v>
      </c>
      <c r="AN263" s="143">
        <v>106.5</v>
      </c>
      <c r="AO263" s="143">
        <v>106.6</v>
      </c>
      <c r="AP263" s="143">
        <v>104.6</v>
      </c>
      <c r="AQ263" s="143">
        <v>108.8</v>
      </c>
      <c r="AR263" s="143">
        <v>104.9</v>
      </c>
      <c r="AS263" s="143">
        <v>104.1</v>
      </c>
      <c r="AT263" s="143">
        <v>103.4</v>
      </c>
      <c r="AU263" s="143">
        <v>105</v>
      </c>
      <c r="AV263" s="143">
        <v>105.8</v>
      </c>
      <c r="AW263" s="143">
        <v>106</v>
      </c>
      <c r="AX263" s="143">
        <v>106.5</v>
      </c>
      <c r="AY263" s="143">
        <v>103.7</v>
      </c>
      <c r="AZ263" s="143">
        <v>103.4</v>
      </c>
      <c r="BA263" s="143">
        <v>103.6</v>
      </c>
      <c r="BB263" s="143">
        <v>104</v>
      </c>
      <c r="BC263" s="143">
        <v>106.2</v>
      </c>
      <c r="BD263" s="143">
        <v>106.6</v>
      </c>
      <c r="BE263" s="143">
        <v>107.4</v>
      </c>
      <c r="BF263" s="143">
        <v>106.9</v>
      </c>
      <c r="BG263" s="143">
        <v>107.2</v>
      </c>
      <c r="BH263" s="143">
        <v>106.2</v>
      </c>
      <c r="BI263" s="143">
        <v>106.3</v>
      </c>
      <c r="BJ263" s="143">
        <v>107.3</v>
      </c>
      <c r="BK263" s="144">
        <v>106.5</v>
      </c>
      <c r="BL263" s="143">
        <v>106.7</v>
      </c>
      <c r="BM263" s="143">
        <v>106.6</v>
      </c>
      <c r="BN263" s="143">
        <v>107.8</v>
      </c>
      <c r="BO263" s="143">
        <v>106.9</v>
      </c>
      <c r="BP263" s="143">
        <v>106</v>
      </c>
      <c r="BQ263" s="143">
        <v>106.4</v>
      </c>
      <c r="BR263" s="145">
        <v>105.9</v>
      </c>
      <c r="BS263" s="145">
        <v>106.9</v>
      </c>
      <c r="BT263" s="145">
        <v>109.3</v>
      </c>
      <c r="BU263" s="145">
        <v>110.6</v>
      </c>
      <c r="BV263" s="145">
        <v>109.2</v>
      </c>
      <c r="BW263" s="145">
        <v>108.9</v>
      </c>
      <c r="BX263" s="145">
        <v>109</v>
      </c>
      <c r="BY263" s="145">
        <v>109.1</v>
      </c>
      <c r="BZ263" s="143">
        <v>108.3</v>
      </c>
      <c r="CA263" s="143">
        <v>109.2</v>
      </c>
      <c r="CB263" s="143">
        <v>111.5</v>
      </c>
      <c r="CC263" s="143">
        <v>113.8</v>
      </c>
      <c r="CD263" s="143">
        <v>115</v>
      </c>
      <c r="CE263" s="143">
        <v>115.8</v>
      </c>
      <c r="CF263" s="143">
        <v>115.9</v>
      </c>
      <c r="CG263" s="143">
        <v>116.6</v>
      </c>
      <c r="CH263" s="143">
        <v>116.9</v>
      </c>
      <c r="CI263" s="143">
        <v>116.9</v>
      </c>
      <c r="CJ263" s="146">
        <v>116.1</v>
      </c>
      <c r="CK263" s="146">
        <v>116.4</v>
      </c>
      <c r="CL263" s="146">
        <v>116.3</v>
      </c>
      <c r="CM263" s="147">
        <v>114.7</v>
      </c>
      <c r="CN263" s="147">
        <v>114.9</v>
      </c>
      <c r="CO263" s="147">
        <v>114.5</v>
      </c>
      <c r="CP263" s="148">
        <v>114.9</v>
      </c>
      <c r="CQ263" s="149">
        <v>114.5</v>
      </c>
      <c r="CR263" s="149">
        <v>114</v>
      </c>
      <c r="CS263" s="149">
        <v>114.3</v>
      </c>
      <c r="CT263" s="149">
        <v>114.1</v>
      </c>
      <c r="CU263" s="150">
        <v>113.7</v>
      </c>
      <c r="CV263" s="150">
        <v>113.9</v>
      </c>
      <c r="CW263" s="150">
        <v>111.1</v>
      </c>
      <c r="CX263" s="150">
        <v>105.6</v>
      </c>
      <c r="CY263" s="150">
        <v>105.4</v>
      </c>
      <c r="CZ263" s="150">
        <v>106.7</v>
      </c>
      <c r="DA263" s="150">
        <v>107.9</v>
      </c>
      <c r="DB263" s="151">
        <v>106.1</v>
      </c>
      <c r="DC263" s="151">
        <v>113.5</v>
      </c>
      <c r="DD263" s="151">
        <v>110.6</v>
      </c>
      <c r="DE263" s="151">
        <v>109</v>
      </c>
      <c r="DF263" s="151">
        <v>111.5</v>
      </c>
      <c r="DG263" s="151">
        <v>110.3</v>
      </c>
      <c r="DH263" s="151">
        <v>112.1</v>
      </c>
      <c r="DI263" s="151">
        <v>115.2</v>
      </c>
      <c r="DJ263" s="151">
        <v>113.8</v>
      </c>
      <c r="DK263" s="151">
        <v>115.5</v>
      </c>
      <c r="DL263" s="151">
        <v>114.3</v>
      </c>
      <c r="DM263" s="152">
        <v>113.8</v>
      </c>
      <c r="DN263" s="152">
        <v>112.8</v>
      </c>
      <c r="DO263" s="152">
        <v>116.8</v>
      </c>
      <c r="DP263" s="152">
        <v>117.1</v>
      </c>
      <c r="DQ263" s="152">
        <v>119.4</v>
      </c>
      <c r="DR263" s="152">
        <v>122.1</v>
      </c>
      <c r="DS263" s="152">
        <v>116.2</v>
      </c>
      <c r="DT263" s="152">
        <v>119.3</v>
      </c>
      <c r="DU263" s="152">
        <v>116.4</v>
      </c>
      <c r="DV263" s="152">
        <v>112.1</v>
      </c>
      <c r="DW263" s="152">
        <v>113.2</v>
      </c>
      <c r="DX263" s="152">
        <v>114.1</v>
      </c>
      <c r="DY263" s="152">
        <v>113.4</v>
      </c>
      <c r="DZ263" s="152">
        <v>113.1</v>
      </c>
      <c r="EA263" s="152">
        <v>114.7</v>
      </c>
      <c r="EB263" s="152">
        <v>115.7</v>
      </c>
      <c r="EC263" s="152">
        <v>115.2</v>
      </c>
      <c r="ED263" s="152">
        <v>115.5</v>
      </c>
      <c r="EE263" s="152">
        <v>115.2</v>
      </c>
      <c r="EF263" s="152">
        <v>117.3</v>
      </c>
      <c r="EG263" s="152">
        <v>117.4</v>
      </c>
      <c r="EH263" s="152">
        <v>115.8</v>
      </c>
      <c r="EI263" s="152">
        <v>116.9</v>
      </c>
      <c r="EJ263" s="152">
        <v>117</v>
      </c>
      <c r="EK263" s="152">
        <v>117.6</v>
      </c>
      <c r="EL263" s="152">
        <v>120.3</v>
      </c>
      <c r="EM263" s="152">
        <v>118.1</v>
      </c>
      <c r="EN263" s="152">
        <v>117.8</v>
      </c>
      <c r="EO263" s="152">
        <v>116.9</v>
      </c>
      <c r="EP263" s="152">
        <v>118.4</v>
      </c>
      <c r="EQ263" s="152">
        <v>117.4</v>
      </c>
      <c r="ER263" s="152">
        <v>119.1</v>
      </c>
      <c r="ES263" s="152">
        <v>118.4</v>
      </c>
      <c r="ET263" s="152">
        <v>122.3</v>
      </c>
      <c r="EU263" s="152">
        <v>120.2</v>
      </c>
      <c r="EV263" s="152">
        <v>120.1</v>
      </c>
      <c r="EW263" s="152">
        <v>120.2</v>
      </c>
    </row>
    <row r="264" spans="1:153">
      <c r="A264" s="141" t="s">
        <v>7562</v>
      </c>
      <c r="B264" s="141" t="s">
        <v>7563</v>
      </c>
      <c r="C264" s="142">
        <v>0.50956999999999997</v>
      </c>
      <c r="D264" s="143">
        <v>101.3</v>
      </c>
      <c r="E264" s="143">
        <v>103</v>
      </c>
      <c r="F264" s="143">
        <v>101.2</v>
      </c>
      <c r="G264" s="143">
        <v>101.2</v>
      </c>
      <c r="H264" s="143">
        <v>100.7</v>
      </c>
      <c r="I264" s="143">
        <v>103.5</v>
      </c>
      <c r="J264" s="143">
        <v>102.3</v>
      </c>
      <c r="K264" s="143">
        <v>100.1</v>
      </c>
      <c r="L264" s="143">
        <v>102.1</v>
      </c>
      <c r="M264" s="143">
        <v>102.6</v>
      </c>
      <c r="N264" s="143">
        <v>103.8</v>
      </c>
      <c r="O264" s="143">
        <v>103.4</v>
      </c>
      <c r="P264" s="143">
        <v>103.9</v>
      </c>
      <c r="Q264" s="143">
        <v>102.2</v>
      </c>
      <c r="R264" s="143">
        <v>108.1</v>
      </c>
      <c r="S264" s="143">
        <v>110.8</v>
      </c>
      <c r="T264" s="143">
        <v>114.1</v>
      </c>
      <c r="U264" s="143">
        <v>114.2</v>
      </c>
      <c r="V264" s="143">
        <v>112.5</v>
      </c>
      <c r="W264" s="143">
        <v>110.9</v>
      </c>
      <c r="X264" s="143">
        <v>109.1</v>
      </c>
      <c r="Y264" s="143">
        <v>111.1</v>
      </c>
      <c r="Z264" s="143">
        <v>111.1</v>
      </c>
      <c r="AA264" s="143">
        <v>110</v>
      </c>
      <c r="AB264" s="143">
        <v>109.3</v>
      </c>
      <c r="AC264" s="143">
        <v>109.4</v>
      </c>
      <c r="AD264" s="143">
        <v>107.7</v>
      </c>
      <c r="AE264" s="143">
        <v>113.5</v>
      </c>
      <c r="AF264" s="143">
        <v>114.8</v>
      </c>
      <c r="AG264" s="143">
        <v>111.1</v>
      </c>
      <c r="AH264" s="143">
        <v>107.8</v>
      </c>
      <c r="AI264" s="143">
        <v>106.4</v>
      </c>
      <c r="AJ264" s="143">
        <v>105.6</v>
      </c>
      <c r="AK264" s="143">
        <v>101.2</v>
      </c>
      <c r="AL264" s="143">
        <v>100.7</v>
      </c>
      <c r="AM264" s="143">
        <v>100.1</v>
      </c>
      <c r="AN264" s="143">
        <v>99</v>
      </c>
      <c r="AO264" s="143">
        <v>98.7</v>
      </c>
      <c r="AP264" s="143">
        <v>99.2</v>
      </c>
      <c r="AQ264" s="143">
        <v>98.2</v>
      </c>
      <c r="AR264" s="143">
        <v>96.4</v>
      </c>
      <c r="AS264" s="143">
        <v>95.2</v>
      </c>
      <c r="AT264" s="143">
        <v>92.3</v>
      </c>
      <c r="AU264" s="143">
        <v>90.6</v>
      </c>
      <c r="AV264" s="143">
        <v>90.5</v>
      </c>
      <c r="AW264" s="143">
        <v>90.9</v>
      </c>
      <c r="AX264" s="143">
        <v>90.6</v>
      </c>
      <c r="AY264" s="143">
        <v>90.1</v>
      </c>
      <c r="AZ264" s="143">
        <v>89.6</v>
      </c>
      <c r="BA264" s="143">
        <v>90.3</v>
      </c>
      <c r="BB264" s="143">
        <v>91.3</v>
      </c>
      <c r="BC264" s="143">
        <v>90.4</v>
      </c>
      <c r="BD264" s="143">
        <v>91.4</v>
      </c>
      <c r="BE264" s="143">
        <v>92</v>
      </c>
      <c r="BF264" s="143">
        <v>91.6</v>
      </c>
      <c r="BG264" s="143">
        <v>91.2</v>
      </c>
      <c r="BH264" s="143">
        <v>91.3</v>
      </c>
      <c r="BI264" s="143">
        <v>92.6</v>
      </c>
      <c r="BJ264" s="143">
        <v>93.8</v>
      </c>
      <c r="BK264" s="144">
        <v>93.5</v>
      </c>
      <c r="BL264" s="143">
        <v>94.6</v>
      </c>
      <c r="BM264" s="143">
        <v>94.7</v>
      </c>
      <c r="BN264" s="143">
        <v>93.6</v>
      </c>
      <c r="BO264" s="143">
        <v>95.9</v>
      </c>
      <c r="BP264" s="143">
        <v>96.7</v>
      </c>
      <c r="BQ264" s="143">
        <v>97.1</v>
      </c>
      <c r="BR264" s="145">
        <v>97.8</v>
      </c>
      <c r="BS264" s="145">
        <v>98.4</v>
      </c>
      <c r="BT264" s="145">
        <v>98.3</v>
      </c>
      <c r="BU264" s="145">
        <v>97.5</v>
      </c>
      <c r="BV264" s="145">
        <v>97.9</v>
      </c>
      <c r="BW264" s="145">
        <v>98</v>
      </c>
      <c r="BX264" s="145">
        <v>98.9</v>
      </c>
      <c r="BY264" s="145">
        <v>100.5</v>
      </c>
      <c r="BZ264" s="143">
        <v>100.4</v>
      </c>
      <c r="CA264" s="143">
        <v>100.5</v>
      </c>
      <c r="CB264" s="143">
        <v>101</v>
      </c>
      <c r="CC264" s="143">
        <v>103.1</v>
      </c>
      <c r="CD264" s="143">
        <v>103.7</v>
      </c>
      <c r="CE264" s="143">
        <v>102</v>
      </c>
      <c r="CF264" s="143">
        <v>100</v>
      </c>
      <c r="CG264" s="143">
        <v>99.6</v>
      </c>
      <c r="CH264" s="143">
        <v>99.5</v>
      </c>
      <c r="CI264" s="143">
        <v>99.5</v>
      </c>
      <c r="CJ264" s="146">
        <v>99.8</v>
      </c>
      <c r="CK264" s="146">
        <v>100</v>
      </c>
      <c r="CL264" s="146">
        <v>99.5</v>
      </c>
      <c r="CM264" s="147">
        <v>98.6</v>
      </c>
      <c r="CN264" s="147">
        <v>98.3</v>
      </c>
      <c r="CO264" s="147">
        <v>97.9</v>
      </c>
      <c r="CP264" s="148">
        <v>97.2</v>
      </c>
      <c r="CQ264" s="149">
        <v>95.3</v>
      </c>
      <c r="CR264" s="149">
        <v>95.4</v>
      </c>
      <c r="CS264" s="149">
        <v>95.2</v>
      </c>
      <c r="CT264" s="149">
        <v>95</v>
      </c>
      <c r="CU264" s="150">
        <v>95.2</v>
      </c>
      <c r="CV264" s="150">
        <v>93.9</v>
      </c>
      <c r="CW264" s="150">
        <v>88.5</v>
      </c>
      <c r="CX264" s="150">
        <v>88.6</v>
      </c>
      <c r="CY264" s="150">
        <v>89.2</v>
      </c>
      <c r="CZ264" s="150">
        <v>88.2</v>
      </c>
      <c r="DA264" s="150">
        <v>90.7</v>
      </c>
      <c r="DB264" s="151">
        <v>92</v>
      </c>
      <c r="DC264" s="151">
        <v>95.5</v>
      </c>
      <c r="DD264" s="151">
        <v>101.9</v>
      </c>
      <c r="DE264" s="151">
        <v>107.7</v>
      </c>
      <c r="DF264" s="151">
        <v>111.3</v>
      </c>
      <c r="DG264" s="151">
        <v>114.8</v>
      </c>
      <c r="DH264" s="151">
        <v>113.9</v>
      </c>
      <c r="DI264" s="151">
        <v>111.4</v>
      </c>
      <c r="DJ264" s="151">
        <v>112</v>
      </c>
      <c r="DK264" s="151">
        <v>110.8</v>
      </c>
      <c r="DL264" s="151">
        <v>112.6</v>
      </c>
      <c r="DM264" s="152">
        <v>114.4</v>
      </c>
      <c r="DN264" s="152">
        <v>117</v>
      </c>
      <c r="DO264" s="152">
        <v>121.8</v>
      </c>
      <c r="DP264" s="152">
        <v>119</v>
      </c>
      <c r="DQ264" s="152">
        <v>118.1</v>
      </c>
      <c r="DR264" s="152">
        <v>120</v>
      </c>
      <c r="DS264" s="152">
        <v>122.3</v>
      </c>
      <c r="DT264" s="152">
        <v>122</v>
      </c>
      <c r="DU264" s="152">
        <v>121.7</v>
      </c>
      <c r="DV264" s="152">
        <v>122.2</v>
      </c>
      <c r="DW264" s="152">
        <v>116.2</v>
      </c>
      <c r="DX264" s="152">
        <v>115.7</v>
      </c>
      <c r="DY264" s="152">
        <v>113.6</v>
      </c>
      <c r="DZ264" s="152">
        <v>111.8</v>
      </c>
      <c r="EA264" s="152">
        <v>110</v>
      </c>
      <c r="EB264" s="152">
        <v>107</v>
      </c>
      <c r="EC264" s="152">
        <v>108.9</v>
      </c>
      <c r="ED264" s="152">
        <v>111.5</v>
      </c>
      <c r="EE264" s="152">
        <v>110.7</v>
      </c>
      <c r="EF264" s="152">
        <v>110.9</v>
      </c>
      <c r="EG264" s="152">
        <v>109.6</v>
      </c>
      <c r="EH264" s="152">
        <v>107.4</v>
      </c>
      <c r="EI264" s="152">
        <v>108.6</v>
      </c>
      <c r="EJ264" s="152">
        <v>110.5</v>
      </c>
      <c r="EK264" s="152">
        <v>110.3</v>
      </c>
      <c r="EL264" s="152">
        <v>110.4</v>
      </c>
      <c r="EM264" s="152">
        <v>109</v>
      </c>
      <c r="EN264" s="152">
        <v>109.6</v>
      </c>
      <c r="EO264" s="152">
        <v>109.4</v>
      </c>
      <c r="EP264" s="152">
        <v>110.6</v>
      </c>
      <c r="EQ264" s="152">
        <v>110.4</v>
      </c>
      <c r="ER264" s="152">
        <v>110.8</v>
      </c>
      <c r="ES264" s="152">
        <v>111.9</v>
      </c>
      <c r="ET264" s="152">
        <v>112</v>
      </c>
      <c r="EU264" s="152">
        <v>112.8</v>
      </c>
      <c r="EV264" s="152">
        <v>111.8</v>
      </c>
      <c r="EW264" s="152">
        <v>110.4</v>
      </c>
    </row>
    <row r="265" spans="1:153">
      <c r="A265" s="141" t="s">
        <v>7564</v>
      </c>
      <c r="B265" s="141" t="s">
        <v>7565</v>
      </c>
      <c r="C265" s="142">
        <v>1.5090300000000001</v>
      </c>
      <c r="D265" s="143">
        <v>100.2</v>
      </c>
      <c r="E265" s="143">
        <v>101.1</v>
      </c>
      <c r="F265" s="143">
        <v>101.8</v>
      </c>
      <c r="G265" s="143">
        <v>102.5</v>
      </c>
      <c r="H265" s="143">
        <v>103.5</v>
      </c>
      <c r="I265" s="143">
        <v>104.2</v>
      </c>
      <c r="J265" s="143">
        <v>104.6</v>
      </c>
      <c r="K265" s="143">
        <v>104.8</v>
      </c>
      <c r="L265" s="143">
        <v>104.4</v>
      </c>
      <c r="M265" s="143">
        <v>104.4</v>
      </c>
      <c r="N265" s="143">
        <v>105.3</v>
      </c>
      <c r="O265" s="143">
        <v>106.6</v>
      </c>
      <c r="P265" s="143">
        <v>107.1</v>
      </c>
      <c r="Q265" s="143">
        <v>107.8</v>
      </c>
      <c r="R265" s="143">
        <v>108.4</v>
      </c>
      <c r="S265" s="143">
        <v>109.6</v>
      </c>
      <c r="T265" s="143">
        <v>109.6</v>
      </c>
      <c r="U265" s="143">
        <v>109.9</v>
      </c>
      <c r="V265" s="143">
        <v>109.3</v>
      </c>
      <c r="W265" s="143">
        <v>109.7</v>
      </c>
      <c r="X265" s="143">
        <v>110.8</v>
      </c>
      <c r="Y265" s="143">
        <v>111.7</v>
      </c>
      <c r="Z265" s="143">
        <v>111.9</v>
      </c>
      <c r="AA265" s="143">
        <v>111.5</v>
      </c>
      <c r="AB265" s="143">
        <v>113.3</v>
      </c>
      <c r="AC265" s="143">
        <v>115.2</v>
      </c>
      <c r="AD265" s="143">
        <v>115</v>
      </c>
      <c r="AE265" s="143">
        <v>115.7</v>
      </c>
      <c r="AF265" s="143">
        <v>115.1</v>
      </c>
      <c r="AG265" s="143">
        <v>114.2</v>
      </c>
      <c r="AH265" s="143">
        <v>113.9</v>
      </c>
      <c r="AI265" s="143">
        <v>113.6</v>
      </c>
      <c r="AJ265" s="143">
        <v>113.6</v>
      </c>
      <c r="AK265" s="143">
        <v>112.9</v>
      </c>
      <c r="AL265" s="143">
        <v>114.1</v>
      </c>
      <c r="AM265" s="143">
        <v>115.3</v>
      </c>
      <c r="AN265" s="143">
        <v>114.8</v>
      </c>
      <c r="AO265" s="143">
        <v>113.8</v>
      </c>
      <c r="AP265" s="143">
        <v>115</v>
      </c>
      <c r="AQ265" s="143">
        <v>116.7</v>
      </c>
      <c r="AR265" s="143">
        <v>116.8</v>
      </c>
      <c r="AS265" s="143">
        <v>117.3</v>
      </c>
      <c r="AT265" s="143">
        <v>117.9</v>
      </c>
      <c r="AU265" s="143">
        <v>118.5</v>
      </c>
      <c r="AV265" s="143">
        <v>119.2</v>
      </c>
      <c r="AW265" s="143">
        <v>118.1</v>
      </c>
      <c r="AX265" s="143">
        <v>119.4</v>
      </c>
      <c r="AY265" s="143">
        <v>119.6</v>
      </c>
      <c r="AZ265" s="143">
        <v>121.3</v>
      </c>
      <c r="BA265" s="143">
        <v>121.4</v>
      </c>
      <c r="BB265" s="143">
        <v>121.1</v>
      </c>
      <c r="BC265" s="143">
        <v>121.6</v>
      </c>
      <c r="BD265" s="143">
        <v>122</v>
      </c>
      <c r="BE265" s="143">
        <v>122.6</v>
      </c>
      <c r="BF265" s="143">
        <v>120.2</v>
      </c>
      <c r="BG265" s="143">
        <v>120.6</v>
      </c>
      <c r="BH265" s="143">
        <v>120.2</v>
      </c>
      <c r="BI265" s="143">
        <v>120</v>
      </c>
      <c r="BJ265" s="143">
        <v>119.7</v>
      </c>
      <c r="BK265" s="144">
        <v>119.8</v>
      </c>
      <c r="BL265" s="143">
        <v>120.6</v>
      </c>
      <c r="BM265" s="143">
        <v>120.6</v>
      </c>
      <c r="BN265" s="143">
        <v>121.3</v>
      </c>
      <c r="BO265" s="143">
        <v>121</v>
      </c>
      <c r="BP265" s="143">
        <v>123.1</v>
      </c>
      <c r="BQ265" s="143">
        <v>122.5</v>
      </c>
      <c r="BR265" s="145">
        <v>122.2</v>
      </c>
      <c r="BS265" s="145">
        <v>122.7</v>
      </c>
      <c r="BT265" s="145">
        <v>122.4</v>
      </c>
      <c r="BU265" s="145">
        <v>121.5</v>
      </c>
      <c r="BV265" s="145">
        <v>122.5</v>
      </c>
      <c r="BW265" s="145">
        <v>123.2</v>
      </c>
      <c r="BX265" s="145">
        <v>124.7</v>
      </c>
      <c r="BY265" s="145">
        <v>125.4</v>
      </c>
      <c r="BZ265" s="143">
        <v>125.3</v>
      </c>
      <c r="CA265" s="143">
        <v>127</v>
      </c>
      <c r="CB265" s="143">
        <v>126.7</v>
      </c>
      <c r="CC265" s="143">
        <v>126.3</v>
      </c>
      <c r="CD265" s="143">
        <v>127.8</v>
      </c>
      <c r="CE265" s="143">
        <v>128.1</v>
      </c>
      <c r="CF265" s="143">
        <v>128.4</v>
      </c>
      <c r="CG265" s="143">
        <v>128.4</v>
      </c>
      <c r="CH265" s="143">
        <v>129.5</v>
      </c>
      <c r="CI265" s="143">
        <v>129.6</v>
      </c>
      <c r="CJ265" s="146">
        <v>130.30000000000001</v>
      </c>
      <c r="CK265" s="146">
        <v>130.9</v>
      </c>
      <c r="CL265" s="146">
        <v>130.6</v>
      </c>
      <c r="CM265" s="147">
        <v>130.5</v>
      </c>
      <c r="CN265" s="147">
        <v>129.30000000000001</v>
      </c>
      <c r="CO265" s="147">
        <v>129.30000000000001</v>
      </c>
      <c r="CP265" s="148">
        <v>130</v>
      </c>
      <c r="CQ265" s="149">
        <v>130.19999999999999</v>
      </c>
      <c r="CR265" s="149">
        <v>129.30000000000001</v>
      </c>
      <c r="CS265" s="149">
        <v>129.80000000000001</v>
      </c>
      <c r="CT265" s="149">
        <v>130.9</v>
      </c>
      <c r="CU265" s="150">
        <v>130.69999999999999</v>
      </c>
      <c r="CV265" s="150">
        <v>131.5</v>
      </c>
      <c r="CW265" s="150">
        <v>130.9</v>
      </c>
      <c r="CX265" s="150">
        <v>129.1</v>
      </c>
      <c r="CY265" s="150">
        <v>127.1</v>
      </c>
      <c r="CZ265" s="150">
        <v>128</v>
      </c>
      <c r="DA265" s="150">
        <v>127.8</v>
      </c>
      <c r="DB265" s="151">
        <v>130.1</v>
      </c>
      <c r="DC265" s="151">
        <v>130.30000000000001</v>
      </c>
      <c r="DD265" s="151">
        <v>132.1</v>
      </c>
      <c r="DE265" s="151">
        <v>135.19999999999999</v>
      </c>
      <c r="DF265" s="151">
        <v>136.19999999999999</v>
      </c>
      <c r="DG265" s="151">
        <v>138.5</v>
      </c>
      <c r="DH265" s="151">
        <v>140.1</v>
      </c>
      <c r="DI265" s="151">
        <v>139.80000000000001</v>
      </c>
      <c r="DJ265" s="151">
        <v>142.4</v>
      </c>
      <c r="DK265" s="151">
        <v>145.4</v>
      </c>
      <c r="DL265" s="151">
        <v>146.80000000000001</v>
      </c>
      <c r="DM265" s="152">
        <v>146.19999999999999</v>
      </c>
      <c r="DN265" s="152">
        <v>147</v>
      </c>
      <c r="DO265" s="152">
        <v>147.9</v>
      </c>
      <c r="DP265" s="152">
        <v>149.69999999999999</v>
      </c>
      <c r="DQ265" s="152">
        <v>149.69999999999999</v>
      </c>
      <c r="DR265" s="152">
        <v>151.80000000000001</v>
      </c>
      <c r="DS265" s="152">
        <v>154.1</v>
      </c>
      <c r="DT265" s="152">
        <v>155.80000000000001</v>
      </c>
      <c r="DU265" s="152">
        <v>158.9</v>
      </c>
      <c r="DV265" s="152">
        <v>159.4</v>
      </c>
      <c r="DW265" s="152">
        <v>159.80000000000001</v>
      </c>
      <c r="DX265" s="152">
        <v>159.80000000000001</v>
      </c>
      <c r="DY265" s="152">
        <v>158.4</v>
      </c>
      <c r="DZ265" s="152">
        <v>160.1</v>
      </c>
      <c r="EA265" s="152">
        <v>159.19999999999999</v>
      </c>
      <c r="EB265" s="152">
        <v>158.4</v>
      </c>
      <c r="EC265" s="152">
        <v>158.69999999999999</v>
      </c>
      <c r="ED265" s="152">
        <v>159.30000000000001</v>
      </c>
      <c r="EE265" s="152">
        <v>159.5</v>
      </c>
      <c r="EF265" s="152">
        <v>160.30000000000001</v>
      </c>
      <c r="EG265" s="152">
        <v>159.1</v>
      </c>
      <c r="EH265" s="152">
        <v>158.1</v>
      </c>
      <c r="EI265" s="152">
        <v>157.5</v>
      </c>
      <c r="EJ265" s="152">
        <v>156.9</v>
      </c>
      <c r="EK265" s="152">
        <v>157.1</v>
      </c>
      <c r="EL265" s="152">
        <v>156.80000000000001</v>
      </c>
      <c r="EM265" s="152">
        <v>156.4</v>
      </c>
      <c r="EN265" s="152">
        <v>156.69999999999999</v>
      </c>
      <c r="EO265" s="152">
        <v>157.9</v>
      </c>
      <c r="EP265" s="152">
        <v>156.5</v>
      </c>
      <c r="EQ265" s="152">
        <v>156.30000000000001</v>
      </c>
      <c r="ER265" s="152">
        <v>156.5</v>
      </c>
      <c r="ES265" s="152">
        <v>156.5</v>
      </c>
      <c r="ET265" s="152">
        <v>158.1</v>
      </c>
      <c r="EU265" s="152">
        <v>158.19999999999999</v>
      </c>
      <c r="EV265" s="152">
        <v>157.6</v>
      </c>
      <c r="EW265" s="152">
        <v>156.30000000000001</v>
      </c>
    </row>
    <row r="266" spans="1:153">
      <c r="A266" s="141" t="s">
        <v>7566</v>
      </c>
      <c r="B266" s="141" t="s">
        <v>7567</v>
      </c>
      <c r="C266" s="142">
        <v>9.4199999999999996E-3</v>
      </c>
      <c r="D266" s="143">
        <v>97.1</v>
      </c>
      <c r="E266" s="143">
        <v>101.2</v>
      </c>
      <c r="F266" s="143">
        <v>102.1</v>
      </c>
      <c r="G266" s="143">
        <v>99.9</v>
      </c>
      <c r="H266" s="143">
        <v>102.7</v>
      </c>
      <c r="I266" s="143">
        <v>102.1</v>
      </c>
      <c r="J266" s="143">
        <v>101.3</v>
      </c>
      <c r="K266" s="143">
        <v>102.6</v>
      </c>
      <c r="L266" s="143">
        <v>102.8</v>
      </c>
      <c r="M266" s="143">
        <v>103.4</v>
      </c>
      <c r="N266" s="143">
        <v>101.8</v>
      </c>
      <c r="O266" s="143">
        <v>102.9</v>
      </c>
      <c r="P266" s="143">
        <v>108.6</v>
      </c>
      <c r="Q266" s="143">
        <v>108.2</v>
      </c>
      <c r="R266" s="143">
        <v>106.7</v>
      </c>
      <c r="S266" s="143">
        <v>108.3</v>
      </c>
      <c r="T266" s="143">
        <v>110</v>
      </c>
      <c r="U266" s="143">
        <v>110.8</v>
      </c>
      <c r="V266" s="143">
        <v>112</v>
      </c>
      <c r="W266" s="143">
        <v>111.3</v>
      </c>
      <c r="X266" s="143">
        <v>113</v>
      </c>
      <c r="Y266" s="143">
        <v>113.4</v>
      </c>
      <c r="Z266" s="143">
        <v>113.2</v>
      </c>
      <c r="AA266" s="143">
        <v>111.8</v>
      </c>
      <c r="AB266" s="143">
        <v>113.1</v>
      </c>
      <c r="AC266" s="143">
        <v>113.2</v>
      </c>
      <c r="AD266" s="143">
        <v>114</v>
      </c>
      <c r="AE266" s="143">
        <v>113.4</v>
      </c>
      <c r="AF266" s="143">
        <v>113</v>
      </c>
      <c r="AG266" s="143">
        <v>115.1</v>
      </c>
      <c r="AH266" s="143">
        <v>115.6</v>
      </c>
      <c r="AI266" s="143">
        <v>115.5</v>
      </c>
      <c r="AJ266" s="143">
        <v>113.2</v>
      </c>
      <c r="AK266" s="143">
        <v>114.2</v>
      </c>
      <c r="AL266" s="143">
        <v>114.1</v>
      </c>
      <c r="AM266" s="143">
        <v>114.4</v>
      </c>
      <c r="AN266" s="143">
        <v>116.7</v>
      </c>
      <c r="AO266" s="143">
        <v>115.8</v>
      </c>
      <c r="AP266" s="143">
        <v>115.3</v>
      </c>
      <c r="AQ266" s="143">
        <v>113.3</v>
      </c>
      <c r="AR266" s="143">
        <v>114.1</v>
      </c>
      <c r="AS266" s="143">
        <v>114.8</v>
      </c>
      <c r="AT266" s="143">
        <v>116.8</v>
      </c>
      <c r="AU266" s="143">
        <v>112.9</v>
      </c>
      <c r="AV266" s="143">
        <v>114.2</v>
      </c>
      <c r="AW266" s="143">
        <v>114.7</v>
      </c>
      <c r="AX266" s="143">
        <v>115.1</v>
      </c>
      <c r="AY266" s="143">
        <v>113.8</v>
      </c>
      <c r="AZ266" s="143">
        <v>115.7</v>
      </c>
      <c r="BA266" s="143">
        <v>114</v>
      </c>
      <c r="BB266" s="143">
        <v>114.9</v>
      </c>
      <c r="BC266" s="143">
        <v>116.6</v>
      </c>
      <c r="BD266" s="143">
        <v>117.8</v>
      </c>
      <c r="BE266" s="143">
        <v>116.5</v>
      </c>
      <c r="BF266" s="143">
        <v>118.4</v>
      </c>
      <c r="BG266" s="143">
        <v>116</v>
      </c>
      <c r="BH266" s="143">
        <v>114.8</v>
      </c>
      <c r="BI266" s="143">
        <v>114.9</v>
      </c>
      <c r="BJ266" s="143">
        <v>115.6</v>
      </c>
      <c r="BK266" s="144">
        <v>116</v>
      </c>
      <c r="BL266" s="143">
        <v>116.9</v>
      </c>
      <c r="BM266" s="143">
        <v>114.6</v>
      </c>
      <c r="BN266" s="143">
        <v>115.9</v>
      </c>
      <c r="BO266" s="143">
        <v>117.2</v>
      </c>
      <c r="BP266" s="143">
        <v>114.6</v>
      </c>
      <c r="BQ266" s="143">
        <v>117</v>
      </c>
      <c r="BR266" s="145">
        <v>115.8</v>
      </c>
      <c r="BS266" s="145">
        <v>112.5</v>
      </c>
      <c r="BT266" s="145">
        <v>113.5</v>
      </c>
      <c r="BU266" s="145">
        <v>110.7</v>
      </c>
      <c r="BV266" s="145">
        <v>111.3</v>
      </c>
      <c r="BW266" s="145">
        <v>111</v>
      </c>
      <c r="BX266" s="145">
        <v>113.8</v>
      </c>
      <c r="BY266" s="145">
        <v>114</v>
      </c>
      <c r="BZ266" s="143">
        <v>111.6</v>
      </c>
      <c r="CA266" s="143">
        <v>113.3</v>
      </c>
      <c r="CB266" s="143">
        <v>113.5</v>
      </c>
      <c r="CC266" s="143">
        <v>114.1</v>
      </c>
      <c r="CD266" s="143">
        <v>112.6</v>
      </c>
      <c r="CE266" s="143">
        <v>111.3</v>
      </c>
      <c r="CF266" s="143">
        <v>111.2</v>
      </c>
      <c r="CG266" s="143">
        <v>109.9</v>
      </c>
      <c r="CH266" s="143">
        <v>109.8</v>
      </c>
      <c r="CI266" s="143">
        <v>108.9</v>
      </c>
      <c r="CJ266" s="146">
        <v>110.1</v>
      </c>
      <c r="CK266" s="146">
        <v>109.3</v>
      </c>
      <c r="CL266" s="146">
        <v>107.5</v>
      </c>
      <c r="CM266" s="147">
        <v>109.8</v>
      </c>
      <c r="CN266" s="147">
        <v>110.1</v>
      </c>
      <c r="CO266" s="147">
        <v>111.4</v>
      </c>
      <c r="CP266" s="148">
        <v>110.4</v>
      </c>
      <c r="CQ266" s="149">
        <v>108.8</v>
      </c>
      <c r="CR266" s="149">
        <v>108</v>
      </c>
      <c r="CS266" s="149">
        <v>108.6</v>
      </c>
      <c r="CT266" s="149">
        <v>111.7</v>
      </c>
      <c r="CU266" s="150">
        <v>112.7</v>
      </c>
      <c r="CV266" s="150">
        <v>112.8</v>
      </c>
      <c r="CW266" s="150">
        <v>109.9</v>
      </c>
      <c r="CX266" s="150">
        <v>115.7</v>
      </c>
      <c r="CY266" s="150">
        <v>108.4</v>
      </c>
      <c r="CZ266" s="150">
        <v>111.5</v>
      </c>
      <c r="DA266" s="150">
        <v>110.5</v>
      </c>
      <c r="DB266" s="151">
        <v>110.3</v>
      </c>
      <c r="DC266" s="151">
        <v>110.9</v>
      </c>
      <c r="DD266" s="151">
        <v>111.7</v>
      </c>
      <c r="DE266" s="151">
        <v>114.1</v>
      </c>
      <c r="DF266" s="151">
        <v>114.7</v>
      </c>
      <c r="DG266" s="151">
        <v>115.9</v>
      </c>
      <c r="DH266" s="151">
        <v>118.5</v>
      </c>
      <c r="DI266" s="151">
        <v>119.1</v>
      </c>
      <c r="DJ266" s="151">
        <v>120.6</v>
      </c>
      <c r="DK266" s="151">
        <v>119.4</v>
      </c>
      <c r="DL266" s="151">
        <v>119.2</v>
      </c>
      <c r="DM266" s="152">
        <v>119.1</v>
      </c>
      <c r="DN266" s="152">
        <v>120.3</v>
      </c>
      <c r="DO266" s="152">
        <v>120.7</v>
      </c>
      <c r="DP266" s="152">
        <v>122.7</v>
      </c>
      <c r="DQ266" s="152">
        <v>127.8</v>
      </c>
      <c r="DR266" s="152">
        <v>131.4</v>
      </c>
      <c r="DS266" s="152">
        <v>132.69999999999999</v>
      </c>
      <c r="DT266" s="152">
        <v>135.80000000000001</v>
      </c>
      <c r="DU266" s="152">
        <v>138.9</v>
      </c>
      <c r="DV266" s="152">
        <v>138.5</v>
      </c>
      <c r="DW266" s="152">
        <v>142.19999999999999</v>
      </c>
      <c r="DX266" s="152">
        <v>140.19999999999999</v>
      </c>
      <c r="DY266" s="152">
        <v>140.80000000000001</v>
      </c>
      <c r="DZ266" s="152">
        <v>137.6</v>
      </c>
      <c r="EA266" s="152">
        <v>141</v>
      </c>
      <c r="EB266" s="152">
        <v>136.69999999999999</v>
      </c>
      <c r="EC266" s="152">
        <v>139.1</v>
      </c>
      <c r="ED266" s="152">
        <v>139</v>
      </c>
      <c r="EE266" s="152">
        <v>139.6</v>
      </c>
      <c r="EF266" s="152">
        <v>134.30000000000001</v>
      </c>
      <c r="EG266" s="152">
        <v>135.4</v>
      </c>
      <c r="EH266" s="152">
        <v>128.5</v>
      </c>
      <c r="EI266" s="152">
        <v>129.30000000000001</v>
      </c>
      <c r="EJ266" s="152">
        <v>130.5</v>
      </c>
      <c r="EK266" s="152">
        <v>130.19999999999999</v>
      </c>
      <c r="EL266" s="152">
        <v>129.9</v>
      </c>
      <c r="EM266" s="152">
        <v>133.30000000000001</v>
      </c>
      <c r="EN266" s="152">
        <v>129.80000000000001</v>
      </c>
      <c r="EO266" s="152">
        <v>128.69999999999999</v>
      </c>
      <c r="EP266" s="152">
        <v>129.80000000000001</v>
      </c>
      <c r="EQ266" s="152">
        <v>129.6</v>
      </c>
      <c r="ER266" s="152">
        <v>130.4</v>
      </c>
      <c r="ES266" s="152">
        <v>131.9</v>
      </c>
      <c r="ET266" s="152">
        <v>130.6</v>
      </c>
      <c r="EU266" s="152">
        <v>131.4</v>
      </c>
      <c r="EV266" s="152">
        <v>130.69999999999999</v>
      </c>
      <c r="EW266" s="152">
        <v>131.1</v>
      </c>
    </row>
    <row r="267" spans="1:153">
      <c r="A267" s="141" t="s">
        <v>7568</v>
      </c>
      <c r="B267" s="141" t="s">
        <v>7569</v>
      </c>
      <c r="C267" s="142">
        <v>4.5060000000000003E-2</v>
      </c>
      <c r="D267" s="143">
        <v>108.4</v>
      </c>
      <c r="E267" s="143">
        <v>108.4</v>
      </c>
      <c r="F267" s="143">
        <v>109.9</v>
      </c>
      <c r="G267" s="143">
        <v>108.2</v>
      </c>
      <c r="H267" s="143">
        <v>108.5</v>
      </c>
      <c r="I267" s="143">
        <v>108.6</v>
      </c>
      <c r="J267" s="143">
        <v>109.5</v>
      </c>
      <c r="K267" s="143">
        <v>109.1</v>
      </c>
      <c r="L267" s="143">
        <v>106.8</v>
      </c>
      <c r="M267" s="143">
        <v>106.3</v>
      </c>
      <c r="N267" s="143">
        <v>108.8</v>
      </c>
      <c r="O267" s="143">
        <v>108.3</v>
      </c>
      <c r="P267" s="143">
        <v>110.5</v>
      </c>
      <c r="Q267" s="143">
        <v>111.6</v>
      </c>
      <c r="R267" s="143">
        <v>113.6</v>
      </c>
      <c r="S267" s="143">
        <v>112.9</v>
      </c>
      <c r="T267" s="143">
        <v>113.2</v>
      </c>
      <c r="U267" s="143">
        <v>113</v>
      </c>
      <c r="V267" s="143">
        <v>114</v>
      </c>
      <c r="W267" s="143">
        <v>113.8</v>
      </c>
      <c r="X267" s="143">
        <v>114.7</v>
      </c>
      <c r="Y267" s="143">
        <v>114.7</v>
      </c>
      <c r="Z267" s="143">
        <v>115.3</v>
      </c>
      <c r="AA267" s="143">
        <v>115.1</v>
      </c>
      <c r="AB267" s="143">
        <v>115.9</v>
      </c>
      <c r="AC267" s="143">
        <v>118.2</v>
      </c>
      <c r="AD267" s="143">
        <v>116.7</v>
      </c>
      <c r="AE267" s="143">
        <v>117.3</v>
      </c>
      <c r="AF267" s="143">
        <v>117.5</v>
      </c>
      <c r="AG267" s="143">
        <v>115.6</v>
      </c>
      <c r="AH267" s="143">
        <v>116.6</v>
      </c>
      <c r="AI267" s="143">
        <v>118</v>
      </c>
      <c r="AJ267" s="143">
        <v>116.4</v>
      </c>
      <c r="AK267" s="143">
        <v>116.1</v>
      </c>
      <c r="AL267" s="143">
        <v>115.6</v>
      </c>
      <c r="AM267" s="143">
        <v>116.4</v>
      </c>
      <c r="AN267" s="143">
        <v>114.7</v>
      </c>
      <c r="AO267" s="143">
        <v>114.8</v>
      </c>
      <c r="AP267" s="143">
        <v>114.4</v>
      </c>
      <c r="AQ267" s="143">
        <v>116.9</v>
      </c>
      <c r="AR267" s="143">
        <v>117.6</v>
      </c>
      <c r="AS267" s="143">
        <v>114.2</v>
      </c>
      <c r="AT267" s="143">
        <v>119.5</v>
      </c>
      <c r="AU267" s="143">
        <v>113.2</v>
      </c>
      <c r="AV267" s="143">
        <v>113.2</v>
      </c>
      <c r="AW267" s="143">
        <v>114.1</v>
      </c>
      <c r="AX267" s="143">
        <v>114.1</v>
      </c>
      <c r="AY267" s="143">
        <v>114.1</v>
      </c>
      <c r="AZ267" s="143">
        <v>114.7</v>
      </c>
      <c r="BA267" s="143">
        <v>111.6</v>
      </c>
      <c r="BB267" s="143">
        <v>115.2</v>
      </c>
      <c r="BC267" s="143">
        <v>114.8</v>
      </c>
      <c r="BD267" s="143">
        <v>115.8</v>
      </c>
      <c r="BE267" s="143">
        <v>116.2</v>
      </c>
      <c r="BF267" s="143">
        <v>116.1</v>
      </c>
      <c r="BG267" s="143">
        <v>116.4</v>
      </c>
      <c r="BH267" s="143">
        <v>117.1</v>
      </c>
      <c r="BI267" s="143">
        <v>112.7</v>
      </c>
      <c r="BJ267" s="143">
        <v>113.1</v>
      </c>
      <c r="BK267" s="144">
        <v>112.9</v>
      </c>
      <c r="BL267" s="143">
        <v>113.7</v>
      </c>
      <c r="BM267" s="143">
        <v>115.1</v>
      </c>
      <c r="BN267" s="143">
        <v>114.4</v>
      </c>
      <c r="BO267" s="143">
        <v>115.5</v>
      </c>
      <c r="BP267" s="143">
        <v>113.9</v>
      </c>
      <c r="BQ267" s="143">
        <v>114.6</v>
      </c>
      <c r="BR267" s="145">
        <v>113.7</v>
      </c>
      <c r="BS267" s="145">
        <v>113.7</v>
      </c>
      <c r="BT267" s="145">
        <v>113.4</v>
      </c>
      <c r="BU267" s="145">
        <v>115.5</v>
      </c>
      <c r="BV267" s="145">
        <v>118.5</v>
      </c>
      <c r="BW267" s="145">
        <v>121</v>
      </c>
      <c r="BX267" s="145">
        <v>119.4</v>
      </c>
      <c r="BY267" s="145">
        <v>122.4</v>
      </c>
      <c r="BZ267" s="143">
        <v>123.3</v>
      </c>
      <c r="CA267" s="143">
        <v>121.4</v>
      </c>
      <c r="CB267" s="143">
        <v>122.4</v>
      </c>
      <c r="CC267" s="143">
        <v>122</v>
      </c>
      <c r="CD267" s="143">
        <v>123.5</v>
      </c>
      <c r="CE267" s="143">
        <v>123.8</v>
      </c>
      <c r="CF267" s="143">
        <v>125.3</v>
      </c>
      <c r="CG267" s="143">
        <v>125.4</v>
      </c>
      <c r="CH267" s="143">
        <v>125.4</v>
      </c>
      <c r="CI267" s="143">
        <v>124.3</v>
      </c>
      <c r="CJ267" s="146">
        <v>124.4</v>
      </c>
      <c r="CK267" s="146">
        <v>122.1</v>
      </c>
      <c r="CL267" s="146">
        <v>123.8</v>
      </c>
      <c r="CM267" s="147">
        <v>125.3</v>
      </c>
      <c r="CN267" s="147">
        <v>125.1</v>
      </c>
      <c r="CO267" s="147">
        <v>127.2</v>
      </c>
      <c r="CP267" s="148">
        <v>126.8</v>
      </c>
      <c r="CQ267" s="149">
        <v>127</v>
      </c>
      <c r="CR267" s="149">
        <v>127.6</v>
      </c>
      <c r="CS267" s="149">
        <v>127.5</v>
      </c>
      <c r="CT267" s="149">
        <v>127.4</v>
      </c>
      <c r="CU267" s="150">
        <v>127.1</v>
      </c>
      <c r="CV267" s="150">
        <v>127.1</v>
      </c>
      <c r="CW267" s="150">
        <v>127.2</v>
      </c>
      <c r="CX267" s="150">
        <v>126.2</v>
      </c>
      <c r="CY267" s="150">
        <v>127.6</v>
      </c>
      <c r="CZ267" s="150">
        <v>127.3</v>
      </c>
      <c r="DA267" s="150">
        <v>127</v>
      </c>
      <c r="DB267" s="151">
        <v>126.1</v>
      </c>
      <c r="DC267" s="151">
        <v>125.5</v>
      </c>
      <c r="DD267" s="151">
        <v>125.5</v>
      </c>
      <c r="DE267" s="151">
        <v>126.2</v>
      </c>
      <c r="DF267" s="151">
        <v>125.4</v>
      </c>
      <c r="DG267" s="151">
        <v>125.8</v>
      </c>
      <c r="DH267" s="151">
        <v>125.3</v>
      </c>
      <c r="DI267" s="151">
        <v>126.2</v>
      </c>
      <c r="DJ267" s="151">
        <v>125.5</v>
      </c>
      <c r="DK267" s="151">
        <v>126.1</v>
      </c>
      <c r="DL267" s="151">
        <v>127.8</v>
      </c>
      <c r="DM267" s="152">
        <v>126.1</v>
      </c>
      <c r="DN267" s="152">
        <v>128.80000000000001</v>
      </c>
      <c r="DO267" s="152">
        <v>127.8</v>
      </c>
      <c r="DP267" s="152">
        <v>128.69999999999999</v>
      </c>
      <c r="DQ267" s="152">
        <v>129.80000000000001</v>
      </c>
      <c r="DR267" s="152">
        <v>128.9</v>
      </c>
      <c r="DS267" s="152">
        <v>130.1</v>
      </c>
      <c r="DT267" s="152">
        <v>129.30000000000001</v>
      </c>
      <c r="DU267" s="152">
        <v>130.4</v>
      </c>
      <c r="DV267" s="152">
        <v>129.69999999999999</v>
      </c>
      <c r="DW267" s="152">
        <v>130.69999999999999</v>
      </c>
      <c r="DX267" s="152">
        <v>129.80000000000001</v>
      </c>
      <c r="DY267" s="152">
        <v>131</v>
      </c>
      <c r="DZ267" s="152">
        <v>130.1</v>
      </c>
      <c r="EA267" s="152">
        <v>131.30000000000001</v>
      </c>
      <c r="EB267" s="152">
        <v>130.19999999999999</v>
      </c>
      <c r="EC267" s="152">
        <v>131.6</v>
      </c>
      <c r="ED267" s="152">
        <v>130.5</v>
      </c>
      <c r="EE267" s="152">
        <v>131.9</v>
      </c>
      <c r="EF267" s="152">
        <v>132.6</v>
      </c>
      <c r="EG267" s="152">
        <v>137.6</v>
      </c>
      <c r="EH267" s="152">
        <v>137.1</v>
      </c>
      <c r="EI267" s="152">
        <v>138.1</v>
      </c>
      <c r="EJ267" s="152">
        <v>137.30000000000001</v>
      </c>
      <c r="EK267" s="152">
        <v>139.1</v>
      </c>
      <c r="EL267" s="152">
        <v>138.5</v>
      </c>
      <c r="EM267" s="152">
        <v>139.6</v>
      </c>
      <c r="EN267" s="152">
        <v>138.9</v>
      </c>
      <c r="EO267" s="152">
        <v>140</v>
      </c>
      <c r="EP267" s="152">
        <v>139.1</v>
      </c>
      <c r="EQ267" s="152">
        <v>140.1</v>
      </c>
      <c r="ER267" s="152">
        <v>139.9</v>
      </c>
      <c r="ES267" s="152">
        <v>140.80000000000001</v>
      </c>
      <c r="ET267" s="152">
        <v>140.5</v>
      </c>
      <c r="EU267" s="152">
        <v>141.69999999999999</v>
      </c>
      <c r="EV267" s="152">
        <v>142.30000000000001</v>
      </c>
      <c r="EW267" s="152">
        <v>141.5</v>
      </c>
    </row>
    <row r="268" spans="1:153">
      <c r="A268" s="141" t="s">
        <v>7570</v>
      </c>
      <c r="B268" s="141" t="s">
        <v>7571</v>
      </c>
      <c r="C268" s="142">
        <v>5.493E-2</v>
      </c>
      <c r="D268" s="143">
        <v>101.4</v>
      </c>
      <c r="E268" s="143">
        <v>101</v>
      </c>
      <c r="F268" s="143">
        <v>102.1</v>
      </c>
      <c r="G268" s="143">
        <v>102.9</v>
      </c>
      <c r="H268" s="143">
        <v>103.6</v>
      </c>
      <c r="I268" s="143">
        <v>105.1</v>
      </c>
      <c r="J268" s="143">
        <v>104.7</v>
      </c>
      <c r="K268" s="143">
        <v>103.1</v>
      </c>
      <c r="L268" s="143">
        <v>102.8</v>
      </c>
      <c r="M268" s="143">
        <v>103.9</v>
      </c>
      <c r="N268" s="143">
        <v>103.4</v>
      </c>
      <c r="O268" s="143">
        <v>105.3</v>
      </c>
      <c r="P268" s="143">
        <v>106.2</v>
      </c>
      <c r="Q268" s="143">
        <v>105</v>
      </c>
      <c r="R268" s="143">
        <v>104.8</v>
      </c>
      <c r="S268" s="143">
        <v>105.1</v>
      </c>
      <c r="T268" s="143">
        <v>106.3</v>
      </c>
      <c r="U268" s="143">
        <v>108.1</v>
      </c>
      <c r="V268" s="143">
        <v>107.5</v>
      </c>
      <c r="W268" s="143">
        <v>108.5</v>
      </c>
      <c r="X268" s="143">
        <v>107.2</v>
      </c>
      <c r="Y268" s="143">
        <v>107.2</v>
      </c>
      <c r="Z268" s="143">
        <v>107.5</v>
      </c>
      <c r="AA268" s="143">
        <v>108.2</v>
      </c>
      <c r="AB268" s="143">
        <v>107.9</v>
      </c>
      <c r="AC268" s="143">
        <v>109.2</v>
      </c>
      <c r="AD268" s="143">
        <v>109.6</v>
      </c>
      <c r="AE268" s="143">
        <v>109.2</v>
      </c>
      <c r="AF268" s="143">
        <v>110.5</v>
      </c>
      <c r="AG268" s="143">
        <v>109.7</v>
      </c>
      <c r="AH268" s="143">
        <v>108.9</v>
      </c>
      <c r="AI268" s="143">
        <v>107.7</v>
      </c>
      <c r="AJ268" s="143">
        <v>105.9</v>
      </c>
      <c r="AK268" s="143">
        <v>106.3</v>
      </c>
      <c r="AL268" s="143">
        <v>106</v>
      </c>
      <c r="AM268" s="143">
        <v>106.7</v>
      </c>
      <c r="AN268" s="143">
        <v>106</v>
      </c>
      <c r="AO268" s="143">
        <v>107.5</v>
      </c>
      <c r="AP268" s="143">
        <v>106.6</v>
      </c>
      <c r="AQ268" s="143">
        <v>107.8</v>
      </c>
      <c r="AR268" s="143">
        <v>110.6</v>
      </c>
      <c r="AS268" s="143">
        <v>109.8</v>
      </c>
      <c r="AT268" s="143">
        <v>107.6</v>
      </c>
      <c r="AU268" s="143">
        <v>108.6</v>
      </c>
      <c r="AV268" s="143">
        <v>108.8</v>
      </c>
      <c r="AW268" s="143">
        <v>108</v>
      </c>
      <c r="AX268" s="143">
        <v>108.6</v>
      </c>
      <c r="AY268" s="143">
        <v>109.5</v>
      </c>
      <c r="AZ268" s="143">
        <v>107.9</v>
      </c>
      <c r="BA268" s="143">
        <v>108.4</v>
      </c>
      <c r="BB268" s="143">
        <v>108.1</v>
      </c>
      <c r="BC268" s="143">
        <v>107.8</v>
      </c>
      <c r="BD268" s="143">
        <v>108.8</v>
      </c>
      <c r="BE268" s="143">
        <v>109.9</v>
      </c>
      <c r="BF268" s="143">
        <v>109.6</v>
      </c>
      <c r="BG268" s="143">
        <v>110.1</v>
      </c>
      <c r="BH268" s="143">
        <v>108.1</v>
      </c>
      <c r="BI268" s="143">
        <v>110</v>
      </c>
      <c r="BJ268" s="143">
        <v>110.2</v>
      </c>
      <c r="BK268" s="144">
        <v>111.1</v>
      </c>
      <c r="BL268" s="143">
        <v>111.1</v>
      </c>
      <c r="BM268" s="143">
        <v>109.7</v>
      </c>
      <c r="BN268" s="143">
        <v>110.7</v>
      </c>
      <c r="BO268" s="143">
        <v>109.6</v>
      </c>
      <c r="BP268" s="143">
        <v>111.5</v>
      </c>
      <c r="BQ268" s="143">
        <v>110.1</v>
      </c>
      <c r="BR268" s="145">
        <v>109.5</v>
      </c>
      <c r="BS268" s="145">
        <v>109.5</v>
      </c>
      <c r="BT268" s="145">
        <v>110.1</v>
      </c>
      <c r="BU268" s="145">
        <v>110.7</v>
      </c>
      <c r="BV268" s="145">
        <v>110.1</v>
      </c>
      <c r="BW268" s="145">
        <v>111.7</v>
      </c>
      <c r="BX268" s="145">
        <v>112</v>
      </c>
      <c r="BY268" s="145">
        <v>112.5</v>
      </c>
      <c r="BZ268" s="143">
        <v>111.8</v>
      </c>
      <c r="CA268" s="143">
        <v>112.5</v>
      </c>
      <c r="CB268" s="143">
        <v>113.5</v>
      </c>
      <c r="CC268" s="143">
        <v>114.4</v>
      </c>
      <c r="CD268" s="143">
        <v>113.1</v>
      </c>
      <c r="CE268" s="143">
        <v>114.2</v>
      </c>
      <c r="CF268" s="143">
        <v>113.1</v>
      </c>
      <c r="CG268" s="143">
        <v>112.5</v>
      </c>
      <c r="CH268" s="143">
        <v>111</v>
      </c>
      <c r="CI268" s="143">
        <v>110.8</v>
      </c>
      <c r="CJ268" s="146">
        <v>111.6</v>
      </c>
      <c r="CK268" s="146">
        <v>111.9</v>
      </c>
      <c r="CL268" s="146">
        <v>111.8</v>
      </c>
      <c r="CM268" s="147">
        <v>113.3</v>
      </c>
      <c r="CN268" s="147">
        <v>111.8</v>
      </c>
      <c r="CO268" s="147">
        <v>111.8</v>
      </c>
      <c r="CP268" s="148">
        <v>112</v>
      </c>
      <c r="CQ268" s="149">
        <v>110.9</v>
      </c>
      <c r="CR268" s="149">
        <v>109.8</v>
      </c>
      <c r="CS268" s="149">
        <v>110.5</v>
      </c>
      <c r="CT268" s="149">
        <v>110.2</v>
      </c>
      <c r="CU268" s="150">
        <v>108.9</v>
      </c>
      <c r="CV268" s="150">
        <v>108.9</v>
      </c>
      <c r="CW268" s="150">
        <v>103.9</v>
      </c>
      <c r="CX268" s="150">
        <v>105.5</v>
      </c>
      <c r="CY268" s="150">
        <v>105.3</v>
      </c>
      <c r="CZ268" s="150">
        <v>104.9</v>
      </c>
      <c r="DA268" s="150">
        <v>106.9</v>
      </c>
      <c r="DB268" s="151">
        <v>102.3</v>
      </c>
      <c r="DC268" s="151">
        <v>102.4</v>
      </c>
      <c r="DD268" s="151">
        <v>103.3</v>
      </c>
      <c r="DE268" s="151">
        <v>107.3</v>
      </c>
      <c r="DF268" s="151">
        <v>108.8</v>
      </c>
      <c r="DG268" s="151">
        <v>111.5</v>
      </c>
      <c r="DH268" s="151">
        <v>112.9</v>
      </c>
      <c r="DI268" s="151">
        <v>110</v>
      </c>
      <c r="DJ268" s="151">
        <v>113.8</v>
      </c>
      <c r="DK268" s="151">
        <v>113.7</v>
      </c>
      <c r="DL268" s="151">
        <v>113</v>
      </c>
      <c r="DM268" s="152">
        <v>115.5</v>
      </c>
      <c r="DN268" s="152">
        <v>119.3</v>
      </c>
      <c r="DO268" s="152">
        <v>121.4</v>
      </c>
      <c r="DP268" s="152">
        <v>121.4</v>
      </c>
      <c r="DQ268" s="152">
        <v>122.3</v>
      </c>
      <c r="DR268" s="152">
        <v>126.1</v>
      </c>
      <c r="DS268" s="152">
        <v>128.5</v>
      </c>
      <c r="DT268" s="152">
        <v>129.9</v>
      </c>
      <c r="DU268" s="152">
        <v>132</v>
      </c>
      <c r="DV268" s="152">
        <v>132</v>
      </c>
      <c r="DW268" s="152">
        <v>131.4</v>
      </c>
      <c r="DX268" s="152">
        <v>131.19999999999999</v>
      </c>
      <c r="DY268" s="152">
        <v>131.80000000000001</v>
      </c>
      <c r="DZ268" s="152">
        <v>131.4</v>
      </c>
      <c r="EA268" s="152">
        <v>129.19999999999999</v>
      </c>
      <c r="EB268" s="152">
        <v>127.7</v>
      </c>
      <c r="EC268" s="152">
        <v>128.5</v>
      </c>
      <c r="ED268" s="152">
        <v>128.30000000000001</v>
      </c>
      <c r="EE268" s="152">
        <v>126.9</v>
      </c>
      <c r="EF268" s="152">
        <v>126.3</v>
      </c>
      <c r="EG268" s="152">
        <v>125.8</v>
      </c>
      <c r="EH268" s="152">
        <v>123.1</v>
      </c>
      <c r="EI268" s="152">
        <v>123.4</v>
      </c>
      <c r="EJ268" s="152">
        <v>124</v>
      </c>
      <c r="EK268" s="152">
        <v>125.7</v>
      </c>
      <c r="EL268" s="152">
        <v>124.2</v>
      </c>
      <c r="EM268" s="152">
        <v>122.8</v>
      </c>
      <c r="EN268" s="152">
        <v>123.2</v>
      </c>
      <c r="EO268" s="152">
        <v>122.7</v>
      </c>
      <c r="EP268" s="152">
        <v>122.6</v>
      </c>
      <c r="EQ268" s="152">
        <v>123.4</v>
      </c>
      <c r="ER268" s="152">
        <v>123</v>
      </c>
      <c r="ES268" s="152">
        <v>122</v>
      </c>
      <c r="ET268" s="152">
        <v>122.3</v>
      </c>
      <c r="EU268" s="152">
        <v>123.6</v>
      </c>
      <c r="EV268" s="152">
        <v>122.9</v>
      </c>
      <c r="EW268" s="152">
        <v>122.8</v>
      </c>
    </row>
    <row r="269" spans="1:153">
      <c r="A269" s="141" t="s">
        <v>7572</v>
      </c>
      <c r="B269" s="141" t="s">
        <v>7573</v>
      </c>
      <c r="C269" s="142">
        <v>0.94618999999999998</v>
      </c>
      <c r="D269" s="143">
        <v>100.1</v>
      </c>
      <c r="E269" s="143">
        <v>100.9</v>
      </c>
      <c r="F269" s="143">
        <v>101.3</v>
      </c>
      <c r="G269" s="143">
        <v>102.3</v>
      </c>
      <c r="H269" s="143">
        <v>102.6</v>
      </c>
      <c r="I269" s="143">
        <v>103</v>
      </c>
      <c r="J269" s="143">
        <v>103.6</v>
      </c>
      <c r="K269" s="143">
        <v>103.9</v>
      </c>
      <c r="L269" s="143">
        <v>103.6</v>
      </c>
      <c r="M269" s="143">
        <v>103.6</v>
      </c>
      <c r="N269" s="143">
        <v>104.5</v>
      </c>
      <c r="O269" s="143">
        <v>105.9</v>
      </c>
      <c r="P269" s="143">
        <v>106.6</v>
      </c>
      <c r="Q269" s="143">
        <v>107.5</v>
      </c>
      <c r="R269" s="143">
        <v>108.1</v>
      </c>
      <c r="S269" s="143">
        <v>110.4</v>
      </c>
      <c r="T269" s="143">
        <v>110.1</v>
      </c>
      <c r="U269" s="143">
        <v>110.9</v>
      </c>
      <c r="V269" s="143">
        <v>109.9</v>
      </c>
      <c r="W269" s="143">
        <v>110.7</v>
      </c>
      <c r="X269" s="143">
        <v>112.2</v>
      </c>
      <c r="Y269" s="143">
        <v>112.8</v>
      </c>
      <c r="Z269" s="143">
        <v>112.6</v>
      </c>
      <c r="AA269" s="143">
        <v>111.7</v>
      </c>
      <c r="AB269" s="143">
        <v>114.3</v>
      </c>
      <c r="AC269" s="143">
        <v>116</v>
      </c>
      <c r="AD269" s="143">
        <v>116</v>
      </c>
      <c r="AE269" s="143">
        <v>117</v>
      </c>
      <c r="AF269" s="143">
        <v>115.9</v>
      </c>
      <c r="AG269" s="143">
        <v>115.2</v>
      </c>
      <c r="AH269" s="143">
        <v>114.6</v>
      </c>
      <c r="AI269" s="143">
        <v>114.5</v>
      </c>
      <c r="AJ269" s="143">
        <v>114.1</v>
      </c>
      <c r="AK269" s="143">
        <v>112.2</v>
      </c>
      <c r="AL269" s="143">
        <v>113.4</v>
      </c>
      <c r="AM269" s="143">
        <v>114.4</v>
      </c>
      <c r="AN269" s="143">
        <v>113.4</v>
      </c>
      <c r="AO269" s="143">
        <v>111.9</v>
      </c>
      <c r="AP269" s="143">
        <v>112.9</v>
      </c>
      <c r="AQ269" s="143">
        <v>113.8</v>
      </c>
      <c r="AR269" s="143">
        <v>113.8</v>
      </c>
      <c r="AS269" s="143">
        <v>113.5</v>
      </c>
      <c r="AT269" s="143">
        <v>112.5</v>
      </c>
      <c r="AU269" s="143">
        <v>113.1</v>
      </c>
      <c r="AV269" s="143">
        <v>112.6</v>
      </c>
      <c r="AW269" s="143">
        <v>110.9</v>
      </c>
      <c r="AX269" s="143">
        <v>112.8</v>
      </c>
      <c r="AY269" s="143">
        <v>111.9</v>
      </c>
      <c r="AZ269" s="143">
        <v>113.1</v>
      </c>
      <c r="BA269" s="143">
        <v>113.8</v>
      </c>
      <c r="BB269" s="143">
        <v>113.1</v>
      </c>
      <c r="BC269" s="143">
        <v>112.7</v>
      </c>
      <c r="BD269" s="143">
        <v>114.2</v>
      </c>
      <c r="BE269" s="143">
        <v>116.5</v>
      </c>
      <c r="BF269" s="143">
        <v>114.1</v>
      </c>
      <c r="BG269" s="143">
        <v>114.7</v>
      </c>
      <c r="BH269" s="143">
        <v>114.8</v>
      </c>
      <c r="BI269" s="143">
        <v>114.2</v>
      </c>
      <c r="BJ269" s="143">
        <v>113.1</v>
      </c>
      <c r="BK269" s="144">
        <v>112.7</v>
      </c>
      <c r="BL269" s="143">
        <v>114.3</v>
      </c>
      <c r="BM269" s="143">
        <v>114.8</v>
      </c>
      <c r="BN269" s="143">
        <v>115.3</v>
      </c>
      <c r="BO269" s="143">
        <v>115.2</v>
      </c>
      <c r="BP269" s="143">
        <v>119.3</v>
      </c>
      <c r="BQ269" s="143">
        <v>118</v>
      </c>
      <c r="BR269" s="145">
        <v>117</v>
      </c>
      <c r="BS269" s="145">
        <v>117.8</v>
      </c>
      <c r="BT269" s="145">
        <v>117.4</v>
      </c>
      <c r="BU269" s="145">
        <v>116.2</v>
      </c>
      <c r="BV269" s="145">
        <v>117</v>
      </c>
      <c r="BW269" s="145">
        <v>117.7</v>
      </c>
      <c r="BX269" s="145">
        <v>119.9</v>
      </c>
      <c r="BY269" s="145">
        <v>120.5</v>
      </c>
      <c r="BZ269" s="143">
        <v>120.2</v>
      </c>
      <c r="CA269" s="143">
        <v>122.8</v>
      </c>
      <c r="CB269" s="143">
        <v>122.2</v>
      </c>
      <c r="CC269" s="143">
        <v>121.5</v>
      </c>
      <c r="CD269" s="143">
        <v>123.6</v>
      </c>
      <c r="CE269" s="143">
        <v>123.9</v>
      </c>
      <c r="CF269" s="143">
        <v>123.9</v>
      </c>
      <c r="CG269" s="143">
        <v>123.6</v>
      </c>
      <c r="CH269" s="143">
        <v>124.3</v>
      </c>
      <c r="CI269" s="143">
        <v>124.4</v>
      </c>
      <c r="CJ269" s="146">
        <v>124.8</v>
      </c>
      <c r="CK269" s="146">
        <v>126</v>
      </c>
      <c r="CL269" s="146">
        <v>126.1</v>
      </c>
      <c r="CM269" s="147">
        <v>126.1</v>
      </c>
      <c r="CN269" s="147">
        <v>124.7</v>
      </c>
      <c r="CO269" s="147">
        <v>124.7</v>
      </c>
      <c r="CP269" s="148">
        <v>125.3</v>
      </c>
      <c r="CQ269" s="149">
        <v>125.4</v>
      </c>
      <c r="CR269" s="149">
        <v>123.4</v>
      </c>
      <c r="CS269" s="149">
        <v>123.9</v>
      </c>
      <c r="CT269" s="149">
        <v>124.8</v>
      </c>
      <c r="CU269" s="150">
        <v>124.4</v>
      </c>
      <c r="CV269" s="150">
        <v>124.6</v>
      </c>
      <c r="CW269" s="150">
        <v>123.8</v>
      </c>
      <c r="CX269" s="150">
        <v>121.5</v>
      </c>
      <c r="CY269" s="150">
        <v>118.1</v>
      </c>
      <c r="CZ269" s="150">
        <v>118.9</v>
      </c>
      <c r="DA269" s="150">
        <v>118.3</v>
      </c>
      <c r="DB269" s="151">
        <v>121</v>
      </c>
      <c r="DC269" s="151">
        <v>120.5</v>
      </c>
      <c r="DD269" s="151">
        <v>122.1</v>
      </c>
      <c r="DE269" s="151">
        <v>125</v>
      </c>
      <c r="DF269" s="151">
        <v>124.8</v>
      </c>
      <c r="DG269" s="151">
        <v>126.6</v>
      </c>
      <c r="DH269" s="151">
        <v>127.4</v>
      </c>
      <c r="DI269" s="151">
        <v>126.3</v>
      </c>
      <c r="DJ269" s="151">
        <v>129.1</v>
      </c>
      <c r="DK269" s="151">
        <v>133.4</v>
      </c>
      <c r="DL269" s="151">
        <v>135.5</v>
      </c>
      <c r="DM269" s="152">
        <v>136.30000000000001</v>
      </c>
      <c r="DN269" s="152">
        <v>137.4</v>
      </c>
      <c r="DO269" s="152">
        <v>138.6</v>
      </c>
      <c r="DP269" s="152">
        <v>141.6</v>
      </c>
      <c r="DQ269" s="152">
        <v>140.69999999999999</v>
      </c>
      <c r="DR269" s="152">
        <v>143.30000000000001</v>
      </c>
      <c r="DS269" s="152">
        <v>145.9</v>
      </c>
      <c r="DT269" s="152">
        <v>148.80000000000001</v>
      </c>
      <c r="DU269" s="152">
        <v>153.69999999999999</v>
      </c>
      <c r="DV269" s="152">
        <v>155.19999999999999</v>
      </c>
      <c r="DW269" s="152">
        <v>156.19999999999999</v>
      </c>
      <c r="DX269" s="152">
        <v>156.5</v>
      </c>
      <c r="DY269" s="152">
        <v>154.19999999999999</v>
      </c>
      <c r="DZ269" s="152">
        <v>157.5</v>
      </c>
      <c r="EA269" s="152">
        <v>156.80000000000001</v>
      </c>
      <c r="EB269" s="152">
        <v>156.69999999999999</v>
      </c>
      <c r="EC269" s="152">
        <v>156.9</v>
      </c>
      <c r="ED269" s="152">
        <v>158.69999999999999</v>
      </c>
      <c r="EE269" s="152">
        <v>158.9</v>
      </c>
      <c r="EF269" s="152">
        <v>161</v>
      </c>
      <c r="EG269" s="152">
        <v>159.30000000000001</v>
      </c>
      <c r="EH269" s="152">
        <v>158.5</v>
      </c>
      <c r="EI269" s="152">
        <v>157.5</v>
      </c>
      <c r="EJ269" s="152">
        <v>156.4</v>
      </c>
      <c r="EK269" s="152">
        <v>156.30000000000001</v>
      </c>
      <c r="EL269" s="152">
        <v>157.1</v>
      </c>
      <c r="EM269" s="152">
        <v>156.6</v>
      </c>
      <c r="EN269" s="152">
        <v>157</v>
      </c>
      <c r="EO269" s="152">
        <v>158.1</v>
      </c>
      <c r="EP269" s="152">
        <v>155.9</v>
      </c>
      <c r="EQ269" s="152">
        <v>155.30000000000001</v>
      </c>
      <c r="ER269" s="152">
        <v>156</v>
      </c>
      <c r="ES269" s="152">
        <v>155.4</v>
      </c>
      <c r="ET269" s="152">
        <v>158.19999999999999</v>
      </c>
      <c r="EU269" s="152">
        <v>157.69999999999999</v>
      </c>
      <c r="EV269" s="152">
        <v>156.69999999999999</v>
      </c>
      <c r="EW269" s="152">
        <v>155.19999999999999</v>
      </c>
    </row>
    <row r="270" spans="1:153">
      <c r="A270" s="141" t="s">
        <v>7574</v>
      </c>
      <c r="B270" s="141" t="s">
        <v>7575</v>
      </c>
      <c r="C270" s="142">
        <v>5.3039999999999997E-2</v>
      </c>
      <c r="D270" s="143">
        <v>107.2</v>
      </c>
      <c r="E270" s="143">
        <v>109.2</v>
      </c>
      <c r="F270" s="143">
        <v>109.6</v>
      </c>
      <c r="G270" s="143">
        <v>107.7</v>
      </c>
      <c r="H270" s="143">
        <v>111.1</v>
      </c>
      <c r="I270" s="143">
        <v>113</v>
      </c>
      <c r="J270" s="143">
        <v>109.4</v>
      </c>
      <c r="K270" s="143">
        <v>110.8</v>
      </c>
      <c r="L270" s="143">
        <v>112.3</v>
      </c>
      <c r="M270" s="143">
        <v>112.6</v>
      </c>
      <c r="N270" s="143">
        <v>113</v>
      </c>
      <c r="O270" s="143">
        <v>113.8</v>
      </c>
      <c r="P270" s="143">
        <v>113.9</v>
      </c>
      <c r="Q270" s="143">
        <v>112.3</v>
      </c>
      <c r="R270" s="143">
        <v>115</v>
      </c>
      <c r="S270" s="143">
        <v>119</v>
      </c>
      <c r="T270" s="143">
        <v>118.3</v>
      </c>
      <c r="U270" s="143">
        <v>119.8</v>
      </c>
      <c r="V270" s="143">
        <v>120.5</v>
      </c>
      <c r="W270" s="143">
        <v>122.5</v>
      </c>
      <c r="X270" s="143">
        <v>123.5</v>
      </c>
      <c r="Y270" s="143">
        <v>124.8</v>
      </c>
      <c r="Z270" s="143">
        <v>126.3</v>
      </c>
      <c r="AA270" s="143">
        <v>126.8</v>
      </c>
      <c r="AB270" s="143">
        <v>124.4</v>
      </c>
      <c r="AC270" s="143">
        <v>124.2</v>
      </c>
      <c r="AD270" s="143">
        <v>121.2</v>
      </c>
      <c r="AE270" s="143">
        <v>121.7</v>
      </c>
      <c r="AF270" s="143">
        <v>123.3</v>
      </c>
      <c r="AG270" s="143">
        <v>124.3</v>
      </c>
      <c r="AH270" s="143">
        <v>123.9</v>
      </c>
      <c r="AI270" s="143">
        <v>124.9</v>
      </c>
      <c r="AJ270" s="143">
        <v>122.4</v>
      </c>
      <c r="AK270" s="143">
        <v>118.6</v>
      </c>
      <c r="AL270" s="143">
        <v>114.2</v>
      </c>
      <c r="AM270" s="143">
        <v>117.6</v>
      </c>
      <c r="AN270" s="143">
        <v>118.3</v>
      </c>
      <c r="AO270" s="143">
        <v>119.4</v>
      </c>
      <c r="AP270" s="143">
        <v>120.6</v>
      </c>
      <c r="AQ270" s="143">
        <v>118.7</v>
      </c>
      <c r="AR270" s="143">
        <v>117.8</v>
      </c>
      <c r="AS270" s="143">
        <v>117.2</v>
      </c>
      <c r="AT270" s="143">
        <v>116.5</v>
      </c>
      <c r="AU270" s="143">
        <v>114.6</v>
      </c>
      <c r="AV270" s="143">
        <v>114.8</v>
      </c>
      <c r="AW270" s="143">
        <v>111.2</v>
      </c>
      <c r="AX270" s="143">
        <v>110</v>
      </c>
      <c r="AY270" s="143">
        <v>110.5</v>
      </c>
      <c r="AZ270" s="143">
        <v>112.2</v>
      </c>
      <c r="BA270" s="143">
        <v>113.6</v>
      </c>
      <c r="BB270" s="143">
        <v>112.6</v>
      </c>
      <c r="BC270" s="143">
        <v>114.2</v>
      </c>
      <c r="BD270" s="143">
        <v>114</v>
      </c>
      <c r="BE270" s="143">
        <v>112.1</v>
      </c>
      <c r="BF270" s="143">
        <v>112.7</v>
      </c>
      <c r="BG270" s="143">
        <v>112.8</v>
      </c>
      <c r="BH270" s="143">
        <v>113</v>
      </c>
      <c r="BI270" s="143">
        <v>112.6</v>
      </c>
      <c r="BJ270" s="143">
        <v>113.2</v>
      </c>
      <c r="BK270" s="144">
        <v>113.7</v>
      </c>
      <c r="BL270" s="143">
        <v>116.3</v>
      </c>
      <c r="BM270" s="143">
        <v>114.9</v>
      </c>
      <c r="BN270" s="143">
        <v>116.3</v>
      </c>
      <c r="BO270" s="143">
        <v>114.9</v>
      </c>
      <c r="BP270" s="143">
        <v>113.5</v>
      </c>
      <c r="BQ270" s="143">
        <v>114.7</v>
      </c>
      <c r="BR270" s="145">
        <v>116.2</v>
      </c>
      <c r="BS270" s="145">
        <v>116.6</v>
      </c>
      <c r="BT270" s="145">
        <v>118.6</v>
      </c>
      <c r="BU270" s="145">
        <v>117.6</v>
      </c>
      <c r="BV270" s="145">
        <v>120.4</v>
      </c>
      <c r="BW270" s="145">
        <v>122.4</v>
      </c>
      <c r="BX270" s="145">
        <v>121.7</v>
      </c>
      <c r="BY270" s="145">
        <v>122.3</v>
      </c>
      <c r="BZ270" s="143">
        <v>123.7</v>
      </c>
      <c r="CA270" s="143">
        <v>124.6</v>
      </c>
      <c r="CB270" s="143">
        <v>122.2</v>
      </c>
      <c r="CC270" s="143">
        <v>125.4</v>
      </c>
      <c r="CD270" s="143">
        <v>125.6</v>
      </c>
      <c r="CE270" s="143">
        <v>124.7</v>
      </c>
      <c r="CF270" s="143">
        <v>121.1</v>
      </c>
      <c r="CG270" s="143">
        <v>119.1</v>
      </c>
      <c r="CH270" s="143">
        <v>119.3</v>
      </c>
      <c r="CI270" s="143">
        <v>119.2</v>
      </c>
      <c r="CJ270" s="146">
        <v>121.4</v>
      </c>
      <c r="CK270" s="146">
        <v>121.4</v>
      </c>
      <c r="CL270" s="146">
        <v>120.6</v>
      </c>
      <c r="CM270" s="147">
        <v>118.8</v>
      </c>
      <c r="CN270" s="147">
        <v>118.3</v>
      </c>
      <c r="CO270" s="147">
        <v>117.8</v>
      </c>
      <c r="CP270" s="148">
        <v>117.7</v>
      </c>
      <c r="CQ270" s="149">
        <v>115.3</v>
      </c>
      <c r="CR270" s="149">
        <v>113.8</v>
      </c>
      <c r="CS270" s="149">
        <v>114.2</v>
      </c>
      <c r="CT270" s="149">
        <v>113.6</v>
      </c>
      <c r="CU270" s="150">
        <v>113.6</v>
      </c>
      <c r="CV270" s="150">
        <v>112.3</v>
      </c>
      <c r="CW270" s="150">
        <v>112.7</v>
      </c>
      <c r="CX270" s="150">
        <v>112.5</v>
      </c>
      <c r="CY270" s="150">
        <v>114.1</v>
      </c>
      <c r="CZ270" s="150">
        <v>114.2</v>
      </c>
      <c r="DA270" s="150">
        <v>115.7</v>
      </c>
      <c r="DB270" s="151">
        <v>117.1</v>
      </c>
      <c r="DC270" s="151">
        <v>119.4</v>
      </c>
      <c r="DD270" s="151">
        <v>119.1</v>
      </c>
      <c r="DE270" s="151">
        <v>119.3</v>
      </c>
      <c r="DF270" s="151">
        <v>123.1</v>
      </c>
      <c r="DG270" s="151">
        <v>128.30000000000001</v>
      </c>
      <c r="DH270" s="151">
        <v>130.80000000000001</v>
      </c>
      <c r="DI270" s="151">
        <v>129.69999999999999</v>
      </c>
      <c r="DJ270" s="151">
        <v>126.2</v>
      </c>
      <c r="DK270" s="151">
        <v>125.4</v>
      </c>
      <c r="DL270" s="151">
        <v>125.9</v>
      </c>
      <c r="DM270" s="152">
        <v>128.80000000000001</v>
      </c>
      <c r="DN270" s="152">
        <v>132.6</v>
      </c>
      <c r="DO270" s="152">
        <v>133.69999999999999</v>
      </c>
      <c r="DP270" s="152">
        <v>130</v>
      </c>
      <c r="DQ270" s="152">
        <v>128.69999999999999</v>
      </c>
      <c r="DR270" s="152">
        <v>129.19999999999999</v>
      </c>
      <c r="DS270" s="152">
        <v>134.30000000000001</v>
      </c>
      <c r="DT270" s="152">
        <v>135.4</v>
      </c>
      <c r="DU270" s="152">
        <v>132.5</v>
      </c>
      <c r="DV270" s="152">
        <v>130.30000000000001</v>
      </c>
      <c r="DW270" s="152">
        <v>128.1</v>
      </c>
      <c r="DX270" s="152">
        <v>124</v>
      </c>
      <c r="DY270" s="152">
        <v>124.3</v>
      </c>
      <c r="DZ270" s="152">
        <v>122.6</v>
      </c>
      <c r="EA270" s="152">
        <v>120</v>
      </c>
      <c r="EB270" s="152">
        <v>118.8</v>
      </c>
      <c r="EC270" s="152">
        <v>120.6</v>
      </c>
      <c r="ED270" s="152">
        <v>121.7</v>
      </c>
      <c r="EE270" s="152">
        <v>121.7</v>
      </c>
      <c r="EF270" s="152">
        <v>121.2</v>
      </c>
      <c r="EG270" s="152">
        <v>119.8</v>
      </c>
      <c r="EH270" s="152">
        <v>117.9</v>
      </c>
      <c r="EI270" s="152">
        <v>117.5</v>
      </c>
      <c r="EJ270" s="152">
        <v>118.8</v>
      </c>
      <c r="EK270" s="152">
        <v>120.4</v>
      </c>
      <c r="EL270" s="152">
        <v>119.6</v>
      </c>
      <c r="EM270" s="152">
        <v>117.7</v>
      </c>
      <c r="EN270" s="152">
        <v>117.9</v>
      </c>
      <c r="EO270" s="152">
        <v>119.5</v>
      </c>
      <c r="EP270" s="152">
        <v>120.6</v>
      </c>
      <c r="EQ270" s="152">
        <v>120.2</v>
      </c>
      <c r="ER270" s="152">
        <v>122</v>
      </c>
      <c r="ES270" s="152">
        <v>123.4</v>
      </c>
      <c r="ET270" s="152">
        <v>124.4</v>
      </c>
      <c r="EU270" s="152">
        <v>124.6</v>
      </c>
      <c r="EV270" s="152">
        <v>123.7</v>
      </c>
      <c r="EW270" s="152">
        <v>123.1</v>
      </c>
    </row>
    <row r="271" spans="1:153">
      <c r="A271" s="141" t="s">
        <v>7576</v>
      </c>
      <c r="B271" s="141" t="s">
        <v>7577</v>
      </c>
      <c r="C271" s="142">
        <v>8.362E-2</v>
      </c>
      <c r="D271" s="143">
        <v>99</v>
      </c>
      <c r="E271" s="143">
        <v>100.1</v>
      </c>
      <c r="F271" s="143">
        <v>102.6</v>
      </c>
      <c r="G271" s="143">
        <v>104.6</v>
      </c>
      <c r="H271" s="143">
        <v>107</v>
      </c>
      <c r="I271" s="143">
        <v>106.6</v>
      </c>
      <c r="J271" s="143">
        <v>109.2</v>
      </c>
      <c r="K271" s="143">
        <v>109.2</v>
      </c>
      <c r="L271" s="143">
        <v>108.8</v>
      </c>
      <c r="M271" s="143">
        <v>107.3</v>
      </c>
      <c r="N271" s="143">
        <v>110.3</v>
      </c>
      <c r="O271" s="143">
        <v>110.5</v>
      </c>
      <c r="P271" s="143">
        <v>106.2</v>
      </c>
      <c r="Q271" s="143">
        <v>108</v>
      </c>
      <c r="R271" s="143">
        <v>111.1</v>
      </c>
      <c r="S271" s="143">
        <v>108.9</v>
      </c>
      <c r="T271" s="143">
        <v>115.7</v>
      </c>
      <c r="U271" s="143">
        <v>116.2</v>
      </c>
      <c r="V271" s="143">
        <v>112.4</v>
      </c>
      <c r="W271" s="143">
        <v>113</v>
      </c>
      <c r="X271" s="143">
        <v>110.7</v>
      </c>
      <c r="Y271" s="143">
        <v>111</v>
      </c>
      <c r="Z271" s="143">
        <v>111.6</v>
      </c>
      <c r="AA271" s="143">
        <v>114.6</v>
      </c>
      <c r="AB271" s="143">
        <v>119.3</v>
      </c>
      <c r="AC271" s="143">
        <v>120.4</v>
      </c>
      <c r="AD271" s="143">
        <v>116.5</v>
      </c>
      <c r="AE271" s="143">
        <v>117.9</v>
      </c>
      <c r="AF271" s="143">
        <v>117.6</v>
      </c>
      <c r="AG271" s="143">
        <v>112.8</v>
      </c>
      <c r="AH271" s="143">
        <v>112.8</v>
      </c>
      <c r="AI271" s="143">
        <v>107.6</v>
      </c>
      <c r="AJ271" s="143">
        <v>106.6</v>
      </c>
      <c r="AK271" s="143">
        <v>107.9</v>
      </c>
      <c r="AL271" s="143">
        <v>112.1</v>
      </c>
      <c r="AM271" s="143">
        <v>110.5</v>
      </c>
      <c r="AN271" s="143">
        <v>116.2</v>
      </c>
      <c r="AO271" s="143">
        <v>111.5</v>
      </c>
      <c r="AP271" s="143">
        <v>110.7</v>
      </c>
      <c r="AQ271" s="143">
        <v>108.7</v>
      </c>
      <c r="AR271" s="143">
        <v>98.9</v>
      </c>
      <c r="AS271" s="143">
        <v>98.2</v>
      </c>
      <c r="AT271" s="143">
        <v>97.4</v>
      </c>
      <c r="AU271" s="143">
        <v>97.2</v>
      </c>
      <c r="AV271" s="143">
        <v>98.3</v>
      </c>
      <c r="AW271" s="143">
        <v>98.1</v>
      </c>
      <c r="AX271" s="143">
        <v>99.1</v>
      </c>
      <c r="AY271" s="143">
        <v>99.1</v>
      </c>
      <c r="AZ271" s="143">
        <v>103</v>
      </c>
      <c r="BA271" s="143">
        <v>101.4</v>
      </c>
      <c r="BB271" s="143">
        <v>101.6</v>
      </c>
      <c r="BC271" s="143">
        <v>102.1</v>
      </c>
      <c r="BD271" s="143">
        <v>103.4</v>
      </c>
      <c r="BE271" s="143">
        <v>105.2</v>
      </c>
      <c r="BF271" s="143">
        <v>100</v>
      </c>
      <c r="BG271" s="143">
        <v>102.9</v>
      </c>
      <c r="BH271" s="143">
        <v>104.2</v>
      </c>
      <c r="BI271" s="143">
        <v>106.7</v>
      </c>
      <c r="BJ271" s="143">
        <v>108.6</v>
      </c>
      <c r="BK271" s="144">
        <v>110.1</v>
      </c>
      <c r="BL271" s="143">
        <v>110</v>
      </c>
      <c r="BM271" s="143">
        <v>110.7</v>
      </c>
      <c r="BN271" s="143">
        <v>115.1</v>
      </c>
      <c r="BO271" s="143">
        <v>113.6</v>
      </c>
      <c r="BP271" s="143">
        <v>114.1</v>
      </c>
      <c r="BQ271" s="143">
        <v>114.1</v>
      </c>
      <c r="BR271" s="145">
        <v>113.5</v>
      </c>
      <c r="BS271" s="145">
        <v>112.8</v>
      </c>
      <c r="BT271" s="145">
        <v>113.1</v>
      </c>
      <c r="BU271" s="145">
        <v>113.1</v>
      </c>
      <c r="BV271" s="145">
        <v>113.1</v>
      </c>
      <c r="BW271" s="145">
        <v>112.8</v>
      </c>
      <c r="BX271" s="145">
        <v>112.8</v>
      </c>
      <c r="BY271" s="145">
        <v>115</v>
      </c>
      <c r="BZ271" s="143">
        <v>117.2</v>
      </c>
      <c r="CA271" s="143">
        <v>116.7</v>
      </c>
      <c r="CB271" s="143">
        <v>117</v>
      </c>
      <c r="CC271" s="143">
        <v>115.3</v>
      </c>
      <c r="CD271" s="143">
        <v>116.2</v>
      </c>
      <c r="CE271" s="143">
        <v>116.3</v>
      </c>
      <c r="CF271" s="143">
        <v>115</v>
      </c>
      <c r="CG271" s="143">
        <v>116.5</v>
      </c>
      <c r="CH271" s="143">
        <v>117.2</v>
      </c>
      <c r="CI271" s="143">
        <v>116.1</v>
      </c>
      <c r="CJ271" s="146">
        <v>115.6</v>
      </c>
      <c r="CK271" s="146">
        <v>116</v>
      </c>
      <c r="CL271" s="146">
        <v>113.8</v>
      </c>
      <c r="CM271" s="147">
        <v>116</v>
      </c>
      <c r="CN271" s="147">
        <v>114.6</v>
      </c>
      <c r="CO271" s="147">
        <v>115.7</v>
      </c>
      <c r="CP271" s="148">
        <v>114.7</v>
      </c>
      <c r="CQ271" s="149">
        <v>111.2</v>
      </c>
      <c r="CR271" s="149">
        <v>110.4</v>
      </c>
      <c r="CS271" s="149">
        <v>110.5</v>
      </c>
      <c r="CT271" s="149">
        <v>112.1</v>
      </c>
      <c r="CU271" s="150">
        <v>112.6</v>
      </c>
      <c r="CV271" s="150">
        <v>112.6</v>
      </c>
      <c r="CW271" s="150">
        <v>106.3</v>
      </c>
      <c r="CX271" s="150">
        <v>108.1</v>
      </c>
      <c r="CY271" s="150">
        <v>108.2</v>
      </c>
      <c r="CZ271" s="150">
        <v>108.9</v>
      </c>
      <c r="DA271" s="150">
        <v>106.3</v>
      </c>
      <c r="DB271" s="151">
        <v>105.8</v>
      </c>
      <c r="DC271" s="151">
        <v>106.7</v>
      </c>
      <c r="DD271" s="151">
        <v>104.9</v>
      </c>
      <c r="DE271" s="151">
        <v>112.3</v>
      </c>
      <c r="DF271" s="151">
        <v>112.6</v>
      </c>
      <c r="DG271" s="151">
        <v>114.2</v>
      </c>
      <c r="DH271" s="151">
        <v>116</v>
      </c>
      <c r="DI271" s="151">
        <v>114.9</v>
      </c>
      <c r="DJ271" s="151">
        <v>118</v>
      </c>
      <c r="DK271" s="151">
        <v>119.3</v>
      </c>
      <c r="DL271" s="151">
        <v>122.8</v>
      </c>
      <c r="DM271" s="152">
        <v>124</v>
      </c>
      <c r="DN271" s="152">
        <v>126.7</v>
      </c>
      <c r="DO271" s="152">
        <v>126.8</v>
      </c>
      <c r="DP271" s="152">
        <v>124.2</v>
      </c>
      <c r="DQ271" s="152">
        <v>128.19999999999999</v>
      </c>
      <c r="DR271" s="152">
        <v>126.5</v>
      </c>
      <c r="DS271" s="152">
        <v>130.80000000000001</v>
      </c>
      <c r="DT271" s="152">
        <v>128.4</v>
      </c>
      <c r="DU271" s="152">
        <v>131.80000000000001</v>
      </c>
      <c r="DV271" s="152">
        <v>129.69999999999999</v>
      </c>
      <c r="DW271" s="152">
        <v>132.69999999999999</v>
      </c>
      <c r="DX271" s="152">
        <v>130</v>
      </c>
      <c r="DY271" s="152">
        <v>132.9</v>
      </c>
      <c r="DZ271" s="152">
        <v>128.80000000000001</v>
      </c>
      <c r="EA271" s="152">
        <v>133.5</v>
      </c>
      <c r="EB271" s="152">
        <v>129</v>
      </c>
      <c r="EC271" s="152">
        <v>134.80000000000001</v>
      </c>
      <c r="ED271" s="152">
        <v>133.9</v>
      </c>
      <c r="EE271" s="152">
        <v>136.5</v>
      </c>
      <c r="EF271" s="152">
        <v>134.4</v>
      </c>
      <c r="EG271" s="152">
        <v>136.9</v>
      </c>
      <c r="EH271" s="152">
        <v>133.30000000000001</v>
      </c>
      <c r="EI271" s="152">
        <v>137.5</v>
      </c>
      <c r="EJ271" s="152">
        <v>135.30000000000001</v>
      </c>
      <c r="EK271" s="152">
        <v>139.80000000000001</v>
      </c>
      <c r="EL271" s="152">
        <v>136</v>
      </c>
      <c r="EM271" s="152">
        <v>139.6</v>
      </c>
      <c r="EN271" s="152">
        <v>138.1</v>
      </c>
      <c r="EO271" s="152">
        <v>141.69999999999999</v>
      </c>
      <c r="EP271" s="152">
        <v>139.30000000000001</v>
      </c>
      <c r="EQ271" s="152">
        <v>143.4</v>
      </c>
      <c r="ER271" s="152">
        <v>140.5</v>
      </c>
      <c r="ES271" s="152">
        <v>145.19999999999999</v>
      </c>
      <c r="ET271" s="152">
        <v>142.19999999999999</v>
      </c>
      <c r="EU271" s="152">
        <v>145.6</v>
      </c>
      <c r="EV271" s="152">
        <v>144.4</v>
      </c>
      <c r="EW271" s="152">
        <v>147.4</v>
      </c>
    </row>
    <row r="272" spans="1:153">
      <c r="A272" s="141" t="s">
        <v>7578</v>
      </c>
      <c r="B272" s="141" t="s">
        <v>7579</v>
      </c>
      <c r="C272" s="142">
        <v>0.31677</v>
      </c>
      <c r="D272" s="143">
        <v>98.3</v>
      </c>
      <c r="E272" s="143">
        <v>99.5</v>
      </c>
      <c r="F272" s="143">
        <v>100.7</v>
      </c>
      <c r="G272" s="143">
        <v>100.8</v>
      </c>
      <c r="H272" s="143">
        <v>103.2</v>
      </c>
      <c r="I272" s="143">
        <v>105</v>
      </c>
      <c r="J272" s="143">
        <v>105</v>
      </c>
      <c r="K272" s="143">
        <v>105.4</v>
      </c>
      <c r="L272" s="143">
        <v>104.4</v>
      </c>
      <c r="M272" s="143">
        <v>104.3</v>
      </c>
      <c r="N272" s="143">
        <v>105.2</v>
      </c>
      <c r="O272" s="143">
        <v>106.5</v>
      </c>
      <c r="P272" s="143">
        <v>107.1</v>
      </c>
      <c r="Q272" s="143">
        <v>107.7</v>
      </c>
      <c r="R272" s="143">
        <v>107.8</v>
      </c>
      <c r="S272" s="143">
        <v>106.3</v>
      </c>
      <c r="T272" s="143">
        <v>104.9</v>
      </c>
      <c r="U272" s="143">
        <v>103.6</v>
      </c>
      <c r="V272" s="143">
        <v>104.4</v>
      </c>
      <c r="W272" s="143">
        <v>103.3</v>
      </c>
      <c r="X272" s="143">
        <v>104.9</v>
      </c>
      <c r="Y272" s="143">
        <v>106.4</v>
      </c>
      <c r="Z272" s="143">
        <v>107.9</v>
      </c>
      <c r="AA272" s="143">
        <v>107.8</v>
      </c>
      <c r="AB272" s="143">
        <v>107.3</v>
      </c>
      <c r="AC272" s="143">
        <v>110.5</v>
      </c>
      <c r="AD272" s="143">
        <v>111.2</v>
      </c>
      <c r="AE272" s="143">
        <v>111.5</v>
      </c>
      <c r="AF272" s="143">
        <v>111.3</v>
      </c>
      <c r="AG272" s="143">
        <v>110.4</v>
      </c>
      <c r="AH272" s="143">
        <v>111</v>
      </c>
      <c r="AI272" s="143">
        <v>110.7</v>
      </c>
      <c r="AJ272" s="143">
        <v>113.4</v>
      </c>
      <c r="AK272" s="143">
        <v>116</v>
      </c>
      <c r="AL272" s="143">
        <v>118</v>
      </c>
      <c r="AM272" s="143">
        <v>120.5</v>
      </c>
      <c r="AN272" s="143">
        <v>119.8</v>
      </c>
      <c r="AO272" s="143">
        <v>120</v>
      </c>
      <c r="AP272" s="143">
        <v>123</v>
      </c>
      <c r="AQ272" s="143">
        <v>128.5</v>
      </c>
      <c r="AR272" s="143">
        <v>131.5</v>
      </c>
      <c r="AS272" s="143">
        <v>135.4</v>
      </c>
      <c r="AT272" s="143">
        <v>141.19999999999999</v>
      </c>
      <c r="AU272" s="143">
        <v>143.5</v>
      </c>
      <c r="AV272" s="143">
        <v>147.9</v>
      </c>
      <c r="AW272" s="143">
        <v>148.6</v>
      </c>
      <c r="AX272" s="143">
        <v>148.9</v>
      </c>
      <c r="AY272" s="143">
        <v>152.5</v>
      </c>
      <c r="AZ272" s="143">
        <v>155.6</v>
      </c>
      <c r="BA272" s="143">
        <v>154.69999999999999</v>
      </c>
      <c r="BB272" s="143">
        <v>155</v>
      </c>
      <c r="BC272" s="143">
        <v>158</v>
      </c>
      <c r="BD272" s="143">
        <v>155</v>
      </c>
      <c r="BE272" s="143">
        <v>150.4</v>
      </c>
      <c r="BF272" s="143">
        <v>147.6</v>
      </c>
      <c r="BG272" s="143">
        <v>146.9</v>
      </c>
      <c r="BH272" s="143">
        <v>144.19999999999999</v>
      </c>
      <c r="BI272" s="143">
        <v>145.19999999999999</v>
      </c>
      <c r="BJ272" s="143">
        <v>146.19999999999999</v>
      </c>
      <c r="BK272" s="144">
        <v>146.9</v>
      </c>
      <c r="BL272" s="143">
        <v>145.6</v>
      </c>
      <c r="BM272" s="143">
        <v>144.1</v>
      </c>
      <c r="BN272" s="143">
        <v>144.5</v>
      </c>
      <c r="BO272" s="143">
        <v>144.19999999999999</v>
      </c>
      <c r="BP272" s="143">
        <v>142.1</v>
      </c>
      <c r="BQ272" s="143">
        <v>143</v>
      </c>
      <c r="BR272" s="145">
        <v>144.6</v>
      </c>
      <c r="BS272" s="145">
        <v>145</v>
      </c>
      <c r="BT272" s="145">
        <v>144.30000000000001</v>
      </c>
      <c r="BU272" s="145">
        <v>143.1</v>
      </c>
      <c r="BV272" s="145">
        <v>145</v>
      </c>
      <c r="BW272" s="145">
        <v>145.30000000000001</v>
      </c>
      <c r="BX272" s="145">
        <v>145.80000000000001</v>
      </c>
      <c r="BY272" s="145">
        <v>146.19999999999999</v>
      </c>
      <c r="BZ272" s="143">
        <v>146</v>
      </c>
      <c r="CA272" s="143">
        <v>146.6</v>
      </c>
      <c r="CB272" s="143">
        <v>146.5</v>
      </c>
      <c r="CC272" s="143">
        <v>146.69999999999999</v>
      </c>
      <c r="CD272" s="143">
        <v>147.4</v>
      </c>
      <c r="CE272" s="143">
        <v>147.9</v>
      </c>
      <c r="CF272" s="143">
        <v>149.9</v>
      </c>
      <c r="CG272" s="143">
        <v>151.30000000000001</v>
      </c>
      <c r="CH272" s="143">
        <v>154.30000000000001</v>
      </c>
      <c r="CI272" s="143">
        <v>155.1</v>
      </c>
      <c r="CJ272" s="146">
        <v>156.5</v>
      </c>
      <c r="CK272" s="146">
        <v>156.4</v>
      </c>
      <c r="CL272" s="146">
        <v>155.30000000000001</v>
      </c>
      <c r="CM272" s="147">
        <v>153.80000000000001</v>
      </c>
      <c r="CN272" s="147">
        <v>152.80000000000001</v>
      </c>
      <c r="CO272" s="147">
        <v>152.6</v>
      </c>
      <c r="CP272" s="148">
        <v>154.4</v>
      </c>
      <c r="CQ272" s="149">
        <v>156.69999999999999</v>
      </c>
      <c r="CR272" s="149">
        <v>158.4</v>
      </c>
      <c r="CS272" s="149">
        <v>159.69999999999999</v>
      </c>
      <c r="CT272" s="149">
        <v>161.80000000000001</v>
      </c>
      <c r="CU272" s="150">
        <v>162.30000000000001</v>
      </c>
      <c r="CV272" s="150">
        <v>165.4</v>
      </c>
      <c r="CW272" s="150">
        <v>167.6</v>
      </c>
      <c r="CX272" s="150">
        <v>164.9</v>
      </c>
      <c r="CY272" s="150">
        <v>165.6</v>
      </c>
      <c r="CZ272" s="150">
        <v>167.2</v>
      </c>
      <c r="DA272" s="150">
        <v>168.4</v>
      </c>
      <c r="DB272" s="151">
        <v>171.6</v>
      </c>
      <c r="DC272" s="151">
        <v>173.7</v>
      </c>
      <c r="DD272" s="151">
        <v>177.7</v>
      </c>
      <c r="DE272" s="151">
        <v>181.3</v>
      </c>
      <c r="DF272" s="151">
        <v>185.5</v>
      </c>
      <c r="DG272" s="151">
        <v>189.4</v>
      </c>
      <c r="DH272" s="151">
        <v>193.4</v>
      </c>
      <c r="DI272" s="151">
        <v>196.2</v>
      </c>
      <c r="DJ272" s="151">
        <v>199.3</v>
      </c>
      <c r="DK272" s="151">
        <v>200.4</v>
      </c>
      <c r="DL272" s="151">
        <v>199.8</v>
      </c>
      <c r="DM272" s="152">
        <v>193.3</v>
      </c>
      <c r="DN272" s="152">
        <v>191.9</v>
      </c>
      <c r="DO272" s="152">
        <v>192</v>
      </c>
      <c r="DP272" s="152">
        <v>192.9</v>
      </c>
      <c r="DQ272" s="152">
        <v>193.8</v>
      </c>
      <c r="DR272" s="152">
        <v>196</v>
      </c>
      <c r="DS272" s="152">
        <v>196.4</v>
      </c>
      <c r="DT272" s="152">
        <v>196.2</v>
      </c>
      <c r="DU272" s="152">
        <v>195</v>
      </c>
      <c r="DV272" s="152">
        <v>194.3</v>
      </c>
      <c r="DW272" s="152">
        <v>192.8</v>
      </c>
      <c r="DX272" s="152">
        <v>193.3</v>
      </c>
      <c r="DY272" s="152">
        <v>192.5</v>
      </c>
      <c r="DZ272" s="152">
        <v>192.4</v>
      </c>
      <c r="EA272" s="152">
        <v>189.3</v>
      </c>
      <c r="EB272" s="152">
        <v>188</v>
      </c>
      <c r="EC272" s="152">
        <v>186.5</v>
      </c>
      <c r="ED272" s="152">
        <v>184</v>
      </c>
      <c r="EE272" s="152">
        <v>183.7</v>
      </c>
      <c r="EF272" s="152">
        <v>182.2</v>
      </c>
      <c r="EG272" s="152">
        <v>180.5</v>
      </c>
      <c r="EH272" s="152">
        <v>180.3</v>
      </c>
      <c r="EI272" s="152">
        <v>179.1</v>
      </c>
      <c r="EJ272" s="152">
        <v>179.5</v>
      </c>
      <c r="EK272" s="152">
        <v>178.9</v>
      </c>
      <c r="EL272" s="152">
        <v>176.8</v>
      </c>
      <c r="EM272" s="152">
        <v>175.7</v>
      </c>
      <c r="EN272" s="152">
        <v>176.2</v>
      </c>
      <c r="EO272" s="152">
        <v>177.7</v>
      </c>
      <c r="EP272" s="152">
        <v>177.9</v>
      </c>
      <c r="EQ272" s="152">
        <v>177.5</v>
      </c>
      <c r="ER272" s="152">
        <v>177.1</v>
      </c>
      <c r="ES272" s="152">
        <v>177</v>
      </c>
      <c r="ET272" s="152">
        <v>176.9</v>
      </c>
      <c r="EU272" s="152">
        <v>178</v>
      </c>
      <c r="EV272" s="152">
        <v>178.4</v>
      </c>
      <c r="EW272" s="152">
        <v>176.3</v>
      </c>
    </row>
    <row r="273" spans="1:153">
      <c r="A273" s="141" t="s">
        <v>7580</v>
      </c>
      <c r="B273" s="141" t="s">
        <v>7581</v>
      </c>
      <c r="C273" s="142">
        <v>0.19295999999999999</v>
      </c>
      <c r="D273" s="143">
        <v>101.3</v>
      </c>
      <c r="E273" s="143">
        <v>103.6</v>
      </c>
      <c r="F273" s="143">
        <v>105.2</v>
      </c>
      <c r="G273" s="143">
        <v>105.6</v>
      </c>
      <c r="H273" s="143">
        <v>105.6</v>
      </c>
      <c r="I273" s="143">
        <v>106.1</v>
      </c>
      <c r="J273" s="143">
        <v>104.9</v>
      </c>
      <c r="K273" s="143">
        <v>105.4</v>
      </c>
      <c r="L273" s="143">
        <v>106.6</v>
      </c>
      <c r="M273" s="143">
        <v>108.3</v>
      </c>
      <c r="N273" s="143">
        <v>108.5</v>
      </c>
      <c r="O273" s="143">
        <v>109.8</v>
      </c>
      <c r="P273" s="143">
        <v>111.3</v>
      </c>
      <c r="Q273" s="143">
        <v>110.9</v>
      </c>
      <c r="R273" s="143">
        <v>110.8</v>
      </c>
      <c r="S273" s="143">
        <v>111.5</v>
      </c>
      <c r="T273" s="143">
        <v>112.4</v>
      </c>
      <c r="U273" s="143">
        <v>113</v>
      </c>
      <c r="V273" s="143">
        <v>114.3</v>
      </c>
      <c r="W273" s="143">
        <v>113.3</v>
      </c>
      <c r="X273" s="143">
        <v>114.1</v>
      </c>
      <c r="Y273" s="143">
        <v>114.3</v>
      </c>
      <c r="Z273" s="143">
        <v>114.2</v>
      </c>
      <c r="AA273" s="143">
        <v>113.7</v>
      </c>
      <c r="AB273" s="143">
        <v>113.8</v>
      </c>
      <c r="AC273" s="143">
        <v>112.1</v>
      </c>
      <c r="AD273" s="143">
        <v>113.2</v>
      </c>
      <c r="AE273" s="143">
        <v>114.1</v>
      </c>
      <c r="AF273" s="143">
        <v>113.5</v>
      </c>
      <c r="AG273" s="143">
        <v>114.9</v>
      </c>
      <c r="AH273" s="143">
        <v>113</v>
      </c>
      <c r="AI273" s="143">
        <v>111.6</v>
      </c>
      <c r="AJ273" s="143">
        <v>112.7</v>
      </c>
      <c r="AK273" s="143">
        <v>111.7</v>
      </c>
      <c r="AL273" s="143">
        <v>109.3</v>
      </c>
      <c r="AM273" s="143">
        <v>108.2</v>
      </c>
      <c r="AN273" s="143">
        <v>106.6</v>
      </c>
      <c r="AO273" s="143">
        <v>106.5</v>
      </c>
      <c r="AP273" s="143">
        <v>106.1</v>
      </c>
      <c r="AQ273" s="143">
        <v>106.4</v>
      </c>
      <c r="AR273" s="143">
        <v>104.8</v>
      </c>
      <c r="AS273" s="143">
        <v>105.4</v>
      </c>
      <c r="AT273" s="143">
        <v>105.8</v>
      </c>
      <c r="AU273" s="143">
        <v>106.7</v>
      </c>
      <c r="AV273" s="143">
        <v>106.3</v>
      </c>
      <c r="AW273" s="143">
        <v>104.1</v>
      </c>
      <c r="AX273" s="143">
        <v>104.9</v>
      </c>
      <c r="AY273" s="143">
        <v>106.4</v>
      </c>
      <c r="AZ273" s="143">
        <v>107.4</v>
      </c>
      <c r="BA273" s="143">
        <v>107</v>
      </c>
      <c r="BB273" s="143">
        <v>106.4</v>
      </c>
      <c r="BC273" s="143">
        <v>106</v>
      </c>
      <c r="BD273" s="143">
        <v>106.9</v>
      </c>
      <c r="BE273" s="143">
        <v>107.3</v>
      </c>
      <c r="BF273" s="143">
        <v>106.4</v>
      </c>
      <c r="BG273" s="143">
        <v>105.9</v>
      </c>
      <c r="BH273" s="143">
        <v>106.5</v>
      </c>
      <c r="BI273" s="143">
        <v>108.6</v>
      </c>
      <c r="BJ273" s="143">
        <v>108.5</v>
      </c>
      <c r="BK273" s="144">
        <v>108</v>
      </c>
      <c r="BL273" s="143">
        <v>108.4</v>
      </c>
      <c r="BM273" s="143">
        <v>109.3</v>
      </c>
      <c r="BN273" s="143">
        <v>109.2</v>
      </c>
      <c r="BO273" s="143">
        <v>109.5</v>
      </c>
      <c r="BP273" s="143">
        <v>107.2</v>
      </c>
      <c r="BQ273" s="143">
        <v>106.6</v>
      </c>
      <c r="BR273" s="145">
        <v>108.4</v>
      </c>
      <c r="BS273" s="145">
        <v>107.6</v>
      </c>
      <c r="BT273" s="145">
        <v>108.1</v>
      </c>
      <c r="BU273" s="145">
        <v>108.8</v>
      </c>
      <c r="BV273" s="145">
        <v>109.2</v>
      </c>
      <c r="BW273" s="145">
        <v>110.6</v>
      </c>
      <c r="BX273" s="145">
        <v>110.8</v>
      </c>
      <c r="BY273" s="145">
        <v>111.6</v>
      </c>
      <c r="BZ273" s="143">
        <v>112.2</v>
      </c>
      <c r="CA273" s="143">
        <v>114.4</v>
      </c>
      <c r="CB273" s="143">
        <v>115</v>
      </c>
      <c r="CC273" s="143">
        <v>113.5</v>
      </c>
      <c r="CD273" s="143">
        <v>113.6</v>
      </c>
      <c r="CE273" s="143">
        <v>113.8</v>
      </c>
      <c r="CF273" s="143">
        <v>113.8</v>
      </c>
      <c r="CG273" s="143">
        <v>112.8</v>
      </c>
      <c r="CH273" s="143">
        <v>112.5</v>
      </c>
      <c r="CI273" s="143">
        <v>111.2</v>
      </c>
      <c r="CJ273" s="146">
        <v>111.6</v>
      </c>
      <c r="CK273" s="146">
        <v>114.4</v>
      </c>
      <c r="CL273" s="146">
        <v>115.2</v>
      </c>
      <c r="CM273" s="147">
        <v>115.6</v>
      </c>
      <c r="CN273" s="147">
        <v>115.4</v>
      </c>
      <c r="CO273" s="147">
        <v>115.3</v>
      </c>
      <c r="CP273" s="148">
        <v>114.7</v>
      </c>
      <c r="CQ273" s="149">
        <v>114.7</v>
      </c>
      <c r="CR273" s="149">
        <v>114.8</v>
      </c>
      <c r="CS273" s="149">
        <v>114.9</v>
      </c>
      <c r="CT273" s="149">
        <v>113.8</v>
      </c>
      <c r="CU273" s="150">
        <v>113.3</v>
      </c>
      <c r="CV273" s="150">
        <v>113.1</v>
      </c>
      <c r="CW273" s="150">
        <v>114.2</v>
      </c>
      <c r="CX273" s="150">
        <v>117</v>
      </c>
      <c r="CY273" s="150">
        <v>114.4</v>
      </c>
      <c r="CZ273" s="150">
        <v>114.9</v>
      </c>
      <c r="DA273" s="150">
        <v>114.6</v>
      </c>
      <c r="DB273" s="151">
        <v>113.7</v>
      </c>
      <c r="DC273" s="151">
        <v>114.7</v>
      </c>
      <c r="DD273" s="151">
        <v>114.2</v>
      </c>
      <c r="DE273" s="151">
        <v>115.6</v>
      </c>
      <c r="DF273" s="151">
        <v>116.4</v>
      </c>
      <c r="DG273" s="151">
        <v>119</v>
      </c>
      <c r="DH273" s="151">
        <v>121.9</v>
      </c>
      <c r="DI273" s="151">
        <v>122.7</v>
      </c>
      <c r="DJ273" s="151">
        <v>122.1</v>
      </c>
      <c r="DK273" s="151">
        <v>123.3</v>
      </c>
      <c r="DL273" s="151">
        <v>124.1</v>
      </c>
      <c r="DM273" s="152">
        <v>124.7</v>
      </c>
      <c r="DN273" s="152">
        <v>124.1</v>
      </c>
      <c r="DO273" s="152">
        <v>126.8</v>
      </c>
      <c r="DP273" s="152">
        <v>127.5</v>
      </c>
      <c r="DQ273" s="152">
        <v>130.30000000000001</v>
      </c>
      <c r="DR273" s="152">
        <v>130</v>
      </c>
      <c r="DS273" s="152">
        <v>128.69999999999999</v>
      </c>
      <c r="DT273" s="152">
        <v>133.1</v>
      </c>
      <c r="DU273" s="152">
        <v>133.4</v>
      </c>
      <c r="DV273" s="152">
        <v>132.69999999999999</v>
      </c>
      <c r="DW273" s="152">
        <v>132.6</v>
      </c>
      <c r="DX273" s="152">
        <v>134.5</v>
      </c>
      <c r="DY273" s="152">
        <v>133.80000000000001</v>
      </c>
      <c r="DZ273" s="152">
        <v>132.5</v>
      </c>
      <c r="EA273" s="152">
        <v>129.9</v>
      </c>
      <c r="EB273" s="152">
        <v>126.2</v>
      </c>
      <c r="EC273" s="152">
        <v>124.2</v>
      </c>
      <c r="ED273" s="152">
        <v>123</v>
      </c>
      <c r="EE273" s="152">
        <v>123.4</v>
      </c>
      <c r="EF273" s="152">
        <v>122.6</v>
      </c>
      <c r="EG273" s="152">
        <v>121.3</v>
      </c>
      <c r="EH273" s="152">
        <v>120</v>
      </c>
      <c r="EI273" s="152">
        <v>119.3</v>
      </c>
      <c r="EJ273" s="152">
        <v>119.9</v>
      </c>
      <c r="EK273" s="152">
        <v>119.1</v>
      </c>
      <c r="EL273" s="152">
        <v>121</v>
      </c>
      <c r="EM273" s="152">
        <v>118.1</v>
      </c>
      <c r="EN273" s="152">
        <v>119.7</v>
      </c>
      <c r="EO273" s="152">
        <v>118</v>
      </c>
      <c r="EP273" s="152">
        <v>120.3</v>
      </c>
      <c r="EQ273" s="152">
        <v>120.6</v>
      </c>
      <c r="ER273" s="152">
        <v>123.2</v>
      </c>
      <c r="ES273" s="152">
        <v>123.2</v>
      </c>
      <c r="ET273" s="152">
        <v>124.1</v>
      </c>
      <c r="EU273" s="152">
        <v>125</v>
      </c>
      <c r="EV273" s="152">
        <v>123.6</v>
      </c>
      <c r="EW273" s="152">
        <v>123.4</v>
      </c>
    </row>
    <row r="274" spans="1:153">
      <c r="A274" s="141" t="s">
        <v>7582</v>
      </c>
      <c r="B274" s="141" t="s">
        <v>7583</v>
      </c>
      <c r="C274" s="142">
        <v>0.17713999999999999</v>
      </c>
      <c r="D274" s="143">
        <v>101.4</v>
      </c>
      <c r="E274" s="143">
        <v>104</v>
      </c>
      <c r="F274" s="143">
        <v>105.3</v>
      </c>
      <c r="G274" s="143">
        <v>105.7</v>
      </c>
      <c r="H274" s="143">
        <v>105.5</v>
      </c>
      <c r="I274" s="143">
        <v>106.1</v>
      </c>
      <c r="J274" s="143">
        <v>104.9</v>
      </c>
      <c r="K274" s="143">
        <v>105.3</v>
      </c>
      <c r="L274" s="143">
        <v>106.6</v>
      </c>
      <c r="M274" s="143">
        <v>108.3</v>
      </c>
      <c r="N274" s="143">
        <v>108.8</v>
      </c>
      <c r="O274" s="143">
        <v>110.1</v>
      </c>
      <c r="P274" s="143">
        <v>111.8</v>
      </c>
      <c r="Q274" s="143">
        <v>111</v>
      </c>
      <c r="R274" s="143">
        <v>110.6</v>
      </c>
      <c r="S274" s="143">
        <v>111.5</v>
      </c>
      <c r="T274" s="143">
        <v>112.2</v>
      </c>
      <c r="U274" s="143">
        <v>112.7</v>
      </c>
      <c r="V274" s="143">
        <v>114.2</v>
      </c>
      <c r="W274" s="143">
        <v>113.1</v>
      </c>
      <c r="X274" s="143">
        <v>113.7</v>
      </c>
      <c r="Y274" s="143">
        <v>113.6</v>
      </c>
      <c r="Z274" s="143">
        <v>113.9</v>
      </c>
      <c r="AA274" s="143">
        <v>113.3</v>
      </c>
      <c r="AB274" s="143">
        <v>113.7</v>
      </c>
      <c r="AC274" s="143">
        <v>111.6</v>
      </c>
      <c r="AD274" s="143">
        <v>112.6</v>
      </c>
      <c r="AE274" s="143">
        <v>113.5</v>
      </c>
      <c r="AF274" s="143">
        <v>112.9</v>
      </c>
      <c r="AG274" s="143">
        <v>114.5</v>
      </c>
      <c r="AH274" s="143">
        <v>112.6</v>
      </c>
      <c r="AI274" s="143">
        <v>111.1</v>
      </c>
      <c r="AJ274" s="143">
        <v>112.1</v>
      </c>
      <c r="AK274" s="143">
        <v>111</v>
      </c>
      <c r="AL274" s="143">
        <v>108.6</v>
      </c>
      <c r="AM274" s="143">
        <v>107.5</v>
      </c>
      <c r="AN274" s="143">
        <v>105.7</v>
      </c>
      <c r="AO274" s="143">
        <v>105.5</v>
      </c>
      <c r="AP274" s="143">
        <v>105.1</v>
      </c>
      <c r="AQ274" s="143">
        <v>105.4</v>
      </c>
      <c r="AR274" s="143">
        <v>103.8</v>
      </c>
      <c r="AS274" s="143">
        <v>104.5</v>
      </c>
      <c r="AT274" s="143">
        <v>105</v>
      </c>
      <c r="AU274" s="143">
        <v>105.9</v>
      </c>
      <c r="AV274" s="143">
        <v>105.6</v>
      </c>
      <c r="AW274" s="143">
        <v>103</v>
      </c>
      <c r="AX274" s="143">
        <v>104.1</v>
      </c>
      <c r="AY274" s="143">
        <v>105.6</v>
      </c>
      <c r="AZ274" s="143">
        <v>106.7</v>
      </c>
      <c r="BA274" s="143">
        <v>106.2</v>
      </c>
      <c r="BB274" s="143">
        <v>105.6</v>
      </c>
      <c r="BC274" s="143">
        <v>105.1</v>
      </c>
      <c r="BD274" s="143">
        <v>106.1</v>
      </c>
      <c r="BE274" s="143">
        <v>106.5</v>
      </c>
      <c r="BF274" s="143">
        <v>105.4</v>
      </c>
      <c r="BG274" s="143">
        <v>104.9</v>
      </c>
      <c r="BH274" s="143">
        <v>105.5</v>
      </c>
      <c r="BI274" s="143">
        <v>107.9</v>
      </c>
      <c r="BJ274" s="143">
        <v>107.7</v>
      </c>
      <c r="BK274" s="144">
        <v>107.1</v>
      </c>
      <c r="BL274" s="143">
        <v>107.5</v>
      </c>
      <c r="BM274" s="143">
        <v>108.5</v>
      </c>
      <c r="BN274" s="143">
        <v>108.3</v>
      </c>
      <c r="BO274" s="143">
        <v>108.6</v>
      </c>
      <c r="BP274" s="143">
        <v>106.4</v>
      </c>
      <c r="BQ274" s="143">
        <v>105.9</v>
      </c>
      <c r="BR274" s="145">
        <v>107.9</v>
      </c>
      <c r="BS274" s="145">
        <v>107</v>
      </c>
      <c r="BT274" s="145">
        <v>107.7</v>
      </c>
      <c r="BU274" s="145">
        <v>108.3</v>
      </c>
      <c r="BV274" s="145">
        <v>108.8</v>
      </c>
      <c r="BW274" s="145">
        <v>110.3</v>
      </c>
      <c r="BX274" s="145">
        <v>110.5</v>
      </c>
      <c r="BY274" s="145">
        <v>111.3</v>
      </c>
      <c r="BZ274" s="143">
        <v>111.8</v>
      </c>
      <c r="CA274" s="143">
        <v>113.8</v>
      </c>
      <c r="CB274" s="143">
        <v>114.4</v>
      </c>
      <c r="CC274" s="143">
        <v>113.1</v>
      </c>
      <c r="CD274" s="143">
        <v>113.3</v>
      </c>
      <c r="CE274" s="143">
        <v>113.5</v>
      </c>
      <c r="CF274" s="143">
        <v>113.4</v>
      </c>
      <c r="CG274" s="143">
        <v>112.3</v>
      </c>
      <c r="CH274" s="143">
        <v>112.1</v>
      </c>
      <c r="CI274" s="143">
        <v>110.8</v>
      </c>
      <c r="CJ274" s="146">
        <v>111.1</v>
      </c>
      <c r="CK274" s="146">
        <v>114.2</v>
      </c>
      <c r="CL274" s="146">
        <v>115.1</v>
      </c>
      <c r="CM274" s="147">
        <v>115.6</v>
      </c>
      <c r="CN274" s="147">
        <v>115.4</v>
      </c>
      <c r="CO274" s="147">
        <v>115.4</v>
      </c>
      <c r="CP274" s="148">
        <v>114.8</v>
      </c>
      <c r="CQ274" s="149">
        <v>114.7</v>
      </c>
      <c r="CR274" s="149">
        <v>114.8</v>
      </c>
      <c r="CS274" s="149">
        <v>114.9</v>
      </c>
      <c r="CT274" s="149">
        <v>113.8</v>
      </c>
      <c r="CU274" s="150">
        <v>113.2</v>
      </c>
      <c r="CV274" s="150">
        <v>113</v>
      </c>
      <c r="CW274" s="150">
        <v>114</v>
      </c>
      <c r="CX274" s="150">
        <v>116.9</v>
      </c>
      <c r="CY274" s="150">
        <v>114.2</v>
      </c>
      <c r="CZ274" s="150">
        <v>114.8</v>
      </c>
      <c r="DA274" s="150">
        <v>114.5</v>
      </c>
      <c r="DB274" s="151">
        <v>113.7</v>
      </c>
      <c r="DC274" s="151">
        <v>114.5</v>
      </c>
      <c r="DD274" s="151">
        <v>114.1</v>
      </c>
      <c r="DE274" s="151">
        <v>115</v>
      </c>
      <c r="DF274" s="151">
        <v>115.6</v>
      </c>
      <c r="DG274" s="151">
        <v>118.2</v>
      </c>
      <c r="DH274" s="151">
        <v>121.2</v>
      </c>
      <c r="DI274" s="151">
        <v>122</v>
      </c>
      <c r="DJ274" s="151">
        <v>121.5</v>
      </c>
      <c r="DK274" s="151">
        <v>122.7</v>
      </c>
      <c r="DL274" s="151">
        <v>123.4</v>
      </c>
      <c r="DM274" s="152">
        <v>124.2</v>
      </c>
      <c r="DN274" s="152">
        <v>123.1</v>
      </c>
      <c r="DO274" s="152">
        <v>125.8</v>
      </c>
      <c r="DP274" s="152">
        <v>126.5</v>
      </c>
      <c r="DQ274" s="152">
        <v>129.5</v>
      </c>
      <c r="DR274" s="152">
        <v>129</v>
      </c>
      <c r="DS274" s="152">
        <v>127.8</v>
      </c>
      <c r="DT274" s="152">
        <v>132.30000000000001</v>
      </c>
      <c r="DU274" s="152">
        <v>132.6</v>
      </c>
      <c r="DV274" s="152">
        <v>132.1</v>
      </c>
      <c r="DW274" s="152">
        <v>131.80000000000001</v>
      </c>
      <c r="DX274" s="152">
        <v>134</v>
      </c>
      <c r="DY274" s="152">
        <v>132.9</v>
      </c>
      <c r="DZ274" s="152">
        <v>131.69999999999999</v>
      </c>
      <c r="EA274" s="152">
        <v>129.1</v>
      </c>
      <c r="EB274" s="152">
        <v>125.8</v>
      </c>
      <c r="EC274" s="152">
        <v>123.6</v>
      </c>
      <c r="ED274" s="152">
        <v>122.7</v>
      </c>
      <c r="EE274" s="152">
        <v>123.2</v>
      </c>
      <c r="EF274" s="152">
        <v>122.4</v>
      </c>
      <c r="EG274" s="152">
        <v>121.2</v>
      </c>
      <c r="EH274" s="152">
        <v>120</v>
      </c>
      <c r="EI274" s="152">
        <v>118.8</v>
      </c>
      <c r="EJ274" s="152">
        <v>119.6</v>
      </c>
      <c r="EK274" s="152">
        <v>118.7</v>
      </c>
      <c r="EL274" s="152">
        <v>121</v>
      </c>
      <c r="EM274" s="152">
        <v>117.8</v>
      </c>
      <c r="EN274" s="152">
        <v>119.6</v>
      </c>
      <c r="EO274" s="152">
        <v>117.9</v>
      </c>
      <c r="EP274" s="152">
        <v>120.2</v>
      </c>
      <c r="EQ274" s="152">
        <v>120.3</v>
      </c>
      <c r="ER274" s="152">
        <v>123.2</v>
      </c>
      <c r="ES274" s="152">
        <v>123.3</v>
      </c>
      <c r="ET274" s="152">
        <v>124.3</v>
      </c>
      <c r="EU274" s="152">
        <v>125.2</v>
      </c>
      <c r="EV274" s="152">
        <v>123.6</v>
      </c>
      <c r="EW274" s="152">
        <v>123.4</v>
      </c>
    </row>
    <row r="275" spans="1:153">
      <c r="A275" s="141" t="s">
        <v>7584</v>
      </c>
      <c r="B275" s="141" t="s">
        <v>7585</v>
      </c>
      <c r="C275" s="142">
        <v>1.5820000000000001E-2</v>
      </c>
      <c r="D275" s="143">
        <v>100.2</v>
      </c>
      <c r="E275" s="143">
        <v>99.1</v>
      </c>
      <c r="F275" s="143">
        <v>103.1</v>
      </c>
      <c r="G275" s="143">
        <v>104.8</v>
      </c>
      <c r="H275" s="143">
        <v>106.1</v>
      </c>
      <c r="I275" s="143">
        <v>105.3</v>
      </c>
      <c r="J275" s="143">
        <v>105.4</v>
      </c>
      <c r="K275" s="143">
        <v>106.6</v>
      </c>
      <c r="L275" s="143">
        <v>106.4</v>
      </c>
      <c r="M275" s="143">
        <v>108.6</v>
      </c>
      <c r="N275" s="143">
        <v>105.1</v>
      </c>
      <c r="O275" s="143">
        <v>106</v>
      </c>
      <c r="P275" s="143">
        <v>106.2</v>
      </c>
      <c r="Q275" s="143">
        <v>109.8</v>
      </c>
      <c r="R275" s="143">
        <v>112.8</v>
      </c>
      <c r="S275" s="143">
        <v>112.4</v>
      </c>
      <c r="T275" s="143">
        <v>114.1</v>
      </c>
      <c r="U275" s="143">
        <v>116</v>
      </c>
      <c r="V275" s="143">
        <v>115.3</v>
      </c>
      <c r="W275" s="143">
        <v>116.2</v>
      </c>
      <c r="X275" s="143">
        <v>118.6</v>
      </c>
      <c r="Y275" s="143">
        <v>121.6</v>
      </c>
      <c r="Z275" s="143">
        <v>117.9</v>
      </c>
      <c r="AA275" s="143">
        <v>118.7</v>
      </c>
      <c r="AB275" s="143">
        <v>115.6</v>
      </c>
      <c r="AC275" s="143">
        <v>117.5</v>
      </c>
      <c r="AD275" s="143">
        <v>119.2</v>
      </c>
      <c r="AE275" s="143">
        <v>121.7</v>
      </c>
      <c r="AF275" s="143">
        <v>120.8</v>
      </c>
      <c r="AG275" s="143">
        <v>119.3</v>
      </c>
      <c r="AH275" s="143">
        <v>117.2</v>
      </c>
      <c r="AI275" s="143">
        <v>117.3</v>
      </c>
      <c r="AJ275" s="143">
        <v>118.6</v>
      </c>
      <c r="AK275" s="143">
        <v>120</v>
      </c>
      <c r="AL275" s="143">
        <v>117.2</v>
      </c>
      <c r="AM275" s="143">
        <v>115.8</v>
      </c>
      <c r="AN275" s="143">
        <v>117.2</v>
      </c>
      <c r="AO275" s="143">
        <v>116.8</v>
      </c>
      <c r="AP275" s="143">
        <v>117.2</v>
      </c>
      <c r="AQ275" s="143">
        <v>117.4</v>
      </c>
      <c r="AR275" s="143">
        <v>115.6</v>
      </c>
      <c r="AS275" s="143">
        <v>115.8</v>
      </c>
      <c r="AT275" s="143">
        <v>115.3</v>
      </c>
      <c r="AU275" s="143">
        <v>115.8</v>
      </c>
      <c r="AV275" s="143">
        <v>114.6</v>
      </c>
      <c r="AW275" s="143">
        <v>116.5</v>
      </c>
      <c r="AX275" s="143">
        <v>114.1</v>
      </c>
      <c r="AY275" s="143">
        <v>115.7</v>
      </c>
      <c r="AZ275" s="143">
        <v>115.2</v>
      </c>
      <c r="BA275" s="143">
        <v>115.7</v>
      </c>
      <c r="BB275" s="143">
        <v>116.2</v>
      </c>
      <c r="BC275" s="143">
        <v>116.7</v>
      </c>
      <c r="BD275" s="143">
        <v>116.3</v>
      </c>
      <c r="BE275" s="143">
        <v>117.3</v>
      </c>
      <c r="BF275" s="143">
        <v>117.4</v>
      </c>
      <c r="BG275" s="143">
        <v>116.9</v>
      </c>
      <c r="BH275" s="143">
        <v>117.1</v>
      </c>
      <c r="BI275" s="143">
        <v>116.8</v>
      </c>
      <c r="BJ275" s="143">
        <v>117.2</v>
      </c>
      <c r="BK275" s="144">
        <v>118</v>
      </c>
      <c r="BL275" s="143">
        <v>118.5</v>
      </c>
      <c r="BM275" s="143">
        <v>119</v>
      </c>
      <c r="BN275" s="143">
        <v>119</v>
      </c>
      <c r="BO275" s="143">
        <v>120.2</v>
      </c>
      <c r="BP275" s="143">
        <v>115.7</v>
      </c>
      <c r="BQ275" s="143">
        <v>114.9</v>
      </c>
      <c r="BR275" s="145">
        <v>114.2</v>
      </c>
      <c r="BS275" s="145">
        <v>113.9</v>
      </c>
      <c r="BT275" s="145">
        <v>113.6</v>
      </c>
      <c r="BU275" s="145">
        <v>113.9</v>
      </c>
      <c r="BV275" s="145">
        <v>113.4</v>
      </c>
      <c r="BW275" s="145">
        <v>114</v>
      </c>
      <c r="BX275" s="145">
        <v>114.4</v>
      </c>
      <c r="BY275" s="145">
        <v>115.6</v>
      </c>
      <c r="BZ275" s="143">
        <v>116.4</v>
      </c>
      <c r="CA275" s="143">
        <v>121.2</v>
      </c>
      <c r="CB275" s="143">
        <v>122.1</v>
      </c>
      <c r="CC275" s="143">
        <v>118.3</v>
      </c>
      <c r="CD275" s="143">
        <v>117.8</v>
      </c>
      <c r="CE275" s="143">
        <v>117.5</v>
      </c>
      <c r="CF275" s="143">
        <v>118.4</v>
      </c>
      <c r="CG275" s="143">
        <v>118.1</v>
      </c>
      <c r="CH275" s="143">
        <v>117.4</v>
      </c>
      <c r="CI275" s="143">
        <v>115.9</v>
      </c>
      <c r="CJ275" s="146">
        <v>116.4</v>
      </c>
      <c r="CK275" s="146">
        <v>116.7</v>
      </c>
      <c r="CL275" s="146">
        <v>116.9</v>
      </c>
      <c r="CM275" s="147">
        <v>116.1</v>
      </c>
      <c r="CN275" s="147">
        <v>115.6</v>
      </c>
      <c r="CO275" s="147">
        <v>114.6</v>
      </c>
      <c r="CP275" s="148">
        <v>114.4</v>
      </c>
      <c r="CQ275" s="149">
        <v>114.4</v>
      </c>
      <c r="CR275" s="149">
        <v>114.8</v>
      </c>
      <c r="CS275" s="149">
        <v>114.3</v>
      </c>
      <c r="CT275" s="149">
        <v>114.2</v>
      </c>
      <c r="CU275" s="150">
        <v>114.5</v>
      </c>
      <c r="CV275" s="150">
        <v>114.2</v>
      </c>
      <c r="CW275" s="150">
        <v>116.8</v>
      </c>
      <c r="CX275" s="150">
        <v>118.8</v>
      </c>
      <c r="CY275" s="150">
        <v>116.5</v>
      </c>
      <c r="CZ275" s="150">
        <v>115.8</v>
      </c>
      <c r="DA275" s="150">
        <v>115.6</v>
      </c>
      <c r="DB275" s="151">
        <v>114.5</v>
      </c>
      <c r="DC275" s="151">
        <v>117.5</v>
      </c>
      <c r="DD275" s="151">
        <v>115.3</v>
      </c>
      <c r="DE275" s="151">
        <v>122</v>
      </c>
      <c r="DF275" s="151">
        <v>125.7</v>
      </c>
      <c r="DG275" s="151">
        <v>128.1</v>
      </c>
      <c r="DH275" s="151">
        <v>129.80000000000001</v>
      </c>
      <c r="DI275" s="151">
        <v>129.9</v>
      </c>
      <c r="DJ275" s="151">
        <v>129.30000000000001</v>
      </c>
      <c r="DK275" s="151">
        <v>130.6</v>
      </c>
      <c r="DL275" s="151">
        <v>132.5</v>
      </c>
      <c r="DM275" s="152">
        <v>130.6</v>
      </c>
      <c r="DN275" s="152">
        <v>135.9</v>
      </c>
      <c r="DO275" s="152">
        <v>138.1</v>
      </c>
      <c r="DP275" s="152">
        <v>139.19999999999999</v>
      </c>
      <c r="DQ275" s="152">
        <v>139.19999999999999</v>
      </c>
      <c r="DR275" s="152">
        <v>141.19999999999999</v>
      </c>
      <c r="DS275" s="152">
        <v>138.5</v>
      </c>
      <c r="DT275" s="152">
        <v>141.5</v>
      </c>
      <c r="DU275" s="152">
        <v>142.30000000000001</v>
      </c>
      <c r="DV275" s="152">
        <v>139.6</v>
      </c>
      <c r="DW275" s="152">
        <v>141.19999999999999</v>
      </c>
      <c r="DX275" s="152">
        <v>140.4</v>
      </c>
      <c r="DY275" s="152">
        <v>144.19999999999999</v>
      </c>
      <c r="DZ275" s="152">
        <v>141.80000000000001</v>
      </c>
      <c r="EA275" s="152">
        <v>139.4</v>
      </c>
      <c r="EB275" s="152">
        <v>131.6</v>
      </c>
      <c r="EC275" s="152">
        <v>130.69999999999999</v>
      </c>
      <c r="ED275" s="152">
        <v>126.8</v>
      </c>
      <c r="EE275" s="152">
        <v>125.7</v>
      </c>
      <c r="EF275" s="152">
        <v>124.8</v>
      </c>
      <c r="EG275" s="152">
        <v>122.4</v>
      </c>
      <c r="EH275" s="152">
        <v>120.5</v>
      </c>
      <c r="EI275" s="152">
        <v>124.8</v>
      </c>
      <c r="EJ275" s="152">
        <v>122.7</v>
      </c>
      <c r="EK275" s="152">
        <v>123.9</v>
      </c>
      <c r="EL275" s="152">
        <v>121.3</v>
      </c>
      <c r="EM275" s="152">
        <v>121.9</v>
      </c>
      <c r="EN275" s="152">
        <v>120.9</v>
      </c>
      <c r="EO275" s="152">
        <v>119.9</v>
      </c>
      <c r="EP275" s="152">
        <v>121</v>
      </c>
      <c r="EQ275" s="152">
        <v>124.1</v>
      </c>
      <c r="ER275" s="152">
        <v>123</v>
      </c>
      <c r="ES275" s="152">
        <v>122.3</v>
      </c>
      <c r="ET275" s="152">
        <v>121.4</v>
      </c>
      <c r="EU275" s="152">
        <v>123.4</v>
      </c>
      <c r="EV275" s="152">
        <v>123.1</v>
      </c>
      <c r="EW275" s="152">
        <v>123</v>
      </c>
    </row>
    <row r="276" spans="1:153">
      <c r="A276" s="141" t="s">
        <v>7586</v>
      </c>
      <c r="B276" s="141" t="s">
        <v>7587</v>
      </c>
      <c r="C276" s="142">
        <v>0.29849999999999999</v>
      </c>
      <c r="D276" s="143">
        <v>103</v>
      </c>
      <c r="E276" s="143">
        <v>104</v>
      </c>
      <c r="F276" s="143">
        <v>105.2</v>
      </c>
      <c r="G276" s="143">
        <v>104.9</v>
      </c>
      <c r="H276" s="143">
        <v>105.7</v>
      </c>
      <c r="I276" s="143">
        <v>105.7</v>
      </c>
      <c r="J276" s="143">
        <v>105.4</v>
      </c>
      <c r="K276" s="143">
        <v>105.3</v>
      </c>
      <c r="L276" s="143">
        <v>106</v>
      </c>
      <c r="M276" s="143">
        <v>106.4</v>
      </c>
      <c r="N276" s="143">
        <v>105.9</v>
      </c>
      <c r="O276" s="143">
        <v>106.4</v>
      </c>
      <c r="P276" s="143">
        <v>107.7</v>
      </c>
      <c r="Q276" s="143">
        <v>107.4</v>
      </c>
      <c r="R276" s="143">
        <v>107.9</v>
      </c>
      <c r="S276" s="143">
        <v>108.6</v>
      </c>
      <c r="T276" s="143">
        <v>109.4</v>
      </c>
      <c r="U276" s="143">
        <v>110</v>
      </c>
      <c r="V276" s="143">
        <v>109.8</v>
      </c>
      <c r="W276" s="143">
        <v>110.1</v>
      </c>
      <c r="X276" s="143">
        <v>109.8</v>
      </c>
      <c r="Y276" s="143">
        <v>112.2</v>
      </c>
      <c r="Z276" s="143">
        <v>112.5</v>
      </c>
      <c r="AA276" s="143">
        <v>113.3</v>
      </c>
      <c r="AB276" s="143">
        <v>112.8</v>
      </c>
      <c r="AC276" s="143">
        <v>113.4</v>
      </c>
      <c r="AD276" s="143">
        <v>113.2</v>
      </c>
      <c r="AE276" s="143">
        <v>114.4</v>
      </c>
      <c r="AF276" s="143">
        <v>114</v>
      </c>
      <c r="AG276" s="143">
        <v>114.9</v>
      </c>
      <c r="AH276" s="143">
        <v>114.8</v>
      </c>
      <c r="AI276" s="143">
        <v>115.2</v>
      </c>
      <c r="AJ276" s="143">
        <v>117.6</v>
      </c>
      <c r="AK276" s="143">
        <v>117.6</v>
      </c>
      <c r="AL276" s="143">
        <v>117</v>
      </c>
      <c r="AM276" s="143">
        <v>116.5</v>
      </c>
      <c r="AN276" s="143">
        <v>117.3</v>
      </c>
      <c r="AO276" s="143">
        <v>117.6</v>
      </c>
      <c r="AP276" s="143">
        <v>116.7</v>
      </c>
      <c r="AQ276" s="143">
        <v>117.7</v>
      </c>
      <c r="AR276" s="143">
        <v>115.8</v>
      </c>
      <c r="AS276" s="143">
        <v>116.4</v>
      </c>
      <c r="AT276" s="143">
        <v>117.1</v>
      </c>
      <c r="AU276" s="143">
        <v>117.4</v>
      </c>
      <c r="AV276" s="143">
        <v>118.7</v>
      </c>
      <c r="AW276" s="143">
        <v>118</v>
      </c>
      <c r="AX276" s="143">
        <v>118.8</v>
      </c>
      <c r="AY276" s="143">
        <v>118.7</v>
      </c>
      <c r="AZ276" s="143">
        <v>119.6</v>
      </c>
      <c r="BA276" s="143">
        <v>120.6</v>
      </c>
      <c r="BB276" s="143">
        <v>120.1</v>
      </c>
      <c r="BC276" s="143">
        <v>121.1</v>
      </c>
      <c r="BD276" s="143">
        <v>121.4</v>
      </c>
      <c r="BE276" s="143">
        <v>121.5</v>
      </c>
      <c r="BF276" s="143">
        <v>121.6</v>
      </c>
      <c r="BG276" s="143">
        <v>122.2</v>
      </c>
      <c r="BH276" s="143">
        <v>122.5</v>
      </c>
      <c r="BI276" s="143">
        <v>122.7</v>
      </c>
      <c r="BJ276" s="143">
        <v>123.4</v>
      </c>
      <c r="BK276" s="144">
        <v>123.7</v>
      </c>
      <c r="BL276" s="143">
        <v>124.1</v>
      </c>
      <c r="BM276" s="143">
        <v>124.1</v>
      </c>
      <c r="BN276" s="143">
        <v>124.6</v>
      </c>
      <c r="BO276" s="143">
        <v>124.3</v>
      </c>
      <c r="BP276" s="143">
        <v>124.4</v>
      </c>
      <c r="BQ276" s="143">
        <v>124.5</v>
      </c>
      <c r="BR276" s="145">
        <v>124.5</v>
      </c>
      <c r="BS276" s="145">
        <v>124.2</v>
      </c>
      <c r="BT276" s="145">
        <v>124.7</v>
      </c>
      <c r="BU276" s="145">
        <v>125</v>
      </c>
      <c r="BV276" s="145">
        <v>125.4</v>
      </c>
      <c r="BW276" s="145">
        <v>124.9</v>
      </c>
      <c r="BX276" s="145">
        <v>124.6</v>
      </c>
      <c r="BY276" s="145">
        <v>125.7</v>
      </c>
      <c r="BZ276" s="143">
        <v>126.5</v>
      </c>
      <c r="CA276" s="143">
        <v>129.9</v>
      </c>
      <c r="CB276" s="143">
        <v>131.30000000000001</v>
      </c>
      <c r="CC276" s="143">
        <v>128.9</v>
      </c>
      <c r="CD276" s="143">
        <v>129.1</v>
      </c>
      <c r="CE276" s="143">
        <v>129.1</v>
      </c>
      <c r="CF276" s="143">
        <v>134.6</v>
      </c>
      <c r="CG276" s="143">
        <v>134.5</v>
      </c>
      <c r="CH276" s="143">
        <v>134.19999999999999</v>
      </c>
      <c r="CI276" s="143">
        <v>135.1</v>
      </c>
      <c r="CJ276" s="146">
        <v>132.19999999999999</v>
      </c>
      <c r="CK276" s="146">
        <v>134.80000000000001</v>
      </c>
      <c r="CL276" s="146">
        <v>134.80000000000001</v>
      </c>
      <c r="CM276" s="147">
        <v>134.9</v>
      </c>
      <c r="CN276" s="147">
        <v>135.80000000000001</v>
      </c>
      <c r="CO276" s="147">
        <v>136.19999999999999</v>
      </c>
      <c r="CP276" s="148">
        <v>134.80000000000001</v>
      </c>
      <c r="CQ276" s="149">
        <v>134.80000000000001</v>
      </c>
      <c r="CR276" s="149">
        <v>135.5</v>
      </c>
      <c r="CS276" s="149">
        <v>133.4</v>
      </c>
      <c r="CT276" s="149">
        <v>133.5</v>
      </c>
      <c r="CU276" s="150">
        <v>133.1</v>
      </c>
      <c r="CV276" s="150">
        <v>133</v>
      </c>
      <c r="CW276" s="150">
        <v>132.4</v>
      </c>
      <c r="CX276" s="150">
        <v>131.5</v>
      </c>
      <c r="CY276" s="150">
        <v>131</v>
      </c>
      <c r="CZ276" s="150">
        <v>131.30000000000001</v>
      </c>
      <c r="DA276" s="150">
        <v>131</v>
      </c>
      <c r="DB276" s="151">
        <v>131.4</v>
      </c>
      <c r="DC276" s="151">
        <v>132.30000000000001</v>
      </c>
      <c r="DD276" s="151">
        <v>132.80000000000001</v>
      </c>
      <c r="DE276" s="151">
        <v>133.9</v>
      </c>
      <c r="DF276" s="151">
        <v>132.9</v>
      </c>
      <c r="DG276" s="151">
        <v>133.6</v>
      </c>
      <c r="DH276" s="151">
        <v>134.6</v>
      </c>
      <c r="DI276" s="151">
        <v>133.4</v>
      </c>
      <c r="DJ276" s="151">
        <v>134.6</v>
      </c>
      <c r="DK276" s="151">
        <v>135.30000000000001</v>
      </c>
      <c r="DL276" s="151">
        <v>136.4</v>
      </c>
      <c r="DM276" s="152">
        <v>138.30000000000001</v>
      </c>
      <c r="DN276" s="152">
        <v>138.9</v>
      </c>
      <c r="DO276" s="152">
        <v>140</v>
      </c>
      <c r="DP276" s="152">
        <v>141.1</v>
      </c>
      <c r="DQ276" s="152">
        <v>141.69999999999999</v>
      </c>
      <c r="DR276" s="152">
        <v>142.30000000000001</v>
      </c>
      <c r="DS276" s="152">
        <v>147.30000000000001</v>
      </c>
      <c r="DT276" s="152">
        <v>149.19999999999999</v>
      </c>
      <c r="DU276" s="152">
        <v>151.69999999999999</v>
      </c>
      <c r="DV276" s="152">
        <v>154.4</v>
      </c>
      <c r="DW276" s="152">
        <v>155.1</v>
      </c>
      <c r="DX276" s="152">
        <v>155.80000000000001</v>
      </c>
      <c r="DY276" s="152">
        <v>155</v>
      </c>
      <c r="DZ276" s="152">
        <v>155.19999999999999</v>
      </c>
      <c r="EA276" s="152">
        <v>154.19999999999999</v>
      </c>
      <c r="EB276" s="152">
        <v>153.1</v>
      </c>
      <c r="EC276" s="152">
        <v>152.4</v>
      </c>
      <c r="ED276" s="152">
        <v>152.9</v>
      </c>
      <c r="EE276" s="152">
        <v>154</v>
      </c>
      <c r="EF276" s="152">
        <v>154.1</v>
      </c>
      <c r="EG276" s="152">
        <v>154.69999999999999</v>
      </c>
      <c r="EH276" s="152">
        <v>156.19999999999999</v>
      </c>
      <c r="EI276" s="152">
        <v>156.1</v>
      </c>
      <c r="EJ276" s="152">
        <v>156.6</v>
      </c>
      <c r="EK276" s="152">
        <v>156.80000000000001</v>
      </c>
      <c r="EL276" s="152">
        <v>156.6</v>
      </c>
      <c r="EM276" s="152">
        <v>156.69999999999999</v>
      </c>
      <c r="EN276" s="152">
        <v>157.1</v>
      </c>
      <c r="EO276" s="152">
        <v>157.80000000000001</v>
      </c>
      <c r="EP276" s="152">
        <v>157.5</v>
      </c>
      <c r="EQ276" s="152">
        <v>158.69999999999999</v>
      </c>
      <c r="ER276" s="152">
        <v>159.9</v>
      </c>
      <c r="ES276" s="152">
        <v>159.19999999999999</v>
      </c>
      <c r="ET276" s="152">
        <v>159.30000000000001</v>
      </c>
      <c r="EU276" s="152">
        <v>159.1</v>
      </c>
      <c r="EV276" s="152">
        <v>160.19999999999999</v>
      </c>
      <c r="EW276" s="152">
        <v>160.69999999999999</v>
      </c>
    </row>
    <row r="277" spans="1:153">
      <c r="A277" s="141" t="s">
        <v>7588</v>
      </c>
      <c r="B277" s="141" t="s">
        <v>7589</v>
      </c>
      <c r="C277" s="142">
        <v>5.6550000000000003E-2</v>
      </c>
      <c r="D277" s="143">
        <v>102</v>
      </c>
      <c r="E277" s="143">
        <v>103.2</v>
      </c>
      <c r="F277" s="143">
        <v>103</v>
      </c>
      <c r="G277" s="143">
        <v>103.2</v>
      </c>
      <c r="H277" s="143">
        <v>104.2</v>
      </c>
      <c r="I277" s="143">
        <v>104.2</v>
      </c>
      <c r="J277" s="143">
        <v>104.7</v>
      </c>
      <c r="K277" s="143">
        <v>105.4</v>
      </c>
      <c r="L277" s="143">
        <v>104.6</v>
      </c>
      <c r="M277" s="143">
        <v>105.2</v>
      </c>
      <c r="N277" s="143">
        <v>105.4</v>
      </c>
      <c r="O277" s="143">
        <v>107.1</v>
      </c>
      <c r="P277" s="143">
        <v>107.6</v>
      </c>
      <c r="Q277" s="143">
        <v>107.2</v>
      </c>
      <c r="R277" s="143">
        <v>107</v>
      </c>
      <c r="S277" s="143">
        <v>107.6</v>
      </c>
      <c r="T277" s="143">
        <v>106.9</v>
      </c>
      <c r="U277" s="143">
        <v>106.3</v>
      </c>
      <c r="V277" s="143">
        <v>108.4</v>
      </c>
      <c r="W277" s="143">
        <v>108.8</v>
      </c>
      <c r="X277" s="143">
        <v>108</v>
      </c>
      <c r="Y277" s="143">
        <v>107.3</v>
      </c>
      <c r="Z277" s="143">
        <v>105.6</v>
      </c>
      <c r="AA277" s="143">
        <v>108.3</v>
      </c>
      <c r="AB277" s="143">
        <v>108.6</v>
      </c>
      <c r="AC277" s="143">
        <v>108.2</v>
      </c>
      <c r="AD277" s="143">
        <v>108.1</v>
      </c>
      <c r="AE277" s="143">
        <v>108</v>
      </c>
      <c r="AF277" s="143">
        <v>106.4</v>
      </c>
      <c r="AG277" s="143">
        <v>109.3</v>
      </c>
      <c r="AH277" s="143">
        <v>109.6</v>
      </c>
      <c r="AI277" s="143">
        <v>111.4</v>
      </c>
      <c r="AJ277" s="143">
        <v>111.8</v>
      </c>
      <c r="AK277" s="143">
        <v>110.8</v>
      </c>
      <c r="AL277" s="143">
        <v>109.4</v>
      </c>
      <c r="AM277" s="143">
        <v>111.8</v>
      </c>
      <c r="AN277" s="143">
        <v>110.6</v>
      </c>
      <c r="AO277" s="143">
        <v>112.9</v>
      </c>
      <c r="AP277" s="143">
        <v>113</v>
      </c>
      <c r="AQ277" s="143">
        <v>113.5</v>
      </c>
      <c r="AR277" s="143">
        <v>111.7</v>
      </c>
      <c r="AS277" s="143">
        <v>113.9</v>
      </c>
      <c r="AT277" s="143">
        <v>114.7</v>
      </c>
      <c r="AU277" s="143">
        <v>114.8</v>
      </c>
      <c r="AV277" s="143">
        <v>115.9</v>
      </c>
      <c r="AW277" s="143">
        <v>115.7</v>
      </c>
      <c r="AX277" s="143">
        <v>115.4</v>
      </c>
      <c r="AY277" s="143">
        <v>115</v>
      </c>
      <c r="AZ277" s="143">
        <v>115.9</v>
      </c>
      <c r="BA277" s="143">
        <v>115.8</v>
      </c>
      <c r="BB277" s="143">
        <v>116.5</v>
      </c>
      <c r="BC277" s="143">
        <v>117</v>
      </c>
      <c r="BD277" s="143">
        <v>117.1</v>
      </c>
      <c r="BE277" s="143">
        <v>117.8</v>
      </c>
      <c r="BF277" s="143">
        <v>117.6</v>
      </c>
      <c r="BG277" s="143">
        <v>117.5</v>
      </c>
      <c r="BH277" s="143">
        <v>117.5</v>
      </c>
      <c r="BI277" s="143">
        <v>117.1</v>
      </c>
      <c r="BJ277" s="143">
        <v>118.9</v>
      </c>
      <c r="BK277" s="144">
        <v>118.9</v>
      </c>
      <c r="BL277" s="143">
        <v>119.9</v>
      </c>
      <c r="BM277" s="143">
        <v>119.9</v>
      </c>
      <c r="BN277" s="143">
        <v>120.5</v>
      </c>
      <c r="BO277" s="143">
        <v>119</v>
      </c>
      <c r="BP277" s="143">
        <v>120.6</v>
      </c>
      <c r="BQ277" s="143">
        <v>120.5</v>
      </c>
      <c r="BR277" s="145">
        <v>120.4</v>
      </c>
      <c r="BS277" s="145">
        <v>120.9</v>
      </c>
      <c r="BT277" s="145">
        <v>120.5</v>
      </c>
      <c r="BU277" s="145">
        <v>120.7</v>
      </c>
      <c r="BV277" s="145">
        <v>121.5</v>
      </c>
      <c r="BW277" s="145">
        <v>121.6</v>
      </c>
      <c r="BX277" s="145">
        <v>121.6</v>
      </c>
      <c r="BY277" s="145">
        <v>121.6</v>
      </c>
      <c r="BZ277" s="143">
        <v>121.7</v>
      </c>
      <c r="CA277" s="143">
        <v>121.8</v>
      </c>
      <c r="CB277" s="143">
        <v>121.7</v>
      </c>
      <c r="CC277" s="143">
        <v>124.1</v>
      </c>
      <c r="CD277" s="143">
        <v>126</v>
      </c>
      <c r="CE277" s="143">
        <v>125.1</v>
      </c>
      <c r="CF277" s="143">
        <v>127.4</v>
      </c>
      <c r="CG277" s="143">
        <v>127.1</v>
      </c>
      <c r="CH277" s="143">
        <v>127</v>
      </c>
      <c r="CI277" s="143">
        <v>128.9</v>
      </c>
      <c r="CJ277" s="146">
        <v>128.80000000000001</v>
      </c>
      <c r="CK277" s="146">
        <v>129.5</v>
      </c>
      <c r="CL277" s="146">
        <v>129.6</v>
      </c>
      <c r="CM277" s="147">
        <v>131.19999999999999</v>
      </c>
      <c r="CN277" s="147">
        <v>130.6</v>
      </c>
      <c r="CO277" s="147">
        <v>130.69999999999999</v>
      </c>
      <c r="CP277" s="148">
        <v>131</v>
      </c>
      <c r="CQ277" s="149">
        <v>133.69999999999999</v>
      </c>
      <c r="CR277" s="149">
        <v>135.5</v>
      </c>
      <c r="CS277" s="149">
        <v>135.19999999999999</v>
      </c>
      <c r="CT277" s="149">
        <v>135.30000000000001</v>
      </c>
      <c r="CU277" s="150">
        <v>135</v>
      </c>
      <c r="CV277" s="150">
        <v>135</v>
      </c>
      <c r="CW277" s="150">
        <v>138.1</v>
      </c>
      <c r="CX277" s="150">
        <v>137.80000000000001</v>
      </c>
      <c r="CY277" s="150">
        <v>137.6</v>
      </c>
      <c r="CZ277" s="150">
        <v>137.6</v>
      </c>
      <c r="DA277" s="150">
        <v>137.5</v>
      </c>
      <c r="DB277" s="151">
        <v>136.9</v>
      </c>
      <c r="DC277" s="151">
        <v>138.30000000000001</v>
      </c>
      <c r="DD277" s="151">
        <v>138.4</v>
      </c>
      <c r="DE277" s="151">
        <v>140.6</v>
      </c>
      <c r="DF277" s="151">
        <v>140.9</v>
      </c>
      <c r="DG277" s="151">
        <v>140.69999999999999</v>
      </c>
      <c r="DH277" s="151">
        <v>141.1</v>
      </c>
      <c r="DI277" s="151">
        <v>141.1</v>
      </c>
      <c r="DJ277" s="151">
        <v>140.9</v>
      </c>
      <c r="DK277" s="151">
        <v>141.69999999999999</v>
      </c>
      <c r="DL277" s="151">
        <v>142.19999999999999</v>
      </c>
      <c r="DM277" s="152">
        <v>142.80000000000001</v>
      </c>
      <c r="DN277" s="152">
        <v>142.1</v>
      </c>
      <c r="DO277" s="152">
        <v>143.30000000000001</v>
      </c>
      <c r="DP277" s="152">
        <v>144.30000000000001</v>
      </c>
      <c r="DQ277" s="152">
        <v>144.1</v>
      </c>
      <c r="DR277" s="152">
        <v>145.9</v>
      </c>
      <c r="DS277" s="152">
        <v>146.30000000000001</v>
      </c>
      <c r="DT277" s="152">
        <v>148.19999999999999</v>
      </c>
      <c r="DU277" s="152">
        <v>148.6</v>
      </c>
      <c r="DV277" s="152">
        <v>148.69999999999999</v>
      </c>
      <c r="DW277" s="152">
        <v>150.6</v>
      </c>
      <c r="DX277" s="152">
        <v>152.5</v>
      </c>
      <c r="DY277" s="152">
        <v>152.80000000000001</v>
      </c>
      <c r="DZ277" s="152">
        <v>153.30000000000001</v>
      </c>
      <c r="EA277" s="152">
        <v>153.5</v>
      </c>
      <c r="EB277" s="152">
        <v>153.4</v>
      </c>
      <c r="EC277" s="152">
        <v>153.1</v>
      </c>
      <c r="ED277" s="152">
        <v>154.1</v>
      </c>
      <c r="EE277" s="152">
        <v>155.69999999999999</v>
      </c>
      <c r="EF277" s="152">
        <v>158.19999999999999</v>
      </c>
      <c r="EG277" s="152">
        <v>158.19999999999999</v>
      </c>
      <c r="EH277" s="152">
        <v>158.6</v>
      </c>
      <c r="EI277" s="152">
        <v>158.9</v>
      </c>
      <c r="EJ277" s="152">
        <v>159.69999999999999</v>
      </c>
      <c r="EK277" s="152">
        <v>160.5</v>
      </c>
      <c r="EL277" s="152">
        <v>159.80000000000001</v>
      </c>
      <c r="EM277" s="152">
        <v>159.19999999999999</v>
      </c>
      <c r="EN277" s="152">
        <v>160.30000000000001</v>
      </c>
      <c r="EO277" s="152">
        <v>161.30000000000001</v>
      </c>
      <c r="EP277" s="152">
        <v>161.19999999999999</v>
      </c>
      <c r="EQ277" s="152">
        <v>162.19999999999999</v>
      </c>
      <c r="ER277" s="152">
        <v>162.1</v>
      </c>
      <c r="ES277" s="152">
        <v>161.1</v>
      </c>
      <c r="ET277" s="152">
        <v>160.9</v>
      </c>
      <c r="EU277" s="152">
        <v>161</v>
      </c>
      <c r="EV277" s="152">
        <v>161.5</v>
      </c>
      <c r="EW277" s="152">
        <v>160.9</v>
      </c>
    </row>
    <row r="278" spans="1:153">
      <c r="A278" s="141" t="s">
        <v>7590</v>
      </c>
      <c r="B278" s="141" t="s">
        <v>7591</v>
      </c>
      <c r="C278" s="142">
        <v>8.9499999999999996E-3</v>
      </c>
      <c r="D278" s="143">
        <v>101.3</v>
      </c>
      <c r="E278" s="143">
        <v>99.3</v>
      </c>
      <c r="F278" s="143">
        <v>97.9</v>
      </c>
      <c r="G278" s="143">
        <v>99.1</v>
      </c>
      <c r="H278" s="143">
        <v>98.9</v>
      </c>
      <c r="I278" s="143">
        <v>98.9</v>
      </c>
      <c r="J278" s="143">
        <v>95.3</v>
      </c>
      <c r="K278" s="143">
        <v>96.9</v>
      </c>
      <c r="L278" s="143">
        <v>98.4</v>
      </c>
      <c r="M278" s="143">
        <v>97.7</v>
      </c>
      <c r="N278" s="143">
        <v>95.5</v>
      </c>
      <c r="O278" s="143">
        <v>96.9</v>
      </c>
      <c r="P278" s="143">
        <v>103.7</v>
      </c>
      <c r="Q278" s="143">
        <v>100.4</v>
      </c>
      <c r="R278" s="143">
        <v>102.1</v>
      </c>
      <c r="S278" s="143">
        <v>102.6</v>
      </c>
      <c r="T278" s="143">
        <v>99.2</v>
      </c>
      <c r="U278" s="143">
        <v>98.8</v>
      </c>
      <c r="V278" s="143">
        <v>99.8</v>
      </c>
      <c r="W278" s="143">
        <v>102</v>
      </c>
      <c r="X278" s="143">
        <v>103.4</v>
      </c>
      <c r="Y278" s="143">
        <v>101.3</v>
      </c>
      <c r="Z278" s="143">
        <v>98.2</v>
      </c>
      <c r="AA278" s="143">
        <v>98.9</v>
      </c>
      <c r="AB278" s="143">
        <v>98.5</v>
      </c>
      <c r="AC278" s="143">
        <v>97.7</v>
      </c>
      <c r="AD278" s="143">
        <v>96.4</v>
      </c>
      <c r="AE278" s="143">
        <v>99.8</v>
      </c>
      <c r="AF278" s="143">
        <v>99</v>
      </c>
      <c r="AG278" s="143">
        <v>93.1</v>
      </c>
      <c r="AH278" s="143">
        <v>95.4</v>
      </c>
      <c r="AI278" s="143">
        <v>103.8</v>
      </c>
      <c r="AJ278" s="143">
        <v>105.4</v>
      </c>
      <c r="AK278" s="143">
        <v>103.6</v>
      </c>
      <c r="AL278" s="143">
        <v>100.8</v>
      </c>
      <c r="AM278" s="143">
        <v>98.9</v>
      </c>
      <c r="AN278" s="143">
        <v>100.1</v>
      </c>
      <c r="AO278" s="143">
        <v>96.1</v>
      </c>
      <c r="AP278" s="143">
        <v>96.7</v>
      </c>
      <c r="AQ278" s="143">
        <v>98.7</v>
      </c>
      <c r="AR278" s="143">
        <v>94.1</v>
      </c>
      <c r="AS278" s="143">
        <v>96.7</v>
      </c>
      <c r="AT278" s="143">
        <v>95.9</v>
      </c>
      <c r="AU278" s="143">
        <v>96.4</v>
      </c>
      <c r="AV278" s="143">
        <v>96.2</v>
      </c>
      <c r="AW278" s="143">
        <v>95.6</v>
      </c>
      <c r="AX278" s="143">
        <v>87.3</v>
      </c>
      <c r="AY278" s="143">
        <v>89.6</v>
      </c>
      <c r="AZ278" s="143">
        <v>87.1</v>
      </c>
      <c r="BA278" s="143">
        <v>90.1</v>
      </c>
      <c r="BB278" s="143">
        <v>88.5</v>
      </c>
      <c r="BC278" s="143">
        <v>89.6</v>
      </c>
      <c r="BD278" s="143">
        <v>90.7</v>
      </c>
      <c r="BE278" s="143">
        <v>91.7</v>
      </c>
      <c r="BF278" s="143">
        <v>91.3</v>
      </c>
      <c r="BG278" s="143">
        <v>91.3</v>
      </c>
      <c r="BH278" s="143">
        <v>93.1</v>
      </c>
      <c r="BI278" s="143">
        <v>93.1</v>
      </c>
      <c r="BJ278" s="143">
        <v>93.4</v>
      </c>
      <c r="BK278" s="144">
        <v>93.4</v>
      </c>
      <c r="BL278" s="143">
        <v>93.9</v>
      </c>
      <c r="BM278" s="143">
        <v>96.2</v>
      </c>
      <c r="BN278" s="143">
        <v>96.2</v>
      </c>
      <c r="BO278" s="143">
        <v>95.9</v>
      </c>
      <c r="BP278" s="143">
        <v>90.9</v>
      </c>
      <c r="BQ278" s="143">
        <v>88.6</v>
      </c>
      <c r="BR278" s="145">
        <v>90.5</v>
      </c>
      <c r="BS278" s="145">
        <v>89.5</v>
      </c>
      <c r="BT278" s="145">
        <v>89.6</v>
      </c>
      <c r="BU278" s="145">
        <v>89.3</v>
      </c>
      <c r="BV278" s="145">
        <v>89.7</v>
      </c>
      <c r="BW278" s="145">
        <v>90</v>
      </c>
      <c r="BX278" s="145">
        <v>90.3</v>
      </c>
      <c r="BY278" s="145">
        <v>90.6</v>
      </c>
      <c r="BZ278" s="143">
        <v>90.6</v>
      </c>
      <c r="CA278" s="143">
        <v>91.4</v>
      </c>
      <c r="CB278" s="143">
        <v>91</v>
      </c>
      <c r="CC278" s="143">
        <v>91.7</v>
      </c>
      <c r="CD278" s="143">
        <v>93.9</v>
      </c>
      <c r="CE278" s="143">
        <v>95.6</v>
      </c>
      <c r="CF278" s="143">
        <v>96.2</v>
      </c>
      <c r="CG278" s="143">
        <v>95</v>
      </c>
      <c r="CH278" s="143">
        <v>94.2</v>
      </c>
      <c r="CI278" s="143">
        <v>93.5</v>
      </c>
      <c r="CJ278" s="146">
        <v>90.6</v>
      </c>
      <c r="CK278" s="146">
        <v>89.9</v>
      </c>
      <c r="CL278" s="146">
        <v>89.1</v>
      </c>
      <c r="CM278" s="147">
        <v>90.6</v>
      </c>
      <c r="CN278" s="147">
        <v>91.4</v>
      </c>
      <c r="CO278" s="147">
        <v>91.1</v>
      </c>
      <c r="CP278" s="148">
        <v>90.9</v>
      </c>
      <c r="CQ278" s="149">
        <v>91.1</v>
      </c>
      <c r="CR278" s="149">
        <v>90.7</v>
      </c>
      <c r="CS278" s="149">
        <v>91.1</v>
      </c>
      <c r="CT278" s="149">
        <v>89.5</v>
      </c>
      <c r="CU278" s="150">
        <v>88.4</v>
      </c>
      <c r="CV278" s="150">
        <v>88.4</v>
      </c>
      <c r="CW278" s="150">
        <v>82.5</v>
      </c>
      <c r="CX278" s="150">
        <v>82.7</v>
      </c>
      <c r="CY278" s="150">
        <v>82.2</v>
      </c>
      <c r="CZ278" s="150">
        <v>82.3</v>
      </c>
      <c r="DA278" s="150">
        <v>82.5</v>
      </c>
      <c r="DB278" s="151">
        <v>85.6</v>
      </c>
      <c r="DC278" s="151">
        <v>87.7</v>
      </c>
      <c r="DD278" s="151">
        <v>85.8</v>
      </c>
      <c r="DE278" s="151">
        <v>86</v>
      </c>
      <c r="DF278" s="151">
        <v>86.5</v>
      </c>
      <c r="DG278" s="151">
        <v>84.3</v>
      </c>
      <c r="DH278" s="151">
        <v>83.7</v>
      </c>
      <c r="DI278" s="151">
        <v>83.7</v>
      </c>
      <c r="DJ278" s="151">
        <v>83.6</v>
      </c>
      <c r="DK278" s="151">
        <v>85.2</v>
      </c>
      <c r="DL278" s="151">
        <v>85.7</v>
      </c>
      <c r="DM278" s="152">
        <v>86.9</v>
      </c>
      <c r="DN278" s="152">
        <v>89.3</v>
      </c>
      <c r="DO278" s="152">
        <v>89.8</v>
      </c>
      <c r="DP278" s="152">
        <v>90.6</v>
      </c>
      <c r="DQ278" s="152">
        <v>90.4</v>
      </c>
      <c r="DR278" s="152">
        <v>89.7</v>
      </c>
      <c r="DS278" s="152">
        <v>89.1</v>
      </c>
      <c r="DT278" s="152">
        <v>88.8</v>
      </c>
      <c r="DU278" s="152">
        <v>88.7</v>
      </c>
      <c r="DV278" s="152">
        <v>89.5</v>
      </c>
      <c r="DW278" s="152">
        <v>88.9</v>
      </c>
      <c r="DX278" s="152">
        <v>88.6</v>
      </c>
      <c r="DY278" s="152">
        <v>89.4</v>
      </c>
      <c r="DZ278" s="152">
        <v>89.9</v>
      </c>
      <c r="EA278" s="152">
        <v>90.8</v>
      </c>
      <c r="EB278" s="152">
        <v>89.9</v>
      </c>
      <c r="EC278" s="152">
        <v>89.7</v>
      </c>
      <c r="ED278" s="152">
        <v>89</v>
      </c>
      <c r="EE278" s="152">
        <v>88.6</v>
      </c>
      <c r="EF278" s="152">
        <v>88.2</v>
      </c>
      <c r="EG278" s="152">
        <v>88.6</v>
      </c>
      <c r="EH278" s="152">
        <v>88.3</v>
      </c>
      <c r="EI278" s="152">
        <v>87.9</v>
      </c>
      <c r="EJ278" s="152">
        <v>88.7</v>
      </c>
      <c r="EK278" s="152">
        <v>88.9</v>
      </c>
      <c r="EL278" s="152">
        <v>89.4</v>
      </c>
      <c r="EM278" s="152">
        <v>89.7</v>
      </c>
      <c r="EN278" s="152">
        <v>91.3</v>
      </c>
      <c r="EO278" s="152">
        <v>89.6</v>
      </c>
      <c r="EP278" s="152">
        <v>90.5</v>
      </c>
      <c r="EQ278" s="152">
        <v>89.7</v>
      </c>
      <c r="ER278" s="152">
        <v>89.9</v>
      </c>
      <c r="ES278" s="152">
        <v>89</v>
      </c>
      <c r="ET278" s="152">
        <v>89.3</v>
      </c>
      <c r="EU278" s="152">
        <v>86.9</v>
      </c>
      <c r="EV278" s="152">
        <v>86.7</v>
      </c>
      <c r="EW278" s="152">
        <v>88.2</v>
      </c>
    </row>
    <row r="279" spans="1:153">
      <c r="A279" s="141" t="s">
        <v>7592</v>
      </c>
      <c r="B279" s="141" t="s">
        <v>7593</v>
      </c>
      <c r="C279" s="142">
        <v>8.9999999999999993E-3</v>
      </c>
      <c r="D279" s="143">
        <v>103.1</v>
      </c>
      <c r="E279" s="143">
        <v>108</v>
      </c>
      <c r="F279" s="143">
        <v>97.2</v>
      </c>
      <c r="G279" s="143">
        <v>95.4</v>
      </c>
      <c r="H279" s="143">
        <v>97.2</v>
      </c>
      <c r="I279" s="143">
        <v>77</v>
      </c>
      <c r="J279" s="143">
        <v>85.1</v>
      </c>
      <c r="K279" s="143">
        <v>88.9</v>
      </c>
      <c r="L279" s="143">
        <v>90.8</v>
      </c>
      <c r="M279" s="143">
        <v>94.9</v>
      </c>
      <c r="N279" s="143">
        <v>98.4</v>
      </c>
      <c r="O279" s="143">
        <v>94.7</v>
      </c>
      <c r="P279" s="143">
        <v>90.8</v>
      </c>
      <c r="Q279" s="143">
        <v>88.2</v>
      </c>
      <c r="R279" s="143">
        <v>89.3</v>
      </c>
      <c r="S279" s="143">
        <v>89.4</v>
      </c>
      <c r="T279" s="143">
        <v>89.4</v>
      </c>
      <c r="U279" s="143">
        <v>91.3</v>
      </c>
      <c r="V279" s="143">
        <v>91.3</v>
      </c>
      <c r="W279" s="143">
        <v>98.7</v>
      </c>
      <c r="X279" s="143">
        <v>99</v>
      </c>
      <c r="Y279" s="143">
        <v>102.1</v>
      </c>
      <c r="Z279" s="143">
        <v>95.8</v>
      </c>
      <c r="AA279" s="143">
        <v>107.4</v>
      </c>
      <c r="AB279" s="143">
        <v>93.8</v>
      </c>
      <c r="AC279" s="143">
        <v>93.7</v>
      </c>
      <c r="AD279" s="143">
        <v>88.7</v>
      </c>
      <c r="AE279" s="143">
        <v>95.3</v>
      </c>
      <c r="AF279" s="143">
        <v>94.4</v>
      </c>
      <c r="AG279" s="143">
        <v>103.2</v>
      </c>
      <c r="AH279" s="143">
        <v>95.9</v>
      </c>
      <c r="AI279" s="143">
        <v>95.2</v>
      </c>
      <c r="AJ279" s="143">
        <v>95.2</v>
      </c>
      <c r="AK279" s="143">
        <v>93.4</v>
      </c>
      <c r="AL279" s="143">
        <v>97</v>
      </c>
      <c r="AM279" s="143">
        <v>89.5</v>
      </c>
      <c r="AN279" s="143">
        <v>95.4</v>
      </c>
      <c r="AO279" s="143">
        <v>93.4</v>
      </c>
      <c r="AP279" s="143">
        <v>93.6</v>
      </c>
      <c r="AQ279" s="143">
        <v>96.7</v>
      </c>
      <c r="AR279" s="143">
        <v>93.9</v>
      </c>
      <c r="AS279" s="143">
        <v>97.2</v>
      </c>
      <c r="AT279" s="143">
        <v>95.4</v>
      </c>
      <c r="AU279" s="143">
        <v>95.4</v>
      </c>
      <c r="AV279" s="143">
        <v>95.4</v>
      </c>
      <c r="AW279" s="143">
        <v>95.4</v>
      </c>
      <c r="AX279" s="143">
        <v>96.7</v>
      </c>
      <c r="AY279" s="143">
        <v>96.7</v>
      </c>
      <c r="AZ279" s="143">
        <v>96.7</v>
      </c>
      <c r="BA279" s="143">
        <v>96.7</v>
      </c>
      <c r="BB279" s="143">
        <v>96.7</v>
      </c>
      <c r="BC279" s="143">
        <v>96.7</v>
      </c>
      <c r="BD279" s="143">
        <v>96.7</v>
      </c>
      <c r="BE279" s="143">
        <v>96.7</v>
      </c>
      <c r="BF279" s="143">
        <v>96.7</v>
      </c>
      <c r="BG279" s="143">
        <v>96.7</v>
      </c>
      <c r="BH279" s="143">
        <v>96.7</v>
      </c>
      <c r="BI279" s="143">
        <v>96.7</v>
      </c>
      <c r="BJ279" s="143">
        <v>94.8</v>
      </c>
      <c r="BK279" s="144">
        <v>94.8</v>
      </c>
      <c r="BL279" s="143">
        <v>94.8</v>
      </c>
      <c r="BM279" s="143">
        <v>94.8</v>
      </c>
      <c r="BN279" s="143">
        <v>94.8</v>
      </c>
      <c r="BO279" s="143">
        <v>94.8</v>
      </c>
      <c r="BP279" s="143">
        <v>94.8</v>
      </c>
      <c r="BQ279" s="143">
        <v>94.7</v>
      </c>
      <c r="BR279" s="145">
        <v>94.7</v>
      </c>
      <c r="BS279" s="145">
        <v>93.3</v>
      </c>
      <c r="BT279" s="145">
        <v>94.2</v>
      </c>
      <c r="BU279" s="145">
        <v>93.8</v>
      </c>
      <c r="BV279" s="145">
        <v>99.6</v>
      </c>
      <c r="BW279" s="145">
        <v>98.7</v>
      </c>
      <c r="BX279" s="145">
        <v>97.1</v>
      </c>
      <c r="BY279" s="145">
        <v>99.1</v>
      </c>
      <c r="BZ279" s="143">
        <v>99.1</v>
      </c>
      <c r="CA279" s="143">
        <v>99.1</v>
      </c>
      <c r="CB279" s="143">
        <v>98.9</v>
      </c>
      <c r="CC279" s="143">
        <v>112.3</v>
      </c>
      <c r="CD279" s="143">
        <v>104.3</v>
      </c>
      <c r="CE279" s="143">
        <v>104.3</v>
      </c>
      <c r="CF279" s="143">
        <v>104.3</v>
      </c>
      <c r="CG279" s="143">
        <v>104.3</v>
      </c>
      <c r="CH279" s="143">
        <v>104.3</v>
      </c>
      <c r="CI279" s="143">
        <v>104.3</v>
      </c>
      <c r="CJ279" s="146">
        <v>106</v>
      </c>
      <c r="CK279" s="146">
        <v>105.8</v>
      </c>
      <c r="CL279" s="146">
        <v>105.8</v>
      </c>
      <c r="CM279" s="147">
        <v>106</v>
      </c>
      <c r="CN279" s="147">
        <v>118.3</v>
      </c>
      <c r="CO279" s="147">
        <v>117.4</v>
      </c>
      <c r="CP279" s="148">
        <v>117.4</v>
      </c>
      <c r="CQ279" s="149">
        <v>118.2</v>
      </c>
      <c r="CR279" s="149">
        <v>118.2</v>
      </c>
      <c r="CS279" s="149">
        <v>118.2</v>
      </c>
      <c r="CT279" s="149">
        <v>118.2</v>
      </c>
      <c r="CU279" s="150">
        <v>121.1</v>
      </c>
      <c r="CV279" s="150">
        <v>121.1</v>
      </c>
      <c r="CW279" s="150">
        <v>121.1</v>
      </c>
      <c r="CX279" s="150">
        <v>121.1</v>
      </c>
      <c r="CY279" s="150">
        <v>121.1</v>
      </c>
      <c r="CZ279" s="150">
        <v>121.1</v>
      </c>
      <c r="DA279" s="150">
        <v>121.1</v>
      </c>
      <c r="DB279" s="151">
        <v>121.1</v>
      </c>
      <c r="DC279" s="151">
        <v>116.3</v>
      </c>
      <c r="DD279" s="151">
        <v>115.8</v>
      </c>
      <c r="DE279" s="151">
        <v>123.4</v>
      </c>
      <c r="DF279" s="151">
        <v>120</v>
      </c>
      <c r="DG279" s="151">
        <v>126.6</v>
      </c>
      <c r="DH279" s="151">
        <v>126.6</v>
      </c>
      <c r="DI279" s="151">
        <v>126.6</v>
      </c>
      <c r="DJ279" s="151">
        <v>121.2</v>
      </c>
      <c r="DK279" s="151">
        <v>120.6</v>
      </c>
      <c r="DL279" s="151">
        <v>121.1</v>
      </c>
      <c r="DM279" s="152">
        <v>121.1</v>
      </c>
      <c r="DN279" s="152">
        <v>121.1</v>
      </c>
      <c r="DO279" s="152">
        <v>121.1</v>
      </c>
      <c r="DP279" s="152">
        <v>121.1</v>
      </c>
      <c r="DQ279" s="152">
        <v>121.2</v>
      </c>
      <c r="DR279" s="152">
        <v>121.2</v>
      </c>
      <c r="DS279" s="152">
        <v>121.3</v>
      </c>
      <c r="DT279" s="152">
        <v>121.3</v>
      </c>
      <c r="DU279" s="152">
        <v>121.5</v>
      </c>
      <c r="DV279" s="152">
        <v>128.30000000000001</v>
      </c>
      <c r="DW279" s="152">
        <v>128.30000000000001</v>
      </c>
      <c r="DX279" s="152">
        <v>127.5</v>
      </c>
      <c r="DY279" s="152">
        <v>127.5</v>
      </c>
      <c r="DZ279" s="152">
        <v>127.5</v>
      </c>
      <c r="EA279" s="152">
        <v>128.30000000000001</v>
      </c>
      <c r="EB279" s="152">
        <v>128.30000000000001</v>
      </c>
      <c r="EC279" s="152">
        <v>128.30000000000001</v>
      </c>
      <c r="ED279" s="152">
        <v>128.30000000000001</v>
      </c>
      <c r="EE279" s="152">
        <v>128.30000000000001</v>
      </c>
      <c r="EF279" s="152">
        <v>128.30000000000001</v>
      </c>
      <c r="EG279" s="152">
        <v>128.30000000000001</v>
      </c>
      <c r="EH279" s="152">
        <v>136.30000000000001</v>
      </c>
      <c r="EI279" s="152">
        <v>136.30000000000001</v>
      </c>
      <c r="EJ279" s="152">
        <v>136.30000000000001</v>
      </c>
      <c r="EK279" s="152">
        <v>138</v>
      </c>
      <c r="EL279" s="152">
        <v>138</v>
      </c>
      <c r="EM279" s="152">
        <v>138</v>
      </c>
      <c r="EN279" s="152">
        <v>138</v>
      </c>
      <c r="EO279" s="152">
        <v>138</v>
      </c>
      <c r="EP279" s="152">
        <v>138</v>
      </c>
      <c r="EQ279" s="152">
        <v>138</v>
      </c>
      <c r="ER279" s="152">
        <v>138</v>
      </c>
      <c r="ES279" s="152">
        <v>138</v>
      </c>
      <c r="ET279" s="152">
        <v>138</v>
      </c>
      <c r="EU279" s="152">
        <v>138</v>
      </c>
      <c r="EV279" s="152">
        <v>138</v>
      </c>
      <c r="EW279" s="152">
        <v>138.80000000000001</v>
      </c>
    </row>
    <row r="280" spans="1:153">
      <c r="A280" s="141" t="s">
        <v>7594</v>
      </c>
      <c r="B280" s="141" t="s">
        <v>7595</v>
      </c>
      <c r="C280" s="142">
        <v>4.9000000000000002E-2</v>
      </c>
      <c r="D280" s="143">
        <v>98.7</v>
      </c>
      <c r="E280" s="143">
        <v>99.5</v>
      </c>
      <c r="F280" s="143">
        <v>100.5</v>
      </c>
      <c r="G280" s="143">
        <v>100.5</v>
      </c>
      <c r="H280" s="143">
        <v>101.2</v>
      </c>
      <c r="I280" s="143">
        <v>102</v>
      </c>
      <c r="J280" s="143">
        <v>98.3</v>
      </c>
      <c r="K280" s="143">
        <v>97.6</v>
      </c>
      <c r="L280" s="143">
        <v>101</v>
      </c>
      <c r="M280" s="143">
        <v>100.6</v>
      </c>
      <c r="N280" s="143">
        <v>98.5</v>
      </c>
      <c r="O280" s="143">
        <v>99.3</v>
      </c>
      <c r="P280" s="143">
        <v>103.9</v>
      </c>
      <c r="Q280" s="143">
        <v>106.2</v>
      </c>
      <c r="R280" s="143">
        <v>102</v>
      </c>
      <c r="S280" s="143">
        <v>103.6</v>
      </c>
      <c r="T280" s="143">
        <v>105.2</v>
      </c>
      <c r="U280" s="143">
        <v>104.3</v>
      </c>
      <c r="V280" s="143">
        <v>104.9</v>
      </c>
      <c r="W280" s="143">
        <v>104.7</v>
      </c>
      <c r="X280" s="143">
        <v>104.8</v>
      </c>
      <c r="Y280" s="143">
        <v>104.3</v>
      </c>
      <c r="Z280" s="143">
        <v>107.1</v>
      </c>
      <c r="AA280" s="143">
        <v>108.1</v>
      </c>
      <c r="AB280" s="143">
        <v>111.3</v>
      </c>
      <c r="AC280" s="143">
        <v>112.5</v>
      </c>
      <c r="AD280" s="143">
        <v>112.5</v>
      </c>
      <c r="AE280" s="143">
        <v>114.3</v>
      </c>
      <c r="AF280" s="143">
        <v>113.3</v>
      </c>
      <c r="AG280" s="143">
        <v>113.3</v>
      </c>
      <c r="AH280" s="143">
        <v>114.7</v>
      </c>
      <c r="AI280" s="143">
        <v>114.3</v>
      </c>
      <c r="AJ280" s="143">
        <v>113.6</v>
      </c>
      <c r="AK280" s="143">
        <v>116.1</v>
      </c>
      <c r="AL280" s="143">
        <v>112.4</v>
      </c>
      <c r="AM280" s="143">
        <v>113.8</v>
      </c>
      <c r="AN280" s="143">
        <v>114.2</v>
      </c>
      <c r="AO280" s="143">
        <v>114.1</v>
      </c>
      <c r="AP280" s="143">
        <v>114.2</v>
      </c>
      <c r="AQ280" s="143">
        <v>114.2</v>
      </c>
      <c r="AR280" s="143">
        <v>111.3</v>
      </c>
      <c r="AS280" s="143">
        <v>114.1</v>
      </c>
      <c r="AT280" s="143">
        <v>114.8</v>
      </c>
      <c r="AU280" s="143">
        <v>114.6</v>
      </c>
      <c r="AV280" s="143">
        <v>117.9</v>
      </c>
      <c r="AW280" s="143">
        <v>116</v>
      </c>
      <c r="AX280" s="143">
        <v>117</v>
      </c>
      <c r="AY280" s="143">
        <v>116.3</v>
      </c>
      <c r="AZ280" s="143">
        <v>116.5</v>
      </c>
      <c r="BA280" s="143">
        <v>117.2</v>
      </c>
      <c r="BB280" s="143">
        <v>116.6</v>
      </c>
      <c r="BC280" s="143">
        <v>117.1</v>
      </c>
      <c r="BD280" s="143">
        <v>116.7</v>
      </c>
      <c r="BE280" s="143">
        <v>116.7</v>
      </c>
      <c r="BF280" s="143">
        <v>117.2</v>
      </c>
      <c r="BG280" s="143">
        <v>117.8</v>
      </c>
      <c r="BH280" s="143">
        <v>118.4</v>
      </c>
      <c r="BI280" s="143">
        <v>120.4</v>
      </c>
      <c r="BJ280" s="143">
        <v>120.6</v>
      </c>
      <c r="BK280" s="144">
        <v>121</v>
      </c>
      <c r="BL280" s="143">
        <v>122.5</v>
      </c>
      <c r="BM280" s="143">
        <v>122.4</v>
      </c>
      <c r="BN280" s="143">
        <v>121.2</v>
      </c>
      <c r="BO280" s="143">
        <v>122.7</v>
      </c>
      <c r="BP280" s="143">
        <v>122.5</v>
      </c>
      <c r="BQ280" s="143">
        <v>124.3</v>
      </c>
      <c r="BR280" s="145">
        <v>125.4</v>
      </c>
      <c r="BS280" s="145">
        <v>124.4</v>
      </c>
      <c r="BT280" s="145">
        <v>125.5</v>
      </c>
      <c r="BU280" s="145">
        <v>126.1</v>
      </c>
      <c r="BV280" s="145">
        <v>126</v>
      </c>
      <c r="BW280" s="145">
        <v>124.8</v>
      </c>
      <c r="BX280" s="145">
        <v>125.2</v>
      </c>
      <c r="BY280" s="145">
        <v>127.5</v>
      </c>
      <c r="BZ280" s="143">
        <v>128.6</v>
      </c>
      <c r="CA280" s="143">
        <v>130.1</v>
      </c>
      <c r="CB280" s="143">
        <v>129.30000000000001</v>
      </c>
      <c r="CC280" s="143">
        <v>128</v>
      </c>
      <c r="CD280" s="143">
        <v>129.4</v>
      </c>
      <c r="CE280" s="143">
        <v>130.80000000000001</v>
      </c>
      <c r="CF280" s="143">
        <v>130.19999999999999</v>
      </c>
      <c r="CG280" s="143">
        <v>129.6</v>
      </c>
      <c r="CH280" s="143">
        <v>128.9</v>
      </c>
      <c r="CI280" s="143">
        <v>128.30000000000001</v>
      </c>
      <c r="CJ280" s="146">
        <v>127.7</v>
      </c>
      <c r="CK280" s="146">
        <v>127.9</v>
      </c>
      <c r="CL280" s="146">
        <v>128.6</v>
      </c>
      <c r="CM280" s="147">
        <v>128.9</v>
      </c>
      <c r="CN280" s="147">
        <v>128.69999999999999</v>
      </c>
      <c r="CO280" s="147">
        <v>129.30000000000001</v>
      </c>
      <c r="CP280" s="148">
        <v>128.9</v>
      </c>
      <c r="CQ280" s="149">
        <v>127.3</v>
      </c>
      <c r="CR280" s="149">
        <v>127.7</v>
      </c>
      <c r="CS280" s="149">
        <v>127.9</v>
      </c>
      <c r="CT280" s="149">
        <v>127.3</v>
      </c>
      <c r="CU280" s="150">
        <v>127.5</v>
      </c>
      <c r="CV280" s="150">
        <v>127.5</v>
      </c>
      <c r="CW280" s="150">
        <v>128.69999999999999</v>
      </c>
      <c r="CX280" s="150">
        <v>128</v>
      </c>
      <c r="CY280" s="150">
        <v>127.2</v>
      </c>
      <c r="CZ280" s="150">
        <v>127.4</v>
      </c>
      <c r="DA280" s="150">
        <v>126.5</v>
      </c>
      <c r="DB280" s="151">
        <v>130.4</v>
      </c>
      <c r="DC280" s="151">
        <v>130.19999999999999</v>
      </c>
      <c r="DD280" s="151">
        <v>129.69999999999999</v>
      </c>
      <c r="DE280" s="151">
        <v>129.1</v>
      </c>
      <c r="DF280" s="151">
        <v>130.30000000000001</v>
      </c>
      <c r="DG280" s="151">
        <v>130</v>
      </c>
      <c r="DH280" s="151">
        <v>132.6</v>
      </c>
      <c r="DI280" s="151">
        <v>126.6</v>
      </c>
      <c r="DJ280" s="151">
        <v>126.2</v>
      </c>
      <c r="DK280" s="151">
        <v>126.5</v>
      </c>
      <c r="DL280" s="151">
        <v>127.9</v>
      </c>
      <c r="DM280" s="152">
        <v>132.19999999999999</v>
      </c>
      <c r="DN280" s="152">
        <v>133.80000000000001</v>
      </c>
      <c r="DO280" s="152">
        <v>136.4</v>
      </c>
      <c r="DP280" s="152">
        <v>137.1</v>
      </c>
      <c r="DQ280" s="152">
        <v>142.1</v>
      </c>
      <c r="DR280" s="152">
        <v>140.19999999999999</v>
      </c>
      <c r="DS280" s="152">
        <v>144.1</v>
      </c>
      <c r="DT280" s="152">
        <v>147.1</v>
      </c>
      <c r="DU280" s="152">
        <v>149.19999999999999</v>
      </c>
      <c r="DV280" s="152">
        <v>149.80000000000001</v>
      </c>
      <c r="DW280" s="152">
        <v>152.19999999999999</v>
      </c>
      <c r="DX280" s="152">
        <v>150.80000000000001</v>
      </c>
      <c r="DY280" s="152">
        <v>149.80000000000001</v>
      </c>
      <c r="DZ280" s="152">
        <v>151.5</v>
      </c>
      <c r="EA280" s="152">
        <v>151.80000000000001</v>
      </c>
      <c r="EB280" s="152">
        <v>151.1</v>
      </c>
      <c r="EC280" s="152">
        <v>148.19999999999999</v>
      </c>
      <c r="ED280" s="152">
        <v>151.80000000000001</v>
      </c>
      <c r="EE280" s="152">
        <v>150.69999999999999</v>
      </c>
      <c r="EF280" s="152">
        <v>147.1</v>
      </c>
      <c r="EG280" s="152">
        <v>149.1</v>
      </c>
      <c r="EH280" s="152">
        <v>149.5</v>
      </c>
      <c r="EI280" s="152">
        <v>144.6</v>
      </c>
      <c r="EJ280" s="152">
        <v>145</v>
      </c>
      <c r="EK280" s="152">
        <v>144.1</v>
      </c>
      <c r="EL280" s="152">
        <v>145.80000000000001</v>
      </c>
      <c r="EM280" s="152">
        <v>144.80000000000001</v>
      </c>
      <c r="EN280" s="152">
        <v>146.19999999999999</v>
      </c>
      <c r="EO280" s="152">
        <v>147</v>
      </c>
      <c r="EP280" s="152">
        <v>146.9</v>
      </c>
      <c r="EQ280" s="152">
        <v>147</v>
      </c>
      <c r="ER280" s="152">
        <v>149.30000000000001</v>
      </c>
      <c r="ES280" s="152">
        <v>148.4</v>
      </c>
      <c r="ET280" s="152">
        <v>149.9</v>
      </c>
      <c r="EU280" s="152">
        <v>148.5</v>
      </c>
      <c r="EV280" s="152">
        <v>148.6</v>
      </c>
      <c r="EW280" s="152">
        <v>148.5</v>
      </c>
    </row>
    <row r="281" spans="1:153">
      <c r="A281" s="141" t="s">
        <v>7596</v>
      </c>
      <c r="B281" s="141" t="s">
        <v>7597</v>
      </c>
      <c r="C281" s="142">
        <v>9.7339999999999996E-2</v>
      </c>
      <c r="D281" s="143">
        <v>103.3</v>
      </c>
      <c r="E281" s="143">
        <v>105.4</v>
      </c>
      <c r="F281" s="143">
        <v>107.2</v>
      </c>
      <c r="G281" s="143">
        <v>107.2</v>
      </c>
      <c r="H281" s="143">
        <v>109</v>
      </c>
      <c r="I281" s="143">
        <v>109.4</v>
      </c>
      <c r="J281" s="143">
        <v>109.4</v>
      </c>
      <c r="K281" s="143">
        <v>109.4</v>
      </c>
      <c r="L281" s="143">
        <v>109.4</v>
      </c>
      <c r="M281" s="143">
        <v>109.4</v>
      </c>
      <c r="N281" s="143">
        <v>109.4</v>
      </c>
      <c r="O281" s="143">
        <v>109.4</v>
      </c>
      <c r="P281" s="143">
        <v>109.4</v>
      </c>
      <c r="Q281" s="143">
        <v>108.7</v>
      </c>
      <c r="R281" s="143">
        <v>109.7</v>
      </c>
      <c r="S281" s="143">
        <v>109.7</v>
      </c>
      <c r="T281" s="143">
        <v>109.7</v>
      </c>
      <c r="U281" s="143">
        <v>109.7</v>
      </c>
      <c r="V281" s="143">
        <v>109.7</v>
      </c>
      <c r="W281" s="143">
        <v>109.7</v>
      </c>
      <c r="X281" s="143">
        <v>109.7</v>
      </c>
      <c r="Y281" s="143">
        <v>116</v>
      </c>
      <c r="Z281" s="143">
        <v>115.1</v>
      </c>
      <c r="AA281" s="143">
        <v>115.1</v>
      </c>
      <c r="AB281" s="143">
        <v>115.1</v>
      </c>
      <c r="AC281" s="143">
        <v>115.1</v>
      </c>
      <c r="AD281" s="143">
        <v>115.1</v>
      </c>
      <c r="AE281" s="143">
        <v>115.1</v>
      </c>
      <c r="AF281" s="143">
        <v>115.1</v>
      </c>
      <c r="AG281" s="143">
        <v>115.1</v>
      </c>
      <c r="AH281" s="143">
        <v>115.1</v>
      </c>
      <c r="AI281" s="143">
        <v>115.1</v>
      </c>
      <c r="AJ281" s="143">
        <v>122.7</v>
      </c>
      <c r="AK281" s="143">
        <v>122.7</v>
      </c>
      <c r="AL281" s="143">
        <v>122.7</v>
      </c>
      <c r="AM281" s="143">
        <v>122.7</v>
      </c>
      <c r="AN281" s="143">
        <v>122.8</v>
      </c>
      <c r="AO281" s="143">
        <v>122.8</v>
      </c>
      <c r="AP281" s="143">
        <v>122.8</v>
      </c>
      <c r="AQ281" s="143">
        <v>122.7</v>
      </c>
      <c r="AR281" s="143">
        <v>122.6</v>
      </c>
      <c r="AS281" s="143">
        <v>122.4</v>
      </c>
      <c r="AT281" s="143">
        <v>122.7</v>
      </c>
      <c r="AU281" s="143">
        <v>122.5</v>
      </c>
      <c r="AV281" s="143">
        <v>122.5</v>
      </c>
      <c r="AW281" s="143">
        <v>120.3</v>
      </c>
      <c r="AX281" s="143">
        <v>122.4</v>
      </c>
      <c r="AY281" s="143">
        <v>122.4</v>
      </c>
      <c r="AZ281" s="143">
        <v>126.8</v>
      </c>
      <c r="BA281" s="143">
        <v>127.8</v>
      </c>
      <c r="BB281" s="143">
        <v>127.7</v>
      </c>
      <c r="BC281" s="143">
        <v>127.9</v>
      </c>
      <c r="BD281" s="143">
        <v>127.8</v>
      </c>
      <c r="BE281" s="143">
        <v>127.2</v>
      </c>
      <c r="BF281" s="143">
        <v>127.2</v>
      </c>
      <c r="BG281" s="143">
        <v>127.3</v>
      </c>
      <c r="BH281" s="143">
        <v>127.8</v>
      </c>
      <c r="BI281" s="143">
        <v>127.7</v>
      </c>
      <c r="BJ281" s="143">
        <v>129.19999999999999</v>
      </c>
      <c r="BK281" s="144">
        <v>129.6</v>
      </c>
      <c r="BL281" s="143">
        <v>129.6</v>
      </c>
      <c r="BM281" s="143">
        <v>129.6</v>
      </c>
      <c r="BN281" s="143">
        <v>129.6</v>
      </c>
      <c r="BO281" s="143">
        <v>129.6</v>
      </c>
      <c r="BP281" s="143">
        <v>129.6</v>
      </c>
      <c r="BQ281" s="143">
        <v>129.6</v>
      </c>
      <c r="BR281" s="145">
        <v>129.6</v>
      </c>
      <c r="BS281" s="145">
        <v>129.6</v>
      </c>
      <c r="BT281" s="145">
        <v>129.6</v>
      </c>
      <c r="BU281" s="145">
        <v>129.6</v>
      </c>
      <c r="BV281" s="145">
        <v>130.5</v>
      </c>
      <c r="BW281" s="145">
        <v>130.5</v>
      </c>
      <c r="BX281" s="145">
        <v>130.5</v>
      </c>
      <c r="BY281" s="145">
        <v>130.5</v>
      </c>
      <c r="BZ281" s="143">
        <v>131.4</v>
      </c>
      <c r="CA281" s="143">
        <v>140.9</v>
      </c>
      <c r="CB281" s="143">
        <v>147.5</v>
      </c>
      <c r="CC281" s="143">
        <v>139.6</v>
      </c>
      <c r="CD281" s="143">
        <v>138.1</v>
      </c>
      <c r="CE281" s="143">
        <v>138.1</v>
      </c>
      <c r="CF281" s="143">
        <v>153.80000000000001</v>
      </c>
      <c r="CG281" s="143">
        <v>153.80000000000001</v>
      </c>
      <c r="CH281" s="143">
        <v>153.69999999999999</v>
      </c>
      <c r="CI281" s="143">
        <v>156.30000000000001</v>
      </c>
      <c r="CJ281" s="146">
        <v>147.19999999999999</v>
      </c>
      <c r="CK281" s="146">
        <v>154.4</v>
      </c>
      <c r="CL281" s="146">
        <v>152.9</v>
      </c>
      <c r="CM281" s="147">
        <v>152.9</v>
      </c>
      <c r="CN281" s="147">
        <v>154.9</v>
      </c>
      <c r="CO281" s="147">
        <v>155.19999999999999</v>
      </c>
      <c r="CP281" s="148">
        <v>152.30000000000001</v>
      </c>
      <c r="CQ281" s="149">
        <v>151.5</v>
      </c>
      <c r="CR281" s="149">
        <v>151.5</v>
      </c>
      <c r="CS281" s="149">
        <v>145.9</v>
      </c>
      <c r="CT281" s="149">
        <v>146</v>
      </c>
      <c r="CU281" s="150">
        <v>145.9</v>
      </c>
      <c r="CV281" s="150">
        <v>145.9</v>
      </c>
      <c r="CW281" s="150">
        <v>140.80000000000001</v>
      </c>
      <c r="CX281" s="150">
        <v>138.5</v>
      </c>
      <c r="CY281" s="150">
        <v>138.19999999999999</v>
      </c>
      <c r="CZ281" s="150">
        <v>138.5</v>
      </c>
      <c r="DA281" s="150">
        <v>138.69999999999999</v>
      </c>
      <c r="DB281" s="151">
        <v>137.9</v>
      </c>
      <c r="DC281" s="151">
        <v>140.9</v>
      </c>
      <c r="DD281" s="151">
        <v>141.6</v>
      </c>
      <c r="DE281" s="151">
        <v>141.6</v>
      </c>
      <c r="DF281" s="151">
        <v>142.19999999999999</v>
      </c>
      <c r="DG281" s="151">
        <v>143.69999999999999</v>
      </c>
      <c r="DH281" s="151">
        <v>145.19999999999999</v>
      </c>
      <c r="DI281" s="151">
        <v>143.69999999999999</v>
      </c>
      <c r="DJ281" s="151">
        <v>145.4</v>
      </c>
      <c r="DK281" s="151">
        <v>145.69999999999999</v>
      </c>
      <c r="DL281" s="151">
        <v>146.4</v>
      </c>
      <c r="DM281" s="152">
        <v>147</v>
      </c>
      <c r="DN281" s="152">
        <v>147.4</v>
      </c>
      <c r="DO281" s="152">
        <v>150.19999999999999</v>
      </c>
      <c r="DP281" s="152">
        <v>152.69999999999999</v>
      </c>
      <c r="DQ281" s="152">
        <v>153.69999999999999</v>
      </c>
      <c r="DR281" s="152">
        <v>153.69999999999999</v>
      </c>
      <c r="DS281" s="152">
        <v>160</v>
      </c>
      <c r="DT281" s="152">
        <v>162.30000000000001</v>
      </c>
      <c r="DU281" s="152">
        <v>165.2</v>
      </c>
      <c r="DV281" s="152">
        <v>169.8</v>
      </c>
      <c r="DW281" s="152">
        <v>166.8</v>
      </c>
      <c r="DX281" s="152">
        <v>168</v>
      </c>
      <c r="DY281" s="152">
        <v>168.2</v>
      </c>
      <c r="DZ281" s="152">
        <v>166.1</v>
      </c>
      <c r="EA281" s="152">
        <v>163.5</v>
      </c>
      <c r="EB281" s="152">
        <v>162.80000000000001</v>
      </c>
      <c r="EC281" s="152">
        <v>163.1</v>
      </c>
      <c r="ED281" s="152">
        <v>163.9</v>
      </c>
      <c r="EE281" s="152">
        <v>165.9</v>
      </c>
      <c r="EF281" s="152">
        <v>164.6</v>
      </c>
      <c r="EG281" s="152">
        <v>164.9</v>
      </c>
      <c r="EH281" s="152">
        <v>166.2</v>
      </c>
      <c r="EI281" s="152">
        <v>166.8</v>
      </c>
      <c r="EJ281" s="152">
        <v>166.5</v>
      </c>
      <c r="EK281" s="152">
        <v>167.2</v>
      </c>
      <c r="EL281" s="152">
        <v>165.5</v>
      </c>
      <c r="EM281" s="152">
        <v>166.4</v>
      </c>
      <c r="EN281" s="152">
        <v>166.1</v>
      </c>
      <c r="EO281" s="152">
        <v>167.5</v>
      </c>
      <c r="EP281" s="152">
        <v>167.1</v>
      </c>
      <c r="EQ281" s="152">
        <v>167.9</v>
      </c>
      <c r="ER281" s="152">
        <v>169.1</v>
      </c>
      <c r="ES281" s="152">
        <v>169.7</v>
      </c>
      <c r="ET281" s="152">
        <v>169.3</v>
      </c>
      <c r="EU281" s="152">
        <v>169.1</v>
      </c>
      <c r="EV281" s="152">
        <v>173</v>
      </c>
      <c r="EW281" s="152">
        <v>174.2</v>
      </c>
    </row>
    <row r="282" spans="1:153">
      <c r="A282" s="141" t="s">
        <v>7598</v>
      </c>
      <c r="B282" s="141" t="s">
        <v>7599</v>
      </c>
      <c r="C282" s="142">
        <v>5.824E-2</v>
      </c>
      <c r="D282" s="143">
        <v>106.7</v>
      </c>
      <c r="E282" s="143">
        <v>107.4</v>
      </c>
      <c r="F282" s="143">
        <v>109.2</v>
      </c>
      <c r="G282" s="143">
        <v>107.4</v>
      </c>
      <c r="H282" s="143">
        <v>104.4</v>
      </c>
      <c r="I282" s="143">
        <v>105.7</v>
      </c>
      <c r="J282" s="143">
        <v>106.6</v>
      </c>
      <c r="K282" s="143">
        <v>105.7</v>
      </c>
      <c r="L282" s="143">
        <v>108.7</v>
      </c>
      <c r="M282" s="143">
        <v>108.8</v>
      </c>
      <c r="N282" s="143">
        <v>107.8</v>
      </c>
      <c r="O282" s="143">
        <v>110.5</v>
      </c>
      <c r="P282" s="143">
        <v>111.5</v>
      </c>
      <c r="Q282" s="143">
        <v>110.4</v>
      </c>
      <c r="R282" s="143">
        <v>115.5</v>
      </c>
      <c r="S282" s="143">
        <v>115.2</v>
      </c>
      <c r="T282" s="143">
        <v>119.3</v>
      </c>
      <c r="U282" s="143">
        <v>122.7</v>
      </c>
      <c r="V282" s="143">
        <v>119.5</v>
      </c>
      <c r="W282" s="143">
        <v>119.7</v>
      </c>
      <c r="X282" s="143">
        <v>119.8</v>
      </c>
      <c r="Y282" s="143">
        <v>120.2</v>
      </c>
      <c r="Z282" s="143">
        <v>122.2</v>
      </c>
      <c r="AA282" s="143">
        <v>121.3</v>
      </c>
      <c r="AB282" s="143">
        <v>120.6</v>
      </c>
      <c r="AC282" s="143">
        <v>121.7</v>
      </c>
      <c r="AD282" s="143">
        <v>121.7</v>
      </c>
      <c r="AE282" s="143">
        <v>122.3</v>
      </c>
      <c r="AF282" s="143">
        <v>122.9</v>
      </c>
      <c r="AG282" s="143">
        <v>123</v>
      </c>
      <c r="AH282" s="143">
        <v>122.8</v>
      </c>
      <c r="AI282" s="143">
        <v>122.9</v>
      </c>
      <c r="AJ282" s="143">
        <v>123.9</v>
      </c>
      <c r="AK282" s="143">
        <v>122.6</v>
      </c>
      <c r="AL282" s="143">
        <v>122.2</v>
      </c>
      <c r="AM282" s="143">
        <v>118.6</v>
      </c>
      <c r="AN282" s="143">
        <v>123</v>
      </c>
      <c r="AO282" s="143">
        <v>122.9</v>
      </c>
      <c r="AP282" s="143">
        <v>120.1</v>
      </c>
      <c r="AQ282" s="143">
        <v>121.6</v>
      </c>
      <c r="AR282" s="143">
        <v>121.5</v>
      </c>
      <c r="AS282" s="143">
        <v>118.4</v>
      </c>
      <c r="AT282" s="143">
        <v>119.8</v>
      </c>
      <c r="AU282" s="143">
        <v>119.1</v>
      </c>
      <c r="AV282" s="143">
        <v>120</v>
      </c>
      <c r="AW282" s="143">
        <v>120.3</v>
      </c>
      <c r="AX282" s="143">
        <v>119.6</v>
      </c>
      <c r="AY282" s="143">
        <v>119.9</v>
      </c>
      <c r="AZ282" s="143">
        <v>120</v>
      </c>
      <c r="BA282" s="143">
        <v>120.1</v>
      </c>
      <c r="BB282" s="143">
        <v>119.2</v>
      </c>
      <c r="BC282" s="143">
        <v>120.4</v>
      </c>
      <c r="BD282" s="143">
        <v>122.4</v>
      </c>
      <c r="BE282" s="143">
        <v>122.8</v>
      </c>
      <c r="BF282" s="143">
        <v>122.7</v>
      </c>
      <c r="BG282" s="143">
        <v>125.6</v>
      </c>
      <c r="BH282" s="143">
        <v>124.9</v>
      </c>
      <c r="BI282" s="143">
        <v>125.3</v>
      </c>
      <c r="BJ282" s="143">
        <v>124.9</v>
      </c>
      <c r="BK282" s="144">
        <v>125.2</v>
      </c>
      <c r="BL282" s="143">
        <v>123.3</v>
      </c>
      <c r="BM282" s="143">
        <v>124.5</v>
      </c>
      <c r="BN282" s="143">
        <v>125.8</v>
      </c>
      <c r="BO282" s="143">
        <v>127.2</v>
      </c>
      <c r="BP282" s="143">
        <v>124.7</v>
      </c>
      <c r="BQ282" s="143">
        <v>124.7</v>
      </c>
      <c r="BR282" s="145">
        <v>123</v>
      </c>
      <c r="BS282" s="145">
        <v>122.1</v>
      </c>
      <c r="BT282" s="145">
        <v>125.7</v>
      </c>
      <c r="BU282" s="145">
        <v>125.6</v>
      </c>
      <c r="BV282" s="145">
        <v>124.8</v>
      </c>
      <c r="BW282" s="145">
        <v>122.8</v>
      </c>
      <c r="BX282" s="145">
        <v>122.2</v>
      </c>
      <c r="BY282" s="145">
        <v>124.4</v>
      </c>
      <c r="BZ282" s="143">
        <v>126.1</v>
      </c>
      <c r="CA282" s="143">
        <v>125.6</v>
      </c>
      <c r="CB282" s="143">
        <v>122.1</v>
      </c>
      <c r="CC282" s="143">
        <v>119.7</v>
      </c>
      <c r="CD282" s="143">
        <v>121.1</v>
      </c>
      <c r="CE282" s="143">
        <v>120.9</v>
      </c>
      <c r="CF282" s="143">
        <v>120.8</v>
      </c>
      <c r="CG282" s="143">
        <v>120.9</v>
      </c>
      <c r="CH282" s="143">
        <v>120.2</v>
      </c>
      <c r="CI282" s="143">
        <v>119.5</v>
      </c>
      <c r="CJ282" s="146">
        <v>120.9</v>
      </c>
      <c r="CK282" s="146">
        <v>121.4</v>
      </c>
      <c r="CL282" s="146">
        <v>123.4</v>
      </c>
      <c r="CM282" s="147">
        <v>122.1</v>
      </c>
      <c r="CN282" s="147">
        <v>121.9</v>
      </c>
      <c r="CO282" s="147">
        <v>122.5</v>
      </c>
      <c r="CP282" s="148">
        <v>120.7</v>
      </c>
      <c r="CQ282" s="149">
        <v>120.4</v>
      </c>
      <c r="CR282" s="149">
        <v>121.7</v>
      </c>
      <c r="CS282" s="149">
        <v>120.3</v>
      </c>
      <c r="CT282" s="149">
        <v>121.3</v>
      </c>
      <c r="CU282" s="150">
        <v>119.4</v>
      </c>
      <c r="CV282" s="150">
        <v>118.9</v>
      </c>
      <c r="CW282" s="150">
        <v>121.2</v>
      </c>
      <c r="CX282" s="150">
        <v>121.1</v>
      </c>
      <c r="CY282" s="150">
        <v>120.5</v>
      </c>
      <c r="CZ282" s="150">
        <v>119.8</v>
      </c>
      <c r="DA282" s="150">
        <v>119.5</v>
      </c>
      <c r="DB282" s="151">
        <v>119.3</v>
      </c>
      <c r="DC282" s="151">
        <v>119.7</v>
      </c>
      <c r="DD282" s="151">
        <v>120.1</v>
      </c>
      <c r="DE282" s="151">
        <v>121.8</v>
      </c>
      <c r="DF282" s="151">
        <v>117.7</v>
      </c>
      <c r="DG282" s="151">
        <v>117.3</v>
      </c>
      <c r="DH282" s="151">
        <v>117.7</v>
      </c>
      <c r="DI282" s="151">
        <v>119</v>
      </c>
      <c r="DJ282" s="151">
        <v>123.9</v>
      </c>
      <c r="DK282" s="151">
        <v>125.9</v>
      </c>
      <c r="DL282" s="151">
        <v>127.2</v>
      </c>
      <c r="DM282" s="152">
        <v>130.69999999999999</v>
      </c>
      <c r="DN282" s="152">
        <v>131.9</v>
      </c>
      <c r="DO282" s="152">
        <v>129.4</v>
      </c>
      <c r="DP282" s="152">
        <v>129.5</v>
      </c>
      <c r="DQ282" s="152">
        <v>126.7</v>
      </c>
      <c r="DR282" s="152">
        <v>129.19999999999999</v>
      </c>
      <c r="DS282" s="152">
        <v>140.4</v>
      </c>
      <c r="DT282" s="152">
        <v>142.5</v>
      </c>
      <c r="DU282" s="152">
        <v>147.4</v>
      </c>
      <c r="DV282" s="152">
        <v>151.69999999999999</v>
      </c>
      <c r="DW282" s="152">
        <v>156.69999999999999</v>
      </c>
      <c r="DX282" s="152">
        <v>158</v>
      </c>
      <c r="DY282" s="152">
        <v>154.19999999999999</v>
      </c>
      <c r="DZ282" s="152">
        <v>156.4</v>
      </c>
      <c r="EA282" s="152">
        <v>156.1</v>
      </c>
      <c r="EB282" s="152">
        <v>152.69999999999999</v>
      </c>
      <c r="EC282" s="152">
        <v>150.9</v>
      </c>
      <c r="ED282" s="152">
        <v>147.69999999999999</v>
      </c>
      <c r="EE282" s="152">
        <v>149.1</v>
      </c>
      <c r="EF282" s="152">
        <v>154.9</v>
      </c>
      <c r="EG282" s="152">
        <v>154.1</v>
      </c>
      <c r="EH282" s="152">
        <v>157.5</v>
      </c>
      <c r="EI282" s="152">
        <v>159.9</v>
      </c>
      <c r="EJ282" s="152">
        <v>159.80000000000001</v>
      </c>
      <c r="EK282" s="152">
        <v>159.19999999999999</v>
      </c>
      <c r="EL282" s="152">
        <v>159.69999999999999</v>
      </c>
      <c r="EM282" s="152">
        <v>159.69999999999999</v>
      </c>
      <c r="EN282" s="152">
        <v>160.1</v>
      </c>
      <c r="EO282" s="152">
        <v>160.1</v>
      </c>
      <c r="EP282" s="152">
        <v>159.30000000000001</v>
      </c>
      <c r="EQ282" s="152">
        <v>162.9</v>
      </c>
      <c r="ER282" s="152">
        <v>165.2</v>
      </c>
      <c r="ES282" s="152">
        <v>162.30000000000001</v>
      </c>
      <c r="ET282" s="152">
        <v>162.19999999999999</v>
      </c>
      <c r="EU282" s="152">
        <v>162.19999999999999</v>
      </c>
      <c r="EV282" s="152">
        <v>162</v>
      </c>
      <c r="EW282" s="152">
        <v>159.4</v>
      </c>
    </row>
    <row r="283" spans="1:153">
      <c r="A283" s="141" t="s">
        <v>7600</v>
      </c>
      <c r="B283" s="141" t="s">
        <v>7601</v>
      </c>
      <c r="C283" s="142">
        <v>1.942E-2</v>
      </c>
      <c r="D283" s="143">
        <v>105.6</v>
      </c>
      <c r="E283" s="143">
        <v>100.7</v>
      </c>
      <c r="F283" s="143">
        <v>108.8</v>
      </c>
      <c r="G283" s="143">
        <v>109.3</v>
      </c>
      <c r="H283" s="143">
        <v>115.6</v>
      </c>
      <c r="I283" s="143">
        <v>117.7</v>
      </c>
      <c r="J283" s="143">
        <v>116.1</v>
      </c>
      <c r="K283" s="143">
        <v>114.3</v>
      </c>
      <c r="L283" s="143">
        <v>109.2</v>
      </c>
      <c r="M283" s="143">
        <v>112.4</v>
      </c>
      <c r="N283" s="143">
        <v>111.9</v>
      </c>
      <c r="O283" s="143">
        <v>105.1</v>
      </c>
      <c r="P283" s="143">
        <v>108.2</v>
      </c>
      <c r="Q283" s="143">
        <v>107.1</v>
      </c>
      <c r="R283" s="143">
        <v>104.4</v>
      </c>
      <c r="S283" s="143">
        <v>110.6</v>
      </c>
      <c r="T283" s="143">
        <v>109.4</v>
      </c>
      <c r="U283" s="143">
        <v>112.4</v>
      </c>
      <c r="V283" s="143">
        <v>111</v>
      </c>
      <c r="W283" s="143">
        <v>109.2</v>
      </c>
      <c r="X283" s="143">
        <v>105.4</v>
      </c>
      <c r="Y283" s="143">
        <v>112.7</v>
      </c>
      <c r="Z283" s="143">
        <v>118.6</v>
      </c>
      <c r="AA283" s="143">
        <v>117.2</v>
      </c>
      <c r="AB283" s="143">
        <v>110.3</v>
      </c>
      <c r="AC283" s="143">
        <v>114.4</v>
      </c>
      <c r="AD283" s="143">
        <v>113.5</v>
      </c>
      <c r="AE283" s="143">
        <v>121.3</v>
      </c>
      <c r="AF283" s="143">
        <v>122.5</v>
      </c>
      <c r="AG283" s="143">
        <v>126.1</v>
      </c>
      <c r="AH283" s="143">
        <v>121.9</v>
      </c>
      <c r="AI283" s="143">
        <v>121</v>
      </c>
      <c r="AJ283" s="143">
        <v>116.5</v>
      </c>
      <c r="AK283" s="143">
        <v>118.2</v>
      </c>
      <c r="AL283" s="143">
        <v>122.8</v>
      </c>
      <c r="AM283" s="143">
        <v>119.4</v>
      </c>
      <c r="AN283" s="143">
        <v>118.6</v>
      </c>
      <c r="AO283" s="143">
        <v>119.9</v>
      </c>
      <c r="AP283" s="143">
        <v>113.3</v>
      </c>
      <c r="AQ283" s="143">
        <v>121.5</v>
      </c>
      <c r="AR283" s="143">
        <v>108.4</v>
      </c>
      <c r="AS283" s="143">
        <v>111</v>
      </c>
      <c r="AT283" s="143">
        <v>113.9</v>
      </c>
      <c r="AU283" s="143">
        <v>120.6</v>
      </c>
      <c r="AV283" s="143">
        <v>126.7</v>
      </c>
      <c r="AW283" s="143">
        <v>133</v>
      </c>
      <c r="AX283" s="143">
        <v>136.9</v>
      </c>
      <c r="AY283" s="143">
        <v>136.4</v>
      </c>
      <c r="AZ283" s="143">
        <v>127.4</v>
      </c>
      <c r="BA283" s="143">
        <v>133.30000000000001</v>
      </c>
      <c r="BB283" s="143">
        <v>129.9</v>
      </c>
      <c r="BC283" s="143">
        <v>136.5</v>
      </c>
      <c r="BD283" s="143">
        <v>135.9</v>
      </c>
      <c r="BE283" s="143">
        <v>136.4</v>
      </c>
      <c r="BF283" s="143">
        <v>137.69999999999999</v>
      </c>
      <c r="BG283" s="143">
        <v>137.80000000000001</v>
      </c>
      <c r="BH283" s="143">
        <v>139.1</v>
      </c>
      <c r="BI283" s="143">
        <v>137.80000000000001</v>
      </c>
      <c r="BJ283" s="143">
        <v>137.80000000000001</v>
      </c>
      <c r="BK283" s="144">
        <v>137.30000000000001</v>
      </c>
      <c r="BL283" s="143">
        <v>143.19999999999999</v>
      </c>
      <c r="BM283" s="143">
        <v>137.80000000000001</v>
      </c>
      <c r="BN283" s="143">
        <v>143.1</v>
      </c>
      <c r="BO283" s="143">
        <v>134.80000000000001</v>
      </c>
      <c r="BP283" s="143">
        <v>142.6</v>
      </c>
      <c r="BQ283" s="143">
        <v>140.1</v>
      </c>
      <c r="BR283" s="145">
        <v>143.30000000000001</v>
      </c>
      <c r="BS283" s="145">
        <v>143.1</v>
      </c>
      <c r="BT283" s="145">
        <v>137.1</v>
      </c>
      <c r="BU283" s="145">
        <v>140.9</v>
      </c>
      <c r="BV283" s="145">
        <v>139.1</v>
      </c>
      <c r="BW283" s="145">
        <v>141.6</v>
      </c>
      <c r="BX283" s="145">
        <v>137.6</v>
      </c>
      <c r="BY283" s="145">
        <v>141.69999999999999</v>
      </c>
      <c r="BZ283" s="143">
        <v>141.1</v>
      </c>
      <c r="CA283" s="143">
        <v>143.1</v>
      </c>
      <c r="CB283" s="143">
        <v>144.19999999999999</v>
      </c>
      <c r="CC283" s="143">
        <v>143</v>
      </c>
      <c r="CD283" s="143">
        <v>143.9</v>
      </c>
      <c r="CE283" s="143">
        <v>142.9</v>
      </c>
      <c r="CF283" s="143">
        <v>144.30000000000001</v>
      </c>
      <c r="CG283" s="143">
        <v>144.6</v>
      </c>
      <c r="CH283" s="143">
        <v>144.5</v>
      </c>
      <c r="CI283" s="143">
        <v>144.69999999999999</v>
      </c>
      <c r="CJ283" s="146">
        <v>144.4</v>
      </c>
      <c r="CK283" s="146">
        <v>143.69999999999999</v>
      </c>
      <c r="CL283" s="146">
        <v>143</v>
      </c>
      <c r="CM283" s="147">
        <v>143.30000000000001</v>
      </c>
      <c r="CN283" s="147">
        <v>144.1</v>
      </c>
      <c r="CO283" s="147">
        <v>144</v>
      </c>
      <c r="CP283" s="148">
        <v>144</v>
      </c>
      <c r="CQ283" s="149">
        <v>144.5</v>
      </c>
      <c r="CR283" s="149">
        <v>144.9</v>
      </c>
      <c r="CS283" s="149">
        <v>145.6</v>
      </c>
      <c r="CT283" s="149">
        <v>145.5</v>
      </c>
      <c r="CU283" s="150">
        <v>144.6</v>
      </c>
      <c r="CV283" s="150">
        <v>144.6</v>
      </c>
      <c r="CW283" s="150">
        <v>144.9</v>
      </c>
      <c r="CX283" s="150">
        <v>144.6</v>
      </c>
      <c r="CY283" s="150">
        <v>144.4</v>
      </c>
      <c r="CZ283" s="150">
        <v>147.69999999999999</v>
      </c>
      <c r="DA283" s="150">
        <v>146.9</v>
      </c>
      <c r="DB283" s="151">
        <v>146.9</v>
      </c>
      <c r="DC283" s="151">
        <v>143.30000000000001</v>
      </c>
      <c r="DD283" s="151">
        <v>148.30000000000001</v>
      </c>
      <c r="DE283" s="151">
        <v>151</v>
      </c>
      <c r="DF283" s="151">
        <v>142.80000000000001</v>
      </c>
      <c r="DG283" s="151">
        <v>146.30000000000001</v>
      </c>
      <c r="DH283" s="151">
        <v>146</v>
      </c>
      <c r="DI283" s="151">
        <v>145</v>
      </c>
      <c r="DJ283" s="151">
        <v>144.69999999999999</v>
      </c>
      <c r="DK283" s="151">
        <v>145.4</v>
      </c>
      <c r="DL283" s="151">
        <v>149.30000000000001</v>
      </c>
      <c r="DM283" s="152">
        <v>152</v>
      </c>
      <c r="DN283" s="152">
        <v>151.6</v>
      </c>
      <c r="DO283" s="152">
        <v>152.9</v>
      </c>
      <c r="DP283" s="152">
        <v>150.19999999999999</v>
      </c>
      <c r="DQ283" s="152">
        <v>151.9</v>
      </c>
      <c r="DR283" s="152">
        <v>152.69999999999999</v>
      </c>
      <c r="DS283" s="152">
        <v>153.80000000000001</v>
      </c>
      <c r="DT283" s="152">
        <v>152.4</v>
      </c>
      <c r="DU283" s="152">
        <v>154.9</v>
      </c>
      <c r="DV283" s="152">
        <v>154.9</v>
      </c>
      <c r="DW283" s="152">
        <v>154.9</v>
      </c>
      <c r="DX283" s="152">
        <v>154.9</v>
      </c>
      <c r="DY283" s="152">
        <v>154.30000000000001</v>
      </c>
      <c r="DZ283" s="152">
        <v>154.6</v>
      </c>
      <c r="EA283" s="152">
        <v>151.9</v>
      </c>
      <c r="EB283" s="152">
        <v>149.5</v>
      </c>
      <c r="EC283" s="152">
        <v>152</v>
      </c>
      <c r="ED283" s="152">
        <v>153.69999999999999</v>
      </c>
      <c r="EE283" s="152">
        <v>154.30000000000001</v>
      </c>
      <c r="EF283" s="152">
        <v>147.80000000000001</v>
      </c>
      <c r="EG283" s="152">
        <v>151.80000000000001</v>
      </c>
      <c r="EH283" s="152">
        <v>153</v>
      </c>
      <c r="EI283" s="152">
        <v>152.80000000000001</v>
      </c>
      <c r="EJ283" s="152">
        <v>158.69999999999999</v>
      </c>
      <c r="EK283" s="152">
        <v>158.69999999999999</v>
      </c>
      <c r="EL283" s="152">
        <v>159.5</v>
      </c>
      <c r="EM283" s="152">
        <v>160.5</v>
      </c>
      <c r="EN283" s="152">
        <v>160.5</v>
      </c>
      <c r="EO283" s="152">
        <v>160.30000000000001</v>
      </c>
      <c r="EP283" s="152">
        <v>160.30000000000001</v>
      </c>
      <c r="EQ283" s="152">
        <v>160.30000000000001</v>
      </c>
      <c r="ER283" s="152">
        <v>160.9</v>
      </c>
      <c r="ES283" s="152">
        <v>161.30000000000001</v>
      </c>
      <c r="ET283" s="152">
        <v>161.30000000000001</v>
      </c>
      <c r="EU283" s="152">
        <v>164.4</v>
      </c>
      <c r="EV283" s="152">
        <v>160.9</v>
      </c>
      <c r="EW283" s="152">
        <v>170.2</v>
      </c>
    </row>
    <row r="284" spans="1:153">
      <c r="A284" s="141" t="s">
        <v>7602</v>
      </c>
      <c r="B284" s="141" t="s">
        <v>7603</v>
      </c>
      <c r="C284" s="142">
        <v>9.776E-2</v>
      </c>
      <c r="D284" s="143">
        <v>103.8</v>
      </c>
      <c r="E284" s="143">
        <v>103.8</v>
      </c>
      <c r="F284" s="143">
        <v>104.3</v>
      </c>
      <c r="G284" s="143">
        <v>106.5</v>
      </c>
      <c r="H284" s="143">
        <v>109.8</v>
      </c>
      <c r="I284" s="143">
        <v>109.1</v>
      </c>
      <c r="J284" s="143">
        <v>109.6</v>
      </c>
      <c r="K284" s="143">
        <v>110</v>
      </c>
      <c r="L284" s="143">
        <v>108.1</v>
      </c>
      <c r="M284" s="143">
        <v>109.8</v>
      </c>
      <c r="N284" s="143">
        <v>111.3</v>
      </c>
      <c r="O284" s="143">
        <v>113.2</v>
      </c>
      <c r="P284" s="143">
        <v>113</v>
      </c>
      <c r="Q284" s="143">
        <v>114.1</v>
      </c>
      <c r="R284" s="143">
        <v>113.1</v>
      </c>
      <c r="S284" s="143">
        <v>115.1</v>
      </c>
      <c r="T284" s="143">
        <v>116.2</v>
      </c>
      <c r="U284" s="143">
        <v>117</v>
      </c>
      <c r="V284" s="143">
        <v>120</v>
      </c>
      <c r="W284" s="143">
        <v>120.5</v>
      </c>
      <c r="X284" s="143">
        <v>120.6</v>
      </c>
      <c r="Y284" s="143">
        <v>120.5</v>
      </c>
      <c r="Z284" s="143">
        <v>124.9</v>
      </c>
      <c r="AA284" s="143">
        <v>124.7</v>
      </c>
      <c r="AB284" s="143">
        <v>126.2</v>
      </c>
      <c r="AC284" s="143">
        <v>127</v>
      </c>
      <c r="AD284" s="143">
        <v>127.6</v>
      </c>
      <c r="AE284" s="143">
        <v>126.9</v>
      </c>
      <c r="AF284" s="143">
        <v>125.5</v>
      </c>
      <c r="AG284" s="143">
        <v>128.4</v>
      </c>
      <c r="AH284" s="143">
        <v>126.9</v>
      </c>
      <c r="AI284" s="143">
        <v>130.80000000000001</v>
      </c>
      <c r="AJ284" s="143">
        <v>129.9</v>
      </c>
      <c r="AK284" s="143">
        <v>135.1</v>
      </c>
      <c r="AL284" s="143">
        <v>134.1</v>
      </c>
      <c r="AM284" s="143">
        <v>135.5</v>
      </c>
      <c r="AN284" s="143">
        <v>138.6</v>
      </c>
      <c r="AO284" s="143">
        <v>137.80000000000001</v>
      </c>
      <c r="AP284" s="143">
        <v>139</v>
      </c>
      <c r="AQ284" s="143">
        <v>138.6</v>
      </c>
      <c r="AR284" s="143">
        <v>140.9</v>
      </c>
      <c r="AS284" s="143">
        <v>140.80000000000001</v>
      </c>
      <c r="AT284" s="143">
        <v>141.69999999999999</v>
      </c>
      <c r="AU284" s="143">
        <v>144.5</v>
      </c>
      <c r="AV284" s="143">
        <v>144.1</v>
      </c>
      <c r="AW284" s="143">
        <v>145.1</v>
      </c>
      <c r="AX284" s="143">
        <v>145</v>
      </c>
      <c r="AY284" s="143">
        <v>144.5</v>
      </c>
      <c r="AZ284" s="143">
        <v>142.30000000000001</v>
      </c>
      <c r="BA284" s="143">
        <v>144.1</v>
      </c>
      <c r="BB284" s="143">
        <v>144.6</v>
      </c>
      <c r="BC284" s="143">
        <v>142.9</v>
      </c>
      <c r="BD284" s="143">
        <v>144.69999999999999</v>
      </c>
      <c r="BE284" s="143">
        <v>140.9</v>
      </c>
      <c r="BF284" s="143">
        <v>139.1</v>
      </c>
      <c r="BG284" s="143">
        <v>140.9</v>
      </c>
      <c r="BH284" s="143">
        <v>142.19999999999999</v>
      </c>
      <c r="BI284" s="143">
        <v>143.69999999999999</v>
      </c>
      <c r="BJ284" s="143">
        <v>145.1</v>
      </c>
      <c r="BK284" s="144">
        <v>144.9</v>
      </c>
      <c r="BL284" s="143">
        <v>145.1</v>
      </c>
      <c r="BM284" s="143">
        <v>145.30000000000001</v>
      </c>
      <c r="BN284" s="143">
        <v>145.69999999999999</v>
      </c>
      <c r="BO284" s="143">
        <v>142.19999999999999</v>
      </c>
      <c r="BP284" s="143">
        <v>141.9</v>
      </c>
      <c r="BQ284" s="143">
        <v>142.9</v>
      </c>
      <c r="BR284" s="145">
        <v>143</v>
      </c>
      <c r="BS284" s="145">
        <v>140.9</v>
      </c>
      <c r="BT284" s="145">
        <v>138.5</v>
      </c>
      <c r="BU284" s="145">
        <v>138.69999999999999</v>
      </c>
      <c r="BV284" s="145">
        <v>138.6</v>
      </c>
      <c r="BW284" s="145">
        <v>137.80000000000001</v>
      </c>
      <c r="BX284" s="145">
        <v>136.6</v>
      </c>
      <c r="BY284" s="145">
        <v>137.1</v>
      </c>
      <c r="BZ284" s="143">
        <v>137.6</v>
      </c>
      <c r="CA284" s="143">
        <v>138.5</v>
      </c>
      <c r="CB284" s="143">
        <v>138</v>
      </c>
      <c r="CC284" s="143">
        <v>139.9</v>
      </c>
      <c r="CD284" s="143">
        <v>140.69999999999999</v>
      </c>
      <c r="CE284" s="143">
        <v>142.69999999999999</v>
      </c>
      <c r="CF284" s="143">
        <v>139.4</v>
      </c>
      <c r="CG284" s="143">
        <v>140.19999999999999</v>
      </c>
      <c r="CH284" s="143">
        <v>139.30000000000001</v>
      </c>
      <c r="CI284" s="143">
        <v>135.6</v>
      </c>
      <c r="CJ284" s="146">
        <v>139.4</v>
      </c>
      <c r="CK284" s="146">
        <v>139.69999999999999</v>
      </c>
      <c r="CL284" s="146">
        <v>139.80000000000001</v>
      </c>
      <c r="CM284" s="147">
        <v>140.1</v>
      </c>
      <c r="CN284" s="147">
        <v>140.80000000000001</v>
      </c>
      <c r="CO284" s="147">
        <v>140.80000000000001</v>
      </c>
      <c r="CP284" s="148">
        <v>143</v>
      </c>
      <c r="CQ284" s="149">
        <v>146</v>
      </c>
      <c r="CR284" s="149">
        <v>145.80000000000001</v>
      </c>
      <c r="CS284" s="149">
        <v>147.19999999999999</v>
      </c>
      <c r="CT284" s="149">
        <v>146</v>
      </c>
      <c r="CU284" s="150">
        <v>147.69999999999999</v>
      </c>
      <c r="CV284" s="150">
        <v>147.30000000000001</v>
      </c>
      <c r="CW284" s="150">
        <v>149.9</v>
      </c>
      <c r="CX284" s="150">
        <v>149.4</v>
      </c>
      <c r="CY284" s="150">
        <v>150.19999999999999</v>
      </c>
      <c r="CZ284" s="150">
        <v>149</v>
      </c>
      <c r="DA284" s="150">
        <v>154.80000000000001</v>
      </c>
      <c r="DB284" s="151">
        <v>156.80000000000001</v>
      </c>
      <c r="DC284" s="151">
        <v>157.19999999999999</v>
      </c>
      <c r="DD284" s="151">
        <v>159.5</v>
      </c>
      <c r="DE284" s="151">
        <v>160.6</v>
      </c>
      <c r="DF284" s="151">
        <v>165.1</v>
      </c>
      <c r="DG284" s="151">
        <v>167.4</v>
      </c>
      <c r="DH284" s="151">
        <v>170.6</v>
      </c>
      <c r="DI284" s="151">
        <v>172.4</v>
      </c>
      <c r="DJ284" s="151">
        <v>171</v>
      </c>
      <c r="DK284" s="151">
        <v>168.4</v>
      </c>
      <c r="DL284" s="151">
        <v>167.7</v>
      </c>
      <c r="DM284" s="152">
        <v>167.5</v>
      </c>
      <c r="DN284" s="152">
        <v>169.9</v>
      </c>
      <c r="DO284" s="152">
        <v>170.9</v>
      </c>
      <c r="DP284" s="152">
        <v>167.1</v>
      </c>
      <c r="DQ284" s="152">
        <v>167.6</v>
      </c>
      <c r="DR284" s="152">
        <v>165.7</v>
      </c>
      <c r="DS284" s="152">
        <v>162.5</v>
      </c>
      <c r="DT284" s="152">
        <v>166.3</v>
      </c>
      <c r="DU284" s="152">
        <v>167.4</v>
      </c>
      <c r="DV284" s="152">
        <v>163</v>
      </c>
      <c r="DW284" s="152">
        <v>161.6</v>
      </c>
      <c r="DX284" s="152">
        <v>161</v>
      </c>
      <c r="DY284" s="152">
        <v>160.9</v>
      </c>
      <c r="DZ284" s="152">
        <v>156.19999999999999</v>
      </c>
      <c r="EA284" s="152">
        <v>151.69999999999999</v>
      </c>
      <c r="EB284" s="152">
        <v>151.69999999999999</v>
      </c>
      <c r="EC284" s="152">
        <v>149.4</v>
      </c>
      <c r="ED284" s="152">
        <v>147.4</v>
      </c>
      <c r="EE284" s="152">
        <v>145.1</v>
      </c>
      <c r="EF284" s="152">
        <v>143</v>
      </c>
      <c r="EG284" s="152">
        <v>140.19999999999999</v>
      </c>
      <c r="EH284" s="152">
        <v>139.6</v>
      </c>
      <c r="EI284" s="152">
        <v>140</v>
      </c>
      <c r="EJ284" s="152">
        <v>141.80000000000001</v>
      </c>
      <c r="EK284" s="152">
        <v>139.19999999999999</v>
      </c>
      <c r="EL284" s="152">
        <v>137.4</v>
      </c>
      <c r="EM284" s="152">
        <v>137.1</v>
      </c>
      <c r="EN284" s="152">
        <v>136.80000000000001</v>
      </c>
      <c r="EO284" s="152">
        <v>137.5</v>
      </c>
      <c r="EP284" s="152">
        <v>139.9</v>
      </c>
      <c r="EQ284" s="152">
        <v>137.6</v>
      </c>
      <c r="ER284" s="152">
        <v>138.30000000000001</v>
      </c>
      <c r="ES284" s="152">
        <v>138.9</v>
      </c>
      <c r="ET284" s="152">
        <v>138.80000000000001</v>
      </c>
      <c r="EU284" s="152">
        <v>141.1</v>
      </c>
      <c r="EV284" s="152">
        <v>141.1</v>
      </c>
      <c r="EW284" s="152">
        <v>141.1</v>
      </c>
    </row>
    <row r="285" spans="1:153">
      <c r="A285" s="141" t="s">
        <v>7604</v>
      </c>
      <c r="B285" s="141" t="s">
        <v>7605</v>
      </c>
      <c r="C285" s="142">
        <v>9.11E-3</v>
      </c>
      <c r="D285" s="143">
        <v>103.6</v>
      </c>
      <c r="E285" s="143">
        <v>105.2</v>
      </c>
      <c r="F285" s="143">
        <v>103.7</v>
      </c>
      <c r="G285" s="143">
        <v>104.4</v>
      </c>
      <c r="H285" s="143">
        <v>104.4</v>
      </c>
      <c r="I285" s="143">
        <v>105</v>
      </c>
      <c r="J285" s="143">
        <v>104.4</v>
      </c>
      <c r="K285" s="143">
        <v>107.8</v>
      </c>
      <c r="L285" s="143">
        <v>107.2</v>
      </c>
      <c r="M285" s="143">
        <v>108.3</v>
      </c>
      <c r="N285" s="143">
        <v>109.2</v>
      </c>
      <c r="O285" s="143">
        <v>108.8</v>
      </c>
      <c r="P285" s="143">
        <v>110</v>
      </c>
      <c r="Q285" s="143">
        <v>112.6</v>
      </c>
      <c r="R285" s="143">
        <v>111.8</v>
      </c>
      <c r="S285" s="143">
        <v>112.6</v>
      </c>
      <c r="T285" s="143">
        <v>114.1</v>
      </c>
      <c r="U285" s="143">
        <v>114.4</v>
      </c>
      <c r="V285" s="143">
        <v>114.2</v>
      </c>
      <c r="W285" s="143">
        <v>113.6</v>
      </c>
      <c r="X285" s="143">
        <v>111.7</v>
      </c>
      <c r="Y285" s="143">
        <v>114.2</v>
      </c>
      <c r="Z285" s="143">
        <v>113.1</v>
      </c>
      <c r="AA285" s="143">
        <v>113.9</v>
      </c>
      <c r="AB285" s="143">
        <v>115</v>
      </c>
      <c r="AC285" s="143">
        <v>113.7</v>
      </c>
      <c r="AD285" s="143">
        <v>116.5</v>
      </c>
      <c r="AE285" s="143">
        <v>115.7</v>
      </c>
      <c r="AF285" s="143">
        <v>114.8</v>
      </c>
      <c r="AG285" s="143">
        <v>115.9</v>
      </c>
      <c r="AH285" s="143">
        <v>115.4</v>
      </c>
      <c r="AI285" s="143">
        <v>114.6</v>
      </c>
      <c r="AJ285" s="143">
        <v>114.3</v>
      </c>
      <c r="AK285" s="143">
        <v>113.2</v>
      </c>
      <c r="AL285" s="143">
        <v>112.4</v>
      </c>
      <c r="AM285" s="143">
        <v>112.4</v>
      </c>
      <c r="AN285" s="143">
        <v>112.2</v>
      </c>
      <c r="AO285" s="143">
        <v>113.8</v>
      </c>
      <c r="AP285" s="143">
        <v>113.7</v>
      </c>
      <c r="AQ285" s="143">
        <v>113.2</v>
      </c>
      <c r="AR285" s="143">
        <v>113</v>
      </c>
      <c r="AS285" s="143">
        <v>112.6</v>
      </c>
      <c r="AT285" s="143">
        <v>112.3</v>
      </c>
      <c r="AU285" s="143">
        <v>110.1</v>
      </c>
      <c r="AV285" s="143">
        <v>110.1</v>
      </c>
      <c r="AW285" s="143">
        <v>106.5</v>
      </c>
      <c r="AX285" s="143">
        <v>103.8</v>
      </c>
      <c r="AY285" s="143">
        <v>106.6</v>
      </c>
      <c r="AZ285" s="143">
        <v>103.2</v>
      </c>
      <c r="BA285" s="143">
        <v>105.3</v>
      </c>
      <c r="BB285" s="143">
        <v>104.5</v>
      </c>
      <c r="BC285" s="143">
        <v>103.7</v>
      </c>
      <c r="BD285" s="143">
        <v>103.9</v>
      </c>
      <c r="BE285" s="143">
        <v>104.4</v>
      </c>
      <c r="BF285" s="143">
        <v>102.8</v>
      </c>
      <c r="BG285" s="143">
        <v>104.3</v>
      </c>
      <c r="BH285" s="143">
        <v>102.3</v>
      </c>
      <c r="BI285" s="143">
        <v>104.9</v>
      </c>
      <c r="BJ285" s="143">
        <v>105.6</v>
      </c>
      <c r="BK285" s="144">
        <v>105.9</v>
      </c>
      <c r="BL285" s="143">
        <v>106</v>
      </c>
      <c r="BM285" s="143">
        <v>106</v>
      </c>
      <c r="BN285" s="143">
        <v>104.1</v>
      </c>
      <c r="BO285" s="143">
        <v>104</v>
      </c>
      <c r="BP285" s="143">
        <v>108.1</v>
      </c>
      <c r="BQ285" s="143">
        <v>108</v>
      </c>
      <c r="BR285" s="145">
        <v>107.7</v>
      </c>
      <c r="BS285" s="145">
        <v>106.1</v>
      </c>
      <c r="BT285" s="145">
        <v>106.1</v>
      </c>
      <c r="BU285" s="145">
        <v>107.5</v>
      </c>
      <c r="BV285" s="145">
        <v>105.9</v>
      </c>
      <c r="BW285" s="145">
        <v>106.1</v>
      </c>
      <c r="BX285" s="145">
        <v>105.3</v>
      </c>
      <c r="BY285" s="145">
        <v>108.2</v>
      </c>
      <c r="BZ285" s="143">
        <v>107.8</v>
      </c>
      <c r="CA285" s="143">
        <v>107.4</v>
      </c>
      <c r="CB285" s="143">
        <v>108.5</v>
      </c>
      <c r="CC285" s="143">
        <v>110.3</v>
      </c>
      <c r="CD285" s="143">
        <v>112.8</v>
      </c>
      <c r="CE285" s="143">
        <v>111.8</v>
      </c>
      <c r="CF285" s="143">
        <v>108.3</v>
      </c>
      <c r="CG285" s="143">
        <v>109.5</v>
      </c>
      <c r="CH285" s="143">
        <v>109.6</v>
      </c>
      <c r="CI285" s="143">
        <v>109.2</v>
      </c>
      <c r="CJ285" s="146">
        <v>111.3</v>
      </c>
      <c r="CK285" s="146">
        <v>111.4</v>
      </c>
      <c r="CL285" s="146">
        <v>109.9</v>
      </c>
      <c r="CM285" s="147">
        <v>106.1</v>
      </c>
      <c r="CN285" s="147">
        <v>108.9</v>
      </c>
      <c r="CO285" s="147">
        <v>107.4</v>
      </c>
      <c r="CP285" s="148">
        <v>110.6</v>
      </c>
      <c r="CQ285" s="149">
        <v>107.9</v>
      </c>
      <c r="CR285" s="149">
        <v>109.2</v>
      </c>
      <c r="CS285" s="149">
        <v>109.3</v>
      </c>
      <c r="CT285" s="149">
        <v>109.5</v>
      </c>
      <c r="CU285" s="150">
        <v>109.4</v>
      </c>
      <c r="CV285" s="150">
        <v>109.3</v>
      </c>
      <c r="CW285" s="150">
        <v>111.4</v>
      </c>
      <c r="CX285" s="150">
        <v>109</v>
      </c>
      <c r="CY285" s="150">
        <v>110.1</v>
      </c>
      <c r="CZ285" s="150">
        <v>109.1</v>
      </c>
      <c r="DA285" s="150">
        <v>109</v>
      </c>
      <c r="DB285" s="151">
        <v>109.4</v>
      </c>
      <c r="DC285" s="151">
        <v>106.3</v>
      </c>
      <c r="DD285" s="151">
        <v>108.9</v>
      </c>
      <c r="DE285" s="151">
        <v>109.2</v>
      </c>
      <c r="DF285" s="151">
        <v>109.2</v>
      </c>
      <c r="DG285" s="151">
        <v>112.7</v>
      </c>
      <c r="DH285" s="151">
        <v>112.8</v>
      </c>
      <c r="DI285" s="151">
        <v>112.2</v>
      </c>
      <c r="DJ285" s="151">
        <v>111.9</v>
      </c>
      <c r="DK285" s="151">
        <v>111.9</v>
      </c>
      <c r="DL285" s="151">
        <v>113.4</v>
      </c>
      <c r="DM285" s="152">
        <v>111.7</v>
      </c>
      <c r="DN285" s="152">
        <v>115.9</v>
      </c>
      <c r="DO285" s="152">
        <v>116.8</v>
      </c>
      <c r="DP285" s="152">
        <v>115.8</v>
      </c>
      <c r="DQ285" s="152">
        <v>113.8</v>
      </c>
      <c r="DR285" s="152">
        <v>112.3</v>
      </c>
      <c r="DS285" s="152">
        <v>116</v>
      </c>
      <c r="DT285" s="152">
        <v>118.7</v>
      </c>
      <c r="DU285" s="152">
        <v>116.6</v>
      </c>
      <c r="DV285" s="152">
        <v>116.5</v>
      </c>
      <c r="DW285" s="152">
        <v>116.5</v>
      </c>
      <c r="DX285" s="152">
        <v>117.9</v>
      </c>
      <c r="DY285" s="152">
        <v>116.5</v>
      </c>
      <c r="DZ285" s="152">
        <v>115.6</v>
      </c>
      <c r="EA285" s="152">
        <v>113.8</v>
      </c>
      <c r="EB285" s="152">
        <v>113.7</v>
      </c>
      <c r="EC285" s="152">
        <v>112.6</v>
      </c>
      <c r="ED285" s="152">
        <v>110.8</v>
      </c>
      <c r="EE285" s="152">
        <v>112.3</v>
      </c>
      <c r="EF285" s="152">
        <v>112.2</v>
      </c>
      <c r="EG285" s="152">
        <v>112</v>
      </c>
      <c r="EH285" s="152">
        <v>110.2</v>
      </c>
      <c r="EI285" s="152">
        <v>110.2</v>
      </c>
      <c r="EJ285" s="152">
        <v>110.7</v>
      </c>
      <c r="EK285" s="152">
        <v>111.2</v>
      </c>
      <c r="EL285" s="152">
        <v>111.1</v>
      </c>
      <c r="EM285" s="152">
        <v>110.6</v>
      </c>
      <c r="EN285" s="152">
        <v>110.2</v>
      </c>
      <c r="EO285" s="152">
        <v>110.6</v>
      </c>
      <c r="EP285" s="152">
        <v>111.1</v>
      </c>
      <c r="EQ285" s="152">
        <v>111.7</v>
      </c>
      <c r="ER285" s="152">
        <v>111.6</v>
      </c>
      <c r="ES285" s="152">
        <v>112.1</v>
      </c>
      <c r="ET285" s="152">
        <v>112.3</v>
      </c>
      <c r="EU285" s="152">
        <v>113.1</v>
      </c>
      <c r="EV285" s="152">
        <v>113.6</v>
      </c>
      <c r="EW285" s="152">
        <v>112.1</v>
      </c>
    </row>
    <row r="286" spans="1:153">
      <c r="A286" s="141" t="s">
        <v>7606</v>
      </c>
      <c r="B286" s="141" t="s">
        <v>7607</v>
      </c>
      <c r="C286" s="142">
        <v>8.8650000000000007E-2</v>
      </c>
      <c r="D286" s="143">
        <v>103.8</v>
      </c>
      <c r="E286" s="143">
        <v>103.6</v>
      </c>
      <c r="F286" s="143">
        <v>104.4</v>
      </c>
      <c r="G286" s="143">
        <v>106.7</v>
      </c>
      <c r="H286" s="143">
        <v>110.3</v>
      </c>
      <c r="I286" s="143">
        <v>109.5</v>
      </c>
      <c r="J286" s="143">
        <v>110.1</v>
      </c>
      <c r="K286" s="143">
        <v>110.2</v>
      </c>
      <c r="L286" s="143">
        <v>108.2</v>
      </c>
      <c r="M286" s="143">
        <v>110</v>
      </c>
      <c r="N286" s="143">
        <v>111.5</v>
      </c>
      <c r="O286" s="143">
        <v>113.7</v>
      </c>
      <c r="P286" s="143">
        <v>113.3</v>
      </c>
      <c r="Q286" s="143">
        <v>114.2</v>
      </c>
      <c r="R286" s="143">
        <v>113.3</v>
      </c>
      <c r="S286" s="143">
        <v>115.3</v>
      </c>
      <c r="T286" s="143">
        <v>116.5</v>
      </c>
      <c r="U286" s="143">
        <v>117.2</v>
      </c>
      <c r="V286" s="143">
        <v>120.6</v>
      </c>
      <c r="W286" s="143">
        <v>121.2</v>
      </c>
      <c r="X286" s="143">
        <v>121.5</v>
      </c>
      <c r="Y286" s="143">
        <v>121.2</v>
      </c>
      <c r="Z286" s="143">
        <v>126.1</v>
      </c>
      <c r="AA286" s="143">
        <v>125.8</v>
      </c>
      <c r="AB286" s="143">
        <v>127.4</v>
      </c>
      <c r="AC286" s="143">
        <v>128.30000000000001</v>
      </c>
      <c r="AD286" s="143">
        <v>128.80000000000001</v>
      </c>
      <c r="AE286" s="143">
        <v>128</v>
      </c>
      <c r="AF286" s="143">
        <v>126.6</v>
      </c>
      <c r="AG286" s="143">
        <v>129.69999999999999</v>
      </c>
      <c r="AH286" s="143">
        <v>128.1</v>
      </c>
      <c r="AI286" s="143">
        <v>132.4</v>
      </c>
      <c r="AJ286" s="143">
        <v>131.5</v>
      </c>
      <c r="AK286" s="143">
        <v>137.30000000000001</v>
      </c>
      <c r="AL286" s="143">
        <v>136.30000000000001</v>
      </c>
      <c r="AM286" s="143">
        <v>137.9</v>
      </c>
      <c r="AN286" s="143">
        <v>141.30000000000001</v>
      </c>
      <c r="AO286" s="143">
        <v>140.30000000000001</v>
      </c>
      <c r="AP286" s="143">
        <v>141.6</v>
      </c>
      <c r="AQ286" s="143">
        <v>141.19999999999999</v>
      </c>
      <c r="AR286" s="143">
        <v>143.80000000000001</v>
      </c>
      <c r="AS286" s="143">
        <v>143.69999999999999</v>
      </c>
      <c r="AT286" s="143">
        <v>144.69999999999999</v>
      </c>
      <c r="AU286" s="143">
        <v>148.1</v>
      </c>
      <c r="AV286" s="143">
        <v>147.6</v>
      </c>
      <c r="AW286" s="143">
        <v>149.1</v>
      </c>
      <c r="AX286" s="143">
        <v>149.19999999999999</v>
      </c>
      <c r="AY286" s="143">
        <v>148.5</v>
      </c>
      <c r="AZ286" s="143">
        <v>146.30000000000001</v>
      </c>
      <c r="BA286" s="143">
        <v>148.1</v>
      </c>
      <c r="BB286" s="143">
        <v>148.69999999999999</v>
      </c>
      <c r="BC286" s="143">
        <v>146.9</v>
      </c>
      <c r="BD286" s="143">
        <v>148.9</v>
      </c>
      <c r="BE286" s="143">
        <v>144.69999999999999</v>
      </c>
      <c r="BF286" s="143">
        <v>142.80000000000001</v>
      </c>
      <c r="BG286" s="143">
        <v>144.69999999999999</v>
      </c>
      <c r="BH286" s="143">
        <v>146.30000000000001</v>
      </c>
      <c r="BI286" s="143">
        <v>147.69999999999999</v>
      </c>
      <c r="BJ286" s="143">
        <v>149.19999999999999</v>
      </c>
      <c r="BK286" s="144">
        <v>148.9</v>
      </c>
      <c r="BL286" s="143">
        <v>149.1</v>
      </c>
      <c r="BM286" s="143">
        <v>149.30000000000001</v>
      </c>
      <c r="BN286" s="143">
        <v>150</v>
      </c>
      <c r="BO286" s="143">
        <v>146.1</v>
      </c>
      <c r="BP286" s="143">
        <v>145.30000000000001</v>
      </c>
      <c r="BQ286" s="143">
        <v>146.5</v>
      </c>
      <c r="BR286" s="145">
        <v>146.6</v>
      </c>
      <c r="BS286" s="145">
        <v>144.5</v>
      </c>
      <c r="BT286" s="145">
        <v>141.80000000000001</v>
      </c>
      <c r="BU286" s="145">
        <v>141.9</v>
      </c>
      <c r="BV286" s="145">
        <v>142</v>
      </c>
      <c r="BW286" s="145">
        <v>141</v>
      </c>
      <c r="BX286" s="145">
        <v>139.80000000000001</v>
      </c>
      <c r="BY286" s="145">
        <v>140.1</v>
      </c>
      <c r="BZ286" s="143">
        <v>140.69999999999999</v>
      </c>
      <c r="CA286" s="143">
        <v>141.6</v>
      </c>
      <c r="CB286" s="143">
        <v>141</v>
      </c>
      <c r="CC286" s="143">
        <v>143</v>
      </c>
      <c r="CD286" s="143">
        <v>143.6</v>
      </c>
      <c r="CE286" s="143">
        <v>145.9</v>
      </c>
      <c r="CF286" s="143">
        <v>142.6</v>
      </c>
      <c r="CG286" s="143">
        <v>143.4</v>
      </c>
      <c r="CH286" s="143">
        <v>142.4</v>
      </c>
      <c r="CI286" s="143">
        <v>138.30000000000001</v>
      </c>
      <c r="CJ286" s="146">
        <v>142.19999999999999</v>
      </c>
      <c r="CK286" s="146">
        <v>142.6</v>
      </c>
      <c r="CL286" s="146">
        <v>142.9</v>
      </c>
      <c r="CM286" s="147">
        <v>143.6</v>
      </c>
      <c r="CN286" s="147">
        <v>144.1</v>
      </c>
      <c r="CO286" s="147">
        <v>144.30000000000001</v>
      </c>
      <c r="CP286" s="148">
        <v>146.30000000000001</v>
      </c>
      <c r="CQ286" s="149">
        <v>149.9</v>
      </c>
      <c r="CR286" s="149">
        <v>149.5</v>
      </c>
      <c r="CS286" s="149">
        <v>151.1</v>
      </c>
      <c r="CT286" s="149">
        <v>149.80000000000001</v>
      </c>
      <c r="CU286" s="150">
        <v>151.69999999999999</v>
      </c>
      <c r="CV286" s="150">
        <v>151.19999999999999</v>
      </c>
      <c r="CW286" s="150">
        <v>153.9</v>
      </c>
      <c r="CX286" s="150">
        <v>153.5</v>
      </c>
      <c r="CY286" s="150">
        <v>154.30000000000001</v>
      </c>
      <c r="CZ286" s="150">
        <v>153.1</v>
      </c>
      <c r="DA286" s="150">
        <v>159.5</v>
      </c>
      <c r="DB286" s="151">
        <v>161.69999999999999</v>
      </c>
      <c r="DC286" s="151">
        <v>162.4</v>
      </c>
      <c r="DD286" s="151">
        <v>164.8</v>
      </c>
      <c r="DE286" s="151">
        <v>165.8</v>
      </c>
      <c r="DF286" s="151">
        <v>170.9</v>
      </c>
      <c r="DG286" s="151">
        <v>173.1</v>
      </c>
      <c r="DH286" s="151">
        <v>176.5</v>
      </c>
      <c r="DI286" s="151">
        <v>178.6</v>
      </c>
      <c r="DJ286" s="151">
        <v>177</v>
      </c>
      <c r="DK286" s="151">
        <v>174.2</v>
      </c>
      <c r="DL286" s="151">
        <v>173.2</v>
      </c>
      <c r="DM286" s="152">
        <v>173.2</v>
      </c>
      <c r="DN286" s="152">
        <v>175.5</v>
      </c>
      <c r="DO286" s="152">
        <v>176.4</v>
      </c>
      <c r="DP286" s="152">
        <v>172.4</v>
      </c>
      <c r="DQ286" s="152">
        <v>173.2</v>
      </c>
      <c r="DR286" s="152">
        <v>171.2</v>
      </c>
      <c r="DS286" s="152">
        <v>167.3</v>
      </c>
      <c r="DT286" s="152">
        <v>171.2</v>
      </c>
      <c r="DU286" s="152">
        <v>172.6</v>
      </c>
      <c r="DV286" s="152">
        <v>167.7</v>
      </c>
      <c r="DW286" s="152">
        <v>166.2</v>
      </c>
      <c r="DX286" s="152">
        <v>165.4</v>
      </c>
      <c r="DY286" s="152">
        <v>165.5</v>
      </c>
      <c r="DZ286" s="152">
        <v>160.4</v>
      </c>
      <c r="EA286" s="152">
        <v>155.6</v>
      </c>
      <c r="EB286" s="152">
        <v>155.69999999999999</v>
      </c>
      <c r="EC286" s="152">
        <v>153.19999999999999</v>
      </c>
      <c r="ED286" s="152">
        <v>151.1</v>
      </c>
      <c r="EE286" s="152">
        <v>148.5</v>
      </c>
      <c r="EF286" s="152">
        <v>146.19999999999999</v>
      </c>
      <c r="EG286" s="152">
        <v>143.1</v>
      </c>
      <c r="EH286" s="152">
        <v>142.6</v>
      </c>
      <c r="EI286" s="152">
        <v>143</v>
      </c>
      <c r="EJ286" s="152">
        <v>145</v>
      </c>
      <c r="EK286" s="152">
        <v>142.1</v>
      </c>
      <c r="EL286" s="152">
        <v>140.1</v>
      </c>
      <c r="EM286" s="152">
        <v>139.80000000000001</v>
      </c>
      <c r="EN286" s="152">
        <v>139.5</v>
      </c>
      <c r="EO286" s="152">
        <v>140.30000000000001</v>
      </c>
      <c r="EP286" s="152">
        <v>142.9</v>
      </c>
      <c r="EQ286" s="152">
        <v>140.19999999999999</v>
      </c>
      <c r="ER286" s="152">
        <v>141.1</v>
      </c>
      <c r="ES286" s="152">
        <v>141.6</v>
      </c>
      <c r="ET286" s="152">
        <v>141.5</v>
      </c>
      <c r="EU286" s="152">
        <v>143.9</v>
      </c>
      <c r="EV286" s="152">
        <v>143.9</v>
      </c>
      <c r="EW286" s="152">
        <v>144</v>
      </c>
    </row>
    <row r="287" spans="1:153">
      <c r="A287" s="141" t="s">
        <v>7608</v>
      </c>
      <c r="B287" s="141" t="s">
        <v>7609</v>
      </c>
      <c r="C287" s="142">
        <v>0.20089000000000001</v>
      </c>
      <c r="D287" s="143">
        <v>102.8</v>
      </c>
      <c r="E287" s="143">
        <v>103.7</v>
      </c>
      <c r="F287" s="143">
        <v>105</v>
      </c>
      <c r="G287" s="143">
        <v>103.1</v>
      </c>
      <c r="H287" s="143">
        <v>101.5</v>
      </c>
      <c r="I287" s="143">
        <v>102.1</v>
      </c>
      <c r="J287" s="143">
        <v>101</v>
      </c>
      <c r="K287" s="143">
        <v>101.4</v>
      </c>
      <c r="L287" s="143">
        <v>101.8</v>
      </c>
      <c r="M287" s="143">
        <v>102</v>
      </c>
      <c r="N287" s="143">
        <v>101.2</v>
      </c>
      <c r="O287" s="143">
        <v>102.4</v>
      </c>
      <c r="P287" s="143">
        <v>105.4</v>
      </c>
      <c r="Q287" s="143">
        <v>107.3</v>
      </c>
      <c r="R287" s="143">
        <v>106.9</v>
      </c>
      <c r="S287" s="143">
        <v>110</v>
      </c>
      <c r="T287" s="143">
        <v>109.7</v>
      </c>
      <c r="U287" s="143">
        <v>110.8</v>
      </c>
      <c r="V287" s="143">
        <v>112.2</v>
      </c>
      <c r="W287" s="143">
        <v>111.4</v>
      </c>
      <c r="X287" s="143">
        <v>112.1</v>
      </c>
      <c r="Y287" s="143">
        <v>110.8</v>
      </c>
      <c r="Z287" s="143">
        <v>111</v>
      </c>
      <c r="AA287" s="143">
        <v>112.2</v>
      </c>
      <c r="AB287" s="143">
        <v>111.5</v>
      </c>
      <c r="AC287" s="143">
        <v>111.5</v>
      </c>
      <c r="AD287" s="143">
        <v>112.3</v>
      </c>
      <c r="AE287" s="143">
        <v>112.5</v>
      </c>
      <c r="AF287" s="143">
        <v>112.6</v>
      </c>
      <c r="AG287" s="143">
        <v>113</v>
      </c>
      <c r="AH287" s="143">
        <v>114.7</v>
      </c>
      <c r="AI287" s="143">
        <v>113.9</v>
      </c>
      <c r="AJ287" s="143">
        <v>112.9</v>
      </c>
      <c r="AK287" s="143">
        <v>111.8</v>
      </c>
      <c r="AL287" s="143">
        <v>110.5</v>
      </c>
      <c r="AM287" s="143">
        <v>110.2</v>
      </c>
      <c r="AN287" s="143">
        <v>111.1</v>
      </c>
      <c r="AO287" s="143">
        <v>111.6</v>
      </c>
      <c r="AP287" s="143">
        <v>111.7</v>
      </c>
      <c r="AQ287" s="143">
        <v>111.4</v>
      </c>
      <c r="AR287" s="143">
        <v>112.2</v>
      </c>
      <c r="AS287" s="143">
        <v>111.5</v>
      </c>
      <c r="AT287" s="143">
        <v>113.8</v>
      </c>
      <c r="AU287" s="143">
        <v>114.1</v>
      </c>
      <c r="AV287" s="143">
        <v>114.6</v>
      </c>
      <c r="AW287" s="143">
        <v>112.7</v>
      </c>
      <c r="AX287" s="143">
        <v>111.4</v>
      </c>
      <c r="AY287" s="143">
        <v>111.2</v>
      </c>
      <c r="AZ287" s="143">
        <v>112.1</v>
      </c>
      <c r="BA287" s="143">
        <v>113.7</v>
      </c>
      <c r="BB287" s="143">
        <v>110.8</v>
      </c>
      <c r="BC287" s="143">
        <v>112.1</v>
      </c>
      <c r="BD287" s="143">
        <v>109.4</v>
      </c>
      <c r="BE287" s="143">
        <v>107.8</v>
      </c>
      <c r="BF287" s="143">
        <v>110.7</v>
      </c>
      <c r="BG287" s="143">
        <v>113.4</v>
      </c>
      <c r="BH287" s="143">
        <v>114.7</v>
      </c>
      <c r="BI287" s="143">
        <v>116.4</v>
      </c>
      <c r="BJ287" s="143">
        <v>116.2</v>
      </c>
      <c r="BK287" s="144">
        <v>117.3</v>
      </c>
      <c r="BL287" s="143">
        <v>116.2</v>
      </c>
      <c r="BM287" s="143">
        <v>117.4</v>
      </c>
      <c r="BN287" s="143">
        <v>117.5</v>
      </c>
      <c r="BO287" s="143">
        <v>116.4</v>
      </c>
      <c r="BP287" s="143">
        <v>116.4</v>
      </c>
      <c r="BQ287" s="143">
        <v>117.5</v>
      </c>
      <c r="BR287" s="145">
        <v>116.8</v>
      </c>
      <c r="BS287" s="145">
        <v>116.8</v>
      </c>
      <c r="BT287" s="145">
        <v>117.9</v>
      </c>
      <c r="BU287" s="145">
        <v>120.1</v>
      </c>
      <c r="BV287" s="145">
        <v>118.9</v>
      </c>
      <c r="BW287" s="145">
        <v>118.6</v>
      </c>
      <c r="BX287" s="145">
        <v>118.5</v>
      </c>
      <c r="BY287" s="145">
        <v>115.9</v>
      </c>
      <c r="BZ287" s="143">
        <v>117.6</v>
      </c>
      <c r="CA287" s="143">
        <v>116.5</v>
      </c>
      <c r="CB287" s="143">
        <v>117.8</v>
      </c>
      <c r="CC287" s="143">
        <v>118.1</v>
      </c>
      <c r="CD287" s="143">
        <v>120.4</v>
      </c>
      <c r="CE287" s="143">
        <v>120.3</v>
      </c>
      <c r="CF287" s="143">
        <v>120.5</v>
      </c>
      <c r="CG287" s="143">
        <v>119.4</v>
      </c>
      <c r="CH287" s="143">
        <v>119</v>
      </c>
      <c r="CI287" s="143">
        <v>116.8</v>
      </c>
      <c r="CJ287" s="146">
        <v>115.7</v>
      </c>
      <c r="CK287" s="146">
        <v>116.6</v>
      </c>
      <c r="CL287" s="146">
        <v>117.3</v>
      </c>
      <c r="CM287" s="147">
        <v>115.4</v>
      </c>
      <c r="CN287" s="147">
        <v>116.4</v>
      </c>
      <c r="CO287" s="147">
        <v>117.7</v>
      </c>
      <c r="CP287" s="148">
        <v>118.1</v>
      </c>
      <c r="CQ287" s="149">
        <v>117.9</v>
      </c>
      <c r="CR287" s="149">
        <v>116</v>
      </c>
      <c r="CS287" s="149">
        <v>116.1</v>
      </c>
      <c r="CT287" s="149">
        <v>116.7</v>
      </c>
      <c r="CU287" s="150">
        <v>117.4</v>
      </c>
      <c r="CV287" s="150">
        <v>117.3</v>
      </c>
      <c r="CW287" s="150">
        <v>119.8</v>
      </c>
      <c r="CX287" s="150">
        <v>118.3</v>
      </c>
      <c r="CY287" s="150">
        <v>116.8</v>
      </c>
      <c r="CZ287" s="150">
        <v>119.1</v>
      </c>
      <c r="DA287" s="150">
        <v>114.5</v>
      </c>
      <c r="DB287" s="151">
        <v>115.2</v>
      </c>
      <c r="DC287" s="151">
        <v>114.7</v>
      </c>
      <c r="DD287" s="151">
        <v>114.7</v>
      </c>
      <c r="DE287" s="151">
        <v>115.7</v>
      </c>
      <c r="DF287" s="151">
        <v>117.6</v>
      </c>
      <c r="DG287" s="151">
        <v>117.9</v>
      </c>
      <c r="DH287" s="151">
        <v>119.5</v>
      </c>
      <c r="DI287" s="151">
        <v>122</v>
      </c>
      <c r="DJ287" s="151">
        <v>122.2</v>
      </c>
      <c r="DK287" s="151">
        <v>123.9</v>
      </c>
      <c r="DL287" s="151">
        <v>123</v>
      </c>
      <c r="DM287" s="152">
        <v>126.5</v>
      </c>
      <c r="DN287" s="152">
        <v>127.8</v>
      </c>
      <c r="DO287" s="152">
        <v>128.19999999999999</v>
      </c>
      <c r="DP287" s="152">
        <v>129.30000000000001</v>
      </c>
      <c r="DQ287" s="152">
        <v>128.80000000000001</v>
      </c>
      <c r="DR287" s="152">
        <v>130.9</v>
      </c>
      <c r="DS287" s="152">
        <v>132.30000000000001</v>
      </c>
      <c r="DT287" s="152">
        <v>133.9</v>
      </c>
      <c r="DU287" s="152">
        <v>135.1</v>
      </c>
      <c r="DV287" s="152">
        <v>135</v>
      </c>
      <c r="DW287" s="152">
        <v>136</v>
      </c>
      <c r="DX287" s="152">
        <v>133.9</v>
      </c>
      <c r="DY287" s="152">
        <v>132.5</v>
      </c>
      <c r="DZ287" s="152">
        <v>130.4</v>
      </c>
      <c r="EA287" s="152">
        <v>130.4</v>
      </c>
      <c r="EB287" s="152">
        <v>131.9</v>
      </c>
      <c r="EC287" s="152">
        <v>129.19999999999999</v>
      </c>
      <c r="ED287" s="152">
        <v>130.4</v>
      </c>
      <c r="EE287" s="152">
        <v>127.9</v>
      </c>
      <c r="EF287" s="152">
        <v>129.6</v>
      </c>
      <c r="EG287" s="152">
        <v>130.30000000000001</v>
      </c>
      <c r="EH287" s="152">
        <v>129.69999999999999</v>
      </c>
      <c r="EI287" s="152">
        <v>127.8</v>
      </c>
      <c r="EJ287" s="152">
        <v>124.5</v>
      </c>
      <c r="EK287" s="152">
        <v>125.2</v>
      </c>
      <c r="EL287" s="152">
        <v>131</v>
      </c>
      <c r="EM287" s="152">
        <v>131.19999999999999</v>
      </c>
      <c r="EN287" s="152">
        <v>130.4</v>
      </c>
      <c r="EO287" s="152">
        <v>130.80000000000001</v>
      </c>
      <c r="EP287" s="152">
        <v>132.5</v>
      </c>
      <c r="EQ287" s="152">
        <v>131.6</v>
      </c>
      <c r="ER287" s="152">
        <v>131.9</v>
      </c>
      <c r="ES287" s="152">
        <v>132.1</v>
      </c>
      <c r="ET287" s="152">
        <v>135.1</v>
      </c>
      <c r="EU287" s="152">
        <v>136.69999999999999</v>
      </c>
      <c r="EV287" s="152">
        <v>133.69999999999999</v>
      </c>
      <c r="EW287" s="152">
        <v>135.80000000000001</v>
      </c>
    </row>
    <row r="288" spans="1:153">
      <c r="A288" s="141" t="s">
        <v>7610</v>
      </c>
      <c r="B288" s="141" t="s">
        <v>7611</v>
      </c>
      <c r="C288" s="142">
        <v>7.2969999999999993E-2</v>
      </c>
      <c r="D288" s="143">
        <v>101.9</v>
      </c>
      <c r="E288" s="143">
        <v>101.1</v>
      </c>
      <c r="F288" s="143">
        <v>102.1</v>
      </c>
      <c r="G288" s="143">
        <v>100.4</v>
      </c>
      <c r="H288" s="143">
        <v>98.7</v>
      </c>
      <c r="I288" s="143">
        <v>98.4</v>
      </c>
      <c r="J288" s="143">
        <v>99.4</v>
      </c>
      <c r="K288" s="143">
        <v>98.7</v>
      </c>
      <c r="L288" s="143">
        <v>98.6</v>
      </c>
      <c r="M288" s="143">
        <v>98.3</v>
      </c>
      <c r="N288" s="143">
        <v>99.1</v>
      </c>
      <c r="O288" s="143">
        <v>99.5</v>
      </c>
      <c r="P288" s="143">
        <v>99.5</v>
      </c>
      <c r="Q288" s="143">
        <v>98.7</v>
      </c>
      <c r="R288" s="143">
        <v>99.5</v>
      </c>
      <c r="S288" s="143">
        <v>101.5</v>
      </c>
      <c r="T288" s="143">
        <v>101.9</v>
      </c>
      <c r="U288" s="143">
        <v>104.6</v>
      </c>
      <c r="V288" s="143">
        <v>107</v>
      </c>
      <c r="W288" s="143">
        <v>107.2</v>
      </c>
      <c r="X288" s="143">
        <v>105.3</v>
      </c>
      <c r="Y288" s="143">
        <v>104.9</v>
      </c>
      <c r="Z288" s="143">
        <v>105.4</v>
      </c>
      <c r="AA288" s="143">
        <v>105.6</v>
      </c>
      <c r="AB288" s="143">
        <v>105.1</v>
      </c>
      <c r="AC288" s="143">
        <v>103.5</v>
      </c>
      <c r="AD288" s="143">
        <v>102.4</v>
      </c>
      <c r="AE288" s="143">
        <v>102.1</v>
      </c>
      <c r="AF288" s="143">
        <v>102.8</v>
      </c>
      <c r="AG288" s="143">
        <v>102.8</v>
      </c>
      <c r="AH288" s="143">
        <v>102.8</v>
      </c>
      <c r="AI288" s="143">
        <v>101.2</v>
      </c>
      <c r="AJ288" s="143">
        <v>100.8</v>
      </c>
      <c r="AK288" s="143">
        <v>100.1</v>
      </c>
      <c r="AL288" s="143">
        <v>96.5</v>
      </c>
      <c r="AM288" s="143">
        <v>93.9</v>
      </c>
      <c r="AN288" s="143">
        <v>93.7</v>
      </c>
      <c r="AO288" s="143">
        <v>93.6</v>
      </c>
      <c r="AP288" s="143">
        <v>95.5</v>
      </c>
      <c r="AQ288" s="143">
        <v>95.1</v>
      </c>
      <c r="AR288" s="143">
        <v>94.2</v>
      </c>
      <c r="AS288" s="143">
        <v>92.6</v>
      </c>
      <c r="AT288" s="143">
        <v>93.5</v>
      </c>
      <c r="AU288" s="143">
        <v>90.8</v>
      </c>
      <c r="AV288" s="143">
        <v>89.1</v>
      </c>
      <c r="AW288" s="143">
        <v>85</v>
      </c>
      <c r="AX288" s="143">
        <v>84.1</v>
      </c>
      <c r="AY288" s="143">
        <v>81.8</v>
      </c>
      <c r="AZ288" s="143">
        <v>82.1</v>
      </c>
      <c r="BA288" s="143">
        <v>82.9</v>
      </c>
      <c r="BB288" s="143">
        <v>83.4</v>
      </c>
      <c r="BC288" s="143">
        <v>81.5</v>
      </c>
      <c r="BD288" s="143">
        <v>82.3</v>
      </c>
      <c r="BE288" s="143">
        <v>81.599999999999994</v>
      </c>
      <c r="BF288" s="143">
        <v>83.1</v>
      </c>
      <c r="BG288" s="143">
        <v>82.5</v>
      </c>
      <c r="BH288" s="143">
        <v>83.1</v>
      </c>
      <c r="BI288" s="143">
        <v>85.7</v>
      </c>
      <c r="BJ288" s="143">
        <v>86.7</v>
      </c>
      <c r="BK288" s="144">
        <v>87.5</v>
      </c>
      <c r="BL288" s="143">
        <v>87.5</v>
      </c>
      <c r="BM288" s="143">
        <v>86.6</v>
      </c>
      <c r="BN288" s="143">
        <v>86.1</v>
      </c>
      <c r="BO288" s="143">
        <v>83.4</v>
      </c>
      <c r="BP288" s="143">
        <v>83.9</v>
      </c>
      <c r="BQ288" s="143">
        <v>85.2</v>
      </c>
      <c r="BR288" s="145">
        <v>85.9</v>
      </c>
      <c r="BS288" s="145">
        <v>86.8</v>
      </c>
      <c r="BT288" s="145">
        <v>87.1</v>
      </c>
      <c r="BU288" s="145">
        <v>91.7</v>
      </c>
      <c r="BV288" s="145">
        <v>90.7</v>
      </c>
      <c r="BW288" s="145">
        <v>90.8</v>
      </c>
      <c r="BX288" s="145">
        <v>91.8</v>
      </c>
      <c r="BY288" s="145">
        <v>93.6</v>
      </c>
      <c r="BZ288" s="143">
        <v>94.5</v>
      </c>
      <c r="CA288" s="143">
        <v>92.3</v>
      </c>
      <c r="CB288" s="143">
        <v>94.8</v>
      </c>
      <c r="CC288" s="143">
        <v>96.3</v>
      </c>
      <c r="CD288" s="143">
        <v>99.1</v>
      </c>
      <c r="CE288" s="143">
        <v>100.4</v>
      </c>
      <c r="CF288" s="143">
        <v>99.8</v>
      </c>
      <c r="CG288" s="143">
        <v>96.1</v>
      </c>
      <c r="CH288" s="143">
        <v>94.9</v>
      </c>
      <c r="CI288" s="143">
        <v>91.8</v>
      </c>
      <c r="CJ288" s="146">
        <v>91</v>
      </c>
      <c r="CK288" s="146">
        <v>90.6</v>
      </c>
      <c r="CL288" s="146">
        <v>90.6</v>
      </c>
      <c r="CM288" s="147">
        <v>90.4</v>
      </c>
      <c r="CN288" s="147">
        <v>90.8</v>
      </c>
      <c r="CO288" s="147">
        <v>90.4</v>
      </c>
      <c r="CP288" s="148">
        <v>90.4</v>
      </c>
      <c r="CQ288" s="149">
        <v>89.1</v>
      </c>
      <c r="CR288" s="149">
        <v>85.1</v>
      </c>
      <c r="CS288" s="149">
        <v>84</v>
      </c>
      <c r="CT288" s="149">
        <v>84.1</v>
      </c>
      <c r="CU288" s="150">
        <v>84.3</v>
      </c>
      <c r="CV288" s="150">
        <v>84.3</v>
      </c>
      <c r="CW288" s="150">
        <v>83.7</v>
      </c>
      <c r="CX288" s="150">
        <v>83.2</v>
      </c>
      <c r="CY288" s="150">
        <v>82.9</v>
      </c>
      <c r="CZ288" s="150">
        <v>83.1</v>
      </c>
      <c r="DA288" s="150">
        <v>79.900000000000006</v>
      </c>
      <c r="DB288" s="151">
        <v>82.4</v>
      </c>
      <c r="DC288" s="151">
        <v>80.400000000000006</v>
      </c>
      <c r="DD288" s="151">
        <v>83</v>
      </c>
      <c r="DE288" s="151">
        <v>85.1</v>
      </c>
      <c r="DF288" s="151">
        <v>88</v>
      </c>
      <c r="DG288" s="151">
        <v>91</v>
      </c>
      <c r="DH288" s="151">
        <v>95.1</v>
      </c>
      <c r="DI288" s="151">
        <v>97.5</v>
      </c>
      <c r="DJ288" s="151">
        <v>101.9</v>
      </c>
      <c r="DK288" s="151">
        <v>100.4</v>
      </c>
      <c r="DL288" s="151">
        <v>101.5</v>
      </c>
      <c r="DM288" s="152">
        <v>101.7</v>
      </c>
      <c r="DN288" s="152">
        <v>101.6</v>
      </c>
      <c r="DO288" s="152">
        <v>102.5</v>
      </c>
      <c r="DP288" s="152">
        <v>105</v>
      </c>
      <c r="DQ288" s="152">
        <v>103.2</v>
      </c>
      <c r="DR288" s="152">
        <v>104.4</v>
      </c>
      <c r="DS288" s="152">
        <v>106.2</v>
      </c>
      <c r="DT288" s="152">
        <v>108.5</v>
      </c>
      <c r="DU288" s="152">
        <v>108.9</v>
      </c>
      <c r="DV288" s="152">
        <v>107.7</v>
      </c>
      <c r="DW288" s="152">
        <v>108.9</v>
      </c>
      <c r="DX288" s="152">
        <v>105.8</v>
      </c>
      <c r="DY288" s="152">
        <v>103.1</v>
      </c>
      <c r="DZ288" s="152">
        <v>100.7</v>
      </c>
      <c r="EA288" s="152">
        <v>98.5</v>
      </c>
      <c r="EB288" s="152">
        <v>100.6</v>
      </c>
      <c r="EC288" s="152">
        <v>97.8</v>
      </c>
      <c r="ED288" s="152">
        <v>96.2</v>
      </c>
      <c r="EE288" s="152">
        <v>98.8</v>
      </c>
      <c r="EF288" s="152">
        <v>99.1</v>
      </c>
      <c r="EG288" s="152">
        <v>97.3</v>
      </c>
      <c r="EH288" s="152">
        <v>95.5</v>
      </c>
      <c r="EI288" s="152">
        <v>93.7</v>
      </c>
      <c r="EJ288" s="152">
        <v>91.9</v>
      </c>
      <c r="EK288" s="152">
        <v>91.6</v>
      </c>
      <c r="EL288" s="152">
        <v>93</v>
      </c>
      <c r="EM288" s="152">
        <v>94.8</v>
      </c>
      <c r="EN288" s="152">
        <v>92.3</v>
      </c>
      <c r="EO288" s="152">
        <v>90.4</v>
      </c>
      <c r="EP288" s="152">
        <v>93.5</v>
      </c>
      <c r="EQ288" s="152">
        <v>92.1</v>
      </c>
      <c r="ER288" s="152">
        <v>91.8</v>
      </c>
      <c r="ES288" s="152">
        <v>92.3</v>
      </c>
      <c r="ET288" s="152">
        <v>91.5</v>
      </c>
      <c r="EU288" s="152">
        <v>90.8</v>
      </c>
      <c r="EV288" s="152">
        <v>90.6</v>
      </c>
      <c r="EW288" s="152">
        <v>91</v>
      </c>
    </row>
    <row r="289" spans="1:153">
      <c r="A289" s="141" t="s">
        <v>7612</v>
      </c>
      <c r="B289" s="141" t="s">
        <v>7613</v>
      </c>
      <c r="C289" s="142">
        <v>0.12792000000000001</v>
      </c>
      <c r="D289" s="143">
        <v>103.4</v>
      </c>
      <c r="E289" s="143">
        <v>105.2</v>
      </c>
      <c r="F289" s="143">
        <v>106.7</v>
      </c>
      <c r="G289" s="143">
        <v>104.6</v>
      </c>
      <c r="H289" s="143">
        <v>103.1</v>
      </c>
      <c r="I289" s="143">
        <v>104.1</v>
      </c>
      <c r="J289" s="143">
        <v>101.8</v>
      </c>
      <c r="K289" s="143">
        <v>102.9</v>
      </c>
      <c r="L289" s="143">
        <v>103.6</v>
      </c>
      <c r="M289" s="143">
        <v>104.1</v>
      </c>
      <c r="N289" s="143">
        <v>102.4</v>
      </c>
      <c r="O289" s="143">
        <v>104</v>
      </c>
      <c r="P289" s="143">
        <v>108.8</v>
      </c>
      <c r="Q289" s="143">
        <v>112.2</v>
      </c>
      <c r="R289" s="143">
        <v>111.1</v>
      </c>
      <c r="S289" s="143">
        <v>114.9</v>
      </c>
      <c r="T289" s="143">
        <v>114.2</v>
      </c>
      <c r="U289" s="143">
        <v>114.4</v>
      </c>
      <c r="V289" s="143">
        <v>115.2</v>
      </c>
      <c r="W289" s="143">
        <v>113.9</v>
      </c>
      <c r="X289" s="143">
        <v>116.1</v>
      </c>
      <c r="Y289" s="143">
        <v>114.2</v>
      </c>
      <c r="Z289" s="143">
        <v>114.2</v>
      </c>
      <c r="AA289" s="143">
        <v>115.9</v>
      </c>
      <c r="AB289" s="143">
        <v>115.2</v>
      </c>
      <c r="AC289" s="143">
        <v>116</v>
      </c>
      <c r="AD289" s="143">
        <v>118</v>
      </c>
      <c r="AE289" s="143">
        <v>118.5</v>
      </c>
      <c r="AF289" s="143">
        <v>118.1</v>
      </c>
      <c r="AG289" s="143">
        <v>118.9</v>
      </c>
      <c r="AH289" s="143">
        <v>121.4</v>
      </c>
      <c r="AI289" s="143">
        <v>121.2</v>
      </c>
      <c r="AJ289" s="143">
        <v>119.8</v>
      </c>
      <c r="AK289" s="143">
        <v>118.5</v>
      </c>
      <c r="AL289" s="143">
        <v>118.5</v>
      </c>
      <c r="AM289" s="143">
        <v>119.5</v>
      </c>
      <c r="AN289" s="143">
        <v>121</v>
      </c>
      <c r="AO289" s="143">
        <v>121.9</v>
      </c>
      <c r="AP289" s="143">
        <v>120.9</v>
      </c>
      <c r="AQ289" s="143">
        <v>120.6</v>
      </c>
      <c r="AR289" s="143">
        <v>122.5</v>
      </c>
      <c r="AS289" s="143">
        <v>122.3</v>
      </c>
      <c r="AT289" s="143">
        <v>125.3</v>
      </c>
      <c r="AU289" s="143">
        <v>127.4</v>
      </c>
      <c r="AV289" s="143">
        <v>129.1</v>
      </c>
      <c r="AW289" s="143">
        <v>128.6</v>
      </c>
      <c r="AX289" s="143">
        <v>127</v>
      </c>
      <c r="AY289" s="143">
        <v>127.9</v>
      </c>
      <c r="AZ289" s="143">
        <v>129.19999999999999</v>
      </c>
      <c r="BA289" s="143">
        <v>131.19999999999999</v>
      </c>
      <c r="BB289" s="143">
        <v>126.4</v>
      </c>
      <c r="BC289" s="143">
        <v>129.5</v>
      </c>
      <c r="BD289" s="143">
        <v>124.9</v>
      </c>
      <c r="BE289" s="143">
        <v>122.8</v>
      </c>
      <c r="BF289" s="143">
        <v>126.5</v>
      </c>
      <c r="BG289" s="143">
        <v>131.1</v>
      </c>
      <c r="BH289" s="143">
        <v>132.80000000000001</v>
      </c>
      <c r="BI289" s="143">
        <v>133.9</v>
      </c>
      <c r="BJ289" s="143">
        <v>133.1</v>
      </c>
      <c r="BK289" s="144">
        <v>134.30000000000001</v>
      </c>
      <c r="BL289" s="143">
        <v>132.6</v>
      </c>
      <c r="BM289" s="143">
        <v>135.1</v>
      </c>
      <c r="BN289" s="143">
        <v>135.4</v>
      </c>
      <c r="BO289" s="143">
        <v>135.30000000000001</v>
      </c>
      <c r="BP289" s="143">
        <v>135</v>
      </c>
      <c r="BQ289" s="143">
        <v>135.9</v>
      </c>
      <c r="BR289" s="145">
        <v>134.4</v>
      </c>
      <c r="BS289" s="145">
        <v>134</v>
      </c>
      <c r="BT289" s="145">
        <v>135.4</v>
      </c>
      <c r="BU289" s="145">
        <v>136.30000000000001</v>
      </c>
      <c r="BV289" s="145">
        <v>135</v>
      </c>
      <c r="BW289" s="145">
        <v>134.4</v>
      </c>
      <c r="BX289" s="145">
        <v>133.69999999999999</v>
      </c>
      <c r="BY289" s="145">
        <v>128.69999999999999</v>
      </c>
      <c r="BZ289" s="143">
        <v>130.9</v>
      </c>
      <c r="CA289" s="143">
        <v>130.30000000000001</v>
      </c>
      <c r="CB289" s="143">
        <v>131</v>
      </c>
      <c r="CC289" s="143">
        <v>130.6</v>
      </c>
      <c r="CD289" s="143">
        <v>132.5</v>
      </c>
      <c r="CE289" s="143">
        <v>131.69999999999999</v>
      </c>
      <c r="CF289" s="143">
        <v>132.4</v>
      </c>
      <c r="CG289" s="143">
        <v>132.69999999999999</v>
      </c>
      <c r="CH289" s="143">
        <v>132.80000000000001</v>
      </c>
      <c r="CI289" s="143">
        <v>131</v>
      </c>
      <c r="CJ289" s="146">
        <v>129.80000000000001</v>
      </c>
      <c r="CK289" s="146">
        <v>131.4</v>
      </c>
      <c r="CL289" s="146">
        <v>132.5</v>
      </c>
      <c r="CM289" s="147">
        <v>129.69999999999999</v>
      </c>
      <c r="CN289" s="147">
        <v>130.9</v>
      </c>
      <c r="CO289" s="147">
        <v>133.19999999999999</v>
      </c>
      <c r="CP289" s="148">
        <v>133.9</v>
      </c>
      <c r="CQ289" s="149">
        <v>134.4</v>
      </c>
      <c r="CR289" s="149">
        <v>133.69999999999999</v>
      </c>
      <c r="CS289" s="149">
        <v>134.4</v>
      </c>
      <c r="CT289" s="149">
        <v>135.30000000000001</v>
      </c>
      <c r="CU289" s="150">
        <v>136.19999999999999</v>
      </c>
      <c r="CV289" s="150">
        <v>136.1</v>
      </c>
      <c r="CW289" s="150">
        <v>140.5</v>
      </c>
      <c r="CX289" s="150">
        <v>138.4</v>
      </c>
      <c r="CY289" s="150">
        <v>136.19999999999999</v>
      </c>
      <c r="CZ289" s="150">
        <v>139.69999999999999</v>
      </c>
      <c r="DA289" s="150">
        <v>134.30000000000001</v>
      </c>
      <c r="DB289" s="151">
        <v>133.9</v>
      </c>
      <c r="DC289" s="151">
        <v>134.30000000000001</v>
      </c>
      <c r="DD289" s="151">
        <v>132.80000000000001</v>
      </c>
      <c r="DE289" s="151">
        <v>133.1</v>
      </c>
      <c r="DF289" s="151">
        <v>134.5</v>
      </c>
      <c r="DG289" s="151">
        <v>133.30000000000001</v>
      </c>
      <c r="DH289" s="151">
        <v>133.5</v>
      </c>
      <c r="DI289" s="151">
        <v>135.9</v>
      </c>
      <c r="DJ289" s="151">
        <v>133.80000000000001</v>
      </c>
      <c r="DK289" s="151">
        <v>137.30000000000001</v>
      </c>
      <c r="DL289" s="151">
        <v>135.19999999999999</v>
      </c>
      <c r="DM289" s="152">
        <v>140.6</v>
      </c>
      <c r="DN289" s="152">
        <v>142.69999999999999</v>
      </c>
      <c r="DO289" s="152">
        <v>142.9</v>
      </c>
      <c r="DP289" s="152">
        <v>143.19999999999999</v>
      </c>
      <c r="DQ289" s="152">
        <v>143.4</v>
      </c>
      <c r="DR289" s="152">
        <v>146.1</v>
      </c>
      <c r="DS289" s="152">
        <v>147.19999999999999</v>
      </c>
      <c r="DT289" s="152">
        <v>148.4</v>
      </c>
      <c r="DU289" s="152">
        <v>150.1</v>
      </c>
      <c r="DV289" s="152">
        <v>150.5</v>
      </c>
      <c r="DW289" s="152">
        <v>151.5</v>
      </c>
      <c r="DX289" s="152">
        <v>150</v>
      </c>
      <c r="DY289" s="152">
        <v>149.19999999999999</v>
      </c>
      <c r="DZ289" s="152">
        <v>147.4</v>
      </c>
      <c r="EA289" s="152">
        <v>148.5</v>
      </c>
      <c r="EB289" s="152">
        <v>149.80000000000001</v>
      </c>
      <c r="EC289" s="152">
        <v>147.1</v>
      </c>
      <c r="ED289" s="152">
        <v>149.9</v>
      </c>
      <c r="EE289" s="152">
        <v>144.5</v>
      </c>
      <c r="EF289" s="152">
        <v>147</v>
      </c>
      <c r="EG289" s="152">
        <v>149.1</v>
      </c>
      <c r="EH289" s="152">
        <v>149.19999999999999</v>
      </c>
      <c r="EI289" s="152">
        <v>147.19999999999999</v>
      </c>
      <c r="EJ289" s="152">
        <v>143.19999999999999</v>
      </c>
      <c r="EK289" s="152">
        <v>144.30000000000001</v>
      </c>
      <c r="EL289" s="152">
        <v>152.6</v>
      </c>
      <c r="EM289" s="152">
        <v>151.9</v>
      </c>
      <c r="EN289" s="152">
        <v>152.1</v>
      </c>
      <c r="EO289" s="152">
        <v>153.9</v>
      </c>
      <c r="EP289" s="152">
        <v>154.69999999999999</v>
      </c>
      <c r="EQ289" s="152">
        <v>154.19999999999999</v>
      </c>
      <c r="ER289" s="152">
        <v>154.80000000000001</v>
      </c>
      <c r="ES289" s="152">
        <v>154.80000000000001</v>
      </c>
      <c r="ET289" s="152">
        <v>160</v>
      </c>
      <c r="EU289" s="152">
        <v>163</v>
      </c>
      <c r="EV289" s="152">
        <v>158.30000000000001</v>
      </c>
      <c r="EW289" s="152">
        <v>161.30000000000001</v>
      </c>
    </row>
    <row r="290" spans="1:153">
      <c r="A290" s="141" t="s">
        <v>7614</v>
      </c>
      <c r="B290" s="141" t="s">
        <v>7615</v>
      </c>
      <c r="C290" s="142">
        <v>0.81413999999999997</v>
      </c>
      <c r="D290" s="143">
        <v>111.2</v>
      </c>
      <c r="E290" s="143">
        <v>111.3</v>
      </c>
      <c r="F290" s="143">
        <v>112.8</v>
      </c>
      <c r="G290" s="143">
        <v>113.1</v>
      </c>
      <c r="H290" s="143">
        <v>112.4</v>
      </c>
      <c r="I290" s="143">
        <v>112.1</v>
      </c>
      <c r="J290" s="143">
        <v>112.6</v>
      </c>
      <c r="K290" s="143">
        <v>113.4</v>
      </c>
      <c r="L290" s="143">
        <v>114.5</v>
      </c>
      <c r="M290" s="143">
        <v>112.1</v>
      </c>
      <c r="N290" s="143">
        <v>111.3</v>
      </c>
      <c r="O290" s="143">
        <v>109.1</v>
      </c>
      <c r="P290" s="143">
        <v>114.6</v>
      </c>
      <c r="Q290" s="143">
        <v>115.4</v>
      </c>
      <c r="R290" s="143">
        <v>115</v>
      </c>
      <c r="S290" s="143">
        <v>116.5</v>
      </c>
      <c r="T290" s="143">
        <v>116.9</v>
      </c>
      <c r="U290" s="143">
        <v>119.1</v>
      </c>
      <c r="V290" s="143">
        <v>117</v>
      </c>
      <c r="W290" s="143">
        <v>118.5</v>
      </c>
      <c r="X290" s="143">
        <v>119</v>
      </c>
      <c r="Y290" s="143">
        <v>121.3</v>
      </c>
      <c r="Z290" s="143">
        <v>119.9</v>
      </c>
      <c r="AA290" s="143">
        <v>119</v>
      </c>
      <c r="AB290" s="143">
        <v>120.8</v>
      </c>
      <c r="AC290" s="143">
        <v>120.8</v>
      </c>
      <c r="AD290" s="143">
        <v>122.4</v>
      </c>
      <c r="AE290" s="143">
        <v>120.6</v>
      </c>
      <c r="AF290" s="143">
        <v>123.4</v>
      </c>
      <c r="AG290" s="143">
        <v>125.5</v>
      </c>
      <c r="AH290" s="143">
        <v>125.7</v>
      </c>
      <c r="AI290" s="143">
        <v>124.1</v>
      </c>
      <c r="AJ290" s="143">
        <v>122.9</v>
      </c>
      <c r="AK290" s="143">
        <v>121.7</v>
      </c>
      <c r="AL290" s="143">
        <v>121</v>
      </c>
      <c r="AM290" s="143">
        <v>122.2</v>
      </c>
      <c r="AN290" s="143">
        <v>129</v>
      </c>
      <c r="AO290" s="143">
        <v>130.5</v>
      </c>
      <c r="AP290" s="143">
        <v>128.4</v>
      </c>
      <c r="AQ290" s="143">
        <v>127.7</v>
      </c>
      <c r="AR290" s="143">
        <v>129.80000000000001</v>
      </c>
      <c r="AS290" s="143">
        <v>128.30000000000001</v>
      </c>
      <c r="AT290" s="143">
        <v>129.19999999999999</v>
      </c>
      <c r="AU290" s="143">
        <v>129.4</v>
      </c>
      <c r="AV290" s="143">
        <v>128.30000000000001</v>
      </c>
      <c r="AW290" s="143">
        <v>129</v>
      </c>
      <c r="AX290" s="143">
        <v>128</v>
      </c>
      <c r="AY290" s="143">
        <v>126.8</v>
      </c>
      <c r="AZ290" s="143">
        <v>127</v>
      </c>
      <c r="BA290" s="143">
        <v>129.30000000000001</v>
      </c>
      <c r="BB290" s="143">
        <v>130.80000000000001</v>
      </c>
      <c r="BC290" s="143">
        <v>129.80000000000001</v>
      </c>
      <c r="BD290" s="143">
        <v>129.9</v>
      </c>
      <c r="BE290" s="143">
        <v>131.69999999999999</v>
      </c>
      <c r="BF290" s="143">
        <v>131.1</v>
      </c>
      <c r="BG290" s="143">
        <v>131</v>
      </c>
      <c r="BH290" s="143">
        <v>132.5</v>
      </c>
      <c r="BI290" s="143">
        <v>134.19999999999999</v>
      </c>
      <c r="BJ290" s="143">
        <v>132.1</v>
      </c>
      <c r="BK290" s="144">
        <v>133.1</v>
      </c>
      <c r="BL290" s="143">
        <v>134.1</v>
      </c>
      <c r="BM290" s="143">
        <v>134.69999999999999</v>
      </c>
      <c r="BN290" s="143">
        <v>134.69999999999999</v>
      </c>
      <c r="BO290" s="143">
        <v>135.69999999999999</v>
      </c>
      <c r="BP290" s="143">
        <v>136.1</v>
      </c>
      <c r="BQ290" s="143">
        <v>136.80000000000001</v>
      </c>
      <c r="BR290" s="145">
        <v>138</v>
      </c>
      <c r="BS290" s="145">
        <v>138.9</v>
      </c>
      <c r="BT290" s="145">
        <v>138.80000000000001</v>
      </c>
      <c r="BU290" s="145">
        <v>138.4</v>
      </c>
      <c r="BV290" s="145">
        <v>138.6</v>
      </c>
      <c r="BW290" s="145">
        <v>137.69999999999999</v>
      </c>
      <c r="BX290" s="145">
        <v>140.5</v>
      </c>
      <c r="BY290" s="145">
        <v>139.80000000000001</v>
      </c>
      <c r="BZ290" s="143">
        <v>139.69999999999999</v>
      </c>
      <c r="CA290" s="143">
        <v>138.6</v>
      </c>
      <c r="CB290" s="143">
        <v>138.80000000000001</v>
      </c>
      <c r="CC290" s="143">
        <v>138.1</v>
      </c>
      <c r="CD290" s="143">
        <v>138.4</v>
      </c>
      <c r="CE290" s="143">
        <v>138.4</v>
      </c>
      <c r="CF290" s="143">
        <v>138.69999999999999</v>
      </c>
      <c r="CG290" s="143">
        <v>138.30000000000001</v>
      </c>
      <c r="CH290" s="143">
        <v>139.19999999999999</v>
      </c>
      <c r="CI290" s="143">
        <v>138</v>
      </c>
      <c r="CJ290" s="146">
        <v>139</v>
      </c>
      <c r="CK290" s="146">
        <v>139.19999999999999</v>
      </c>
      <c r="CL290" s="146">
        <v>138.69999999999999</v>
      </c>
      <c r="CM290" s="147">
        <v>137.69999999999999</v>
      </c>
      <c r="CN290" s="147">
        <v>137.6</v>
      </c>
      <c r="CO290" s="147">
        <v>138.9</v>
      </c>
      <c r="CP290" s="148">
        <v>138.4</v>
      </c>
      <c r="CQ290" s="149">
        <v>138.6</v>
      </c>
      <c r="CR290" s="149">
        <v>139.19999999999999</v>
      </c>
      <c r="CS290" s="149">
        <v>137.80000000000001</v>
      </c>
      <c r="CT290" s="149">
        <v>138.1</v>
      </c>
      <c r="CU290" s="150">
        <v>138.4</v>
      </c>
      <c r="CV290" s="150">
        <v>138.9</v>
      </c>
      <c r="CW290" s="150">
        <v>138.4</v>
      </c>
      <c r="CX290" s="150">
        <v>137.30000000000001</v>
      </c>
      <c r="CY290" s="150">
        <v>136.4</v>
      </c>
      <c r="CZ290" s="150">
        <v>136.4</v>
      </c>
      <c r="DA290" s="150">
        <v>138.1</v>
      </c>
      <c r="DB290" s="151">
        <v>138.30000000000001</v>
      </c>
      <c r="DC290" s="151">
        <v>139.6</v>
      </c>
      <c r="DD290" s="151">
        <v>139</v>
      </c>
      <c r="DE290" s="151">
        <v>139.5</v>
      </c>
      <c r="DF290" s="151">
        <v>139.6</v>
      </c>
      <c r="DG290" s="151">
        <v>140</v>
      </c>
      <c r="DH290" s="151">
        <v>140.30000000000001</v>
      </c>
      <c r="DI290" s="151">
        <v>139.9</v>
      </c>
      <c r="DJ290" s="151">
        <v>141.19999999999999</v>
      </c>
      <c r="DK290" s="151">
        <v>140.80000000000001</v>
      </c>
      <c r="DL290" s="151">
        <v>142</v>
      </c>
      <c r="DM290" s="152">
        <v>144</v>
      </c>
      <c r="DN290" s="152">
        <v>144.19999999999999</v>
      </c>
      <c r="DO290" s="152">
        <v>144.19999999999999</v>
      </c>
      <c r="DP290" s="152">
        <v>144.69999999999999</v>
      </c>
      <c r="DQ290" s="152">
        <v>144.69999999999999</v>
      </c>
      <c r="DR290" s="152">
        <v>144.69999999999999</v>
      </c>
      <c r="DS290" s="152">
        <v>145.1</v>
      </c>
      <c r="DT290" s="152">
        <v>146.5</v>
      </c>
      <c r="DU290" s="152">
        <v>146.69999999999999</v>
      </c>
      <c r="DV290" s="152">
        <v>146.69999999999999</v>
      </c>
      <c r="DW290" s="152">
        <v>147.80000000000001</v>
      </c>
      <c r="DX290" s="152">
        <v>149.30000000000001</v>
      </c>
      <c r="DY290" s="152">
        <v>149.4</v>
      </c>
      <c r="DZ290" s="152">
        <v>149.30000000000001</v>
      </c>
      <c r="EA290" s="152">
        <v>150</v>
      </c>
      <c r="EB290" s="152">
        <v>149.6</v>
      </c>
      <c r="EC290" s="152">
        <v>149.1</v>
      </c>
      <c r="ED290" s="152">
        <v>149.69999999999999</v>
      </c>
      <c r="EE290" s="152">
        <v>150</v>
      </c>
      <c r="EF290" s="152">
        <v>149.5</v>
      </c>
      <c r="EG290" s="152">
        <v>150</v>
      </c>
      <c r="EH290" s="152">
        <v>149.69999999999999</v>
      </c>
      <c r="EI290" s="152">
        <v>150.19999999999999</v>
      </c>
      <c r="EJ290" s="152">
        <v>150.6</v>
      </c>
      <c r="EK290" s="152">
        <v>150.6</v>
      </c>
      <c r="EL290" s="152">
        <v>152</v>
      </c>
      <c r="EM290" s="152">
        <v>151.4</v>
      </c>
      <c r="EN290" s="152">
        <v>151.9</v>
      </c>
      <c r="EO290" s="152">
        <v>150.9</v>
      </c>
      <c r="EP290" s="152">
        <v>151.69999999999999</v>
      </c>
      <c r="EQ290" s="152">
        <v>151.5</v>
      </c>
      <c r="ER290" s="152">
        <v>153.1</v>
      </c>
      <c r="ES290" s="152">
        <v>152</v>
      </c>
      <c r="ET290" s="152">
        <v>152.30000000000001</v>
      </c>
      <c r="EU290" s="152">
        <v>152.19999999999999</v>
      </c>
      <c r="EV290" s="152">
        <v>152.80000000000001</v>
      </c>
      <c r="EW290" s="152">
        <v>153.5</v>
      </c>
    </row>
    <row r="291" spans="1:153">
      <c r="A291" s="141" t="s">
        <v>7616</v>
      </c>
      <c r="B291" s="141" t="s">
        <v>7617</v>
      </c>
      <c r="C291" s="142">
        <v>0.59323999999999999</v>
      </c>
      <c r="D291" s="143">
        <v>114.4</v>
      </c>
      <c r="E291" s="143">
        <v>114.9</v>
      </c>
      <c r="F291" s="143">
        <v>116.7</v>
      </c>
      <c r="G291" s="143">
        <v>116.1</v>
      </c>
      <c r="H291" s="143">
        <v>114.6</v>
      </c>
      <c r="I291" s="143">
        <v>114.5</v>
      </c>
      <c r="J291" s="143">
        <v>114.8</v>
      </c>
      <c r="K291" s="143">
        <v>117</v>
      </c>
      <c r="L291" s="143">
        <v>118.3</v>
      </c>
      <c r="M291" s="143">
        <v>115.1</v>
      </c>
      <c r="N291" s="143">
        <v>115.1</v>
      </c>
      <c r="O291" s="143">
        <v>112</v>
      </c>
      <c r="P291" s="143">
        <v>116.7</v>
      </c>
      <c r="Q291" s="143">
        <v>117.6</v>
      </c>
      <c r="R291" s="143">
        <v>116.4</v>
      </c>
      <c r="S291" s="143">
        <v>119</v>
      </c>
      <c r="T291" s="143">
        <v>120.2</v>
      </c>
      <c r="U291" s="143">
        <v>121</v>
      </c>
      <c r="V291" s="143">
        <v>118.5</v>
      </c>
      <c r="W291" s="143">
        <v>121</v>
      </c>
      <c r="X291" s="143">
        <v>121.7</v>
      </c>
      <c r="Y291" s="143">
        <v>123.9</v>
      </c>
      <c r="Z291" s="143">
        <v>122.3</v>
      </c>
      <c r="AA291" s="143">
        <v>120.5</v>
      </c>
      <c r="AB291" s="143">
        <v>123.7</v>
      </c>
      <c r="AC291" s="143">
        <v>123.9</v>
      </c>
      <c r="AD291" s="143">
        <v>125.6</v>
      </c>
      <c r="AE291" s="143">
        <v>122.9</v>
      </c>
      <c r="AF291" s="143">
        <v>126.7</v>
      </c>
      <c r="AG291" s="143">
        <v>128.30000000000001</v>
      </c>
      <c r="AH291" s="143">
        <v>128.80000000000001</v>
      </c>
      <c r="AI291" s="143">
        <v>127.3</v>
      </c>
      <c r="AJ291" s="143">
        <v>125.4</v>
      </c>
      <c r="AK291" s="143">
        <v>124.2</v>
      </c>
      <c r="AL291" s="143">
        <v>123.2</v>
      </c>
      <c r="AM291" s="143">
        <v>125.4</v>
      </c>
      <c r="AN291" s="143">
        <v>133.30000000000001</v>
      </c>
      <c r="AO291" s="143">
        <v>136</v>
      </c>
      <c r="AP291" s="143">
        <v>133.5</v>
      </c>
      <c r="AQ291" s="143">
        <v>133.1</v>
      </c>
      <c r="AR291" s="143">
        <v>134.6</v>
      </c>
      <c r="AS291" s="143">
        <v>131.69999999999999</v>
      </c>
      <c r="AT291" s="143">
        <v>132.6</v>
      </c>
      <c r="AU291" s="143">
        <v>133.80000000000001</v>
      </c>
      <c r="AV291" s="143">
        <v>133.30000000000001</v>
      </c>
      <c r="AW291" s="143">
        <v>133.19999999999999</v>
      </c>
      <c r="AX291" s="143">
        <v>132.80000000000001</v>
      </c>
      <c r="AY291" s="143">
        <v>131.1</v>
      </c>
      <c r="AZ291" s="143">
        <v>131.19999999999999</v>
      </c>
      <c r="BA291" s="143">
        <v>133.69999999999999</v>
      </c>
      <c r="BB291" s="143">
        <v>134.9</v>
      </c>
      <c r="BC291" s="143">
        <v>133.5</v>
      </c>
      <c r="BD291" s="143">
        <v>133.5</v>
      </c>
      <c r="BE291" s="143">
        <v>133.6</v>
      </c>
      <c r="BF291" s="143">
        <v>132.19999999999999</v>
      </c>
      <c r="BG291" s="143">
        <v>133</v>
      </c>
      <c r="BH291" s="143">
        <v>134.69999999999999</v>
      </c>
      <c r="BI291" s="143">
        <v>136</v>
      </c>
      <c r="BJ291" s="143">
        <v>134.9</v>
      </c>
      <c r="BK291" s="144">
        <v>136.1</v>
      </c>
      <c r="BL291" s="143">
        <v>137.5</v>
      </c>
      <c r="BM291" s="143">
        <v>137.1</v>
      </c>
      <c r="BN291" s="143">
        <v>137.1</v>
      </c>
      <c r="BO291" s="143">
        <v>137.9</v>
      </c>
      <c r="BP291" s="143">
        <v>137.5</v>
      </c>
      <c r="BQ291" s="143">
        <v>137.80000000000001</v>
      </c>
      <c r="BR291" s="145">
        <v>136.9</v>
      </c>
      <c r="BS291" s="145">
        <v>137.69999999999999</v>
      </c>
      <c r="BT291" s="145">
        <v>138.69999999999999</v>
      </c>
      <c r="BU291" s="145">
        <v>138.69999999999999</v>
      </c>
      <c r="BV291" s="145">
        <v>138.69999999999999</v>
      </c>
      <c r="BW291" s="145">
        <v>137.5</v>
      </c>
      <c r="BX291" s="145">
        <v>140.80000000000001</v>
      </c>
      <c r="BY291" s="145">
        <v>139.9</v>
      </c>
      <c r="BZ291" s="143">
        <v>140.5</v>
      </c>
      <c r="CA291" s="143">
        <v>139.6</v>
      </c>
      <c r="CB291" s="143">
        <v>139.6</v>
      </c>
      <c r="CC291" s="143">
        <v>138.9</v>
      </c>
      <c r="CD291" s="143">
        <v>139.30000000000001</v>
      </c>
      <c r="CE291" s="143">
        <v>138.69999999999999</v>
      </c>
      <c r="CF291" s="143">
        <v>139.30000000000001</v>
      </c>
      <c r="CG291" s="143">
        <v>139.30000000000001</v>
      </c>
      <c r="CH291" s="143">
        <v>140.9</v>
      </c>
      <c r="CI291" s="143">
        <v>139.19999999999999</v>
      </c>
      <c r="CJ291" s="146">
        <v>140.19999999999999</v>
      </c>
      <c r="CK291" s="146">
        <v>140.5</v>
      </c>
      <c r="CL291" s="146">
        <v>139.6</v>
      </c>
      <c r="CM291" s="147">
        <v>138.5</v>
      </c>
      <c r="CN291" s="147">
        <v>138.4</v>
      </c>
      <c r="CO291" s="147">
        <v>139.69999999999999</v>
      </c>
      <c r="CP291" s="148">
        <v>138.80000000000001</v>
      </c>
      <c r="CQ291" s="149">
        <v>139.6</v>
      </c>
      <c r="CR291" s="149">
        <v>140.19999999999999</v>
      </c>
      <c r="CS291" s="149">
        <v>138.6</v>
      </c>
      <c r="CT291" s="149">
        <v>138.80000000000001</v>
      </c>
      <c r="CU291" s="150">
        <v>139</v>
      </c>
      <c r="CV291" s="150">
        <v>139</v>
      </c>
      <c r="CW291" s="150">
        <v>138.5</v>
      </c>
      <c r="CX291" s="150">
        <v>137.69999999999999</v>
      </c>
      <c r="CY291" s="150">
        <v>137.80000000000001</v>
      </c>
      <c r="CZ291" s="150">
        <v>137.19999999999999</v>
      </c>
      <c r="DA291" s="150">
        <v>137.80000000000001</v>
      </c>
      <c r="DB291" s="151">
        <v>137.1</v>
      </c>
      <c r="DC291" s="151">
        <v>138.4</v>
      </c>
      <c r="DD291" s="151">
        <v>137.9</v>
      </c>
      <c r="DE291" s="151">
        <v>138.6</v>
      </c>
      <c r="DF291" s="151">
        <v>138.5</v>
      </c>
      <c r="DG291" s="151">
        <v>139.19999999999999</v>
      </c>
      <c r="DH291" s="151">
        <v>139.19999999999999</v>
      </c>
      <c r="DI291" s="151">
        <v>139.6</v>
      </c>
      <c r="DJ291" s="151">
        <v>140.4</v>
      </c>
      <c r="DK291" s="151">
        <v>140.30000000000001</v>
      </c>
      <c r="DL291" s="151">
        <v>141.30000000000001</v>
      </c>
      <c r="DM291" s="152">
        <v>143.6</v>
      </c>
      <c r="DN291" s="152">
        <v>142.9</v>
      </c>
      <c r="DO291" s="152">
        <v>142.80000000000001</v>
      </c>
      <c r="DP291" s="152">
        <v>143.19999999999999</v>
      </c>
      <c r="DQ291" s="152">
        <v>143.30000000000001</v>
      </c>
      <c r="DR291" s="152">
        <v>143.5</v>
      </c>
      <c r="DS291" s="152">
        <v>143.69999999999999</v>
      </c>
      <c r="DT291" s="152">
        <v>145.30000000000001</v>
      </c>
      <c r="DU291" s="152">
        <v>145.4</v>
      </c>
      <c r="DV291" s="152">
        <v>145.19999999999999</v>
      </c>
      <c r="DW291" s="152">
        <v>146.6</v>
      </c>
      <c r="DX291" s="152">
        <v>148</v>
      </c>
      <c r="DY291" s="152">
        <v>147.80000000000001</v>
      </c>
      <c r="DZ291" s="152">
        <v>147.9</v>
      </c>
      <c r="EA291" s="152">
        <v>148.6</v>
      </c>
      <c r="EB291" s="152">
        <v>148.6</v>
      </c>
      <c r="EC291" s="152">
        <v>147.9</v>
      </c>
      <c r="ED291" s="152">
        <v>148.4</v>
      </c>
      <c r="EE291" s="152">
        <v>148.4</v>
      </c>
      <c r="EF291" s="152">
        <v>148.4</v>
      </c>
      <c r="EG291" s="152">
        <v>148.4</v>
      </c>
      <c r="EH291" s="152">
        <v>148.5</v>
      </c>
      <c r="EI291" s="152">
        <v>148.19999999999999</v>
      </c>
      <c r="EJ291" s="152">
        <v>149</v>
      </c>
      <c r="EK291" s="152">
        <v>148.4</v>
      </c>
      <c r="EL291" s="152">
        <v>149.5</v>
      </c>
      <c r="EM291" s="152">
        <v>148.80000000000001</v>
      </c>
      <c r="EN291" s="152">
        <v>149</v>
      </c>
      <c r="EO291" s="152">
        <v>148.5</v>
      </c>
      <c r="EP291" s="152">
        <v>148.80000000000001</v>
      </c>
      <c r="EQ291" s="152">
        <v>148.69999999999999</v>
      </c>
      <c r="ER291" s="152">
        <v>150.19999999999999</v>
      </c>
      <c r="ES291" s="152">
        <v>150.1</v>
      </c>
      <c r="ET291" s="152">
        <v>150.30000000000001</v>
      </c>
      <c r="EU291" s="152">
        <v>150.1</v>
      </c>
      <c r="EV291" s="152">
        <v>150.19999999999999</v>
      </c>
      <c r="EW291" s="152">
        <v>150.9</v>
      </c>
    </row>
    <row r="292" spans="1:153">
      <c r="A292" s="141" t="s">
        <v>7618</v>
      </c>
      <c r="B292" s="141" t="s">
        <v>7619</v>
      </c>
      <c r="C292" s="142">
        <v>0.35582999999999998</v>
      </c>
      <c r="D292" s="143">
        <v>119.9</v>
      </c>
      <c r="E292" s="143">
        <v>119</v>
      </c>
      <c r="F292" s="143">
        <v>123.6</v>
      </c>
      <c r="G292" s="143">
        <v>122.8</v>
      </c>
      <c r="H292" s="143">
        <v>121.2</v>
      </c>
      <c r="I292" s="143">
        <v>122.5</v>
      </c>
      <c r="J292" s="143">
        <v>121.2</v>
      </c>
      <c r="K292" s="143">
        <v>126.3</v>
      </c>
      <c r="L292" s="143">
        <v>127</v>
      </c>
      <c r="M292" s="143">
        <v>123.4</v>
      </c>
      <c r="N292" s="143">
        <v>125.4</v>
      </c>
      <c r="O292" s="143">
        <v>122.2</v>
      </c>
      <c r="P292" s="143">
        <v>122.5</v>
      </c>
      <c r="Q292" s="143">
        <v>123.7</v>
      </c>
      <c r="R292" s="143">
        <v>123.5</v>
      </c>
      <c r="S292" s="143">
        <v>125.6</v>
      </c>
      <c r="T292" s="143">
        <v>128.30000000000001</v>
      </c>
      <c r="U292" s="143">
        <v>127.2</v>
      </c>
      <c r="V292" s="143">
        <v>124.8</v>
      </c>
      <c r="W292" s="143">
        <v>128</v>
      </c>
      <c r="X292" s="143">
        <v>128.69999999999999</v>
      </c>
      <c r="Y292" s="143">
        <v>132.1</v>
      </c>
      <c r="Z292" s="143">
        <v>132.19999999999999</v>
      </c>
      <c r="AA292" s="143">
        <v>129.19999999999999</v>
      </c>
      <c r="AB292" s="143">
        <v>129.80000000000001</v>
      </c>
      <c r="AC292" s="143">
        <v>129.80000000000001</v>
      </c>
      <c r="AD292" s="143">
        <v>128.80000000000001</v>
      </c>
      <c r="AE292" s="143">
        <v>126</v>
      </c>
      <c r="AF292" s="143">
        <v>130.5</v>
      </c>
      <c r="AG292" s="143">
        <v>132.69999999999999</v>
      </c>
      <c r="AH292" s="143">
        <v>134.69999999999999</v>
      </c>
      <c r="AI292" s="143">
        <v>132.30000000000001</v>
      </c>
      <c r="AJ292" s="143">
        <v>129</v>
      </c>
      <c r="AK292" s="143">
        <v>127.2</v>
      </c>
      <c r="AL292" s="143">
        <v>127.1</v>
      </c>
      <c r="AM292" s="143">
        <v>128.9</v>
      </c>
      <c r="AN292" s="143">
        <v>138.69999999999999</v>
      </c>
      <c r="AO292" s="143">
        <v>142.6</v>
      </c>
      <c r="AP292" s="143">
        <v>139</v>
      </c>
      <c r="AQ292" s="143">
        <v>138.6</v>
      </c>
      <c r="AR292" s="143">
        <v>140.80000000000001</v>
      </c>
      <c r="AS292" s="143">
        <v>137.1</v>
      </c>
      <c r="AT292" s="143">
        <v>138.80000000000001</v>
      </c>
      <c r="AU292" s="143">
        <v>138.9</v>
      </c>
      <c r="AV292" s="143">
        <v>138.6</v>
      </c>
      <c r="AW292" s="143">
        <v>138.80000000000001</v>
      </c>
      <c r="AX292" s="143">
        <v>137</v>
      </c>
      <c r="AY292" s="143">
        <v>136.6</v>
      </c>
      <c r="AZ292" s="143">
        <v>136.4</v>
      </c>
      <c r="BA292" s="143">
        <v>137.9</v>
      </c>
      <c r="BB292" s="143">
        <v>140.19999999999999</v>
      </c>
      <c r="BC292" s="143">
        <v>140</v>
      </c>
      <c r="BD292" s="143">
        <v>139.5</v>
      </c>
      <c r="BE292" s="143">
        <v>139.80000000000001</v>
      </c>
      <c r="BF292" s="143">
        <v>140.30000000000001</v>
      </c>
      <c r="BG292" s="143">
        <v>141.80000000000001</v>
      </c>
      <c r="BH292" s="143">
        <v>142.6</v>
      </c>
      <c r="BI292" s="143">
        <v>144.19999999999999</v>
      </c>
      <c r="BJ292" s="143">
        <v>143.1</v>
      </c>
      <c r="BK292" s="144">
        <v>143.69999999999999</v>
      </c>
      <c r="BL292" s="143">
        <v>145.6</v>
      </c>
      <c r="BM292" s="143">
        <v>144.9</v>
      </c>
      <c r="BN292" s="143">
        <v>144.9</v>
      </c>
      <c r="BO292" s="143">
        <v>145.9</v>
      </c>
      <c r="BP292" s="143">
        <v>145.30000000000001</v>
      </c>
      <c r="BQ292" s="143">
        <v>144.9</v>
      </c>
      <c r="BR292" s="145">
        <v>145.1</v>
      </c>
      <c r="BS292" s="145">
        <v>146.19999999999999</v>
      </c>
      <c r="BT292" s="145">
        <v>146.4</v>
      </c>
      <c r="BU292" s="145">
        <v>146.4</v>
      </c>
      <c r="BV292" s="145">
        <v>146.30000000000001</v>
      </c>
      <c r="BW292" s="145">
        <v>144.4</v>
      </c>
      <c r="BX292" s="145">
        <v>148.19999999999999</v>
      </c>
      <c r="BY292" s="145">
        <v>149.19999999999999</v>
      </c>
      <c r="BZ292" s="143">
        <v>149.9</v>
      </c>
      <c r="CA292" s="143">
        <v>147.30000000000001</v>
      </c>
      <c r="CB292" s="143">
        <v>146.9</v>
      </c>
      <c r="CC292" s="143">
        <v>146.9</v>
      </c>
      <c r="CD292" s="143">
        <v>148.1</v>
      </c>
      <c r="CE292" s="143">
        <v>147.5</v>
      </c>
      <c r="CF292" s="143">
        <v>147.1</v>
      </c>
      <c r="CG292" s="143">
        <v>147.1</v>
      </c>
      <c r="CH292" s="143">
        <v>150.80000000000001</v>
      </c>
      <c r="CI292" s="143">
        <v>146.5</v>
      </c>
      <c r="CJ292" s="146">
        <v>148.4</v>
      </c>
      <c r="CK292" s="146">
        <v>148.4</v>
      </c>
      <c r="CL292" s="146">
        <v>146.69999999999999</v>
      </c>
      <c r="CM292" s="147">
        <v>147.30000000000001</v>
      </c>
      <c r="CN292" s="147">
        <v>147.1</v>
      </c>
      <c r="CO292" s="147">
        <v>148.30000000000001</v>
      </c>
      <c r="CP292" s="148">
        <v>147.80000000000001</v>
      </c>
      <c r="CQ292" s="149">
        <v>149.5</v>
      </c>
      <c r="CR292" s="149">
        <v>149.19999999999999</v>
      </c>
      <c r="CS292" s="149">
        <v>146.69999999999999</v>
      </c>
      <c r="CT292" s="149">
        <v>147</v>
      </c>
      <c r="CU292" s="150">
        <v>147</v>
      </c>
      <c r="CV292" s="150">
        <v>147</v>
      </c>
      <c r="CW292" s="150">
        <v>147.69999999999999</v>
      </c>
      <c r="CX292" s="150">
        <v>145.6</v>
      </c>
      <c r="CY292" s="150">
        <v>145.6</v>
      </c>
      <c r="CZ292" s="150">
        <v>145.4</v>
      </c>
      <c r="DA292" s="150">
        <v>146.6</v>
      </c>
      <c r="DB292" s="151">
        <v>146.19999999999999</v>
      </c>
      <c r="DC292" s="151">
        <v>148.1</v>
      </c>
      <c r="DD292" s="151">
        <v>147.9</v>
      </c>
      <c r="DE292" s="151">
        <v>148.6</v>
      </c>
      <c r="DF292" s="151">
        <v>148.5</v>
      </c>
      <c r="DG292" s="151">
        <v>150.6</v>
      </c>
      <c r="DH292" s="151">
        <v>150.80000000000001</v>
      </c>
      <c r="DI292" s="151">
        <v>151.19999999999999</v>
      </c>
      <c r="DJ292" s="151">
        <v>151.69999999999999</v>
      </c>
      <c r="DK292" s="151">
        <v>152.69999999999999</v>
      </c>
      <c r="DL292" s="151">
        <v>153.1</v>
      </c>
      <c r="DM292" s="152">
        <v>157</v>
      </c>
      <c r="DN292" s="152">
        <v>156.80000000000001</v>
      </c>
      <c r="DO292" s="152">
        <v>156.4</v>
      </c>
      <c r="DP292" s="152">
        <v>156.9</v>
      </c>
      <c r="DQ292" s="152">
        <v>157</v>
      </c>
      <c r="DR292" s="152">
        <v>158.1</v>
      </c>
      <c r="DS292" s="152">
        <v>158.4</v>
      </c>
      <c r="DT292" s="152">
        <v>160.30000000000001</v>
      </c>
      <c r="DU292" s="152">
        <v>159.9</v>
      </c>
      <c r="DV292" s="152">
        <v>159.69999999999999</v>
      </c>
      <c r="DW292" s="152">
        <v>161.69999999999999</v>
      </c>
      <c r="DX292" s="152">
        <v>162.80000000000001</v>
      </c>
      <c r="DY292" s="152">
        <v>162.69999999999999</v>
      </c>
      <c r="DZ292" s="152">
        <v>163.1</v>
      </c>
      <c r="EA292" s="152">
        <v>164.6</v>
      </c>
      <c r="EB292" s="152">
        <v>163.9</v>
      </c>
      <c r="EC292" s="152">
        <v>162.69999999999999</v>
      </c>
      <c r="ED292" s="152">
        <v>163.1</v>
      </c>
      <c r="EE292" s="152">
        <v>162.69999999999999</v>
      </c>
      <c r="EF292" s="152">
        <v>163.6</v>
      </c>
      <c r="EG292" s="152">
        <v>163.30000000000001</v>
      </c>
      <c r="EH292" s="152">
        <v>163.1</v>
      </c>
      <c r="EI292" s="152">
        <v>162.30000000000001</v>
      </c>
      <c r="EJ292" s="152">
        <v>163.4</v>
      </c>
      <c r="EK292" s="152">
        <v>162.80000000000001</v>
      </c>
      <c r="EL292" s="152">
        <v>164.6</v>
      </c>
      <c r="EM292" s="152">
        <v>162.30000000000001</v>
      </c>
      <c r="EN292" s="152">
        <v>162.6</v>
      </c>
      <c r="EO292" s="152">
        <v>160.9</v>
      </c>
      <c r="EP292" s="152">
        <v>161.69999999999999</v>
      </c>
      <c r="EQ292" s="152">
        <v>161.69999999999999</v>
      </c>
      <c r="ER292" s="152">
        <v>164.2</v>
      </c>
      <c r="ES292" s="152">
        <v>164</v>
      </c>
      <c r="ET292" s="152">
        <v>164.4</v>
      </c>
      <c r="EU292" s="152">
        <v>164</v>
      </c>
      <c r="EV292" s="152">
        <v>164.2</v>
      </c>
      <c r="EW292" s="152">
        <v>164.8</v>
      </c>
    </row>
    <row r="293" spans="1:153">
      <c r="A293" s="141" t="s">
        <v>7620</v>
      </c>
      <c r="B293" s="141" t="s">
        <v>7621</v>
      </c>
      <c r="C293" s="142">
        <v>1.3769999999999999E-2</v>
      </c>
      <c r="D293" s="143">
        <v>103.6</v>
      </c>
      <c r="E293" s="143">
        <v>103.6</v>
      </c>
      <c r="F293" s="143">
        <v>101.7</v>
      </c>
      <c r="G293" s="143">
        <v>100.9</v>
      </c>
      <c r="H293" s="143">
        <v>102.7</v>
      </c>
      <c r="I293" s="143">
        <v>103.6</v>
      </c>
      <c r="J293" s="143">
        <v>102.9</v>
      </c>
      <c r="K293" s="143">
        <v>103.2</v>
      </c>
      <c r="L293" s="143">
        <v>101.7</v>
      </c>
      <c r="M293" s="143">
        <v>100.1</v>
      </c>
      <c r="N293" s="143">
        <v>99.8</v>
      </c>
      <c r="O293" s="143">
        <v>100.2</v>
      </c>
      <c r="P293" s="143">
        <v>103</v>
      </c>
      <c r="Q293" s="143">
        <v>102.3</v>
      </c>
      <c r="R293" s="143">
        <v>101.5</v>
      </c>
      <c r="S293" s="143">
        <v>103.6</v>
      </c>
      <c r="T293" s="143">
        <v>104.2</v>
      </c>
      <c r="U293" s="143">
        <v>105.8</v>
      </c>
      <c r="V293" s="143">
        <v>108</v>
      </c>
      <c r="W293" s="143">
        <v>106.7</v>
      </c>
      <c r="X293" s="143">
        <v>107.3</v>
      </c>
      <c r="Y293" s="143">
        <v>108.2</v>
      </c>
      <c r="Z293" s="143">
        <v>108.7</v>
      </c>
      <c r="AA293" s="143">
        <v>108.4</v>
      </c>
      <c r="AB293" s="143">
        <v>111.9</v>
      </c>
      <c r="AC293" s="143">
        <v>113.6</v>
      </c>
      <c r="AD293" s="143">
        <v>115.8</v>
      </c>
      <c r="AE293" s="143">
        <v>116.9</v>
      </c>
      <c r="AF293" s="143">
        <v>119.7</v>
      </c>
      <c r="AG293" s="143">
        <v>118.1</v>
      </c>
      <c r="AH293" s="143">
        <v>116.1</v>
      </c>
      <c r="AI293" s="143">
        <v>115.9</v>
      </c>
      <c r="AJ293" s="143">
        <v>116.7</v>
      </c>
      <c r="AK293" s="143">
        <v>114.6</v>
      </c>
      <c r="AL293" s="143">
        <v>114.8</v>
      </c>
      <c r="AM293" s="143">
        <v>116.2</v>
      </c>
      <c r="AN293" s="143">
        <v>118.9</v>
      </c>
      <c r="AO293" s="143">
        <v>121.3</v>
      </c>
      <c r="AP293" s="143">
        <v>121.3</v>
      </c>
      <c r="AQ293" s="143">
        <v>120.8</v>
      </c>
      <c r="AR293" s="143">
        <v>118.9</v>
      </c>
      <c r="AS293" s="143">
        <v>122.1</v>
      </c>
      <c r="AT293" s="143">
        <v>121.5</v>
      </c>
      <c r="AU293" s="143">
        <v>121.4</v>
      </c>
      <c r="AV293" s="143">
        <v>119</v>
      </c>
      <c r="AW293" s="143">
        <v>118.6</v>
      </c>
      <c r="AX293" s="143">
        <v>118.9</v>
      </c>
      <c r="AY293" s="143">
        <v>119.4</v>
      </c>
      <c r="AZ293" s="143">
        <v>122.4</v>
      </c>
      <c r="BA293" s="143">
        <v>121.5</v>
      </c>
      <c r="BB293" s="143">
        <v>122.6</v>
      </c>
      <c r="BC293" s="143">
        <v>120.9</v>
      </c>
      <c r="BD293" s="143">
        <v>122.5</v>
      </c>
      <c r="BE293" s="143">
        <v>123.3</v>
      </c>
      <c r="BF293" s="143">
        <v>124.2</v>
      </c>
      <c r="BG293" s="143">
        <v>124</v>
      </c>
      <c r="BH293" s="143">
        <v>122.7</v>
      </c>
      <c r="BI293" s="143">
        <v>123</v>
      </c>
      <c r="BJ293" s="143">
        <v>123</v>
      </c>
      <c r="BK293" s="144">
        <v>122.4</v>
      </c>
      <c r="BL293" s="143">
        <v>123.3</v>
      </c>
      <c r="BM293" s="143">
        <v>123.3</v>
      </c>
      <c r="BN293" s="143">
        <v>124.4</v>
      </c>
      <c r="BO293" s="143">
        <v>125.2</v>
      </c>
      <c r="BP293" s="143">
        <v>125.8</v>
      </c>
      <c r="BQ293" s="143">
        <v>126.9</v>
      </c>
      <c r="BR293" s="145">
        <v>127.1</v>
      </c>
      <c r="BS293" s="145">
        <v>128.4</v>
      </c>
      <c r="BT293" s="145">
        <v>126.7</v>
      </c>
      <c r="BU293" s="145">
        <v>125.5</v>
      </c>
      <c r="BV293" s="145">
        <v>126</v>
      </c>
      <c r="BW293" s="145">
        <v>126.7</v>
      </c>
      <c r="BX293" s="145">
        <v>127.2</v>
      </c>
      <c r="BY293" s="145">
        <v>126.6</v>
      </c>
      <c r="BZ293" s="143">
        <v>125.9</v>
      </c>
      <c r="CA293" s="143">
        <v>125.8</v>
      </c>
      <c r="CB293" s="143">
        <v>128</v>
      </c>
      <c r="CC293" s="143">
        <v>126.6</v>
      </c>
      <c r="CD293" s="143">
        <v>127.1</v>
      </c>
      <c r="CE293" s="143">
        <v>129</v>
      </c>
      <c r="CF293" s="143">
        <v>129.80000000000001</v>
      </c>
      <c r="CG293" s="143">
        <v>129</v>
      </c>
      <c r="CH293" s="143">
        <v>129.1</v>
      </c>
      <c r="CI293" s="143">
        <v>131.69999999999999</v>
      </c>
      <c r="CJ293" s="146">
        <v>132.6</v>
      </c>
      <c r="CK293" s="146">
        <v>132.6</v>
      </c>
      <c r="CL293" s="146">
        <v>131.69999999999999</v>
      </c>
      <c r="CM293" s="147">
        <v>129.4</v>
      </c>
      <c r="CN293" s="147">
        <v>129.4</v>
      </c>
      <c r="CO293" s="147">
        <v>130.19999999999999</v>
      </c>
      <c r="CP293" s="148">
        <v>129.30000000000001</v>
      </c>
      <c r="CQ293" s="149">
        <v>129.4</v>
      </c>
      <c r="CR293" s="149">
        <v>129.1</v>
      </c>
      <c r="CS293" s="149">
        <v>129.30000000000001</v>
      </c>
      <c r="CT293" s="149">
        <v>128.9</v>
      </c>
      <c r="CU293" s="150">
        <v>129.19999999999999</v>
      </c>
      <c r="CV293" s="150">
        <v>129</v>
      </c>
      <c r="CW293" s="150">
        <v>129.1</v>
      </c>
      <c r="CX293" s="150">
        <v>130.9</v>
      </c>
      <c r="CY293" s="150">
        <v>129.1</v>
      </c>
      <c r="CZ293" s="150">
        <v>130.4</v>
      </c>
      <c r="DA293" s="150">
        <v>129.4</v>
      </c>
      <c r="DB293" s="151">
        <v>126.1</v>
      </c>
      <c r="DC293" s="151">
        <v>120.7</v>
      </c>
      <c r="DD293" s="151">
        <v>120.1</v>
      </c>
      <c r="DE293" s="151">
        <v>125.9</v>
      </c>
      <c r="DF293" s="151">
        <v>125.3</v>
      </c>
      <c r="DG293" s="151">
        <v>125.4</v>
      </c>
      <c r="DH293" s="151">
        <v>126.3</v>
      </c>
      <c r="DI293" s="151">
        <v>128.69999999999999</v>
      </c>
      <c r="DJ293" s="151">
        <v>127.9</v>
      </c>
      <c r="DK293" s="151">
        <v>125.6</v>
      </c>
      <c r="DL293" s="151">
        <v>128.1</v>
      </c>
      <c r="DM293" s="152">
        <v>126.9</v>
      </c>
      <c r="DN293" s="152">
        <v>126.3</v>
      </c>
      <c r="DO293" s="152">
        <v>131.4</v>
      </c>
      <c r="DP293" s="152">
        <v>131.5</v>
      </c>
      <c r="DQ293" s="152">
        <v>130.69999999999999</v>
      </c>
      <c r="DR293" s="152">
        <v>132</v>
      </c>
      <c r="DS293" s="152">
        <v>133.19999999999999</v>
      </c>
      <c r="DT293" s="152">
        <v>134</v>
      </c>
      <c r="DU293" s="152">
        <v>135.1</v>
      </c>
      <c r="DV293" s="152">
        <v>136.1</v>
      </c>
      <c r="DW293" s="152">
        <v>139.4</v>
      </c>
      <c r="DX293" s="152">
        <v>141</v>
      </c>
      <c r="DY293" s="152">
        <v>139.9</v>
      </c>
      <c r="DZ293" s="152">
        <v>139.9</v>
      </c>
      <c r="EA293" s="152">
        <v>140.80000000000001</v>
      </c>
      <c r="EB293" s="152">
        <v>142.19999999999999</v>
      </c>
      <c r="EC293" s="152">
        <v>142.1</v>
      </c>
      <c r="ED293" s="152">
        <v>141.19999999999999</v>
      </c>
      <c r="EE293" s="152">
        <v>143.1</v>
      </c>
      <c r="EF293" s="152">
        <v>142.1</v>
      </c>
      <c r="EG293" s="152">
        <v>142.6</v>
      </c>
      <c r="EH293" s="152">
        <v>142.80000000000001</v>
      </c>
      <c r="EI293" s="152">
        <v>142.80000000000001</v>
      </c>
      <c r="EJ293" s="152">
        <v>142.69999999999999</v>
      </c>
      <c r="EK293" s="152">
        <v>141.5</v>
      </c>
      <c r="EL293" s="152">
        <v>141.9</v>
      </c>
      <c r="EM293" s="152">
        <v>142.69999999999999</v>
      </c>
      <c r="EN293" s="152">
        <v>144</v>
      </c>
      <c r="EO293" s="152">
        <v>144.4</v>
      </c>
      <c r="EP293" s="152">
        <v>142.6</v>
      </c>
      <c r="EQ293" s="152">
        <v>143.19999999999999</v>
      </c>
      <c r="ER293" s="152">
        <v>147.1</v>
      </c>
      <c r="ES293" s="152">
        <v>145.30000000000001</v>
      </c>
      <c r="ET293" s="152">
        <v>149</v>
      </c>
      <c r="EU293" s="152">
        <v>149.30000000000001</v>
      </c>
      <c r="EV293" s="152">
        <v>148.80000000000001</v>
      </c>
      <c r="EW293" s="152">
        <v>150.69999999999999</v>
      </c>
    </row>
    <row r="294" spans="1:153">
      <c r="A294" s="141" t="s">
        <v>7622</v>
      </c>
      <c r="B294" s="141" t="s">
        <v>7623</v>
      </c>
      <c r="C294" s="142">
        <v>0.12903999999999999</v>
      </c>
      <c r="D294" s="143">
        <v>106.5</v>
      </c>
      <c r="E294" s="143">
        <v>107.7</v>
      </c>
      <c r="F294" s="143">
        <v>103.7</v>
      </c>
      <c r="G294" s="143">
        <v>102.6</v>
      </c>
      <c r="H294" s="143">
        <v>102.6</v>
      </c>
      <c r="I294" s="143">
        <v>99.2</v>
      </c>
      <c r="J294" s="143">
        <v>104.2</v>
      </c>
      <c r="K294" s="143">
        <v>104.6</v>
      </c>
      <c r="L294" s="143">
        <v>102.3</v>
      </c>
      <c r="M294" s="143">
        <v>98.4</v>
      </c>
      <c r="N294" s="143">
        <v>96.9</v>
      </c>
      <c r="O294" s="143">
        <v>95.1</v>
      </c>
      <c r="P294" s="143">
        <v>102.9</v>
      </c>
      <c r="Q294" s="143">
        <v>102.2</v>
      </c>
      <c r="R294" s="143">
        <v>102.6</v>
      </c>
      <c r="S294" s="143">
        <v>104.8</v>
      </c>
      <c r="T294" s="143">
        <v>103.2</v>
      </c>
      <c r="U294" s="143">
        <v>109.3</v>
      </c>
      <c r="V294" s="143">
        <v>106.3</v>
      </c>
      <c r="W294" s="143">
        <v>106.6</v>
      </c>
      <c r="X294" s="143">
        <v>107.5</v>
      </c>
      <c r="Y294" s="143">
        <v>106.2</v>
      </c>
      <c r="Z294" s="143">
        <v>103</v>
      </c>
      <c r="AA294" s="143">
        <v>106.9</v>
      </c>
      <c r="AB294" s="143">
        <v>114.7</v>
      </c>
      <c r="AC294" s="143">
        <v>113.8</v>
      </c>
      <c r="AD294" s="143">
        <v>119.5</v>
      </c>
      <c r="AE294" s="143">
        <v>117.3</v>
      </c>
      <c r="AF294" s="143">
        <v>121</v>
      </c>
      <c r="AG294" s="143">
        <v>122.4</v>
      </c>
      <c r="AH294" s="143">
        <v>119.6</v>
      </c>
      <c r="AI294" s="143">
        <v>119.3</v>
      </c>
      <c r="AJ294" s="143">
        <v>120.5</v>
      </c>
      <c r="AK294" s="143">
        <v>118.9</v>
      </c>
      <c r="AL294" s="143">
        <v>117.4</v>
      </c>
      <c r="AM294" s="143">
        <v>122.8</v>
      </c>
      <c r="AN294" s="143">
        <v>128.69999999999999</v>
      </c>
      <c r="AO294" s="143">
        <v>127.8</v>
      </c>
      <c r="AP294" s="143">
        <v>126.8</v>
      </c>
      <c r="AQ294" s="143">
        <v>124.7</v>
      </c>
      <c r="AR294" s="143">
        <v>125.3</v>
      </c>
      <c r="AS294" s="143">
        <v>123.7</v>
      </c>
      <c r="AT294" s="143">
        <v>125</v>
      </c>
      <c r="AU294" s="143">
        <v>128.30000000000001</v>
      </c>
      <c r="AV294" s="143">
        <v>126.6</v>
      </c>
      <c r="AW294" s="143">
        <v>122.8</v>
      </c>
      <c r="AX294" s="143">
        <v>127.9</v>
      </c>
      <c r="AY294" s="143">
        <v>120.6</v>
      </c>
      <c r="AZ294" s="143">
        <v>122.7</v>
      </c>
      <c r="BA294" s="143">
        <v>128.30000000000001</v>
      </c>
      <c r="BB294" s="143">
        <v>127.1</v>
      </c>
      <c r="BC294" s="143">
        <v>122.7</v>
      </c>
      <c r="BD294" s="143">
        <v>123.6</v>
      </c>
      <c r="BE294" s="143">
        <v>121.9</v>
      </c>
      <c r="BF294" s="143">
        <v>115.7</v>
      </c>
      <c r="BG294" s="143">
        <v>115.8</v>
      </c>
      <c r="BH294" s="143">
        <v>121.3</v>
      </c>
      <c r="BI294" s="143">
        <v>122.1</v>
      </c>
      <c r="BJ294" s="143">
        <v>120.9</v>
      </c>
      <c r="BK294" s="144">
        <v>125.1</v>
      </c>
      <c r="BL294" s="143">
        <v>125.7</v>
      </c>
      <c r="BM294" s="143">
        <v>126.1</v>
      </c>
      <c r="BN294" s="143">
        <v>125</v>
      </c>
      <c r="BO294" s="143">
        <v>125.8</v>
      </c>
      <c r="BP294" s="143">
        <v>125.9</v>
      </c>
      <c r="BQ294" s="143">
        <v>128.80000000000001</v>
      </c>
      <c r="BR294" s="145">
        <v>124.1</v>
      </c>
      <c r="BS294" s="145">
        <v>125.7</v>
      </c>
      <c r="BT294" s="145">
        <v>128.80000000000001</v>
      </c>
      <c r="BU294" s="145">
        <v>129.5</v>
      </c>
      <c r="BV294" s="145">
        <v>130.80000000000001</v>
      </c>
      <c r="BW294" s="145">
        <v>130</v>
      </c>
      <c r="BX294" s="145">
        <v>130.19999999999999</v>
      </c>
      <c r="BY294" s="145">
        <v>127.6</v>
      </c>
      <c r="BZ294" s="143">
        <v>127.8</v>
      </c>
      <c r="CA294" s="143">
        <v>128.5</v>
      </c>
      <c r="CB294" s="143">
        <v>128.6</v>
      </c>
      <c r="CC294" s="143">
        <v>130</v>
      </c>
      <c r="CD294" s="143">
        <v>129.9</v>
      </c>
      <c r="CE294" s="143">
        <v>129.4</v>
      </c>
      <c r="CF294" s="143">
        <v>130.19999999999999</v>
      </c>
      <c r="CG294" s="143">
        <v>131.69999999999999</v>
      </c>
      <c r="CH294" s="143">
        <v>131.4</v>
      </c>
      <c r="CI294" s="143">
        <v>134.9</v>
      </c>
      <c r="CJ294" s="146">
        <v>135.4</v>
      </c>
      <c r="CK294" s="146">
        <v>134.9</v>
      </c>
      <c r="CL294" s="146">
        <v>135.69999999999999</v>
      </c>
      <c r="CM294" s="147">
        <v>133.19999999999999</v>
      </c>
      <c r="CN294" s="147">
        <v>132.9</v>
      </c>
      <c r="CO294" s="147">
        <v>133.5</v>
      </c>
      <c r="CP294" s="148">
        <v>131.4</v>
      </c>
      <c r="CQ294" s="149">
        <v>130.80000000000001</v>
      </c>
      <c r="CR294" s="149">
        <v>130.80000000000001</v>
      </c>
      <c r="CS294" s="149">
        <v>131.4</v>
      </c>
      <c r="CT294" s="149">
        <v>133.4</v>
      </c>
      <c r="CU294" s="150">
        <v>133.5</v>
      </c>
      <c r="CV294" s="150">
        <v>133.5</v>
      </c>
      <c r="CW294" s="150">
        <v>133.30000000000001</v>
      </c>
      <c r="CX294" s="150">
        <v>133.30000000000001</v>
      </c>
      <c r="CY294" s="150">
        <v>133.4</v>
      </c>
      <c r="CZ294" s="150">
        <v>133.19999999999999</v>
      </c>
      <c r="DA294" s="150">
        <v>133</v>
      </c>
      <c r="DB294" s="151">
        <v>132</v>
      </c>
      <c r="DC294" s="151">
        <v>133.30000000000001</v>
      </c>
      <c r="DD294" s="151">
        <v>132.9</v>
      </c>
      <c r="DE294" s="151">
        <v>133.5</v>
      </c>
      <c r="DF294" s="151">
        <v>133.5</v>
      </c>
      <c r="DG294" s="151">
        <v>130.80000000000001</v>
      </c>
      <c r="DH294" s="151">
        <v>130.19999999999999</v>
      </c>
      <c r="DI294" s="151">
        <v>131</v>
      </c>
      <c r="DJ294" s="151">
        <v>133.19999999999999</v>
      </c>
      <c r="DK294" s="151">
        <v>130.1</v>
      </c>
      <c r="DL294" s="151">
        <v>133.1</v>
      </c>
      <c r="DM294" s="152">
        <v>132.9</v>
      </c>
      <c r="DN294" s="152">
        <v>130</v>
      </c>
      <c r="DO294" s="152">
        <v>130.30000000000001</v>
      </c>
      <c r="DP294" s="152">
        <v>130.30000000000001</v>
      </c>
      <c r="DQ294" s="152">
        <v>130.30000000000001</v>
      </c>
      <c r="DR294" s="152">
        <v>127.9</v>
      </c>
      <c r="DS294" s="152">
        <v>127.9</v>
      </c>
      <c r="DT294" s="152">
        <v>131.30000000000001</v>
      </c>
      <c r="DU294" s="152">
        <v>132.19999999999999</v>
      </c>
      <c r="DV294" s="152">
        <v>132.30000000000001</v>
      </c>
      <c r="DW294" s="152">
        <v>132.30000000000001</v>
      </c>
      <c r="DX294" s="152">
        <v>136.19999999999999</v>
      </c>
      <c r="DY294" s="152">
        <v>135.30000000000001</v>
      </c>
      <c r="DZ294" s="152">
        <v>133.9</v>
      </c>
      <c r="EA294" s="152">
        <v>132.9</v>
      </c>
      <c r="EB294" s="152">
        <v>134.9</v>
      </c>
      <c r="EC294" s="152">
        <v>134.9</v>
      </c>
      <c r="ED294" s="152">
        <v>136.1</v>
      </c>
      <c r="EE294" s="152">
        <v>136.9</v>
      </c>
      <c r="EF294" s="152">
        <v>136.30000000000001</v>
      </c>
      <c r="EG294" s="152">
        <v>136.1</v>
      </c>
      <c r="EH294" s="152">
        <v>137.19999999999999</v>
      </c>
      <c r="EI294" s="152">
        <v>138.69999999999999</v>
      </c>
      <c r="EJ294" s="152">
        <v>140.30000000000001</v>
      </c>
      <c r="EK294" s="152">
        <v>139.30000000000001</v>
      </c>
      <c r="EL294" s="152">
        <v>139</v>
      </c>
      <c r="EM294" s="152">
        <v>142.1</v>
      </c>
      <c r="EN294" s="152">
        <v>141.9</v>
      </c>
      <c r="EO294" s="152">
        <v>144.19999999999999</v>
      </c>
      <c r="EP294" s="152">
        <v>143.1</v>
      </c>
      <c r="EQ294" s="152">
        <v>141.30000000000001</v>
      </c>
      <c r="ER294" s="152">
        <v>141.80000000000001</v>
      </c>
      <c r="ES294" s="152">
        <v>142</v>
      </c>
      <c r="ET294" s="152">
        <v>141.6</v>
      </c>
      <c r="EU294" s="152">
        <v>141.6</v>
      </c>
      <c r="EV294" s="152">
        <v>141.69999999999999</v>
      </c>
      <c r="EW294" s="152">
        <v>141.9</v>
      </c>
    </row>
    <row r="295" spans="1:153">
      <c r="A295" s="141" t="s">
        <v>7624</v>
      </c>
      <c r="B295" s="141" t="s">
        <v>7625</v>
      </c>
      <c r="C295" s="142">
        <v>9.4600000000000004E-2</v>
      </c>
      <c r="D295" s="143">
        <v>105.8</v>
      </c>
      <c r="E295" s="143">
        <v>110.5</v>
      </c>
      <c r="F295" s="143">
        <v>110.5</v>
      </c>
      <c r="G295" s="143">
        <v>111.5</v>
      </c>
      <c r="H295" s="143">
        <v>107.9</v>
      </c>
      <c r="I295" s="143">
        <v>106.5</v>
      </c>
      <c r="J295" s="143">
        <v>107.3</v>
      </c>
      <c r="K295" s="143">
        <v>101.1</v>
      </c>
      <c r="L295" s="143">
        <v>109.5</v>
      </c>
      <c r="M295" s="143">
        <v>108.6</v>
      </c>
      <c r="N295" s="143">
        <v>103.5</v>
      </c>
      <c r="O295" s="143">
        <v>98.5</v>
      </c>
      <c r="P295" s="143">
        <v>115.4</v>
      </c>
      <c r="Q295" s="143">
        <v>117.8</v>
      </c>
      <c r="R295" s="143">
        <v>110.9</v>
      </c>
      <c r="S295" s="143">
        <v>116.1</v>
      </c>
      <c r="T295" s="143">
        <v>115.1</v>
      </c>
      <c r="U295" s="143">
        <v>115.6</v>
      </c>
      <c r="V295" s="143">
        <v>112.7</v>
      </c>
      <c r="W295" s="143">
        <v>116.3</v>
      </c>
      <c r="X295" s="143">
        <v>116.6</v>
      </c>
      <c r="Y295" s="143">
        <v>119.3</v>
      </c>
      <c r="Z295" s="143">
        <v>113.7</v>
      </c>
      <c r="AA295" s="143">
        <v>108.1</v>
      </c>
      <c r="AB295" s="143">
        <v>114.5</v>
      </c>
      <c r="AC295" s="143">
        <v>117</v>
      </c>
      <c r="AD295" s="143">
        <v>123</v>
      </c>
      <c r="AE295" s="143">
        <v>119.6</v>
      </c>
      <c r="AF295" s="143">
        <v>121.2</v>
      </c>
      <c r="AG295" s="143">
        <v>121.3</v>
      </c>
      <c r="AH295" s="143">
        <v>120.8</v>
      </c>
      <c r="AI295" s="143">
        <v>120.8</v>
      </c>
      <c r="AJ295" s="143">
        <v>119.8</v>
      </c>
      <c r="AK295" s="143">
        <v>121.4</v>
      </c>
      <c r="AL295" s="143">
        <v>117.9</v>
      </c>
      <c r="AM295" s="143">
        <v>117.1</v>
      </c>
      <c r="AN295" s="143">
        <v>121.1</v>
      </c>
      <c r="AO295" s="143">
        <v>124.7</v>
      </c>
      <c r="AP295" s="143">
        <v>123.9</v>
      </c>
      <c r="AQ295" s="143">
        <v>125.7</v>
      </c>
      <c r="AR295" s="143">
        <v>126.3</v>
      </c>
      <c r="AS295" s="143">
        <v>123.6</v>
      </c>
      <c r="AT295" s="143">
        <v>121.3</v>
      </c>
      <c r="AU295" s="143">
        <v>123.6</v>
      </c>
      <c r="AV295" s="143">
        <v>124.6</v>
      </c>
      <c r="AW295" s="143">
        <v>128.4</v>
      </c>
      <c r="AX295" s="143">
        <v>125.4</v>
      </c>
      <c r="AY295" s="143">
        <v>126.1</v>
      </c>
      <c r="AZ295" s="143">
        <v>124.2</v>
      </c>
      <c r="BA295" s="143">
        <v>127.3</v>
      </c>
      <c r="BB295" s="143">
        <v>127.2</v>
      </c>
      <c r="BC295" s="143">
        <v>125.9</v>
      </c>
      <c r="BD295" s="143">
        <v>126.2</v>
      </c>
      <c r="BE295" s="143">
        <v>127.8</v>
      </c>
      <c r="BF295" s="143">
        <v>125.8</v>
      </c>
      <c r="BG295" s="143">
        <v>124.7</v>
      </c>
      <c r="BH295" s="143">
        <v>124.7</v>
      </c>
      <c r="BI295" s="143">
        <v>126.3</v>
      </c>
      <c r="BJ295" s="143">
        <v>124.5</v>
      </c>
      <c r="BK295" s="144">
        <v>124.6</v>
      </c>
      <c r="BL295" s="143">
        <v>124.9</v>
      </c>
      <c r="BM295" s="143">
        <v>124.6</v>
      </c>
      <c r="BN295" s="143">
        <v>126</v>
      </c>
      <c r="BO295" s="143">
        <v>126.4</v>
      </c>
      <c r="BP295" s="143">
        <v>125.8</v>
      </c>
      <c r="BQ295" s="143">
        <v>124.9</v>
      </c>
      <c r="BR295" s="145">
        <v>125.2</v>
      </c>
      <c r="BS295" s="145">
        <v>123.4</v>
      </c>
      <c r="BT295" s="145">
        <v>125</v>
      </c>
      <c r="BU295" s="145">
        <v>123.8</v>
      </c>
      <c r="BV295" s="145">
        <v>122.9</v>
      </c>
      <c r="BW295" s="145">
        <v>123.2</v>
      </c>
      <c r="BX295" s="145">
        <v>129.6</v>
      </c>
      <c r="BY295" s="145">
        <v>123.8</v>
      </c>
      <c r="BZ295" s="143">
        <v>124.6</v>
      </c>
      <c r="CA295" s="143">
        <v>127.9</v>
      </c>
      <c r="CB295" s="143">
        <v>128.6</v>
      </c>
      <c r="CC295" s="143">
        <v>122.6</v>
      </c>
      <c r="CD295" s="143">
        <v>120.4</v>
      </c>
      <c r="CE295" s="143">
        <v>119.5</v>
      </c>
      <c r="CF295" s="143">
        <v>123.6</v>
      </c>
      <c r="CG295" s="143">
        <v>122</v>
      </c>
      <c r="CH295" s="143">
        <v>118.2</v>
      </c>
      <c r="CI295" s="143">
        <v>118.8</v>
      </c>
      <c r="CJ295" s="146">
        <v>117.2</v>
      </c>
      <c r="CK295" s="146">
        <v>119.3</v>
      </c>
      <c r="CL295" s="146">
        <v>119</v>
      </c>
      <c r="CM295" s="147">
        <v>113.9</v>
      </c>
      <c r="CN295" s="147">
        <v>114.4</v>
      </c>
      <c r="CO295" s="147">
        <v>117.1</v>
      </c>
      <c r="CP295" s="148">
        <v>116.6</v>
      </c>
      <c r="CQ295" s="149">
        <v>115.8</v>
      </c>
      <c r="CR295" s="149">
        <v>120.6</v>
      </c>
      <c r="CS295" s="149">
        <v>119.4</v>
      </c>
      <c r="CT295" s="149">
        <v>116.9</v>
      </c>
      <c r="CU295" s="150">
        <v>117.8</v>
      </c>
      <c r="CV295" s="150">
        <v>117.8</v>
      </c>
      <c r="CW295" s="150">
        <v>112.6</v>
      </c>
      <c r="CX295" s="150">
        <v>114.8</v>
      </c>
      <c r="CY295" s="150">
        <v>115.4</v>
      </c>
      <c r="CZ295" s="150">
        <v>112.9</v>
      </c>
      <c r="DA295" s="150">
        <v>112.3</v>
      </c>
      <c r="DB295" s="151">
        <v>111.5</v>
      </c>
      <c r="DC295" s="151">
        <v>111.3</v>
      </c>
      <c r="DD295" s="151">
        <v>109.6</v>
      </c>
      <c r="DE295" s="151">
        <v>109.7</v>
      </c>
      <c r="DF295" s="151">
        <v>109.4</v>
      </c>
      <c r="DG295" s="151">
        <v>109.7</v>
      </c>
      <c r="DH295" s="151">
        <v>109.8</v>
      </c>
      <c r="DI295" s="151">
        <v>109.4</v>
      </c>
      <c r="DJ295" s="151">
        <v>109.6</v>
      </c>
      <c r="DK295" s="151">
        <v>109.9</v>
      </c>
      <c r="DL295" s="151">
        <v>110.1</v>
      </c>
      <c r="DM295" s="152">
        <v>110.6</v>
      </c>
      <c r="DN295" s="152">
        <v>110.5</v>
      </c>
      <c r="DO295" s="152">
        <v>110.4</v>
      </c>
      <c r="DP295" s="152">
        <v>110.9</v>
      </c>
      <c r="DQ295" s="152">
        <v>111.4</v>
      </c>
      <c r="DR295" s="152">
        <v>111.7</v>
      </c>
      <c r="DS295" s="152">
        <v>111.6</v>
      </c>
      <c r="DT295" s="152">
        <v>109.6</v>
      </c>
      <c r="DU295" s="152">
        <v>110.4</v>
      </c>
      <c r="DV295" s="152">
        <v>110</v>
      </c>
      <c r="DW295" s="152">
        <v>110.1</v>
      </c>
      <c r="DX295" s="152">
        <v>109.9</v>
      </c>
      <c r="DY295" s="152">
        <v>109.7</v>
      </c>
      <c r="DZ295" s="152">
        <v>110.6</v>
      </c>
      <c r="EA295" s="152">
        <v>110.9</v>
      </c>
      <c r="EB295" s="152">
        <v>110.7</v>
      </c>
      <c r="EC295" s="152">
        <v>111</v>
      </c>
      <c r="ED295" s="152">
        <v>111</v>
      </c>
      <c r="EE295" s="152">
        <v>111.2</v>
      </c>
      <c r="EF295" s="152">
        <v>109</v>
      </c>
      <c r="EG295" s="152">
        <v>109.8</v>
      </c>
      <c r="EH295" s="152">
        <v>110.1</v>
      </c>
      <c r="EI295" s="152">
        <v>109</v>
      </c>
      <c r="EJ295" s="152">
        <v>107.6</v>
      </c>
      <c r="EK295" s="152">
        <v>107.7</v>
      </c>
      <c r="EL295" s="152">
        <v>108.4</v>
      </c>
      <c r="EM295" s="152">
        <v>108</v>
      </c>
      <c r="EN295" s="152">
        <v>108.1</v>
      </c>
      <c r="EO295" s="152">
        <v>108</v>
      </c>
      <c r="EP295" s="152">
        <v>109</v>
      </c>
      <c r="EQ295" s="152">
        <v>110.3</v>
      </c>
      <c r="ER295" s="152">
        <v>109.3</v>
      </c>
      <c r="ES295" s="152">
        <v>109.3</v>
      </c>
      <c r="ET295" s="152">
        <v>109.3</v>
      </c>
      <c r="EU295" s="152">
        <v>109.7</v>
      </c>
      <c r="EV295" s="152">
        <v>109.4</v>
      </c>
      <c r="EW295" s="152">
        <v>111</v>
      </c>
    </row>
    <row r="296" spans="1:153">
      <c r="A296" s="141" t="s">
        <v>7626</v>
      </c>
      <c r="B296" s="141" t="s">
        <v>7627</v>
      </c>
      <c r="C296" s="142">
        <v>0.22090000000000001</v>
      </c>
      <c r="D296" s="143">
        <v>102.6</v>
      </c>
      <c r="E296" s="143">
        <v>101.7</v>
      </c>
      <c r="F296" s="143">
        <v>102.5</v>
      </c>
      <c r="G296" s="143">
        <v>105</v>
      </c>
      <c r="H296" s="143">
        <v>106.4</v>
      </c>
      <c r="I296" s="143">
        <v>105.7</v>
      </c>
      <c r="J296" s="143">
        <v>106.6</v>
      </c>
      <c r="K296" s="143">
        <v>103.7</v>
      </c>
      <c r="L296" s="143">
        <v>104.5</v>
      </c>
      <c r="M296" s="143">
        <v>104.2</v>
      </c>
      <c r="N296" s="143">
        <v>101.1</v>
      </c>
      <c r="O296" s="143">
        <v>101.5</v>
      </c>
      <c r="P296" s="143">
        <v>109</v>
      </c>
      <c r="Q296" s="143">
        <v>109.5</v>
      </c>
      <c r="R296" s="143">
        <v>111.2</v>
      </c>
      <c r="S296" s="143">
        <v>109.7</v>
      </c>
      <c r="T296" s="143">
        <v>108.2</v>
      </c>
      <c r="U296" s="143">
        <v>114</v>
      </c>
      <c r="V296" s="143">
        <v>113.1</v>
      </c>
      <c r="W296" s="143">
        <v>111.9</v>
      </c>
      <c r="X296" s="143">
        <v>111.8</v>
      </c>
      <c r="Y296" s="143">
        <v>114.5</v>
      </c>
      <c r="Z296" s="143">
        <v>113.3</v>
      </c>
      <c r="AA296" s="143">
        <v>115</v>
      </c>
      <c r="AB296" s="143">
        <v>113.3</v>
      </c>
      <c r="AC296" s="143">
        <v>112.4</v>
      </c>
      <c r="AD296" s="143">
        <v>114.1</v>
      </c>
      <c r="AE296" s="143">
        <v>114.4</v>
      </c>
      <c r="AF296" s="143">
        <v>114.4</v>
      </c>
      <c r="AG296" s="143">
        <v>118.1</v>
      </c>
      <c r="AH296" s="143">
        <v>117.4</v>
      </c>
      <c r="AI296" s="143">
        <v>115.7</v>
      </c>
      <c r="AJ296" s="143">
        <v>116</v>
      </c>
      <c r="AK296" s="143">
        <v>114.9</v>
      </c>
      <c r="AL296" s="143">
        <v>115</v>
      </c>
      <c r="AM296" s="143">
        <v>113.8</v>
      </c>
      <c r="AN296" s="143">
        <v>117.6</v>
      </c>
      <c r="AO296" s="143">
        <v>115.6</v>
      </c>
      <c r="AP296" s="143">
        <v>114.6</v>
      </c>
      <c r="AQ296" s="143">
        <v>113.1</v>
      </c>
      <c r="AR296" s="143">
        <v>116.8</v>
      </c>
      <c r="AS296" s="143">
        <v>119.3</v>
      </c>
      <c r="AT296" s="143">
        <v>120.2</v>
      </c>
      <c r="AU296" s="143">
        <v>117.7</v>
      </c>
      <c r="AV296" s="143">
        <v>114.7</v>
      </c>
      <c r="AW296" s="143">
        <v>117.8</v>
      </c>
      <c r="AX296" s="143">
        <v>115.1</v>
      </c>
      <c r="AY296" s="143">
        <v>115.2</v>
      </c>
      <c r="AZ296" s="143">
        <v>116</v>
      </c>
      <c r="BA296" s="143">
        <v>117.4</v>
      </c>
      <c r="BB296" s="143">
        <v>120</v>
      </c>
      <c r="BC296" s="143">
        <v>119.7</v>
      </c>
      <c r="BD296" s="143">
        <v>120.3</v>
      </c>
      <c r="BE296" s="143">
        <v>126.6</v>
      </c>
      <c r="BF296" s="143">
        <v>128.1</v>
      </c>
      <c r="BG296" s="143">
        <v>125.7</v>
      </c>
      <c r="BH296" s="143">
        <v>126.7</v>
      </c>
      <c r="BI296" s="143">
        <v>129.30000000000001</v>
      </c>
      <c r="BJ296" s="143">
        <v>124.6</v>
      </c>
      <c r="BK296" s="144">
        <v>125.2</v>
      </c>
      <c r="BL296" s="143">
        <v>125.2</v>
      </c>
      <c r="BM296" s="143">
        <v>128.4</v>
      </c>
      <c r="BN296" s="143">
        <v>128.4</v>
      </c>
      <c r="BO296" s="143">
        <v>129.80000000000001</v>
      </c>
      <c r="BP296" s="143">
        <v>132.19999999999999</v>
      </c>
      <c r="BQ296" s="143">
        <v>134</v>
      </c>
      <c r="BR296" s="145">
        <v>140.80000000000001</v>
      </c>
      <c r="BS296" s="145">
        <v>142</v>
      </c>
      <c r="BT296" s="145">
        <v>139.1</v>
      </c>
      <c r="BU296" s="145">
        <v>137.80000000000001</v>
      </c>
      <c r="BV296" s="145">
        <v>138.1</v>
      </c>
      <c r="BW296" s="145">
        <v>138.19999999999999</v>
      </c>
      <c r="BX296" s="145">
        <v>139.5</v>
      </c>
      <c r="BY296" s="145">
        <v>139.5</v>
      </c>
      <c r="BZ296" s="143">
        <v>137.69999999999999</v>
      </c>
      <c r="CA296" s="143">
        <v>135.9</v>
      </c>
      <c r="CB296" s="143">
        <v>136.69999999999999</v>
      </c>
      <c r="CC296" s="143">
        <v>136</v>
      </c>
      <c r="CD296" s="143">
        <v>136.19999999999999</v>
      </c>
      <c r="CE296" s="143">
        <v>137.6</v>
      </c>
      <c r="CF296" s="143">
        <v>137.19999999999999</v>
      </c>
      <c r="CG296" s="143">
        <v>135.69999999999999</v>
      </c>
      <c r="CH296" s="143">
        <v>134.6</v>
      </c>
      <c r="CI296" s="143">
        <v>134.6</v>
      </c>
      <c r="CJ296" s="146">
        <v>135.5</v>
      </c>
      <c r="CK296" s="146">
        <v>136</v>
      </c>
      <c r="CL296" s="146">
        <v>136.30000000000001</v>
      </c>
      <c r="CM296" s="147">
        <v>135.5</v>
      </c>
      <c r="CN296" s="147">
        <v>135.4</v>
      </c>
      <c r="CO296" s="147">
        <v>136.80000000000001</v>
      </c>
      <c r="CP296" s="148">
        <v>137.4</v>
      </c>
      <c r="CQ296" s="149">
        <v>136.1</v>
      </c>
      <c r="CR296" s="149">
        <v>136.69999999999999</v>
      </c>
      <c r="CS296" s="149">
        <v>135.69999999999999</v>
      </c>
      <c r="CT296" s="149">
        <v>136.19999999999999</v>
      </c>
      <c r="CU296" s="150">
        <v>136.9</v>
      </c>
      <c r="CV296" s="150">
        <v>138.6</v>
      </c>
      <c r="CW296" s="150">
        <v>138</v>
      </c>
      <c r="CX296" s="150">
        <v>136.30000000000001</v>
      </c>
      <c r="CY296" s="150">
        <v>132.6</v>
      </c>
      <c r="CZ296" s="150">
        <v>134.30000000000001</v>
      </c>
      <c r="DA296" s="150">
        <v>138.80000000000001</v>
      </c>
      <c r="DB296" s="151">
        <v>141.4</v>
      </c>
      <c r="DC296" s="151">
        <v>142.69999999999999</v>
      </c>
      <c r="DD296" s="151">
        <v>142</v>
      </c>
      <c r="DE296" s="151">
        <v>141.80000000000001</v>
      </c>
      <c r="DF296" s="151">
        <v>142.80000000000001</v>
      </c>
      <c r="DG296" s="151">
        <v>142.4</v>
      </c>
      <c r="DH296" s="151">
        <v>143.5</v>
      </c>
      <c r="DI296" s="151">
        <v>140.69999999999999</v>
      </c>
      <c r="DJ296" s="151">
        <v>143.19999999999999</v>
      </c>
      <c r="DK296" s="151">
        <v>142.19999999999999</v>
      </c>
      <c r="DL296" s="151">
        <v>143.80000000000001</v>
      </c>
      <c r="DM296" s="152">
        <v>145</v>
      </c>
      <c r="DN296" s="152">
        <v>147.80000000000001</v>
      </c>
      <c r="DO296" s="152">
        <v>148</v>
      </c>
      <c r="DP296" s="152">
        <v>148.69999999999999</v>
      </c>
      <c r="DQ296" s="152">
        <v>148.30000000000001</v>
      </c>
      <c r="DR296" s="152">
        <v>147.80000000000001</v>
      </c>
      <c r="DS296" s="152">
        <v>148.9</v>
      </c>
      <c r="DT296" s="152">
        <v>149.69999999999999</v>
      </c>
      <c r="DU296" s="152">
        <v>150.30000000000001</v>
      </c>
      <c r="DV296" s="152">
        <v>150.5</v>
      </c>
      <c r="DW296" s="152">
        <v>150.9</v>
      </c>
      <c r="DX296" s="152">
        <v>152.5</v>
      </c>
      <c r="DY296" s="152">
        <v>153.9</v>
      </c>
      <c r="DZ296" s="152">
        <v>153.30000000000001</v>
      </c>
      <c r="EA296" s="152">
        <v>153.80000000000001</v>
      </c>
      <c r="EB296" s="152">
        <v>152.1</v>
      </c>
      <c r="EC296" s="152">
        <v>152.30000000000001</v>
      </c>
      <c r="ED296" s="152">
        <v>153.19999999999999</v>
      </c>
      <c r="EE296" s="152">
        <v>154.30000000000001</v>
      </c>
      <c r="EF296" s="152">
        <v>152.19999999999999</v>
      </c>
      <c r="EG296" s="152">
        <v>154.4</v>
      </c>
      <c r="EH296" s="152">
        <v>152.9</v>
      </c>
      <c r="EI296" s="152">
        <v>155.69999999999999</v>
      </c>
      <c r="EJ296" s="152">
        <v>154.80000000000001</v>
      </c>
      <c r="EK296" s="152">
        <v>156.4</v>
      </c>
      <c r="EL296" s="152">
        <v>158.6</v>
      </c>
      <c r="EM296" s="152">
        <v>158.4</v>
      </c>
      <c r="EN296" s="152">
        <v>159.80000000000001</v>
      </c>
      <c r="EO296" s="152">
        <v>157.5</v>
      </c>
      <c r="EP296" s="152">
        <v>159.30000000000001</v>
      </c>
      <c r="EQ296" s="152">
        <v>159</v>
      </c>
      <c r="ER296" s="152">
        <v>160.69999999999999</v>
      </c>
      <c r="ES296" s="152">
        <v>157.19999999999999</v>
      </c>
      <c r="ET296" s="152">
        <v>157.6</v>
      </c>
      <c r="EU296" s="152">
        <v>157.69999999999999</v>
      </c>
      <c r="EV296" s="152">
        <v>159.69999999999999</v>
      </c>
      <c r="EW296" s="152">
        <v>160.5</v>
      </c>
    </row>
    <row r="297" spans="1:153">
      <c r="A297" s="141" t="s">
        <v>7628</v>
      </c>
      <c r="B297" s="141" t="s">
        <v>7629</v>
      </c>
      <c r="C297" s="142">
        <v>3.2530000000000003E-2</v>
      </c>
      <c r="D297" s="143">
        <v>95.4</v>
      </c>
      <c r="E297" s="143">
        <v>95.8</v>
      </c>
      <c r="F297" s="143">
        <v>96.7</v>
      </c>
      <c r="G297" s="143">
        <v>100.7</v>
      </c>
      <c r="H297" s="143">
        <v>99.5</v>
      </c>
      <c r="I297" s="143">
        <v>102.4</v>
      </c>
      <c r="J297" s="143">
        <v>104.5</v>
      </c>
      <c r="K297" s="143">
        <v>106.3</v>
      </c>
      <c r="L297" s="143">
        <v>108.1</v>
      </c>
      <c r="M297" s="143">
        <v>106.7</v>
      </c>
      <c r="N297" s="143">
        <v>99.8</v>
      </c>
      <c r="O297" s="143">
        <v>99</v>
      </c>
      <c r="P297" s="143">
        <v>106</v>
      </c>
      <c r="Q297" s="143">
        <v>105</v>
      </c>
      <c r="R297" s="143">
        <v>106.5</v>
      </c>
      <c r="S297" s="143">
        <v>107.1</v>
      </c>
      <c r="T297" s="143">
        <v>108.5</v>
      </c>
      <c r="U297" s="143">
        <v>109.3</v>
      </c>
      <c r="V297" s="143">
        <v>112.2</v>
      </c>
      <c r="W297" s="143">
        <v>112.8</v>
      </c>
      <c r="X297" s="143">
        <v>109.9</v>
      </c>
      <c r="Y297" s="143">
        <v>111.8</v>
      </c>
      <c r="Z297" s="143">
        <v>106.6</v>
      </c>
      <c r="AA297" s="143">
        <v>104.7</v>
      </c>
      <c r="AB297" s="143">
        <v>108.7</v>
      </c>
      <c r="AC297" s="143">
        <v>110</v>
      </c>
      <c r="AD297" s="143">
        <v>112.2</v>
      </c>
      <c r="AE297" s="143">
        <v>112.8</v>
      </c>
      <c r="AF297" s="143">
        <v>112.5</v>
      </c>
      <c r="AG297" s="143">
        <v>114.5</v>
      </c>
      <c r="AH297" s="143">
        <v>116.7</v>
      </c>
      <c r="AI297" s="143">
        <v>118.4</v>
      </c>
      <c r="AJ297" s="143">
        <v>118.2</v>
      </c>
      <c r="AK297" s="143">
        <v>119</v>
      </c>
      <c r="AL297" s="143">
        <v>110</v>
      </c>
      <c r="AM297" s="143">
        <v>108.6</v>
      </c>
      <c r="AN297" s="143">
        <v>109.6</v>
      </c>
      <c r="AO297" s="143">
        <v>110.9</v>
      </c>
      <c r="AP297" s="143">
        <v>111.2</v>
      </c>
      <c r="AQ297" s="143">
        <v>115.4</v>
      </c>
      <c r="AR297" s="143">
        <v>111.2</v>
      </c>
      <c r="AS297" s="143">
        <v>113.1</v>
      </c>
      <c r="AT297" s="143">
        <v>112.1</v>
      </c>
      <c r="AU297" s="143">
        <v>116.1</v>
      </c>
      <c r="AV297" s="143">
        <v>112.8</v>
      </c>
      <c r="AW297" s="143">
        <v>116.7</v>
      </c>
      <c r="AX297" s="143">
        <v>113.9</v>
      </c>
      <c r="AY297" s="143">
        <v>114</v>
      </c>
      <c r="AZ297" s="143">
        <v>112.5</v>
      </c>
      <c r="BA297" s="143">
        <v>113</v>
      </c>
      <c r="BB297" s="143">
        <v>106.1</v>
      </c>
      <c r="BC297" s="143">
        <v>112.9</v>
      </c>
      <c r="BD297" s="143">
        <v>112.6</v>
      </c>
      <c r="BE297" s="143">
        <v>113.4</v>
      </c>
      <c r="BF297" s="143">
        <v>115.5</v>
      </c>
      <c r="BG297" s="143">
        <v>114.2</v>
      </c>
      <c r="BH297" s="143">
        <v>115.8</v>
      </c>
      <c r="BI297" s="143">
        <v>115.8</v>
      </c>
      <c r="BJ297" s="143">
        <v>116.6</v>
      </c>
      <c r="BK297" s="144">
        <v>116.5</v>
      </c>
      <c r="BL297" s="143">
        <v>116.7</v>
      </c>
      <c r="BM297" s="143">
        <v>117</v>
      </c>
      <c r="BN297" s="143">
        <v>118</v>
      </c>
      <c r="BO297" s="143">
        <v>120</v>
      </c>
      <c r="BP297" s="143">
        <v>123.5</v>
      </c>
      <c r="BQ297" s="143">
        <v>125.4</v>
      </c>
      <c r="BR297" s="145">
        <v>123.5</v>
      </c>
      <c r="BS297" s="145">
        <v>123.4</v>
      </c>
      <c r="BT297" s="145">
        <v>121.8</v>
      </c>
      <c r="BU297" s="145">
        <v>121.7</v>
      </c>
      <c r="BV297" s="145">
        <v>121.3</v>
      </c>
      <c r="BW297" s="145">
        <v>121.3</v>
      </c>
      <c r="BX297" s="145">
        <v>121.7</v>
      </c>
      <c r="BY297" s="145">
        <v>121.8</v>
      </c>
      <c r="BZ297" s="143">
        <v>122.3</v>
      </c>
      <c r="CA297" s="143">
        <v>122.9</v>
      </c>
      <c r="CB297" s="143">
        <v>121.4</v>
      </c>
      <c r="CC297" s="143">
        <v>123.2</v>
      </c>
      <c r="CD297" s="143">
        <v>124.8</v>
      </c>
      <c r="CE297" s="143">
        <v>126.4</v>
      </c>
      <c r="CF297" s="143">
        <v>125</v>
      </c>
      <c r="CG297" s="143">
        <v>122.6</v>
      </c>
      <c r="CH297" s="143">
        <v>122</v>
      </c>
      <c r="CI297" s="143">
        <v>122.4</v>
      </c>
      <c r="CJ297" s="146">
        <v>120.1</v>
      </c>
      <c r="CK297" s="146">
        <v>120.6</v>
      </c>
      <c r="CL297" s="146">
        <v>120.8</v>
      </c>
      <c r="CM297" s="147">
        <v>123.4</v>
      </c>
      <c r="CN297" s="147">
        <v>123.5</v>
      </c>
      <c r="CO297" s="147">
        <v>124.8</v>
      </c>
      <c r="CP297" s="148">
        <v>125.6</v>
      </c>
      <c r="CQ297" s="149">
        <v>124.5</v>
      </c>
      <c r="CR297" s="149">
        <v>125.2</v>
      </c>
      <c r="CS297" s="149">
        <v>125</v>
      </c>
      <c r="CT297" s="149">
        <v>123.8</v>
      </c>
      <c r="CU297" s="150">
        <v>123</v>
      </c>
      <c r="CV297" s="150">
        <v>123</v>
      </c>
      <c r="CW297" s="150">
        <v>121.9</v>
      </c>
      <c r="CX297" s="150">
        <v>121.2</v>
      </c>
      <c r="CY297" s="150">
        <v>116</v>
      </c>
      <c r="CZ297" s="150">
        <v>115.2</v>
      </c>
      <c r="DA297" s="150">
        <v>116.3</v>
      </c>
      <c r="DB297" s="151">
        <v>118.4</v>
      </c>
      <c r="DC297" s="151">
        <v>118.8</v>
      </c>
      <c r="DD297" s="151">
        <v>118</v>
      </c>
      <c r="DE297" s="151">
        <v>117.5</v>
      </c>
      <c r="DF297" s="151">
        <v>117.2</v>
      </c>
      <c r="DG297" s="151">
        <v>117</v>
      </c>
      <c r="DH297" s="151">
        <v>116.4</v>
      </c>
      <c r="DI297" s="151">
        <v>115.6</v>
      </c>
      <c r="DJ297" s="151">
        <v>116.9</v>
      </c>
      <c r="DK297" s="151">
        <v>118.2</v>
      </c>
      <c r="DL297" s="151">
        <v>118.1</v>
      </c>
      <c r="DM297" s="152">
        <v>120.2</v>
      </c>
      <c r="DN297" s="152">
        <v>122.7</v>
      </c>
      <c r="DO297" s="152">
        <v>123.4</v>
      </c>
      <c r="DP297" s="152">
        <v>121.1</v>
      </c>
      <c r="DQ297" s="152">
        <v>120.6</v>
      </c>
      <c r="DR297" s="152">
        <v>119.2</v>
      </c>
      <c r="DS297" s="152">
        <v>119</v>
      </c>
      <c r="DT297" s="152">
        <v>119.6</v>
      </c>
      <c r="DU297" s="152">
        <v>117.5</v>
      </c>
      <c r="DV297" s="152">
        <v>120.8</v>
      </c>
      <c r="DW297" s="152">
        <v>121.7</v>
      </c>
      <c r="DX297" s="152">
        <v>123.3</v>
      </c>
      <c r="DY297" s="152">
        <v>122.5</v>
      </c>
      <c r="DZ297" s="152">
        <v>123.9</v>
      </c>
      <c r="EA297" s="152">
        <v>121.7</v>
      </c>
      <c r="EB297" s="152">
        <v>120.2</v>
      </c>
      <c r="EC297" s="152">
        <v>119.1</v>
      </c>
      <c r="ED297" s="152">
        <v>121.3</v>
      </c>
      <c r="EE297" s="152">
        <v>118.5</v>
      </c>
      <c r="EF297" s="152">
        <v>118.4</v>
      </c>
      <c r="EG297" s="152">
        <v>116.1</v>
      </c>
      <c r="EH297" s="152">
        <v>117.7</v>
      </c>
      <c r="EI297" s="152">
        <v>115.1</v>
      </c>
      <c r="EJ297" s="152">
        <v>117.8</v>
      </c>
      <c r="EK297" s="152">
        <v>114.8</v>
      </c>
      <c r="EL297" s="152">
        <v>117.9</v>
      </c>
      <c r="EM297" s="152">
        <v>114.9</v>
      </c>
      <c r="EN297" s="152">
        <v>119.5</v>
      </c>
      <c r="EO297" s="152">
        <v>116.2</v>
      </c>
      <c r="EP297" s="152">
        <v>118.9</v>
      </c>
      <c r="EQ297" s="152">
        <v>116.4</v>
      </c>
      <c r="ER297" s="152">
        <v>118.8</v>
      </c>
      <c r="ES297" s="152">
        <v>116.8</v>
      </c>
      <c r="ET297" s="152">
        <v>118.9</v>
      </c>
      <c r="EU297" s="152">
        <v>119.1</v>
      </c>
      <c r="EV297" s="152">
        <v>120.6</v>
      </c>
      <c r="EW297" s="152">
        <v>120.3</v>
      </c>
    </row>
    <row r="298" spans="1:153">
      <c r="A298" s="141" t="s">
        <v>7630</v>
      </c>
      <c r="B298" s="141" t="s">
        <v>7631</v>
      </c>
      <c r="C298" s="142">
        <v>6.0850000000000001E-2</v>
      </c>
      <c r="D298" s="143">
        <v>108.8</v>
      </c>
      <c r="E298" s="143">
        <v>107.3</v>
      </c>
      <c r="F298" s="143">
        <v>109</v>
      </c>
      <c r="G298" s="143">
        <v>109.6</v>
      </c>
      <c r="H298" s="143">
        <v>112.9</v>
      </c>
      <c r="I298" s="143">
        <v>116.9</v>
      </c>
      <c r="J298" s="143">
        <v>114.1</v>
      </c>
      <c r="K298" s="143">
        <v>112.5</v>
      </c>
      <c r="L298" s="143">
        <v>116.4</v>
      </c>
      <c r="M298" s="143">
        <v>108.7</v>
      </c>
      <c r="N298" s="143">
        <v>106.9</v>
      </c>
      <c r="O298" s="143">
        <v>107.2</v>
      </c>
      <c r="P298" s="143">
        <v>108.5</v>
      </c>
      <c r="Q298" s="143">
        <v>111.3</v>
      </c>
      <c r="R298" s="143">
        <v>113.2</v>
      </c>
      <c r="S298" s="143">
        <v>114.1</v>
      </c>
      <c r="T298" s="143">
        <v>110.6</v>
      </c>
      <c r="U298" s="143">
        <v>117.5</v>
      </c>
      <c r="V298" s="143">
        <v>122.4</v>
      </c>
      <c r="W298" s="143">
        <v>120.7</v>
      </c>
      <c r="X298" s="143">
        <v>119.1</v>
      </c>
      <c r="Y298" s="143">
        <v>120</v>
      </c>
      <c r="Z298" s="143">
        <v>119.3</v>
      </c>
      <c r="AA298" s="143">
        <v>119</v>
      </c>
      <c r="AB298" s="143">
        <v>121.6</v>
      </c>
      <c r="AC298" s="143">
        <v>123.9</v>
      </c>
      <c r="AD298" s="143">
        <v>123.1</v>
      </c>
      <c r="AE298" s="143">
        <v>121.4</v>
      </c>
      <c r="AF298" s="143">
        <v>129.5</v>
      </c>
      <c r="AG298" s="143">
        <v>127.9</v>
      </c>
      <c r="AH298" s="143">
        <v>127.5</v>
      </c>
      <c r="AI298" s="143">
        <v>123</v>
      </c>
      <c r="AJ298" s="143">
        <v>124.7</v>
      </c>
      <c r="AK298" s="143">
        <v>124.9</v>
      </c>
      <c r="AL298" s="143">
        <v>126.3</v>
      </c>
      <c r="AM298" s="143">
        <v>123.6</v>
      </c>
      <c r="AN298" s="143">
        <v>124.6</v>
      </c>
      <c r="AO298" s="143">
        <v>123</v>
      </c>
      <c r="AP298" s="143">
        <v>124</v>
      </c>
      <c r="AQ298" s="143">
        <v>119.3</v>
      </c>
      <c r="AR298" s="143">
        <v>128.69999999999999</v>
      </c>
      <c r="AS298" s="143">
        <v>130.1</v>
      </c>
      <c r="AT298" s="143">
        <v>134.9</v>
      </c>
      <c r="AU298" s="143">
        <v>130.69999999999999</v>
      </c>
      <c r="AV298" s="143">
        <v>132.19999999999999</v>
      </c>
      <c r="AW298" s="143">
        <v>132.6</v>
      </c>
      <c r="AX298" s="143">
        <v>128.19999999999999</v>
      </c>
      <c r="AY298" s="143">
        <v>130.4</v>
      </c>
      <c r="AZ298" s="143">
        <v>128.5</v>
      </c>
      <c r="BA298" s="143">
        <v>125.7</v>
      </c>
      <c r="BB298" s="143">
        <v>135.4</v>
      </c>
      <c r="BC298" s="143">
        <v>135.6</v>
      </c>
      <c r="BD298" s="143">
        <v>134</v>
      </c>
      <c r="BE298" s="143">
        <v>130.5</v>
      </c>
      <c r="BF298" s="143">
        <v>127.8</v>
      </c>
      <c r="BG298" s="143">
        <v>129.9</v>
      </c>
      <c r="BH298" s="143">
        <v>127.9</v>
      </c>
      <c r="BI298" s="143">
        <v>136.80000000000001</v>
      </c>
      <c r="BJ298" s="143">
        <v>138.19999999999999</v>
      </c>
      <c r="BK298" s="144">
        <v>139.69999999999999</v>
      </c>
      <c r="BL298" s="143">
        <v>141.69999999999999</v>
      </c>
      <c r="BM298" s="143">
        <v>142.69999999999999</v>
      </c>
      <c r="BN298" s="143">
        <v>150.4</v>
      </c>
      <c r="BO298" s="143">
        <v>151.30000000000001</v>
      </c>
      <c r="BP298" s="143">
        <v>153</v>
      </c>
      <c r="BQ298" s="143">
        <v>157.5</v>
      </c>
      <c r="BR298" s="145">
        <v>156.69999999999999</v>
      </c>
      <c r="BS298" s="145">
        <v>156.5</v>
      </c>
      <c r="BT298" s="145">
        <v>156.5</v>
      </c>
      <c r="BU298" s="145">
        <v>157</v>
      </c>
      <c r="BV298" s="145">
        <v>160.19999999999999</v>
      </c>
      <c r="BW298" s="145">
        <v>162.69999999999999</v>
      </c>
      <c r="BX298" s="145">
        <v>162.69999999999999</v>
      </c>
      <c r="BY298" s="145">
        <v>162.30000000000001</v>
      </c>
      <c r="BZ298" s="143">
        <v>156.4</v>
      </c>
      <c r="CA298" s="143">
        <v>157.69999999999999</v>
      </c>
      <c r="CB298" s="143">
        <v>158.30000000000001</v>
      </c>
      <c r="CC298" s="143">
        <v>151.80000000000001</v>
      </c>
      <c r="CD298" s="143">
        <v>152.1</v>
      </c>
      <c r="CE298" s="143">
        <v>156.4</v>
      </c>
      <c r="CF298" s="143">
        <v>157</v>
      </c>
      <c r="CG298" s="143">
        <v>151.9</v>
      </c>
      <c r="CH298" s="143">
        <v>151.9</v>
      </c>
      <c r="CI298" s="143">
        <v>148.9</v>
      </c>
      <c r="CJ298" s="146">
        <v>155.69999999999999</v>
      </c>
      <c r="CK298" s="146">
        <v>157</v>
      </c>
      <c r="CL298" s="146">
        <v>156.69999999999999</v>
      </c>
      <c r="CM298" s="147">
        <v>150.9</v>
      </c>
      <c r="CN298" s="147">
        <v>153.30000000000001</v>
      </c>
      <c r="CO298" s="147">
        <v>157.19999999999999</v>
      </c>
      <c r="CP298" s="148">
        <v>155.9</v>
      </c>
      <c r="CQ298" s="149">
        <v>153.4</v>
      </c>
      <c r="CR298" s="149">
        <v>154.19999999999999</v>
      </c>
      <c r="CS298" s="149">
        <v>150.80000000000001</v>
      </c>
      <c r="CT298" s="149">
        <v>150.4</v>
      </c>
      <c r="CU298" s="150">
        <v>149.9</v>
      </c>
      <c r="CV298" s="150">
        <v>156.19999999999999</v>
      </c>
      <c r="CW298" s="150">
        <v>155.80000000000001</v>
      </c>
      <c r="CX298" s="150">
        <v>156.4</v>
      </c>
      <c r="CY298" s="150">
        <v>155</v>
      </c>
      <c r="CZ298" s="150">
        <v>155.9</v>
      </c>
      <c r="DA298" s="150">
        <v>171</v>
      </c>
      <c r="DB298" s="151">
        <v>172.4</v>
      </c>
      <c r="DC298" s="151">
        <v>173</v>
      </c>
      <c r="DD298" s="151">
        <v>172.6</v>
      </c>
      <c r="DE298" s="151">
        <v>172.1</v>
      </c>
      <c r="DF298" s="151">
        <v>175.2</v>
      </c>
      <c r="DG298" s="151">
        <v>174.9</v>
      </c>
      <c r="DH298" s="151">
        <v>176.4</v>
      </c>
      <c r="DI298" s="151">
        <v>174.9</v>
      </c>
      <c r="DJ298" s="151">
        <v>173.9</v>
      </c>
      <c r="DK298" s="151">
        <v>177.8</v>
      </c>
      <c r="DL298" s="151">
        <v>173.6</v>
      </c>
      <c r="DM298" s="152">
        <v>175.1</v>
      </c>
      <c r="DN298" s="152">
        <v>178.1</v>
      </c>
      <c r="DO298" s="152">
        <v>178.6</v>
      </c>
      <c r="DP298" s="152">
        <v>179.3</v>
      </c>
      <c r="DQ298" s="152">
        <v>180</v>
      </c>
      <c r="DR298" s="152">
        <v>179.6</v>
      </c>
      <c r="DS298" s="152">
        <v>179.8</v>
      </c>
      <c r="DT298" s="152">
        <v>181.1</v>
      </c>
      <c r="DU298" s="152">
        <v>183.5</v>
      </c>
      <c r="DV298" s="152">
        <v>181.1</v>
      </c>
      <c r="DW298" s="152">
        <v>181.8</v>
      </c>
      <c r="DX298" s="152">
        <v>182.3</v>
      </c>
      <c r="DY298" s="152">
        <v>184.4</v>
      </c>
      <c r="DZ298" s="152">
        <v>183.8</v>
      </c>
      <c r="EA298" s="152">
        <v>186.2</v>
      </c>
      <c r="EB298" s="152">
        <v>185.7</v>
      </c>
      <c r="EC298" s="152">
        <v>186.5</v>
      </c>
      <c r="ED298" s="152">
        <v>184.9</v>
      </c>
      <c r="EE298" s="152">
        <v>186.9</v>
      </c>
      <c r="EF298" s="152">
        <v>184</v>
      </c>
      <c r="EG298" s="152">
        <v>192.9</v>
      </c>
      <c r="EH298" s="152">
        <v>190.3</v>
      </c>
      <c r="EI298" s="152">
        <v>192.6</v>
      </c>
      <c r="EJ298" s="152">
        <v>191</v>
      </c>
      <c r="EK298" s="152">
        <v>194.9</v>
      </c>
      <c r="EL298" s="152">
        <v>193.8</v>
      </c>
      <c r="EM298" s="152">
        <v>192.9</v>
      </c>
      <c r="EN298" s="152">
        <v>197.7</v>
      </c>
      <c r="EO298" s="152">
        <v>196.8</v>
      </c>
      <c r="EP298" s="152">
        <v>196.3</v>
      </c>
      <c r="EQ298" s="152">
        <v>194</v>
      </c>
      <c r="ER298" s="152">
        <v>195.6</v>
      </c>
      <c r="ES298" s="152">
        <v>193.5</v>
      </c>
      <c r="ET298" s="152">
        <v>190.3</v>
      </c>
      <c r="EU298" s="152">
        <v>190.3</v>
      </c>
      <c r="EV298" s="152">
        <v>193.3</v>
      </c>
      <c r="EW298" s="152">
        <v>195.4</v>
      </c>
    </row>
    <row r="299" spans="1:153">
      <c r="A299" s="141" t="s">
        <v>7632</v>
      </c>
      <c r="B299" s="141" t="s">
        <v>7633</v>
      </c>
      <c r="C299" s="142">
        <v>8.8739999999999999E-2</v>
      </c>
      <c r="D299" s="143">
        <v>101.4</v>
      </c>
      <c r="E299" s="143">
        <v>99.6</v>
      </c>
      <c r="F299" s="143">
        <v>100.5</v>
      </c>
      <c r="G299" s="143">
        <v>104.3</v>
      </c>
      <c r="H299" s="143">
        <v>105.8</v>
      </c>
      <c r="I299" s="143">
        <v>99.2</v>
      </c>
      <c r="J299" s="143">
        <v>102.9</v>
      </c>
      <c r="K299" s="143">
        <v>96.3</v>
      </c>
      <c r="L299" s="143">
        <v>95.1</v>
      </c>
      <c r="M299" s="143">
        <v>100.1</v>
      </c>
      <c r="N299" s="143">
        <v>97.4</v>
      </c>
      <c r="O299" s="143">
        <v>98.3</v>
      </c>
      <c r="P299" s="143">
        <v>110.9</v>
      </c>
      <c r="Q299" s="143">
        <v>111.3</v>
      </c>
      <c r="R299" s="143">
        <v>112.8</v>
      </c>
      <c r="S299" s="143">
        <v>108.4</v>
      </c>
      <c r="T299" s="143">
        <v>106.6</v>
      </c>
      <c r="U299" s="143">
        <v>113.8</v>
      </c>
      <c r="V299" s="143">
        <v>110.3</v>
      </c>
      <c r="W299" s="143">
        <v>107.8</v>
      </c>
      <c r="X299" s="143">
        <v>110.5</v>
      </c>
      <c r="Y299" s="143">
        <v>115.2</v>
      </c>
      <c r="Z299" s="143">
        <v>114.5</v>
      </c>
      <c r="AA299" s="143">
        <v>118.7</v>
      </c>
      <c r="AB299" s="143">
        <v>110</v>
      </c>
      <c r="AC299" s="143">
        <v>105.3</v>
      </c>
      <c r="AD299" s="143">
        <v>108.9</v>
      </c>
      <c r="AE299" s="143">
        <v>110.5</v>
      </c>
      <c r="AF299" s="143">
        <v>103.9</v>
      </c>
      <c r="AG299" s="143">
        <v>114.3</v>
      </c>
      <c r="AH299" s="143">
        <v>113.1</v>
      </c>
      <c r="AI299" s="143">
        <v>111.1</v>
      </c>
      <c r="AJ299" s="143">
        <v>110.8</v>
      </c>
      <c r="AK299" s="143">
        <v>107.6</v>
      </c>
      <c r="AL299" s="143">
        <v>110.3</v>
      </c>
      <c r="AM299" s="143">
        <v>109.4</v>
      </c>
      <c r="AN299" s="143">
        <v>119.2</v>
      </c>
      <c r="AO299" s="143">
        <v>113.8</v>
      </c>
      <c r="AP299" s="143">
        <v>110.5</v>
      </c>
      <c r="AQ299" s="143">
        <v>107.9</v>
      </c>
      <c r="AR299" s="143">
        <v>109.9</v>
      </c>
      <c r="AS299" s="143">
        <v>114.8</v>
      </c>
      <c r="AT299" s="143">
        <v>114.1</v>
      </c>
      <c r="AU299" s="143">
        <v>109.8</v>
      </c>
      <c r="AV299" s="143">
        <v>104.2</v>
      </c>
      <c r="AW299" s="143">
        <v>109.4</v>
      </c>
      <c r="AX299" s="143">
        <v>108.3</v>
      </c>
      <c r="AY299" s="143">
        <v>105.4</v>
      </c>
      <c r="AZ299" s="143">
        <v>110</v>
      </c>
      <c r="BA299" s="143">
        <v>115.2</v>
      </c>
      <c r="BB299" s="143">
        <v>117.1</v>
      </c>
      <c r="BC299" s="143">
        <v>114.1</v>
      </c>
      <c r="BD299" s="143">
        <v>115.2</v>
      </c>
      <c r="BE299" s="143">
        <v>131.69999999999999</v>
      </c>
      <c r="BF299" s="143">
        <v>135.9</v>
      </c>
      <c r="BG299" s="143">
        <v>130.80000000000001</v>
      </c>
      <c r="BH299" s="143">
        <v>134.30000000000001</v>
      </c>
      <c r="BI299" s="143">
        <v>135.1</v>
      </c>
      <c r="BJ299" s="143">
        <v>123</v>
      </c>
      <c r="BK299" s="144">
        <v>123.6</v>
      </c>
      <c r="BL299" s="143">
        <v>122.1</v>
      </c>
      <c r="BM299" s="143">
        <v>128.80000000000001</v>
      </c>
      <c r="BN299" s="143">
        <v>123</v>
      </c>
      <c r="BO299" s="143">
        <v>123</v>
      </c>
      <c r="BP299" s="143">
        <v>126.1</v>
      </c>
      <c r="BQ299" s="143">
        <v>128.30000000000001</v>
      </c>
      <c r="BR299" s="145">
        <v>145.9</v>
      </c>
      <c r="BS299" s="145">
        <v>150.19999999999999</v>
      </c>
      <c r="BT299" s="145">
        <v>143.6</v>
      </c>
      <c r="BU299" s="145">
        <v>140.1</v>
      </c>
      <c r="BV299" s="145">
        <v>137.19999999999999</v>
      </c>
      <c r="BW299" s="145">
        <v>135.6</v>
      </c>
      <c r="BX299" s="145">
        <v>139.6</v>
      </c>
      <c r="BY299" s="145">
        <v>139.1</v>
      </c>
      <c r="BZ299" s="143">
        <v>138.5</v>
      </c>
      <c r="CA299" s="143">
        <v>133.4</v>
      </c>
      <c r="CB299" s="143">
        <v>136.19999999999999</v>
      </c>
      <c r="CC299" s="143">
        <v>138.4</v>
      </c>
      <c r="CD299" s="143">
        <v>138.30000000000001</v>
      </c>
      <c r="CE299" s="143">
        <v>138.5</v>
      </c>
      <c r="CF299" s="143">
        <v>137.19999999999999</v>
      </c>
      <c r="CG299" s="143">
        <v>138.5</v>
      </c>
      <c r="CH299" s="143">
        <v>136.30000000000001</v>
      </c>
      <c r="CI299" s="143">
        <v>138.9</v>
      </c>
      <c r="CJ299" s="146">
        <v>136.9</v>
      </c>
      <c r="CK299" s="146">
        <v>136.6</v>
      </c>
      <c r="CL299" s="146">
        <v>137.5</v>
      </c>
      <c r="CM299" s="147">
        <v>138.19999999999999</v>
      </c>
      <c r="CN299" s="147">
        <v>136.4</v>
      </c>
      <c r="CO299" s="147">
        <v>136.80000000000001</v>
      </c>
      <c r="CP299" s="148">
        <v>139.30000000000001</v>
      </c>
      <c r="CQ299" s="149">
        <v>138.4</v>
      </c>
      <c r="CR299" s="149">
        <v>138.19999999999999</v>
      </c>
      <c r="CS299" s="149">
        <v>138.80000000000001</v>
      </c>
      <c r="CT299" s="149">
        <v>141</v>
      </c>
      <c r="CU299" s="150">
        <v>143.30000000000001</v>
      </c>
      <c r="CV299" s="150">
        <v>143.30000000000001</v>
      </c>
      <c r="CW299" s="150">
        <v>143.1</v>
      </c>
      <c r="CX299" s="150">
        <v>138.9</v>
      </c>
      <c r="CY299" s="150">
        <v>132.4</v>
      </c>
      <c r="CZ299" s="150">
        <v>136.6</v>
      </c>
      <c r="DA299" s="150">
        <v>136.5</v>
      </c>
      <c r="DB299" s="151">
        <v>141.4</v>
      </c>
      <c r="DC299" s="151">
        <v>143.9</v>
      </c>
      <c r="DD299" s="151">
        <v>142.9</v>
      </c>
      <c r="DE299" s="151">
        <v>142.19999999999999</v>
      </c>
      <c r="DF299" s="151">
        <v>142</v>
      </c>
      <c r="DG299" s="151">
        <v>142.1</v>
      </c>
      <c r="DH299" s="151">
        <v>142.9</v>
      </c>
      <c r="DI299" s="151">
        <v>138.1</v>
      </c>
      <c r="DJ299" s="151">
        <v>144.30000000000001</v>
      </c>
      <c r="DK299" s="151">
        <v>139.1</v>
      </c>
      <c r="DL299" s="151">
        <v>146.1</v>
      </c>
      <c r="DM299" s="152">
        <v>146.30000000000001</v>
      </c>
      <c r="DN299" s="152">
        <v>149.69999999999999</v>
      </c>
      <c r="DO299" s="152">
        <v>148.80000000000001</v>
      </c>
      <c r="DP299" s="152">
        <v>150.30000000000001</v>
      </c>
      <c r="DQ299" s="152">
        <v>148.5</v>
      </c>
      <c r="DR299" s="152">
        <v>148.1</v>
      </c>
      <c r="DS299" s="152">
        <v>150.80000000000001</v>
      </c>
      <c r="DT299" s="152">
        <v>151.1</v>
      </c>
      <c r="DU299" s="152">
        <v>150.5</v>
      </c>
      <c r="DV299" s="152">
        <v>151.19999999999999</v>
      </c>
      <c r="DW299" s="152">
        <v>151.9</v>
      </c>
      <c r="DX299" s="152">
        <v>155.30000000000001</v>
      </c>
      <c r="DY299" s="152">
        <v>156.80000000000001</v>
      </c>
      <c r="DZ299" s="152">
        <v>156</v>
      </c>
      <c r="EA299" s="152">
        <v>156.30000000000001</v>
      </c>
      <c r="EB299" s="152">
        <v>153</v>
      </c>
      <c r="EC299" s="152">
        <v>153.9</v>
      </c>
      <c r="ED299" s="152">
        <v>156.4</v>
      </c>
      <c r="EE299" s="152">
        <v>158.4</v>
      </c>
      <c r="EF299" s="152">
        <v>155.6</v>
      </c>
      <c r="EG299" s="152">
        <v>155.9</v>
      </c>
      <c r="EH299" s="152">
        <v>153.69999999999999</v>
      </c>
      <c r="EI299" s="152">
        <v>159.9</v>
      </c>
      <c r="EJ299" s="152">
        <v>157.69999999999999</v>
      </c>
      <c r="EK299" s="152">
        <v>159.80000000000001</v>
      </c>
      <c r="EL299" s="152">
        <v>165.2</v>
      </c>
      <c r="EM299" s="152">
        <v>166</v>
      </c>
      <c r="EN299" s="152">
        <v>164.2</v>
      </c>
      <c r="EO299" s="152">
        <v>160.4</v>
      </c>
      <c r="EP299" s="152">
        <v>164.3</v>
      </c>
      <c r="EQ299" s="152">
        <v>165.6</v>
      </c>
      <c r="ER299" s="152">
        <v>167.4</v>
      </c>
      <c r="ES299" s="152">
        <v>161.19999999999999</v>
      </c>
      <c r="ET299" s="152">
        <v>163.9</v>
      </c>
      <c r="EU299" s="152">
        <v>164</v>
      </c>
      <c r="EV299" s="152">
        <v>166.9</v>
      </c>
      <c r="EW299" s="152">
        <v>167.9</v>
      </c>
    </row>
    <row r="300" spans="1:153">
      <c r="A300" s="141" t="s">
        <v>7634</v>
      </c>
      <c r="B300" s="141" t="s">
        <v>7635</v>
      </c>
      <c r="C300" s="142">
        <v>3.8780000000000002E-2</v>
      </c>
      <c r="D300" s="143">
        <v>101.5</v>
      </c>
      <c r="E300" s="143">
        <v>102.3</v>
      </c>
      <c r="F300" s="143">
        <v>101.6</v>
      </c>
      <c r="G300" s="143">
        <v>103.3</v>
      </c>
      <c r="H300" s="143">
        <v>103.6</v>
      </c>
      <c r="I300" s="143">
        <v>105.7</v>
      </c>
      <c r="J300" s="143">
        <v>105.1</v>
      </c>
      <c r="K300" s="143">
        <v>104.6</v>
      </c>
      <c r="L300" s="143">
        <v>104.2</v>
      </c>
      <c r="M300" s="143">
        <v>104.5</v>
      </c>
      <c r="N300" s="143">
        <v>101.7</v>
      </c>
      <c r="O300" s="143">
        <v>102.1</v>
      </c>
      <c r="P300" s="143">
        <v>108.1</v>
      </c>
      <c r="Q300" s="143">
        <v>106.3</v>
      </c>
      <c r="R300" s="143">
        <v>108.2</v>
      </c>
      <c r="S300" s="143">
        <v>108.4</v>
      </c>
      <c r="T300" s="143">
        <v>107.8</v>
      </c>
      <c r="U300" s="143">
        <v>113</v>
      </c>
      <c r="V300" s="143">
        <v>105.6</v>
      </c>
      <c r="W300" s="143">
        <v>106.5</v>
      </c>
      <c r="X300" s="143">
        <v>104.9</v>
      </c>
      <c r="Y300" s="143">
        <v>106.8</v>
      </c>
      <c r="Z300" s="143">
        <v>106.6</v>
      </c>
      <c r="AA300" s="143">
        <v>108.8</v>
      </c>
      <c r="AB300" s="143">
        <v>111.7</v>
      </c>
      <c r="AC300" s="143">
        <v>113</v>
      </c>
      <c r="AD300" s="143">
        <v>113.1</v>
      </c>
      <c r="AE300" s="143">
        <v>113.6</v>
      </c>
      <c r="AF300" s="143">
        <v>116.2</v>
      </c>
      <c r="AG300" s="143">
        <v>114.2</v>
      </c>
      <c r="AH300" s="143">
        <v>111.7</v>
      </c>
      <c r="AI300" s="143">
        <v>112.7</v>
      </c>
      <c r="AJ300" s="143">
        <v>112</v>
      </c>
      <c r="AK300" s="143">
        <v>112.6</v>
      </c>
      <c r="AL300" s="143">
        <v>112.4</v>
      </c>
      <c r="AM300" s="143">
        <v>112.9</v>
      </c>
      <c r="AN300" s="143">
        <v>110.1</v>
      </c>
      <c r="AO300" s="143">
        <v>112</v>
      </c>
      <c r="AP300" s="143">
        <v>111.9</v>
      </c>
      <c r="AQ300" s="143">
        <v>113.6</v>
      </c>
      <c r="AR300" s="143">
        <v>118.6</v>
      </c>
      <c r="AS300" s="143">
        <v>118.1</v>
      </c>
      <c r="AT300" s="143">
        <v>118</v>
      </c>
      <c r="AU300" s="143">
        <v>116.7</v>
      </c>
      <c r="AV300" s="143">
        <v>112.7</v>
      </c>
      <c r="AW300" s="143">
        <v>114.8</v>
      </c>
      <c r="AX300" s="143">
        <v>111.4</v>
      </c>
      <c r="AY300" s="143">
        <v>114.7</v>
      </c>
      <c r="AZ300" s="143">
        <v>112.8</v>
      </c>
      <c r="BA300" s="143">
        <v>112.8</v>
      </c>
      <c r="BB300" s="143">
        <v>114.3</v>
      </c>
      <c r="BC300" s="143">
        <v>113.3</v>
      </c>
      <c r="BD300" s="143">
        <v>116.7</v>
      </c>
      <c r="BE300" s="143">
        <v>119.7</v>
      </c>
      <c r="BF300" s="143">
        <v>121.3</v>
      </c>
      <c r="BG300" s="143">
        <v>116.9</v>
      </c>
      <c r="BH300" s="143">
        <v>116.5</v>
      </c>
      <c r="BI300" s="143">
        <v>115.5</v>
      </c>
      <c r="BJ300" s="143">
        <v>113.4</v>
      </c>
      <c r="BK300" s="144">
        <v>113.2</v>
      </c>
      <c r="BL300" s="143">
        <v>113.6</v>
      </c>
      <c r="BM300" s="143">
        <v>114.8</v>
      </c>
      <c r="BN300" s="143">
        <v>114.7</v>
      </c>
      <c r="BO300" s="143">
        <v>119.9</v>
      </c>
      <c r="BP300" s="143">
        <v>120.6</v>
      </c>
      <c r="BQ300" s="143">
        <v>117.6</v>
      </c>
      <c r="BR300" s="145">
        <v>118.9</v>
      </c>
      <c r="BS300" s="145">
        <v>116.1</v>
      </c>
      <c r="BT300" s="145">
        <v>115.9</v>
      </c>
      <c r="BU300" s="145">
        <v>115.9</v>
      </c>
      <c r="BV300" s="145">
        <v>119.9</v>
      </c>
      <c r="BW300" s="145">
        <v>120.1</v>
      </c>
      <c r="BX300" s="145">
        <v>117.8</v>
      </c>
      <c r="BY300" s="145">
        <v>119.6</v>
      </c>
      <c r="BZ300" s="143">
        <v>119.1</v>
      </c>
      <c r="CA300" s="143">
        <v>118.5</v>
      </c>
      <c r="CB300" s="143">
        <v>116.8</v>
      </c>
      <c r="CC300" s="143">
        <v>116.3</v>
      </c>
      <c r="CD300" s="143">
        <v>115.9</v>
      </c>
      <c r="CE300" s="143">
        <v>115.5</v>
      </c>
      <c r="CF300" s="143">
        <v>116</v>
      </c>
      <c r="CG300" s="143">
        <v>114.6</v>
      </c>
      <c r="CH300" s="143">
        <v>114</v>
      </c>
      <c r="CI300" s="143">
        <v>112.6</v>
      </c>
      <c r="CJ300" s="146">
        <v>113.8</v>
      </c>
      <c r="CK300" s="146">
        <v>114.7</v>
      </c>
      <c r="CL300" s="146">
        <v>114.7</v>
      </c>
      <c r="CM300" s="147">
        <v>115.1</v>
      </c>
      <c r="CN300" s="147">
        <v>115.2</v>
      </c>
      <c r="CO300" s="147">
        <v>114.8</v>
      </c>
      <c r="CP300" s="148">
        <v>113.7</v>
      </c>
      <c r="CQ300" s="149">
        <v>113.7</v>
      </c>
      <c r="CR300" s="149">
        <v>115.3</v>
      </c>
      <c r="CS300" s="149">
        <v>113.7</v>
      </c>
      <c r="CT300" s="149">
        <v>113.5</v>
      </c>
      <c r="CU300" s="150">
        <v>113.3</v>
      </c>
      <c r="CV300" s="150">
        <v>113.2</v>
      </c>
      <c r="CW300" s="150">
        <v>111.9</v>
      </c>
      <c r="CX300" s="150">
        <v>111.6</v>
      </c>
      <c r="CY300" s="150">
        <v>111.4</v>
      </c>
      <c r="CZ300" s="150">
        <v>111</v>
      </c>
      <c r="DA300" s="150">
        <v>112.1</v>
      </c>
      <c r="DB300" s="151">
        <v>112.1</v>
      </c>
      <c r="DC300" s="151">
        <v>112.3</v>
      </c>
      <c r="DD300" s="151">
        <v>112</v>
      </c>
      <c r="DE300" s="151">
        <v>113.7</v>
      </c>
      <c r="DF300" s="151">
        <v>115.2</v>
      </c>
      <c r="DG300" s="151">
        <v>113.1</v>
      </c>
      <c r="DH300" s="151">
        <v>115.8</v>
      </c>
      <c r="DI300" s="151">
        <v>114.2</v>
      </c>
      <c r="DJ300" s="151">
        <v>114.6</v>
      </c>
      <c r="DK300" s="151">
        <v>113.6</v>
      </c>
      <c r="DL300" s="151">
        <v>113.1</v>
      </c>
      <c r="DM300" s="152">
        <v>115.5</v>
      </c>
      <c r="DN300" s="152">
        <v>117.2</v>
      </c>
      <c r="DO300" s="152">
        <v>119</v>
      </c>
      <c r="DP300" s="152">
        <v>120.4</v>
      </c>
      <c r="DQ300" s="152">
        <v>121.2</v>
      </c>
      <c r="DR300" s="152">
        <v>120.9</v>
      </c>
      <c r="DS300" s="152">
        <v>121.5</v>
      </c>
      <c r="DT300" s="152">
        <v>122.5</v>
      </c>
      <c r="DU300" s="152">
        <v>125.3</v>
      </c>
      <c r="DV300" s="152">
        <v>125.9</v>
      </c>
      <c r="DW300" s="152">
        <v>124.8</v>
      </c>
      <c r="DX300" s="152">
        <v>124.1</v>
      </c>
      <c r="DY300" s="152">
        <v>125.9</v>
      </c>
      <c r="DZ300" s="152">
        <v>124</v>
      </c>
      <c r="EA300" s="152">
        <v>124</v>
      </c>
      <c r="EB300" s="152">
        <v>123.8</v>
      </c>
      <c r="EC300" s="152">
        <v>122.8</v>
      </c>
      <c r="ED300" s="152">
        <v>122.8</v>
      </c>
      <c r="EE300" s="152">
        <v>123.6</v>
      </c>
      <c r="EF300" s="152">
        <v>122.8</v>
      </c>
      <c r="EG300" s="152">
        <v>122.7</v>
      </c>
      <c r="EH300" s="152">
        <v>121.8</v>
      </c>
      <c r="EI300" s="152">
        <v>122.3</v>
      </c>
      <c r="EJ300" s="152">
        <v>122.1</v>
      </c>
      <c r="EK300" s="152">
        <v>123</v>
      </c>
      <c r="EL300" s="152">
        <v>122.8</v>
      </c>
      <c r="EM300" s="152">
        <v>123.3</v>
      </c>
      <c r="EN300" s="152">
        <v>124.1</v>
      </c>
      <c r="EO300" s="152">
        <v>123.9</v>
      </c>
      <c r="EP300" s="152">
        <v>123.6</v>
      </c>
      <c r="EQ300" s="152">
        <v>124.8</v>
      </c>
      <c r="ER300" s="152">
        <v>126</v>
      </c>
      <c r="ES300" s="152">
        <v>124.8</v>
      </c>
      <c r="ET300" s="152">
        <v>124.4</v>
      </c>
      <c r="EU300" s="152">
        <v>124.5</v>
      </c>
      <c r="EV300" s="152">
        <v>123.5</v>
      </c>
      <c r="EW300" s="152">
        <v>122.7</v>
      </c>
    </row>
    <row r="301" spans="1:153">
      <c r="A301" s="141" t="s">
        <v>7636</v>
      </c>
      <c r="B301" s="141" t="s">
        <v>7637</v>
      </c>
      <c r="C301" s="142">
        <v>0.53539999999999999</v>
      </c>
      <c r="D301" s="143">
        <v>105</v>
      </c>
      <c r="E301" s="143">
        <v>106.3</v>
      </c>
      <c r="F301" s="143">
        <v>107.1</v>
      </c>
      <c r="G301" s="143">
        <v>107.7</v>
      </c>
      <c r="H301" s="143">
        <v>108.3</v>
      </c>
      <c r="I301" s="143">
        <v>107.1</v>
      </c>
      <c r="J301" s="143">
        <v>107.9</v>
      </c>
      <c r="K301" s="143">
        <v>107.7</v>
      </c>
      <c r="L301" s="143">
        <v>107.1</v>
      </c>
      <c r="M301" s="143">
        <v>107.8</v>
      </c>
      <c r="N301" s="143">
        <v>107.3</v>
      </c>
      <c r="O301" s="143">
        <v>108.6</v>
      </c>
      <c r="P301" s="143">
        <v>109.9</v>
      </c>
      <c r="Q301" s="143">
        <v>111.5</v>
      </c>
      <c r="R301" s="143">
        <v>112.5</v>
      </c>
      <c r="S301" s="143">
        <v>112.9</v>
      </c>
      <c r="T301" s="143">
        <v>115.4</v>
      </c>
      <c r="U301" s="143">
        <v>116.1</v>
      </c>
      <c r="V301" s="143">
        <v>115.5</v>
      </c>
      <c r="W301" s="143">
        <v>116</v>
      </c>
      <c r="X301" s="143">
        <v>117.3</v>
      </c>
      <c r="Y301" s="143">
        <v>117.2</v>
      </c>
      <c r="Z301" s="143">
        <v>117.1</v>
      </c>
      <c r="AA301" s="143">
        <v>116.5</v>
      </c>
      <c r="AB301" s="143">
        <v>120.5</v>
      </c>
      <c r="AC301" s="143">
        <v>120.4</v>
      </c>
      <c r="AD301" s="143">
        <v>121.2</v>
      </c>
      <c r="AE301" s="143">
        <v>121.1</v>
      </c>
      <c r="AF301" s="143">
        <v>122.6</v>
      </c>
      <c r="AG301" s="143">
        <v>121.2</v>
      </c>
      <c r="AH301" s="143">
        <v>122.6</v>
      </c>
      <c r="AI301" s="143">
        <v>121.2</v>
      </c>
      <c r="AJ301" s="143">
        <v>120.4</v>
      </c>
      <c r="AK301" s="143">
        <v>119.9</v>
      </c>
      <c r="AL301" s="143">
        <v>118.6</v>
      </c>
      <c r="AM301" s="143">
        <v>118.3</v>
      </c>
      <c r="AN301" s="143">
        <v>118.4</v>
      </c>
      <c r="AO301" s="143">
        <v>119.4</v>
      </c>
      <c r="AP301" s="143">
        <v>122.3</v>
      </c>
      <c r="AQ301" s="143">
        <v>122.6</v>
      </c>
      <c r="AR301" s="143">
        <v>123.7</v>
      </c>
      <c r="AS301" s="143">
        <v>123.1</v>
      </c>
      <c r="AT301" s="143">
        <v>120.8</v>
      </c>
      <c r="AU301" s="143">
        <v>121.1</v>
      </c>
      <c r="AV301" s="143">
        <v>122.8</v>
      </c>
      <c r="AW301" s="143">
        <v>122.9</v>
      </c>
      <c r="AX301" s="143">
        <v>122.9</v>
      </c>
      <c r="AY301" s="143">
        <v>123.4</v>
      </c>
      <c r="AZ301" s="143">
        <v>123.7</v>
      </c>
      <c r="BA301" s="143">
        <v>125</v>
      </c>
      <c r="BB301" s="143">
        <v>123.8</v>
      </c>
      <c r="BC301" s="143">
        <v>123.8</v>
      </c>
      <c r="BD301" s="143">
        <v>123.3</v>
      </c>
      <c r="BE301" s="143">
        <v>123.9</v>
      </c>
      <c r="BF301" s="143">
        <v>123.1</v>
      </c>
      <c r="BG301" s="143">
        <v>122.3</v>
      </c>
      <c r="BH301" s="143">
        <v>120.5</v>
      </c>
      <c r="BI301" s="143">
        <v>120.8</v>
      </c>
      <c r="BJ301" s="143">
        <v>120.4</v>
      </c>
      <c r="BK301" s="144">
        <v>120.4</v>
      </c>
      <c r="BL301" s="143">
        <v>119.1</v>
      </c>
      <c r="BM301" s="143">
        <v>120.1</v>
      </c>
      <c r="BN301" s="143">
        <v>119.7</v>
      </c>
      <c r="BO301" s="143">
        <v>120.7</v>
      </c>
      <c r="BP301" s="143">
        <v>119.3</v>
      </c>
      <c r="BQ301" s="143">
        <v>119.9</v>
      </c>
      <c r="BR301" s="145">
        <v>120.4</v>
      </c>
      <c r="BS301" s="145">
        <v>119.6</v>
      </c>
      <c r="BT301" s="145">
        <v>121.2</v>
      </c>
      <c r="BU301" s="145">
        <v>120.2</v>
      </c>
      <c r="BV301" s="145">
        <v>120.9</v>
      </c>
      <c r="BW301" s="145">
        <v>120.4</v>
      </c>
      <c r="BX301" s="145">
        <v>122.6</v>
      </c>
      <c r="BY301" s="145">
        <v>122.3</v>
      </c>
      <c r="BZ301" s="143">
        <v>123.1</v>
      </c>
      <c r="CA301" s="143">
        <v>123.7</v>
      </c>
      <c r="CB301" s="143">
        <v>121.5</v>
      </c>
      <c r="CC301" s="143">
        <v>122.3</v>
      </c>
      <c r="CD301" s="143">
        <v>121.9</v>
      </c>
      <c r="CE301" s="143">
        <v>121.6</v>
      </c>
      <c r="CF301" s="143">
        <v>120.8</v>
      </c>
      <c r="CG301" s="143">
        <v>121.3</v>
      </c>
      <c r="CH301" s="143">
        <v>120.6</v>
      </c>
      <c r="CI301" s="143">
        <v>120.2</v>
      </c>
      <c r="CJ301" s="146">
        <v>120.6</v>
      </c>
      <c r="CK301" s="146">
        <v>119.7</v>
      </c>
      <c r="CL301" s="146">
        <v>119.2</v>
      </c>
      <c r="CM301" s="147">
        <v>118.3</v>
      </c>
      <c r="CN301" s="147">
        <v>119.2</v>
      </c>
      <c r="CO301" s="147">
        <v>118.8</v>
      </c>
      <c r="CP301" s="148">
        <v>118.6</v>
      </c>
      <c r="CQ301" s="149">
        <v>119.2</v>
      </c>
      <c r="CR301" s="149">
        <v>118.4</v>
      </c>
      <c r="CS301" s="149">
        <v>117.4</v>
      </c>
      <c r="CT301" s="149">
        <v>118.1</v>
      </c>
      <c r="CU301" s="150">
        <v>117.5</v>
      </c>
      <c r="CV301" s="150">
        <v>117.7</v>
      </c>
      <c r="CW301" s="150">
        <v>118.3</v>
      </c>
      <c r="CX301" s="150">
        <v>117.6</v>
      </c>
      <c r="CY301" s="150">
        <v>117.7</v>
      </c>
      <c r="CZ301" s="150">
        <v>118.3</v>
      </c>
      <c r="DA301" s="150">
        <v>118.1</v>
      </c>
      <c r="DB301" s="151">
        <v>117.7</v>
      </c>
      <c r="DC301" s="151">
        <v>118.8</v>
      </c>
      <c r="DD301" s="151">
        <v>118.5</v>
      </c>
      <c r="DE301" s="151">
        <v>118.6</v>
      </c>
      <c r="DF301" s="151">
        <v>116.7</v>
      </c>
      <c r="DG301" s="151">
        <v>117.6</v>
      </c>
      <c r="DH301" s="151">
        <v>118.2</v>
      </c>
      <c r="DI301" s="151">
        <v>119.5</v>
      </c>
      <c r="DJ301" s="151">
        <v>117.7</v>
      </c>
      <c r="DK301" s="151">
        <v>118.8</v>
      </c>
      <c r="DL301" s="151">
        <v>118.2</v>
      </c>
      <c r="DM301" s="152">
        <v>118.7</v>
      </c>
      <c r="DN301" s="152">
        <v>119</v>
      </c>
      <c r="DO301" s="152">
        <v>118.7</v>
      </c>
      <c r="DP301" s="152">
        <v>119.8</v>
      </c>
      <c r="DQ301" s="152">
        <v>120.9</v>
      </c>
      <c r="DR301" s="152">
        <v>121.3</v>
      </c>
      <c r="DS301" s="152">
        <v>120.4</v>
      </c>
      <c r="DT301" s="152">
        <v>121</v>
      </c>
      <c r="DU301" s="152">
        <v>121.4</v>
      </c>
      <c r="DV301" s="152">
        <v>122.5</v>
      </c>
      <c r="DW301" s="152">
        <v>123.2</v>
      </c>
      <c r="DX301" s="152">
        <v>123.3</v>
      </c>
      <c r="DY301" s="152">
        <v>123.4</v>
      </c>
      <c r="DZ301" s="152">
        <v>122.2</v>
      </c>
      <c r="EA301" s="152">
        <v>122.4</v>
      </c>
      <c r="EB301" s="152">
        <v>121.5</v>
      </c>
      <c r="EC301" s="152">
        <v>121.2</v>
      </c>
      <c r="ED301" s="152">
        <v>122.2</v>
      </c>
      <c r="EE301" s="152">
        <v>122.3</v>
      </c>
      <c r="EF301" s="152">
        <v>123.4</v>
      </c>
      <c r="EG301" s="152">
        <v>123.5</v>
      </c>
      <c r="EH301" s="152">
        <v>124.7</v>
      </c>
      <c r="EI301" s="152">
        <v>125.7</v>
      </c>
      <c r="EJ301" s="152">
        <v>125.5</v>
      </c>
      <c r="EK301" s="152">
        <v>123.9</v>
      </c>
      <c r="EL301" s="152">
        <v>124</v>
      </c>
      <c r="EM301" s="152">
        <v>124</v>
      </c>
      <c r="EN301" s="152">
        <v>124.1</v>
      </c>
      <c r="EO301" s="152">
        <v>123.5</v>
      </c>
      <c r="EP301" s="152">
        <v>123.7</v>
      </c>
      <c r="EQ301" s="152">
        <v>123.7</v>
      </c>
      <c r="ER301" s="152">
        <v>123.6</v>
      </c>
      <c r="ES301" s="152">
        <v>124</v>
      </c>
      <c r="ET301" s="152">
        <v>124.6</v>
      </c>
      <c r="EU301" s="152">
        <v>124.4</v>
      </c>
      <c r="EV301" s="152">
        <v>124.7</v>
      </c>
      <c r="EW301" s="152">
        <v>125.1</v>
      </c>
    </row>
    <row r="302" spans="1:153">
      <c r="A302" s="141" t="s">
        <v>7638</v>
      </c>
      <c r="B302" s="141" t="s">
        <v>7639</v>
      </c>
      <c r="C302" s="142">
        <v>0.14215</v>
      </c>
      <c r="D302" s="143">
        <v>109.4</v>
      </c>
      <c r="E302" s="143">
        <v>112.8</v>
      </c>
      <c r="F302" s="143">
        <v>113.3</v>
      </c>
      <c r="G302" s="143">
        <v>113.7</v>
      </c>
      <c r="H302" s="143">
        <v>112.9</v>
      </c>
      <c r="I302" s="143">
        <v>111.8</v>
      </c>
      <c r="J302" s="143">
        <v>114.7</v>
      </c>
      <c r="K302" s="143">
        <v>114.9</v>
      </c>
      <c r="L302" s="143">
        <v>113.2</v>
      </c>
      <c r="M302" s="143">
        <v>113.4</v>
      </c>
      <c r="N302" s="143">
        <v>110.8</v>
      </c>
      <c r="O302" s="143">
        <v>114.3</v>
      </c>
      <c r="P302" s="143">
        <v>115.1</v>
      </c>
      <c r="Q302" s="143">
        <v>116.4</v>
      </c>
      <c r="R302" s="143">
        <v>117.8</v>
      </c>
      <c r="S302" s="143">
        <v>119.3</v>
      </c>
      <c r="T302" s="143">
        <v>121</v>
      </c>
      <c r="U302" s="143">
        <v>120.9</v>
      </c>
      <c r="V302" s="143">
        <v>121.3</v>
      </c>
      <c r="W302" s="143">
        <v>123.1</v>
      </c>
      <c r="X302" s="143">
        <v>125.5</v>
      </c>
      <c r="Y302" s="143">
        <v>126.4</v>
      </c>
      <c r="Z302" s="143">
        <v>126.7</v>
      </c>
      <c r="AA302" s="143">
        <v>124.5</v>
      </c>
      <c r="AB302" s="143">
        <v>129.69999999999999</v>
      </c>
      <c r="AC302" s="143">
        <v>130.5</v>
      </c>
      <c r="AD302" s="143">
        <v>130.6</v>
      </c>
      <c r="AE302" s="143">
        <v>130.30000000000001</v>
      </c>
      <c r="AF302" s="143">
        <v>132.80000000000001</v>
      </c>
      <c r="AG302" s="143">
        <v>132.4</v>
      </c>
      <c r="AH302" s="143">
        <v>132.4</v>
      </c>
      <c r="AI302" s="143">
        <v>129.6</v>
      </c>
      <c r="AJ302" s="143">
        <v>131.6</v>
      </c>
      <c r="AK302" s="143">
        <v>130.4</v>
      </c>
      <c r="AL302" s="143">
        <v>128.5</v>
      </c>
      <c r="AM302" s="143">
        <v>128.5</v>
      </c>
      <c r="AN302" s="143">
        <v>128.80000000000001</v>
      </c>
      <c r="AO302" s="143">
        <v>127</v>
      </c>
      <c r="AP302" s="143">
        <v>127.3</v>
      </c>
      <c r="AQ302" s="143">
        <v>126.6</v>
      </c>
      <c r="AR302" s="143">
        <v>130</v>
      </c>
      <c r="AS302" s="143">
        <v>129.80000000000001</v>
      </c>
      <c r="AT302" s="143">
        <v>123.6</v>
      </c>
      <c r="AU302" s="143">
        <v>123.5</v>
      </c>
      <c r="AV302" s="143">
        <v>128.1</v>
      </c>
      <c r="AW302" s="143">
        <v>123</v>
      </c>
      <c r="AX302" s="143">
        <v>122.7</v>
      </c>
      <c r="AY302" s="143">
        <v>125</v>
      </c>
      <c r="AZ302" s="143">
        <v>122.3</v>
      </c>
      <c r="BA302" s="143">
        <v>128</v>
      </c>
      <c r="BB302" s="143">
        <v>121.6</v>
      </c>
      <c r="BC302" s="143">
        <v>119.5</v>
      </c>
      <c r="BD302" s="143">
        <v>120.8</v>
      </c>
      <c r="BE302" s="143">
        <v>118.9</v>
      </c>
      <c r="BF302" s="143">
        <v>120.3</v>
      </c>
      <c r="BG302" s="143">
        <v>118.1</v>
      </c>
      <c r="BH302" s="143">
        <v>116.2</v>
      </c>
      <c r="BI302" s="143">
        <v>119.4</v>
      </c>
      <c r="BJ302" s="143">
        <v>116.6</v>
      </c>
      <c r="BK302" s="144">
        <v>117.6</v>
      </c>
      <c r="BL302" s="143">
        <v>112.9</v>
      </c>
      <c r="BM302" s="143">
        <v>114.3</v>
      </c>
      <c r="BN302" s="143">
        <v>113.5</v>
      </c>
      <c r="BO302" s="143">
        <v>113.4</v>
      </c>
      <c r="BP302" s="143">
        <v>109</v>
      </c>
      <c r="BQ302" s="143">
        <v>109.8</v>
      </c>
      <c r="BR302" s="145">
        <v>111.5</v>
      </c>
      <c r="BS302" s="145">
        <v>108.8</v>
      </c>
      <c r="BT302" s="145">
        <v>111.6</v>
      </c>
      <c r="BU302" s="145">
        <v>108.3</v>
      </c>
      <c r="BV302" s="145">
        <v>109.4</v>
      </c>
      <c r="BW302" s="145">
        <v>108.7</v>
      </c>
      <c r="BX302" s="145">
        <v>114.6</v>
      </c>
      <c r="BY302" s="145">
        <v>115.8</v>
      </c>
      <c r="BZ302" s="143">
        <v>117</v>
      </c>
      <c r="CA302" s="143">
        <v>116.9</v>
      </c>
      <c r="CB302" s="143">
        <v>109.8</v>
      </c>
      <c r="CC302" s="143">
        <v>111</v>
      </c>
      <c r="CD302" s="143">
        <v>110.7</v>
      </c>
      <c r="CE302" s="143">
        <v>110.8</v>
      </c>
      <c r="CF302" s="143">
        <v>108.2</v>
      </c>
      <c r="CG302" s="143">
        <v>107.7</v>
      </c>
      <c r="CH302" s="143">
        <v>106.8</v>
      </c>
      <c r="CI302" s="143">
        <v>103.9</v>
      </c>
      <c r="CJ302" s="146">
        <v>108.4</v>
      </c>
      <c r="CK302" s="146">
        <v>106</v>
      </c>
      <c r="CL302" s="146">
        <v>106</v>
      </c>
      <c r="CM302" s="147">
        <v>105.1</v>
      </c>
      <c r="CN302" s="147">
        <v>108.6</v>
      </c>
      <c r="CO302" s="147">
        <v>106.3</v>
      </c>
      <c r="CP302" s="148">
        <v>104.8</v>
      </c>
      <c r="CQ302" s="149">
        <v>106</v>
      </c>
      <c r="CR302" s="149">
        <v>104.6</v>
      </c>
      <c r="CS302" s="149">
        <v>102.4</v>
      </c>
      <c r="CT302" s="149">
        <v>103.6</v>
      </c>
      <c r="CU302" s="150">
        <v>103.5</v>
      </c>
      <c r="CV302" s="150">
        <v>104.1</v>
      </c>
      <c r="CW302" s="150">
        <v>104.3</v>
      </c>
      <c r="CX302" s="150">
        <v>102.2</v>
      </c>
      <c r="CY302" s="150">
        <v>102.1</v>
      </c>
      <c r="CZ302" s="150">
        <v>102.5</v>
      </c>
      <c r="DA302" s="150">
        <v>102.4</v>
      </c>
      <c r="DB302" s="151">
        <v>102</v>
      </c>
      <c r="DC302" s="151">
        <v>103</v>
      </c>
      <c r="DD302" s="151">
        <v>100.4</v>
      </c>
      <c r="DE302" s="151">
        <v>100.2</v>
      </c>
      <c r="DF302" s="151">
        <v>94.6</v>
      </c>
      <c r="DG302" s="151">
        <v>96.6</v>
      </c>
      <c r="DH302" s="151">
        <v>97.7</v>
      </c>
      <c r="DI302" s="151">
        <v>101.9</v>
      </c>
      <c r="DJ302" s="151">
        <v>102.5</v>
      </c>
      <c r="DK302" s="151">
        <v>102.1</v>
      </c>
      <c r="DL302" s="151">
        <v>103.6</v>
      </c>
      <c r="DM302" s="152">
        <v>104</v>
      </c>
      <c r="DN302" s="152">
        <v>104.4</v>
      </c>
      <c r="DO302" s="152">
        <v>102.2</v>
      </c>
      <c r="DP302" s="152">
        <v>104.3</v>
      </c>
      <c r="DQ302" s="152">
        <v>105.6</v>
      </c>
      <c r="DR302" s="152">
        <v>107.2</v>
      </c>
      <c r="DS302" s="152">
        <v>105</v>
      </c>
      <c r="DT302" s="152">
        <v>106.7</v>
      </c>
      <c r="DU302" s="152">
        <v>106.9</v>
      </c>
      <c r="DV302" s="152">
        <v>107.3</v>
      </c>
      <c r="DW302" s="152">
        <v>107.7</v>
      </c>
      <c r="DX302" s="152">
        <v>106.7</v>
      </c>
      <c r="DY302" s="152">
        <v>107.2</v>
      </c>
      <c r="DZ302" s="152">
        <v>103.9</v>
      </c>
      <c r="EA302" s="152">
        <v>104.8</v>
      </c>
      <c r="EB302" s="152">
        <v>103.4</v>
      </c>
      <c r="EC302" s="152">
        <v>102.2</v>
      </c>
      <c r="ED302" s="152">
        <v>106.4</v>
      </c>
      <c r="EE302" s="152">
        <v>103.5</v>
      </c>
      <c r="EF302" s="152">
        <v>107.2</v>
      </c>
      <c r="EG302" s="152">
        <v>107.8</v>
      </c>
      <c r="EH302" s="152">
        <v>111.4</v>
      </c>
      <c r="EI302" s="152">
        <v>111.9</v>
      </c>
      <c r="EJ302" s="152">
        <v>110.8</v>
      </c>
      <c r="EK302" s="152">
        <v>106.2</v>
      </c>
      <c r="EL302" s="152">
        <v>106.5</v>
      </c>
      <c r="EM302" s="152">
        <v>106.7</v>
      </c>
      <c r="EN302" s="152">
        <v>106.6</v>
      </c>
      <c r="EO302" s="152">
        <v>103.9</v>
      </c>
      <c r="EP302" s="152">
        <v>103.6</v>
      </c>
      <c r="EQ302" s="152">
        <v>104.8</v>
      </c>
      <c r="ER302" s="152">
        <v>104.7</v>
      </c>
      <c r="ES302" s="152">
        <v>104.2</v>
      </c>
      <c r="ET302" s="152">
        <v>105.1</v>
      </c>
      <c r="EU302" s="152">
        <v>103.8</v>
      </c>
      <c r="EV302" s="152">
        <v>103.6</v>
      </c>
      <c r="EW302" s="152">
        <v>105.1</v>
      </c>
    </row>
    <row r="303" spans="1:153">
      <c r="A303" s="141" t="s">
        <v>7640</v>
      </c>
      <c r="B303" s="141" t="s">
        <v>7641</v>
      </c>
      <c r="C303" s="142">
        <v>2.0000000000000002E-5</v>
      </c>
      <c r="D303" s="143">
        <v>112.9</v>
      </c>
      <c r="E303" s="143">
        <v>108.3</v>
      </c>
      <c r="F303" s="143">
        <v>108.4</v>
      </c>
      <c r="G303" s="143">
        <v>114.9</v>
      </c>
      <c r="H303" s="143">
        <v>110</v>
      </c>
      <c r="I303" s="143">
        <v>109.3</v>
      </c>
      <c r="J303" s="143">
        <v>108.5</v>
      </c>
      <c r="K303" s="143">
        <v>108.6</v>
      </c>
      <c r="L303" s="143">
        <v>108.3</v>
      </c>
      <c r="M303" s="143">
        <v>113.4</v>
      </c>
      <c r="N303" s="143">
        <v>111</v>
      </c>
      <c r="O303" s="143">
        <v>112.4</v>
      </c>
      <c r="P303" s="143">
        <v>110.7</v>
      </c>
      <c r="Q303" s="143">
        <v>117.5</v>
      </c>
      <c r="R303" s="143">
        <v>116.4</v>
      </c>
      <c r="S303" s="143">
        <v>117.2</v>
      </c>
      <c r="T303" s="143">
        <v>114.7</v>
      </c>
      <c r="U303" s="143">
        <v>118.5</v>
      </c>
      <c r="V303" s="143">
        <v>123.7</v>
      </c>
      <c r="W303" s="143">
        <v>123.7</v>
      </c>
      <c r="X303" s="143">
        <v>118.2</v>
      </c>
      <c r="Y303" s="143">
        <v>121</v>
      </c>
      <c r="Z303" s="143">
        <v>121.6</v>
      </c>
      <c r="AA303" s="143">
        <v>123.9</v>
      </c>
      <c r="AB303" s="143">
        <v>122.8</v>
      </c>
      <c r="AC303" s="143">
        <v>130</v>
      </c>
      <c r="AD303" s="143">
        <v>126.4</v>
      </c>
      <c r="AE303" s="143">
        <v>125.2</v>
      </c>
      <c r="AF303" s="143">
        <v>127.3</v>
      </c>
      <c r="AG303" s="143">
        <v>129.69999999999999</v>
      </c>
      <c r="AH303" s="143">
        <v>129.69999999999999</v>
      </c>
      <c r="AI303" s="143">
        <v>128.9</v>
      </c>
      <c r="AJ303" s="143">
        <v>125.4</v>
      </c>
      <c r="AK303" s="143">
        <v>123.5</v>
      </c>
      <c r="AL303" s="143">
        <v>121.6</v>
      </c>
      <c r="AM303" s="143">
        <v>97.8</v>
      </c>
      <c r="AN303" s="143">
        <v>100.4</v>
      </c>
      <c r="AO303" s="143">
        <v>103.3</v>
      </c>
      <c r="AP303" s="143">
        <v>101.2</v>
      </c>
      <c r="AQ303" s="143">
        <v>102.8</v>
      </c>
      <c r="AR303" s="143">
        <v>100.9</v>
      </c>
      <c r="AS303" s="143">
        <v>106.3</v>
      </c>
      <c r="AT303" s="143">
        <v>104.9</v>
      </c>
      <c r="AU303" s="143">
        <v>104.4</v>
      </c>
      <c r="AV303" s="143">
        <v>105.5</v>
      </c>
      <c r="AW303" s="143">
        <v>105</v>
      </c>
      <c r="AX303" s="143">
        <v>105</v>
      </c>
      <c r="AY303" s="143">
        <v>104</v>
      </c>
      <c r="AZ303" s="143">
        <v>104.2</v>
      </c>
      <c r="BA303" s="143">
        <v>105.2</v>
      </c>
      <c r="BB303" s="143">
        <v>102.9</v>
      </c>
      <c r="BC303" s="143">
        <v>103</v>
      </c>
      <c r="BD303" s="143">
        <v>104.6</v>
      </c>
      <c r="BE303" s="143">
        <v>104.2</v>
      </c>
      <c r="BF303" s="143">
        <v>104.4</v>
      </c>
      <c r="BG303" s="143">
        <v>103.1</v>
      </c>
      <c r="BH303" s="143">
        <v>103.8</v>
      </c>
      <c r="BI303" s="143">
        <v>103.5</v>
      </c>
      <c r="BJ303" s="143">
        <v>104.6</v>
      </c>
      <c r="BK303" s="144">
        <v>104.3</v>
      </c>
      <c r="BL303" s="143">
        <v>105.4</v>
      </c>
      <c r="BM303" s="143">
        <v>104.1</v>
      </c>
      <c r="BN303" s="143">
        <v>102.9</v>
      </c>
      <c r="BO303" s="143">
        <v>103.1</v>
      </c>
      <c r="BP303" s="143">
        <v>106.9</v>
      </c>
      <c r="BQ303" s="143">
        <v>106</v>
      </c>
      <c r="BR303" s="145">
        <v>105.1</v>
      </c>
      <c r="BS303" s="145">
        <v>105.3</v>
      </c>
      <c r="BT303" s="145">
        <v>104</v>
      </c>
      <c r="BU303" s="145">
        <v>102.1</v>
      </c>
      <c r="BV303" s="145">
        <v>103.2</v>
      </c>
      <c r="BW303" s="145">
        <v>103.7</v>
      </c>
      <c r="BX303" s="145">
        <v>105</v>
      </c>
      <c r="BY303" s="145">
        <v>106</v>
      </c>
      <c r="BZ303" s="143">
        <v>104.2</v>
      </c>
      <c r="CA303" s="143">
        <v>109.6</v>
      </c>
      <c r="CB303" s="143">
        <v>104.5</v>
      </c>
      <c r="CC303" s="143">
        <v>102.1</v>
      </c>
      <c r="CD303" s="143">
        <v>104.5</v>
      </c>
      <c r="CE303" s="143">
        <v>101.3</v>
      </c>
      <c r="CF303" s="143">
        <v>99.1</v>
      </c>
      <c r="CG303" s="143">
        <v>100.6</v>
      </c>
      <c r="CH303" s="143">
        <v>102.3</v>
      </c>
      <c r="CI303" s="143">
        <v>102</v>
      </c>
      <c r="CJ303" s="146">
        <v>103.8</v>
      </c>
      <c r="CK303" s="146">
        <v>104.3</v>
      </c>
      <c r="CL303" s="146">
        <v>103.1</v>
      </c>
      <c r="CM303" s="147">
        <v>103.5</v>
      </c>
      <c r="CN303" s="147">
        <v>102.8</v>
      </c>
      <c r="CO303" s="147">
        <v>102.9</v>
      </c>
      <c r="CP303" s="148">
        <v>103.5</v>
      </c>
      <c r="CQ303" s="149">
        <v>100.5</v>
      </c>
      <c r="CR303" s="149">
        <v>101.4</v>
      </c>
      <c r="CS303" s="149">
        <v>101.7</v>
      </c>
      <c r="CT303" s="149">
        <v>101.8</v>
      </c>
      <c r="CU303" s="150">
        <v>101.8</v>
      </c>
      <c r="CV303" s="150">
        <v>101.8</v>
      </c>
      <c r="CW303" s="150">
        <v>93.6</v>
      </c>
      <c r="CX303" s="150">
        <v>97.9</v>
      </c>
      <c r="CY303" s="150">
        <v>100.5</v>
      </c>
      <c r="CZ303" s="150">
        <v>99.4</v>
      </c>
      <c r="DA303" s="150">
        <v>96.8</v>
      </c>
      <c r="DB303" s="151">
        <v>97.7</v>
      </c>
      <c r="DC303" s="151">
        <v>96.8</v>
      </c>
      <c r="DD303" s="151">
        <v>98.2</v>
      </c>
      <c r="DE303" s="151">
        <v>97.3</v>
      </c>
      <c r="DF303" s="151">
        <v>96.3</v>
      </c>
      <c r="DG303" s="151">
        <v>97.3</v>
      </c>
      <c r="DH303" s="151">
        <v>97.9</v>
      </c>
      <c r="DI303" s="151">
        <v>93.6</v>
      </c>
      <c r="DJ303" s="151">
        <v>95.5</v>
      </c>
      <c r="DK303" s="151">
        <v>96.4</v>
      </c>
      <c r="DL303" s="151">
        <v>95.8</v>
      </c>
      <c r="DM303" s="152">
        <v>93.4</v>
      </c>
      <c r="DN303" s="152">
        <v>95.7</v>
      </c>
      <c r="DO303" s="152">
        <v>97.2</v>
      </c>
      <c r="DP303" s="152">
        <v>98.3</v>
      </c>
      <c r="DQ303" s="152">
        <v>97.9</v>
      </c>
      <c r="DR303" s="152">
        <v>97.2</v>
      </c>
      <c r="DS303" s="152">
        <v>96.6</v>
      </c>
      <c r="DT303" s="152">
        <v>95.1</v>
      </c>
      <c r="DU303" s="152">
        <v>96</v>
      </c>
      <c r="DV303" s="152">
        <v>93.5</v>
      </c>
      <c r="DW303" s="152">
        <v>94.9</v>
      </c>
      <c r="DX303" s="152">
        <v>96.6</v>
      </c>
      <c r="DY303" s="152">
        <v>98.7</v>
      </c>
      <c r="DZ303" s="152">
        <v>97.8</v>
      </c>
      <c r="EA303" s="152">
        <v>98.8</v>
      </c>
      <c r="EB303" s="152">
        <v>99.1</v>
      </c>
      <c r="EC303" s="152">
        <v>98.2</v>
      </c>
      <c r="ED303" s="152">
        <v>94.3</v>
      </c>
      <c r="EE303" s="152">
        <v>94</v>
      </c>
      <c r="EF303" s="152">
        <v>95.2</v>
      </c>
      <c r="EG303" s="152">
        <v>93.9</v>
      </c>
      <c r="EH303" s="152">
        <v>94.2</v>
      </c>
      <c r="EI303" s="152">
        <v>96.1</v>
      </c>
      <c r="EJ303" s="152">
        <v>95.4</v>
      </c>
      <c r="EK303" s="152">
        <v>99.4</v>
      </c>
      <c r="EL303" s="152">
        <v>102.4</v>
      </c>
      <c r="EM303" s="152">
        <v>102.8</v>
      </c>
      <c r="EN303" s="152">
        <v>99.5</v>
      </c>
      <c r="EO303" s="152">
        <v>100</v>
      </c>
      <c r="EP303" s="152">
        <v>101.3</v>
      </c>
      <c r="EQ303" s="152">
        <v>101.5</v>
      </c>
      <c r="ER303" s="152">
        <v>101.4</v>
      </c>
      <c r="ES303" s="152">
        <v>101</v>
      </c>
      <c r="ET303" s="152">
        <v>100.6</v>
      </c>
      <c r="EU303" s="152">
        <v>102.7</v>
      </c>
      <c r="EV303" s="152">
        <v>102.7</v>
      </c>
      <c r="EW303" s="152">
        <v>100.8</v>
      </c>
    </row>
    <row r="304" spans="1:153">
      <c r="A304" s="141" t="s">
        <v>7642</v>
      </c>
      <c r="B304" s="141" t="s">
        <v>7643</v>
      </c>
      <c r="C304" s="142">
        <v>0.14213000000000001</v>
      </c>
      <c r="D304" s="143">
        <v>109.4</v>
      </c>
      <c r="E304" s="143">
        <v>112.8</v>
      </c>
      <c r="F304" s="143">
        <v>113.3</v>
      </c>
      <c r="G304" s="143">
        <v>113.7</v>
      </c>
      <c r="H304" s="143">
        <v>112.9</v>
      </c>
      <c r="I304" s="143">
        <v>111.8</v>
      </c>
      <c r="J304" s="143">
        <v>114.7</v>
      </c>
      <c r="K304" s="143">
        <v>114.9</v>
      </c>
      <c r="L304" s="143">
        <v>113.2</v>
      </c>
      <c r="M304" s="143">
        <v>113.4</v>
      </c>
      <c r="N304" s="143">
        <v>110.8</v>
      </c>
      <c r="O304" s="143">
        <v>114.3</v>
      </c>
      <c r="P304" s="143">
        <v>115.1</v>
      </c>
      <c r="Q304" s="143">
        <v>116.4</v>
      </c>
      <c r="R304" s="143">
        <v>117.8</v>
      </c>
      <c r="S304" s="143">
        <v>119.3</v>
      </c>
      <c r="T304" s="143">
        <v>121</v>
      </c>
      <c r="U304" s="143">
        <v>120.9</v>
      </c>
      <c r="V304" s="143">
        <v>121.3</v>
      </c>
      <c r="W304" s="143">
        <v>123.1</v>
      </c>
      <c r="X304" s="143">
        <v>125.5</v>
      </c>
      <c r="Y304" s="143">
        <v>126.4</v>
      </c>
      <c r="Z304" s="143">
        <v>126.7</v>
      </c>
      <c r="AA304" s="143">
        <v>124.5</v>
      </c>
      <c r="AB304" s="143">
        <v>129.69999999999999</v>
      </c>
      <c r="AC304" s="143">
        <v>130.5</v>
      </c>
      <c r="AD304" s="143">
        <v>130.6</v>
      </c>
      <c r="AE304" s="143">
        <v>130.30000000000001</v>
      </c>
      <c r="AF304" s="143">
        <v>132.80000000000001</v>
      </c>
      <c r="AG304" s="143">
        <v>132.4</v>
      </c>
      <c r="AH304" s="143">
        <v>132.4</v>
      </c>
      <c r="AI304" s="143">
        <v>129.6</v>
      </c>
      <c r="AJ304" s="143">
        <v>131.6</v>
      </c>
      <c r="AK304" s="143">
        <v>130.4</v>
      </c>
      <c r="AL304" s="143">
        <v>128.5</v>
      </c>
      <c r="AM304" s="143">
        <v>128.5</v>
      </c>
      <c r="AN304" s="143">
        <v>128.80000000000001</v>
      </c>
      <c r="AO304" s="143">
        <v>127</v>
      </c>
      <c r="AP304" s="143">
        <v>127.3</v>
      </c>
      <c r="AQ304" s="143">
        <v>126.6</v>
      </c>
      <c r="AR304" s="143">
        <v>130</v>
      </c>
      <c r="AS304" s="143">
        <v>129.80000000000001</v>
      </c>
      <c r="AT304" s="143">
        <v>123.6</v>
      </c>
      <c r="AU304" s="143">
        <v>123.5</v>
      </c>
      <c r="AV304" s="143">
        <v>128.1</v>
      </c>
      <c r="AW304" s="143">
        <v>123</v>
      </c>
      <c r="AX304" s="143">
        <v>122.7</v>
      </c>
      <c r="AY304" s="143">
        <v>125</v>
      </c>
      <c r="AZ304" s="143">
        <v>122.3</v>
      </c>
      <c r="BA304" s="143">
        <v>128</v>
      </c>
      <c r="BB304" s="143">
        <v>121.6</v>
      </c>
      <c r="BC304" s="143">
        <v>119.5</v>
      </c>
      <c r="BD304" s="143">
        <v>120.8</v>
      </c>
      <c r="BE304" s="143">
        <v>118.9</v>
      </c>
      <c r="BF304" s="143">
        <v>120.3</v>
      </c>
      <c r="BG304" s="143">
        <v>118.1</v>
      </c>
      <c r="BH304" s="143">
        <v>116.2</v>
      </c>
      <c r="BI304" s="143">
        <v>119.5</v>
      </c>
      <c r="BJ304" s="143">
        <v>116.6</v>
      </c>
      <c r="BK304" s="144">
        <v>117.6</v>
      </c>
      <c r="BL304" s="143">
        <v>112.9</v>
      </c>
      <c r="BM304" s="143">
        <v>114.3</v>
      </c>
      <c r="BN304" s="143">
        <v>113.5</v>
      </c>
      <c r="BO304" s="143">
        <v>113.4</v>
      </c>
      <c r="BP304" s="143">
        <v>109</v>
      </c>
      <c r="BQ304" s="143">
        <v>109.8</v>
      </c>
      <c r="BR304" s="145">
        <v>111.5</v>
      </c>
      <c r="BS304" s="145">
        <v>108.8</v>
      </c>
      <c r="BT304" s="145">
        <v>111.6</v>
      </c>
      <c r="BU304" s="145">
        <v>108.3</v>
      </c>
      <c r="BV304" s="145">
        <v>109.4</v>
      </c>
      <c r="BW304" s="145">
        <v>108.7</v>
      </c>
      <c r="BX304" s="145">
        <v>114.6</v>
      </c>
      <c r="BY304" s="145">
        <v>115.8</v>
      </c>
      <c r="BZ304" s="143">
        <v>117</v>
      </c>
      <c r="CA304" s="143">
        <v>116.9</v>
      </c>
      <c r="CB304" s="143">
        <v>109.8</v>
      </c>
      <c r="CC304" s="143">
        <v>111</v>
      </c>
      <c r="CD304" s="143">
        <v>110.7</v>
      </c>
      <c r="CE304" s="143">
        <v>110.8</v>
      </c>
      <c r="CF304" s="143">
        <v>108.2</v>
      </c>
      <c r="CG304" s="143">
        <v>107.7</v>
      </c>
      <c r="CH304" s="143">
        <v>106.8</v>
      </c>
      <c r="CI304" s="143">
        <v>103.9</v>
      </c>
      <c r="CJ304" s="146">
        <v>108.4</v>
      </c>
      <c r="CK304" s="146">
        <v>106.1</v>
      </c>
      <c r="CL304" s="146">
        <v>106</v>
      </c>
      <c r="CM304" s="147">
        <v>105.1</v>
      </c>
      <c r="CN304" s="147">
        <v>108.6</v>
      </c>
      <c r="CO304" s="147">
        <v>106.3</v>
      </c>
      <c r="CP304" s="148">
        <v>104.8</v>
      </c>
      <c r="CQ304" s="149">
        <v>106</v>
      </c>
      <c r="CR304" s="149">
        <v>104.6</v>
      </c>
      <c r="CS304" s="149">
        <v>102.4</v>
      </c>
      <c r="CT304" s="149">
        <v>103.6</v>
      </c>
      <c r="CU304" s="150">
        <v>103.5</v>
      </c>
      <c r="CV304" s="150">
        <v>104.1</v>
      </c>
      <c r="CW304" s="150">
        <v>104.3</v>
      </c>
      <c r="CX304" s="150">
        <v>102.2</v>
      </c>
      <c r="CY304" s="150">
        <v>102.1</v>
      </c>
      <c r="CZ304" s="150">
        <v>102.5</v>
      </c>
      <c r="DA304" s="150">
        <v>102.4</v>
      </c>
      <c r="DB304" s="151">
        <v>102</v>
      </c>
      <c r="DC304" s="151">
        <v>103</v>
      </c>
      <c r="DD304" s="151">
        <v>100.4</v>
      </c>
      <c r="DE304" s="151">
        <v>100.2</v>
      </c>
      <c r="DF304" s="151">
        <v>94.6</v>
      </c>
      <c r="DG304" s="151">
        <v>96.6</v>
      </c>
      <c r="DH304" s="151">
        <v>97.7</v>
      </c>
      <c r="DI304" s="151">
        <v>101.9</v>
      </c>
      <c r="DJ304" s="151">
        <v>102.5</v>
      </c>
      <c r="DK304" s="151">
        <v>102.1</v>
      </c>
      <c r="DL304" s="151">
        <v>103.6</v>
      </c>
      <c r="DM304" s="152">
        <v>104</v>
      </c>
      <c r="DN304" s="152">
        <v>104.4</v>
      </c>
      <c r="DO304" s="152">
        <v>102.2</v>
      </c>
      <c r="DP304" s="152">
        <v>104.3</v>
      </c>
      <c r="DQ304" s="152">
        <v>105.6</v>
      </c>
      <c r="DR304" s="152">
        <v>107.2</v>
      </c>
      <c r="DS304" s="152">
        <v>105</v>
      </c>
      <c r="DT304" s="152">
        <v>106.7</v>
      </c>
      <c r="DU304" s="152">
        <v>106.9</v>
      </c>
      <c r="DV304" s="152">
        <v>107.3</v>
      </c>
      <c r="DW304" s="152">
        <v>107.7</v>
      </c>
      <c r="DX304" s="152">
        <v>106.7</v>
      </c>
      <c r="DY304" s="152">
        <v>107.2</v>
      </c>
      <c r="DZ304" s="152">
        <v>103.9</v>
      </c>
      <c r="EA304" s="152">
        <v>104.8</v>
      </c>
      <c r="EB304" s="152">
        <v>103.4</v>
      </c>
      <c r="EC304" s="152">
        <v>102.2</v>
      </c>
      <c r="ED304" s="152">
        <v>106.4</v>
      </c>
      <c r="EE304" s="152">
        <v>103.5</v>
      </c>
      <c r="EF304" s="152">
        <v>107.2</v>
      </c>
      <c r="EG304" s="152">
        <v>107.8</v>
      </c>
      <c r="EH304" s="152">
        <v>111.4</v>
      </c>
      <c r="EI304" s="152">
        <v>111.9</v>
      </c>
      <c r="EJ304" s="152">
        <v>110.8</v>
      </c>
      <c r="EK304" s="152">
        <v>106.2</v>
      </c>
      <c r="EL304" s="152">
        <v>106.5</v>
      </c>
      <c r="EM304" s="152">
        <v>106.7</v>
      </c>
      <c r="EN304" s="152">
        <v>106.6</v>
      </c>
      <c r="EO304" s="152">
        <v>103.9</v>
      </c>
      <c r="EP304" s="152">
        <v>103.6</v>
      </c>
      <c r="EQ304" s="152">
        <v>104.8</v>
      </c>
      <c r="ER304" s="152">
        <v>104.7</v>
      </c>
      <c r="ES304" s="152">
        <v>104.2</v>
      </c>
      <c r="ET304" s="152">
        <v>105.1</v>
      </c>
      <c r="EU304" s="152">
        <v>103.8</v>
      </c>
      <c r="EV304" s="152">
        <v>103.6</v>
      </c>
      <c r="EW304" s="152">
        <v>105.1</v>
      </c>
    </row>
    <row r="305" spans="1:153">
      <c r="A305" s="141" t="s">
        <v>7644</v>
      </c>
      <c r="B305" s="141" t="s">
        <v>7645</v>
      </c>
      <c r="C305" s="142">
        <v>7.5399999999999995E-2</v>
      </c>
      <c r="D305" s="143">
        <v>104.7</v>
      </c>
      <c r="E305" s="143">
        <v>104.6</v>
      </c>
      <c r="F305" s="143">
        <v>106</v>
      </c>
      <c r="G305" s="143">
        <v>108.7</v>
      </c>
      <c r="H305" s="143">
        <v>111.1</v>
      </c>
      <c r="I305" s="143">
        <v>109.6</v>
      </c>
      <c r="J305" s="143">
        <v>111.4</v>
      </c>
      <c r="K305" s="143">
        <v>109.2</v>
      </c>
      <c r="L305" s="143">
        <v>107.9</v>
      </c>
      <c r="M305" s="143">
        <v>113</v>
      </c>
      <c r="N305" s="143">
        <v>109.5</v>
      </c>
      <c r="O305" s="143">
        <v>113.4</v>
      </c>
      <c r="P305" s="143">
        <v>113.8</v>
      </c>
      <c r="Q305" s="143">
        <v>117.6</v>
      </c>
      <c r="R305" s="143">
        <v>119.3</v>
      </c>
      <c r="S305" s="143">
        <v>116.1</v>
      </c>
      <c r="T305" s="143">
        <v>119.1</v>
      </c>
      <c r="U305" s="143">
        <v>122.2</v>
      </c>
      <c r="V305" s="143">
        <v>121.4</v>
      </c>
      <c r="W305" s="143">
        <v>121.8</v>
      </c>
      <c r="X305" s="143">
        <v>123.5</v>
      </c>
      <c r="Y305" s="143">
        <v>122.5</v>
      </c>
      <c r="Z305" s="143">
        <v>121.9</v>
      </c>
      <c r="AA305" s="143">
        <v>120.9</v>
      </c>
      <c r="AB305" s="143">
        <v>123.8</v>
      </c>
      <c r="AC305" s="143">
        <v>123</v>
      </c>
      <c r="AD305" s="143">
        <v>123</v>
      </c>
      <c r="AE305" s="143">
        <v>124.7</v>
      </c>
      <c r="AF305" s="143">
        <v>127.6</v>
      </c>
      <c r="AG305" s="143">
        <v>125.3</v>
      </c>
      <c r="AH305" s="143">
        <v>127.9</v>
      </c>
      <c r="AI305" s="143">
        <v>125.5</v>
      </c>
      <c r="AJ305" s="143">
        <v>123.2</v>
      </c>
      <c r="AK305" s="143">
        <v>122.4</v>
      </c>
      <c r="AL305" s="143">
        <v>120.4</v>
      </c>
      <c r="AM305" s="143">
        <v>120.1</v>
      </c>
      <c r="AN305" s="143">
        <v>120.3</v>
      </c>
      <c r="AO305" s="143">
        <v>124.7</v>
      </c>
      <c r="AP305" s="143">
        <v>134.30000000000001</v>
      </c>
      <c r="AQ305" s="143">
        <v>133.6</v>
      </c>
      <c r="AR305" s="143">
        <v>135.19999999999999</v>
      </c>
      <c r="AS305" s="143">
        <v>133</v>
      </c>
      <c r="AT305" s="143">
        <v>132.6</v>
      </c>
      <c r="AU305" s="143">
        <v>134.9</v>
      </c>
      <c r="AV305" s="143">
        <v>132.5</v>
      </c>
      <c r="AW305" s="143">
        <v>134.69999999999999</v>
      </c>
      <c r="AX305" s="143">
        <v>135.80000000000001</v>
      </c>
      <c r="AY305" s="143">
        <v>134.5</v>
      </c>
      <c r="AZ305" s="143">
        <v>132</v>
      </c>
      <c r="BA305" s="143">
        <v>131.30000000000001</v>
      </c>
      <c r="BB305" s="143">
        <v>133.5</v>
      </c>
      <c r="BC305" s="143">
        <v>132.80000000000001</v>
      </c>
      <c r="BD305" s="143">
        <v>135</v>
      </c>
      <c r="BE305" s="143">
        <v>134.9</v>
      </c>
      <c r="BF305" s="143">
        <v>133.69999999999999</v>
      </c>
      <c r="BG305" s="143">
        <v>130.30000000000001</v>
      </c>
      <c r="BH305" s="143">
        <v>132.1</v>
      </c>
      <c r="BI305" s="143">
        <v>130.19999999999999</v>
      </c>
      <c r="BJ305" s="143">
        <v>131.1</v>
      </c>
      <c r="BK305" s="144">
        <v>131</v>
      </c>
      <c r="BL305" s="143">
        <v>129.80000000000001</v>
      </c>
      <c r="BM305" s="143">
        <v>131.6</v>
      </c>
      <c r="BN305" s="143">
        <v>130.4</v>
      </c>
      <c r="BO305" s="143">
        <v>129.30000000000001</v>
      </c>
      <c r="BP305" s="143">
        <v>128.5</v>
      </c>
      <c r="BQ305" s="143">
        <v>130.9</v>
      </c>
      <c r="BR305" s="145">
        <v>133.5</v>
      </c>
      <c r="BS305" s="145">
        <v>131.1</v>
      </c>
      <c r="BT305" s="145">
        <v>132.69999999999999</v>
      </c>
      <c r="BU305" s="145">
        <v>131.9</v>
      </c>
      <c r="BV305" s="145">
        <v>133.1</v>
      </c>
      <c r="BW305" s="145">
        <v>131.19999999999999</v>
      </c>
      <c r="BX305" s="145">
        <v>133.9</v>
      </c>
      <c r="BY305" s="145">
        <v>133.80000000000001</v>
      </c>
      <c r="BZ305" s="143">
        <v>134.19999999999999</v>
      </c>
      <c r="CA305" s="143">
        <v>135.69999999999999</v>
      </c>
      <c r="CB305" s="143">
        <v>134.6</v>
      </c>
      <c r="CC305" s="143">
        <v>135.30000000000001</v>
      </c>
      <c r="CD305" s="143">
        <v>137.4</v>
      </c>
      <c r="CE305" s="143">
        <v>135.5</v>
      </c>
      <c r="CF305" s="143">
        <v>134.19999999999999</v>
      </c>
      <c r="CG305" s="143">
        <v>135.69999999999999</v>
      </c>
      <c r="CH305" s="143">
        <v>135.5</v>
      </c>
      <c r="CI305" s="143">
        <v>135.4</v>
      </c>
      <c r="CJ305" s="146">
        <v>135.30000000000001</v>
      </c>
      <c r="CK305" s="146">
        <v>135.6</v>
      </c>
      <c r="CL305" s="146">
        <v>136.30000000000001</v>
      </c>
      <c r="CM305" s="147">
        <v>136.9</v>
      </c>
      <c r="CN305" s="147">
        <v>136.6</v>
      </c>
      <c r="CO305" s="147">
        <v>135.69999999999999</v>
      </c>
      <c r="CP305" s="148">
        <v>136.19999999999999</v>
      </c>
      <c r="CQ305" s="149">
        <v>136.30000000000001</v>
      </c>
      <c r="CR305" s="149">
        <v>135.9</v>
      </c>
      <c r="CS305" s="149">
        <v>136.1</v>
      </c>
      <c r="CT305" s="149">
        <v>137.6</v>
      </c>
      <c r="CU305" s="150">
        <v>138.30000000000001</v>
      </c>
      <c r="CV305" s="150">
        <v>138.30000000000001</v>
      </c>
      <c r="CW305" s="150">
        <v>137.9</v>
      </c>
      <c r="CX305" s="150">
        <v>138.5</v>
      </c>
      <c r="CY305" s="150">
        <v>138.5</v>
      </c>
      <c r="CZ305" s="150">
        <v>137.9</v>
      </c>
      <c r="DA305" s="150">
        <v>138.4</v>
      </c>
      <c r="DB305" s="151">
        <v>137.9</v>
      </c>
      <c r="DC305" s="151">
        <v>138.30000000000001</v>
      </c>
      <c r="DD305" s="151">
        <v>139</v>
      </c>
      <c r="DE305" s="151">
        <v>138.6</v>
      </c>
      <c r="DF305" s="151">
        <v>139.30000000000001</v>
      </c>
      <c r="DG305" s="151">
        <v>140.19999999999999</v>
      </c>
      <c r="DH305" s="151">
        <v>139.80000000000001</v>
      </c>
      <c r="DI305" s="151">
        <v>140.6</v>
      </c>
      <c r="DJ305" s="151">
        <v>140.5</v>
      </c>
      <c r="DK305" s="151">
        <v>140.1</v>
      </c>
      <c r="DL305" s="151">
        <v>139.80000000000001</v>
      </c>
      <c r="DM305" s="152">
        <v>139.69999999999999</v>
      </c>
      <c r="DN305" s="152">
        <v>140</v>
      </c>
      <c r="DO305" s="152">
        <v>142.1</v>
      </c>
      <c r="DP305" s="152">
        <v>142.6</v>
      </c>
      <c r="DQ305" s="152">
        <v>143.69999999999999</v>
      </c>
      <c r="DR305" s="152">
        <v>144.4</v>
      </c>
      <c r="DS305" s="152">
        <v>144.30000000000001</v>
      </c>
      <c r="DT305" s="152">
        <v>142.5</v>
      </c>
      <c r="DU305" s="152">
        <v>142.1</v>
      </c>
      <c r="DV305" s="152">
        <v>141.19999999999999</v>
      </c>
      <c r="DW305" s="152">
        <v>141.5</v>
      </c>
      <c r="DX305" s="152">
        <v>140.80000000000001</v>
      </c>
      <c r="DY305" s="152">
        <v>140.9</v>
      </c>
      <c r="DZ305" s="152">
        <v>140.80000000000001</v>
      </c>
      <c r="EA305" s="152">
        <v>140.30000000000001</v>
      </c>
      <c r="EB305" s="152">
        <v>141</v>
      </c>
      <c r="EC305" s="152">
        <v>140.4</v>
      </c>
      <c r="ED305" s="152">
        <v>140.1</v>
      </c>
      <c r="EE305" s="152">
        <v>140.69999999999999</v>
      </c>
      <c r="EF305" s="152">
        <v>141.30000000000001</v>
      </c>
      <c r="EG305" s="152">
        <v>139.30000000000001</v>
      </c>
      <c r="EH305" s="152">
        <v>140.4</v>
      </c>
      <c r="EI305" s="152">
        <v>141.6</v>
      </c>
      <c r="EJ305" s="152">
        <v>140.9</v>
      </c>
      <c r="EK305" s="152">
        <v>141.19999999999999</v>
      </c>
      <c r="EL305" s="152">
        <v>141.19999999999999</v>
      </c>
      <c r="EM305" s="152">
        <v>141.30000000000001</v>
      </c>
      <c r="EN305" s="152">
        <v>140.80000000000001</v>
      </c>
      <c r="EO305" s="152">
        <v>141.1</v>
      </c>
      <c r="EP305" s="152">
        <v>140.9</v>
      </c>
      <c r="EQ305" s="152">
        <v>140.69999999999999</v>
      </c>
      <c r="ER305" s="152">
        <v>140.9</v>
      </c>
      <c r="ES305" s="152">
        <v>141</v>
      </c>
      <c r="ET305" s="152">
        <v>141.80000000000001</v>
      </c>
      <c r="EU305" s="152">
        <v>141.9</v>
      </c>
      <c r="EV305" s="152">
        <v>142.9</v>
      </c>
      <c r="EW305" s="152">
        <v>142.69999999999999</v>
      </c>
    </row>
    <row r="306" spans="1:153">
      <c r="A306" s="141" t="s">
        <v>7646</v>
      </c>
      <c r="B306" s="141" t="s">
        <v>7647</v>
      </c>
      <c r="C306" s="142">
        <v>3.798E-2</v>
      </c>
      <c r="D306" s="143">
        <v>107.1</v>
      </c>
      <c r="E306" s="143">
        <v>107.4</v>
      </c>
      <c r="F306" s="143">
        <v>108.3</v>
      </c>
      <c r="G306" s="143">
        <v>108.7</v>
      </c>
      <c r="H306" s="143">
        <v>109.8</v>
      </c>
      <c r="I306" s="143">
        <v>108.4</v>
      </c>
      <c r="J306" s="143">
        <v>111.9</v>
      </c>
      <c r="K306" s="143">
        <v>110.3</v>
      </c>
      <c r="L306" s="143">
        <v>112.5</v>
      </c>
      <c r="M306" s="143">
        <v>113.8</v>
      </c>
      <c r="N306" s="143">
        <v>114.1</v>
      </c>
      <c r="O306" s="143">
        <v>115.3</v>
      </c>
      <c r="P306" s="143">
        <v>111.3</v>
      </c>
      <c r="Q306" s="143">
        <v>116</v>
      </c>
      <c r="R306" s="143">
        <v>113.8</v>
      </c>
      <c r="S306" s="143">
        <v>117.6</v>
      </c>
      <c r="T306" s="143">
        <v>117.8</v>
      </c>
      <c r="U306" s="143">
        <v>122.5</v>
      </c>
      <c r="V306" s="143">
        <v>117.5</v>
      </c>
      <c r="W306" s="143">
        <v>117.2</v>
      </c>
      <c r="X306" s="143">
        <v>123.6</v>
      </c>
      <c r="Y306" s="143">
        <v>122.9</v>
      </c>
      <c r="Z306" s="143">
        <v>123.1</v>
      </c>
      <c r="AA306" s="143">
        <v>126.4</v>
      </c>
      <c r="AB306" s="143">
        <v>128</v>
      </c>
      <c r="AC306" s="143">
        <v>124.9</v>
      </c>
      <c r="AD306" s="143">
        <v>127.1</v>
      </c>
      <c r="AE306" s="143">
        <v>131.19999999999999</v>
      </c>
      <c r="AF306" s="143">
        <v>133.69999999999999</v>
      </c>
      <c r="AG306" s="143">
        <v>128.19999999999999</v>
      </c>
      <c r="AH306" s="143">
        <v>129.69999999999999</v>
      </c>
      <c r="AI306" s="143">
        <v>130.80000000000001</v>
      </c>
      <c r="AJ306" s="143">
        <v>129.19999999999999</v>
      </c>
      <c r="AK306" s="143">
        <v>124.4</v>
      </c>
      <c r="AL306" s="143">
        <v>120</v>
      </c>
      <c r="AM306" s="143">
        <v>117.9</v>
      </c>
      <c r="AN306" s="143">
        <v>119.9</v>
      </c>
      <c r="AO306" s="143">
        <v>123</v>
      </c>
      <c r="AP306" s="143">
        <v>131.5</v>
      </c>
      <c r="AQ306" s="143">
        <v>130.4</v>
      </c>
      <c r="AR306" s="143">
        <v>130.19999999999999</v>
      </c>
      <c r="AS306" s="143">
        <v>130.6</v>
      </c>
      <c r="AT306" s="143">
        <v>130.69999999999999</v>
      </c>
      <c r="AU306" s="143">
        <v>129.5</v>
      </c>
      <c r="AV306" s="143">
        <v>129.9</v>
      </c>
      <c r="AW306" s="143">
        <v>130.30000000000001</v>
      </c>
      <c r="AX306" s="143">
        <v>131.9</v>
      </c>
      <c r="AY306" s="143">
        <v>130.5</v>
      </c>
      <c r="AZ306" s="143">
        <v>130.6</v>
      </c>
      <c r="BA306" s="143">
        <v>129.80000000000001</v>
      </c>
      <c r="BB306" s="143">
        <v>131.4</v>
      </c>
      <c r="BC306" s="143">
        <v>129.5</v>
      </c>
      <c r="BD306" s="143">
        <v>129.19999999999999</v>
      </c>
      <c r="BE306" s="143">
        <v>131.80000000000001</v>
      </c>
      <c r="BF306" s="143">
        <v>131.80000000000001</v>
      </c>
      <c r="BG306" s="143">
        <v>132.69999999999999</v>
      </c>
      <c r="BH306" s="143">
        <v>133</v>
      </c>
      <c r="BI306" s="143">
        <v>131.4</v>
      </c>
      <c r="BJ306" s="143">
        <v>131.5</v>
      </c>
      <c r="BK306" s="144">
        <v>131.30000000000001</v>
      </c>
      <c r="BL306" s="143">
        <v>132.19999999999999</v>
      </c>
      <c r="BM306" s="143">
        <v>133.19999999999999</v>
      </c>
      <c r="BN306" s="143">
        <v>133.69999999999999</v>
      </c>
      <c r="BO306" s="143">
        <v>131.9</v>
      </c>
      <c r="BP306" s="143">
        <v>130.5</v>
      </c>
      <c r="BQ306" s="143">
        <v>131.80000000000001</v>
      </c>
      <c r="BR306" s="145">
        <v>132.69999999999999</v>
      </c>
      <c r="BS306" s="145">
        <v>132.69999999999999</v>
      </c>
      <c r="BT306" s="145">
        <v>133.1</v>
      </c>
      <c r="BU306" s="145">
        <v>132.80000000000001</v>
      </c>
      <c r="BV306" s="145">
        <v>133.1</v>
      </c>
      <c r="BW306" s="145">
        <v>133</v>
      </c>
      <c r="BX306" s="145">
        <v>135.5</v>
      </c>
      <c r="BY306" s="145">
        <v>134</v>
      </c>
      <c r="BZ306" s="143">
        <v>136.19999999999999</v>
      </c>
      <c r="CA306" s="143">
        <v>137.9</v>
      </c>
      <c r="CB306" s="143">
        <v>138.4</v>
      </c>
      <c r="CC306" s="143">
        <v>138.9</v>
      </c>
      <c r="CD306" s="143">
        <v>139.6</v>
      </c>
      <c r="CE306" s="143">
        <v>139.30000000000001</v>
      </c>
      <c r="CF306" s="143">
        <v>138.30000000000001</v>
      </c>
      <c r="CG306" s="143">
        <v>139.80000000000001</v>
      </c>
      <c r="CH306" s="143">
        <v>139.5</v>
      </c>
      <c r="CI306" s="143">
        <v>139.1</v>
      </c>
      <c r="CJ306" s="146">
        <v>139.4</v>
      </c>
      <c r="CK306" s="146">
        <v>139.80000000000001</v>
      </c>
      <c r="CL306" s="146">
        <v>139.30000000000001</v>
      </c>
      <c r="CM306" s="147">
        <v>141.6</v>
      </c>
      <c r="CN306" s="147">
        <v>140.4</v>
      </c>
      <c r="CO306" s="147">
        <v>139.80000000000001</v>
      </c>
      <c r="CP306" s="148">
        <v>140.1</v>
      </c>
      <c r="CQ306" s="149">
        <v>142</v>
      </c>
      <c r="CR306" s="149">
        <v>139.30000000000001</v>
      </c>
      <c r="CS306" s="149">
        <v>139.80000000000001</v>
      </c>
      <c r="CT306" s="149">
        <v>142.19999999999999</v>
      </c>
      <c r="CU306" s="150">
        <v>143</v>
      </c>
      <c r="CV306" s="150">
        <v>143</v>
      </c>
      <c r="CW306" s="150">
        <v>142</v>
      </c>
      <c r="CX306" s="150">
        <v>143.69999999999999</v>
      </c>
      <c r="CY306" s="150">
        <v>143.30000000000001</v>
      </c>
      <c r="CZ306" s="150">
        <v>142</v>
      </c>
      <c r="DA306" s="150">
        <v>144.1</v>
      </c>
      <c r="DB306" s="151">
        <v>142.4</v>
      </c>
      <c r="DC306" s="151">
        <v>143.9</v>
      </c>
      <c r="DD306" s="151">
        <v>145.6</v>
      </c>
      <c r="DE306" s="151">
        <v>143.9</v>
      </c>
      <c r="DF306" s="151">
        <v>145.4</v>
      </c>
      <c r="DG306" s="151">
        <v>146.6</v>
      </c>
      <c r="DH306" s="151">
        <v>147.30000000000001</v>
      </c>
      <c r="DI306" s="151">
        <v>147.5</v>
      </c>
      <c r="DJ306" s="151">
        <v>147.19999999999999</v>
      </c>
      <c r="DK306" s="151">
        <v>147.9</v>
      </c>
      <c r="DL306" s="151">
        <v>148.30000000000001</v>
      </c>
      <c r="DM306" s="152">
        <v>148.69999999999999</v>
      </c>
      <c r="DN306" s="152">
        <v>149</v>
      </c>
      <c r="DO306" s="152">
        <v>149.6</v>
      </c>
      <c r="DP306" s="152">
        <v>152.4</v>
      </c>
      <c r="DQ306" s="152">
        <v>152.6</v>
      </c>
      <c r="DR306" s="152">
        <v>152.4</v>
      </c>
      <c r="DS306" s="152">
        <v>151.6</v>
      </c>
      <c r="DT306" s="152">
        <v>148</v>
      </c>
      <c r="DU306" s="152">
        <v>147.30000000000001</v>
      </c>
      <c r="DV306" s="152">
        <v>147.30000000000001</v>
      </c>
      <c r="DW306" s="152">
        <v>148.1</v>
      </c>
      <c r="DX306" s="152">
        <v>146.80000000000001</v>
      </c>
      <c r="DY306" s="152">
        <v>146.9</v>
      </c>
      <c r="DZ306" s="152">
        <v>146.6</v>
      </c>
      <c r="EA306" s="152">
        <v>145.4</v>
      </c>
      <c r="EB306" s="152">
        <v>147.30000000000001</v>
      </c>
      <c r="EC306" s="152">
        <v>146.5</v>
      </c>
      <c r="ED306" s="152">
        <v>146.5</v>
      </c>
      <c r="EE306" s="152">
        <v>146.9</v>
      </c>
      <c r="EF306" s="152">
        <v>146.6</v>
      </c>
      <c r="EG306" s="152">
        <v>142.30000000000001</v>
      </c>
      <c r="EH306" s="152">
        <v>142.80000000000001</v>
      </c>
      <c r="EI306" s="152">
        <v>144.80000000000001</v>
      </c>
      <c r="EJ306" s="152">
        <v>144.4</v>
      </c>
      <c r="EK306" s="152">
        <v>146.19999999999999</v>
      </c>
      <c r="EL306" s="152">
        <v>146.80000000000001</v>
      </c>
      <c r="EM306" s="152">
        <v>145.9</v>
      </c>
      <c r="EN306" s="152">
        <v>145.80000000000001</v>
      </c>
      <c r="EO306" s="152">
        <v>146.9</v>
      </c>
      <c r="EP306" s="152">
        <v>146</v>
      </c>
      <c r="EQ306" s="152">
        <v>146.6</v>
      </c>
      <c r="ER306" s="152">
        <v>146.1</v>
      </c>
      <c r="ES306" s="152">
        <v>146.4</v>
      </c>
      <c r="ET306" s="152">
        <v>147.30000000000001</v>
      </c>
      <c r="EU306" s="152">
        <v>147.4</v>
      </c>
      <c r="EV306" s="152">
        <v>149.4</v>
      </c>
      <c r="EW306" s="152">
        <v>148.6</v>
      </c>
    </row>
    <row r="307" spans="1:153">
      <c r="A307" s="141" t="s">
        <v>7648</v>
      </c>
      <c r="B307" s="141" t="s">
        <v>7649</v>
      </c>
      <c r="C307" s="142">
        <v>1.9089999999999999E-2</v>
      </c>
      <c r="D307" s="143">
        <v>97.5</v>
      </c>
      <c r="E307" s="143">
        <v>91.1</v>
      </c>
      <c r="F307" s="143">
        <v>101.9</v>
      </c>
      <c r="G307" s="143">
        <v>109</v>
      </c>
      <c r="H307" s="143">
        <v>116</v>
      </c>
      <c r="I307" s="143">
        <v>112.7</v>
      </c>
      <c r="J307" s="143">
        <v>106.6</v>
      </c>
      <c r="K307" s="143">
        <v>106.5</v>
      </c>
      <c r="L307" s="143">
        <v>96.2</v>
      </c>
      <c r="M307" s="143">
        <v>109.3</v>
      </c>
      <c r="N307" s="143">
        <v>94.9</v>
      </c>
      <c r="O307" s="143">
        <v>102.5</v>
      </c>
      <c r="P307" s="143">
        <v>110</v>
      </c>
      <c r="Q307" s="143">
        <v>115.2</v>
      </c>
      <c r="R307" s="143">
        <v>114.9</v>
      </c>
      <c r="S307" s="143">
        <v>95.2</v>
      </c>
      <c r="T307" s="143">
        <v>111.1</v>
      </c>
      <c r="U307" s="143">
        <v>111.6</v>
      </c>
      <c r="V307" s="143">
        <v>113.1</v>
      </c>
      <c r="W307" s="143">
        <v>114.6</v>
      </c>
      <c r="X307" s="143">
        <v>114.5</v>
      </c>
      <c r="Y307" s="143">
        <v>106.2</v>
      </c>
      <c r="Z307" s="143">
        <v>105.7</v>
      </c>
      <c r="AA307" s="143">
        <v>104.5</v>
      </c>
      <c r="AB307" s="143">
        <v>99.4</v>
      </c>
      <c r="AC307" s="143">
        <v>110.2</v>
      </c>
      <c r="AD307" s="143">
        <v>104.5</v>
      </c>
      <c r="AE307" s="143">
        <v>103.2</v>
      </c>
      <c r="AF307" s="143">
        <v>114.8</v>
      </c>
      <c r="AG307" s="143">
        <v>109.8</v>
      </c>
      <c r="AH307" s="143">
        <v>109.7</v>
      </c>
      <c r="AI307" s="143">
        <v>110.1</v>
      </c>
      <c r="AJ307" s="143">
        <v>101.6</v>
      </c>
      <c r="AK307" s="143">
        <v>110.7</v>
      </c>
      <c r="AL307" s="143">
        <v>115.9</v>
      </c>
      <c r="AM307" s="143">
        <v>106.2</v>
      </c>
      <c r="AN307" s="143">
        <v>107.8</v>
      </c>
      <c r="AO307" s="143">
        <v>113.2</v>
      </c>
      <c r="AP307" s="143">
        <v>136.80000000000001</v>
      </c>
      <c r="AQ307" s="143">
        <v>134.69999999999999</v>
      </c>
      <c r="AR307" s="143">
        <v>135.30000000000001</v>
      </c>
      <c r="AS307" s="143">
        <v>133</v>
      </c>
      <c r="AT307" s="143">
        <v>130.9</v>
      </c>
      <c r="AU307" s="143">
        <v>135.4</v>
      </c>
      <c r="AV307" s="143">
        <v>133.69999999999999</v>
      </c>
      <c r="AW307" s="143">
        <v>135.4</v>
      </c>
      <c r="AX307" s="143">
        <v>133.19999999999999</v>
      </c>
      <c r="AY307" s="143">
        <v>130.69999999999999</v>
      </c>
      <c r="AZ307" s="143">
        <v>130.80000000000001</v>
      </c>
      <c r="BA307" s="143">
        <v>128.5</v>
      </c>
      <c r="BB307" s="143">
        <v>128.80000000000001</v>
      </c>
      <c r="BC307" s="143">
        <v>129.4</v>
      </c>
      <c r="BD307" s="143">
        <v>135</v>
      </c>
      <c r="BE307" s="143">
        <v>132.6</v>
      </c>
      <c r="BF307" s="143">
        <v>131.80000000000001</v>
      </c>
      <c r="BG307" s="143">
        <v>120.7</v>
      </c>
      <c r="BH307" s="143">
        <v>121.7</v>
      </c>
      <c r="BI307" s="143">
        <v>118.8</v>
      </c>
      <c r="BJ307" s="143">
        <v>120.1</v>
      </c>
      <c r="BK307" s="144">
        <v>120.9</v>
      </c>
      <c r="BL307" s="143">
        <v>115.6</v>
      </c>
      <c r="BM307" s="143">
        <v>118.7</v>
      </c>
      <c r="BN307" s="143">
        <v>121.8</v>
      </c>
      <c r="BO307" s="143">
        <v>121.2</v>
      </c>
      <c r="BP307" s="143">
        <v>121</v>
      </c>
      <c r="BQ307" s="143">
        <v>127.6</v>
      </c>
      <c r="BR307" s="145">
        <v>136.69999999999999</v>
      </c>
      <c r="BS307" s="145">
        <v>124.3</v>
      </c>
      <c r="BT307" s="145">
        <v>131.80000000000001</v>
      </c>
      <c r="BU307" s="145">
        <v>129.19999999999999</v>
      </c>
      <c r="BV307" s="145">
        <v>132.30000000000001</v>
      </c>
      <c r="BW307" s="145">
        <v>124.9</v>
      </c>
      <c r="BX307" s="145">
        <v>129.1</v>
      </c>
      <c r="BY307" s="145">
        <v>131.69999999999999</v>
      </c>
      <c r="BZ307" s="143">
        <v>127.8</v>
      </c>
      <c r="CA307" s="143">
        <v>130.4</v>
      </c>
      <c r="CB307" s="143">
        <v>125.5</v>
      </c>
      <c r="CC307" s="143">
        <v>126.3</v>
      </c>
      <c r="CD307" s="143">
        <v>133.30000000000001</v>
      </c>
      <c r="CE307" s="143">
        <v>126.5</v>
      </c>
      <c r="CF307" s="143">
        <v>123.1</v>
      </c>
      <c r="CG307" s="143">
        <v>126.9</v>
      </c>
      <c r="CH307" s="143">
        <v>126.9</v>
      </c>
      <c r="CI307" s="143">
        <v>126.9</v>
      </c>
      <c r="CJ307" s="146">
        <v>125.9</v>
      </c>
      <c r="CK307" s="146">
        <v>125.9</v>
      </c>
      <c r="CL307" s="146">
        <v>129.80000000000001</v>
      </c>
      <c r="CM307" s="147">
        <v>128.30000000000001</v>
      </c>
      <c r="CN307" s="147">
        <v>129.69999999999999</v>
      </c>
      <c r="CO307" s="147">
        <v>126.4</v>
      </c>
      <c r="CP307" s="148">
        <v>127.5</v>
      </c>
      <c r="CQ307" s="149">
        <v>124.5</v>
      </c>
      <c r="CR307" s="149">
        <v>127.9</v>
      </c>
      <c r="CS307" s="149">
        <v>126.7</v>
      </c>
      <c r="CT307" s="149">
        <v>128.5</v>
      </c>
      <c r="CU307" s="150">
        <v>128.5</v>
      </c>
      <c r="CV307" s="150">
        <v>128.5</v>
      </c>
      <c r="CW307" s="150">
        <v>130</v>
      </c>
      <c r="CX307" s="150">
        <v>129.4</v>
      </c>
      <c r="CY307" s="150">
        <v>129.30000000000001</v>
      </c>
      <c r="CZ307" s="150">
        <v>129.4</v>
      </c>
      <c r="DA307" s="150">
        <v>126.6</v>
      </c>
      <c r="DB307" s="151">
        <v>129.30000000000001</v>
      </c>
      <c r="DC307" s="151">
        <v>128.30000000000001</v>
      </c>
      <c r="DD307" s="151">
        <v>128.19999999999999</v>
      </c>
      <c r="DE307" s="151">
        <v>130.1</v>
      </c>
      <c r="DF307" s="151">
        <v>130.1</v>
      </c>
      <c r="DG307" s="151">
        <v>131.80000000000001</v>
      </c>
      <c r="DH307" s="151">
        <v>130.80000000000001</v>
      </c>
      <c r="DI307" s="151">
        <v>130.6</v>
      </c>
      <c r="DJ307" s="151">
        <v>130.6</v>
      </c>
      <c r="DK307" s="151">
        <v>129.5</v>
      </c>
      <c r="DL307" s="151">
        <v>127.9</v>
      </c>
      <c r="DM307" s="152">
        <v>127.9</v>
      </c>
      <c r="DN307" s="152">
        <v>129.5</v>
      </c>
      <c r="DO307" s="152">
        <v>135.4</v>
      </c>
      <c r="DP307" s="152">
        <v>131.9</v>
      </c>
      <c r="DQ307" s="152">
        <v>136.80000000000001</v>
      </c>
      <c r="DR307" s="152">
        <v>139.1</v>
      </c>
      <c r="DS307" s="152">
        <v>140.4</v>
      </c>
      <c r="DT307" s="152">
        <v>139.4</v>
      </c>
      <c r="DU307" s="152">
        <v>138.80000000000001</v>
      </c>
      <c r="DV307" s="152">
        <v>138</v>
      </c>
      <c r="DW307" s="152">
        <v>136</v>
      </c>
      <c r="DX307" s="152">
        <v>136.6</v>
      </c>
      <c r="DY307" s="152">
        <v>136.6</v>
      </c>
      <c r="DZ307" s="152">
        <v>137</v>
      </c>
      <c r="EA307" s="152">
        <v>138.19999999999999</v>
      </c>
      <c r="EB307" s="152">
        <v>138</v>
      </c>
      <c r="EC307" s="152">
        <v>138</v>
      </c>
      <c r="ED307" s="152">
        <v>136.6</v>
      </c>
      <c r="EE307" s="152">
        <v>139</v>
      </c>
      <c r="EF307" s="152">
        <v>139.4</v>
      </c>
      <c r="EG307" s="152">
        <v>139.80000000000001</v>
      </c>
      <c r="EH307" s="152">
        <v>140.5</v>
      </c>
      <c r="EI307" s="152">
        <v>141.30000000000001</v>
      </c>
      <c r="EJ307" s="152">
        <v>139</v>
      </c>
      <c r="EK307" s="152">
        <v>137.30000000000001</v>
      </c>
      <c r="EL307" s="152">
        <v>137.9</v>
      </c>
      <c r="EM307" s="152">
        <v>138.69999999999999</v>
      </c>
      <c r="EN307" s="152">
        <v>139.30000000000001</v>
      </c>
      <c r="EO307" s="152">
        <v>138.69999999999999</v>
      </c>
      <c r="EP307" s="152">
        <v>138.5</v>
      </c>
      <c r="EQ307" s="152">
        <v>137.5</v>
      </c>
      <c r="ER307" s="152">
        <v>138.4</v>
      </c>
      <c r="ES307" s="152">
        <v>137.80000000000001</v>
      </c>
      <c r="ET307" s="152">
        <v>139.1</v>
      </c>
      <c r="EU307" s="152">
        <v>139.30000000000001</v>
      </c>
      <c r="EV307" s="152">
        <v>139.30000000000001</v>
      </c>
      <c r="EW307" s="152">
        <v>139.9</v>
      </c>
    </row>
    <row r="308" spans="1:153">
      <c r="A308" s="141" t="s">
        <v>7650</v>
      </c>
      <c r="B308" s="141" t="s">
        <v>7651</v>
      </c>
      <c r="C308" s="142">
        <v>8.3099999999999997E-3</v>
      </c>
      <c r="D308" s="143">
        <v>113.4</v>
      </c>
      <c r="E308" s="143">
        <v>115.9</v>
      </c>
      <c r="F308" s="143">
        <v>113</v>
      </c>
      <c r="G308" s="143">
        <v>112.3</v>
      </c>
      <c r="H308" s="143">
        <v>115.1</v>
      </c>
      <c r="I308" s="143">
        <v>115</v>
      </c>
      <c r="J308" s="143">
        <v>115.8</v>
      </c>
      <c r="K308" s="143">
        <v>108.9</v>
      </c>
      <c r="L308" s="143">
        <v>111.1</v>
      </c>
      <c r="M308" s="143">
        <v>120.9</v>
      </c>
      <c r="N308" s="143">
        <v>111.4</v>
      </c>
      <c r="O308" s="143">
        <v>120.4</v>
      </c>
      <c r="P308" s="143">
        <v>115.9</v>
      </c>
      <c r="Q308" s="143">
        <v>122.3</v>
      </c>
      <c r="R308" s="143">
        <v>142.80000000000001</v>
      </c>
      <c r="S308" s="143">
        <v>142.5</v>
      </c>
      <c r="T308" s="143">
        <v>139.69999999999999</v>
      </c>
      <c r="U308" s="143">
        <v>142.19999999999999</v>
      </c>
      <c r="V308" s="143">
        <v>149.69999999999999</v>
      </c>
      <c r="W308" s="143">
        <v>141.30000000000001</v>
      </c>
      <c r="X308" s="143">
        <v>148.6</v>
      </c>
      <c r="Y308" s="143">
        <v>148</v>
      </c>
      <c r="Z308" s="143">
        <v>150.9</v>
      </c>
      <c r="AA308" s="143">
        <v>126.5</v>
      </c>
      <c r="AB308" s="143">
        <v>148.6</v>
      </c>
      <c r="AC308" s="143">
        <v>130.5</v>
      </c>
      <c r="AD308" s="143">
        <v>135.69999999999999</v>
      </c>
      <c r="AE308" s="143">
        <v>144.9</v>
      </c>
      <c r="AF308" s="143">
        <v>127.9</v>
      </c>
      <c r="AG308" s="143">
        <v>138.5</v>
      </c>
      <c r="AH308" s="143">
        <v>153</v>
      </c>
      <c r="AI308" s="143">
        <v>130.6</v>
      </c>
      <c r="AJ308" s="143">
        <v>134.5</v>
      </c>
      <c r="AK308" s="143">
        <v>126.1</v>
      </c>
      <c r="AL308" s="143">
        <v>124.2</v>
      </c>
      <c r="AM308" s="143">
        <v>145.1</v>
      </c>
      <c r="AN308" s="143">
        <v>139.4</v>
      </c>
      <c r="AO308" s="143">
        <v>144.5</v>
      </c>
      <c r="AP308" s="143">
        <v>143</v>
      </c>
      <c r="AQ308" s="143">
        <v>137.5</v>
      </c>
      <c r="AR308" s="143">
        <v>136.6</v>
      </c>
      <c r="AS308" s="143">
        <v>136.69999999999999</v>
      </c>
      <c r="AT308" s="143">
        <v>137</v>
      </c>
      <c r="AU308" s="143">
        <v>137.19999999999999</v>
      </c>
      <c r="AV308" s="143">
        <v>137.6</v>
      </c>
      <c r="AW308" s="143">
        <v>137.19999999999999</v>
      </c>
      <c r="AX308" s="143">
        <v>137.30000000000001</v>
      </c>
      <c r="AY308" s="143">
        <v>136.6</v>
      </c>
      <c r="AZ308" s="143">
        <v>136.1</v>
      </c>
      <c r="BA308" s="143">
        <v>135.80000000000001</v>
      </c>
      <c r="BB308" s="143">
        <v>134</v>
      </c>
      <c r="BC308" s="143">
        <v>135.1</v>
      </c>
      <c r="BD308" s="143">
        <v>134.4</v>
      </c>
      <c r="BE308" s="143">
        <v>134.1</v>
      </c>
      <c r="BF308" s="143">
        <v>134.30000000000001</v>
      </c>
      <c r="BG308" s="143">
        <v>133.30000000000001</v>
      </c>
      <c r="BH308" s="143">
        <v>133.1</v>
      </c>
      <c r="BI308" s="143">
        <v>133</v>
      </c>
      <c r="BJ308" s="143">
        <v>135.1</v>
      </c>
      <c r="BK308" s="144">
        <v>133.6</v>
      </c>
      <c r="BL308" s="143">
        <v>132.80000000000001</v>
      </c>
      <c r="BM308" s="143">
        <v>133.19999999999999</v>
      </c>
      <c r="BN308" s="143">
        <v>131.1</v>
      </c>
      <c r="BO308" s="143">
        <v>130.4</v>
      </c>
      <c r="BP308" s="143">
        <v>131.6</v>
      </c>
      <c r="BQ308" s="143">
        <v>132.4</v>
      </c>
      <c r="BR308" s="145">
        <v>130.9</v>
      </c>
      <c r="BS308" s="145">
        <v>132.6</v>
      </c>
      <c r="BT308" s="145">
        <v>130.4</v>
      </c>
      <c r="BU308" s="145">
        <v>130.4</v>
      </c>
      <c r="BV308" s="145">
        <v>131.30000000000001</v>
      </c>
      <c r="BW308" s="145">
        <v>129.19999999999999</v>
      </c>
      <c r="BX308" s="145">
        <v>130.69999999999999</v>
      </c>
      <c r="BY308" s="145">
        <v>130</v>
      </c>
      <c r="BZ308" s="143">
        <v>131.9</v>
      </c>
      <c r="CA308" s="143">
        <v>132.69999999999999</v>
      </c>
      <c r="CB308" s="143">
        <v>132.4</v>
      </c>
      <c r="CC308" s="143">
        <v>134.30000000000001</v>
      </c>
      <c r="CD308" s="143">
        <v>134.5</v>
      </c>
      <c r="CE308" s="143">
        <v>133.9</v>
      </c>
      <c r="CF308" s="143">
        <v>134.5</v>
      </c>
      <c r="CG308" s="143">
        <v>135.30000000000001</v>
      </c>
      <c r="CH308" s="143">
        <v>134.4</v>
      </c>
      <c r="CI308" s="143">
        <v>135.5</v>
      </c>
      <c r="CJ308" s="146">
        <v>133.19999999999999</v>
      </c>
      <c r="CK308" s="146">
        <v>133.6</v>
      </c>
      <c r="CL308" s="146">
        <v>133.4</v>
      </c>
      <c r="CM308" s="147">
        <v>131.4</v>
      </c>
      <c r="CN308" s="147">
        <v>131.19999999999999</v>
      </c>
      <c r="CO308" s="147">
        <v>132.4</v>
      </c>
      <c r="CP308" s="148">
        <v>133.5</v>
      </c>
      <c r="CQ308" s="149">
        <v>133.1</v>
      </c>
      <c r="CR308" s="149">
        <v>132.5</v>
      </c>
      <c r="CS308" s="149">
        <v>134.19999999999999</v>
      </c>
      <c r="CT308" s="149">
        <v>133.19999999999999</v>
      </c>
      <c r="CU308" s="150">
        <v>135.80000000000001</v>
      </c>
      <c r="CV308" s="150">
        <v>135.80000000000001</v>
      </c>
      <c r="CW308" s="150">
        <v>133.6</v>
      </c>
      <c r="CX308" s="150">
        <v>132.80000000000001</v>
      </c>
      <c r="CY308" s="150">
        <v>132.69999999999999</v>
      </c>
      <c r="CZ308" s="150">
        <v>133.1</v>
      </c>
      <c r="DA308" s="150">
        <v>133.4</v>
      </c>
      <c r="DB308" s="151">
        <v>132</v>
      </c>
      <c r="DC308" s="151">
        <v>131.30000000000001</v>
      </c>
      <c r="DD308" s="151">
        <v>131.80000000000001</v>
      </c>
      <c r="DE308" s="151">
        <v>131.6</v>
      </c>
      <c r="DF308" s="151">
        <v>132.1</v>
      </c>
      <c r="DG308" s="151">
        <v>133.69999999999999</v>
      </c>
      <c r="DH308" s="151">
        <v>132.69999999999999</v>
      </c>
      <c r="DI308" s="151">
        <v>132.9</v>
      </c>
      <c r="DJ308" s="151">
        <v>132.69999999999999</v>
      </c>
      <c r="DK308" s="151">
        <v>133.30000000000001</v>
      </c>
      <c r="DL308" s="151">
        <v>132.80000000000001</v>
      </c>
      <c r="DM308" s="152">
        <v>129.5</v>
      </c>
      <c r="DN308" s="152">
        <v>129.69999999999999</v>
      </c>
      <c r="DO308" s="152">
        <v>132.80000000000001</v>
      </c>
      <c r="DP308" s="152">
        <v>133</v>
      </c>
      <c r="DQ308" s="152">
        <v>132.4</v>
      </c>
      <c r="DR308" s="152">
        <v>131.69999999999999</v>
      </c>
      <c r="DS308" s="152">
        <v>132</v>
      </c>
      <c r="DT308" s="152">
        <v>132.69999999999999</v>
      </c>
      <c r="DU308" s="152">
        <v>135</v>
      </c>
      <c r="DV308" s="152">
        <v>134.80000000000001</v>
      </c>
      <c r="DW308" s="152">
        <v>135.69999999999999</v>
      </c>
      <c r="DX308" s="152">
        <v>135.4</v>
      </c>
      <c r="DY308" s="152">
        <v>134.80000000000001</v>
      </c>
      <c r="DZ308" s="152">
        <v>135</v>
      </c>
      <c r="EA308" s="152">
        <v>135.1</v>
      </c>
      <c r="EB308" s="152">
        <v>132.9</v>
      </c>
      <c r="EC308" s="152">
        <v>133.19999999999999</v>
      </c>
      <c r="ED308" s="152">
        <v>131.69999999999999</v>
      </c>
      <c r="EE308" s="152">
        <v>130.30000000000001</v>
      </c>
      <c r="EF308" s="152">
        <v>133.6</v>
      </c>
      <c r="EG308" s="152">
        <v>133.6</v>
      </c>
      <c r="EH308" s="152">
        <v>137.6</v>
      </c>
      <c r="EI308" s="152">
        <v>136.69999999999999</v>
      </c>
      <c r="EJ308" s="152">
        <v>135.1</v>
      </c>
      <c r="EK308" s="152">
        <v>135.69999999999999</v>
      </c>
      <c r="EL308" s="152">
        <v>136.6</v>
      </c>
      <c r="EM308" s="152">
        <v>141.30000000000001</v>
      </c>
      <c r="EN308" s="152">
        <v>139.6</v>
      </c>
      <c r="EO308" s="152">
        <v>138.5</v>
      </c>
      <c r="EP308" s="152">
        <v>140.19999999999999</v>
      </c>
      <c r="EQ308" s="152">
        <v>137.6</v>
      </c>
      <c r="ER308" s="152">
        <v>139.4</v>
      </c>
      <c r="ES308" s="152">
        <v>138.30000000000001</v>
      </c>
      <c r="ET308" s="152">
        <v>137.30000000000001</v>
      </c>
      <c r="EU308" s="152">
        <v>137.6</v>
      </c>
      <c r="EV308" s="152">
        <v>137.30000000000001</v>
      </c>
      <c r="EW308" s="152">
        <v>137.30000000000001</v>
      </c>
    </row>
    <row r="309" spans="1:153">
      <c r="A309" s="141" t="s">
        <v>7652</v>
      </c>
      <c r="B309" s="141" t="s">
        <v>7653</v>
      </c>
      <c r="C309" s="142">
        <v>1.0019999999999999E-2</v>
      </c>
      <c r="D309" s="143">
        <v>102.4</v>
      </c>
      <c r="E309" s="143">
        <v>110.8</v>
      </c>
      <c r="F309" s="143">
        <v>99.4</v>
      </c>
      <c r="G309" s="143">
        <v>105.3</v>
      </c>
      <c r="H309" s="143">
        <v>103.7</v>
      </c>
      <c r="I309" s="143">
        <v>103.5</v>
      </c>
      <c r="J309" s="143">
        <v>115</v>
      </c>
      <c r="K309" s="143">
        <v>110.2</v>
      </c>
      <c r="L309" s="143">
        <v>110.5</v>
      </c>
      <c r="M309" s="143">
        <v>110.8</v>
      </c>
      <c r="N309" s="143">
        <v>117.9</v>
      </c>
      <c r="O309" s="143">
        <v>120.8</v>
      </c>
      <c r="P309" s="143">
        <v>128.5</v>
      </c>
      <c r="Q309" s="143">
        <v>123.9</v>
      </c>
      <c r="R309" s="143">
        <v>129.5</v>
      </c>
      <c r="S309" s="143">
        <v>128</v>
      </c>
      <c r="T309" s="143">
        <v>122.4</v>
      </c>
      <c r="U309" s="143">
        <v>124.2</v>
      </c>
      <c r="V309" s="143">
        <v>129</v>
      </c>
      <c r="W309" s="143">
        <v>136.80000000000001</v>
      </c>
      <c r="X309" s="143">
        <v>119.6</v>
      </c>
      <c r="Y309" s="143">
        <v>131.1</v>
      </c>
      <c r="Z309" s="143">
        <v>123.9</v>
      </c>
      <c r="AA309" s="143">
        <v>126.9</v>
      </c>
      <c r="AB309" s="143">
        <v>133.80000000000001</v>
      </c>
      <c r="AC309" s="143">
        <v>134</v>
      </c>
      <c r="AD309" s="143">
        <v>132.1</v>
      </c>
      <c r="AE309" s="143">
        <v>124.3</v>
      </c>
      <c r="AF309" s="143">
        <v>128.4</v>
      </c>
      <c r="AG309" s="143">
        <v>133.4</v>
      </c>
      <c r="AH309" s="143">
        <v>135.19999999999999</v>
      </c>
      <c r="AI309" s="143">
        <v>130.5</v>
      </c>
      <c r="AJ309" s="143">
        <v>132.5</v>
      </c>
      <c r="AK309" s="143">
        <v>134.30000000000001</v>
      </c>
      <c r="AL309" s="143">
        <v>127.4</v>
      </c>
      <c r="AM309" s="143">
        <v>133.69999999999999</v>
      </c>
      <c r="AN309" s="143">
        <v>130.30000000000001</v>
      </c>
      <c r="AO309" s="143">
        <v>136.9</v>
      </c>
      <c r="AP309" s="143">
        <v>132.69999999999999</v>
      </c>
      <c r="AQ309" s="143">
        <v>140.4</v>
      </c>
      <c r="AR309" s="143">
        <v>152.80000000000001</v>
      </c>
      <c r="AS309" s="143">
        <v>139.1</v>
      </c>
      <c r="AT309" s="143">
        <v>139.5</v>
      </c>
      <c r="AU309" s="143">
        <v>152.5</v>
      </c>
      <c r="AV309" s="143">
        <v>135.6</v>
      </c>
      <c r="AW309" s="143">
        <v>147.5</v>
      </c>
      <c r="AX309" s="143">
        <v>154.30000000000001</v>
      </c>
      <c r="AY309" s="143">
        <v>154.9</v>
      </c>
      <c r="AZ309" s="143">
        <v>136</v>
      </c>
      <c r="BA309" s="143">
        <v>138.5</v>
      </c>
      <c r="BB309" s="143">
        <v>150.4</v>
      </c>
      <c r="BC309" s="143">
        <v>150.4</v>
      </c>
      <c r="BD309" s="143">
        <v>157.80000000000001</v>
      </c>
      <c r="BE309" s="143">
        <v>151.80000000000001</v>
      </c>
      <c r="BF309" s="143">
        <v>144.19999999999999</v>
      </c>
      <c r="BG309" s="143">
        <v>137.19999999999999</v>
      </c>
      <c r="BH309" s="143">
        <v>147.4</v>
      </c>
      <c r="BI309" s="143">
        <v>145.19999999999999</v>
      </c>
      <c r="BJ309" s="143">
        <v>147</v>
      </c>
      <c r="BK309" s="144">
        <v>146.80000000000001</v>
      </c>
      <c r="BL309" s="143">
        <v>145.5</v>
      </c>
      <c r="BM309" s="143">
        <v>149</v>
      </c>
      <c r="BN309" s="143">
        <v>133.80000000000001</v>
      </c>
      <c r="BO309" s="143">
        <v>134</v>
      </c>
      <c r="BP309" s="143">
        <v>132.69999999999999</v>
      </c>
      <c r="BQ309" s="143">
        <v>132.4</v>
      </c>
      <c r="BR309" s="145">
        <v>132.4</v>
      </c>
      <c r="BS309" s="145">
        <v>136.80000000000001</v>
      </c>
      <c r="BT309" s="145">
        <v>135.1</v>
      </c>
      <c r="BU309" s="145">
        <v>134.69999999999999</v>
      </c>
      <c r="BV309" s="145">
        <v>136.4</v>
      </c>
      <c r="BW309" s="145">
        <v>138</v>
      </c>
      <c r="BX309" s="145">
        <v>139.5</v>
      </c>
      <c r="BY309" s="145">
        <v>140.69999999999999</v>
      </c>
      <c r="BZ309" s="143">
        <v>140.69999999999999</v>
      </c>
      <c r="CA309" s="143">
        <v>140.30000000000001</v>
      </c>
      <c r="CB309" s="143">
        <v>139.5</v>
      </c>
      <c r="CC309" s="143">
        <v>139.5</v>
      </c>
      <c r="CD309" s="143">
        <v>139.5</v>
      </c>
      <c r="CE309" s="143">
        <v>139.5</v>
      </c>
      <c r="CF309" s="143">
        <v>139.5</v>
      </c>
      <c r="CG309" s="143">
        <v>137.30000000000001</v>
      </c>
      <c r="CH309" s="143">
        <v>137.30000000000001</v>
      </c>
      <c r="CI309" s="143">
        <v>137.30000000000001</v>
      </c>
      <c r="CJ309" s="146">
        <v>139.4</v>
      </c>
      <c r="CK309" s="146">
        <v>139.9</v>
      </c>
      <c r="CL309" s="146">
        <v>139.9</v>
      </c>
      <c r="CM309" s="147">
        <v>140.19999999999999</v>
      </c>
      <c r="CN309" s="147">
        <v>140.19999999999999</v>
      </c>
      <c r="CO309" s="147">
        <v>140.4</v>
      </c>
      <c r="CP309" s="148">
        <v>140.19999999999999</v>
      </c>
      <c r="CQ309" s="149">
        <v>140.19999999999999</v>
      </c>
      <c r="CR309" s="149">
        <v>141</v>
      </c>
      <c r="CS309" s="149">
        <v>141.69999999999999</v>
      </c>
      <c r="CT309" s="149">
        <v>141</v>
      </c>
      <c r="CU309" s="150">
        <v>141.5</v>
      </c>
      <c r="CV309" s="150">
        <v>141.30000000000001</v>
      </c>
      <c r="CW309" s="150">
        <v>140.9</v>
      </c>
      <c r="CX309" s="150">
        <v>140.9</v>
      </c>
      <c r="CY309" s="150">
        <v>143</v>
      </c>
      <c r="CZ309" s="150">
        <v>142.9</v>
      </c>
      <c r="DA309" s="150">
        <v>143.1</v>
      </c>
      <c r="DB309" s="151">
        <v>142.5</v>
      </c>
      <c r="DC309" s="151">
        <v>142</v>
      </c>
      <c r="DD309" s="151">
        <v>141</v>
      </c>
      <c r="DE309" s="151">
        <v>140.5</v>
      </c>
      <c r="DF309" s="151">
        <v>139.69999999999999</v>
      </c>
      <c r="DG309" s="151">
        <v>137.6</v>
      </c>
      <c r="DH309" s="151">
        <v>134.69999999999999</v>
      </c>
      <c r="DI309" s="151">
        <v>139.80000000000001</v>
      </c>
      <c r="DJ309" s="151">
        <v>140</v>
      </c>
      <c r="DK309" s="151">
        <v>136.6</v>
      </c>
      <c r="DL309" s="151">
        <v>135.9</v>
      </c>
      <c r="DM309" s="152">
        <v>136.5</v>
      </c>
      <c r="DN309" s="152">
        <v>134.1</v>
      </c>
      <c r="DO309" s="152">
        <v>134.19999999999999</v>
      </c>
      <c r="DP309" s="152">
        <v>134</v>
      </c>
      <c r="DQ309" s="152">
        <v>132.6</v>
      </c>
      <c r="DR309" s="152">
        <v>134.6</v>
      </c>
      <c r="DS309" s="152">
        <v>134.6</v>
      </c>
      <c r="DT309" s="152">
        <v>135.80000000000001</v>
      </c>
      <c r="DU309" s="152">
        <v>134.69999999999999</v>
      </c>
      <c r="DV309" s="152">
        <v>129.9</v>
      </c>
      <c r="DW309" s="152">
        <v>131.80000000000001</v>
      </c>
      <c r="DX309" s="152">
        <v>130.9</v>
      </c>
      <c r="DY309" s="152">
        <v>131.6</v>
      </c>
      <c r="DZ309" s="152">
        <v>130.9</v>
      </c>
      <c r="EA309" s="152">
        <v>129.30000000000001</v>
      </c>
      <c r="EB309" s="152">
        <v>129.1</v>
      </c>
      <c r="EC309" s="152">
        <v>127.8</v>
      </c>
      <c r="ED309" s="152">
        <v>129.4</v>
      </c>
      <c r="EE309" s="152">
        <v>129.4</v>
      </c>
      <c r="EF309" s="152">
        <v>131.30000000000001</v>
      </c>
      <c r="EG309" s="152">
        <v>131.80000000000001</v>
      </c>
      <c r="EH309" s="152">
        <v>133.6</v>
      </c>
      <c r="EI309" s="152">
        <v>134.19999999999999</v>
      </c>
      <c r="EJ309" s="152">
        <v>136</v>
      </c>
      <c r="EK309" s="152">
        <v>134.4</v>
      </c>
      <c r="EL309" s="152">
        <v>130.19999999999999</v>
      </c>
      <c r="EM309" s="152">
        <v>128.9</v>
      </c>
      <c r="EN309" s="152">
        <v>125.8</v>
      </c>
      <c r="EO309" s="152">
        <v>126</v>
      </c>
      <c r="EP309" s="152">
        <v>126.5</v>
      </c>
      <c r="EQ309" s="152">
        <v>127.5</v>
      </c>
      <c r="ER309" s="152">
        <v>127.5</v>
      </c>
      <c r="ES309" s="152">
        <v>128.9</v>
      </c>
      <c r="ET309" s="152">
        <v>130</v>
      </c>
      <c r="EU309" s="152">
        <v>129.6</v>
      </c>
      <c r="EV309" s="152">
        <v>130</v>
      </c>
      <c r="EW309" s="152">
        <v>130.30000000000001</v>
      </c>
    </row>
    <row r="310" spans="1:153">
      <c r="A310" s="141" t="s">
        <v>7654</v>
      </c>
      <c r="B310" s="141" t="s">
        <v>7655</v>
      </c>
      <c r="C310" s="142">
        <v>0.31785000000000002</v>
      </c>
      <c r="D310" s="143">
        <v>103</v>
      </c>
      <c r="E310" s="143">
        <v>103.9</v>
      </c>
      <c r="F310" s="143">
        <v>104.6</v>
      </c>
      <c r="G310" s="143">
        <v>104.8</v>
      </c>
      <c r="H310" s="143">
        <v>105.6</v>
      </c>
      <c r="I310" s="143">
        <v>104.4</v>
      </c>
      <c r="J310" s="143">
        <v>104</v>
      </c>
      <c r="K310" s="143">
        <v>104.1</v>
      </c>
      <c r="L310" s="143">
        <v>104.1</v>
      </c>
      <c r="M310" s="143">
        <v>104.1</v>
      </c>
      <c r="N310" s="143">
        <v>105.3</v>
      </c>
      <c r="O310" s="143">
        <v>104.8</v>
      </c>
      <c r="P310" s="143">
        <v>106.7</v>
      </c>
      <c r="Q310" s="143">
        <v>107.9</v>
      </c>
      <c r="R310" s="143">
        <v>108.5</v>
      </c>
      <c r="S310" s="143">
        <v>109.4</v>
      </c>
      <c r="T310" s="143">
        <v>112</v>
      </c>
      <c r="U310" s="143">
        <v>112.5</v>
      </c>
      <c r="V310" s="143">
        <v>111.5</v>
      </c>
      <c r="W310" s="143">
        <v>111.5</v>
      </c>
      <c r="X310" s="143">
        <v>112.2</v>
      </c>
      <c r="Y310" s="143">
        <v>111.9</v>
      </c>
      <c r="Z310" s="143">
        <v>111.6</v>
      </c>
      <c r="AA310" s="143">
        <v>111.8</v>
      </c>
      <c r="AB310" s="143">
        <v>115.7</v>
      </c>
      <c r="AC310" s="143">
        <v>115.2</v>
      </c>
      <c r="AD310" s="143">
        <v>116.6</v>
      </c>
      <c r="AE310" s="143">
        <v>116.2</v>
      </c>
      <c r="AF310" s="143">
        <v>116.9</v>
      </c>
      <c r="AG310" s="143">
        <v>115.2</v>
      </c>
      <c r="AH310" s="143">
        <v>116.9</v>
      </c>
      <c r="AI310" s="143">
        <v>116.3</v>
      </c>
      <c r="AJ310" s="143">
        <v>114.7</v>
      </c>
      <c r="AK310" s="143">
        <v>114.6</v>
      </c>
      <c r="AL310" s="143">
        <v>113.7</v>
      </c>
      <c r="AM310" s="143">
        <v>113.3</v>
      </c>
      <c r="AN310" s="143">
        <v>113.3</v>
      </c>
      <c r="AO310" s="143">
        <v>114.7</v>
      </c>
      <c r="AP310" s="143">
        <v>117.2</v>
      </c>
      <c r="AQ310" s="143">
        <v>118.2</v>
      </c>
      <c r="AR310" s="143">
        <v>118.2</v>
      </c>
      <c r="AS310" s="143">
        <v>117.8</v>
      </c>
      <c r="AT310" s="143">
        <v>116.8</v>
      </c>
      <c r="AU310" s="143">
        <v>116.8</v>
      </c>
      <c r="AV310" s="143">
        <v>118.1</v>
      </c>
      <c r="AW310" s="143">
        <v>120</v>
      </c>
      <c r="AX310" s="143">
        <v>119.8</v>
      </c>
      <c r="AY310" s="143">
        <v>120</v>
      </c>
      <c r="AZ310" s="143">
        <v>122.4</v>
      </c>
      <c r="BA310" s="143">
        <v>122.1</v>
      </c>
      <c r="BB310" s="143">
        <v>122.4</v>
      </c>
      <c r="BC310" s="143">
        <v>123.6</v>
      </c>
      <c r="BD310" s="143">
        <v>121.7</v>
      </c>
      <c r="BE310" s="143">
        <v>123.6</v>
      </c>
      <c r="BF310" s="143">
        <v>121.9</v>
      </c>
      <c r="BG310" s="143">
        <v>122.2</v>
      </c>
      <c r="BH310" s="143">
        <v>119.7</v>
      </c>
      <c r="BI310" s="143">
        <v>119.2</v>
      </c>
      <c r="BJ310" s="143">
        <v>119.5</v>
      </c>
      <c r="BK310" s="144">
        <v>119.1</v>
      </c>
      <c r="BL310" s="143">
        <v>119.4</v>
      </c>
      <c r="BM310" s="143">
        <v>119.9</v>
      </c>
      <c r="BN310" s="143">
        <v>120</v>
      </c>
      <c r="BO310" s="143">
        <v>121.9</v>
      </c>
      <c r="BP310" s="143">
        <v>121.8</v>
      </c>
      <c r="BQ310" s="143">
        <v>121.8</v>
      </c>
      <c r="BR310" s="145">
        <v>121.2</v>
      </c>
      <c r="BS310" s="145">
        <v>121.7</v>
      </c>
      <c r="BT310" s="145">
        <v>122.8</v>
      </c>
      <c r="BU310" s="145">
        <v>122.8</v>
      </c>
      <c r="BV310" s="145">
        <v>123.2</v>
      </c>
      <c r="BW310" s="145">
        <v>123.1</v>
      </c>
      <c r="BX310" s="145">
        <v>123.6</v>
      </c>
      <c r="BY310" s="145">
        <v>122.5</v>
      </c>
      <c r="BZ310" s="143">
        <v>123.1</v>
      </c>
      <c r="CA310" s="143">
        <v>123.8</v>
      </c>
      <c r="CB310" s="143">
        <v>123.6</v>
      </c>
      <c r="CC310" s="143">
        <v>124.4</v>
      </c>
      <c r="CD310" s="143">
        <v>123.2</v>
      </c>
      <c r="CE310" s="143">
        <v>123.2</v>
      </c>
      <c r="CF310" s="143">
        <v>123.2</v>
      </c>
      <c r="CG310" s="143">
        <v>124</v>
      </c>
      <c r="CH310" s="143">
        <v>123.3</v>
      </c>
      <c r="CI310" s="143">
        <v>123.9</v>
      </c>
      <c r="CJ310" s="146">
        <v>122.5</v>
      </c>
      <c r="CK310" s="146">
        <v>122</v>
      </c>
      <c r="CL310" s="146">
        <v>121.1</v>
      </c>
      <c r="CM310" s="147">
        <v>119.7</v>
      </c>
      <c r="CN310" s="147">
        <v>119.9</v>
      </c>
      <c r="CO310" s="147">
        <v>120.4</v>
      </c>
      <c r="CP310" s="148">
        <v>120.7</v>
      </c>
      <c r="CQ310" s="149">
        <v>121.1</v>
      </c>
      <c r="CR310" s="149">
        <v>120.4</v>
      </c>
      <c r="CS310" s="149">
        <v>119.8</v>
      </c>
      <c r="CT310" s="149">
        <v>119.9</v>
      </c>
      <c r="CU310" s="150">
        <v>118.9</v>
      </c>
      <c r="CV310" s="150">
        <v>119</v>
      </c>
      <c r="CW310" s="150">
        <v>119.9</v>
      </c>
      <c r="CX310" s="150">
        <v>119.6</v>
      </c>
      <c r="CY310" s="150">
        <v>119.7</v>
      </c>
      <c r="CZ310" s="150">
        <v>120.8</v>
      </c>
      <c r="DA310" s="150">
        <v>120.3</v>
      </c>
      <c r="DB310" s="151">
        <v>119.9</v>
      </c>
      <c r="DC310" s="151">
        <v>121.2</v>
      </c>
      <c r="DD310" s="151">
        <v>121.7</v>
      </c>
      <c r="DE310" s="151">
        <v>122.1</v>
      </c>
      <c r="DF310" s="151">
        <v>121.2</v>
      </c>
      <c r="DG310" s="151">
        <v>121.7</v>
      </c>
      <c r="DH310" s="151">
        <v>122.2</v>
      </c>
      <c r="DI310" s="151">
        <v>122.4</v>
      </c>
      <c r="DJ310" s="151">
        <v>119.1</v>
      </c>
      <c r="DK310" s="151">
        <v>121.2</v>
      </c>
      <c r="DL310" s="151">
        <v>119.6</v>
      </c>
      <c r="DM310" s="152">
        <v>120.3</v>
      </c>
      <c r="DN310" s="152">
        <v>120.5</v>
      </c>
      <c r="DO310" s="152">
        <v>120.6</v>
      </c>
      <c r="DP310" s="152">
        <v>121.4</v>
      </c>
      <c r="DQ310" s="152">
        <v>122.4</v>
      </c>
      <c r="DR310" s="152">
        <v>122.1</v>
      </c>
      <c r="DS310" s="152">
        <v>121.6</v>
      </c>
      <c r="DT310" s="152">
        <v>122.3</v>
      </c>
      <c r="DU310" s="152">
        <v>123</v>
      </c>
      <c r="DV310" s="152">
        <v>124.8</v>
      </c>
      <c r="DW310" s="152">
        <v>125.8</v>
      </c>
      <c r="DX310" s="152">
        <v>126.6</v>
      </c>
      <c r="DY310" s="152">
        <v>126.4</v>
      </c>
      <c r="DZ310" s="152">
        <v>126</v>
      </c>
      <c r="EA310" s="152">
        <v>126</v>
      </c>
      <c r="EB310" s="152">
        <v>125</v>
      </c>
      <c r="EC310" s="152">
        <v>125.2</v>
      </c>
      <c r="ED310" s="152">
        <v>125.1</v>
      </c>
      <c r="EE310" s="152">
        <v>126.3</v>
      </c>
      <c r="EF310" s="152">
        <v>126.4</v>
      </c>
      <c r="EG310" s="152">
        <v>126.8</v>
      </c>
      <c r="EH310" s="152">
        <v>126.9</v>
      </c>
      <c r="EI310" s="152">
        <v>128.1</v>
      </c>
      <c r="EJ310" s="152">
        <v>128.4</v>
      </c>
      <c r="EK310" s="152">
        <v>127.7</v>
      </c>
      <c r="EL310" s="152">
        <v>127.8</v>
      </c>
      <c r="EM310" s="152">
        <v>127.6</v>
      </c>
      <c r="EN310" s="152">
        <v>127.9</v>
      </c>
      <c r="EO310" s="152">
        <v>128.1</v>
      </c>
      <c r="EP310" s="152">
        <v>128.5</v>
      </c>
      <c r="EQ310" s="152">
        <v>128.1</v>
      </c>
      <c r="ER310" s="152">
        <v>128</v>
      </c>
      <c r="ES310" s="152">
        <v>128.80000000000001</v>
      </c>
      <c r="ET310" s="152">
        <v>129.19999999999999</v>
      </c>
      <c r="EU310" s="152">
        <v>129.4</v>
      </c>
      <c r="EV310" s="152">
        <v>129.9</v>
      </c>
      <c r="EW310" s="152">
        <v>129.80000000000001</v>
      </c>
    </row>
    <row r="311" spans="1:153">
      <c r="A311" s="141" t="s">
        <v>7656</v>
      </c>
      <c r="B311" s="141" t="s">
        <v>7657</v>
      </c>
      <c r="C311" s="142">
        <v>0.20737</v>
      </c>
      <c r="D311" s="143">
        <v>102.5</v>
      </c>
      <c r="E311" s="143">
        <v>103.3</v>
      </c>
      <c r="F311" s="143">
        <v>104.9</v>
      </c>
      <c r="G311" s="143">
        <v>103.8</v>
      </c>
      <c r="H311" s="143">
        <v>104.5</v>
      </c>
      <c r="I311" s="143">
        <v>103.4</v>
      </c>
      <c r="J311" s="143">
        <v>102</v>
      </c>
      <c r="K311" s="143">
        <v>102.8</v>
      </c>
      <c r="L311" s="143">
        <v>102.8</v>
      </c>
      <c r="M311" s="143">
        <v>102.5</v>
      </c>
      <c r="N311" s="143">
        <v>103.9</v>
      </c>
      <c r="O311" s="143">
        <v>104</v>
      </c>
      <c r="P311" s="143">
        <v>105.8</v>
      </c>
      <c r="Q311" s="143">
        <v>107.8</v>
      </c>
      <c r="R311" s="143">
        <v>108.8</v>
      </c>
      <c r="S311" s="143">
        <v>109.5</v>
      </c>
      <c r="T311" s="143">
        <v>112.9</v>
      </c>
      <c r="U311" s="143">
        <v>114.5</v>
      </c>
      <c r="V311" s="143">
        <v>111.5</v>
      </c>
      <c r="W311" s="143">
        <v>112</v>
      </c>
      <c r="X311" s="143">
        <v>112.4</v>
      </c>
      <c r="Y311" s="143">
        <v>112.3</v>
      </c>
      <c r="Z311" s="143">
        <v>111.6</v>
      </c>
      <c r="AA311" s="143">
        <v>112.3</v>
      </c>
      <c r="AB311" s="143">
        <v>116.1</v>
      </c>
      <c r="AC311" s="143">
        <v>115.3</v>
      </c>
      <c r="AD311" s="143">
        <v>116.6</v>
      </c>
      <c r="AE311" s="143">
        <v>116</v>
      </c>
      <c r="AF311" s="143">
        <v>117.5</v>
      </c>
      <c r="AG311" s="143">
        <v>115.4</v>
      </c>
      <c r="AH311" s="143">
        <v>117.5</v>
      </c>
      <c r="AI311" s="143">
        <v>116.6</v>
      </c>
      <c r="AJ311" s="143">
        <v>114.8</v>
      </c>
      <c r="AK311" s="143">
        <v>113.8</v>
      </c>
      <c r="AL311" s="143">
        <v>112.1</v>
      </c>
      <c r="AM311" s="143">
        <v>111.2</v>
      </c>
      <c r="AN311" s="143">
        <v>111.2</v>
      </c>
      <c r="AO311" s="143">
        <v>113.1</v>
      </c>
      <c r="AP311" s="143">
        <v>116.5</v>
      </c>
      <c r="AQ311" s="143">
        <v>118</v>
      </c>
      <c r="AR311" s="143">
        <v>118.2</v>
      </c>
      <c r="AS311" s="143">
        <v>118.4</v>
      </c>
      <c r="AT311" s="143">
        <v>117.1</v>
      </c>
      <c r="AU311" s="143">
        <v>116.9</v>
      </c>
      <c r="AV311" s="143">
        <v>118.5</v>
      </c>
      <c r="AW311" s="143">
        <v>121.5</v>
      </c>
      <c r="AX311" s="143">
        <v>121.4</v>
      </c>
      <c r="AY311" s="143">
        <v>121.6</v>
      </c>
      <c r="AZ311" s="143">
        <v>125.1</v>
      </c>
      <c r="BA311" s="143">
        <v>124.6</v>
      </c>
      <c r="BB311" s="143">
        <v>124.9</v>
      </c>
      <c r="BC311" s="143">
        <v>126.3</v>
      </c>
      <c r="BD311" s="143">
        <v>123.8</v>
      </c>
      <c r="BE311" s="143">
        <v>126.8</v>
      </c>
      <c r="BF311" s="143">
        <v>124.8</v>
      </c>
      <c r="BG311" s="143">
        <v>124.8</v>
      </c>
      <c r="BH311" s="143">
        <v>120.9</v>
      </c>
      <c r="BI311" s="143">
        <v>120.2</v>
      </c>
      <c r="BJ311" s="143">
        <v>120.6</v>
      </c>
      <c r="BK311" s="144">
        <v>119.9</v>
      </c>
      <c r="BL311" s="143">
        <v>119.4</v>
      </c>
      <c r="BM311" s="143">
        <v>120.1</v>
      </c>
      <c r="BN311" s="143">
        <v>119.9</v>
      </c>
      <c r="BO311" s="143">
        <v>123.2</v>
      </c>
      <c r="BP311" s="143">
        <v>122.9</v>
      </c>
      <c r="BQ311" s="143">
        <v>122.6</v>
      </c>
      <c r="BR311" s="145">
        <v>121.6</v>
      </c>
      <c r="BS311" s="145">
        <v>122.5</v>
      </c>
      <c r="BT311" s="145">
        <v>124</v>
      </c>
      <c r="BU311" s="145">
        <v>124</v>
      </c>
      <c r="BV311" s="145">
        <v>124.7</v>
      </c>
      <c r="BW311" s="145">
        <v>124.7</v>
      </c>
      <c r="BX311" s="145">
        <v>125.3</v>
      </c>
      <c r="BY311" s="145">
        <v>123.5</v>
      </c>
      <c r="BZ311" s="143">
        <v>124.8</v>
      </c>
      <c r="CA311" s="143">
        <v>125.4</v>
      </c>
      <c r="CB311" s="143">
        <v>125</v>
      </c>
      <c r="CC311" s="143">
        <v>126.1</v>
      </c>
      <c r="CD311" s="143">
        <v>124.3</v>
      </c>
      <c r="CE311" s="143">
        <v>124.6</v>
      </c>
      <c r="CF311" s="143">
        <v>124.4</v>
      </c>
      <c r="CG311" s="143">
        <v>125.7</v>
      </c>
      <c r="CH311" s="143">
        <v>124.5</v>
      </c>
      <c r="CI311" s="143">
        <v>125.3</v>
      </c>
      <c r="CJ311" s="146">
        <v>123.2</v>
      </c>
      <c r="CK311" s="146">
        <v>122.4</v>
      </c>
      <c r="CL311" s="146">
        <v>121.4</v>
      </c>
      <c r="CM311" s="147">
        <v>119.2</v>
      </c>
      <c r="CN311" s="147">
        <v>119.6</v>
      </c>
      <c r="CO311" s="147">
        <v>120.1</v>
      </c>
      <c r="CP311" s="148">
        <v>120.8</v>
      </c>
      <c r="CQ311" s="149">
        <v>121.5</v>
      </c>
      <c r="CR311" s="149">
        <v>120.1</v>
      </c>
      <c r="CS311" s="149">
        <v>118.9</v>
      </c>
      <c r="CT311" s="149">
        <v>118.6</v>
      </c>
      <c r="CU311" s="150">
        <v>117.5</v>
      </c>
      <c r="CV311" s="150">
        <v>117.7</v>
      </c>
      <c r="CW311" s="150">
        <v>119.7</v>
      </c>
      <c r="CX311" s="150">
        <v>118.8</v>
      </c>
      <c r="CY311" s="150">
        <v>120.4</v>
      </c>
      <c r="CZ311" s="150">
        <v>119.7</v>
      </c>
      <c r="DA311" s="150">
        <v>120.8</v>
      </c>
      <c r="DB311" s="151">
        <v>119.7</v>
      </c>
      <c r="DC311" s="151">
        <v>121.3</v>
      </c>
      <c r="DD311" s="151">
        <v>121.2</v>
      </c>
      <c r="DE311" s="151">
        <v>121.6</v>
      </c>
      <c r="DF311" s="151">
        <v>119.4</v>
      </c>
      <c r="DG311" s="151">
        <v>119</v>
      </c>
      <c r="DH311" s="151">
        <v>118.4</v>
      </c>
      <c r="DI311" s="151">
        <v>118.7</v>
      </c>
      <c r="DJ311" s="151">
        <v>114.1</v>
      </c>
      <c r="DK311" s="151">
        <v>116.3</v>
      </c>
      <c r="DL311" s="151">
        <v>116</v>
      </c>
      <c r="DM311" s="152">
        <v>115.6</v>
      </c>
      <c r="DN311" s="152">
        <v>115.7</v>
      </c>
      <c r="DO311" s="152">
        <v>115.4</v>
      </c>
      <c r="DP311" s="152">
        <v>116.9</v>
      </c>
      <c r="DQ311" s="152">
        <v>117.2</v>
      </c>
      <c r="DR311" s="152">
        <v>116.8</v>
      </c>
      <c r="DS311" s="152">
        <v>117.3</v>
      </c>
      <c r="DT311" s="152">
        <v>118</v>
      </c>
      <c r="DU311" s="152">
        <v>119.6</v>
      </c>
      <c r="DV311" s="152">
        <v>122.1</v>
      </c>
      <c r="DW311" s="152">
        <v>122.5</v>
      </c>
      <c r="DX311" s="152">
        <v>123.9</v>
      </c>
      <c r="DY311" s="152">
        <v>124.5</v>
      </c>
      <c r="DZ311" s="152">
        <v>124.6</v>
      </c>
      <c r="EA311" s="152">
        <v>124.4</v>
      </c>
      <c r="EB311" s="152">
        <v>122.6</v>
      </c>
      <c r="EC311" s="152">
        <v>122.9</v>
      </c>
      <c r="ED311" s="152">
        <v>122.8</v>
      </c>
      <c r="EE311" s="152">
        <v>124.2</v>
      </c>
      <c r="EF311" s="152">
        <v>123.9</v>
      </c>
      <c r="EG311" s="152">
        <v>124.4</v>
      </c>
      <c r="EH311" s="152">
        <v>124.4</v>
      </c>
      <c r="EI311" s="152">
        <v>126</v>
      </c>
      <c r="EJ311" s="152">
        <v>126</v>
      </c>
      <c r="EK311" s="152">
        <v>125.3</v>
      </c>
      <c r="EL311" s="152">
        <v>125.7</v>
      </c>
      <c r="EM311" s="152">
        <v>126</v>
      </c>
      <c r="EN311" s="152">
        <v>125.5</v>
      </c>
      <c r="EO311" s="152">
        <v>125.5</v>
      </c>
      <c r="EP311" s="152">
        <v>126.2</v>
      </c>
      <c r="EQ311" s="152">
        <v>125.6</v>
      </c>
      <c r="ER311" s="152">
        <v>125.1</v>
      </c>
      <c r="ES311" s="152">
        <v>126</v>
      </c>
      <c r="ET311" s="152">
        <v>126.7</v>
      </c>
      <c r="EU311" s="152">
        <v>126.8</v>
      </c>
      <c r="EV311" s="152">
        <v>127.4</v>
      </c>
      <c r="EW311" s="152">
        <v>126.9</v>
      </c>
    </row>
    <row r="312" spans="1:153">
      <c r="A312" s="141" t="s">
        <v>7658</v>
      </c>
      <c r="B312" s="141" t="s">
        <v>7659</v>
      </c>
      <c r="C312" s="142">
        <v>1.651E-2</v>
      </c>
      <c r="D312" s="143">
        <v>99.8</v>
      </c>
      <c r="E312" s="143">
        <v>102.4</v>
      </c>
      <c r="F312" s="143">
        <v>99.4</v>
      </c>
      <c r="G312" s="143">
        <v>100.8</v>
      </c>
      <c r="H312" s="143">
        <v>102.2</v>
      </c>
      <c r="I312" s="143">
        <v>101.3</v>
      </c>
      <c r="J312" s="143">
        <v>104.6</v>
      </c>
      <c r="K312" s="143">
        <v>101.1</v>
      </c>
      <c r="L312" s="143">
        <v>101.9</v>
      </c>
      <c r="M312" s="143">
        <v>104.6</v>
      </c>
      <c r="N312" s="143">
        <v>105.4</v>
      </c>
      <c r="O312" s="143">
        <v>105.9</v>
      </c>
      <c r="P312" s="143">
        <v>111.1</v>
      </c>
      <c r="Q312" s="143">
        <v>110.4</v>
      </c>
      <c r="R312" s="143">
        <v>107.7</v>
      </c>
      <c r="S312" s="143">
        <v>108.8</v>
      </c>
      <c r="T312" s="143">
        <v>108.7</v>
      </c>
      <c r="U312" s="143">
        <v>109.4</v>
      </c>
      <c r="V312" s="143">
        <v>111.2</v>
      </c>
      <c r="W312" s="143">
        <v>112.4</v>
      </c>
      <c r="X312" s="143">
        <v>112.7</v>
      </c>
      <c r="Y312" s="143">
        <v>115.1</v>
      </c>
      <c r="Z312" s="143">
        <v>111</v>
      </c>
      <c r="AA312" s="143">
        <v>109.1</v>
      </c>
      <c r="AB312" s="143">
        <v>116.3</v>
      </c>
      <c r="AC312" s="143">
        <v>112.7</v>
      </c>
      <c r="AD312" s="143">
        <v>115.1</v>
      </c>
      <c r="AE312" s="143">
        <v>112.9</v>
      </c>
      <c r="AF312" s="143">
        <v>112.8</v>
      </c>
      <c r="AG312" s="143">
        <v>113.9</v>
      </c>
      <c r="AH312" s="143">
        <v>113.6</v>
      </c>
      <c r="AI312" s="143">
        <v>113.4</v>
      </c>
      <c r="AJ312" s="143">
        <v>114.8</v>
      </c>
      <c r="AK312" s="143">
        <v>117.5</v>
      </c>
      <c r="AL312" s="143">
        <v>113.6</v>
      </c>
      <c r="AM312" s="143">
        <v>113.7</v>
      </c>
      <c r="AN312" s="143">
        <v>118.9</v>
      </c>
      <c r="AO312" s="143">
        <v>117.8</v>
      </c>
      <c r="AP312" s="143">
        <v>121</v>
      </c>
      <c r="AQ312" s="143">
        <v>121</v>
      </c>
      <c r="AR312" s="143">
        <v>119.3</v>
      </c>
      <c r="AS312" s="143">
        <v>113.5</v>
      </c>
      <c r="AT312" s="143">
        <v>109.9</v>
      </c>
      <c r="AU312" s="143">
        <v>108.4</v>
      </c>
      <c r="AV312" s="143">
        <v>112.6</v>
      </c>
      <c r="AW312" s="143">
        <v>114.2</v>
      </c>
      <c r="AX312" s="143">
        <v>113.4</v>
      </c>
      <c r="AY312" s="143">
        <v>113.4</v>
      </c>
      <c r="AZ312" s="143">
        <v>112.2</v>
      </c>
      <c r="BA312" s="143">
        <v>112.3</v>
      </c>
      <c r="BB312" s="143">
        <v>111.1</v>
      </c>
      <c r="BC312" s="143">
        <v>113.6</v>
      </c>
      <c r="BD312" s="143">
        <v>114.3</v>
      </c>
      <c r="BE312" s="143">
        <v>112.3</v>
      </c>
      <c r="BF312" s="143">
        <v>112.7</v>
      </c>
      <c r="BG312" s="143">
        <v>112.8</v>
      </c>
      <c r="BH312" s="143">
        <v>112.9</v>
      </c>
      <c r="BI312" s="143">
        <v>113.5</v>
      </c>
      <c r="BJ312" s="143">
        <v>114</v>
      </c>
      <c r="BK312" s="144">
        <v>114.3</v>
      </c>
      <c r="BL312" s="143">
        <v>114.4</v>
      </c>
      <c r="BM312" s="143">
        <v>114.5</v>
      </c>
      <c r="BN312" s="143">
        <v>114.6</v>
      </c>
      <c r="BO312" s="143">
        <v>114.3</v>
      </c>
      <c r="BP312" s="143">
        <v>115</v>
      </c>
      <c r="BQ312" s="143">
        <v>116</v>
      </c>
      <c r="BR312" s="145">
        <v>116</v>
      </c>
      <c r="BS312" s="145">
        <v>115.8</v>
      </c>
      <c r="BT312" s="145">
        <v>115.9</v>
      </c>
      <c r="BU312" s="145">
        <v>115.9</v>
      </c>
      <c r="BV312" s="145">
        <v>115.9</v>
      </c>
      <c r="BW312" s="145">
        <v>115</v>
      </c>
      <c r="BX312" s="145">
        <v>115.5</v>
      </c>
      <c r="BY312" s="145">
        <v>115.4</v>
      </c>
      <c r="BZ312" s="143">
        <v>116.3</v>
      </c>
      <c r="CA312" s="143">
        <v>115.8</v>
      </c>
      <c r="CB312" s="143">
        <v>115.6</v>
      </c>
      <c r="CC312" s="143">
        <v>115.5</v>
      </c>
      <c r="CD312" s="143">
        <v>114.2</v>
      </c>
      <c r="CE312" s="143">
        <v>114.3</v>
      </c>
      <c r="CF312" s="143">
        <v>114.3</v>
      </c>
      <c r="CG312" s="143">
        <v>114.3</v>
      </c>
      <c r="CH312" s="143">
        <v>115.9</v>
      </c>
      <c r="CI312" s="143">
        <v>115.9</v>
      </c>
      <c r="CJ312" s="146">
        <v>114.1</v>
      </c>
      <c r="CK312" s="146">
        <v>114.1</v>
      </c>
      <c r="CL312" s="146">
        <v>110.2</v>
      </c>
      <c r="CM312" s="147">
        <v>110.2</v>
      </c>
      <c r="CN312" s="147">
        <v>110.2</v>
      </c>
      <c r="CO312" s="147">
        <v>110.2</v>
      </c>
      <c r="CP312" s="148">
        <v>110.2</v>
      </c>
      <c r="CQ312" s="149">
        <v>108.6</v>
      </c>
      <c r="CR312" s="149">
        <v>110.2</v>
      </c>
      <c r="CS312" s="149">
        <v>110.2</v>
      </c>
      <c r="CT312" s="149">
        <v>110.3</v>
      </c>
      <c r="CU312" s="150">
        <v>110.3</v>
      </c>
      <c r="CV312" s="150">
        <v>110.2</v>
      </c>
      <c r="CW312" s="150">
        <v>110.2</v>
      </c>
      <c r="CX312" s="150">
        <v>110.3</v>
      </c>
      <c r="CY312" s="150">
        <v>110.3</v>
      </c>
      <c r="CZ312" s="150">
        <v>110.2</v>
      </c>
      <c r="DA312" s="150">
        <v>110.2</v>
      </c>
      <c r="DB312" s="151">
        <v>110.2</v>
      </c>
      <c r="DC312" s="151">
        <v>110.5</v>
      </c>
      <c r="DD312" s="151">
        <v>110.5</v>
      </c>
      <c r="DE312" s="151">
        <v>110.8</v>
      </c>
      <c r="DF312" s="151">
        <v>110.8</v>
      </c>
      <c r="DG312" s="151">
        <v>112.4</v>
      </c>
      <c r="DH312" s="151">
        <v>114.1</v>
      </c>
      <c r="DI312" s="151">
        <v>114.1</v>
      </c>
      <c r="DJ312" s="151">
        <v>114.2</v>
      </c>
      <c r="DK312" s="151">
        <v>115.9</v>
      </c>
      <c r="DL312" s="151">
        <v>101.5</v>
      </c>
      <c r="DM312" s="152">
        <v>101.5</v>
      </c>
      <c r="DN312" s="152">
        <v>101.6</v>
      </c>
      <c r="DO312" s="152">
        <v>101.6</v>
      </c>
      <c r="DP312" s="152">
        <v>100.6</v>
      </c>
      <c r="DQ312" s="152">
        <v>100.9</v>
      </c>
      <c r="DR312" s="152">
        <v>100.9</v>
      </c>
      <c r="DS312" s="152">
        <v>100.9</v>
      </c>
      <c r="DT312" s="152">
        <v>102.2</v>
      </c>
      <c r="DU312" s="152">
        <v>102.3</v>
      </c>
      <c r="DV312" s="152">
        <v>102.3</v>
      </c>
      <c r="DW312" s="152">
        <v>103.2</v>
      </c>
      <c r="DX312" s="152">
        <v>103.3</v>
      </c>
      <c r="DY312" s="152">
        <v>103.4</v>
      </c>
      <c r="DZ312" s="152">
        <v>103.4</v>
      </c>
      <c r="EA312" s="152">
        <v>104</v>
      </c>
      <c r="EB312" s="152">
        <v>104</v>
      </c>
      <c r="EC312" s="152">
        <v>104</v>
      </c>
      <c r="ED312" s="152">
        <v>104</v>
      </c>
      <c r="EE312" s="152">
        <v>104.2</v>
      </c>
      <c r="EF312" s="152">
        <v>108</v>
      </c>
      <c r="EG312" s="152">
        <v>108</v>
      </c>
      <c r="EH312" s="152">
        <v>108</v>
      </c>
      <c r="EI312" s="152">
        <v>108</v>
      </c>
      <c r="EJ312" s="152">
        <v>108</v>
      </c>
      <c r="EK312" s="152">
        <v>108</v>
      </c>
      <c r="EL312" s="152">
        <v>108</v>
      </c>
      <c r="EM312" s="152">
        <v>108</v>
      </c>
      <c r="EN312" s="152">
        <v>108</v>
      </c>
      <c r="EO312" s="152">
        <v>108.3</v>
      </c>
      <c r="EP312" s="152">
        <v>108.3</v>
      </c>
      <c r="EQ312" s="152">
        <v>108.5</v>
      </c>
      <c r="ER312" s="152">
        <v>108.9</v>
      </c>
      <c r="ES312" s="152">
        <v>109.2</v>
      </c>
      <c r="ET312" s="152">
        <v>108.5</v>
      </c>
      <c r="EU312" s="152">
        <v>108.9</v>
      </c>
      <c r="EV312" s="152">
        <v>109.9</v>
      </c>
      <c r="EW312" s="152">
        <v>109.9</v>
      </c>
    </row>
    <row r="313" spans="1:153">
      <c r="A313" s="141" t="s">
        <v>7660</v>
      </c>
      <c r="B313" s="141" t="s">
        <v>7661</v>
      </c>
      <c r="C313" s="142">
        <v>1.281E-2</v>
      </c>
      <c r="D313" s="143">
        <v>104.6</v>
      </c>
      <c r="E313" s="143">
        <v>104.8</v>
      </c>
      <c r="F313" s="143">
        <v>102.7</v>
      </c>
      <c r="G313" s="143">
        <v>106.9</v>
      </c>
      <c r="H313" s="143">
        <v>108</v>
      </c>
      <c r="I313" s="143">
        <v>107</v>
      </c>
      <c r="J313" s="143">
        <v>106.7</v>
      </c>
      <c r="K313" s="143">
        <v>106.7</v>
      </c>
      <c r="L313" s="143">
        <v>107.1</v>
      </c>
      <c r="M313" s="143">
        <v>107.2</v>
      </c>
      <c r="N313" s="143">
        <v>107.3</v>
      </c>
      <c r="O313" s="143">
        <v>106.6</v>
      </c>
      <c r="P313" s="143">
        <v>113.9</v>
      </c>
      <c r="Q313" s="143">
        <v>114.3</v>
      </c>
      <c r="R313" s="143">
        <v>114.3</v>
      </c>
      <c r="S313" s="143">
        <v>114.6</v>
      </c>
      <c r="T313" s="143">
        <v>115.1</v>
      </c>
      <c r="U313" s="143">
        <v>113.8</v>
      </c>
      <c r="V313" s="143">
        <v>114.4</v>
      </c>
      <c r="W313" s="143">
        <v>114</v>
      </c>
      <c r="X313" s="143">
        <v>115.6</v>
      </c>
      <c r="Y313" s="143">
        <v>116</v>
      </c>
      <c r="Z313" s="143">
        <v>116</v>
      </c>
      <c r="AA313" s="143">
        <v>116</v>
      </c>
      <c r="AB313" s="143">
        <v>115.3</v>
      </c>
      <c r="AC313" s="143">
        <v>115.4</v>
      </c>
      <c r="AD313" s="143">
        <v>115.2</v>
      </c>
      <c r="AE313" s="143">
        <v>115.7</v>
      </c>
      <c r="AF313" s="143">
        <v>116.8</v>
      </c>
      <c r="AG313" s="143">
        <v>115.7</v>
      </c>
      <c r="AH313" s="143">
        <v>115.2</v>
      </c>
      <c r="AI313" s="143">
        <v>116.1</v>
      </c>
      <c r="AJ313" s="143">
        <v>117.1</v>
      </c>
      <c r="AK313" s="143">
        <v>116.7</v>
      </c>
      <c r="AL313" s="143">
        <v>117.8</v>
      </c>
      <c r="AM313" s="143">
        <v>116.7</v>
      </c>
      <c r="AN313" s="143">
        <v>117</v>
      </c>
      <c r="AO313" s="143">
        <v>116.7</v>
      </c>
      <c r="AP313" s="143">
        <v>117</v>
      </c>
      <c r="AQ313" s="143">
        <v>117.5</v>
      </c>
      <c r="AR313" s="143">
        <v>117.7</v>
      </c>
      <c r="AS313" s="143">
        <v>117.9</v>
      </c>
      <c r="AT313" s="143">
        <v>118.3</v>
      </c>
      <c r="AU313" s="143">
        <v>119.7</v>
      </c>
      <c r="AV313" s="143">
        <v>119.7</v>
      </c>
      <c r="AW313" s="143">
        <v>119.3</v>
      </c>
      <c r="AX313" s="143">
        <v>118.9</v>
      </c>
      <c r="AY313" s="143">
        <v>118.5</v>
      </c>
      <c r="AZ313" s="143">
        <v>118</v>
      </c>
      <c r="BA313" s="143">
        <v>119.4</v>
      </c>
      <c r="BB313" s="143">
        <v>120.5</v>
      </c>
      <c r="BC313" s="143">
        <v>121.1</v>
      </c>
      <c r="BD313" s="143">
        <v>122.5</v>
      </c>
      <c r="BE313" s="143">
        <v>121.4</v>
      </c>
      <c r="BF313" s="143">
        <v>120.9</v>
      </c>
      <c r="BG313" s="143">
        <v>124.5</v>
      </c>
      <c r="BH313" s="143">
        <v>123.7</v>
      </c>
      <c r="BI313" s="143">
        <v>121.7</v>
      </c>
      <c r="BJ313" s="143">
        <v>121.5</v>
      </c>
      <c r="BK313" s="144">
        <v>122.2</v>
      </c>
      <c r="BL313" s="143">
        <v>125.1</v>
      </c>
      <c r="BM313" s="143">
        <v>128.69999999999999</v>
      </c>
      <c r="BN313" s="143">
        <v>128.69999999999999</v>
      </c>
      <c r="BO313" s="143">
        <v>124.2</v>
      </c>
      <c r="BP313" s="143">
        <v>124.5</v>
      </c>
      <c r="BQ313" s="143">
        <v>126.1</v>
      </c>
      <c r="BR313" s="145">
        <v>125.6</v>
      </c>
      <c r="BS313" s="145">
        <v>126.9</v>
      </c>
      <c r="BT313" s="145">
        <v>127.2</v>
      </c>
      <c r="BU313" s="145">
        <v>126.1</v>
      </c>
      <c r="BV313" s="145">
        <v>129.69999999999999</v>
      </c>
      <c r="BW313" s="145">
        <v>127.1</v>
      </c>
      <c r="BX313" s="145">
        <v>128.1</v>
      </c>
      <c r="BY313" s="145">
        <v>129.19999999999999</v>
      </c>
      <c r="BZ313" s="143">
        <v>129.19999999999999</v>
      </c>
      <c r="CA313" s="143">
        <v>130.4</v>
      </c>
      <c r="CB313" s="143">
        <v>131.1</v>
      </c>
      <c r="CC313" s="143">
        <v>130.9</v>
      </c>
      <c r="CD313" s="143">
        <v>132.19999999999999</v>
      </c>
      <c r="CE313" s="143">
        <v>130.9</v>
      </c>
      <c r="CF313" s="143">
        <v>133.4</v>
      </c>
      <c r="CG313" s="143">
        <v>132.6</v>
      </c>
      <c r="CH313" s="143">
        <v>133.1</v>
      </c>
      <c r="CI313" s="143">
        <v>130.80000000000001</v>
      </c>
      <c r="CJ313" s="146">
        <v>130.6</v>
      </c>
      <c r="CK313" s="146">
        <v>130.6</v>
      </c>
      <c r="CL313" s="146">
        <v>130.19999999999999</v>
      </c>
      <c r="CM313" s="147">
        <v>130.69999999999999</v>
      </c>
      <c r="CN313" s="147">
        <v>131.1</v>
      </c>
      <c r="CO313" s="147">
        <v>133.5</v>
      </c>
      <c r="CP313" s="148">
        <v>133.4</v>
      </c>
      <c r="CQ313" s="149">
        <v>134.1</v>
      </c>
      <c r="CR313" s="149">
        <v>133.9</v>
      </c>
      <c r="CS313" s="149">
        <v>134.9</v>
      </c>
      <c r="CT313" s="149">
        <v>135.30000000000001</v>
      </c>
      <c r="CU313" s="150">
        <v>135.9</v>
      </c>
      <c r="CV313" s="150">
        <v>135.9</v>
      </c>
      <c r="CW313" s="150">
        <v>132.19999999999999</v>
      </c>
      <c r="CX313" s="150">
        <v>130.5</v>
      </c>
      <c r="CY313" s="150">
        <v>133.6</v>
      </c>
      <c r="CZ313" s="150">
        <v>140.4</v>
      </c>
      <c r="DA313" s="150">
        <v>141.30000000000001</v>
      </c>
      <c r="DB313" s="151">
        <v>140.30000000000001</v>
      </c>
      <c r="DC313" s="151">
        <v>140.69999999999999</v>
      </c>
      <c r="DD313" s="151">
        <v>140.69999999999999</v>
      </c>
      <c r="DE313" s="151">
        <v>140.69999999999999</v>
      </c>
      <c r="DF313" s="151">
        <v>141</v>
      </c>
      <c r="DG313" s="151">
        <v>143.80000000000001</v>
      </c>
      <c r="DH313" s="151">
        <v>145.30000000000001</v>
      </c>
      <c r="DI313" s="151">
        <v>144</v>
      </c>
      <c r="DJ313" s="151">
        <v>138.5</v>
      </c>
      <c r="DK313" s="151">
        <v>141.4</v>
      </c>
      <c r="DL313" s="151">
        <v>138.80000000000001</v>
      </c>
      <c r="DM313" s="152">
        <v>138.30000000000001</v>
      </c>
      <c r="DN313" s="152">
        <v>139.9</v>
      </c>
      <c r="DO313" s="152">
        <v>140.69999999999999</v>
      </c>
      <c r="DP313" s="152">
        <v>141</v>
      </c>
      <c r="DQ313" s="152">
        <v>142.1</v>
      </c>
      <c r="DR313" s="152">
        <v>141.5</v>
      </c>
      <c r="DS313" s="152">
        <v>140.5</v>
      </c>
      <c r="DT313" s="152">
        <v>142.30000000000001</v>
      </c>
      <c r="DU313" s="152">
        <v>142.1</v>
      </c>
      <c r="DV313" s="152">
        <v>141.30000000000001</v>
      </c>
      <c r="DW313" s="152">
        <v>144.5</v>
      </c>
      <c r="DX313" s="152">
        <v>145.9</v>
      </c>
      <c r="DY313" s="152">
        <v>143.19999999999999</v>
      </c>
      <c r="DZ313" s="152">
        <v>138.30000000000001</v>
      </c>
      <c r="EA313" s="152">
        <v>138</v>
      </c>
      <c r="EB313" s="152">
        <v>139.6</v>
      </c>
      <c r="EC313" s="152">
        <v>141.4</v>
      </c>
      <c r="ED313" s="152">
        <v>141.6</v>
      </c>
      <c r="EE313" s="152">
        <v>146.30000000000001</v>
      </c>
      <c r="EF313" s="152">
        <v>144.30000000000001</v>
      </c>
      <c r="EG313" s="152">
        <v>148.4</v>
      </c>
      <c r="EH313" s="152">
        <v>148.5</v>
      </c>
      <c r="EI313" s="152">
        <v>149.9</v>
      </c>
      <c r="EJ313" s="152">
        <v>150.69999999999999</v>
      </c>
      <c r="EK313" s="152">
        <v>148.1</v>
      </c>
      <c r="EL313" s="152">
        <v>145.19999999999999</v>
      </c>
      <c r="EM313" s="152">
        <v>146.1</v>
      </c>
      <c r="EN313" s="152">
        <v>144.9</v>
      </c>
      <c r="EO313" s="152">
        <v>144.80000000000001</v>
      </c>
      <c r="EP313" s="152">
        <v>146.30000000000001</v>
      </c>
      <c r="EQ313" s="152">
        <v>146.80000000000001</v>
      </c>
      <c r="ER313" s="152">
        <v>148</v>
      </c>
      <c r="ES313" s="152">
        <v>150.6</v>
      </c>
      <c r="ET313" s="152">
        <v>150.19999999999999</v>
      </c>
      <c r="EU313" s="152">
        <v>153.6</v>
      </c>
      <c r="EV313" s="152">
        <v>154.30000000000001</v>
      </c>
      <c r="EW313" s="152">
        <v>153.4</v>
      </c>
    </row>
    <row r="314" spans="1:153">
      <c r="A314" s="141" t="s">
        <v>7662</v>
      </c>
      <c r="B314" s="141" t="s">
        <v>7663</v>
      </c>
      <c r="C314" s="142">
        <v>6.3820000000000002E-2</v>
      </c>
      <c r="D314" s="143">
        <v>103</v>
      </c>
      <c r="E314" s="143">
        <v>104</v>
      </c>
      <c r="F314" s="143">
        <v>103.7</v>
      </c>
      <c r="G314" s="143">
        <v>107.1</v>
      </c>
      <c r="H314" s="143">
        <v>107.9</v>
      </c>
      <c r="I314" s="143">
        <v>106.1</v>
      </c>
      <c r="J314" s="143">
        <v>107.6</v>
      </c>
      <c r="K314" s="143">
        <v>105.8</v>
      </c>
      <c r="L314" s="143">
        <v>105.8</v>
      </c>
      <c r="M314" s="143">
        <v>106.2</v>
      </c>
      <c r="N314" s="143">
        <v>107.4</v>
      </c>
      <c r="O314" s="143">
        <v>104.5</v>
      </c>
      <c r="P314" s="143">
        <v>103.3</v>
      </c>
      <c r="Q314" s="143">
        <v>103</v>
      </c>
      <c r="R314" s="143">
        <v>102.8</v>
      </c>
      <c r="S314" s="143">
        <v>105</v>
      </c>
      <c r="T314" s="143">
        <v>106.9</v>
      </c>
      <c r="U314" s="143">
        <v>104.4</v>
      </c>
      <c r="V314" s="143">
        <v>108.1</v>
      </c>
      <c r="W314" s="143">
        <v>106.4</v>
      </c>
      <c r="X314" s="143">
        <v>108.2</v>
      </c>
      <c r="Y314" s="143">
        <v>106.2</v>
      </c>
      <c r="Z314" s="143">
        <v>107.6</v>
      </c>
      <c r="AA314" s="143">
        <v>106.3</v>
      </c>
      <c r="AB314" s="143">
        <v>109.8</v>
      </c>
      <c r="AC314" s="143">
        <v>111.5</v>
      </c>
      <c r="AD314" s="143">
        <v>112.9</v>
      </c>
      <c r="AE314" s="143">
        <v>113.7</v>
      </c>
      <c r="AF314" s="143">
        <v>112.5</v>
      </c>
      <c r="AG314" s="143">
        <v>111.2</v>
      </c>
      <c r="AH314" s="143">
        <v>113</v>
      </c>
      <c r="AI314" s="143">
        <v>113.1</v>
      </c>
      <c r="AJ314" s="143">
        <v>110.1</v>
      </c>
      <c r="AK314" s="143">
        <v>111.9</v>
      </c>
      <c r="AL314" s="143">
        <v>113.5</v>
      </c>
      <c r="AM314" s="143">
        <v>114.6</v>
      </c>
      <c r="AN314" s="143">
        <v>112.4</v>
      </c>
      <c r="AO314" s="143">
        <v>113.4</v>
      </c>
      <c r="AP314" s="143">
        <v>113.4</v>
      </c>
      <c r="AQ314" s="143">
        <v>113.7</v>
      </c>
      <c r="AR314" s="143">
        <v>113.9</v>
      </c>
      <c r="AS314" s="143">
        <v>113.9</v>
      </c>
      <c r="AT314" s="143">
        <v>113.9</v>
      </c>
      <c r="AU314" s="143">
        <v>115.4</v>
      </c>
      <c r="AV314" s="143">
        <v>115.4</v>
      </c>
      <c r="AW314" s="143">
        <v>114.9</v>
      </c>
      <c r="AX314" s="143">
        <v>114.7</v>
      </c>
      <c r="AY314" s="143">
        <v>114.6</v>
      </c>
      <c r="AZ314" s="143">
        <v>114.9</v>
      </c>
      <c r="BA314" s="143">
        <v>115.6</v>
      </c>
      <c r="BB314" s="143">
        <v>116.1</v>
      </c>
      <c r="BC314" s="143">
        <v>115.9</v>
      </c>
      <c r="BD314" s="143">
        <v>114.5</v>
      </c>
      <c r="BE314" s="143">
        <v>114.6</v>
      </c>
      <c r="BF314" s="143">
        <v>113.1</v>
      </c>
      <c r="BG314" s="143">
        <v>114.4</v>
      </c>
      <c r="BH314" s="143">
        <v>114.4</v>
      </c>
      <c r="BI314" s="143">
        <v>114.1</v>
      </c>
      <c r="BJ314" s="143">
        <v>114.4</v>
      </c>
      <c r="BK314" s="144">
        <v>114.9</v>
      </c>
      <c r="BL314" s="143">
        <v>116.1</v>
      </c>
      <c r="BM314" s="143">
        <v>115.6</v>
      </c>
      <c r="BN314" s="143">
        <v>116.4</v>
      </c>
      <c r="BO314" s="143">
        <v>115.5</v>
      </c>
      <c r="BP314" s="143">
        <v>116</v>
      </c>
      <c r="BQ314" s="143">
        <v>116.1</v>
      </c>
      <c r="BR314" s="145">
        <v>116.5</v>
      </c>
      <c r="BS314" s="145">
        <v>116</v>
      </c>
      <c r="BT314" s="145">
        <v>116.3</v>
      </c>
      <c r="BU314" s="145">
        <v>116.6</v>
      </c>
      <c r="BV314" s="145">
        <v>115.7</v>
      </c>
      <c r="BW314" s="145">
        <v>116.1</v>
      </c>
      <c r="BX314" s="145">
        <v>116</v>
      </c>
      <c r="BY314" s="145">
        <v>116</v>
      </c>
      <c r="BZ314" s="143">
        <v>115</v>
      </c>
      <c r="CA314" s="143">
        <v>116.5</v>
      </c>
      <c r="CB314" s="143">
        <v>116.5</v>
      </c>
      <c r="CC314" s="143">
        <v>116.2</v>
      </c>
      <c r="CD314" s="143">
        <v>116.4</v>
      </c>
      <c r="CE314" s="143">
        <v>116.1</v>
      </c>
      <c r="CF314" s="143">
        <v>116.4</v>
      </c>
      <c r="CG314" s="143">
        <v>116.2</v>
      </c>
      <c r="CH314" s="143">
        <v>116.3</v>
      </c>
      <c r="CI314" s="143">
        <v>117.1</v>
      </c>
      <c r="CJ314" s="146">
        <v>117.6</v>
      </c>
      <c r="CK314" s="146">
        <v>117.8</v>
      </c>
      <c r="CL314" s="146">
        <v>117.8</v>
      </c>
      <c r="CM314" s="147">
        <v>118.1</v>
      </c>
      <c r="CN314" s="147">
        <v>116.6</v>
      </c>
      <c r="CO314" s="147">
        <v>117.3</v>
      </c>
      <c r="CP314" s="148">
        <v>116.2</v>
      </c>
      <c r="CQ314" s="149">
        <v>116.6</v>
      </c>
      <c r="CR314" s="149">
        <v>117.3</v>
      </c>
      <c r="CS314" s="149">
        <v>117.7</v>
      </c>
      <c r="CT314" s="149">
        <v>119</v>
      </c>
      <c r="CU314" s="150">
        <v>117.8</v>
      </c>
      <c r="CV314" s="150">
        <v>117.8</v>
      </c>
      <c r="CW314" s="150">
        <v>117.6</v>
      </c>
      <c r="CX314" s="150">
        <v>119.6</v>
      </c>
      <c r="CY314" s="150">
        <v>119.5</v>
      </c>
      <c r="CZ314" s="150">
        <v>119.7</v>
      </c>
      <c r="DA314" s="150">
        <v>119.3</v>
      </c>
      <c r="DB314" s="151">
        <v>121.2</v>
      </c>
      <c r="DC314" s="151">
        <v>122.4</v>
      </c>
      <c r="DD314" s="151">
        <v>124.8</v>
      </c>
      <c r="DE314" s="151">
        <v>125.5</v>
      </c>
      <c r="DF314" s="151">
        <v>128.1</v>
      </c>
      <c r="DG314" s="151">
        <v>130.1</v>
      </c>
      <c r="DH314" s="151">
        <v>133</v>
      </c>
      <c r="DI314" s="151">
        <v>133.69999999999999</v>
      </c>
      <c r="DJ314" s="151">
        <v>133.80000000000001</v>
      </c>
      <c r="DK314" s="151">
        <v>135.1</v>
      </c>
      <c r="DL314" s="151">
        <v>134.69999999999999</v>
      </c>
      <c r="DM314" s="152">
        <v>138.5</v>
      </c>
      <c r="DN314" s="152">
        <v>139.1</v>
      </c>
      <c r="DO314" s="152">
        <v>139.9</v>
      </c>
      <c r="DP314" s="152">
        <v>139.1</v>
      </c>
      <c r="DQ314" s="152">
        <v>142.1</v>
      </c>
      <c r="DR314" s="152">
        <v>142.19999999999999</v>
      </c>
      <c r="DS314" s="152">
        <v>138.4</v>
      </c>
      <c r="DT314" s="152">
        <v>138.69999999999999</v>
      </c>
      <c r="DU314" s="152">
        <v>137.19999999999999</v>
      </c>
      <c r="DV314" s="152">
        <v>138.19999999999999</v>
      </c>
      <c r="DW314" s="152">
        <v>140.9</v>
      </c>
      <c r="DX314" s="152">
        <v>139.4</v>
      </c>
      <c r="DY314" s="152">
        <v>137.6</v>
      </c>
      <c r="DZ314" s="152">
        <v>135.69999999999999</v>
      </c>
      <c r="EA314" s="152">
        <v>136.5</v>
      </c>
      <c r="EB314" s="152">
        <v>136.30000000000001</v>
      </c>
      <c r="EC314" s="152">
        <v>136.1</v>
      </c>
      <c r="ED314" s="152">
        <v>136.1</v>
      </c>
      <c r="EE314" s="152">
        <v>136.19999999999999</v>
      </c>
      <c r="EF314" s="152">
        <v>136.9</v>
      </c>
      <c r="EG314" s="152">
        <v>136.5</v>
      </c>
      <c r="EH314" s="152">
        <v>136.69999999999999</v>
      </c>
      <c r="EI314" s="152">
        <v>137.6</v>
      </c>
      <c r="EJ314" s="152">
        <v>138.30000000000001</v>
      </c>
      <c r="EK314" s="152">
        <v>137.4</v>
      </c>
      <c r="EL314" s="152">
        <v>137.1</v>
      </c>
      <c r="EM314" s="152">
        <v>135</v>
      </c>
      <c r="EN314" s="152">
        <v>138.9</v>
      </c>
      <c r="EO314" s="152">
        <v>138.80000000000001</v>
      </c>
      <c r="EP314" s="152">
        <v>138</v>
      </c>
      <c r="EQ314" s="152">
        <v>138.30000000000001</v>
      </c>
      <c r="ER314" s="152">
        <v>138.30000000000001</v>
      </c>
      <c r="ES314" s="152">
        <v>138.6</v>
      </c>
      <c r="ET314" s="152">
        <v>138.30000000000001</v>
      </c>
      <c r="EU314" s="152">
        <v>138.19999999999999</v>
      </c>
      <c r="EV314" s="152">
        <v>138.4</v>
      </c>
      <c r="EW314" s="152">
        <v>140</v>
      </c>
    </row>
    <row r="315" spans="1:153">
      <c r="A315" s="141" t="s">
        <v>7664</v>
      </c>
      <c r="B315" s="141" t="s">
        <v>7665</v>
      </c>
      <c r="C315" s="142">
        <v>1.7340000000000001E-2</v>
      </c>
      <c r="D315" s="143">
        <v>111.3</v>
      </c>
      <c r="E315" s="143">
        <v>110.6</v>
      </c>
      <c r="F315" s="143">
        <v>111.1</v>
      </c>
      <c r="G315" s="143">
        <v>110.6</v>
      </c>
      <c r="H315" s="143">
        <v>111.5</v>
      </c>
      <c r="I315" s="143">
        <v>111.6</v>
      </c>
      <c r="J315" s="143">
        <v>113.2</v>
      </c>
      <c r="K315" s="143">
        <v>113.1</v>
      </c>
      <c r="L315" s="143">
        <v>113.1</v>
      </c>
      <c r="M315" s="143">
        <v>112.3</v>
      </c>
      <c r="N315" s="143">
        <v>112.8</v>
      </c>
      <c r="O315" s="143">
        <v>113.8</v>
      </c>
      <c r="P315" s="143">
        <v>119.8</v>
      </c>
      <c r="Q315" s="143">
        <v>119.3</v>
      </c>
      <c r="R315" s="143">
        <v>121.7</v>
      </c>
      <c r="S315" s="143">
        <v>120.8</v>
      </c>
      <c r="T315" s="143">
        <v>122.2</v>
      </c>
      <c r="U315" s="143">
        <v>120.5</v>
      </c>
      <c r="V315" s="143">
        <v>123.1</v>
      </c>
      <c r="W315" s="143">
        <v>120.9</v>
      </c>
      <c r="X315" s="143">
        <v>121</v>
      </c>
      <c r="Y315" s="143">
        <v>122</v>
      </c>
      <c r="Z315" s="143">
        <v>124.1</v>
      </c>
      <c r="AA315" s="143">
        <v>125.6</v>
      </c>
      <c r="AB315" s="143">
        <v>131.6</v>
      </c>
      <c r="AC315" s="143">
        <v>130.1</v>
      </c>
      <c r="AD315" s="143">
        <v>131.80000000000001</v>
      </c>
      <c r="AE315" s="143">
        <v>131.1</v>
      </c>
      <c r="AF315" s="143">
        <v>130.80000000000001</v>
      </c>
      <c r="AG315" s="143">
        <v>128.19999999999999</v>
      </c>
      <c r="AH315" s="143">
        <v>127.9</v>
      </c>
      <c r="AI315" s="143">
        <v>128.1</v>
      </c>
      <c r="AJ315" s="143">
        <v>129.1</v>
      </c>
      <c r="AK315" s="143">
        <v>128.6</v>
      </c>
      <c r="AL315" s="143">
        <v>130.5</v>
      </c>
      <c r="AM315" s="143">
        <v>130.6</v>
      </c>
      <c r="AN315" s="143">
        <v>134.30000000000001</v>
      </c>
      <c r="AO315" s="143">
        <v>133.6</v>
      </c>
      <c r="AP315" s="143">
        <v>135.30000000000001</v>
      </c>
      <c r="AQ315" s="143">
        <v>133.80000000000001</v>
      </c>
      <c r="AR315" s="143">
        <v>132.69999999999999</v>
      </c>
      <c r="AS315" s="143">
        <v>129</v>
      </c>
      <c r="AT315" s="143">
        <v>128.19999999999999</v>
      </c>
      <c r="AU315" s="143">
        <v>126.2</v>
      </c>
      <c r="AV315" s="143">
        <v>128</v>
      </c>
      <c r="AW315" s="143">
        <v>128.30000000000001</v>
      </c>
      <c r="AX315" s="143">
        <v>126.8</v>
      </c>
      <c r="AY315" s="143">
        <v>128.30000000000001</v>
      </c>
      <c r="AZ315" s="143">
        <v>129.80000000000001</v>
      </c>
      <c r="BA315" s="143">
        <v>128</v>
      </c>
      <c r="BB315" s="143">
        <v>128.4</v>
      </c>
      <c r="BC315" s="143">
        <v>130.69999999999999</v>
      </c>
      <c r="BD315" s="143">
        <v>129.1</v>
      </c>
      <c r="BE315" s="143">
        <v>129.9</v>
      </c>
      <c r="BF315" s="143">
        <v>129.6</v>
      </c>
      <c r="BG315" s="143">
        <v>127.4</v>
      </c>
      <c r="BH315" s="143">
        <v>129</v>
      </c>
      <c r="BI315" s="143">
        <v>129.4</v>
      </c>
      <c r="BJ315" s="143">
        <v>129.30000000000001</v>
      </c>
      <c r="BK315" s="144">
        <v>127.7</v>
      </c>
      <c r="BL315" s="143">
        <v>131.5</v>
      </c>
      <c r="BM315" s="143">
        <v>132.19999999999999</v>
      </c>
      <c r="BN315" s="143">
        <v>133.19999999999999</v>
      </c>
      <c r="BO315" s="143">
        <v>134</v>
      </c>
      <c r="BP315" s="143">
        <v>134.30000000000001</v>
      </c>
      <c r="BQ315" s="143">
        <v>134.5</v>
      </c>
      <c r="BR315" s="145">
        <v>135.69999999999999</v>
      </c>
      <c r="BS315" s="145">
        <v>134.80000000000001</v>
      </c>
      <c r="BT315" s="145">
        <v>135.80000000000001</v>
      </c>
      <c r="BU315" s="145">
        <v>136.1</v>
      </c>
      <c r="BV315" s="145">
        <v>135.80000000000001</v>
      </c>
      <c r="BW315" s="145">
        <v>134.80000000000001</v>
      </c>
      <c r="BX315" s="145">
        <v>135.5</v>
      </c>
      <c r="BY315" s="145">
        <v>136.69999999999999</v>
      </c>
      <c r="BZ315" s="143">
        <v>135.19999999999999</v>
      </c>
      <c r="CA315" s="143">
        <v>135</v>
      </c>
      <c r="CB315" s="143">
        <v>136</v>
      </c>
      <c r="CC315" s="143">
        <v>137</v>
      </c>
      <c r="CD315" s="143">
        <v>135.9</v>
      </c>
      <c r="CE315" s="143">
        <v>134.4</v>
      </c>
      <c r="CF315" s="143">
        <v>134.4</v>
      </c>
      <c r="CG315" s="143">
        <v>135.30000000000001</v>
      </c>
      <c r="CH315" s="143">
        <v>134.19999999999999</v>
      </c>
      <c r="CI315" s="143">
        <v>134.1</v>
      </c>
      <c r="CJ315" s="146">
        <v>133.80000000000001</v>
      </c>
      <c r="CK315" s="146">
        <v>134.5</v>
      </c>
      <c r="CL315" s="146">
        <v>133.6</v>
      </c>
      <c r="CM315" s="147">
        <v>133.1</v>
      </c>
      <c r="CN315" s="147">
        <v>136.19999999999999</v>
      </c>
      <c r="CO315" s="147">
        <v>135.19999999999999</v>
      </c>
      <c r="CP315" s="148">
        <v>136.1</v>
      </c>
      <c r="CQ315" s="149">
        <v>135.19999999999999</v>
      </c>
      <c r="CR315" s="149">
        <v>135.1</v>
      </c>
      <c r="CS315" s="149">
        <v>135.19999999999999</v>
      </c>
      <c r="CT315" s="149">
        <v>135.9</v>
      </c>
      <c r="CU315" s="150">
        <v>135.1</v>
      </c>
      <c r="CV315" s="150">
        <v>134.5</v>
      </c>
      <c r="CW315" s="150">
        <v>130.19999999999999</v>
      </c>
      <c r="CX315" s="150">
        <v>130.4</v>
      </c>
      <c r="CY315" s="150">
        <v>110.6</v>
      </c>
      <c r="CZ315" s="150">
        <v>133.4</v>
      </c>
      <c r="DA315" s="150">
        <v>112.3</v>
      </c>
      <c r="DB315" s="151">
        <v>112.5</v>
      </c>
      <c r="DC315" s="151">
        <v>110.5</v>
      </c>
      <c r="DD315" s="151">
        <v>112.6</v>
      </c>
      <c r="DE315" s="151">
        <v>112</v>
      </c>
      <c r="DF315" s="151">
        <v>112.7</v>
      </c>
      <c r="DG315" s="151">
        <v>115.6</v>
      </c>
      <c r="DH315" s="151">
        <v>119.5</v>
      </c>
      <c r="DI315" s="151">
        <v>115.9</v>
      </c>
      <c r="DJ315" s="151">
        <v>114.6</v>
      </c>
      <c r="DK315" s="151">
        <v>118.3</v>
      </c>
      <c r="DL315" s="151">
        <v>110.7</v>
      </c>
      <c r="DM315" s="152">
        <v>113.9</v>
      </c>
      <c r="DN315" s="152">
        <v>113.5</v>
      </c>
      <c r="DO315" s="152">
        <v>115.7</v>
      </c>
      <c r="DP315" s="152">
        <v>114.9</v>
      </c>
      <c r="DQ315" s="152">
        <v>117.4</v>
      </c>
      <c r="DR315" s="152">
        <v>115.8</v>
      </c>
      <c r="DS315" s="152">
        <v>116.7</v>
      </c>
      <c r="DT315" s="152">
        <v>117.1</v>
      </c>
      <c r="DU315" s="152">
        <v>115.8</v>
      </c>
      <c r="DV315" s="152">
        <v>117.9</v>
      </c>
      <c r="DW315" s="152">
        <v>117.9</v>
      </c>
      <c r="DX315" s="152">
        <v>120.7</v>
      </c>
      <c r="DY315" s="152">
        <v>118.6</v>
      </c>
      <c r="DZ315" s="152">
        <v>119.4</v>
      </c>
      <c r="EA315" s="152">
        <v>118.2</v>
      </c>
      <c r="EB315" s="152">
        <v>121.3</v>
      </c>
      <c r="EC315" s="152">
        <v>121.1</v>
      </c>
      <c r="ED315" s="152">
        <v>120.4</v>
      </c>
      <c r="EE315" s="152">
        <v>121</v>
      </c>
      <c r="EF315" s="152">
        <v>121.9</v>
      </c>
      <c r="EG315" s="152">
        <v>121.3</v>
      </c>
      <c r="EH315" s="152">
        <v>122.5</v>
      </c>
      <c r="EI315" s="152">
        <v>122.1</v>
      </c>
      <c r="EJ315" s="152">
        <v>123</v>
      </c>
      <c r="EK315" s="152">
        <v>123.8</v>
      </c>
      <c r="EL315" s="152">
        <v>123.8</v>
      </c>
      <c r="EM315" s="152">
        <v>124.8</v>
      </c>
      <c r="EN315" s="152">
        <v>123.6</v>
      </c>
      <c r="EO315" s="152">
        <v>126.3</v>
      </c>
      <c r="EP315" s="152">
        <v>126.9</v>
      </c>
      <c r="EQ315" s="152">
        <v>124.6</v>
      </c>
      <c r="ER315" s="152">
        <v>127.9</v>
      </c>
      <c r="ES315" s="152">
        <v>128.80000000000001</v>
      </c>
      <c r="ET315" s="152">
        <v>130.30000000000001</v>
      </c>
      <c r="EU315" s="152">
        <v>129.19999999999999</v>
      </c>
      <c r="EV315" s="152">
        <v>129.4</v>
      </c>
      <c r="EW315" s="152">
        <v>129.6</v>
      </c>
    </row>
    <row r="316" spans="1:153">
      <c r="A316" s="141" t="s">
        <v>7666</v>
      </c>
      <c r="B316" s="141" t="s">
        <v>7667</v>
      </c>
      <c r="C316" s="142">
        <v>0.77181</v>
      </c>
      <c r="D316" s="143">
        <v>107</v>
      </c>
      <c r="E316" s="143">
        <v>108.6</v>
      </c>
      <c r="F316" s="143">
        <v>107.3</v>
      </c>
      <c r="G316" s="143">
        <v>108.7</v>
      </c>
      <c r="H316" s="143">
        <v>109.5</v>
      </c>
      <c r="I316" s="143">
        <v>109.9</v>
      </c>
      <c r="J316" s="143">
        <v>111.1</v>
      </c>
      <c r="K316" s="143">
        <v>112.8</v>
      </c>
      <c r="L316" s="143">
        <v>113.3</v>
      </c>
      <c r="M316" s="143">
        <v>114.5</v>
      </c>
      <c r="N316" s="143">
        <v>114.2</v>
      </c>
      <c r="O316" s="143">
        <v>114</v>
      </c>
      <c r="P316" s="143">
        <v>114.8</v>
      </c>
      <c r="Q316" s="143">
        <v>115.3</v>
      </c>
      <c r="R316" s="143">
        <v>116.2</v>
      </c>
      <c r="S316" s="143">
        <v>117.4</v>
      </c>
      <c r="T316" s="143">
        <v>118.5</v>
      </c>
      <c r="U316" s="143">
        <v>118</v>
      </c>
      <c r="V316" s="143">
        <v>117.9</v>
      </c>
      <c r="W316" s="143">
        <v>121.3</v>
      </c>
      <c r="X316" s="143">
        <v>121.1</v>
      </c>
      <c r="Y316" s="143">
        <v>121.6</v>
      </c>
      <c r="Z316" s="143">
        <v>122.2</v>
      </c>
      <c r="AA316" s="143">
        <v>120.8</v>
      </c>
      <c r="AB316" s="143">
        <v>121</v>
      </c>
      <c r="AC316" s="143">
        <v>124.2</v>
      </c>
      <c r="AD316" s="143">
        <v>124.5</v>
      </c>
      <c r="AE316" s="143">
        <v>125.4</v>
      </c>
      <c r="AF316" s="143">
        <v>124.2</v>
      </c>
      <c r="AG316" s="143">
        <v>123.2</v>
      </c>
      <c r="AH316" s="143">
        <v>125.2</v>
      </c>
      <c r="AI316" s="143">
        <v>125.3</v>
      </c>
      <c r="AJ316" s="143">
        <v>125.3</v>
      </c>
      <c r="AK316" s="143">
        <v>125.9</v>
      </c>
      <c r="AL316" s="143">
        <v>124.9</v>
      </c>
      <c r="AM316" s="143">
        <v>125.9</v>
      </c>
      <c r="AN316" s="143">
        <v>125.3</v>
      </c>
      <c r="AO316" s="143">
        <v>131.1</v>
      </c>
      <c r="AP316" s="143">
        <v>131</v>
      </c>
      <c r="AQ316" s="143">
        <v>131.80000000000001</v>
      </c>
      <c r="AR316" s="143">
        <v>131.1</v>
      </c>
      <c r="AS316" s="143">
        <v>130</v>
      </c>
      <c r="AT316" s="143">
        <v>130.5</v>
      </c>
      <c r="AU316" s="143">
        <v>130.5</v>
      </c>
      <c r="AV316" s="143">
        <v>129.4</v>
      </c>
      <c r="AW316" s="143">
        <v>129.30000000000001</v>
      </c>
      <c r="AX316" s="143">
        <v>129.5</v>
      </c>
      <c r="AY316" s="143">
        <v>130.19999999999999</v>
      </c>
      <c r="AZ316" s="143">
        <v>129.80000000000001</v>
      </c>
      <c r="BA316" s="143">
        <v>129.5</v>
      </c>
      <c r="BB316" s="143">
        <v>128.30000000000001</v>
      </c>
      <c r="BC316" s="143">
        <v>129.9</v>
      </c>
      <c r="BD316" s="143">
        <v>130.69999999999999</v>
      </c>
      <c r="BE316" s="143">
        <v>131.80000000000001</v>
      </c>
      <c r="BF316" s="143">
        <v>128.5</v>
      </c>
      <c r="BG316" s="143">
        <v>128.69999999999999</v>
      </c>
      <c r="BH316" s="143">
        <v>129.6</v>
      </c>
      <c r="BI316" s="143">
        <v>130.1</v>
      </c>
      <c r="BJ316" s="143">
        <v>130.69999999999999</v>
      </c>
      <c r="BK316" s="144">
        <v>130</v>
      </c>
      <c r="BL316" s="143">
        <v>130.69999999999999</v>
      </c>
      <c r="BM316" s="143">
        <v>131.1</v>
      </c>
      <c r="BN316" s="143">
        <v>131.80000000000001</v>
      </c>
      <c r="BO316" s="143">
        <v>131.69999999999999</v>
      </c>
      <c r="BP316" s="143">
        <v>132.19999999999999</v>
      </c>
      <c r="BQ316" s="143">
        <v>132.69999999999999</v>
      </c>
      <c r="BR316" s="145">
        <v>131.69999999999999</v>
      </c>
      <c r="BS316" s="145">
        <v>130.6</v>
      </c>
      <c r="BT316" s="145">
        <v>131.4</v>
      </c>
      <c r="BU316" s="145">
        <v>130.6</v>
      </c>
      <c r="BV316" s="145">
        <v>131.6</v>
      </c>
      <c r="BW316" s="145">
        <v>131.4</v>
      </c>
      <c r="BX316" s="145">
        <v>132</v>
      </c>
      <c r="BY316" s="145">
        <v>133.4</v>
      </c>
      <c r="BZ316" s="143">
        <v>132.69999999999999</v>
      </c>
      <c r="CA316" s="143">
        <v>132.4</v>
      </c>
      <c r="CB316" s="143">
        <v>133.30000000000001</v>
      </c>
      <c r="CC316" s="143">
        <v>132.4</v>
      </c>
      <c r="CD316" s="143">
        <v>132.5</v>
      </c>
      <c r="CE316" s="143">
        <v>133.9</v>
      </c>
      <c r="CF316" s="143">
        <v>134.4</v>
      </c>
      <c r="CG316" s="143">
        <v>134.19999999999999</v>
      </c>
      <c r="CH316" s="143">
        <v>134.6</v>
      </c>
      <c r="CI316" s="143">
        <v>135.69999999999999</v>
      </c>
      <c r="CJ316" s="146">
        <v>133.6</v>
      </c>
      <c r="CK316" s="146">
        <v>134.30000000000001</v>
      </c>
      <c r="CL316" s="146">
        <v>134.6</v>
      </c>
      <c r="CM316" s="147">
        <v>135</v>
      </c>
      <c r="CN316" s="147">
        <v>134.30000000000001</v>
      </c>
      <c r="CO316" s="147">
        <v>134</v>
      </c>
      <c r="CP316" s="148">
        <v>134.4</v>
      </c>
      <c r="CQ316" s="149">
        <v>133.1</v>
      </c>
      <c r="CR316" s="149">
        <v>133</v>
      </c>
      <c r="CS316" s="149">
        <v>132.80000000000001</v>
      </c>
      <c r="CT316" s="149">
        <v>132.69999999999999</v>
      </c>
      <c r="CU316" s="150">
        <v>132.80000000000001</v>
      </c>
      <c r="CV316" s="150">
        <v>132.6</v>
      </c>
      <c r="CW316" s="150">
        <v>133.1</v>
      </c>
      <c r="CX316" s="150">
        <v>134.1</v>
      </c>
      <c r="CY316" s="150">
        <v>134.30000000000001</v>
      </c>
      <c r="CZ316" s="150">
        <v>134.69999999999999</v>
      </c>
      <c r="DA316" s="150">
        <v>134.6</v>
      </c>
      <c r="DB316" s="151">
        <v>133.69999999999999</v>
      </c>
      <c r="DC316" s="151">
        <v>134.9</v>
      </c>
      <c r="DD316" s="151">
        <v>134.69999999999999</v>
      </c>
      <c r="DE316" s="151">
        <v>136.30000000000001</v>
      </c>
      <c r="DF316" s="151">
        <v>136.19999999999999</v>
      </c>
      <c r="DG316" s="151">
        <v>137.69999999999999</v>
      </c>
      <c r="DH316" s="151">
        <v>138.4</v>
      </c>
      <c r="DI316" s="151">
        <v>138.30000000000001</v>
      </c>
      <c r="DJ316" s="151">
        <v>138.69999999999999</v>
      </c>
      <c r="DK316" s="151">
        <v>140</v>
      </c>
      <c r="DL316" s="151">
        <v>140.4</v>
      </c>
      <c r="DM316" s="152">
        <v>140.69999999999999</v>
      </c>
      <c r="DN316" s="152">
        <v>141.4</v>
      </c>
      <c r="DO316" s="152">
        <v>142.1</v>
      </c>
      <c r="DP316" s="152">
        <v>142.5</v>
      </c>
      <c r="DQ316" s="152">
        <v>141.9</v>
      </c>
      <c r="DR316" s="152">
        <v>142.9</v>
      </c>
      <c r="DS316" s="152">
        <v>144.4</v>
      </c>
      <c r="DT316" s="152">
        <v>146</v>
      </c>
      <c r="DU316" s="152">
        <v>141.69999999999999</v>
      </c>
      <c r="DV316" s="152">
        <v>142</v>
      </c>
      <c r="DW316" s="152">
        <v>143.19999999999999</v>
      </c>
      <c r="DX316" s="152">
        <v>144.1</v>
      </c>
      <c r="DY316" s="152">
        <v>143.4</v>
      </c>
      <c r="DZ316" s="152">
        <v>142.9</v>
      </c>
      <c r="EA316" s="152">
        <v>143</v>
      </c>
      <c r="EB316" s="152">
        <v>143.1</v>
      </c>
      <c r="EC316" s="152">
        <v>143.1</v>
      </c>
      <c r="ED316" s="152">
        <v>142.6</v>
      </c>
      <c r="EE316" s="152">
        <v>143</v>
      </c>
      <c r="EF316" s="152">
        <v>143.9</v>
      </c>
      <c r="EG316" s="152">
        <v>145</v>
      </c>
      <c r="EH316" s="152">
        <v>145.19999999999999</v>
      </c>
      <c r="EI316" s="152">
        <v>144.4</v>
      </c>
      <c r="EJ316" s="152">
        <v>144.9</v>
      </c>
      <c r="EK316" s="152">
        <v>146.5</v>
      </c>
      <c r="EL316" s="152">
        <v>147.1</v>
      </c>
      <c r="EM316" s="152">
        <v>147.69999999999999</v>
      </c>
      <c r="EN316" s="152">
        <v>147.6</v>
      </c>
      <c r="EO316" s="152">
        <v>148.1</v>
      </c>
      <c r="EP316" s="152">
        <v>149.5</v>
      </c>
      <c r="EQ316" s="152">
        <v>149.1</v>
      </c>
      <c r="ER316" s="152">
        <v>149.4</v>
      </c>
      <c r="ES316" s="152">
        <v>149.5</v>
      </c>
      <c r="ET316" s="152">
        <v>149.5</v>
      </c>
      <c r="EU316" s="152">
        <v>149.4</v>
      </c>
      <c r="EV316" s="152">
        <v>149.5</v>
      </c>
      <c r="EW316" s="152">
        <v>148.80000000000001</v>
      </c>
    </row>
    <row r="317" spans="1:153">
      <c r="A317" s="141" t="s">
        <v>7668</v>
      </c>
      <c r="B317" s="141" t="s">
        <v>7669</v>
      </c>
      <c r="C317" s="142">
        <v>0.12417</v>
      </c>
      <c r="D317" s="143">
        <v>109.5</v>
      </c>
      <c r="E317" s="143">
        <v>108.5</v>
      </c>
      <c r="F317" s="143">
        <v>109.1</v>
      </c>
      <c r="G317" s="143">
        <v>113.3</v>
      </c>
      <c r="H317" s="143">
        <v>112.2</v>
      </c>
      <c r="I317" s="143">
        <v>108.3</v>
      </c>
      <c r="J317" s="143">
        <v>107.7</v>
      </c>
      <c r="K317" s="143">
        <v>109.3</v>
      </c>
      <c r="L317" s="143">
        <v>113.9</v>
      </c>
      <c r="M317" s="143">
        <v>111.8</v>
      </c>
      <c r="N317" s="143">
        <v>111.8</v>
      </c>
      <c r="O317" s="143">
        <v>111.8</v>
      </c>
      <c r="P317" s="143">
        <v>112.7</v>
      </c>
      <c r="Q317" s="143">
        <v>111.3</v>
      </c>
      <c r="R317" s="143">
        <v>114</v>
      </c>
      <c r="S317" s="143">
        <v>113.3</v>
      </c>
      <c r="T317" s="143">
        <v>117</v>
      </c>
      <c r="U317" s="143">
        <v>113.1</v>
      </c>
      <c r="V317" s="143">
        <v>117.2</v>
      </c>
      <c r="W317" s="143">
        <v>119.5</v>
      </c>
      <c r="X317" s="143">
        <v>119.2</v>
      </c>
      <c r="Y317" s="143">
        <v>115.1</v>
      </c>
      <c r="Z317" s="143">
        <v>118.3</v>
      </c>
      <c r="AA317" s="143">
        <v>113.1</v>
      </c>
      <c r="AB317" s="143">
        <v>113.8</v>
      </c>
      <c r="AC317" s="143">
        <v>119.8</v>
      </c>
      <c r="AD317" s="143">
        <v>120</v>
      </c>
      <c r="AE317" s="143">
        <v>123.6</v>
      </c>
      <c r="AF317" s="143">
        <v>118.7</v>
      </c>
      <c r="AG317" s="143">
        <v>118.1</v>
      </c>
      <c r="AH317" s="143">
        <v>117.7</v>
      </c>
      <c r="AI317" s="143">
        <v>118.3</v>
      </c>
      <c r="AJ317" s="143">
        <v>118.3</v>
      </c>
      <c r="AK317" s="143">
        <v>117.6</v>
      </c>
      <c r="AL317" s="143">
        <v>125.3</v>
      </c>
      <c r="AM317" s="143">
        <v>122.6</v>
      </c>
      <c r="AN317" s="143">
        <v>118</v>
      </c>
      <c r="AO317" s="143">
        <v>119</v>
      </c>
      <c r="AP317" s="143">
        <v>120.6</v>
      </c>
      <c r="AQ317" s="143">
        <v>120</v>
      </c>
      <c r="AR317" s="143">
        <v>117.4</v>
      </c>
      <c r="AS317" s="143">
        <v>119.1</v>
      </c>
      <c r="AT317" s="143">
        <v>120.1</v>
      </c>
      <c r="AU317" s="143">
        <v>121</v>
      </c>
      <c r="AV317" s="143">
        <v>118.2</v>
      </c>
      <c r="AW317" s="143">
        <v>120.5</v>
      </c>
      <c r="AX317" s="143">
        <v>122.3</v>
      </c>
      <c r="AY317" s="143">
        <v>122.5</v>
      </c>
      <c r="AZ317" s="143">
        <v>121.8</v>
      </c>
      <c r="BA317" s="143">
        <v>123.6</v>
      </c>
      <c r="BB317" s="143">
        <v>123.2</v>
      </c>
      <c r="BC317" s="143">
        <v>126.6</v>
      </c>
      <c r="BD317" s="143">
        <v>124.5</v>
      </c>
      <c r="BE317" s="143">
        <v>124.3</v>
      </c>
      <c r="BF317" s="143">
        <v>122.7</v>
      </c>
      <c r="BG317" s="143">
        <v>120</v>
      </c>
      <c r="BH317" s="143">
        <v>121.8</v>
      </c>
      <c r="BI317" s="143">
        <v>121.6</v>
      </c>
      <c r="BJ317" s="143">
        <v>122.6</v>
      </c>
      <c r="BK317" s="144">
        <v>122</v>
      </c>
      <c r="BL317" s="143">
        <v>120.7</v>
      </c>
      <c r="BM317" s="143">
        <v>121.2</v>
      </c>
      <c r="BN317" s="143">
        <v>119.6</v>
      </c>
      <c r="BO317" s="143">
        <v>119.5</v>
      </c>
      <c r="BP317" s="143">
        <v>120.5</v>
      </c>
      <c r="BQ317" s="143">
        <v>119.1</v>
      </c>
      <c r="BR317" s="145">
        <v>120.9</v>
      </c>
      <c r="BS317" s="145">
        <v>122.9</v>
      </c>
      <c r="BT317" s="145">
        <v>121.2</v>
      </c>
      <c r="BU317" s="145">
        <v>120.3</v>
      </c>
      <c r="BV317" s="145">
        <v>120.1</v>
      </c>
      <c r="BW317" s="145">
        <v>120</v>
      </c>
      <c r="BX317" s="145">
        <v>121.3</v>
      </c>
      <c r="BY317" s="145">
        <v>123.7</v>
      </c>
      <c r="BZ317" s="143">
        <v>123.4</v>
      </c>
      <c r="CA317" s="143">
        <v>122.8</v>
      </c>
      <c r="CB317" s="143">
        <v>122.7</v>
      </c>
      <c r="CC317" s="143">
        <v>122.9</v>
      </c>
      <c r="CD317" s="143">
        <v>123.6</v>
      </c>
      <c r="CE317" s="143">
        <v>127.4</v>
      </c>
      <c r="CF317" s="143">
        <v>127.3</v>
      </c>
      <c r="CG317" s="143">
        <v>125.5</v>
      </c>
      <c r="CH317" s="143">
        <v>125.2</v>
      </c>
      <c r="CI317" s="143">
        <v>124.5</v>
      </c>
      <c r="CJ317" s="146">
        <v>125.6</v>
      </c>
      <c r="CK317" s="146">
        <v>126.5</v>
      </c>
      <c r="CL317" s="146">
        <v>126.6</v>
      </c>
      <c r="CM317" s="147">
        <v>124.9</v>
      </c>
      <c r="CN317" s="147">
        <v>120.1</v>
      </c>
      <c r="CO317" s="147">
        <v>120.3</v>
      </c>
      <c r="CP317" s="148">
        <v>121.8</v>
      </c>
      <c r="CQ317" s="149">
        <v>121</v>
      </c>
      <c r="CR317" s="149">
        <v>120.5</v>
      </c>
      <c r="CS317" s="149">
        <v>121.1</v>
      </c>
      <c r="CT317" s="149">
        <v>120.1</v>
      </c>
      <c r="CU317" s="150">
        <v>119.7</v>
      </c>
      <c r="CV317" s="150">
        <v>119.8</v>
      </c>
      <c r="CW317" s="150">
        <v>120.2</v>
      </c>
      <c r="CX317" s="150">
        <v>121.1</v>
      </c>
      <c r="CY317" s="150">
        <v>120.2</v>
      </c>
      <c r="CZ317" s="150">
        <v>119.1</v>
      </c>
      <c r="DA317" s="150">
        <v>118.4</v>
      </c>
      <c r="DB317" s="151">
        <v>120.3</v>
      </c>
      <c r="DC317" s="151">
        <v>119.9</v>
      </c>
      <c r="DD317" s="151">
        <v>121.1</v>
      </c>
      <c r="DE317" s="151">
        <v>122.3</v>
      </c>
      <c r="DF317" s="151">
        <v>121.3</v>
      </c>
      <c r="DG317" s="151">
        <v>123.5</v>
      </c>
      <c r="DH317" s="151">
        <v>124.2</v>
      </c>
      <c r="DI317" s="151">
        <v>123</v>
      </c>
      <c r="DJ317" s="151">
        <v>124.3</v>
      </c>
      <c r="DK317" s="151">
        <v>126.5</v>
      </c>
      <c r="DL317" s="151">
        <v>127.9</v>
      </c>
      <c r="DM317" s="152">
        <v>128.80000000000001</v>
      </c>
      <c r="DN317" s="152">
        <v>130.80000000000001</v>
      </c>
      <c r="DO317" s="152">
        <v>131.4</v>
      </c>
      <c r="DP317" s="152">
        <v>131.19999999999999</v>
      </c>
      <c r="DQ317" s="152">
        <v>132.1</v>
      </c>
      <c r="DR317" s="152">
        <v>132.6</v>
      </c>
      <c r="DS317" s="152">
        <v>133.5</v>
      </c>
      <c r="DT317" s="152">
        <v>134.9</v>
      </c>
      <c r="DU317" s="152">
        <v>136.30000000000001</v>
      </c>
      <c r="DV317" s="152">
        <v>136.9</v>
      </c>
      <c r="DW317" s="152">
        <v>136</v>
      </c>
      <c r="DX317" s="152">
        <v>138.1</v>
      </c>
      <c r="DY317" s="152">
        <v>138.80000000000001</v>
      </c>
      <c r="DZ317" s="152">
        <v>138.69999999999999</v>
      </c>
      <c r="EA317" s="152">
        <v>136.9</v>
      </c>
      <c r="EB317" s="152">
        <v>139.30000000000001</v>
      </c>
      <c r="EC317" s="152">
        <v>138.6</v>
      </c>
      <c r="ED317" s="152">
        <v>137.69999999999999</v>
      </c>
      <c r="EE317" s="152">
        <v>138.69999999999999</v>
      </c>
      <c r="EF317" s="152">
        <v>138.6</v>
      </c>
      <c r="EG317" s="152">
        <v>137.9</v>
      </c>
      <c r="EH317" s="152">
        <v>138.1</v>
      </c>
      <c r="EI317" s="152">
        <v>137.9</v>
      </c>
      <c r="EJ317" s="152">
        <v>137.6</v>
      </c>
      <c r="EK317" s="152">
        <v>138.69999999999999</v>
      </c>
      <c r="EL317" s="152">
        <v>137.80000000000001</v>
      </c>
      <c r="EM317" s="152">
        <v>136.80000000000001</v>
      </c>
      <c r="EN317" s="152">
        <v>135.1</v>
      </c>
      <c r="EO317" s="152">
        <v>136.1</v>
      </c>
      <c r="EP317" s="152">
        <v>140</v>
      </c>
      <c r="EQ317" s="152">
        <v>139.4</v>
      </c>
      <c r="ER317" s="152">
        <v>138.69999999999999</v>
      </c>
      <c r="ES317" s="152">
        <v>139.5</v>
      </c>
      <c r="ET317" s="152">
        <v>139.6</v>
      </c>
      <c r="EU317" s="152">
        <v>140.19999999999999</v>
      </c>
      <c r="EV317" s="152">
        <v>140.80000000000001</v>
      </c>
      <c r="EW317" s="152">
        <v>141.9</v>
      </c>
    </row>
    <row r="318" spans="1:153">
      <c r="A318" s="141" t="s">
        <v>7670</v>
      </c>
      <c r="B318" s="141" t="s">
        <v>7671</v>
      </c>
      <c r="C318" s="142">
        <v>5.4440000000000002E-2</v>
      </c>
      <c r="D318" s="143">
        <v>113.3</v>
      </c>
      <c r="E318" s="143">
        <v>112.4</v>
      </c>
      <c r="F318" s="143">
        <v>111.9</v>
      </c>
      <c r="G318" s="143">
        <v>119.5</v>
      </c>
      <c r="H318" s="143">
        <v>114.7</v>
      </c>
      <c r="I318" s="143">
        <v>108</v>
      </c>
      <c r="J318" s="143">
        <v>102.8</v>
      </c>
      <c r="K318" s="143">
        <v>104.7</v>
      </c>
      <c r="L318" s="143">
        <v>115</v>
      </c>
      <c r="M318" s="143">
        <v>111.7</v>
      </c>
      <c r="N318" s="143">
        <v>109.4</v>
      </c>
      <c r="O318" s="143">
        <v>109.3</v>
      </c>
      <c r="P318" s="143">
        <v>108.8</v>
      </c>
      <c r="Q318" s="143">
        <v>105.4</v>
      </c>
      <c r="R318" s="143">
        <v>112.3</v>
      </c>
      <c r="S318" s="143">
        <v>110.1</v>
      </c>
      <c r="T318" s="143">
        <v>118.3</v>
      </c>
      <c r="U318" s="143">
        <v>110.6</v>
      </c>
      <c r="V318" s="143">
        <v>118.8</v>
      </c>
      <c r="W318" s="143">
        <v>123.8</v>
      </c>
      <c r="X318" s="143">
        <v>121.9</v>
      </c>
      <c r="Y318" s="143">
        <v>114.5</v>
      </c>
      <c r="Z318" s="143">
        <v>120.5</v>
      </c>
      <c r="AA318" s="143">
        <v>107.9</v>
      </c>
      <c r="AB318" s="143">
        <v>107.4</v>
      </c>
      <c r="AC318" s="143">
        <v>120.4</v>
      </c>
      <c r="AD318" s="143">
        <v>120.3</v>
      </c>
      <c r="AE318" s="143">
        <v>127.7</v>
      </c>
      <c r="AF318" s="143">
        <v>118.4</v>
      </c>
      <c r="AG318" s="143">
        <v>117.2</v>
      </c>
      <c r="AH318" s="143">
        <v>115.3</v>
      </c>
      <c r="AI318" s="143">
        <v>116.5</v>
      </c>
      <c r="AJ318" s="143">
        <v>118.3</v>
      </c>
      <c r="AK318" s="143">
        <v>115.7</v>
      </c>
      <c r="AL318" s="143">
        <v>133.80000000000001</v>
      </c>
      <c r="AM318" s="143">
        <v>128.5</v>
      </c>
      <c r="AN318" s="143">
        <v>119.1</v>
      </c>
      <c r="AO318" s="143">
        <v>121</v>
      </c>
      <c r="AP318" s="143">
        <v>124.7</v>
      </c>
      <c r="AQ318" s="143">
        <v>122.8</v>
      </c>
      <c r="AR318" s="143">
        <v>116.1</v>
      </c>
      <c r="AS318" s="143">
        <v>119.5</v>
      </c>
      <c r="AT318" s="143">
        <v>121.5</v>
      </c>
      <c r="AU318" s="143">
        <v>123</v>
      </c>
      <c r="AV318" s="143">
        <v>117.5</v>
      </c>
      <c r="AW318" s="143">
        <v>121.8</v>
      </c>
      <c r="AX318" s="143">
        <v>126</v>
      </c>
      <c r="AY318" s="143">
        <v>125.4</v>
      </c>
      <c r="AZ318" s="143">
        <v>123.7</v>
      </c>
      <c r="BA318" s="143">
        <v>126.6</v>
      </c>
      <c r="BB318" s="143">
        <v>125</v>
      </c>
      <c r="BC318" s="143">
        <v>130.6</v>
      </c>
      <c r="BD318" s="143">
        <v>126.2</v>
      </c>
      <c r="BE318" s="143">
        <v>124.2</v>
      </c>
      <c r="BF318" s="143">
        <v>121</v>
      </c>
      <c r="BG318" s="143">
        <v>116.2</v>
      </c>
      <c r="BH318" s="143">
        <v>119.5</v>
      </c>
      <c r="BI318" s="143">
        <v>119.7</v>
      </c>
      <c r="BJ318" s="143">
        <v>120.1</v>
      </c>
      <c r="BK318" s="144">
        <v>118.1</v>
      </c>
      <c r="BL318" s="143">
        <v>118.2</v>
      </c>
      <c r="BM318" s="143">
        <v>119.2</v>
      </c>
      <c r="BN318" s="143">
        <v>116.2</v>
      </c>
      <c r="BO318" s="143">
        <v>116.2</v>
      </c>
      <c r="BP318" s="143">
        <v>117.5</v>
      </c>
      <c r="BQ318" s="143">
        <v>115.3</v>
      </c>
      <c r="BR318" s="145">
        <v>118.9</v>
      </c>
      <c r="BS318" s="145">
        <v>120</v>
      </c>
      <c r="BT318" s="145">
        <v>114.7</v>
      </c>
      <c r="BU318" s="145">
        <v>112.9</v>
      </c>
      <c r="BV318" s="145">
        <v>112.5</v>
      </c>
      <c r="BW318" s="145">
        <v>112.3</v>
      </c>
      <c r="BX318" s="145">
        <v>112.4</v>
      </c>
      <c r="BY318" s="145">
        <v>118.2</v>
      </c>
      <c r="BZ318" s="143">
        <v>118.5</v>
      </c>
      <c r="CA318" s="143">
        <v>117.6</v>
      </c>
      <c r="CB318" s="143">
        <v>116.5</v>
      </c>
      <c r="CC318" s="143">
        <v>117</v>
      </c>
      <c r="CD318" s="143">
        <v>117.4</v>
      </c>
      <c r="CE318" s="143">
        <v>123.3</v>
      </c>
      <c r="CF318" s="143">
        <v>123.5</v>
      </c>
      <c r="CG318" s="143">
        <v>121.3</v>
      </c>
      <c r="CH318" s="143">
        <v>121.3</v>
      </c>
      <c r="CI318" s="143">
        <v>121.2</v>
      </c>
      <c r="CJ318" s="146">
        <v>124.6</v>
      </c>
      <c r="CK318" s="146">
        <v>124.8</v>
      </c>
      <c r="CL318" s="146">
        <v>124.7</v>
      </c>
      <c r="CM318" s="147">
        <v>124.2</v>
      </c>
      <c r="CN318" s="147">
        <v>118.3</v>
      </c>
      <c r="CO318" s="147">
        <v>117.1</v>
      </c>
      <c r="CP318" s="148">
        <v>117.1</v>
      </c>
      <c r="CQ318" s="149">
        <v>116.8</v>
      </c>
      <c r="CR318" s="149">
        <v>114.2</v>
      </c>
      <c r="CS318" s="149">
        <v>117.1</v>
      </c>
      <c r="CT318" s="149">
        <v>113.9</v>
      </c>
      <c r="CU318" s="150">
        <v>114.9</v>
      </c>
      <c r="CV318" s="150">
        <v>114.8</v>
      </c>
      <c r="CW318" s="150">
        <v>114.9</v>
      </c>
      <c r="CX318" s="150">
        <v>118.2</v>
      </c>
      <c r="CY318" s="150">
        <v>117</v>
      </c>
      <c r="CZ318" s="150">
        <v>116.5</v>
      </c>
      <c r="DA318" s="150">
        <v>114.2</v>
      </c>
      <c r="DB318" s="151">
        <v>116.5</v>
      </c>
      <c r="DC318" s="151">
        <v>116.7</v>
      </c>
      <c r="DD318" s="151">
        <v>118.1</v>
      </c>
      <c r="DE318" s="151">
        <v>118.8</v>
      </c>
      <c r="DF318" s="151">
        <v>117.1</v>
      </c>
      <c r="DG318" s="151">
        <v>119.3</v>
      </c>
      <c r="DH318" s="151">
        <v>120.5</v>
      </c>
      <c r="DI318" s="151">
        <v>118.9</v>
      </c>
      <c r="DJ318" s="151">
        <v>120.8</v>
      </c>
      <c r="DK318" s="151">
        <v>125.5</v>
      </c>
      <c r="DL318" s="151">
        <v>126.3</v>
      </c>
      <c r="DM318" s="152">
        <v>127.3</v>
      </c>
      <c r="DN318" s="152">
        <v>131.80000000000001</v>
      </c>
      <c r="DO318" s="152">
        <v>132.4</v>
      </c>
      <c r="DP318" s="152">
        <v>132.19999999999999</v>
      </c>
      <c r="DQ318" s="152">
        <v>134.19999999999999</v>
      </c>
      <c r="DR318" s="152">
        <v>135.69999999999999</v>
      </c>
      <c r="DS318" s="152">
        <v>135.69999999999999</v>
      </c>
      <c r="DT318" s="152">
        <v>139.30000000000001</v>
      </c>
      <c r="DU318" s="152">
        <v>142.30000000000001</v>
      </c>
      <c r="DV318" s="152">
        <v>142.19999999999999</v>
      </c>
      <c r="DW318" s="152">
        <v>140</v>
      </c>
      <c r="DX318" s="152">
        <v>144.4</v>
      </c>
      <c r="DY318" s="152">
        <v>145.19999999999999</v>
      </c>
      <c r="DZ318" s="152">
        <v>146.80000000000001</v>
      </c>
      <c r="EA318" s="152">
        <v>140.5</v>
      </c>
      <c r="EB318" s="152">
        <v>145.69999999999999</v>
      </c>
      <c r="EC318" s="152">
        <v>144.1</v>
      </c>
      <c r="ED318" s="152">
        <v>141.9</v>
      </c>
      <c r="EE318" s="152">
        <v>144</v>
      </c>
      <c r="EF318" s="152">
        <v>144.30000000000001</v>
      </c>
      <c r="EG318" s="152">
        <v>142.6</v>
      </c>
      <c r="EH318" s="152">
        <v>142.6</v>
      </c>
      <c r="EI318" s="152">
        <v>139.5</v>
      </c>
      <c r="EJ318" s="152">
        <v>138.5</v>
      </c>
      <c r="EK318" s="152">
        <v>140.5</v>
      </c>
      <c r="EL318" s="152">
        <v>137.5</v>
      </c>
      <c r="EM318" s="152">
        <v>133.9</v>
      </c>
      <c r="EN318" s="152">
        <v>131.4</v>
      </c>
      <c r="EO318" s="152">
        <v>132.9</v>
      </c>
      <c r="EP318" s="152">
        <v>139.1</v>
      </c>
      <c r="EQ318" s="152">
        <v>139.9</v>
      </c>
      <c r="ER318" s="152">
        <v>138.19999999999999</v>
      </c>
      <c r="ES318" s="152">
        <v>140.4</v>
      </c>
      <c r="ET318" s="152">
        <v>139.6</v>
      </c>
      <c r="EU318" s="152">
        <v>137.69999999999999</v>
      </c>
      <c r="EV318" s="152">
        <v>138.5</v>
      </c>
      <c r="EW318" s="152">
        <v>140.30000000000001</v>
      </c>
    </row>
    <row r="319" spans="1:153">
      <c r="A319" s="141" t="s">
        <v>7672</v>
      </c>
      <c r="B319" s="141" t="s">
        <v>7673</v>
      </c>
      <c r="C319" s="142">
        <v>5.0369999999999998E-2</v>
      </c>
      <c r="D319" s="143">
        <v>105.6</v>
      </c>
      <c r="E319" s="143">
        <v>103.8</v>
      </c>
      <c r="F319" s="143">
        <v>105.6</v>
      </c>
      <c r="G319" s="143">
        <v>107.2</v>
      </c>
      <c r="H319" s="143">
        <v>109.5</v>
      </c>
      <c r="I319" s="143">
        <v>106.2</v>
      </c>
      <c r="J319" s="143">
        <v>109.3</v>
      </c>
      <c r="K319" s="143">
        <v>110.4</v>
      </c>
      <c r="L319" s="143">
        <v>110.2</v>
      </c>
      <c r="M319" s="143">
        <v>108.6</v>
      </c>
      <c r="N319" s="143">
        <v>110.9</v>
      </c>
      <c r="O319" s="143">
        <v>110.6</v>
      </c>
      <c r="P319" s="143">
        <v>113.6</v>
      </c>
      <c r="Q319" s="143">
        <v>114.2</v>
      </c>
      <c r="R319" s="143">
        <v>114.4</v>
      </c>
      <c r="S319" s="143">
        <v>115.1</v>
      </c>
      <c r="T319" s="143">
        <v>115.3</v>
      </c>
      <c r="U319" s="143">
        <v>113.9</v>
      </c>
      <c r="V319" s="143">
        <v>115.1</v>
      </c>
      <c r="W319" s="143">
        <v>115.1</v>
      </c>
      <c r="X319" s="143">
        <v>116.5</v>
      </c>
      <c r="Y319" s="143">
        <v>115.7</v>
      </c>
      <c r="Z319" s="143">
        <v>117.1</v>
      </c>
      <c r="AA319" s="143">
        <v>118.5</v>
      </c>
      <c r="AB319" s="143">
        <v>120.9</v>
      </c>
      <c r="AC319" s="143">
        <v>121.5</v>
      </c>
      <c r="AD319" s="143">
        <v>121.9</v>
      </c>
      <c r="AE319" s="143">
        <v>123</v>
      </c>
      <c r="AF319" s="143">
        <v>121</v>
      </c>
      <c r="AG319" s="143">
        <v>121</v>
      </c>
      <c r="AH319" s="143">
        <v>121.2</v>
      </c>
      <c r="AI319" s="143">
        <v>121.7</v>
      </c>
      <c r="AJ319" s="143">
        <v>120.4</v>
      </c>
      <c r="AK319" s="143">
        <v>122</v>
      </c>
      <c r="AL319" s="143">
        <v>122</v>
      </c>
      <c r="AM319" s="143">
        <v>121.4</v>
      </c>
      <c r="AN319" s="143">
        <v>121.6</v>
      </c>
      <c r="AO319" s="143">
        <v>122.5</v>
      </c>
      <c r="AP319" s="143">
        <v>121.9</v>
      </c>
      <c r="AQ319" s="143">
        <v>122.6</v>
      </c>
      <c r="AR319" s="143">
        <v>123.3</v>
      </c>
      <c r="AS319" s="143">
        <v>122.9</v>
      </c>
      <c r="AT319" s="143">
        <v>123.3</v>
      </c>
      <c r="AU319" s="143">
        <v>123.7</v>
      </c>
      <c r="AV319" s="143">
        <v>123.5</v>
      </c>
      <c r="AW319" s="143">
        <v>124.7</v>
      </c>
      <c r="AX319" s="143">
        <v>124.2</v>
      </c>
      <c r="AY319" s="143">
        <v>125.4</v>
      </c>
      <c r="AZ319" s="143">
        <v>126.1</v>
      </c>
      <c r="BA319" s="143">
        <v>127.7</v>
      </c>
      <c r="BB319" s="143">
        <v>128.1</v>
      </c>
      <c r="BC319" s="143">
        <v>130</v>
      </c>
      <c r="BD319" s="143">
        <v>130.30000000000001</v>
      </c>
      <c r="BE319" s="143">
        <v>131.80000000000001</v>
      </c>
      <c r="BF319" s="143">
        <v>131.4</v>
      </c>
      <c r="BG319" s="143">
        <v>129.80000000000001</v>
      </c>
      <c r="BH319" s="143">
        <v>130.30000000000001</v>
      </c>
      <c r="BI319" s="143">
        <v>129.1</v>
      </c>
      <c r="BJ319" s="143">
        <v>131.19999999999999</v>
      </c>
      <c r="BK319" s="144">
        <v>131.6</v>
      </c>
      <c r="BL319" s="143">
        <v>128.5</v>
      </c>
      <c r="BM319" s="143">
        <v>128.6</v>
      </c>
      <c r="BN319" s="143">
        <v>127.9</v>
      </c>
      <c r="BO319" s="143">
        <v>127.2</v>
      </c>
      <c r="BP319" s="143">
        <v>128.19999999999999</v>
      </c>
      <c r="BQ319" s="143">
        <v>127.4</v>
      </c>
      <c r="BR319" s="145">
        <v>128</v>
      </c>
      <c r="BS319" s="145">
        <v>131.69999999999999</v>
      </c>
      <c r="BT319" s="145">
        <v>133.9</v>
      </c>
      <c r="BU319" s="145">
        <v>132.69999999999999</v>
      </c>
      <c r="BV319" s="145">
        <v>132.30000000000001</v>
      </c>
      <c r="BW319" s="145">
        <v>131.80000000000001</v>
      </c>
      <c r="BX319" s="145">
        <v>134.4</v>
      </c>
      <c r="BY319" s="145">
        <v>134.30000000000001</v>
      </c>
      <c r="BZ319" s="143">
        <v>133</v>
      </c>
      <c r="CA319" s="143">
        <v>132.30000000000001</v>
      </c>
      <c r="CB319" s="143">
        <v>133.19999999999999</v>
      </c>
      <c r="CC319" s="143">
        <v>133.19999999999999</v>
      </c>
      <c r="CD319" s="143">
        <v>134.4</v>
      </c>
      <c r="CE319" s="143">
        <v>137.5</v>
      </c>
      <c r="CF319" s="143">
        <v>136.80000000000001</v>
      </c>
      <c r="CG319" s="143">
        <v>134.30000000000001</v>
      </c>
      <c r="CH319" s="143">
        <v>133.9</v>
      </c>
      <c r="CI319" s="143">
        <v>132.30000000000001</v>
      </c>
      <c r="CJ319" s="146">
        <v>131.30000000000001</v>
      </c>
      <c r="CK319" s="146">
        <v>133.4</v>
      </c>
      <c r="CL319" s="146">
        <v>133.80000000000001</v>
      </c>
      <c r="CM319" s="147">
        <v>132.1</v>
      </c>
      <c r="CN319" s="147">
        <v>129.80000000000001</v>
      </c>
      <c r="CO319" s="147">
        <v>129.80000000000001</v>
      </c>
      <c r="CP319" s="148">
        <v>130.1</v>
      </c>
      <c r="CQ319" s="149">
        <v>128.4</v>
      </c>
      <c r="CR319" s="149">
        <v>130.19999999999999</v>
      </c>
      <c r="CS319" s="149">
        <v>128.19999999999999</v>
      </c>
      <c r="CT319" s="149">
        <v>129.4</v>
      </c>
      <c r="CU319" s="150">
        <v>127.2</v>
      </c>
      <c r="CV319" s="150">
        <v>127.6</v>
      </c>
      <c r="CW319" s="150">
        <v>127.8</v>
      </c>
      <c r="CX319" s="150">
        <v>128.1</v>
      </c>
      <c r="CY319" s="150">
        <v>126.2</v>
      </c>
      <c r="CZ319" s="150">
        <v>124.2</v>
      </c>
      <c r="DA319" s="150">
        <v>124.6</v>
      </c>
      <c r="DB319" s="151">
        <v>126</v>
      </c>
      <c r="DC319" s="151">
        <v>124.6</v>
      </c>
      <c r="DD319" s="151">
        <v>124.2</v>
      </c>
      <c r="DE319" s="151">
        <v>126.3</v>
      </c>
      <c r="DF319" s="151">
        <v>125.5</v>
      </c>
      <c r="DG319" s="151">
        <v>128.4</v>
      </c>
      <c r="DH319" s="151">
        <v>128.9</v>
      </c>
      <c r="DI319" s="151">
        <v>127.5</v>
      </c>
      <c r="DJ319" s="151">
        <v>128.6</v>
      </c>
      <c r="DK319" s="151">
        <v>128.80000000000001</v>
      </c>
      <c r="DL319" s="151">
        <v>129.6</v>
      </c>
      <c r="DM319" s="152">
        <v>129.5</v>
      </c>
      <c r="DN319" s="152">
        <v>129.5</v>
      </c>
      <c r="DO319" s="152">
        <v>130.6</v>
      </c>
      <c r="DP319" s="152">
        <v>130.30000000000001</v>
      </c>
      <c r="DQ319" s="152">
        <v>130.4</v>
      </c>
      <c r="DR319" s="152">
        <v>130</v>
      </c>
      <c r="DS319" s="152">
        <v>132.30000000000001</v>
      </c>
      <c r="DT319" s="152">
        <v>132.19999999999999</v>
      </c>
      <c r="DU319" s="152">
        <v>132.80000000000001</v>
      </c>
      <c r="DV319" s="152">
        <v>134.69999999999999</v>
      </c>
      <c r="DW319" s="152">
        <v>135</v>
      </c>
      <c r="DX319" s="152">
        <v>135.4</v>
      </c>
      <c r="DY319" s="152">
        <v>136.30000000000001</v>
      </c>
      <c r="DZ319" s="152">
        <v>134.5</v>
      </c>
      <c r="EA319" s="152">
        <v>136.4</v>
      </c>
      <c r="EB319" s="152">
        <v>136.9</v>
      </c>
      <c r="EC319" s="152">
        <v>137</v>
      </c>
      <c r="ED319" s="152">
        <v>137</v>
      </c>
      <c r="EE319" s="152">
        <v>137.4</v>
      </c>
      <c r="EF319" s="152">
        <v>136.69999999999999</v>
      </c>
      <c r="EG319" s="152">
        <v>137.1</v>
      </c>
      <c r="EH319" s="152">
        <v>137.1</v>
      </c>
      <c r="EI319" s="152">
        <v>138.69999999999999</v>
      </c>
      <c r="EJ319" s="152">
        <v>137.9</v>
      </c>
      <c r="EK319" s="152">
        <v>138.5</v>
      </c>
      <c r="EL319" s="152">
        <v>139.80000000000001</v>
      </c>
      <c r="EM319" s="152">
        <v>141</v>
      </c>
      <c r="EN319" s="152">
        <v>139.4</v>
      </c>
      <c r="EO319" s="152">
        <v>140.30000000000001</v>
      </c>
      <c r="EP319" s="152">
        <v>143.19999999999999</v>
      </c>
      <c r="EQ319" s="152">
        <v>140.9</v>
      </c>
      <c r="ER319" s="152">
        <v>141.30000000000001</v>
      </c>
      <c r="ES319" s="152">
        <v>141</v>
      </c>
      <c r="ET319" s="152">
        <v>141.1</v>
      </c>
      <c r="EU319" s="152">
        <v>144.1</v>
      </c>
      <c r="EV319" s="152">
        <v>144</v>
      </c>
      <c r="EW319" s="152">
        <v>144.5</v>
      </c>
    </row>
    <row r="320" spans="1:153">
      <c r="A320" s="141" t="s">
        <v>7674</v>
      </c>
      <c r="B320" s="141" t="s">
        <v>7675</v>
      </c>
      <c r="C320" s="142">
        <v>1.9359999999999999E-2</v>
      </c>
      <c r="D320" s="143">
        <v>108.8</v>
      </c>
      <c r="E320" s="143">
        <v>109.7</v>
      </c>
      <c r="F320" s="143">
        <v>110.3</v>
      </c>
      <c r="G320" s="143">
        <v>111.7</v>
      </c>
      <c r="H320" s="143">
        <v>112.5</v>
      </c>
      <c r="I320" s="143">
        <v>114.2</v>
      </c>
      <c r="J320" s="143">
        <v>117.6</v>
      </c>
      <c r="K320" s="143">
        <v>119.5</v>
      </c>
      <c r="L320" s="143">
        <v>120.1</v>
      </c>
      <c r="M320" s="143">
        <v>120.5</v>
      </c>
      <c r="N320" s="143">
        <v>121.1</v>
      </c>
      <c r="O320" s="143">
        <v>121.8</v>
      </c>
      <c r="P320" s="143">
        <v>121.4</v>
      </c>
      <c r="Q320" s="143">
        <v>120.3</v>
      </c>
      <c r="R320" s="143">
        <v>118.1</v>
      </c>
      <c r="S320" s="143">
        <v>117.7</v>
      </c>
      <c r="T320" s="143">
        <v>118</v>
      </c>
      <c r="U320" s="143">
        <v>117.8</v>
      </c>
      <c r="V320" s="143">
        <v>118.4</v>
      </c>
      <c r="W320" s="143">
        <v>118.8</v>
      </c>
      <c r="X320" s="143">
        <v>118.5</v>
      </c>
      <c r="Y320" s="143">
        <v>115.1</v>
      </c>
      <c r="Z320" s="143">
        <v>115.2</v>
      </c>
      <c r="AA320" s="143">
        <v>113.7</v>
      </c>
      <c r="AB320" s="143">
        <v>113.2</v>
      </c>
      <c r="AC320" s="143">
        <v>113.4</v>
      </c>
      <c r="AD320" s="143">
        <v>114</v>
      </c>
      <c r="AE320" s="143">
        <v>113.7</v>
      </c>
      <c r="AF320" s="143">
        <v>113.4</v>
      </c>
      <c r="AG320" s="143">
        <v>113.2</v>
      </c>
      <c r="AH320" s="143">
        <v>115.1</v>
      </c>
      <c r="AI320" s="143">
        <v>114.6</v>
      </c>
      <c r="AJ320" s="143">
        <v>112.8</v>
      </c>
      <c r="AK320" s="143">
        <v>112</v>
      </c>
      <c r="AL320" s="143">
        <v>110.3</v>
      </c>
      <c r="AM320" s="143">
        <v>109.5</v>
      </c>
      <c r="AN320" s="143">
        <v>105.4</v>
      </c>
      <c r="AO320" s="143">
        <v>103.8</v>
      </c>
      <c r="AP320" s="143">
        <v>105.6</v>
      </c>
      <c r="AQ320" s="143">
        <v>105.6</v>
      </c>
      <c r="AR320" s="143">
        <v>105.4</v>
      </c>
      <c r="AS320" s="143">
        <v>108.1</v>
      </c>
      <c r="AT320" s="143">
        <v>107.9</v>
      </c>
      <c r="AU320" s="143">
        <v>108.2</v>
      </c>
      <c r="AV320" s="143">
        <v>106.7</v>
      </c>
      <c r="AW320" s="143">
        <v>105.9</v>
      </c>
      <c r="AX320" s="143">
        <v>107</v>
      </c>
      <c r="AY320" s="143">
        <v>106.5</v>
      </c>
      <c r="AZ320" s="143">
        <v>105.2</v>
      </c>
      <c r="BA320" s="143">
        <v>104.5</v>
      </c>
      <c r="BB320" s="143">
        <v>105.6</v>
      </c>
      <c r="BC320" s="143">
        <v>106.4</v>
      </c>
      <c r="BD320" s="143">
        <v>104.9</v>
      </c>
      <c r="BE320" s="143">
        <v>105</v>
      </c>
      <c r="BF320" s="143">
        <v>104.9</v>
      </c>
      <c r="BG320" s="143">
        <v>105</v>
      </c>
      <c r="BH320" s="143">
        <v>106.2</v>
      </c>
      <c r="BI320" s="143">
        <v>107.4</v>
      </c>
      <c r="BJ320" s="143">
        <v>107.6</v>
      </c>
      <c r="BK320" s="144">
        <v>107.8</v>
      </c>
      <c r="BL320" s="143">
        <v>107.4</v>
      </c>
      <c r="BM320" s="143">
        <v>107.3</v>
      </c>
      <c r="BN320" s="143">
        <v>107.4</v>
      </c>
      <c r="BO320" s="143">
        <v>108.5</v>
      </c>
      <c r="BP320" s="143">
        <v>108.8</v>
      </c>
      <c r="BQ320" s="143">
        <v>108</v>
      </c>
      <c r="BR320" s="145">
        <v>108.1</v>
      </c>
      <c r="BS320" s="145">
        <v>108.2</v>
      </c>
      <c r="BT320" s="145">
        <v>106.5</v>
      </c>
      <c r="BU320" s="145">
        <v>109.2</v>
      </c>
      <c r="BV320" s="145">
        <v>109.7</v>
      </c>
      <c r="BW320" s="145">
        <v>110.8</v>
      </c>
      <c r="BX320" s="145">
        <v>112.1</v>
      </c>
      <c r="BY320" s="145">
        <v>111.8</v>
      </c>
      <c r="BZ320" s="143">
        <v>112.2</v>
      </c>
      <c r="CA320" s="143">
        <v>112.6</v>
      </c>
      <c r="CB320" s="143">
        <v>112.7</v>
      </c>
      <c r="CC320" s="143">
        <v>112.8</v>
      </c>
      <c r="CD320" s="143">
        <v>113</v>
      </c>
      <c r="CE320" s="143">
        <v>113</v>
      </c>
      <c r="CF320" s="143">
        <v>113.5</v>
      </c>
      <c r="CG320" s="143">
        <v>114.2</v>
      </c>
      <c r="CH320" s="143">
        <v>113.4</v>
      </c>
      <c r="CI320" s="143">
        <v>113.5</v>
      </c>
      <c r="CJ320" s="146">
        <v>113.3</v>
      </c>
      <c r="CK320" s="146">
        <v>113.2</v>
      </c>
      <c r="CL320" s="146">
        <v>113.3</v>
      </c>
      <c r="CM320" s="147">
        <v>108.3</v>
      </c>
      <c r="CN320" s="147">
        <v>99.8</v>
      </c>
      <c r="CO320" s="147">
        <v>104.8</v>
      </c>
      <c r="CP320" s="148">
        <v>113.2</v>
      </c>
      <c r="CQ320" s="149">
        <v>113.2</v>
      </c>
      <c r="CR320" s="149">
        <v>113.4</v>
      </c>
      <c r="CS320" s="149">
        <v>113.6</v>
      </c>
      <c r="CT320" s="149">
        <v>113.4</v>
      </c>
      <c r="CU320" s="150">
        <v>113.4</v>
      </c>
      <c r="CV320" s="150">
        <v>113.8</v>
      </c>
      <c r="CW320" s="150">
        <v>115.6</v>
      </c>
      <c r="CX320" s="150">
        <v>110.9</v>
      </c>
      <c r="CY320" s="150">
        <v>113.7</v>
      </c>
      <c r="CZ320" s="150">
        <v>113.3</v>
      </c>
      <c r="DA320" s="150">
        <v>114.2</v>
      </c>
      <c r="DB320" s="151">
        <v>116.5</v>
      </c>
      <c r="DC320" s="151">
        <v>116.7</v>
      </c>
      <c r="DD320" s="151">
        <v>121.7</v>
      </c>
      <c r="DE320" s="151">
        <v>121.6</v>
      </c>
      <c r="DF320" s="151">
        <v>122.6</v>
      </c>
      <c r="DG320" s="151">
        <v>122.5</v>
      </c>
      <c r="DH320" s="151">
        <v>122.5</v>
      </c>
      <c r="DI320" s="151">
        <v>122.5</v>
      </c>
      <c r="DJ320" s="151">
        <v>123.1</v>
      </c>
      <c r="DK320" s="151">
        <v>123.2</v>
      </c>
      <c r="DL320" s="151">
        <v>127.9</v>
      </c>
      <c r="DM320" s="152">
        <v>131.1</v>
      </c>
      <c r="DN320" s="152">
        <v>131.1</v>
      </c>
      <c r="DO320" s="152">
        <v>130.9</v>
      </c>
      <c r="DP320" s="152">
        <v>130.9</v>
      </c>
      <c r="DQ320" s="152">
        <v>130.80000000000001</v>
      </c>
      <c r="DR320" s="152">
        <v>130.6</v>
      </c>
      <c r="DS320" s="152">
        <v>130.4</v>
      </c>
      <c r="DT320" s="152">
        <v>129.4</v>
      </c>
      <c r="DU320" s="152">
        <v>128.6</v>
      </c>
      <c r="DV320" s="152">
        <v>127.6</v>
      </c>
      <c r="DW320" s="152">
        <v>127.3</v>
      </c>
      <c r="DX320" s="152">
        <v>127</v>
      </c>
      <c r="DY320" s="152">
        <v>127.1</v>
      </c>
      <c r="DZ320" s="152">
        <v>126.8</v>
      </c>
      <c r="EA320" s="152">
        <v>128.1</v>
      </c>
      <c r="EB320" s="152">
        <v>127.4</v>
      </c>
      <c r="EC320" s="152">
        <v>127</v>
      </c>
      <c r="ED320" s="152">
        <v>127.9</v>
      </c>
      <c r="EE320" s="152">
        <v>127.5</v>
      </c>
      <c r="EF320" s="152">
        <v>127.3</v>
      </c>
      <c r="EG320" s="152">
        <v>127.1</v>
      </c>
      <c r="EH320" s="152">
        <v>128.30000000000001</v>
      </c>
      <c r="EI320" s="152">
        <v>131.1</v>
      </c>
      <c r="EJ320" s="152">
        <v>134.1</v>
      </c>
      <c r="EK320" s="152">
        <v>133.80000000000001</v>
      </c>
      <c r="EL320" s="152">
        <v>133.80000000000001</v>
      </c>
      <c r="EM320" s="152">
        <v>133.9</v>
      </c>
      <c r="EN320" s="152">
        <v>133.9</v>
      </c>
      <c r="EO320" s="152">
        <v>133.80000000000001</v>
      </c>
      <c r="EP320" s="152">
        <v>134.1</v>
      </c>
      <c r="EQ320" s="152">
        <v>134</v>
      </c>
      <c r="ER320" s="152">
        <v>133.19999999999999</v>
      </c>
      <c r="ES320" s="152">
        <v>133.19999999999999</v>
      </c>
      <c r="ET320" s="152">
        <v>135.80000000000001</v>
      </c>
      <c r="EU320" s="152">
        <v>137.1</v>
      </c>
      <c r="EV320" s="152">
        <v>138.6</v>
      </c>
      <c r="EW320" s="152">
        <v>139.4</v>
      </c>
    </row>
    <row r="321" spans="1:153">
      <c r="A321" s="141" t="s">
        <v>7676</v>
      </c>
      <c r="B321" s="141" t="s">
        <v>7677</v>
      </c>
      <c r="C321" s="142">
        <v>0.49330000000000002</v>
      </c>
      <c r="D321" s="143">
        <v>105.5</v>
      </c>
      <c r="E321" s="143">
        <v>105.9</v>
      </c>
      <c r="F321" s="143">
        <v>106.7</v>
      </c>
      <c r="G321" s="143">
        <v>109.5</v>
      </c>
      <c r="H321" s="143">
        <v>109.9</v>
      </c>
      <c r="I321" s="143">
        <v>110</v>
      </c>
      <c r="J321" s="143">
        <v>110.2</v>
      </c>
      <c r="K321" s="143">
        <v>112</v>
      </c>
      <c r="L321" s="143">
        <v>111.5</v>
      </c>
      <c r="M321" s="143">
        <v>112.5</v>
      </c>
      <c r="N321" s="143">
        <v>111.8</v>
      </c>
      <c r="O321" s="143">
        <v>112.7</v>
      </c>
      <c r="P321" s="143">
        <v>112.5</v>
      </c>
      <c r="Q321" s="143">
        <v>114.4</v>
      </c>
      <c r="R321" s="143">
        <v>114.7</v>
      </c>
      <c r="S321" s="143">
        <v>116.3</v>
      </c>
      <c r="T321" s="143">
        <v>116.5</v>
      </c>
      <c r="U321" s="143">
        <v>116.8</v>
      </c>
      <c r="V321" s="143">
        <v>115.6</v>
      </c>
      <c r="W321" s="143">
        <v>117.5</v>
      </c>
      <c r="X321" s="143">
        <v>119.2</v>
      </c>
      <c r="Y321" s="143">
        <v>118.1</v>
      </c>
      <c r="Z321" s="143">
        <v>119.1</v>
      </c>
      <c r="AA321" s="143">
        <v>119.4</v>
      </c>
      <c r="AB321" s="143">
        <v>118.4</v>
      </c>
      <c r="AC321" s="143">
        <v>120.5</v>
      </c>
      <c r="AD321" s="143">
        <v>121</v>
      </c>
      <c r="AE321" s="143">
        <v>122</v>
      </c>
      <c r="AF321" s="143">
        <v>121.9</v>
      </c>
      <c r="AG321" s="143">
        <v>121.6</v>
      </c>
      <c r="AH321" s="143">
        <v>123.5</v>
      </c>
      <c r="AI321" s="143">
        <v>124.2</v>
      </c>
      <c r="AJ321" s="143">
        <v>124.7</v>
      </c>
      <c r="AK321" s="143">
        <v>124.1</v>
      </c>
      <c r="AL321" s="143">
        <v>122.6</v>
      </c>
      <c r="AM321" s="143">
        <v>123.1</v>
      </c>
      <c r="AN321" s="143">
        <v>123.4</v>
      </c>
      <c r="AO321" s="143">
        <v>132.5</v>
      </c>
      <c r="AP321" s="143">
        <v>132.1</v>
      </c>
      <c r="AQ321" s="143">
        <v>132.9</v>
      </c>
      <c r="AR321" s="143">
        <v>131.4</v>
      </c>
      <c r="AS321" s="143">
        <v>129.80000000000001</v>
      </c>
      <c r="AT321" s="143">
        <v>131</v>
      </c>
      <c r="AU321" s="143">
        <v>129.9</v>
      </c>
      <c r="AV321" s="143">
        <v>129.1</v>
      </c>
      <c r="AW321" s="143">
        <v>128.19999999999999</v>
      </c>
      <c r="AX321" s="143">
        <v>127.7</v>
      </c>
      <c r="AY321" s="143">
        <v>128.19999999999999</v>
      </c>
      <c r="AZ321" s="143">
        <v>127.8</v>
      </c>
      <c r="BA321" s="143">
        <v>126.9</v>
      </c>
      <c r="BB321" s="143">
        <v>125.6</v>
      </c>
      <c r="BC321" s="143">
        <v>127</v>
      </c>
      <c r="BD321" s="143">
        <v>128.30000000000001</v>
      </c>
      <c r="BE321" s="143">
        <v>129.69999999999999</v>
      </c>
      <c r="BF321" s="143">
        <v>125.7</v>
      </c>
      <c r="BG321" s="143">
        <v>126.1</v>
      </c>
      <c r="BH321" s="143">
        <v>126.7</v>
      </c>
      <c r="BI321" s="143">
        <v>127.3</v>
      </c>
      <c r="BJ321" s="143">
        <v>128.19999999999999</v>
      </c>
      <c r="BK321" s="144">
        <v>127.8</v>
      </c>
      <c r="BL321" s="143">
        <v>128.9</v>
      </c>
      <c r="BM321" s="143">
        <v>130</v>
      </c>
      <c r="BN321" s="143">
        <v>131.1</v>
      </c>
      <c r="BO321" s="143">
        <v>131.19999999999999</v>
      </c>
      <c r="BP321" s="143">
        <v>131.4</v>
      </c>
      <c r="BQ321" s="143">
        <v>132.30000000000001</v>
      </c>
      <c r="BR321" s="145">
        <v>130.69999999999999</v>
      </c>
      <c r="BS321" s="145">
        <v>130.6</v>
      </c>
      <c r="BT321" s="145">
        <v>133</v>
      </c>
      <c r="BU321" s="145">
        <v>131.69999999999999</v>
      </c>
      <c r="BV321" s="145">
        <v>133.30000000000001</v>
      </c>
      <c r="BW321" s="145">
        <v>133.19999999999999</v>
      </c>
      <c r="BX321" s="145">
        <v>133.69999999999999</v>
      </c>
      <c r="BY321" s="145">
        <v>135.30000000000001</v>
      </c>
      <c r="BZ321" s="143">
        <v>134.6</v>
      </c>
      <c r="CA321" s="143">
        <v>135.19999999999999</v>
      </c>
      <c r="CB321" s="143">
        <v>136.80000000000001</v>
      </c>
      <c r="CC321" s="143">
        <v>135.80000000000001</v>
      </c>
      <c r="CD321" s="143">
        <v>135.9</v>
      </c>
      <c r="CE321" s="143">
        <v>136.9</v>
      </c>
      <c r="CF321" s="143">
        <v>137.4</v>
      </c>
      <c r="CG321" s="143">
        <v>137.19999999999999</v>
      </c>
      <c r="CH321" s="143">
        <v>138.30000000000001</v>
      </c>
      <c r="CI321" s="143">
        <v>137.4</v>
      </c>
      <c r="CJ321" s="146">
        <v>135.30000000000001</v>
      </c>
      <c r="CK321" s="146">
        <v>135.4</v>
      </c>
      <c r="CL321" s="146">
        <v>134.9</v>
      </c>
      <c r="CM321" s="147">
        <v>135.6</v>
      </c>
      <c r="CN321" s="147">
        <v>136</v>
      </c>
      <c r="CO321" s="147">
        <v>135.69999999999999</v>
      </c>
      <c r="CP321" s="148">
        <v>135.19999999999999</v>
      </c>
      <c r="CQ321" s="149">
        <v>135.80000000000001</v>
      </c>
      <c r="CR321" s="149">
        <v>135.69999999999999</v>
      </c>
      <c r="CS321" s="149">
        <v>135.1</v>
      </c>
      <c r="CT321" s="149">
        <v>135.4</v>
      </c>
      <c r="CU321" s="150">
        <v>135.19999999999999</v>
      </c>
      <c r="CV321" s="150">
        <v>134.80000000000001</v>
      </c>
      <c r="CW321" s="150">
        <v>136.69999999999999</v>
      </c>
      <c r="CX321" s="150">
        <v>136.4</v>
      </c>
      <c r="CY321" s="150">
        <v>136.80000000000001</v>
      </c>
      <c r="CZ321" s="150">
        <v>137.19999999999999</v>
      </c>
      <c r="DA321" s="150">
        <v>136.6</v>
      </c>
      <c r="DB321" s="151">
        <v>135</v>
      </c>
      <c r="DC321" s="151">
        <v>136.6</v>
      </c>
      <c r="DD321" s="151">
        <v>136.30000000000001</v>
      </c>
      <c r="DE321" s="151">
        <v>138.19999999999999</v>
      </c>
      <c r="DF321" s="151">
        <v>138.1</v>
      </c>
      <c r="DG321" s="151">
        <v>139.19999999999999</v>
      </c>
      <c r="DH321" s="151">
        <v>140.6</v>
      </c>
      <c r="DI321" s="151">
        <v>140.5</v>
      </c>
      <c r="DJ321" s="151">
        <v>140.4</v>
      </c>
      <c r="DK321" s="151">
        <v>141.19999999999999</v>
      </c>
      <c r="DL321" s="151">
        <v>141.1</v>
      </c>
      <c r="DM321" s="152">
        <v>140.6</v>
      </c>
      <c r="DN321" s="152">
        <v>141.9</v>
      </c>
      <c r="DO321" s="152">
        <v>143</v>
      </c>
      <c r="DP321" s="152">
        <v>143.1</v>
      </c>
      <c r="DQ321" s="152">
        <v>142.6</v>
      </c>
      <c r="DR321" s="152">
        <v>143.5</v>
      </c>
      <c r="DS321" s="152">
        <v>145.1</v>
      </c>
      <c r="DT321" s="152">
        <v>147.69999999999999</v>
      </c>
      <c r="DU321" s="152">
        <v>140.1</v>
      </c>
      <c r="DV321" s="152">
        <v>140.80000000000001</v>
      </c>
      <c r="DW321" s="152">
        <v>142.4</v>
      </c>
      <c r="DX321" s="152">
        <v>142.4</v>
      </c>
      <c r="DY321" s="152">
        <v>141.30000000000001</v>
      </c>
      <c r="DZ321" s="152">
        <v>141.1</v>
      </c>
      <c r="EA321" s="152">
        <v>141.30000000000001</v>
      </c>
      <c r="EB321" s="152">
        <v>141.19999999999999</v>
      </c>
      <c r="EC321" s="152">
        <v>141.19999999999999</v>
      </c>
      <c r="ED321" s="152">
        <v>140.69999999999999</v>
      </c>
      <c r="EE321" s="152">
        <v>140.80000000000001</v>
      </c>
      <c r="EF321" s="152">
        <v>142</v>
      </c>
      <c r="EG321" s="152">
        <v>143.5</v>
      </c>
      <c r="EH321" s="152">
        <v>143.30000000000001</v>
      </c>
      <c r="EI321" s="152">
        <v>143.30000000000001</v>
      </c>
      <c r="EJ321" s="152">
        <v>143.80000000000001</v>
      </c>
      <c r="EK321" s="152">
        <v>146.30000000000001</v>
      </c>
      <c r="EL321" s="152">
        <v>147.4</v>
      </c>
      <c r="EM321" s="152">
        <v>147.9</v>
      </c>
      <c r="EN321" s="152">
        <v>148.4</v>
      </c>
      <c r="EO321" s="152">
        <v>148.6</v>
      </c>
      <c r="EP321" s="152">
        <v>149.9</v>
      </c>
      <c r="EQ321" s="152">
        <v>149</v>
      </c>
      <c r="ER321" s="152">
        <v>149.69999999999999</v>
      </c>
      <c r="ES321" s="152">
        <v>149.5</v>
      </c>
      <c r="ET321" s="152">
        <v>149.30000000000001</v>
      </c>
      <c r="EU321" s="152">
        <v>149</v>
      </c>
      <c r="EV321" s="152">
        <v>149</v>
      </c>
      <c r="EW321" s="152">
        <v>147.6</v>
      </c>
    </row>
    <row r="322" spans="1:153">
      <c r="A322" s="141" t="s">
        <v>7678</v>
      </c>
      <c r="B322" s="141" t="s">
        <v>7679</v>
      </c>
      <c r="C322" s="142">
        <v>0.19458</v>
      </c>
      <c r="D322" s="143">
        <v>103.3</v>
      </c>
      <c r="E322" s="143">
        <v>102.8</v>
      </c>
      <c r="F322" s="143">
        <v>104.7</v>
      </c>
      <c r="G322" s="143">
        <v>106.4</v>
      </c>
      <c r="H322" s="143">
        <v>106.4</v>
      </c>
      <c r="I322" s="143">
        <v>106.6</v>
      </c>
      <c r="J322" s="143">
        <v>105.9</v>
      </c>
      <c r="K322" s="143">
        <v>107.3</v>
      </c>
      <c r="L322" s="143">
        <v>106.6</v>
      </c>
      <c r="M322" s="143">
        <v>108</v>
      </c>
      <c r="N322" s="143">
        <v>108.4</v>
      </c>
      <c r="O322" s="143">
        <v>108.8</v>
      </c>
      <c r="P322" s="143">
        <v>109.1</v>
      </c>
      <c r="Q322" s="143">
        <v>110.3</v>
      </c>
      <c r="R322" s="143">
        <v>108.6</v>
      </c>
      <c r="S322" s="143">
        <v>111.5</v>
      </c>
      <c r="T322" s="143">
        <v>110.3</v>
      </c>
      <c r="U322" s="143">
        <v>109.9</v>
      </c>
      <c r="V322" s="143">
        <v>110</v>
      </c>
      <c r="W322" s="143">
        <v>113.2</v>
      </c>
      <c r="X322" s="143">
        <v>114.5</v>
      </c>
      <c r="Y322" s="143">
        <v>114.2</v>
      </c>
      <c r="Z322" s="143">
        <v>113.3</v>
      </c>
      <c r="AA322" s="143">
        <v>114.9</v>
      </c>
      <c r="AB322" s="143">
        <v>114</v>
      </c>
      <c r="AC322" s="143">
        <v>115.3</v>
      </c>
      <c r="AD322" s="143">
        <v>116.7</v>
      </c>
      <c r="AE322" s="143">
        <v>118.2</v>
      </c>
      <c r="AF322" s="143">
        <v>117.3</v>
      </c>
      <c r="AG322" s="143">
        <v>117.7</v>
      </c>
      <c r="AH322" s="143">
        <v>118.2</v>
      </c>
      <c r="AI322" s="143">
        <v>119</v>
      </c>
      <c r="AJ322" s="143">
        <v>120.5</v>
      </c>
      <c r="AK322" s="143">
        <v>120.8</v>
      </c>
      <c r="AL322" s="143">
        <v>118.3</v>
      </c>
      <c r="AM322" s="143">
        <v>119.8</v>
      </c>
      <c r="AN322" s="143">
        <v>122.4</v>
      </c>
      <c r="AO322" s="143">
        <v>124.2</v>
      </c>
      <c r="AP322" s="143">
        <v>124.6</v>
      </c>
      <c r="AQ322" s="143">
        <v>125</v>
      </c>
      <c r="AR322" s="143">
        <v>124.3</v>
      </c>
      <c r="AS322" s="143">
        <v>124.9</v>
      </c>
      <c r="AT322" s="143">
        <v>125.4</v>
      </c>
      <c r="AU322" s="143">
        <v>126.1</v>
      </c>
      <c r="AV322" s="143">
        <v>120.8</v>
      </c>
      <c r="AW322" s="143">
        <v>119.3</v>
      </c>
      <c r="AX322" s="143">
        <v>119.4</v>
      </c>
      <c r="AY322" s="143">
        <v>118.2</v>
      </c>
      <c r="AZ322" s="143">
        <v>119.4</v>
      </c>
      <c r="BA322" s="143">
        <v>120.6</v>
      </c>
      <c r="BB322" s="143">
        <v>119.7</v>
      </c>
      <c r="BC322" s="143">
        <v>118.6</v>
      </c>
      <c r="BD322" s="143">
        <v>119.7</v>
      </c>
      <c r="BE322" s="143">
        <v>119.5</v>
      </c>
      <c r="BF322" s="143">
        <v>117</v>
      </c>
      <c r="BG322" s="143">
        <v>118</v>
      </c>
      <c r="BH322" s="143">
        <v>120.9</v>
      </c>
      <c r="BI322" s="143">
        <v>120.5</v>
      </c>
      <c r="BJ322" s="143">
        <v>120</v>
      </c>
      <c r="BK322" s="144">
        <v>120.2</v>
      </c>
      <c r="BL322" s="143">
        <v>120.7</v>
      </c>
      <c r="BM322" s="143">
        <v>121.7</v>
      </c>
      <c r="BN322" s="143">
        <v>121.9</v>
      </c>
      <c r="BO322" s="143">
        <v>122.3</v>
      </c>
      <c r="BP322" s="143">
        <v>123.2</v>
      </c>
      <c r="BQ322" s="143">
        <v>123.9</v>
      </c>
      <c r="BR322" s="145">
        <v>122</v>
      </c>
      <c r="BS322" s="145">
        <v>120.8</v>
      </c>
      <c r="BT322" s="145">
        <v>120.5</v>
      </c>
      <c r="BU322" s="145">
        <v>120.4</v>
      </c>
      <c r="BV322" s="145">
        <v>119.3</v>
      </c>
      <c r="BW322" s="145">
        <v>120</v>
      </c>
      <c r="BX322" s="145">
        <v>119.1</v>
      </c>
      <c r="BY322" s="145">
        <v>119.2</v>
      </c>
      <c r="BZ322" s="143">
        <v>120.8</v>
      </c>
      <c r="CA322" s="143">
        <v>120</v>
      </c>
      <c r="CB322" s="143">
        <v>121</v>
      </c>
      <c r="CC322" s="143">
        <v>121.6</v>
      </c>
      <c r="CD322" s="143">
        <v>121.1</v>
      </c>
      <c r="CE322" s="143">
        <v>121</v>
      </c>
      <c r="CF322" s="143">
        <v>121.1</v>
      </c>
      <c r="CG322" s="143">
        <v>122.2</v>
      </c>
      <c r="CH322" s="143">
        <v>123</v>
      </c>
      <c r="CI322" s="143">
        <v>122.1</v>
      </c>
      <c r="CJ322" s="146">
        <v>123</v>
      </c>
      <c r="CK322" s="146">
        <v>121.5</v>
      </c>
      <c r="CL322" s="146">
        <v>122.1</v>
      </c>
      <c r="CM322" s="147">
        <v>123.6</v>
      </c>
      <c r="CN322" s="147">
        <v>123.5</v>
      </c>
      <c r="CO322" s="147">
        <v>122.6</v>
      </c>
      <c r="CP322" s="148">
        <v>123.2</v>
      </c>
      <c r="CQ322" s="149">
        <v>125.6</v>
      </c>
      <c r="CR322" s="149">
        <v>125.5</v>
      </c>
      <c r="CS322" s="149">
        <v>123.8</v>
      </c>
      <c r="CT322" s="149">
        <v>123.2</v>
      </c>
      <c r="CU322" s="150">
        <v>123</v>
      </c>
      <c r="CV322" s="150">
        <v>122.3</v>
      </c>
      <c r="CW322" s="150">
        <v>122.7</v>
      </c>
      <c r="CX322" s="150">
        <v>123.7</v>
      </c>
      <c r="CY322" s="150">
        <v>126.5</v>
      </c>
      <c r="CZ322" s="150">
        <v>126.6</v>
      </c>
      <c r="DA322" s="150">
        <v>125.2</v>
      </c>
      <c r="DB322" s="151">
        <v>125.8</v>
      </c>
      <c r="DC322" s="151">
        <v>125.3</v>
      </c>
      <c r="DD322" s="151">
        <v>126.1</v>
      </c>
      <c r="DE322" s="151">
        <v>127.8</v>
      </c>
      <c r="DF322" s="151">
        <v>126.9</v>
      </c>
      <c r="DG322" s="151">
        <v>128.30000000000001</v>
      </c>
      <c r="DH322" s="151">
        <v>127.9</v>
      </c>
      <c r="DI322" s="151">
        <v>129.19999999999999</v>
      </c>
      <c r="DJ322" s="151">
        <v>129.80000000000001</v>
      </c>
      <c r="DK322" s="151">
        <v>130.80000000000001</v>
      </c>
      <c r="DL322" s="151">
        <v>129.9</v>
      </c>
      <c r="DM322" s="152">
        <v>129.5</v>
      </c>
      <c r="DN322" s="152">
        <v>129.5</v>
      </c>
      <c r="DO322" s="152">
        <v>130.4</v>
      </c>
      <c r="DP322" s="152">
        <v>130.9</v>
      </c>
      <c r="DQ322" s="152">
        <v>130.4</v>
      </c>
      <c r="DR322" s="152">
        <v>133</v>
      </c>
      <c r="DS322" s="152">
        <v>134.19999999999999</v>
      </c>
      <c r="DT322" s="152">
        <v>134.30000000000001</v>
      </c>
      <c r="DU322" s="152">
        <v>135.6</v>
      </c>
      <c r="DV322" s="152">
        <v>137</v>
      </c>
      <c r="DW322" s="152">
        <v>137.6</v>
      </c>
      <c r="DX322" s="152">
        <v>138.4</v>
      </c>
      <c r="DY322" s="152">
        <v>137.9</v>
      </c>
      <c r="DZ322" s="152">
        <v>137.80000000000001</v>
      </c>
      <c r="EA322" s="152">
        <v>137.30000000000001</v>
      </c>
      <c r="EB322" s="152">
        <v>137.9</v>
      </c>
      <c r="EC322" s="152">
        <v>137.80000000000001</v>
      </c>
      <c r="ED322" s="152">
        <v>138.5</v>
      </c>
      <c r="EE322" s="152">
        <v>138.69999999999999</v>
      </c>
      <c r="EF322" s="152">
        <v>140.4</v>
      </c>
      <c r="EG322" s="152">
        <v>142.4</v>
      </c>
      <c r="EH322" s="152">
        <v>141.9</v>
      </c>
      <c r="EI322" s="152">
        <v>142.19999999999999</v>
      </c>
      <c r="EJ322" s="152">
        <v>142.6</v>
      </c>
      <c r="EK322" s="152">
        <v>143.80000000000001</v>
      </c>
      <c r="EL322" s="152">
        <v>144.6</v>
      </c>
      <c r="EM322" s="152">
        <v>144.4</v>
      </c>
      <c r="EN322" s="152">
        <v>145.1</v>
      </c>
      <c r="EO322" s="152">
        <v>144.80000000000001</v>
      </c>
      <c r="EP322" s="152">
        <v>145.6</v>
      </c>
      <c r="EQ322" s="152">
        <v>145</v>
      </c>
      <c r="ER322" s="152">
        <v>146.1</v>
      </c>
      <c r="ES322" s="152">
        <v>147.6</v>
      </c>
      <c r="ET322" s="152">
        <v>147.5</v>
      </c>
      <c r="EU322" s="152">
        <v>145.4</v>
      </c>
      <c r="EV322" s="152">
        <v>146.1</v>
      </c>
      <c r="EW322" s="152">
        <v>145.9</v>
      </c>
    </row>
    <row r="323" spans="1:153">
      <c r="A323" s="141" t="s">
        <v>7680</v>
      </c>
      <c r="B323" s="141" t="s">
        <v>7681</v>
      </c>
      <c r="C323" s="142">
        <v>0.11558</v>
      </c>
      <c r="D323" s="143">
        <v>103.8</v>
      </c>
      <c r="E323" s="143">
        <v>104.1</v>
      </c>
      <c r="F323" s="143">
        <v>105.6</v>
      </c>
      <c r="G323" s="143">
        <v>107.6</v>
      </c>
      <c r="H323" s="143">
        <v>110.1</v>
      </c>
      <c r="I323" s="143">
        <v>108.7</v>
      </c>
      <c r="J323" s="143">
        <v>108.4</v>
      </c>
      <c r="K323" s="143">
        <v>106.7</v>
      </c>
      <c r="L323" s="143">
        <v>108.1</v>
      </c>
      <c r="M323" s="143">
        <v>109.4</v>
      </c>
      <c r="N323" s="143">
        <v>108.7</v>
      </c>
      <c r="O323" s="143">
        <v>108.5</v>
      </c>
      <c r="P323" s="143">
        <v>106.7</v>
      </c>
      <c r="Q323" s="143">
        <v>109.5</v>
      </c>
      <c r="R323" s="143">
        <v>108.8</v>
      </c>
      <c r="S323" s="143">
        <v>109.9</v>
      </c>
      <c r="T323" s="143">
        <v>112.1</v>
      </c>
      <c r="U323" s="143">
        <v>112.9</v>
      </c>
      <c r="V323" s="143">
        <v>109.9</v>
      </c>
      <c r="W323" s="143">
        <v>111</v>
      </c>
      <c r="X323" s="143">
        <v>112.7</v>
      </c>
      <c r="Y323" s="143">
        <v>114</v>
      </c>
      <c r="Z323" s="143">
        <v>116.8</v>
      </c>
      <c r="AA323" s="143">
        <v>115.6</v>
      </c>
      <c r="AB323" s="143">
        <v>111.5</v>
      </c>
      <c r="AC323" s="143">
        <v>112.7</v>
      </c>
      <c r="AD323" s="143">
        <v>112.3</v>
      </c>
      <c r="AE323" s="143">
        <v>112.1</v>
      </c>
      <c r="AF323" s="143">
        <v>114</v>
      </c>
      <c r="AG323" s="143">
        <v>114.1</v>
      </c>
      <c r="AH323" s="143">
        <v>114.7</v>
      </c>
      <c r="AI323" s="143">
        <v>114</v>
      </c>
      <c r="AJ323" s="143">
        <v>114.5</v>
      </c>
      <c r="AK323" s="143">
        <v>113.9</v>
      </c>
      <c r="AL323" s="143">
        <v>113.6</v>
      </c>
      <c r="AM323" s="143">
        <v>115</v>
      </c>
      <c r="AN323" s="143">
        <v>113.5</v>
      </c>
      <c r="AO323" s="143">
        <v>116.6</v>
      </c>
      <c r="AP323" s="143">
        <v>114.2</v>
      </c>
      <c r="AQ323" s="143">
        <v>113.1</v>
      </c>
      <c r="AR323" s="143">
        <v>114.1</v>
      </c>
      <c r="AS323" s="143">
        <v>113.2</v>
      </c>
      <c r="AT323" s="143">
        <v>113.7</v>
      </c>
      <c r="AU323" s="143">
        <v>111.9</v>
      </c>
      <c r="AV323" s="143">
        <v>112.3</v>
      </c>
      <c r="AW323" s="143">
        <v>112.3</v>
      </c>
      <c r="AX323" s="143">
        <v>111.7</v>
      </c>
      <c r="AY323" s="143">
        <v>111.3</v>
      </c>
      <c r="AZ323" s="143">
        <v>106.2</v>
      </c>
      <c r="BA323" s="143">
        <v>105</v>
      </c>
      <c r="BB323" s="143">
        <v>105.9</v>
      </c>
      <c r="BC323" s="143">
        <v>110.1</v>
      </c>
      <c r="BD323" s="143">
        <v>107.6</v>
      </c>
      <c r="BE323" s="143">
        <v>108.1</v>
      </c>
      <c r="BF323" s="143">
        <v>106.4</v>
      </c>
      <c r="BG323" s="143">
        <v>108</v>
      </c>
      <c r="BH323" s="143">
        <v>111.4</v>
      </c>
      <c r="BI323" s="143">
        <v>111.3</v>
      </c>
      <c r="BJ323" s="143">
        <v>111.5</v>
      </c>
      <c r="BK323" s="144">
        <v>110.2</v>
      </c>
      <c r="BL323" s="143">
        <v>110.7</v>
      </c>
      <c r="BM323" s="143">
        <v>108.8</v>
      </c>
      <c r="BN323" s="143">
        <v>110.9</v>
      </c>
      <c r="BO323" s="143">
        <v>109.2</v>
      </c>
      <c r="BP323" s="143">
        <v>109.8</v>
      </c>
      <c r="BQ323" s="143">
        <v>109.1</v>
      </c>
      <c r="BR323" s="145">
        <v>112.8</v>
      </c>
      <c r="BS323" s="145">
        <v>111.4</v>
      </c>
      <c r="BT323" s="145">
        <v>114.4</v>
      </c>
      <c r="BU323" s="145">
        <v>113.3</v>
      </c>
      <c r="BV323" s="145">
        <v>113.8</v>
      </c>
      <c r="BW323" s="145">
        <v>113.1</v>
      </c>
      <c r="BX323" s="145">
        <v>114</v>
      </c>
      <c r="BY323" s="145">
        <v>115.1</v>
      </c>
      <c r="BZ323" s="143">
        <v>115.6</v>
      </c>
      <c r="CA323" s="143">
        <v>113.5</v>
      </c>
      <c r="CB323" s="143">
        <v>114.2</v>
      </c>
      <c r="CC323" s="143">
        <v>113.3</v>
      </c>
      <c r="CD323" s="143">
        <v>113.3</v>
      </c>
      <c r="CE323" s="143">
        <v>116.2</v>
      </c>
      <c r="CF323" s="143">
        <v>117.1</v>
      </c>
      <c r="CG323" s="143">
        <v>117</v>
      </c>
      <c r="CH323" s="143">
        <v>116.9</v>
      </c>
      <c r="CI323" s="143">
        <v>117.3</v>
      </c>
      <c r="CJ323" s="146">
        <v>112.5</v>
      </c>
      <c r="CK323" s="146">
        <v>113.2</v>
      </c>
      <c r="CL323" s="146">
        <v>113.1</v>
      </c>
      <c r="CM323" s="147">
        <v>112.8</v>
      </c>
      <c r="CN323" s="147">
        <v>113.1</v>
      </c>
      <c r="CO323" s="147">
        <v>113</v>
      </c>
      <c r="CP323" s="148">
        <v>113.5</v>
      </c>
      <c r="CQ323" s="149">
        <v>113</v>
      </c>
      <c r="CR323" s="149">
        <v>112.5</v>
      </c>
      <c r="CS323" s="149">
        <v>113.3</v>
      </c>
      <c r="CT323" s="149">
        <v>112.7</v>
      </c>
      <c r="CU323" s="150">
        <v>113.4</v>
      </c>
      <c r="CV323" s="150">
        <v>112.5</v>
      </c>
      <c r="CW323" s="150">
        <v>113.3</v>
      </c>
      <c r="CX323" s="150">
        <v>111.8</v>
      </c>
      <c r="CY323" s="150">
        <v>109.4</v>
      </c>
      <c r="CZ323" s="150">
        <v>110.7</v>
      </c>
      <c r="DA323" s="150">
        <v>112.1</v>
      </c>
      <c r="DB323" s="151">
        <v>111.4</v>
      </c>
      <c r="DC323" s="151">
        <v>113</v>
      </c>
      <c r="DD323" s="151">
        <v>113</v>
      </c>
      <c r="DE323" s="151">
        <v>113.8</v>
      </c>
      <c r="DF323" s="151">
        <v>114.7</v>
      </c>
      <c r="DG323" s="151">
        <v>115.9</v>
      </c>
      <c r="DH323" s="151">
        <v>117.2</v>
      </c>
      <c r="DI323" s="151">
        <v>117.8</v>
      </c>
      <c r="DJ323" s="151">
        <v>119.4</v>
      </c>
      <c r="DK323" s="151">
        <v>118</v>
      </c>
      <c r="DL323" s="151">
        <v>119.4</v>
      </c>
      <c r="DM323" s="152">
        <v>118.9</v>
      </c>
      <c r="DN323" s="152">
        <v>119.8</v>
      </c>
      <c r="DO323" s="152">
        <v>118</v>
      </c>
      <c r="DP323" s="152">
        <v>119.7</v>
      </c>
      <c r="DQ323" s="152">
        <v>118.7</v>
      </c>
      <c r="DR323" s="152">
        <v>120.1</v>
      </c>
      <c r="DS323" s="152">
        <v>121.7</v>
      </c>
      <c r="DT323" s="152">
        <v>123.8</v>
      </c>
      <c r="DU323" s="152">
        <v>125.2</v>
      </c>
      <c r="DV323" s="152">
        <v>124.2</v>
      </c>
      <c r="DW323" s="152">
        <v>126</v>
      </c>
      <c r="DX323" s="152">
        <v>125.6</v>
      </c>
      <c r="DY323" s="152">
        <v>123.4</v>
      </c>
      <c r="DZ323" s="152">
        <v>123.4</v>
      </c>
      <c r="EA323" s="152">
        <v>123</v>
      </c>
      <c r="EB323" s="152">
        <v>122.6</v>
      </c>
      <c r="EC323" s="152">
        <v>123.1</v>
      </c>
      <c r="ED323" s="152">
        <v>122.9</v>
      </c>
      <c r="EE323" s="152">
        <v>122.1</v>
      </c>
      <c r="EF323" s="152">
        <v>123.5</v>
      </c>
      <c r="EG323" s="152">
        <v>123.6</v>
      </c>
      <c r="EH323" s="152">
        <v>125.6</v>
      </c>
      <c r="EI323" s="152">
        <v>124.6</v>
      </c>
      <c r="EJ323" s="152">
        <v>125.1</v>
      </c>
      <c r="EK323" s="152">
        <v>124.6</v>
      </c>
      <c r="EL323" s="152">
        <v>124.8</v>
      </c>
      <c r="EM323" s="152">
        <v>126.9</v>
      </c>
      <c r="EN323" s="152">
        <v>126.4</v>
      </c>
      <c r="EO323" s="152">
        <v>125.9</v>
      </c>
      <c r="EP323" s="152">
        <v>126.1</v>
      </c>
      <c r="EQ323" s="152">
        <v>124.6</v>
      </c>
      <c r="ER323" s="152">
        <v>124.5</v>
      </c>
      <c r="ES323" s="152">
        <v>124.6</v>
      </c>
      <c r="ET323" s="152">
        <v>124.7</v>
      </c>
      <c r="EU323" s="152">
        <v>124.8</v>
      </c>
      <c r="EV323" s="152">
        <v>124.8</v>
      </c>
      <c r="EW323" s="152">
        <v>124.7</v>
      </c>
    </row>
    <row r="324" spans="1:153">
      <c r="A324" s="141" t="s">
        <v>7682</v>
      </c>
      <c r="B324" s="141" t="s">
        <v>7683</v>
      </c>
      <c r="C324" s="142">
        <v>0.18314</v>
      </c>
      <c r="D324" s="143">
        <v>108.8</v>
      </c>
      <c r="E324" s="143">
        <v>110.3</v>
      </c>
      <c r="F324" s="143">
        <v>109.6</v>
      </c>
      <c r="G324" s="143">
        <v>114</v>
      </c>
      <c r="H324" s="143">
        <v>113.4</v>
      </c>
      <c r="I324" s="143">
        <v>114.4</v>
      </c>
      <c r="J324" s="143">
        <v>115.9</v>
      </c>
      <c r="K324" s="143">
        <v>120.3</v>
      </c>
      <c r="L324" s="143">
        <v>118.7</v>
      </c>
      <c r="M324" s="143">
        <v>119.4</v>
      </c>
      <c r="N324" s="143">
        <v>117.2</v>
      </c>
      <c r="O324" s="143">
        <v>119.4</v>
      </c>
      <c r="P324" s="143">
        <v>119.8</v>
      </c>
      <c r="Q324" s="143">
        <v>122</v>
      </c>
      <c r="R324" s="143">
        <v>124.9</v>
      </c>
      <c r="S324" s="143">
        <v>125.5</v>
      </c>
      <c r="T324" s="143">
        <v>126</v>
      </c>
      <c r="U324" s="143">
        <v>126.5</v>
      </c>
      <c r="V324" s="143">
        <v>125.3</v>
      </c>
      <c r="W324" s="143">
        <v>126.1</v>
      </c>
      <c r="X324" s="143">
        <v>128.30000000000001</v>
      </c>
      <c r="Y324" s="143">
        <v>124.7</v>
      </c>
      <c r="Z324" s="143">
        <v>126.8</v>
      </c>
      <c r="AA324" s="143">
        <v>126.7</v>
      </c>
      <c r="AB324" s="143">
        <v>127.3</v>
      </c>
      <c r="AC324" s="143">
        <v>131.1</v>
      </c>
      <c r="AD324" s="143">
        <v>131.1</v>
      </c>
      <c r="AE324" s="143">
        <v>132.4</v>
      </c>
      <c r="AF324" s="143">
        <v>131.6</v>
      </c>
      <c r="AG324" s="143">
        <v>130.5</v>
      </c>
      <c r="AH324" s="143">
        <v>134.80000000000001</v>
      </c>
      <c r="AI324" s="143">
        <v>136.30000000000001</v>
      </c>
      <c r="AJ324" s="143">
        <v>135.69999999999999</v>
      </c>
      <c r="AK324" s="143">
        <v>134</v>
      </c>
      <c r="AL324" s="143">
        <v>132.80000000000001</v>
      </c>
      <c r="AM324" s="143">
        <v>131.80000000000001</v>
      </c>
      <c r="AN324" s="143">
        <v>130.80000000000001</v>
      </c>
      <c r="AO324" s="143">
        <v>151.30000000000001</v>
      </c>
      <c r="AP324" s="143">
        <v>151.4</v>
      </c>
      <c r="AQ324" s="143">
        <v>153.80000000000001</v>
      </c>
      <c r="AR324" s="143">
        <v>149.80000000000001</v>
      </c>
      <c r="AS324" s="143">
        <v>145.4</v>
      </c>
      <c r="AT324" s="143">
        <v>147.9</v>
      </c>
      <c r="AU324" s="143">
        <v>145.30000000000001</v>
      </c>
      <c r="AV324" s="143">
        <v>148.5</v>
      </c>
      <c r="AW324" s="143">
        <v>147.69999999999999</v>
      </c>
      <c r="AX324" s="143">
        <v>146.6</v>
      </c>
      <c r="AY324" s="143">
        <v>149.4</v>
      </c>
      <c r="AZ324" s="143">
        <v>150.4</v>
      </c>
      <c r="BA324" s="143">
        <v>147.4</v>
      </c>
      <c r="BB324" s="143">
        <v>144.30000000000001</v>
      </c>
      <c r="BC324" s="143">
        <v>146.6</v>
      </c>
      <c r="BD324" s="143">
        <v>150.6</v>
      </c>
      <c r="BE324" s="143">
        <v>154.1</v>
      </c>
      <c r="BF324" s="143">
        <v>147.1</v>
      </c>
      <c r="BG324" s="143">
        <v>146.30000000000001</v>
      </c>
      <c r="BH324" s="143">
        <v>142.69999999999999</v>
      </c>
      <c r="BI324" s="143">
        <v>144.6</v>
      </c>
      <c r="BJ324" s="143">
        <v>147.5</v>
      </c>
      <c r="BK324" s="144">
        <v>146.9</v>
      </c>
      <c r="BL324" s="143">
        <v>149.19999999999999</v>
      </c>
      <c r="BM324" s="143">
        <v>152.1</v>
      </c>
      <c r="BN324" s="143">
        <v>153.5</v>
      </c>
      <c r="BO324" s="143">
        <v>154.6</v>
      </c>
      <c r="BP324" s="143">
        <v>153.9</v>
      </c>
      <c r="BQ324" s="143">
        <v>155.9</v>
      </c>
      <c r="BR324" s="145">
        <v>151.30000000000001</v>
      </c>
      <c r="BS324" s="145">
        <v>153.1</v>
      </c>
      <c r="BT324" s="145">
        <v>158.1</v>
      </c>
      <c r="BU324" s="145">
        <v>155.30000000000001</v>
      </c>
      <c r="BV324" s="145">
        <v>160.4</v>
      </c>
      <c r="BW324" s="145">
        <v>159.69999999999999</v>
      </c>
      <c r="BX324" s="145">
        <v>161.5</v>
      </c>
      <c r="BY324" s="145">
        <v>165.3</v>
      </c>
      <c r="BZ324" s="143">
        <v>161.30000000000001</v>
      </c>
      <c r="CA324" s="143">
        <v>165.1</v>
      </c>
      <c r="CB324" s="143">
        <v>168</v>
      </c>
      <c r="CC324" s="143">
        <v>164.9</v>
      </c>
      <c r="CD324" s="143">
        <v>165.8</v>
      </c>
      <c r="CE324" s="143">
        <v>166.9</v>
      </c>
      <c r="CF324" s="143">
        <v>167.5</v>
      </c>
      <c r="CG324" s="143">
        <v>165.9</v>
      </c>
      <c r="CH324" s="143">
        <v>168.2</v>
      </c>
      <c r="CI324" s="143">
        <v>166.3</v>
      </c>
      <c r="CJ324" s="146">
        <v>162.69999999999999</v>
      </c>
      <c r="CK324" s="146">
        <v>164.1</v>
      </c>
      <c r="CL324" s="146">
        <v>162.30000000000001</v>
      </c>
      <c r="CM324" s="147">
        <v>162.6</v>
      </c>
      <c r="CN324" s="147">
        <v>163.80000000000001</v>
      </c>
      <c r="CO324" s="147">
        <v>163.80000000000001</v>
      </c>
      <c r="CP324" s="148">
        <v>161.80000000000001</v>
      </c>
      <c r="CQ324" s="149">
        <v>161</v>
      </c>
      <c r="CR324" s="149">
        <v>161.19999999999999</v>
      </c>
      <c r="CS324" s="149">
        <v>160.80000000000001</v>
      </c>
      <c r="CT324" s="149">
        <v>162.6</v>
      </c>
      <c r="CU324" s="150">
        <v>161.9</v>
      </c>
      <c r="CV324" s="150">
        <v>162.19999999999999</v>
      </c>
      <c r="CW324" s="150">
        <v>166.3</v>
      </c>
      <c r="CX324" s="150">
        <v>165.4</v>
      </c>
      <c r="CY324" s="150">
        <v>165.1</v>
      </c>
      <c r="CZ324" s="150">
        <v>165.1</v>
      </c>
      <c r="DA324" s="150">
        <v>164.2</v>
      </c>
      <c r="DB324" s="151">
        <v>159.6</v>
      </c>
      <c r="DC324" s="151">
        <v>163.5</v>
      </c>
      <c r="DD324" s="151">
        <v>161.9</v>
      </c>
      <c r="DE324" s="151">
        <v>164.6</v>
      </c>
      <c r="DF324" s="151">
        <v>164.7</v>
      </c>
      <c r="DG324" s="151">
        <v>165.6</v>
      </c>
      <c r="DH324" s="151">
        <v>168.9</v>
      </c>
      <c r="DI324" s="151">
        <v>167</v>
      </c>
      <c r="DJ324" s="151">
        <v>164.9</v>
      </c>
      <c r="DK324" s="151">
        <v>166.8</v>
      </c>
      <c r="DL324" s="151">
        <v>166.6</v>
      </c>
      <c r="DM324" s="152">
        <v>166.1</v>
      </c>
      <c r="DN324" s="152">
        <v>169.2</v>
      </c>
      <c r="DO324" s="152">
        <v>172.1</v>
      </c>
      <c r="DP324" s="152">
        <v>170.9</v>
      </c>
      <c r="DQ324" s="152">
        <v>170.7</v>
      </c>
      <c r="DR324" s="152">
        <v>169.4</v>
      </c>
      <c r="DS324" s="152">
        <v>171.3</v>
      </c>
      <c r="DT324" s="152">
        <v>177</v>
      </c>
      <c r="DU324" s="152">
        <v>154.30000000000001</v>
      </c>
      <c r="DV324" s="152">
        <v>155.19999999999999</v>
      </c>
      <c r="DW324" s="152">
        <v>157.80000000000001</v>
      </c>
      <c r="DX324" s="152">
        <v>157.1</v>
      </c>
      <c r="DY324" s="152">
        <v>156.19999999999999</v>
      </c>
      <c r="DZ324" s="152">
        <v>155.9</v>
      </c>
      <c r="EA324" s="152">
        <v>157.1</v>
      </c>
      <c r="EB324" s="152">
        <v>156.5</v>
      </c>
      <c r="EC324" s="152">
        <v>156.19999999999999</v>
      </c>
      <c r="ED324" s="152">
        <v>154.30000000000001</v>
      </c>
      <c r="EE324" s="152">
        <v>154.9</v>
      </c>
      <c r="EF324" s="152">
        <v>155.4</v>
      </c>
      <c r="EG324" s="152">
        <v>157.19999999999999</v>
      </c>
      <c r="EH324" s="152">
        <v>156</v>
      </c>
      <c r="EI324" s="152">
        <v>156.19999999999999</v>
      </c>
      <c r="EJ324" s="152">
        <v>157</v>
      </c>
      <c r="EK324" s="152">
        <v>162.80000000000001</v>
      </c>
      <c r="EL324" s="152">
        <v>164.5</v>
      </c>
      <c r="EM324" s="152">
        <v>165</v>
      </c>
      <c r="EN324" s="152">
        <v>165.7</v>
      </c>
      <c r="EO324" s="152">
        <v>167</v>
      </c>
      <c r="EP324" s="152">
        <v>169.4</v>
      </c>
      <c r="EQ324" s="152">
        <v>168.7</v>
      </c>
      <c r="ER324" s="152">
        <v>169.3</v>
      </c>
      <c r="ES324" s="152">
        <v>167.2</v>
      </c>
      <c r="ET324" s="152">
        <v>166.6</v>
      </c>
      <c r="EU324" s="152">
        <v>168</v>
      </c>
      <c r="EV324" s="152">
        <v>167.3</v>
      </c>
      <c r="EW324" s="152">
        <v>163.69999999999999</v>
      </c>
    </row>
    <row r="325" spans="1:153">
      <c r="A325" s="141" t="s">
        <v>7684</v>
      </c>
      <c r="B325" s="141" t="s">
        <v>7685</v>
      </c>
      <c r="C325" s="142">
        <v>3.5580000000000001E-2</v>
      </c>
      <c r="D325" s="143">
        <v>108.1</v>
      </c>
      <c r="E325" s="143">
        <v>108.6</v>
      </c>
      <c r="F325" s="143">
        <v>109</v>
      </c>
      <c r="G325" s="143">
        <v>109.6</v>
      </c>
      <c r="H325" s="143">
        <v>110.1</v>
      </c>
      <c r="I325" s="143">
        <v>109.5</v>
      </c>
      <c r="J325" s="143">
        <v>110.4</v>
      </c>
      <c r="K325" s="143">
        <v>110.4</v>
      </c>
      <c r="L325" s="143">
        <v>110.7</v>
      </c>
      <c r="M325" s="143">
        <v>114.6</v>
      </c>
      <c r="N325" s="143">
        <v>115.1</v>
      </c>
      <c r="O325" s="143">
        <v>115.3</v>
      </c>
      <c r="P325" s="143">
        <v>118.2</v>
      </c>
      <c r="Q325" s="143">
        <v>116.3</v>
      </c>
      <c r="R325" s="143">
        <v>116.5</v>
      </c>
      <c r="S325" s="143">
        <v>116.2</v>
      </c>
      <c r="T325" s="143">
        <v>115.5</v>
      </c>
      <c r="U325" s="143">
        <v>115.7</v>
      </c>
      <c r="V325" s="143">
        <v>114.2</v>
      </c>
      <c r="W325" s="143">
        <v>115.7</v>
      </c>
      <c r="X325" s="143">
        <v>115.4</v>
      </c>
      <c r="Y325" s="143">
        <v>114.3</v>
      </c>
      <c r="Z325" s="143">
        <v>116.4</v>
      </c>
      <c r="AA325" s="143">
        <v>115.5</v>
      </c>
      <c r="AB325" s="143">
        <v>117.8</v>
      </c>
      <c r="AC325" s="143">
        <v>118.6</v>
      </c>
      <c r="AD325" s="143">
        <v>118.9</v>
      </c>
      <c r="AE325" s="143">
        <v>119.6</v>
      </c>
      <c r="AF325" s="143">
        <v>122.2</v>
      </c>
      <c r="AG325" s="143">
        <v>122.2</v>
      </c>
      <c r="AH325" s="143">
        <v>125.4</v>
      </c>
      <c r="AI325" s="143">
        <v>126.7</v>
      </c>
      <c r="AJ325" s="143">
        <v>128.6</v>
      </c>
      <c r="AK325" s="143">
        <v>129</v>
      </c>
      <c r="AL325" s="143">
        <v>131.1</v>
      </c>
      <c r="AM325" s="143">
        <v>139.30000000000001</v>
      </c>
      <c r="AN325" s="143">
        <v>139.30000000000001</v>
      </c>
      <c r="AO325" s="143">
        <v>138.4</v>
      </c>
      <c r="AP325" s="143">
        <v>140.19999999999999</v>
      </c>
      <c r="AQ325" s="143">
        <v>138.4</v>
      </c>
      <c r="AR325" s="143">
        <v>139.5</v>
      </c>
      <c r="AS325" s="143">
        <v>138.5</v>
      </c>
      <c r="AT325" s="143">
        <v>139.30000000000001</v>
      </c>
      <c r="AU325" s="143">
        <v>139.80000000000001</v>
      </c>
      <c r="AV325" s="143">
        <v>140.30000000000001</v>
      </c>
      <c r="AW325" s="143">
        <v>142.5</v>
      </c>
      <c r="AX325" s="143">
        <v>142.1</v>
      </c>
      <c r="AY325" s="143">
        <v>142.80000000000001</v>
      </c>
      <c r="AZ325" s="143">
        <v>143.19999999999999</v>
      </c>
      <c r="BA325" s="143">
        <v>145.80000000000001</v>
      </c>
      <c r="BB325" s="143">
        <v>147</v>
      </c>
      <c r="BC325" s="143">
        <v>147.69999999999999</v>
      </c>
      <c r="BD325" s="143">
        <v>151.69999999999999</v>
      </c>
      <c r="BE325" s="143">
        <v>156.5</v>
      </c>
      <c r="BF325" s="143">
        <v>157.5</v>
      </c>
      <c r="BG325" s="143">
        <v>157.9</v>
      </c>
      <c r="BH325" s="143">
        <v>158.80000000000001</v>
      </c>
      <c r="BI325" s="143">
        <v>160.80000000000001</v>
      </c>
      <c r="BJ325" s="143">
        <v>159.4</v>
      </c>
      <c r="BK325" s="144">
        <v>159.5</v>
      </c>
      <c r="BL325" s="143">
        <v>160.5</v>
      </c>
      <c r="BM325" s="143">
        <v>160.5</v>
      </c>
      <c r="BN325" s="143">
        <v>164.5</v>
      </c>
      <c r="BO325" s="143">
        <v>163.30000000000001</v>
      </c>
      <c r="BP325" s="143">
        <v>163.30000000000001</v>
      </c>
      <c r="BQ325" s="143">
        <v>159</v>
      </c>
      <c r="BR325" s="145">
        <v>160.4</v>
      </c>
      <c r="BS325" s="145">
        <v>157.69999999999999</v>
      </c>
      <c r="BT325" s="145">
        <v>155.69999999999999</v>
      </c>
      <c r="BU325" s="145">
        <v>156.30000000000001</v>
      </c>
      <c r="BV325" s="145">
        <v>157.5</v>
      </c>
      <c r="BW325" s="145">
        <v>158.30000000000001</v>
      </c>
      <c r="BX325" s="145">
        <v>158.30000000000001</v>
      </c>
      <c r="BY325" s="145">
        <v>157.4</v>
      </c>
      <c r="BZ325" s="143">
        <v>158.30000000000001</v>
      </c>
      <c r="CA325" s="143">
        <v>156.5</v>
      </c>
      <c r="CB325" s="143">
        <v>156.5</v>
      </c>
      <c r="CC325" s="143">
        <v>156.4</v>
      </c>
      <c r="CD325" s="143">
        <v>158.5</v>
      </c>
      <c r="CE325" s="143">
        <v>159.69999999999999</v>
      </c>
      <c r="CF325" s="143">
        <v>157</v>
      </c>
      <c r="CG325" s="143">
        <v>157</v>
      </c>
      <c r="CH325" s="143">
        <v>157</v>
      </c>
      <c r="CI325" s="143">
        <v>171.2</v>
      </c>
      <c r="CJ325" s="146">
        <v>173.9</v>
      </c>
      <c r="CK325" s="146">
        <v>174.6</v>
      </c>
      <c r="CL325" s="146">
        <v>175.5</v>
      </c>
      <c r="CM325" s="147">
        <v>175.5</v>
      </c>
      <c r="CN325" s="147">
        <v>174.9</v>
      </c>
      <c r="CO325" s="147">
        <v>176.1</v>
      </c>
      <c r="CP325" s="148">
        <v>176.1</v>
      </c>
      <c r="CQ325" s="149">
        <v>176.3</v>
      </c>
      <c r="CR325" s="149">
        <v>177.8</v>
      </c>
      <c r="CS325" s="149">
        <v>178</v>
      </c>
      <c r="CT325" s="149">
        <v>178</v>
      </c>
      <c r="CU325" s="150">
        <v>178</v>
      </c>
      <c r="CV325" s="150">
        <v>177.3</v>
      </c>
      <c r="CW325" s="150">
        <v>176.9</v>
      </c>
      <c r="CX325" s="150">
        <v>179.8</v>
      </c>
      <c r="CY325" s="150">
        <v>180.2</v>
      </c>
      <c r="CZ325" s="150">
        <v>188</v>
      </c>
      <c r="DA325" s="150">
        <v>188.2</v>
      </c>
      <c r="DB325" s="151">
        <v>189.6</v>
      </c>
      <c r="DC325" s="151">
        <v>189.5</v>
      </c>
      <c r="DD325" s="151">
        <v>188.5</v>
      </c>
      <c r="DE325" s="151">
        <v>189.6</v>
      </c>
      <c r="DF325" s="151">
        <v>190.4</v>
      </c>
      <c r="DG325" s="151">
        <v>191.3</v>
      </c>
      <c r="DH325" s="151">
        <v>191.3</v>
      </c>
      <c r="DI325" s="151">
        <v>191.3</v>
      </c>
      <c r="DJ325" s="151">
        <v>194.5</v>
      </c>
      <c r="DK325" s="151">
        <v>194.2</v>
      </c>
      <c r="DL325" s="151">
        <v>193.8</v>
      </c>
      <c r="DM325" s="152">
        <v>193.8</v>
      </c>
      <c r="DN325" s="152">
        <v>194.5</v>
      </c>
      <c r="DO325" s="152">
        <v>194.4</v>
      </c>
      <c r="DP325" s="152">
        <v>194.5</v>
      </c>
      <c r="DQ325" s="152">
        <v>194.6</v>
      </c>
      <c r="DR325" s="152">
        <v>195.2</v>
      </c>
      <c r="DS325" s="152">
        <v>195.2</v>
      </c>
      <c r="DT325" s="152">
        <v>201.5</v>
      </c>
      <c r="DU325" s="152">
        <v>201.5</v>
      </c>
      <c r="DV325" s="152">
        <v>203</v>
      </c>
      <c r="DW325" s="152">
        <v>203.2</v>
      </c>
      <c r="DX325" s="152">
        <v>203.1</v>
      </c>
      <c r="DY325" s="152">
        <v>205.9</v>
      </c>
      <c r="DZ325" s="152">
        <v>205.7</v>
      </c>
      <c r="EA325" s="152">
        <v>206.6</v>
      </c>
      <c r="EB325" s="152">
        <v>205.6</v>
      </c>
      <c r="EC325" s="152">
        <v>203.2</v>
      </c>
      <c r="ED325" s="152">
        <v>203.2</v>
      </c>
      <c r="EE325" s="152">
        <v>205</v>
      </c>
      <c r="EF325" s="152">
        <v>204.6</v>
      </c>
      <c r="EG325" s="152">
        <v>206.2</v>
      </c>
      <c r="EH325" s="152">
        <v>207.3</v>
      </c>
      <c r="EI325" s="152">
        <v>201.8</v>
      </c>
      <c r="EJ325" s="152">
        <v>201.8</v>
      </c>
      <c r="EK325" s="152">
        <v>203.2</v>
      </c>
      <c r="EL325" s="152">
        <v>201.7</v>
      </c>
      <c r="EM325" s="152">
        <v>208.7</v>
      </c>
      <c r="EN325" s="152">
        <v>207.3</v>
      </c>
      <c r="EO325" s="152">
        <v>210.1</v>
      </c>
      <c r="EP325" s="152">
        <v>210.3</v>
      </c>
      <c r="EQ325" s="152">
        <v>214.1</v>
      </c>
      <c r="ER325" s="152">
        <v>214.3</v>
      </c>
      <c r="ES325" s="152">
        <v>215.3</v>
      </c>
      <c r="ET325" s="152">
        <v>215.4</v>
      </c>
      <c r="EU325" s="152">
        <v>215.6</v>
      </c>
      <c r="EV325" s="152">
        <v>215.9</v>
      </c>
      <c r="EW325" s="152">
        <v>216.4</v>
      </c>
    </row>
    <row r="326" spans="1:153">
      <c r="A326" s="141" t="s">
        <v>7686</v>
      </c>
      <c r="B326" s="141" t="s">
        <v>7687</v>
      </c>
      <c r="C326" s="142">
        <v>2.6960000000000001E-2</v>
      </c>
      <c r="D326" s="143">
        <v>110.3</v>
      </c>
      <c r="E326" s="143">
        <v>111</v>
      </c>
      <c r="F326" s="143">
        <v>111.5</v>
      </c>
      <c r="G326" s="143">
        <v>112.4</v>
      </c>
      <c r="H326" s="143">
        <v>113</v>
      </c>
      <c r="I326" s="143">
        <v>112.2</v>
      </c>
      <c r="J326" s="143">
        <v>112.4</v>
      </c>
      <c r="K326" s="143">
        <v>112.4</v>
      </c>
      <c r="L326" s="143">
        <v>112.7</v>
      </c>
      <c r="M326" s="143">
        <v>116.5</v>
      </c>
      <c r="N326" s="143">
        <v>117.2</v>
      </c>
      <c r="O326" s="143">
        <v>117.5</v>
      </c>
      <c r="P326" s="143">
        <v>121.2</v>
      </c>
      <c r="Q326" s="143">
        <v>118.5</v>
      </c>
      <c r="R326" s="143">
        <v>118.8</v>
      </c>
      <c r="S326" s="143">
        <v>118.4</v>
      </c>
      <c r="T326" s="143">
        <v>117.5</v>
      </c>
      <c r="U326" s="143">
        <v>117.9</v>
      </c>
      <c r="V326" s="143">
        <v>115.9</v>
      </c>
      <c r="W326" s="143">
        <v>117.9</v>
      </c>
      <c r="X326" s="143">
        <v>117.4</v>
      </c>
      <c r="Y326" s="143">
        <v>114.9</v>
      </c>
      <c r="Z326" s="143">
        <v>117.8</v>
      </c>
      <c r="AA326" s="143">
        <v>116.5</v>
      </c>
      <c r="AB326" s="143">
        <v>119.4</v>
      </c>
      <c r="AC326" s="143">
        <v>120.4</v>
      </c>
      <c r="AD326" s="143">
        <v>120.9</v>
      </c>
      <c r="AE326" s="143">
        <v>121.8</v>
      </c>
      <c r="AF326" s="143">
        <v>125.2</v>
      </c>
      <c r="AG326" s="143">
        <v>125.2</v>
      </c>
      <c r="AH326" s="143">
        <v>129.5</v>
      </c>
      <c r="AI326" s="143">
        <v>131.19999999999999</v>
      </c>
      <c r="AJ326" s="143">
        <v>133.69999999999999</v>
      </c>
      <c r="AK326" s="143">
        <v>134.30000000000001</v>
      </c>
      <c r="AL326" s="143">
        <v>137</v>
      </c>
      <c r="AM326" s="143">
        <v>147.80000000000001</v>
      </c>
      <c r="AN326" s="143">
        <v>148</v>
      </c>
      <c r="AO326" s="143">
        <v>146.80000000000001</v>
      </c>
      <c r="AP326" s="143">
        <v>149.19999999999999</v>
      </c>
      <c r="AQ326" s="143">
        <v>146.80000000000001</v>
      </c>
      <c r="AR326" s="143">
        <v>148</v>
      </c>
      <c r="AS326" s="143">
        <v>146.5</v>
      </c>
      <c r="AT326" s="143">
        <v>147.6</v>
      </c>
      <c r="AU326" s="143">
        <v>148.1</v>
      </c>
      <c r="AV326" s="143">
        <v>148.9</v>
      </c>
      <c r="AW326" s="143">
        <v>151.80000000000001</v>
      </c>
      <c r="AX326" s="143">
        <v>151.19999999999999</v>
      </c>
      <c r="AY326" s="143">
        <v>152.19999999999999</v>
      </c>
      <c r="AZ326" s="143">
        <v>152.69999999999999</v>
      </c>
      <c r="BA326" s="143">
        <v>156.1</v>
      </c>
      <c r="BB326" s="143">
        <v>157.69999999999999</v>
      </c>
      <c r="BC326" s="143">
        <v>158.69999999999999</v>
      </c>
      <c r="BD326" s="143">
        <v>163.9</v>
      </c>
      <c r="BE326" s="143">
        <v>170.4</v>
      </c>
      <c r="BF326" s="143">
        <v>171.7</v>
      </c>
      <c r="BG326" s="143">
        <v>172.2</v>
      </c>
      <c r="BH326" s="143">
        <v>173.4</v>
      </c>
      <c r="BI326" s="143">
        <v>176.1</v>
      </c>
      <c r="BJ326" s="143">
        <v>174.2</v>
      </c>
      <c r="BK326" s="144">
        <v>174.3</v>
      </c>
      <c r="BL326" s="143">
        <v>175.7</v>
      </c>
      <c r="BM326" s="143">
        <v>175.7</v>
      </c>
      <c r="BN326" s="143">
        <v>181.6</v>
      </c>
      <c r="BO326" s="143">
        <v>179.9</v>
      </c>
      <c r="BP326" s="143">
        <v>179.9</v>
      </c>
      <c r="BQ326" s="143">
        <v>173.8</v>
      </c>
      <c r="BR326" s="145">
        <v>175.6</v>
      </c>
      <c r="BS326" s="145">
        <v>175.6</v>
      </c>
      <c r="BT326" s="145">
        <v>172.9</v>
      </c>
      <c r="BU326" s="145">
        <v>173.7</v>
      </c>
      <c r="BV326" s="145">
        <v>175.4</v>
      </c>
      <c r="BW326" s="145">
        <v>176.6</v>
      </c>
      <c r="BX326" s="145">
        <v>176.6</v>
      </c>
      <c r="BY326" s="145">
        <v>175.4</v>
      </c>
      <c r="BZ326" s="143">
        <v>176.6</v>
      </c>
      <c r="CA326" s="143">
        <v>174.2</v>
      </c>
      <c r="CB326" s="143">
        <v>174.2</v>
      </c>
      <c r="CC326" s="143">
        <v>174.2</v>
      </c>
      <c r="CD326" s="143">
        <v>176.3</v>
      </c>
      <c r="CE326" s="143">
        <v>177.8</v>
      </c>
      <c r="CF326" s="143">
        <v>174.3</v>
      </c>
      <c r="CG326" s="143">
        <v>174.3</v>
      </c>
      <c r="CH326" s="143">
        <v>174.3</v>
      </c>
      <c r="CI326" s="143">
        <v>193</v>
      </c>
      <c r="CJ326" s="146">
        <v>196</v>
      </c>
      <c r="CK326" s="146">
        <v>196.9</v>
      </c>
      <c r="CL326" s="146">
        <v>198.1</v>
      </c>
      <c r="CM326" s="147">
        <v>198.1</v>
      </c>
      <c r="CN326" s="147">
        <v>198.1</v>
      </c>
      <c r="CO326" s="147">
        <v>199.7</v>
      </c>
      <c r="CP326" s="148">
        <v>199.7</v>
      </c>
      <c r="CQ326" s="149">
        <v>199.5</v>
      </c>
      <c r="CR326" s="149">
        <v>201.6</v>
      </c>
      <c r="CS326" s="149">
        <v>201.8</v>
      </c>
      <c r="CT326" s="149">
        <v>201.8</v>
      </c>
      <c r="CU326" s="150">
        <v>201.8</v>
      </c>
      <c r="CV326" s="150">
        <v>201.8</v>
      </c>
      <c r="CW326" s="150">
        <v>201.3</v>
      </c>
      <c r="CX326" s="150">
        <v>205.2</v>
      </c>
      <c r="CY326" s="150">
        <v>205.2</v>
      </c>
      <c r="CZ326" s="150">
        <v>215.5</v>
      </c>
      <c r="DA326" s="150">
        <v>215.5</v>
      </c>
      <c r="DB326" s="151">
        <v>217.4</v>
      </c>
      <c r="DC326" s="151">
        <v>217.2</v>
      </c>
      <c r="DD326" s="151">
        <v>215.9</v>
      </c>
      <c r="DE326" s="151">
        <v>217.9</v>
      </c>
      <c r="DF326" s="151">
        <v>218.8</v>
      </c>
      <c r="DG326" s="151">
        <v>219.8</v>
      </c>
      <c r="DH326" s="151">
        <v>219.8</v>
      </c>
      <c r="DI326" s="151">
        <v>219.8</v>
      </c>
      <c r="DJ326" s="151">
        <v>224.1</v>
      </c>
      <c r="DK326" s="151">
        <v>224.1</v>
      </c>
      <c r="DL326" s="151">
        <v>223.1</v>
      </c>
      <c r="DM326" s="152">
        <v>223.1</v>
      </c>
      <c r="DN326" s="152">
        <v>224.1</v>
      </c>
      <c r="DO326" s="152">
        <v>224.1</v>
      </c>
      <c r="DP326" s="152">
        <v>224.3</v>
      </c>
      <c r="DQ326" s="152">
        <v>224.3</v>
      </c>
      <c r="DR326" s="152">
        <v>225</v>
      </c>
      <c r="DS326" s="152">
        <v>225</v>
      </c>
      <c r="DT326" s="152">
        <v>233.4</v>
      </c>
      <c r="DU326" s="152">
        <v>233.4</v>
      </c>
      <c r="DV326" s="152">
        <v>235.4</v>
      </c>
      <c r="DW326" s="152">
        <v>235.7</v>
      </c>
      <c r="DX326" s="152">
        <v>235.7</v>
      </c>
      <c r="DY326" s="152">
        <v>239.6</v>
      </c>
      <c r="DZ326" s="152">
        <v>239.6</v>
      </c>
      <c r="EA326" s="152">
        <v>240.6</v>
      </c>
      <c r="EB326" s="152">
        <v>239.2</v>
      </c>
      <c r="EC326" s="152">
        <v>236.5</v>
      </c>
      <c r="ED326" s="152">
        <v>236.5</v>
      </c>
      <c r="EE326" s="152">
        <v>238.9</v>
      </c>
      <c r="EF326" s="152">
        <v>238.9</v>
      </c>
      <c r="EG326" s="152">
        <v>240.8</v>
      </c>
      <c r="EH326" s="152">
        <v>242.4</v>
      </c>
      <c r="EI326" s="152">
        <v>235.7</v>
      </c>
      <c r="EJ326" s="152">
        <v>235.7</v>
      </c>
      <c r="EK326" s="152">
        <v>237.6</v>
      </c>
      <c r="EL326" s="152">
        <v>235.7</v>
      </c>
      <c r="EM326" s="152">
        <v>244.8</v>
      </c>
      <c r="EN326" s="152">
        <v>242.8</v>
      </c>
      <c r="EO326" s="152">
        <v>246</v>
      </c>
      <c r="EP326" s="152">
        <v>246</v>
      </c>
      <c r="EQ326" s="152">
        <v>250.8</v>
      </c>
      <c r="ER326" s="152">
        <v>251.5</v>
      </c>
      <c r="ES326" s="152">
        <v>252.5</v>
      </c>
      <c r="ET326" s="152">
        <v>253.5</v>
      </c>
      <c r="EU326" s="152">
        <v>253.5</v>
      </c>
      <c r="EV326" s="152">
        <v>254.5</v>
      </c>
      <c r="EW326" s="152">
        <v>255.3</v>
      </c>
    </row>
    <row r="327" spans="1:153">
      <c r="A327" s="141" t="s">
        <v>7688</v>
      </c>
      <c r="B327" s="141" t="s">
        <v>7689</v>
      </c>
      <c r="C327" s="142">
        <v>8.6199999999999992E-3</v>
      </c>
      <c r="D327" s="143">
        <v>101</v>
      </c>
      <c r="E327" s="143">
        <v>101</v>
      </c>
      <c r="F327" s="143">
        <v>101</v>
      </c>
      <c r="G327" s="143">
        <v>101</v>
      </c>
      <c r="H327" s="143">
        <v>101</v>
      </c>
      <c r="I327" s="143">
        <v>101</v>
      </c>
      <c r="J327" s="143">
        <v>104.3</v>
      </c>
      <c r="K327" s="143">
        <v>104.3</v>
      </c>
      <c r="L327" s="143">
        <v>104.3</v>
      </c>
      <c r="M327" s="143">
        <v>108.4</v>
      </c>
      <c r="N327" s="143">
        <v>108.4</v>
      </c>
      <c r="O327" s="143">
        <v>108.4</v>
      </c>
      <c r="P327" s="143">
        <v>109.1</v>
      </c>
      <c r="Q327" s="143">
        <v>109.1</v>
      </c>
      <c r="R327" s="143">
        <v>109.1</v>
      </c>
      <c r="S327" s="143">
        <v>109.1</v>
      </c>
      <c r="T327" s="143">
        <v>109.1</v>
      </c>
      <c r="U327" s="143">
        <v>109.1</v>
      </c>
      <c r="V327" s="143">
        <v>109.1</v>
      </c>
      <c r="W327" s="143">
        <v>109.1</v>
      </c>
      <c r="X327" s="143">
        <v>109.1</v>
      </c>
      <c r="Y327" s="143">
        <v>112.3</v>
      </c>
      <c r="Z327" s="143">
        <v>112.3</v>
      </c>
      <c r="AA327" s="143">
        <v>112.3</v>
      </c>
      <c r="AB327" s="143">
        <v>112.7</v>
      </c>
      <c r="AC327" s="143">
        <v>112.7</v>
      </c>
      <c r="AD327" s="143">
        <v>112.7</v>
      </c>
      <c r="AE327" s="143">
        <v>112.7</v>
      </c>
      <c r="AF327" s="143">
        <v>112.7</v>
      </c>
      <c r="AG327" s="143">
        <v>112.7</v>
      </c>
      <c r="AH327" s="143">
        <v>112.7</v>
      </c>
      <c r="AI327" s="143">
        <v>112.7</v>
      </c>
      <c r="AJ327" s="143">
        <v>112.7</v>
      </c>
      <c r="AK327" s="143">
        <v>112.7</v>
      </c>
      <c r="AL327" s="143">
        <v>112.7</v>
      </c>
      <c r="AM327" s="143">
        <v>112.7</v>
      </c>
      <c r="AN327" s="143">
        <v>111.9</v>
      </c>
      <c r="AO327" s="143">
        <v>111.9</v>
      </c>
      <c r="AP327" s="143">
        <v>111.9</v>
      </c>
      <c r="AQ327" s="143">
        <v>111.9</v>
      </c>
      <c r="AR327" s="143">
        <v>113.1</v>
      </c>
      <c r="AS327" s="143">
        <v>113.3</v>
      </c>
      <c r="AT327" s="143">
        <v>113.3</v>
      </c>
      <c r="AU327" s="143">
        <v>113.5</v>
      </c>
      <c r="AV327" s="143">
        <v>113.5</v>
      </c>
      <c r="AW327" s="143">
        <v>113.5</v>
      </c>
      <c r="AX327" s="143">
        <v>113.5</v>
      </c>
      <c r="AY327" s="143">
        <v>113.5</v>
      </c>
      <c r="AZ327" s="143">
        <v>113.5</v>
      </c>
      <c r="BA327" s="143">
        <v>113.5</v>
      </c>
      <c r="BB327" s="143">
        <v>113.5</v>
      </c>
      <c r="BC327" s="143">
        <v>113.3</v>
      </c>
      <c r="BD327" s="143">
        <v>113.3</v>
      </c>
      <c r="BE327" s="143">
        <v>113.3</v>
      </c>
      <c r="BF327" s="143">
        <v>113.1</v>
      </c>
      <c r="BG327" s="143">
        <v>113.1</v>
      </c>
      <c r="BH327" s="143">
        <v>113.1</v>
      </c>
      <c r="BI327" s="143">
        <v>113.1</v>
      </c>
      <c r="BJ327" s="143">
        <v>113.1</v>
      </c>
      <c r="BK327" s="144">
        <v>113.1</v>
      </c>
      <c r="BL327" s="143">
        <v>112.9</v>
      </c>
      <c r="BM327" s="143">
        <v>112.9</v>
      </c>
      <c r="BN327" s="143">
        <v>111.2</v>
      </c>
      <c r="BO327" s="143">
        <v>111.6</v>
      </c>
      <c r="BP327" s="143">
        <v>111.6</v>
      </c>
      <c r="BQ327" s="143">
        <v>112.9</v>
      </c>
      <c r="BR327" s="145">
        <v>112.9</v>
      </c>
      <c r="BS327" s="145">
        <v>101.4</v>
      </c>
      <c r="BT327" s="145">
        <v>101.8</v>
      </c>
      <c r="BU327" s="145">
        <v>101.8</v>
      </c>
      <c r="BV327" s="145">
        <v>101.4</v>
      </c>
      <c r="BW327" s="145">
        <v>101</v>
      </c>
      <c r="BX327" s="145">
        <v>101</v>
      </c>
      <c r="BY327" s="145">
        <v>101</v>
      </c>
      <c r="BZ327" s="143">
        <v>101</v>
      </c>
      <c r="CA327" s="143">
        <v>101</v>
      </c>
      <c r="CB327" s="143">
        <v>101</v>
      </c>
      <c r="CC327" s="143">
        <v>101</v>
      </c>
      <c r="CD327" s="143">
        <v>103</v>
      </c>
      <c r="CE327" s="143">
        <v>103</v>
      </c>
      <c r="CF327" s="143">
        <v>103.1</v>
      </c>
      <c r="CG327" s="143">
        <v>103.1</v>
      </c>
      <c r="CH327" s="143">
        <v>103.1</v>
      </c>
      <c r="CI327" s="143">
        <v>102.7</v>
      </c>
      <c r="CJ327" s="146">
        <v>104.7</v>
      </c>
      <c r="CK327" s="146">
        <v>104.7</v>
      </c>
      <c r="CL327" s="146">
        <v>104.7</v>
      </c>
      <c r="CM327" s="147">
        <v>104.7</v>
      </c>
      <c r="CN327" s="147">
        <v>102.2</v>
      </c>
      <c r="CO327" s="147">
        <v>102.2</v>
      </c>
      <c r="CP327" s="148">
        <v>102.2</v>
      </c>
      <c r="CQ327" s="149">
        <v>103.5</v>
      </c>
      <c r="CR327" s="149">
        <v>103.5</v>
      </c>
      <c r="CS327" s="149">
        <v>103.5</v>
      </c>
      <c r="CT327" s="149">
        <v>103.5</v>
      </c>
      <c r="CU327" s="150">
        <v>103.5</v>
      </c>
      <c r="CV327" s="150">
        <v>100.5</v>
      </c>
      <c r="CW327" s="150">
        <v>100.5</v>
      </c>
      <c r="CX327" s="150">
        <v>100.5</v>
      </c>
      <c r="CY327" s="150">
        <v>102.2</v>
      </c>
      <c r="CZ327" s="150">
        <v>102</v>
      </c>
      <c r="DA327" s="150">
        <v>103</v>
      </c>
      <c r="DB327" s="151">
        <v>103</v>
      </c>
      <c r="DC327" s="151">
        <v>103</v>
      </c>
      <c r="DD327" s="151">
        <v>103</v>
      </c>
      <c r="DE327" s="151">
        <v>101.3</v>
      </c>
      <c r="DF327" s="151">
        <v>101.3</v>
      </c>
      <c r="DG327" s="151">
        <v>102</v>
      </c>
      <c r="DH327" s="151">
        <v>102</v>
      </c>
      <c r="DI327" s="151">
        <v>102</v>
      </c>
      <c r="DJ327" s="151">
        <v>102</v>
      </c>
      <c r="DK327" s="151">
        <v>100.6</v>
      </c>
      <c r="DL327" s="151">
        <v>102</v>
      </c>
      <c r="DM327" s="152">
        <v>102</v>
      </c>
      <c r="DN327" s="152">
        <v>102</v>
      </c>
      <c r="DO327" s="152">
        <v>101.7</v>
      </c>
      <c r="DP327" s="152">
        <v>101.6</v>
      </c>
      <c r="DQ327" s="152">
        <v>101.8</v>
      </c>
      <c r="DR327" s="152">
        <v>101.8</v>
      </c>
      <c r="DS327" s="152">
        <v>101.8</v>
      </c>
      <c r="DT327" s="152">
        <v>101.8</v>
      </c>
      <c r="DU327" s="152">
        <v>101.8</v>
      </c>
      <c r="DV327" s="152">
        <v>101.8</v>
      </c>
      <c r="DW327" s="152">
        <v>101.7</v>
      </c>
      <c r="DX327" s="152">
        <v>101.1</v>
      </c>
      <c r="DY327" s="152">
        <v>100.6</v>
      </c>
      <c r="DZ327" s="152">
        <v>99.5</v>
      </c>
      <c r="EA327" s="152">
        <v>100.5</v>
      </c>
      <c r="EB327" s="152">
        <v>100.5</v>
      </c>
      <c r="EC327" s="152">
        <v>99</v>
      </c>
      <c r="ED327" s="152">
        <v>99</v>
      </c>
      <c r="EE327" s="152">
        <v>99</v>
      </c>
      <c r="EF327" s="152">
        <v>97.2</v>
      </c>
      <c r="EG327" s="152">
        <v>97.7</v>
      </c>
      <c r="EH327" s="152">
        <v>97.7</v>
      </c>
      <c r="EI327" s="152">
        <v>95.8</v>
      </c>
      <c r="EJ327" s="152">
        <v>95.9</v>
      </c>
      <c r="EK327" s="152">
        <v>95.3</v>
      </c>
      <c r="EL327" s="152">
        <v>95.5</v>
      </c>
      <c r="EM327" s="152">
        <v>95.7</v>
      </c>
      <c r="EN327" s="152">
        <v>96.3</v>
      </c>
      <c r="EO327" s="152">
        <v>97.6</v>
      </c>
      <c r="EP327" s="152">
        <v>98.4</v>
      </c>
      <c r="EQ327" s="152">
        <v>99.1</v>
      </c>
      <c r="ER327" s="152">
        <v>98</v>
      </c>
      <c r="ES327" s="152">
        <v>98.7</v>
      </c>
      <c r="ET327" s="152">
        <v>96.2</v>
      </c>
      <c r="EU327" s="152">
        <v>97.1</v>
      </c>
      <c r="EV327" s="152">
        <v>95.1</v>
      </c>
      <c r="EW327" s="152">
        <v>94.9</v>
      </c>
    </row>
    <row r="328" spans="1:153">
      <c r="A328" s="141" t="s">
        <v>7690</v>
      </c>
      <c r="B328" s="141" t="s">
        <v>7691</v>
      </c>
      <c r="C328" s="142">
        <v>0.11876</v>
      </c>
      <c r="D328" s="143">
        <v>110.7</v>
      </c>
      <c r="E328" s="143">
        <v>120.1</v>
      </c>
      <c r="F328" s="143">
        <v>107.5</v>
      </c>
      <c r="G328" s="143">
        <v>100.5</v>
      </c>
      <c r="H328" s="143">
        <v>104.6</v>
      </c>
      <c r="I328" s="143">
        <v>111.3</v>
      </c>
      <c r="J328" s="143">
        <v>118.9</v>
      </c>
      <c r="K328" s="143">
        <v>120.7</v>
      </c>
      <c r="L328" s="143">
        <v>121.2</v>
      </c>
      <c r="M328" s="143">
        <v>125.5</v>
      </c>
      <c r="N328" s="143">
        <v>126.4</v>
      </c>
      <c r="O328" s="143">
        <v>121.8</v>
      </c>
      <c r="P328" s="143">
        <v>125.8</v>
      </c>
      <c r="Q328" s="143">
        <v>122.6</v>
      </c>
      <c r="R328" s="143">
        <v>124.5</v>
      </c>
      <c r="S328" s="143">
        <v>126.8</v>
      </c>
      <c r="T328" s="143">
        <v>129</v>
      </c>
      <c r="U328" s="143">
        <v>128.80000000000001</v>
      </c>
      <c r="V328" s="143">
        <v>128.80000000000001</v>
      </c>
      <c r="W328" s="143">
        <v>140.69999999999999</v>
      </c>
      <c r="X328" s="143">
        <v>132.6</v>
      </c>
      <c r="Y328" s="143">
        <v>145.30000000000001</v>
      </c>
      <c r="Z328" s="143">
        <v>140.6</v>
      </c>
      <c r="AA328" s="143">
        <v>136.19999999999999</v>
      </c>
      <c r="AB328" s="143">
        <v>140.19999999999999</v>
      </c>
      <c r="AC328" s="143">
        <v>146</v>
      </c>
      <c r="AD328" s="143">
        <v>145.1</v>
      </c>
      <c r="AE328" s="143">
        <v>142.69999999999999</v>
      </c>
      <c r="AF328" s="143">
        <v>140.30000000000001</v>
      </c>
      <c r="AG328" s="143">
        <v>135.6</v>
      </c>
      <c r="AH328" s="143">
        <v>140.19999999999999</v>
      </c>
      <c r="AI328" s="143">
        <v>136.6</v>
      </c>
      <c r="AJ328" s="143">
        <v>134</v>
      </c>
      <c r="AK328" s="143">
        <v>141.4</v>
      </c>
      <c r="AL328" s="143">
        <v>132.4</v>
      </c>
      <c r="AM328" s="143">
        <v>136.9</v>
      </c>
      <c r="AN328" s="143">
        <v>136.5</v>
      </c>
      <c r="AO328" s="143">
        <v>135.6</v>
      </c>
      <c r="AP328" s="143">
        <v>134.6</v>
      </c>
      <c r="AQ328" s="143">
        <v>137.5</v>
      </c>
      <c r="AR328" s="143">
        <v>141.5</v>
      </c>
      <c r="AS328" s="143">
        <v>139.6</v>
      </c>
      <c r="AT328" s="143">
        <v>136.6</v>
      </c>
      <c r="AU328" s="143">
        <v>140.4</v>
      </c>
      <c r="AV328" s="143">
        <v>138.9</v>
      </c>
      <c r="AW328" s="143">
        <v>139.30000000000001</v>
      </c>
      <c r="AX328" s="143">
        <v>140.5</v>
      </c>
      <c r="AY328" s="143">
        <v>143.1</v>
      </c>
      <c r="AZ328" s="143">
        <v>142.5</v>
      </c>
      <c r="BA328" s="143">
        <v>141.69999999999999</v>
      </c>
      <c r="BB328" s="143">
        <v>139</v>
      </c>
      <c r="BC328" s="143">
        <v>140</v>
      </c>
      <c r="BD328" s="143">
        <v>140.69999999999999</v>
      </c>
      <c r="BE328" s="143">
        <v>141</v>
      </c>
      <c r="BF328" s="143">
        <v>137.9</v>
      </c>
      <c r="BG328" s="143">
        <v>139.80000000000001</v>
      </c>
      <c r="BH328" s="143">
        <v>140.5</v>
      </c>
      <c r="BI328" s="143">
        <v>141.5</v>
      </c>
      <c r="BJ328" s="143">
        <v>140.6</v>
      </c>
      <c r="BK328" s="144">
        <v>138.69999999999999</v>
      </c>
      <c r="BL328" s="143">
        <v>139.30000000000001</v>
      </c>
      <c r="BM328" s="143">
        <v>137.69999999999999</v>
      </c>
      <c r="BN328" s="143">
        <v>137.9</v>
      </c>
      <c r="BO328" s="143">
        <v>137.4</v>
      </c>
      <c r="BP328" s="143">
        <v>138.4</v>
      </c>
      <c r="BQ328" s="143">
        <v>140.80000000000001</v>
      </c>
      <c r="BR328" s="145">
        <v>138.4</v>
      </c>
      <c r="BS328" s="145">
        <v>130.5</v>
      </c>
      <c r="BT328" s="145">
        <v>128.30000000000001</v>
      </c>
      <c r="BU328" s="145">
        <v>128.9</v>
      </c>
      <c r="BV328" s="145">
        <v>128.80000000000001</v>
      </c>
      <c r="BW328" s="145">
        <v>128.1</v>
      </c>
      <c r="BX328" s="145">
        <v>128.5</v>
      </c>
      <c r="BY328" s="145">
        <v>128.5</v>
      </c>
      <c r="BZ328" s="143">
        <v>126.7</v>
      </c>
      <c r="CA328" s="143">
        <v>123.4</v>
      </c>
      <c r="CB328" s="143">
        <v>122.6</v>
      </c>
      <c r="CC328" s="143">
        <v>121.2</v>
      </c>
      <c r="CD328" s="143">
        <v>119.8</v>
      </c>
      <c r="CE328" s="143">
        <v>120.4</v>
      </c>
      <c r="CF328" s="143">
        <v>122.7</v>
      </c>
      <c r="CG328" s="143">
        <v>124</v>
      </c>
      <c r="CH328" s="143">
        <v>122.1</v>
      </c>
      <c r="CI328" s="143">
        <v>129.9</v>
      </c>
      <c r="CJ328" s="146">
        <v>123.3</v>
      </c>
      <c r="CK328" s="146">
        <v>126</v>
      </c>
      <c r="CL328" s="146">
        <v>129.19999999999999</v>
      </c>
      <c r="CM328" s="147">
        <v>131.4</v>
      </c>
      <c r="CN328" s="147">
        <v>129.69999999999999</v>
      </c>
      <c r="CO328" s="147">
        <v>128.69999999999999</v>
      </c>
      <c r="CP328" s="148">
        <v>131.5</v>
      </c>
      <c r="CQ328" s="149">
        <v>121.6</v>
      </c>
      <c r="CR328" s="149">
        <v>121.2</v>
      </c>
      <c r="CS328" s="149">
        <v>122.3</v>
      </c>
      <c r="CT328" s="149">
        <v>121.5</v>
      </c>
      <c r="CU328" s="150">
        <v>123.4</v>
      </c>
      <c r="CV328" s="150">
        <v>123.4</v>
      </c>
      <c r="CW328" s="150">
        <v>118.6</v>
      </c>
      <c r="CX328" s="150">
        <v>124.5</v>
      </c>
      <c r="CY328" s="150">
        <v>124.7</v>
      </c>
      <c r="CZ328" s="150">
        <v>124.6</v>
      </c>
      <c r="DA328" s="150">
        <v>127.5</v>
      </c>
      <c r="DB328" s="151">
        <v>125.5</v>
      </c>
      <c r="DC328" s="151">
        <v>127.5</v>
      </c>
      <c r="DD328" s="151">
        <v>126.2</v>
      </c>
      <c r="DE328" s="151">
        <v>127.2</v>
      </c>
      <c r="DF328" s="151">
        <v>127.8</v>
      </c>
      <c r="DG328" s="151">
        <v>130</v>
      </c>
      <c r="DH328" s="151">
        <v>127.9</v>
      </c>
      <c r="DI328" s="151">
        <v>128.9</v>
      </c>
      <c r="DJ328" s="151">
        <v>129.9</v>
      </c>
      <c r="DK328" s="151">
        <v>132.80000000000001</v>
      </c>
      <c r="DL328" s="151">
        <v>135.1</v>
      </c>
      <c r="DM328" s="152">
        <v>137.69999999999999</v>
      </c>
      <c r="DN328" s="152">
        <v>134.19999999999999</v>
      </c>
      <c r="DO328" s="152">
        <v>134.19999999999999</v>
      </c>
      <c r="DP328" s="152">
        <v>135.9</v>
      </c>
      <c r="DQ328" s="152">
        <v>133.19999999999999</v>
      </c>
      <c r="DR328" s="152">
        <v>135.9</v>
      </c>
      <c r="DS328" s="152">
        <v>138.1</v>
      </c>
      <c r="DT328" s="152">
        <v>134.1</v>
      </c>
      <c r="DU328" s="152">
        <v>136.19999999999999</v>
      </c>
      <c r="DV328" s="152">
        <v>133.80000000000001</v>
      </c>
      <c r="DW328" s="152">
        <v>135.9</v>
      </c>
      <c r="DX328" s="152">
        <v>139.69999999999999</v>
      </c>
      <c r="DY328" s="152">
        <v>138.4</v>
      </c>
      <c r="DZ328" s="152">
        <v>136</v>
      </c>
      <c r="EA328" s="152">
        <v>137</v>
      </c>
      <c r="EB328" s="152">
        <v>136.19999999999999</v>
      </c>
      <c r="EC328" s="152">
        <v>137.6</v>
      </c>
      <c r="ED328" s="152">
        <v>137.6</v>
      </c>
      <c r="EE328" s="152">
        <v>137.9</v>
      </c>
      <c r="EF328" s="152">
        <v>139.4</v>
      </c>
      <c r="EG328" s="152">
        <v>140.4</v>
      </c>
      <c r="EH328" s="152">
        <v>141.6</v>
      </c>
      <c r="EI328" s="152">
        <v>139.1</v>
      </c>
      <c r="EJ328" s="152">
        <v>139.80000000000001</v>
      </c>
      <c r="EK328" s="152">
        <v>138.69999999999999</v>
      </c>
      <c r="EL328" s="152">
        <v>139.1</v>
      </c>
      <c r="EM328" s="152">
        <v>139.6</v>
      </c>
      <c r="EN328" s="152">
        <v>139.80000000000001</v>
      </c>
      <c r="EO328" s="152">
        <v>139.80000000000001</v>
      </c>
      <c r="EP328" s="152">
        <v>139.69999999999999</v>
      </c>
      <c r="EQ328" s="152">
        <v>140</v>
      </c>
      <c r="ER328" s="152">
        <v>139.9</v>
      </c>
      <c r="ES328" s="152">
        <v>140.30000000000001</v>
      </c>
      <c r="ET328" s="152">
        <v>141.4</v>
      </c>
      <c r="EU328" s="152">
        <v>141.19999999999999</v>
      </c>
      <c r="EV328" s="152">
        <v>141.1</v>
      </c>
      <c r="EW328" s="152">
        <v>140.9</v>
      </c>
    </row>
    <row r="329" spans="1:153">
      <c r="A329" s="141" t="s">
        <v>7692</v>
      </c>
      <c r="B329" s="141" t="s">
        <v>7693</v>
      </c>
      <c r="C329" s="142">
        <v>9.6500000000000006E-3</v>
      </c>
      <c r="D329" s="143">
        <v>99.8</v>
      </c>
      <c r="E329" s="143">
        <v>102.5</v>
      </c>
      <c r="F329" s="143">
        <v>104.5</v>
      </c>
      <c r="G329" s="143">
        <v>101.6</v>
      </c>
      <c r="H329" s="143">
        <v>103.4</v>
      </c>
      <c r="I329" s="143">
        <v>101.2</v>
      </c>
      <c r="J329" s="143">
        <v>104.8</v>
      </c>
      <c r="K329" s="143">
        <v>107.1</v>
      </c>
      <c r="L329" s="143">
        <v>105.8</v>
      </c>
      <c r="M329" s="143">
        <v>104.2</v>
      </c>
      <c r="N329" s="143">
        <v>106</v>
      </c>
      <c r="O329" s="143">
        <v>106.7</v>
      </c>
      <c r="P329" s="143">
        <v>109.7</v>
      </c>
      <c r="Q329" s="143">
        <v>109.6</v>
      </c>
      <c r="R329" s="143">
        <v>109.6</v>
      </c>
      <c r="S329" s="143">
        <v>107.2</v>
      </c>
      <c r="T329" s="143">
        <v>104.9</v>
      </c>
      <c r="U329" s="143">
        <v>104.9</v>
      </c>
      <c r="V329" s="143">
        <v>108.8</v>
      </c>
      <c r="W329" s="143">
        <v>111</v>
      </c>
      <c r="X329" s="143">
        <v>109.3</v>
      </c>
      <c r="Y329" s="143">
        <v>114.7</v>
      </c>
      <c r="Z329" s="143">
        <v>110.1</v>
      </c>
      <c r="AA329" s="143">
        <v>116</v>
      </c>
      <c r="AB329" s="143">
        <v>108.7</v>
      </c>
      <c r="AC329" s="143">
        <v>112.3</v>
      </c>
      <c r="AD329" s="143">
        <v>116.5</v>
      </c>
      <c r="AE329" s="143">
        <v>119.5</v>
      </c>
      <c r="AF329" s="143">
        <v>105.7</v>
      </c>
      <c r="AG329" s="143">
        <v>108.9</v>
      </c>
      <c r="AH329" s="143">
        <v>110.7</v>
      </c>
      <c r="AI329" s="143">
        <v>110.8</v>
      </c>
      <c r="AJ329" s="143">
        <v>111.6</v>
      </c>
      <c r="AK329" s="143">
        <v>112.3</v>
      </c>
      <c r="AL329" s="143">
        <v>116.8</v>
      </c>
      <c r="AM329" s="143">
        <v>118</v>
      </c>
      <c r="AN329" s="143">
        <v>119.4</v>
      </c>
      <c r="AO329" s="143">
        <v>120.4</v>
      </c>
      <c r="AP329" s="143">
        <v>118</v>
      </c>
      <c r="AQ329" s="143">
        <v>115.8</v>
      </c>
      <c r="AR329" s="143">
        <v>116.4</v>
      </c>
      <c r="AS329" s="143">
        <v>116.4</v>
      </c>
      <c r="AT329" s="143">
        <v>116.4</v>
      </c>
      <c r="AU329" s="143">
        <v>116.4</v>
      </c>
      <c r="AV329" s="143">
        <v>116.4</v>
      </c>
      <c r="AW329" s="143">
        <v>115.8</v>
      </c>
      <c r="AX329" s="143">
        <v>115.8</v>
      </c>
      <c r="AY329" s="143">
        <v>116.4</v>
      </c>
      <c r="AZ329" s="143">
        <v>116.4</v>
      </c>
      <c r="BA329" s="143">
        <v>116.4</v>
      </c>
      <c r="BB329" s="143">
        <v>115.8</v>
      </c>
      <c r="BC329" s="143">
        <v>115.8</v>
      </c>
      <c r="BD329" s="143">
        <v>116.4</v>
      </c>
      <c r="BE329" s="143">
        <v>118.6</v>
      </c>
      <c r="BF329" s="143">
        <v>117.9</v>
      </c>
      <c r="BG329" s="143">
        <v>121.6</v>
      </c>
      <c r="BH329" s="143">
        <v>121.6</v>
      </c>
      <c r="BI329" s="143">
        <v>121.6</v>
      </c>
      <c r="BJ329" s="143">
        <v>122.5</v>
      </c>
      <c r="BK329" s="144">
        <v>124.1</v>
      </c>
      <c r="BL329" s="143">
        <v>125.8</v>
      </c>
      <c r="BM329" s="143">
        <v>125.1</v>
      </c>
      <c r="BN329" s="143">
        <v>125.2</v>
      </c>
      <c r="BO329" s="143">
        <v>128.19999999999999</v>
      </c>
      <c r="BP329" s="143">
        <v>128.69999999999999</v>
      </c>
      <c r="BQ329" s="143">
        <v>129.6</v>
      </c>
      <c r="BR329" s="145">
        <v>126.9</v>
      </c>
      <c r="BS329" s="145">
        <v>126.9</v>
      </c>
      <c r="BT329" s="145">
        <v>129.4</v>
      </c>
      <c r="BU329" s="145">
        <v>132</v>
      </c>
      <c r="BV329" s="145">
        <v>131.19999999999999</v>
      </c>
      <c r="BW329" s="145">
        <v>131.6</v>
      </c>
      <c r="BX329" s="145">
        <v>132.4</v>
      </c>
      <c r="BY329" s="145">
        <v>134.9</v>
      </c>
      <c r="BZ329" s="143">
        <v>135.80000000000001</v>
      </c>
      <c r="CA329" s="143">
        <v>138.5</v>
      </c>
      <c r="CB329" s="143">
        <v>138</v>
      </c>
      <c r="CC329" s="143">
        <v>137.80000000000001</v>
      </c>
      <c r="CD329" s="143">
        <v>140.5</v>
      </c>
      <c r="CE329" s="143">
        <v>139.4</v>
      </c>
      <c r="CF329" s="143">
        <v>141.19999999999999</v>
      </c>
      <c r="CG329" s="143">
        <v>140.30000000000001</v>
      </c>
      <c r="CH329" s="143">
        <v>141.5</v>
      </c>
      <c r="CI329" s="143">
        <v>141.1</v>
      </c>
      <c r="CJ329" s="146">
        <v>142.30000000000001</v>
      </c>
      <c r="CK329" s="146">
        <v>138.19999999999999</v>
      </c>
      <c r="CL329" s="146">
        <v>141.1</v>
      </c>
      <c r="CM329" s="147">
        <v>141.5</v>
      </c>
      <c r="CN329" s="147">
        <v>143.19999999999999</v>
      </c>
      <c r="CO329" s="147">
        <v>141.6</v>
      </c>
      <c r="CP329" s="148">
        <v>138.1</v>
      </c>
      <c r="CQ329" s="149">
        <v>138.19999999999999</v>
      </c>
      <c r="CR329" s="149">
        <v>139.30000000000001</v>
      </c>
      <c r="CS329" s="149">
        <v>141.6</v>
      </c>
      <c r="CT329" s="149">
        <v>138.80000000000001</v>
      </c>
      <c r="CU329" s="150">
        <v>140.1</v>
      </c>
      <c r="CV329" s="150">
        <v>140.1</v>
      </c>
      <c r="CW329" s="150">
        <v>136.4</v>
      </c>
      <c r="CX329" s="150">
        <v>142.69999999999999</v>
      </c>
      <c r="CY329" s="150">
        <v>142.19999999999999</v>
      </c>
      <c r="CZ329" s="150">
        <v>143.4</v>
      </c>
      <c r="DA329" s="150">
        <v>143.5</v>
      </c>
      <c r="DB329" s="151">
        <v>142.9</v>
      </c>
      <c r="DC329" s="151">
        <v>141.9</v>
      </c>
      <c r="DD329" s="151">
        <v>141.19999999999999</v>
      </c>
      <c r="DE329" s="151">
        <v>142.80000000000001</v>
      </c>
      <c r="DF329" s="151">
        <v>142.4</v>
      </c>
      <c r="DG329" s="151">
        <v>142</v>
      </c>
      <c r="DH329" s="151">
        <v>140.30000000000001</v>
      </c>
      <c r="DI329" s="151">
        <v>140.9</v>
      </c>
      <c r="DJ329" s="151">
        <v>140.5</v>
      </c>
      <c r="DK329" s="151">
        <v>140.80000000000001</v>
      </c>
      <c r="DL329" s="151">
        <v>143.30000000000001</v>
      </c>
      <c r="DM329" s="152">
        <v>143.5</v>
      </c>
      <c r="DN329" s="152">
        <v>144.1</v>
      </c>
      <c r="DO329" s="152">
        <v>144.1</v>
      </c>
      <c r="DP329" s="152">
        <v>145.30000000000001</v>
      </c>
      <c r="DQ329" s="152">
        <v>144.9</v>
      </c>
      <c r="DR329" s="152">
        <v>148.4</v>
      </c>
      <c r="DS329" s="152">
        <v>143.69999999999999</v>
      </c>
      <c r="DT329" s="152">
        <v>144.1</v>
      </c>
      <c r="DU329" s="152">
        <v>145.4</v>
      </c>
      <c r="DV329" s="152">
        <v>143.69999999999999</v>
      </c>
      <c r="DW329" s="152">
        <v>151.69999999999999</v>
      </c>
      <c r="DX329" s="152">
        <v>155</v>
      </c>
      <c r="DY329" s="152">
        <v>148.69999999999999</v>
      </c>
      <c r="DZ329" s="152">
        <v>151.69999999999999</v>
      </c>
      <c r="EA329" s="152">
        <v>154.5</v>
      </c>
      <c r="EB329" s="152">
        <v>148</v>
      </c>
      <c r="EC329" s="152">
        <v>149</v>
      </c>
      <c r="ED329" s="152">
        <v>150.80000000000001</v>
      </c>
      <c r="EE329" s="152">
        <v>153.69999999999999</v>
      </c>
      <c r="EF329" s="152">
        <v>155</v>
      </c>
      <c r="EG329" s="152">
        <v>149.9</v>
      </c>
      <c r="EH329" s="152">
        <v>150.69999999999999</v>
      </c>
      <c r="EI329" s="152">
        <v>154</v>
      </c>
      <c r="EJ329" s="152">
        <v>156.1</v>
      </c>
      <c r="EK329" s="152">
        <v>152.1</v>
      </c>
      <c r="EL329" s="152">
        <v>153.80000000000001</v>
      </c>
      <c r="EM329" s="152">
        <v>154.30000000000001</v>
      </c>
      <c r="EN329" s="152">
        <v>150.5</v>
      </c>
      <c r="EO329" s="152">
        <v>152.19999999999999</v>
      </c>
      <c r="EP329" s="152">
        <v>156.5</v>
      </c>
      <c r="EQ329" s="152">
        <v>154.6</v>
      </c>
      <c r="ER329" s="152">
        <v>150</v>
      </c>
      <c r="ES329" s="152">
        <v>149.9</v>
      </c>
      <c r="ET329" s="152">
        <v>155.69999999999999</v>
      </c>
      <c r="EU329" s="152">
        <v>157.4</v>
      </c>
      <c r="EV329" s="152">
        <v>157.5</v>
      </c>
      <c r="EW329" s="152">
        <v>153</v>
      </c>
    </row>
    <row r="330" spans="1:153">
      <c r="A330" s="141" t="s">
        <v>7694</v>
      </c>
      <c r="B330" s="141" t="s">
        <v>7695</v>
      </c>
      <c r="C330" s="142">
        <v>0.10911</v>
      </c>
      <c r="D330" s="143">
        <v>111.7</v>
      </c>
      <c r="E330" s="143">
        <v>121.7</v>
      </c>
      <c r="F330" s="143">
        <v>107.8</v>
      </c>
      <c r="G330" s="143">
        <v>100.4</v>
      </c>
      <c r="H330" s="143">
        <v>104.7</v>
      </c>
      <c r="I330" s="143">
        <v>112.2</v>
      </c>
      <c r="J330" s="143">
        <v>120.1</v>
      </c>
      <c r="K330" s="143">
        <v>121.9</v>
      </c>
      <c r="L330" s="143">
        <v>122.6</v>
      </c>
      <c r="M330" s="143">
        <v>127.4</v>
      </c>
      <c r="N330" s="143">
        <v>128.19999999999999</v>
      </c>
      <c r="O330" s="143">
        <v>123.1</v>
      </c>
      <c r="P330" s="143">
        <v>127.2</v>
      </c>
      <c r="Q330" s="143">
        <v>123.7</v>
      </c>
      <c r="R330" s="143">
        <v>125.9</v>
      </c>
      <c r="S330" s="143">
        <v>128.6</v>
      </c>
      <c r="T330" s="143">
        <v>131.1</v>
      </c>
      <c r="U330" s="143">
        <v>130.9</v>
      </c>
      <c r="V330" s="143">
        <v>130.6</v>
      </c>
      <c r="W330" s="143">
        <v>143.4</v>
      </c>
      <c r="X330" s="143">
        <v>134.69999999999999</v>
      </c>
      <c r="Y330" s="143">
        <v>148</v>
      </c>
      <c r="Z330" s="143">
        <v>143.30000000000001</v>
      </c>
      <c r="AA330" s="143">
        <v>138</v>
      </c>
      <c r="AB330" s="143">
        <v>143</v>
      </c>
      <c r="AC330" s="143">
        <v>149</v>
      </c>
      <c r="AD330" s="143">
        <v>147.6</v>
      </c>
      <c r="AE330" s="143">
        <v>144.69999999999999</v>
      </c>
      <c r="AF330" s="143">
        <v>143.30000000000001</v>
      </c>
      <c r="AG330" s="143">
        <v>137.9</v>
      </c>
      <c r="AH330" s="143">
        <v>142.80000000000001</v>
      </c>
      <c r="AI330" s="143">
        <v>138.9</v>
      </c>
      <c r="AJ330" s="143">
        <v>135.9</v>
      </c>
      <c r="AK330" s="143">
        <v>143.9</v>
      </c>
      <c r="AL330" s="143">
        <v>133.69999999999999</v>
      </c>
      <c r="AM330" s="143">
        <v>138.5</v>
      </c>
      <c r="AN330" s="143">
        <v>138</v>
      </c>
      <c r="AO330" s="143">
        <v>137</v>
      </c>
      <c r="AP330" s="143">
        <v>136.1</v>
      </c>
      <c r="AQ330" s="143">
        <v>139.4</v>
      </c>
      <c r="AR330" s="143">
        <v>143.80000000000001</v>
      </c>
      <c r="AS330" s="143">
        <v>141.69999999999999</v>
      </c>
      <c r="AT330" s="143">
        <v>138.4</v>
      </c>
      <c r="AU330" s="143">
        <v>142.5</v>
      </c>
      <c r="AV330" s="143">
        <v>140.80000000000001</v>
      </c>
      <c r="AW330" s="143">
        <v>141.30000000000001</v>
      </c>
      <c r="AX330" s="143">
        <v>142.69999999999999</v>
      </c>
      <c r="AY330" s="143">
        <v>145.4</v>
      </c>
      <c r="AZ330" s="143">
        <v>144.80000000000001</v>
      </c>
      <c r="BA330" s="143">
        <v>143.9</v>
      </c>
      <c r="BB330" s="143">
        <v>141.1</v>
      </c>
      <c r="BC330" s="143">
        <v>142.1</v>
      </c>
      <c r="BD330" s="143">
        <v>142.80000000000001</v>
      </c>
      <c r="BE330" s="143">
        <v>142.9</v>
      </c>
      <c r="BF330" s="143">
        <v>139.69999999999999</v>
      </c>
      <c r="BG330" s="143">
        <v>141.4</v>
      </c>
      <c r="BH330" s="143">
        <v>142.19999999999999</v>
      </c>
      <c r="BI330" s="143">
        <v>143.30000000000001</v>
      </c>
      <c r="BJ330" s="143">
        <v>142.19999999999999</v>
      </c>
      <c r="BK330" s="144">
        <v>140</v>
      </c>
      <c r="BL330" s="143">
        <v>140.5</v>
      </c>
      <c r="BM330" s="143">
        <v>138.80000000000001</v>
      </c>
      <c r="BN330" s="143">
        <v>139</v>
      </c>
      <c r="BO330" s="143">
        <v>138.19999999999999</v>
      </c>
      <c r="BP330" s="143">
        <v>139.30000000000001</v>
      </c>
      <c r="BQ330" s="143">
        <v>141.80000000000001</v>
      </c>
      <c r="BR330" s="145">
        <v>139.4</v>
      </c>
      <c r="BS330" s="145">
        <v>130.80000000000001</v>
      </c>
      <c r="BT330" s="145">
        <v>128.19999999999999</v>
      </c>
      <c r="BU330" s="145">
        <v>128.6</v>
      </c>
      <c r="BV330" s="145">
        <v>128.6</v>
      </c>
      <c r="BW330" s="145">
        <v>127.8</v>
      </c>
      <c r="BX330" s="145">
        <v>128.19999999999999</v>
      </c>
      <c r="BY330" s="145">
        <v>127.9</v>
      </c>
      <c r="BZ330" s="143">
        <v>125.9</v>
      </c>
      <c r="CA330" s="143">
        <v>122.1</v>
      </c>
      <c r="CB330" s="143">
        <v>121.2</v>
      </c>
      <c r="CC330" s="143">
        <v>119.8</v>
      </c>
      <c r="CD330" s="143">
        <v>118</v>
      </c>
      <c r="CE330" s="143">
        <v>118.7</v>
      </c>
      <c r="CF330" s="143">
        <v>121.1</v>
      </c>
      <c r="CG330" s="143">
        <v>122.6</v>
      </c>
      <c r="CH330" s="143">
        <v>120.3</v>
      </c>
      <c r="CI330" s="143">
        <v>128.9</v>
      </c>
      <c r="CJ330" s="146">
        <v>121.6</v>
      </c>
      <c r="CK330" s="146">
        <v>124.9</v>
      </c>
      <c r="CL330" s="146">
        <v>128.1</v>
      </c>
      <c r="CM330" s="147">
        <v>130.5</v>
      </c>
      <c r="CN330" s="147">
        <v>128.5</v>
      </c>
      <c r="CO330" s="147">
        <v>127.6</v>
      </c>
      <c r="CP330" s="148">
        <v>131</v>
      </c>
      <c r="CQ330" s="149">
        <v>120.1</v>
      </c>
      <c r="CR330" s="149">
        <v>119.6</v>
      </c>
      <c r="CS330" s="149">
        <v>120.6</v>
      </c>
      <c r="CT330" s="149">
        <v>120</v>
      </c>
      <c r="CU330" s="150">
        <v>121.9</v>
      </c>
      <c r="CV330" s="150">
        <v>121.9</v>
      </c>
      <c r="CW330" s="150">
        <v>117.1</v>
      </c>
      <c r="CX330" s="150">
        <v>122.8</v>
      </c>
      <c r="CY330" s="150">
        <v>123.2</v>
      </c>
      <c r="CZ330" s="150">
        <v>122.9</v>
      </c>
      <c r="DA330" s="150">
        <v>126.1</v>
      </c>
      <c r="DB330" s="151">
        <v>123.9</v>
      </c>
      <c r="DC330" s="151">
        <v>126.3</v>
      </c>
      <c r="DD330" s="151">
        <v>124.9</v>
      </c>
      <c r="DE330" s="151">
        <v>125.8</v>
      </c>
      <c r="DF330" s="151">
        <v>126.6</v>
      </c>
      <c r="DG330" s="151">
        <v>128.9</v>
      </c>
      <c r="DH330" s="151">
        <v>126.8</v>
      </c>
      <c r="DI330" s="151">
        <v>127.8</v>
      </c>
      <c r="DJ330" s="151">
        <v>129</v>
      </c>
      <c r="DK330" s="151">
        <v>132.1</v>
      </c>
      <c r="DL330" s="151">
        <v>134.4</v>
      </c>
      <c r="DM330" s="152">
        <v>137.19999999999999</v>
      </c>
      <c r="DN330" s="152">
        <v>133.30000000000001</v>
      </c>
      <c r="DO330" s="152">
        <v>133.30000000000001</v>
      </c>
      <c r="DP330" s="152">
        <v>135.1</v>
      </c>
      <c r="DQ330" s="152">
        <v>132.19999999999999</v>
      </c>
      <c r="DR330" s="152">
        <v>134.80000000000001</v>
      </c>
      <c r="DS330" s="152">
        <v>137.6</v>
      </c>
      <c r="DT330" s="152">
        <v>133.19999999999999</v>
      </c>
      <c r="DU330" s="152">
        <v>135.4</v>
      </c>
      <c r="DV330" s="152">
        <v>133</v>
      </c>
      <c r="DW330" s="152">
        <v>134.5</v>
      </c>
      <c r="DX330" s="152">
        <v>138.30000000000001</v>
      </c>
      <c r="DY330" s="152">
        <v>137.5</v>
      </c>
      <c r="DZ330" s="152">
        <v>134.6</v>
      </c>
      <c r="EA330" s="152">
        <v>135.4</v>
      </c>
      <c r="EB330" s="152">
        <v>135.19999999999999</v>
      </c>
      <c r="EC330" s="152">
        <v>136.6</v>
      </c>
      <c r="ED330" s="152">
        <v>136.5</v>
      </c>
      <c r="EE330" s="152">
        <v>136.5</v>
      </c>
      <c r="EF330" s="152">
        <v>138</v>
      </c>
      <c r="EG330" s="152">
        <v>139.5</v>
      </c>
      <c r="EH330" s="152">
        <v>140.80000000000001</v>
      </c>
      <c r="EI330" s="152">
        <v>137.80000000000001</v>
      </c>
      <c r="EJ330" s="152">
        <v>138.30000000000001</v>
      </c>
      <c r="EK330" s="152">
        <v>137.5</v>
      </c>
      <c r="EL330" s="152">
        <v>137.80000000000001</v>
      </c>
      <c r="EM330" s="152">
        <v>138.4</v>
      </c>
      <c r="EN330" s="152">
        <v>138.9</v>
      </c>
      <c r="EO330" s="152">
        <v>138.80000000000001</v>
      </c>
      <c r="EP330" s="152">
        <v>138.19999999999999</v>
      </c>
      <c r="EQ330" s="152">
        <v>138.69999999999999</v>
      </c>
      <c r="ER330" s="152">
        <v>139</v>
      </c>
      <c r="ES330" s="152">
        <v>139.5</v>
      </c>
      <c r="ET330" s="152">
        <v>140.1</v>
      </c>
      <c r="EU330" s="152">
        <v>139.80000000000001</v>
      </c>
      <c r="EV330" s="152">
        <v>139.69999999999999</v>
      </c>
      <c r="EW330" s="152">
        <v>139.9</v>
      </c>
    </row>
    <row r="331" spans="1:153">
      <c r="A331" s="141" t="s">
        <v>7696</v>
      </c>
      <c r="B331" s="141" t="s">
        <v>7697</v>
      </c>
      <c r="C331" s="142">
        <v>1.1132200000000001</v>
      </c>
      <c r="D331" s="143">
        <v>102.1</v>
      </c>
      <c r="E331" s="143">
        <v>102.4</v>
      </c>
      <c r="F331" s="143">
        <v>102.2</v>
      </c>
      <c r="G331" s="143">
        <v>102.7</v>
      </c>
      <c r="H331" s="143">
        <v>102.9</v>
      </c>
      <c r="I331" s="143">
        <v>104.1</v>
      </c>
      <c r="J331" s="143">
        <v>104.1</v>
      </c>
      <c r="K331" s="143">
        <v>103.8</v>
      </c>
      <c r="L331" s="143">
        <v>104.1</v>
      </c>
      <c r="M331" s="143">
        <v>104.3</v>
      </c>
      <c r="N331" s="143">
        <v>105.2</v>
      </c>
      <c r="O331" s="143">
        <v>105.1</v>
      </c>
      <c r="P331" s="143">
        <v>107.8</v>
      </c>
      <c r="Q331" s="143">
        <v>108.1</v>
      </c>
      <c r="R331" s="143">
        <v>108.8</v>
      </c>
      <c r="S331" s="143">
        <v>108</v>
      </c>
      <c r="T331" s="143">
        <v>108.9</v>
      </c>
      <c r="U331" s="143">
        <v>110.1</v>
      </c>
      <c r="V331" s="143">
        <v>110.3</v>
      </c>
      <c r="W331" s="143">
        <v>111.1</v>
      </c>
      <c r="X331" s="143">
        <v>111.8</v>
      </c>
      <c r="Y331" s="143">
        <v>111.6</v>
      </c>
      <c r="Z331" s="143">
        <v>112.7</v>
      </c>
      <c r="AA331" s="143">
        <v>113.7</v>
      </c>
      <c r="AB331" s="143">
        <v>114.9</v>
      </c>
      <c r="AC331" s="143">
        <v>115.3</v>
      </c>
      <c r="AD331" s="143">
        <v>114.8</v>
      </c>
      <c r="AE331" s="143">
        <v>115</v>
      </c>
      <c r="AF331" s="143">
        <v>114.6</v>
      </c>
      <c r="AG331" s="143">
        <v>114.9</v>
      </c>
      <c r="AH331" s="143">
        <v>114.5</v>
      </c>
      <c r="AI331" s="143">
        <v>113.8</v>
      </c>
      <c r="AJ331" s="143">
        <v>113.3</v>
      </c>
      <c r="AK331" s="143">
        <v>111.8</v>
      </c>
      <c r="AL331" s="143">
        <v>111.5</v>
      </c>
      <c r="AM331" s="143">
        <v>113.2</v>
      </c>
      <c r="AN331" s="143">
        <v>112.1</v>
      </c>
      <c r="AO331" s="143">
        <v>112.4</v>
      </c>
      <c r="AP331" s="143">
        <v>112.6</v>
      </c>
      <c r="AQ331" s="143">
        <v>112.3</v>
      </c>
      <c r="AR331" s="143">
        <v>112.7</v>
      </c>
      <c r="AS331" s="143">
        <v>113.5</v>
      </c>
      <c r="AT331" s="143">
        <v>112.9</v>
      </c>
      <c r="AU331" s="143">
        <v>112.9</v>
      </c>
      <c r="AV331" s="143">
        <v>113.1</v>
      </c>
      <c r="AW331" s="143">
        <v>113.1</v>
      </c>
      <c r="AX331" s="143">
        <v>112.2</v>
      </c>
      <c r="AY331" s="143">
        <v>112.8</v>
      </c>
      <c r="AZ331" s="143">
        <v>112.3</v>
      </c>
      <c r="BA331" s="143">
        <v>112.7</v>
      </c>
      <c r="BB331" s="143">
        <v>113.2</v>
      </c>
      <c r="BC331" s="143">
        <v>113.3</v>
      </c>
      <c r="BD331" s="143">
        <v>113.1</v>
      </c>
      <c r="BE331" s="143">
        <v>112.2</v>
      </c>
      <c r="BF331" s="143">
        <v>112.9</v>
      </c>
      <c r="BG331" s="143">
        <v>114.8</v>
      </c>
      <c r="BH331" s="143">
        <v>114.4</v>
      </c>
      <c r="BI331" s="143">
        <v>114.5</v>
      </c>
      <c r="BJ331" s="143">
        <v>114.6</v>
      </c>
      <c r="BK331" s="144">
        <v>115.7</v>
      </c>
      <c r="BL331" s="143">
        <v>116.4</v>
      </c>
      <c r="BM331" s="143">
        <v>117.7</v>
      </c>
      <c r="BN331" s="143">
        <v>118.5</v>
      </c>
      <c r="BO331" s="143">
        <v>118.9</v>
      </c>
      <c r="BP331" s="143">
        <v>118.1</v>
      </c>
      <c r="BQ331" s="143">
        <v>119.9</v>
      </c>
      <c r="BR331" s="145">
        <v>119.4</v>
      </c>
      <c r="BS331" s="145">
        <v>118</v>
      </c>
      <c r="BT331" s="145">
        <v>118.6</v>
      </c>
      <c r="BU331" s="145">
        <v>119.8</v>
      </c>
      <c r="BV331" s="145">
        <v>120.8</v>
      </c>
      <c r="BW331" s="145">
        <v>120.3</v>
      </c>
      <c r="BX331" s="145">
        <v>120.8</v>
      </c>
      <c r="BY331" s="145">
        <v>121.6</v>
      </c>
      <c r="BZ331" s="143">
        <v>121.3</v>
      </c>
      <c r="CA331" s="143">
        <v>122.3</v>
      </c>
      <c r="CB331" s="143">
        <v>122.3</v>
      </c>
      <c r="CC331" s="143">
        <v>123</v>
      </c>
      <c r="CD331" s="143">
        <v>124.7</v>
      </c>
      <c r="CE331" s="143">
        <v>125.4</v>
      </c>
      <c r="CF331" s="143">
        <v>125.3</v>
      </c>
      <c r="CG331" s="143">
        <v>124.9</v>
      </c>
      <c r="CH331" s="143">
        <v>124.5</v>
      </c>
      <c r="CI331" s="143">
        <v>124.3</v>
      </c>
      <c r="CJ331" s="146">
        <v>123.9</v>
      </c>
      <c r="CK331" s="146">
        <v>123.5</v>
      </c>
      <c r="CL331" s="146">
        <v>122.7</v>
      </c>
      <c r="CM331" s="147">
        <v>122.1</v>
      </c>
      <c r="CN331" s="147">
        <v>121.4</v>
      </c>
      <c r="CO331" s="147">
        <v>120.9</v>
      </c>
      <c r="CP331" s="148">
        <v>120.3</v>
      </c>
      <c r="CQ331" s="149">
        <v>119.7</v>
      </c>
      <c r="CR331" s="149">
        <v>118.9</v>
      </c>
      <c r="CS331" s="149">
        <v>120.3</v>
      </c>
      <c r="CT331" s="149">
        <v>120.3</v>
      </c>
      <c r="CU331" s="150">
        <v>120.4</v>
      </c>
      <c r="CV331" s="150">
        <v>120.6</v>
      </c>
      <c r="CW331" s="150">
        <v>120.8</v>
      </c>
      <c r="CX331" s="150">
        <v>120.4</v>
      </c>
      <c r="CY331" s="150">
        <v>119.9</v>
      </c>
      <c r="CZ331" s="150">
        <v>119.6</v>
      </c>
      <c r="DA331" s="150">
        <v>119.8</v>
      </c>
      <c r="DB331" s="151">
        <v>119.4</v>
      </c>
      <c r="DC331" s="151">
        <v>119.6</v>
      </c>
      <c r="DD331" s="151">
        <v>120.7</v>
      </c>
      <c r="DE331" s="151">
        <v>124</v>
      </c>
      <c r="DF331" s="151">
        <v>125.7</v>
      </c>
      <c r="DG331" s="151">
        <v>130.69999999999999</v>
      </c>
      <c r="DH331" s="151">
        <v>132.80000000000001</v>
      </c>
      <c r="DI331" s="151">
        <v>132.6</v>
      </c>
      <c r="DJ331" s="151">
        <v>133</v>
      </c>
      <c r="DK331" s="151">
        <v>132.69999999999999</v>
      </c>
      <c r="DL331" s="151">
        <v>132.5</v>
      </c>
      <c r="DM331" s="152">
        <v>133.9</v>
      </c>
      <c r="DN331" s="152">
        <v>137.19999999999999</v>
      </c>
      <c r="DO331" s="152">
        <v>139.6</v>
      </c>
      <c r="DP331" s="152">
        <v>141.19999999999999</v>
      </c>
      <c r="DQ331" s="152">
        <v>142.1</v>
      </c>
      <c r="DR331" s="152">
        <v>143.30000000000001</v>
      </c>
      <c r="DS331" s="152">
        <v>148.5</v>
      </c>
      <c r="DT331" s="152">
        <v>153.69999999999999</v>
      </c>
      <c r="DU331" s="152">
        <v>156.30000000000001</v>
      </c>
      <c r="DV331" s="152">
        <v>155.80000000000001</v>
      </c>
      <c r="DW331" s="152">
        <v>154.4</v>
      </c>
      <c r="DX331" s="152">
        <v>154.5</v>
      </c>
      <c r="DY331" s="152">
        <v>154.19999999999999</v>
      </c>
      <c r="DZ331" s="152">
        <v>152.80000000000001</v>
      </c>
      <c r="EA331" s="152">
        <v>150.9</v>
      </c>
      <c r="EB331" s="152">
        <v>148.4</v>
      </c>
      <c r="EC331" s="152">
        <v>148.30000000000001</v>
      </c>
      <c r="ED331" s="152">
        <v>148</v>
      </c>
      <c r="EE331" s="152">
        <v>147</v>
      </c>
      <c r="EF331" s="152">
        <v>147.19999999999999</v>
      </c>
      <c r="EG331" s="152">
        <v>146</v>
      </c>
      <c r="EH331" s="152">
        <v>143.6</v>
      </c>
      <c r="EI331" s="152">
        <v>139.5</v>
      </c>
      <c r="EJ331" s="152">
        <v>139</v>
      </c>
      <c r="EK331" s="152">
        <v>138.4</v>
      </c>
      <c r="EL331" s="152">
        <v>138.5</v>
      </c>
      <c r="EM331" s="152">
        <v>138.4</v>
      </c>
      <c r="EN331" s="152">
        <v>138.4</v>
      </c>
      <c r="EO331" s="152">
        <v>138.69999999999999</v>
      </c>
      <c r="EP331" s="152">
        <v>137.9</v>
      </c>
      <c r="EQ331" s="152">
        <v>138</v>
      </c>
      <c r="ER331" s="152">
        <v>137.9</v>
      </c>
      <c r="ES331" s="152">
        <v>138.1</v>
      </c>
      <c r="ET331" s="152">
        <v>138.4</v>
      </c>
      <c r="EU331" s="152">
        <v>138.5</v>
      </c>
      <c r="EV331" s="152">
        <v>139.69999999999999</v>
      </c>
      <c r="EW331" s="152">
        <v>139.4</v>
      </c>
    </row>
    <row r="332" spans="1:153">
      <c r="A332" s="141" t="s">
        <v>7698</v>
      </c>
      <c r="B332" s="141" t="s">
        <v>7699</v>
      </c>
      <c r="C332" s="142">
        <v>0.49296000000000001</v>
      </c>
      <c r="D332" s="143">
        <v>101.9</v>
      </c>
      <c r="E332" s="143">
        <v>101.8</v>
      </c>
      <c r="F332" s="143">
        <v>102.8</v>
      </c>
      <c r="G332" s="143">
        <v>103.1</v>
      </c>
      <c r="H332" s="143">
        <v>103.7</v>
      </c>
      <c r="I332" s="143">
        <v>102.9</v>
      </c>
      <c r="J332" s="143">
        <v>102.8</v>
      </c>
      <c r="K332" s="143">
        <v>103.2</v>
      </c>
      <c r="L332" s="143">
        <v>103.7</v>
      </c>
      <c r="M332" s="143">
        <v>104</v>
      </c>
      <c r="N332" s="143">
        <v>104</v>
      </c>
      <c r="O332" s="143">
        <v>105.2</v>
      </c>
      <c r="P332" s="143">
        <v>107.9</v>
      </c>
      <c r="Q332" s="143">
        <v>108.4</v>
      </c>
      <c r="R332" s="143">
        <v>109</v>
      </c>
      <c r="S332" s="143">
        <v>109</v>
      </c>
      <c r="T332" s="143">
        <v>110.3</v>
      </c>
      <c r="U332" s="143">
        <v>110.3</v>
      </c>
      <c r="V332" s="143">
        <v>111.5</v>
      </c>
      <c r="W332" s="143">
        <v>112.1</v>
      </c>
      <c r="X332" s="143">
        <v>113.3</v>
      </c>
      <c r="Y332" s="143">
        <v>113.4</v>
      </c>
      <c r="Z332" s="143">
        <v>114.3</v>
      </c>
      <c r="AA332" s="143">
        <v>115.1</v>
      </c>
      <c r="AB332" s="143">
        <v>117.1</v>
      </c>
      <c r="AC332" s="143">
        <v>117.5</v>
      </c>
      <c r="AD332" s="143">
        <v>116.5</v>
      </c>
      <c r="AE332" s="143">
        <v>116.5</v>
      </c>
      <c r="AF332" s="143">
        <v>117.5</v>
      </c>
      <c r="AG332" s="143">
        <v>115.7</v>
      </c>
      <c r="AH332" s="143">
        <v>115.9</v>
      </c>
      <c r="AI332" s="143">
        <v>115.2</v>
      </c>
      <c r="AJ332" s="143">
        <v>115.5</v>
      </c>
      <c r="AK332" s="143">
        <v>114.8</v>
      </c>
      <c r="AL332" s="143">
        <v>114.9</v>
      </c>
      <c r="AM332" s="143">
        <v>115.5</v>
      </c>
      <c r="AN332" s="143">
        <v>114.6</v>
      </c>
      <c r="AO332" s="143">
        <v>115.2</v>
      </c>
      <c r="AP332" s="143">
        <v>115.2</v>
      </c>
      <c r="AQ332" s="143">
        <v>115.9</v>
      </c>
      <c r="AR332" s="143">
        <v>115.2</v>
      </c>
      <c r="AS332" s="143">
        <v>116.2</v>
      </c>
      <c r="AT332" s="143">
        <v>115.4</v>
      </c>
      <c r="AU332" s="143">
        <v>115.3</v>
      </c>
      <c r="AV332" s="143">
        <v>115.4</v>
      </c>
      <c r="AW332" s="143">
        <v>115.9</v>
      </c>
      <c r="AX332" s="143">
        <v>115.7</v>
      </c>
      <c r="AY332" s="143">
        <v>116.2</v>
      </c>
      <c r="AZ332" s="143">
        <v>116.5</v>
      </c>
      <c r="BA332" s="143">
        <v>116.4</v>
      </c>
      <c r="BB332" s="143">
        <v>117.2</v>
      </c>
      <c r="BC332" s="143">
        <v>117.3</v>
      </c>
      <c r="BD332" s="143">
        <v>116.6</v>
      </c>
      <c r="BE332" s="143">
        <v>116.2</v>
      </c>
      <c r="BF332" s="143">
        <v>116.8</v>
      </c>
      <c r="BG332" s="143">
        <v>117.5</v>
      </c>
      <c r="BH332" s="143">
        <v>118</v>
      </c>
      <c r="BI332" s="143">
        <v>119.1</v>
      </c>
      <c r="BJ332" s="143">
        <v>119.8</v>
      </c>
      <c r="BK332" s="144">
        <v>121.3</v>
      </c>
      <c r="BL332" s="143">
        <v>121.4</v>
      </c>
      <c r="BM332" s="143">
        <v>122.1</v>
      </c>
      <c r="BN332" s="143">
        <v>122.2</v>
      </c>
      <c r="BO332" s="143">
        <v>120.9</v>
      </c>
      <c r="BP332" s="143">
        <v>120.2</v>
      </c>
      <c r="BQ332" s="143">
        <v>122.5</v>
      </c>
      <c r="BR332" s="145">
        <v>121.5</v>
      </c>
      <c r="BS332" s="145">
        <v>121.3</v>
      </c>
      <c r="BT332" s="145">
        <v>122.9</v>
      </c>
      <c r="BU332" s="145">
        <v>123.8</v>
      </c>
      <c r="BV332" s="145">
        <v>125.1</v>
      </c>
      <c r="BW332" s="145">
        <v>123.5</v>
      </c>
      <c r="BX332" s="145">
        <v>125.4</v>
      </c>
      <c r="BY332" s="145">
        <v>126</v>
      </c>
      <c r="BZ332" s="143">
        <v>126.4</v>
      </c>
      <c r="CA332" s="143">
        <v>127.2</v>
      </c>
      <c r="CB332" s="143">
        <v>127.7</v>
      </c>
      <c r="CC332" s="143">
        <v>128.9</v>
      </c>
      <c r="CD332" s="143">
        <v>131.9</v>
      </c>
      <c r="CE332" s="143">
        <v>132.80000000000001</v>
      </c>
      <c r="CF332" s="143">
        <v>132.30000000000001</v>
      </c>
      <c r="CG332" s="143">
        <v>131.5</v>
      </c>
      <c r="CH332" s="143">
        <v>131.19999999999999</v>
      </c>
      <c r="CI332" s="143">
        <v>130.9</v>
      </c>
      <c r="CJ332" s="146">
        <v>129.5</v>
      </c>
      <c r="CK332" s="146">
        <v>128.9</v>
      </c>
      <c r="CL332" s="146">
        <v>127.9</v>
      </c>
      <c r="CM332" s="147">
        <v>126.4</v>
      </c>
      <c r="CN332" s="147">
        <v>125.3</v>
      </c>
      <c r="CO332" s="147">
        <v>125.5</v>
      </c>
      <c r="CP332" s="148">
        <v>123.4</v>
      </c>
      <c r="CQ332" s="149">
        <v>122.6</v>
      </c>
      <c r="CR332" s="149">
        <v>122.7</v>
      </c>
      <c r="CS332" s="149">
        <v>122.6</v>
      </c>
      <c r="CT332" s="149">
        <v>123.6</v>
      </c>
      <c r="CU332" s="150">
        <v>123.4</v>
      </c>
      <c r="CV332" s="150">
        <v>123.5</v>
      </c>
      <c r="CW332" s="150">
        <v>124.3</v>
      </c>
      <c r="CX332" s="150">
        <v>122.6</v>
      </c>
      <c r="CY332" s="150">
        <v>121.4</v>
      </c>
      <c r="CZ332" s="150">
        <v>121.3</v>
      </c>
      <c r="DA332" s="150">
        <v>121.6</v>
      </c>
      <c r="DB332" s="151">
        <v>120.9</v>
      </c>
      <c r="DC332" s="151">
        <v>121.5</v>
      </c>
      <c r="DD332" s="151">
        <v>122.5</v>
      </c>
      <c r="DE332" s="151">
        <v>126.3</v>
      </c>
      <c r="DF332" s="151">
        <v>128.80000000000001</v>
      </c>
      <c r="DG332" s="151">
        <v>135.9</v>
      </c>
      <c r="DH332" s="151">
        <v>138.5</v>
      </c>
      <c r="DI332" s="151">
        <v>137.30000000000001</v>
      </c>
      <c r="DJ332" s="151">
        <v>136.5</v>
      </c>
      <c r="DK332" s="151">
        <v>135.69999999999999</v>
      </c>
      <c r="DL332" s="151">
        <v>135.69999999999999</v>
      </c>
      <c r="DM332" s="152">
        <v>138.5</v>
      </c>
      <c r="DN332" s="152">
        <v>141.4</v>
      </c>
      <c r="DO332" s="152">
        <v>144.4</v>
      </c>
      <c r="DP332" s="152">
        <v>145.30000000000001</v>
      </c>
      <c r="DQ332" s="152">
        <v>145.1</v>
      </c>
      <c r="DR332" s="152">
        <v>146.19999999999999</v>
      </c>
      <c r="DS332" s="152">
        <v>152.1</v>
      </c>
      <c r="DT332" s="152">
        <v>156.9</v>
      </c>
      <c r="DU332" s="152">
        <v>157.9</v>
      </c>
      <c r="DV332" s="152">
        <v>159.30000000000001</v>
      </c>
      <c r="DW332" s="152">
        <v>159.19999999999999</v>
      </c>
      <c r="DX332" s="152">
        <v>161.19999999999999</v>
      </c>
      <c r="DY332" s="152">
        <v>161</v>
      </c>
      <c r="DZ332" s="152">
        <v>159.30000000000001</v>
      </c>
      <c r="EA332" s="152">
        <v>158.5</v>
      </c>
      <c r="EB332" s="152">
        <v>156.80000000000001</v>
      </c>
      <c r="EC332" s="152">
        <v>157.30000000000001</v>
      </c>
      <c r="ED332" s="152">
        <v>157.19999999999999</v>
      </c>
      <c r="EE332" s="152">
        <v>156.5</v>
      </c>
      <c r="EF332" s="152">
        <v>155.1</v>
      </c>
      <c r="EG332" s="152">
        <v>154.19999999999999</v>
      </c>
      <c r="EH332" s="152">
        <v>150.6</v>
      </c>
      <c r="EI332" s="152">
        <v>146.80000000000001</v>
      </c>
      <c r="EJ332" s="152">
        <v>146.80000000000001</v>
      </c>
      <c r="EK332" s="152">
        <v>145.69999999999999</v>
      </c>
      <c r="EL332" s="152">
        <v>145.30000000000001</v>
      </c>
      <c r="EM332" s="152">
        <v>145.69999999999999</v>
      </c>
      <c r="EN332" s="152">
        <v>145.6</v>
      </c>
      <c r="EO332" s="152">
        <v>145.6</v>
      </c>
      <c r="EP332" s="152">
        <v>145.4</v>
      </c>
      <c r="EQ332" s="152">
        <v>144.5</v>
      </c>
      <c r="ER332" s="152">
        <v>144.6</v>
      </c>
      <c r="ES332" s="152">
        <v>144.30000000000001</v>
      </c>
      <c r="ET332" s="152">
        <v>144.30000000000001</v>
      </c>
      <c r="EU332" s="152">
        <v>144.69999999999999</v>
      </c>
      <c r="EV332" s="152">
        <v>145.30000000000001</v>
      </c>
      <c r="EW332" s="152">
        <v>144.80000000000001</v>
      </c>
    </row>
    <row r="333" spans="1:153">
      <c r="A333" s="141" t="s">
        <v>7700</v>
      </c>
      <c r="B333" s="141" t="s">
        <v>7701</v>
      </c>
      <c r="C333" s="142">
        <v>7.9229999999999995E-2</v>
      </c>
      <c r="D333" s="143">
        <v>102.6</v>
      </c>
      <c r="E333" s="143">
        <v>103.6</v>
      </c>
      <c r="F333" s="143">
        <v>104.6</v>
      </c>
      <c r="G333" s="143">
        <v>105.6</v>
      </c>
      <c r="H333" s="143">
        <v>107</v>
      </c>
      <c r="I333" s="143">
        <v>105.6</v>
      </c>
      <c r="J333" s="143">
        <v>105.1</v>
      </c>
      <c r="K333" s="143">
        <v>104.9</v>
      </c>
      <c r="L333" s="143">
        <v>105.7</v>
      </c>
      <c r="M333" s="143">
        <v>105.6</v>
      </c>
      <c r="N333" s="143">
        <v>105.3</v>
      </c>
      <c r="O333" s="143">
        <v>105.1</v>
      </c>
      <c r="P333" s="143">
        <v>109.1</v>
      </c>
      <c r="Q333" s="143">
        <v>110.3</v>
      </c>
      <c r="R333" s="143">
        <v>109.6</v>
      </c>
      <c r="S333" s="143">
        <v>111.7</v>
      </c>
      <c r="T333" s="143">
        <v>113.4</v>
      </c>
      <c r="U333" s="143">
        <v>114.5</v>
      </c>
      <c r="V333" s="143">
        <v>117.2</v>
      </c>
      <c r="W333" s="143">
        <v>117.2</v>
      </c>
      <c r="X333" s="143">
        <v>117</v>
      </c>
      <c r="Y333" s="143">
        <v>117</v>
      </c>
      <c r="Z333" s="143">
        <v>117</v>
      </c>
      <c r="AA333" s="143">
        <v>116.2</v>
      </c>
      <c r="AB333" s="143">
        <v>116.2</v>
      </c>
      <c r="AC333" s="143">
        <v>116.7</v>
      </c>
      <c r="AD333" s="143">
        <v>115.6</v>
      </c>
      <c r="AE333" s="143">
        <v>115.3</v>
      </c>
      <c r="AF333" s="143">
        <v>116.3</v>
      </c>
      <c r="AG333" s="143">
        <v>115.3</v>
      </c>
      <c r="AH333" s="143">
        <v>115.3</v>
      </c>
      <c r="AI333" s="143">
        <v>114.5</v>
      </c>
      <c r="AJ333" s="143">
        <v>114.9</v>
      </c>
      <c r="AK333" s="143">
        <v>114.4</v>
      </c>
      <c r="AL333" s="143">
        <v>113.7</v>
      </c>
      <c r="AM333" s="143">
        <v>113.9</v>
      </c>
      <c r="AN333" s="143">
        <v>112</v>
      </c>
      <c r="AO333" s="143">
        <v>112.5</v>
      </c>
      <c r="AP333" s="143">
        <v>111.9</v>
      </c>
      <c r="AQ333" s="143">
        <v>110.9</v>
      </c>
      <c r="AR333" s="143">
        <v>110.8</v>
      </c>
      <c r="AS333" s="143">
        <v>110.7</v>
      </c>
      <c r="AT333" s="143">
        <v>110.6</v>
      </c>
      <c r="AU333" s="143">
        <v>110.7</v>
      </c>
      <c r="AV333" s="143">
        <v>111.6</v>
      </c>
      <c r="AW333" s="143">
        <v>111.6</v>
      </c>
      <c r="AX333" s="143">
        <v>112.6</v>
      </c>
      <c r="AY333" s="143">
        <v>111.7</v>
      </c>
      <c r="AZ333" s="143">
        <v>112.9</v>
      </c>
      <c r="BA333" s="143">
        <v>113.3</v>
      </c>
      <c r="BB333" s="143">
        <v>113.8</v>
      </c>
      <c r="BC333" s="143">
        <v>111.8</v>
      </c>
      <c r="BD333" s="143">
        <v>112.4</v>
      </c>
      <c r="BE333" s="143">
        <v>112.9</v>
      </c>
      <c r="BF333" s="143">
        <v>112.4</v>
      </c>
      <c r="BG333" s="143">
        <v>111.4</v>
      </c>
      <c r="BH333" s="143">
        <v>112.3</v>
      </c>
      <c r="BI333" s="143">
        <v>113</v>
      </c>
      <c r="BJ333" s="143">
        <v>112.2</v>
      </c>
      <c r="BK333" s="144">
        <v>112.1</v>
      </c>
      <c r="BL333" s="143">
        <v>112.6</v>
      </c>
      <c r="BM333" s="143">
        <v>113.5</v>
      </c>
      <c r="BN333" s="143">
        <v>114.2</v>
      </c>
      <c r="BO333" s="143">
        <v>112.2</v>
      </c>
      <c r="BP333" s="143">
        <v>112.4</v>
      </c>
      <c r="BQ333" s="143">
        <v>113.5</v>
      </c>
      <c r="BR333" s="145">
        <v>111.9</v>
      </c>
      <c r="BS333" s="145">
        <v>111.9</v>
      </c>
      <c r="BT333" s="145">
        <v>113.1</v>
      </c>
      <c r="BU333" s="145">
        <v>112.2</v>
      </c>
      <c r="BV333" s="145">
        <v>115.7</v>
      </c>
      <c r="BW333" s="145">
        <v>117.7</v>
      </c>
      <c r="BX333" s="145">
        <v>122.2</v>
      </c>
      <c r="BY333" s="145">
        <v>124.9</v>
      </c>
      <c r="BZ333" s="143">
        <v>126</v>
      </c>
      <c r="CA333" s="143">
        <v>128.5</v>
      </c>
      <c r="CB333" s="143">
        <v>128.6</v>
      </c>
      <c r="CC333" s="143">
        <v>130.30000000000001</v>
      </c>
      <c r="CD333" s="143">
        <v>131.69999999999999</v>
      </c>
      <c r="CE333" s="143">
        <v>131.9</v>
      </c>
      <c r="CF333" s="143">
        <v>130.69999999999999</v>
      </c>
      <c r="CG333" s="143">
        <v>129.19999999999999</v>
      </c>
      <c r="CH333" s="143">
        <v>126.7</v>
      </c>
      <c r="CI333" s="143">
        <v>124.1</v>
      </c>
      <c r="CJ333" s="146">
        <v>122</v>
      </c>
      <c r="CK333" s="146">
        <v>118.8</v>
      </c>
      <c r="CL333" s="146">
        <v>117.8</v>
      </c>
      <c r="CM333" s="147">
        <v>115.2</v>
      </c>
      <c r="CN333" s="147">
        <v>112.9</v>
      </c>
      <c r="CO333" s="147">
        <v>112.7</v>
      </c>
      <c r="CP333" s="148">
        <v>111.3</v>
      </c>
      <c r="CQ333" s="149">
        <v>110.6</v>
      </c>
      <c r="CR333" s="149">
        <v>110.9</v>
      </c>
      <c r="CS333" s="149">
        <v>109.3</v>
      </c>
      <c r="CT333" s="149">
        <v>108.7</v>
      </c>
      <c r="CU333" s="150">
        <v>108.9</v>
      </c>
      <c r="CV333" s="150">
        <v>109.2</v>
      </c>
      <c r="CW333" s="150">
        <v>108.9</v>
      </c>
      <c r="CX333" s="150">
        <v>106.4</v>
      </c>
      <c r="CY333" s="150">
        <v>107.5</v>
      </c>
      <c r="CZ333" s="150">
        <v>104.5</v>
      </c>
      <c r="DA333" s="150">
        <v>104.7</v>
      </c>
      <c r="DB333" s="151">
        <v>105.1</v>
      </c>
      <c r="DC333" s="151">
        <v>106.1</v>
      </c>
      <c r="DD333" s="151">
        <v>106.2</v>
      </c>
      <c r="DE333" s="151">
        <v>108.9</v>
      </c>
      <c r="DF333" s="151">
        <v>114.2</v>
      </c>
      <c r="DG333" s="151">
        <v>120.8</v>
      </c>
      <c r="DH333" s="151">
        <v>123.4</v>
      </c>
      <c r="DI333" s="151">
        <v>123.9</v>
      </c>
      <c r="DJ333" s="151">
        <v>122.5</v>
      </c>
      <c r="DK333" s="151">
        <v>124.4</v>
      </c>
      <c r="DL333" s="151">
        <v>124.7</v>
      </c>
      <c r="DM333" s="152">
        <v>125.1</v>
      </c>
      <c r="DN333" s="152">
        <v>127.7</v>
      </c>
      <c r="DO333" s="152">
        <v>130.69999999999999</v>
      </c>
      <c r="DP333" s="152">
        <v>132.69999999999999</v>
      </c>
      <c r="DQ333" s="152">
        <v>132.69999999999999</v>
      </c>
      <c r="DR333" s="152">
        <v>134.6</v>
      </c>
      <c r="DS333" s="152">
        <v>141</v>
      </c>
      <c r="DT333" s="152">
        <v>148.4</v>
      </c>
      <c r="DU333" s="152">
        <v>147.30000000000001</v>
      </c>
      <c r="DV333" s="152">
        <v>146.6</v>
      </c>
      <c r="DW333" s="152">
        <v>146.5</v>
      </c>
      <c r="DX333" s="152">
        <v>147.80000000000001</v>
      </c>
      <c r="DY333" s="152">
        <v>148.80000000000001</v>
      </c>
      <c r="DZ333" s="152">
        <v>148.1</v>
      </c>
      <c r="EA333" s="152">
        <v>149.69999999999999</v>
      </c>
      <c r="EB333" s="152">
        <v>149.5</v>
      </c>
      <c r="EC333" s="152">
        <v>149.30000000000001</v>
      </c>
      <c r="ED333" s="152">
        <v>148.30000000000001</v>
      </c>
      <c r="EE333" s="152">
        <v>147.80000000000001</v>
      </c>
      <c r="EF333" s="152">
        <v>147.1</v>
      </c>
      <c r="EG333" s="152">
        <v>144.9</v>
      </c>
      <c r="EH333" s="152">
        <v>142.9</v>
      </c>
      <c r="EI333" s="152">
        <v>137.9</v>
      </c>
      <c r="EJ333" s="152">
        <v>136.69999999999999</v>
      </c>
      <c r="EK333" s="152">
        <v>133.80000000000001</v>
      </c>
      <c r="EL333" s="152">
        <v>133.69999999999999</v>
      </c>
      <c r="EM333" s="152">
        <v>133.69999999999999</v>
      </c>
      <c r="EN333" s="152">
        <v>132.69999999999999</v>
      </c>
      <c r="EO333" s="152">
        <v>131.19999999999999</v>
      </c>
      <c r="EP333" s="152">
        <v>130.69999999999999</v>
      </c>
      <c r="EQ333" s="152">
        <v>131.9</v>
      </c>
      <c r="ER333" s="152">
        <v>132.5</v>
      </c>
      <c r="ES333" s="152">
        <v>132.5</v>
      </c>
      <c r="ET333" s="152">
        <v>132.9</v>
      </c>
      <c r="EU333" s="152">
        <v>131.80000000000001</v>
      </c>
      <c r="EV333" s="152">
        <v>131.69999999999999</v>
      </c>
      <c r="EW333" s="152">
        <v>131.19999999999999</v>
      </c>
    </row>
    <row r="334" spans="1:153">
      <c r="A334" s="141" t="s">
        <v>7702</v>
      </c>
      <c r="B334" s="141" t="s">
        <v>7703</v>
      </c>
      <c r="C334" s="142">
        <v>0.19261</v>
      </c>
      <c r="D334" s="143">
        <v>100.8</v>
      </c>
      <c r="E334" s="143">
        <v>101.2</v>
      </c>
      <c r="F334" s="143">
        <v>102.4</v>
      </c>
      <c r="G334" s="143">
        <v>102.3</v>
      </c>
      <c r="H334" s="143">
        <v>102</v>
      </c>
      <c r="I334" s="143">
        <v>101.2</v>
      </c>
      <c r="J334" s="143">
        <v>101.6</v>
      </c>
      <c r="K334" s="143">
        <v>102.2</v>
      </c>
      <c r="L334" s="143">
        <v>102.8</v>
      </c>
      <c r="M334" s="143">
        <v>105.1</v>
      </c>
      <c r="N334" s="143">
        <v>104.2</v>
      </c>
      <c r="O334" s="143">
        <v>106.8</v>
      </c>
      <c r="P334" s="143">
        <v>108</v>
      </c>
      <c r="Q334" s="143">
        <v>108.8</v>
      </c>
      <c r="R334" s="143">
        <v>110.7</v>
      </c>
      <c r="S334" s="143">
        <v>109.1</v>
      </c>
      <c r="T334" s="143">
        <v>110.9</v>
      </c>
      <c r="U334" s="143">
        <v>111.5</v>
      </c>
      <c r="V334" s="143">
        <v>111.4</v>
      </c>
      <c r="W334" s="143">
        <v>113.6</v>
      </c>
      <c r="X334" s="143">
        <v>115.2</v>
      </c>
      <c r="Y334" s="143">
        <v>115.7</v>
      </c>
      <c r="Z334" s="143">
        <v>116.5</v>
      </c>
      <c r="AA334" s="143">
        <v>116.9</v>
      </c>
      <c r="AB334" s="143">
        <v>118.6</v>
      </c>
      <c r="AC334" s="143">
        <v>118.2</v>
      </c>
      <c r="AD334" s="143">
        <v>117.6</v>
      </c>
      <c r="AE334" s="143">
        <v>118.1</v>
      </c>
      <c r="AF334" s="143">
        <v>118.6</v>
      </c>
      <c r="AG334" s="143">
        <v>116.4</v>
      </c>
      <c r="AH334" s="143">
        <v>117.2</v>
      </c>
      <c r="AI334" s="143">
        <v>117.2</v>
      </c>
      <c r="AJ334" s="143">
        <v>116.2</v>
      </c>
      <c r="AK334" s="143">
        <v>115.7</v>
      </c>
      <c r="AL334" s="143">
        <v>117</v>
      </c>
      <c r="AM334" s="143">
        <v>116.2</v>
      </c>
      <c r="AN334" s="143">
        <v>116.7</v>
      </c>
      <c r="AO334" s="143">
        <v>117.6</v>
      </c>
      <c r="AP334" s="143">
        <v>118.1</v>
      </c>
      <c r="AQ334" s="143">
        <v>118.4</v>
      </c>
      <c r="AR334" s="143">
        <v>116.3</v>
      </c>
      <c r="AS334" s="143">
        <v>117.9</v>
      </c>
      <c r="AT334" s="143">
        <v>115.5</v>
      </c>
      <c r="AU334" s="143">
        <v>116.2</v>
      </c>
      <c r="AV334" s="143">
        <v>115.9</v>
      </c>
      <c r="AW334" s="143">
        <v>116.9</v>
      </c>
      <c r="AX334" s="143">
        <v>115.4</v>
      </c>
      <c r="AY334" s="143">
        <v>116.8</v>
      </c>
      <c r="AZ334" s="143">
        <v>116.2</v>
      </c>
      <c r="BA334" s="143">
        <v>115.7</v>
      </c>
      <c r="BB334" s="143">
        <v>117.6</v>
      </c>
      <c r="BC334" s="143">
        <v>118.8</v>
      </c>
      <c r="BD334" s="143">
        <v>118.4</v>
      </c>
      <c r="BE334" s="143">
        <v>116.9</v>
      </c>
      <c r="BF334" s="143">
        <v>119.2</v>
      </c>
      <c r="BG334" s="143">
        <v>121.1</v>
      </c>
      <c r="BH334" s="143">
        <v>120.2</v>
      </c>
      <c r="BI334" s="143">
        <v>122.2</v>
      </c>
      <c r="BJ334" s="143">
        <v>122.2</v>
      </c>
      <c r="BK334" s="144">
        <v>123.2</v>
      </c>
      <c r="BL334" s="143">
        <v>121.9</v>
      </c>
      <c r="BM334" s="143">
        <v>122.2</v>
      </c>
      <c r="BN334" s="143">
        <v>121.9</v>
      </c>
      <c r="BO334" s="143">
        <v>120.8</v>
      </c>
      <c r="BP334" s="143">
        <v>119.7</v>
      </c>
      <c r="BQ334" s="143">
        <v>124.9</v>
      </c>
      <c r="BR334" s="145">
        <v>123.5</v>
      </c>
      <c r="BS334" s="145">
        <v>122.5</v>
      </c>
      <c r="BT334" s="145">
        <v>123.8</v>
      </c>
      <c r="BU334" s="145">
        <v>124.4</v>
      </c>
      <c r="BV334" s="145">
        <v>126.3</v>
      </c>
      <c r="BW334" s="145">
        <v>126.3</v>
      </c>
      <c r="BX334" s="145">
        <v>127.7</v>
      </c>
      <c r="BY334" s="145">
        <v>127.9</v>
      </c>
      <c r="BZ334" s="143">
        <v>128.69999999999999</v>
      </c>
      <c r="CA334" s="143">
        <v>129.1</v>
      </c>
      <c r="CB334" s="143">
        <v>130.1</v>
      </c>
      <c r="CC334" s="143">
        <v>131.4</v>
      </c>
      <c r="CD334" s="143">
        <v>136.69999999999999</v>
      </c>
      <c r="CE334" s="143">
        <v>137.9</v>
      </c>
      <c r="CF334" s="143">
        <v>139.4</v>
      </c>
      <c r="CG334" s="143">
        <v>138.69999999999999</v>
      </c>
      <c r="CH334" s="143">
        <v>139</v>
      </c>
      <c r="CI334" s="143">
        <v>139.6</v>
      </c>
      <c r="CJ334" s="146">
        <v>138.4</v>
      </c>
      <c r="CK334" s="146">
        <v>138.6</v>
      </c>
      <c r="CL334" s="146">
        <v>137.9</v>
      </c>
      <c r="CM334" s="147">
        <v>136.6</v>
      </c>
      <c r="CN334" s="147">
        <v>134.6</v>
      </c>
      <c r="CO334" s="147">
        <v>135.30000000000001</v>
      </c>
      <c r="CP334" s="148">
        <v>132.69999999999999</v>
      </c>
      <c r="CQ334" s="149">
        <v>131.30000000000001</v>
      </c>
      <c r="CR334" s="149">
        <v>130.9</v>
      </c>
      <c r="CS334" s="149">
        <v>130.69999999999999</v>
      </c>
      <c r="CT334" s="149">
        <v>131.5</v>
      </c>
      <c r="CU334" s="150">
        <v>131.80000000000001</v>
      </c>
      <c r="CV334" s="150">
        <v>131.1</v>
      </c>
      <c r="CW334" s="150">
        <v>132.30000000000001</v>
      </c>
      <c r="CX334" s="150">
        <v>130.6</v>
      </c>
      <c r="CY334" s="150">
        <v>127.4</v>
      </c>
      <c r="CZ334" s="150">
        <v>126</v>
      </c>
      <c r="DA334" s="150">
        <v>126</v>
      </c>
      <c r="DB334" s="151">
        <v>123.4</v>
      </c>
      <c r="DC334" s="151">
        <v>122.3</v>
      </c>
      <c r="DD334" s="151">
        <v>120.7</v>
      </c>
      <c r="DE334" s="151">
        <v>123.5</v>
      </c>
      <c r="DF334" s="151">
        <v>125.7</v>
      </c>
      <c r="DG334" s="151">
        <v>134.30000000000001</v>
      </c>
      <c r="DH334" s="151">
        <v>135.69999999999999</v>
      </c>
      <c r="DI334" s="151">
        <v>131.4</v>
      </c>
      <c r="DJ334" s="151">
        <v>130.9</v>
      </c>
      <c r="DK334" s="151">
        <v>131.9</v>
      </c>
      <c r="DL334" s="151">
        <v>129</v>
      </c>
      <c r="DM334" s="152">
        <v>131.9</v>
      </c>
      <c r="DN334" s="152">
        <v>133.80000000000001</v>
      </c>
      <c r="DO334" s="152">
        <v>136.6</v>
      </c>
      <c r="DP334" s="152">
        <v>137.5</v>
      </c>
      <c r="DQ334" s="152">
        <v>137.19999999999999</v>
      </c>
      <c r="DR334" s="152">
        <v>139.69999999999999</v>
      </c>
      <c r="DS334" s="152">
        <v>145.19999999999999</v>
      </c>
      <c r="DT334" s="152">
        <v>148.19999999999999</v>
      </c>
      <c r="DU334" s="152">
        <v>157.1</v>
      </c>
      <c r="DV334" s="152">
        <v>163.1</v>
      </c>
      <c r="DW334" s="152">
        <v>165.8</v>
      </c>
      <c r="DX334" s="152">
        <v>169.9</v>
      </c>
      <c r="DY334" s="152">
        <v>170.1</v>
      </c>
      <c r="DZ334" s="152">
        <v>168.5</v>
      </c>
      <c r="EA334" s="152">
        <v>168.5</v>
      </c>
      <c r="EB334" s="152">
        <v>168.1</v>
      </c>
      <c r="EC334" s="152">
        <v>169.2</v>
      </c>
      <c r="ED334" s="152">
        <v>168.1</v>
      </c>
      <c r="EE334" s="152">
        <v>169</v>
      </c>
      <c r="EF334" s="152">
        <v>167.1</v>
      </c>
      <c r="EG334" s="152">
        <v>167.6</v>
      </c>
      <c r="EH334" s="152">
        <v>163.1</v>
      </c>
      <c r="EI334" s="152">
        <v>157.30000000000001</v>
      </c>
      <c r="EJ334" s="152">
        <v>156.80000000000001</v>
      </c>
      <c r="EK334" s="152">
        <v>154.80000000000001</v>
      </c>
      <c r="EL334" s="152">
        <v>153.9</v>
      </c>
      <c r="EM334" s="152">
        <v>156.30000000000001</v>
      </c>
      <c r="EN334" s="152">
        <v>156.1</v>
      </c>
      <c r="EO334" s="152">
        <v>155.19999999999999</v>
      </c>
      <c r="EP334" s="152">
        <v>153.19999999999999</v>
      </c>
      <c r="EQ334" s="152">
        <v>152.5</v>
      </c>
      <c r="ER334" s="152">
        <v>150.80000000000001</v>
      </c>
      <c r="ES334" s="152">
        <v>149.6</v>
      </c>
      <c r="ET334" s="152">
        <v>149.19999999999999</v>
      </c>
      <c r="EU334" s="152">
        <v>150</v>
      </c>
      <c r="EV334" s="152">
        <v>149.9</v>
      </c>
      <c r="EW334" s="152">
        <v>147.6</v>
      </c>
    </row>
    <row r="335" spans="1:153">
      <c r="A335" s="141" t="s">
        <v>7704</v>
      </c>
      <c r="B335" s="141" t="s">
        <v>7705</v>
      </c>
      <c r="C335" s="142">
        <v>1.23E-3</v>
      </c>
      <c r="D335" s="143">
        <v>100</v>
      </c>
      <c r="E335" s="143">
        <v>100</v>
      </c>
      <c r="F335" s="143">
        <v>100</v>
      </c>
      <c r="G335" s="143">
        <v>100</v>
      </c>
      <c r="H335" s="143">
        <v>100</v>
      </c>
      <c r="I335" s="143">
        <v>100</v>
      </c>
      <c r="J335" s="143">
        <v>100</v>
      </c>
      <c r="K335" s="143">
        <v>100</v>
      </c>
      <c r="L335" s="143">
        <v>100</v>
      </c>
      <c r="M335" s="143">
        <v>100</v>
      </c>
      <c r="N335" s="143">
        <v>100</v>
      </c>
      <c r="O335" s="143">
        <v>100</v>
      </c>
      <c r="P335" s="143">
        <v>100</v>
      </c>
      <c r="Q335" s="143">
        <v>100</v>
      </c>
      <c r="R335" s="143">
        <v>100</v>
      </c>
      <c r="S335" s="143">
        <v>100</v>
      </c>
      <c r="T335" s="143">
        <v>100</v>
      </c>
      <c r="U335" s="143">
        <v>100</v>
      </c>
      <c r="V335" s="143">
        <v>100</v>
      </c>
      <c r="W335" s="143">
        <v>100</v>
      </c>
      <c r="X335" s="143">
        <v>100</v>
      </c>
      <c r="Y335" s="143">
        <v>100</v>
      </c>
      <c r="Z335" s="143">
        <v>100</v>
      </c>
      <c r="AA335" s="143">
        <v>100</v>
      </c>
      <c r="AB335" s="143">
        <v>100</v>
      </c>
      <c r="AC335" s="143">
        <v>100</v>
      </c>
      <c r="AD335" s="143">
        <v>100</v>
      </c>
      <c r="AE335" s="143">
        <v>100</v>
      </c>
      <c r="AF335" s="143">
        <v>100</v>
      </c>
      <c r="AG335" s="143">
        <v>100</v>
      </c>
      <c r="AH335" s="143">
        <v>100</v>
      </c>
      <c r="AI335" s="143">
        <v>100</v>
      </c>
      <c r="AJ335" s="143">
        <v>100</v>
      </c>
      <c r="AK335" s="143">
        <v>100</v>
      </c>
      <c r="AL335" s="143">
        <v>100</v>
      </c>
      <c r="AM335" s="143">
        <v>100</v>
      </c>
      <c r="AN335" s="143">
        <v>100</v>
      </c>
      <c r="AO335" s="143">
        <v>100</v>
      </c>
      <c r="AP335" s="143">
        <v>100</v>
      </c>
      <c r="AQ335" s="143">
        <v>100</v>
      </c>
      <c r="AR335" s="143">
        <v>122.7</v>
      </c>
      <c r="AS335" s="143">
        <v>122.7</v>
      </c>
      <c r="AT335" s="143">
        <v>136.4</v>
      </c>
      <c r="AU335" s="143">
        <v>122.7</v>
      </c>
      <c r="AV335" s="143">
        <v>136.4</v>
      </c>
      <c r="AW335" s="143">
        <v>131.80000000000001</v>
      </c>
      <c r="AX335" s="143">
        <v>118.2</v>
      </c>
      <c r="AY335" s="143">
        <v>127.3</v>
      </c>
      <c r="AZ335" s="143">
        <v>131.80000000000001</v>
      </c>
      <c r="BA335" s="143">
        <v>140.9</v>
      </c>
      <c r="BB335" s="143">
        <v>145.5</v>
      </c>
      <c r="BC335" s="143">
        <v>136.4</v>
      </c>
      <c r="BD335" s="143">
        <v>145.5</v>
      </c>
      <c r="BE335" s="143">
        <v>145.5</v>
      </c>
      <c r="BF335" s="143">
        <v>140.9</v>
      </c>
      <c r="BG335" s="143">
        <v>127.3</v>
      </c>
      <c r="BH335" s="143">
        <v>145.5</v>
      </c>
      <c r="BI335" s="143">
        <v>145.5</v>
      </c>
      <c r="BJ335" s="143">
        <v>145.5</v>
      </c>
      <c r="BK335" s="144">
        <v>168.2</v>
      </c>
      <c r="BL335" s="143">
        <v>172.7</v>
      </c>
      <c r="BM335" s="143">
        <v>177.3</v>
      </c>
      <c r="BN335" s="143">
        <v>177.3</v>
      </c>
      <c r="BO335" s="143">
        <v>177.3</v>
      </c>
      <c r="BP335" s="143">
        <v>172.7</v>
      </c>
      <c r="BQ335" s="143">
        <v>177.3</v>
      </c>
      <c r="BR335" s="145">
        <v>168.2</v>
      </c>
      <c r="BS335" s="145">
        <v>177.3</v>
      </c>
      <c r="BT335" s="145">
        <v>177.3</v>
      </c>
      <c r="BU335" s="145">
        <v>159.1</v>
      </c>
      <c r="BV335" s="145">
        <v>159.1</v>
      </c>
      <c r="BW335" s="145">
        <v>186.4</v>
      </c>
      <c r="BX335" s="145">
        <v>181.8</v>
      </c>
      <c r="BY335" s="145">
        <v>163.6</v>
      </c>
      <c r="BZ335" s="143">
        <v>250</v>
      </c>
      <c r="CA335" s="143">
        <v>181.8</v>
      </c>
      <c r="CB335" s="143">
        <v>181.8</v>
      </c>
      <c r="CC335" s="143">
        <v>172.7</v>
      </c>
      <c r="CD335" s="143">
        <v>172.7</v>
      </c>
      <c r="CE335" s="143">
        <v>190.9</v>
      </c>
      <c r="CF335" s="143">
        <v>163.6</v>
      </c>
      <c r="CG335" s="143">
        <v>163.6</v>
      </c>
      <c r="CH335" s="143">
        <v>163.6</v>
      </c>
      <c r="CI335" s="143">
        <v>163.6</v>
      </c>
      <c r="CJ335" s="146">
        <v>145.5</v>
      </c>
      <c r="CK335" s="146">
        <v>154.5</v>
      </c>
      <c r="CL335" s="146">
        <v>136.4</v>
      </c>
      <c r="CM335" s="147">
        <v>136.4</v>
      </c>
      <c r="CN335" s="147">
        <v>127.3</v>
      </c>
      <c r="CO335" s="147">
        <v>127.3</v>
      </c>
      <c r="CP335" s="148">
        <v>136.4</v>
      </c>
      <c r="CQ335" s="149">
        <v>136.4</v>
      </c>
      <c r="CR335" s="149">
        <v>136.4</v>
      </c>
      <c r="CS335" s="149">
        <v>127.3</v>
      </c>
      <c r="CT335" s="149">
        <v>127.3</v>
      </c>
      <c r="CU335" s="150">
        <v>127.3</v>
      </c>
      <c r="CV335" s="150">
        <v>127.3</v>
      </c>
      <c r="CW335" s="150">
        <v>127.3</v>
      </c>
      <c r="CX335" s="150">
        <v>113.6</v>
      </c>
      <c r="CY335" s="150">
        <v>113.6</v>
      </c>
      <c r="CZ335" s="150">
        <v>113.6</v>
      </c>
      <c r="DA335" s="150">
        <v>122.7</v>
      </c>
      <c r="DB335" s="151">
        <v>118.2</v>
      </c>
      <c r="DC335" s="151">
        <v>118.2</v>
      </c>
      <c r="DD335" s="151">
        <v>136.4</v>
      </c>
      <c r="DE335" s="151">
        <v>140.9</v>
      </c>
      <c r="DF335" s="151">
        <v>145.5</v>
      </c>
      <c r="DG335" s="151">
        <v>159.1</v>
      </c>
      <c r="DH335" s="151">
        <v>172.7</v>
      </c>
      <c r="DI335" s="151">
        <v>168.2</v>
      </c>
      <c r="DJ335" s="151">
        <v>168.2</v>
      </c>
      <c r="DK335" s="151">
        <v>177.3</v>
      </c>
      <c r="DL335" s="151">
        <v>172.7</v>
      </c>
      <c r="DM335" s="152">
        <v>172.7</v>
      </c>
      <c r="DN335" s="152">
        <v>181.8</v>
      </c>
      <c r="DO335" s="152">
        <v>181.8</v>
      </c>
      <c r="DP335" s="152">
        <v>177.3</v>
      </c>
      <c r="DQ335" s="152">
        <v>186.4</v>
      </c>
      <c r="DR335" s="152">
        <v>190.9</v>
      </c>
      <c r="DS335" s="152">
        <v>200</v>
      </c>
      <c r="DT335" s="152">
        <v>177.3</v>
      </c>
      <c r="DU335" s="152">
        <v>190.9</v>
      </c>
      <c r="DV335" s="152">
        <v>163.6</v>
      </c>
      <c r="DW335" s="152">
        <v>181.8</v>
      </c>
      <c r="DX335" s="152">
        <v>181.8</v>
      </c>
      <c r="DY335" s="152">
        <v>177.3</v>
      </c>
      <c r="DZ335" s="152">
        <v>172.7</v>
      </c>
      <c r="EA335" s="152">
        <v>177.3</v>
      </c>
      <c r="EB335" s="152">
        <v>172.7</v>
      </c>
      <c r="EC335" s="152">
        <v>163.6</v>
      </c>
      <c r="ED335" s="152">
        <v>159.1</v>
      </c>
      <c r="EE335" s="152">
        <v>159.1</v>
      </c>
      <c r="EF335" s="152">
        <v>159.1</v>
      </c>
      <c r="EG335" s="152">
        <v>150</v>
      </c>
      <c r="EH335" s="152">
        <v>150</v>
      </c>
      <c r="EI335" s="152">
        <v>154.5</v>
      </c>
      <c r="EJ335" s="152">
        <v>159.1</v>
      </c>
      <c r="EK335" s="152">
        <v>163.6</v>
      </c>
      <c r="EL335" s="152">
        <v>159.1</v>
      </c>
      <c r="EM335" s="152">
        <v>150</v>
      </c>
      <c r="EN335" s="152">
        <v>150</v>
      </c>
      <c r="EO335" s="152">
        <v>150</v>
      </c>
      <c r="EP335" s="152">
        <v>154.5</v>
      </c>
      <c r="EQ335" s="152">
        <v>154.5</v>
      </c>
      <c r="ER335" s="152">
        <v>159.1</v>
      </c>
      <c r="ES335" s="152">
        <v>154.5</v>
      </c>
      <c r="ET335" s="152">
        <v>154.5</v>
      </c>
      <c r="EU335" s="152">
        <v>154.5</v>
      </c>
      <c r="EV335" s="152">
        <v>159.1</v>
      </c>
      <c r="EW335" s="152">
        <v>159.1</v>
      </c>
    </row>
    <row r="336" spans="1:153">
      <c r="A336" s="141" t="s">
        <v>7706</v>
      </c>
      <c r="B336" s="141" t="s">
        <v>7707</v>
      </c>
      <c r="C336" s="142">
        <v>1.093E-2</v>
      </c>
      <c r="D336" s="143">
        <v>102.8</v>
      </c>
      <c r="E336" s="143">
        <v>105.7</v>
      </c>
      <c r="F336" s="143">
        <v>107</v>
      </c>
      <c r="G336" s="143">
        <v>107.1</v>
      </c>
      <c r="H336" s="143">
        <v>107.7</v>
      </c>
      <c r="I336" s="143">
        <v>107.9</v>
      </c>
      <c r="J336" s="143">
        <v>107.3</v>
      </c>
      <c r="K336" s="143">
        <v>107.8</v>
      </c>
      <c r="L336" s="143">
        <v>107.2</v>
      </c>
      <c r="M336" s="143">
        <v>107.1</v>
      </c>
      <c r="N336" s="143">
        <v>109.6</v>
      </c>
      <c r="O336" s="143">
        <v>110.2</v>
      </c>
      <c r="P336" s="143">
        <v>110.5</v>
      </c>
      <c r="Q336" s="143">
        <v>110.7</v>
      </c>
      <c r="R336" s="143">
        <v>110.5</v>
      </c>
      <c r="S336" s="143">
        <v>109.8</v>
      </c>
      <c r="T336" s="143">
        <v>109.5</v>
      </c>
      <c r="U336" s="143">
        <v>111.1</v>
      </c>
      <c r="V336" s="143">
        <v>112</v>
      </c>
      <c r="W336" s="143">
        <v>112</v>
      </c>
      <c r="X336" s="143">
        <v>111.9</v>
      </c>
      <c r="Y336" s="143">
        <v>110.7</v>
      </c>
      <c r="Z336" s="143">
        <v>113.1</v>
      </c>
      <c r="AA336" s="143">
        <v>115.3</v>
      </c>
      <c r="AB336" s="143">
        <v>118.1</v>
      </c>
      <c r="AC336" s="143">
        <v>122.7</v>
      </c>
      <c r="AD336" s="143">
        <v>121</v>
      </c>
      <c r="AE336" s="143">
        <v>121.6</v>
      </c>
      <c r="AF336" s="143">
        <v>121.7</v>
      </c>
      <c r="AG336" s="143">
        <v>121.1</v>
      </c>
      <c r="AH336" s="143">
        <v>119.8</v>
      </c>
      <c r="AI336" s="143">
        <v>118.3</v>
      </c>
      <c r="AJ336" s="143">
        <v>117.8</v>
      </c>
      <c r="AK336" s="143">
        <v>117.7</v>
      </c>
      <c r="AL336" s="143">
        <v>117.2</v>
      </c>
      <c r="AM336" s="143">
        <v>117</v>
      </c>
      <c r="AN336" s="143">
        <v>116.1</v>
      </c>
      <c r="AO336" s="143">
        <v>116.5</v>
      </c>
      <c r="AP336" s="143">
        <v>116.2</v>
      </c>
      <c r="AQ336" s="143">
        <v>115.7</v>
      </c>
      <c r="AR336" s="143">
        <v>116.1</v>
      </c>
      <c r="AS336" s="143">
        <v>115.6</v>
      </c>
      <c r="AT336" s="143">
        <v>115.4</v>
      </c>
      <c r="AU336" s="143">
        <v>115</v>
      </c>
      <c r="AV336" s="143">
        <v>114.7</v>
      </c>
      <c r="AW336" s="143">
        <v>114.3</v>
      </c>
      <c r="AX336" s="143">
        <v>113.4</v>
      </c>
      <c r="AY336" s="143">
        <v>114</v>
      </c>
      <c r="AZ336" s="143">
        <v>116</v>
      </c>
      <c r="BA336" s="143">
        <v>117.2</v>
      </c>
      <c r="BB336" s="143">
        <v>117.1</v>
      </c>
      <c r="BC336" s="143">
        <v>115.7</v>
      </c>
      <c r="BD336" s="143">
        <v>114.8</v>
      </c>
      <c r="BE336" s="143">
        <v>113.8</v>
      </c>
      <c r="BF336" s="143">
        <v>113.7</v>
      </c>
      <c r="BG336" s="143">
        <v>114.2</v>
      </c>
      <c r="BH336" s="143">
        <v>114.7</v>
      </c>
      <c r="BI336" s="143">
        <v>114.2</v>
      </c>
      <c r="BJ336" s="143">
        <v>116.1</v>
      </c>
      <c r="BK336" s="144">
        <v>118.6</v>
      </c>
      <c r="BL336" s="143">
        <v>123.6</v>
      </c>
      <c r="BM336" s="143">
        <v>125.2</v>
      </c>
      <c r="BN336" s="143">
        <v>125.1</v>
      </c>
      <c r="BO336" s="143">
        <v>124.2</v>
      </c>
      <c r="BP336" s="143">
        <v>126.5</v>
      </c>
      <c r="BQ336" s="143">
        <v>127.1</v>
      </c>
      <c r="BR336" s="145">
        <v>127.1</v>
      </c>
      <c r="BS336" s="145">
        <v>127.2</v>
      </c>
      <c r="BT336" s="145">
        <v>128.5</v>
      </c>
      <c r="BU336" s="145">
        <v>130.80000000000001</v>
      </c>
      <c r="BV336" s="145">
        <v>130.19999999999999</v>
      </c>
      <c r="BW336" s="145">
        <v>126.2</v>
      </c>
      <c r="BX336" s="145">
        <v>124.7</v>
      </c>
      <c r="BY336" s="145">
        <v>122</v>
      </c>
      <c r="BZ336" s="143">
        <v>119.9</v>
      </c>
      <c r="CA336" s="143">
        <v>122</v>
      </c>
      <c r="CB336" s="143">
        <v>121.7</v>
      </c>
      <c r="CC336" s="143">
        <v>123.5</v>
      </c>
      <c r="CD336" s="143">
        <v>125.4</v>
      </c>
      <c r="CE336" s="143">
        <v>124.8</v>
      </c>
      <c r="CF336" s="143">
        <v>122.6</v>
      </c>
      <c r="CG336" s="143">
        <v>121.6</v>
      </c>
      <c r="CH336" s="143">
        <v>121.6</v>
      </c>
      <c r="CI336" s="143">
        <v>122.2</v>
      </c>
      <c r="CJ336" s="146">
        <v>122.3</v>
      </c>
      <c r="CK336" s="146">
        <v>120.5</v>
      </c>
      <c r="CL336" s="146">
        <v>119.5</v>
      </c>
      <c r="CM336" s="147">
        <v>116.6</v>
      </c>
      <c r="CN336" s="147">
        <v>117.4</v>
      </c>
      <c r="CO336" s="147">
        <v>117.1</v>
      </c>
      <c r="CP336" s="148">
        <v>115.1</v>
      </c>
      <c r="CQ336" s="149">
        <v>115.7</v>
      </c>
      <c r="CR336" s="149">
        <v>114.6</v>
      </c>
      <c r="CS336" s="149">
        <v>118.9</v>
      </c>
      <c r="CT336" s="149">
        <v>120.1</v>
      </c>
      <c r="CU336" s="150">
        <v>120.1</v>
      </c>
      <c r="CV336" s="150">
        <v>119.3</v>
      </c>
      <c r="CW336" s="150">
        <v>119.8</v>
      </c>
      <c r="CX336" s="150">
        <v>115.9</v>
      </c>
      <c r="CY336" s="150">
        <v>114.8</v>
      </c>
      <c r="CZ336" s="150">
        <v>119.9</v>
      </c>
      <c r="DA336" s="150">
        <v>120.1</v>
      </c>
      <c r="DB336" s="151">
        <v>124.3</v>
      </c>
      <c r="DC336" s="151">
        <v>125</v>
      </c>
      <c r="DD336" s="151">
        <v>128.6</v>
      </c>
      <c r="DE336" s="151">
        <v>138.80000000000001</v>
      </c>
      <c r="DF336" s="151">
        <v>135.30000000000001</v>
      </c>
      <c r="DG336" s="151">
        <v>143.19999999999999</v>
      </c>
      <c r="DH336" s="151">
        <v>147.30000000000001</v>
      </c>
      <c r="DI336" s="151">
        <v>141.80000000000001</v>
      </c>
      <c r="DJ336" s="151">
        <v>141.30000000000001</v>
      </c>
      <c r="DK336" s="151">
        <v>139.80000000000001</v>
      </c>
      <c r="DL336" s="151">
        <v>139.69999999999999</v>
      </c>
      <c r="DM336" s="152">
        <v>140.6</v>
      </c>
      <c r="DN336" s="152">
        <v>146.30000000000001</v>
      </c>
      <c r="DO336" s="152">
        <v>152.30000000000001</v>
      </c>
      <c r="DP336" s="152">
        <v>150.80000000000001</v>
      </c>
      <c r="DQ336" s="152">
        <v>150.69999999999999</v>
      </c>
      <c r="DR336" s="152">
        <v>152</v>
      </c>
      <c r="DS336" s="152">
        <v>162.19999999999999</v>
      </c>
      <c r="DT336" s="152">
        <v>161.30000000000001</v>
      </c>
      <c r="DU336" s="152">
        <v>161.4</v>
      </c>
      <c r="DV336" s="152">
        <v>155.19999999999999</v>
      </c>
      <c r="DW336" s="152">
        <v>154.9</v>
      </c>
      <c r="DX336" s="152">
        <v>154.5</v>
      </c>
      <c r="DY336" s="152">
        <v>155.9</v>
      </c>
      <c r="DZ336" s="152">
        <v>153.1</v>
      </c>
      <c r="EA336" s="152">
        <v>151</v>
      </c>
      <c r="EB336" s="152">
        <v>147.9</v>
      </c>
      <c r="EC336" s="152">
        <v>149.69999999999999</v>
      </c>
      <c r="ED336" s="152">
        <v>147.80000000000001</v>
      </c>
      <c r="EE336" s="152">
        <v>145</v>
      </c>
      <c r="EF336" s="152">
        <v>143.9</v>
      </c>
      <c r="EG336" s="152">
        <v>144.19999999999999</v>
      </c>
      <c r="EH336" s="152">
        <v>138.5</v>
      </c>
      <c r="EI336" s="152">
        <v>137.80000000000001</v>
      </c>
      <c r="EJ336" s="152">
        <v>142.6</v>
      </c>
      <c r="EK336" s="152">
        <v>142.1</v>
      </c>
      <c r="EL336" s="152">
        <v>142.30000000000001</v>
      </c>
      <c r="EM336" s="152">
        <v>139.30000000000001</v>
      </c>
      <c r="EN336" s="152">
        <v>135.69999999999999</v>
      </c>
      <c r="EO336" s="152">
        <v>139.5</v>
      </c>
      <c r="EP336" s="152">
        <v>142.4</v>
      </c>
      <c r="EQ336" s="152">
        <v>138.4</v>
      </c>
      <c r="ER336" s="152">
        <v>139.4</v>
      </c>
      <c r="ES336" s="152">
        <v>138.80000000000001</v>
      </c>
      <c r="ET336" s="152">
        <v>138.5</v>
      </c>
      <c r="EU336" s="152">
        <v>141.30000000000001</v>
      </c>
      <c r="EV336" s="152">
        <v>143.9</v>
      </c>
      <c r="EW336" s="152">
        <v>146.5</v>
      </c>
    </row>
    <row r="337" spans="1:153">
      <c r="A337" s="141" t="s">
        <v>7708</v>
      </c>
      <c r="B337" s="141" t="s">
        <v>7709</v>
      </c>
      <c r="C337" s="142">
        <v>8.2199999999999995E-2</v>
      </c>
      <c r="D337" s="143">
        <v>100.9</v>
      </c>
      <c r="E337" s="143">
        <v>100.6</v>
      </c>
      <c r="F337" s="143">
        <v>101.9</v>
      </c>
      <c r="G337" s="143">
        <v>102.7</v>
      </c>
      <c r="H337" s="143">
        <v>102.4</v>
      </c>
      <c r="I337" s="143">
        <v>102.2</v>
      </c>
      <c r="J337" s="143">
        <v>101.7</v>
      </c>
      <c r="K337" s="143">
        <v>102.6</v>
      </c>
      <c r="L337" s="143">
        <v>101.1</v>
      </c>
      <c r="M337" s="143">
        <v>102.2</v>
      </c>
      <c r="N337" s="143">
        <v>102.6</v>
      </c>
      <c r="O337" s="143">
        <v>103.2</v>
      </c>
      <c r="P337" s="143">
        <v>104.9</v>
      </c>
      <c r="Q337" s="143">
        <v>104.8</v>
      </c>
      <c r="R337" s="143">
        <v>104.5</v>
      </c>
      <c r="S337" s="143">
        <v>105.1</v>
      </c>
      <c r="T337" s="143">
        <v>108.1</v>
      </c>
      <c r="U337" s="143">
        <v>108.6</v>
      </c>
      <c r="V337" s="143">
        <v>109</v>
      </c>
      <c r="W337" s="143">
        <v>108.6</v>
      </c>
      <c r="X337" s="143">
        <v>109.2</v>
      </c>
      <c r="Y337" s="143">
        <v>108.3</v>
      </c>
      <c r="Z337" s="143">
        <v>109.3</v>
      </c>
      <c r="AA337" s="143">
        <v>109.5</v>
      </c>
      <c r="AB337" s="143">
        <v>113.1</v>
      </c>
      <c r="AC337" s="143">
        <v>114.4</v>
      </c>
      <c r="AD337" s="143">
        <v>114.2</v>
      </c>
      <c r="AE337" s="143">
        <v>112</v>
      </c>
      <c r="AF337" s="143">
        <v>115</v>
      </c>
      <c r="AG337" s="143">
        <v>112.6</v>
      </c>
      <c r="AH337" s="143">
        <v>112.6</v>
      </c>
      <c r="AI337" s="143">
        <v>111.1</v>
      </c>
      <c r="AJ337" s="143">
        <v>111.4</v>
      </c>
      <c r="AK337" s="143">
        <v>110.5</v>
      </c>
      <c r="AL337" s="143">
        <v>110.8</v>
      </c>
      <c r="AM337" s="143">
        <v>115.6</v>
      </c>
      <c r="AN337" s="143">
        <v>112.5</v>
      </c>
      <c r="AO337" s="143">
        <v>112</v>
      </c>
      <c r="AP337" s="143">
        <v>113.3</v>
      </c>
      <c r="AQ337" s="143">
        <v>115.4</v>
      </c>
      <c r="AR337" s="143">
        <v>115.7</v>
      </c>
      <c r="AS337" s="143">
        <v>117.5</v>
      </c>
      <c r="AT337" s="143">
        <v>117.4</v>
      </c>
      <c r="AU337" s="143">
        <v>116.5</v>
      </c>
      <c r="AV337" s="143">
        <v>116.4</v>
      </c>
      <c r="AW337" s="143">
        <v>116.9</v>
      </c>
      <c r="AX337" s="143">
        <v>117.4</v>
      </c>
      <c r="AY337" s="143">
        <v>116.7</v>
      </c>
      <c r="AZ337" s="143">
        <v>118.4</v>
      </c>
      <c r="BA337" s="143">
        <v>117.8</v>
      </c>
      <c r="BB337" s="143">
        <v>117.6</v>
      </c>
      <c r="BC337" s="143">
        <v>117.1</v>
      </c>
      <c r="BD337" s="143">
        <v>115.7</v>
      </c>
      <c r="BE337" s="143">
        <v>116</v>
      </c>
      <c r="BF337" s="143">
        <v>115</v>
      </c>
      <c r="BG337" s="143">
        <v>117.3</v>
      </c>
      <c r="BH337" s="143">
        <v>117.2</v>
      </c>
      <c r="BI337" s="143">
        <v>117.8</v>
      </c>
      <c r="BJ337" s="143">
        <v>119.5</v>
      </c>
      <c r="BK337" s="144">
        <v>122.7</v>
      </c>
      <c r="BL337" s="143">
        <v>125.6</v>
      </c>
      <c r="BM337" s="143">
        <v>128.69999999999999</v>
      </c>
      <c r="BN337" s="143">
        <v>128.19999999999999</v>
      </c>
      <c r="BO337" s="143">
        <v>128.80000000000001</v>
      </c>
      <c r="BP337" s="143">
        <v>128.5</v>
      </c>
      <c r="BQ337" s="143">
        <v>127</v>
      </c>
      <c r="BR337" s="145">
        <v>127.6</v>
      </c>
      <c r="BS337" s="145">
        <v>127.8</v>
      </c>
      <c r="BT337" s="145">
        <v>129.69999999999999</v>
      </c>
      <c r="BU337" s="145">
        <v>129.6</v>
      </c>
      <c r="BV337" s="145">
        <v>130.80000000000001</v>
      </c>
      <c r="BW337" s="145">
        <v>125.9</v>
      </c>
      <c r="BX337" s="145">
        <v>126.2</v>
      </c>
      <c r="BY337" s="145">
        <v>125.9</v>
      </c>
      <c r="BZ337" s="143">
        <v>124.8</v>
      </c>
      <c r="CA337" s="143">
        <v>125.8</v>
      </c>
      <c r="CB337" s="143">
        <v>127.2</v>
      </c>
      <c r="CC337" s="143">
        <v>127.8</v>
      </c>
      <c r="CD337" s="143">
        <v>130</v>
      </c>
      <c r="CE337" s="143">
        <v>129.80000000000001</v>
      </c>
      <c r="CF337" s="143">
        <v>126.5</v>
      </c>
      <c r="CG337" s="143">
        <v>124.2</v>
      </c>
      <c r="CH337" s="143">
        <v>124.5</v>
      </c>
      <c r="CI337" s="143">
        <v>123.2</v>
      </c>
      <c r="CJ337" s="146">
        <v>121.6</v>
      </c>
      <c r="CK337" s="146">
        <v>120.6</v>
      </c>
      <c r="CL337" s="146">
        <v>117.7</v>
      </c>
      <c r="CM337" s="147">
        <v>117.8</v>
      </c>
      <c r="CN337" s="147">
        <v>117.1</v>
      </c>
      <c r="CO337" s="147">
        <v>117.7</v>
      </c>
      <c r="CP337" s="148">
        <v>114.9</v>
      </c>
      <c r="CQ337" s="149">
        <v>114.9</v>
      </c>
      <c r="CR337" s="149">
        <v>115.2</v>
      </c>
      <c r="CS337" s="149">
        <v>117.1</v>
      </c>
      <c r="CT337" s="149">
        <v>118</v>
      </c>
      <c r="CU337" s="150">
        <v>117.8</v>
      </c>
      <c r="CV337" s="150">
        <v>119.7</v>
      </c>
      <c r="CW337" s="150">
        <v>118.9</v>
      </c>
      <c r="CX337" s="150">
        <v>114.4</v>
      </c>
      <c r="CY337" s="150">
        <v>113.3</v>
      </c>
      <c r="CZ337" s="150">
        <v>116.1</v>
      </c>
      <c r="DA337" s="150">
        <v>117.8</v>
      </c>
      <c r="DB337" s="151">
        <v>121.4</v>
      </c>
      <c r="DC337" s="151">
        <v>122.9</v>
      </c>
      <c r="DD337" s="151">
        <v>129</v>
      </c>
      <c r="DE337" s="151">
        <v>137.30000000000001</v>
      </c>
      <c r="DF337" s="151">
        <v>140</v>
      </c>
      <c r="DG337" s="151">
        <v>145.69999999999999</v>
      </c>
      <c r="DH337" s="151">
        <v>150.80000000000001</v>
      </c>
      <c r="DI337" s="151">
        <v>152.1</v>
      </c>
      <c r="DJ337" s="151">
        <v>149</v>
      </c>
      <c r="DK337" s="151">
        <v>148.19999999999999</v>
      </c>
      <c r="DL337" s="151">
        <v>151.1</v>
      </c>
      <c r="DM337" s="152">
        <v>151.1</v>
      </c>
      <c r="DN337" s="152">
        <v>158.5</v>
      </c>
      <c r="DO337" s="152">
        <v>162.80000000000001</v>
      </c>
      <c r="DP337" s="152">
        <v>160</v>
      </c>
      <c r="DQ337" s="152">
        <v>161.5</v>
      </c>
      <c r="DR337" s="152">
        <v>167.4</v>
      </c>
      <c r="DS337" s="152">
        <v>175.8</v>
      </c>
      <c r="DT337" s="152">
        <v>180.8</v>
      </c>
      <c r="DU337" s="152">
        <v>165.4</v>
      </c>
      <c r="DV337" s="152">
        <v>160.6</v>
      </c>
      <c r="DW337" s="152">
        <v>157.6</v>
      </c>
      <c r="DX337" s="152">
        <v>161</v>
      </c>
      <c r="DY337" s="152">
        <v>157.9</v>
      </c>
      <c r="DZ337" s="152">
        <v>151.80000000000001</v>
      </c>
      <c r="EA337" s="152">
        <v>148.1</v>
      </c>
      <c r="EB337" s="152">
        <v>142.4</v>
      </c>
      <c r="EC337" s="152">
        <v>141.6</v>
      </c>
      <c r="ED337" s="152">
        <v>143.19999999999999</v>
      </c>
      <c r="EE337" s="152">
        <v>139.4</v>
      </c>
      <c r="EF337" s="152">
        <v>135.69999999999999</v>
      </c>
      <c r="EG337" s="152">
        <v>133.69999999999999</v>
      </c>
      <c r="EH337" s="152">
        <v>126.6</v>
      </c>
      <c r="EI337" s="152">
        <v>130</v>
      </c>
      <c r="EJ337" s="152">
        <v>134.30000000000001</v>
      </c>
      <c r="EK337" s="152">
        <v>134.19999999999999</v>
      </c>
      <c r="EL337" s="152">
        <v>130.80000000000001</v>
      </c>
      <c r="EM337" s="152">
        <v>129.30000000000001</v>
      </c>
      <c r="EN337" s="152">
        <v>131.6</v>
      </c>
      <c r="EO337" s="152">
        <v>135.5</v>
      </c>
      <c r="EP337" s="152">
        <v>137.80000000000001</v>
      </c>
      <c r="EQ337" s="152">
        <v>136.19999999999999</v>
      </c>
      <c r="ER337" s="152">
        <v>136.19999999999999</v>
      </c>
      <c r="ES337" s="152">
        <v>138.9</v>
      </c>
      <c r="ET337" s="152">
        <v>139.30000000000001</v>
      </c>
      <c r="EU337" s="152">
        <v>140.4</v>
      </c>
      <c r="EV337" s="152">
        <v>142.69999999999999</v>
      </c>
      <c r="EW337" s="152">
        <v>143.19999999999999</v>
      </c>
    </row>
    <row r="338" spans="1:153">
      <c r="A338" s="141" t="s">
        <v>7710</v>
      </c>
      <c r="B338" s="141" t="s">
        <v>7711</v>
      </c>
      <c r="C338" s="142">
        <v>2.8199999999999999E-2</v>
      </c>
      <c r="D338" s="143">
        <v>110</v>
      </c>
      <c r="E338" s="143">
        <v>110.2</v>
      </c>
      <c r="F338" s="143">
        <v>106.5</v>
      </c>
      <c r="G338" s="143">
        <v>107.8</v>
      </c>
      <c r="H338" s="143">
        <v>109.5</v>
      </c>
      <c r="I338" s="143">
        <v>109.2</v>
      </c>
      <c r="J338" s="143">
        <v>108</v>
      </c>
      <c r="K338" s="143">
        <v>109</v>
      </c>
      <c r="L338" s="143">
        <v>111</v>
      </c>
      <c r="M338" s="143">
        <v>108.8</v>
      </c>
      <c r="N338" s="143">
        <v>109.3</v>
      </c>
      <c r="O338" s="143">
        <v>110.2</v>
      </c>
      <c r="P338" s="143">
        <v>108.9</v>
      </c>
      <c r="Q338" s="143">
        <v>112.4</v>
      </c>
      <c r="R338" s="143">
        <v>111.4</v>
      </c>
      <c r="S338" s="143">
        <v>114.4</v>
      </c>
      <c r="T338" s="143">
        <v>116.4</v>
      </c>
      <c r="U338" s="143">
        <v>114.5</v>
      </c>
      <c r="V338" s="143">
        <v>118.6</v>
      </c>
      <c r="W338" s="143">
        <v>117.9</v>
      </c>
      <c r="X338" s="143">
        <v>118.8</v>
      </c>
      <c r="Y338" s="143">
        <v>117.9</v>
      </c>
      <c r="Z338" s="143">
        <v>121.5</v>
      </c>
      <c r="AA338" s="143">
        <v>120.8</v>
      </c>
      <c r="AB338" s="143">
        <v>126.1</v>
      </c>
      <c r="AC338" s="143">
        <v>122.8</v>
      </c>
      <c r="AD338" s="143">
        <v>121.4</v>
      </c>
      <c r="AE338" s="143">
        <v>123</v>
      </c>
      <c r="AF338" s="143">
        <v>122.2</v>
      </c>
      <c r="AG338" s="143">
        <v>123.5</v>
      </c>
      <c r="AH338" s="143">
        <v>121.9</v>
      </c>
      <c r="AI338" s="143">
        <v>124.4</v>
      </c>
      <c r="AJ338" s="143">
        <v>121</v>
      </c>
      <c r="AK338" s="143">
        <v>122.9</v>
      </c>
      <c r="AL338" s="143">
        <v>120.3</v>
      </c>
      <c r="AM338" s="143">
        <v>119.8</v>
      </c>
      <c r="AN338" s="143">
        <v>119.8</v>
      </c>
      <c r="AO338" s="143">
        <v>122.3</v>
      </c>
      <c r="AP338" s="143">
        <v>119.4</v>
      </c>
      <c r="AQ338" s="143">
        <v>119</v>
      </c>
      <c r="AR338" s="143">
        <v>121.9</v>
      </c>
      <c r="AS338" s="143">
        <v>122</v>
      </c>
      <c r="AT338" s="143">
        <v>121.9</v>
      </c>
      <c r="AU338" s="143">
        <v>121.5</v>
      </c>
      <c r="AV338" s="143">
        <v>124.2</v>
      </c>
      <c r="AW338" s="143">
        <v>124.6</v>
      </c>
      <c r="AX338" s="143">
        <v>124.2</v>
      </c>
      <c r="AY338" s="143">
        <v>124.1</v>
      </c>
      <c r="AZ338" s="143">
        <v>124.7</v>
      </c>
      <c r="BA338" s="143">
        <v>124.4</v>
      </c>
      <c r="BB338" s="143">
        <v>124.9</v>
      </c>
      <c r="BC338" s="143">
        <v>126.2</v>
      </c>
      <c r="BD338" s="143">
        <v>123.5</v>
      </c>
      <c r="BE338" s="143">
        <v>123.6</v>
      </c>
      <c r="BF338" s="143">
        <v>122.2</v>
      </c>
      <c r="BG338" s="143">
        <v>125.8</v>
      </c>
      <c r="BH338" s="143">
        <v>133.5</v>
      </c>
      <c r="BI338" s="143">
        <v>133.5</v>
      </c>
      <c r="BJ338" s="143">
        <v>133.5</v>
      </c>
      <c r="BK338" s="144">
        <v>134.1</v>
      </c>
      <c r="BL338" s="143">
        <v>135.4</v>
      </c>
      <c r="BM338" s="143">
        <v>135.1</v>
      </c>
      <c r="BN338" s="143">
        <v>136.80000000000001</v>
      </c>
      <c r="BO338" s="143">
        <v>133.6</v>
      </c>
      <c r="BP338" s="143">
        <v>133.30000000000001</v>
      </c>
      <c r="BQ338" s="143">
        <v>136.9</v>
      </c>
      <c r="BR338" s="145">
        <v>134.69999999999999</v>
      </c>
      <c r="BS338" s="145">
        <v>133.19999999999999</v>
      </c>
      <c r="BT338" s="145">
        <v>137.9</v>
      </c>
      <c r="BU338" s="145">
        <v>138.6</v>
      </c>
      <c r="BV338" s="145">
        <v>138</v>
      </c>
      <c r="BW338" s="145">
        <v>138.4</v>
      </c>
      <c r="BX338" s="145">
        <v>137.6</v>
      </c>
      <c r="BY338" s="145">
        <v>138.9</v>
      </c>
      <c r="BZ338" s="143">
        <v>140.19999999999999</v>
      </c>
      <c r="CA338" s="143">
        <v>142.80000000000001</v>
      </c>
      <c r="CB338" s="143">
        <v>139.30000000000001</v>
      </c>
      <c r="CC338" s="143">
        <v>139.1</v>
      </c>
      <c r="CD338" s="143">
        <v>142.19999999999999</v>
      </c>
      <c r="CE338" s="143">
        <v>144.1</v>
      </c>
      <c r="CF338" s="143">
        <v>142.1</v>
      </c>
      <c r="CG338" s="143">
        <v>141.69999999999999</v>
      </c>
      <c r="CH338" s="143">
        <v>142.6</v>
      </c>
      <c r="CI338" s="143">
        <v>142.19999999999999</v>
      </c>
      <c r="CJ338" s="146">
        <v>140.5</v>
      </c>
      <c r="CK338" s="146">
        <v>139.30000000000001</v>
      </c>
      <c r="CL338" s="146">
        <v>140</v>
      </c>
      <c r="CM338" s="147">
        <v>139.5</v>
      </c>
      <c r="CN338" s="147">
        <v>141.5</v>
      </c>
      <c r="CO338" s="147">
        <v>141.5</v>
      </c>
      <c r="CP338" s="148">
        <v>139.19999999999999</v>
      </c>
      <c r="CQ338" s="149">
        <v>137.5</v>
      </c>
      <c r="CR338" s="149">
        <v>138.4</v>
      </c>
      <c r="CS338" s="149">
        <v>138.69999999999999</v>
      </c>
      <c r="CT338" s="149">
        <v>138.6</v>
      </c>
      <c r="CU338" s="150">
        <v>136.19999999999999</v>
      </c>
      <c r="CV338" s="150">
        <v>134.9</v>
      </c>
      <c r="CW338" s="150">
        <v>136.30000000000001</v>
      </c>
      <c r="CX338" s="150">
        <v>137.6</v>
      </c>
      <c r="CY338" s="150">
        <v>138.5</v>
      </c>
      <c r="CZ338" s="150">
        <v>137.69999999999999</v>
      </c>
      <c r="DA338" s="150">
        <v>137</v>
      </c>
      <c r="DB338" s="151">
        <v>137.80000000000001</v>
      </c>
      <c r="DC338" s="151">
        <v>139.6</v>
      </c>
      <c r="DD338" s="151">
        <v>140.1</v>
      </c>
      <c r="DE338" s="151">
        <v>142.5</v>
      </c>
      <c r="DF338" s="151">
        <v>144.69999999999999</v>
      </c>
      <c r="DG338" s="151">
        <v>144.30000000000001</v>
      </c>
      <c r="DH338" s="151">
        <v>143.30000000000001</v>
      </c>
      <c r="DI338" s="151">
        <v>143.69999999999999</v>
      </c>
      <c r="DJ338" s="151">
        <v>141.80000000000001</v>
      </c>
      <c r="DK338" s="151">
        <v>143.19999999999999</v>
      </c>
      <c r="DL338" s="151">
        <v>142.5</v>
      </c>
      <c r="DM338" s="152">
        <v>143.30000000000001</v>
      </c>
      <c r="DN338" s="152">
        <v>144.69999999999999</v>
      </c>
      <c r="DO338" s="152">
        <v>145.6</v>
      </c>
      <c r="DP338" s="152">
        <v>145.1</v>
      </c>
      <c r="DQ338" s="152">
        <v>149.19999999999999</v>
      </c>
      <c r="DR338" s="152">
        <v>151.30000000000001</v>
      </c>
      <c r="DS338" s="152">
        <v>155.6</v>
      </c>
      <c r="DT338" s="152">
        <v>153.5</v>
      </c>
      <c r="DU338" s="152">
        <v>150.9</v>
      </c>
      <c r="DV338" s="152">
        <v>150.5</v>
      </c>
      <c r="DW338" s="152">
        <v>149.30000000000001</v>
      </c>
      <c r="DX338" s="152">
        <v>149.5</v>
      </c>
      <c r="DY338" s="152">
        <v>148.4</v>
      </c>
      <c r="DZ338" s="152">
        <v>149.69999999999999</v>
      </c>
      <c r="EA338" s="152">
        <v>149.4</v>
      </c>
      <c r="EB338" s="152">
        <v>149.4</v>
      </c>
      <c r="EC338" s="152">
        <v>148</v>
      </c>
      <c r="ED338" s="152">
        <v>148.19999999999999</v>
      </c>
      <c r="EE338" s="152">
        <v>148.1</v>
      </c>
      <c r="EF338" s="152">
        <v>148.1</v>
      </c>
      <c r="EG338" s="152">
        <v>146.69999999999999</v>
      </c>
      <c r="EH338" s="152">
        <v>145</v>
      </c>
      <c r="EI338" s="152">
        <v>144.1</v>
      </c>
      <c r="EJ338" s="152">
        <v>142.19999999999999</v>
      </c>
      <c r="EK338" s="152">
        <v>143.1</v>
      </c>
      <c r="EL338" s="152">
        <v>141.30000000000001</v>
      </c>
      <c r="EM338" s="152">
        <v>140.4</v>
      </c>
      <c r="EN338" s="152">
        <v>141.19999999999999</v>
      </c>
      <c r="EO338" s="152">
        <v>140.9</v>
      </c>
      <c r="EP338" s="152">
        <v>141.19999999999999</v>
      </c>
      <c r="EQ338" s="152">
        <v>141.80000000000001</v>
      </c>
      <c r="ER338" s="152">
        <v>141.30000000000001</v>
      </c>
      <c r="ES338" s="152">
        <v>141.5</v>
      </c>
      <c r="ET338" s="152">
        <v>142.6</v>
      </c>
      <c r="EU338" s="152">
        <v>142.69999999999999</v>
      </c>
      <c r="EV338" s="152">
        <v>143.69999999999999</v>
      </c>
      <c r="EW338" s="152">
        <v>141.80000000000001</v>
      </c>
    </row>
    <row r="339" spans="1:153">
      <c r="A339" s="141" t="s">
        <v>7712</v>
      </c>
      <c r="B339" s="141" t="s">
        <v>7713</v>
      </c>
      <c r="C339" s="142">
        <v>3.1E-2</v>
      </c>
      <c r="D339" s="143">
        <v>97.1</v>
      </c>
      <c r="E339" s="143">
        <v>91.4</v>
      </c>
      <c r="F339" s="143">
        <v>94.9</v>
      </c>
      <c r="G339" s="143">
        <v>95.6</v>
      </c>
      <c r="H339" s="143">
        <v>102.2</v>
      </c>
      <c r="I339" s="143">
        <v>101.4</v>
      </c>
      <c r="J339" s="143">
        <v>99.6</v>
      </c>
      <c r="K339" s="143">
        <v>96.9</v>
      </c>
      <c r="L339" s="143">
        <v>100.1</v>
      </c>
      <c r="M339" s="143">
        <v>92.1</v>
      </c>
      <c r="N339" s="143">
        <v>95.7</v>
      </c>
      <c r="O339" s="143">
        <v>97</v>
      </c>
      <c r="P339" s="143">
        <v>106.7</v>
      </c>
      <c r="Q339" s="143">
        <v>104.6</v>
      </c>
      <c r="R339" s="143">
        <v>108</v>
      </c>
      <c r="S339" s="143">
        <v>106.8</v>
      </c>
      <c r="T339" s="143">
        <v>102</v>
      </c>
      <c r="U339" s="143">
        <v>96.8</v>
      </c>
      <c r="V339" s="143">
        <v>103.1</v>
      </c>
      <c r="W339" s="143">
        <v>100.5</v>
      </c>
      <c r="X339" s="143">
        <v>100.2</v>
      </c>
      <c r="Y339" s="143">
        <v>100.3</v>
      </c>
      <c r="Z339" s="143">
        <v>108.3</v>
      </c>
      <c r="AA339" s="143">
        <v>114</v>
      </c>
      <c r="AB339" s="143">
        <v>112.7</v>
      </c>
      <c r="AC339" s="143">
        <v>117.6</v>
      </c>
      <c r="AD339" s="143">
        <v>111.6</v>
      </c>
      <c r="AE339" s="143">
        <v>114.2</v>
      </c>
      <c r="AF339" s="143">
        <v>115.6</v>
      </c>
      <c r="AG339" s="143">
        <v>109.5</v>
      </c>
      <c r="AH339" s="143">
        <v>109.6</v>
      </c>
      <c r="AI339" s="143">
        <v>109.8</v>
      </c>
      <c r="AJ339" s="143">
        <v>114.5</v>
      </c>
      <c r="AK339" s="143">
        <v>110.2</v>
      </c>
      <c r="AL339" s="143">
        <v>108.3</v>
      </c>
      <c r="AM339" s="143">
        <v>109.1</v>
      </c>
      <c r="AN339" s="143">
        <v>111.4</v>
      </c>
      <c r="AO339" s="143">
        <v>107.7</v>
      </c>
      <c r="AP339" s="143">
        <v>112.1</v>
      </c>
      <c r="AQ339" s="143">
        <v>115</v>
      </c>
      <c r="AR339" s="143">
        <v>109.5</v>
      </c>
      <c r="AS339" s="143">
        <v>108.9</v>
      </c>
      <c r="AT339" s="143">
        <v>109.9</v>
      </c>
      <c r="AU339" s="143">
        <v>108.6</v>
      </c>
      <c r="AV339" s="143">
        <v>108.5</v>
      </c>
      <c r="AW339" s="143">
        <v>108.2</v>
      </c>
      <c r="AX339" s="143">
        <v>109.3</v>
      </c>
      <c r="AY339" s="143">
        <v>110.8</v>
      </c>
      <c r="AZ339" s="143">
        <v>111.6</v>
      </c>
      <c r="BA339" s="143">
        <v>111.8</v>
      </c>
      <c r="BB339" s="143">
        <v>110.5</v>
      </c>
      <c r="BC339" s="143">
        <v>110.7</v>
      </c>
      <c r="BD339" s="143">
        <v>110.9</v>
      </c>
      <c r="BE339" s="143">
        <v>110.5</v>
      </c>
      <c r="BF339" s="143">
        <v>111</v>
      </c>
      <c r="BG339" s="143">
        <v>111.1</v>
      </c>
      <c r="BH339" s="143">
        <v>111.9</v>
      </c>
      <c r="BI339" s="143">
        <v>109.4</v>
      </c>
      <c r="BJ339" s="143">
        <v>115.5</v>
      </c>
      <c r="BK339" s="144">
        <v>118.1</v>
      </c>
      <c r="BL339" s="143">
        <v>114.7</v>
      </c>
      <c r="BM339" s="143">
        <v>113.7</v>
      </c>
      <c r="BN339" s="143">
        <v>113.9</v>
      </c>
      <c r="BO339" s="143">
        <v>114.5</v>
      </c>
      <c r="BP339" s="143">
        <v>111.2</v>
      </c>
      <c r="BQ339" s="143">
        <v>117.5</v>
      </c>
      <c r="BR339" s="145">
        <v>117.8</v>
      </c>
      <c r="BS339" s="145">
        <v>117.5</v>
      </c>
      <c r="BT339" s="145">
        <v>117.8</v>
      </c>
      <c r="BU339" s="145">
        <v>118.5</v>
      </c>
      <c r="BV339" s="145">
        <v>117.9</v>
      </c>
      <c r="BW339" s="145">
        <v>110.3</v>
      </c>
      <c r="BX339" s="145">
        <v>110.8</v>
      </c>
      <c r="BY339" s="145">
        <v>111.3</v>
      </c>
      <c r="BZ339" s="143">
        <v>111.6</v>
      </c>
      <c r="CA339" s="143">
        <v>111.4</v>
      </c>
      <c r="CB339" s="143">
        <v>110.1</v>
      </c>
      <c r="CC339" s="143">
        <v>109.7</v>
      </c>
      <c r="CD339" s="143">
        <v>111.1</v>
      </c>
      <c r="CE339" s="143">
        <v>111.3</v>
      </c>
      <c r="CF339" s="143">
        <v>110.9</v>
      </c>
      <c r="CG339" s="143">
        <v>111.2</v>
      </c>
      <c r="CH339" s="143">
        <v>110.8</v>
      </c>
      <c r="CI339" s="143">
        <v>111.7</v>
      </c>
      <c r="CJ339" s="146">
        <v>111.4</v>
      </c>
      <c r="CK339" s="146">
        <v>110.6</v>
      </c>
      <c r="CL339" s="146">
        <v>111.8</v>
      </c>
      <c r="CM339" s="147">
        <v>111.6</v>
      </c>
      <c r="CN339" s="147">
        <v>110.9</v>
      </c>
      <c r="CO339" s="147">
        <v>110.4</v>
      </c>
      <c r="CP339" s="148">
        <v>110.8</v>
      </c>
      <c r="CQ339" s="149">
        <v>108.5</v>
      </c>
      <c r="CR339" s="149">
        <v>110.3</v>
      </c>
      <c r="CS339" s="149">
        <v>109.6</v>
      </c>
      <c r="CT339" s="149">
        <v>110</v>
      </c>
      <c r="CU339" s="150">
        <v>111.3</v>
      </c>
      <c r="CV339" s="150">
        <v>113.4</v>
      </c>
      <c r="CW339" s="150">
        <v>111.6</v>
      </c>
      <c r="CX339" s="150">
        <v>109.3</v>
      </c>
      <c r="CY339" s="150">
        <v>110.3</v>
      </c>
      <c r="CZ339" s="150">
        <v>110.8</v>
      </c>
      <c r="DA339" s="150">
        <v>109.8</v>
      </c>
      <c r="DB339" s="151">
        <v>109.7</v>
      </c>
      <c r="DC339" s="151">
        <v>111.3</v>
      </c>
      <c r="DD339" s="151">
        <v>119.1</v>
      </c>
      <c r="DE339" s="151">
        <v>122.2</v>
      </c>
      <c r="DF339" s="151">
        <v>129.80000000000001</v>
      </c>
      <c r="DG339" s="151">
        <v>143.69999999999999</v>
      </c>
      <c r="DH339" s="151">
        <v>150.19999999999999</v>
      </c>
      <c r="DI339" s="151">
        <v>153.6</v>
      </c>
      <c r="DJ339" s="151">
        <v>155.30000000000001</v>
      </c>
      <c r="DK339" s="151">
        <v>143.69999999999999</v>
      </c>
      <c r="DL339" s="151">
        <v>146.69999999999999</v>
      </c>
      <c r="DM339" s="152">
        <v>147</v>
      </c>
      <c r="DN339" s="152">
        <v>149.5</v>
      </c>
      <c r="DO339" s="152">
        <v>157.30000000000001</v>
      </c>
      <c r="DP339" s="152">
        <v>165.9</v>
      </c>
      <c r="DQ339" s="152">
        <v>160.6</v>
      </c>
      <c r="DR339" s="152">
        <v>158.69999999999999</v>
      </c>
      <c r="DS339" s="152">
        <v>164.6</v>
      </c>
      <c r="DT339" s="152">
        <v>177.6</v>
      </c>
      <c r="DU339" s="152">
        <v>176.6</v>
      </c>
      <c r="DV339" s="152">
        <v>173</v>
      </c>
      <c r="DW339" s="152">
        <v>164.2</v>
      </c>
      <c r="DX339" s="152">
        <v>163.1</v>
      </c>
      <c r="DY339" s="152">
        <v>160.30000000000001</v>
      </c>
      <c r="DZ339" s="152">
        <v>158.1</v>
      </c>
      <c r="EA339" s="152">
        <v>150.1</v>
      </c>
      <c r="EB339" s="152">
        <v>145.19999999999999</v>
      </c>
      <c r="EC339" s="152">
        <v>144</v>
      </c>
      <c r="ED339" s="152">
        <v>144.30000000000001</v>
      </c>
      <c r="EE339" s="152">
        <v>140</v>
      </c>
      <c r="EF339" s="152">
        <v>139.69999999999999</v>
      </c>
      <c r="EG339" s="152">
        <v>137.19999999999999</v>
      </c>
      <c r="EH339" s="152">
        <v>128.9</v>
      </c>
      <c r="EI339" s="152">
        <v>125.1</v>
      </c>
      <c r="EJ339" s="152">
        <v>124.2</v>
      </c>
      <c r="EK339" s="152">
        <v>124.5</v>
      </c>
      <c r="EL339" s="152">
        <v>126.1</v>
      </c>
      <c r="EM339" s="152">
        <v>126.8</v>
      </c>
      <c r="EN339" s="152">
        <v>126.9</v>
      </c>
      <c r="EO339" s="152">
        <v>126.8</v>
      </c>
      <c r="EP339" s="152">
        <v>129.69999999999999</v>
      </c>
      <c r="EQ339" s="152">
        <v>128.6</v>
      </c>
      <c r="ER339" s="152">
        <v>125.7</v>
      </c>
      <c r="ES339" s="152">
        <v>125</v>
      </c>
      <c r="ET339" s="152">
        <v>124.7</v>
      </c>
      <c r="EU339" s="152">
        <v>125.5</v>
      </c>
      <c r="EV339" s="152">
        <v>122.3</v>
      </c>
      <c r="EW339" s="152">
        <v>128.1</v>
      </c>
    </row>
    <row r="340" spans="1:153">
      <c r="A340" s="141" t="s">
        <v>7714</v>
      </c>
      <c r="B340" s="141" t="s">
        <v>7715</v>
      </c>
      <c r="C340" s="142">
        <v>2.2550000000000001E-2</v>
      </c>
      <c r="D340" s="143">
        <v>102.3</v>
      </c>
      <c r="E340" s="143">
        <v>101.4</v>
      </c>
      <c r="F340" s="143">
        <v>102.9</v>
      </c>
      <c r="G340" s="143">
        <v>103.2</v>
      </c>
      <c r="H340" s="143">
        <v>104.5</v>
      </c>
      <c r="I340" s="143">
        <v>101</v>
      </c>
      <c r="J340" s="143">
        <v>101.9</v>
      </c>
      <c r="K340" s="143">
        <v>106.9</v>
      </c>
      <c r="L340" s="143">
        <v>107</v>
      </c>
      <c r="M340" s="143">
        <v>103</v>
      </c>
      <c r="N340" s="143">
        <v>103.1</v>
      </c>
      <c r="O340" s="143">
        <v>103.2</v>
      </c>
      <c r="P340" s="143">
        <v>115.1</v>
      </c>
      <c r="Q340" s="143">
        <v>115.1</v>
      </c>
      <c r="R340" s="143">
        <v>113.1</v>
      </c>
      <c r="S340" s="143">
        <v>114.6</v>
      </c>
      <c r="T340" s="143">
        <v>114.6</v>
      </c>
      <c r="U340" s="143">
        <v>113.8</v>
      </c>
      <c r="V340" s="143">
        <v>117</v>
      </c>
      <c r="W340" s="143">
        <v>116.1</v>
      </c>
      <c r="X340" s="143">
        <v>124.8</v>
      </c>
      <c r="Y340" s="143">
        <v>124.8</v>
      </c>
      <c r="Z340" s="143">
        <v>116.6</v>
      </c>
      <c r="AA340" s="143">
        <v>124.4</v>
      </c>
      <c r="AB340" s="143">
        <v>124.4</v>
      </c>
      <c r="AC340" s="143">
        <v>125.5</v>
      </c>
      <c r="AD340" s="143">
        <v>122.5</v>
      </c>
      <c r="AE340" s="143">
        <v>122.7</v>
      </c>
      <c r="AF340" s="143">
        <v>122.6</v>
      </c>
      <c r="AG340" s="143">
        <v>122.6</v>
      </c>
      <c r="AH340" s="143">
        <v>122.3</v>
      </c>
      <c r="AI340" s="143">
        <v>112</v>
      </c>
      <c r="AJ340" s="143">
        <v>121.4</v>
      </c>
      <c r="AK340" s="143">
        <v>118.7</v>
      </c>
      <c r="AL340" s="143">
        <v>118.7</v>
      </c>
      <c r="AM340" s="143">
        <v>118.7</v>
      </c>
      <c r="AN340" s="143">
        <v>110.7</v>
      </c>
      <c r="AO340" s="143">
        <v>116.1</v>
      </c>
      <c r="AP340" s="143">
        <v>108.3</v>
      </c>
      <c r="AQ340" s="143">
        <v>113.9</v>
      </c>
      <c r="AR340" s="143">
        <v>118.7</v>
      </c>
      <c r="AS340" s="143">
        <v>120</v>
      </c>
      <c r="AT340" s="143">
        <v>123.9</v>
      </c>
      <c r="AU340" s="143">
        <v>123.8</v>
      </c>
      <c r="AV340" s="143">
        <v>121.8</v>
      </c>
      <c r="AW340" s="143">
        <v>120.9</v>
      </c>
      <c r="AX340" s="143">
        <v>125.2</v>
      </c>
      <c r="AY340" s="143">
        <v>126.1</v>
      </c>
      <c r="AZ340" s="143">
        <v>126</v>
      </c>
      <c r="BA340" s="143">
        <v>125.6</v>
      </c>
      <c r="BB340" s="143">
        <v>126.6</v>
      </c>
      <c r="BC340" s="143">
        <v>128.6</v>
      </c>
      <c r="BD340" s="143">
        <v>123.4</v>
      </c>
      <c r="BE340" s="143">
        <v>125.6</v>
      </c>
      <c r="BF340" s="143">
        <v>127.2</v>
      </c>
      <c r="BG340" s="143">
        <v>118</v>
      </c>
      <c r="BH340" s="143">
        <v>121</v>
      </c>
      <c r="BI340" s="143">
        <v>124</v>
      </c>
      <c r="BJ340" s="143">
        <v>124.4</v>
      </c>
      <c r="BK340" s="144">
        <v>130.5</v>
      </c>
      <c r="BL340" s="143">
        <v>130.4</v>
      </c>
      <c r="BM340" s="143">
        <v>129.69999999999999</v>
      </c>
      <c r="BN340" s="143">
        <v>129.6</v>
      </c>
      <c r="BO340" s="143">
        <v>121.1</v>
      </c>
      <c r="BP340" s="143">
        <v>121.9</v>
      </c>
      <c r="BQ340" s="143">
        <v>116.2</v>
      </c>
      <c r="BR340" s="145">
        <v>111.7</v>
      </c>
      <c r="BS340" s="145">
        <v>117.4</v>
      </c>
      <c r="BT340" s="145">
        <v>120.8</v>
      </c>
      <c r="BU340" s="145">
        <v>134.5</v>
      </c>
      <c r="BV340" s="145">
        <v>132.30000000000001</v>
      </c>
      <c r="BW340" s="145">
        <v>119.2</v>
      </c>
      <c r="BX340" s="145">
        <v>133.6</v>
      </c>
      <c r="BY340" s="145">
        <v>133.6</v>
      </c>
      <c r="BZ340" s="143">
        <v>129.19999999999999</v>
      </c>
      <c r="CA340" s="143">
        <v>129.19999999999999</v>
      </c>
      <c r="CB340" s="143">
        <v>131.19999999999999</v>
      </c>
      <c r="CC340" s="143">
        <v>138.4</v>
      </c>
      <c r="CD340" s="143">
        <v>136.9</v>
      </c>
      <c r="CE340" s="143">
        <v>141.19999999999999</v>
      </c>
      <c r="CF340" s="143">
        <v>140.80000000000001</v>
      </c>
      <c r="CG340" s="143">
        <v>143.4</v>
      </c>
      <c r="CH340" s="143">
        <v>143.4</v>
      </c>
      <c r="CI340" s="143">
        <v>143.5</v>
      </c>
      <c r="CJ340" s="146">
        <v>140.9</v>
      </c>
      <c r="CK340" s="146">
        <v>141.5</v>
      </c>
      <c r="CL340" s="146">
        <v>141.1</v>
      </c>
      <c r="CM340" s="147">
        <v>140.30000000000001</v>
      </c>
      <c r="CN340" s="147">
        <v>141.4</v>
      </c>
      <c r="CO340" s="147">
        <v>141</v>
      </c>
      <c r="CP340" s="148">
        <v>137.19999999999999</v>
      </c>
      <c r="CQ340" s="149">
        <v>138.19999999999999</v>
      </c>
      <c r="CR340" s="149">
        <v>136.4</v>
      </c>
      <c r="CS340" s="149">
        <v>137</v>
      </c>
      <c r="CT340" s="149">
        <v>148.69999999999999</v>
      </c>
      <c r="CU340" s="150">
        <v>143.4</v>
      </c>
      <c r="CV340" s="150">
        <v>140.6</v>
      </c>
      <c r="CW340" s="150">
        <v>148.80000000000001</v>
      </c>
      <c r="CX340" s="150">
        <v>156</v>
      </c>
      <c r="CY340" s="150">
        <v>158.4</v>
      </c>
      <c r="CZ340" s="150">
        <v>160.5</v>
      </c>
      <c r="DA340" s="150">
        <v>162.80000000000001</v>
      </c>
      <c r="DB340" s="151">
        <v>157.1</v>
      </c>
      <c r="DC340" s="151">
        <v>158</v>
      </c>
      <c r="DD340" s="151">
        <v>157.1</v>
      </c>
      <c r="DE340" s="151">
        <v>159.69999999999999</v>
      </c>
      <c r="DF340" s="151">
        <v>152.1</v>
      </c>
      <c r="DG340" s="151">
        <v>163.1</v>
      </c>
      <c r="DH340" s="151">
        <v>163.19999999999999</v>
      </c>
      <c r="DI340" s="151">
        <v>166</v>
      </c>
      <c r="DJ340" s="151">
        <v>166.9</v>
      </c>
      <c r="DK340" s="151">
        <v>151</v>
      </c>
      <c r="DL340" s="151">
        <v>161.1</v>
      </c>
      <c r="DM340" s="152">
        <v>195.2</v>
      </c>
      <c r="DN340" s="152">
        <v>192.3</v>
      </c>
      <c r="DO340" s="152">
        <v>191</v>
      </c>
      <c r="DP340" s="152">
        <v>192.4</v>
      </c>
      <c r="DQ340" s="152">
        <v>185.2</v>
      </c>
      <c r="DR340" s="152">
        <v>159.5</v>
      </c>
      <c r="DS340" s="152">
        <v>165.1</v>
      </c>
      <c r="DT340" s="152">
        <v>184.7</v>
      </c>
      <c r="DU340" s="152">
        <v>193.4</v>
      </c>
      <c r="DV340" s="152">
        <v>200.3</v>
      </c>
      <c r="DW340" s="152">
        <v>200.8</v>
      </c>
      <c r="DX340" s="152">
        <v>193.8</v>
      </c>
      <c r="DY340" s="152">
        <v>195.9</v>
      </c>
      <c r="DZ340" s="152">
        <v>202</v>
      </c>
      <c r="EA340" s="152">
        <v>203.5</v>
      </c>
      <c r="EB340" s="152">
        <v>200.9</v>
      </c>
      <c r="EC340" s="152">
        <v>211</v>
      </c>
      <c r="ED340" s="152">
        <v>210.9</v>
      </c>
      <c r="EE340" s="152">
        <v>210.7</v>
      </c>
      <c r="EF340" s="152">
        <v>214.7</v>
      </c>
      <c r="EG340" s="152">
        <v>212.7</v>
      </c>
      <c r="EH340" s="152">
        <v>224.5</v>
      </c>
      <c r="EI340" s="152">
        <v>209.9</v>
      </c>
      <c r="EJ340" s="152">
        <v>203.1</v>
      </c>
      <c r="EK340" s="152">
        <v>206.2</v>
      </c>
      <c r="EL340" s="152">
        <v>215.9</v>
      </c>
      <c r="EM340" s="152">
        <v>211.6</v>
      </c>
      <c r="EN340" s="152">
        <v>207.4</v>
      </c>
      <c r="EO340" s="152">
        <v>202.9</v>
      </c>
      <c r="EP340" s="152">
        <v>203.1</v>
      </c>
      <c r="EQ340" s="152">
        <v>193.8</v>
      </c>
      <c r="ER340" s="152">
        <v>208.7</v>
      </c>
      <c r="ES340" s="152">
        <v>206.3</v>
      </c>
      <c r="ET340" s="152">
        <v>206.2</v>
      </c>
      <c r="EU340" s="152">
        <v>207.4</v>
      </c>
      <c r="EV340" s="152">
        <v>211</v>
      </c>
      <c r="EW340" s="152">
        <v>210.7</v>
      </c>
    </row>
    <row r="341" spans="1:153">
      <c r="A341" s="141" t="s">
        <v>7716</v>
      </c>
      <c r="B341" s="141" t="s">
        <v>7717</v>
      </c>
      <c r="C341" s="142">
        <v>3.0000000000000001E-3</v>
      </c>
      <c r="D341" s="143">
        <v>100</v>
      </c>
      <c r="E341" s="143">
        <v>100</v>
      </c>
      <c r="F341" s="143">
        <v>100</v>
      </c>
      <c r="G341" s="143">
        <v>100</v>
      </c>
      <c r="H341" s="143">
        <v>100</v>
      </c>
      <c r="I341" s="143">
        <v>100</v>
      </c>
      <c r="J341" s="143">
        <v>100</v>
      </c>
      <c r="K341" s="143">
        <v>100</v>
      </c>
      <c r="L341" s="143">
        <v>100</v>
      </c>
      <c r="M341" s="143">
        <v>101.1</v>
      </c>
      <c r="N341" s="143">
        <v>101.1</v>
      </c>
      <c r="O341" s="143">
        <v>101.1</v>
      </c>
      <c r="P341" s="143">
        <v>101.1</v>
      </c>
      <c r="Q341" s="143">
        <v>101.1</v>
      </c>
      <c r="R341" s="143">
        <v>101.1</v>
      </c>
      <c r="S341" s="143">
        <v>101.1</v>
      </c>
      <c r="T341" s="143">
        <v>101.1</v>
      </c>
      <c r="U341" s="143">
        <v>101.1</v>
      </c>
      <c r="V341" s="143">
        <v>101.1</v>
      </c>
      <c r="W341" s="143">
        <v>101.1</v>
      </c>
      <c r="X341" s="143">
        <v>101.1</v>
      </c>
      <c r="Y341" s="143">
        <v>108.4</v>
      </c>
      <c r="Z341" s="143">
        <v>108.4</v>
      </c>
      <c r="AA341" s="143">
        <v>108.4</v>
      </c>
      <c r="AB341" s="143">
        <v>108.4</v>
      </c>
      <c r="AC341" s="143">
        <v>108.4</v>
      </c>
      <c r="AD341" s="143">
        <v>108.4</v>
      </c>
      <c r="AE341" s="143">
        <v>108.4</v>
      </c>
      <c r="AF341" s="143">
        <v>108.4</v>
      </c>
      <c r="AG341" s="143">
        <v>108.4</v>
      </c>
      <c r="AH341" s="143">
        <v>108.4</v>
      </c>
      <c r="AI341" s="143">
        <v>108.4</v>
      </c>
      <c r="AJ341" s="143">
        <v>108.4</v>
      </c>
      <c r="AK341" s="143">
        <v>109.5</v>
      </c>
      <c r="AL341" s="143">
        <v>109.5</v>
      </c>
      <c r="AM341" s="143">
        <v>109.5</v>
      </c>
      <c r="AN341" s="143">
        <v>109.5</v>
      </c>
      <c r="AO341" s="143">
        <v>109.5</v>
      </c>
      <c r="AP341" s="143">
        <v>109.5</v>
      </c>
      <c r="AQ341" s="143">
        <v>109.5</v>
      </c>
      <c r="AR341" s="143">
        <v>109.5</v>
      </c>
      <c r="AS341" s="143">
        <v>109.5</v>
      </c>
      <c r="AT341" s="143">
        <v>109.5</v>
      </c>
      <c r="AU341" s="143">
        <v>100.2</v>
      </c>
      <c r="AV341" s="143">
        <v>103.2</v>
      </c>
      <c r="AW341" s="143">
        <v>100.8</v>
      </c>
      <c r="AX341" s="143">
        <v>99.5</v>
      </c>
      <c r="AY341" s="143">
        <v>100.2</v>
      </c>
      <c r="AZ341" s="143">
        <v>106.7</v>
      </c>
      <c r="BA341" s="143">
        <v>100.2</v>
      </c>
      <c r="BB341" s="143">
        <v>106.1</v>
      </c>
      <c r="BC341" s="143">
        <v>107.2</v>
      </c>
      <c r="BD341" s="143">
        <v>104.3</v>
      </c>
      <c r="BE341" s="143">
        <v>105.5</v>
      </c>
      <c r="BF341" s="143">
        <v>98.1</v>
      </c>
      <c r="BG341" s="143">
        <v>98.7</v>
      </c>
      <c r="BH341" s="143">
        <v>99.3</v>
      </c>
      <c r="BI341" s="143">
        <v>98.7</v>
      </c>
      <c r="BJ341" s="143">
        <v>100.3</v>
      </c>
      <c r="BK341" s="144">
        <v>101.5</v>
      </c>
      <c r="BL341" s="143">
        <v>100.9</v>
      </c>
      <c r="BM341" s="143">
        <v>100.3</v>
      </c>
      <c r="BN341" s="143">
        <v>100.9</v>
      </c>
      <c r="BO341" s="143">
        <v>100.3</v>
      </c>
      <c r="BP341" s="143">
        <v>100.3</v>
      </c>
      <c r="BQ341" s="143">
        <v>100.3</v>
      </c>
      <c r="BR341" s="145">
        <v>100.3</v>
      </c>
      <c r="BS341" s="145">
        <v>100.3</v>
      </c>
      <c r="BT341" s="145">
        <v>100.3</v>
      </c>
      <c r="BU341" s="145">
        <v>101.5</v>
      </c>
      <c r="BV341" s="145">
        <v>101.5</v>
      </c>
      <c r="BW341" s="145">
        <v>101.5</v>
      </c>
      <c r="BX341" s="145">
        <v>101.5</v>
      </c>
      <c r="BY341" s="145">
        <v>101.5</v>
      </c>
      <c r="BZ341" s="143">
        <v>101.5</v>
      </c>
      <c r="CA341" s="143">
        <v>104.5</v>
      </c>
      <c r="CB341" s="143">
        <v>104.5</v>
      </c>
      <c r="CC341" s="143">
        <v>104.5</v>
      </c>
      <c r="CD341" s="143">
        <v>104.5</v>
      </c>
      <c r="CE341" s="143">
        <v>104.5</v>
      </c>
      <c r="CF341" s="143">
        <v>104.5</v>
      </c>
      <c r="CG341" s="143">
        <v>104.5</v>
      </c>
      <c r="CH341" s="143">
        <v>104.5</v>
      </c>
      <c r="CI341" s="143">
        <v>104.5</v>
      </c>
      <c r="CJ341" s="146">
        <v>104.5</v>
      </c>
      <c r="CK341" s="146">
        <v>104.5</v>
      </c>
      <c r="CL341" s="146">
        <v>104.5</v>
      </c>
      <c r="CM341" s="147">
        <v>105.5</v>
      </c>
      <c r="CN341" s="147">
        <v>109.2</v>
      </c>
      <c r="CO341" s="147">
        <v>109.2</v>
      </c>
      <c r="CP341" s="148">
        <v>109</v>
      </c>
      <c r="CQ341" s="149">
        <v>108.7</v>
      </c>
      <c r="CR341" s="149">
        <v>108.7</v>
      </c>
      <c r="CS341" s="149">
        <v>108.7</v>
      </c>
      <c r="CT341" s="149">
        <v>108.7</v>
      </c>
      <c r="CU341" s="150">
        <v>108.7</v>
      </c>
      <c r="CV341" s="150">
        <v>108.7</v>
      </c>
      <c r="CW341" s="150">
        <v>101.5</v>
      </c>
      <c r="CX341" s="150">
        <v>101.5</v>
      </c>
      <c r="CY341" s="150">
        <v>101.5</v>
      </c>
      <c r="CZ341" s="150">
        <v>102.1</v>
      </c>
      <c r="DA341" s="150">
        <v>101.9</v>
      </c>
      <c r="DB341" s="151">
        <v>102.1</v>
      </c>
      <c r="DC341" s="151">
        <v>102.1</v>
      </c>
      <c r="DD341" s="151">
        <v>102.1</v>
      </c>
      <c r="DE341" s="151">
        <v>102.1</v>
      </c>
      <c r="DF341" s="151">
        <v>101.8</v>
      </c>
      <c r="DG341" s="151">
        <v>107.3</v>
      </c>
      <c r="DH341" s="151">
        <v>107.9</v>
      </c>
      <c r="DI341" s="151">
        <v>109</v>
      </c>
      <c r="DJ341" s="151">
        <v>109.6</v>
      </c>
      <c r="DK341" s="151">
        <v>111.2</v>
      </c>
      <c r="DL341" s="151">
        <v>112.8</v>
      </c>
      <c r="DM341" s="152">
        <v>113.9</v>
      </c>
      <c r="DN341" s="152">
        <v>116</v>
      </c>
      <c r="DO341" s="152">
        <v>117.6</v>
      </c>
      <c r="DP341" s="152">
        <v>116</v>
      </c>
      <c r="DQ341" s="152">
        <v>117.1</v>
      </c>
      <c r="DR341" s="152">
        <v>119</v>
      </c>
      <c r="DS341" s="152">
        <v>118.9</v>
      </c>
      <c r="DT341" s="152">
        <v>121.9</v>
      </c>
      <c r="DU341" s="152">
        <v>125.8</v>
      </c>
      <c r="DV341" s="152">
        <v>128.1</v>
      </c>
      <c r="DW341" s="152">
        <v>128.30000000000001</v>
      </c>
      <c r="DX341" s="152">
        <v>128.1</v>
      </c>
      <c r="DY341" s="152">
        <v>128.30000000000001</v>
      </c>
      <c r="DZ341" s="152">
        <v>129.4</v>
      </c>
      <c r="EA341" s="152">
        <v>130.9</v>
      </c>
      <c r="EB341" s="152">
        <v>129.80000000000001</v>
      </c>
      <c r="EC341" s="152">
        <v>128.1</v>
      </c>
      <c r="ED341" s="152">
        <v>127.6</v>
      </c>
      <c r="EE341" s="152">
        <v>127.3</v>
      </c>
      <c r="EF341" s="152">
        <v>122.8</v>
      </c>
      <c r="EG341" s="152">
        <v>122.1</v>
      </c>
      <c r="EH341" s="152">
        <v>122.4</v>
      </c>
      <c r="EI341" s="152">
        <v>123</v>
      </c>
      <c r="EJ341" s="152">
        <v>124</v>
      </c>
      <c r="EK341" s="152">
        <v>123.5</v>
      </c>
      <c r="EL341" s="152">
        <v>123.2</v>
      </c>
      <c r="EM341" s="152">
        <v>122.7</v>
      </c>
      <c r="EN341" s="152">
        <v>123.3</v>
      </c>
      <c r="EO341" s="152">
        <v>124.5</v>
      </c>
      <c r="EP341" s="152">
        <v>123.3</v>
      </c>
      <c r="EQ341" s="152">
        <v>126.5</v>
      </c>
      <c r="ER341" s="152">
        <v>127.6</v>
      </c>
      <c r="ES341" s="152">
        <v>129.19999999999999</v>
      </c>
      <c r="ET341" s="152">
        <v>129.69999999999999</v>
      </c>
      <c r="EU341" s="152">
        <v>130</v>
      </c>
      <c r="EV341" s="152">
        <v>132.1</v>
      </c>
      <c r="EW341" s="152">
        <v>132.1</v>
      </c>
    </row>
    <row r="342" spans="1:153">
      <c r="A342" s="141" t="s">
        <v>7718</v>
      </c>
      <c r="B342" s="141" t="s">
        <v>7719</v>
      </c>
      <c r="C342" s="142">
        <v>6.2E-4</v>
      </c>
      <c r="D342" s="143">
        <v>100.5</v>
      </c>
      <c r="E342" s="143">
        <v>100.7</v>
      </c>
      <c r="F342" s="143">
        <v>101.7</v>
      </c>
      <c r="G342" s="143">
        <v>101.5</v>
      </c>
      <c r="H342" s="143">
        <v>101.5</v>
      </c>
      <c r="I342" s="143">
        <v>102.1</v>
      </c>
      <c r="J342" s="143">
        <v>102.1</v>
      </c>
      <c r="K342" s="143">
        <v>102.1</v>
      </c>
      <c r="L342" s="143">
        <v>102.1</v>
      </c>
      <c r="M342" s="143">
        <v>105.9</v>
      </c>
      <c r="N342" s="143">
        <v>105.9</v>
      </c>
      <c r="O342" s="143">
        <v>105.9</v>
      </c>
      <c r="P342" s="143">
        <v>106.3</v>
      </c>
      <c r="Q342" s="143">
        <v>106.9</v>
      </c>
      <c r="R342" s="143">
        <v>106.9</v>
      </c>
      <c r="S342" s="143">
        <v>106.9</v>
      </c>
      <c r="T342" s="143">
        <v>107.2</v>
      </c>
      <c r="U342" s="143">
        <v>107.2</v>
      </c>
      <c r="V342" s="143">
        <v>107.2</v>
      </c>
      <c r="W342" s="143">
        <v>107.2</v>
      </c>
      <c r="X342" s="143">
        <v>107.2</v>
      </c>
      <c r="Y342" s="143">
        <v>107.8</v>
      </c>
      <c r="Z342" s="143">
        <v>107.8</v>
      </c>
      <c r="AA342" s="143">
        <v>107.8</v>
      </c>
      <c r="AB342" s="143">
        <v>109.3</v>
      </c>
      <c r="AC342" s="143">
        <v>109.3</v>
      </c>
      <c r="AD342" s="143">
        <v>110.1</v>
      </c>
      <c r="AE342" s="143">
        <v>110.4</v>
      </c>
      <c r="AF342" s="143">
        <v>110.4</v>
      </c>
      <c r="AG342" s="143">
        <v>110.4</v>
      </c>
      <c r="AH342" s="143">
        <v>110.4</v>
      </c>
      <c r="AI342" s="143">
        <v>110.7</v>
      </c>
      <c r="AJ342" s="143">
        <v>110.7</v>
      </c>
      <c r="AK342" s="143">
        <v>110.7</v>
      </c>
      <c r="AL342" s="143">
        <v>110.7</v>
      </c>
      <c r="AM342" s="143">
        <v>110.7</v>
      </c>
      <c r="AN342" s="143">
        <v>113.8</v>
      </c>
      <c r="AO342" s="143">
        <v>113.8</v>
      </c>
      <c r="AP342" s="143">
        <v>113.8</v>
      </c>
      <c r="AQ342" s="143">
        <v>113.8</v>
      </c>
      <c r="AR342" s="143">
        <v>113.8</v>
      </c>
      <c r="AS342" s="143">
        <v>113.8</v>
      </c>
      <c r="AT342" s="143">
        <v>115.2</v>
      </c>
      <c r="AU342" s="143">
        <v>118.7</v>
      </c>
      <c r="AV342" s="143">
        <v>133.4</v>
      </c>
      <c r="AW342" s="143">
        <v>130.4</v>
      </c>
      <c r="AX342" s="143">
        <v>131.5</v>
      </c>
      <c r="AY342" s="143">
        <v>128.9</v>
      </c>
      <c r="AZ342" s="143">
        <v>129</v>
      </c>
      <c r="BA342" s="143">
        <v>131.9</v>
      </c>
      <c r="BB342" s="143">
        <v>132.1</v>
      </c>
      <c r="BC342" s="143">
        <v>132.6</v>
      </c>
      <c r="BD342" s="143">
        <v>131</v>
      </c>
      <c r="BE342" s="143">
        <v>132.5</v>
      </c>
      <c r="BF342" s="143">
        <v>132.9</v>
      </c>
      <c r="BG342" s="143">
        <v>131.9</v>
      </c>
      <c r="BH342" s="143">
        <v>125.1</v>
      </c>
      <c r="BI342" s="143">
        <v>125.2</v>
      </c>
      <c r="BJ342" s="143">
        <v>125.7</v>
      </c>
      <c r="BK342" s="144">
        <v>127</v>
      </c>
      <c r="BL342" s="143">
        <v>126.7</v>
      </c>
      <c r="BM342" s="143">
        <v>126.9</v>
      </c>
      <c r="BN342" s="143">
        <v>126.6</v>
      </c>
      <c r="BO342" s="143">
        <v>129.30000000000001</v>
      </c>
      <c r="BP342" s="143">
        <v>129.6</v>
      </c>
      <c r="BQ342" s="143">
        <v>129.6</v>
      </c>
      <c r="BR342" s="145">
        <v>128</v>
      </c>
      <c r="BS342" s="145">
        <v>128.80000000000001</v>
      </c>
      <c r="BT342" s="145">
        <v>133.4</v>
      </c>
      <c r="BU342" s="145">
        <v>136.19999999999999</v>
      </c>
      <c r="BV342" s="145">
        <v>136.19999999999999</v>
      </c>
      <c r="BW342" s="145">
        <v>136.19999999999999</v>
      </c>
      <c r="BX342" s="145">
        <v>136.19999999999999</v>
      </c>
      <c r="BY342" s="145">
        <v>136.5</v>
      </c>
      <c r="BZ342" s="143">
        <v>136.9</v>
      </c>
      <c r="CA342" s="143">
        <v>136.9</v>
      </c>
      <c r="CB342" s="143">
        <v>136.9</v>
      </c>
      <c r="CC342" s="143">
        <v>137.19999999999999</v>
      </c>
      <c r="CD342" s="143">
        <v>136</v>
      </c>
      <c r="CE342" s="143">
        <v>137.80000000000001</v>
      </c>
      <c r="CF342" s="143">
        <v>136.5</v>
      </c>
      <c r="CG342" s="143">
        <v>136.9</v>
      </c>
      <c r="CH342" s="143">
        <v>136.19999999999999</v>
      </c>
      <c r="CI342" s="143">
        <v>136.19999999999999</v>
      </c>
      <c r="CJ342" s="146">
        <v>136.19999999999999</v>
      </c>
      <c r="CK342" s="146">
        <v>136.19999999999999</v>
      </c>
      <c r="CL342" s="146">
        <v>136.19999999999999</v>
      </c>
      <c r="CM342" s="147">
        <v>137.4</v>
      </c>
      <c r="CN342" s="147">
        <v>139.9</v>
      </c>
      <c r="CO342" s="147">
        <v>139.9</v>
      </c>
      <c r="CP342" s="148">
        <v>140</v>
      </c>
      <c r="CQ342" s="149">
        <v>135.80000000000001</v>
      </c>
      <c r="CR342" s="149">
        <v>135.6</v>
      </c>
      <c r="CS342" s="149">
        <v>135.6</v>
      </c>
      <c r="CT342" s="149">
        <v>137.5</v>
      </c>
      <c r="CU342" s="150">
        <v>137.19999999999999</v>
      </c>
      <c r="CV342" s="150">
        <v>137.19999999999999</v>
      </c>
      <c r="CW342" s="150">
        <v>128.6</v>
      </c>
      <c r="CX342" s="150">
        <v>129.30000000000001</v>
      </c>
      <c r="CY342" s="150">
        <v>128.6</v>
      </c>
      <c r="CZ342" s="150">
        <v>131.4</v>
      </c>
      <c r="DA342" s="150">
        <v>128.9</v>
      </c>
      <c r="DB342" s="151">
        <v>128.4</v>
      </c>
      <c r="DC342" s="151">
        <v>130.30000000000001</v>
      </c>
      <c r="DD342" s="151">
        <v>129.9</v>
      </c>
      <c r="DE342" s="151">
        <v>131.19999999999999</v>
      </c>
      <c r="DF342" s="151">
        <v>132.80000000000001</v>
      </c>
      <c r="DG342" s="151">
        <v>137.1</v>
      </c>
      <c r="DH342" s="151">
        <v>139.80000000000001</v>
      </c>
      <c r="DI342" s="151">
        <v>142</v>
      </c>
      <c r="DJ342" s="151">
        <v>140.6</v>
      </c>
      <c r="DK342" s="151">
        <v>143.4</v>
      </c>
      <c r="DL342" s="151">
        <v>142.69999999999999</v>
      </c>
      <c r="DM342" s="152">
        <v>147</v>
      </c>
      <c r="DN342" s="152">
        <v>147</v>
      </c>
      <c r="DO342" s="152">
        <v>149</v>
      </c>
      <c r="DP342" s="152">
        <v>150.19999999999999</v>
      </c>
      <c r="DQ342" s="152">
        <v>149.5</v>
      </c>
      <c r="DR342" s="152">
        <v>150.1</v>
      </c>
      <c r="DS342" s="152">
        <v>152.6</v>
      </c>
      <c r="DT342" s="152">
        <v>156.9</v>
      </c>
      <c r="DU342" s="152">
        <v>159</v>
      </c>
      <c r="DV342" s="152">
        <v>156.30000000000001</v>
      </c>
      <c r="DW342" s="152">
        <v>157.80000000000001</v>
      </c>
      <c r="DX342" s="152">
        <v>157</v>
      </c>
      <c r="DY342" s="152">
        <v>158</v>
      </c>
      <c r="DZ342" s="152">
        <v>157.4</v>
      </c>
      <c r="EA342" s="152">
        <v>159.6</v>
      </c>
      <c r="EB342" s="152">
        <v>158.69999999999999</v>
      </c>
      <c r="EC342" s="152">
        <v>159.4</v>
      </c>
      <c r="ED342" s="152">
        <v>157.9</v>
      </c>
      <c r="EE342" s="152">
        <v>157.1</v>
      </c>
      <c r="EF342" s="152">
        <v>157.5</v>
      </c>
      <c r="EG342" s="152">
        <v>157.9</v>
      </c>
      <c r="EH342" s="152">
        <v>151.9</v>
      </c>
      <c r="EI342" s="152">
        <v>149.1</v>
      </c>
      <c r="EJ342" s="152">
        <v>152.30000000000001</v>
      </c>
      <c r="EK342" s="152">
        <v>151.19999999999999</v>
      </c>
      <c r="EL342" s="152">
        <v>154.5</v>
      </c>
      <c r="EM342" s="152">
        <v>146.19999999999999</v>
      </c>
      <c r="EN342" s="152">
        <v>150.1</v>
      </c>
      <c r="EO342" s="152">
        <v>147.9</v>
      </c>
      <c r="EP342" s="152">
        <v>147.4</v>
      </c>
      <c r="EQ342" s="152">
        <v>147.9</v>
      </c>
      <c r="ER342" s="152">
        <v>148.9</v>
      </c>
      <c r="ES342" s="152">
        <v>148.9</v>
      </c>
      <c r="ET342" s="152">
        <v>144.5</v>
      </c>
      <c r="EU342" s="152">
        <v>146</v>
      </c>
      <c r="EV342" s="152">
        <v>146</v>
      </c>
      <c r="EW342" s="152">
        <v>148</v>
      </c>
    </row>
    <row r="343" spans="1:153">
      <c r="A343" s="141" t="s">
        <v>7720</v>
      </c>
      <c r="B343" s="141" t="s">
        <v>7721</v>
      </c>
      <c r="C343" s="142">
        <v>3.288E-2</v>
      </c>
      <c r="D343" s="143">
        <v>105.3</v>
      </c>
      <c r="E343" s="143">
        <v>105.5</v>
      </c>
      <c r="F343" s="143">
        <v>105.6</v>
      </c>
      <c r="G343" s="143">
        <v>105.3</v>
      </c>
      <c r="H343" s="143">
        <v>105.1</v>
      </c>
      <c r="I343" s="143">
        <v>104.9</v>
      </c>
      <c r="J343" s="143">
        <v>105</v>
      </c>
      <c r="K343" s="143">
        <v>104.5</v>
      </c>
      <c r="L343" s="143">
        <v>105.6</v>
      </c>
      <c r="M343" s="143">
        <v>105.3</v>
      </c>
      <c r="N343" s="143">
        <v>105.2</v>
      </c>
      <c r="O343" s="143">
        <v>105.1</v>
      </c>
      <c r="P343" s="143">
        <v>107.5</v>
      </c>
      <c r="Q343" s="143">
        <v>106.7</v>
      </c>
      <c r="R343" s="143">
        <v>107</v>
      </c>
      <c r="S343" s="143">
        <v>107.2</v>
      </c>
      <c r="T343" s="143">
        <v>106.6</v>
      </c>
      <c r="U343" s="143">
        <v>106.2</v>
      </c>
      <c r="V343" s="143">
        <v>105.5</v>
      </c>
      <c r="W343" s="143">
        <v>105.6</v>
      </c>
      <c r="X343" s="143">
        <v>106.1</v>
      </c>
      <c r="Y343" s="143">
        <v>107.2</v>
      </c>
      <c r="Z343" s="143">
        <v>108.1</v>
      </c>
      <c r="AA343" s="143">
        <v>108.3</v>
      </c>
      <c r="AB343" s="143">
        <v>114</v>
      </c>
      <c r="AC343" s="143">
        <v>114.4</v>
      </c>
      <c r="AD343" s="143">
        <v>114.1</v>
      </c>
      <c r="AE343" s="143">
        <v>114.2</v>
      </c>
      <c r="AF343" s="143">
        <v>114.8</v>
      </c>
      <c r="AG343" s="143">
        <v>114.9</v>
      </c>
      <c r="AH343" s="143">
        <v>115.1</v>
      </c>
      <c r="AI343" s="143">
        <v>115.2</v>
      </c>
      <c r="AJ343" s="143">
        <v>115.6</v>
      </c>
      <c r="AK343" s="143">
        <v>115.8</v>
      </c>
      <c r="AL343" s="143">
        <v>115.1</v>
      </c>
      <c r="AM343" s="143">
        <v>115.2</v>
      </c>
      <c r="AN343" s="143">
        <v>115.4</v>
      </c>
      <c r="AO343" s="143">
        <v>115.8</v>
      </c>
      <c r="AP343" s="143">
        <v>115.5</v>
      </c>
      <c r="AQ343" s="143">
        <v>115.1</v>
      </c>
      <c r="AR343" s="143">
        <v>114.7</v>
      </c>
      <c r="AS343" s="143">
        <v>114.9</v>
      </c>
      <c r="AT343" s="143">
        <v>114.3</v>
      </c>
      <c r="AU343" s="143">
        <v>113.8</v>
      </c>
      <c r="AV343" s="143">
        <v>114.3</v>
      </c>
      <c r="AW343" s="143">
        <v>115.4</v>
      </c>
      <c r="AX343" s="143">
        <v>114.3</v>
      </c>
      <c r="AY343" s="143">
        <v>115.7</v>
      </c>
      <c r="AZ343" s="143">
        <v>114.2</v>
      </c>
      <c r="BA343" s="143">
        <v>115.4</v>
      </c>
      <c r="BB343" s="143">
        <v>115.1</v>
      </c>
      <c r="BC343" s="143">
        <v>114.9</v>
      </c>
      <c r="BD343" s="143">
        <v>113.9</v>
      </c>
      <c r="BE343" s="143">
        <v>113.4</v>
      </c>
      <c r="BF343" s="143">
        <v>113.8</v>
      </c>
      <c r="BG343" s="143">
        <v>113.3</v>
      </c>
      <c r="BH343" s="143">
        <v>112.9</v>
      </c>
      <c r="BI343" s="143">
        <v>115.6</v>
      </c>
      <c r="BJ343" s="143">
        <v>116.5</v>
      </c>
      <c r="BK343" s="144">
        <v>116.5</v>
      </c>
      <c r="BL343" s="143">
        <v>117</v>
      </c>
      <c r="BM343" s="143">
        <v>117.3</v>
      </c>
      <c r="BN343" s="143">
        <v>118.9</v>
      </c>
      <c r="BO343" s="143">
        <v>118</v>
      </c>
      <c r="BP343" s="143">
        <v>115.3</v>
      </c>
      <c r="BQ343" s="143">
        <v>114.8</v>
      </c>
      <c r="BR343" s="145">
        <v>115</v>
      </c>
      <c r="BS343" s="145">
        <v>114.9</v>
      </c>
      <c r="BT343" s="145">
        <v>116.9</v>
      </c>
      <c r="BU343" s="145">
        <v>117.3</v>
      </c>
      <c r="BV343" s="145">
        <v>118.2</v>
      </c>
      <c r="BW343" s="145">
        <v>118.3</v>
      </c>
      <c r="BX343" s="145">
        <v>118.1</v>
      </c>
      <c r="BY343" s="145">
        <v>119.4</v>
      </c>
      <c r="BZ343" s="143">
        <v>119.7</v>
      </c>
      <c r="CA343" s="143">
        <v>120.5</v>
      </c>
      <c r="CB343" s="143">
        <v>120.8</v>
      </c>
      <c r="CC343" s="143">
        <v>120.7</v>
      </c>
      <c r="CD343" s="143">
        <v>123</v>
      </c>
      <c r="CE343" s="143">
        <v>124</v>
      </c>
      <c r="CF343" s="143">
        <v>122.8</v>
      </c>
      <c r="CG343" s="143">
        <v>122.3</v>
      </c>
      <c r="CH343" s="143">
        <v>122.1</v>
      </c>
      <c r="CI343" s="143">
        <v>122.1</v>
      </c>
      <c r="CJ343" s="146">
        <v>122</v>
      </c>
      <c r="CK343" s="146">
        <v>122.3</v>
      </c>
      <c r="CL343" s="146">
        <v>121.8</v>
      </c>
      <c r="CM343" s="147">
        <v>114.8</v>
      </c>
      <c r="CN343" s="147">
        <v>114.1</v>
      </c>
      <c r="CO343" s="147">
        <v>113.4</v>
      </c>
      <c r="CP343" s="148">
        <v>111.9</v>
      </c>
      <c r="CQ343" s="149">
        <v>112.5</v>
      </c>
      <c r="CR343" s="149">
        <v>114.1</v>
      </c>
      <c r="CS343" s="149">
        <v>113.2</v>
      </c>
      <c r="CT343" s="149">
        <v>113.5</v>
      </c>
      <c r="CU343" s="150">
        <v>113.6</v>
      </c>
      <c r="CV343" s="150">
        <v>113.8</v>
      </c>
      <c r="CW343" s="150">
        <v>117.5</v>
      </c>
      <c r="CX343" s="150">
        <v>117.6</v>
      </c>
      <c r="CY343" s="150">
        <v>116.8</v>
      </c>
      <c r="CZ343" s="150">
        <v>118.5</v>
      </c>
      <c r="DA343" s="150">
        <v>117.9</v>
      </c>
      <c r="DB343" s="151">
        <v>117.4</v>
      </c>
      <c r="DC343" s="151">
        <v>121.2</v>
      </c>
      <c r="DD343" s="151">
        <v>121</v>
      </c>
      <c r="DE343" s="151">
        <v>124.2</v>
      </c>
      <c r="DF343" s="151">
        <v>125</v>
      </c>
      <c r="DG343" s="151">
        <v>127.1</v>
      </c>
      <c r="DH343" s="151">
        <v>131.19999999999999</v>
      </c>
      <c r="DI343" s="151">
        <v>131</v>
      </c>
      <c r="DJ343" s="151">
        <v>131.9</v>
      </c>
      <c r="DK343" s="151">
        <v>131.80000000000001</v>
      </c>
      <c r="DL343" s="151">
        <v>131.6</v>
      </c>
      <c r="DM343" s="152">
        <v>131.6</v>
      </c>
      <c r="DN343" s="152">
        <v>133.80000000000001</v>
      </c>
      <c r="DO343" s="152">
        <v>135.1</v>
      </c>
      <c r="DP343" s="152">
        <v>136.30000000000001</v>
      </c>
      <c r="DQ343" s="152">
        <v>136.80000000000001</v>
      </c>
      <c r="DR343" s="152">
        <v>137.1</v>
      </c>
      <c r="DS343" s="152">
        <v>139.1</v>
      </c>
      <c r="DT343" s="152">
        <v>139.5</v>
      </c>
      <c r="DU343" s="152">
        <v>140</v>
      </c>
      <c r="DV343" s="152">
        <v>140.30000000000001</v>
      </c>
      <c r="DW343" s="152">
        <v>139.19999999999999</v>
      </c>
      <c r="DX343" s="152">
        <v>139.30000000000001</v>
      </c>
      <c r="DY343" s="152">
        <v>141.80000000000001</v>
      </c>
      <c r="DZ343" s="152">
        <v>140.9</v>
      </c>
      <c r="EA343" s="152">
        <v>140.19999999999999</v>
      </c>
      <c r="EB343" s="152">
        <v>139.19999999999999</v>
      </c>
      <c r="EC343" s="152">
        <v>139.1</v>
      </c>
      <c r="ED343" s="152">
        <v>142.4</v>
      </c>
      <c r="EE343" s="152">
        <v>142.5</v>
      </c>
      <c r="EF343" s="152">
        <v>142.5</v>
      </c>
      <c r="EG343" s="152">
        <v>141.5</v>
      </c>
      <c r="EH343" s="152">
        <v>139.6</v>
      </c>
      <c r="EI343" s="152">
        <v>135.30000000000001</v>
      </c>
      <c r="EJ343" s="152">
        <v>135.80000000000001</v>
      </c>
      <c r="EK343" s="152">
        <v>135</v>
      </c>
      <c r="EL343" s="152">
        <v>136.4</v>
      </c>
      <c r="EM343" s="152">
        <v>137</v>
      </c>
      <c r="EN343" s="152">
        <v>136.9</v>
      </c>
      <c r="EO343" s="152">
        <v>137.6</v>
      </c>
      <c r="EP343" s="152">
        <v>138.6</v>
      </c>
      <c r="EQ343" s="152">
        <v>138.5</v>
      </c>
      <c r="ER343" s="152">
        <v>140.1</v>
      </c>
      <c r="ES343" s="152">
        <v>139.30000000000001</v>
      </c>
      <c r="ET343" s="152">
        <v>139.30000000000001</v>
      </c>
      <c r="EU343" s="152">
        <v>138.69999999999999</v>
      </c>
      <c r="EV343" s="152">
        <v>140.1</v>
      </c>
      <c r="EW343" s="152">
        <v>142.69999999999999</v>
      </c>
    </row>
    <row r="344" spans="1:153">
      <c r="A344" s="141" t="s">
        <v>7722</v>
      </c>
      <c r="B344" s="141" t="s">
        <v>7723</v>
      </c>
      <c r="C344" s="142">
        <v>6.0400000000000002E-3</v>
      </c>
      <c r="D344" s="143">
        <v>101.9</v>
      </c>
      <c r="E344" s="143">
        <v>101.9</v>
      </c>
      <c r="F344" s="143">
        <v>102</v>
      </c>
      <c r="G344" s="143">
        <v>102.3</v>
      </c>
      <c r="H344" s="143">
        <v>102.1</v>
      </c>
      <c r="I344" s="143">
        <v>102.3</v>
      </c>
      <c r="J344" s="143">
        <v>102.3</v>
      </c>
      <c r="K344" s="143">
        <v>102.3</v>
      </c>
      <c r="L344" s="143">
        <v>103</v>
      </c>
      <c r="M344" s="143">
        <v>103.5</v>
      </c>
      <c r="N344" s="143">
        <v>104.9</v>
      </c>
      <c r="O344" s="143">
        <v>106.5</v>
      </c>
      <c r="P344" s="143">
        <v>108</v>
      </c>
      <c r="Q344" s="143">
        <v>108.2</v>
      </c>
      <c r="R344" s="143">
        <v>108.2</v>
      </c>
      <c r="S344" s="143">
        <v>108.4</v>
      </c>
      <c r="T344" s="143">
        <v>108</v>
      </c>
      <c r="U344" s="143">
        <v>108.9</v>
      </c>
      <c r="V344" s="143">
        <v>110.7</v>
      </c>
      <c r="W344" s="143">
        <v>111</v>
      </c>
      <c r="X344" s="143">
        <v>112.5</v>
      </c>
      <c r="Y344" s="143">
        <v>112.5</v>
      </c>
      <c r="Z344" s="143">
        <v>113</v>
      </c>
      <c r="AA344" s="143">
        <v>113</v>
      </c>
      <c r="AB344" s="143">
        <v>118.4</v>
      </c>
      <c r="AC344" s="143">
        <v>120.8</v>
      </c>
      <c r="AD344" s="143">
        <v>120.6</v>
      </c>
      <c r="AE344" s="143">
        <v>120.3</v>
      </c>
      <c r="AF344" s="143">
        <v>120.2</v>
      </c>
      <c r="AG344" s="143">
        <v>119.9</v>
      </c>
      <c r="AH344" s="143">
        <v>119.7</v>
      </c>
      <c r="AI344" s="143">
        <v>119.5</v>
      </c>
      <c r="AJ344" s="143">
        <v>119.3</v>
      </c>
      <c r="AK344" s="143">
        <v>119.4</v>
      </c>
      <c r="AL344" s="143">
        <v>119.8</v>
      </c>
      <c r="AM344" s="143">
        <v>120.8</v>
      </c>
      <c r="AN344" s="143">
        <v>121.6</v>
      </c>
      <c r="AO344" s="143">
        <v>121.4</v>
      </c>
      <c r="AP344" s="143">
        <v>121.4</v>
      </c>
      <c r="AQ344" s="143">
        <v>121.2</v>
      </c>
      <c r="AR344" s="143">
        <v>120.9</v>
      </c>
      <c r="AS344" s="143">
        <v>120.8</v>
      </c>
      <c r="AT344" s="143">
        <v>121</v>
      </c>
      <c r="AU344" s="143">
        <v>120.9</v>
      </c>
      <c r="AV344" s="143">
        <v>121</v>
      </c>
      <c r="AW344" s="143">
        <v>120.8</v>
      </c>
      <c r="AX344" s="143">
        <v>122</v>
      </c>
      <c r="AY344" s="143">
        <v>122.2</v>
      </c>
      <c r="AZ344" s="143">
        <v>120.7</v>
      </c>
      <c r="BA344" s="143">
        <v>121.6</v>
      </c>
      <c r="BB344" s="143">
        <v>120</v>
      </c>
      <c r="BC344" s="143">
        <v>122.7</v>
      </c>
      <c r="BD344" s="143">
        <v>121.3</v>
      </c>
      <c r="BE344" s="143">
        <v>120.4</v>
      </c>
      <c r="BF344" s="143">
        <v>121.3</v>
      </c>
      <c r="BG344" s="143">
        <v>121.1</v>
      </c>
      <c r="BH344" s="143">
        <v>122.2</v>
      </c>
      <c r="BI344" s="143">
        <v>122.2</v>
      </c>
      <c r="BJ344" s="143">
        <v>122.7</v>
      </c>
      <c r="BK344" s="144">
        <v>123.3</v>
      </c>
      <c r="BL344" s="143">
        <v>126.3</v>
      </c>
      <c r="BM344" s="143">
        <v>126.2</v>
      </c>
      <c r="BN344" s="143">
        <v>125.7</v>
      </c>
      <c r="BO344" s="143">
        <v>122.9</v>
      </c>
      <c r="BP344" s="143">
        <v>125.2</v>
      </c>
      <c r="BQ344" s="143">
        <v>124.9</v>
      </c>
      <c r="BR344" s="145">
        <v>124.6</v>
      </c>
      <c r="BS344" s="145">
        <v>124.8</v>
      </c>
      <c r="BT344" s="145">
        <v>124.9</v>
      </c>
      <c r="BU344" s="145">
        <v>124.7</v>
      </c>
      <c r="BV344" s="145">
        <v>126</v>
      </c>
      <c r="BW344" s="145">
        <v>126.2</v>
      </c>
      <c r="BX344" s="145">
        <v>126.3</v>
      </c>
      <c r="BY344" s="145">
        <v>126.3</v>
      </c>
      <c r="BZ344" s="143">
        <v>126.7</v>
      </c>
      <c r="CA344" s="143">
        <v>126.3</v>
      </c>
      <c r="CB344" s="143">
        <v>126.8</v>
      </c>
      <c r="CC344" s="143">
        <v>128.4</v>
      </c>
      <c r="CD344" s="143">
        <v>128.5</v>
      </c>
      <c r="CE344" s="143">
        <v>128.9</v>
      </c>
      <c r="CF344" s="143">
        <v>127.9</v>
      </c>
      <c r="CG344" s="143">
        <v>127.8</v>
      </c>
      <c r="CH344" s="143">
        <v>127.9</v>
      </c>
      <c r="CI344" s="143">
        <v>127.9</v>
      </c>
      <c r="CJ344" s="146">
        <v>129</v>
      </c>
      <c r="CK344" s="146">
        <v>128.9</v>
      </c>
      <c r="CL344" s="146">
        <v>128.69999999999999</v>
      </c>
      <c r="CM344" s="147">
        <v>129.19999999999999</v>
      </c>
      <c r="CN344" s="147">
        <v>128.9</v>
      </c>
      <c r="CO344" s="147">
        <v>128.9</v>
      </c>
      <c r="CP344" s="148">
        <v>127.3</v>
      </c>
      <c r="CQ344" s="149">
        <v>128.19999999999999</v>
      </c>
      <c r="CR344" s="149">
        <v>129.19999999999999</v>
      </c>
      <c r="CS344" s="149">
        <v>127.3</v>
      </c>
      <c r="CT344" s="149">
        <v>127.7</v>
      </c>
      <c r="CU344" s="150">
        <v>127.4</v>
      </c>
      <c r="CV344" s="150">
        <v>127</v>
      </c>
      <c r="CW344" s="150">
        <v>127.2</v>
      </c>
      <c r="CX344" s="150">
        <v>128.5</v>
      </c>
      <c r="CY344" s="150">
        <v>126.2</v>
      </c>
      <c r="CZ344" s="150">
        <v>128.30000000000001</v>
      </c>
      <c r="DA344" s="150">
        <v>127.3</v>
      </c>
      <c r="DB344" s="151">
        <v>125.9</v>
      </c>
      <c r="DC344" s="151">
        <v>128.30000000000001</v>
      </c>
      <c r="DD344" s="151">
        <v>130.4</v>
      </c>
      <c r="DE344" s="151">
        <v>127.9</v>
      </c>
      <c r="DF344" s="151">
        <v>127.6</v>
      </c>
      <c r="DG344" s="151">
        <v>127.9</v>
      </c>
      <c r="DH344" s="151">
        <v>128.30000000000001</v>
      </c>
      <c r="DI344" s="151">
        <v>128.5</v>
      </c>
      <c r="DJ344" s="151">
        <v>130.1</v>
      </c>
      <c r="DK344" s="151">
        <v>129.30000000000001</v>
      </c>
      <c r="DL344" s="151">
        <v>127.8</v>
      </c>
      <c r="DM344" s="152">
        <v>129.19999999999999</v>
      </c>
      <c r="DN344" s="152">
        <v>128.5</v>
      </c>
      <c r="DO344" s="152">
        <v>132.69999999999999</v>
      </c>
      <c r="DP344" s="152">
        <v>133</v>
      </c>
      <c r="DQ344" s="152">
        <v>134.9</v>
      </c>
      <c r="DR344" s="152">
        <v>132.69999999999999</v>
      </c>
      <c r="DS344" s="152">
        <v>134.5</v>
      </c>
      <c r="DT344" s="152">
        <v>134.4</v>
      </c>
      <c r="DU344" s="152">
        <v>136.9</v>
      </c>
      <c r="DV344" s="152">
        <v>138.19999999999999</v>
      </c>
      <c r="DW344" s="152">
        <v>137.5</v>
      </c>
      <c r="DX344" s="152">
        <v>138.30000000000001</v>
      </c>
      <c r="DY344" s="152">
        <v>140.80000000000001</v>
      </c>
      <c r="DZ344" s="152">
        <v>140</v>
      </c>
      <c r="EA344" s="152">
        <v>142.5</v>
      </c>
      <c r="EB344" s="152">
        <v>144.19999999999999</v>
      </c>
      <c r="EC344" s="152">
        <v>143.69999999999999</v>
      </c>
      <c r="ED344" s="152">
        <v>144.1</v>
      </c>
      <c r="EE344" s="152">
        <v>144.19999999999999</v>
      </c>
      <c r="EF344" s="152">
        <v>145.30000000000001</v>
      </c>
      <c r="EG344" s="152">
        <v>144.5</v>
      </c>
      <c r="EH344" s="152">
        <v>144.19999999999999</v>
      </c>
      <c r="EI344" s="152">
        <v>142.9</v>
      </c>
      <c r="EJ344" s="152">
        <v>142.80000000000001</v>
      </c>
      <c r="EK344" s="152">
        <v>141.30000000000001</v>
      </c>
      <c r="EL344" s="152">
        <v>140.9</v>
      </c>
      <c r="EM344" s="152">
        <v>141.4</v>
      </c>
      <c r="EN344" s="152">
        <v>141</v>
      </c>
      <c r="EO344" s="152">
        <v>140</v>
      </c>
      <c r="EP344" s="152">
        <v>140.80000000000001</v>
      </c>
      <c r="EQ344" s="152">
        <v>140.5</v>
      </c>
      <c r="ER344" s="152">
        <v>137.6</v>
      </c>
      <c r="ES344" s="152">
        <v>137.1</v>
      </c>
      <c r="ET344" s="152">
        <v>135.69999999999999</v>
      </c>
      <c r="EU344" s="152">
        <v>135.9</v>
      </c>
      <c r="EV344" s="152">
        <v>135.9</v>
      </c>
      <c r="EW344" s="152">
        <v>133.6</v>
      </c>
    </row>
    <row r="345" spans="1:153">
      <c r="A345" s="141" t="s">
        <v>7724</v>
      </c>
      <c r="B345" s="141" t="s">
        <v>7725</v>
      </c>
      <c r="C345" s="142">
        <v>2.47E-3</v>
      </c>
      <c r="D345" s="143">
        <v>108.9</v>
      </c>
      <c r="E345" s="143">
        <v>105.7</v>
      </c>
      <c r="F345" s="143">
        <v>102.7</v>
      </c>
      <c r="G345" s="143">
        <v>99</v>
      </c>
      <c r="H345" s="143">
        <v>99</v>
      </c>
      <c r="I345" s="143">
        <v>100.7</v>
      </c>
      <c r="J345" s="143">
        <v>101.2</v>
      </c>
      <c r="K345" s="143">
        <v>96.8</v>
      </c>
      <c r="L345" s="143">
        <v>101.8</v>
      </c>
      <c r="M345" s="143">
        <v>102</v>
      </c>
      <c r="N345" s="143">
        <v>100.3</v>
      </c>
      <c r="O345" s="143">
        <v>104.5</v>
      </c>
      <c r="P345" s="143">
        <v>106</v>
      </c>
      <c r="Q345" s="143">
        <v>103.4</v>
      </c>
      <c r="R345" s="143">
        <v>97.9</v>
      </c>
      <c r="S345" s="143">
        <v>102</v>
      </c>
      <c r="T345" s="143">
        <v>107.6</v>
      </c>
      <c r="U345" s="143">
        <v>108.2</v>
      </c>
      <c r="V345" s="143">
        <v>105.6</v>
      </c>
      <c r="W345" s="143">
        <v>109.1</v>
      </c>
      <c r="X345" s="143">
        <v>109.7</v>
      </c>
      <c r="Y345" s="143">
        <v>103.8</v>
      </c>
      <c r="Z345" s="143">
        <v>104.3</v>
      </c>
      <c r="AA345" s="143">
        <v>100.5</v>
      </c>
      <c r="AB345" s="143">
        <v>98</v>
      </c>
      <c r="AC345" s="143">
        <v>101.2</v>
      </c>
      <c r="AD345" s="143">
        <v>99.8</v>
      </c>
      <c r="AE345" s="143">
        <v>101.6</v>
      </c>
      <c r="AF345" s="143">
        <v>102</v>
      </c>
      <c r="AG345" s="143">
        <v>102.8</v>
      </c>
      <c r="AH345" s="143">
        <v>105.2</v>
      </c>
      <c r="AI345" s="143">
        <v>107.6</v>
      </c>
      <c r="AJ345" s="143">
        <v>107.6</v>
      </c>
      <c r="AK345" s="143">
        <v>107.4</v>
      </c>
      <c r="AL345" s="143">
        <v>109.6</v>
      </c>
      <c r="AM345" s="143">
        <v>108.6</v>
      </c>
      <c r="AN345" s="143">
        <v>103.7</v>
      </c>
      <c r="AO345" s="143">
        <v>105.9</v>
      </c>
      <c r="AP345" s="143">
        <v>109.1</v>
      </c>
      <c r="AQ345" s="143">
        <v>116.4</v>
      </c>
      <c r="AR345" s="143">
        <v>113</v>
      </c>
      <c r="AS345" s="143">
        <v>114.5</v>
      </c>
      <c r="AT345" s="143">
        <v>110.1</v>
      </c>
      <c r="AU345" s="143">
        <v>108.1</v>
      </c>
      <c r="AV345" s="143">
        <v>105.7</v>
      </c>
      <c r="AW345" s="143">
        <v>104.4</v>
      </c>
      <c r="AX345" s="143">
        <v>99.2</v>
      </c>
      <c r="AY345" s="143">
        <v>96.5</v>
      </c>
      <c r="AZ345" s="143">
        <v>105</v>
      </c>
      <c r="BA345" s="143">
        <v>100.7</v>
      </c>
      <c r="BB345" s="143">
        <v>98.4</v>
      </c>
      <c r="BC345" s="143">
        <v>97</v>
      </c>
      <c r="BD345" s="143">
        <v>100</v>
      </c>
      <c r="BE345" s="143">
        <v>98.6</v>
      </c>
      <c r="BF345" s="143">
        <v>101.6</v>
      </c>
      <c r="BG345" s="143">
        <v>100.7</v>
      </c>
      <c r="BH345" s="143">
        <v>99.9</v>
      </c>
      <c r="BI345" s="143">
        <v>101.9</v>
      </c>
      <c r="BJ345" s="143">
        <v>100.9</v>
      </c>
      <c r="BK345" s="144">
        <v>100</v>
      </c>
      <c r="BL345" s="143">
        <v>100.5</v>
      </c>
      <c r="BM345" s="143">
        <v>100.9</v>
      </c>
      <c r="BN345" s="143">
        <v>105.8</v>
      </c>
      <c r="BO345" s="143">
        <v>101.2</v>
      </c>
      <c r="BP345" s="143">
        <v>101.8</v>
      </c>
      <c r="BQ345" s="143">
        <v>102.2</v>
      </c>
      <c r="BR345" s="145">
        <v>100.8</v>
      </c>
      <c r="BS345" s="145">
        <v>100.5</v>
      </c>
      <c r="BT345" s="145">
        <v>100.5</v>
      </c>
      <c r="BU345" s="145">
        <v>101.3</v>
      </c>
      <c r="BV345" s="145">
        <v>96.2</v>
      </c>
      <c r="BW345" s="145">
        <v>95.9</v>
      </c>
      <c r="BX345" s="145">
        <v>96.3</v>
      </c>
      <c r="BY345" s="145">
        <v>95.5</v>
      </c>
      <c r="BZ345" s="143">
        <v>98.4</v>
      </c>
      <c r="CA345" s="143">
        <v>96.7</v>
      </c>
      <c r="CB345" s="143">
        <v>99.3</v>
      </c>
      <c r="CC345" s="143">
        <v>99.2</v>
      </c>
      <c r="CD345" s="143">
        <v>100.1</v>
      </c>
      <c r="CE345" s="143">
        <v>103.6</v>
      </c>
      <c r="CF345" s="143">
        <v>105.9</v>
      </c>
      <c r="CG345" s="143">
        <v>103.2</v>
      </c>
      <c r="CH345" s="143">
        <v>102.9</v>
      </c>
      <c r="CI345" s="143">
        <v>101.1</v>
      </c>
      <c r="CJ345" s="146">
        <v>101.1</v>
      </c>
      <c r="CK345" s="146">
        <v>100.7</v>
      </c>
      <c r="CL345" s="146">
        <v>100.9</v>
      </c>
      <c r="CM345" s="147">
        <v>101</v>
      </c>
      <c r="CN345" s="147">
        <v>101.5</v>
      </c>
      <c r="CO345" s="147">
        <v>101.2</v>
      </c>
      <c r="CP345" s="148">
        <v>100.1</v>
      </c>
      <c r="CQ345" s="149">
        <v>99</v>
      </c>
      <c r="CR345" s="149">
        <v>98.2</v>
      </c>
      <c r="CS345" s="149">
        <v>95.8</v>
      </c>
      <c r="CT345" s="149">
        <v>96.3</v>
      </c>
      <c r="CU345" s="150">
        <v>99.7</v>
      </c>
      <c r="CV345" s="150">
        <v>99.4</v>
      </c>
      <c r="CW345" s="150">
        <v>95.9</v>
      </c>
      <c r="CX345" s="150">
        <v>94.3</v>
      </c>
      <c r="CY345" s="150">
        <v>93.4</v>
      </c>
      <c r="CZ345" s="150">
        <v>94.3</v>
      </c>
      <c r="DA345" s="150">
        <v>90.6</v>
      </c>
      <c r="DB345" s="151">
        <v>89.7</v>
      </c>
      <c r="DC345" s="151">
        <v>93.6</v>
      </c>
      <c r="DD345" s="151">
        <v>94.5</v>
      </c>
      <c r="DE345" s="151">
        <v>97.7</v>
      </c>
      <c r="DF345" s="151">
        <v>101.7</v>
      </c>
      <c r="DG345" s="151">
        <v>105.3</v>
      </c>
      <c r="DH345" s="151">
        <v>103.9</v>
      </c>
      <c r="DI345" s="151">
        <v>104.6</v>
      </c>
      <c r="DJ345" s="151">
        <v>112.6</v>
      </c>
      <c r="DK345" s="151">
        <v>117.7</v>
      </c>
      <c r="DL345" s="151">
        <v>110</v>
      </c>
      <c r="DM345" s="152">
        <v>103.7</v>
      </c>
      <c r="DN345" s="152">
        <v>111.3</v>
      </c>
      <c r="DO345" s="152">
        <v>116.6</v>
      </c>
      <c r="DP345" s="152">
        <v>119.4</v>
      </c>
      <c r="DQ345" s="152">
        <v>124.3</v>
      </c>
      <c r="DR345" s="152">
        <v>123.9</v>
      </c>
      <c r="DS345" s="152">
        <v>129.6</v>
      </c>
      <c r="DT345" s="152">
        <v>135.80000000000001</v>
      </c>
      <c r="DU345" s="152">
        <v>132.80000000000001</v>
      </c>
      <c r="DV345" s="152">
        <v>135</v>
      </c>
      <c r="DW345" s="152">
        <v>135.9</v>
      </c>
      <c r="DX345" s="152">
        <v>138</v>
      </c>
      <c r="DY345" s="152">
        <v>140</v>
      </c>
      <c r="DZ345" s="152">
        <v>140</v>
      </c>
      <c r="EA345" s="152">
        <v>135.9</v>
      </c>
      <c r="EB345" s="152">
        <v>135.4</v>
      </c>
      <c r="EC345" s="152">
        <v>136.19999999999999</v>
      </c>
      <c r="ED345" s="152">
        <v>135.5</v>
      </c>
      <c r="EE345" s="152">
        <v>136.19999999999999</v>
      </c>
      <c r="EF345" s="152">
        <v>138.19999999999999</v>
      </c>
      <c r="EG345" s="152">
        <v>136.80000000000001</v>
      </c>
      <c r="EH345" s="152">
        <v>131.6</v>
      </c>
      <c r="EI345" s="152">
        <v>128.30000000000001</v>
      </c>
      <c r="EJ345" s="152">
        <v>128.30000000000001</v>
      </c>
      <c r="EK345" s="152">
        <v>127.9</v>
      </c>
      <c r="EL345" s="152">
        <v>126.9</v>
      </c>
      <c r="EM345" s="152">
        <v>127.4</v>
      </c>
      <c r="EN345" s="152">
        <v>127.4</v>
      </c>
      <c r="EO345" s="152">
        <v>126</v>
      </c>
      <c r="EP345" s="152">
        <v>121.7</v>
      </c>
      <c r="EQ345" s="152">
        <v>121.7</v>
      </c>
      <c r="ER345" s="152">
        <v>118.2</v>
      </c>
      <c r="ES345" s="152">
        <v>118.2</v>
      </c>
      <c r="ET345" s="152">
        <v>121.5</v>
      </c>
      <c r="EU345" s="152">
        <v>122.2</v>
      </c>
      <c r="EV345" s="152">
        <v>122.5</v>
      </c>
      <c r="EW345" s="152">
        <v>122.5</v>
      </c>
    </row>
    <row r="346" spans="1:153">
      <c r="A346" s="141" t="s">
        <v>7726</v>
      </c>
      <c r="B346" s="141" t="s">
        <v>7727</v>
      </c>
      <c r="C346" s="142">
        <v>0.31422</v>
      </c>
      <c r="D346" s="143">
        <v>105.7</v>
      </c>
      <c r="E346" s="143">
        <v>106.6</v>
      </c>
      <c r="F346" s="143">
        <v>105.2</v>
      </c>
      <c r="G346" s="143">
        <v>105</v>
      </c>
      <c r="H346" s="143">
        <v>105.6</v>
      </c>
      <c r="I346" s="143">
        <v>109.4</v>
      </c>
      <c r="J346" s="143">
        <v>110.4</v>
      </c>
      <c r="K346" s="143">
        <v>108.7</v>
      </c>
      <c r="L346" s="143">
        <v>108.4</v>
      </c>
      <c r="M346" s="143">
        <v>109</v>
      </c>
      <c r="N346" s="143">
        <v>109.7</v>
      </c>
      <c r="O346" s="143">
        <v>108.6</v>
      </c>
      <c r="P346" s="143">
        <v>110.8</v>
      </c>
      <c r="Q346" s="143">
        <v>111</v>
      </c>
      <c r="R346" s="143">
        <v>110.7</v>
      </c>
      <c r="S346" s="143">
        <v>111.1</v>
      </c>
      <c r="T346" s="143">
        <v>111.4</v>
      </c>
      <c r="U346" s="143">
        <v>111.8</v>
      </c>
      <c r="V346" s="143">
        <v>114.1</v>
      </c>
      <c r="W346" s="143">
        <v>113.1</v>
      </c>
      <c r="X346" s="143">
        <v>112.2</v>
      </c>
      <c r="Y346" s="143">
        <v>111.9</v>
      </c>
      <c r="Z346" s="143">
        <v>114.4</v>
      </c>
      <c r="AA346" s="143">
        <v>111.6</v>
      </c>
      <c r="AB346" s="143">
        <v>114.4</v>
      </c>
      <c r="AC346" s="143">
        <v>114.5</v>
      </c>
      <c r="AD346" s="143">
        <v>114.5</v>
      </c>
      <c r="AE346" s="143">
        <v>114.8</v>
      </c>
      <c r="AF346" s="143">
        <v>113.8</v>
      </c>
      <c r="AG346" s="143">
        <v>115</v>
      </c>
      <c r="AH346" s="143">
        <v>114.5</v>
      </c>
      <c r="AI346" s="143">
        <v>115.9</v>
      </c>
      <c r="AJ346" s="143">
        <v>114.4</v>
      </c>
      <c r="AK346" s="143">
        <v>114</v>
      </c>
      <c r="AL346" s="143">
        <v>111.7</v>
      </c>
      <c r="AM346" s="143">
        <v>113.2</v>
      </c>
      <c r="AN346" s="143">
        <v>110.3</v>
      </c>
      <c r="AO346" s="143">
        <v>110.2</v>
      </c>
      <c r="AP346" s="143">
        <v>111.2</v>
      </c>
      <c r="AQ346" s="143">
        <v>112.9</v>
      </c>
      <c r="AR346" s="143">
        <v>112.7</v>
      </c>
      <c r="AS346" s="143">
        <v>114.4</v>
      </c>
      <c r="AT346" s="143">
        <v>115.3</v>
      </c>
      <c r="AU346" s="143">
        <v>115.6</v>
      </c>
      <c r="AV346" s="143">
        <v>115.6</v>
      </c>
      <c r="AW346" s="143">
        <v>115.2</v>
      </c>
      <c r="AX346" s="143">
        <v>114.2</v>
      </c>
      <c r="AY346" s="143">
        <v>113.9</v>
      </c>
      <c r="AZ346" s="143">
        <v>112.3</v>
      </c>
      <c r="BA346" s="143">
        <v>113</v>
      </c>
      <c r="BB346" s="143">
        <v>113.6</v>
      </c>
      <c r="BC346" s="143">
        <v>113.6</v>
      </c>
      <c r="BD346" s="143">
        <v>115</v>
      </c>
      <c r="BE346" s="143">
        <v>114</v>
      </c>
      <c r="BF346" s="143">
        <v>115</v>
      </c>
      <c r="BG346" s="143">
        <v>119.1</v>
      </c>
      <c r="BH346" s="143">
        <v>117.5</v>
      </c>
      <c r="BI346" s="143">
        <v>115.4</v>
      </c>
      <c r="BJ346" s="143">
        <v>114.1</v>
      </c>
      <c r="BK346" s="144">
        <v>114.3</v>
      </c>
      <c r="BL346" s="143">
        <v>115.4</v>
      </c>
      <c r="BM346" s="143">
        <v>115.7</v>
      </c>
      <c r="BN346" s="143">
        <v>116</v>
      </c>
      <c r="BO346" s="143">
        <v>119.1</v>
      </c>
      <c r="BP346" s="143">
        <v>117.1</v>
      </c>
      <c r="BQ346" s="143">
        <v>118.4</v>
      </c>
      <c r="BR346" s="145">
        <v>117.9</v>
      </c>
      <c r="BS346" s="145">
        <v>113.7</v>
      </c>
      <c r="BT346" s="145">
        <v>113.2</v>
      </c>
      <c r="BU346" s="145">
        <v>114.7</v>
      </c>
      <c r="BV346" s="145">
        <v>115.9</v>
      </c>
      <c r="BW346" s="145">
        <v>115.9</v>
      </c>
      <c r="BX346" s="145">
        <v>115.4</v>
      </c>
      <c r="BY346" s="145">
        <v>116.4</v>
      </c>
      <c r="BZ346" s="143">
        <v>115.1</v>
      </c>
      <c r="CA346" s="143">
        <v>117.4</v>
      </c>
      <c r="CB346" s="143">
        <v>116.2</v>
      </c>
      <c r="CC346" s="143">
        <v>115.5</v>
      </c>
      <c r="CD346" s="143">
        <v>116</v>
      </c>
      <c r="CE346" s="143">
        <v>117.4</v>
      </c>
      <c r="CF346" s="143">
        <v>118.5</v>
      </c>
      <c r="CG346" s="143">
        <v>117.9</v>
      </c>
      <c r="CH346" s="143">
        <v>117.8</v>
      </c>
      <c r="CI346" s="143">
        <v>116.5</v>
      </c>
      <c r="CJ346" s="146">
        <v>116.2</v>
      </c>
      <c r="CK346" s="146">
        <v>115.7</v>
      </c>
      <c r="CL346" s="146">
        <v>114.7</v>
      </c>
      <c r="CM346" s="147">
        <v>116</v>
      </c>
      <c r="CN346" s="147">
        <v>115.5</v>
      </c>
      <c r="CO346" s="147">
        <v>113.6</v>
      </c>
      <c r="CP346" s="148">
        <v>114.9</v>
      </c>
      <c r="CQ346" s="149">
        <v>114</v>
      </c>
      <c r="CR346" s="149">
        <v>112.1</v>
      </c>
      <c r="CS346" s="149">
        <v>116.9</v>
      </c>
      <c r="CT346" s="149">
        <v>115.3</v>
      </c>
      <c r="CU346" s="150">
        <v>115.6</v>
      </c>
      <c r="CV346" s="150">
        <v>116.6</v>
      </c>
      <c r="CW346" s="150">
        <v>116.8</v>
      </c>
      <c r="CX346" s="150">
        <v>119</v>
      </c>
      <c r="CY346" s="150">
        <v>119.5</v>
      </c>
      <c r="CZ346" s="150">
        <v>118.7</v>
      </c>
      <c r="DA346" s="150">
        <v>119.9</v>
      </c>
      <c r="DB346" s="151">
        <v>121.3</v>
      </c>
      <c r="DC346" s="151">
        <v>122.8</v>
      </c>
      <c r="DD346" s="151">
        <v>123</v>
      </c>
      <c r="DE346" s="151">
        <v>126.8</v>
      </c>
      <c r="DF346" s="151">
        <v>128.9</v>
      </c>
      <c r="DG346" s="151">
        <v>131</v>
      </c>
      <c r="DH346" s="151">
        <v>130.9</v>
      </c>
      <c r="DI346" s="151">
        <v>133.9</v>
      </c>
      <c r="DJ346" s="151">
        <v>134.9</v>
      </c>
      <c r="DK346" s="151">
        <v>134.69999999999999</v>
      </c>
      <c r="DL346" s="151">
        <v>134.69999999999999</v>
      </c>
      <c r="DM346" s="152">
        <v>135.1</v>
      </c>
      <c r="DN346" s="152">
        <v>139.5</v>
      </c>
      <c r="DO346" s="152">
        <v>138</v>
      </c>
      <c r="DP346" s="152">
        <v>139.30000000000001</v>
      </c>
      <c r="DQ346" s="152">
        <v>141.1</v>
      </c>
      <c r="DR346" s="152">
        <v>142.5</v>
      </c>
      <c r="DS346" s="152">
        <v>146.19999999999999</v>
      </c>
      <c r="DT346" s="152">
        <v>150</v>
      </c>
      <c r="DU346" s="152">
        <v>153.6</v>
      </c>
      <c r="DV346" s="152">
        <v>150.19999999999999</v>
      </c>
      <c r="DW346" s="152">
        <v>150.1</v>
      </c>
      <c r="DX346" s="152">
        <v>150.6</v>
      </c>
      <c r="DY346" s="152">
        <v>150.80000000000001</v>
      </c>
      <c r="DZ346" s="152">
        <v>150.1</v>
      </c>
      <c r="EA346" s="152">
        <v>148.19999999999999</v>
      </c>
      <c r="EB346" s="152">
        <v>145.19999999999999</v>
      </c>
      <c r="EC346" s="152">
        <v>145.1</v>
      </c>
      <c r="ED346" s="152">
        <v>143.1</v>
      </c>
      <c r="EE346" s="152">
        <v>142.5</v>
      </c>
      <c r="EF346" s="152">
        <v>141.5</v>
      </c>
      <c r="EG346" s="152">
        <v>140.4</v>
      </c>
      <c r="EH346" s="152">
        <v>139</v>
      </c>
      <c r="EI346" s="152">
        <v>139.5</v>
      </c>
      <c r="EJ346" s="152">
        <v>140.30000000000001</v>
      </c>
      <c r="EK346" s="152">
        <v>140.1</v>
      </c>
      <c r="EL346" s="152">
        <v>141.4</v>
      </c>
      <c r="EM346" s="152">
        <v>140.80000000000001</v>
      </c>
      <c r="EN346" s="152">
        <v>140.5</v>
      </c>
      <c r="EO346" s="152">
        <v>141.6</v>
      </c>
      <c r="EP346" s="152">
        <v>142.1</v>
      </c>
      <c r="EQ346" s="152">
        <v>143.4</v>
      </c>
      <c r="ER346" s="152">
        <v>143.4</v>
      </c>
      <c r="ES346" s="152">
        <v>144.4</v>
      </c>
      <c r="ET346" s="152">
        <v>144.6</v>
      </c>
      <c r="EU346" s="152">
        <v>144.9</v>
      </c>
      <c r="EV346" s="152">
        <v>146.1</v>
      </c>
      <c r="EW346" s="152">
        <v>145.80000000000001</v>
      </c>
    </row>
    <row r="347" spans="1:153">
      <c r="A347" s="141" t="s">
        <v>7728</v>
      </c>
      <c r="B347" s="141" t="s">
        <v>7729</v>
      </c>
      <c r="C347" s="142">
        <v>0.19469</v>
      </c>
      <c r="D347" s="143">
        <v>107.7</v>
      </c>
      <c r="E347" s="143">
        <v>108.9</v>
      </c>
      <c r="F347" s="143">
        <v>105.9</v>
      </c>
      <c r="G347" s="143">
        <v>106.8</v>
      </c>
      <c r="H347" s="143">
        <v>107.9</v>
      </c>
      <c r="I347" s="143">
        <v>113.9</v>
      </c>
      <c r="J347" s="143">
        <v>115.2</v>
      </c>
      <c r="K347" s="143">
        <v>112.8</v>
      </c>
      <c r="L347" s="143">
        <v>112</v>
      </c>
      <c r="M347" s="143">
        <v>113.8</v>
      </c>
      <c r="N347" s="143">
        <v>113.2</v>
      </c>
      <c r="O347" s="143">
        <v>111.6</v>
      </c>
      <c r="P347" s="143">
        <v>113.7</v>
      </c>
      <c r="Q347" s="143">
        <v>112.8</v>
      </c>
      <c r="R347" s="143">
        <v>112.9</v>
      </c>
      <c r="S347" s="143">
        <v>113.4</v>
      </c>
      <c r="T347" s="143">
        <v>113.4</v>
      </c>
      <c r="U347" s="143">
        <v>113.3</v>
      </c>
      <c r="V347" s="143">
        <v>116.3</v>
      </c>
      <c r="W347" s="143">
        <v>115.6</v>
      </c>
      <c r="X347" s="143">
        <v>114.8</v>
      </c>
      <c r="Y347" s="143">
        <v>112.5</v>
      </c>
      <c r="Z347" s="143">
        <v>117.3</v>
      </c>
      <c r="AA347" s="143">
        <v>113.5</v>
      </c>
      <c r="AB347" s="143">
        <v>116.1</v>
      </c>
      <c r="AC347" s="143">
        <v>116.6</v>
      </c>
      <c r="AD347" s="143">
        <v>115</v>
      </c>
      <c r="AE347" s="143">
        <v>116.1</v>
      </c>
      <c r="AF347" s="143">
        <v>113</v>
      </c>
      <c r="AG347" s="143">
        <v>114.4</v>
      </c>
      <c r="AH347" s="143">
        <v>115.2</v>
      </c>
      <c r="AI347" s="143">
        <v>116.8</v>
      </c>
      <c r="AJ347" s="143">
        <v>112.1</v>
      </c>
      <c r="AK347" s="143">
        <v>112.2</v>
      </c>
      <c r="AL347" s="143">
        <v>109.6</v>
      </c>
      <c r="AM347" s="143">
        <v>112.9</v>
      </c>
      <c r="AN347" s="143">
        <v>105.6</v>
      </c>
      <c r="AO347" s="143">
        <v>106.6</v>
      </c>
      <c r="AP347" s="143">
        <v>107.5</v>
      </c>
      <c r="AQ347" s="143">
        <v>110.6</v>
      </c>
      <c r="AR347" s="143">
        <v>109.3</v>
      </c>
      <c r="AS347" s="143">
        <v>111.8</v>
      </c>
      <c r="AT347" s="143">
        <v>112.6</v>
      </c>
      <c r="AU347" s="143">
        <v>112.6</v>
      </c>
      <c r="AV347" s="143">
        <v>111.3</v>
      </c>
      <c r="AW347" s="143">
        <v>110.6</v>
      </c>
      <c r="AX347" s="143">
        <v>109.6</v>
      </c>
      <c r="AY347" s="143">
        <v>108.4</v>
      </c>
      <c r="AZ347" s="143">
        <v>106.8</v>
      </c>
      <c r="BA347" s="143">
        <v>107.9</v>
      </c>
      <c r="BB347" s="143">
        <v>108.3</v>
      </c>
      <c r="BC347" s="143">
        <v>107.8</v>
      </c>
      <c r="BD347" s="143">
        <v>109.9</v>
      </c>
      <c r="BE347" s="143">
        <v>108.8</v>
      </c>
      <c r="BF347" s="143">
        <v>109.6</v>
      </c>
      <c r="BG347" s="143">
        <v>115.9</v>
      </c>
      <c r="BH347" s="143">
        <v>113.3</v>
      </c>
      <c r="BI347" s="143">
        <v>109.8</v>
      </c>
      <c r="BJ347" s="143">
        <v>107.8</v>
      </c>
      <c r="BK347" s="144">
        <v>108.5</v>
      </c>
      <c r="BL347" s="143">
        <v>109.1</v>
      </c>
      <c r="BM347" s="143">
        <v>109.4</v>
      </c>
      <c r="BN347" s="143">
        <v>109.1</v>
      </c>
      <c r="BO347" s="143">
        <v>112.1</v>
      </c>
      <c r="BP347" s="143">
        <v>109.9</v>
      </c>
      <c r="BQ347" s="143">
        <v>112.5</v>
      </c>
      <c r="BR347" s="145">
        <v>113.5</v>
      </c>
      <c r="BS347" s="145">
        <v>105.9</v>
      </c>
      <c r="BT347" s="145">
        <v>104.7</v>
      </c>
      <c r="BU347" s="145">
        <v>105.7</v>
      </c>
      <c r="BV347" s="145">
        <v>108.2</v>
      </c>
      <c r="BW347" s="145">
        <v>107.2</v>
      </c>
      <c r="BX347" s="145">
        <v>106.9</v>
      </c>
      <c r="BY347" s="145">
        <v>108</v>
      </c>
      <c r="BZ347" s="143">
        <v>105.6</v>
      </c>
      <c r="CA347" s="143">
        <v>108.1</v>
      </c>
      <c r="CB347" s="143">
        <v>106.9</v>
      </c>
      <c r="CC347" s="143">
        <v>105.7</v>
      </c>
      <c r="CD347" s="143">
        <v>106.9</v>
      </c>
      <c r="CE347" s="143">
        <v>107.5</v>
      </c>
      <c r="CF347" s="143">
        <v>109.4</v>
      </c>
      <c r="CG347" s="143">
        <v>108.7</v>
      </c>
      <c r="CH347" s="143">
        <v>107.5</v>
      </c>
      <c r="CI347" s="143">
        <v>106.4</v>
      </c>
      <c r="CJ347" s="146">
        <v>105.4</v>
      </c>
      <c r="CK347" s="146">
        <v>104.8</v>
      </c>
      <c r="CL347" s="146">
        <v>103.8</v>
      </c>
      <c r="CM347" s="147">
        <v>105.3</v>
      </c>
      <c r="CN347" s="147">
        <v>104.4</v>
      </c>
      <c r="CO347" s="147">
        <v>101.2</v>
      </c>
      <c r="CP347" s="148">
        <v>103.5</v>
      </c>
      <c r="CQ347" s="149">
        <v>102.7</v>
      </c>
      <c r="CR347" s="149">
        <v>100.1</v>
      </c>
      <c r="CS347" s="149">
        <v>106.8</v>
      </c>
      <c r="CT347" s="149">
        <v>104.7</v>
      </c>
      <c r="CU347" s="150">
        <v>106.1</v>
      </c>
      <c r="CV347" s="150">
        <v>104.6</v>
      </c>
      <c r="CW347" s="150">
        <v>107</v>
      </c>
      <c r="CX347" s="150">
        <v>109.9</v>
      </c>
      <c r="CY347" s="150">
        <v>110.8</v>
      </c>
      <c r="CZ347" s="150">
        <v>110.7</v>
      </c>
      <c r="DA347" s="150">
        <v>111.7</v>
      </c>
      <c r="DB347" s="151">
        <v>113.5</v>
      </c>
      <c r="DC347" s="151">
        <v>115.1</v>
      </c>
      <c r="DD347" s="151">
        <v>117</v>
      </c>
      <c r="DE347" s="151">
        <v>120.9</v>
      </c>
      <c r="DF347" s="151">
        <v>122</v>
      </c>
      <c r="DG347" s="151">
        <v>125.7</v>
      </c>
      <c r="DH347" s="151">
        <v>123.5</v>
      </c>
      <c r="DI347" s="151">
        <v>126.6</v>
      </c>
      <c r="DJ347" s="151">
        <v>127.3</v>
      </c>
      <c r="DK347" s="151">
        <v>126.2</v>
      </c>
      <c r="DL347" s="151">
        <v>126.2</v>
      </c>
      <c r="DM347" s="152">
        <v>127.4</v>
      </c>
      <c r="DN347" s="152">
        <v>132</v>
      </c>
      <c r="DO347" s="152">
        <v>129.4</v>
      </c>
      <c r="DP347" s="152">
        <v>131.1</v>
      </c>
      <c r="DQ347" s="152">
        <v>134.19999999999999</v>
      </c>
      <c r="DR347" s="152">
        <v>136.1</v>
      </c>
      <c r="DS347" s="152">
        <v>138.19999999999999</v>
      </c>
      <c r="DT347" s="152">
        <v>143.1</v>
      </c>
      <c r="DU347" s="152">
        <v>147.6</v>
      </c>
      <c r="DV347" s="152">
        <v>143.6</v>
      </c>
      <c r="DW347" s="152">
        <v>143.4</v>
      </c>
      <c r="DX347" s="152">
        <v>143.80000000000001</v>
      </c>
      <c r="DY347" s="152">
        <v>144.1</v>
      </c>
      <c r="DZ347" s="152">
        <v>143.6</v>
      </c>
      <c r="EA347" s="152">
        <v>141.30000000000001</v>
      </c>
      <c r="EB347" s="152">
        <v>136.80000000000001</v>
      </c>
      <c r="EC347" s="152">
        <v>137.1</v>
      </c>
      <c r="ED347" s="152">
        <v>136</v>
      </c>
      <c r="EE347" s="152">
        <v>135.19999999999999</v>
      </c>
      <c r="EF347" s="152">
        <v>133.80000000000001</v>
      </c>
      <c r="EG347" s="152">
        <v>133.1</v>
      </c>
      <c r="EH347" s="152">
        <v>132.4</v>
      </c>
      <c r="EI347" s="152">
        <v>133.19999999999999</v>
      </c>
      <c r="EJ347" s="152">
        <v>133.5</v>
      </c>
      <c r="EK347" s="152">
        <v>133.80000000000001</v>
      </c>
      <c r="EL347" s="152">
        <v>136.19999999999999</v>
      </c>
      <c r="EM347" s="152">
        <v>135.1</v>
      </c>
      <c r="EN347" s="152">
        <v>134.80000000000001</v>
      </c>
      <c r="EO347" s="152">
        <v>136.4</v>
      </c>
      <c r="EP347" s="152">
        <v>137.4</v>
      </c>
      <c r="EQ347" s="152">
        <v>138.4</v>
      </c>
      <c r="ER347" s="152">
        <v>138.9</v>
      </c>
      <c r="ES347" s="152">
        <v>139.5</v>
      </c>
      <c r="ET347" s="152">
        <v>138.69999999999999</v>
      </c>
      <c r="EU347" s="152">
        <v>137.9</v>
      </c>
      <c r="EV347" s="152">
        <v>139.80000000000001</v>
      </c>
      <c r="EW347" s="152">
        <v>139.5</v>
      </c>
    </row>
    <row r="348" spans="1:153">
      <c r="A348" s="141" t="s">
        <v>7730</v>
      </c>
      <c r="B348" s="141" t="s">
        <v>7731</v>
      </c>
      <c r="C348" s="142">
        <v>1.5910000000000001E-2</v>
      </c>
      <c r="D348" s="143">
        <v>100.3</v>
      </c>
      <c r="E348" s="143">
        <v>97.7</v>
      </c>
      <c r="F348" s="143">
        <v>100.7</v>
      </c>
      <c r="G348" s="143">
        <v>101.6</v>
      </c>
      <c r="H348" s="143">
        <v>102.2</v>
      </c>
      <c r="I348" s="143">
        <v>101.8</v>
      </c>
      <c r="J348" s="143">
        <v>101</v>
      </c>
      <c r="K348" s="143">
        <v>98.1</v>
      </c>
      <c r="L348" s="143">
        <v>99.6</v>
      </c>
      <c r="M348" s="143">
        <v>100.5</v>
      </c>
      <c r="N348" s="143">
        <v>101.8</v>
      </c>
      <c r="O348" s="143">
        <v>101.8</v>
      </c>
      <c r="P348" s="143">
        <v>102.4</v>
      </c>
      <c r="Q348" s="143">
        <v>103.7</v>
      </c>
      <c r="R348" s="143">
        <v>105.2</v>
      </c>
      <c r="S348" s="143">
        <v>106.2</v>
      </c>
      <c r="T348" s="143">
        <v>104.8</v>
      </c>
      <c r="U348" s="143">
        <v>107</v>
      </c>
      <c r="V348" s="143">
        <v>113.1</v>
      </c>
      <c r="W348" s="143">
        <v>101.9</v>
      </c>
      <c r="X348" s="143">
        <v>108.3</v>
      </c>
      <c r="Y348" s="143">
        <v>102.4</v>
      </c>
      <c r="Z348" s="143">
        <v>113.7</v>
      </c>
      <c r="AA348" s="143">
        <v>109.1</v>
      </c>
      <c r="AB348" s="143">
        <v>110.2</v>
      </c>
      <c r="AC348" s="143">
        <v>108.2</v>
      </c>
      <c r="AD348" s="143">
        <v>115.9</v>
      </c>
      <c r="AE348" s="143">
        <v>109.3</v>
      </c>
      <c r="AF348" s="143">
        <v>110.7</v>
      </c>
      <c r="AG348" s="143">
        <v>110.3</v>
      </c>
      <c r="AH348" s="143">
        <v>107.3</v>
      </c>
      <c r="AI348" s="143">
        <v>107.2</v>
      </c>
      <c r="AJ348" s="143">
        <v>116.1</v>
      </c>
      <c r="AK348" s="143">
        <v>108</v>
      </c>
      <c r="AL348" s="143">
        <v>116</v>
      </c>
      <c r="AM348" s="143">
        <v>113</v>
      </c>
      <c r="AN348" s="143">
        <v>115.2</v>
      </c>
      <c r="AO348" s="143">
        <v>110.1</v>
      </c>
      <c r="AP348" s="143">
        <v>113.6</v>
      </c>
      <c r="AQ348" s="143">
        <v>107</v>
      </c>
      <c r="AR348" s="143">
        <v>111.8</v>
      </c>
      <c r="AS348" s="143">
        <v>111.3</v>
      </c>
      <c r="AT348" s="143">
        <v>114.5</v>
      </c>
      <c r="AU348" s="143">
        <v>108.5</v>
      </c>
      <c r="AV348" s="143">
        <v>121.8</v>
      </c>
      <c r="AW348" s="143">
        <v>120.4</v>
      </c>
      <c r="AX348" s="143">
        <v>116.5</v>
      </c>
      <c r="AY348" s="143">
        <v>120.7</v>
      </c>
      <c r="AZ348" s="143">
        <v>107</v>
      </c>
      <c r="BA348" s="143">
        <v>120.7</v>
      </c>
      <c r="BB348" s="143">
        <v>116.5</v>
      </c>
      <c r="BC348" s="143">
        <v>116.3</v>
      </c>
      <c r="BD348" s="143">
        <v>117.1</v>
      </c>
      <c r="BE348" s="143">
        <v>113.9</v>
      </c>
      <c r="BF348" s="143">
        <v>117.9</v>
      </c>
      <c r="BG348" s="143">
        <v>122.6</v>
      </c>
      <c r="BH348" s="143">
        <v>122.2</v>
      </c>
      <c r="BI348" s="143">
        <v>125.7</v>
      </c>
      <c r="BJ348" s="143">
        <v>128.5</v>
      </c>
      <c r="BK348" s="144">
        <v>129.80000000000001</v>
      </c>
      <c r="BL348" s="143">
        <v>130.1</v>
      </c>
      <c r="BM348" s="143">
        <v>128.9</v>
      </c>
      <c r="BN348" s="143">
        <v>127.6</v>
      </c>
      <c r="BO348" s="143">
        <v>127</v>
      </c>
      <c r="BP348" s="143">
        <v>127.1</v>
      </c>
      <c r="BQ348" s="143">
        <v>121.8</v>
      </c>
      <c r="BR348" s="145">
        <v>119.4</v>
      </c>
      <c r="BS348" s="145">
        <v>123</v>
      </c>
      <c r="BT348" s="145">
        <v>124.6</v>
      </c>
      <c r="BU348" s="145">
        <v>117.3</v>
      </c>
      <c r="BV348" s="145">
        <v>117.5</v>
      </c>
      <c r="BW348" s="145">
        <v>118.2</v>
      </c>
      <c r="BX348" s="145">
        <v>118.4</v>
      </c>
      <c r="BY348" s="145">
        <v>117.9</v>
      </c>
      <c r="BZ348" s="143">
        <v>117.3</v>
      </c>
      <c r="CA348" s="143">
        <v>119.9</v>
      </c>
      <c r="CB348" s="143">
        <v>120.5</v>
      </c>
      <c r="CC348" s="143">
        <v>123.2</v>
      </c>
      <c r="CD348" s="143">
        <v>124.5</v>
      </c>
      <c r="CE348" s="143">
        <v>123.5</v>
      </c>
      <c r="CF348" s="143">
        <v>124.1</v>
      </c>
      <c r="CG348" s="143">
        <v>121.8</v>
      </c>
      <c r="CH348" s="143">
        <v>121.7</v>
      </c>
      <c r="CI348" s="143">
        <v>120.9</v>
      </c>
      <c r="CJ348" s="146">
        <v>122.3</v>
      </c>
      <c r="CK348" s="146">
        <v>121.9</v>
      </c>
      <c r="CL348" s="146">
        <v>120.7</v>
      </c>
      <c r="CM348" s="147">
        <v>125</v>
      </c>
      <c r="CN348" s="147">
        <v>124.7</v>
      </c>
      <c r="CO348" s="147">
        <v>125.5</v>
      </c>
      <c r="CP348" s="148">
        <v>124.5</v>
      </c>
      <c r="CQ348" s="149">
        <v>123.8</v>
      </c>
      <c r="CR348" s="149">
        <v>122.1</v>
      </c>
      <c r="CS348" s="149">
        <v>121.6</v>
      </c>
      <c r="CT348" s="149">
        <v>122.2</v>
      </c>
      <c r="CU348" s="150">
        <v>123.2</v>
      </c>
      <c r="CV348" s="150">
        <v>125.1</v>
      </c>
      <c r="CW348" s="150">
        <v>129.5</v>
      </c>
      <c r="CX348" s="150">
        <v>130.4</v>
      </c>
      <c r="CY348" s="150">
        <v>126.9</v>
      </c>
      <c r="CZ348" s="150">
        <v>122</v>
      </c>
      <c r="DA348" s="150">
        <v>129.30000000000001</v>
      </c>
      <c r="DB348" s="151">
        <v>131.30000000000001</v>
      </c>
      <c r="DC348" s="151">
        <v>133.19999999999999</v>
      </c>
      <c r="DD348" s="151">
        <v>128.4</v>
      </c>
      <c r="DE348" s="151">
        <v>128.30000000000001</v>
      </c>
      <c r="DF348" s="151">
        <v>130</v>
      </c>
      <c r="DG348" s="151">
        <v>131.30000000000001</v>
      </c>
      <c r="DH348" s="151">
        <v>136.69999999999999</v>
      </c>
      <c r="DI348" s="151">
        <v>139.30000000000001</v>
      </c>
      <c r="DJ348" s="151">
        <v>138.19999999999999</v>
      </c>
      <c r="DK348" s="151">
        <v>141</v>
      </c>
      <c r="DL348" s="151">
        <v>137.5</v>
      </c>
      <c r="DM348" s="152">
        <v>137.1</v>
      </c>
      <c r="DN348" s="152">
        <v>146.69999999999999</v>
      </c>
      <c r="DO348" s="152">
        <v>146.69999999999999</v>
      </c>
      <c r="DP348" s="152">
        <v>149.69999999999999</v>
      </c>
      <c r="DQ348" s="152">
        <v>147.5</v>
      </c>
      <c r="DR348" s="152">
        <v>150.30000000000001</v>
      </c>
      <c r="DS348" s="152">
        <v>156.19999999999999</v>
      </c>
      <c r="DT348" s="152">
        <v>157.6</v>
      </c>
      <c r="DU348" s="152">
        <v>156.30000000000001</v>
      </c>
      <c r="DV348" s="152">
        <v>156.6</v>
      </c>
      <c r="DW348" s="152">
        <v>156.6</v>
      </c>
      <c r="DX348" s="152">
        <v>158.1</v>
      </c>
      <c r="DY348" s="152">
        <v>159.9</v>
      </c>
      <c r="DZ348" s="152">
        <v>159.9</v>
      </c>
      <c r="EA348" s="152">
        <v>158.1</v>
      </c>
      <c r="EB348" s="152">
        <v>155.4</v>
      </c>
      <c r="EC348" s="152">
        <v>157.4</v>
      </c>
      <c r="ED348" s="152">
        <v>156.6</v>
      </c>
      <c r="EE348" s="152">
        <v>156.1</v>
      </c>
      <c r="EF348" s="152">
        <v>156.6</v>
      </c>
      <c r="EG348" s="152">
        <v>153.30000000000001</v>
      </c>
      <c r="EH348" s="152">
        <v>150.30000000000001</v>
      </c>
      <c r="EI348" s="152">
        <v>153.30000000000001</v>
      </c>
      <c r="EJ348" s="152">
        <v>152.80000000000001</v>
      </c>
      <c r="EK348" s="152">
        <v>152.9</v>
      </c>
      <c r="EL348" s="152">
        <v>148.80000000000001</v>
      </c>
      <c r="EM348" s="152">
        <v>148.80000000000001</v>
      </c>
      <c r="EN348" s="152">
        <v>153.30000000000001</v>
      </c>
      <c r="EO348" s="152">
        <v>156.80000000000001</v>
      </c>
      <c r="EP348" s="152">
        <v>157.1</v>
      </c>
      <c r="EQ348" s="152">
        <v>156.4</v>
      </c>
      <c r="ER348" s="152">
        <v>156.5</v>
      </c>
      <c r="ES348" s="152">
        <v>157.1</v>
      </c>
      <c r="ET348" s="152">
        <v>159.80000000000001</v>
      </c>
      <c r="EU348" s="152">
        <v>161.4</v>
      </c>
      <c r="EV348" s="152">
        <v>163.69999999999999</v>
      </c>
      <c r="EW348" s="152">
        <v>164.9</v>
      </c>
    </row>
    <row r="349" spans="1:153">
      <c r="A349" s="141" t="s">
        <v>7732</v>
      </c>
      <c r="B349" s="141" t="s">
        <v>7733</v>
      </c>
      <c r="C349" s="142">
        <v>2.7220000000000001E-2</v>
      </c>
      <c r="D349" s="143">
        <v>108.5</v>
      </c>
      <c r="E349" s="143">
        <v>108.8</v>
      </c>
      <c r="F349" s="143">
        <v>109.1</v>
      </c>
      <c r="G349" s="143">
        <v>109.2</v>
      </c>
      <c r="H349" s="143">
        <v>109.3</v>
      </c>
      <c r="I349" s="143">
        <v>109.4</v>
      </c>
      <c r="J349" s="143">
        <v>109.3</v>
      </c>
      <c r="K349" s="143">
        <v>109.3</v>
      </c>
      <c r="L349" s="143">
        <v>109.2</v>
      </c>
      <c r="M349" s="143">
        <v>109.3</v>
      </c>
      <c r="N349" s="143">
        <v>109.3</v>
      </c>
      <c r="O349" s="143">
        <v>109.7</v>
      </c>
      <c r="P349" s="143">
        <v>110.4</v>
      </c>
      <c r="Q349" s="143">
        <v>111.9</v>
      </c>
      <c r="R349" s="143">
        <v>114.1</v>
      </c>
      <c r="S349" s="143">
        <v>115.7</v>
      </c>
      <c r="T349" s="143">
        <v>111.6</v>
      </c>
      <c r="U349" s="143">
        <v>111.7</v>
      </c>
      <c r="V349" s="143">
        <v>111.7</v>
      </c>
      <c r="W349" s="143">
        <v>111.7</v>
      </c>
      <c r="X349" s="143">
        <v>112.1</v>
      </c>
      <c r="Y349" s="143">
        <v>111.8</v>
      </c>
      <c r="Z349" s="143">
        <v>111.8</v>
      </c>
      <c r="AA349" s="143">
        <v>114.7</v>
      </c>
      <c r="AB349" s="143">
        <v>114.7</v>
      </c>
      <c r="AC349" s="143">
        <v>114.7</v>
      </c>
      <c r="AD349" s="143">
        <v>114.8</v>
      </c>
      <c r="AE349" s="143">
        <v>114.8</v>
      </c>
      <c r="AF349" s="143">
        <v>114.8</v>
      </c>
      <c r="AG349" s="143">
        <v>114.9</v>
      </c>
      <c r="AH349" s="143">
        <v>114.9</v>
      </c>
      <c r="AI349" s="143">
        <v>115</v>
      </c>
      <c r="AJ349" s="143">
        <v>115</v>
      </c>
      <c r="AK349" s="143">
        <v>115.1</v>
      </c>
      <c r="AL349" s="143">
        <v>115.1</v>
      </c>
      <c r="AM349" s="143">
        <v>115.1</v>
      </c>
      <c r="AN349" s="143">
        <v>115.2</v>
      </c>
      <c r="AO349" s="143">
        <v>115.2</v>
      </c>
      <c r="AP349" s="143">
        <v>115.2</v>
      </c>
      <c r="AQ349" s="143">
        <v>115.2</v>
      </c>
      <c r="AR349" s="143">
        <v>114.6</v>
      </c>
      <c r="AS349" s="143">
        <v>115.3</v>
      </c>
      <c r="AT349" s="143">
        <v>115.3</v>
      </c>
      <c r="AU349" s="143">
        <v>115.3</v>
      </c>
      <c r="AV349" s="143">
        <v>115.3</v>
      </c>
      <c r="AW349" s="143">
        <v>115.3</v>
      </c>
      <c r="AX349" s="143">
        <v>115.3</v>
      </c>
      <c r="AY349" s="143">
        <v>115.4</v>
      </c>
      <c r="AZ349" s="143">
        <v>115.4</v>
      </c>
      <c r="BA349" s="143">
        <v>115.4</v>
      </c>
      <c r="BB349" s="143">
        <v>113.1</v>
      </c>
      <c r="BC349" s="143">
        <v>113.2</v>
      </c>
      <c r="BD349" s="143">
        <v>113.2</v>
      </c>
      <c r="BE349" s="143">
        <v>113.2</v>
      </c>
      <c r="BF349" s="143">
        <v>113.2</v>
      </c>
      <c r="BG349" s="143">
        <v>113.2</v>
      </c>
      <c r="BH349" s="143">
        <v>112.2</v>
      </c>
      <c r="BI349" s="143">
        <v>112.2</v>
      </c>
      <c r="BJ349" s="143">
        <v>112.2</v>
      </c>
      <c r="BK349" s="144">
        <v>112.2</v>
      </c>
      <c r="BL349" s="143">
        <v>116.9</v>
      </c>
      <c r="BM349" s="143">
        <v>116.9</v>
      </c>
      <c r="BN349" s="143">
        <v>121.6</v>
      </c>
      <c r="BO349" s="143">
        <v>124.7</v>
      </c>
      <c r="BP349" s="143">
        <v>124.3</v>
      </c>
      <c r="BQ349" s="143">
        <v>124.3</v>
      </c>
      <c r="BR349" s="145">
        <v>124.3</v>
      </c>
      <c r="BS349" s="145">
        <v>124.3</v>
      </c>
      <c r="BT349" s="145">
        <v>124.3</v>
      </c>
      <c r="BU349" s="145">
        <v>124.4</v>
      </c>
      <c r="BV349" s="145">
        <v>124.4</v>
      </c>
      <c r="BW349" s="145">
        <v>124.4</v>
      </c>
      <c r="BX349" s="145">
        <v>124.4</v>
      </c>
      <c r="BY349" s="145">
        <v>124.4</v>
      </c>
      <c r="BZ349" s="143">
        <v>124.4</v>
      </c>
      <c r="CA349" s="143">
        <v>124.4</v>
      </c>
      <c r="CB349" s="143">
        <v>124.4</v>
      </c>
      <c r="CC349" s="143">
        <v>124.5</v>
      </c>
      <c r="CD349" s="143">
        <v>124.5</v>
      </c>
      <c r="CE349" s="143">
        <v>124.5</v>
      </c>
      <c r="CF349" s="143">
        <v>124.5</v>
      </c>
      <c r="CG349" s="143">
        <v>124.5</v>
      </c>
      <c r="CH349" s="143">
        <v>124.6</v>
      </c>
      <c r="CI349" s="143">
        <v>124.6</v>
      </c>
      <c r="CJ349" s="146">
        <v>124.8</v>
      </c>
      <c r="CK349" s="146">
        <v>124.8</v>
      </c>
      <c r="CL349" s="146">
        <v>124.8</v>
      </c>
      <c r="CM349" s="147">
        <v>124.8</v>
      </c>
      <c r="CN349" s="147">
        <v>124.8</v>
      </c>
      <c r="CO349" s="147">
        <v>124.8</v>
      </c>
      <c r="CP349" s="148">
        <v>125</v>
      </c>
      <c r="CQ349" s="149">
        <v>125.2</v>
      </c>
      <c r="CR349" s="149">
        <v>125.4</v>
      </c>
      <c r="CS349" s="149">
        <v>125.7</v>
      </c>
      <c r="CT349" s="149">
        <v>126</v>
      </c>
      <c r="CU349" s="150">
        <v>126</v>
      </c>
      <c r="CV349" s="150">
        <v>126</v>
      </c>
      <c r="CW349" s="150">
        <v>126.5</v>
      </c>
      <c r="CX349" s="150">
        <v>126.7</v>
      </c>
      <c r="CY349" s="150">
        <v>127.5</v>
      </c>
      <c r="CZ349" s="150">
        <v>126.9</v>
      </c>
      <c r="DA349" s="150">
        <v>129.4</v>
      </c>
      <c r="DB349" s="151">
        <v>128.69999999999999</v>
      </c>
      <c r="DC349" s="151">
        <v>129.1</v>
      </c>
      <c r="DD349" s="151">
        <v>128.5</v>
      </c>
      <c r="DE349" s="151">
        <v>131.4</v>
      </c>
      <c r="DF349" s="151">
        <v>135.69999999999999</v>
      </c>
      <c r="DG349" s="151">
        <v>136.30000000000001</v>
      </c>
      <c r="DH349" s="151">
        <v>144.1</v>
      </c>
      <c r="DI349" s="151">
        <v>143.6</v>
      </c>
      <c r="DJ349" s="151">
        <v>143.80000000000001</v>
      </c>
      <c r="DK349" s="151">
        <v>143.80000000000001</v>
      </c>
      <c r="DL349" s="151">
        <v>145.30000000000001</v>
      </c>
      <c r="DM349" s="152">
        <v>144</v>
      </c>
      <c r="DN349" s="152">
        <v>144.6</v>
      </c>
      <c r="DO349" s="152">
        <v>147.19999999999999</v>
      </c>
      <c r="DP349" s="152">
        <v>149.80000000000001</v>
      </c>
      <c r="DQ349" s="152">
        <v>151.4</v>
      </c>
      <c r="DR349" s="152">
        <v>145</v>
      </c>
      <c r="DS349" s="152">
        <v>154.80000000000001</v>
      </c>
      <c r="DT349" s="152">
        <v>162.1</v>
      </c>
      <c r="DU349" s="152">
        <v>161.4</v>
      </c>
      <c r="DV349" s="152">
        <v>154.69999999999999</v>
      </c>
      <c r="DW349" s="152">
        <v>150.30000000000001</v>
      </c>
      <c r="DX349" s="152">
        <v>151.5</v>
      </c>
      <c r="DY349" s="152">
        <v>148.69999999999999</v>
      </c>
      <c r="DZ349" s="152">
        <v>148.69999999999999</v>
      </c>
      <c r="EA349" s="152">
        <v>145.80000000000001</v>
      </c>
      <c r="EB349" s="152">
        <v>149.1</v>
      </c>
      <c r="EC349" s="152">
        <v>150.5</v>
      </c>
      <c r="ED349" s="152">
        <v>141.1</v>
      </c>
      <c r="EE349" s="152">
        <v>142.80000000000001</v>
      </c>
      <c r="EF349" s="152">
        <v>143.9</v>
      </c>
      <c r="EG349" s="152">
        <v>140.80000000000001</v>
      </c>
      <c r="EH349" s="152">
        <v>133.69999999999999</v>
      </c>
      <c r="EI349" s="152">
        <v>131.9</v>
      </c>
      <c r="EJ349" s="152">
        <v>132.5</v>
      </c>
      <c r="EK349" s="152">
        <v>133</v>
      </c>
      <c r="EL349" s="152">
        <v>133.1</v>
      </c>
      <c r="EM349" s="152">
        <v>131.4</v>
      </c>
      <c r="EN349" s="152">
        <v>130.69999999999999</v>
      </c>
      <c r="EO349" s="152">
        <v>132.1</v>
      </c>
      <c r="EP349" s="152">
        <v>132.80000000000001</v>
      </c>
      <c r="EQ349" s="152">
        <v>133.6</v>
      </c>
      <c r="ER349" s="152">
        <v>129.6</v>
      </c>
      <c r="ES349" s="152">
        <v>133.5</v>
      </c>
      <c r="ET349" s="152">
        <v>134.19999999999999</v>
      </c>
      <c r="EU349" s="152">
        <v>135.19999999999999</v>
      </c>
      <c r="EV349" s="152">
        <v>136</v>
      </c>
      <c r="EW349" s="152">
        <v>136.9</v>
      </c>
    </row>
    <row r="350" spans="1:153">
      <c r="A350" s="141" t="s">
        <v>7734</v>
      </c>
      <c r="B350" s="141" t="s">
        <v>7735</v>
      </c>
      <c r="C350" s="142">
        <v>7.6399999999999996E-2</v>
      </c>
      <c r="D350" s="143">
        <v>100.6</v>
      </c>
      <c r="E350" s="143">
        <v>101.7</v>
      </c>
      <c r="F350" s="143">
        <v>102.9</v>
      </c>
      <c r="G350" s="143">
        <v>99.4</v>
      </c>
      <c r="H350" s="143">
        <v>99.1</v>
      </c>
      <c r="I350" s="143">
        <v>99.8</v>
      </c>
      <c r="J350" s="143">
        <v>100.7</v>
      </c>
      <c r="K350" s="143">
        <v>100.2</v>
      </c>
      <c r="L350" s="143">
        <v>100.9</v>
      </c>
      <c r="M350" s="143">
        <v>98.7</v>
      </c>
      <c r="N350" s="143">
        <v>102.4</v>
      </c>
      <c r="O350" s="143">
        <v>101.8</v>
      </c>
      <c r="P350" s="143">
        <v>105.4</v>
      </c>
      <c r="Q350" s="143">
        <v>107.5</v>
      </c>
      <c r="R350" s="143">
        <v>104.9</v>
      </c>
      <c r="S350" s="143">
        <v>104.6</v>
      </c>
      <c r="T350" s="143">
        <v>107.6</v>
      </c>
      <c r="U350" s="143">
        <v>109</v>
      </c>
      <c r="V350" s="143">
        <v>109.5</v>
      </c>
      <c r="W350" s="143">
        <v>109.7</v>
      </c>
      <c r="X350" s="143">
        <v>106.3</v>
      </c>
      <c r="Y350" s="143">
        <v>112.7</v>
      </c>
      <c r="Z350" s="143">
        <v>108.2</v>
      </c>
      <c r="AA350" s="143">
        <v>106.2</v>
      </c>
      <c r="AB350" s="143">
        <v>111.1</v>
      </c>
      <c r="AC350" s="143">
        <v>110.3</v>
      </c>
      <c r="AD350" s="143">
        <v>112.8</v>
      </c>
      <c r="AE350" s="143">
        <v>112.8</v>
      </c>
      <c r="AF350" s="143">
        <v>116.1</v>
      </c>
      <c r="AG350" s="143">
        <v>117.5</v>
      </c>
      <c r="AH350" s="143">
        <v>114.1</v>
      </c>
      <c r="AI350" s="143">
        <v>115.6</v>
      </c>
      <c r="AJ350" s="143">
        <v>119.6</v>
      </c>
      <c r="AK350" s="143">
        <v>119.5</v>
      </c>
      <c r="AL350" s="143">
        <v>114.7</v>
      </c>
      <c r="AM350" s="143">
        <v>113.2</v>
      </c>
      <c r="AN350" s="143">
        <v>119.5</v>
      </c>
      <c r="AO350" s="143">
        <v>117.6</v>
      </c>
      <c r="AP350" s="143">
        <v>119</v>
      </c>
      <c r="AQ350" s="143">
        <v>119.4</v>
      </c>
      <c r="AR350" s="143">
        <v>120.8</v>
      </c>
      <c r="AS350" s="143">
        <v>121.6</v>
      </c>
      <c r="AT350" s="143">
        <v>122.4</v>
      </c>
      <c r="AU350" s="143">
        <v>125</v>
      </c>
      <c r="AV350" s="143">
        <v>125.4</v>
      </c>
      <c r="AW350" s="143">
        <v>125.9</v>
      </c>
      <c r="AX350" s="143">
        <v>125.2</v>
      </c>
      <c r="AY350" s="143">
        <v>125.9</v>
      </c>
      <c r="AZ350" s="143">
        <v>126.4</v>
      </c>
      <c r="BA350" s="143">
        <v>123.6</v>
      </c>
      <c r="BB350" s="143">
        <v>126.6</v>
      </c>
      <c r="BC350" s="143">
        <v>127.8</v>
      </c>
      <c r="BD350" s="143">
        <v>128.19999999999999</v>
      </c>
      <c r="BE350" s="143">
        <v>127.8</v>
      </c>
      <c r="BF350" s="143">
        <v>128.80000000000001</v>
      </c>
      <c r="BG350" s="143">
        <v>128.4</v>
      </c>
      <c r="BH350" s="143">
        <v>129.1</v>
      </c>
      <c r="BI350" s="143">
        <v>128.69999999999999</v>
      </c>
      <c r="BJ350" s="143">
        <v>128</v>
      </c>
      <c r="BK350" s="144">
        <v>126.5</v>
      </c>
      <c r="BL350" s="143">
        <v>127.7</v>
      </c>
      <c r="BM350" s="143">
        <v>128.6</v>
      </c>
      <c r="BN350" s="143">
        <v>129.4</v>
      </c>
      <c r="BO350" s="143">
        <v>133.19999999999999</v>
      </c>
      <c r="BP350" s="143">
        <v>130.6</v>
      </c>
      <c r="BQ350" s="143">
        <v>130.69999999999999</v>
      </c>
      <c r="BR350" s="145">
        <v>126.5</v>
      </c>
      <c r="BS350" s="145">
        <v>128.1</v>
      </c>
      <c r="BT350" s="145">
        <v>128.80000000000001</v>
      </c>
      <c r="BU350" s="145">
        <v>133.5</v>
      </c>
      <c r="BV350" s="145">
        <v>132.1</v>
      </c>
      <c r="BW350" s="145">
        <v>134.4</v>
      </c>
      <c r="BX350" s="145">
        <v>133.19999999999999</v>
      </c>
      <c r="BY350" s="145">
        <v>134.69999999999999</v>
      </c>
      <c r="BZ350" s="143">
        <v>135.5</v>
      </c>
      <c r="CA350" s="143">
        <v>137.9</v>
      </c>
      <c r="CB350" s="143">
        <v>136</v>
      </c>
      <c r="CC350" s="143">
        <v>135.6</v>
      </c>
      <c r="CD350" s="143">
        <v>134.5</v>
      </c>
      <c r="CE350" s="143">
        <v>138.9</v>
      </c>
      <c r="CF350" s="143">
        <v>138.4</v>
      </c>
      <c r="CG350" s="143">
        <v>138.19999999999999</v>
      </c>
      <c r="CH350" s="143">
        <v>140.9</v>
      </c>
      <c r="CI350" s="143">
        <v>138.30000000000001</v>
      </c>
      <c r="CJ350" s="146">
        <v>139.6</v>
      </c>
      <c r="CK350" s="146">
        <v>139.1</v>
      </c>
      <c r="CL350" s="146">
        <v>137.80000000000001</v>
      </c>
      <c r="CM350" s="147">
        <v>138.19999999999999</v>
      </c>
      <c r="CN350" s="147">
        <v>138.69999999999999</v>
      </c>
      <c r="CO350" s="147">
        <v>138.80000000000001</v>
      </c>
      <c r="CP350" s="148">
        <v>138.19999999999999</v>
      </c>
      <c r="CQ350" s="149">
        <v>136.5</v>
      </c>
      <c r="CR350" s="149">
        <v>135.9</v>
      </c>
      <c r="CS350" s="149">
        <v>138.6</v>
      </c>
      <c r="CT350" s="149">
        <v>137.1</v>
      </c>
      <c r="CU350" s="150">
        <v>134.6</v>
      </c>
      <c r="CV350" s="150">
        <v>142.1</v>
      </c>
      <c r="CW350" s="150">
        <v>135.9</v>
      </c>
      <c r="CX350" s="150">
        <v>137.4</v>
      </c>
      <c r="CY350" s="150">
        <v>137.19999999999999</v>
      </c>
      <c r="CZ350" s="150">
        <v>135.5</v>
      </c>
      <c r="DA350" s="150">
        <v>135.5</v>
      </c>
      <c r="DB350" s="151">
        <v>136.5</v>
      </c>
      <c r="DC350" s="151">
        <v>137.80000000000001</v>
      </c>
      <c r="DD350" s="151">
        <v>135.4</v>
      </c>
      <c r="DE350" s="151">
        <v>139.9</v>
      </c>
      <c r="DF350" s="151">
        <v>143.80000000000001</v>
      </c>
      <c r="DG350" s="151">
        <v>142.80000000000001</v>
      </c>
      <c r="DH350" s="151">
        <v>144.1</v>
      </c>
      <c r="DI350" s="151">
        <v>147.80000000000001</v>
      </c>
      <c r="DJ350" s="151">
        <v>150.30000000000001</v>
      </c>
      <c r="DK350" s="151">
        <v>151.9</v>
      </c>
      <c r="DL350" s="151">
        <v>152</v>
      </c>
      <c r="DM350" s="152">
        <v>151.1</v>
      </c>
      <c r="DN350" s="152">
        <v>155.30000000000001</v>
      </c>
      <c r="DO350" s="152">
        <v>154.9</v>
      </c>
      <c r="DP350" s="152">
        <v>154.30000000000001</v>
      </c>
      <c r="DQ350" s="152">
        <v>153.6</v>
      </c>
      <c r="DR350" s="152">
        <v>156.5</v>
      </c>
      <c r="DS350" s="152">
        <v>161.6</v>
      </c>
      <c r="DT350" s="152">
        <v>161.69999999999999</v>
      </c>
      <c r="DU350" s="152">
        <v>165.3</v>
      </c>
      <c r="DV350" s="152">
        <v>164</v>
      </c>
      <c r="DW350" s="152">
        <v>166</v>
      </c>
      <c r="DX350" s="152">
        <v>165.9</v>
      </c>
      <c r="DY350" s="152">
        <v>166.6</v>
      </c>
      <c r="DZ350" s="152">
        <v>165</v>
      </c>
      <c r="EA350" s="152">
        <v>164.7</v>
      </c>
      <c r="EB350" s="152">
        <v>163.19999999999999</v>
      </c>
      <c r="EC350" s="152">
        <v>161</v>
      </c>
      <c r="ED350" s="152">
        <v>159.1</v>
      </c>
      <c r="EE350" s="152">
        <v>158.1</v>
      </c>
      <c r="EF350" s="152">
        <v>157.30000000000001</v>
      </c>
      <c r="EG350" s="152">
        <v>156.1</v>
      </c>
      <c r="EH350" s="152">
        <v>155.30000000000001</v>
      </c>
      <c r="EI350" s="152">
        <v>155.4</v>
      </c>
      <c r="EJ350" s="152">
        <v>157.5</v>
      </c>
      <c r="EK350" s="152">
        <v>156</v>
      </c>
      <c r="EL350" s="152">
        <v>156.1</v>
      </c>
      <c r="EM350" s="152">
        <v>156.9</v>
      </c>
      <c r="EN350" s="152">
        <v>155.9</v>
      </c>
      <c r="EO350" s="152">
        <v>155.30000000000001</v>
      </c>
      <c r="EP350" s="152">
        <v>154.4</v>
      </c>
      <c r="EQ350" s="152">
        <v>156.80000000000001</v>
      </c>
      <c r="ER350" s="152">
        <v>156.9</v>
      </c>
      <c r="ES350" s="152">
        <v>158.1</v>
      </c>
      <c r="ET350" s="152">
        <v>160.30000000000001</v>
      </c>
      <c r="EU350" s="152">
        <v>162.9</v>
      </c>
      <c r="EV350" s="152">
        <v>162.1</v>
      </c>
      <c r="EW350" s="152">
        <v>161.1</v>
      </c>
    </row>
    <row r="351" spans="1:153">
      <c r="A351" s="141" t="s">
        <v>7736</v>
      </c>
      <c r="B351" s="141" t="s">
        <v>7737</v>
      </c>
      <c r="C351" s="142">
        <v>0.30603999999999998</v>
      </c>
      <c r="D351" s="143">
        <v>98.9</v>
      </c>
      <c r="E351" s="143">
        <v>99.2</v>
      </c>
      <c r="F351" s="143">
        <v>98.4</v>
      </c>
      <c r="G351" s="143">
        <v>99.7</v>
      </c>
      <c r="H351" s="143">
        <v>98.8</v>
      </c>
      <c r="I351" s="143">
        <v>100.5</v>
      </c>
      <c r="J351" s="143">
        <v>99.7</v>
      </c>
      <c r="K351" s="143">
        <v>99.9</v>
      </c>
      <c r="L351" s="143">
        <v>100.2</v>
      </c>
      <c r="M351" s="143">
        <v>100</v>
      </c>
      <c r="N351" s="143">
        <v>102.5</v>
      </c>
      <c r="O351" s="143">
        <v>101.1</v>
      </c>
      <c r="P351" s="143">
        <v>104.6</v>
      </c>
      <c r="Q351" s="143">
        <v>104.7</v>
      </c>
      <c r="R351" s="143">
        <v>106.7</v>
      </c>
      <c r="S351" s="143">
        <v>103.2</v>
      </c>
      <c r="T351" s="143">
        <v>104.2</v>
      </c>
      <c r="U351" s="143">
        <v>107.9</v>
      </c>
      <c r="V351" s="143">
        <v>104.6</v>
      </c>
      <c r="W351" s="143">
        <v>107.5</v>
      </c>
      <c r="X351" s="143">
        <v>108.8</v>
      </c>
      <c r="Y351" s="143">
        <v>108.4</v>
      </c>
      <c r="Z351" s="143">
        <v>108.3</v>
      </c>
      <c r="AA351" s="143">
        <v>113.8</v>
      </c>
      <c r="AB351" s="143">
        <v>111.9</v>
      </c>
      <c r="AC351" s="143">
        <v>112.6</v>
      </c>
      <c r="AD351" s="143">
        <v>112.4</v>
      </c>
      <c r="AE351" s="143">
        <v>112.6</v>
      </c>
      <c r="AF351" s="143">
        <v>110.9</v>
      </c>
      <c r="AG351" s="143">
        <v>113.6</v>
      </c>
      <c r="AH351" s="143">
        <v>112.1</v>
      </c>
      <c r="AI351" s="143">
        <v>109.2</v>
      </c>
      <c r="AJ351" s="143">
        <v>108.5</v>
      </c>
      <c r="AK351" s="143">
        <v>104.8</v>
      </c>
      <c r="AL351" s="143">
        <v>105.8</v>
      </c>
      <c r="AM351" s="143">
        <v>109.6</v>
      </c>
      <c r="AN351" s="143">
        <v>109.8</v>
      </c>
      <c r="AO351" s="143">
        <v>110.1</v>
      </c>
      <c r="AP351" s="143">
        <v>109.7</v>
      </c>
      <c r="AQ351" s="143">
        <v>105.7</v>
      </c>
      <c r="AR351" s="143">
        <v>108.6</v>
      </c>
      <c r="AS351" s="143">
        <v>108.3</v>
      </c>
      <c r="AT351" s="143">
        <v>106.3</v>
      </c>
      <c r="AU351" s="143">
        <v>106.1</v>
      </c>
      <c r="AV351" s="143">
        <v>106.9</v>
      </c>
      <c r="AW351" s="143">
        <v>106.5</v>
      </c>
      <c r="AX351" s="143">
        <v>104.6</v>
      </c>
      <c r="AY351" s="143">
        <v>106.4</v>
      </c>
      <c r="AZ351" s="143">
        <v>105.6</v>
      </c>
      <c r="BA351" s="143">
        <v>106.3</v>
      </c>
      <c r="BB351" s="143">
        <v>106.4</v>
      </c>
      <c r="BC351" s="143">
        <v>106.3</v>
      </c>
      <c r="BD351" s="143">
        <v>105.5</v>
      </c>
      <c r="BE351" s="143">
        <v>103.8</v>
      </c>
      <c r="BF351" s="143">
        <v>104.4</v>
      </c>
      <c r="BG351" s="143">
        <v>106</v>
      </c>
      <c r="BH351" s="143">
        <v>105.6</v>
      </c>
      <c r="BI351" s="143">
        <v>106</v>
      </c>
      <c r="BJ351" s="143">
        <v>106.6</v>
      </c>
      <c r="BK351" s="144">
        <v>108</v>
      </c>
      <c r="BL351" s="143">
        <v>109.6</v>
      </c>
      <c r="BM351" s="143">
        <v>112.7</v>
      </c>
      <c r="BN351" s="143">
        <v>115</v>
      </c>
      <c r="BO351" s="143">
        <v>115.4</v>
      </c>
      <c r="BP351" s="143">
        <v>115.9</v>
      </c>
      <c r="BQ351" s="143">
        <v>117.1</v>
      </c>
      <c r="BR351" s="145">
        <v>117.6</v>
      </c>
      <c r="BS351" s="145">
        <v>117</v>
      </c>
      <c r="BT351" s="145">
        <v>117.1</v>
      </c>
      <c r="BU351" s="145">
        <v>118.8</v>
      </c>
      <c r="BV351" s="145">
        <v>119.1</v>
      </c>
      <c r="BW351" s="145">
        <v>119.5</v>
      </c>
      <c r="BX351" s="145">
        <v>119</v>
      </c>
      <c r="BY351" s="145">
        <v>119.9</v>
      </c>
      <c r="BZ351" s="143">
        <v>119.3</v>
      </c>
      <c r="CA351" s="143">
        <v>119.6</v>
      </c>
      <c r="CB351" s="143">
        <v>119.8</v>
      </c>
      <c r="CC351" s="143">
        <v>121.4</v>
      </c>
      <c r="CD351" s="143">
        <v>121.8</v>
      </c>
      <c r="CE351" s="143">
        <v>121.6</v>
      </c>
      <c r="CF351" s="143">
        <v>120.8</v>
      </c>
      <c r="CG351" s="143">
        <v>121.3</v>
      </c>
      <c r="CH351" s="143">
        <v>120.6</v>
      </c>
      <c r="CI351" s="143">
        <v>121.8</v>
      </c>
      <c r="CJ351" s="146">
        <v>122.9</v>
      </c>
      <c r="CK351" s="146">
        <v>122.9</v>
      </c>
      <c r="CL351" s="146">
        <v>122.6</v>
      </c>
      <c r="CM351" s="147">
        <v>121.5</v>
      </c>
      <c r="CN351" s="147">
        <v>121.2</v>
      </c>
      <c r="CO351" s="147">
        <v>120.9</v>
      </c>
      <c r="CP351" s="148">
        <v>121</v>
      </c>
      <c r="CQ351" s="149">
        <v>120.8</v>
      </c>
      <c r="CR351" s="149">
        <v>120</v>
      </c>
      <c r="CS351" s="149">
        <v>119.9</v>
      </c>
      <c r="CT351" s="149">
        <v>120.1</v>
      </c>
      <c r="CU351" s="150">
        <v>120.6</v>
      </c>
      <c r="CV351" s="150">
        <v>120</v>
      </c>
      <c r="CW351" s="150">
        <v>119.3</v>
      </c>
      <c r="CX351" s="150">
        <v>118.2</v>
      </c>
      <c r="CY351" s="150">
        <v>117.9</v>
      </c>
      <c r="CZ351" s="150">
        <v>117.9</v>
      </c>
      <c r="DA351" s="150">
        <v>116.8</v>
      </c>
      <c r="DB351" s="151">
        <v>114.9</v>
      </c>
      <c r="DC351" s="151">
        <v>113.2</v>
      </c>
      <c r="DD351" s="151">
        <v>115.5</v>
      </c>
      <c r="DE351" s="151">
        <v>117.2</v>
      </c>
      <c r="DF351" s="151">
        <v>117.5</v>
      </c>
      <c r="DG351" s="151">
        <v>121.8</v>
      </c>
      <c r="DH351" s="151">
        <v>125.7</v>
      </c>
      <c r="DI351" s="151">
        <v>123.7</v>
      </c>
      <c r="DJ351" s="151">
        <v>125.3</v>
      </c>
      <c r="DK351" s="151">
        <v>125.8</v>
      </c>
      <c r="DL351" s="151">
        <v>125.1</v>
      </c>
      <c r="DM351" s="152">
        <v>125.1</v>
      </c>
      <c r="DN351" s="152">
        <v>128</v>
      </c>
      <c r="DO351" s="152">
        <v>133.4</v>
      </c>
      <c r="DP351" s="152">
        <v>136.5</v>
      </c>
      <c r="DQ351" s="152">
        <v>138.5</v>
      </c>
      <c r="DR351" s="152">
        <v>139.30000000000001</v>
      </c>
      <c r="DS351" s="152">
        <v>145</v>
      </c>
      <c r="DT351" s="152">
        <v>152.5</v>
      </c>
      <c r="DU351" s="152">
        <v>156.5</v>
      </c>
      <c r="DV351" s="152">
        <v>155.9</v>
      </c>
      <c r="DW351" s="152">
        <v>151.30000000000001</v>
      </c>
      <c r="DX351" s="152">
        <v>147.80000000000001</v>
      </c>
      <c r="DY351" s="152">
        <v>146.6</v>
      </c>
      <c r="DZ351" s="152">
        <v>145.19999999999999</v>
      </c>
      <c r="EA351" s="152">
        <v>141.5</v>
      </c>
      <c r="EB351" s="152">
        <v>138.30000000000001</v>
      </c>
      <c r="EC351" s="152">
        <v>137.1</v>
      </c>
      <c r="ED351" s="152">
        <v>138.19999999999999</v>
      </c>
      <c r="EE351" s="152">
        <v>136.5</v>
      </c>
      <c r="EF351" s="152">
        <v>140.1</v>
      </c>
      <c r="EG351" s="152">
        <v>138.6</v>
      </c>
      <c r="EH351" s="152">
        <v>137.1</v>
      </c>
      <c r="EI351" s="152">
        <v>127.9</v>
      </c>
      <c r="EJ351" s="152">
        <v>125.1</v>
      </c>
      <c r="EK351" s="152">
        <v>124.9</v>
      </c>
      <c r="EL351" s="152">
        <v>124.8</v>
      </c>
      <c r="EM351" s="152">
        <v>124.4</v>
      </c>
      <c r="EN351" s="152">
        <v>124.7</v>
      </c>
      <c r="EO351" s="152">
        <v>124.7</v>
      </c>
      <c r="EP351" s="152">
        <v>121.3</v>
      </c>
      <c r="EQ351" s="152">
        <v>121.8</v>
      </c>
      <c r="ER351" s="152">
        <v>121.6</v>
      </c>
      <c r="ES351" s="152">
        <v>121.6</v>
      </c>
      <c r="ET351" s="152">
        <v>122.6</v>
      </c>
      <c r="EU351" s="152">
        <v>121.9</v>
      </c>
      <c r="EV351" s="152">
        <v>124.1</v>
      </c>
      <c r="EW351" s="152">
        <v>124</v>
      </c>
    </row>
    <row r="352" spans="1:153">
      <c r="A352" s="141" t="s">
        <v>7738</v>
      </c>
      <c r="B352" s="141" t="s">
        <v>7739</v>
      </c>
      <c r="C352" s="142">
        <v>0.18002000000000001</v>
      </c>
      <c r="D352" s="143">
        <v>96.4</v>
      </c>
      <c r="E352" s="143">
        <v>96.5</v>
      </c>
      <c r="F352" s="143">
        <v>95.6</v>
      </c>
      <c r="G352" s="143">
        <v>96.5</v>
      </c>
      <c r="H352" s="143">
        <v>93.9</v>
      </c>
      <c r="I352" s="143">
        <v>97.1</v>
      </c>
      <c r="J352" s="143">
        <v>96.5</v>
      </c>
      <c r="K352" s="143">
        <v>96.4</v>
      </c>
      <c r="L352" s="143">
        <v>95.9</v>
      </c>
      <c r="M352" s="143">
        <v>95.9</v>
      </c>
      <c r="N352" s="143">
        <v>98.6</v>
      </c>
      <c r="O352" s="143">
        <v>94.2</v>
      </c>
      <c r="P352" s="143">
        <v>99.2</v>
      </c>
      <c r="Q352" s="143">
        <v>99.6</v>
      </c>
      <c r="R352" s="143">
        <v>101.3</v>
      </c>
      <c r="S352" s="143">
        <v>97.7</v>
      </c>
      <c r="T352" s="143">
        <v>99.4</v>
      </c>
      <c r="U352" s="143">
        <v>102.9</v>
      </c>
      <c r="V352" s="143">
        <v>96.9</v>
      </c>
      <c r="W352" s="143">
        <v>101.5</v>
      </c>
      <c r="X352" s="143">
        <v>101.5</v>
      </c>
      <c r="Y352" s="143">
        <v>101.2</v>
      </c>
      <c r="Z352" s="143">
        <v>101.3</v>
      </c>
      <c r="AA352" s="143">
        <v>108.7</v>
      </c>
      <c r="AB352" s="143">
        <v>105</v>
      </c>
      <c r="AC352" s="143">
        <v>106.6</v>
      </c>
      <c r="AD352" s="143">
        <v>108</v>
      </c>
      <c r="AE352" s="143">
        <v>107.8</v>
      </c>
      <c r="AF352" s="143">
        <v>105.6</v>
      </c>
      <c r="AG352" s="143">
        <v>111.6</v>
      </c>
      <c r="AH352" s="143">
        <v>109.6</v>
      </c>
      <c r="AI352" s="143">
        <v>105.4</v>
      </c>
      <c r="AJ352" s="143">
        <v>104.6</v>
      </c>
      <c r="AK352" s="143">
        <v>98.8</v>
      </c>
      <c r="AL352" s="143">
        <v>99.9</v>
      </c>
      <c r="AM352" s="143">
        <v>106.6</v>
      </c>
      <c r="AN352" s="143">
        <v>106.1</v>
      </c>
      <c r="AO352" s="143">
        <v>106.5</v>
      </c>
      <c r="AP352" s="143">
        <v>105.6</v>
      </c>
      <c r="AQ352" s="143">
        <v>98.9</v>
      </c>
      <c r="AR352" s="143">
        <v>103.6</v>
      </c>
      <c r="AS352" s="143">
        <v>103.6</v>
      </c>
      <c r="AT352" s="143">
        <v>100.6</v>
      </c>
      <c r="AU352" s="143">
        <v>100.6</v>
      </c>
      <c r="AV352" s="143">
        <v>102.1</v>
      </c>
      <c r="AW352" s="143">
        <v>102.1</v>
      </c>
      <c r="AX352" s="143">
        <v>99.1</v>
      </c>
      <c r="AY352" s="143">
        <v>102.1</v>
      </c>
      <c r="AZ352" s="143">
        <v>100.1</v>
      </c>
      <c r="BA352" s="143">
        <v>101.6</v>
      </c>
      <c r="BB352" s="143">
        <v>100.5</v>
      </c>
      <c r="BC352" s="143">
        <v>100.5</v>
      </c>
      <c r="BD352" s="143">
        <v>98.9</v>
      </c>
      <c r="BE352" s="143">
        <v>96.4</v>
      </c>
      <c r="BF352" s="143">
        <v>96.4</v>
      </c>
      <c r="BG352" s="143">
        <v>97.9</v>
      </c>
      <c r="BH352" s="143">
        <v>97.2</v>
      </c>
      <c r="BI352" s="143">
        <v>97.2</v>
      </c>
      <c r="BJ352" s="143">
        <v>98.1</v>
      </c>
      <c r="BK352" s="144">
        <v>100.5</v>
      </c>
      <c r="BL352" s="143">
        <v>101.4</v>
      </c>
      <c r="BM352" s="143">
        <v>107</v>
      </c>
      <c r="BN352" s="143">
        <v>111.2</v>
      </c>
      <c r="BO352" s="143">
        <v>111.9</v>
      </c>
      <c r="BP352" s="143">
        <v>113.2</v>
      </c>
      <c r="BQ352" s="143">
        <v>115.8</v>
      </c>
      <c r="BR352" s="145">
        <v>115.8</v>
      </c>
      <c r="BS352" s="145">
        <v>115.2</v>
      </c>
      <c r="BT352" s="145">
        <v>115.2</v>
      </c>
      <c r="BU352" s="145">
        <v>117.7</v>
      </c>
      <c r="BV352" s="145">
        <v>118.2</v>
      </c>
      <c r="BW352" s="145">
        <v>118.1</v>
      </c>
      <c r="BX352" s="145">
        <v>117</v>
      </c>
      <c r="BY352" s="145">
        <v>118.2</v>
      </c>
      <c r="BZ352" s="143">
        <v>117.2</v>
      </c>
      <c r="CA352" s="143">
        <v>117.5</v>
      </c>
      <c r="CB352" s="143">
        <v>117.1</v>
      </c>
      <c r="CC352" s="143">
        <v>117.1</v>
      </c>
      <c r="CD352" s="143">
        <v>116.5</v>
      </c>
      <c r="CE352" s="143">
        <v>116.9</v>
      </c>
      <c r="CF352" s="143">
        <v>115.7</v>
      </c>
      <c r="CG352" s="143">
        <v>116.3</v>
      </c>
      <c r="CH352" s="143">
        <v>115.2</v>
      </c>
      <c r="CI352" s="143">
        <v>116.4</v>
      </c>
      <c r="CJ352" s="146">
        <v>117.9</v>
      </c>
      <c r="CK352" s="146">
        <v>118.1</v>
      </c>
      <c r="CL352" s="146">
        <v>117.2</v>
      </c>
      <c r="CM352" s="147">
        <v>117.2</v>
      </c>
      <c r="CN352" s="147">
        <v>117.1</v>
      </c>
      <c r="CO352" s="147">
        <v>117.2</v>
      </c>
      <c r="CP352" s="148">
        <v>117.2</v>
      </c>
      <c r="CQ352" s="149">
        <v>117.2</v>
      </c>
      <c r="CR352" s="149">
        <v>116.3</v>
      </c>
      <c r="CS352" s="149">
        <v>116.8</v>
      </c>
      <c r="CT352" s="149">
        <v>117.1</v>
      </c>
      <c r="CU352" s="150">
        <v>118</v>
      </c>
      <c r="CV352" s="150">
        <v>118</v>
      </c>
      <c r="CW352" s="150">
        <v>118.3</v>
      </c>
      <c r="CX352" s="150">
        <v>118.3</v>
      </c>
      <c r="CY352" s="150">
        <v>118</v>
      </c>
      <c r="CZ352" s="150">
        <v>118.3</v>
      </c>
      <c r="DA352" s="150">
        <v>118.1</v>
      </c>
      <c r="DB352" s="151">
        <v>116.3</v>
      </c>
      <c r="DC352" s="151">
        <v>118</v>
      </c>
      <c r="DD352" s="151">
        <v>118</v>
      </c>
      <c r="DE352" s="151">
        <v>120.4</v>
      </c>
      <c r="DF352" s="151">
        <v>120</v>
      </c>
      <c r="DG352" s="151">
        <v>123.5</v>
      </c>
      <c r="DH352" s="151">
        <v>128.19999999999999</v>
      </c>
      <c r="DI352" s="151">
        <v>126.2</v>
      </c>
      <c r="DJ352" s="151">
        <v>129.80000000000001</v>
      </c>
      <c r="DK352" s="151">
        <v>129.80000000000001</v>
      </c>
      <c r="DL352" s="151">
        <v>129.6</v>
      </c>
      <c r="DM352" s="152">
        <v>130.19999999999999</v>
      </c>
      <c r="DN352" s="152">
        <v>132</v>
      </c>
      <c r="DO352" s="152">
        <v>139.6</v>
      </c>
      <c r="DP352" s="152">
        <v>143.4</v>
      </c>
      <c r="DQ352" s="152">
        <v>147.80000000000001</v>
      </c>
      <c r="DR352" s="152">
        <v>145.19999999999999</v>
      </c>
      <c r="DS352" s="152">
        <v>152.30000000000001</v>
      </c>
      <c r="DT352" s="152">
        <v>161.4</v>
      </c>
      <c r="DU352" s="152">
        <v>166</v>
      </c>
      <c r="DV352" s="152">
        <v>161.80000000000001</v>
      </c>
      <c r="DW352" s="152">
        <v>152.1</v>
      </c>
      <c r="DX352" s="152">
        <v>145.69999999999999</v>
      </c>
      <c r="DY352" s="152">
        <v>142.5</v>
      </c>
      <c r="DZ352" s="152">
        <v>140.19999999999999</v>
      </c>
      <c r="EA352" s="152">
        <v>131.69999999999999</v>
      </c>
      <c r="EB352" s="152">
        <v>124.9</v>
      </c>
      <c r="EC352" s="152">
        <v>123.3</v>
      </c>
      <c r="ED352" s="152">
        <v>125</v>
      </c>
      <c r="EE352" s="152">
        <v>122.4</v>
      </c>
      <c r="EF352" s="152">
        <v>129.4</v>
      </c>
      <c r="EG352" s="152">
        <v>127.4</v>
      </c>
      <c r="EH352" s="152">
        <v>125.6</v>
      </c>
      <c r="EI352" s="152">
        <v>113.5</v>
      </c>
      <c r="EJ352" s="152">
        <v>110.8</v>
      </c>
      <c r="EK352" s="152">
        <v>109.9</v>
      </c>
      <c r="EL352" s="152">
        <v>110.5</v>
      </c>
      <c r="EM352" s="152">
        <v>109.5</v>
      </c>
      <c r="EN352" s="152">
        <v>109.7</v>
      </c>
      <c r="EO352" s="152">
        <v>107</v>
      </c>
      <c r="EP352" s="152">
        <v>104</v>
      </c>
      <c r="EQ352" s="152">
        <v>105.3</v>
      </c>
      <c r="ER352" s="152">
        <v>106.3</v>
      </c>
      <c r="ES352" s="152">
        <v>106.2</v>
      </c>
      <c r="ET352" s="152">
        <v>107.8</v>
      </c>
      <c r="EU352" s="152">
        <v>106.6</v>
      </c>
      <c r="EV352" s="152">
        <v>110.5</v>
      </c>
      <c r="EW352" s="152">
        <v>111.4</v>
      </c>
    </row>
    <row r="353" spans="1:153">
      <c r="A353" s="141" t="s">
        <v>7740</v>
      </c>
      <c r="B353" s="141" t="s">
        <v>7741</v>
      </c>
      <c r="C353" s="142">
        <v>9.7989999999999994E-2</v>
      </c>
      <c r="D353" s="143">
        <v>103.4</v>
      </c>
      <c r="E353" s="143">
        <v>103.9</v>
      </c>
      <c r="F353" s="143">
        <v>104.6</v>
      </c>
      <c r="G353" s="143">
        <v>104.2</v>
      </c>
      <c r="H353" s="143">
        <v>104.2</v>
      </c>
      <c r="I353" s="143">
        <v>105</v>
      </c>
      <c r="J353" s="143">
        <v>104</v>
      </c>
      <c r="K353" s="143">
        <v>105</v>
      </c>
      <c r="L353" s="143">
        <v>106.2</v>
      </c>
      <c r="M353" s="143">
        <v>106.2</v>
      </c>
      <c r="N353" s="143">
        <v>107.9</v>
      </c>
      <c r="O353" s="143">
        <v>109.8</v>
      </c>
      <c r="P353" s="143">
        <v>111.6</v>
      </c>
      <c r="Q353" s="143">
        <v>112.9</v>
      </c>
      <c r="R353" s="143">
        <v>113.4</v>
      </c>
      <c r="S353" s="143">
        <v>112.3</v>
      </c>
      <c r="T353" s="143">
        <v>111.7</v>
      </c>
      <c r="U353" s="143">
        <v>112.2</v>
      </c>
      <c r="V353" s="143">
        <v>114.3</v>
      </c>
      <c r="W353" s="143">
        <v>115.2</v>
      </c>
      <c r="X353" s="143">
        <v>118.9</v>
      </c>
      <c r="Y353" s="143">
        <v>117.7</v>
      </c>
      <c r="Z353" s="143">
        <v>118.4</v>
      </c>
      <c r="AA353" s="143">
        <v>121.2</v>
      </c>
      <c r="AB353" s="143">
        <v>119.7</v>
      </c>
      <c r="AC353" s="143">
        <v>119</v>
      </c>
      <c r="AD353" s="143">
        <v>117.7</v>
      </c>
      <c r="AE353" s="143">
        <v>118.4</v>
      </c>
      <c r="AF353" s="143">
        <v>118.1</v>
      </c>
      <c r="AG353" s="143">
        <v>117.5</v>
      </c>
      <c r="AH353" s="143">
        <v>116.8</v>
      </c>
      <c r="AI353" s="143">
        <v>115.9</v>
      </c>
      <c r="AJ353" s="143">
        <v>116.1</v>
      </c>
      <c r="AK353" s="143">
        <v>115.3</v>
      </c>
      <c r="AL353" s="143">
        <v>115.5</v>
      </c>
      <c r="AM353" s="143">
        <v>115.1</v>
      </c>
      <c r="AN353" s="143">
        <v>116</v>
      </c>
      <c r="AO353" s="143">
        <v>116.9</v>
      </c>
      <c r="AP353" s="143">
        <v>117.2</v>
      </c>
      <c r="AQ353" s="143">
        <v>117.2</v>
      </c>
      <c r="AR353" s="143">
        <v>116.5</v>
      </c>
      <c r="AS353" s="143">
        <v>116.3</v>
      </c>
      <c r="AT353" s="143">
        <v>116</v>
      </c>
      <c r="AU353" s="143">
        <v>116.2</v>
      </c>
      <c r="AV353" s="143">
        <v>115.9</v>
      </c>
      <c r="AW353" s="143">
        <v>114.6</v>
      </c>
      <c r="AX353" s="143">
        <v>115.4</v>
      </c>
      <c r="AY353" s="143">
        <v>115</v>
      </c>
      <c r="AZ353" s="143">
        <v>115.6</v>
      </c>
      <c r="BA353" s="143">
        <v>115.8</v>
      </c>
      <c r="BB353" s="143">
        <v>116.9</v>
      </c>
      <c r="BC353" s="143">
        <v>117.1</v>
      </c>
      <c r="BD353" s="143">
        <v>117.8</v>
      </c>
      <c r="BE353" s="143">
        <v>117.5</v>
      </c>
      <c r="BF353" s="143">
        <v>118.9</v>
      </c>
      <c r="BG353" s="143">
        <v>120.6</v>
      </c>
      <c r="BH353" s="143">
        <v>120.5</v>
      </c>
      <c r="BI353" s="143">
        <v>121.7</v>
      </c>
      <c r="BJ353" s="143">
        <v>122.2</v>
      </c>
      <c r="BK353" s="144">
        <v>121.9</v>
      </c>
      <c r="BL353" s="143">
        <v>123.4</v>
      </c>
      <c r="BM353" s="143">
        <v>122.8</v>
      </c>
      <c r="BN353" s="143">
        <v>122.5</v>
      </c>
      <c r="BO353" s="143">
        <v>122.6</v>
      </c>
      <c r="BP353" s="143">
        <v>121.9</v>
      </c>
      <c r="BQ353" s="143">
        <v>121.7</v>
      </c>
      <c r="BR353" s="145">
        <v>122.8</v>
      </c>
      <c r="BS353" s="145">
        <v>122.2</v>
      </c>
      <c r="BT353" s="145">
        <v>122.4</v>
      </c>
      <c r="BU353" s="145">
        <v>123.1</v>
      </c>
      <c r="BV353" s="145">
        <v>122.9</v>
      </c>
      <c r="BW353" s="145">
        <v>124</v>
      </c>
      <c r="BX353" s="145">
        <v>124.6</v>
      </c>
      <c r="BY353" s="145">
        <v>124.8</v>
      </c>
      <c r="BZ353" s="143">
        <v>125</v>
      </c>
      <c r="CA353" s="143">
        <v>125.1</v>
      </c>
      <c r="CB353" s="143">
        <v>126.7</v>
      </c>
      <c r="CC353" s="143">
        <v>131.1</v>
      </c>
      <c r="CD353" s="143">
        <v>133.5</v>
      </c>
      <c r="CE353" s="143">
        <v>131</v>
      </c>
      <c r="CF353" s="143">
        <v>131</v>
      </c>
      <c r="CG353" s="143">
        <v>131.69999999999999</v>
      </c>
      <c r="CH353" s="143">
        <v>131.5</v>
      </c>
      <c r="CI353" s="143">
        <v>132.69999999999999</v>
      </c>
      <c r="CJ353" s="146">
        <v>132.6</v>
      </c>
      <c r="CK353" s="146">
        <v>132.5</v>
      </c>
      <c r="CL353" s="146">
        <v>133.19999999999999</v>
      </c>
      <c r="CM353" s="147">
        <v>131.1</v>
      </c>
      <c r="CN353" s="147">
        <v>130.19999999999999</v>
      </c>
      <c r="CO353" s="147">
        <v>129.1</v>
      </c>
      <c r="CP353" s="148">
        <v>129.4</v>
      </c>
      <c r="CQ353" s="149">
        <v>129</v>
      </c>
      <c r="CR353" s="149">
        <v>127.2</v>
      </c>
      <c r="CS353" s="149">
        <v>127.9</v>
      </c>
      <c r="CT353" s="149">
        <v>128.5</v>
      </c>
      <c r="CU353" s="150">
        <v>128.30000000000001</v>
      </c>
      <c r="CV353" s="150">
        <v>126.4</v>
      </c>
      <c r="CW353" s="150">
        <v>123.6</v>
      </c>
      <c r="CX353" s="150">
        <v>120.8</v>
      </c>
      <c r="CY353" s="150">
        <v>120.9</v>
      </c>
      <c r="CZ353" s="150">
        <v>119.3</v>
      </c>
      <c r="DA353" s="150">
        <v>117.4</v>
      </c>
      <c r="DB353" s="151">
        <v>114.8</v>
      </c>
      <c r="DC353" s="151">
        <v>106.2</v>
      </c>
      <c r="DD353" s="151">
        <v>113.6</v>
      </c>
      <c r="DE353" s="151">
        <v>114</v>
      </c>
      <c r="DF353" s="151">
        <v>115.8</v>
      </c>
      <c r="DG353" s="151">
        <v>121.6</v>
      </c>
      <c r="DH353" s="151">
        <v>124.9</v>
      </c>
      <c r="DI353" s="151">
        <v>122.1</v>
      </c>
      <c r="DJ353" s="151">
        <v>120.1</v>
      </c>
      <c r="DK353" s="151">
        <v>121.4</v>
      </c>
      <c r="DL353" s="151">
        <v>119</v>
      </c>
      <c r="DM353" s="152">
        <v>117.7</v>
      </c>
      <c r="DN353" s="152">
        <v>121.7</v>
      </c>
      <c r="DO353" s="152">
        <v>124.3</v>
      </c>
      <c r="DP353" s="152">
        <v>126.9</v>
      </c>
      <c r="DQ353" s="152">
        <v>126.1</v>
      </c>
      <c r="DR353" s="152">
        <v>132.69999999999999</v>
      </c>
      <c r="DS353" s="152">
        <v>137.4</v>
      </c>
      <c r="DT353" s="152">
        <v>143.19999999999999</v>
      </c>
      <c r="DU353" s="152">
        <v>146.80000000000001</v>
      </c>
      <c r="DV353" s="152">
        <v>151.6</v>
      </c>
      <c r="DW353" s="152">
        <v>155.5</v>
      </c>
      <c r="DX353" s="152">
        <v>157</v>
      </c>
      <c r="DY353" s="152">
        <v>159.5</v>
      </c>
      <c r="DZ353" s="152">
        <v>159.30000000000001</v>
      </c>
      <c r="EA353" s="152">
        <v>162.30000000000001</v>
      </c>
      <c r="EB353" s="152">
        <v>164.1</v>
      </c>
      <c r="EC353" s="152">
        <v>163.30000000000001</v>
      </c>
      <c r="ED353" s="152">
        <v>163.30000000000001</v>
      </c>
      <c r="EE353" s="152">
        <v>163.80000000000001</v>
      </c>
      <c r="EF353" s="152">
        <v>162.69999999999999</v>
      </c>
      <c r="EG353" s="152">
        <v>161.6</v>
      </c>
      <c r="EH353" s="152">
        <v>160</v>
      </c>
      <c r="EI353" s="152">
        <v>153.69999999999999</v>
      </c>
      <c r="EJ353" s="152">
        <v>150.1</v>
      </c>
      <c r="EK353" s="152">
        <v>150.9</v>
      </c>
      <c r="EL353" s="152">
        <v>149.69999999999999</v>
      </c>
      <c r="EM353" s="152">
        <v>149.9</v>
      </c>
      <c r="EN353" s="152">
        <v>150.19999999999999</v>
      </c>
      <c r="EO353" s="152">
        <v>154.4</v>
      </c>
      <c r="EP353" s="152">
        <v>149.6</v>
      </c>
      <c r="EQ353" s="152">
        <v>148.9</v>
      </c>
      <c r="ER353" s="152">
        <v>146.5</v>
      </c>
      <c r="ES353" s="152">
        <v>146.19999999999999</v>
      </c>
      <c r="ET353" s="152">
        <v>146.19999999999999</v>
      </c>
      <c r="EU353" s="152">
        <v>146.1</v>
      </c>
      <c r="EV353" s="152">
        <v>145.5</v>
      </c>
      <c r="EW353" s="152">
        <v>143.5</v>
      </c>
    </row>
    <row r="354" spans="1:153">
      <c r="A354" s="141" t="s">
        <v>7742</v>
      </c>
      <c r="B354" s="141" t="s">
        <v>7743</v>
      </c>
      <c r="C354" s="142">
        <v>2.8029999999999999E-2</v>
      </c>
      <c r="D354" s="143">
        <v>99.5</v>
      </c>
      <c r="E354" s="143">
        <v>99.7</v>
      </c>
      <c r="F354" s="143">
        <v>94.9</v>
      </c>
      <c r="G354" s="143">
        <v>104.3</v>
      </c>
      <c r="H354" s="143">
        <v>110.8</v>
      </c>
      <c r="I354" s="143">
        <v>106.7</v>
      </c>
      <c r="J354" s="143">
        <v>104.9</v>
      </c>
      <c r="K354" s="143">
        <v>104.3</v>
      </c>
      <c r="L354" s="143">
        <v>107.7</v>
      </c>
      <c r="M354" s="143">
        <v>104.6</v>
      </c>
      <c r="N354" s="143">
        <v>109.2</v>
      </c>
      <c r="O354" s="143">
        <v>115.1</v>
      </c>
      <c r="P354" s="143">
        <v>115.1</v>
      </c>
      <c r="Q354" s="143">
        <v>108.5</v>
      </c>
      <c r="R354" s="143">
        <v>118.4</v>
      </c>
      <c r="S354" s="143">
        <v>106.7</v>
      </c>
      <c r="T354" s="143">
        <v>108.7</v>
      </c>
      <c r="U354" s="143">
        <v>124.3</v>
      </c>
      <c r="V354" s="143">
        <v>119.8</v>
      </c>
      <c r="W354" s="143">
        <v>118.9</v>
      </c>
      <c r="X354" s="143">
        <v>120.8</v>
      </c>
      <c r="Y354" s="143">
        <v>121.8</v>
      </c>
      <c r="Z354" s="143">
        <v>117.7</v>
      </c>
      <c r="AA354" s="143">
        <v>120.6</v>
      </c>
      <c r="AB354" s="143">
        <v>129.4</v>
      </c>
      <c r="AC354" s="143">
        <v>128.6</v>
      </c>
      <c r="AD354" s="143">
        <v>121.9</v>
      </c>
      <c r="AE354" s="143">
        <v>123.1</v>
      </c>
      <c r="AF354" s="143">
        <v>119.2</v>
      </c>
      <c r="AG354" s="143">
        <v>112.7</v>
      </c>
      <c r="AH354" s="143">
        <v>111.9</v>
      </c>
      <c r="AI354" s="143">
        <v>109.4</v>
      </c>
      <c r="AJ354" s="143">
        <v>107.5</v>
      </c>
      <c r="AK354" s="143">
        <v>107.2</v>
      </c>
      <c r="AL354" s="143">
        <v>110.7</v>
      </c>
      <c r="AM354" s="143">
        <v>109.2</v>
      </c>
      <c r="AN354" s="143">
        <v>111.4</v>
      </c>
      <c r="AO354" s="143">
        <v>109.3</v>
      </c>
      <c r="AP354" s="143">
        <v>110.3</v>
      </c>
      <c r="AQ354" s="143">
        <v>109.3</v>
      </c>
      <c r="AR354" s="143">
        <v>112.5</v>
      </c>
      <c r="AS354" s="143">
        <v>110.7</v>
      </c>
      <c r="AT354" s="143">
        <v>108.6</v>
      </c>
      <c r="AU354" s="143">
        <v>105.8</v>
      </c>
      <c r="AV354" s="143">
        <v>105.8</v>
      </c>
      <c r="AW354" s="143">
        <v>105.7</v>
      </c>
      <c r="AX354" s="143">
        <v>102.5</v>
      </c>
      <c r="AY354" s="143">
        <v>103.4</v>
      </c>
      <c r="AZ354" s="143">
        <v>106.2</v>
      </c>
      <c r="BA354" s="143">
        <v>103.5</v>
      </c>
      <c r="BB354" s="143">
        <v>107.3</v>
      </c>
      <c r="BC354" s="143">
        <v>106.2</v>
      </c>
      <c r="BD354" s="143">
        <v>104.5</v>
      </c>
      <c r="BE354" s="143">
        <v>103.5</v>
      </c>
      <c r="BF354" s="143">
        <v>105.1</v>
      </c>
      <c r="BG354" s="143">
        <v>107</v>
      </c>
      <c r="BH354" s="143">
        <v>107.6</v>
      </c>
      <c r="BI354" s="143">
        <v>107.6</v>
      </c>
      <c r="BJ354" s="143">
        <v>107.3</v>
      </c>
      <c r="BK354" s="144">
        <v>107.4</v>
      </c>
      <c r="BL354" s="143">
        <v>113.4</v>
      </c>
      <c r="BM354" s="143">
        <v>113.8</v>
      </c>
      <c r="BN354" s="143">
        <v>113.3</v>
      </c>
      <c r="BO354" s="143">
        <v>112.9</v>
      </c>
      <c r="BP354" s="143">
        <v>112.1</v>
      </c>
      <c r="BQ354" s="143">
        <v>109.8</v>
      </c>
      <c r="BR354" s="145">
        <v>110.9</v>
      </c>
      <c r="BS354" s="145">
        <v>110.6</v>
      </c>
      <c r="BT354" s="145">
        <v>110.6</v>
      </c>
      <c r="BU354" s="145">
        <v>111</v>
      </c>
      <c r="BV354" s="145">
        <v>111.3</v>
      </c>
      <c r="BW354" s="145">
        <v>112.5</v>
      </c>
      <c r="BX354" s="145">
        <v>111.9</v>
      </c>
      <c r="BY354" s="145">
        <v>113.2</v>
      </c>
      <c r="BZ354" s="143">
        <v>113.2</v>
      </c>
      <c r="CA354" s="143">
        <v>113.5</v>
      </c>
      <c r="CB354" s="143">
        <v>113.2</v>
      </c>
      <c r="CC354" s="143">
        <v>114.4</v>
      </c>
      <c r="CD354" s="143">
        <v>115.5</v>
      </c>
      <c r="CE354" s="143">
        <v>118.4</v>
      </c>
      <c r="CF354" s="143">
        <v>118.2</v>
      </c>
      <c r="CG354" s="143">
        <v>117.5</v>
      </c>
      <c r="CH354" s="143">
        <v>117.4</v>
      </c>
      <c r="CI354" s="143">
        <v>118.5</v>
      </c>
      <c r="CJ354" s="146">
        <v>120.5</v>
      </c>
      <c r="CK354" s="146">
        <v>120.5</v>
      </c>
      <c r="CL354" s="146">
        <v>120.2</v>
      </c>
      <c r="CM354" s="147">
        <v>115.5</v>
      </c>
      <c r="CN354" s="147">
        <v>116.3</v>
      </c>
      <c r="CO354" s="147">
        <v>116</v>
      </c>
      <c r="CP354" s="148">
        <v>116</v>
      </c>
      <c r="CQ354" s="149">
        <v>116.1</v>
      </c>
      <c r="CR354" s="149">
        <v>118.5</v>
      </c>
      <c r="CS354" s="149">
        <v>112.6</v>
      </c>
      <c r="CT354" s="149">
        <v>109.4</v>
      </c>
      <c r="CU354" s="150">
        <v>109.7</v>
      </c>
      <c r="CV354" s="150">
        <v>110.3</v>
      </c>
      <c r="CW354" s="150">
        <v>110.2</v>
      </c>
      <c r="CX354" s="150">
        <v>108.6</v>
      </c>
      <c r="CY354" s="150">
        <v>106.2</v>
      </c>
      <c r="CZ354" s="150">
        <v>110.3</v>
      </c>
      <c r="DA354" s="150">
        <v>105.9</v>
      </c>
      <c r="DB354" s="151">
        <v>106.1</v>
      </c>
      <c r="DC354" s="151">
        <v>107.1</v>
      </c>
      <c r="DD354" s="151">
        <v>105.9</v>
      </c>
      <c r="DE354" s="151">
        <v>107.9</v>
      </c>
      <c r="DF354" s="151">
        <v>107.6</v>
      </c>
      <c r="DG354" s="151">
        <v>112</v>
      </c>
      <c r="DH354" s="151">
        <v>112.3</v>
      </c>
      <c r="DI354" s="151">
        <v>113.8</v>
      </c>
      <c r="DJ354" s="151">
        <v>114</v>
      </c>
      <c r="DK354" s="151">
        <v>115</v>
      </c>
      <c r="DL354" s="151">
        <v>118.1</v>
      </c>
      <c r="DM354" s="152">
        <v>118.3</v>
      </c>
      <c r="DN354" s="152">
        <v>124.3</v>
      </c>
      <c r="DO354" s="152">
        <v>125.4</v>
      </c>
      <c r="DP354" s="152">
        <v>125.3</v>
      </c>
      <c r="DQ354" s="152">
        <v>122.2</v>
      </c>
      <c r="DR354" s="152">
        <v>124.8</v>
      </c>
      <c r="DS354" s="152">
        <v>125</v>
      </c>
      <c r="DT354" s="152">
        <v>127.5</v>
      </c>
      <c r="DU354" s="152">
        <v>129.69999999999999</v>
      </c>
      <c r="DV354" s="152">
        <v>132.69999999999999</v>
      </c>
      <c r="DW354" s="152">
        <v>131.1</v>
      </c>
      <c r="DX354" s="152">
        <v>129.4</v>
      </c>
      <c r="DY354" s="152">
        <v>127.8</v>
      </c>
      <c r="DZ354" s="152">
        <v>129</v>
      </c>
      <c r="EA354" s="152">
        <v>131.5</v>
      </c>
      <c r="EB354" s="152">
        <v>133.9</v>
      </c>
      <c r="EC354" s="152">
        <v>134.30000000000001</v>
      </c>
      <c r="ED354" s="152">
        <v>135.19999999999999</v>
      </c>
      <c r="EE354" s="152">
        <v>131.4</v>
      </c>
      <c r="EF354" s="152">
        <v>130.1</v>
      </c>
      <c r="EG354" s="152">
        <v>129.9</v>
      </c>
      <c r="EH354" s="152">
        <v>131.1</v>
      </c>
      <c r="EI354" s="152">
        <v>129.80000000000001</v>
      </c>
      <c r="EJ354" s="152">
        <v>129.6</v>
      </c>
      <c r="EK354" s="152">
        <v>130.4</v>
      </c>
      <c r="EL354" s="152">
        <v>129.9</v>
      </c>
      <c r="EM354" s="152">
        <v>130.69999999999999</v>
      </c>
      <c r="EN354" s="152">
        <v>132.4</v>
      </c>
      <c r="EO354" s="152">
        <v>134</v>
      </c>
      <c r="EP354" s="152">
        <v>133.80000000000001</v>
      </c>
      <c r="EQ354" s="152">
        <v>132.4</v>
      </c>
      <c r="ER354" s="152">
        <v>132.69999999999999</v>
      </c>
      <c r="ES354" s="152">
        <v>134.19999999999999</v>
      </c>
      <c r="ET354" s="152">
        <v>135.6</v>
      </c>
      <c r="EU354" s="152">
        <v>135.80000000000001</v>
      </c>
      <c r="EV354" s="152">
        <v>137.4</v>
      </c>
      <c r="EW354" s="152">
        <v>137.30000000000001</v>
      </c>
    </row>
    <row r="355" spans="1:153">
      <c r="A355" s="141" t="s">
        <v>7744</v>
      </c>
      <c r="B355" s="141" t="s">
        <v>7745</v>
      </c>
      <c r="C355" s="142">
        <v>0.67622000000000004</v>
      </c>
      <c r="D355" s="143">
        <v>108</v>
      </c>
      <c r="E355" s="143">
        <v>107.5</v>
      </c>
      <c r="F355" s="143">
        <v>108.8</v>
      </c>
      <c r="G355" s="143">
        <v>109.1</v>
      </c>
      <c r="H355" s="143">
        <v>108.6</v>
      </c>
      <c r="I355" s="143">
        <v>109.1</v>
      </c>
      <c r="J355" s="143">
        <v>111.5</v>
      </c>
      <c r="K355" s="143">
        <v>109.8</v>
      </c>
      <c r="L355" s="143">
        <v>111.4</v>
      </c>
      <c r="M355" s="143">
        <v>113.3</v>
      </c>
      <c r="N355" s="143">
        <v>113.2</v>
      </c>
      <c r="O355" s="143">
        <v>115.1</v>
      </c>
      <c r="P355" s="143">
        <v>118</v>
      </c>
      <c r="Q355" s="143">
        <v>117.4</v>
      </c>
      <c r="R355" s="143">
        <v>113.8</v>
      </c>
      <c r="S355" s="143">
        <v>115.9</v>
      </c>
      <c r="T355" s="143">
        <v>117.8</v>
      </c>
      <c r="U355" s="143">
        <v>120.1</v>
      </c>
      <c r="V355" s="143">
        <v>120</v>
      </c>
      <c r="W355" s="143">
        <v>118.1</v>
      </c>
      <c r="X355" s="143">
        <v>119.8</v>
      </c>
      <c r="Y355" s="143">
        <v>122.3</v>
      </c>
      <c r="Z355" s="143">
        <v>120.4</v>
      </c>
      <c r="AA355" s="143">
        <v>120.6</v>
      </c>
      <c r="AB355" s="143">
        <v>122.2</v>
      </c>
      <c r="AC355" s="143">
        <v>123.2</v>
      </c>
      <c r="AD355" s="143">
        <v>124.5</v>
      </c>
      <c r="AE355" s="143">
        <v>124.7</v>
      </c>
      <c r="AF355" s="143">
        <v>122.4</v>
      </c>
      <c r="AG355" s="143">
        <v>125.5</v>
      </c>
      <c r="AH355" s="143">
        <v>124.3</v>
      </c>
      <c r="AI355" s="143">
        <v>126.6</v>
      </c>
      <c r="AJ355" s="143">
        <v>127.2</v>
      </c>
      <c r="AK355" s="143">
        <v>131.19999999999999</v>
      </c>
      <c r="AL355" s="143">
        <v>131.4</v>
      </c>
      <c r="AM355" s="143">
        <v>131</v>
      </c>
      <c r="AN355" s="143">
        <v>134.5</v>
      </c>
      <c r="AO355" s="143">
        <v>130.69999999999999</v>
      </c>
      <c r="AP355" s="143">
        <v>133.30000000000001</v>
      </c>
      <c r="AQ355" s="143">
        <v>134.69999999999999</v>
      </c>
      <c r="AR355" s="143">
        <v>135.69999999999999</v>
      </c>
      <c r="AS355" s="143">
        <v>137</v>
      </c>
      <c r="AT355" s="143">
        <v>136.69999999999999</v>
      </c>
      <c r="AU355" s="143">
        <v>137.1</v>
      </c>
      <c r="AV355" s="143">
        <v>138.6</v>
      </c>
      <c r="AW355" s="143">
        <v>138.69999999999999</v>
      </c>
      <c r="AX355" s="143">
        <v>138.4</v>
      </c>
      <c r="AY355" s="143">
        <v>138.30000000000001</v>
      </c>
      <c r="AZ355" s="143">
        <v>139.30000000000001</v>
      </c>
      <c r="BA355" s="143">
        <v>140</v>
      </c>
      <c r="BB355" s="143">
        <v>138.1</v>
      </c>
      <c r="BC355" s="143">
        <v>141.19999999999999</v>
      </c>
      <c r="BD355" s="143">
        <v>139.19999999999999</v>
      </c>
      <c r="BE355" s="143">
        <v>141.4</v>
      </c>
      <c r="BF355" s="143">
        <v>141.19999999999999</v>
      </c>
      <c r="BG355" s="143">
        <v>140.30000000000001</v>
      </c>
      <c r="BH355" s="143">
        <v>141.9</v>
      </c>
      <c r="BI355" s="143">
        <v>143.5</v>
      </c>
      <c r="BJ355" s="143">
        <v>143.1</v>
      </c>
      <c r="BK355" s="144">
        <v>143.5</v>
      </c>
      <c r="BL355" s="143">
        <v>142.69999999999999</v>
      </c>
      <c r="BM355" s="143">
        <v>142.80000000000001</v>
      </c>
      <c r="BN355" s="143">
        <v>144.4</v>
      </c>
      <c r="BO355" s="143">
        <v>142.80000000000001</v>
      </c>
      <c r="BP355" s="143">
        <v>143.80000000000001</v>
      </c>
      <c r="BQ355" s="143">
        <v>145.1</v>
      </c>
      <c r="BR355" s="145">
        <v>143</v>
      </c>
      <c r="BS355" s="145">
        <v>142.69999999999999</v>
      </c>
      <c r="BT355" s="145">
        <v>143.5</v>
      </c>
      <c r="BU355" s="145">
        <v>144</v>
      </c>
      <c r="BV355" s="145">
        <v>144.5</v>
      </c>
      <c r="BW355" s="145">
        <v>144.5</v>
      </c>
      <c r="BX355" s="145">
        <v>143.80000000000001</v>
      </c>
      <c r="BY355" s="145">
        <v>146.30000000000001</v>
      </c>
      <c r="BZ355" s="143">
        <v>147</v>
      </c>
      <c r="CA355" s="143">
        <v>147.5</v>
      </c>
      <c r="CB355" s="143">
        <v>148.69999999999999</v>
      </c>
      <c r="CC355" s="143">
        <v>148.19999999999999</v>
      </c>
      <c r="CD355" s="143">
        <v>146.69999999999999</v>
      </c>
      <c r="CE355" s="143">
        <v>146.5</v>
      </c>
      <c r="CF355" s="143">
        <v>146.6</v>
      </c>
      <c r="CG355" s="143">
        <v>145.4</v>
      </c>
      <c r="CH355" s="143">
        <v>145.6</v>
      </c>
      <c r="CI355" s="143">
        <v>145.80000000000001</v>
      </c>
      <c r="CJ355" s="146">
        <v>150.1</v>
      </c>
      <c r="CK355" s="146">
        <v>148.30000000000001</v>
      </c>
      <c r="CL355" s="146">
        <v>148.6</v>
      </c>
      <c r="CM355" s="147">
        <v>148.5</v>
      </c>
      <c r="CN355" s="147">
        <v>149.19999999999999</v>
      </c>
      <c r="CO355" s="147">
        <v>149.4</v>
      </c>
      <c r="CP355" s="148">
        <v>153.19999999999999</v>
      </c>
      <c r="CQ355" s="149">
        <v>151.69999999999999</v>
      </c>
      <c r="CR355" s="149">
        <v>151.19999999999999</v>
      </c>
      <c r="CS355" s="149">
        <v>152</v>
      </c>
      <c r="CT355" s="149">
        <v>152.30000000000001</v>
      </c>
      <c r="CU355" s="150">
        <v>153.5</v>
      </c>
      <c r="CV355" s="150">
        <v>150.80000000000001</v>
      </c>
      <c r="CW355" s="150">
        <v>151.5</v>
      </c>
      <c r="CX355" s="150">
        <v>150.80000000000001</v>
      </c>
      <c r="CY355" s="150">
        <v>152.69999999999999</v>
      </c>
      <c r="CZ355" s="150">
        <v>153.30000000000001</v>
      </c>
      <c r="DA355" s="150">
        <v>155.1</v>
      </c>
      <c r="DB355" s="151">
        <v>155.9</v>
      </c>
      <c r="DC355" s="151">
        <v>153.5</v>
      </c>
      <c r="DD355" s="151">
        <v>158.4</v>
      </c>
      <c r="DE355" s="151">
        <v>155.6</v>
      </c>
      <c r="DF355" s="151">
        <v>155.1</v>
      </c>
      <c r="DG355" s="151">
        <v>153.69999999999999</v>
      </c>
      <c r="DH355" s="151">
        <v>153.80000000000001</v>
      </c>
      <c r="DI355" s="151">
        <v>155.19999999999999</v>
      </c>
      <c r="DJ355" s="151">
        <v>153.6</v>
      </c>
      <c r="DK355" s="151">
        <v>155.80000000000001</v>
      </c>
      <c r="DL355" s="151">
        <v>156.6</v>
      </c>
      <c r="DM355" s="152">
        <v>154.80000000000001</v>
      </c>
      <c r="DN355" s="152">
        <v>157</v>
      </c>
      <c r="DO355" s="152">
        <v>158.4</v>
      </c>
      <c r="DP355" s="152">
        <v>162.6</v>
      </c>
      <c r="DQ355" s="152">
        <v>162.6</v>
      </c>
      <c r="DR355" s="152">
        <v>160.5</v>
      </c>
      <c r="DS355" s="152">
        <v>162.69999999999999</v>
      </c>
      <c r="DT355" s="152">
        <v>167.6</v>
      </c>
      <c r="DU355" s="152">
        <v>167.7</v>
      </c>
      <c r="DV355" s="152">
        <v>166.8</v>
      </c>
      <c r="DW355" s="152">
        <v>166.5</v>
      </c>
      <c r="DX355" s="152">
        <v>167.6</v>
      </c>
      <c r="DY355" s="152">
        <v>168.2</v>
      </c>
      <c r="DZ355" s="152">
        <v>172.4</v>
      </c>
      <c r="EA355" s="152">
        <v>174.5</v>
      </c>
      <c r="EB355" s="152">
        <v>177.7</v>
      </c>
      <c r="EC355" s="152">
        <v>180.7</v>
      </c>
      <c r="ED355" s="152">
        <v>180.4</v>
      </c>
      <c r="EE355" s="152">
        <v>179.8</v>
      </c>
      <c r="EF355" s="152">
        <v>178.4</v>
      </c>
      <c r="EG355" s="152">
        <v>176.6</v>
      </c>
      <c r="EH355" s="152">
        <v>179.9</v>
      </c>
      <c r="EI355" s="152">
        <v>180.3</v>
      </c>
      <c r="EJ355" s="152">
        <v>183.1</v>
      </c>
      <c r="EK355" s="152">
        <v>182.5</v>
      </c>
      <c r="EL355" s="152">
        <v>183.9</v>
      </c>
      <c r="EM355" s="152">
        <v>184</v>
      </c>
      <c r="EN355" s="152">
        <v>185.4</v>
      </c>
      <c r="EO355" s="152">
        <v>184.5</v>
      </c>
      <c r="EP355" s="152">
        <v>184.2</v>
      </c>
      <c r="EQ355" s="152">
        <v>184.6</v>
      </c>
      <c r="ER355" s="152">
        <v>185.4</v>
      </c>
      <c r="ES355" s="152">
        <v>185.6</v>
      </c>
      <c r="ET355" s="152">
        <v>185.2</v>
      </c>
      <c r="EU355" s="152">
        <v>186.5</v>
      </c>
      <c r="EV355" s="152">
        <v>186</v>
      </c>
      <c r="EW355" s="152">
        <v>185.2</v>
      </c>
    </row>
    <row r="356" spans="1:153">
      <c r="A356" s="141" t="s">
        <v>7746</v>
      </c>
      <c r="B356" s="141" t="s">
        <v>7747</v>
      </c>
      <c r="C356" s="142">
        <v>0.67622000000000004</v>
      </c>
      <c r="D356" s="143">
        <v>108</v>
      </c>
      <c r="E356" s="143">
        <v>107.5</v>
      </c>
      <c r="F356" s="143">
        <v>108.8</v>
      </c>
      <c r="G356" s="143">
        <v>109.1</v>
      </c>
      <c r="H356" s="143">
        <v>108.6</v>
      </c>
      <c r="I356" s="143">
        <v>109.1</v>
      </c>
      <c r="J356" s="143">
        <v>111.5</v>
      </c>
      <c r="K356" s="143">
        <v>109.8</v>
      </c>
      <c r="L356" s="143">
        <v>111.4</v>
      </c>
      <c r="M356" s="143">
        <v>113.3</v>
      </c>
      <c r="N356" s="143">
        <v>113.2</v>
      </c>
      <c r="O356" s="143">
        <v>115.1</v>
      </c>
      <c r="P356" s="143">
        <v>118</v>
      </c>
      <c r="Q356" s="143">
        <v>117.4</v>
      </c>
      <c r="R356" s="143">
        <v>113.8</v>
      </c>
      <c r="S356" s="143">
        <v>115.9</v>
      </c>
      <c r="T356" s="143">
        <v>117.8</v>
      </c>
      <c r="U356" s="143">
        <v>120.1</v>
      </c>
      <c r="V356" s="143">
        <v>120</v>
      </c>
      <c r="W356" s="143">
        <v>118.1</v>
      </c>
      <c r="X356" s="143">
        <v>119.8</v>
      </c>
      <c r="Y356" s="143">
        <v>122.3</v>
      </c>
      <c r="Z356" s="143">
        <v>120.4</v>
      </c>
      <c r="AA356" s="143">
        <v>120.6</v>
      </c>
      <c r="AB356" s="143">
        <v>122.2</v>
      </c>
      <c r="AC356" s="143">
        <v>123.2</v>
      </c>
      <c r="AD356" s="143">
        <v>124.5</v>
      </c>
      <c r="AE356" s="143">
        <v>124.7</v>
      </c>
      <c r="AF356" s="143">
        <v>122.4</v>
      </c>
      <c r="AG356" s="143">
        <v>125.5</v>
      </c>
      <c r="AH356" s="143">
        <v>124.3</v>
      </c>
      <c r="AI356" s="143">
        <v>126.6</v>
      </c>
      <c r="AJ356" s="143">
        <v>127.2</v>
      </c>
      <c r="AK356" s="143">
        <v>131.19999999999999</v>
      </c>
      <c r="AL356" s="143">
        <v>131.4</v>
      </c>
      <c r="AM356" s="143">
        <v>131</v>
      </c>
      <c r="AN356" s="143">
        <v>134.5</v>
      </c>
      <c r="AO356" s="143">
        <v>130.69999999999999</v>
      </c>
      <c r="AP356" s="143">
        <v>133.30000000000001</v>
      </c>
      <c r="AQ356" s="143">
        <v>134.69999999999999</v>
      </c>
      <c r="AR356" s="143">
        <v>135.69999999999999</v>
      </c>
      <c r="AS356" s="143">
        <v>137</v>
      </c>
      <c r="AT356" s="143">
        <v>136.69999999999999</v>
      </c>
      <c r="AU356" s="143">
        <v>137.1</v>
      </c>
      <c r="AV356" s="143">
        <v>138.6</v>
      </c>
      <c r="AW356" s="143">
        <v>138.69999999999999</v>
      </c>
      <c r="AX356" s="143">
        <v>138.4</v>
      </c>
      <c r="AY356" s="143">
        <v>138.30000000000001</v>
      </c>
      <c r="AZ356" s="143">
        <v>139.30000000000001</v>
      </c>
      <c r="BA356" s="143">
        <v>140</v>
      </c>
      <c r="BB356" s="143">
        <v>138.1</v>
      </c>
      <c r="BC356" s="143">
        <v>141.19999999999999</v>
      </c>
      <c r="BD356" s="143">
        <v>139.19999999999999</v>
      </c>
      <c r="BE356" s="143">
        <v>141.4</v>
      </c>
      <c r="BF356" s="143">
        <v>141.19999999999999</v>
      </c>
      <c r="BG356" s="143">
        <v>140.30000000000001</v>
      </c>
      <c r="BH356" s="143">
        <v>141.9</v>
      </c>
      <c r="BI356" s="143">
        <v>143.5</v>
      </c>
      <c r="BJ356" s="143">
        <v>143.1</v>
      </c>
      <c r="BK356" s="144">
        <v>143.5</v>
      </c>
      <c r="BL356" s="143">
        <v>142.69999999999999</v>
      </c>
      <c r="BM356" s="143">
        <v>142.80000000000001</v>
      </c>
      <c r="BN356" s="143">
        <v>144.4</v>
      </c>
      <c r="BO356" s="143">
        <v>142.80000000000001</v>
      </c>
      <c r="BP356" s="143">
        <v>143.80000000000001</v>
      </c>
      <c r="BQ356" s="143">
        <v>145.1</v>
      </c>
      <c r="BR356" s="145">
        <v>143</v>
      </c>
      <c r="BS356" s="145">
        <v>142.69999999999999</v>
      </c>
      <c r="BT356" s="145">
        <v>143.5</v>
      </c>
      <c r="BU356" s="145">
        <v>144</v>
      </c>
      <c r="BV356" s="145">
        <v>144.5</v>
      </c>
      <c r="BW356" s="145">
        <v>144.5</v>
      </c>
      <c r="BX356" s="145">
        <v>143.80000000000001</v>
      </c>
      <c r="BY356" s="145">
        <v>146.30000000000001</v>
      </c>
      <c r="BZ356" s="143">
        <v>147</v>
      </c>
      <c r="CA356" s="143">
        <v>147.5</v>
      </c>
      <c r="CB356" s="143">
        <v>148.69999999999999</v>
      </c>
      <c r="CC356" s="143">
        <v>148.19999999999999</v>
      </c>
      <c r="CD356" s="143">
        <v>146.69999999999999</v>
      </c>
      <c r="CE356" s="143">
        <v>146.5</v>
      </c>
      <c r="CF356" s="143">
        <v>146.6</v>
      </c>
      <c r="CG356" s="143">
        <v>145.4</v>
      </c>
      <c r="CH356" s="143">
        <v>145.6</v>
      </c>
      <c r="CI356" s="143">
        <v>145.80000000000001</v>
      </c>
      <c r="CJ356" s="146">
        <v>150.1</v>
      </c>
      <c r="CK356" s="146">
        <v>148.30000000000001</v>
      </c>
      <c r="CL356" s="146">
        <v>148.6</v>
      </c>
      <c r="CM356" s="147">
        <v>148.5</v>
      </c>
      <c r="CN356" s="147">
        <v>149.19999999999999</v>
      </c>
      <c r="CO356" s="147">
        <v>149.4</v>
      </c>
      <c r="CP356" s="148">
        <v>153.19999999999999</v>
      </c>
      <c r="CQ356" s="149">
        <v>151.69999999999999</v>
      </c>
      <c r="CR356" s="149">
        <v>151.19999999999999</v>
      </c>
      <c r="CS356" s="149">
        <v>152</v>
      </c>
      <c r="CT356" s="149">
        <v>152.30000000000001</v>
      </c>
      <c r="CU356" s="150">
        <v>153.5</v>
      </c>
      <c r="CV356" s="150">
        <v>150.80000000000001</v>
      </c>
      <c r="CW356" s="150">
        <v>151.5</v>
      </c>
      <c r="CX356" s="150">
        <v>150.80000000000001</v>
      </c>
      <c r="CY356" s="150">
        <v>152.69999999999999</v>
      </c>
      <c r="CZ356" s="150">
        <v>153.30000000000001</v>
      </c>
      <c r="DA356" s="150">
        <v>155.1</v>
      </c>
      <c r="DB356" s="151">
        <v>155.9</v>
      </c>
      <c r="DC356" s="151">
        <v>153.5</v>
      </c>
      <c r="DD356" s="151">
        <v>158.4</v>
      </c>
      <c r="DE356" s="151">
        <v>155.6</v>
      </c>
      <c r="DF356" s="151">
        <v>155.1</v>
      </c>
      <c r="DG356" s="151">
        <v>153.69999999999999</v>
      </c>
      <c r="DH356" s="151">
        <v>153.80000000000001</v>
      </c>
      <c r="DI356" s="151">
        <v>155.19999999999999</v>
      </c>
      <c r="DJ356" s="151">
        <v>153.6</v>
      </c>
      <c r="DK356" s="151">
        <v>155.80000000000001</v>
      </c>
      <c r="DL356" s="151">
        <v>156.6</v>
      </c>
      <c r="DM356" s="152">
        <v>154.80000000000001</v>
      </c>
      <c r="DN356" s="152">
        <v>157</v>
      </c>
      <c r="DO356" s="152">
        <v>158.4</v>
      </c>
      <c r="DP356" s="152">
        <v>162.6</v>
      </c>
      <c r="DQ356" s="152">
        <v>162.6</v>
      </c>
      <c r="DR356" s="152">
        <v>160.5</v>
      </c>
      <c r="DS356" s="152">
        <v>162.69999999999999</v>
      </c>
      <c r="DT356" s="152">
        <v>167.6</v>
      </c>
      <c r="DU356" s="152">
        <v>167.7</v>
      </c>
      <c r="DV356" s="152">
        <v>166.8</v>
      </c>
      <c r="DW356" s="152">
        <v>166.5</v>
      </c>
      <c r="DX356" s="152">
        <v>167.6</v>
      </c>
      <c r="DY356" s="152">
        <v>168.2</v>
      </c>
      <c r="DZ356" s="152">
        <v>172.4</v>
      </c>
      <c r="EA356" s="152">
        <v>174.5</v>
      </c>
      <c r="EB356" s="152">
        <v>177.7</v>
      </c>
      <c r="EC356" s="152">
        <v>180.7</v>
      </c>
      <c r="ED356" s="152">
        <v>180.4</v>
      </c>
      <c r="EE356" s="152">
        <v>179.8</v>
      </c>
      <c r="EF356" s="152">
        <v>178.4</v>
      </c>
      <c r="EG356" s="152">
        <v>176.6</v>
      </c>
      <c r="EH356" s="152">
        <v>179.9</v>
      </c>
      <c r="EI356" s="152">
        <v>180.3</v>
      </c>
      <c r="EJ356" s="152">
        <v>183.1</v>
      </c>
      <c r="EK356" s="152">
        <v>182.5</v>
      </c>
      <c r="EL356" s="152">
        <v>183.9</v>
      </c>
      <c r="EM356" s="152">
        <v>184</v>
      </c>
      <c r="EN356" s="152">
        <v>185.4</v>
      </c>
      <c r="EO356" s="152">
        <v>184.5</v>
      </c>
      <c r="EP356" s="152">
        <v>184.2</v>
      </c>
      <c r="EQ356" s="152">
        <v>184.6</v>
      </c>
      <c r="ER356" s="152">
        <v>185.4</v>
      </c>
      <c r="ES356" s="152">
        <v>185.6</v>
      </c>
      <c r="ET356" s="152">
        <v>185.2</v>
      </c>
      <c r="EU356" s="152">
        <v>186.5</v>
      </c>
      <c r="EV356" s="152">
        <v>186</v>
      </c>
      <c r="EW356" s="152">
        <v>185.2</v>
      </c>
    </row>
    <row r="357" spans="1:153">
      <c r="A357" s="141" t="s">
        <v>7748</v>
      </c>
      <c r="B357" s="141" t="s">
        <v>7749</v>
      </c>
      <c r="C357" s="142">
        <v>3.031E-2</v>
      </c>
      <c r="D357" s="143">
        <v>104</v>
      </c>
      <c r="E357" s="143">
        <v>104.1</v>
      </c>
      <c r="F357" s="143">
        <v>105.4</v>
      </c>
      <c r="G357" s="143">
        <v>105.6</v>
      </c>
      <c r="H357" s="143">
        <v>107.6</v>
      </c>
      <c r="I357" s="143">
        <v>108.4</v>
      </c>
      <c r="J357" s="143">
        <v>111.2</v>
      </c>
      <c r="K357" s="143">
        <v>112.7</v>
      </c>
      <c r="L357" s="143">
        <v>113.8</v>
      </c>
      <c r="M357" s="143">
        <v>113.3</v>
      </c>
      <c r="N357" s="143">
        <v>113.3</v>
      </c>
      <c r="O357" s="143">
        <v>114</v>
      </c>
      <c r="P357" s="143">
        <v>114.5</v>
      </c>
      <c r="Q357" s="143">
        <v>115.7</v>
      </c>
      <c r="R357" s="143">
        <v>115.5</v>
      </c>
      <c r="S357" s="143">
        <v>115.8</v>
      </c>
      <c r="T357" s="143">
        <v>115.1</v>
      </c>
      <c r="U357" s="143">
        <v>119.4</v>
      </c>
      <c r="V357" s="143">
        <v>122.7</v>
      </c>
      <c r="W357" s="143">
        <v>124.6</v>
      </c>
      <c r="X357" s="143">
        <v>125.1</v>
      </c>
      <c r="Y357" s="143">
        <v>126.5</v>
      </c>
      <c r="Z357" s="143">
        <v>128.30000000000001</v>
      </c>
      <c r="AA357" s="143">
        <v>128.6</v>
      </c>
      <c r="AB357" s="143">
        <v>128.5</v>
      </c>
      <c r="AC357" s="143">
        <v>129.5</v>
      </c>
      <c r="AD357" s="143">
        <v>130.30000000000001</v>
      </c>
      <c r="AE357" s="143">
        <v>131.4</v>
      </c>
      <c r="AF357" s="143">
        <v>131.80000000000001</v>
      </c>
      <c r="AG357" s="143">
        <v>132.19999999999999</v>
      </c>
      <c r="AH357" s="143">
        <v>133.69999999999999</v>
      </c>
      <c r="AI357" s="143">
        <v>133.4</v>
      </c>
      <c r="AJ357" s="143">
        <v>134.30000000000001</v>
      </c>
      <c r="AK357" s="143">
        <v>134.80000000000001</v>
      </c>
      <c r="AL357" s="143">
        <v>133.80000000000001</v>
      </c>
      <c r="AM357" s="143">
        <v>134.4</v>
      </c>
      <c r="AN357" s="143">
        <v>134.6</v>
      </c>
      <c r="AO357" s="143">
        <v>134</v>
      </c>
      <c r="AP357" s="143">
        <v>133</v>
      </c>
      <c r="AQ357" s="143">
        <v>133.30000000000001</v>
      </c>
      <c r="AR357" s="143">
        <v>131.9</v>
      </c>
      <c r="AS357" s="143">
        <v>132.30000000000001</v>
      </c>
      <c r="AT357" s="143">
        <v>131.1</v>
      </c>
      <c r="AU357" s="143">
        <v>130.69999999999999</v>
      </c>
      <c r="AV357" s="143">
        <v>130.6</v>
      </c>
      <c r="AW357" s="143">
        <v>129.5</v>
      </c>
      <c r="AX357" s="143">
        <v>129.6</v>
      </c>
      <c r="AY357" s="143">
        <v>130.1</v>
      </c>
      <c r="AZ357" s="143">
        <v>131.19999999999999</v>
      </c>
      <c r="BA357" s="143">
        <v>131.5</v>
      </c>
      <c r="BB357" s="143">
        <v>131.5</v>
      </c>
      <c r="BC357" s="143">
        <v>131.30000000000001</v>
      </c>
      <c r="BD357" s="143">
        <v>130.80000000000001</v>
      </c>
      <c r="BE357" s="143">
        <v>131</v>
      </c>
      <c r="BF357" s="143">
        <v>123.7</v>
      </c>
      <c r="BG357" s="143">
        <v>130.19999999999999</v>
      </c>
      <c r="BH357" s="143">
        <v>130.19999999999999</v>
      </c>
      <c r="BI357" s="143">
        <v>131.5</v>
      </c>
      <c r="BJ357" s="143">
        <v>131.69999999999999</v>
      </c>
      <c r="BK357" s="144">
        <v>131.69999999999999</v>
      </c>
      <c r="BL357" s="143">
        <v>131.4</v>
      </c>
      <c r="BM357" s="143">
        <v>131.6</v>
      </c>
      <c r="BN357" s="143">
        <v>131</v>
      </c>
      <c r="BO357" s="143">
        <v>131.19999999999999</v>
      </c>
      <c r="BP357" s="143">
        <v>129.69999999999999</v>
      </c>
      <c r="BQ357" s="143">
        <v>128.9</v>
      </c>
      <c r="BR357" s="145">
        <v>130.30000000000001</v>
      </c>
      <c r="BS357" s="145">
        <v>132.1</v>
      </c>
      <c r="BT357" s="145">
        <v>133.1</v>
      </c>
      <c r="BU357" s="145">
        <v>134.1</v>
      </c>
      <c r="BV357" s="145">
        <v>134.69999999999999</v>
      </c>
      <c r="BW357" s="145">
        <v>134.80000000000001</v>
      </c>
      <c r="BX357" s="145">
        <v>135.30000000000001</v>
      </c>
      <c r="BY357" s="145">
        <v>136.5</v>
      </c>
      <c r="BZ357" s="143">
        <v>137.1</v>
      </c>
      <c r="CA357" s="143">
        <v>137.6</v>
      </c>
      <c r="CB357" s="143">
        <v>137.9</v>
      </c>
      <c r="CC357" s="143">
        <v>138.1</v>
      </c>
      <c r="CD357" s="143">
        <v>138.69999999999999</v>
      </c>
      <c r="CE357" s="143">
        <v>138.80000000000001</v>
      </c>
      <c r="CF357" s="143">
        <v>139.5</v>
      </c>
      <c r="CG357" s="143">
        <v>139.5</v>
      </c>
      <c r="CH357" s="143">
        <v>139.19999999999999</v>
      </c>
      <c r="CI357" s="143">
        <v>140</v>
      </c>
      <c r="CJ357" s="146">
        <v>140.30000000000001</v>
      </c>
      <c r="CK357" s="146">
        <v>140.4</v>
      </c>
      <c r="CL357" s="146">
        <v>140.1</v>
      </c>
      <c r="CM357" s="147">
        <v>140.69999999999999</v>
      </c>
      <c r="CN357" s="147">
        <v>140.80000000000001</v>
      </c>
      <c r="CO357" s="147">
        <v>141.80000000000001</v>
      </c>
      <c r="CP357" s="148">
        <v>140.30000000000001</v>
      </c>
      <c r="CQ357" s="149">
        <v>140.6</v>
      </c>
      <c r="CR357" s="149">
        <v>141.1</v>
      </c>
      <c r="CS357" s="149">
        <v>140</v>
      </c>
      <c r="CT357" s="149">
        <v>140.80000000000001</v>
      </c>
      <c r="CU357" s="150">
        <v>140.69999999999999</v>
      </c>
      <c r="CV357" s="150">
        <v>142.1</v>
      </c>
      <c r="CW357" s="150">
        <v>142.9</v>
      </c>
      <c r="CX357" s="150">
        <v>143</v>
      </c>
      <c r="CY357" s="150">
        <v>143</v>
      </c>
      <c r="CZ357" s="150">
        <v>145.30000000000001</v>
      </c>
      <c r="DA357" s="150">
        <v>146.80000000000001</v>
      </c>
      <c r="DB357" s="151">
        <v>147.19999999999999</v>
      </c>
      <c r="DC357" s="151">
        <v>147.30000000000001</v>
      </c>
      <c r="DD357" s="151">
        <v>146.30000000000001</v>
      </c>
      <c r="DE357" s="151">
        <v>147.4</v>
      </c>
      <c r="DF357" s="151">
        <v>147.6</v>
      </c>
      <c r="DG357" s="151">
        <v>147.5</v>
      </c>
      <c r="DH357" s="151">
        <v>149.9</v>
      </c>
      <c r="DI357" s="151">
        <v>150.5</v>
      </c>
      <c r="DJ357" s="151">
        <v>150.9</v>
      </c>
      <c r="DK357" s="151">
        <v>150.9</v>
      </c>
      <c r="DL357" s="151">
        <v>151</v>
      </c>
      <c r="DM357" s="152">
        <v>152.19999999999999</v>
      </c>
      <c r="DN357" s="152">
        <v>151.9</v>
      </c>
      <c r="DO357" s="152">
        <v>152.30000000000001</v>
      </c>
      <c r="DP357" s="152">
        <v>152.1</v>
      </c>
      <c r="DQ357" s="152">
        <v>153.4</v>
      </c>
      <c r="DR357" s="152">
        <v>152.4</v>
      </c>
      <c r="DS357" s="152">
        <v>152.69999999999999</v>
      </c>
      <c r="DT357" s="152">
        <v>154.4</v>
      </c>
      <c r="DU357" s="152">
        <v>154.80000000000001</v>
      </c>
      <c r="DV357" s="152">
        <v>154.6</v>
      </c>
      <c r="DW357" s="152">
        <v>154.5</v>
      </c>
      <c r="DX357" s="152">
        <v>154.69999999999999</v>
      </c>
      <c r="DY357" s="152">
        <v>154.5</v>
      </c>
      <c r="DZ357" s="152">
        <v>155.6</v>
      </c>
      <c r="EA357" s="152">
        <v>154.9</v>
      </c>
      <c r="EB357" s="152">
        <v>155.9</v>
      </c>
      <c r="EC357" s="152">
        <v>156.30000000000001</v>
      </c>
      <c r="ED357" s="152">
        <v>156.4</v>
      </c>
      <c r="EE357" s="152">
        <v>156.4</v>
      </c>
      <c r="EF357" s="152">
        <v>157.80000000000001</v>
      </c>
      <c r="EG357" s="152">
        <v>156.30000000000001</v>
      </c>
      <c r="EH357" s="152">
        <v>156.9</v>
      </c>
      <c r="EI357" s="152">
        <v>158.1</v>
      </c>
      <c r="EJ357" s="152">
        <v>157.69999999999999</v>
      </c>
      <c r="EK357" s="152">
        <v>157.80000000000001</v>
      </c>
      <c r="EL357" s="152">
        <v>157.9</v>
      </c>
      <c r="EM357" s="152">
        <v>158.19999999999999</v>
      </c>
      <c r="EN357" s="152">
        <v>158.1</v>
      </c>
      <c r="EO357" s="152">
        <v>158.4</v>
      </c>
      <c r="EP357" s="152">
        <v>159.1</v>
      </c>
      <c r="EQ357" s="152">
        <v>160.6</v>
      </c>
      <c r="ER357" s="152">
        <v>160.6</v>
      </c>
      <c r="ES357" s="152">
        <v>160.5</v>
      </c>
      <c r="ET357" s="152">
        <v>161.30000000000001</v>
      </c>
      <c r="EU357" s="152">
        <v>160.6</v>
      </c>
      <c r="EV357" s="152">
        <v>160.6</v>
      </c>
      <c r="EW357" s="152">
        <v>160.6</v>
      </c>
    </row>
    <row r="358" spans="1:153">
      <c r="A358" s="141" t="s">
        <v>7750</v>
      </c>
      <c r="B358" s="141" t="s">
        <v>7751</v>
      </c>
      <c r="C358" s="142">
        <v>0.21332999999999999</v>
      </c>
      <c r="D358" s="143">
        <v>105.6</v>
      </c>
      <c r="E358" s="143">
        <v>104.3</v>
      </c>
      <c r="F358" s="143">
        <v>104.3</v>
      </c>
      <c r="G358" s="143">
        <v>106.1</v>
      </c>
      <c r="H358" s="143">
        <v>105.2</v>
      </c>
      <c r="I358" s="143">
        <v>106.8</v>
      </c>
      <c r="J358" s="143">
        <v>107.7</v>
      </c>
      <c r="K358" s="143">
        <v>105.2</v>
      </c>
      <c r="L358" s="143">
        <v>111.8</v>
      </c>
      <c r="M358" s="143">
        <v>112.8</v>
      </c>
      <c r="N358" s="143">
        <v>114.7</v>
      </c>
      <c r="O358" s="143">
        <v>114</v>
      </c>
      <c r="P358" s="143">
        <v>119.7</v>
      </c>
      <c r="Q358" s="143">
        <v>119.4</v>
      </c>
      <c r="R358" s="143">
        <v>116.5</v>
      </c>
      <c r="S358" s="143">
        <v>118.6</v>
      </c>
      <c r="T358" s="143">
        <v>120.3</v>
      </c>
      <c r="U358" s="143">
        <v>121.5</v>
      </c>
      <c r="V358" s="143">
        <v>118.6</v>
      </c>
      <c r="W358" s="143">
        <v>117.4</v>
      </c>
      <c r="X358" s="143">
        <v>124.9</v>
      </c>
      <c r="Y358" s="143">
        <v>124</v>
      </c>
      <c r="Z358" s="143">
        <v>123.1</v>
      </c>
      <c r="AA358" s="143">
        <v>127.2</v>
      </c>
      <c r="AB358" s="143">
        <v>129.1</v>
      </c>
      <c r="AC358" s="143">
        <v>129.30000000000001</v>
      </c>
      <c r="AD358" s="143">
        <v>131.69999999999999</v>
      </c>
      <c r="AE358" s="143">
        <v>127.9</v>
      </c>
      <c r="AF358" s="143">
        <v>126.6</v>
      </c>
      <c r="AG358" s="143">
        <v>132.80000000000001</v>
      </c>
      <c r="AH358" s="143">
        <v>134</v>
      </c>
      <c r="AI358" s="143">
        <v>133.6</v>
      </c>
      <c r="AJ358" s="143">
        <v>133.80000000000001</v>
      </c>
      <c r="AK358" s="143">
        <v>136</v>
      </c>
      <c r="AL358" s="143">
        <v>136.1</v>
      </c>
      <c r="AM358" s="143">
        <v>140.30000000000001</v>
      </c>
      <c r="AN358" s="143">
        <v>139.69999999999999</v>
      </c>
      <c r="AO358" s="143">
        <v>137.6</v>
      </c>
      <c r="AP358" s="143">
        <v>139.6</v>
      </c>
      <c r="AQ358" s="143">
        <v>140.5</v>
      </c>
      <c r="AR358" s="143">
        <v>138.69999999999999</v>
      </c>
      <c r="AS358" s="143">
        <v>142.9</v>
      </c>
      <c r="AT358" s="143">
        <v>144.30000000000001</v>
      </c>
      <c r="AU358" s="143">
        <v>143.1</v>
      </c>
      <c r="AV358" s="143">
        <v>148.4</v>
      </c>
      <c r="AW358" s="143">
        <v>147.69999999999999</v>
      </c>
      <c r="AX358" s="143">
        <v>145.30000000000001</v>
      </c>
      <c r="AY358" s="143">
        <v>145.1</v>
      </c>
      <c r="AZ358" s="143">
        <v>147.9</v>
      </c>
      <c r="BA358" s="143">
        <v>150.69999999999999</v>
      </c>
      <c r="BB358" s="143">
        <v>145.80000000000001</v>
      </c>
      <c r="BC358" s="143">
        <v>151.80000000000001</v>
      </c>
      <c r="BD358" s="143">
        <v>145.4</v>
      </c>
      <c r="BE358" s="143">
        <v>152.30000000000001</v>
      </c>
      <c r="BF358" s="143">
        <v>153.4</v>
      </c>
      <c r="BG358" s="143">
        <v>148.1</v>
      </c>
      <c r="BH358" s="143">
        <v>152.19999999999999</v>
      </c>
      <c r="BI358" s="143">
        <v>150.4</v>
      </c>
      <c r="BJ358" s="143">
        <v>149</v>
      </c>
      <c r="BK358" s="144">
        <v>148.9</v>
      </c>
      <c r="BL358" s="143">
        <v>148</v>
      </c>
      <c r="BM358" s="143">
        <v>148</v>
      </c>
      <c r="BN358" s="143">
        <v>150.80000000000001</v>
      </c>
      <c r="BO358" s="143">
        <v>144.9</v>
      </c>
      <c r="BP358" s="143">
        <v>146.69999999999999</v>
      </c>
      <c r="BQ358" s="143">
        <v>149.69999999999999</v>
      </c>
      <c r="BR358" s="145">
        <v>150.1</v>
      </c>
      <c r="BS358" s="145">
        <v>146.6</v>
      </c>
      <c r="BT358" s="145">
        <v>148.80000000000001</v>
      </c>
      <c r="BU358" s="145">
        <v>147.6</v>
      </c>
      <c r="BV358" s="145">
        <v>150.19999999999999</v>
      </c>
      <c r="BW358" s="145">
        <v>150.9</v>
      </c>
      <c r="BX358" s="145">
        <v>150.9</v>
      </c>
      <c r="BY358" s="145">
        <v>149.80000000000001</v>
      </c>
      <c r="BZ358" s="143">
        <v>151.80000000000001</v>
      </c>
      <c r="CA358" s="143">
        <v>154.5</v>
      </c>
      <c r="CB358" s="143">
        <v>153.9</v>
      </c>
      <c r="CC358" s="143">
        <v>155.9</v>
      </c>
      <c r="CD358" s="143">
        <v>153</v>
      </c>
      <c r="CE358" s="143">
        <v>153.80000000000001</v>
      </c>
      <c r="CF358" s="143">
        <v>154.6</v>
      </c>
      <c r="CG358" s="143">
        <v>149.69999999999999</v>
      </c>
      <c r="CH358" s="143">
        <v>149.69999999999999</v>
      </c>
      <c r="CI358" s="143">
        <v>150</v>
      </c>
      <c r="CJ358" s="146">
        <v>158.6</v>
      </c>
      <c r="CK358" s="146">
        <v>152.69999999999999</v>
      </c>
      <c r="CL358" s="146">
        <v>155.19999999999999</v>
      </c>
      <c r="CM358" s="147">
        <v>151.5</v>
      </c>
      <c r="CN358" s="147">
        <v>153.30000000000001</v>
      </c>
      <c r="CO358" s="147">
        <v>151.5</v>
      </c>
      <c r="CP358" s="148">
        <v>164.4</v>
      </c>
      <c r="CQ358" s="149">
        <v>163.19999999999999</v>
      </c>
      <c r="CR358" s="149">
        <v>160.4</v>
      </c>
      <c r="CS358" s="149">
        <v>162.1</v>
      </c>
      <c r="CT358" s="149">
        <v>164.5</v>
      </c>
      <c r="CU358" s="150">
        <v>164.3</v>
      </c>
      <c r="CV358" s="150">
        <v>154.4</v>
      </c>
      <c r="CW358" s="150">
        <v>159.30000000000001</v>
      </c>
      <c r="CX358" s="150">
        <v>156.4</v>
      </c>
      <c r="CY358" s="150">
        <v>160.80000000000001</v>
      </c>
      <c r="CZ358" s="150">
        <v>163.4</v>
      </c>
      <c r="DA358" s="150">
        <v>161.5</v>
      </c>
      <c r="DB358" s="151">
        <v>162.5</v>
      </c>
      <c r="DC358" s="151">
        <v>162.5</v>
      </c>
      <c r="DD358" s="151">
        <v>170.7</v>
      </c>
      <c r="DE358" s="151">
        <v>165.1</v>
      </c>
      <c r="DF358" s="151">
        <v>164.1</v>
      </c>
      <c r="DG358" s="151">
        <v>163.1</v>
      </c>
      <c r="DH358" s="151">
        <v>166.7</v>
      </c>
      <c r="DI358" s="151">
        <v>164.4</v>
      </c>
      <c r="DJ358" s="151">
        <v>161.1</v>
      </c>
      <c r="DK358" s="151">
        <v>163.6</v>
      </c>
      <c r="DL358" s="151">
        <v>166.7</v>
      </c>
      <c r="DM358" s="152">
        <v>164.2</v>
      </c>
      <c r="DN358" s="152">
        <v>166.5</v>
      </c>
      <c r="DO358" s="152">
        <v>172.7</v>
      </c>
      <c r="DP358" s="152">
        <v>179.1</v>
      </c>
      <c r="DQ358" s="152">
        <v>172.8</v>
      </c>
      <c r="DR358" s="152">
        <v>172.8</v>
      </c>
      <c r="DS358" s="152">
        <v>173.7</v>
      </c>
      <c r="DT358" s="152">
        <v>177.1</v>
      </c>
      <c r="DU358" s="152">
        <v>181.4</v>
      </c>
      <c r="DV358" s="152">
        <v>179.7</v>
      </c>
      <c r="DW358" s="152">
        <v>180</v>
      </c>
      <c r="DX358" s="152">
        <v>182.6</v>
      </c>
      <c r="DY358" s="152">
        <v>184.4</v>
      </c>
      <c r="DZ358" s="152">
        <v>189</v>
      </c>
      <c r="EA358" s="152">
        <v>196.9</v>
      </c>
      <c r="EB358" s="152">
        <v>202.6</v>
      </c>
      <c r="EC358" s="152">
        <v>205.3</v>
      </c>
      <c r="ED358" s="152">
        <v>205.3</v>
      </c>
      <c r="EE358" s="152">
        <v>204.6</v>
      </c>
      <c r="EF358" s="152">
        <v>202.7</v>
      </c>
      <c r="EG358" s="152">
        <v>196.6</v>
      </c>
      <c r="EH358" s="152">
        <v>205</v>
      </c>
      <c r="EI358" s="152">
        <v>202.7</v>
      </c>
      <c r="EJ358" s="152">
        <v>207.6</v>
      </c>
      <c r="EK358" s="152">
        <v>207.6</v>
      </c>
      <c r="EL358" s="152">
        <v>209.7</v>
      </c>
      <c r="EM358" s="152">
        <v>211.5</v>
      </c>
      <c r="EN358" s="152">
        <v>213.9</v>
      </c>
      <c r="EO358" s="152">
        <v>211</v>
      </c>
      <c r="EP358" s="152">
        <v>211</v>
      </c>
      <c r="EQ358" s="152">
        <v>214.8</v>
      </c>
      <c r="ER358" s="152">
        <v>215.4</v>
      </c>
      <c r="ES358" s="152">
        <v>215.4</v>
      </c>
      <c r="ET358" s="152">
        <v>215.4</v>
      </c>
      <c r="EU358" s="152">
        <v>215.4</v>
      </c>
      <c r="EV358" s="152">
        <v>215.4</v>
      </c>
      <c r="EW358" s="152">
        <v>213.5</v>
      </c>
    </row>
    <row r="359" spans="1:153">
      <c r="A359" s="141" t="s">
        <v>7752</v>
      </c>
      <c r="B359" s="141" t="s">
        <v>7753</v>
      </c>
      <c r="C359" s="142">
        <v>9.4710000000000003E-2</v>
      </c>
      <c r="D359" s="143">
        <v>108.7</v>
      </c>
      <c r="E359" s="143">
        <v>112.2</v>
      </c>
      <c r="F359" s="143">
        <v>113.5</v>
      </c>
      <c r="G359" s="143">
        <v>110.5</v>
      </c>
      <c r="H359" s="143">
        <v>110.2</v>
      </c>
      <c r="I359" s="143">
        <v>109.5</v>
      </c>
      <c r="J359" s="143">
        <v>113.2</v>
      </c>
      <c r="K359" s="143">
        <v>112.7</v>
      </c>
      <c r="L359" s="143">
        <v>112.3</v>
      </c>
      <c r="M359" s="143">
        <v>107.6</v>
      </c>
      <c r="N359" s="143">
        <v>111.3</v>
      </c>
      <c r="O359" s="143">
        <v>117.7</v>
      </c>
      <c r="P359" s="143">
        <v>114.9</v>
      </c>
      <c r="Q359" s="143">
        <v>115</v>
      </c>
      <c r="R359" s="143">
        <v>111.4</v>
      </c>
      <c r="S359" s="143">
        <v>106.7</v>
      </c>
      <c r="T359" s="143">
        <v>110.2</v>
      </c>
      <c r="U359" s="143">
        <v>116.8</v>
      </c>
      <c r="V359" s="143">
        <v>118.6</v>
      </c>
      <c r="W359" s="143">
        <v>114.1</v>
      </c>
      <c r="X359" s="143">
        <v>110</v>
      </c>
      <c r="Y359" s="143">
        <v>111</v>
      </c>
      <c r="Z359" s="143">
        <v>114.8</v>
      </c>
      <c r="AA359" s="143">
        <v>110.8</v>
      </c>
      <c r="AB359" s="143">
        <v>108.6</v>
      </c>
      <c r="AC359" s="143">
        <v>109.8</v>
      </c>
      <c r="AD359" s="143">
        <v>112</v>
      </c>
      <c r="AE359" s="143">
        <v>113.6</v>
      </c>
      <c r="AF359" s="143">
        <v>102.2</v>
      </c>
      <c r="AG359" s="143">
        <v>105.2</v>
      </c>
      <c r="AH359" s="143">
        <v>104.9</v>
      </c>
      <c r="AI359" s="143">
        <v>109.2</v>
      </c>
      <c r="AJ359" s="143">
        <v>107.9</v>
      </c>
      <c r="AK359" s="143">
        <v>112.4</v>
      </c>
      <c r="AL359" s="143">
        <v>105.6</v>
      </c>
      <c r="AM359" s="143">
        <v>110.7</v>
      </c>
      <c r="AN359" s="143">
        <v>113.6</v>
      </c>
      <c r="AO359" s="143">
        <v>109.2</v>
      </c>
      <c r="AP359" s="143">
        <v>107.5</v>
      </c>
      <c r="AQ359" s="143">
        <v>108.8</v>
      </c>
      <c r="AR359" s="143">
        <v>110.9</v>
      </c>
      <c r="AS359" s="143">
        <v>107.3</v>
      </c>
      <c r="AT359" s="143">
        <v>103.6</v>
      </c>
      <c r="AU359" s="143">
        <v>105</v>
      </c>
      <c r="AV359" s="143">
        <v>104.9</v>
      </c>
      <c r="AW359" s="143">
        <v>105.2</v>
      </c>
      <c r="AX359" s="143">
        <v>105.4</v>
      </c>
      <c r="AY359" s="143">
        <v>105.9</v>
      </c>
      <c r="AZ359" s="143">
        <v>106.7</v>
      </c>
      <c r="BA359" s="143">
        <v>104.8</v>
      </c>
      <c r="BB359" s="143">
        <v>102.7</v>
      </c>
      <c r="BC359" s="143">
        <v>107</v>
      </c>
      <c r="BD359" s="143">
        <v>107.5</v>
      </c>
      <c r="BE359" s="143">
        <v>107.5</v>
      </c>
      <c r="BF359" s="143">
        <v>107.5</v>
      </c>
      <c r="BG359" s="143">
        <v>107</v>
      </c>
      <c r="BH359" s="143">
        <v>107.1</v>
      </c>
      <c r="BI359" s="143">
        <v>109.1</v>
      </c>
      <c r="BJ359" s="143">
        <v>109.3</v>
      </c>
      <c r="BK359" s="144">
        <v>109.9</v>
      </c>
      <c r="BL359" s="143">
        <v>109.2</v>
      </c>
      <c r="BM359" s="143">
        <v>109.9</v>
      </c>
      <c r="BN359" s="143">
        <v>109.2</v>
      </c>
      <c r="BO359" s="143">
        <v>109</v>
      </c>
      <c r="BP359" s="143">
        <v>109.7</v>
      </c>
      <c r="BQ359" s="143">
        <v>113</v>
      </c>
      <c r="BR359" s="145">
        <v>106.8</v>
      </c>
      <c r="BS359" s="145">
        <v>107.9</v>
      </c>
      <c r="BT359" s="145">
        <v>108</v>
      </c>
      <c r="BU359" s="145">
        <v>108.8</v>
      </c>
      <c r="BV359" s="145">
        <v>104.7</v>
      </c>
      <c r="BW359" s="145">
        <v>103.9</v>
      </c>
      <c r="BX359" s="145">
        <v>102.4</v>
      </c>
      <c r="BY359" s="145">
        <v>102.6</v>
      </c>
      <c r="BZ359" s="143">
        <v>102.7</v>
      </c>
      <c r="CA359" s="143">
        <v>102</v>
      </c>
      <c r="CB359" s="143">
        <v>103</v>
      </c>
      <c r="CC359" s="143">
        <v>103.2</v>
      </c>
      <c r="CD359" s="143">
        <v>104</v>
      </c>
      <c r="CE359" s="143">
        <v>102.1</v>
      </c>
      <c r="CF359" s="143">
        <v>101.9</v>
      </c>
      <c r="CG359" s="143">
        <v>101.8</v>
      </c>
      <c r="CH359" s="143">
        <v>101.6</v>
      </c>
      <c r="CI359" s="143">
        <v>101.1</v>
      </c>
      <c r="CJ359" s="146">
        <v>102.8</v>
      </c>
      <c r="CK359" s="146">
        <v>102.9</v>
      </c>
      <c r="CL359" s="146">
        <v>103</v>
      </c>
      <c r="CM359" s="147">
        <v>103</v>
      </c>
      <c r="CN359" s="147">
        <v>103.4</v>
      </c>
      <c r="CO359" s="147">
        <v>103.3</v>
      </c>
      <c r="CP359" s="148">
        <v>103.6</v>
      </c>
      <c r="CQ359" s="149">
        <v>104</v>
      </c>
      <c r="CR359" s="149">
        <v>103.9</v>
      </c>
      <c r="CS359" s="149">
        <v>103.1</v>
      </c>
      <c r="CT359" s="149">
        <v>103.2</v>
      </c>
      <c r="CU359" s="150">
        <v>103.3</v>
      </c>
      <c r="CV359" s="150">
        <v>103.3</v>
      </c>
      <c r="CW359" s="150">
        <v>103.3</v>
      </c>
      <c r="CX359" s="150">
        <v>102.8</v>
      </c>
      <c r="CY359" s="150">
        <v>102.4</v>
      </c>
      <c r="CZ359" s="150">
        <v>103.3</v>
      </c>
      <c r="DA359" s="150">
        <v>103.3</v>
      </c>
      <c r="DB359" s="151">
        <v>108.1</v>
      </c>
      <c r="DC359" s="151">
        <v>94</v>
      </c>
      <c r="DD359" s="151">
        <v>99.4</v>
      </c>
      <c r="DE359" s="151">
        <v>97.9</v>
      </c>
      <c r="DF359" s="151">
        <v>100.5</v>
      </c>
      <c r="DG359" s="151">
        <v>102.7</v>
      </c>
      <c r="DH359" s="151">
        <v>102.4</v>
      </c>
      <c r="DI359" s="151">
        <v>102.4</v>
      </c>
      <c r="DJ359" s="151">
        <v>102.5</v>
      </c>
      <c r="DK359" s="151">
        <v>102.5</v>
      </c>
      <c r="DL359" s="151">
        <v>102.7</v>
      </c>
      <c r="DM359" s="152">
        <v>101.6</v>
      </c>
      <c r="DN359" s="152">
        <v>102.1</v>
      </c>
      <c r="DO359" s="152">
        <v>102.6</v>
      </c>
      <c r="DP359" s="152">
        <v>102.7</v>
      </c>
      <c r="DQ359" s="152">
        <v>102.8</v>
      </c>
      <c r="DR359" s="152">
        <v>101.8</v>
      </c>
      <c r="DS359" s="152">
        <v>101.6</v>
      </c>
      <c r="DT359" s="152">
        <v>101</v>
      </c>
      <c r="DU359" s="152">
        <v>101</v>
      </c>
      <c r="DV359" s="152">
        <v>101.9</v>
      </c>
      <c r="DW359" s="152">
        <v>101.9</v>
      </c>
      <c r="DX359" s="152">
        <v>103.7</v>
      </c>
      <c r="DY359" s="152">
        <v>104.3</v>
      </c>
      <c r="DZ359" s="152">
        <v>104.1</v>
      </c>
      <c r="EA359" s="152">
        <v>104.5</v>
      </c>
      <c r="EB359" s="152">
        <v>104.7</v>
      </c>
      <c r="EC359" s="152">
        <v>104.3</v>
      </c>
      <c r="ED359" s="152">
        <v>102.6</v>
      </c>
      <c r="EE359" s="152">
        <v>104.1</v>
      </c>
      <c r="EF359" s="152">
        <v>105.5</v>
      </c>
      <c r="EG359" s="152">
        <v>106</v>
      </c>
      <c r="EH359" s="152">
        <v>106.4</v>
      </c>
      <c r="EI359" s="152">
        <v>107.6</v>
      </c>
      <c r="EJ359" s="152">
        <v>107.9</v>
      </c>
      <c r="EK359" s="152">
        <v>109.2</v>
      </c>
      <c r="EL359" s="152">
        <v>108.9</v>
      </c>
      <c r="EM359" s="152">
        <v>110.1</v>
      </c>
      <c r="EN359" s="152">
        <v>109.9</v>
      </c>
      <c r="EO359" s="152">
        <v>109.7</v>
      </c>
      <c r="EP359" s="152">
        <v>110.5</v>
      </c>
      <c r="EQ359" s="152">
        <v>110.8</v>
      </c>
      <c r="ER359" s="152">
        <v>113.4</v>
      </c>
      <c r="ES359" s="152">
        <v>113.6</v>
      </c>
      <c r="ET359" s="152">
        <v>114.4</v>
      </c>
      <c r="EU359" s="152">
        <v>115.5</v>
      </c>
      <c r="EV359" s="152">
        <v>115.8</v>
      </c>
      <c r="EW359" s="152">
        <v>117.2</v>
      </c>
    </row>
    <row r="360" spans="1:153">
      <c r="A360" s="141" t="s">
        <v>7754</v>
      </c>
      <c r="B360" s="141" t="s">
        <v>7755</v>
      </c>
      <c r="C360" s="142">
        <v>1.6590000000000001E-2</v>
      </c>
      <c r="D360" s="143">
        <v>97</v>
      </c>
      <c r="E360" s="143">
        <v>106.4</v>
      </c>
      <c r="F360" s="143">
        <v>105.7</v>
      </c>
      <c r="G360" s="143">
        <v>111.5</v>
      </c>
      <c r="H360" s="143">
        <v>112.9</v>
      </c>
      <c r="I360" s="143">
        <v>110.3</v>
      </c>
      <c r="J360" s="143">
        <v>107.3</v>
      </c>
      <c r="K360" s="143">
        <v>98</v>
      </c>
      <c r="L360" s="143">
        <v>107.9</v>
      </c>
      <c r="M360" s="143">
        <v>109</v>
      </c>
      <c r="N360" s="143">
        <v>101.1</v>
      </c>
      <c r="O360" s="143">
        <v>111.7</v>
      </c>
      <c r="P360" s="143">
        <v>108.9</v>
      </c>
      <c r="Q360" s="143">
        <v>125</v>
      </c>
      <c r="R360" s="143">
        <v>124.8</v>
      </c>
      <c r="S360" s="143">
        <v>123.7</v>
      </c>
      <c r="T360" s="143">
        <v>130.19999999999999</v>
      </c>
      <c r="U360" s="143">
        <v>128.5</v>
      </c>
      <c r="V360" s="143">
        <v>133</v>
      </c>
      <c r="W360" s="143">
        <v>130.19999999999999</v>
      </c>
      <c r="X360" s="143">
        <v>128</v>
      </c>
      <c r="Y360" s="143">
        <v>125.8</v>
      </c>
      <c r="Z360" s="143">
        <v>121.7</v>
      </c>
      <c r="AA360" s="143">
        <v>120.1</v>
      </c>
      <c r="AB360" s="143">
        <v>131</v>
      </c>
      <c r="AC360" s="143">
        <v>128.19999999999999</v>
      </c>
      <c r="AD360" s="143">
        <v>113.7</v>
      </c>
      <c r="AE360" s="143">
        <v>128.4</v>
      </c>
      <c r="AF360" s="143">
        <v>115.8</v>
      </c>
      <c r="AG360" s="143">
        <v>107.1</v>
      </c>
      <c r="AH360" s="143">
        <v>123.1</v>
      </c>
      <c r="AI360" s="143">
        <v>123.8</v>
      </c>
      <c r="AJ360" s="143">
        <v>117</v>
      </c>
      <c r="AK360" s="143">
        <v>120.4</v>
      </c>
      <c r="AL360" s="143">
        <v>117.4</v>
      </c>
      <c r="AM360" s="143">
        <v>115.8</v>
      </c>
      <c r="AN360" s="143">
        <v>133.19999999999999</v>
      </c>
      <c r="AO360" s="143">
        <v>127.8</v>
      </c>
      <c r="AP360" s="143">
        <v>140</v>
      </c>
      <c r="AQ360" s="143">
        <v>123.8</v>
      </c>
      <c r="AR360" s="143">
        <v>136.6</v>
      </c>
      <c r="AS360" s="143">
        <v>136.1</v>
      </c>
      <c r="AT360" s="143">
        <v>135.1</v>
      </c>
      <c r="AU360" s="143">
        <v>141.80000000000001</v>
      </c>
      <c r="AV360" s="143">
        <v>129.9</v>
      </c>
      <c r="AW360" s="143">
        <v>132.19999999999999</v>
      </c>
      <c r="AX360" s="143">
        <v>129.6</v>
      </c>
      <c r="AY360" s="143">
        <v>139.9</v>
      </c>
      <c r="AZ360" s="143">
        <v>125.6</v>
      </c>
      <c r="BA360" s="143">
        <v>126.6</v>
      </c>
      <c r="BB360" s="143">
        <v>129.80000000000001</v>
      </c>
      <c r="BC360" s="143">
        <v>131.9</v>
      </c>
      <c r="BD360" s="143">
        <v>134.4</v>
      </c>
      <c r="BE360" s="143">
        <v>135.19999999999999</v>
      </c>
      <c r="BF360" s="143">
        <v>130.80000000000001</v>
      </c>
      <c r="BG360" s="143">
        <v>128.69999999999999</v>
      </c>
      <c r="BH360" s="143">
        <v>127.5</v>
      </c>
      <c r="BI360" s="143">
        <v>121.6</v>
      </c>
      <c r="BJ360" s="143">
        <v>121</v>
      </c>
      <c r="BK360" s="144">
        <v>120.6</v>
      </c>
      <c r="BL360" s="143">
        <v>119.8</v>
      </c>
      <c r="BM360" s="143">
        <v>118.9</v>
      </c>
      <c r="BN360" s="143">
        <v>123.1</v>
      </c>
      <c r="BO360" s="143">
        <v>125</v>
      </c>
      <c r="BP360" s="143">
        <v>126.5</v>
      </c>
      <c r="BQ360" s="143">
        <v>128.1</v>
      </c>
      <c r="BR360" s="145">
        <v>131.19999999999999</v>
      </c>
      <c r="BS360" s="145">
        <v>128.19999999999999</v>
      </c>
      <c r="BT360" s="145">
        <v>124.6</v>
      </c>
      <c r="BU360" s="145">
        <v>128.4</v>
      </c>
      <c r="BV360" s="145">
        <v>127.1</v>
      </c>
      <c r="BW360" s="145">
        <v>126.9</v>
      </c>
      <c r="BX360" s="145">
        <v>125.6</v>
      </c>
      <c r="BY360" s="145">
        <v>128</v>
      </c>
      <c r="BZ360" s="143">
        <v>126.1</v>
      </c>
      <c r="CA360" s="143">
        <v>125.9</v>
      </c>
      <c r="CB360" s="143">
        <v>125.9</v>
      </c>
      <c r="CC360" s="143">
        <v>124.6</v>
      </c>
      <c r="CD360" s="143">
        <v>124.8</v>
      </c>
      <c r="CE360" s="143">
        <v>126.2</v>
      </c>
      <c r="CF360" s="143">
        <v>120.2</v>
      </c>
      <c r="CG360" s="143">
        <v>125.1</v>
      </c>
      <c r="CH360" s="143">
        <v>127.1</v>
      </c>
      <c r="CI360" s="143">
        <v>134.1</v>
      </c>
      <c r="CJ360" s="146">
        <v>135.1</v>
      </c>
      <c r="CK360" s="146">
        <v>135.1</v>
      </c>
      <c r="CL360" s="146">
        <v>143.80000000000001</v>
      </c>
      <c r="CM360" s="147">
        <v>137.6</v>
      </c>
      <c r="CN360" s="147">
        <v>136.19999999999999</v>
      </c>
      <c r="CO360" s="147">
        <v>136.6</v>
      </c>
      <c r="CP360" s="148">
        <v>138.30000000000001</v>
      </c>
      <c r="CQ360" s="149">
        <v>145.6</v>
      </c>
      <c r="CR360" s="149">
        <v>150.9</v>
      </c>
      <c r="CS360" s="149">
        <v>146.69999999999999</v>
      </c>
      <c r="CT360" s="149">
        <v>146.6</v>
      </c>
      <c r="CU360" s="150">
        <v>146.5</v>
      </c>
      <c r="CV360" s="150">
        <v>146.6</v>
      </c>
      <c r="CW360" s="150">
        <v>141.80000000000001</v>
      </c>
      <c r="CX360" s="150">
        <v>146.4</v>
      </c>
      <c r="CY360" s="150">
        <v>147.6</v>
      </c>
      <c r="CZ360" s="150">
        <v>147.80000000000001</v>
      </c>
      <c r="DA360" s="150">
        <v>146.69999999999999</v>
      </c>
      <c r="DB360" s="151">
        <v>147.5</v>
      </c>
      <c r="DC360" s="151">
        <v>147.5</v>
      </c>
      <c r="DD360" s="151">
        <v>147.5</v>
      </c>
      <c r="DE360" s="151">
        <v>145.5</v>
      </c>
      <c r="DF360" s="151">
        <v>148.30000000000001</v>
      </c>
      <c r="DG360" s="151">
        <v>147.6</v>
      </c>
      <c r="DH360" s="151">
        <v>147.6</v>
      </c>
      <c r="DI360" s="151">
        <v>147.6</v>
      </c>
      <c r="DJ360" s="151">
        <v>150.30000000000001</v>
      </c>
      <c r="DK360" s="151">
        <v>149</v>
      </c>
      <c r="DL360" s="151">
        <v>150.9</v>
      </c>
      <c r="DM360" s="152">
        <v>151.9</v>
      </c>
      <c r="DN360" s="152">
        <v>151.80000000000001</v>
      </c>
      <c r="DO360" s="152">
        <v>153.5</v>
      </c>
      <c r="DP360" s="152">
        <v>154</v>
      </c>
      <c r="DQ360" s="152">
        <v>155.19999999999999</v>
      </c>
      <c r="DR360" s="152">
        <v>153.9</v>
      </c>
      <c r="DS360" s="152">
        <v>160.19999999999999</v>
      </c>
      <c r="DT360" s="152">
        <v>160</v>
      </c>
      <c r="DU360" s="152">
        <v>162.4</v>
      </c>
      <c r="DV360" s="152">
        <v>163.19999999999999</v>
      </c>
      <c r="DW360" s="152">
        <v>163.4</v>
      </c>
      <c r="DX360" s="152">
        <v>162.1</v>
      </c>
      <c r="DY360" s="152">
        <v>161.69999999999999</v>
      </c>
      <c r="DZ360" s="152">
        <v>161.69999999999999</v>
      </c>
      <c r="EA360" s="152">
        <v>163.1</v>
      </c>
      <c r="EB360" s="152">
        <v>162.4</v>
      </c>
      <c r="EC360" s="152">
        <v>160.1</v>
      </c>
      <c r="ED360" s="152">
        <v>159.19999999999999</v>
      </c>
      <c r="EE360" s="152">
        <v>158.9</v>
      </c>
      <c r="EF360" s="152">
        <v>159.19999999999999</v>
      </c>
      <c r="EG360" s="152">
        <v>159.9</v>
      </c>
      <c r="EH360" s="152">
        <v>158.30000000000001</v>
      </c>
      <c r="EI360" s="152">
        <v>151.30000000000001</v>
      </c>
      <c r="EJ360" s="152">
        <v>153.69999999999999</v>
      </c>
      <c r="EK360" s="152">
        <v>151.1</v>
      </c>
      <c r="EL360" s="152">
        <v>152.5</v>
      </c>
      <c r="EM360" s="152">
        <v>154.6</v>
      </c>
      <c r="EN360" s="152">
        <v>155.19999999999999</v>
      </c>
      <c r="EO360" s="152">
        <v>150.30000000000001</v>
      </c>
      <c r="EP360" s="152">
        <v>151.69999999999999</v>
      </c>
      <c r="EQ360" s="152">
        <v>150.19999999999999</v>
      </c>
      <c r="ER360" s="152">
        <v>150.9</v>
      </c>
      <c r="ES360" s="152">
        <v>150.9</v>
      </c>
      <c r="ET360" s="152">
        <v>152.19999999999999</v>
      </c>
      <c r="EU360" s="152">
        <v>152.19999999999999</v>
      </c>
      <c r="EV360" s="152">
        <v>151.9</v>
      </c>
      <c r="EW360" s="152">
        <v>151</v>
      </c>
    </row>
    <row r="361" spans="1:153">
      <c r="A361" s="141" t="s">
        <v>7756</v>
      </c>
      <c r="B361" s="141" t="s">
        <v>7757</v>
      </c>
      <c r="C361" s="142">
        <v>0.29985000000000001</v>
      </c>
      <c r="D361" s="143">
        <v>111.8</v>
      </c>
      <c r="E361" s="143">
        <v>110.5</v>
      </c>
      <c r="F361" s="143">
        <v>112.5</v>
      </c>
      <c r="G361" s="143">
        <v>111.6</v>
      </c>
      <c r="H361" s="143">
        <v>111.6</v>
      </c>
      <c r="I361" s="143">
        <v>111.5</v>
      </c>
      <c r="J361" s="143">
        <v>114.7</v>
      </c>
      <c r="K361" s="143">
        <v>113.7</v>
      </c>
      <c r="L361" s="143">
        <v>111.5</v>
      </c>
      <c r="M361" s="143">
        <v>118</v>
      </c>
      <c r="N361" s="143">
        <v>114.4</v>
      </c>
      <c r="O361" s="143">
        <v>116.2</v>
      </c>
      <c r="P361" s="143">
        <v>119.9</v>
      </c>
      <c r="Q361" s="143">
        <v>117.5</v>
      </c>
      <c r="R361" s="143">
        <v>113.3</v>
      </c>
      <c r="S361" s="143">
        <v>118.3</v>
      </c>
      <c r="T361" s="143">
        <v>119.1</v>
      </c>
      <c r="U361" s="143">
        <v>121.7</v>
      </c>
      <c r="V361" s="143">
        <v>122.2</v>
      </c>
      <c r="W361" s="143">
        <v>120.1</v>
      </c>
      <c r="X361" s="143">
        <v>120.3</v>
      </c>
      <c r="Y361" s="143">
        <v>125.8</v>
      </c>
      <c r="Z361" s="143">
        <v>121.3</v>
      </c>
      <c r="AA361" s="143">
        <v>120.6</v>
      </c>
      <c r="AB361" s="143">
        <v>122.6</v>
      </c>
      <c r="AC361" s="143">
        <v>124.6</v>
      </c>
      <c r="AD361" s="143">
        <v>125.6</v>
      </c>
      <c r="AE361" s="143">
        <v>127.5</v>
      </c>
      <c r="AF361" s="143">
        <v>127.2</v>
      </c>
      <c r="AG361" s="143">
        <v>128.5</v>
      </c>
      <c r="AH361" s="143">
        <v>124.7</v>
      </c>
      <c r="AI361" s="143">
        <v>129.19999999999999</v>
      </c>
      <c r="AJ361" s="143">
        <v>130</v>
      </c>
      <c r="AK361" s="143">
        <v>136.5</v>
      </c>
      <c r="AL361" s="143">
        <v>139.1</v>
      </c>
      <c r="AM361" s="143">
        <v>133.5</v>
      </c>
      <c r="AN361" s="143">
        <v>140.1</v>
      </c>
      <c r="AO361" s="143">
        <v>134.4</v>
      </c>
      <c r="AP361" s="143">
        <v>139.5</v>
      </c>
      <c r="AQ361" s="143">
        <v>142.6</v>
      </c>
      <c r="AR361" s="143">
        <v>144.5</v>
      </c>
      <c r="AS361" s="143">
        <v>146.30000000000001</v>
      </c>
      <c r="AT361" s="143">
        <v>145.69999999999999</v>
      </c>
      <c r="AU361" s="143">
        <v>146.30000000000001</v>
      </c>
      <c r="AV361" s="143">
        <v>147.4</v>
      </c>
      <c r="AW361" s="143">
        <v>147.9</v>
      </c>
      <c r="AX361" s="143">
        <v>148.30000000000001</v>
      </c>
      <c r="AY361" s="143">
        <v>147.9</v>
      </c>
      <c r="AZ361" s="143">
        <v>148.9</v>
      </c>
      <c r="BA361" s="143">
        <v>148.5</v>
      </c>
      <c r="BB361" s="143">
        <v>148.30000000000001</v>
      </c>
      <c r="BC361" s="143">
        <v>149.80000000000001</v>
      </c>
      <c r="BD361" s="143">
        <v>149.6</v>
      </c>
      <c r="BE361" s="143">
        <v>149.6</v>
      </c>
      <c r="BF361" s="143">
        <v>149.6</v>
      </c>
      <c r="BG361" s="143">
        <v>150.4</v>
      </c>
      <c r="BH361" s="143">
        <v>151.30000000000001</v>
      </c>
      <c r="BI361" s="143">
        <v>155.30000000000001</v>
      </c>
      <c r="BJ361" s="143">
        <v>155.69999999999999</v>
      </c>
      <c r="BK361" s="144">
        <v>156.30000000000001</v>
      </c>
      <c r="BL361" s="143">
        <v>155.4</v>
      </c>
      <c r="BM361" s="143">
        <v>155.4</v>
      </c>
      <c r="BN361" s="143">
        <v>157.19999999999999</v>
      </c>
      <c r="BO361" s="143">
        <v>157.9</v>
      </c>
      <c r="BP361" s="143">
        <v>158.69999999999999</v>
      </c>
      <c r="BQ361" s="143">
        <v>158.4</v>
      </c>
      <c r="BR361" s="145">
        <v>154.9</v>
      </c>
      <c r="BS361" s="145">
        <v>156.6</v>
      </c>
      <c r="BT361" s="145">
        <v>156.9</v>
      </c>
      <c r="BU361" s="145">
        <v>158.30000000000001</v>
      </c>
      <c r="BV361" s="145">
        <v>158.69999999999999</v>
      </c>
      <c r="BW361" s="145">
        <v>158.6</v>
      </c>
      <c r="BX361" s="145">
        <v>157.4</v>
      </c>
      <c r="BY361" s="145">
        <v>163.5</v>
      </c>
      <c r="BZ361" s="143">
        <v>163.6</v>
      </c>
      <c r="CA361" s="143">
        <v>162.9</v>
      </c>
      <c r="CB361" s="143">
        <v>165.9</v>
      </c>
      <c r="CC361" s="143">
        <v>163.30000000000001</v>
      </c>
      <c r="CD361" s="143">
        <v>161.5</v>
      </c>
      <c r="CE361" s="143">
        <v>160.9</v>
      </c>
      <c r="CF361" s="143">
        <v>160.80000000000001</v>
      </c>
      <c r="CG361" s="143">
        <v>161.6</v>
      </c>
      <c r="CH361" s="143">
        <v>161.9</v>
      </c>
      <c r="CI361" s="143">
        <v>161.9</v>
      </c>
      <c r="CJ361" s="146">
        <v>164.7</v>
      </c>
      <c r="CK361" s="146">
        <v>164.9</v>
      </c>
      <c r="CL361" s="146">
        <v>163.4</v>
      </c>
      <c r="CM361" s="147">
        <v>166</v>
      </c>
      <c r="CN361" s="147">
        <v>165.9</v>
      </c>
      <c r="CO361" s="147">
        <v>167.8</v>
      </c>
      <c r="CP361" s="148">
        <v>167.1</v>
      </c>
      <c r="CQ361" s="149">
        <v>164.2</v>
      </c>
      <c r="CR361" s="149">
        <v>164.5</v>
      </c>
      <c r="CS361" s="149">
        <v>165.8</v>
      </c>
      <c r="CT361" s="149">
        <v>164.7</v>
      </c>
      <c r="CU361" s="150">
        <v>167.7</v>
      </c>
      <c r="CV361" s="150">
        <v>168.5</v>
      </c>
      <c r="CW361" s="150">
        <v>166.7</v>
      </c>
      <c r="CX361" s="150">
        <v>167.1</v>
      </c>
      <c r="CY361" s="150">
        <v>168.3</v>
      </c>
      <c r="CZ361" s="150">
        <v>167.2</v>
      </c>
      <c r="DA361" s="150">
        <v>172.7</v>
      </c>
      <c r="DB361" s="151">
        <v>172.2</v>
      </c>
      <c r="DC361" s="151">
        <v>171.2</v>
      </c>
      <c r="DD361" s="151">
        <v>174.8</v>
      </c>
      <c r="DE361" s="151">
        <v>172.9</v>
      </c>
      <c r="DF361" s="151">
        <v>171.6</v>
      </c>
      <c r="DG361" s="151">
        <v>168.3</v>
      </c>
      <c r="DH361" s="151">
        <v>165.8</v>
      </c>
      <c r="DI361" s="151">
        <v>170.3</v>
      </c>
      <c r="DJ361" s="151">
        <v>169.1</v>
      </c>
      <c r="DK361" s="151">
        <v>172.2</v>
      </c>
      <c r="DL361" s="151">
        <v>171.5</v>
      </c>
      <c r="DM361" s="152">
        <v>169.5</v>
      </c>
      <c r="DN361" s="152">
        <v>172.7</v>
      </c>
      <c r="DO361" s="152">
        <v>170.9</v>
      </c>
      <c r="DP361" s="152">
        <v>175.7</v>
      </c>
      <c r="DQ361" s="152">
        <v>180.1</v>
      </c>
      <c r="DR361" s="152">
        <v>175.6</v>
      </c>
      <c r="DS361" s="152">
        <v>179.7</v>
      </c>
      <c r="DT361" s="152">
        <v>188.2</v>
      </c>
      <c r="DU361" s="152">
        <v>185.1</v>
      </c>
      <c r="DV361" s="152">
        <v>184</v>
      </c>
      <c r="DW361" s="152">
        <v>183.1</v>
      </c>
      <c r="DX361" s="152">
        <v>183.2</v>
      </c>
      <c r="DY361" s="152">
        <v>183.2</v>
      </c>
      <c r="DZ361" s="152">
        <v>189.3</v>
      </c>
      <c r="EA361" s="152">
        <v>188.3</v>
      </c>
      <c r="EB361" s="152">
        <v>191.3</v>
      </c>
      <c r="EC361" s="152">
        <v>196.4</v>
      </c>
      <c r="ED361" s="152">
        <v>196.3</v>
      </c>
      <c r="EE361" s="152">
        <v>195.1</v>
      </c>
      <c r="EF361" s="152">
        <v>192.5</v>
      </c>
      <c r="EG361" s="152">
        <v>192.6</v>
      </c>
      <c r="EH361" s="152">
        <v>194</v>
      </c>
      <c r="EI361" s="152">
        <v>196.5</v>
      </c>
      <c r="EJ361" s="152">
        <v>199</v>
      </c>
      <c r="EK361" s="152">
        <v>197.4</v>
      </c>
      <c r="EL361" s="152">
        <v>199</v>
      </c>
      <c r="EM361" s="152">
        <v>197.5</v>
      </c>
      <c r="EN361" s="152">
        <v>199</v>
      </c>
      <c r="EO361" s="152">
        <v>199.3</v>
      </c>
      <c r="EP361" s="152">
        <v>198.2</v>
      </c>
      <c r="EQ361" s="152">
        <v>196.3</v>
      </c>
      <c r="ER361" s="152">
        <v>196.8</v>
      </c>
      <c r="ES361" s="152">
        <v>197.2</v>
      </c>
      <c r="ET361" s="152">
        <v>195.9</v>
      </c>
      <c r="EU361" s="152">
        <v>198.5</v>
      </c>
      <c r="EV361" s="152">
        <v>197.2</v>
      </c>
      <c r="EW361" s="152">
        <v>196.4</v>
      </c>
    </row>
    <row r="362" spans="1:153">
      <c r="A362" s="141" t="s">
        <v>7758</v>
      </c>
      <c r="B362" s="141" t="s">
        <v>7759</v>
      </c>
      <c r="C362" s="142">
        <v>2.97E-3</v>
      </c>
      <c r="D362" s="143">
        <v>98.3</v>
      </c>
      <c r="E362" s="143">
        <v>69</v>
      </c>
      <c r="F362" s="143">
        <v>70</v>
      </c>
      <c r="G362" s="143">
        <v>71.8</v>
      </c>
      <c r="H362" s="143">
        <v>70.900000000000006</v>
      </c>
      <c r="I362" s="143">
        <v>72.2</v>
      </c>
      <c r="J362" s="143">
        <v>70.7</v>
      </c>
      <c r="K362" s="143">
        <v>82.7</v>
      </c>
      <c r="L362" s="143">
        <v>63.8</v>
      </c>
      <c r="M362" s="143">
        <v>66.5</v>
      </c>
      <c r="N362" s="143">
        <v>71.3</v>
      </c>
      <c r="O362" s="143">
        <v>83</v>
      </c>
      <c r="P362" s="143">
        <v>100.4</v>
      </c>
      <c r="Q362" s="143">
        <v>69.599999999999994</v>
      </c>
      <c r="R362" s="143">
        <v>75.8</v>
      </c>
      <c r="S362" s="143">
        <v>68</v>
      </c>
      <c r="T362" s="143">
        <v>85.6</v>
      </c>
      <c r="U362" s="143">
        <v>88.5</v>
      </c>
      <c r="V362" s="143">
        <v>90.9</v>
      </c>
      <c r="W362" s="143">
        <v>91.4</v>
      </c>
      <c r="X362" s="143">
        <v>66.099999999999994</v>
      </c>
      <c r="Y362" s="143">
        <v>93.8</v>
      </c>
      <c r="Z362" s="143">
        <v>74.599999999999994</v>
      </c>
      <c r="AA362" s="143">
        <v>102.9</v>
      </c>
      <c r="AB362" s="143">
        <v>86</v>
      </c>
      <c r="AC362" s="143">
        <v>87.1</v>
      </c>
      <c r="AD362" s="143">
        <v>82</v>
      </c>
      <c r="AE362" s="143">
        <v>75.900000000000006</v>
      </c>
      <c r="AF362" s="143">
        <v>72.599999999999994</v>
      </c>
      <c r="AG362" s="143">
        <v>102.2</v>
      </c>
      <c r="AH362" s="143">
        <v>113.9</v>
      </c>
      <c r="AI362" s="143">
        <v>101.8</v>
      </c>
      <c r="AJ362" s="143">
        <v>102.2</v>
      </c>
      <c r="AK362" s="143">
        <v>85.1</v>
      </c>
      <c r="AL362" s="143">
        <v>102</v>
      </c>
      <c r="AM362" s="143">
        <v>107.8</v>
      </c>
      <c r="AN362" s="143">
        <v>99.7</v>
      </c>
      <c r="AO362" s="143">
        <v>99.7</v>
      </c>
      <c r="AP362" s="143">
        <v>103.5</v>
      </c>
      <c r="AQ362" s="143">
        <v>105</v>
      </c>
      <c r="AR362" s="143">
        <v>105.6</v>
      </c>
      <c r="AS362" s="143">
        <v>106.3</v>
      </c>
      <c r="AT362" s="143">
        <v>105.5</v>
      </c>
      <c r="AU362" s="143">
        <v>83.1</v>
      </c>
      <c r="AV362" s="143">
        <v>80.900000000000006</v>
      </c>
      <c r="AW362" s="143">
        <v>79.400000000000006</v>
      </c>
      <c r="AX362" s="143">
        <v>81.099999999999994</v>
      </c>
      <c r="AY362" s="143">
        <v>80.599999999999994</v>
      </c>
      <c r="AZ362" s="143">
        <v>82.9</v>
      </c>
      <c r="BA362" s="143">
        <v>83.9</v>
      </c>
      <c r="BB362" s="143">
        <v>86.1</v>
      </c>
      <c r="BC362" s="143">
        <v>112.5</v>
      </c>
      <c r="BD362" s="143">
        <v>109.1</v>
      </c>
      <c r="BE362" s="143">
        <v>111</v>
      </c>
      <c r="BF362" s="143">
        <v>107.6</v>
      </c>
      <c r="BG362" s="143">
        <v>108.6</v>
      </c>
      <c r="BH362" s="143">
        <v>113.4</v>
      </c>
      <c r="BI362" s="143">
        <v>109.3</v>
      </c>
      <c r="BJ362" s="143">
        <v>110.5</v>
      </c>
      <c r="BK362" s="144">
        <v>113.2</v>
      </c>
      <c r="BL362" s="143">
        <v>113.2</v>
      </c>
      <c r="BM362" s="143">
        <v>115.9</v>
      </c>
      <c r="BN362" s="143">
        <v>112.9</v>
      </c>
      <c r="BO362" s="143">
        <v>108.6</v>
      </c>
      <c r="BP362" s="143">
        <v>109.9</v>
      </c>
      <c r="BQ362" s="143">
        <v>112.9</v>
      </c>
      <c r="BR362" s="145">
        <v>113.1</v>
      </c>
      <c r="BS362" s="145">
        <v>109.5</v>
      </c>
      <c r="BT362" s="145">
        <v>106.1</v>
      </c>
      <c r="BU362" s="145">
        <v>110.3</v>
      </c>
      <c r="BV362" s="145">
        <v>113.5</v>
      </c>
      <c r="BW362" s="145">
        <v>116.3</v>
      </c>
      <c r="BX362" s="145">
        <v>116.7</v>
      </c>
      <c r="BY362" s="145">
        <v>115.6</v>
      </c>
      <c r="BZ362" s="143">
        <v>116.5</v>
      </c>
      <c r="CA362" s="143">
        <v>118.2</v>
      </c>
      <c r="CB362" s="143">
        <v>118</v>
      </c>
      <c r="CC362" s="143">
        <v>114.2</v>
      </c>
      <c r="CD362" s="143">
        <v>115.6</v>
      </c>
      <c r="CE362" s="143">
        <v>120.6</v>
      </c>
      <c r="CF362" s="143">
        <v>116.7</v>
      </c>
      <c r="CG362" s="143">
        <v>109.1</v>
      </c>
      <c r="CH362" s="143">
        <v>112.6</v>
      </c>
      <c r="CI362" s="143">
        <v>118.9</v>
      </c>
      <c r="CJ362" s="146">
        <v>118.6</v>
      </c>
      <c r="CK362" s="146">
        <v>118.6</v>
      </c>
      <c r="CL362" s="146">
        <v>118.3</v>
      </c>
      <c r="CM362" s="147">
        <v>117</v>
      </c>
      <c r="CN362" s="147">
        <v>116.5</v>
      </c>
      <c r="CO362" s="147">
        <v>117</v>
      </c>
      <c r="CP362" s="148">
        <v>116.5</v>
      </c>
      <c r="CQ362" s="149">
        <v>114.4</v>
      </c>
      <c r="CR362" s="149">
        <v>116.2</v>
      </c>
      <c r="CS362" s="149">
        <v>116.3</v>
      </c>
      <c r="CT362" s="149">
        <v>114.8</v>
      </c>
      <c r="CU362" s="150">
        <v>115.8</v>
      </c>
      <c r="CV362" s="150">
        <v>115.1</v>
      </c>
      <c r="CW362" s="150">
        <v>114.7</v>
      </c>
      <c r="CX362" s="150">
        <v>111.6</v>
      </c>
      <c r="CY362" s="150">
        <v>116</v>
      </c>
      <c r="CZ362" s="150">
        <v>117.2</v>
      </c>
      <c r="DA362" s="150">
        <v>116.5</v>
      </c>
      <c r="DB362" s="151">
        <v>112.9</v>
      </c>
      <c r="DC362" s="151">
        <v>114.7</v>
      </c>
      <c r="DD362" s="151">
        <v>113.3</v>
      </c>
      <c r="DE362" s="151">
        <v>118.2</v>
      </c>
      <c r="DF362" s="151">
        <v>114.6</v>
      </c>
      <c r="DG362" s="151">
        <v>119.4</v>
      </c>
      <c r="DH362" s="151">
        <v>120.4</v>
      </c>
      <c r="DI362" s="151">
        <v>116.2</v>
      </c>
      <c r="DJ362" s="151">
        <v>116.5</v>
      </c>
      <c r="DK362" s="151">
        <v>118.9</v>
      </c>
      <c r="DL362" s="151">
        <v>118.9</v>
      </c>
      <c r="DM362" s="152">
        <v>112.4</v>
      </c>
      <c r="DN362" s="152">
        <v>119.2</v>
      </c>
      <c r="DO362" s="152">
        <v>121.7</v>
      </c>
      <c r="DP362" s="152">
        <v>121.7</v>
      </c>
      <c r="DQ362" s="152">
        <v>117.7</v>
      </c>
      <c r="DR362" s="152">
        <v>122</v>
      </c>
      <c r="DS362" s="152">
        <v>122.4</v>
      </c>
      <c r="DT362" s="152">
        <v>122.8</v>
      </c>
      <c r="DU362" s="152">
        <v>124.4</v>
      </c>
      <c r="DV362" s="152">
        <v>121</v>
      </c>
      <c r="DW362" s="152">
        <v>121.7</v>
      </c>
      <c r="DX362" s="152">
        <v>118.4</v>
      </c>
      <c r="DY362" s="152">
        <v>119.4</v>
      </c>
      <c r="DZ362" s="152">
        <v>117.6</v>
      </c>
      <c r="EA362" s="152">
        <v>114</v>
      </c>
      <c r="EB362" s="152">
        <v>120.7</v>
      </c>
      <c r="EC362" s="152">
        <v>112.8</v>
      </c>
      <c r="ED362" s="152">
        <v>115.6</v>
      </c>
      <c r="EE362" s="152">
        <v>117.7</v>
      </c>
      <c r="EF362" s="152">
        <v>127.5</v>
      </c>
      <c r="EG362" s="152">
        <v>129.30000000000001</v>
      </c>
      <c r="EH362" s="152">
        <v>128.30000000000001</v>
      </c>
      <c r="EI362" s="152">
        <v>126.3</v>
      </c>
      <c r="EJ362" s="152">
        <v>130.5</v>
      </c>
      <c r="EK362" s="152">
        <v>128.1</v>
      </c>
      <c r="EL362" s="152">
        <v>129.30000000000001</v>
      </c>
      <c r="EM362" s="152">
        <v>127.2</v>
      </c>
      <c r="EN362" s="152">
        <v>125</v>
      </c>
      <c r="EO362" s="152">
        <v>133.1</v>
      </c>
      <c r="EP362" s="152">
        <v>122.1</v>
      </c>
      <c r="EQ362" s="152">
        <v>127.3</v>
      </c>
      <c r="ER362" s="152">
        <v>126.6</v>
      </c>
      <c r="ES362" s="152">
        <v>123.8</v>
      </c>
      <c r="ET362" s="152">
        <v>124.7</v>
      </c>
      <c r="EU362" s="152">
        <v>119.6</v>
      </c>
      <c r="EV362" s="152">
        <v>126</v>
      </c>
      <c r="EW362" s="152">
        <v>124.3</v>
      </c>
    </row>
    <row r="363" spans="1:153">
      <c r="A363" s="141" t="s">
        <v>7760</v>
      </c>
      <c r="B363" s="141" t="s">
        <v>7761</v>
      </c>
      <c r="C363" s="142">
        <v>1.8460000000000001E-2</v>
      </c>
      <c r="D363" s="143">
        <v>89.3</v>
      </c>
      <c r="E363" s="143">
        <v>86.2</v>
      </c>
      <c r="F363" s="143">
        <v>93</v>
      </c>
      <c r="G363" s="143">
        <v>105.8</v>
      </c>
      <c r="H363" s="143">
        <v>95.8</v>
      </c>
      <c r="I363" s="143">
        <v>100.2</v>
      </c>
      <c r="J363" s="143">
        <v>104.5</v>
      </c>
      <c r="K363" s="143">
        <v>94.7</v>
      </c>
      <c r="L363" s="143">
        <v>105.6</v>
      </c>
      <c r="M363" s="143">
        <v>85.3</v>
      </c>
      <c r="N363" s="143">
        <v>102.1</v>
      </c>
      <c r="O363" s="143">
        <v>107.4</v>
      </c>
      <c r="P363" s="143">
        <v>98.4</v>
      </c>
      <c r="Q363" s="143">
        <v>108.3</v>
      </c>
      <c r="R363" s="143">
        <v>94.7</v>
      </c>
      <c r="S363" s="143">
        <v>94.5</v>
      </c>
      <c r="T363" s="143">
        <v>105</v>
      </c>
      <c r="U363" s="143">
        <v>93.1</v>
      </c>
      <c r="V363" s="143">
        <v>96.7</v>
      </c>
      <c r="W363" s="143">
        <v>96.6</v>
      </c>
      <c r="X363" s="143">
        <v>96.1</v>
      </c>
      <c r="Y363" s="143">
        <v>98</v>
      </c>
      <c r="Z363" s="143">
        <v>96.4</v>
      </c>
      <c r="AA363" s="143">
        <v>86.7</v>
      </c>
      <c r="AB363" s="143">
        <v>93.5</v>
      </c>
      <c r="AC363" s="143">
        <v>89.6</v>
      </c>
      <c r="AD363" s="143">
        <v>96.6</v>
      </c>
      <c r="AE363" s="143">
        <v>94.8</v>
      </c>
      <c r="AF363" s="143">
        <v>97.3</v>
      </c>
      <c r="AG363" s="143">
        <v>104.6</v>
      </c>
      <c r="AH363" s="143">
        <v>93.6</v>
      </c>
      <c r="AI363" s="143">
        <v>89.9</v>
      </c>
      <c r="AJ363" s="143">
        <v>104.4</v>
      </c>
      <c r="AK363" s="143">
        <v>97.9</v>
      </c>
      <c r="AL363" s="143">
        <v>97.6</v>
      </c>
      <c r="AM363" s="143">
        <v>100.1</v>
      </c>
      <c r="AN363" s="143">
        <v>98</v>
      </c>
      <c r="AO363" s="143">
        <v>104.8</v>
      </c>
      <c r="AP363" s="143">
        <v>92.1</v>
      </c>
      <c r="AQ363" s="143">
        <v>88.7</v>
      </c>
      <c r="AR363" s="143">
        <v>94.4</v>
      </c>
      <c r="AS363" s="143">
        <v>84.9</v>
      </c>
      <c r="AT363" s="143">
        <v>87.6</v>
      </c>
      <c r="AU363" s="143">
        <v>98.5</v>
      </c>
      <c r="AV363" s="143">
        <v>86.4</v>
      </c>
      <c r="AW363" s="143">
        <v>89.8</v>
      </c>
      <c r="AX363" s="143">
        <v>99.8</v>
      </c>
      <c r="AY363" s="143">
        <v>92.3</v>
      </c>
      <c r="AZ363" s="143">
        <v>87.6</v>
      </c>
      <c r="BA363" s="143">
        <v>93.2</v>
      </c>
      <c r="BB363" s="143">
        <v>90.2</v>
      </c>
      <c r="BC363" s="143">
        <v>82</v>
      </c>
      <c r="BD363" s="143">
        <v>85.9</v>
      </c>
      <c r="BE363" s="143">
        <v>85.7</v>
      </c>
      <c r="BF363" s="143">
        <v>80.2</v>
      </c>
      <c r="BG363" s="143">
        <v>90.5</v>
      </c>
      <c r="BH363" s="143">
        <v>84.3</v>
      </c>
      <c r="BI363" s="143">
        <v>93.3</v>
      </c>
      <c r="BJ363" s="143">
        <v>88.6</v>
      </c>
      <c r="BK363" s="144">
        <v>89.3</v>
      </c>
      <c r="BL363" s="143">
        <v>90.5</v>
      </c>
      <c r="BM363" s="143">
        <v>90.5</v>
      </c>
      <c r="BN363" s="143">
        <v>88.6</v>
      </c>
      <c r="BO363" s="143">
        <v>88.8</v>
      </c>
      <c r="BP363" s="143">
        <v>88.2</v>
      </c>
      <c r="BQ363" s="143">
        <v>88.2</v>
      </c>
      <c r="BR363" s="145">
        <v>88.2</v>
      </c>
      <c r="BS363" s="145">
        <v>88.1</v>
      </c>
      <c r="BT363" s="145">
        <v>88.7</v>
      </c>
      <c r="BU363" s="145">
        <v>88.7</v>
      </c>
      <c r="BV363" s="145">
        <v>88.7</v>
      </c>
      <c r="BW363" s="145">
        <v>87.9</v>
      </c>
      <c r="BX363" s="145">
        <v>88.1</v>
      </c>
      <c r="BY363" s="145">
        <v>88.5</v>
      </c>
      <c r="BZ363" s="143">
        <v>87.8</v>
      </c>
      <c r="CA363" s="143">
        <v>88.5</v>
      </c>
      <c r="CB363" s="143">
        <v>87.1</v>
      </c>
      <c r="CC363" s="143">
        <v>88.7</v>
      </c>
      <c r="CD363" s="143">
        <v>91.6</v>
      </c>
      <c r="CE363" s="143">
        <v>92.8</v>
      </c>
      <c r="CF363" s="143">
        <v>92</v>
      </c>
      <c r="CG363" s="143">
        <v>91</v>
      </c>
      <c r="CH363" s="143">
        <v>91.1</v>
      </c>
      <c r="CI363" s="143">
        <v>90.8</v>
      </c>
      <c r="CJ363" s="146">
        <v>91.1</v>
      </c>
      <c r="CK363" s="146">
        <v>89.3</v>
      </c>
      <c r="CL363" s="146">
        <v>90.2</v>
      </c>
      <c r="CM363" s="147">
        <v>91.7</v>
      </c>
      <c r="CN363" s="147">
        <v>97.4</v>
      </c>
      <c r="CO363" s="147">
        <v>91.4</v>
      </c>
      <c r="CP363" s="148">
        <v>92</v>
      </c>
      <c r="CQ363" s="149">
        <v>91.4</v>
      </c>
      <c r="CR363" s="149">
        <v>92.6</v>
      </c>
      <c r="CS363" s="149">
        <v>90.9</v>
      </c>
      <c r="CT363" s="149">
        <v>90</v>
      </c>
      <c r="CU363" s="150">
        <v>89</v>
      </c>
      <c r="CV363" s="150">
        <v>89.7</v>
      </c>
      <c r="CW363" s="150">
        <v>90</v>
      </c>
      <c r="CX363" s="150">
        <v>91</v>
      </c>
      <c r="CY363" s="150">
        <v>89.8</v>
      </c>
      <c r="CZ363" s="150">
        <v>90.1</v>
      </c>
      <c r="DA363" s="150">
        <v>88.7</v>
      </c>
      <c r="DB363" s="151">
        <v>89</v>
      </c>
      <c r="DC363" s="151">
        <v>89.7</v>
      </c>
      <c r="DD363" s="151">
        <v>89.5</v>
      </c>
      <c r="DE363" s="151">
        <v>88.7</v>
      </c>
      <c r="DF363" s="151">
        <v>88.8</v>
      </c>
      <c r="DG363" s="151">
        <v>89.8</v>
      </c>
      <c r="DH363" s="151">
        <v>90.7</v>
      </c>
      <c r="DI363" s="151">
        <v>93.2</v>
      </c>
      <c r="DJ363" s="151">
        <v>91.6</v>
      </c>
      <c r="DK363" s="151">
        <v>91.2</v>
      </c>
      <c r="DL363" s="151">
        <v>92.6</v>
      </c>
      <c r="DM363" s="152">
        <v>94.3</v>
      </c>
      <c r="DN363" s="152">
        <v>94.4</v>
      </c>
      <c r="DO363" s="152">
        <v>96.5</v>
      </c>
      <c r="DP363" s="152">
        <v>97.1</v>
      </c>
      <c r="DQ363" s="152">
        <v>96.3</v>
      </c>
      <c r="DR363" s="152">
        <v>97.3</v>
      </c>
      <c r="DS363" s="152">
        <v>99</v>
      </c>
      <c r="DT363" s="152">
        <v>98.7</v>
      </c>
      <c r="DU363" s="152">
        <v>100.3</v>
      </c>
      <c r="DV363" s="152">
        <v>102</v>
      </c>
      <c r="DW363" s="152">
        <v>102.5</v>
      </c>
      <c r="DX363" s="152">
        <v>103.6</v>
      </c>
      <c r="DY363" s="152">
        <v>102.5</v>
      </c>
      <c r="DZ363" s="152">
        <v>101.5</v>
      </c>
      <c r="EA363" s="152">
        <v>102.2</v>
      </c>
      <c r="EB363" s="152">
        <v>100.9</v>
      </c>
      <c r="EC363" s="152">
        <v>102.5</v>
      </c>
      <c r="ED363" s="152">
        <v>102.9</v>
      </c>
      <c r="EE363" s="152">
        <v>101.3</v>
      </c>
      <c r="EF363" s="152">
        <v>101.3</v>
      </c>
      <c r="EG363" s="152">
        <v>103.5</v>
      </c>
      <c r="EH363" s="152">
        <v>104.3</v>
      </c>
      <c r="EI363" s="152">
        <v>104.5</v>
      </c>
      <c r="EJ363" s="152">
        <v>104.4</v>
      </c>
      <c r="EK363" s="152">
        <v>104.6</v>
      </c>
      <c r="EL363" s="152">
        <v>104.4</v>
      </c>
      <c r="EM363" s="152">
        <v>104.3</v>
      </c>
      <c r="EN363" s="152">
        <v>105.7</v>
      </c>
      <c r="EO363" s="152">
        <v>105.1</v>
      </c>
      <c r="EP363" s="152">
        <v>105.1</v>
      </c>
      <c r="EQ363" s="152">
        <v>104.7</v>
      </c>
      <c r="ER363" s="152">
        <v>104.9</v>
      </c>
      <c r="ES363" s="152">
        <v>104.6</v>
      </c>
      <c r="ET363" s="152">
        <v>105.5</v>
      </c>
      <c r="EU363" s="152">
        <v>105.4</v>
      </c>
      <c r="EV363" s="152">
        <v>105.7</v>
      </c>
      <c r="EW363" s="152">
        <v>105.5</v>
      </c>
    </row>
    <row r="364" spans="1:153">
      <c r="A364" s="141" t="s">
        <v>7762</v>
      </c>
      <c r="B364" s="141" t="s">
        <v>7763</v>
      </c>
      <c r="C364" s="142">
        <v>6.4650499999999997</v>
      </c>
      <c r="D364" s="143">
        <v>105.6</v>
      </c>
      <c r="E364" s="143">
        <v>106.8</v>
      </c>
      <c r="F364" s="143">
        <v>107.4</v>
      </c>
      <c r="G364" s="143">
        <v>107.8</v>
      </c>
      <c r="H364" s="143">
        <v>108.5</v>
      </c>
      <c r="I364" s="143">
        <v>108.7</v>
      </c>
      <c r="J364" s="143">
        <v>108.5</v>
      </c>
      <c r="K364" s="143">
        <v>108.6</v>
      </c>
      <c r="L364" s="143">
        <v>108.9</v>
      </c>
      <c r="M364" s="143">
        <v>109.4</v>
      </c>
      <c r="N364" s="143">
        <v>109.5</v>
      </c>
      <c r="O364" s="143">
        <v>109.8</v>
      </c>
      <c r="P364" s="143">
        <v>110.1</v>
      </c>
      <c r="Q364" s="143">
        <v>110</v>
      </c>
      <c r="R364" s="143">
        <v>110.9</v>
      </c>
      <c r="S364" s="143">
        <v>112.1</v>
      </c>
      <c r="T364" s="143">
        <v>112.8</v>
      </c>
      <c r="U364" s="143">
        <v>114.3</v>
      </c>
      <c r="V364" s="143">
        <v>114.3</v>
      </c>
      <c r="W364" s="143">
        <v>114.3</v>
      </c>
      <c r="X364" s="143">
        <v>114.7</v>
      </c>
      <c r="Y364" s="143">
        <v>114.8</v>
      </c>
      <c r="Z364" s="143">
        <v>115.4</v>
      </c>
      <c r="AA364" s="143">
        <v>116.2</v>
      </c>
      <c r="AB364" s="143">
        <v>116.4</v>
      </c>
      <c r="AC364" s="143">
        <v>116.6</v>
      </c>
      <c r="AD364" s="143">
        <v>116.8</v>
      </c>
      <c r="AE364" s="143">
        <v>117.2</v>
      </c>
      <c r="AF364" s="143">
        <v>117.6</v>
      </c>
      <c r="AG364" s="143">
        <v>118.1</v>
      </c>
      <c r="AH364" s="143">
        <v>117.4</v>
      </c>
      <c r="AI364" s="143">
        <v>117.2</v>
      </c>
      <c r="AJ364" s="143">
        <v>115.1</v>
      </c>
      <c r="AK364" s="143">
        <v>113.9</v>
      </c>
      <c r="AL364" s="143">
        <v>113</v>
      </c>
      <c r="AM364" s="143">
        <v>113.8</v>
      </c>
      <c r="AN364" s="143">
        <v>113.9</v>
      </c>
      <c r="AO364" s="143">
        <v>114.6</v>
      </c>
      <c r="AP364" s="143">
        <v>114.5</v>
      </c>
      <c r="AQ364" s="143">
        <v>114.2</v>
      </c>
      <c r="AR364" s="143">
        <v>113.4</v>
      </c>
      <c r="AS364" s="143">
        <v>113</v>
      </c>
      <c r="AT364" s="143">
        <v>112.6</v>
      </c>
      <c r="AU364" s="143">
        <v>111.9</v>
      </c>
      <c r="AV364" s="143">
        <v>111.1</v>
      </c>
      <c r="AW364" s="143">
        <v>110.8</v>
      </c>
      <c r="AX364" s="143">
        <v>110.6</v>
      </c>
      <c r="AY364" s="143">
        <v>110.9</v>
      </c>
      <c r="AZ364" s="143">
        <v>111.5</v>
      </c>
      <c r="BA364" s="143">
        <v>111.7</v>
      </c>
      <c r="BB364" s="143">
        <v>111.3</v>
      </c>
      <c r="BC364" s="143">
        <v>111.7</v>
      </c>
      <c r="BD364" s="143">
        <v>110.7</v>
      </c>
      <c r="BE364" s="143">
        <v>110.3</v>
      </c>
      <c r="BF364" s="143">
        <v>110.3</v>
      </c>
      <c r="BG364" s="143">
        <v>110.5</v>
      </c>
      <c r="BH364" s="143">
        <v>110.2</v>
      </c>
      <c r="BI364" s="143">
        <v>110.7</v>
      </c>
      <c r="BJ364" s="143">
        <v>111.3</v>
      </c>
      <c r="BK364" s="144">
        <v>111.7</v>
      </c>
      <c r="BL364" s="143">
        <v>111.6</v>
      </c>
      <c r="BM364" s="143">
        <v>111.7</v>
      </c>
      <c r="BN364" s="143">
        <v>111.5</v>
      </c>
      <c r="BO364" s="143">
        <v>111.1</v>
      </c>
      <c r="BP364" s="143">
        <v>111.1</v>
      </c>
      <c r="BQ364" s="143">
        <v>111.3</v>
      </c>
      <c r="BR364" s="145">
        <v>111.9</v>
      </c>
      <c r="BS364" s="145">
        <v>112.4</v>
      </c>
      <c r="BT364" s="145">
        <v>113.2</v>
      </c>
      <c r="BU364" s="145">
        <v>114.1</v>
      </c>
      <c r="BV364" s="145">
        <v>115.1</v>
      </c>
      <c r="BW364" s="145">
        <v>115.5</v>
      </c>
      <c r="BX364" s="145">
        <v>116.3</v>
      </c>
      <c r="BY364" s="145">
        <v>117.4</v>
      </c>
      <c r="BZ364" s="143">
        <v>117.6</v>
      </c>
      <c r="CA364" s="143">
        <v>118.3</v>
      </c>
      <c r="CB364" s="143">
        <v>118.8</v>
      </c>
      <c r="CC364" s="143">
        <v>119.6</v>
      </c>
      <c r="CD364" s="143">
        <v>120.5</v>
      </c>
      <c r="CE364" s="143">
        <v>121.2</v>
      </c>
      <c r="CF364" s="143">
        <v>120</v>
      </c>
      <c r="CG364" s="143">
        <v>119.6</v>
      </c>
      <c r="CH364" s="143">
        <v>119.5</v>
      </c>
      <c r="CI364" s="143">
        <v>119.7</v>
      </c>
      <c r="CJ364" s="146">
        <v>119.9</v>
      </c>
      <c r="CK364" s="146">
        <v>119.7</v>
      </c>
      <c r="CL364" s="146">
        <v>119.3</v>
      </c>
      <c r="CM364" s="147">
        <v>118.4</v>
      </c>
      <c r="CN364" s="147">
        <v>118.2</v>
      </c>
      <c r="CO364" s="147">
        <v>117.9</v>
      </c>
      <c r="CP364" s="148">
        <v>117.4</v>
      </c>
      <c r="CQ364" s="149">
        <v>116.5</v>
      </c>
      <c r="CR364" s="149">
        <v>116.2</v>
      </c>
      <c r="CS364" s="149">
        <v>116.2</v>
      </c>
      <c r="CT364" s="149">
        <v>115.8</v>
      </c>
      <c r="CU364" s="150">
        <v>115.5</v>
      </c>
      <c r="CV364" s="150">
        <v>115.2</v>
      </c>
      <c r="CW364" s="150">
        <v>115.5</v>
      </c>
      <c r="CX364" s="150">
        <v>115.7</v>
      </c>
      <c r="CY364" s="150">
        <v>115.9</v>
      </c>
      <c r="CZ364" s="150">
        <v>115.8</v>
      </c>
      <c r="DA364" s="150">
        <v>116</v>
      </c>
      <c r="DB364" s="151">
        <v>116.8</v>
      </c>
      <c r="DC364" s="151">
        <v>117.7</v>
      </c>
      <c r="DD364" s="151">
        <v>119.3</v>
      </c>
      <c r="DE364" s="151">
        <v>120.8</v>
      </c>
      <c r="DF364" s="151">
        <v>123.1</v>
      </c>
      <c r="DG364" s="151">
        <v>125.6</v>
      </c>
      <c r="DH364" s="151">
        <v>128</v>
      </c>
      <c r="DI364" s="151">
        <v>128.4</v>
      </c>
      <c r="DJ364" s="151">
        <v>128.30000000000001</v>
      </c>
      <c r="DK364" s="151">
        <v>128.80000000000001</v>
      </c>
      <c r="DL364" s="151">
        <v>130.19999999999999</v>
      </c>
      <c r="DM364" s="152">
        <v>131.1</v>
      </c>
      <c r="DN364" s="152">
        <v>134.30000000000001</v>
      </c>
      <c r="DO364" s="152">
        <v>136.4</v>
      </c>
      <c r="DP364" s="152">
        <v>136.80000000000001</v>
      </c>
      <c r="DQ364" s="152">
        <v>137.5</v>
      </c>
      <c r="DR364" s="152">
        <v>139.19999999999999</v>
      </c>
      <c r="DS364" s="152">
        <v>142.30000000000001</v>
      </c>
      <c r="DT364" s="152">
        <v>145.69999999999999</v>
      </c>
      <c r="DU364" s="152">
        <v>147</v>
      </c>
      <c r="DV364" s="152">
        <v>148.30000000000001</v>
      </c>
      <c r="DW364" s="152">
        <v>147.80000000000001</v>
      </c>
      <c r="DX364" s="152">
        <v>146.6</v>
      </c>
      <c r="DY364" s="152">
        <v>146</v>
      </c>
      <c r="DZ364" s="152">
        <v>146.30000000000001</v>
      </c>
      <c r="EA364" s="152">
        <v>145.19999999999999</v>
      </c>
      <c r="EB364" s="152">
        <v>144</v>
      </c>
      <c r="EC364" s="152">
        <v>143.30000000000001</v>
      </c>
      <c r="ED364" s="152">
        <v>142.80000000000001</v>
      </c>
      <c r="EE364" s="152">
        <v>142.19999999999999</v>
      </c>
      <c r="EF364" s="152">
        <v>141.1</v>
      </c>
      <c r="EG364" s="152">
        <v>139.6</v>
      </c>
      <c r="EH364" s="152">
        <v>137.9</v>
      </c>
      <c r="EI364" s="152">
        <v>136.6</v>
      </c>
      <c r="EJ364" s="152">
        <v>136.30000000000001</v>
      </c>
      <c r="EK364" s="152">
        <v>136.30000000000001</v>
      </c>
      <c r="EL364" s="152">
        <v>136.6</v>
      </c>
      <c r="EM364" s="152">
        <v>136</v>
      </c>
      <c r="EN364" s="152">
        <v>135.69999999999999</v>
      </c>
      <c r="EO364" s="152">
        <v>135.4</v>
      </c>
      <c r="EP364" s="152">
        <v>135.4</v>
      </c>
      <c r="EQ364" s="152">
        <v>135.6</v>
      </c>
      <c r="ER364" s="152">
        <v>135.69999999999999</v>
      </c>
      <c r="ES364" s="152">
        <v>135.80000000000001</v>
      </c>
      <c r="ET364" s="152">
        <v>136.4</v>
      </c>
      <c r="EU364" s="152">
        <v>136.69999999999999</v>
      </c>
      <c r="EV364" s="152">
        <v>136.6</v>
      </c>
      <c r="EW364" s="152">
        <v>136.4</v>
      </c>
    </row>
    <row r="365" spans="1:153">
      <c r="A365" s="141" t="s">
        <v>7764</v>
      </c>
      <c r="B365" s="141" t="s">
        <v>7765</v>
      </c>
      <c r="C365" s="142">
        <v>1.4333</v>
      </c>
      <c r="D365" s="143">
        <v>104.7</v>
      </c>
      <c r="E365" s="143">
        <v>106.4</v>
      </c>
      <c r="F365" s="143">
        <v>106.7</v>
      </c>
      <c r="G365" s="143">
        <v>106.1</v>
      </c>
      <c r="H365" s="143">
        <v>107.7</v>
      </c>
      <c r="I365" s="143">
        <v>106.9</v>
      </c>
      <c r="J365" s="143">
        <v>107.6</v>
      </c>
      <c r="K365" s="143">
        <v>107.7</v>
      </c>
      <c r="L365" s="143">
        <v>107.7</v>
      </c>
      <c r="M365" s="143">
        <v>108.6</v>
      </c>
      <c r="N365" s="143">
        <v>108.2</v>
      </c>
      <c r="O365" s="143">
        <v>107.9</v>
      </c>
      <c r="P365" s="143">
        <v>108.4</v>
      </c>
      <c r="Q365" s="143">
        <v>108.6</v>
      </c>
      <c r="R365" s="143">
        <v>108.7</v>
      </c>
      <c r="S365" s="143">
        <v>109.4</v>
      </c>
      <c r="T365" s="143">
        <v>110.8</v>
      </c>
      <c r="U365" s="143">
        <v>112.5</v>
      </c>
      <c r="V365" s="143">
        <v>112.3</v>
      </c>
      <c r="W365" s="143">
        <v>112.4</v>
      </c>
      <c r="X365" s="143">
        <v>114.4</v>
      </c>
      <c r="Y365" s="143">
        <v>114.4</v>
      </c>
      <c r="Z365" s="143">
        <v>116</v>
      </c>
      <c r="AA365" s="143">
        <v>116.7</v>
      </c>
      <c r="AB365" s="143">
        <v>116.4</v>
      </c>
      <c r="AC365" s="143">
        <v>116.8</v>
      </c>
      <c r="AD365" s="143">
        <v>116.6</v>
      </c>
      <c r="AE365" s="143">
        <v>116.3</v>
      </c>
      <c r="AF365" s="143">
        <v>116.8</v>
      </c>
      <c r="AG365" s="143">
        <v>116.6</v>
      </c>
      <c r="AH365" s="143">
        <v>115</v>
      </c>
      <c r="AI365" s="143">
        <v>113.4</v>
      </c>
      <c r="AJ365" s="143">
        <v>112</v>
      </c>
      <c r="AK365" s="143">
        <v>109.6</v>
      </c>
      <c r="AL365" s="143">
        <v>110</v>
      </c>
      <c r="AM365" s="143">
        <v>109.9</v>
      </c>
      <c r="AN365" s="143">
        <v>108.4</v>
      </c>
      <c r="AO365" s="143">
        <v>108.7</v>
      </c>
      <c r="AP365" s="143">
        <v>108.6</v>
      </c>
      <c r="AQ365" s="143">
        <v>107.8</v>
      </c>
      <c r="AR365" s="143">
        <v>107.1</v>
      </c>
      <c r="AS365" s="143">
        <v>106.1</v>
      </c>
      <c r="AT365" s="143">
        <v>104.9</v>
      </c>
      <c r="AU365" s="143">
        <v>104.2</v>
      </c>
      <c r="AV365" s="143">
        <v>103.4</v>
      </c>
      <c r="AW365" s="143">
        <v>103.1</v>
      </c>
      <c r="AX365" s="143">
        <v>103.2</v>
      </c>
      <c r="AY365" s="143">
        <v>103.9</v>
      </c>
      <c r="AZ365" s="143">
        <v>103.9</v>
      </c>
      <c r="BA365" s="143">
        <v>104.1</v>
      </c>
      <c r="BB365" s="143">
        <v>104.1</v>
      </c>
      <c r="BC365" s="143">
        <v>104.5</v>
      </c>
      <c r="BD365" s="143">
        <v>104.2</v>
      </c>
      <c r="BE365" s="143">
        <v>104</v>
      </c>
      <c r="BF365" s="143">
        <v>103.9</v>
      </c>
      <c r="BG365" s="143">
        <v>104.5</v>
      </c>
      <c r="BH365" s="143">
        <v>104.4</v>
      </c>
      <c r="BI365" s="143">
        <v>105</v>
      </c>
      <c r="BJ365" s="143">
        <v>106.2</v>
      </c>
      <c r="BK365" s="144">
        <v>107.1</v>
      </c>
      <c r="BL365" s="143">
        <v>107.1</v>
      </c>
      <c r="BM365" s="143">
        <v>107.2</v>
      </c>
      <c r="BN365" s="143">
        <v>107.4</v>
      </c>
      <c r="BO365" s="143">
        <v>107.9</v>
      </c>
      <c r="BP365" s="143">
        <v>107.7</v>
      </c>
      <c r="BQ365" s="143">
        <v>108.2</v>
      </c>
      <c r="BR365" s="145">
        <v>110.2</v>
      </c>
      <c r="BS365" s="145">
        <v>112.1</v>
      </c>
      <c r="BT365" s="145">
        <v>114.3</v>
      </c>
      <c r="BU365" s="145">
        <v>116.5</v>
      </c>
      <c r="BV365" s="145">
        <v>117.7</v>
      </c>
      <c r="BW365" s="145">
        <v>118.3</v>
      </c>
      <c r="BX365" s="145">
        <v>119.8</v>
      </c>
      <c r="BY365" s="145">
        <v>122.4</v>
      </c>
      <c r="BZ365" s="143">
        <v>123.1</v>
      </c>
      <c r="CA365" s="143">
        <v>123.8</v>
      </c>
      <c r="CB365" s="143">
        <v>124.7</v>
      </c>
      <c r="CC365" s="143">
        <v>126.3</v>
      </c>
      <c r="CD365" s="143">
        <v>127.6</v>
      </c>
      <c r="CE365" s="143">
        <v>129</v>
      </c>
      <c r="CF365" s="143">
        <v>126.7</v>
      </c>
      <c r="CG365" s="143">
        <v>125.5</v>
      </c>
      <c r="CH365" s="143">
        <v>125.7</v>
      </c>
      <c r="CI365" s="143">
        <v>125.4</v>
      </c>
      <c r="CJ365" s="146">
        <v>125.4</v>
      </c>
      <c r="CK365" s="146">
        <v>124.9</v>
      </c>
      <c r="CL365" s="146">
        <v>124.1</v>
      </c>
      <c r="CM365" s="147">
        <v>121.3</v>
      </c>
      <c r="CN365" s="147">
        <v>121.2</v>
      </c>
      <c r="CO365" s="147">
        <v>120.9</v>
      </c>
      <c r="CP365" s="148">
        <v>119.4</v>
      </c>
      <c r="CQ365" s="149">
        <v>117</v>
      </c>
      <c r="CR365" s="149">
        <v>116.8</v>
      </c>
      <c r="CS365" s="149">
        <v>116.8</v>
      </c>
      <c r="CT365" s="149">
        <v>117.1</v>
      </c>
      <c r="CU365" s="150">
        <v>115.6</v>
      </c>
      <c r="CV365" s="150">
        <v>115.4</v>
      </c>
      <c r="CW365" s="150">
        <v>115.2</v>
      </c>
      <c r="CX365" s="150">
        <v>114.9</v>
      </c>
      <c r="CY365" s="150">
        <v>114.5</v>
      </c>
      <c r="CZ365" s="150">
        <v>114.8</v>
      </c>
      <c r="DA365" s="150">
        <v>114.7</v>
      </c>
      <c r="DB365" s="151">
        <v>115.8</v>
      </c>
      <c r="DC365" s="151">
        <v>116.6</v>
      </c>
      <c r="DD365" s="151">
        <v>118.7</v>
      </c>
      <c r="DE365" s="151">
        <v>122.9</v>
      </c>
      <c r="DF365" s="151">
        <v>127.2</v>
      </c>
      <c r="DG365" s="151">
        <v>130.30000000000001</v>
      </c>
      <c r="DH365" s="151">
        <v>133.5</v>
      </c>
      <c r="DI365" s="151">
        <v>135.30000000000001</v>
      </c>
      <c r="DJ365" s="151">
        <v>135.80000000000001</v>
      </c>
      <c r="DK365" s="151">
        <v>136.5</v>
      </c>
      <c r="DL365" s="151">
        <v>137.69999999999999</v>
      </c>
      <c r="DM365" s="152">
        <v>139.4</v>
      </c>
      <c r="DN365" s="152">
        <v>146.5</v>
      </c>
      <c r="DO365" s="152">
        <v>150</v>
      </c>
      <c r="DP365" s="152">
        <v>149.30000000000001</v>
      </c>
      <c r="DQ365" s="152">
        <v>150.9</v>
      </c>
      <c r="DR365" s="152">
        <v>153.19999999999999</v>
      </c>
      <c r="DS365" s="152">
        <v>156.1</v>
      </c>
      <c r="DT365" s="152">
        <v>162.69999999999999</v>
      </c>
      <c r="DU365" s="152">
        <v>166.6</v>
      </c>
      <c r="DV365" s="152">
        <v>166.6</v>
      </c>
      <c r="DW365" s="152">
        <v>165.7</v>
      </c>
      <c r="DX365" s="152">
        <v>162.30000000000001</v>
      </c>
      <c r="DY365" s="152">
        <v>160.1</v>
      </c>
      <c r="DZ365" s="152">
        <v>159.9</v>
      </c>
      <c r="EA365" s="152">
        <v>158.1</v>
      </c>
      <c r="EB365" s="152">
        <v>155.4</v>
      </c>
      <c r="EC365" s="152">
        <v>152.5</v>
      </c>
      <c r="ED365" s="152">
        <v>150.69999999999999</v>
      </c>
      <c r="EE365" s="152">
        <v>150</v>
      </c>
      <c r="EF365" s="152">
        <v>148.19999999999999</v>
      </c>
      <c r="EG365" s="152">
        <v>145.4</v>
      </c>
      <c r="EH365" s="152">
        <v>141.4</v>
      </c>
      <c r="EI365" s="152">
        <v>139.1</v>
      </c>
      <c r="EJ365" s="152">
        <v>138.30000000000001</v>
      </c>
      <c r="EK365" s="152">
        <v>139</v>
      </c>
      <c r="EL365" s="152">
        <v>139.80000000000001</v>
      </c>
      <c r="EM365" s="152">
        <v>139</v>
      </c>
      <c r="EN365" s="152">
        <v>138.19999999999999</v>
      </c>
      <c r="EO365" s="152">
        <v>137.1</v>
      </c>
      <c r="EP365" s="152">
        <v>136.69999999999999</v>
      </c>
      <c r="EQ365" s="152">
        <v>136.5</v>
      </c>
      <c r="ER365" s="152">
        <v>136.69999999999999</v>
      </c>
      <c r="ES365" s="152">
        <v>137.5</v>
      </c>
      <c r="ET365" s="152">
        <v>137.80000000000001</v>
      </c>
      <c r="EU365" s="152">
        <v>137.6</v>
      </c>
      <c r="EV365" s="152">
        <v>137.69999999999999</v>
      </c>
      <c r="EW365" s="152">
        <v>138</v>
      </c>
    </row>
    <row r="366" spans="1:153">
      <c r="A366" s="141" t="s">
        <v>7766</v>
      </c>
      <c r="B366" s="141" t="s">
        <v>7767</v>
      </c>
      <c r="C366" s="142">
        <v>2.257E-2</v>
      </c>
      <c r="D366" s="143">
        <v>105.8</v>
      </c>
      <c r="E366" s="143">
        <v>111</v>
      </c>
      <c r="F366" s="143">
        <v>110.6</v>
      </c>
      <c r="G366" s="143">
        <v>109.1</v>
      </c>
      <c r="H366" s="143">
        <v>108.7</v>
      </c>
      <c r="I366" s="143">
        <v>108.4</v>
      </c>
      <c r="J366" s="143">
        <v>102.6</v>
      </c>
      <c r="K366" s="143">
        <v>101.2</v>
      </c>
      <c r="L366" s="143">
        <v>96.7</v>
      </c>
      <c r="M366" s="143">
        <v>95.9</v>
      </c>
      <c r="N366" s="143">
        <v>97.7</v>
      </c>
      <c r="O366" s="143">
        <v>94.4</v>
      </c>
      <c r="P366" s="143">
        <v>90.6</v>
      </c>
      <c r="Q366" s="143">
        <v>94.9</v>
      </c>
      <c r="R366" s="143">
        <v>97</v>
      </c>
      <c r="S366" s="143">
        <v>99.4</v>
      </c>
      <c r="T366" s="143">
        <v>103.1</v>
      </c>
      <c r="U366" s="143">
        <v>102.2</v>
      </c>
      <c r="V366" s="143">
        <v>104.6</v>
      </c>
      <c r="W366" s="143">
        <v>108.8</v>
      </c>
      <c r="X366" s="143">
        <v>109.2</v>
      </c>
      <c r="Y366" s="143">
        <v>107.4</v>
      </c>
      <c r="Z366" s="143">
        <v>103.4</v>
      </c>
      <c r="AA366" s="143">
        <v>108.8</v>
      </c>
      <c r="AB366" s="143">
        <v>108.9</v>
      </c>
      <c r="AC366" s="143">
        <v>110.6</v>
      </c>
      <c r="AD366" s="143">
        <v>112.4</v>
      </c>
      <c r="AE366" s="143">
        <v>109.6</v>
      </c>
      <c r="AF366" s="143">
        <v>109.6</v>
      </c>
      <c r="AG366" s="143">
        <v>105.5</v>
      </c>
      <c r="AH366" s="143">
        <v>97.2</v>
      </c>
      <c r="AI366" s="143">
        <v>96.2</v>
      </c>
      <c r="AJ366" s="143">
        <v>97</v>
      </c>
      <c r="AK366" s="143">
        <v>97.4</v>
      </c>
      <c r="AL366" s="143">
        <v>94.6</v>
      </c>
      <c r="AM366" s="143">
        <v>93.9</v>
      </c>
      <c r="AN366" s="143">
        <v>91</v>
      </c>
      <c r="AO366" s="143">
        <v>90.9</v>
      </c>
      <c r="AP366" s="143">
        <v>92.8</v>
      </c>
      <c r="AQ366" s="143">
        <v>91.6</v>
      </c>
      <c r="AR366" s="143">
        <v>92.8</v>
      </c>
      <c r="AS366" s="143">
        <v>86.3</v>
      </c>
      <c r="AT366" s="143">
        <v>85.8</v>
      </c>
      <c r="AU366" s="143">
        <v>83.4</v>
      </c>
      <c r="AV366" s="143">
        <v>80</v>
      </c>
      <c r="AW366" s="143">
        <v>84.1</v>
      </c>
      <c r="AX366" s="143">
        <v>83.9</v>
      </c>
      <c r="AY366" s="143">
        <v>85.9</v>
      </c>
      <c r="AZ366" s="143">
        <v>89.7</v>
      </c>
      <c r="BA366" s="143">
        <v>90.8</v>
      </c>
      <c r="BB366" s="143">
        <v>93.2</v>
      </c>
      <c r="BC366" s="143">
        <v>93.3</v>
      </c>
      <c r="BD366" s="143">
        <v>94.8</v>
      </c>
      <c r="BE366" s="143">
        <v>98</v>
      </c>
      <c r="BF366" s="143">
        <v>97.9</v>
      </c>
      <c r="BG366" s="143">
        <v>98.5</v>
      </c>
      <c r="BH366" s="143">
        <v>99.4</v>
      </c>
      <c r="BI366" s="143">
        <v>102.4</v>
      </c>
      <c r="BJ366" s="143">
        <v>102.5</v>
      </c>
      <c r="BK366" s="144">
        <v>103.2</v>
      </c>
      <c r="BL366" s="143">
        <v>102.2</v>
      </c>
      <c r="BM366" s="143">
        <v>102.1</v>
      </c>
      <c r="BN366" s="143">
        <v>101.4</v>
      </c>
      <c r="BO366" s="143">
        <v>99.5</v>
      </c>
      <c r="BP366" s="143">
        <v>98.6</v>
      </c>
      <c r="BQ366" s="143">
        <v>98.7</v>
      </c>
      <c r="BR366" s="145">
        <v>99</v>
      </c>
      <c r="BS366" s="145">
        <v>97.9</v>
      </c>
      <c r="BT366" s="145">
        <v>103.1</v>
      </c>
      <c r="BU366" s="145">
        <v>101.8</v>
      </c>
      <c r="BV366" s="145">
        <v>101.8</v>
      </c>
      <c r="BW366" s="145">
        <v>103.4</v>
      </c>
      <c r="BX366" s="145">
        <v>104.4</v>
      </c>
      <c r="BY366" s="145">
        <v>102.6</v>
      </c>
      <c r="BZ366" s="143">
        <v>102.9</v>
      </c>
      <c r="CA366" s="143">
        <v>103</v>
      </c>
      <c r="CB366" s="143">
        <v>102.4</v>
      </c>
      <c r="CC366" s="143">
        <v>99.5</v>
      </c>
      <c r="CD366" s="143">
        <v>99.5</v>
      </c>
      <c r="CE366" s="143">
        <v>100.4</v>
      </c>
      <c r="CF366" s="143">
        <v>98.6</v>
      </c>
      <c r="CG366" s="143">
        <v>96</v>
      </c>
      <c r="CH366" s="143">
        <v>96.9</v>
      </c>
      <c r="CI366" s="143">
        <v>97.6</v>
      </c>
      <c r="CJ366" s="146">
        <v>96.2</v>
      </c>
      <c r="CK366" s="146">
        <v>96.2</v>
      </c>
      <c r="CL366" s="146">
        <v>95.9</v>
      </c>
      <c r="CM366" s="147">
        <v>95.4</v>
      </c>
      <c r="CN366" s="147">
        <v>95.6</v>
      </c>
      <c r="CO366" s="147">
        <v>95.8</v>
      </c>
      <c r="CP366" s="148">
        <v>95</v>
      </c>
      <c r="CQ366" s="149">
        <v>95.6</v>
      </c>
      <c r="CR366" s="149">
        <v>98.5</v>
      </c>
      <c r="CS366" s="149">
        <v>101.8</v>
      </c>
      <c r="CT366" s="149">
        <v>100.9</v>
      </c>
      <c r="CU366" s="150">
        <v>101.7</v>
      </c>
      <c r="CV366" s="150">
        <v>103.5</v>
      </c>
      <c r="CW366" s="150">
        <v>104.1</v>
      </c>
      <c r="CX366" s="150">
        <v>104.5</v>
      </c>
      <c r="CY366" s="150">
        <v>103.4</v>
      </c>
      <c r="CZ366" s="150">
        <v>105.4</v>
      </c>
      <c r="DA366" s="150">
        <v>107.9</v>
      </c>
      <c r="DB366" s="151">
        <v>109</v>
      </c>
      <c r="DC366" s="151">
        <v>110</v>
      </c>
      <c r="DD366" s="151">
        <v>113.4</v>
      </c>
      <c r="DE366" s="151">
        <v>119.4</v>
      </c>
      <c r="DF366" s="151">
        <v>121.6</v>
      </c>
      <c r="DG366" s="151">
        <v>125.6</v>
      </c>
      <c r="DH366" s="151">
        <v>131.19999999999999</v>
      </c>
      <c r="DI366" s="151">
        <v>134.69999999999999</v>
      </c>
      <c r="DJ366" s="151">
        <v>134</v>
      </c>
      <c r="DK366" s="151">
        <v>132</v>
      </c>
      <c r="DL366" s="151">
        <v>134.80000000000001</v>
      </c>
      <c r="DM366" s="152">
        <v>135.69999999999999</v>
      </c>
      <c r="DN366" s="152">
        <v>139.9</v>
      </c>
      <c r="DO366" s="152">
        <v>140.80000000000001</v>
      </c>
      <c r="DP366" s="152">
        <v>140.1</v>
      </c>
      <c r="DQ366" s="152">
        <v>143.9</v>
      </c>
      <c r="DR366" s="152">
        <v>151.9</v>
      </c>
      <c r="DS366" s="152">
        <v>158.5</v>
      </c>
      <c r="DT366" s="152">
        <v>167.6</v>
      </c>
      <c r="DU366" s="152">
        <v>171.7</v>
      </c>
      <c r="DV366" s="152">
        <v>169.1</v>
      </c>
      <c r="DW366" s="152">
        <v>163.5</v>
      </c>
      <c r="DX366" s="152">
        <v>155.69999999999999</v>
      </c>
      <c r="DY366" s="152">
        <v>146.80000000000001</v>
      </c>
      <c r="DZ366" s="152">
        <v>144.1</v>
      </c>
      <c r="EA366" s="152">
        <v>143.19999999999999</v>
      </c>
      <c r="EB366" s="152">
        <v>141.80000000000001</v>
      </c>
      <c r="EC366" s="152">
        <v>144</v>
      </c>
      <c r="ED366" s="152">
        <v>144.1</v>
      </c>
      <c r="EE366" s="152">
        <v>142.6</v>
      </c>
      <c r="EF366" s="152">
        <v>141.4</v>
      </c>
      <c r="EG366" s="152">
        <v>138.19999999999999</v>
      </c>
      <c r="EH366" s="152">
        <v>136.1</v>
      </c>
      <c r="EI366" s="152">
        <v>134.69999999999999</v>
      </c>
      <c r="EJ366" s="152">
        <v>136.19999999999999</v>
      </c>
      <c r="EK366" s="152">
        <v>138.9</v>
      </c>
      <c r="EL366" s="152">
        <v>134.19999999999999</v>
      </c>
      <c r="EM366" s="152">
        <v>130.5</v>
      </c>
      <c r="EN366" s="152">
        <v>129.1</v>
      </c>
      <c r="EO366" s="152">
        <v>126.8</v>
      </c>
      <c r="EP366" s="152">
        <v>128.19999999999999</v>
      </c>
      <c r="EQ366" s="152">
        <v>131.69999999999999</v>
      </c>
      <c r="ER366" s="152">
        <v>135.30000000000001</v>
      </c>
      <c r="ES366" s="152">
        <v>139</v>
      </c>
      <c r="ET366" s="152">
        <v>140.4</v>
      </c>
      <c r="EU366" s="152">
        <v>141.30000000000001</v>
      </c>
      <c r="EV366" s="152">
        <v>141.1</v>
      </c>
      <c r="EW366" s="152">
        <v>141.80000000000001</v>
      </c>
    </row>
    <row r="367" spans="1:153">
      <c r="A367" s="141" t="s">
        <v>7768</v>
      </c>
      <c r="B367" s="141" t="s">
        <v>7769</v>
      </c>
      <c r="C367" s="142">
        <v>1.4999999999999999E-4</v>
      </c>
      <c r="D367" s="143">
        <v>103.3</v>
      </c>
      <c r="E367" s="143">
        <v>99.1</v>
      </c>
      <c r="F367" s="143">
        <v>99.4</v>
      </c>
      <c r="G367" s="143">
        <v>104.2</v>
      </c>
      <c r="H367" s="143">
        <v>111.4</v>
      </c>
      <c r="I367" s="143">
        <v>109.1</v>
      </c>
      <c r="J367" s="143">
        <v>107.3</v>
      </c>
      <c r="K367" s="143">
        <v>112.2</v>
      </c>
      <c r="L367" s="143">
        <v>115.6</v>
      </c>
      <c r="M367" s="143">
        <v>111.3</v>
      </c>
      <c r="N367" s="143">
        <v>112</v>
      </c>
      <c r="O367" s="143">
        <v>114</v>
      </c>
      <c r="P367" s="143">
        <v>114.2</v>
      </c>
      <c r="Q367" s="143">
        <v>115.3</v>
      </c>
      <c r="R367" s="143">
        <v>113.1</v>
      </c>
      <c r="S367" s="143">
        <v>117</v>
      </c>
      <c r="T367" s="143">
        <v>119.2</v>
      </c>
      <c r="U367" s="143">
        <v>123.4</v>
      </c>
      <c r="V367" s="143">
        <v>121.1</v>
      </c>
      <c r="W367" s="143">
        <v>122.5</v>
      </c>
      <c r="X367" s="143">
        <v>122.2</v>
      </c>
      <c r="Y367" s="143">
        <v>120.5</v>
      </c>
      <c r="Z367" s="143">
        <v>118.1</v>
      </c>
      <c r="AA367" s="143">
        <v>117.6</v>
      </c>
      <c r="AB367" s="143">
        <v>116.9</v>
      </c>
      <c r="AC367" s="143">
        <v>120.8</v>
      </c>
      <c r="AD367" s="143">
        <v>118</v>
      </c>
      <c r="AE367" s="143">
        <v>119.3</v>
      </c>
      <c r="AF367" s="143">
        <v>115.4</v>
      </c>
      <c r="AG367" s="143">
        <v>113.3</v>
      </c>
      <c r="AH367" s="143">
        <v>117.5</v>
      </c>
      <c r="AI367" s="143">
        <v>110.9</v>
      </c>
      <c r="AJ367" s="143">
        <v>111.4</v>
      </c>
      <c r="AK367" s="143">
        <v>105.7</v>
      </c>
      <c r="AL367" s="143">
        <v>106.3</v>
      </c>
      <c r="AM367" s="143">
        <v>100.6</v>
      </c>
      <c r="AN367" s="143">
        <v>101.7</v>
      </c>
      <c r="AO367" s="143">
        <v>99.1</v>
      </c>
      <c r="AP367" s="143">
        <v>98.6</v>
      </c>
      <c r="AQ367" s="143">
        <v>96.6</v>
      </c>
      <c r="AR367" s="143">
        <v>99.4</v>
      </c>
      <c r="AS367" s="143">
        <v>97.7</v>
      </c>
      <c r="AT367" s="143">
        <v>95.4</v>
      </c>
      <c r="AU367" s="143">
        <v>95.5</v>
      </c>
      <c r="AV367" s="143">
        <v>96.3</v>
      </c>
      <c r="AW367" s="143">
        <v>94.2</v>
      </c>
      <c r="AX367" s="143">
        <v>92.3</v>
      </c>
      <c r="AY367" s="143">
        <v>95.5</v>
      </c>
      <c r="AZ367" s="143">
        <v>94.7</v>
      </c>
      <c r="BA367" s="143">
        <v>96.9</v>
      </c>
      <c r="BB367" s="143">
        <v>98</v>
      </c>
      <c r="BC367" s="143">
        <v>99.9</v>
      </c>
      <c r="BD367" s="143">
        <v>99.3</v>
      </c>
      <c r="BE367" s="143">
        <v>100.2</v>
      </c>
      <c r="BF367" s="143">
        <v>94.1</v>
      </c>
      <c r="BG367" s="143">
        <v>92.8</v>
      </c>
      <c r="BH367" s="143">
        <v>97.4</v>
      </c>
      <c r="BI367" s="143">
        <v>102.8</v>
      </c>
      <c r="BJ367" s="143">
        <v>102.8</v>
      </c>
      <c r="BK367" s="144">
        <v>100.1</v>
      </c>
      <c r="BL367" s="143">
        <v>100.1</v>
      </c>
      <c r="BM367" s="143">
        <v>97.9</v>
      </c>
      <c r="BN367" s="143">
        <v>98.9</v>
      </c>
      <c r="BO367" s="143">
        <v>97</v>
      </c>
      <c r="BP367" s="143">
        <v>93.3</v>
      </c>
      <c r="BQ367" s="143">
        <v>96</v>
      </c>
      <c r="BR367" s="145">
        <v>98.5</v>
      </c>
      <c r="BS367" s="145">
        <v>99.9</v>
      </c>
      <c r="BT367" s="145">
        <v>104</v>
      </c>
      <c r="BU367" s="145">
        <v>104.6</v>
      </c>
      <c r="BV367" s="145">
        <v>105.6</v>
      </c>
      <c r="BW367" s="145">
        <v>104.8</v>
      </c>
      <c r="BX367" s="145">
        <v>107.7</v>
      </c>
      <c r="BY367" s="145">
        <v>109.7</v>
      </c>
      <c r="BZ367" s="143">
        <v>111.6</v>
      </c>
      <c r="CA367" s="143">
        <v>112.4</v>
      </c>
      <c r="CB367" s="143">
        <v>110.3</v>
      </c>
      <c r="CC367" s="143">
        <v>111.9</v>
      </c>
      <c r="CD367" s="143">
        <v>115.6</v>
      </c>
      <c r="CE367" s="143">
        <v>112.4</v>
      </c>
      <c r="CF367" s="143">
        <v>101.7</v>
      </c>
      <c r="CG367" s="143">
        <v>98.7</v>
      </c>
      <c r="CH367" s="143">
        <v>100.3</v>
      </c>
      <c r="CI367" s="143">
        <v>99.6</v>
      </c>
      <c r="CJ367" s="146">
        <v>98.9</v>
      </c>
      <c r="CK367" s="146">
        <v>99.8</v>
      </c>
      <c r="CL367" s="146">
        <v>99.6</v>
      </c>
      <c r="CM367" s="147">
        <v>96.3</v>
      </c>
      <c r="CN367" s="147">
        <v>96.5</v>
      </c>
      <c r="CO367" s="147">
        <v>95.6</v>
      </c>
      <c r="CP367" s="148">
        <v>96.3</v>
      </c>
      <c r="CQ367" s="149">
        <v>93.1</v>
      </c>
      <c r="CR367" s="149">
        <v>95</v>
      </c>
      <c r="CS367" s="149">
        <v>97.6</v>
      </c>
      <c r="CT367" s="149">
        <v>98.9</v>
      </c>
      <c r="CU367" s="150">
        <v>95.7</v>
      </c>
      <c r="CV367" s="150">
        <v>96.2</v>
      </c>
      <c r="CW367" s="150">
        <v>90.1</v>
      </c>
      <c r="CX367" s="150">
        <v>89.1</v>
      </c>
      <c r="CY367" s="150">
        <v>86.1</v>
      </c>
      <c r="CZ367" s="150">
        <v>90.3</v>
      </c>
      <c r="DA367" s="150">
        <v>87.6</v>
      </c>
      <c r="DB367" s="151">
        <v>86.7</v>
      </c>
      <c r="DC367" s="151">
        <v>87.7</v>
      </c>
      <c r="DD367" s="151">
        <v>92.9</v>
      </c>
      <c r="DE367" s="151">
        <v>98.9</v>
      </c>
      <c r="DF367" s="151">
        <v>103.8</v>
      </c>
      <c r="DG367" s="151">
        <v>109.2</v>
      </c>
      <c r="DH367" s="151">
        <v>111.3</v>
      </c>
      <c r="DI367" s="151">
        <v>113.4</v>
      </c>
      <c r="DJ367" s="151">
        <v>113.7</v>
      </c>
      <c r="DK367" s="151">
        <v>116.6</v>
      </c>
      <c r="DL367" s="151">
        <v>119.3</v>
      </c>
      <c r="DM367" s="152">
        <v>118.3</v>
      </c>
      <c r="DN367" s="152">
        <v>124.9</v>
      </c>
      <c r="DO367" s="152">
        <v>127.5</v>
      </c>
      <c r="DP367" s="152">
        <v>124.9</v>
      </c>
      <c r="DQ367" s="152">
        <v>131</v>
      </c>
      <c r="DR367" s="152">
        <v>133.1</v>
      </c>
      <c r="DS367" s="152">
        <v>141.1</v>
      </c>
      <c r="DT367" s="152">
        <v>143.4</v>
      </c>
      <c r="DU367" s="152">
        <v>139.80000000000001</v>
      </c>
      <c r="DV367" s="152">
        <v>135.19999999999999</v>
      </c>
      <c r="DW367" s="152">
        <v>135.6</v>
      </c>
      <c r="DX367" s="152">
        <v>128.69999999999999</v>
      </c>
      <c r="DY367" s="152">
        <v>126.4</v>
      </c>
      <c r="DZ367" s="152">
        <v>121.6</v>
      </c>
      <c r="EA367" s="152">
        <v>120.7</v>
      </c>
      <c r="EB367" s="152">
        <v>119.3</v>
      </c>
      <c r="EC367" s="152">
        <v>117.9</v>
      </c>
      <c r="ED367" s="152">
        <v>120.2</v>
      </c>
      <c r="EE367" s="152">
        <v>128.80000000000001</v>
      </c>
      <c r="EF367" s="152">
        <v>125.9</v>
      </c>
      <c r="EG367" s="152">
        <v>127.8</v>
      </c>
      <c r="EH367" s="152">
        <v>120.8</v>
      </c>
      <c r="EI367" s="152">
        <v>117.8</v>
      </c>
      <c r="EJ367" s="152">
        <v>118.9</v>
      </c>
      <c r="EK367" s="152">
        <v>121</v>
      </c>
      <c r="EL367" s="152">
        <v>126.1</v>
      </c>
      <c r="EM367" s="152">
        <v>122.9</v>
      </c>
      <c r="EN367" s="152">
        <v>122.5</v>
      </c>
      <c r="EO367" s="152">
        <v>124.9</v>
      </c>
      <c r="EP367" s="152">
        <v>125.5</v>
      </c>
      <c r="EQ367" s="152">
        <v>130.4</v>
      </c>
      <c r="ER367" s="152">
        <v>129.6</v>
      </c>
      <c r="ES367" s="152">
        <v>131.4</v>
      </c>
      <c r="ET367" s="152">
        <v>127.5</v>
      </c>
      <c r="EU367" s="152">
        <v>129.4</v>
      </c>
      <c r="EV367" s="152">
        <v>129</v>
      </c>
      <c r="EW367" s="152">
        <v>126.8</v>
      </c>
    </row>
    <row r="368" spans="1:153">
      <c r="A368" s="141" t="s">
        <v>7770</v>
      </c>
      <c r="B368" s="141" t="s">
        <v>7771</v>
      </c>
      <c r="C368" s="142">
        <v>0.22821</v>
      </c>
      <c r="D368" s="143">
        <v>103.6</v>
      </c>
      <c r="E368" s="143">
        <v>104.8</v>
      </c>
      <c r="F368" s="143">
        <v>107.3</v>
      </c>
      <c r="G368" s="143">
        <v>108.5</v>
      </c>
      <c r="H368" s="143">
        <v>111.3</v>
      </c>
      <c r="I368" s="143">
        <v>109.6</v>
      </c>
      <c r="J368" s="143">
        <v>110.1</v>
      </c>
      <c r="K368" s="143">
        <v>109.8</v>
      </c>
      <c r="L368" s="143">
        <v>111.8</v>
      </c>
      <c r="M368" s="143">
        <v>109.8</v>
      </c>
      <c r="N368" s="143">
        <v>111.3</v>
      </c>
      <c r="O368" s="143">
        <v>112.4</v>
      </c>
      <c r="P368" s="143">
        <v>117.2</v>
      </c>
      <c r="Q368" s="143">
        <v>120.7</v>
      </c>
      <c r="R368" s="143">
        <v>122.4</v>
      </c>
      <c r="S368" s="143">
        <v>122.8</v>
      </c>
      <c r="T368" s="143">
        <v>124.8</v>
      </c>
      <c r="U368" s="143">
        <v>124.9</v>
      </c>
      <c r="V368" s="143">
        <v>124.6</v>
      </c>
      <c r="W368" s="143">
        <v>125.3</v>
      </c>
      <c r="X368" s="143">
        <v>126.3</v>
      </c>
      <c r="Y368" s="143">
        <v>126.6</v>
      </c>
      <c r="Z368" s="143">
        <v>129.69999999999999</v>
      </c>
      <c r="AA368" s="143">
        <v>130.4</v>
      </c>
      <c r="AB368" s="143">
        <v>135.4</v>
      </c>
      <c r="AC368" s="143">
        <v>135.30000000000001</v>
      </c>
      <c r="AD368" s="143">
        <v>135.19999999999999</v>
      </c>
      <c r="AE368" s="143">
        <v>136.1</v>
      </c>
      <c r="AF368" s="143">
        <v>137.6</v>
      </c>
      <c r="AG368" s="143">
        <v>137.19999999999999</v>
      </c>
      <c r="AH368" s="143">
        <v>131.80000000000001</v>
      </c>
      <c r="AI368" s="143">
        <v>130.80000000000001</v>
      </c>
      <c r="AJ368" s="143">
        <v>128.6</v>
      </c>
      <c r="AK368" s="143">
        <v>127.4</v>
      </c>
      <c r="AL368" s="143">
        <v>130.4</v>
      </c>
      <c r="AM368" s="143">
        <v>129.4</v>
      </c>
      <c r="AN368" s="143">
        <v>116.7</v>
      </c>
      <c r="AO368" s="143">
        <v>118</v>
      </c>
      <c r="AP368" s="143">
        <v>115.5</v>
      </c>
      <c r="AQ368" s="143">
        <v>113.7</v>
      </c>
      <c r="AR368" s="143">
        <v>113.1</v>
      </c>
      <c r="AS368" s="143">
        <v>113.9</v>
      </c>
      <c r="AT368" s="143">
        <v>113.3</v>
      </c>
      <c r="AU368" s="143">
        <v>113.3</v>
      </c>
      <c r="AV368" s="143">
        <v>111.9</v>
      </c>
      <c r="AW368" s="143">
        <v>111.6</v>
      </c>
      <c r="AX368" s="143">
        <v>111.1</v>
      </c>
      <c r="AY368" s="143">
        <v>111.5</v>
      </c>
      <c r="AZ368" s="143">
        <v>111.3</v>
      </c>
      <c r="BA368" s="143">
        <v>111.8</v>
      </c>
      <c r="BB368" s="143">
        <v>112.1</v>
      </c>
      <c r="BC368" s="143">
        <v>113</v>
      </c>
      <c r="BD368" s="143">
        <v>114.2</v>
      </c>
      <c r="BE368" s="143">
        <v>114.3</v>
      </c>
      <c r="BF368" s="143">
        <v>113.5</v>
      </c>
      <c r="BG368" s="143">
        <v>113.6</v>
      </c>
      <c r="BH368" s="143">
        <v>113.5</v>
      </c>
      <c r="BI368" s="143">
        <v>112.4</v>
      </c>
      <c r="BJ368" s="143">
        <v>113</v>
      </c>
      <c r="BK368" s="144">
        <v>115.4</v>
      </c>
      <c r="BL368" s="143">
        <v>115.3</v>
      </c>
      <c r="BM368" s="143">
        <v>115.4</v>
      </c>
      <c r="BN368" s="143">
        <v>114.5</v>
      </c>
      <c r="BO368" s="143">
        <v>115.2</v>
      </c>
      <c r="BP368" s="143">
        <v>113.6</v>
      </c>
      <c r="BQ368" s="143">
        <v>114.2</v>
      </c>
      <c r="BR368" s="145">
        <v>114.9</v>
      </c>
      <c r="BS368" s="145">
        <v>116.2</v>
      </c>
      <c r="BT368" s="145">
        <v>118.5</v>
      </c>
      <c r="BU368" s="145">
        <v>120.4</v>
      </c>
      <c r="BV368" s="145">
        <v>121.1</v>
      </c>
      <c r="BW368" s="145">
        <v>120.9</v>
      </c>
      <c r="BX368" s="145">
        <v>121.5</v>
      </c>
      <c r="BY368" s="145">
        <v>124</v>
      </c>
      <c r="BZ368" s="143">
        <v>125.6</v>
      </c>
      <c r="CA368" s="143">
        <v>127.3</v>
      </c>
      <c r="CB368" s="143">
        <v>128.80000000000001</v>
      </c>
      <c r="CC368" s="143">
        <v>128.30000000000001</v>
      </c>
      <c r="CD368" s="143">
        <v>127.3</v>
      </c>
      <c r="CE368" s="143">
        <v>130.1</v>
      </c>
      <c r="CF368" s="143">
        <v>128.4</v>
      </c>
      <c r="CG368" s="143">
        <v>128.30000000000001</v>
      </c>
      <c r="CH368" s="143">
        <v>127</v>
      </c>
      <c r="CI368" s="143">
        <v>126.8</v>
      </c>
      <c r="CJ368" s="146">
        <v>127.1</v>
      </c>
      <c r="CK368" s="146">
        <v>127.2</v>
      </c>
      <c r="CL368" s="146">
        <v>129.6</v>
      </c>
      <c r="CM368" s="147">
        <v>129.30000000000001</v>
      </c>
      <c r="CN368" s="147">
        <v>129.30000000000001</v>
      </c>
      <c r="CO368" s="147">
        <v>127</v>
      </c>
      <c r="CP368" s="148">
        <v>129.19999999999999</v>
      </c>
      <c r="CQ368" s="149">
        <v>126.9</v>
      </c>
      <c r="CR368" s="149">
        <v>126.1</v>
      </c>
      <c r="CS368" s="149">
        <v>126</v>
      </c>
      <c r="CT368" s="149">
        <v>126.5</v>
      </c>
      <c r="CU368" s="150">
        <v>126.9</v>
      </c>
      <c r="CV368" s="150">
        <v>127</v>
      </c>
      <c r="CW368" s="150">
        <v>125.6</v>
      </c>
      <c r="CX368" s="150">
        <v>123.7</v>
      </c>
      <c r="CY368" s="150">
        <v>122.7</v>
      </c>
      <c r="CZ368" s="150">
        <v>121.3</v>
      </c>
      <c r="DA368" s="150">
        <v>120.6</v>
      </c>
      <c r="DB368" s="151">
        <v>121</v>
      </c>
      <c r="DC368" s="151">
        <v>121.5</v>
      </c>
      <c r="DD368" s="151">
        <v>123.2</v>
      </c>
      <c r="DE368" s="151">
        <v>126.8</v>
      </c>
      <c r="DF368" s="151">
        <v>129.1</v>
      </c>
      <c r="DG368" s="151">
        <v>133.1</v>
      </c>
      <c r="DH368" s="151">
        <v>137.19999999999999</v>
      </c>
      <c r="DI368" s="151">
        <v>137.30000000000001</v>
      </c>
      <c r="DJ368" s="151">
        <v>135.69999999999999</v>
      </c>
      <c r="DK368" s="151">
        <v>134.9</v>
      </c>
      <c r="DL368" s="151">
        <v>137.1</v>
      </c>
      <c r="DM368" s="152">
        <v>135.4</v>
      </c>
      <c r="DN368" s="152">
        <v>141.5</v>
      </c>
      <c r="DO368" s="152">
        <v>146.80000000000001</v>
      </c>
      <c r="DP368" s="152">
        <v>148</v>
      </c>
      <c r="DQ368" s="152">
        <v>147.5</v>
      </c>
      <c r="DR368" s="152">
        <v>147.19999999999999</v>
      </c>
      <c r="DS368" s="152">
        <v>146.19999999999999</v>
      </c>
      <c r="DT368" s="152">
        <v>148.69999999999999</v>
      </c>
      <c r="DU368" s="152">
        <v>152.1</v>
      </c>
      <c r="DV368" s="152">
        <v>152.80000000000001</v>
      </c>
      <c r="DW368" s="152">
        <v>151.6</v>
      </c>
      <c r="DX368" s="152">
        <v>149.80000000000001</v>
      </c>
      <c r="DY368" s="152">
        <v>149.30000000000001</v>
      </c>
      <c r="DZ368" s="152">
        <v>149.9</v>
      </c>
      <c r="EA368" s="152">
        <v>148.1</v>
      </c>
      <c r="EB368" s="152">
        <v>146.30000000000001</v>
      </c>
      <c r="EC368" s="152">
        <v>144.9</v>
      </c>
      <c r="ED368" s="152">
        <v>142.6</v>
      </c>
      <c r="EE368" s="152">
        <v>143.19999999999999</v>
      </c>
      <c r="EF368" s="152">
        <v>142.5</v>
      </c>
      <c r="EG368" s="152">
        <v>141.80000000000001</v>
      </c>
      <c r="EH368" s="152">
        <v>141</v>
      </c>
      <c r="EI368" s="152">
        <v>140.1</v>
      </c>
      <c r="EJ368" s="152">
        <v>138.6</v>
      </c>
      <c r="EK368" s="152">
        <v>138.6</v>
      </c>
      <c r="EL368" s="152">
        <v>138</v>
      </c>
      <c r="EM368" s="152">
        <v>136.80000000000001</v>
      </c>
      <c r="EN368" s="152">
        <v>138.1</v>
      </c>
      <c r="EO368" s="152">
        <v>137.4</v>
      </c>
      <c r="EP368" s="152">
        <v>138.19999999999999</v>
      </c>
      <c r="EQ368" s="152">
        <v>138.5</v>
      </c>
      <c r="ER368" s="152">
        <v>137.69999999999999</v>
      </c>
      <c r="ES368" s="152">
        <v>138.69999999999999</v>
      </c>
      <c r="ET368" s="152">
        <v>138.69999999999999</v>
      </c>
      <c r="EU368" s="152">
        <v>137.80000000000001</v>
      </c>
      <c r="EV368" s="152">
        <v>137</v>
      </c>
      <c r="EW368" s="152">
        <v>138.9</v>
      </c>
    </row>
    <row r="369" spans="1:153">
      <c r="A369" s="141" t="s">
        <v>7772</v>
      </c>
      <c r="B369" s="141" t="s">
        <v>7773</v>
      </c>
      <c r="C369" s="142">
        <v>2.452E-2</v>
      </c>
      <c r="D369" s="143">
        <v>102.8</v>
      </c>
      <c r="E369" s="143">
        <v>107.3</v>
      </c>
      <c r="F369" s="143">
        <v>100.6</v>
      </c>
      <c r="G369" s="143">
        <v>97.2</v>
      </c>
      <c r="H369" s="143">
        <v>98.1</v>
      </c>
      <c r="I369" s="143">
        <v>98.6</v>
      </c>
      <c r="J369" s="143">
        <v>98.9</v>
      </c>
      <c r="K369" s="143">
        <v>99.9</v>
      </c>
      <c r="L369" s="143">
        <v>103.4</v>
      </c>
      <c r="M369" s="143">
        <v>100.6</v>
      </c>
      <c r="N369" s="143">
        <v>99.7</v>
      </c>
      <c r="O369" s="143">
        <v>101.7</v>
      </c>
      <c r="P369" s="143">
        <v>103</v>
      </c>
      <c r="Q369" s="143">
        <v>99.9</v>
      </c>
      <c r="R369" s="143">
        <v>99.5</v>
      </c>
      <c r="S369" s="143">
        <v>98.9</v>
      </c>
      <c r="T369" s="143">
        <v>105.7</v>
      </c>
      <c r="U369" s="143">
        <v>104.9</v>
      </c>
      <c r="V369" s="143">
        <v>101.5</v>
      </c>
      <c r="W369" s="143">
        <v>101.2</v>
      </c>
      <c r="X369" s="143">
        <v>109.3</v>
      </c>
      <c r="Y369" s="143">
        <v>118.4</v>
      </c>
      <c r="Z369" s="143">
        <v>121.2</v>
      </c>
      <c r="AA369" s="143">
        <v>122.6</v>
      </c>
      <c r="AB369" s="143">
        <v>124.9</v>
      </c>
      <c r="AC369" s="143">
        <v>121.6</v>
      </c>
      <c r="AD369" s="143">
        <v>122.2</v>
      </c>
      <c r="AE369" s="143">
        <v>125.7</v>
      </c>
      <c r="AF369" s="143">
        <v>122.4</v>
      </c>
      <c r="AG369" s="143">
        <v>119.1</v>
      </c>
      <c r="AH369" s="143">
        <v>119.5</v>
      </c>
      <c r="AI369" s="143">
        <v>117.7</v>
      </c>
      <c r="AJ369" s="143">
        <v>116.9</v>
      </c>
      <c r="AK369" s="143">
        <v>111.7</v>
      </c>
      <c r="AL369" s="143">
        <v>111.6</v>
      </c>
      <c r="AM369" s="143">
        <v>112.6</v>
      </c>
      <c r="AN369" s="143">
        <v>115.1</v>
      </c>
      <c r="AO369" s="143">
        <v>112.7</v>
      </c>
      <c r="AP369" s="143">
        <v>112.1</v>
      </c>
      <c r="AQ369" s="143">
        <v>112.4</v>
      </c>
      <c r="AR369" s="143">
        <v>112.2</v>
      </c>
      <c r="AS369" s="143">
        <v>107.8</v>
      </c>
      <c r="AT369" s="143">
        <v>103.2</v>
      </c>
      <c r="AU369" s="143">
        <v>97.8</v>
      </c>
      <c r="AV369" s="143">
        <v>93.2</v>
      </c>
      <c r="AW369" s="143">
        <v>88.5</v>
      </c>
      <c r="AX369" s="143">
        <v>87.9</v>
      </c>
      <c r="AY369" s="143">
        <v>89</v>
      </c>
      <c r="AZ369" s="143">
        <v>88.5</v>
      </c>
      <c r="BA369" s="143">
        <v>89.6</v>
      </c>
      <c r="BB369" s="143">
        <v>88.6</v>
      </c>
      <c r="BC369" s="143">
        <v>88.7</v>
      </c>
      <c r="BD369" s="143">
        <v>89.7</v>
      </c>
      <c r="BE369" s="143">
        <v>88.2</v>
      </c>
      <c r="BF369" s="143">
        <v>88.4</v>
      </c>
      <c r="BG369" s="143">
        <v>90.3</v>
      </c>
      <c r="BH369" s="143">
        <v>88.2</v>
      </c>
      <c r="BI369" s="143">
        <v>90.8</v>
      </c>
      <c r="BJ369" s="143">
        <v>92.3</v>
      </c>
      <c r="BK369" s="144">
        <v>93</v>
      </c>
      <c r="BL369" s="143">
        <v>92.9</v>
      </c>
      <c r="BM369" s="143">
        <v>94.5</v>
      </c>
      <c r="BN369" s="143">
        <v>99.5</v>
      </c>
      <c r="BO369" s="143">
        <v>106.1</v>
      </c>
      <c r="BP369" s="143">
        <v>101.5</v>
      </c>
      <c r="BQ369" s="143">
        <v>99.2</v>
      </c>
      <c r="BR369" s="145">
        <v>104.1</v>
      </c>
      <c r="BS369" s="145">
        <v>119.8</v>
      </c>
      <c r="BT369" s="145">
        <v>139.4</v>
      </c>
      <c r="BU369" s="145">
        <v>132.4</v>
      </c>
      <c r="BV369" s="145">
        <v>137.9</v>
      </c>
      <c r="BW369" s="145">
        <v>137.6</v>
      </c>
      <c r="BX369" s="145">
        <v>135.5</v>
      </c>
      <c r="BY369" s="145">
        <v>137.9</v>
      </c>
      <c r="BZ369" s="143">
        <v>144.69999999999999</v>
      </c>
      <c r="CA369" s="143">
        <v>141.4</v>
      </c>
      <c r="CB369" s="143">
        <v>144.9</v>
      </c>
      <c r="CC369" s="143">
        <v>146.30000000000001</v>
      </c>
      <c r="CD369" s="143">
        <v>145.80000000000001</v>
      </c>
      <c r="CE369" s="143">
        <v>139.1</v>
      </c>
      <c r="CF369" s="143">
        <v>128.19999999999999</v>
      </c>
      <c r="CG369" s="143">
        <v>116.1</v>
      </c>
      <c r="CH369" s="143">
        <v>114.1</v>
      </c>
      <c r="CI369" s="143">
        <v>111</v>
      </c>
      <c r="CJ369" s="146">
        <v>110.2</v>
      </c>
      <c r="CK369" s="146">
        <v>109.2</v>
      </c>
      <c r="CL369" s="146">
        <v>107.1</v>
      </c>
      <c r="CM369" s="147">
        <v>103.5</v>
      </c>
      <c r="CN369" s="147">
        <v>108.6</v>
      </c>
      <c r="CO369" s="147">
        <v>111.7</v>
      </c>
      <c r="CP369" s="148">
        <v>113.2</v>
      </c>
      <c r="CQ369" s="149">
        <v>110.3</v>
      </c>
      <c r="CR369" s="149">
        <v>105</v>
      </c>
      <c r="CS369" s="149">
        <v>105.6</v>
      </c>
      <c r="CT369" s="149">
        <v>104.4</v>
      </c>
      <c r="CU369" s="150">
        <v>97.4</v>
      </c>
      <c r="CV369" s="150">
        <v>95.3</v>
      </c>
      <c r="CW369" s="150">
        <v>94.4</v>
      </c>
      <c r="CX369" s="150">
        <v>99.5</v>
      </c>
      <c r="CY369" s="150">
        <v>100.7</v>
      </c>
      <c r="CZ369" s="150">
        <v>100.9</v>
      </c>
      <c r="DA369" s="150">
        <v>97.1</v>
      </c>
      <c r="DB369" s="151">
        <v>102.2</v>
      </c>
      <c r="DC369" s="151">
        <v>108.4</v>
      </c>
      <c r="DD369" s="151">
        <v>112.2</v>
      </c>
      <c r="DE369" s="151">
        <v>139.30000000000001</v>
      </c>
      <c r="DF369" s="151">
        <v>157.19999999999999</v>
      </c>
      <c r="DG369" s="151">
        <v>178.5</v>
      </c>
      <c r="DH369" s="151">
        <v>186.5</v>
      </c>
      <c r="DI369" s="151">
        <v>206.2</v>
      </c>
      <c r="DJ369" s="151">
        <v>201.3</v>
      </c>
      <c r="DK369" s="151">
        <v>186.9</v>
      </c>
      <c r="DL369" s="151">
        <v>184.9</v>
      </c>
      <c r="DM369" s="152">
        <v>192.2</v>
      </c>
      <c r="DN369" s="152">
        <v>211.3</v>
      </c>
      <c r="DO369" s="152">
        <v>208.7</v>
      </c>
      <c r="DP369" s="152">
        <v>181.1</v>
      </c>
      <c r="DQ369" s="152">
        <v>169</v>
      </c>
      <c r="DR369" s="152">
        <v>163.69999999999999</v>
      </c>
      <c r="DS369" s="152">
        <v>156</v>
      </c>
      <c r="DT369" s="152">
        <v>159.9</v>
      </c>
      <c r="DU369" s="152">
        <v>158.4</v>
      </c>
      <c r="DV369" s="152">
        <v>161.6</v>
      </c>
      <c r="DW369" s="152">
        <v>152.69999999999999</v>
      </c>
      <c r="DX369" s="152">
        <v>143.1</v>
      </c>
      <c r="DY369" s="152">
        <v>137.19999999999999</v>
      </c>
      <c r="DZ369" s="152">
        <v>136.19999999999999</v>
      </c>
      <c r="EA369" s="152">
        <v>131.6</v>
      </c>
      <c r="EB369" s="152">
        <v>129.19999999999999</v>
      </c>
      <c r="EC369" s="152">
        <v>124</v>
      </c>
      <c r="ED369" s="152">
        <v>127.8</v>
      </c>
      <c r="EE369" s="152">
        <v>125.5</v>
      </c>
      <c r="EF369" s="152">
        <v>124.5</v>
      </c>
      <c r="EG369" s="152">
        <v>124.1</v>
      </c>
      <c r="EH369" s="152">
        <v>118.8</v>
      </c>
      <c r="EI369" s="152">
        <v>118.4</v>
      </c>
      <c r="EJ369" s="152">
        <v>123.8</v>
      </c>
      <c r="EK369" s="152">
        <v>128.6</v>
      </c>
      <c r="EL369" s="152">
        <v>125.6</v>
      </c>
      <c r="EM369" s="152">
        <v>123.9</v>
      </c>
      <c r="EN369" s="152">
        <v>127.1</v>
      </c>
      <c r="EO369" s="152">
        <v>124.5</v>
      </c>
      <c r="EP369" s="152">
        <v>124.5</v>
      </c>
      <c r="EQ369" s="152">
        <v>122.7</v>
      </c>
      <c r="ER369" s="152">
        <v>120.3</v>
      </c>
      <c r="ES369" s="152">
        <v>119.7</v>
      </c>
      <c r="ET369" s="152">
        <v>117.5</v>
      </c>
      <c r="EU369" s="152">
        <v>113.6</v>
      </c>
      <c r="EV369" s="152">
        <v>114.6</v>
      </c>
      <c r="EW369" s="152">
        <v>114.1</v>
      </c>
    </row>
    <row r="370" spans="1:153">
      <c r="A370" s="141" t="s">
        <v>7774</v>
      </c>
      <c r="B370" s="141" t="s">
        <v>7775</v>
      </c>
      <c r="C370" s="142">
        <v>3.2779999999999997E-2</v>
      </c>
      <c r="D370" s="143">
        <v>102.6</v>
      </c>
      <c r="E370" s="143">
        <v>102.7</v>
      </c>
      <c r="F370" s="143">
        <v>103.3</v>
      </c>
      <c r="G370" s="143">
        <v>103.5</v>
      </c>
      <c r="H370" s="143">
        <v>105.8</v>
      </c>
      <c r="I370" s="143">
        <v>103.3</v>
      </c>
      <c r="J370" s="143">
        <v>105.8</v>
      </c>
      <c r="K370" s="143">
        <v>106.3</v>
      </c>
      <c r="L370" s="143">
        <v>104.5</v>
      </c>
      <c r="M370" s="143">
        <v>105.2</v>
      </c>
      <c r="N370" s="143">
        <v>103.4</v>
      </c>
      <c r="O370" s="143">
        <v>105.9</v>
      </c>
      <c r="P370" s="143">
        <v>104.7</v>
      </c>
      <c r="Q370" s="143">
        <v>106.3</v>
      </c>
      <c r="R370" s="143">
        <v>104.8</v>
      </c>
      <c r="S370" s="143">
        <v>106</v>
      </c>
      <c r="T370" s="143">
        <v>107.4</v>
      </c>
      <c r="U370" s="143">
        <v>108.1</v>
      </c>
      <c r="V370" s="143">
        <v>107.5</v>
      </c>
      <c r="W370" s="143">
        <v>109.9</v>
      </c>
      <c r="X370" s="143">
        <v>110</v>
      </c>
      <c r="Y370" s="143">
        <v>112.3</v>
      </c>
      <c r="Z370" s="143">
        <v>112.8</v>
      </c>
      <c r="AA370" s="143">
        <v>116</v>
      </c>
      <c r="AB370" s="143">
        <v>110.7</v>
      </c>
      <c r="AC370" s="143">
        <v>112.5</v>
      </c>
      <c r="AD370" s="143">
        <v>112.2</v>
      </c>
      <c r="AE370" s="143">
        <v>114.4</v>
      </c>
      <c r="AF370" s="143">
        <v>113.1</v>
      </c>
      <c r="AG370" s="143">
        <v>112.7</v>
      </c>
      <c r="AH370" s="143">
        <v>113</v>
      </c>
      <c r="AI370" s="143">
        <v>112.7</v>
      </c>
      <c r="AJ370" s="143">
        <v>113.4</v>
      </c>
      <c r="AK370" s="143">
        <v>111.1</v>
      </c>
      <c r="AL370" s="143">
        <v>111.5</v>
      </c>
      <c r="AM370" s="143">
        <v>111.3</v>
      </c>
      <c r="AN370" s="143">
        <v>107.5</v>
      </c>
      <c r="AO370" s="143">
        <v>108.3</v>
      </c>
      <c r="AP370" s="143">
        <v>109.6</v>
      </c>
      <c r="AQ370" s="143">
        <v>107.3</v>
      </c>
      <c r="AR370" s="143">
        <v>109.7</v>
      </c>
      <c r="AS370" s="143">
        <v>108.5</v>
      </c>
      <c r="AT370" s="143">
        <v>106.2</v>
      </c>
      <c r="AU370" s="143">
        <v>103.9</v>
      </c>
      <c r="AV370" s="143">
        <v>103.1</v>
      </c>
      <c r="AW370" s="143">
        <v>106.1</v>
      </c>
      <c r="AX370" s="143">
        <v>101.8</v>
      </c>
      <c r="AY370" s="143">
        <v>103.9</v>
      </c>
      <c r="AZ370" s="143">
        <v>100.1</v>
      </c>
      <c r="BA370" s="143">
        <v>100.9</v>
      </c>
      <c r="BB370" s="143">
        <v>100.4</v>
      </c>
      <c r="BC370" s="143">
        <v>99.9</v>
      </c>
      <c r="BD370" s="143">
        <v>98.6</v>
      </c>
      <c r="BE370" s="143">
        <v>102.6</v>
      </c>
      <c r="BF370" s="143">
        <v>102.4</v>
      </c>
      <c r="BG370" s="143">
        <v>102.3</v>
      </c>
      <c r="BH370" s="143">
        <v>101.8</v>
      </c>
      <c r="BI370" s="143">
        <v>103.3</v>
      </c>
      <c r="BJ370" s="143">
        <v>102.8</v>
      </c>
      <c r="BK370" s="144">
        <v>103.7</v>
      </c>
      <c r="BL370" s="143">
        <v>102.9</v>
      </c>
      <c r="BM370" s="143">
        <v>101.3</v>
      </c>
      <c r="BN370" s="143">
        <v>100.8</v>
      </c>
      <c r="BO370" s="143">
        <v>102.4</v>
      </c>
      <c r="BP370" s="143">
        <v>101</v>
      </c>
      <c r="BQ370" s="143">
        <v>101.7</v>
      </c>
      <c r="BR370" s="145">
        <v>103.1</v>
      </c>
      <c r="BS370" s="145">
        <v>101.8</v>
      </c>
      <c r="BT370" s="145">
        <v>104.3</v>
      </c>
      <c r="BU370" s="145">
        <v>103.6</v>
      </c>
      <c r="BV370" s="145">
        <v>103.7</v>
      </c>
      <c r="BW370" s="145">
        <v>110</v>
      </c>
      <c r="BX370" s="145">
        <v>113.5</v>
      </c>
      <c r="BY370" s="145">
        <v>115.1</v>
      </c>
      <c r="BZ370" s="143">
        <v>114.6</v>
      </c>
      <c r="CA370" s="143">
        <v>117</v>
      </c>
      <c r="CB370" s="143">
        <v>115.7</v>
      </c>
      <c r="CC370" s="143">
        <v>116.9</v>
      </c>
      <c r="CD370" s="143">
        <v>118.8</v>
      </c>
      <c r="CE370" s="143">
        <v>121.7</v>
      </c>
      <c r="CF370" s="143">
        <v>119.7</v>
      </c>
      <c r="CG370" s="143">
        <v>123.4</v>
      </c>
      <c r="CH370" s="143">
        <v>122.4</v>
      </c>
      <c r="CI370" s="143">
        <v>126.1</v>
      </c>
      <c r="CJ370" s="146">
        <v>119.8</v>
      </c>
      <c r="CK370" s="146">
        <v>123.5</v>
      </c>
      <c r="CL370" s="146">
        <v>119.3</v>
      </c>
      <c r="CM370" s="147">
        <v>119.7</v>
      </c>
      <c r="CN370" s="147">
        <v>124.9</v>
      </c>
      <c r="CO370" s="147">
        <v>119</v>
      </c>
      <c r="CP370" s="148">
        <v>116.9</v>
      </c>
      <c r="CQ370" s="149">
        <v>117.4</v>
      </c>
      <c r="CR370" s="149">
        <v>116.3</v>
      </c>
      <c r="CS370" s="149">
        <v>116.9</v>
      </c>
      <c r="CT370" s="149">
        <v>114.6</v>
      </c>
      <c r="CU370" s="150">
        <v>112.6</v>
      </c>
      <c r="CV370" s="150">
        <v>117.4</v>
      </c>
      <c r="CW370" s="150">
        <v>114.4</v>
      </c>
      <c r="CX370" s="150">
        <v>116.6</v>
      </c>
      <c r="CY370" s="150">
        <v>111.4</v>
      </c>
      <c r="CZ370" s="150">
        <v>113.2</v>
      </c>
      <c r="DA370" s="150">
        <v>111.5</v>
      </c>
      <c r="DB370" s="151">
        <v>115.1</v>
      </c>
      <c r="DC370" s="151">
        <v>113.4</v>
      </c>
      <c r="DD370" s="151">
        <v>114.4</v>
      </c>
      <c r="DE370" s="151">
        <v>120.2</v>
      </c>
      <c r="DF370" s="151">
        <v>122.7</v>
      </c>
      <c r="DG370" s="151">
        <v>121.5</v>
      </c>
      <c r="DH370" s="151">
        <v>122.2</v>
      </c>
      <c r="DI370" s="151">
        <v>124.1</v>
      </c>
      <c r="DJ370" s="151">
        <v>121.5</v>
      </c>
      <c r="DK370" s="151">
        <v>122.3</v>
      </c>
      <c r="DL370" s="151">
        <v>121.3</v>
      </c>
      <c r="DM370" s="152">
        <v>121.9</v>
      </c>
      <c r="DN370" s="152">
        <v>125.7</v>
      </c>
      <c r="DO370" s="152">
        <v>127.7</v>
      </c>
      <c r="DP370" s="152">
        <v>130.4</v>
      </c>
      <c r="DQ370" s="152">
        <v>130.30000000000001</v>
      </c>
      <c r="DR370" s="152">
        <v>130.6</v>
      </c>
      <c r="DS370" s="152">
        <v>135.30000000000001</v>
      </c>
      <c r="DT370" s="152">
        <v>135.30000000000001</v>
      </c>
      <c r="DU370" s="152">
        <v>139.19999999999999</v>
      </c>
      <c r="DV370" s="152">
        <v>141.9</v>
      </c>
      <c r="DW370" s="152">
        <v>141.1</v>
      </c>
      <c r="DX370" s="152">
        <v>140.69999999999999</v>
      </c>
      <c r="DY370" s="152">
        <v>139.19999999999999</v>
      </c>
      <c r="DZ370" s="152">
        <v>141.30000000000001</v>
      </c>
      <c r="EA370" s="152">
        <v>141.4</v>
      </c>
      <c r="EB370" s="152">
        <v>145.19999999999999</v>
      </c>
      <c r="EC370" s="152">
        <v>140.4</v>
      </c>
      <c r="ED370" s="152">
        <v>137.6</v>
      </c>
      <c r="EE370" s="152">
        <v>133.80000000000001</v>
      </c>
      <c r="EF370" s="152">
        <v>134.69999999999999</v>
      </c>
      <c r="EG370" s="152">
        <v>133.69999999999999</v>
      </c>
      <c r="EH370" s="152">
        <v>131.9</v>
      </c>
      <c r="EI370" s="152">
        <v>131.9</v>
      </c>
      <c r="EJ370" s="152">
        <v>130.30000000000001</v>
      </c>
      <c r="EK370" s="152">
        <v>130.30000000000001</v>
      </c>
      <c r="EL370" s="152">
        <v>127.6</v>
      </c>
      <c r="EM370" s="152">
        <v>127</v>
      </c>
      <c r="EN370" s="152">
        <v>128.6</v>
      </c>
      <c r="EO370" s="152">
        <v>127.6</v>
      </c>
      <c r="EP370" s="152">
        <v>125.5</v>
      </c>
      <c r="EQ370" s="152">
        <v>125.8</v>
      </c>
      <c r="ER370" s="152">
        <v>126.2</v>
      </c>
      <c r="ES370" s="152">
        <v>127.9</v>
      </c>
      <c r="ET370" s="152">
        <v>126.5</v>
      </c>
      <c r="EU370" s="152">
        <v>127</v>
      </c>
      <c r="EV370" s="152">
        <v>127</v>
      </c>
      <c r="EW370" s="152">
        <v>128</v>
      </c>
    </row>
    <row r="371" spans="1:153">
      <c r="A371" s="141" t="s">
        <v>7776</v>
      </c>
      <c r="B371" s="141" t="s">
        <v>7777</v>
      </c>
      <c r="C371" s="142">
        <v>8.2369999999999999E-2</v>
      </c>
      <c r="D371" s="143">
        <v>117</v>
      </c>
      <c r="E371" s="143">
        <v>120.6</v>
      </c>
      <c r="F371" s="143">
        <v>122.3</v>
      </c>
      <c r="G371" s="143">
        <v>124.9</v>
      </c>
      <c r="H371" s="143">
        <v>124.5</v>
      </c>
      <c r="I371" s="143">
        <v>125.1</v>
      </c>
      <c r="J371" s="143">
        <v>127.4</v>
      </c>
      <c r="K371" s="143">
        <v>129.1</v>
      </c>
      <c r="L371" s="143">
        <v>126.2</v>
      </c>
      <c r="M371" s="143">
        <v>120.7</v>
      </c>
      <c r="N371" s="143">
        <v>118.5</v>
      </c>
      <c r="O371" s="143">
        <v>112.6</v>
      </c>
      <c r="P371" s="143">
        <v>110.3</v>
      </c>
      <c r="Q371" s="143">
        <v>108.5</v>
      </c>
      <c r="R371" s="143">
        <v>107.6</v>
      </c>
      <c r="S371" s="143">
        <v>112.9</v>
      </c>
      <c r="T371" s="143">
        <v>112.8</v>
      </c>
      <c r="U371" s="143">
        <v>114.2</v>
      </c>
      <c r="V371" s="143">
        <v>114.9</v>
      </c>
      <c r="W371" s="143">
        <v>114.8</v>
      </c>
      <c r="X371" s="143">
        <v>115.5</v>
      </c>
      <c r="Y371" s="143">
        <v>116.1</v>
      </c>
      <c r="Z371" s="143">
        <v>119.5</v>
      </c>
      <c r="AA371" s="143">
        <v>124.4</v>
      </c>
      <c r="AB371" s="143">
        <v>123.7</v>
      </c>
      <c r="AC371" s="143">
        <v>122.9</v>
      </c>
      <c r="AD371" s="143">
        <v>119.2</v>
      </c>
      <c r="AE371" s="143">
        <v>118.2</v>
      </c>
      <c r="AF371" s="143">
        <v>117.2</v>
      </c>
      <c r="AG371" s="143">
        <v>116.6</v>
      </c>
      <c r="AH371" s="143">
        <v>114.3</v>
      </c>
      <c r="AI371" s="143">
        <v>109.3</v>
      </c>
      <c r="AJ371" s="143">
        <v>106.1</v>
      </c>
      <c r="AK371" s="143">
        <v>106.1</v>
      </c>
      <c r="AL371" s="143">
        <v>110.1</v>
      </c>
      <c r="AM371" s="143">
        <v>115</v>
      </c>
      <c r="AN371" s="143">
        <v>118.7</v>
      </c>
      <c r="AO371" s="143">
        <v>119.5</v>
      </c>
      <c r="AP371" s="143">
        <v>120.5</v>
      </c>
      <c r="AQ371" s="143">
        <v>118.9</v>
      </c>
      <c r="AR371" s="143">
        <v>117.5</v>
      </c>
      <c r="AS371" s="143">
        <v>118.1</v>
      </c>
      <c r="AT371" s="143">
        <v>117.5</v>
      </c>
      <c r="AU371" s="143">
        <v>116.3</v>
      </c>
      <c r="AV371" s="143">
        <v>118.5</v>
      </c>
      <c r="AW371" s="143">
        <v>124.2</v>
      </c>
      <c r="AX371" s="143">
        <v>127.7</v>
      </c>
      <c r="AY371" s="143">
        <v>124.1</v>
      </c>
      <c r="AZ371" s="143">
        <v>122.7</v>
      </c>
      <c r="BA371" s="143">
        <v>125.1</v>
      </c>
      <c r="BB371" s="143">
        <v>124.5</v>
      </c>
      <c r="BC371" s="143">
        <v>120.8</v>
      </c>
      <c r="BD371" s="143">
        <v>117.5</v>
      </c>
      <c r="BE371" s="143">
        <v>118.8</v>
      </c>
      <c r="BF371" s="143">
        <v>123.6</v>
      </c>
      <c r="BG371" s="143">
        <v>126.4</v>
      </c>
      <c r="BH371" s="143">
        <v>126.3</v>
      </c>
      <c r="BI371" s="143">
        <v>128.5</v>
      </c>
      <c r="BJ371" s="143">
        <v>130.1</v>
      </c>
      <c r="BK371" s="144">
        <v>133.4</v>
      </c>
      <c r="BL371" s="143">
        <v>135.6</v>
      </c>
      <c r="BM371" s="143">
        <v>140.30000000000001</v>
      </c>
      <c r="BN371" s="143">
        <v>144.80000000000001</v>
      </c>
      <c r="BO371" s="143">
        <v>147.9</v>
      </c>
      <c r="BP371" s="143">
        <v>147.80000000000001</v>
      </c>
      <c r="BQ371" s="143">
        <v>148.1</v>
      </c>
      <c r="BR371" s="145">
        <v>154.69999999999999</v>
      </c>
      <c r="BS371" s="145">
        <v>160.9</v>
      </c>
      <c r="BT371" s="145">
        <v>166.9</v>
      </c>
      <c r="BU371" s="145">
        <v>176.7</v>
      </c>
      <c r="BV371" s="145">
        <v>175.5</v>
      </c>
      <c r="BW371" s="145">
        <v>170.3</v>
      </c>
      <c r="BX371" s="145">
        <v>168.9</v>
      </c>
      <c r="BY371" s="145">
        <v>164.8</v>
      </c>
      <c r="BZ371" s="143">
        <v>160.4</v>
      </c>
      <c r="CA371" s="143">
        <v>155.69999999999999</v>
      </c>
      <c r="CB371" s="143">
        <v>154</v>
      </c>
      <c r="CC371" s="143">
        <v>157.6</v>
      </c>
      <c r="CD371" s="143">
        <v>162.69999999999999</v>
      </c>
      <c r="CE371" s="143">
        <v>161.80000000000001</v>
      </c>
      <c r="CF371" s="143">
        <v>160.1</v>
      </c>
      <c r="CG371" s="143">
        <v>166.8</v>
      </c>
      <c r="CH371" s="143">
        <v>167.9</v>
      </c>
      <c r="CI371" s="143">
        <v>167.3</v>
      </c>
      <c r="CJ371" s="146">
        <v>168.4</v>
      </c>
      <c r="CK371" s="146">
        <v>167.9</v>
      </c>
      <c r="CL371" s="146">
        <v>163.19999999999999</v>
      </c>
      <c r="CM371" s="147">
        <v>147.30000000000001</v>
      </c>
      <c r="CN371" s="147">
        <v>143.5</v>
      </c>
      <c r="CO371" s="147">
        <v>140</v>
      </c>
      <c r="CP371" s="148">
        <v>130.5</v>
      </c>
      <c r="CQ371" s="149">
        <v>122.7</v>
      </c>
      <c r="CR371" s="149">
        <v>123.1</v>
      </c>
      <c r="CS371" s="149">
        <v>121.4</v>
      </c>
      <c r="CT371" s="149">
        <v>118.1</v>
      </c>
      <c r="CU371" s="150">
        <v>120.8</v>
      </c>
      <c r="CV371" s="150">
        <v>123.4</v>
      </c>
      <c r="CW371" s="150">
        <v>121</v>
      </c>
      <c r="CX371" s="150">
        <v>114.7</v>
      </c>
      <c r="CY371" s="150">
        <v>108.8</v>
      </c>
      <c r="CZ371" s="150">
        <v>108.6</v>
      </c>
      <c r="DA371" s="150">
        <v>105.7</v>
      </c>
      <c r="DB371" s="151">
        <v>102.6</v>
      </c>
      <c r="DC371" s="151">
        <v>102.8</v>
      </c>
      <c r="DD371" s="151">
        <v>100.2</v>
      </c>
      <c r="DE371" s="151">
        <v>101.5</v>
      </c>
      <c r="DF371" s="151">
        <v>105.4</v>
      </c>
      <c r="DG371" s="151">
        <v>108.1</v>
      </c>
      <c r="DH371" s="151">
        <v>118.2</v>
      </c>
      <c r="DI371" s="151">
        <v>118.5</v>
      </c>
      <c r="DJ371" s="151">
        <v>116.6</v>
      </c>
      <c r="DK371" s="151">
        <v>119.4</v>
      </c>
      <c r="DL371" s="151">
        <v>127.7</v>
      </c>
      <c r="DM371" s="152">
        <v>134.69999999999999</v>
      </c>
      <c r="DN371" s="152">
        <v>161.30000000000001</v>
      </c>
      <c r="DO371" s="152">
        <v>188.5</v>
      </c>
      <c r="DP371" s="152">
        <v>182.3</v>
      </c>
      <c r="DQ371" s="152">
        <v>192.7</v>
      </c>
      <c r="DR371" s="152">
        <v>193.3</v>
      </c>
      <c r="DS371" s="152">
        <v>200.1</v>
      </c>
      <c r="DT371" s="152">
        <v>216.4</v>
      </c>
      <c r="DU371" s="152">
        <v>219.9</v>
      </c>
      <c r="DV371" s="152">
        <v>216.8</v>
      </c>
      <c r="DW371" s="152">
        <v>211.3</v>
      </c>
      <c r="DX371" s="152">
        <v>217.2</v>
      </c>
      <c r="DY371" s="152">
        <v>222.2</v>
      </c>
      <c r="DZ371" s="152">
        <v>233.1</v>
      </c>
      <c r="EA371" s="152">
        <v>230</v>
      </c>
      <c r="EB371" s="152">
        <v>214.4</v>
      </c>
      <c r="EC371" s="152">
        <v>202</v>
      </c>
      <c r="ED371" s="152">
        <v>189.4</v>
      </c>
      <c r="EE371" s="152">
        <v>181.9</v>
      </c>
      <c r="EF371" s="152">
        <v>169.1</v>
      </c>
      <c r="EG371" s="152">
        <v>162.80000000000001</v>
      </c>
      <c r="EH371" s="152">
        <v>155.30000000000001</v>
      </c>
      <c r="EI371" s="152">
        <v>151.5</v>
      </c>
      <c r="EJ371" s="152">
        <v>146.80000000000001</v>
      </c>
      <c r="EK371" s="152">
        <v>145.5</v>
      </c>
      <c r="EL371" s="152">
        <v>151.19999999999999</v>
      </c>
      <c r="EM371" s="152">
        <v>147.69999999999999</v>
      </c>
      <c r="EN371" s="152">
        <v>144.80000000000001</v>
      </c>
      <c r="EO371" s="152">
        <v>145.5</v>
      </c>
      <c r="EP371" s="152">
        <v>144.6</v>
      </c>
      <c r="EQ371" s="152">
        <v>145.19999999999999</v>
      </c>
      <c r="ER371" s="152">
        <v>151.5</v>
      </c>
      <c r="ES371" s="152">
        <v>151.80000000000001</v>
      </c>
      <c r="ET371" s="152">
        <v>150.6</v>
      </c>
      <c r="EU371" s="152">
        <v>149</v>
      </c>
      <c r="EV371" s="152">
        <v>150.1</v>
      </c>
      <c r="EW371" s="152">
        <v>152.30000000000001</v>
      </c>
    </row>
    <row r="372" spans="1:153">
      <c r="A372" s="141" t="s">
        <v>7778</v>
      </c>
      <c r="B372" s="141" t="s">
        <v>7779</v>
      </c>
      <c r="C372" s="142">
        <v>6.2549999999999994E-2</v>
      </c>
      <c r="D372" s="143">
        <v>109.9</v>
      </c>
      <c r="E372" s="143">
        <v>112.7</v>
      </c>
      <c r="F372" s="143">
        <v>116.2</v>
      </c>
      <c r="G372" s="143">
        <v>115.1</v>
      </c>
      <c r="H372" s="143">
        <v>118.3</v>
      </c>
      <c r="I372" s="143">
        <v>115.6</v>
      </c>
      <c r="J372" s="143">
        <v>115.1</v>
      </c>
      <c r="K372" s="143">
        <v>116.7</v>
      </c>
      <c r="L372" s="143">
        <v>113</v>
      </c>
      <c r="M372" s="143">
        <v>116.9</v>
      </c>
      <c r="N372" s="143">
        <v>116.3</v>
      </c>
      <c r="O372" s="143">
        <v>116.2</v>
      </c>
      <c r="P372" s="143">
        <v>116.9</v>
      </c>
      <c r="Q372" s="143">
        <v>113.5</v>
      </c>
      <c r="R372" s="143">
        <v>112.9</v>
      </c>
      <c r="S372" s="143">
        <v>111</v>
      </c>
      <c r="T372" s="143">
        <v>114.6</v>
      </c>
      <c r="U372" s="143">
        <v>110.5</v>
      </c>
      <c r="V372" s="143">
        <v>114.9</v>
      </c>
      <c r="W372" s="143">
        <v>115.3</v>
      </c>
      <c r="X372" s="143">
        <v>122.8</v>
      </c>
      <c r="Y372" s="143">
        <v>121.9</v>
      </c>
      <c r="Z372" s="143">
        <v>125.9</v>
      </c>
      <c r="AA372" s="143">
        <v>125.7</v>
      </c>
      <c r="AB372" s="143">
        <v>126.3</v>
      </c>
      <c r="AC372" s="143">
        <v>127.3</v>
      </c>
      <c r="AD372" s="143">
        <v>128.30000000000001</v>
      </c>
      <c r="AE372" s="143">
        <v>130.5</v>
      </c>
      <c r="AF372" s="143">
        <v>128.30000000000001</v>
      </c>
      <c r="AG372" s="143">
        <v>129.4</v>
      </c>
      <c r="AH372" s="143">
        <v>128.6</v>
      </c>
      <c r="AI372" s="143">
        <v>128.69999999999999</v>
      </c>
      <c r="AJ372" s="143">
        <v>127</v>
      </c>
      <c r="AK372" s="143">
        <v>128</v>
      </c>
      <c r="AL372" s="143">
        <v>129</v>
      </c>
      <c r="AM372" s="143">
        <v>128.30000000000001</v>
      </c>
      <c r="AN372" s="143">
        <v>129</v>
      </c>
      <c r="AO372" s="143">
        <v>129.5</v>
      </c>
      <c r="AP372" s="143">
        <v>129.80000000000001</v>
      </c>
      <c r="AQ372" s="143">
        <v>128.5</v>
      </c>
      <c r="AR372" s="143">
        <v>123.9</v>
      </c>
      <c r="AS372" s="143">
        <v>122.3</v>
      </c>
      <c r="AT372" s="143">
        <v>124.6</v>
      </c>
      <c r="AU372" s="143">
        <v>122.1</v>
      </c>
      <c r="AV372" s="143">
        <v>121.5</v>
      </c>
      <c r="AW372" s="143">
        <v>121.9</v>
      </c>
      <c r="AX372" s="143">
        <v>122.6</v>
      </c>
      <c r="AY372" s="143">
        <v>123.9</v>
      </c>
      <c r="AZ372" s="143">
        <v>123.7</v>
      </c>
      <c r="BA372" s="143">
        <v>123.2</v>
      </c>
      <c r="BB372" s="143">
        <v>123.3</v>
      </c>
      <c r="BC372" s="143">
        <v>122.6</v>
      </c>
      <c r="BD372" s="143">
        <v>122.2</v>
      </c>
      <c r="BE372" s="143">
        <v>121</v>
      </c>
      <c r="BF372" s="143">
        <v>121.7</v>
      </c>
      <c r="BG372" s="143">
        <v>122.2</v>
      </c>
      <c r="BH372" s="143">
        <v>123</v>
      </c>
      <c r="BI372" s="143">
        <v>122.9</v>
      </c>
      <c r="BJ372" s="143">
        <v>124.2</v>
      </c>
      <c r="BK372" s="144">
        <v>125.7</v>
      </c>
      <c r="BL372" s="143">
        <v>126.4</v>
      </c>
      <c r="BM372" s="143">
        <v>125.7</v>
      </c>
      <c r="BN372" s="143">
        <v>126.4</v>
      </c>
      <c r="BO372" s="143">
        <v>123</v>
      </c>
      <c r="BP372" s="143">
        <v>123.8</v>
      </c>
      <c r="BQ372" s="143">
        <v>124.5</v>
      </c>
      <c r="BR372" s="145">
        <v>124.5</v>
      </c>
      <c r="BS372" s="145">
        <v>126.9</v>
      </c>
      <c r="BT372" s="145">
        <v>127.3</v>
      </c>
      <c r="BU372" s="145">
        <v>126.9</v>
      </c>
      <c r="BV372" s="145">
        <v>128.30000000000001</v>
      </c>
      <c r="BW372" s="145">
        <v>127.2</v>
      </c>
      <c r="BX372" s="145">
        <v>126.5</v>
      </c>
      <c r="BY372" s="145">
        <v>127.1</v>
      </c>
      <c r="BZ372" s="143">
        <v>129.19999999999999</v>
      </c>
      <c r="CA372" s="143">
        <v>128.9</v>
      </c>
      <c r="CB372" s="143">
        <v>131.80000000000001</v>
      </c>
      <c r="CC372" s="143">
        <v>133</v>
      </c>
      <c r="CD372" s="143">
        <v>137.19999999999999</v>
      </c>
      <c r="CE372" s="143">
        <v>139.6</v>
      </c>
      <c r="CF372" s="143">
        <v>141.30000000000001</v>
      </c>
      <c r="CG372" s="143">
        <v>140.30000000000001</v>
      </c>
      <c r="CH372" s="143">
        <v>141.6</v>
      </c>
      <c r="CI372" s="143">
        <v>142.30000000000001</v>
      </c>
      <c r="CJ372" s="146">
        <v>142.9</v>
      </c>
      <c r="CK372" s="146">
        <v>142.6</v>
      </c>
      <c r="CL372" s="146">
        <v>143.19999999999999</v>
      </c>
      <c r="CM372" s="147">
        <v>142.30000000000001</v>
      </c>
      <c r="CN372" s="147">
        <v>141.6</v>
      </c>
      <c r="CO372" s="147">
        <v>141.4</v>
      </c>
      <c r="CP372" s="148">
        <v>139.30000000000001</v>
      </c>
      <c r="CQ372" s="149">
        <v>135.9</v>
      </c>
      <c r="CR372" s="149">
        <v>133.1</v>
      </c>
      <c r="CS372" s="149">
        <v>131.4</v>
      </c>
      <c r="CT372" s="149">
        <v>130.9</v>
      </c>
      <c r="CU372" s="150">
        <v>131.1</v>
      </c>
      <c r="CV372" s="150">
        <v>131.9</v>
      </c>
      <c r="CW372" s="150">
        <v>127.5</v>
      </c>
      <c r="CX372" s="150">
        <v>126.3</v>
      </c>
      <c r="CY372" s="150">
        <v>125.9</v>
      </c>
      <c r="CZ372" s="150">
        <v>127.5</v>
      </c>
      <c r="DA372" s="150">
        <v>128.4</v>
      </c>
      <c r="DB372" s="151">
        <v>125.4</v>
      </c>
      <c r="DC372" s="151">
        <v>124.9</v>
      </c>
      <c r="DD372" s="151">
        <v>125.2</v>
      </c>
      <c r="DE372" s="151">
        <v>123.4</v>
      </c>
      <c r="DF372" s="151">
        <v>125.9</v>
      </c>
      <c r="DG372" s="151">
        <v>126.5</v>
      </c>
      <c r="DH372" s="151">
        <v>130.69999999999999</v>
      </c>
      <c r="DI372" s="151">
        <v>131</v>
      </c>
      <c r="DJ372" s="151">
        <v>131.4</v>
      </c>
      <c r="DK372" s="151">
        <v>134.19999999999999</v>
      </c>
      <c r="DL372" s="151">
        <v>139.4</v>
      </c>
      <c r="DM372" s="152">
        <v>143.4</v>
      </c>
      <c r="DN372" s="152">
        <v>150.69999999999999</v>
      </c>
      <c r="DO372" s="152">
        <v>153.30000000000001</v>
      </c>
      <c r="DP372" s="152">
        <v>157.6</v>
      </c>
      <c r="DQ372" s="152">
        <v>168.4</v>
      </c>
      <c r="DR372" s="152">
        <v>171.7</v>
      </c>
      <c r="DS372" s="152">
        <v>174.7</v>
      </c>
      <c r="DT372" s="152">
        <v>183.5</v>
      </c>
      <c r="DU372" s="152">
        <v>189.5</v>
      </c>
      <c r="DV372" s="152">
        <v>194.2</v>
      </c>
      <c r="DW372" s="152">
        <v>196.3</v>
      </c>
      <c r="DX372" s="152">
        <v>197</v>
      </c>
      <c r="DY372" s="152">
        <v>197.5</v>
      </c>
      <c r="DZ372" s="152">
        <v>198.5</v>
      </c>
      <c r="EA372" s="152">
        <v>195.9</v>
      </c>
      <c r="EB372" s="152">
        <v>194.3</v>
      </c>
      <c r="EC372" s="152">
        <v>193.9</v>
      </c>
      <c r="ED372" s="152">
        <v>192.9</v>
      </c>
      <c r="EE372" s="152">
        <v>190.2</v>
      </c>
      <c r="EF372" s="152">
        <v>188.6</v>
      </c>
      <c r="EG372" s="152">
        <v>185.6</v>
      </c>
      <c r="EH372" s="152">
        <v>179.7</v>
      </c>
      <c r="EI372" s="152">
        <v>171.7</v>
      </c>
      <c r="EJ372" s="152">
        <v>167.7</v>
      </c>
      <c r="EK372" s="152">
        <v>166.5</v>
      </c>
      <c r="EL372" s="152">
        <v>167.6</v>
      </c>
      <c r="EM372" s="152">
        <v>165.9</v>
      </c>
      <c r="EN372" s="152">
        <v>162.9</v>
      </c>
      <c r="EO372" s="152">
        <v>157.6</v>
      </c>
      <c r="EP372" s="152">
        <v>156.30000000000001</v>
      </c>
      <c r="EQ372" s="152">
        <v>155.4</v>
      </c>
      <c r="ER372" s="152">
        <v>154.19999999999999</v>
      </c>
      <c r="ES372" s="152">
        <v>154.4</v>
      </c>
      <c r="ET372" s="152">
        <v>154.69999999999999</v>
      </c>
      <c r="EU372" s="152">
        <v>154.80000000000001</v>
      </c>
      <c r="EV372" s="152">
        <v>154</v>
      </c>
      <c r="EW372" s="152">
        <v>155.5</v>
      </c>
    </row>
    <row r="373" spans="1:153">
      <c r="A373" s="141" t="s">
        <v>7780</v>
      </c>
      <c r="B373" s="141" t="s">
        <v>7781</v>
      </c>
      <c r="C373" s="142">
        <v>0.10555</v>
      </c>
      <c r="D373" s="143">
        <v>108.1</v>
      </c>
      <c r="E373" s="143">
        <v>109.8</v>
      </c>
      <c r="F373" s="143">
        <v>110</v>
      </c>
      <c r="G373" s="143">
        <v>108.8</v>
      </c>
      <c r="H373" s="143">
        <v>107.1</v>
      </c>
      <c r="I373" s="143">
        <v>111.2</v>
      </c>
      <c r="J373" s="143">
        <v>111.3</v>
      </c>
      <c r="K373" s="143">
        <v>108.4</v>
      </c>
      <c r="L373" s="143">
        <v>108.4</v>
      </c>
      <c r="M373" s="143">
        <v>110.4</v>
      </c>
      <c r="N373" s="143">
        <v>109.6</v>
      </c>
      <c r="O373" s="143">
        <v>107.1</v>
      </c>
      <c r="P373" s="143">
        <v>108.3</v>
      </c>
      <c r="Q373" s="143">
        <v>107.6</v>
      </c>
      <c r="R373" s="143">
        <v>107.9</v>
      </c>
      <c r="S373" s="143">
        <v>107.6</v>
      </c>
      <c r="T373" s="143">
        <v>108.7</v>
      </c>
      <c r="U373" s="143">
        <v>111.2</v>
      </c>
      <c r="V373" s="143">
        <v>116.5</v>
      </c>
      <c r="W373" s="143">
        <v>114.9</v>
      </c>
      <c r="X373" s="143">
        <v>115.4</v>
      </c>
      <c r="Y373" s="143">
        <v>113.6</v>
      </c>
      <c r="Z373" s="143">
        <v>114.3</v>
      </c>
      <c r="AA373" s="143">
        <v>114.1</v>
      </c>
      <c r="AB373" s="143">
        <v>110.2</v>
      </c>
      <c r="AC373" s="143">
        <v>110.2</v>
      </c>
      <c r="AD373" s="143">
        <v>109.3</v>
      </c>
      <c r="AE373" s="143">
        <v>107.8</v>
      </c>
      <c r="AF373" s="143">
        <v>108.2</v>
      </c>
      <c r="AG373" s="143">
        <v>107.8</v>
      </c>
      <c r="AH373" s="143">
        <v>107</v>
      </c>
      <c r="AI373" s="143">
        <v>103.5</v>
      </c>
      <c r="AJ373" s="143">
        <v>102.3</v>
      </c>
      <c r="AK373" s="143">
        <v>92.8</v>
      </c>
      <c r="AL373" s="143">
        <v>88</v>
      </c>
      <c r="AM373" s="143">
        <v>88.7</v>
      </c>
      <c r="AN373" s="143">
        <v>81</v>
      </c>
      <c r="AO373" s="143">
        <v>81.5</v>
      </c>
      <c r="AP373" s="143">
        <v>82.2</v>
      </c>
      <c r="AQ373" s="143">
        <v>83.2</v>
      </c>
      <c r="AR373" s="143">
        <v>84.4</v>
      </c>
      <c r="AS373" s="143">
        <v>76.400000000000006</v>
      </c>
      <c r="AT373" s="143">
        <v>78.900000000000006</v>
      </c>
      <c r="AU373" s="143">
        <v>77.5</v>
      </c>
      <c r="AV373" s="143">
        <v>76.5</v>
      </c>
      <c r="AW373" s="143">
        <v>70.599999999999994</v>
      </c>
      <c r="AX373" s="143">
        <v>69.599999999999994</v>
      </c>
      <c r="AY373" s="143">
        <v>71.7</v>
      </c>
      <c r="AZ373" s="143">
        <v>65.8</v>
      </c>
      <c r="BA373" s="143">
        <v>66.2</v>
      </c>
      <c r="BB373" s="143">
        <v>64.7</v>
      </c>
      <c r="BC373" s="143">
        <v>67</v>
      </c>
      <c r="BD373" s="143">
        <v>66.900000000000006</v>
      </c>
      <c r="BE373" s="143">
        <v>67.900000000000006</v>
      </c>
      <c r="BF373" s="143">
        <v>69.900000000000006</v>
      </c>
      <c r="BG373" s="143">
        <v>69.900000000000006</v>
      </c>
      <c r="BH373" s="143">
        <v>68.400000000000006</v>
      </c>
      <c r="BI373" s="143">
        <v>70</v>
      </c>
      <c r="BJ373" s="143">
        <v>71.7</v>
      </c>
      <c r="BK373" s="144">
        <v>71.3</v>
      </c>
      <c r="BL373" s="143">
        <v>73.3</v>
      </c>
      <c r="BM373" s="143">
        <v>74.599999999999994</v>
      </c>
      <c r="BN373" s="143">
        <v>76.599999999999994</v>
      </c>
      <c r="BO373" s="143">
        <v>78.8</v>
      </c>
      <c r="BP373" s="143">
        <v>81.3</v>
      </c>
      <c r="BQ373" s="143">
        <v>81.7</v>
      </c>
      <c r="BR373" s="145">
        <v>84.9</v>
      </c>
      <c r="BS373" s="145">
        <v>87.3</v>
      </c>
      <c r="BT373" s="145">
        <v>89.2</v>
      </c>
      <c r="BU373" s="145">
        <v>94.4</v>
      </c>
      <c r="BV373" s="145">
        <v>96.7</v>
      </c>
      <c r="BW373" s="145">
        <v>101.2</v>
      </c>
      <c r="BX373" s="145">
        <v>103.8</v>
      </c>
      <c r="BY373" s="145">
        <v>109.2</v>
      </c>
      <c r="BZ373" s="143">
        <v>110.9</v>
      </c>
      <c r="CA373" s="143">
        <v>115.2</v>
      </c>
      <c r="CB373" s="143">
        <v>117.9</v>
      </c>
      <c r="CC373" s="143">
        <v>119.6</v>
      </c>
      <c r="CD373" s="143">
        <v>124.1</v>
      </c>
      <c r="CE373" s="143">
        <v>125</v>
      </c>
      <c r="CF373" s="143">
        <v>121.3</v>
      </c>
      <c r="CG373" s="143">
        <v>117.9</v>
      </c>
      <c r="CH373" s="143">
        <v>119.6</v>
      </c>
      <c r="CI373" s="143">
        <v>121.4</v>
      </c>
      <c r="CJ373" s="146">
        <v>116.7</v>
      </c>
      <c r="CK373" s="146">
        <v>116</v>
      </c>
      <c r="CL373" s="146">
        <v>113.3</v>
      </c>
      <c r="CM373" s="147">
        <v>107.1</v>
      </c>
      <c r="CN373" s="147">
        <v>107</v>
      </c>
      <c r="CO373" s="147">
        <v>107.1</v>
      </c>
      <c r="CP373" s="148">
        <v>101.8</v>
      </c>
      <c r="CQ373" s="149">
        <v>96.9</v>
      </c>
      <c r="CR373" s="149">
        <v>93.9</v>
      </c>
      <c r="CS373" s="149">
        <v>90.8</v>
      </c>
      <c r="CT373" s="149">
        <v>91.2</v>
      </c>
      <c r="CU373" s="150">
        <v>90.5</v>
      </c>
      <c r="CV373" s="150">
        <v>84.8</v>
      </c>
      <c r="CW373" s="150">
        <v>84.7</v>
      </c>
      <c r="CX373" s="150">
        <v>87.9</v>
      </c>
      <c r="CY373" s="150">
        <v>81.7</v>
      </c>
      <c r="CZ373" s="150">
        <v>80.7</v>
      </c>
      <c r="DA373" s="150">
        <v>78</v>
      </c>
      <c r="DB373" s="151">
        <v>82.4</v>
      </c>
      <c r="DC373" s="151">
        <v>87.4</v>
      </c>
      <c r="DD373" s="151">
        <v>90.3</v>
      </c>
      <c r="DE373" s="151">
        <v>98.9</v>
      </c>
      <c r="DF373" s="151">
        <v>102.8</v>
      </c>
      <c r="DG373" s="151">
        <v>105.3</v>
      </c>
      <c r="DH373" s="151">
        <v>114</v>
      </c>
      <c r="DI373" s="151">
        <v>117.2</v>
      </c>
      <c r="DJ373" s="151">
        <v>120.8</v>
      </c>
      <c r="DK373" s="151">
        <v>126.1</v>
      </c>
      <c r="DL373" s="151">
        <v>126.2</v>
      </c>
      <c r="DM373" s="152">
        <v>128.80000000000001</v>
      </c>
      <c r="DN373" s="152">
        <v>134.6</v>
      </c>
      <c r="DO373" s="152">
        <v>134.6</v>
      </c>
      <c r="DP373" s="152">
        <v>134.80000000000001</v>
      </c>
      <c r="DQ373" s="152">
        <v>140.19999999999999</v>
      </c>
      <c r="DR373" s="152">
        <v>145.19999999999999</v>
      </c>
      <c r="DS373" s="152">
        <v>151.30000000000001</v>
      </c>
      <c r="DT373" s="152">
        <v>163.80000000000001</v>
      </c>
      <c r="DU373" s="152">
        <v>181.1</v>
      </c>
      <c r="DV373" s="152">
        <v>185.2</v>
      </c>
      <c r="DW373" s="152">
        <v>192.3</v>
      </c>
      <c r="DX373" s="152">
        <v>194.6</v>
      </c>
      <c r="DY373" s="152">
        <v>188.4</v>
      </c>
      <c r="DZ373" s="152">
        <v>179.8</v>
      </c>
      <c r="EA373" s="152">
        <v>178.8</v>
      </c>
      <c r="EB373" s="152">
        <v>174.8</v>
      </c>
      <c r="EC373" s="152">
        <v>162.80000000000001</v>
      </c>
      <c r="ED373" s="152">
        <v>160.80000000000001</v>
      </c>
      <c r="EE373" s="152">
        <v>156.6</v>
      </c>
      <c r="EF373" s="152">
        <v>155.6</v>
      </c>
      <c r="EG373" s="152">
        <v>152.69999999999999</v>
      </c>
      <c r="EH373" s="152">
        <v>146.4</v>
      </c>
      <c r="EI373" s="152">
        <v>150.6</v>
      </c>
      <c r="EJ373" s="152">
        <v>153.4</v>
      </c>
      <c r="EK373" s="152">
        <v>155</v>
      </c>
      <c r="EL373" s="152">
        <v>159</v>
      </c>
      <c r="EM373" s="152">
        <v>163.6</v>
      </c>
      <c r="EN373" s="152">
        <v>166.1</v>
      </c>
      <c r="EO373" s="152">
        <v>160.1</v>
      </c>
      <c r="EP373" s="152">
        <v>154.6</v>
      </c>
      <c r="EQ373" s="152">
        <v>149.6</v>
      </c>
      <c r="ER373" s="152">
        <v>148.1</v>
      </c>
      <c r="ES373" s="152">
        <v>148.6</v>
      </c>
      <c r="ET373" s="152">
        <v>149</v>
      </c>
      <c r="EU373" s="152">
        <v>149.6</v>
      </c>
      <c r="EV373" s="152">
        <v>149</v>
      </c>
      <c r="EW373" s="152">
        <v>150</v>
      </c>
    </row>
    <row r="374" spans="1:153">
      <c r="A374" s="141" t="s">
        <v>7782</v>
      </c>
      <c r="B374" s="141" t="s">
        <v>7783</v>
      </c>
      <c r="C374" s="142">
        <v>3.2460000000000003E-2</v>
      </c>
      <c r="D374" s="143">
        <v>97.9</v>
      </c>
      <c r="E374" s="143">
        <v>102.4</v>
      </c>
      <c r="F374" s="143">
        <v>99.7</v>
      </c>
      <c r="G374" s="143">
        <v>97.1</v>
      </c>
      <c r="H374" s="143">
        <v>99.8</v>
      </c>
      <c r="I374" s="143">
        <v>100.1</v>
      </c>
      <c r="J374" s="143">
        <v>99.4</v>
      </c>
      <c r="K374" s="143">
        <v>98.7</v>
      </c>
      <c r="L374" s="143">
        <v>97.4</v>
      </c>
      <c r="M374" s="143">
        <v>96.3</v>
      </c>
      <c r="N374" s="143">
        <v>100.6</v>
      </c>
      <c r="O374" s="143">
        <v>97.8</v>
      </c>
      <c r="P374" s="143">
        <v>99.9</v>
      </c>
      <c r="Q374" s="143">
        <v>99.6</v>
      </c>
      <c r="R374" s="143">
        <v>97.1</v>
      </c>
      <c r="S374" s="143">
        <v>99.9</v>
      </c>
      <c r="T374" s="143">
        <v>105.3</v>
      </c>
      <c r="U374" s="143">
        <v>107.4</v>
      </c>
      <c r="V374" s="143">
        <v>108.2</v>
      </c>
      <c r="W374" s="143">
        <v>104.2</v>
      </c>
      <c r="X374" s="143">
        <v>107.2</v>
      </c>
      <c r="Y374" s="143">
        <v>112.7</v>
      </c>
      <c r="Z374" s="143">
        <v>114.7</v>
      </c>
      <c r="AA374" s="143">
        <v>113.1</v>
      </c>
      <c r="AB374" s="143">
        <v>114.3</v>
      </c>
      <c r="AC374" s="143">
        <v>115.1</v>
      </c>
      <c r="AD374" s="143">
        <v>115.6</v>
      </c>
      <c r="AE374" s="143">
        <v>116.7</v>
      </c>
      <c r="AF374" s="143">
        <v>116.4</v>
      </c>
      <c r="AG374" s="143">
        <v>116.1</v>
      </c>
      <c r="AH374" s="143">
        <v>115.5</v>
      </c>
      <c r="AI374" s="143">
        <v>114.9</v>
      </c>
      <c r="AJ374" s="143">
        <v>110.6</v>
      </c>
      <c r="AK374" s="143">
        <v>108.7</v>
      </c>
      <c r="AL374" s="143">
        <v>104.8</v>
      </c>
      <c r="AM374" s="143">
        <v>102.6</v>
      </c>
      <c r="AN374" s="143">
        <v>104.1</v>
      </c>
      <c r="AO374" s="143">
        <v>106.9</v>
      </c>
      <c r="AP374" s="143">
        <v>107.7</v>
      </c>
      <c r="AQ374" s="143">
        <v>106.8</v>
      </c>
      <c r="AR374" s="143">
        <v>103.9</v>
      </c>
      <c r="AS374" s="143">
        <v>102.9</v>
      </c>
      <c r="AT374" s="143">
        <v>101.6</v>
      </c>
      <c r="AU374" s="143">
        <v>100.3</v>
      </c>
      <c r="AV374" s="143">
        <v>98.3</v>
      </c>
      <c r="AW374" s="143">
        <v>97.1</v>
      </c>
      <c r="AX374" s="143">
        <v>95.7</v>
      </c>
      <c r="AY374" s="143">
        <v>95.5</v>
      </c>
      <c r="AZ374" s="143">
        <v>95.8</v>
      </c>
      <c r="BA374" s="143">
        <v>95.9</v>
      </c>
      <c r="BB374" s="143">
        <v>97.3</v>
      </c>
      <c r="BC374" s="143">
        <v>98.2</v>
      </c>
      <c r="BD374" s="143">
        <v>97.5</v>
      </c>
      <c r="BE374" s="143">
        <v>97.9</v>
      </c>
      <c r="BF374" s="143">
        <v>98</v>
      </c>
      <c r="BG374" s="143">
        <v>99.5</v>
      </c>
      <c r="BH374" s="143">
        <v>99.1</v>
      </c>
      <c r="BI374" s="143">
        <v>98</v>
      </c>
      <c r="BJ374" s="143">
        <v>98.9</v>
      </c>
      <c r="BK374" s="144">
        <v>99.3</v>
      </c>
      <c r="BL374" s="143">
        <v>99.4</v>
      </c>
      <c r="BM374" s="143">
        <v>99.2</v>
      </c>
      <c r="BN374" s="143">
        <v>99.4</v>
      </c>
      <c r="BO374" s="143">
        <v>100.6</v>
      </c>
      <c r="BP374" s="143">
        <v>99</v>
      </c>
      <c r="BQ374" s="143">
        <v>100.1</v>
      </c>
      <c r="BR374" s="145">
        <v>102</v>
      </c>
      <c r="BS374" s="145">
        <v>105.1</v>
      </c>
      <c r="BT374" s="145">
        <v>108.9</v>
      </c>
      <c r="BU374" s="145">
        <v>109.5</v>
      </c>
      <c r="BV374" s="145">
        <v>111.6</v>
      </c>
      <c r="BW374" s="145">
        <v>109.7</v>
      </c>
      <c r="BX374" s="145">
        <v>110.3</v>
      </c>
      <c r="BY374" s="145">
        <v>111.4</v>
      </c>
      <c r="BZ374" s="143">
        <v>113.7</v>
      </c>
      <c r="CA374" s="143">
        <v>114.9</v>
      </c>
      <c r="CB374" s="143">
        <v>115.5</v>
      </c>
      <c r="CC374" s="143">
        <v>124.9</v>
      </c>
      <c r="CD374" s="143">
        <v>127.8</v>
      </c>
      <c r="CE374" s="143">
        <v>126.5</v>
      </c>
      <c r="CF374" s="143">
        <v>117.3</v>
      </c>
      <c r="CG374" s="143">
        <v>108.9</v>
      </c>
      <c r="CH374" s="143">
        <v>109.1</v>
      </c>
      <c r="CI374" s="143">
        <v>107.4</v>
      </c>
      <c r="CJ374" s="146">
        <v>106.1</v>
      </c>
      <c r="CK374" s="146">
        <v>105.1</v>
      </c>
      <c r="CL374" s="146">
        <v>103.9</v>
      </c>
      <c r="CM374" s="147">
        <v>102</v>
      </c>
      <c r="CN374" s="147">
        <v>103.4</v>
      </c>
      <c r="CO374" s="147">
        <v>104.6</v>
      </c>
      <c r="CP374" s="148">
        <v>106.8</v>
      </c>
      <c r="CQ374" s="149">
        <v>105.4</v>
      </c>
      <c r="CR374" s="149">
        <v>104.5</v>
      </c>
      <c r="CS374" s="149">
        <v>105.2</v>
      </c>
      <c r="CT374" s="149">
        <v>106.9</v>
      </c>
      <c r="CU374" s="150">
        <v>105</v>
      </c>
      <c r="CV374" s="150">
        <v>102.1</v>
      </c>
      <c r="CW374" s="150">
        <v>104.6</v>
      </c>
      <c r="CX374" s="150">
        <v>103.7</v>
      </c>
      <c r="CY374" s="150">
        <v>104.5</v>
      </c>
      <c r="CZ374" s="150">
        <v>105.2</v>
      </c>
      <c r="DA374" s="150">
        <v>104.6</v>
      </c>
      <c r="DB374" s="151">
        <v>106.2</v>
      </c>
      <c r="DC374" s="151">
        <v>107.4</v>
      </c>
      <c r="DD374" s="151">
        <v>113.8</v>
      </c>
      <c r="DE374" s="151">
        <v>117.5</v>
      </c>
      <c r="DF374" s="151">
        <v>120.3</v>
      </c>
      <c r="DG374" s="151">
        <v>132.69999999999999</v>
      </c>
      <c r="DH374" s="151">
        <v>139.4</v>
      </c>
      <c r="DI374" s="151">
        <v>142.1</v>
      </c>
      <c r="DJ374" s="151">
        <v>145.1</v>
      </c>
      <c r="DK374" s="151">
        <v>139.6</v>
      </c>
      <c r="DL374" s="151">
        <v>137.80000000000001</v>
      </c>
      <c r="DM374" s="152">
        <v>139</v>
      </c>
      <c r="DN374" s="152">
        <v>146</v>
      </c>
      <c r="DO374" s="152">
        <v>148.19999999999999</v>
      </c>
      <c r="DP374" s="152">
        <v>146.9</v>
      </c>
      <c r="DQ374" s="152">
        <v>142.80000000000001</v>
      </c>
      <c r="DR374" s="152">
        <v>136.6</v>
      </c>
      <c r="DS374" s="152">
        <v>137.4</v>
      </c>
      <c r="DT374" s="152">
        <v>137.5</v>
      </c>
      <c r="DU374" s="152">
        <v>142.6</v>
      </c>
      <c r="DV374" s="152">
        <v>141.19999999999999</v>
      </c>
      <c r="DW374" s="152">
        <v>139</v>
      </c>
      <c r="DX374" s="152">
        <v>136.19999999999999</v>
      </c>
      <c r="DY374" s="152">
        <v>135.69999999999999</v>
      </c>
      <c r="DZ374" s="152">
        <v>135.30000000000001</v>
      </c>
      <c r="EA374" s="152">
        <v>133.80000000000001</v>
      </c>
      <c r="EB374" s="152">
        <v>133</v>
      </c>
      <c r="EC374" s="152">
        <v>132.1</v>
      </c>
      <c r="ED374" s="152">
        <v>130.4</v>
      </c>
      <c r="EE374" s="152">
        <v>131.30000000000001</v>
      </c>
      <c r="EF374" s="152">
        <v>129.80000000000001</v>
      </c>
      <c r="EG374" s="152">
        <v>128.4</v>
      </c>
      <c r="EH374" s="152">
        <v>127.7</v>
      </c>
      <c r="EI374" s="152">
        <v>126.6</v>
      </c>
      <c r="EJ374" s="152">
        <v>128.1</v>
      </c>
      <c r="EK374" s="152">
        <v>129.5</v>
      </c>
      <c r="EL374" s="152">
        <v>130.6</v>
      </c>
      <c r="EM374" s="152">
        <v>131.30000000000001</v>
      </c>
      <c r="EN374" s="152">
        <v>131.9</v>
      </c>
      <c r="EO374" s="152">
        <v>130.19999999999999</v>
      </c>
      <c r="EP374" s="152">
        <v>128.9</v>
      </c>
      <c r="EQ374" s="152">
        <v>126.4</v>
      </c>
      <c r="ER374" s="152">
        <v>124.8</v>
      </c>
      <c r="ES374" s="152">
        <v>122.9</v>
      </c>
      <c r="ET374" s="152">
        <v>121.8</v>
      </c>
      <c r="EU374" s="152">
        <v>119.6</v>
      </c>
      <c r="EV374" s="152">
        <v>118.7</v>
      </c>
      <c r="EW374" s="152">
        <v>118.3</v>
      </c>
    </row>
    <row r="375" spans="1:153">
      <c r="A375" s="141" t="s">
        <v>7784</v>
      </c>
      <c r="B375" s="141" t="s">
        <v>7785</v>
      </c>
      <c r="C375" s="142">
        <v>4.3970000000000002E-2</v>
      </c>
      <c r="D375" s="143">
        <v>93.1</v>
      </c>
      <c r="E375" s="143">
        <v>97.3</v>
      </c>
      <c r="F375" s="143">
        <v>95.1</v>
      </c>
      <c r="G375" s="143">
        <v>91.2</v>
      </c>
      <c r="H375" s="143">
        <v>99.6</v>
      </c>
      <c r="I375" s="143">
        <v>107.4</v>
      </c>
      <c r="J375" s="143">
        <v>108</v>
      </c>
      <c r="K375" s="143">
        <v>107.7</v>
      </c>
      <c r="L375" s="143">
        <v>110.1</v>
      </c>
      <c r="M375" s="143">
        <v>115.8</v>
      </c>
      <c r="N375" s="143">
        <v>114.9</v>
      </c>
      <c r="O375" s="143">
        <v>108</v>
      </c>
      <c r="P375" s="143">
        <v>99.7</v>
      </c>
      <c r="Q375" s="143">
        <v>99.4</v>
      </c>
      <c r="R375" s="143">
        <v>102.4</v>
      </c>
      <c r="S375" s="143">
        <v>108.6</v>
      </c>
      <c r="T375" s="143">
        <v>121.9</v>
      </c>
      <c r="U375" s="143">
        <v>128.6</v>
      </c>
      <c r="V375" s="143">
        <v>121.2</v>
      </c>
      <c r="W375" s="143">
        <v>119</v>
      </c>
      <c r="X375" s="143">
        <v>118.3</v>
      </c>
      <c r="Y375" s="143">
        <v>117.2</v>
      </c>
      <c r="Z375" s="143">
        <v>110.8</v>
      </c>
      <c r="AA375" s="143">
        <v>108.3</v>
      </c>
      <c r="AB375" s="143">
        <v>108.2</v>
      </c>
      <c r="AC375" s="143">
        <v>102.1</v>
      </c>
      <c r="AD375" s="143">
        <v>105.8</v>
      </c>
      <c r="AE375" s="143">
        <v>115.4</v>
      </c>
      <c r="AF375" s="143">
        <v>116.1</v>
      </c>
      <c r="AG375" s="143">
        <v>115.5</v>
      </c>
      <c r="AH375" s="143">
        <v>110.3</v>
      </c>
      <c r="AI375" s="143">
        <v>109.2</v>
      </c>
      <c r="AJ375" s="143">
        <v>107</v>
      </c>
      <c r="AK375" s="143">
        <v>92.6</v>
      </c>
      <c r="AL375" s="143">
        <v>95.9</v>
      </c>
      <c r="AM375" s="143">
        <v>104</v>
      </c>
      <c r="AN375" s="143">
        <v>108</v>
      </c>
      <c r="AO375" s="143">
        <v>113.9</v>
      </c>
      <c r="AP375" s="143">
        <v>114.6</v>
      </c>
      <c r="AQ375" s="143">
        <v>112</v>
      </c>
      <c r="AR375" s="143">
        <v>106.2</v>
      </c>
      <c r="AS375" s="143">
        <v>102.7</v>
      </c>
      <c r="AT375" s="143">
        <v>98.6</v>
      </c>
      <c r="AU375" s="143">
        <v>98.3</v>
      </c>
      <c r="AV375" s="143">
        <v>98.8</v>
      </c>
      <c r="AW375" s="143">
        <v>91.9</v>
      </c>
      <c r="AX375" s="143">
        <v>90.7</v>
      </c>
      <c r="AY375" s="143">
        <v>97.5</v>
      </c>
      <c r="AZ375" s="143">
        <v>89.3</v>
      </c>
      <c r="BA375" s="143">
        <v>87.1</v>
      </c>
      <c r="BB375" s="143">
        <v>82.9</v>
      </c>
      <c r="BC375" s="143">
        <v>84.6</v>
      </c>
      <c r="BD375" s="143">
        <v>83.4</v>
      </c>
      <c r="BE375" s="143">
        <v>85.8</v>
      </c>
      <c r="BF375" s="143">
        <v>84.3</v>
      </c>
      <c r="BG375" s="143">
        <v>89.8</v>
      </c>
      <c r="BH375" s="143">
        <v>95</v>
      </c>
      <c r="BI375" s="143">
        <v>102.4</v>
      </c>
      <c r="BJ375" s="143">
        <v>104.8</v>
      </c>
      <c r="BK375" s="144">
        <v>99.2</v>
      </c>
      <c r="BL375" s="143">
        <v>91.1</v>
      </c>
      <c r="BM375" s="143">
        <v>87.4</v>
      </c>
      <c r="BN375" s="143">
        <v>92.7</v>
      </c>
      <c r="BO375" s="143">
        <v>98</v>
      </c>
      <c r="BP375" s="143">
        <v>108.9</v>
      </c>
      <c r="BQ375" s="143">
        <v>108.7</v>
      </c>
      <c r="BR375" s="145">
        <v>106.7</v>
      </c>
      <c r="BS375" s="145">
        <v>107.3</v>
      </c>
      <c r="BT375" s="145">
        <v>106.8</v>
      </c>
      <c r="BU375" s="145">
        <v>111.7</v>
      </c>
      <c r="BV375" s="145">
        <v>117.6</v>
      </c>
      <c r="BW375" s="145">
        <v>115.5</v>
      </c>
      <c r="BX375" s="145">
        <v>115</v>
      </c>
      <c r="BY375" s="145">
        <v>120</v>
      </c>
      <c r="BZ375" s="143">
        <v>112.7</v>
      </c>
      <c r="CA375" s="143">
        <v>111</v>
      </c>
      <c r="CB375" s="143">
        <v>115</v>
      </c>
      <c r="CC375" s="143">
        <v>120.8</v>
      </c>
      <c r="CD375" s="143">
        <v>117.5</v>
      </c>
      <c r="CE375" s="143">
        <v>99.4</v>
      </c>
      <c r="CF375" s="143">
        <v>91.8</v>
      </c>
      <c r="CG375" s="143">
        <v>87.7</v>
      </c>
      <c r="CH375" s="143">
        <v>87.3</v>
      </c>
      <c r="CI375" s="143">
        <v>88.3</v>
      </c>
      <c r="CJ375" s="146">
        <v>79.3</v>
      </c>
      <c r="CK375" s="146">
        <v>77.3</v>
      </c>
      <c r="CL375" s="146">
        <v>72.599999999999994</v>
      </c>
      <c r="CM375" s="147">
        <v>70.2</v>
      </c>
      <c r="CN375" s="147">
        <v>70.599999999999994</v>
      </c>
      <c r="CO375" s="147">
        <v>75.8</v>
      </c>
      <c r="CP375" s="148">
        <v>74.3</v>
      </c>
      <c r="CQ375" s="149">
        <v>72.900000000000006</v>
      </c>
      <c r="CR375" s="149">
        <v>74.599999999999994</v>
      </c>
      <c r="CS375" s="149">
        <v>76.5</v>
      </c>
      <c r="CT375" s="149">
        <v>72.3</v>
      </c>
      <c r="CU375" s="150">
        <v>65.3</v>
      </c>
      <c r="CV375" s="150">
        <v>62.1</v>
      </c>
      <c r="CW375" s="150">
        <v>64.400000000000006</v>
      </c>
      <c r="CX375" s="150">
        <v>65.2</v>
      </c>
      <c r="CY375" s="150">
        <v>64.900000000000006</v>
      </c>
      <c r="CZ375" s="150">
        <v>67.400000000000006</v>
      </c>
      <c r="DA375" s="150">
        <v>69.400000000000006</v>
      </c>
      <c r="DB375" s="151">
        <v>68.5</v>
      </c>
      <c r="DC375" s="151">
        <v>70.099999999999994</v>
      </c>
      <c r="DD375" s="151">
        <v>73</v>
      </c>
      <c r="DE375" s="151">
        <v>79.599999999999994</v>
      </c>
      <c r="DF375" s="151">
        <v>90.6</v>
      </c>
      <c r="DG375" s="151">
        <v>90.2</v>
      </c>
      <c r="DH375" s="151">
        <v>87</v>
      </c>
      <c r="DI375" s="151">
        <v>87.3</v>
      </c>
      <c r="DJ375" s="151">
        <v>90.3</v>
      </c>
      <c r="DK375" s="151">
        <v>93.8</v>
      </c>
      <c r="DL375" s="151">
        <v>94.8</v>
      </c>
      <c r="DM375" s="152">
        <v>99.5</v>
      </c>
      <c r="DN375" s="152">
        <v>110.3</v>
      </c>
      <c r="DO375" s="152">
        <v>98.6</v>
      </c>
      <c r="DP375" s="152">
        <v>93.1</v>
      </c>
      <c r="DQ375" s="152">
        <v>98.9</v>
      </c>
      <c r="DR375" s="152">
        <v>96.9</v>
      </c>
      <c r="DS375" s="152">
        <v>99.1</v>
      </c>
      <c r="DT375" s="152">
        <v>98.5</v>
      </c>
      <c r="DU375" s="152">
        <v>97</v>
      </c>
      <c r="DV375" s="152">
        <v>96</v>
      </c>
      <c r="DW375" s="152">
        <v>91.5</v>
      </c>
      <c r="DX375" s="152">
        <v>86.4</v>
      </c>
      <c r="DY375" s="152">
        <v>86.1</v>
      </c>
      <c r="DZ375" s="152">
        <v>86.3</v>
      </c>
      <c r="EA375" s="152">
        <v>82.6</v>
      </c>
      <c r="EB375" s="152">
        <v>85.5</v>
      </c>
      <c r="EC375" s="152">
        <v>86.2</v>
      </c>
      <c r="ED375" s="152">
        <v>90.3</v>
      </c>
      <c r="EE375" s="152">
        <v>89.5</v>
      </c>
      <c r="EF375" s="152">
        <v>84.7</v>
      </c>
      <c r="EG375" s="152">
        <v>84.2</v>
      </c>
      <c r="EH375" s="152">
        <v>81.099999999999994</v>
      </c>
      <c r="EI375" s="152">
        <v>79</v>
      </c>
      <c r="EJ375" s="152">
        <v>82.2</v>
      </c>
      <c r="EK375" s="152">
        <v>82.9</v>
      </c>
      <c r="EL375" s="152">
        <v>84</v>
      </c>
      <c r="EM375" s="152">
        <v>81.2</v>
      </c>
      <c r="EN375" s="152">
        <v>81.8</v>
      </c>
      <c r="EO375" s="152">
        <v>85.5</v>
      </c>
      <c r="EP375" s="152">
        <v>88.8</v>
      </c>
      <c r="EQ375" s="152">
        <v>88.5</v>
      </c>
      <c r="ER375" s="152">
        <v>83.6</v>
      </c>
      <c r="ES375" s="152">
        <v>84</v>
      </c>
      <c r="ET375" s="152">
        <v>85.6</v>
      </c>
      <c r="EU375" s="152">
        <v>88.2</v>
      </c>
      <c r="EV375" s="152">
        <v>88.4</v>
      </c>
      <c r="EW375" s="152">
        <v>86.7</v>
      </c>
    </row>
    <row r="376" spans="1:153">
      <c r="A376" s="141" t="s">
        <v>7786</v>
      </c>
      <c r="B376" s="141" t="s">
        <v>7787</v>
      </c>
      <c r="C376" s="142">
        <v>7.3179999999999995E-2</v>
      </c>
      <c r="D376" s="143">
        <v>103.8</v>
      </c>
      <c r="E376" s="143">
        <v>104.7</v>
      </c>
      <c r="F376" s="143">
        <v>105.3</v>
      </c>
      <c r="G376" s="143">
        <v>102.3</v>
      </c>
      <c r="H376" s="143">
        <v>104.4</v>
      </c>
      <c r="I376" s="143">
        <v>107.9</v>
      </c>
      <c r="J376" s="143">
        <v>109.1</v>
      </c>
      <c r="K376" s="143">
        <v>105.8</v>
      </c>
      <c r="L376" s="143">
        <v>106.1</v>
      </c>
      <c r="M376" s="143">
        <v>108.1</v>
      </c>
      <c r="N376" s="143">
        <v>108.3</v>
      </c>
      <c r="O376" s="143">
        <v>109.1</v>
      </c>
      <c r="P376" s="143">
        <v>108.9</v>
      </c>
      <c r="Q376" s="143">
        <v>108.4</v>
      </c>
      <c r="R376" s="143">
        <v>109.3</v>
      </c>
      <c r="S376" s="143">
        <v>113.4</v>
      </c>
      <c r="T376" s="143">
        <v>118.9</v>
      </c>
      <c r="U376" s="143">
        <v>124.2</v>
      </c>
      <c r="V376" s="143">
        <v>122.8</v>
      </c>
      <c r="W376" s="143">
        <v>120.6</v>
      </c>
      <c r="X376" s="143">
        <v>120.9</v>
      </c>
      <c r="Y376" s="143">
        <v>122.2</v>
      </c>
      <c r="Z376" s="143">
        <v>121.9</v>
      </c>
      <c r="AA376" s="143">
        <v>119.9</v>
      </c>
      <c r="AB376" s="143">
        <v>116.6</v>
      </c>
      <c r="AC376" s="143">
        <v>114.3</v>
      </c>
      <c r="AD376" s="143">
        <v>114.7</v>
      </c>
      <c r="AE376" s="143">
        <v>115.8</v>
      </c>
      <c r="AF376" s="143">
        <v>115.7</v>
      </c>
      <c r="AG376" s="143">
        <v>112.2</v>
      </c>
      <c r="AH376" s="143">
        <v>110.1</v>
      </c>
      <c r="AI376" s="143">
        <v>107.1</v>
      </c>
      <c r="AJ376" s="143">
        <v>100.8</v>
      </c>
      <c r="AK376" s="143">
        <v>93.2</v>
      </c>
      <c r="AL376" s="143">
        <v>82.7</v>
      </c>
      <c r="AM376" s="143">
        <v>85</v>
      </c>
      <c r="AN376" s="143">
        <v>88.2</v>
      </c>
      <c r="AO376" s="143">
        <v>91.6</v>
      </c>
      <c r="AP376" s="143">
        <v>93.4</v>
      </c>
      <c r="AQ376" s="143">
        <v>91.1</v>
      </c>
      <c r="AR376" s="143">
        <v>85.6</v>
      </c>
      <c r="AS376" s="143">
        <v>84.1</v>
      </c>
      <c r="AT376" s="143">
        <v>83.2</v>
      </c>
      <c r="AU376" s="143">
        <v>83.5</v>
      </c>
      <c r="AV376" s="143">
        <v>83.6</v>
      </c>
      <c r="AW376" s="143">
        <v>83.4</v>
      </c>
      <c r="AX376" s="143">
        <v>83</v>
      </c>
      <c r="AY376" s="143">
        <v>82.5</v>
      </c>
      <c r="AZ376" s="143">
        <v>83.8</v>
      </c>
      <c r="BA376" s="143">
        <v>83.8</v>
      </c>
      <c r="BB376" s="143">
        <v>83.2</v>
      </c>
      <c r="BC376" s="143">
        <v>82.6</v>
      </c>
      <c r="BD376" s="143">
        <v>80.5</v>
      </c>
      <c r="BE376" s="143">
        <v>81.400000000000006</v>
      </c>
      <c r="BF376" s="143">
        <v>81.2</v>
      </c>
      <c r="BG376" s="143">
        <v>81.5</v>
      </c>
      <c r="BH376" s="143">
        <v>81</v>
      </c>
      <c r="BI376" s="143">
        <v>83.1</v>
      </c>
      <c r="BJ376" s="143">
        <v>85.9</v>
      </c>
      <c r="BK376" s="144">
        <v>89.8</v>
      </c>
      <c r="BL376" s="143">
        <v>88.2</v>
      </c>
      <c r="BM376" s="143">
        <v>87.9</v>
      </c>
      <c r="BN376" s="143">
        <v>85.9</v>
      </c>
      <c r="BO376" s="143">
        <v>84.1</v>
      </c>
      <c r="BP376" s="143">
        <v>83.3</v>
      </c>
      <c r="BQ376" s="143">
        <v>82.9</v>
      </c>
      <c r="BR376" s="145">
        <v>84.7</v>
      </c>
      <c r="BS376" s="145">
        <v>85.6</v>
      </c>
      <c r="BT376" s="145">
        <v>88</v>
      </c>
      <c r="BU376" s="145">
        <v>88.1</v>
      </c>
      <c r="BV376" s="145">
        <v>90</v>
      </c>
      <c r="BW376" s="145">
        <v>90.8</v>
      </c>
      <c r="BX376" s="145">
        <v>90.6</v>
      </c>
      <c r="BY376" s="145">
        <v>93.1</v>
      </c>
      <c r="BZ376" s="143">
        <v>95.4</v>
      </c>
      <c r="CA376" s="143">
        <v>95.5</v>
      </c>
      <c r="CB376" s="143">
        <v>96.1</v>
      </c>
      <c r="CC376" s="143">
        <v>97</v>
      </c>
      <c r="CD376" s="143">
        <v>100.3</v>
      </c>
      <c r="CE376" s="143">
        <v>101.8</v>
      </c>
      <c r="CF376" s="143">
        <v>95.9</v>
      </c>
      <c r="CG376" s="143">
        <v>90.4</v>
      </c>
      <c r="CH376" s="143">
        <v>89.7</v>
      </c>
      <c r="CI376" s="143">
        <v>91.4</v>
      </c>
      <c r="CJ376" s="146">
        <v>91.5</v>
      </c>
      <c r="CK376" s="146">
        <v>92.2</v>
      </c>
      <c r="CL376" s="146">
        <v>92.1</v>
      </c>
      <c r="CM376" s="147">
        <v>90.2</v>
      </c>
      <c r="CN376" s="147">
        <v>91.5</v>
      </c>
      <c r="CO376" s="147">
        <v>92.2</v>
      </c>
      <c r="CP376" s="148">
        <v>93.6</v>
      </c>
      <c r="CQ376" s="149">
        <v>91.4</v>
      </c>
      <c r="CR376" s="149">
        <v>91.2</v>
      </c>
      <c r="CS376" s="149">
        <v>93</v>
      </c>
      <c r="CT376" s="149">
        <v>92.2</v>
      </c>
      <c r="CU376" s="150">
        <v>90.3</v>
      </c>
      <c r="CV376" s="150">
        <v>86.3</v>
      </c>
      <c r="CW376" s="150">
        <v>81</v>
      </c>
      <c r="CX376" s="150">
        <v>86.1</v>
      </c>
      <c r="CY376" s="150">
        <v>93.1</v>
      </c>
      <c r="CZ376" s="150">
        <v>94.6</v>
      </c>
      <c r="DA376" s="150">
        <v>91.5</v>
      </c>
      <c r="DB376" s="151">
        <v>89.4</v>
      </c>
      <c r="DC376" s="151">
        <v>88.7</v>
      </c>
      <c r="DD376" s="151">
        <v>93</v>
      </c>
      <c r="DE376" s="151">
        <v>95.5</v>
      </c>
      <c r="DF376" s="151">
        <v>104.7</v>
      </c>
      <c r="DG376" s="151">
        <v>107.7</v>
      </c>
      <c r="DH376" s="151">
        <v>114.1</v>
      </c>
      <c r="DI376" s="151">
        <v>119.4</v>
      </c>
      <c r="DJ376" s="151">
        <v>123.5</v>
      </c>
      <c r="DK376" s="151">
        <v>128.4</v>
      </c>
      <c r="DL376" s="151">
        <v>128.9</v>
      </c>
      <c r="DM376" s="152">
        <v>120.3</v>
      </c>
      <c r="DN376" s="152">
        <v>118.9</v>
      </c>
      <c r="DO376" s="152">
        <v>121.2</v>
      </c>
      <c r="DP376" s="152">
        <v>118.8</v>
      </c>
      <c r="DQ376" s="152">
        <v>118</v>
      </c>
      <c r="DR376" s="152">
        <v>122.3</v>
      </c>
      <c r="DS376" s="152">
        <v>128</v>
      </c>
      <c r="DT376" s="152">
        <v>137.5</v>
      </c>
      <c r="DU376" s="152">
        <v>143.9</v>
      </c>
      <c r="DV376" s="152">
        <v>147.9</v>
      </c>
      <c r="DW376" s="152">
        <v>157</v>
      </c>
      <c r="DX376" s="152">
        <v>140.30000000000001</v>
      </c>
      <c r="DY376" s="152">
        <v>135.9</v>
      </c>
      <c r="DZ376" s="152">
        <v>131.6</v>
      </c>
      <c r="EA376" s="152">
        <v>134.1</v>
      </c>
      <c r="EB376" s="152">
        <v>128.4</v>
      </c>
      <c r="EC376" s="152">
        <v>123.7</v>
      </c>
      <c r="ED376" s="152">
        <v>129</v>
      </c>
      <c r="EE376" s="152">
        <v>129.30000000000001</v>
      </c>
      <c r="EF376" s="152">
        <v>125.7</v>
      </c>
      <c r="EG376" s="152">
        <v>118.7</v>
      </c>
      <c r="EH376" s="152">
        <v>115.3</v>
      </c>
      <c r="EI376" s="152">
        <v>113.2</v>
      </c>
      <c r="EJ376" s="152">
        <v>115.6</v>
      </c>
      <c r="EK376" s="152">
        <v>122.3</v>
      </c>
      <c r="EL376" s="152">
        <v>126.5</v>
      </c>
      <c r="EM376" s="152">
        <v>121.8</v>
      </c>
      <c r="EN376" s="152">
        <v>117.9</v>
      </c>
      <c r="EO376" s="152">
        <v>115.8</v>
      </c>
      <c r="EP376" s="152">
        <v>116.4</v>
      </c>
      <c r="EQ376" s="152">
        <v>118.9</v>
      </c>
      <c r="ER376" s="152">
        <v>118.3</v>
      </c>
      <c r="ES376" s="152">
        <v>119.2</v>
      </c>
      <c r="ET376" s="152">
        <v>117.1</v>
      </c>
      <c r="EU376" s="152">
        <v>117.2</v>
      </c>
      <c r="EV376" s="152">
        <v>117.2</v>
      </c>
      <c r="EW376" s="152">
        <v>116.7</v>
      </c>
    </row>
    <row r="377" spans="1:153">
      <c r="A377" s="141" t="s">
        <v>7788</v>
      </c>
      <c r="B377" s="141" t="s">
        <v>7789</v>
      </c>
      <c r="C377" s="142">
        <v>1.294E-2</v>
      </c>
      <c r="D377" s="143">
        <v>107.2</v>
      </c>
      <c r="E377" s="143">
        <v>107.3</v>
      </c>
      <c r="F377" s="143">
        <v>108.2</v>
      </c>
      <c r="G377" s="143">
        <v>106.5</v>
      </c>
      <c r="H377" s="143">
        <v>104.6</v>
      </c>
      <c r="I377" s="143">
        <v>107</v>
      </c>
      <c r="J377" s="143">
        <v>109.4</v>
      </c>
      <c r="K377" s="143">
        <v>109.4</v>
      </c>
      <c r="L377" s="143">
        <v>109.5</v>
      </c>
      <c r="M377" s="143">
        <v>109.5</v>
      </c>
      <c r="N377" s="143">
        <v>110.7</v>
      </c>
      <c r="O377" s="143">
        <v>110.7</v>
      </c>
      <c r="P377" s="143">
        <v>109.4</v>
      </c>
      <c r="Q377" s="143">
        <v>109.5</v>
      </c>
      <c r="R377" s="143">
        <v>108.2</v>
      </c>
      <c r="S377" s="143">
        <v>112.7</v>
      </c>
      <c r="T377" s="143">
        <v>114.6</v>
      </c>
      <c r="U377" s="143">
        <v>121.6</v>
      </c>
      <c r="V377" s="143">
        <v>117.7</v>
      </c>
      <c r="W377" s="143">
        <v>117.8</v>
      </c>
      <c r="X377" s="143">
        <v>119.4</v>
      </c>
      <c r="Y377" s="143">
        <v>117.5</v>
      </c>
      <c r="Z377" s="143">
        <v>117.4</v>
      </c>
      <c r="AA377" s="143">
        <v>117.4</v>
      </c>
      <c r="AB377" s="143">
        <v>116.3</v>
      </c>
      <c r="AC377" s="143">
        <v>117.5</v>
      </c>
      <c r="AD377" s="143">
        <v>116</v>
      </c>
      <c r="AE377" s="143">
        <v>119.5</v>
      </c>
      <c r="AF377" s="143">
        <v>119.5</v>
      </c>
      <c r="AG377" s="143">
        <v>119.5</v>
      </c>
      <c r="AH377" s="143">
        <v>118.9</v>
      </c>
      <c r="AI377" s="143">
        <v>117.3</v>
      </c>
      <c r="AJ377" s="143">
        <v>113.7</v>
      </c>
      <c r="AK377" s="143">
        <v>110.3</v>
      </c>
      <c r="AL377" s="143">
        <v>108.6</v>
      </c>
      <c r="AM377" s="143">
        <v>108.6</v>
      </c>
      <c r="AN377" s="143">
        <v>105</v>
      </c>
      <c r="AO377" s="143">
        <v>107.4</v>
      </c>
      <c r="AP377" s="143">
        <v>107.4</v>
      </c>
      <c r="AQ377" s="143">
        <v>107.4</v>
      </c>
      <c r="AR377" s="143">
        <v>104.1</v>
      </c>
      <c r="AS377" s="143">
        <v>100.8</v>
      </c>
      <c r="AT377" s="143">
        <v>100.8</v>
      </c>
      <c r="AU377" s="143">
        <v>100.8</v>
      </c>
      <c r="AV377" s="143">
        <v>99.6</v>
      </c>
      <c r="AW377" s="143">
        <v>99.6</v>
      </c>
      <c r="AX377" s="143">
        <v>98.7</v>
      </c>
      <c r="AY377" s="143">
        <v>96.6</v>
      </c>
      <c r="AZ377" s="143">
        <v>99.1</v>
      </c>
      <c r="BA377" s="143">
        <v>99.1</v>
      </c>
      <c r="BB377" s="143">
        <v>98.8</v>
      </c>
      <c r="BC377" s="143">
        <v>98.8</v>
      </c>
      <c r="BD377" s="143">
        <v>98.8</v>
      </c>
      <c r="BE377" s="143">
        <v>98.8</v>
      </c>
      <c r="BF377" s="143">
        <v>97.9</v>
      </c>
      <c r="BG377" s="143">
        <v>97.9</v>
      </c>
      <c r="BH377" s="143">
        <v>97.9</v>
      </c>
      <c r="BI377" s="143">
        <v>99.2</v>
      </c>
      <c r="BJ377" s="143">
        <v>100.9</v>
      </c>
      <c r="BK377" s="144">
        <v>101.7</v>
      </c>
      <c r="BL377" s="143">
        <v>100.9</v>
      </c>
      <c r="BM377" s="143">
        <v>100</v>
      </c>
      <c r="BN377" s="143">
        <v>101.3</v>
      </c>
      <c r="BO377" s="143">
        <v>99.6</v>
      </c>
      <c r="BP377" s="143">
        <v>99.6</v>
      </c>
      <c r="BQ377" s="143">
        <v>102.1</v>
      </c>
      <c r="BR377" s="145">
        <v>103.7</v>
      </c>
      <c r="BS377" s="145">
        <v>103.7</v>
      </c>
      <c r="BT377" s="145">
        <v>105</v>
      </c>
      <c r="BU377" s="145">
        <v>106.2</v>
      </c>
      <c r="BV377" s="145">
        <v>107.2</v>
      </c>
      <c r="BW377" s="145">
        <v>108.7</v>
      </c>
      <c r="BX377" s="145">
        <v>111.1</v>
      </c>
      <c r="BY377" s="145">
        <v>112.3</v>
      </c>
      <c r="BZ377" s="143">
        <v>113.5</v>
      </c>
      <c r="CA377" s="143">
        <v>111.9</v>
      </c>
      <c r="CB377" s="143">
        <v>111.9</v>
      </c>
      <c r="CC377" s="143">
        <v>113.9</v>
      </c>
      <c r="CD377" s="143">
        <v>115.4</v>
      </c>
      <c r="CE377" s="143">
        <v>114.3</v>
      </c>
      <c r="CF377" s="143">
        <v>108.7</v>
      </c>
      <c r="CG377" s="143">
        <v>108.7</v>
      </c>
      <c r="CH377" s="143">
        <v>107.4</v>
      </c>
      <c r="CI377" s="143">
        <v>107.4</v>
      </c>
      <c r="CJ377" s="146">
        <v>108.3</v>
      </c>
      <c r="CK377" s="146">
        <v>108.3</v>
      </c>
      <c r="CL377" s="146">
        <v>108.3</v>
      </c>
      <c r="CM377" s="147">
        <v>105</v>
      </c>
      <c r="CN377" s="147">
        <v>105</v>
      </c>
      <c r="CO377" s="147">
        <v>103.5</v>
      </c>
      <c r="CP377" s="148">
        <v>104.6</v>
      </c>
      <c r="CQ377" s="149">
        <v>103.3</v>
      </c>
      <c r="CR377" s="149">
        <v>103.7</v>
      </c>
      <c r="CS377" s="149">
        <v>104.6</v>
      </c>
      <c r="CT377" s="149">
        <v>103.7</v>
      </c>
      <c r="CU377" s="150">
        <v>104</v>
      </c>
      <c r="CV377" s="150">
        <v>101.3</v>
      </c>
      <c r="CW377" s="150">
        <v>98.5</v>
      </c>
      <c r="CX377" s="150">
        <v>99.4</v>
      </c>
      <c r="CY377" s="150">
        <v>100.7</v>
      </c>
      <c r="CZ377" s="150">
        <v>101</v>
      </c>
      <c r="DA377" s="150">
        <v>101.9</v>
      </c>
      <c r="DB377" s="151">
        <v>98.3</v>
      </c>
      <c r="DC377" s="151">
        <v>99.2</v>
      </c>
      <c r="DD377" s="151">
        <v>100</v>
      </c>
      <c r="DE377" s="151">
        <v>101.3</v>
      </c>
      <c r="DF377" s="151">
        <v>103.1</v>
      </c>
      <c r="DG377" s="151">
        <v>105.5</v>
      </c>
      <c r="DH377" s="151">
        <v>106.7</v>
      </c>
      <c r="DI377" s="151">
        <v>108.9</v>
      </c>
      <c r="DJ377" s="151">
        <v>112.3</v>
      </c>
      <c r="DK377" s="151">
        <v>111.8</v>
      </c>
      <c r="DL377" s="151">
        <v>112.3</v>
      </c>
      <c r="DM377" s="152">
        <v>114.7</v>
      </c>
      <c r="DN377" s="152">
        <v>118.7</v>
      </c>
      <c r="DO377" s="152">
        <v>126</v>
      </c>
      <c r="DP377" s="152">
        <v>123</v>
      </c>
      <c r="DQ377" s="152">
        <v>123</v>
      </c>
      <c r="DR377" s="152">
        <v>124.8</v>
      </c>
      <c r="DS377" s="152">
        <v>136.6</v>
      </c>
      <c r="DT377" s="152">
        <v>145.5</v>
      </c>
      <c r="DU377" s="152">
        <v>144.30000000000001</v>
      </c>
      <c r="DV377" s="152">
        <v>142.69999999999999</v>
      </c>
      <c r="DW377" s="152">
        <v>141.1</v>
      </c>
      <c r="DX377" s="152">
        <v>136.19999999999999</v>
      </c>
      <c r="DY377" s="152">
        <v>130.69999999999999</v>
      </c>
      <c r="DZ377" s="152">
        <v>129</v>
      </c>
      <c r="EA377" s="152">
        <v>124.3</v>
      </c>
      <c r="EB377" s="152">
        <v>124.3</v>
      </c>
      <c r="EC377" s="152">
        <v>124.3</v>
      </c>
      <c r="ED377" s="152">
        <v>126.5</v>
      </c>
      <c r="EE377" s="152">
        <v>127.8</v>
      </c>
      <c r="EF377" s="152">
        <v>126.3</v>
      </c>
      <c r="EG377" s="152">
        <v>126.8</v>
      </c>
      <c r="EH377" s="152">
        <v>121.6</v>
      </c>
      <c r="EI377" s="152">
        <v>118.2</v>
      </c>
      <c r="EJ377" s="152">
        <v>119</v>
      </c>
      <c r="EK377" s="152">
        <v>127.2</v>
      </c>
      <c r="EL377" s="152">
        <v>125</v>
      </c>
      <c r="EM377" s="152">
        <v>125</v>
      </c>
      <c r="EN377" s="152">
        <v>125</v>
      </c>
      <c r="EO377" s="152">
        <v>124.1</v>
      </c>
      <c r="EP377" s="152">
        <v>126.1</v>
      </c>
      <c r="EQ377" s="152">
        <v>126.8</v>
      </c>
      <c r="ER377" s="152">
        <v>128.5</v>
      </c>
      <c r="ES377" s="152">
        <v>131.1</v>
      </c>
      <c r="ET377" s="152">
        <v>131.1</v>
      </c>
      <c r="EU377" s="152">
        <v>131.1</v>
      </c>
      <c r="EV377" s="152">
        <v>131.1</v>
      </c>
      <c r="EW377" s="152">
        <v>131.9</v>
      </c>
    </row>
    <row r="378" spans="1:153">
      <c r="A378" s="141" t="s">
        <v>7790</v>
      </c>
      <c r="B378" s="141" t="s">
        <v>7791</v>
      </c>
      <c r="C378" s="142">
        <v>6.8399999999999997E-3</v>
      </c>
      <c r="D378" s="143">
        <v>90.4</v>
      </c>
      <c r="E378" s="143">
        <v>90.6</v>
      </c>
      <c r="F378" s="143">
        <v>91.2</v>
      </c>
      <c r="G378" s="143">
        <v>88.3</v>
      </c>
      <c r="H378" s="143">
        <v>89.5</v>
      </c>
      <c r="I378" s="143">
        <v>89.7</v>
      </c>
      <c r="J378" s="143">
        <v>94.8</v>
      </c>
      <c r="K378" s="143">
        <v>93.1</v>
      </c>
      <c r="L378" s="143">
        <v>88.3</v>
      </c>
      <c r="M378" s="143">
        <v>91.7</v>
      </c>
      <c r="N378" s="143">
        <v>93</v>
      </c>
      <c r="O378" s="143">
        <v>91.4</v>
      </c>
      <c r="P378" s="143">
        <v>90.2</v>
      </c>
      <c r="Q378" s="143">
        <v>89.3</v>
      </c>
      <c r="R378" s="143">
        <v>89.8</v>
      </c>
      <c r="S378" s="143">
        <v>90.8</v>
      </c>
      <c r="T378" s="143">
        <v>92.6</v>
      </c>
      <c r="U378" s="143">
        <v>105</v>
      </c>
      <c r="V378" s="143">
        <v>106.2</v>
      </c>
      <c r="W378" s="143">
        <v>106.2</v>
      </c>
      <c r="X378" s="143">
        <v>107.4</v>
      </c>
      <c r="Y378" s="143">
        <v>98.8</v>
      </c>
      <c r="Z378" s="143">
        <v>108.3</v>
      </c>
      <c r="AA378" s="143">
        <v>108</v>
      </c>
      <c r="AB378" s="143">
        <v>108.9</v>
      </c>
      <c r="AC378" s="143">
        <v>107.6</v>
      </c>
      <c r="AD378" s="143">
        <v>106.8</v>
      </c>
      <c r="AE378" s="143">
        <v>108</v>
      </c>
      <c r="AF378" s="143">
        <v>111.7</v>
      </c>
      <c r="AG378" s="143">
        <v>111.5</v>
      </c>
      <c r="AH378" s="143">
        <v>110</v>
      </c>
      <c r="AI378" s="143">
        <v>108</v>
      </c>
      <c r="AJ378" s="143">
        <v>107.1</v>
      </c>
      <c r="AK378" s="143">
        <v>103.6</v>
      </c>
      <c r="AL378" s="143">
        <v>100.8</v>
      </c>
      <c r="AM378" s="143">
        <v>93.2</v>
      </c>
      <c r="AN378" s="143">
        <v>105.3</v>
      </c>
      <c r="AO378" s="143">
        <v>101.5</v>
      </c>
      <c r="AP378" s="143">
        <v>109.8</v>
      </c>
      <c r="AQ378" s="143">
        <v>110.5</v>
      </c>
      <c r="AR378" s="143">
        <v>109.7</v>
      </c>
      <c r="AS378" s="143">
        <v>106.7</v>
      </c>
      <c r="AT378" s="143">
        <v>109.3</v>
      </c>
      <c r="AU378" s="143">
        <v>109.3</v>
      </c>
      <c r="AV378" s="143">
        <v>108.7</v>
      </c>
      <c r="AW378" s="143">
        <v>106.9</v>
      </c>
      <c r="AX378" s="143">
        <v>106.9</v>
      </c>
      <c r="AY378" s="143">
        <v>105.6</v>
      </c>
      <c r="AZ378" s="143">
        <v>102.3</v>
      </c>
      <c r="BA378" s="143">
        <v>99.8</v>
      </c>
      <c r="BB378" s="143">
        <v>105.3</v>
      </c>
      <c r="BC378" s="143">
        <v>103.9</v>
      </c>
      <c r="BD378" s="143">
        <v>103.9</v>
      </c>
      <c r="BE378" s="143">
        <v>103.5</v>
      </c>
      <c r="BF378" s="143">
        <v>103.7</v>
      </c>
      <c r="BG378" s="143">
        <v>100.9</v>
      </c>
      <c r="BH378" s="143">
        <v>100.9</v>
      </c>
      <c r="BI378" s="143">
        <v>101.9</v>
      </c>
      <c r="BJ378" s="143">
        <v>103</v>
      </c>
      <c r="BK378" s="144">
        <v>103</v>
      </c>
      <c r="BL378" s="143">
        <v>103.5</v>
      </c>
      <c r="BM378" s="143">
        <v>103.5</v>
      </c>
      <c r="BN378" s="143">
        <v>103.5</v>
      </c>
      <c r="BO378" s="143">
        <v>101.5</v>
      </c>
      <c r="BP378" s="143">
        <v>101.6</v>
      </c>
      <c r="BQ378" s="143">
        <v>102.2</v>
      </c>
      <c r="BR378" s="145">
        <v>102.6</v>
      </c>
      <c r="BS378" s="145">
        <v>104.3</v>
      </c>
      <c r="BT378" s="145">
        <v>105</v>
      </c>
      <c r="BU378" s="145">
        <v>106.1</v>
      </c>
      <c r="BV378" s="145">
        <v>106.1</v>
      </c>
      <c r="BW378" s="145">
        <v>106.7</v>
      </c>
      <c r="BX378" s="145">
        <v>106.7</v>
      </c>
      <c r="BY378" s="145">
        <v>107</v>
      </c>
      <c r="BZ378" s="143">
        <v>109.6</v>
      </c>
      <c r="CA378" s="143">
        <v>110.3</v>
      </c>
      <c r="CB378" s="143">
        <v>110.3</v>
      </c>
      <c r="CC378" s="143">
        <v>111.5</v>
      </c>
      <c r="CD378" s="143">
        <v>112.3</v>
      </c>
      <c r="CE378" s="143">
        <v>112.3</v>
      </c>
      <c r="CF378" s="143">
        <v>112.9</v>
      </c>
      <c r="CG378" s="143">
        <v>112.5</v>
      </c>
      <c r="CH378" s="143">
        <v>108.7</v>
      </c>
      <c r="CI378" s="143">
        <v>109.7</v>
      </c>
      <c r="CJ378" s="146">
        <v>113.8</v>
      </c>
      <c r="CK378" s="146">
        <v>112.3</v>
      </c>
      <c r="CL378" s="146">
        <v>112.3</v>
      </c>
      <c r="CM378" s="147">
        <v>111.8</v>
      </c>
      <c r="CN378" s="147">
        <v>113.9</v>
      </c>
      <c r="CO378" s="147">
        <v>111.5</v>
      </c>
      <c r="CP378" s="148">
        <v>111.5</v>
      </c>
      <c r="CQ378" s="149">
        <v>111.5</v>
      </c>
      <c r="CR378" s="149">
        <v>111.5</v>
      </c>
      <c r="CS378" s="149">
        <v>111.5</v>
      </c>
      <c r="CT378" s="149">
        <v>111.5</v>
      </c>
      <c r="CU378" s="150">
        <v>111.5</v>
      </c>
      <c r="CV378" s="150">
        <v>111.5</v>
      </c>
      <c r="CW378" s="150">
        <v>111.5</v>
      </c>
      <c r="CX378" s="150">
        <v>111.5</v>
      </c>
      <c r="CY378" s="150">
        <v>111.7</v>
      </c>
      <c r="CZ378" s="150">
        <v>111.7</v>
      </c>
      <c r="DA378" s="150">
        <v>110.1</v>
      </c>
      <c r="DB378" s="151">
        <v>110.1</v>
      </c>
      <c r="DC378" s="151">
        <v>110.1</v>
      </c>
      <c r="DD378" s="151">
        <v>109.5</v>
      </c>
      <c r="DE378" s="151">
        <v>109.4</v>
      </c>
      <c r="DF378" s="151">
        <v>117.6</v>
      </c>
      <c r="DG378" s="151">
        <v>117.5</v>
      </c>
      <c r="DH378" s="151">
        <v>116.6</v>
      </c>
      <c r="DI378" s="151">
        <v>123.3</v>
      </c>
      <c r="DJ378" s="151">
        <v>122.8</v>
      </c>
      <c r="DK378" s="151">
        <v>121.2</v>
      </c>
      <c r="DL378" s="151">
        <v>120.3</v>
      </c>
      <c r="DM378" s="152">
        <v>127.3</v>
      </c>
      <c r="DN378" s="152">
        <v>126.6</v>
      </c>
      <c r="DO378" s="152">
        <v>126.6</v>
      </c>
      <c r="DP378" s="152">
        <v>126.5</v>
      </c>
      <c r="DQ378" s="152">
        <v>130.4</v>
      </c>
      <c r="DR378" s="152">
        <v>129.9</v>
      </c>
      <c r="DS378" s="152">
        <v>131.30000000000001</v>
      </c>
      <c r="DT378" s="152">
        <v>134.80000000000001</v>
      </c>
      <c r="DU378" s="152">
        <v>139.9</v>
      </c>
      <c r="DV378" s="152">
        <v>137.69999999999999</v>
      </c>
      <c r="DW378" s="152">
        <v>133.80000000000001</v>
      </c>
      <c r="DX378" s="152">
        <v>128.19999999999999</v>
      </c>
      <c r="DY378" s="152">
        <v>126.5</v>
      </c>
      <c r="DZ378" s="152">
        <v>124.8</v>
      </c>
      <c r="EA378" s="152">
        <v>125.4</v>
      </c>
      <c r="EB378" s="152">
        <v>118.1</v>
      </c>
      <c r="EC378" s="152">
        <v>116.1</v>
      </c>
      <c r="ED378" s="152">
        <v>114.8</v>
      </c>
      <c r="EE378" s="152">
        <v>116.1</v>
      </c>
      <c r="EF378" s="152">
        <v>115.9</v>
      </c>
      <c r="EG378" s="152">
        <v>115.7</v>
      </c>
      <c r="EH378" s="152">
        <v>114.9</v>
      </c>
      <c r="EI378" s="152">
        <v>110.3</v>
      </c>
      <c r="EJ378" s="152">
        <v>111.6</v>
      </c>
      <c r="EK378" s="152">
        <v>117.9</v>
      </c>
      <c r="EL378" s="152">
        <v>120.1</v>
      </c>
      <c r="EM378" s="152">
        <v>117.6</v>
      </c>
      <c r="EN378" s="152">
        <v>116.9</v>
      </c>
      <c r="EO378" s="152">
        <v>117.2</v>
      </c>
      <c r="EP378" s="152">
        <v>123.1</v>
      </c>
      <c r="EQ378" s="152">
        <v>121.2</v>
      </c>
      <c r="ER378" s="152">
        <v>118.7</v>
      </c>
      <c r="ES378" s="152">
        <v>121.8</v>
      </c>
      <c r="ET378" s="152">
        <v>119.7</v>
      </c>
      <c r="EU378" s="152">
        <v>121.4</v>
      </c>
      <c r="EV378" s="152">
        <v>121.1</v>
      </c>
      <c r="EW378" s="152">
        <v>121</v>
      </c>
    </row>
    <row r="379" spans="1:153">
      <c r="A379" s="141" t="s">
        <v>7792</v>
      </c>
      <c r="B379" s="141" t="s">
        <v>7793</v>
      </c>
      <c r="C379" s="142">
        <v>2.162E-2</v>
      </c>
      <c r="D379" s="143">
        <v>132.1</v>
      </c>
      <c r="E379" s="143">
        <v>127.5</v>
      </c>
      <c r="F379" s="143">
        <v>122.3</v>
      </c>
      <c r="G379" s="143">
        <v>121.6</v>
      </c>
      <c r="H379" s="143">
        <v>115</v>
      </c>
      <c r="I379" s="143">
        <v>117.6</v>
      </c>
      <c r="J379" s="143">
        <v>110.1</v>
      </c>
      <c r="K379" s="143">
        <v>108.8</v>
      </c>
      <c r="L379" s="143">
        <v>117.4</v>
      </c>
      <c r="M379" s="143">
        <v>125.5</v>
      </c>
      <c r="N379" s="143">
        <v>122.1</v>
      </c>
      <c r="O379" s="143">
        <v>121.8</v>
      </c>
      <c r="P379" s="143">
        <v>104.7</v>
      </c>
      <c r="Q379" s="143">
        <v>98.2</v>
      </c>
      <c r="R379" s="143">
        <v>95.3</v>
      </c>
      <c r="S379" s="143">
        <v>93.8</v>
      </c>
      <c r="T379" s="143">
        <v>94</v>
      </c>
      <c r="U379" s="143">
        <v>97.3</v>
      </c>
      <c r="V379" s="143">
        <v>93.7</v>
      </c>
      <c r="W379" s="143">
        <v>92.7</v>
      </c>
      <c r="X379" s="143">
        <v>89.6</v>
      </c>
      <c r="Y379" s="143">
        <v>87.9</v>
      </c>
      <c r="Z379" s="143">
        <v>91.7</v>
      </c>
      <c r="AA379" s="143">
        <v>89.3</v>
      </c>
      <c r="AB379" s="143">
        <v>90.3</v>
      </c>
      <c r="AC379" s="143">
        <v>88.6</v>
      </c>
      <c r="AD379" s="143">
        <v>86.2</v>
      </c>
      <c r="AE379" s="143">
        <v>85.8</v>
      </c>
      <c r="AF379" s="143">
        <v>83.3</v>
      </c>
      <c r="AG379" s="143">
        <v>82.7</v>
      </c>
      <c r="AH379" s="143">
        <v>79.8</v>
      </c>
      <c r="AI379" s="143">
        <v>77.2</v>
      </c>
      <c r="AJ379" s="143">
        <v>71.599999999999994</v>
      </c>
      <c r="AK379" s="143">
        <v>72.400000000000006</v>
      </c>
      <c r="AL379" s="143">
        <v>73.099999999999994</v>
      </c>
      <c r="AM379" s="143">
        <v>75.2</v>
      </c>
      <c r="AN379" s="143">
        <v>78.599999999999994</v>
      </c>
      <c r="AO379" s="143">
        <v>78.099999999999994</v>
      </c>
      <c r="AP379" s="143">
        <v>81.099999999999994</v>
      </c>
      <c r="AQ379" s="143">
        <v>82.9</v>
      </c>
      <c r="AR379" s="143">
        <v>86.4</v>
      </c>
      <c r="AS379" s="143">
        <v>87.6</v>
      </c>
      <c r="AT379" s="143">
        <v>84.3</v>
      </c>
      <c r="AU379" s="143">
        <v>85.8</v>
      </c>
      <c r="AV379" s="143">
        <v>85.2</v>
      </c>
      <c r="AW379" s="143">
        <v>83.7</v>
      </c>
      <c r="AX379" s="143">
        <v>84.5</v>
      </c>
      <c r="AY379" s="143">
        <v>84.9</v>
      </c>
      <c r="AZ379" s="143">
        <v>86.8</v>
      </c>
      <c r="BA379" s="143">
        <v>85.8</v>
      </c>
      <c r="BB379" s="143">
        <v>85.8</v>
      </c>
      <c r="BC379" s="143">
        <v>85.2</v>
      </c>
      <c r="BD379" s="143">
        <v>92.9</v>
      </c>
      <c r="BE379" s="143">
        <v>87.1</v>
      </c>
      <c r="BF379" s="143">
        <v>83.9</v>
      </c>
      <c r="BG379" s="143">
        <v>85.9</v>
      </c>
      <c r="BH379" s="143">
        <v>83</v>
      </c>
      <c r="BI379" s="143">
        <v>87.6</v>
      </c>
      <c r="BJ379" s="143">
        <v>87.8</v>
      </c>
      <c r="BK379" s="144">
        <v>91</v>
      </c>
      <c r="BL379" s="143">
        <v>91.3</v>
      </c>
      <c r="BM379" s="143">
        <v>91.3</v>
      </c>
      <c r="BN379" s="143">
        <v>91</v>
      </c>
      <c r="BO379" s="143">
        <v>90.2</v>
      </c>
      <c r="BP379" s="143">
        <v>90.8</v>
      </c>
      <c r="BQ379" s="143">
        <v>92.3</v>
      </c>
      <c r="BR379" s="145">
        <v>94</v>
      </c>
      <c r="BS379" s="145">
        <v>104.6</v>
      </c>
      <c r="BT379" s="145">
        <v>123.7</v>
      </c>
      <c r="BU379" s="145">
        <v>130.6</v>
      </c>
      <c r="BV379" s="145">
        <v>126</v>
      </c>
      <c r="BW379" s="145">
        <v>120</v>
      </c>
      <c r="BX379" s="145">
        <v>118.3</v>
      </c>
      <c r="BY379" s="145">
        <v>118.8</v>
      </c>
      <c r="BZ379" s="143">
        <v>106.6</v>
      </c>
      <c r="CA379" s="143">
        <v>124.9</v>
      </c>
      <c r="CB379" s="143">
        <v>116.2</v>
      </c>
      <c r="CC379" s="143">
        <v>122.1</v>
      </c>
      <c r="CD379" s="143">
        <v>127.1</v>
      </c>
      <c r="CE379" s="143">
        <v>132.30000000000001</v>
      </c>
      <c r="CF379" s="143">
        <v>125.3</v>
      </c>
      <c r="CG379" s="143">
        <v>122.4</v>
      </c>
      <c r="CH379" s="143">
        <v>124.2</v>
      </c>
      <c r="CI379" s="143">
        <v>115.8</v>
      </c>
      <c r="CJ379" s="146">
        <v>118.9</v>
      </c>
      <c r="CK379" s="146">
        <v>119.5</v>
      </c>
      <c r="CL379" s="146">
        <v>123.3</v>
      </c>
      <c r="CM379" s="147">
        <v>115.3</v>
      </c>
      <c r="CN379" s="147">
        <v>110.4</v>
      </c>
      <c r="CO379" s="147">
        <v>113.2</v>
      </c>
      <c r="CP379" s="148">
        <v>112.2</v>
      </c>
      <c r="CQ379" s="149">
        <v>110.4</v>
      </c>
      <c r="CR379" s="149">
        <v>109.9</v>
      </c>
      <c r="CS379" s="149">
        <v>109.6</v>
      </c>
      <c r="CT379" s="149">
        <v>106.9</v>
      </c>
      <c r="CU379" s="150">
        <v>108.1</v>
      </c>
      <c r="CV379" s="150">
        <v>110.4</v>
      </c>
      <c r="CW379" s="150">
        <v>105.3</v>
      </c>
      <c r="CX379" s="150">
        <v>99.2</v>
      </c>
      <c r="CY379" s="150">
        <v>82.5</v>
      </c>
      <c r="CZ379" s="150">
        <v>81.400000000000006</v>
      </c>
      <c r="DA379" s="150">
        <v>91.8</v>
      </c>
      <c r="DB379" s="151">
        <v>87.5</v>
      </c>
      <c r="DC379" s="151">
        <v>83.3</v>
      </c>
      <c r="DD379" s="151">
        <v>83.8</v>
      </c>
      <c r="DE379" s="151">
        <v>82.5</v>
      </c>
      <c r="DF379" s="151">
        <v>83.4</v>
      </c>
      <c r="DG379" s="151">
        <v>83.8</v>
      </c>
      <c r="DH379" s="151">
        <v>85.2</v>
      </c>
      <c r="DI379" s="151">
        <v>81.5</v>
      </c>
      <c r="DJ379" s="151">
        <v>81.400000000000006</v>
      </c>
      <c r="DK379" s="151">
        <v>80.400000000000006</v>
      </c>
      <c r="DL379" s="151">
        <v>80.5</v>
      </c>
      <c r="DM379" s="152">
        <v>79.5</v>
      </c>
      <c r="DN379" s="152">
        <v>79.3</v>
      </c>
      <c r="DO379" s="152">
        <v>77.8</v>
      </c>
      <c r="DP379" s="152">
        <v>79.900000000000006</v>
      </c>
      <c r="DQ379" s="152">
        <v>80.2</v>
      </c>
      <c r="DR379" s="152">
        <v>79.400000000000006</v>
      </c>
      <c r="DS379" s="152">
        <v>81</v>
      </c>
      <c r="DT379" s="152">
        <v>82.4</v>
      </c>
      <c r="DU379" s="152">
        <v>81.099999999999994</v>
      </c>
      <c r="DV379" s="152">
        <v>82.4</v>
      </c>
      <c r="DW379" s="152">
        <v>82.2</v>
      </c>
      <c r="DX379" s="152">
        <v>81.3</v>
      </c>
      <c r="DY379" s="152">
        <v>82</v>
      </c>
      <c r="DZ379" s="152">
        <v>85.9</v>
      </c>
      <c r="EA379" s="152">
        <v>83.1</v>
      </c>
      <c r="EB379" s="152">
        <v>87</v>
      </c>
      <c r="EC379" s="152">
        <v>80.2</v>
      </c>
      <c r="ED379" s="152">
        <v>82</v>
      </c>
      <c r="EE379" s="152">
        <v>82.2</v>
      </c>
      <c r="EF379" s="152">
        <v>84.8</v>
      </c>
      <c r="EG379" s="152">
        <v>82.9</v>
      </c>
      <c r="EH379" s="152">
        <v>80.900000000000006</v>
      </c>
      <c r="EI379" s="152">
        <v>76</v>
      </c>
      <c r="EJ379" s="152">
        <v>80.7</v>
      </c>
      <c r="EK379" s="152">
        <v>79.8</v>
      </c>
      <c r="EL379" s="152">
        <v>79.8</v>
      </c>
      <c r="EM379" s="152">
        <v>82.5</v>
      </c>
      <c r="EN379" s="152">
        <v>80.8</v>
      </c>
      <c r="EO379" s="152">
        <v>78.099999999999994</v>
      </c>
      <c r="EP379" s="152">
        <v>83</v>
      </c>
      <c r="EQ379" s="152">
        <v>75.5</v>
      </c>
      <c r="ER379" s="152">
        <v>79.7</v>
      </c>
      <c r="ES379" s="152">
        <v>79.5</v>
      </c>
      <c r="ET379" s="152">
        <v>74.3</v>
      </c>
      <c r="EU379" s="152">
        <v>77.900000000000006</v>
      </c>
      <c r="EV379" s="152">
        <v>82.2</v>
      </c>
      <c r="EW379" s="152">
        <v>81.599999999999994</v>
      </c>
    </row>
    <row r="380" spans="1:153">
      <c r="A380" s="141" t="s">
        <v>7794</v>
      </c>
      <c r="B380" s="141" t="s">
        <v>7795</v>
      </c>
      <c r="C380" s="142">
        <v>7.5100000000000002E-3</v>
      </c>
      <c r="D380" s="143">
        <v>89.1</v>
      </c>
      <c r="E380" s="143">
        <v>92.7</v>
      </c>
      <c r="F380" s="143">
        <v>97.7</v>
      </c>
      <c r="G380" s="143">
        <v>96.8</v>
      </c>
      <c r="H380" s="143">
        <v>89.1</v>
      </c>
      <c r="I380" s="143">
        <v>79.5</v>
      </c>
      <c r="J380" s="143">
        <v>79.3</v>
      </c>
      <c r="K380" s="143">
        <v>80.5</v>
      </c>
      <c r="L380" s="143">
        <v>85.6</v>
      </c>
      <c r="M380" s="143">
        <v>93.5</v>
      </c>
      <c r="N380" s="143">
        <v>89.5</v>
      </c>
      <c r="O380" s="143">
        <v>88.2</v>
      </c>
      <c r="P380" s="143">
        <v>91.9</v>
      </c>
      <c r="Q380" s="143">
        <v>92.2</v>
      </c>
      <c r="R380" s="143">
        <v>90.4</v>
      </c>
      <c r="S380" s="143">
        <v>93.4</v>
      </c>
      <c r="T380" s="143">
        <v>96.5</v>
      </c>
      <c r="U380" s="143">
        <v>105.6</v>
      </c>
      <c r="V380" s="143">
        <v>110.2</v>
      </c>
      <c r="W380" s="143">
        <v>118.9</v>
      </c>
      <c r="X380" s="143">
        <v>121.2</v>
      </c>
      <c r="Y380" s="143">
        <v>116.7</v>
      </c>
      <c r="Z380" s="143">
        <v>114.1</v>
      </c>
      <c r="AA380" s="143">
        <v>114.6</v>
      </c>
      <c r="AB380" s="143">
        <v>117.4</v>
      </c>
      <c r="AC380" s="143">
        <v>112.6</v>
      </c>
      <c r="AD380" s="143">
        <v>107.8</v>
      </c>
      <c r="AE380" s="143">
        <v>105.8</v>
      </c>
      <c r="AF380" s="143">
        <v>106</v>
      </c>
      <c r="AG380" s="143">
        <v>109.7</v>
      </c>
      <c r="AH380" s="143">
        <v>110.1</v>
      </c>
      <c r="AI380" s="143">
        <v>105.7</v>
      </c>
      <c r="AJ380" s="143">
        <v>99.8</v>
      </c>
      <c r="AK380" s="143">
        <v>100.7</v>
      </c>
      <c r="AL380" s="143">
        <v>97.9</v>
      </c>
      <c r="AM380" s="143">
        <v>97</v>
      </c>
      <c r="AN380" s="143">
        <v>97.7</v>
      </c>
      <c r="AO380" s="143">
        <v>96.1</v>
      </c>
      <c r="AP380" s="143">
        <v>96.6</v>
      </c>
      <c r="AQ380" s="143">
        <v>93.4</v>
      </c>
      <c r="AR380" s="143">
        <v>94.9</v>
      </c>
      <c r="AS380" s="143">
        <v>97.1</v>
      </c>
      <c r="AT380" s="143">
        <v>93.8</v>
      </c>
      <c r="AU380" s="143">
        <v>92.9</v>
      </c>
      <c r="AV380" s="143">
        <v>93.2</v>
      </c>
      <c r="AW380" s="143">
        <v>90.5</v>
      </c>
      <c r="AX380" s="143">
        <v>89.7</v>
      </c>
      <c r="AY380" s="143">
        <v>86.6</v>
      </c>
      <c r="AZ380" s="143">
        <v>90.4</v>
      </c>
      <c r="BA380" s="143">
        <v>87.7</v>
      </c>
      <c r="BB380" s="143">
        <v>88.8</v>
      </c>
      <c r="BC380" s="143">
        <v>91.9</v>
      </c>
      <c r="BD380" s="143">
        <v>92.3</v>
      </c>
      <c r="BE380" s="143">
        <v>93</v>
      </c>
      <c r="BF380" s="143">
        <v>94.7</v>
      </c>
      <c r="BG380" s="143">
        <v>97.2</v>
      </c>
      <c r="BH380" s="143">
        <v>100.8</v>
      </c>
      <c r="BI380" s="143">
        <v>94.9</v>
      </c>
      <c r="BJ380" s="143">
        <v>95.3</v>
      </c>
      <c r="BK380" s="144">
        <v>100.7</v>
      </c>
      <c r="BL380" s="143">
        <v>103.9</v>
      </c>
      <c r="BM380" s="143">
        <v>109.9</v>
      </c>
      <c r="BN380" s="143">
        <v>118.8</v>
      </c>
      <c r="BO380" s="143">
        <v>119.5</v>
      </c>
      <c r="BP380" s="143">
        <v>118.8</v>
      </c>
      <c r="BQ380" s="143">
        <v>119.8</v>
      </c>
      <c r="BR380" s="145">
        <v>123.7</v>
      </c>
      <c r="BS380" s="145">
        <v>135.1</v>
      </c>
      <c r="BT380" s="145">
        <v>152.5</v>
      </c>
      <c r="BU380" s="145">
        <v>158.5</v>
      </c>
      <c r="BV380" s="145">
        <v>157.30000000000001</v>
      </c>
      <c r="BW380" s="145">
        <v>160.5</v>
      </c>
      <c r="BX380" s="145">
        <v>163.19999999999999</v>
      </c>
      <c r="BY380" s="145">
        <v>179.7</v>
      </c>
      <c r="BZ380" s="143">
        <v>226.5</v>
      </c>
      <c r="CA380" s="143">
        <v>223.7</v>
      </c>
      <c r="CB380" s="143">
        <v>231.7</v>
      </c>
      <c r="CC380" s="143">
        <v>230.5</v>
      </c>
      <c r="CD380" s="143">
        <v>234.6</v>
      </c>
      <c r="CE380" s="143">
        <v>232.7</v>
      </c>
      <c r="CF380" s="143">
        <v>220.4</v>
      </c>
      <c r="CG380" s="143">
        <v>227.7</v>
      </c>
      <c r="CH380" s="143">
        <v>227.4</v>
      </c>
      <c r="CI380" s="143">
        <v>222.4</v>
      </c>
      <c r="CJ380" s="146">
        <v>225.7</v>
      </c>
      <c r="CK380" s="146">
        <v>225.9</v>
      </c>
      <c r="CL380" s="146">
        <v>231.6</v>
      </c>
      <c r="CM380" s="147">
        <v>228.9</v>
      </c>
      <c r="CN380" s="147">
        <v>224.1</v>
      </c>
      <c r="CO380" s="147">
        <v>227.2</v>
      </c>
      <c r="CP380" s="148">
        <v>215.7</v>
      </c>
      <c r="CQ380" s="149">
        <v>175.1</v>
      </c>
      <c r="CR380" s="149">
        <v>176.5</v>
      </c>
      <c r="CS380" s="149">
        <v>164.2</v>
      </c>
      <c r="CT380" s="149">
        <v>162.9</v>
      </c>
      <c r="CU380" s="150">
        <v>163.80000000000001</v>
      </c>
      <c r="CV380" s="150">
        <v>154.19999999999999</v>
      </c>
      <c r="CW380" s="150">
        <v>172.7</v>
      </c>
      <c r="CX380" s="150">
        <v>179.5</v>
      </c>
      <c r="CY380" s="150">
        <v>211.3</v>
      </c>
      <c r="CZ380" s="150">
        <v>202.8</v>
      </c>
      <c r="DA380" s="150">
        <v>211.7</v>
      </c>
      <c r="DB380" s="151">
        <v>213.1</v>
      </c>
      <c r="DC380" s="151">
        <v>237.3</v>
      </c>
      <c r="DD380" s="151">
        <v>252.8</v>
      </c>
      <c r="DE380" s="151">
        <v>255.4</v>
      </c>
      <c r="DF380" s="151">
        <v>252.9</v>
      </c>
      <c r="DG380" s="151">
        <v>223.9</v>
      </c>
      <c r="DH380" s="151">
        <v>215</v>
      </c>
      <c r="DI380" s="151">
        <v>228.8</v>
      </c>
      <c r="DJ380" s="151">
        <v>229.8</v>
      </c>
      <c r="DK380" s="151">
        <v>228.5</v>
      </c>
      <c r="DL380" s="151">
        <v>235.3</v>
      </c>
      <c r="DM380" s="152">
        <v>247.7</v>
      </c>
      <c r="DN380" s="152">
        <v>249.3</v>
      </c>
      <c r="DO380" s="152">
        <v>254.1</v>
      </c>
      <c r="DP380" s="152">
        <v>241.6</v>
      </c>
      <c r="DQ380" s="152">
        <v>233.1</v>
      </c>
      <c r="DR380" s="152">
        <v>225.6</v>
      </c>
      <c r="DS380" s="152">
        <v>224.9</v>
      </c>
      <c r="DT380" s="152">
        <v>224.5</v>
      </c>
      <c r="DU380" s="152">
        <v>214.4</v>
      </c>
      <c r="DV380" s="152">
        <v>213.2</v>
      </c>
      <c r="DW380" s="152">
        <v>205.8</v>
      </c>
      <c r="DX380" s="152">
        <v>204.4</v>
      </c>
      <c r="DY380" s="152">
        <v>201.8</v>
      </c>
      <c r="DZ380" s="152">
        <v>198.8</v>
      </c>
      <c r="EA380" s="152">
        <v>197.6</v>
      </c>
      <c r="EB380" s="152">
        <v>196.8</v>
      </c>
      <c r="EC380" s="152">
        <v>185.6</v>
      </c>
      <c r="ED380" s="152">
        <v>181.4</v>
      </c>
      <c r="EE380" s="152">
        <v>179.2</v>
      </c>
      <c r="EF380" s="152">
        <v>172.5</v>
      </c>
      <c r="EG380" s="152">
        <v>158.9</v>
      </c>
      <c r="EH380" s="152">
        <v>144.9</v>
      </c>
      <c r="EI380" s="152">
        <v>128.19999999999999</v>
      </c>
      <c r="EJ380" s="152">
        <v>122.9</v>
      </c>
      <c r="EK380" s="152">
        <v>125.3</v>
      </c>
      <c r="EL380" s="152">
        <v>126.7</v>
      </c>
      <c r="EM380" s="152">
        <v>119.4</v>
      </c>
      <c r="EN380" s="152">
        <v>114.3</v>
      </c>
      <c r="EO380" s="152">
        <v>116</v>
      </c>
      <c r="EP380" s="152">
        <v>116.9</v>
      </c>
      <c r="EQ380" s="152">
        <v>120.1</v>
      </c>
      <c r="ER380" s="152">
        <v>116.3</v>
      </c>
      <c r="ES380" s="152">
        <v>123.3</v>
      </c>
      <c r="ET380" s="152">
        <v>127.6</v>
      </c>
      <c r="EU380" s="152">
        <v>140.80000000000001</v>
      </c>
      <c r="EV380" s="152">
        <v>151.5</v>
      </c>
      <c r="EW380" s="152">
        <v>152.80000000000001</v>
      </c>
    </row>
    <row r="381" spans="1:153">
      <c r="A381" s="141" t="s">
        <v>7796</v>
      </c>
      <c r="B381" s="141" t="s">
        <v>7797</v>
      </c>
      <c r="C381" s="142">
        <v>5.5660000000000001E-2</v>
      </c>
      <c r="D381" s="143">
        <v>106.8</v>
      </c>
      <c r="E381" s="143">
        <v>110.7</v>
      </c>
      <c r="F381" s="143">
        <v>112.1</v>
      </c>
      <c r="G381" s="143">
        <v>113.1</v>
      </c>
      <c r="H381" s="143">
        <v>117.2</v>
      </c>
      <c r="I381" s="143">
        <v>119.1</v>
      </c>
      <c r="J381" s="143">
        <v>119.8</v>
      </c>
      <c r="K381" s="143">
        <v>119.7</v>
      </c>
      <c r="L381" s="143">
        <v>120</v>
      </c>
      <c r="M381" s="143">
        <v>119.7</v>
      </c>
      <c r="N381" s="143">
        <v>120.3</v>
      </c>
      <c r="O381" s="143">
        <v>119.7</v>
      </c>
      <c r="P381" s="143">
        <v>113.8</v>
      </c>
      <c r="Q381" s="143">
        <v>122.8</v>
      </c>
      <c r="R381" s="143">
        <v>126.2</v>
      </c>
      <c r="S381" s="143">
        <v>128</v>
      </c>
      <c r="T381" s="143">
        <v>124.4</v>
      </c>
      <c r="U381" s="143">
        <v>125.4</v>
      </c>
      <c r="V381" s="143">
        <v>124.5</v>
      </c>
      <c r="W381" s="143">
        <v>126</v>
      </c>
      <c r="X381" s="143">
        <v>135.69999999999999</v>
      </c>
      <c r="Y381" s="143">
        <v>136.1</v>
      </c>
      <c r="Z381" s="143">
        <v>136.19999999999999</v>
      </c>
      <c r="AA381" s="143">
        <v>138.30000000000001</v>
      </c>
      <c r="AB381" s="143">
        <v>133.19999999999999</v>
      </c>
      <c r="AC381" s="143">
        <v>128.5</v>
      </c>
      <c r="AD381" s="143">
        <v>132.6</v>
      </c>
      <c r="AE381" s="143">
        <v>129.5</v>
      </c>
      <c r="AF381" s="143">
        <v>123.4</v>
      </c>
      <c r="AG381" s="143">
        <v>125.4</v>
      </c>
      <c r="AH381" s="143">
        <v>125.2</v>
      </c>
      <c r="AI381" s="143">
        <v>126.7</v>
      </c>
      <c r="AJ381" s="143">
        <v>126.8</v>
      </c>
      <c r="AK381" s="143">
        <v>124.3</v>
      </c>
      <c r="AL381" s="143">
        <v>124.4</v>
      </c>
      <c r="AM381" s="143">
        <v>123.8</v>
      </c>
      <c r="AN381" s="143">
        <v>122.1</v>
      </c>
      <c r="AO381" s="143">
        <v>120</v>
      </c>
      <c r="AP381" s="143">
        <v>119.9</v>
      </c>
      <c r="AQ381" s="143">
        <v>121.4</v>
      </c>
      <c r="AR381" s="143">
        <v>122.2</v>
      </c>
      <c r="AS381" s="143">
        <v>122.1</v>
      </c>
      <c r="AT381" s="143">
        <v>118.8</v>
      </c>
      <c r="AU381" s="143">
        <v>119.9</v>
      </c>
      <c r="AV381" s="143">
        <v>116.8</v>
      </c>
      <c r="AW381" s="143">
        <v>115.8</v>
      </c>
      <c r="AX381" s="143">
        <v>115</v>
      </c>
      <c r="AY381" s="143">
        <v>112.9</v>
      </c>
      <c r="AZ381" s="143">
        <v>113.5</v>
      </c>
      <c r="BA381" s="143">
        <v>114.6</v>
      </c>
      <c r="BB381" s="143">
        <v>111.5</v>
      </c>
      <c r="BC381" s="143">
        <v>112</v>
      </c>
      <c r="BD381" s="143">
        <v>113.1</v>
      </c>
      <c r="BE381" s="143">
        <v>109.6</v>
      </c>
      <c r="BF381" s="143">
        <v>111.9</v>
      </c>
      <c r="BG381" s="143">
        <v>112.6</v>
      </c>
      <c r="BH381" s="143">
        <v>112.7</v>
      </c>
      <c r="BI381" s="143">
        <v>109.6</v>
      </c>
      <c r="BJ381" s="143">
        <v>109.4</v>
      </c>
      <c r="BK381" s="144">
        <v>107.4</v>
      </c>
      <c r="BL381" s="143">
        <v>107.4</v>
      </c>
      <c r="BM381" s="143">
        <v>108</v>
      </c>
      <c r="BN381" s="143">
        <v>113.9</v>
      </c>
      <c r="BO381" s="143">
        <v>112.2</v>
      </c>
      <c r="BP381" s="143">
        <v>111.3</v>
      </c>
      <c r="BQ381" s="143">
        <v>110.6</v>
      </c>
      <c r="BR381" s="145">
        <v>113.2</v>
      </c>
      <c r="BS381" s="145">
        <v>114</v>
      </c>
      <c r="BT381" s="145">
        <v>121.2</v>
      </c>
      <c r="BU381" s="145">
        <v>125.7</v>
      </c>
      <c r="BV381" s="145">
        <v>127.9</v>
      </c>
      <c r="BW381" s="145">
        <v>124.8</v>
      </c>
      <c r="BX381" s="145">
        <v>124.1</v>
      </c>
      <c r="BY381" s="145">
        <v>123.3</v>
      </c>
      <c r="BZ381" s="143">
        <v>127.2</v>
      </c>
      <c r="CA381" s="143">
        <v>128.6</v>
      </c>
      <c r="CB381" s="143">
        <v>129.6</v>
      </c>
      <c r="CC381" s="143">
        <v>134.30000000000001</v>
      </c>
      <c r="CD381" s="143">
        <v>131.1</v>
      </c>
      <c r="CE381" s="143">
        <v>135.19999999999999</v>
      </c>
      <c r="CF381" s="143">
        <v>136.1</v>
      </c>
      <c r="CG381" s="143">
        <v>139</v>
      </c>
      <c r="CH381" s="143">
        <v>138.80000000000001</v>
      </c>
      <c r="CI381" s="143">
        <v>138.6</v>
      </c>
      <c r="CJ381" s="146">
        <v>139.30000000000001</v>
      </c>
      <c r="CK381" s="146">
        <v>139.80000000000001</v>
      </c>
      <c r="CL381" s="146">
        <v>140.5</v>
      </c>
      <c r="CM381" s="147">
        <v>135.30000000000001</v>
      </c>
      <c r="CN381" s="147">
        <v>135.6</v>
      </c>
      <c r="CO381" s="147">
        <v>135.69999999999999</v>
      </c>
      <c r="CP381" s="148">
        <v>129.80000000000001</v>
      </c>
      <c r="CQ381" s="149">
        <v>131.30000000000001</v>
      </c>
      <c r="CR381" s="149">
        <v>133.6</v>
      </c>
      <c r="CS381" s="149">
        <v>133.4</v>
      </c>
      <c r="CT381" s="149">
        <v>134.80000000000001</v>
      </c>
      <c r="CU381" s="150">
        <v>134.9</v>
      </c>
      <c r="CV381" s="150">
        <v>131.5</v>
      </c>
      <c r="CW381" s="150">
        <v>134</v>
      </c>
      <c r="CX381" s="150">
        <v>133.30000000000001</v>
      </c>
      <c r="CY381" s="150">
        <v>133.5</v>
      </c>
      <c r="CZ381" s="150">
        <v>133.5</v>
      </c>
      <c r="DA381" s="150">
        <v>133.5</v>
      </c>
      <c r="DB381" s="151">
        <v>131.1</v>
      </c>
      <c r="DC381" s="151">
        <v>131</v>
      </c>
      <c r="DD381" s="151">
        <v>138.19999999999999</v>
      </c>
      <c r="DE381" s="151">
        <v>141.19999999999999</v>
      </c>
      <c r="DF381" s="151">
        <v>148.4</v>
      </c>
      <c r="DG381" s="151">
        <v>146.5</v>
      </c>
      <c r="DH381" s="151">
        <v>142.80000000000001</v>
      </c>
      <c r="DI381" s="151">
        <v>150.6</v>
      </c>
      <c r="DJ381" s="151">
        <v>155</v>
      </c>
      <c r="DK381" s="151">
        <v>160.80000000000001</v>
      </c>
      <c r="DL381" s="151">
        <v>160</v>
      </c>
      <c r="DM381" s="152">
        <v>159.5</v>
      </c>
      <c r="DN381" s="152">
        <v>167.1</v>
      </c>
      <c r="DO381" s="152">
        <v>169.4</v>
      </c>
      <c r="DP381" s="152">
        <v>167.8</v>
      </c>
      <c r="DQ381" s="152">
        <v>165.3</v>
      </c>
      <c r="DR381" s="152">
        <v>177</v>
      </c>
      <c r="DS381" s="152">
        <v>186.7</v>
      </c>
      <c r="DT381" s="152">
        <v>179.8</v>
      </c>
      <c r="DU381" s="152">
        <v>195.5</v>
      </c>
      <c r="DV381" s="152">
        <v>189.5</v>
      </c>
      <c r="DW381" s="152">
        <v>194.1</v>
      </c>
      <c r="DX381" s="152">
        <v>186.4</v>
      </c>
      <c r="DY381" s="152">
        <v>178.3</v>
      </c>
      <c r="DZ381" s="152">
        <v>183</v>
      </c>
      <c r="EA381" s="152">
        <v>175.1</v>
      </c>
      <c r="EB381" s="152">
        <v>187.3</v>
      </c>
      <c r="EC381" s="152">
        <v>187.1</v>
      </c>
      <c r="ED381" s="152">
        <v>172.4</v>
      </c>
      <c r="EE381" s="152">
        <v>169.3</v>
      </c>
      <c r="EF381" s="152">
        <v>164</v>
      </c>
      <c r="EG381" s="152">
        <v>144.19999999999999</v>
      </c>
      <c r="EH381" s="152">
        <v>147.6</v>
      </c>
      <c r="EI381" s="152">
        <v>141.30000000000001</v>
      </c>
      <c r="EJ381" s="152">
        <v>138.1</v>
      </c>
      <c r="EK381" s="152">
        <v>136.19999999999999</v>
      </c>
      <c r="EL381" s="152">
        <v>137.4</v>
      </c>
      <c r="EM381" s="152">
        <v>148.69999999999999</v>
      </c>
      <c r="EN381" s="152">
        <v>144</v>
      </c>
      <c r="EO381" s="152">
        <v>144</v>
      </c>
      <c r="EP381" s="152">
        <v>142.19999999999999</v>
      </c>
      <c r="EQ381" s="152">
        <v>146.6</v>
      </c>
      <c r="ER381" s="152">
        <v>141.1</v>
      </c>
      <c r="ES381" s="152">
        <v>144.30000000000001</v>
      </c>
      <c r="ET381" s="152">
        <v>141.9</v>
      </c>
      <c r="EU381" s="152">
        <v>139.19999999999999</v>
      </c>
      <c r="EV381" s="152">
        <v>142.5</v>
      </c>
      <c r="EW381" s="152">
        <v>136.19999999999999</v>
      </c>
    </row>
    <row r="382" spans="1:153">
      <c r="A382" s="141" t="s">
        <v>7798</v>
      </c>
      <c r="B382" s="141" t="s">
        <v>7799</v>
      </c>
      <c r="C382" s="142">
        <v>3.0679999999999999E-2</v>
      </c>
      <c r="D382" s="143">
        <v>109.1</v>
      </c>
      <c r="E382" s="143">
        <v>110</v>
      </c>
      <c r="F382" s="143">
        <v>117.2</v>
      </c>
      <c r="G382" s="143">
        <v>116.3</v>
      </c>
      <c r="H382" s="143">
        <v>120.1</v>
      </c>
      <c r="I382" s="143">
        <v>120.6</v>
      </c>
      <c r="J382" s="143">
        <v>120.7</v>
      </c>
      <c r="K382" s="143">
        <v>119.8</v>
      </c>
      <c r="L382" s="143">
        <v>123.8</v>
      </c>
      <c r="M382" s="143">
        <v>124.7</v>
      </c>
      <c r="N382" s="143">
        <v>124.8</v>
      </c>
      <c r="O382" s="143">
        <v>125.9</v>
      </c>
      <c r="P382" s="143">
        <v>127.4</v>
      </c>
      <c r="Q382" s="143">
        <v>127.3</v>
      </c>
      <c r="R382" s="143">
        <v>124.5</v>
      </c>
      <c r="S382" s="143">
        <v>128.1</v>
      </c>
      <c r="T382" s="143">
        <v>128.5</v>
      </c>
      <c r="U382" s="143">
        <v>126.2</v>
      </c>
      <c r="V382" s="143">
        <v>125</v>
      </c>
      <c r="W382" s="143">
        <v>126.3</v>
      </c>
      <c r="X382" s="143">
        <v>129.19999999999999</v>
      </c>
      <c r="Y382" s="143">
        <v>130.19999999999999</v>
      </c>
      <c r="Z382" s="143">
        <v>129.6</v>
      </c>
      <c r="AA382" s="143">
        <v>137.6</v>
      </c>
      <c r="AB382" s="143">
        <v>133.69999999999999</v>
      </c>
      <c r="AC382" s="143">
        <v>132.30000000000001</v>
      </c>
      <c r="AD382" s="143">
        <v>131</v>
      </c>
      <c r="AE382" s="143">
        <v>130.19999999999999</v>
      </c>
      <c r="AF382" s="143">
        <v>133.30000000000001</v>
      </c>
      <c r="AG382" s="143">
        <v>132.69999999999999</v>
      </c>
      <c r="AH382" s="143">
        <v>132.9</v>
      </c>
      <c r="AI382" s="143">
        <v>130.9</v>
      </c>
      <c r="AJ382" s="143">
        <v>128.9</v>
      </c>
      <c r="AK382" s="143">
        <v>125</v>
      </c>
      <c r="AL382" s="143">
        <v>122.8</v>
      </c>
      <c r="AM382" s="143">
        <v>118.6</v>
      </c>
      <c r="AN382" s="143">
        <v>121.9</v>
      </c>
      <c r="AO382" s="143">
        <v>120.5</v>
      </c>
      <c r="AP382" s="143">
        <v>123.1</v>
      </c>
      <c r="AQ382" s="143">
        <v>118.2</v>
      </c>
      <c r="AR382" s="143">
        <v>118.2</v>
      </c>
      <c r="AS382" s="143">
        <v>115.2</v>
      </c>
      <c r="AT382" s="143">
        <v>114.9</v>
      </c>
      <c r="AU382" s="143">
        <v>115.4</v>
      </c>
      <c r="AV382" s="143">
        <v>114.6</v>
      </c>
      <c r="AW382" s="143">
        <v>113.3</v>
      </c>
      <c r="AX382" s="143">
        <v>112.4</v>
      </c>
      <c r="AY382" s="143">
        <v>112.9</v>
      </c>
      <c r="AZ382" s="143">
        <v>110.6</v>
      </c>
      <c r="BA382" s="143">
        <v>114.5</v>
      </c>
      <c r="BB382" s="143">
        <v>112.1</v>
      </c>
      <c r="BC382" s="143">
        <v>112.1</v>
      </c>
      <c r="BD382" s="143">
        <v>112.3</v>
      </c>
      <c r="BE382" s="143">
        <v>111</v>
      </c>
      <c r="BF382" s="143">
        <v>111.5</v>
      </c>
      <c r="BG382" s="143">
        <v>111.7</v>
      </c>
      <c r="BH382" s="143">
        <v>114.6</v>
      </c>
      <c r="BI382" s="143">
        <v>117.2</v>
      </c>
      <c r="BJ382" s="143">
        <v>122.6</v>
      </c>
      <c r="BK382" s="144">
        <v>124.4</v>
      </c>
      <c r="BL382" s="143">
        <v>124.1</v>
      </c>
      <c r="BM382" s="143">
        <v>123.3</v>
      </c>
      <c r="BN382" s="143">
        <v>118.9</v>
      </c>
      <c r="BO382" s="143">
        <v>116.1</v>
      </c>
      <c r="BP382" s="143">
        <v>116</v>
      </c>
      <c r="BQ382" s="143">
        <v>119.9</v>
      </c>
      <c r="BR382" s="145">
        <v>120.6</v>
      </c>
      <c r="BS382" s="145">
        <v>121.9</v>
      </c>
      <c r="BT382" s="145">
        <v>121.4</v>
      </c>
      <c r="BU382" s="145">
        <v>121</v>
      </c>
      <c r="BV382" s="145">
        <v>122.4</v>
      </c>
      <c r="BW382" s="145">
        <v>129.9</v>
      </c>
      <c r="BX382" s="145">
        <v>131.6</v>
      </c>
      <c r="BY382" s="145">
        <v>132.1</v>
      </c>
      <c r="BZ382" s="143">
        <v>130.6</v>
      </c>
      <c r="CA382" s="143">
        <v>130.19999999999999</v>
      </c>
      <c r="CB382" s="143">
        <v>128.4</v>
      </c>
      <c r="CC382" s="143">
        <v>126.6</v>
      </c>
      <c r="CD382" s="143">
        <v>128.9</v>
      </c>
      <c r="CE382" s="143">
        <v>129.6</v>
      </c>
      <c r="CF382" s="143">
        <v>124.2</v>
      </c>
      <c r="CG382" s="143">
        <v>120.8</v>
      </c>
      <c r="CH382" s="143">
        <v>120.7</v>
      </c>
      <c r="CI382" s="143">
        <v>121.6</v>
      </c>
      <c r="CJ382" s="146">
        <v>121</v>
      </c>
      <c r="CK382" s="146">
        <v>121.1</v>
      </c>
      <c r="CL382" s="146">
        <v>118.8</v>
      </c>
      <c r="CM382" s="147">
        <v>118.1</v>
      </c>
      <c r="CN382" s="147">
        <v>118.7</v>
      </c>
      <c r="CO382" s="147">
        <v>120.6</v>
      </c>
      <c r="CP382" s="148">
        <v>120.9</v>
      </c>
      <c r="CQ382" s="149">
        <v>120.6</v>
      </c>
      <c r="CR382" s="149">
        <v>118</v>
      </c>
      <c r="CS382" s="149">
        <v>123.7</v>
      </c>
      <c r="CT382" s="149">
        <v>122.6</v>
      </c>
      <c r="CU382" s="150">
        <v>122.5</v>
      </c>
      <c r="CV382" s="150">
        <v>122.5</v>
      </c>
      <c r="CW382" s="150">
        <v>135.80000000000001</v>
      </c>
      <c r="CX382" s="150">
        <v>133.9</v>
      </c>
      <c r="CY382" s="150">
        <v>141.80000000000001</v>
      </c>
      <c r="CZ382" s="150">
        <v>141.19999999999999</v>
      </c>
      <c r="DA382" s="150">
        <v>138.4</v>
      </c>
      <c r="DB382" s="151">
        <v>151.80000000000001</v>
      </c>
      <c r="DC382" s="151">
        <v>150.9</v>
      </c>
      <c r="DD382" s="151">
        <v>142.69999999999999</v>
      </c>
      <c r="DE382" s="151">
        <v>162.19999999999999</v>
      </c>
      <c r="DF382" s="151">
        <v>173.7</v>
      </c>
      <c r="DG382" s="151">
        <v>191.2</v>
      </c>
      <c r="DH382" s="151">
        <v>199</v>
      </c>
      <c r="DI382" s="151">
        <v>186.6</v>
      </c>
      <c r="DJ382" s="151">
        <v>180.5</v>
      </c>
      <c r="DK382" s="151">
        <v>179.9</v>
      </c>
      <c r="DL382" s="151">
        <v>195.1</v>
      </c>
      <c r="DM382" s="152">
        <v>178.5</v>
      </c>
      <c r="DN382" s="152">
        <v>191.8</v>
      </c>
      <c r="DO382" s="152">
        <v>204.9</v>
      </c>
      <c r="DP382" s="152">
        <v>208.3</v>
      </c>
      <c r="DQ382" s="152">
        <v>204.1</v>
      </c>
      <c r="DR382" s="152">
        <v>207.1</v>
      </c>
      <c r="DS382" s="152">
        <v>211.3</v>
      </c>
      <c r="DT382" s="152">
        <v>208.4</v>
      </c>
      <c r="DU382" s="152">
        <v>207.6</v>
      </c>
      <c r="DV382" s="152">
        <v>207.4</v>
      </c>
      <c r="DW382" s="152">
        <v>206.7</v>
      </c>
      <c r="DX382" s="152">
        <v>207.1</v>
      </c>
      <c r="DY382" s="152">
        <v>208.3</v>
      </c>
      <c r="DZ382" s="152">
        <v>211.8</v>
      </c>
      <c r="EA382" s="152">
        <v>208.8</v>
      </c>
      <c r="EB382" s="152">
        <v>193.1</v>
      </c>
      <c r="EC382" s="152">
        <v>189.8</v>
      </c>
      <c r="ED382" s="152">
        <v>190.5</v>
      </c>
      <c r="EE382" s="152">
        <v>201.3</v>
      </c>
      <c r="EF382" s="152">
        <v>201.6</v>
      </c>
      <c r="EG382" s="152">
        <v>201.8</v>
      </c>
      <c r="EH382" s="152">
        <v>192.2</v>
      </c>
      <c r="EI382" s="152">
        <v>183.3</v>
      </c>
      <c r="EJ382" s="152">
        <v>191.8</v>
      </c>
      <c r="EK382" s="152">
        <v>195.6</v>
      </c>
      <c r="EL382" s="152">
        <v>192</v>
      </c>
      <c r="EM382" s="152">
        <v>189.3</v>
      </c>
      <c r="EN382" s="152">
        <v>186.7</v>
      </c>
      <c r="EO382" s="152">
        <v>186.7</v>
      </c>
      <c r="EP382" s="152">
        <v>192.5</v>
      </c>
      <c r="EQ382" s="152">
        <v>194.6</v>
      </c>
      <c r="ER382" s="152">
        <v>195.8</v>
      </c>
      <c r="ES382" s="152">
        <v>197.3</v>
      </c>
      <c r="ET382" s="152">
        <v>196.6</v>
      </c>
      <c r="EU382" s="152">
        <v>195.8</v>
      </c>
      <c r="EV382" s="152">
        <v>194.8</v>
      </c>
      <c r="EW382" s="152">
        <v>194.8</v>
      </c>
    </row>
    <row r="383" spans="1:153">
      <c r="A383" s="141" t="s">
        <v>7800</v>
      </c>
      <c r="B383" s="141" t="s">
        <v>7801</v>
      </c>
      <c r="C383" s="142">
        <v>2.0480000000000002E-2</v>
      </c>
      <c r="D383" s="143">
        <v>99.3</v>
      </c>
      <c r="E383" s="143">
        <v>94.5</v>
      </c>
      <c r="F383" s="143">
        <v>101.7</v>
      </c>
      <c r="G383" s="143">
        <v>103.6</v>
      </c>
      <c r="H383" s="143">
        <v>96.3</v>
      </c>
      <c r="I383" s="143">
        <v>99.5</v>
      </c>
      <c r="J383" s="143">
        <v>98.3</v>
      </c>
      <c r="K383" s="143">
        <v>107.3</v>
      </c>
      <c r="L383" s="143">
        <v>110.9</v>
      </c>
      <c r="M383" s="143">
        <v>114.9</v>
      </c>
      <c r="N383" s="143">
        <v>115.9</v>
      </c>
      <c r="O383" s="143">
        <v>116.1</v>
      </c>
      <c r="P383" s="143">
        <v>115.5</v>
      </c>
      <c r="Q383" s="143">
        <v>115.5</v>
      </c>
      <c r="R383" s="143">
        <v>116.5</v>
      </c>
      <c r="S383" s="143">
        <v>113</v>
      </c>
      <c r="T383" s="143">
        <v>108.4</v>
      </c>
      <c r="U383" s="143">
        <v>106.3</v>
      </c>
      <c r="V383" s="143">
        <v>109.3</v>
      </c>
      <c r="W383" s="143">
        <v>112.3</v>
      </c>
      <c r="X383" s="143">
        <v>109.4</v>
      </c>
      <c r="Y383" s="143">
        <v>116.7</v>
      </c>
      <c r="Z383" s="143">
        <v>116.3</v>
      </c>
      <c r="AA383" s="143">
        <v>111.6</v>
      </c>
      <c r="AB383" s="143">
        <v>115.1</v>
      </c>
      <c r="AC383" s="143">
        <v>131.5</v>
      </c>
      <c r="AD383" s="143">
        <v>133.19999999999999</v>
      </c>
      <c r="AE383" s="143">
        <v>135.1</v>
      </c>
      <c r="AF383" s="143">
        <v>125.8</v>
      </c>
      <c r="AG383" s="143">
        <v>127.7</v>
      </c>
      <c r="AH383" s="143">
        <v>124.1</v>
      </c>
      <c r="AI383" s="143">
        <v>112.9</v>
      </c>
      <c r="AJ383" s="143">
        <v>111.9</v>
      </c>
      <c r="AK383" s="143">
        <v>130.19999999999999</v>
      </c>
      <c r="AL383" s="143">
        <v>134.69999999999999</v>
      </c>
      <c r="AM383" s="143">
        <v>136.30000000000001</v>
      </c>
      <c r="AN383" s="143">
        <v>136.9</v>
      </c>
      <c r="AO383" s="143">
        <v>146.69999999999999</v>
      </c>
      <c r="AP383" s="143">
        <v>138.6</v>
      </c>
      <c r="AQ383" s="143">
        <v>134.80000000000001</v>
      </c>
      <c r="AR383" s="143">
        <v>135.4</v>
      </c>
      <c r="AS383" s="143">
        <v>134.1</v>
      </c>
      <c r="AT383" s="143">
        <v>132.69999999999999</v>
      </c>
      <c r="AU383" s="143">
        <v>134.69999999999999</v>
      </c>
      <c r="AV383" s="143">
        <v>136.6</v>
      </c>
      <c r="AW383" s="143">
        <v>139.6</v>
      </c>
      <c r="AX383" s="143">
        <v>144.1</v>
      </c>
      <c r="AY383" s="143">
        <v>146.19999999999999</v>
      </c>
      <c r="AZ383" s="143">
        <v>151</v>
      </c>
      <c r="BA383" s="143">
        <v>150.80000000000001</v>
      </c>
      <c r="BB383" s="143">
        <v>155.30000000000001</v>
      </c>
      <c r="BC383" s="143">
        <v>154.19999999999999</v>
      </c>
      <c r="BD383" s="143">
        <v>150.4</v>
      </c>
      <c r="BE383" s="143">
        <v>137.1</v>
      </c>
      <c r="BF383" s="143">
        <v>137</v>
      </c>
      <c r="BG383" s="143">
        <v>140.1</v>
      </c>
      <c r="BH383" s="143">
        <v>138.4</v>
      </c>
      <c r="BI383" s="143">
        <v>138.1</v>
      </c>
      <c r="BJ383" s="143">
        <v>140.19999999999999</v>
      </c>
      <c r="BK383" s="144">
        <v>140.19999999999999</v>
      </c>
      <c r="BL383" s="143">
        <v>135.9</v>
      </c>
      <c r="BM383" s="143">
        <v>134.6</v>
      </c>
      <c r="BN383" s="143">
        <v>125.1</v>
      </c>
      <c r="BO383" s="143">
        <v>119.2</v>
      </c>
      <c r="BP383" s="143">
        <v>114.9</v>
      </c>
      <c r="BQ383" s="143">
        <v>118.7</v>
      </c>
      <c r="BR383" s="145">
        <v>116.9</v>
      </c>
      <c r="BS383" s="145">
        <v>115.8</v>
      </c>
      <c r="BT383" s="145">
        <v>121.3</v>
      </c>
      <c r="BU383" s="145">
        <v>128.6</v>
      </c>
      <c r="BV383" s="145">
        <v>123.3</v>
      </c>
      <c r="BW383" s="145">
        <v>129.9</v>
      </c>
      <c r="BX383" s="145">
        <v>143.1</v>
      </c>
      <c r="BY383" s="145">
        <v>148.19999999999999</v>
      </c>
      <c r="BZ383" s="143">
        <v>150.1</v>
      </c>
      <c r="CA383" s="143">
        <v>144.69999999999999</v>
      </c>
      <c r="CB383" s="143">
        <v>141.80000000000001</v>
      </c>
      <c r="CC383" s="143">
        <v>138.30000000000001</v>
      </c>
      <c r="CD383" s="143">
        <v>137.19999999999999</v>
      </c>
      <c r="CE383" s="143">
        <v>141.19999999999999</v>
      </c>
      <c r="CF383" s="143">
        <v>140.5</v>
      </c>
      <c r="CG383" s="143">
        <v>140.19999999999999</v>
      </c>
      <c r="CH383" s="143">
        <v>140.30000000000001</v>
      </c>
      <c r="CI383" s="143">
        <v>140.69999999999999</v>
      </c>
      <c r="CJ383" s="146">
        <v>142.69999999999999</v>
      </c>
      <c r="CK383" s="146">
        <v>141.4</v>
      </c>
      <c r="CL383" s="146">
        <v>140.80000000000001</v>
      </c>
      <c r="CM383" s="147">
        <v>134.1</v>
      </c>
      <c r="CN383" s="147">
        <v>132.69999999999999</v>
      </c>
      <c r="CO383" s="147">
        <v>133.4</v>
      </c>
      <c r="CP383" s="148">
        <v>132.9</v>
      </c>
      <c r="CQ383" s="149">
        <v>129.6</v>
      </c>
      <c r="CR383" s="149">
        <v>130</v>
      </c>
      <c r="CS383" s="149">
        <v>126.5</v>
      </c>
      <c r="CT383" s="149">
        <v>136.69999999999999</v>
      </c>
      <c r="CU383" s="150">
        <v>146</v>
      </c>
      <c r="CV383" s="150">
        <v>146</v>
      </c>
      <c r="CW383" s="150">
        <v>141</v>
      </c>
      <c r="CX383" s="150">
        <v>135.6</v>
      </c>
      <c r="CY383" s="150">
        <v>131.69999999999999</v>
      </c>
      <c r="CZ383" s="150">
        <v>130.6</v>
      </c>
      <c r="DA383" s="150">
        <v>132.80000000000001</v>
      </c>
      <c r="DB383" s="151">
        <v>147</v>
      </c>
      <c r="DC383" s="151">
        <v>151.1</v>
      </c>
      <c r="DD383" s="151">
        <v>163.1</v>
      </c>
      <c r="DE383" s="151">
        <v>169.5</v>
      </c>
      <c r="DF383" s="151">
        <v>170.4</v>
      </c>
      <c r="DG383" s="151">
        <v>171.8</v>
      </c>
      <c r="DH383" s="151">
        <v>176.9</v>
      </c>
      <c r="DI383" s="151">
        <v>175.5</v>
      </c>
      <c r="DJ383" s="151">
        <v>164.2</v>
      </c>
      <c r="DK383" s="151">
        <v>162.9</v>
      </c>
      <c r="DL383" s="151">
        <v>161.1</v>
      </c>
      <c r="DM383" s="152">
        <v>171.5</v>
      </c>
      <c r="DN383" s="152">
        <v>185.2</v>
      </c>
      <c r="DO383" s="152">
        <v>191.8</v>
      </c>
      <c r="DP383" s="152">
        <v>208.6</v>
      </c>
      <c r="DQ383" s="152">
        <v>215.2</v>
      </c>
      <c r="DR383" s="152">
        <v>216.3</v>
      </c>
      <c r="DS383" s="152">
        <v>222.4</v>
      </c>
      <c r="DT383" s="152">
        <v>244.2</v>
      </c>
      <c r="DU383" s="152">
        <v>277.8</v>
      </c>
      <c r="DV383" s="152">
        <v>277.39999999999998</v>
      </c>
      <c r="DW383" s="152">
        <v>249.8</v>
      </c>
      <c r="DX383" s="152">
        <v>247.5</v>
      </c>
      <c r="DY383" s="152">
        <v>245</v>
      </c>
      <c r="DZ383" s="152">
        <v>247.2</v>
      </c>
      <c r="EA383" s="152">
        <v>251.2</v>
      </c>
      <c r="EB383" s="152">
        <v>246.8</v>
      </c>
      <c r="EC383" s="152">
        <v>245.4</v>
      </c>
      <c r="ED383" s="152">
        <v>234.6</v>
      </c>
      <c r="EE383" s="152">
        <v>220.5</v>
      </c>
      <c r="EF383" s="152">
        <v>213.9</v>
      </c>
      <c r="EG383" s="152">
        <v>213.4</v>
      </c>
      <c r="EH383" s="152">
        <v>198.2</v>
      </c>
      <c r="EI383" s="152">
        <v>179.6</v>
      </c>
      <c r="EJ383" s="152">
        <v>164.3</v>
      </c>
      <c r="EK383" s="152">
        <v>164.7</v>
      </c>
      <c r="EL383" s="152">
        <v>172.3</v>
      </c>
      <c r="EM383" s="152">
        <v>170.8</v>
      </c>
      <c r="EN383" s="152">
        <v>165.9</v>
      </c>
      <c r="EO383" s="152">
        <v>164.5</v>
      </c>
      <c r="EP383" s="152">
        <v>170.7</v>
      </c>
      <c r="EQ383" s="152">
        <v>183</v>
      </c>
      <c r="ER383" s="152">
        <v>179</v>
      </c>
      <c r="ES383" s="152">
        <v>173.6</v>
      </c>
      <c r="ET383" s="152">
        <v>177.3</v>
      </c>
      <c r="EU383" s="152">
        <v>184.9</v>
      </c>
      <c r="EV383" s="152">
        <v>180.9</v>
      </c>
      <c r="EW383" s="152">
        <v>171.2</v>
      </c>
    </row>
    <row r="384" spans="1:153">
      <c r="A384" s="141" t="s">
        <v>7802</v>
      </c>
      <c r="B384" s="141" t="s">
        <v>7803</v>
      </c>
      <c r="C384" s="142">
        <v>3.0290000000000001E-2</v>
      </c>
      <c r="D384" s="143">
        <v>90.8</v>
      </c>
      <c r="E384" s="143">
        <v>100.3</v>
      </c>
      <c r="F384" s="143">
        <v>109.7</v>
      </c>
      <c r="G384" s="143">
        <v>111.9</v>
      </c>
      <c r="H384" s="143">
        <v>109.8</v>
      </c>
      <c r="I384" s="143">
        <v>106.5</v>
      </c>
      <c r="J384" s="143">
        <v>104.8</v>
      </c>
      <c r="K384" s="143">
        <v>98.1</v>
      </c>
      <c r="L384" s="143">
        <v>91.8</v>
      </c>
      <c r="M384" s="143">
        <v>86.1</v>
      </c>
      <c r="N384" s="143">
        <v>81.8</v>
      </c>
      <c r="O384" s="143">
        <v>88</v>
      </c>
      <c r="P384" s="143">
        <v>94.3</v>
      </c>
      <c r="Q384" s="143">
        <v>94</v>
      </c>
      <c r="R384" s="143">
        <v>87.2</v>
      </c>
      <c r="S384" s="143">
        <v>81</v>
      </c>
      <c r="T384" s="143">
        <v>76.400000000000006</v>
      </c>
      <c r="U384" s="143">
        <v>70.900000000000006</v>
      </c>
      <c r="V384" s="143">
        <v>78.599999999999994</v>
      </c>
      <c r="W384" s="143">
        <v>81.599999999999994</v>
      </c>
      <c r="X384" s="143">
        <v>74.7</v>
      </c>
      <c r="Y384" s="143">
        <v>77.2</v>
      </c>
      <c r="Z384" s="143">
        <v>94.7</v>
      </c>
      <c r="AA384" s="143">
        <v>107.5</v>
      </c>
      <c r="AB384" s="143">
        <v>108.1</v>
      </c>
      <c r="AC384" s="143">
        <v>99.8</v>
      </c>
      <c r="AD384" s="143">
        <v>95.8</v>
      </c>
      <c r="AE384" s="143">
        <v>94.1</v>
      </c>
      <c r="AF384" s="143">
        <v>98.6</v>
      </c>
      <c r="AG384" s="143">
        <v>97.9</v>
      </c>
      <c r="AH384" s="143">
        <v>92.9</v>
      </c>
      <c r="AI384" s="143">
        <v>91.3</v>
      </c>
      <c r="AJ384" s="143">
        <v>93.3</v>
      </c>
      <c r="AK384" s="143">
        <v>101.1</v>
      </c>
      <c r="AL384" s="143">
        <v>111</v>
      </c>
      <c r="AM384" s="143">
        <v>112.6</v>
      </c>
      <c r="AN384" s="143">
        <v>112.6</v>
      </c>
      <c r="AO384" s="143">
        <v>112.9</v>
      </c>
      <c r="AP384" s="143">
        <v>110.8</v>
      </c>
      <c r="AQ384" s="143">
        <v>109.5</v>
      </c>
      <c r="AR384" s="143">
        <v>110.4</v>
      </c>
      <c r="AS384" s="143">
        <v>106.4</v>
      </c>
      <c r="AT384" s="143">
        <v>106</v>
      </c>
      <c r="AU384" s="143">
        <v>105.4</v>
      </c>
      <c r="AV384" s="143">
        <v>102.1</v>
      </c>
      <c r="AW384" s="143">
        <v>103.9</v>
      </c>
      <c r="AX384" s="143">
        <v>108.9</v>
      </c>
      <c r="AY384" s="143">
        <v>112.9</v>
      </c>
      <c r="AZ384" s="143">
        <v>113.5</v>
      </c>
      <c r="BA384" s="143">
        <v>112.6</v>
      </c>
      <c r="BB384" s="143">
        <v>117.1</v>
      </c>
      <c r="BC384" s="143">
        <v>110.8</v>
      </c>
      <c r="BD384" s="143">
        <v>103.9</v>
      </c>
      <c r="BE384" s="143">
        <v>99.8</v>
      </c>
      <c r="BF384" s="143">
        <v>99.6</v>
      </c>
      <c r="BG384" s="143">
        <v>98.7</v>
      </c>
      <c r="BH384" s="143">
        <v>96.4</v>
      </c>
      <c r="BI384" s="143">
        <v>97.2</v>
      </c>
      <c r="BJ384" s="143">
        <v>102</v>
      </c>
      <c r="BK384" s="144">
        <v>107.8</v>
      </c>
      <c r="BL384" s="143">
        <v>110.3</v>
      </c>
      <c r="BM384" s="143">
        <v>110.3</v>
      </c>
      <c r="BN384" s="143">
        <v>107.9</v>
      </c>
      <c r="BO384" s="143">
        <v>104.8</v>
      </c>
      <c r="BP384" s="143">
        <v>96.1</v>
      </c>
      <c r="BQ384" s="143">
        <v>98.3</v>
      </c>
      <c r="BR384" s="145">
        <v>103</v>
      </c>
      <c r="BS384" s="145">
        <v>113.6</v>
      </c>
      <c r="BT384" s="145">
        <v>122.3</v>
      </c>
      <c r="BU384" s="145">
        <v>126.6</v>
      </c>
      <c r="BV384" s="145">
        <v>119</v>
      </c>
      <c r="BW384" s="145">
        <v>115.5</v>
      </c>
      <c r="BX384" s="145">
        <v>132.1</v>
      </c>
      <c r="BY384" s="145">
        <v>157.19999999999999</v>
      </c>
      <c r="BZ384" s="143">
        <v>176.3</v>
      </c>
      <c r="CA384" s="143">
        <v>175</v>
      </c>
      <c r="CB384" s="143">
        <v>175</v>
      </c>
      <c r="CC384" s="143">
        <v>172</v>
      </c>
      <c r="CD384" s="143">
        <v>180.1</v>
      </c>
      <c r="CE384" s="143">
        <v>183.8</v>
      </c>
      <c r="CF384" s="143">
        <v>180.5</v>
      </c>
      <c r="CG384" s="143">
        <v>159.1</v>
      </c>
      <c r="CH384" s="143">
        <v>153.9</v>
      </c>
      <c r="CI384" s="143">
        <v>157.9</v>
      </c>
      <c r="CJ384" s="146">
        <v>159.19999999999999</v>
      </c>
      <c r="CK384" s="146">
        <v>141.19999999999999</v>
      </c>
      <c r="CL384" s="146">
        <v>135.80000000000001</v>
      </c>
      <c r="CM384" s="147">
        <v>129.4</v>
      </c>
      <c r="CN384" s="147">
        <v>120.9</v>
      </c>
      <c r="CO384" s="147">
        <v>116.2</v>
      </c>
      <c r="CP384" s="148">
        <v>110.6</v>
      </c>
      <c r="CQ384" s="149">
        <v>105.1</v>
      </c>
      <c r="CR384" s="149">
        <v>104.5</v>
      </c>
      <c r="CS384" s="149">
        <v>114.3</v>
      </c>
      <c r="CT384" s="149">
        <v>108.1</v>
      </c>
      <c r="CU384" s="150">
        <v>98.3</v>
      </c>
      <c r="CV384" s="150">
        <v>89.9</v>
      </c>
      <c r="CW384" s="150">
        <v>73.099999999999994</v>
      </c>
      <c r="CX384" s="150">
        <v>73.3</v>
      </c>
      <c r="CY384" s="150">
        <v>79.5</v>
      </c>
      <c r="CZ384" s="150">
        <v>78.599999999999994</v>
      </c>
      <c r="DA384" s="150">
        <v>85.9</v>
      </c>
      <c r="DB384" s="151">
        <v>102.9</v>
      </c>
      <c r="DC384" s="151">
        <v>113.3</v>
      </c>
      <c r="DD384" s="151">
        <v>115.4</v>
      </c>
      <c r="DE384" s="151">
        <v>123.9</v>
      </c>
      <c r="DF384" s="151">
        <v>132.80000000000001</v>
      </c>
      <c r="DG384" s="151">
        <v>157.69999999999999</v>
      </c>
      <c r="DH384" s="151">
        <v>171.8</v>
      </c>
      <c r="DI384" s="151">
        <v>149.80000000000001</v>
      </c>
      <c r="DJ384" s="151">
        <v>144.5</v>
      </c>
      <c r="DK384" s="151">
        <v>149</v>
      </c>
      <c r="DL384" s="151">
        <v>136.80000000000001</v>
      </c>
      <c r="DM384" s="152">
        <v>142.80000000000001</v>
      </c>
      <c r="DN384" s="152">
        <v>172.8</v>
      </c>
      <c r="DO384" s="152">
        <v>183.5</v>
      </c>
      <c r="DP384" s="152">
        <v>178.6</v>
      </c>
      <c r="DQ384" s="152">
        <v>178.2</v>
      </c>
      <c r="DR384" s="152">
        <v>188.2</v>
      </c>
      <c r="DS384" s="152">
        <v>198.5</v>
      </c>
      <c r="DT384" s="152">
        <v>212.5</v>
      </c>
      <c r="DU384" s="152">
        <v>220.1</v>
      </c>
      <c r="DV384" s="152">
        <v>221.8</v>
      </c>
      <c r="DW384" s="152">
        <v>206.9</v>
      </c>
      <c r="DX384" s="152">
        <v>170.3</v>
      </c>
      <c r="DY384" s="152">
        <v>136.30000000000001</v>
      </c>
      <c r="DZ384" s="152">
        <v>128.5</v>
      </c>
      <c r="EA384" s="152">
        <v>126.9</v>
      </c>
      <c r="EB384" s="152">
        <v>125.3</v>
      </c>
      <c r="EC384" s="152">
        <v>125.2</v>
      </c>
      <c r="ED384" s="152">
        <v>121.7</v>
      </c>
      <c r="EE384" s="152">
        <v>118.3</v>
      </c>
      <c r="EF384" s="152">
        <v>114.2</v>
      </c>
      <c r="EG384" s="152">
        <v>110.8</v>
      </c>
      <c r="EH384" s="152">
        <v>104</v>
      </c>
      <c r="EI384" s="152">
        <v>98.9</v>
      </c>
      <c r="EJ384" s="152">
        <v>93.8</v>
      </c>
      <c r="EK384" s="152">
        <v>99.9</v>
      </c>
      <c r="EL384" s="152">
        <v>105.7</v>
      </c>
      <c r="EM384" s="152">
        <v>108.6</v>
      </c>
      <c r="EN384" s="152">
        <v>106.2</v>
      </c>
      <c r="EO384" s="152">
        <v>97.9</v>
      </c>
      <c r="EP384" s="152">
        <v>89.3</v>
      </c>
      <c r="EQ384" s="152">
        <v>87.4</v>
      </c>
      <c r="ER384" s="152">
        <v>88.4</v>
      </c>
      <c r="ES384" s="152">
        <v>89.7</v>
      </c>
      <c r="ET384" s="152">
        <v>91.2</v>
      </c>
      <c r="EU384" s="152">
        <v>91.5</v>
      </c>
      <c r="EV384" s="152">
        <v>94.3</v>
      </c>
      <c r="EW384" s="152">
        <v>106.7</v>
      </c>
    </row>
    <row r="385" spans="1:153">
      <c r="A385" s="141" t="s">
        <v>7804</v>
      </c>
      <c r="B385" s="141" t="s">
        <v>7805</v>
      </c>
      <c r="C385" s="142">
        <v>2.0729999999999998E-2</v>
      </c>
      <c r="D385" s="143">
        <v>105.3</v>
      </c>
      <c r="E385" s="143">
        <v>106.5</v>
      </c>
      <c r="F385" s="143">
        <v>105.8</v>
      </c>
      <c r="G385" s="143">
        <v>107.9</v>
      </c>
      <c r="H385" s="143">
        <v>107.9</v>
      </c>
      <c r="I385" s="143">
        <v>107.6</v>
      </c>
      <c r="J385" s="143">
        <v>105.5</v>
      </c>
      <c r="K385" s="143">
        <v>106.8</v>
      </c>
      <c r="L385" s="143">
        <v>109.2</v>
      </c>
      <c r="M385" s="143">
        <v>104.1</v>
      </c>
      <c r="N385" s="143">
        <v>104.4</v>
      </c>
      <c r="O385" s="143">
        <v>103.8</v>
      </c>
      <c r="P385" s="143">
        <v>107.2</v>
      </c>
      <c r="Q385" s="143">
        <v>95.3</v>
      </c>
      <c r="R385" s="143">
        <v>99.7</v>
      </c>
      <c r="S385" s="143">
        <v>99.1</v>
      </c>
      <c r="T385" s="143">
        <v>99.9</v>
      </c>
      <c r="U385" s="143">
        <v>100.1</v>
      </c>
      <c r="V385" s="143">
        <v>97.1</v>
      </c>
      <c r="W385" s="143">
        <v>97.7</v>
      </c>
      <c r="X385" s="143">
        <v>97.3</v>
      </c>
      <c r="Y385" s="143">
        <v>99.4</v>
      </c>
      <c r="Z385" s="143">
        <v>102.4</v>
      </c>
      <c r="AA385" s="143">
        <v>100.7</v>
      </c>
      <c r="AB385" s="143">
        <v>100.8</v>
      </c>
      <c r="AC385" s="143">
        <v>103</v>
      </c>
      <c r="AD385" s="143">
        <v>101.7</v>
      </c>
      <c r="AE385" s="143">
        <v>102.7</v>
      </c>
      <c r="AF385" s="143">
        <v>104.1</v>
      </c>
      <c r="AG385" s="143">
        <v>105.3</v>
      </c>
      <c r="AH385" s="143">
        <v>106.8</v>
      </c>
      <c r="AI385" s="143">
        <v>107.5</v>
      </c>
      <c r="AJ385" s="143">
        <v>107.9</v>
      </c>
      <c r="AK385" s="143">
        <v>106.5</v>
      </c>
      <c r="AL385" s="143">
        <v>106.2</v>
      </c>
      <c r="AM385" s="143">
        <v>108.1</v>
      </c>
      <c r="AN385" s="143">
        <v>109.8</v>
      </c>
      <c r="AO385" s="143">
        <v>109.4</v>
      </c>
      <c r="AP385" s="143">
        <v>110.4</v>
      </c>
      <c r="AQ385" s="143">
        <v>111.6</v>
      </c>
      <c r="AR385" s="143">
        <v>111.3</v>
      </c>
      <c r="AS385" s="143">
        <v>112.6</v>
      </c>
      <c r="AT385" s="143">
        <v>111.2</v>
      </c>
      <c r="AU385" s="143">
        <v>111.5</v>
      </c>
      <c r="AV385" s="143">
        <v>112.7</v>
      </c>
      <c r="AW385" s="143">
        <v>111.3</v>
      </c>
      <c r="AX385" s="143">
        <v>109.2</v>
      </c>
      <c r="AY385" s="143">
        <v>107.4</v>
      </c>
      <c r="AZ385" s="143">
        <v>103.1</v>
      </c>
      <c r="BA385" s="143">
        <v>96.2</v>
      </c>
      <c r="BB385" s="143">
        <v>96.4</v>
      </c>
      <c r="BC385" s="143">
        <v>96.5</v>
      </c>
      <c r="BD385" s="143">
        <v>96</v>
      </c>
      <c r="BE385" s="143">
        <v>96.8</v>
      </c>
      <c r="BF385" s="143">
        <v>95.7</v>
      </c>
      <c r="BG385" s="143">
        <v>95.5</v>
      </c>
      <c r="BH385" s="143">
        <v>95.6</v>
      </c>
      <c r="BI385" s="143">
        <v>93.6</v>
      </c>
      <c r="BJ385" s="143">
        <v>94.2</v>
      </c>
      <c r="BK385" s="144">
        <v>93.8</v>
      </c>
      <c r="BL385" s="143">
        <v>93</v>
      </c>
      <c r="BM385" s="143">
        <v>92.6</v>
      </c>
      <c r="BN385" s="143">
        <v>92.5</v>
      </c>
      <c r="BO385" s="143">
        <v>88.4</v>
      </c>
      <c r="BP385" s="143">
        <v>84.6</v>
      </c>
      <c r="BQ385" s="143">
        <v>84.3</v>
      </c>
      <c r="BR385" s="145">
        <v>88.7</v>
      </c>
      <c r="BS385" s="145">
        <v>90.2</v>
      </c>
      <c r="BT385" s="145">
        <v>88.5</v>
      </c>
      <c r="BU385" s="145">
        <v>87.6</v>
      </c>
      <c r="BV385" s="145">
        <v>90.1</v>
      </c>
      <c r="BW385" s="145">
        <v>89.2</v>
      </c>
      <c r="BX385" s="145">
        <v>91.7</v>
      </c>
      <c r="BY385" s="145">
        <v>88.5</v>
      </c>
      <c r="BZ385" s="143">
        <v>91.1</v>
      </c>
      <c r="CA385" s="143">
        <v>89.1</v>
      </c>
      <c r="CB385" s="143">
        <v>91</v>
      </c>
      <c r="CC385" s="143">
        <v>93.4</v>
      </c>
      <c r="CD385" s="143">
        <v>93.9</v>
      </c>
      <c r="CE385" s="143">
        <v>95.4</v>
      </c>
      <c r="CF385" s="143">
        <v>94.2</v>
      </c>
      <c r="CG385" s="143">
        <v>94</v>
      </c>
      <c r="CH385" s="143">
        <v>90.8</v>
      </c>
      <c r="CI385" s="143">
        <v>93</v>
      </c>
      <c r="CJ385" s="146">
        <v>94</v>
      </c>
      <c r="CK385" s="146">
        <v>92.1</v>
      </c>
      <c r="CL385" s="146">
        <v>90.3</v>
      </c>
      <c r="CM385" s="147">
        <v>90.8</v>
      </c>
      <c r="CN385" s="147">
        <v>91.7</v>
      </c>
      <c r="CO385" s="147">
        <v>92.6</v>
      </c>
      <c r="CP385" s="148">
        <v>91.1</v>
      </c>
      <c r="CQ385" s="149">
        <v>90.3</v>
      </c>
      <c r="CR385" s="149">
        <v>91.2</v>
      </c>
      <c r="CS385" s="149">
        <v>91.4</v>
      </c>
      <c r="CT385" s="149">
        <v>91.7</v>
      </c>
      <c r="CU385" s="150">
        <v>92.2</v>
      </c>
      <c r="CV385" s="150">
        <v>91.8</v>
      </c>
      <c r="CW385" s="150">
        <v>93.7</v>
      </c>
      <c r="CX385" s="150">
        <v>92.1</v>
      </c>
      <c r="CY385" s="150">
        <v>87.6</v>
      </c>
      <c r="CZ385" s="150">
        <v>88.3</v>
      </c>
      <c r="DA385" s="150">
        <v>88.4</v>
      </c>
      <c r="DB385" s="151">
        <v>88.3</v>
      </c>
      <c r="DC385" s="151">
        <v>89.4</v>
      </c>
      <c r="DD385" s="151">
        <v>89.6</v>
      </c>
      <c r="DE385" s="151">
        <v>89.7</v>
      </c>
      <c r="DF385" s="151">
        <v>89.6</v>
      </c>
      <c r="DG385" s="151">
        <v>89.5</v>
      </c>
      <c r="DH385" s="151">
        <v>89.8</v>
      </c>
      <c r="DI385" s="151">
        <v>89.6</v>
      </c>
      <c r="DJ385" s="151">
        <v>90</v>
      </c>
      <c r="DK385" s="151">
        <v>90.9</v>
      </c>
      <c r="DL385" s="151">
        <v>94.2</v>
      </c>
      <c r="DM385" s="152">
        <v>101.7</v>
      </c>
      <c r="DN385" s="152">
        <v>121.8</v>
      </c>
      <c r="DO385" s="152">
        <v>114.4</v>
      </c>
      <c r="DP385" s="152">
        <v>106.7</v>
      </c>
      <c r="DQ385" s="152">
        <v>111.1</v>
      </c>
      <c r="DR385" s="152">
        <v>112</v>
      </c>
      <c r="DS385" s="152">
        <v>114.3</v>
      </c>
      <c r="DT385" s="152">
        <v>118.1</v>
      </c>
      <c r="DU385" s="152">
        <v>117.9</v>
      </c>
      <c r="DV385" s="152">
        <v>117.5</v>
      </c>
      <c r="DW385" s="152">
        <v>119</v>
      </c>
      <c r="DX385" s="152">
        <v>118.4</v>
      </c>
      <c r="DY385" s="152">
        <v>120.5</v>
      </c>
      <c r="DZ385" s="152">
        <v>120.8</v>
      </c>
      <c r="EA385" s="152">
        <v>120.8</v>
      </c>
      <c r="EB385" s="152">
        <v>118.6</v>
      </c>
      <c r="EC385" s="152">
        <v>117.7</v>
      </c>
      <c r="ED385" s="152">
        <v>117.5</v>
      </c>
      <c r="EE385" s="152">
        <v>117.6</v>
      </c>
      <c r="EF385" s="152">
        <v>118.5</v>
      </c>
      <c r="EG385" s="152">
        <v>117</v>
      </c>
      <c r="EH385" s="152">
        <v>111.4</v>
      </c>
      <c r="EI385" s="152">
        <v>106.6</v>
      </c>
      <c r="EJ385" s="152">
        <v>106.4</v>
      </c>
      <c r="EK385" s="152">
        <v>103.5</v>
      </c>
      <c r="EL385" s="152">
        <v>103.2</v>
      </c>
      <c r="EM385" s="152">
        <v>103.2</v>
      </c>
      <c r="EN385" s="152">
        <v>96.5</v>
      </c>
      <c r="EO385" s="152">
        <v>95.6</v>
      </c>
      <c r="EP385" s="152">
        <v>94.9</v>
      </c>
      <c r="EQ385" s="152">
        <v>96.3</v>
      </c>
      <c r="ER385" s="152">
        <v>96.3</v>
      </c>
      <c r="ES385" s="152">
        <v>95.8</v>
      </c>
      <c r="ET385" s="152">
        <v>97.3</v>
      </c>
      <c r="EU385" s="152">
        <v>100.9</v>
      </c>
      <c r="EV385" s="152">
        <v>100.1</v>
      </c>
      <c r="EW385" s="152">
        <v>99.5</v>
      </c>
    </row>
    <row r="386" spans="1:153">
      <c r="A386" s="141" t="s">
        <v>7806</v>
      </c>
      <c r="B386" s="141" t="s">
        <v>7807</v>
      </c>
      <c r="C386" s="142">
        <v>4.4499999999999998E-2</v>
      </c>
      <c r="D386" s="143">
        <v>99</v>
      </c>
      <c r="E386" s="143">
        <v>98.8</v>
      </c>
      <c r="F386" s="143">
        <v>97.7</v>
      </c>
      <c r="G386" s="143">
        <v>99.9</v>
      </c>
      <c r="H386" s="143">
        <v>101.4</v>
      </c>
      <c r="I386" s="143">
        <v>99</v>
      </c>
      <c r="J386" s="143">
        <v>102</v>
      </c>
      <c r="K386" s="143">
        <v>102.6</v>
      </c>
      <c r="L386" s="143">
        <v>102.8</v>
      </c>
      <c r="M386" s="143">
        <v>104.6</v>
      </c>
      <c r="N386" s="143">
        <v>102.3</v>
      </c>
      <c r="O386" s="143">
        <v>101.8</v>
      </c>
      <c r="P386" s="143">
        <v>101.1</v>
      </c>
      <c r="Q386" s="143">
        <v>101.5</v>
      </c>
      <c r="R386" s="143">
        <v>102.9</v>
      </c>
      <c r="S386" s="143">
        <v>103.9</v>
      </c>
      <c r="T386" s="143">
        <v>103</v>
      </c>
      <c r="U386" s="143">
        <v>101.8</v>
      </c>
      <c r="V386" s="143">
        <v>100.8</v>
      </c>
      <c r="W386" s="143">
        <v>102.6</v>
      </c>
      <c r="X386" s="143">
        <v>102.2</v>
      </c>
      <c r="Y386" s="143">
        <v>101.8</v>
      </c>
      <c r="Z386" s="143">
        <v>103.3</v>
      </c>
      <c r="AA386" s="143">
        <v>103.6</v>
      </c>
      <c r="AB386" s="143">
        <v>104</v>
      </c>
      <c r="AC386" s="143">
        <v>105.4</v>
      </c>
      <c r="AD386" s="143">
        <v>105.4</v>
      </c>
      <c r="AE386" s="143">
        <v>104.8</v>
      </c>
      <c r="AF386" s="143">
        <v>106.5</v>
      </c>
      <c r="AG386" s="143">
        <v>107.8</v>
      </c>
      <c r="AH386" s="143">
        <v>106.9</v>
      </c>
      <c r="AI386" s="143">
        <v>105</v>
      </c>
      <c r="AJ386" s="143">
        <v>107</v>
      </c>
      <c r="AK386" s="143">
        <v>108.9</v>
      </c>
      <c r="AL386" s="143">
        <v>108.2</v>
      </c>
      <c r="AM386" s="143">
        <v>108.4</v>
      </c>
      <c r="AN386" s="143">
        <v>110</v>
      </c>
      <c r="AO386" s="143">
        <v>106.7</v>
      </c>
      <c r="AP386" s="143">
        <v>107.3</v>
      </c>
      <c r="AQ386" s="143">
        <v>108.8</v>
      </c>
      <c r="AR386" s="143">
        <v>107.9</v>
      </c>
      <c r="AS386" s="143">
        <v>108.2</v>
      </c>
      <c r="AT386" s="143">
        <v>107.9</v>
      </c>
      <c r="AU386" s="143">
        <v>107.1</v>
      </c>
      <c r="AV386" s="143">
        <v>107.7</v>
      </c>
      <c r="AW386" s="143">
        <v>108.4</v>
      </c>
      <c r="AX386" s="143">
        <v>107.3</v>
      </c>
      <c r="AY386" s="143">
        <v>109.6</v>
      </c>
      <c r="AZ386" s="143">
        <v>108.7</v>
      </c>
      <c r="BA386" s="143">
        <v>109</v>
      </c>
      <c r="BB386" s="143">
        <v>110.1</v>
      </c>
      <c r="BC386" s="143">
        <v>109.3</v>
      </c>
      <c r="BD386" s="143">
        <v>110.8</v>
      </c>
      <c r="BE386" s="143">
        <v>111</v>
      </c>
      <c r="BF386" s="143">
        <v>110</v>
      </c>
      <c r="BG386" s="143">
        <v>111.3</v>
      </c>
      <c r="BH386" s="143">
        <v>110</v>
      </c>
      <c r="BI386" s="143">
        <v>109.7</v>
      </c>
      <c r="BJ386" s="143">
        <v>112.1</v>
      </c>
      <c r="BK386" s="144">
        <v>111.9</v>
      </c>
      <c r="BL386" s="143">
        <v>112.1</v>
      </c>
      <c r="BM386" s="143">
        <v>112.4</v>
      </c>
      <c r="BN386" s="143">
        <v>112.7</v>
      </c>
      <c r="BO386" s="143">
        <v>110.7</v>
      </c>
      <c r="BP386" s="143">
        <v>112.3</v>
      </c>
      <c r="BQ386" s="143">
        <v>111.4</v>
      </c>
      <c r="BR386" s="145">
        <v>112.2</v>
      </c>
      <c r="BS386" s="145">
        <v>114</v>
      </c>
      <c r="BT386" s="145">
        <v>111.4</v>
      </c>
      <c r="BU386" s="145">
        <v>111.9</v>
      </c>
      <c r="BV386" s="145">
        <v>115.5</v>
      </c>
      <c r="BW386" s="145">
        <v>115.8</v>
      </c>
      <c r="BX386" s="145">
        <v>119.3</v>
      </c>
      <c r="BY386" s="145">
        <v>118.1</v>
      </c>
      <c r="BZ386" s="143">
        <v>116.5</v>
      </c>
      <c r="CA386" s="143">
        <v>117</v>
      </c>
      <c r="CB386" s="143">
        <v>117.4</v>
      </c>
      <c r="CC386" s="143">
        <v>120.2</v>
      </c>
      <c r="CD386" s="143">
        <v>121.3</v>
      </c>
      <c r="CE386" s="143">
        <v>122.5</v>
      </c>
      <c r="CF386" s="143">
        <v>123.1</v>
      </c>
      <c r="CG386" s="143">
        <v>121.9</v>
      </c>
      <c r="CH386" s="143">
        <v>123.4</v>
      </c>
      <c r="CI386" s="143">
        <v>122.6</v>
      </c>
      <c r="CJ386" s="146">
        <v>126.4</v>
      </c>
      <c r="CK386" s="146">
        <v>126.4</v>
      </c>
      <c r="CL386" s="146">
        <v>126.2</v>
      </c>
      <c r="CM386" s="147">
        <v>128.30000000000001</v>
      </c>
      <c r="CN386" s="147">
        <v>126.9</v>
      </c>
      <c r="CO386" s="147">
        <v>127.6</v>
      </c>
      <c r="CP386" s="148">
        <v>127.1</v>
      </c>
      <c r="CQ386" s="149">
        <v>126.8</v>
      </c>
      <c r="CR386" s="149">
        <v>126.2</v>
      </c>
      <c r="CS386" s="149">
        <v>124.5</v>
      </c>
      <c r="CT386" s="149">
        <v>126.9</v>
      </c>
      <c r="CU386" s="150">
        <v>127.6</v>
      </c>
      <c r="CV386" s="150">
        <v>127.9</v>
      </c>
      <c r="CW386" s="150">
        <v>124.3</v>
      </c>
      <c r="CX386" s="150">
        <v>125.9</v>
      </c>
      <c r="CY386" s="150">
        <v>127.7</v>
      </c>
      <c r="CZ386" s="150">
        <v>128.9</v>
      </c>
      <c r="DA386" s="150">
        <v>132.80000000000001</v>
      </c>
      <c r="DB386" s="151">
        <v>134.5</v>
      </c>
      <c r="DC386" s="151">
        <v>140.9</v>
      </c>
      <c r="DD386" s="151">
        <v>133.1</v>
      </c>
      <c r="DE386" s="151">
        <v>134.9</v>
      </c>
      <c r="DF386" s="151">
        <v>133.4</v>
      </c>
      <c r="DG386" s="151">
        <v>133.4</v>
      </c>
      <c r="DH386" s="151">
        <v>137</v>
      </c>
      <c r="DI386" s="151">
        <v>139.80000000000001</v>
      </c>
      <c r="DJ386" s="151">
        <v>137.5</v>
      </c>
      <c r="DK386" s="151">
        <v>137.5</v>
      </c>
      <c r="DL386" s="151">
        <v>132.30000000000001</v>
      </c>
      <c r="DM386" s="152">
        <v>135</v>
      </c>
      <c r="DN386" s="152">
        <v>136.30000000000001</v>
      </c>
      <c r="DO386" s="152">
        <v>136.5</v>
      </c>
      <c r="DP386" s="152">
        <v>135.4</v>
      </c>
      <c r="DQ386" s="152">
        <v>135.30000000000001</v>
      </c>
      <c r="DR386" s="152">
        <v>136.5</v>
      </c>
      <c r="DS386" s="152">
        <v>135.69999999999999</v>
      </c>
      <c r="DT386" s="152">
        <v>135.1</v>
      </c>
      <c r="DU386" s="152">
        <v>137.1</v>
      </c>
      <c r="DV386" s="152">
        <v>135.9</v>
      </c>
      <c r="DW386" s="152">
        <v>137.4</v>
      </c>
      <c r="DX386" s="152">
        <v>138.19999999999999</v>
      </c>
      <c r="DY386" s="152">
        <v>137.19999999999999</v>
      </c>
      <c r="DZ386" s="152">
        <v>137</v>
      </c>
      <c r="EA386" s="152">
        <v>136.80000000000001</v>
      </c>
      <c r="EB386" s="152">
        <v>135.5</v>
      </c>
      <c r="EC386" s="152">
        <v>135.6</v>
      </c>
      <c r="ED386" s="152">
        <v>135.9</v>
      </c>
      <c r="EE386" s="152">
        <v>135.69999999999999</v>
      </c>
      <c r="EF386" s="152">
        <v>137.9</v>
      </c>
      <c r="EG386" s="152">
        <v>142.80000000000001</v>
      </c>
      <c r="EH386" s="152">
        <v>143.6</v>
      </c>
      <c r="EI386" s="152">
        <v>143</v>
      </c>
      <c r="EJ386" s="152">
        <v>141.9</v>
      </c>
      <c r="EK386" s="152">
        <v>142.9</v>
      </c>
      <c r="EL386" s="152">
        <v>143.80000000000001</v>
      </c>
      <c r="EM386" s="152">
        <v>144</v>
      </c>
      <c r="EN386" s="152">
        <v>144.9</v>
      </c>
      <c r="EO386" s="152">
        <v>143.80000000000001</v>
      </c>
      <c r="EP386" s="152">
        <v>143.9</v>
      </c>
      <c r="EQ386" s="152">
        <v>143.5</v>
      </c>
      <c r="ER386" s="152">
        <v>143.30000000000001</v>
      </c>
      <c r="ES386" s="152">
        <v>142.4</v>
      </c>
      <c r="ET386" s="152">
        <v>143.4</v>
      </c>
      <c r="EU386" s="152">
        <v>143.4</v>
      </c>
      <c r="EV386" s="152">
        <v>141.69999999999999</v>
      </c>
      <c r="EW386" s="152">
        <v>141.9</v>
      </c>
    </row>
    <row r="387" spans="1:153">
      <c r="A387" s="141" t="s">
        <v>7808</v>
      </c>
      <c r="B387" s="141" t="s">
        <v>7809</v>
      </c>
      <c r="C387" s="142">
        <v>0.12767000000000001</v>
      </c>
      <c r="D387" s="143">
        <v>100.4</v>
      </c>
      <c r="E387" s="143">
        <v>104.1</v>
      </c>
      <c r="F387" s="143">
        <v>99</v>
      </c>
      <c r="G387" s="143">
        <v>96.3</v>
      </c>
      <c r="H387" s="143">
        <v>96.4</v>
      </c>
      <c r="I387" s="143">
        <v>95.2</v>
      </c>
      <c r="J387" s="143">
        <v>99</v>
      </c>
      <c r="K387" s="143">
        <v>100.2</v>
      </c>
      <c r="L387" s="143">
        <v>101.2</v>
      </c>
      <c r="M387" s="143">
        <v>102.3</v>
      </c>
      <c r="N387" s="143">
        <v>102.5</v>
      </c>
      <c r="O387" s="143">
        <v>103.1</v>
      </c>
      <c r="P387" s="143">
        <v>104.1</v>
      </c>
      <c r="Q387" s="143">
        <v>103.7</v>
      </c>
      <c r="R387" s="143">
        <v>101</v>
      </c>
      <c r="S387" s="143">
        <v>102.9</v>
      </c>
      <c r="T387" s="143">
        <v>106.3</v>
      </c>
      <c r="U387" s="143">
        <v>111.5</v>
      </c>
      <c r="V387" s="143">
        <v>112.4</v>
      </c>
      <c r="W387" s="143">
        <v>117</v>
      </c>
      <c r="X387" s="143">
        <v>120.7</v>
      </c>
      <c r="Y387" s="143">
        <v>120.1</v>
      </c>
      <c r="Z387" s="143">
        <v>120.7</v>
      </c>
      <c r="AA387" s="143">
        <v>117.4</v>
      </c>
      <c r="AB387" s="143">
        <v>115.6</v>
      </c>
      <c r="AC387" s="143">
        <v>117.3</v>
      </c>
      <c r="AD387" s="143">
        <v>116.9</v>
      </c>
      <c r="AE387" s="143">
        <v>118.8</v>
      </c>
      <c r="AF387" s="143">
        <v>121.4</v>
      </c>
      <c r="AG387" s="143">
        <v>125.4</v>
      </c>
      <c r="AH387" s="143">
        <v>126.3</v>
      </c>
      <c r="AI387" s="143">
        <v>123.6</v>
      </c>
      <c r="AJ387" s="143">
        <v>119.7</v>
      </c>
      <c r="AK387" s="143">
        <v>115.7</v>
      </c>
      <c r="AL387" s="143">
        <v>114.9</v>
      </c>
      <c r="AM387" s="143">
        <v>112.7</v>
      </c>
      <c r="AN387" s="143">
        <v>112.6</v>
      </c>
      <c r="AO387" s="143">
        <v>111</v>
      </c>
      <c r="AP387" s="143">
        <v>110</v>
      </c>
      <c r="AQ387" s="143">
        <v>112.3</v>
      </c>
      <c r="AR387" s="143">
        <v>111</v>
      </c>
      <c r="AS387" s="143">
        <v>111.7</v>
      </c>
      <c r="AT387" s="143">
        <v>110.4</v>
      </c>
      <c r="AU387" s="143">
        <v>108.5</v>
      </c>
      <c r="AV387" s="143">
        <v>110.4</v>
      </c>
      <c r="AW387" s="143">
        <v>110.6</v>
      </c>
      <c r="AX387" s="143">
        <v>109.4</v>
      </c>
      <c r="AY387" s="143">
        <v>110.2</v>
      </c>
      <c r="AZ387" s="143">
        <v>110</v>
      </c>
      <c r="BA387" s="143">
        <v>109.3</v>
      </c>
      <c r="BB387" s="143">
        <v>109.4</v>
      </c>
      <c r="BC387" s="143">
        <v>110.3</v>
      </c>
      <c r="BD387" s="143">
        <v>109.4</v>
      </c>
      <c r="BE387" s="143">
        <v>110.9</v>
      </c>
      <c r="BF387" s="143">
        <v>109.4</v>
      </c>
      <c r="BG387" s="143">
        <v>108.5</v>
      </c>
      <c r="BH387" s="143">
        <v>111.3</v>
      </c>
      <c r="BI387" s="143">
        <v>112.1</v>
      </c>
      <c r="BJ387" s="143">
        <v>112.7</v>
      </c>
      <c r="BK387" s="144">
        <v>113.6</v>
      </c>
      <c r="BL387" s="143">
        <v>113</v>
      </c>
      <c r="BM387" s="143">
        <v>113.1</v>
      </c>
      <c r="BN387" s="143">
        <v>113.1</v>
      </c>
      <c r="BO387" s="143">
        <v>112.3</v>
      </c>
      <c r="BP387" s="143">
        <v>112.7</v>
      </c>
      <c r="BQ387" s="143">
        <v>114.5</v>
      </c>
      <c r="BR387" s="145">
        <v>114.3</v>
      </c>
      <c r="BS387" s="145">
        <v>117</v>
      </c>
      <c r="BT387" s="145">
        <v>117</v>
      </c>
      <c r="BU387" s="145">
        <v>119.6</v>
      </c>
      <c r="BV387" s="145">
        <v>120.9</v>
      </c>
      <c r="BW387" s="145">
        <v>119.6</v>
      </c>
      <c r="BX387" s="145">
        <v>120.8</v>
      </c>
      <c r="BY387" s="145">
        <v>122.3</v>
      </c>
      <c r="BZ387" s="143">
        <v>123.3</v>
      </c>
      <c r="CA387" s="143">
        <v>123.3</v>
      </c>
      <c r="CB387" s="143">
        <v>126.7</v>
      </c>
      <c r="CC387" s="143">
        <v>128.19999999999999</v>
      </c>
      <c r="CD387" s="143">
        <v>130</v>
      </c>
      <c r="CE387" s="143">
        <v>130.30000000000001</v>
      </c>
      <c r="CF387" s="143">
        <v>127</v>
      </c>
      <c r="CG387" s="143">
        <v>127.3</v>
      </c>
      <c r="CH387" s="143">
        <v>129</v>
      </c>
      <c r="CI387" s="143">
        <v>129.19999999999999</v>
      </c>
      <c r="CJ387" s="146">
        <v>128.69999999999999</v>
      </c>
      <c r="CK387" s="146">
        <v>127.5</v>
      </c>
      <c r="CL387" s="146">
        <v>125</v>
      </c>
      <c r="CM387" s="147">
        <v>123.8</v>
      </c>
      <c r="CN387" s="147">
        <v>122.5</v>
      </c>
      <c r="CO387" s="147">
        <v>121.1</v>
      </c>
      <c r="CP387" s="148">
        <v>121.8</v>
      </c>
      <c r="CQ387" s="149">
        <v>121.1</v>
      </c>
      <c r="CR387" s="149">
        <v>120.7</v>
      </c>
      <c r="CS387" s="149">
        <v>124.4</v>
      </c>
      <c r="CT387" s="149">
        <v>125.8</v>
      </c>
      <c r="CU387" s="150">
        <v>123.7</v>
      </c>
      <c r="CV387" s="150">
        <v>124</v>
      </c>
      <c r="CW387" s="150">
        <v>125.4</v>
      </c>
      <c r="CX387" s="150">
        <v>128.9</v>
      </c>
      <c r="CY387" s="150">
        <v>129.6</v>
      </c>
      <c r="CZ387" s="150">
        <v>131</v>
      </c>
      <c r="DA387" s="150">
        <v>131.9</v>
      </c>
      <c r="DB387" s="151">
        <v>135.80000000000001</v>
      </c>
      <c r="DC387" s="151">
        <v>135.69999999999999</v>
      </c>
      <c r="DD387" s="151">
        <v>137.69999999999999</v>
      </c>
      <c r="DE387" s="151">
        <v>141</v>
      </c>
      <c r="DF387" s="151">
        <v>148</v>
      </c>
      <c r="DG387" s="151">
        <v>149.69999999999999</v>
      </c>
      <c r="DH387" s="151">
        <v>151</v>
      </c>
      <c r="DI387" s="151">
        <v>153.5</v>
      </c>
      <c r="DJ387" s="151">
        <v>154.9</v>
      </c>
      <c r="DK387" s="151">
        <v>153.9</v>
      </c>
      <c r="DL387" s="151">
        <v>156</v>
      </c>
      <c r="DM387" s="152">
        <v>156.6</v>
      </c>
      <c r="DN387" s="152">
        <v>158.80000000000001</v>
      </c>
      <c r="DO387" s="152">
        <v>162.5</v>
      </c>
      <c r="DP387" s="152">
        <v>158.4</v>
      </c>
      <c r="DQ387" s="152">
        <v>157.1</v>
      </c>
      <c r="DR387" s="152">
        <v>161.5</v>
      </c>
      <c r="DS387" s="152">
        <v>164.4</v>
      </c>
      <c r="DT387" s="152">
        <v>170.2</v>
      </c>
      <c r="DU387" s="152">
        <v>173.2</v>
      </c>
      <c r="DV387" s="152">
        <v>169.4</v>
      </c>
      <c r="DW387" s="152">
        <v>168.8</v>
      </c>
      <c r="DX387" s="152">
        <v>159.9</v>
      </c>
      <c r="DY387" s="152">
        <v>158.80000000000001</v>
      </c>
      <c r="DZ387" s="152">
        <v>158.30000000000001</v>
      </c>
      <c r="EA387" s="152">
        <v>158</v>
      </c>
      <c r="EB387" s="152">
        <v>156.6</v>
      </c>
      <c r="EC387" s="152">
        <v>156.6</v>
      </c>
      <c r="ED387" s="152">
        <v>157.69999999999999</v>
      </c>
      <c r="EE387" s="152">
        <v>158.1</v>
      </c>
      <c r="EF387" s="152">
        <v>159</v>
      </c>
      <c r="EG387" s="152">
        <v>157.9</v>
      </c>
      <c r="EH387" s="152">
        <v>154.6</v>
      </c>
      <c r="EI387" s="152">
        <v>150.1</v>
      </c>
      <c r="EJ387" s="152">
        <v>151.6</v>
      </c>
      <c r="EK387" s="152">
        <v>157.4</v>
      </c>
      <c r="EL387" s="152">
        <v>155.6</v>
      </c>
      <c r="EM387" s="152">
        <v>156.80000000000001</v>
      </c>
      <c r="EN387" s="152">
        <v>158.6</v>
      </c>
      <c r="EO387" s="152">
        <v>159.1</v>
      </c>
      <c r="EP387" s="152">
        <v>160.4</v>
      </c>
      <c r="EQ387" s="152">
        <v>158.80000000000001</v>
      </c>
      <c r="ER387" s="152">
        <v>160.19999999999999</v>
      </c>
      <c r="ES387" s="152">
        <v>158.1</v>
      </c>
      <c r="ET387" s="152">
        <v>158.5</v>
      </c>
      <c r="EU387" s="152">
        <v>158.19999999999999</v>
      </c>
      <c r="EV387" s="152">
        <v>159.19999999999999</v>
      </c>
      <c r="EW387" s="152">
        <v>157.19999999999999</v>
      </c>
    </row>
    <row r="388" spans="1:153">
      <c r="A388" s="141" t="s">
        <v>7810</v>
      </c>
      <c r="B388" s="141" t="s">
        <v>7811</v>
      </c>
      <c r="C388" s="142">
        <v>0.28421999999999997</v>
      </c>
      <c r="D388" s="143">
        <v>103.8</v>
      </c>
      <c r="E388" s="143">
        <v>103.6</v>
      </c>
      <c r="F388" s="143">
        <v>102.9</v>
      </c>
      <c r="G388" s="143">
        <v>102</v>
      </c>
      <c r="H388" s="143">
        <v>105.1</v>
      </c>
      <c r="I388" s="143">
        <v>100.3</v>
      </c>
      <c r="J388" s="143">
        <v>100.9</v>
      </c>
      <c r="K388" s="143">
        <v>102.4</v>
      </c>
      <c r="L388" s="143">
        <v>101</v>
      </c>
      <c r="M388" s="143">
        <v>104.8</v>
      </c>
      <c r="N388" s="143">
        <v>103.1</v>
      </c>
      <c r="O388" s="143">
        <v>103.2</v>
      </c>
      <c r="P388" s="143">
        <v>105</v>
      </c>
      <c r="Q388" s="143">
        <v>104.4</v>
      </c>
      <c r="R388" s="143">
        <v>104.4</v>
      </c>
      <c r="S388" s="143">
        <v>102.5</v>
      </c>
      <c r="T388" s="143">
        <v>100.9</v>
      </c>
      <c r="U388" s="143">
        <v>102.9</v>
      </c>
      <c r="V388" s="143">
        <v>100.6</v>
      </c>
      <c r="W388" s="143">
        <v>98.7</v>
      </c>
      <c r="X388" s="143">
        <v>101.7</v>
      </c>
      <c r="Y388" s="143">
        <v>100.6</v>
      </c>
      <c r="Z388" s="143">
        <v>101.6</v>
      </c>
      <c r="AA388" s="143">
        <v>103.1</v>
      </c>
      <c r="AB388" s="143">
        <v>102.4</v>
      </c>
      <c r="AC388" s="143">
        <v>105.6</v>
      </c>
      <c r="AD388" s="143">
        <v>104.9</v>
      </c>
      <c r="AE388" s="143">
        <v>101</v>
      </c>
      <c r="AF388" s="143">
        <v>102.3</v>
      </c>
      <c r="AG388" s="143">
        <v>101</v>
      </c>
      <c r="AH388" s="143">
        <v>102.2</v>
      </c>
      <c r="AI388" s="143">
        <v>102.3</v>
      </c>
      <c r="AJ388" s="143">
        <v>103.4</v>
      </c>
      <c r="AK388" s="143">
        <v>101.9</v>
      </c>
      <c r="AL388" s="143">
        <v>104</v>
      </c>
      <c r="AM388" s="143">
        <v>101.9</v>
      </c>
      <c r="AN388" s="143">
        <v>103.8</v>
      </c>
      <c r="AO388" s="143">
        <v>102.9</v>
      </c>
      <c r="AP388" s="143">
        <v>103.3</v>
      </c>
      <c r="AQ388" s="143">
        <v>102.3</v>
      </c>
      <c r="AR388" s="143">
        <v>103.3</v>
      </c>
      <c r="AS388" s="143">
        <v>103.8</v>
      </c>
      <c r="AT388" s="143">
        <v>100.8</v>
      </c>
      <c r="AU388" s="143">
        <v>100.6</v>
      </c>
      <c r="AV388" s="143">
        <v>98.7</v>
      </c>
      <c r="AW388" s="143">
        <v>98.8</v>
      </c>
      <c r="AX388" s="143">
        <v>100.1</v>
      </c>
      <c r="AY388" s="143">
        <v>101.4</v>
      </c>
      <c r="AZ388" s="143">
        <v>104.3</v>
      </c>
      <c r="BA388" s="143">
        <v>104.4</v>
      </c>
      <c r="BB388" s="143">
        <v>105.6</v>
      </c>
      <c r="BC388" s="143">
        <v>107.4</v>
      </c>
      <c r="BD388" s="143">
        <v>107.6</v>
      </c>
      <c r="BE388" s="143">
        <v>106</v>
      </c>
      <c r="BF388" s="143">
        <v>104.7</v>
      </c>
      <c r="BG388" s="143">
        <v>104.9</v>
      </c>
      <c r="BH388" s="143">
        <v>103.3</v>
      </c>
      <c r="BI388" s="143">
        <v>103.5</v>
      </c>
      <c r="BJ388" s="143">
        <v>104.2</v>
      </c>
      <c r="BK388" s="144">
        <v>103.8</v>
      </c>
      <c r="BL388" s="143">
        <v>104.5</v>
      </c>
      <c r="BM388" s="143">
        <v>104.5</v>
      </c>
      <c r="BN388" s="143">
        <v>103.7</v>
      </c>
      <c r="BO388" s="143">
        <v>105.8</v>
      </c>
      <c r="BP388" s="143">
        <v>105.6</v>
      </c>
      <c r="BQ388" s="143">
        <v>105.5</v>
      </c>
      <c r="BR388" s="145">
        <v>108.7</v>
      </c>
      <c r="BS388" s="145">
        <v>108.7</v>
      </c>
      <c r="BT388" s="145">
        <v>107.8</v>
      </c>
      <c r="BU388" s="145">
        <v>108.5</v>
      </c>
      <c r="BV388" s="145">
        <v>110.2</v>
      </c>
      <c r="BW388" s="145">
        <v>112.7</v>
      </c>
      <c r="BX388" s="145">
        <v>115.6</v>
      </c>
      <c r="BY388" s="145">
        <v>120.1</v>
      </c>
      <c r="BZ388" s="143">
        <v>118.8</v>
      </c>
      <c r="CA388" s="143">
        <v>120.1</v>
      </c>
      <c r="CB388" s="143">
        <v>119.8</v>
      </c>
      <c r="CC388" s="143">
        <v>121.9</v>
      </c>
      <c r="CD388" s="143">
        <v>121.9</v>
      </c>
      <c r="CE388" s="143">
        <v>126.6</v>
      </c>
      <c r="CF388" s="143">
        <v>126.8</v>
      </c>
      <c r="CG388" s="143">
        <v>126.3</v>
      </c>
      <c r="CH388" s="143">
        <v>127.5</v>
      </c>
      <c r="CI388" s="143">
        <v>124.7</v>
      </c>
      <c r="CJ388" s="146">
        <v>126.7</v>
      </c>
      <c r="CK388" s="146">
        <v>126.9</v>
      </c>
      <c r="CL388" s="146">
        <v>126.6</v>
      </c>
      <c r="CM388" s="147">
        <v>124.6</v>
      </c>
      <c r="CN388" s="147">
        <v>125.7</v>
      </c>
      <c r="CO388" s="147">
        <v>127.2</v>
      </c>
      <c r="CP388" s="148">
        <v>124.5</v>
      </c>
      <c r="CQ388" s="149">
        <v>122.3</v>
      </c>
      <c r="CR388" s="149">
        <v>123.7</v>
      </c>
      <c r="CS388" s="149">
        <v>122</v>
      </c>
      <c r="CT388" s="149">
        <v>123.7</v>
      </c>
      <c r="CU388" s="150">
        <v>119.2</v>
      </c>
      <c r="CV388" s="150">
        <v>122.7</v>
      </c>
      <c r="CW388" s="150">
        <v>125.7</v>
      </c>
      <c r="CX388" s="150">
        <v>123.9</v>
      </c>
      <c r="CY388" s="150">
        <v>125.7</v>
      </c>
      <c r="CZ388" s="150">
        <v>127.1</v>
      </c>
      <c r="DA388" s="150">
        <v>125.8</v>
      </c>
      <c r="DB388" s="151">
        <v>125</v>
      </c>
      <c r="DC388" s="151">
        <v>123.8</v>
      </c>
      <c r="DD388" s="151">
        <v>126</v>
      </c>
      <c r="DE388" s="151">
        <v>129.80000000000001</v>
      </c>
      <c r="DF388" s="151">
        <v>131.80000000000001</v>
      </c>
      <c r="DG388" s="151">
        <v>133.9</v>
      </c>
      <c r="DH388" s="151">
        <v>132.9</v>
      </c>
      <c r="DI388" s="151">
        <v>137</v>
      </c>
      <c r="DJ388" s="151">
        <v>140.1</v>
      </c>
      <c r="DK388" s="151">
        <v>140</v>
      </c>
      <c r="DL388" s="151">
        <v>139.1</v>
      </c>
      <c r="DM388" s="152">
        <v>144</v>
      </c>
      <c r="DN388" s="152">
        <v>147.4</v>
      </c>
      <c r="DO388" s="152">
        <v>148.30000000000001</v>
      </c>
      <c r="DP388" s="152">
        <v>149.80000000000001</v>
      </c>
      <c r="DQ388" s="152">
        <v>150.69999999999999</v>
      </c>
      <c r="DR388" s="152">
        <v>151.69999999999999</v>
      </c>
      <c r="DS388" s="152">
        <v>151.9</v>
      </c>
      <c r="DT388" s="152">
        <v>161</v>
      </c>
      <c r="DU388" s="152">
        <v>158.4</v>
      </c>
      <c r="DV388" s="152">
        <v>158.30000000000001</v>
      </c>
      <c r="DW388" s="152">
        <v>157</v>
      </c>
      <c r="DX388" s="152">
        <v>156.1</v>
      </c>
      <c r="DY388" s="152">
        <v>155</v>
      </c>
      <c r="DZ388" s="152">
        <v>152.30000000000001</v>
      </c>
      <c r="EA388" s="152">
        <v>149.9</v>
      </c>
      <c r="EB388" s="152">
        <v>146.5</v>
      </c>
      <c r="EC388" s="152">
        <v>146.69999999999999</v>
      </c>
      <c r="ED388" s="152">
        <v>145.80000000000001</v>
      </c>
      <c r="EE388" s="152">
        <v>146.1</v>
      </c>
      <c r="EF388" s="152">
        <v>146.4</v>
      </c>
      <c r="EG388" s="152">
        <v>144.1</v>
      </c>
      <c r="EH388" s="152">
        <v>139.80000000000001</v>
      </c>
      <c r="EI388" s="152">
        <v>139.6</v>
      </c>
      <c r="EJ388" s="152">
        <v>137.9</v>
      </c>
      <c r="EK388" s="152">
        <v>135.19999999999999</v>
      </c>
      <c r="EL388" s="152">
        <v>135.1</v>
      </c>
      <c r="EM388" s="152">
        <v>131.9</v>
      </c>
      <c r="EN388" s="152">
        <v>131.69999999999999</v>
      </c>
      <c r="EO388" s="152">
        <v>131.6</v>
      </c>
      <c r="EP388" s="152">
        <v>130.4</v>
      </c>
      <c r="EQ388" s="152">
        <v>129.19999999999999</v>
      </c>
      <c r="ER388" s="152">
        <v>130.5</v>
      </c>
      <c r="ES388" s="152">
        <v>132.80000000000001</v>
      </c>
      <c r="ET388" s="152">
        <v>134.69999999999999</v>
      </c>
      <c r="EU388" s="152">
        <v>133.6</v>
      </c>
      <c r="EV388" s="152">
        <v>133.80000000000001</v>
      </c>
      <c r="EW388" s="152">
        <v>134.69999999999999</v>
      </c>
    </row>
    <row r="389" spans="1:153">
      <c r="A389" s="141" t="s">
        <v>7812</v>
      </c>
      <c r="B389" s="141" t="s">
        <v>7813</v>
      </c>
      <c r="C389" s="142">
        <v>1.9099999999999999E-2</v>
      </c>
      <c r="D389" s="143">
        <v>126.1</v>
      </c>
      <c r="E389" s="143">
        <v>128.80000000000001</v>
      </c>
      <c r="F389" s="143">
        <v>127.1</v>
      </c>
      <c r="G389" s="143">
        <v>117.9</v>
      </c>
      <c r="H389" s="143">
        <v>118.1</v>
      </c>
      <c r="I389" s="143">
        <v>118</v>
      </c>
      <c r="J389" s="143">
        <v>117.8</v>
      </c>
      <c r="K389" s="143">
        <v>117.4</v>
      </c>
      <c r="L389" s="143">
        <v>118.3</v>
      </c>
      <c r="M389" s="143">
        <v>122</v>
      </c>
      <c r="N389" s="143">
        <v>126.8</v>
      </c>
      <c r="O389" s="143">
        <v>126</v>
      </c>
      <c r="P389" s="143">
        <v>121.1</v>
      </c>
      <c r="Q389" s="143">
        <v>118</v>
      </c>
      <c r="R389" s="143">
        <v>118.3</v>
      </c>
      <c r="S389" s="143">
        <v>123.2</v>
      </c>
      <c r="T389" s="143">
        <v>128.9</v>
      </c>
      <c r="U389" s="143">
        <v>137.1</v>
      </c>
      <c r="V389" s="143">
        <v>134.5</v>
      </c>
      <c r="W389" s="143">
        <v>129.1</v>
      </c>
      <c r="X389" s="143">
        <v>132</v>
      </c>
      <c r="Y389" s="143">
        <v>133.19999999999999</v>
      </c>
      <c r="Z389" s="143">
        <v>131.6</v>
      </c>
      <c r="AA389" s="143">
        <v>126.7</v>
      </c>
      <c r="AB389" s="143">
        <v>116.9</v>
      </c>
      <c r="AC389" s="143">
        <v>115.9</v>
      </c>
      <c r="AD389" s="143">
        <v>109.1</v>
      </c>
      <c r="AE389" s="143">
        <v>110.8</v>
      </c>
      <c r="AF389" s="143">
        <v>111.1</v>
      </c>
      <c r="AG389" s="143">
        <v>106.8</v>
      </c>
      <c r="AH389" s="143">
        <v>99.4</v>
      </c>
      <c r="AI389" s="143">
        <v>88.9</v>
      </c>
      <c r="AJ389" s="143">
        <v>85.3</v>
      </c>
      <c r="AK389" s="143">
        <v>77.599999999999994</v>
      </c>
      <c r="AL389" s="143">
        <v>80.8</v>
      </c>
      <c r="AM389" s="143">
        <v>92</v>
      </c>
      <c r="AN389" s="143">
        <v>93.5</v>
      </c>
      <c r="AO389" s="143">
        <v>96.2</v>
      </c>
      <c r="AP389" s="143">
        <v>94.4</v>
      </c>
      <c r="AQ389" s="143">
        <v>88.8</v>
      </c>
      <c r="AR389" s="143">
        <v>82.4</v>
      </c>
      <c r="AS389" s="143">
        <v>76.5</v>
      </c>
      <c r="AT389" s="143">
        <v>73.599999999999994</v>
      </c>
      <c r="AU389" s="143">
        <v>71</v>
      </c>
      <c r="AV389" s="143">
        <v>69.8</v>
      </c>
      <c r="AW389" s="143">
        <v>69.400000000000006</v>
      </c>
      <c r="AX389" s="143">
        <v>70.099999999999994</v>
      </c>
      <c r="AY389" s="143">
        <v>75</v>
      </c>
      <c r="AZ389" s="143">
        <v>79.599999999999994</v>
      </c>
      <c r="BA389" s="143">
        <v>81.7</v>
      </c>
      <c r="BB389" s="143">
        <v>80.599999999999994</v>
      </c>
      <c r="BC389" s="143">
        <v>78.7</v>
      </c>
      <c r="BD389" s="143">
        <v>76.900000000000006</v>
      </c>
      <c r="BE389" s="143">
        <v>84.1</v>
      </c>
      <c r="BF389" s="143">
        <v>88.6</v>
      </c>
      <c r="BG389" s="143">
        <v>90.6</v>
      </c>
      <c r="BH389" s="143">
        <v>94.6</v>
      </c>
      <c r="BI389" s="143">
        <v>95.9</v>
      </c>
      <c r="BJ389" s="143">
        <v>98.1</v>
      </c>
      <c r="BK389" s="144">
        <v>104.7</v>
      </c>
      <c r="BL389" s="143">
        <v>105.3</v>
      </c>
      <c r="BM389" s="143">
        <v>97.9</v>
      </c>
      <c r="BN389" s="143">
        <v>91.2</v>
      </c>
      <c r="BO389" s="143">
        <v>89.9</v>
      </c>
      <c r="BP389" s="143">
        <v>90.5</v>
      </c>
      <c r="BQ389" s="143">
        <v>93.4</v>
      </c>
      <c r="BR389" s="145">
        <v>96.4</v>
      </c>
      <c r="BS389" s="145">
        <v>94.4</v>
      </c>
      <c r="BT389" s="145">
        <v>93.9</v>
      </c>
      <c r="BU389" s="145">
        <v>94.2</v>
      </c>
      <c r="BV389" s="145">
        <v>102.4</v>
      </c>
      <c r="BW389" s="145">
        <v>107.8</v>
      </c>
      <c r="BX389" s="145">
        <v>111</v>
      </c>
      <c r="BY389" s="145">
        <v>111.8</v>
      </c>
      <c r="BZ389" s="143">
        <v>108</v>
      </c>
      <c r="CA389" s="143">
        <v>108.7</v>
      </c>
      <c r="CB389" s="143">
        <v>111.8</v>
      </c>
      <c r="CC389" s="143">
        <v>114.3</v>
      </c>
      <c r="CD389" s="143">
        <v>115.4</v>
      </c>
      <c r="CE389" s="143">
        <v>111.5</v>
      </c>
      <c r="CF389" s="143">
        <v>104.3</v>
      </c>
      <c r="CG389" s="143">
        <v>102.3</v>
      </c>
      <c r="CH389" s="143">
        <v>102.3</v>
      </c>
      <c r="CI389" s="143">
        <v>99.2</v>
      </c>
      <c r="CJ389" s="146">
        <v>104.9</v>
      </c>
      <c r="CK389" s="146">
        <v>105.3</v>
      </c>
      <c r="CL389" s="146">
        <v>105.3</v>
      </c>
      <c r="CM389" s="147">
        <v>98.9</v>
      </c>
      <c r="CN389" s="147">
        <v>96.9</v>
      </c>
      <c r="CO389" s="147">
        <v>96.9</v>
      </c>
      <c r="CP389" s="148">
        <v>96.9</v>
      </c>
      <c r="CQ389" s="149">
        <v>93.6</v>
      </c>
      <c r="CR389" s="149">
        <v>93.4</v>
      </c>
      <c r="CS389" s="149">
        <v>98.8</v>
      </c>
      <c r="CT389" s="149">
        <v>98</v>
      </c>
      <c r="CU389" s="150">
        <v>96.1</v>
      </c>
      <c r="CV389" s="150">
        <v>92.7</v>
      </c>
      <c r="CW389" s="150">
        <v>89.5</v>
      </c>
      <c r="CX389" s="150">
        <v>89.5</v>
      </c>
      <c r="CY389" s="150">
        <v>75.099999999999994</v>
      </c>
      <c r="CZ389" s="150">
        <v>74.599999999999994</v>
      </c>
      <c r="DA389" s="150">
        <v>82.8</v>
      </c>
      <c r="DB389" s="151">
        <v>82</v>
      </c>
      <c r="DC389" s="151">
        <v>82</v>
      </c>
      <c r="DD389" s="151">
        <v>106.6</v>
      </c>
      <c r="DE389" s="151">
        <v>110</v>
      </c>
      <c r="DF389" s="151">
        <v>113.8</v>
      </c>
      <c r="DG389" s="151">
        <v>114.1</v>
      </c>
      <c r="DH389" s="151">
        <v>113.3</v>
      </c>
      <c r="DI389" s="151">
        <v>106.9</v>
      </c>
      <c r="DJ389" s="151">
        <v>105.5</v>
      </c>
      <c r="DK389" s="151">
        <v>104.2</v>
      </c>
      <c r="DL389" s="151">
        <v>106.1</v>
      </c>
      <c r="DM389" s="152">
        <v>115</v>
      </c>
      <c r="DN389" s="152">
        <v>124.3</v>
      </c>
      <c r="DO389" s="152">
        <v>122</v>
      </c>
      <c r="DP389" s="152">
        <v>116.5</v>
      </c>
      <c r="DQ389" s="152">
        <v>122.9</v>
      </c>
      <c r="DR389" s="152">
        <v>135.80000000000001</v>
      </c>
      <c r="DS389" s="152">
        <v>145.19999999999999</v>
      </c>
      <c r="DT389" s="152">
        <v>163.19999999999999</v>
      </c>
      <c r="DU389" s="152">
        <v>150.19999999999999</v>
      </c>
      <c r="DV389" s="152">
        <v>147.5</v>
      </c>
      <c r="DW389" s="152">
        <v>140.19999999999999</v>
      </c>
      <c r="DX389" s="152">
        <v>130.5</v>
      </c>
      <c r="DY389" s="152">
        <v>128.80000000000001</v>
      </c>
      <c r="DZ389" s="152">
        <v>135.9</v>
      </c>
      <c r="EA389" s="152">
        <v>127.8</v>
      </c>
      <c r="EB389" s="152">
        <v>121</v>
      </c>
      <c r="EC389" s="152">
        <v>123</v>
      </c>
      <c r="ED389" s="152">
        <v>132.1</v>
      </c>
      <c r="EE389" s="152">
        <v>150.9</v>
      </c>
      <c r="EF389" s="152">
        <v>149.9</v>
      </c>
      <c r="EG389" s="152">
        <v>149.1</v>
      </c>
      <c r="EH389" s="152">
        <v>136.69999999999999</v>
      </c>
      <c r="EI389" s="152">
        <v>130.6</v>
      </c>
      <c r="EJ389" s="152">
        <v>130.80000000000001</v>
      </c>
      <c r="EK389" s="152">
        <v>132.80000000000001</v>
      </c>
      <c r="EL389" s="152">
        <v>132.19999999999999</v>
      </c>
      <c r="EM389" s="152">
        <v>128.6</v>
      </c>
      <c r="EN389" s="152">
        <v>124.3</v>
      </c>
      <c r="EO389" s="152">
        <v>126.7</v>
      </c>
      <c r="EP389" s="152">
        <v>128</v>
      </c>
      <c r="EQ389" s="152">
        <v>128.69999999999999</v>
      </c>
      <c r="ER389" s="152">
        <v>131.30000000000001</v>
      </c>
      <c r="ES389" s="152">
        <v>136.30000000000001</v>
      </c>
      <c r="ET389" s="152">
        <v>140.80000000000001</v>
      </c>
      <c r="EU389" s="152">
        <v>143.19999999999999</v>
      </c>
      <c r="EV389" s="152">
        <v>139.9</v>
      </c>
      <c r="EW389" s="152">
        <v>139.9</v>
      </c>
    </row>
    <row r="390" spans="1:153">
      <c r="A390" s="141" t="s">
        <v>7814</v>
      </c>
      <c r="B390" s="141" t="s">
        <v>7815</v>
      </c>
      <c r="C390" s="142">
        <v>1.281E-2</v>
      </c>
      <c r="D390" s="143">
        <v>101.3</v>
      </c>
      <c r="E390" s="143">
        <v>102.9</v>
      </c>
      <c r="F390" s="143">
        <v>103.5</v>
      </c>
      <c r="G390" s="143">
        <v>104</v>
      </c>
      <c r="H390" s="143">
        <v>104.1</v>
      </c>
      <c r="I390" s="143">
        <v>105.7</v>
      </c>
      <c r="J390" s="143">
        <v>106</v>
      </c>
      <c r="K390" s="143">
        <v>106.4</v>
      </c>
      <c r="L390" s="143">
        <v>105.8</v>
      </c>
      <c r="M390" s="143">
        <v>106.2</v>
      </c>
      <c r="N390" s="143">
        <v>107</v>
      </c>
      <c r="O390" s="143">
        <v>107.1</v>
      </c>
      <c r="P390" s="143">
        <v>109.2</v>
      </c>
      <c r="Q390" s="143">
        <v>109</v>
      </c>
      <c r="R390" s="143">
        <v>109.2</v>
      </c>
      <c r="S390" s="143">
        <v>108.7</v>
      </c>
      <c r="T390" s="143">
        <v>108.8</v>
      </c>
      <c r="U390" s="143">
        <v>109.8</v>
      </c>
      <c r="V390" s="143">
        <v>109.9</v>
      </c>
      <c r="W390" s="143">
        <v>110</v>
      </c>
      <c r="X390" s="143">
        <v>110.2</v>
      </c>
      <c r="Y390" s="143">
        <v>110.5</v>
      </c>
      <c r="Z390" s="143">
        <v>111.3</v>
      </c>
      <c r="AA390" s="143">
        <v>111.3</v>
      </c>
      <c r="AB390" s="143">
        <v>111.2</v>
      </c>
      <c r="AC390" s="143">
        <v>112.7</v>
      </c>
      <c r="AD390" s="143">
        <v>118.2</v>
      </c>
      <c r="AE390" s="143">
        <v>118</v>
      </c>
      <c r="AF390" s="143">
        <v>117.9</v>
      </c>
      <c r="AG390" s="143">
        <v>117.8</v>
      </c>
      <c r="AH390" s="143">
        <v>115.4</v>
      </c>
      <c r="AI390" s="143">
        <v>112.6</v>
      </c>
      <c r="AJ390" s="143">
        <v>116</v>
      </c>
      <c r="AK390" s="143">
        <v>115.7</v>
      </c>
      <c r="AL390" s="143">
        <v>110.6</v>
      </c>
      <c r="AM390" s="143">
        <v>116.8</v>
      </c>
      <c r="AN390" s="143">
        <v>118.6</v>
      </c>
      <c r="AO390" s="143">
        <v>115</v>
      </c>
      <c r="AP390" s="143">
        <v>115.2</v>
      </c>
      <c r="AQ390" s="143">
        <v>115.1</v>
      </c>
      <c r="AR390" s="143">
        <v>114.1</v>
      </c>
      <c r="AS390" s="143">
        <v>113</v>
      </c>
      <c r="AT390" s="143">
        <v>114.2</v>
      </c>
      <c r="AU390" s="143">
        <v>114.4</v>
      </c>
      <c r="AV390" s="143">
        <v>116</v>
      </c>
      <c r="AW390" s="143">
        <v>115.9</v>
      </c>
      <c r="AX390" s="143">
        <v>116.6</v>
      </c>
      <c r="AY390" s="143">
        <v>113.5</v>
      </c>
      <c r="AZ390" s="143">
        <v>114.3</v>
      </c>
      <c r="BA390" s="143">
        <v>114.7</v>
      </c>
      <c r="BB390" s="143">
        <v>116.3</v>
      </c>
      <c r="BC390" s="143">
        <v>115.4</v>
      </c>
      <c r="BD390" s="143">
        <v>113.8</v>
      </c>
      <c r="BE390" s="143">
        <v>111.3</v>
      </c>
      <c r="BF390" s="143">
        <v>108.6</v>
      </c>
      <c r="BG390" s="143">
        <v>109.2</v>
      </c>
      <c r="BH390" s="143">
        <v>111.3</v>
      </c>
      <c r="BI390" s="143">
        <v>110.4</v>
      </c>
      <c r="BJ390" s="143">
        <v>110.2</v>
      </c>
      <c r="BK390" s="144">
        <v>109.3</v>
      </c>
      <c r="BL390" s="143">
        <v>107.9</v>
      </c>
      <c r="BM390" s="143">
        <v>105.7</v>
      </c>
      <c r="BN390" s="143">
        <v>107.4</v>
      </c>
      <c r="BO390" s="143">
        <v>107</v>
      </c>
      <c r="BP390" s="143">
        <v>107.8</v>
      </c>
      <c r="BQ390" s="143">
        <v>107</v>
      </c>
      <c r="BR390" s="145">
        <v>108.2</v>
      </c>
      <c r="BS390" s="145">
        <v>107.5</v>
      </c>
      <c r="BT390" s="145">
        <v>108.7</v>
      </c>
      <c r="BU390" s="145">
        <v>110.5</v>
      </c>
      <c r="BV390" s="145">
        <v>111.6</v>
      </c>
      <c r="BW390" s="145">
        <v>112.1</v>
      </c>
      <c r="BX390" s="145">
        <v>112.2</v>
      </c>
      <c r="BY390" s="145">
        <v>113.2</v>
      </c>
      <c r="BZ390" s="143">
        <v>113.2</v>
      </c>
      <c r="CA390" s="143">
        <v>112.4</v>
      </c>
      <c r="CB390" s="143">
        <v>111.9</v>
      </c>
      <c r="CC390" s="143">
        <v>112.3</v>
      </c>
      <c r="CD390" s="143">
        <v>113.6</v>
      </c>
      <c r="CE390" s="143">
        <v>115.4</v>
      </c>
      <c r="CF390" s="143">
        <v>117.4</v>
      </c>
      <c r="CG390" s="143">
        <v>118.8</v>
      </c>
      <c r="CH390" s="143">
        <v>119.3</v>
      </c>
      <c r="CI390" s="143">
        <v>120.5</v>
      </c>
      <c r="CJ390" s="146">
        <v>120.3</v>
      </c>
      <c r="CK390" s="146">
        <v>120.2</v>
      </c>
      <c r="CL390" s="146">
        <v>120.4</v>
      </c>
      <c r="CM390" s="147">
        <v>120.1</v>
      </c>
      <c r="CN390" s="147">
        <v>118.7</v>
      </c>
      <c r="CO390" s="147">
        <v>118.2</v>
      </c>
      <c r="CP390" s="148">
        <v>118.7</v>
      </c>
      <c r="CQ390" s="149">
        <v>116.1</v>
      </c>
      <c r="CR390" s="149">
        <v>116.5</v>
      </c>
      <c r="CS390" s="149">
        <v>116</v>
      </c>
      <c r="CT390" s="149">
        <v>115.8</v>
      </c>
      <c r="CU390" s="150">
        <v>117.7</v>
      </c>
      <c r="CV390" s="150">
        <v>116.7</v>
      </c>
      <c r="CW390" s="150">
        <v>117.9</v>
      </c>
      <c r="CX390" s="150">
        <v>117.5</v>
      </c>
      <c r="CY390" s="150">
        <v>113.2</v>
      </c>
      <c r="CZ390" s="150">
        <v>112.7</v>
      </c>
      <c r="DA390" s="150">
        <v>113.5</v>
      </c>
      <c r="DB390" s="151">
        <v>119.4</v>
      </c>
      <c r="DC390" s="151">
        <v>117.1</v>
      </c>
      <c r="DD390" s="151">
        <v>120.1</v>
      </c>
      <c r="DE390" s="151">
        <v>126</v>
      </c>
      <c r="DF390" s="151">
        <v>130.30000000000001</v>
      </c>
      <c r="DG390" s="151">
        <v>132.30000000000001</v>
      </c>
      <c r="DH390" s="151">
        <v>137</v>
      </c>
      <c r="DI390" s="151">
        <v>137.69999999999999</v>
      </c>
      <c r="DJ390" s="151">
        <v>137.1</v>
      </c>
      <c r="DK390" s="151">
        <v>137.6</v>
      </c>
      <c r="DL390" s="151">
        <v>141.5</v>
      </c>
      <c r="DM390" s="152">
        <v>148.30000000000001</v>
      </c>
      <c r="DN390" s="152">
        <v>154.80000000000001</v>
      </c>
      <c r="DO390" s="152">
        <v>163.1</v>
      </c>
      <c r="DP390" s="152">
        <v>179.9</v>
      </c>
      <c r="DQ390" s="152">
        <v>195.9</v>
      </c>
      <c r="DR390" s="152">
        <v>208</v>
      </c>
      <c r="DS390" s="152">
        <v>216.5</v>
      </c>
      <c r="DT390" s="152">
        <v>233</v>
      </c>
      <c r="DU390" s="152">
        <v>241.6</v>
      </c>
      <c r="DV390" s="152">
        <v>239.6</v>
      </c>
      <c r="DW390" s="152">
        <v>226.8</v>
      </c>
      <c r="DX390" s="152">
        <v>217.9</v>
      </c>
      <c r="DY390" s="152">
        <v>221.5</v>
      </c>
      <c r="DZ390" s="152">
        <v>230.5</v>
      </c>
      <c r="EA390" s="152">
        <v>226.4</v>
      </c>
      <c r="EB390" s="152">
        <v>220.1</v>
      </c>
      <c r="EC390" s="152">
        <v>208.1</v>
      </c>
      <c r="ED390" s="152">
        <v>199.5</v>
      </c>
      <c r="EE390" s="152">
        <v>190.7</v>
      </c>
      <c r="EF390" s="152">
        <v>180</v>
      </c>
      <c r="EG390" s="152">
        <v>165.7</v>
      </c>
      <c r="EH390" s="152">
        <v>152.80000000000001</v>
      </c>
      <c r="EI390" s="152">
        <v>141.69999999999999</v>
      </c>
      <c r="EJ390" s="152">
        <v>140.6</v>
      </c>
      <c r="EK390" s="152">
        <v>146.5</v>
      </c>
      <c r="EL390" s="152">
        <v>149.1</v>
      </c>
      <c r="EM390" s="152">
        <v>147</v>
      </c>
      <c r="EN390" s="152">
        <v>138.80000000000001</v>
      </c>
      <c r="EO390" s="152">
        <v>135.5</v>
      </c>
      <c r="EP390" s="152">
        <v>138.80000000000001</v>
      </c>
      <c r="EQ390" s="152">
        <v>153.5</v>
      </c>
      <c r="ER390" s="152">
        <v>158</v>
      </c>
      <c r="ES390" s="152">
        <v>161.19999999999999</v>
      </c>
      <c r="ET390" s="152">
        <v>160.6</v>
      </c>
      <c r="EU390" s="152">
        <v>160.5</v>
      </c>
      <c r="EV390" s="152">
        <v>158.6</v>
      </c>
      <c r="EW390" s="152">
        <v>153.30000000000001</v>
      </c>
    </row>
    <row r="391" spans="1:153">
      <c r="A391" s="141" t="s">
        <v>7816</v>
      </c>
      <c r="B391" s="141" t="s">
        <v>7817</v>
      </c>
      <c r="C391" s="142">
        <v>1.6969999999999999E-2</v>
      </c>
      <c r="D391" s="143">
        <v>104.8</v>
      </c>
      <c r="E391" s="143">
        <v>104.4</v>
      </c>
      <c r="F391" s="143">
        <v>103.9</v>
      </c>
      <c r="G391" s="143">
        <v>111</v>
      </c>
      <c r="H391" s="143">
        <v>110.2</v>
      </c>
      <c r="I391" s="143">
        <v>108.2</v>
      </c>
      <c r="J391" s="143">
        <v>109.2</v>
      </c>
      <c r="K391" s="143">
        <v>110.3</v>
      </c>
      <c r="L391" s="143">
        <v>108.6</v>
      </c>
      <c r="M391" s="143">
        <v>110.4</v>
      </c>
      <c r="N391" s="143">
        <v>108.6</v>
      </c>
      <c r="O391" s="143">
        <v>108.7</v>
      </c>
      <c r="P391" s="143">
        <v>108.7</v>
      </c>
      <c r="Q391" s="143">
        <v>109.2</v>
      </c>
      <c r="R391" s="143">
        <v>112.6</v>
      </c>
      <c r="S391" s="143">
        <v>118.7</v>
      </c>
      <c r="T391" s="143">
        <v>120.5</v>
      </c>
      <c r="U391" s="143">
        <v>123.5</v>
      </c>
      <c r="V391" s="143">
        <v>119.2</v>
      </c>
      <c r="W391" s="143">
        <v>121.9</v>
      </c>
      <c r="X391" s="143">
        <v>120.4</v>
      </c>
      <c r="Y391" s="143">
        <v>112.5</v>
      </c>
      <c r="Z391" s="143">
        <v>120.2</v>
      </c>
      <c r="AA391" s="143">
        <v>122.8</v>
      </c>
      <c r="AB391" s="143">
        <v>126.8</v>
      </c>
      <c r="AC391" s="143">
        <v>126.7</v>
      </c>
      <c r="AD391" s="143">
        <v>130.1</v>
      </c>
      <c r="AE391" s="143">
        <v>127.9</v>
      </c>
      <c r="AF391" s="143">
        <v>131.19999999999999</v>
      </c>
      <c r="AG391" s="143">
        <v>133.19999999999999</v>
      </c>
      <c r="AH391" s="143">
        <v>132.9</v>
      </c>
      <c r="AI391" s="143">
        <v>130.69999999999999</v>
      </c>
      <c r="AJ391" s="143">
        <v>130.4</v>
      </c>
      <c r="AK391" s="143">
        <v>133.5</v>
      </c>
      <c r="AL391" s="143">
        <v>131.19999999999999</v>
      </c>
      <c r="AM391" s="143">
        <v>129.6</v>
      </c>
      <c r="AN391" s="143">
        <v>131.19999999999999</v>
      </c>
      <c r="AO391" s="143">
        <v>132.30000000000001</v>
      </c>
      <c r="AP391" s="143">
        <v>131.30000000000001</v>
      </c>
      <c r="AQ391" s="143">
        <v>129.1</v>
      </c>
      <c r="AR391" s="143">
        <v>124.4</v>
      </c>
      <c r="AS391" s="143">
        <v>121.6</v>
      </c>
      <c r="AT391" s="143">
        <v>123.9</v>
      </c>
      <c r="AU391" s="143">
        <v>119.9</v>
      </c>
      <c r="AV391" s="143">
        <v>120.1</v>
      </c>
      <c r="AW391" s="143">
        <v>118.8</v>
      </c>
      <c r="AX391" s="143">
        <v>117.5</v>
      </c>
      <c r="AY391" s="143">
        <v>118.3</v>
      </c>
      <c r="AZ391" s="143">
        <v>119.1</v>
      </c>
      <c r="BA391" s="143">
        <v>120.9</v>
      </c>
      <c r="BB391" s="143">
        <v>118.8</v>
      </c>
      <c r="BC391" s="143">
        <v>120.5</v>
      </c>
      <c r="BD391" s="143">
        <v>122.4</v>
      </c>
      <c r="BE391" s="143">
        <v>121.6</v>
      </c>
      <c r="BF391" s="143">
        <v>121.3</v>
      </c>
      <c r="BG391" s="143">
        <v>121.5</v>
      </c>
      <c r="BH391" s="143">
        <v>124</v>
      </c>
      <c r="BI391" s="143">
        <v>123.6</v>
      </c>
      <c r="BJ391" s="143">
        <v>125.4</v>
      </c>
      <c r="BK391" s="144">
        <v>126.9</v>
      </c>
      <c r="BL391" s="143">
        <v>124.4</v>
      </c>
      <c r="BM391" s="143">
        <v>124.8</v>
      </c>
      <c r="BN391" s="143">
        <v>125.8</v>
      </c>
      <c r="BO391" s="143">
        <v>125.4</v>
      </c>
      <c r="BP391" s="143">
        <v>126</v>
      </c>
      <c r="BQ391" s="143">
        <v>127.7</v>
      </c>
      <c r="BR391" s="145">
        <v>129</v>
      </c>
      <c r="BS391" s="145">
        <v>124.8</v>
      </c>
      <c r="BT391" s="145">
        <v>128.5</v>
      </c>
      <c r="BU391" s="145">
        <v>128.80000000000001</v>
      </c>
      <c r="BV391" s="145">
        <v>127.1</v>
      </c>
      <c r="BW391" s="145">
        <v>132.69999999999999</v>
      </c>
      <c r="BX391" s="145">
        <v>128.30000000000001</v>
      </c>
      <c r="BY391" s="145">
        <v>126.9</v>
      </c>
      <c r="BZ391" s="143">
        <v>128.30000000000001</v>
      </c>
      <c r="CA391" s="143">
        <v>128</v>
      </c>
      <c r="CB391" s="143">
        <v>127.9</v>
      </c>
      <c r="CC391" s="143">
        <v>130.19999999999999</v>
      </c>
      <c r="CD391" s="143">
        <v>134.1</v>
      </c>
      <c r="CE391" s="143">
        <v>132.80000000000001</v>
      </c>
      <c r="CF391" s="143">
        <v>133.80000000000001</v>
      </c>
      <c r="CG391" s="143">
        <v>134.9</v>
      </c>
      <c r="CH391" s="143">
        <v>135.30000000000001</v>
      </c>
      <c r="CI391" s="143">
        <v>138</v>
      </c>
      <c r="CJ391" s="146">
        <v>136.19999999999999</v>
      </c>
      <c r="CK391" s="146">
        <v>135.69999999999999</v>
      </c>
      <c r="CL391" s="146">
        <v>135.80000000000001</v>
      </c>
      <c r="CM391" s="147">
        <v>140.4</v>
      </c>
      <c r="CN391" s="147">
        <v>140.19999999999999</v>
      </c>
      <c r="CO391" s="147">
        <v>143</v>
      </c>
      <c r="CP391" s="148">
        <v>145.19999999999999</v>
      </c>
      <c r="CQ391" s="149">
        <v>149.19999999999999</v>
      </c>
      <c r="CR391" s="149">
        <v>148.5</v>
      </c>
      <c r="CS391" s="149">
        <v>153.5</v>
      </c>
      <c r="CT391" s="149">
        <v>158.30000000000001</v>
      </c>
      <c r="CU391" s="150">
        <v>152.1</v>
      </c>
      <c r="CV391" s="150">
        <v>153.30000000000001</v>
      </c>
      <c r="CW391" s="150">
        <v>156.4</v>
      </c>
      <c r="CX391" s="150">
        <v>149.9</v>
      </c>
      <c r="CY391" s="150">
        <v>148.6</v>
      </c>
      <c r="CZ391" s="150">
        <v>148.69999999999999</v>
      </c>
      <c r="DA391" s="150">
        <v>151.80000000000001</v>
      </c>
      <c r="DB391" s="151">
        <v>153.5</v>
      </c>
      <c r="DC391" s="151">
        <v>151.30000000000001</v>
      </c>
      <c r="DD391" s="151">
        <v>151.69999999999999</v>
      </c>
      <c r="DE391" s="151">
        <v>145</v>
      </c>
      <c r="DF391" s="151">
        <v>155.6</v>
      </c>
      <c r="DG391" s="151">
        <v>156.5</v>
      </c>
      <c r="DH391" s="151">
        <v>161.19999999999999</v>
      </c>
      <c r="DI391" s="151">
        <v>167.9</v>
      </c>
      <c r="DJ391" s="151">
        <v>165</v>
      </c>
      <c r="DK391" s="151">
        <v>163.9</v>
      </c>
      <c r="DL391" s="151">
        <v>171.6</v>
      </c>
      <c r="DM391" s="152">
        <v>161.9</v>
      </c>
      <c r="DN391" s="152">
        <v>158.69999999999999</v>
      </c>
      <c r="DO391" s="152">
        <v>158.19999999999999</v>
      </c>
      <c r="DP391" s="152">
        <v>153.80000000000001</v>
      </c>
      <c r="DQ391" s="152">
        <v>159.1</v>
      </c>
      <c r="DR391" s="152">
        <v>166.9</v>
      </c>
      <c r="DS391" s="152">
        <v>181.3</v>
      </c>
      <c r="DT391" s="152">
        <v>182.3</v>
      </c>
      <c r="DU391" s="152">
        <v>193</v>
      </c>
      <c r="DV391" s="152">
        <v>193.4</v>
      </c>
      <c r="DW391" s="152">
        <v>192</v>
      </c>
      <c r="DX391" s="152">
        <v>198.3</v>
      </c>
      <c r="DY391" s="152">
        <v>194.9</v>
      </c>
      <c r="DZ391" s="152">
        <v>209.9</v>
      </c>
      <c r="EA391" s="152">
        <v>218.8</v>
      </c>
      <c r="EB391" s="152">
        <v>216.8</v>
      </c>
      <c r="EC391" s="152">
        <v>192.4</v>
      </c>
      <c r="ED391" s="152">
        <v>183.4</v>
      </c>
      <c r="EE391" s="152">
        <v>190.3</v>
      </c>
      <c r="EF391" s="152">
        <v>184.6</v>
      </c>
      <c r="EG391" s="152">
        <v>180.9</v>
      </c>
      <c r="EH391" s="152">
        <v>178.1</v>
      </c>
      <c r="EI391" s="152">
        <v>172.7</v>
      </c>
      <c r="EJ391" s="152">
        <v>169.7</v>
      </c>
      <c r="EK391" s="152">
        <v>164.8</v>
      </c>
      <c r="EL391" s="152">
        <v>164.5</v>
      </c>
      <c r="EM391" s="152">
        <v>161.80000000000001</v>
      </c>
      <c r="EN391" s="152">
        <v>144.1</v>
      </c>
      <c r="EO391" s="152">
        <v>147.19999999999999</v>
      </c>
      <c r="EP391" s="152">
        <v>134.9</v>
      </c>
      <c r="EQ391" s="152">
        <v>142.69999999999999</v>
      </c>
      <c r="ER391" s="152">
        <v>144.9</v>
      </c>
      <c r="ES391" s="152">
        <v>143.4</v>
      </c>
      <c r="ET391" s="152">
        <v>144.1</v>
      </c>
      <c r="EU391" s="152">
        <v>143.80000000000001</v>
      </c>
      <c r="EV391" s="152">
        <v>143.80000000000001</v>
      </c>
      <c r="EW391" s="152">
        <v>145.69999999999999</v>
      </c>
    </row>
    <row r="392" spans="1:153">
      <c r="A392" s="141" t="s">
        <v>7818</v>
      </c>
      <c r="B392" s="141" t="s">
        <v>7819</v>
      </c>
      <c r="C392" s="142">
        <v>1.2970000000000001E-2</v>
      </c>
      <c r="D392" s="143">
        <v>106.1</v>
      </c>
      <c r="E392" s="143">
        <v>105.8</v>
      </c>
      <c r="F392" s="143">
        <v>106.6</v>
      </c>
      <c r="G392" s="143">
        <v>103.7</v>
      </c>
      <c r="H392" s="143">
        <v>103.9</v>
      </c>
      <c r="I392" s="143">
        <v>103.8</v>
      </c>
      <c r="J392" s="143">
        <v>106.1</v>
      </c>
      <c r="K392" s="143">
        <v>102.8</v>
      </c>
      <c r="L392" s="143">
        <v>104.7</v>
      </c>
      <c r="M392" s="143">
        <v>104.4</v>
      </c>
      <c r="N392" s="143">
        <v>102.9</v>
      </c>
      <c r="O392" s="143">
        <v>104.6</v>
      </c>
      <c r="P392" s="143">
        <v>106.6</v>
      </c>
      <c r="Q392" s="143">
        <v>105.9</v>
      </c>
      <c r="R392" s="143">
        <v>106</v>
      </c>
      <c r="S392" s="143">
        <v>104.9</v>
      </c>
      <c r="T392" s="143">
        <v>106.7</v>
      </c>
      <c r="U392" s="143">
        <v>106.8</v>
      </c>
      <c r="V392" s="143">
        <v>106.9</v>
      </c>
      <c r="W392" s="143">
        <v>106</v>
      </c>
      <c r="X392" s="143">
        <v>110.3</v>
      </c>
      <c r="Y392" s="143">
        <v>108.5</v>
      </c>
      <c r="Z392" s="143">
        <v>114.3</v>
      </c>
      <c r="AA392" s="143">
        <v>115.2</v>
      </c>
      <c r="AB392" s="143">
        <v>115.4</v>
      </c>
      <c r="AC392" s="143">
        <v>117.4</v>
      </c>
      <c r="AD392" s="143">
        <v>116.4</v>
      </c>
      <c r="AE392" s="143">
        <v>117.1</v>
      </c>
      <c r="AF392" s="143">
        <v>117.8</v>
      </c>
      <c r="AG392" s="143">
        <v>118.7</v>
      </c>
      <c r="AH392" s="143">
        <v>114</v>
      </c>
      <c r="AI392" s="143">
        <v>119.2</v>
      </c>
      <c r="AJ392" s="143">
        <v>122.2</v>
      </c>
      <c r="AK392" s="143">
        <v>119.6</v>
      </c>
      <c r="AL392" s="143">
        <v>120</v>
      </c>
      <c r="AM392" s="143">
        <v>116.9</v>
      </c>
      <c r="AN392" s="143">
        <v>117.5</v>
      </c>
      <c r="AO392" s="143">
        <v>119.6</v>
      </c>
      <c r="AP392" s="143">
        <v>120.2</v>
      </c>
      <c r="AQ392" s="143">
        <v>120.3</v>
      </c>
      <c r="AR392" s="143">
        <v>119.4</v>
      </c>
      <c r="AS392" s="143">
        <v>120.3</v>
      </c>
      <c r="AT392" s="143">
        <v>119.5</v>
      </c>
      <c r="AU392" s="143">
        <v>117.3</v>
      </c>
      <c r="AV392" s="143">
        <v>116</v>
      </c>
      <c r="AW392" s="143">
        <v>118.3</v>
      </c>
      <c r="AX392" s="143">
        <v>116.7</v>
      </c>
      <c r="AY392" s="143">
        <v>117.2</v>
      </c>
      <c r="AZ392" s="143">
        <v>120.8</v>
      </c>
      <c r="BA392" s="143">
        <v>123</v>
      </c>
      <c r="BB392" s="143">
        <v>122.2</v>
      </c>
      <c r="BC392" s="143">
        <v>117</v>
      </c>
      <c r="BD392" s="143">
        <v>118.6</v>
      </c>
      <c r="BE392" s="143">
        <v>118.3</v>
      </c>
      <c r="BF392" s="143">
        <v>122.2</v>
      </c>
      <c r="BG392" s="143">
        <v>118.3</v>
      </c>
      <c r="BH392" s="143">
        <v>116.6</v>
      </c>
      <c r="BI392" s="143">
        <v>114.9</v>
      </c>
      <c r="BJ392" s="143">
        <v>116.7</v>
      </c>
      <c r="BK392" s="144">
        <v>118.7</v>
      </c>
      <c r="BL392" s="143">
        <v>115.4</v>
      </c>
      <c r="BM392" s="143">
        <v>116.5</v>
      </c>
      <c r="BN392" s="143">
        <v>117.9</v>
      </c>
      <c r="BO392" s="143">
        <v>118.5</v>
      </c>
      <c r="BP392" s="143">
        <v>116.9</v>
      </c>
      <c r="BQ392" s="143">
        <v>119</v>
      </c>
      <c r="BR392" s="145">
        <v>116.6</v>
      </c>
      <c r="BS392" s="145">
        <v>117</v>
      </c>
      <c r="BT392" s="145">
        <v>117.2</v>
      </c>
      <c r="BU392" s="145">
        <v>118.3</v>
      </c>
      <c r="BV392" s="145">
        <v>117.3</v>
      </c>
      <c r="BW392" s="145">
        <v>117.2</v>
      </c>
      <c r="BX392" s="145">
        <v>115.9</v>
      </c>
      <c r="BY392" s="145">
        <v>115.3</v>
      </c>
      <c r="BZ392" s="143">
        <v>119.3</v>
      </c>
      <c r="CA392" s="143">
        <v>118.3</v>
      </c>
      <c r="CB392" s="143">
        <v>121</v>
      </c>
      <c r="CC392" s="143">
        <v>120</v>
      </c>
      <c r="CD392" s="143">
        <v>122.4</v>
      </c>
      <c r="CE392" s="143">
        <v>121.5</v>
      </c>
      <c r="CF392" s="143">
        <v>122.8</v>
      </c>
      <c r="CG392" s="143">
        <v>123.6</v>
      </c>
      <c r="CH392" s="143">
        <v>123</v>
      </c>
      <c r="CI392" s="143">
        <v>122.6</v>
      </c>
      <c r="CJ392" s="146">
        <v>123.4</v>
      </c>
      <c r="CK392" s="146">
        <v>125.2</v>
      </c>
      <c r="CL392" s="146">
        <v>123.9</v>
      </c>
      <c r="CM392" s="147">
        <v>126</v>
      </c>
      <c r="CN392" s="147">
        <v>128.6</v>
      </c>
      <c r="CO392" s="147">
        <v>124.5</v>
      </c>
      <c r="CP392" s="148">
        <v>126.4</v>
      </c>
      <c r="CQ392" s="149">
        <v>125.7</v>
      </c>
      <c r="CR392" s="149">
        <v>127.3</v>
      </c>
      <c r="CS392" s="149">
        <v>124.8</v>
      </c>
      <c r="CT392" s="149">
        <v>122.6</v>
      </c>
      <c r="CU392" s="150">
        <v>123.7</v>
      </c>
      <c r="CV392" s="150">
        <v>123.2</v>
      </c>
      <c r="CW392" s="150">
        <v>121.6</v>
      </c>
      <c r="CX392" s="150">
        <v>126.6</v>
      </c>
      <c r="CY392" s="150">
        <v>125.7</v>
      </c>
      <c r="CZ392" s="150">
        <v>126.3</v>
      </c>
      <c r="DA392" s="150">
        <v>126.6</v>
      </c>
      <c r="DB392" s="151">
        <v>124.3</v>
      </c>
      <c r="DC392" s="151">
        <v>123.9</v>
      </c>
      <c r="DD392" s="151">
        <v>122.9</v>
      </c>
      <c r="DE392" s="151">
        <v>123.9</v>
      </c>
      <c r="DF392" s="151">
        <v>125.7</v>
      </c>
      <c r="DG392" s="151">
        <v>126.9</v>
      </c>
      <c r="DH392" s="151">
        <v>123.7</v>
      </c>
      <c r="DI392" s="151">
        <v>126</v>
      </c>
      <c r="DJ392" s="151">
        <v>126.6</v>
      </c>
      <c r="DK392" s="151">
        <v>126.1</v>
      </c>
      <c r="DL392" s="151">
        <v>132.19999999999999</v>
      </c>
      <c r="DM392" s="152">
        <v>135.69999999999999</v>
      </c>
      <c r="DN392" s="152">
        <v>148.80000000000001</v>
      </c>
      <c r="DO392" s="152">
        <v>152.19999999999999</v>
      </c>
      <c r="DP392" s="152">
        <v>160.9</v>
      </c>
      <c r="DQ392" s="152">
        <v>165</v>
      </c>
      <c r="DR392" s="152">
        <v>170</v>
      </c>
      <c r="DS392" s="152">
        <v>173.1</v>
      </c>
      <c r="DT392" s="152">
        <v>189</v>
      </c>
      <c r="DU392" s="152">
        <v>193.1</v>
      </c>
      <c r="DV392" s="152">
        <v>200.5</v>
      </c>
      <c r="DW392" s="152">
        <v>196.5</v>
      </c>
      <c r="DX392" s="152">
        <v>199.7</v>
      </c>
      <c r="DY392" s="152">
        <v>196.2</v>
      </c>
      <c r="DZ392" s="152">
        <v>198.1</v>
      </c>
      <c r="EA392" s="152">
        <v>198</v>
      </c>
      <c r="EB392" s="152">
        <v>191.9</v>
      </c>
      <c r="EC392" s="152">
        <v>192.1</v>
      </c>
      <c r="ED392" s="152">
        <v>194.5</v>
      </c>
      <c r="EE392" s="152">
        <v>194.4</v>
      </c>
      <c r="EF392" s="152">
        <v>188.4</v>
      </c>
      <c r="EG392" s="152">
        <v>186.9</v>
      </c>
      <c r="EH392" s="152">
        <v>176.8</v>
      </c>
      <c r="EI392" s="152">
        <v>180.5</v>
      </c>
      <c r="EJ392" s="152">
        <v>169.1</v>
      </c>
      <c r="EK392" s="152">
        <v>169.6</v>
      </c>
      <c r="EL392" s="152">
        <v>168.8</v>
      </c>
      <c r="EM392" s="152">
        <v>166.6</v>
      </c>
      <c r="EN392" s="152">
        <v>161.5</v>
      </c>
      <c r="EO392" s="152">
        <v>159.9</v>
      </c>
      <c r="EP392" s="152">
        <v>158.19999999999999</v>
      </c>
      <c r="EQ392" s="152">
        <v>154.6</v>
      </c>
      <c r="ER392" s="152">
        <v>154.69999999999999</v>
      </c>
      <c r="ES392" s="152">
        <v>154.9</v>
      </c>
      <c r="ET392" s="152">
        <v>154.4</v>
      </c>
      <c r="EU392" s="152">
        <v>156.80000000000001</v>
      </c>
      <c r="EV392" s="152">
        <v>156</v>
      </c>
      <c r="EW392" s="152">
        <v>155.19999999999999</v>
      </c>
    </row>
    <row r="393" spans="1:153">
      <c r="A393" s="141" t="s">
        <v>7820</v>
      </c>
      <c r="B393" s="141" t="s">
        <v>7821</v>
      </c>
      <c r="C393" s="142">
        <v>1.4849699999999999</v>
      </c>
      <c r="D393" s="143">
        <v>108.1</v>
      </c>
      <c r="E393" s="143">
        <v>109.7</v>
      </c>
      <c r="F393" s="143">
        <v>111.8</v>
      </c>
      <c r="G393" s="143">
        <v>113.5</v>
      </c>
      <c r="H393" s="143">
        <v>113.6</v>
      </c>
      <c r="I393" s="143">
        <v>114.5</v>
      </c>
      <c r="J393" s="143">
        <v>114.6</v>
      </c>
      <c r="K393" s="143">
        <v>115.4</v>
      </c>
      <c r="L393" s="143">
        <v>114.9</v>
      </c>
      <c r="M393" s="143">
        <v>114.6</v>
      </c>
      <c r="N393" s="143">
        <v>114.9</v>
      </c>
      <c r="O393" s="143">
        <v>116.1</v>
      </c>
      <c r="P393" s="143">
        <v>115.3</v>
      </c>
      <c r="Q393" s="143">
        <v>115.4</v>
      </c>
      <c r="R393" s="143">
        <v>116.2</v>
      </c>
      <c r="S393" s="143">
        <v>116.7</v>
      </c>
      <c r="T393" s="143">
        <v>116.5</v>
      </c>
      <c r="U393" s="143">
        <v>116.7</v>
      </c>
      <c r="V393" s="143">
        <v>116.4</v>
      </c>
      <c r="W393" s="143">
        <v>116.8</v>
      </c>
      <c r="X393" s="143">
        <v>116.6</v>
      </c>
      <c r="Y393" s="143">
        <v>116.7</v>
      </c>
      <c r="Z393" s="143">
        <v>117</v>
      </c>
      <c r="AA393" s="143">
        <v>117.7</v>
      </c>
      <c r="AB393" s="143">
        <v>116.9</v>
      </c>
      <c r="AC393" s="143">
        <v>117.8</v>
      </c>
      <c r="AD393" s="143">
        <v>118.6</v>
      </c>
      <c r="AE393" s="143">
        <v>118.6</v>
      </c>
      <c r="AF393" s="143">
        <v>118.6</v>
      </c>
      <c r="AG393" s="143">
        <v>118.8</v>
      </c>
      <c r="AH393" s="143">
        <v>119.1</v>
      </c>
      <c r="AI393" s="143">
        <v>119.4</v>
      </c>
      <c r="AJ393" s="143">
        <v>119.6</v>
      </c>
      <c r="AK393" s="143">
        <v>119</v>
      </c>
      <c r="AL393" s="143">
        <v>119.5</v>
      </c>
      <c r="AM393" s="143">
        <v>120.3</v>
      </c>
      <c r="AN393" s="143">
        <v>120.5</v>
      </c>
      <c r="AO393" s="143">
        <v>120.9</v>
      </c>
      <c r="AP393" s="143">
        <v>120.7</v>
      </c>
      <c r="AQ393" s="143">
        <v>120.9</v>
      </c>
      <c r="AR393" s="143">
        <v>121.7</v>
      </c>
      <c r="AS393" s="143">
        <v>122.3</v>
      </c>
      <c r="AT393" s="143">
        <v>122.1</v>
      </c>
      <c r="AU393" s="143">
        <v>121.4</v>
      </c>
      <c r="AV393" s="143">
        <v>121.4</v>
      </c>
      <c r="AW393" s="143">
        <v>121.6</v>
      </c>
      <c r="AX393" s="143">
        <v>121.6</v>
      </c>
      <c r="AY393" s="143">
        <v>121.3</v>
      </c>
      <c r="AZ393" s="143">
        <v>121.3</v>
      </c>
      <c r="BA393" s="143">
        <v>121.1</v>
      </c>
      <c r="BB393" s="143">
        <v>121</v>
      </c>
      <c r="BC393" s="143">
        <v>120.3</v>
      </c>
      <c r="BD393" s="143">
        <v>119.1</v>
      </c>
      <c r="BE393" s="143">
        <v>118.3</v>
      </c>
      <c r="BF393" s="143">
        <v>118.3</v>
      </c>
      <c r="BG393" s="143">
        <v>117.8</v>
      </c>
      <c r="BH393" s="143">
        <v>116.7</v>
      </c>
      <c r="BI393" s="143">
        <v>117</v>
      </c>
      <c r="BJ393" s="143">
        <v>116.7</v>
      </c>
      <c r="BK393" s="144">
        <v>116.8</v>
      </c>
      <c r="BL393" s="143">
        <v>117.1</v>
      </c>
      <c r="BM393" s="143">
        <v>117.2</v>
      </c>
      <c r="BN393" s="143">
        <v>116.4</v>
      </c>
      <c r="BO393" s="143">
        <v>116</v>
      </c>
      <c r="BP393" s="143">
        <v>116.5</v>
      </c>
      <c r="BQ393" s="143">
        <v>116.5</v>
      </c>
      <c r="BR393" s="145">
        <v>116.8</v>
      </c>
      <c r="BS393" s="145">
        <v>116.7</v>
      </c>
      <c r="BT393" s="145">
        <v>116.8</v>
      </c>
      <c r="BU393" s="145">
        <v>117.4</v>
      </c>
      <c r="BV393" s="145">
        <v>118.6</v>
      </c>
      <c r="BW393" s="145">
        <v>118.9</v>
      </c>
      <c r="BX393" s="145">
        <v>118.3</v>
      </c>
      <c r="BY393" s="145">
        <v>118.8</v>
      </c>
      <c r="BZ393" s="143">
        <v>118.7</v>
      </c>
      <c r="CA393" s="143">
        <v>119.3</v>
      </c>
      <c r="CB393" s="143">
        <v>120</v>
      </c>
      <c r="CC393" s="143">
        <v>120.5</v>
      </c>
      <c r="CD393" s="143">
        <v>121.6</v>
      </c>
      <c r="CE393" s="143">
        <v>123.4</v>
      </c>
      <c r="CF393" s="143">
        <v>123.6</v>
      </c>
      <c r="CG393" s="143">
        <v>122.7</v>
      </c>
      <c r="CH393" s="143">
        <v>122.7</v>
      </c>
      <c r="CI393" s="143">
        <v>122.9</v>
      </c>
      <c r="CJ393" s="146">
        <v>122.9</v>
      </c>
      <c r="CK393" s="146">
        <v>123.1</v>
      </c>
      <c r="CL393" s="146">
        <v>123.3</v>
      </c>
      <c r="CM393" s="147">
        <v>123.5</v>
      </c>
      <c r="CN393" s="147">
        <v>123</v>
      </c>
      <c r="CO393" s="147">
        <v>123.1</v>
      </c>
      <c r="CP393" s="148">
        <v>122.9</v>
      </c>
      <c r="CQ393" s="149">
        <v>123.4</v>
      </c>
      <c r="CR393" s="149">
        <v>123.9</v>
      </c>
      <c r="CS393" s="149">
        <v>122.7</v>
      </c>
      <c r="CT393" s="149">
        <v>122.4</v>
      </c>
      <c r="CU393" s="150">
        <v>123.2</v>
      </c>
      <c r="CV393" s="150">
        <v>123.4</v>
      </c>
      <c r="CW393" s="150">
        <v>123.7</v>
      </c>
      <c r="CX393" s="150">
        <v>123.4</v>
      </c>
      <c r="CY393" s="150">
        <v>123.4</v>
      </c>
      <c r="CZ393" s="150">
        <v>123.5</v>
      </c>
      <c r="DA393" s="150">
        <v>123.2</v>
      </c>
      <c r="DB393" s="151">
        <v>123.1</v>
      </c>
      <c r="DC393" s="151">
        <v>122.9</v>
      </c>
      <c r="DD393" s="151">
        <v>123.6</v>
      </c>
      <c r="DE393" s="151">
        <v>123.6</v>
      </c>
      <c r="DF393" s="151">
        <v>124</v>
      </c>
      <c r="DG393" s="151">
        <v>124.7</v>
      </c>
      <c r="DH393" s="151">
        <v>126.5</v>
      </c>
      <c r="DI393" s="151">
        <v>127.6</v>
      </c>
      <c r="DJ393" s="151">
        <v>126.4</v>
      </c>
      <c r="DK393" s="151">
        <v>127.2</v>
      </c>
      <c r="DL393" s="151">
        <v>128.1</v>
      </c>
      <c r="DM393" s="152">
        <v>127.7</v>
      </c>
      <c r="DN393" s="152">
        <v>128.30000000000001</v>
      </c>
      <c r="DO393" s="152">
        <v>129.6</v>
      </c>
      <c r="DP393" s="152">
        <v>131.1</v>
      </c>
      <c r="DQ393" s="152">
        <v>133.4</v>
      </c>
      <c r="DR393" s="152">
        <v>133.80000000000001</v>
      </c>
      <c r="DS393" s="152">
        <v>135.1</v>
      </c>
      <c r="DT393" s="152">
        <v>137.6</v>
      </c>
      <c r="DU393" s="152">
        <v>139.19999999999999</v>
      </c>
      <c r="DV393" s="152">
        <v>143.30000000000001</v>
      </c>
      <c r="DW393" s="152">
        <v>144.5</v>
      </c>
      <c r="DX393" s="152">
        <v>144.9</v>
      </c>
      <c r="DY393" s="152">
        <v>145.1</v>
      </c>
      <c r="DZ393" s="152">
        <v>148</v>
      </c>
      <c r="EA393" s="152">
        <v>147.9</v>
      </c>
      <c r="EB393" s="152">
        <v>147.30000000000001</v>
      </c>
      <c r="EC393" s="152">
        <v>147.4</v>
      </c>
      <c r="ED393" s="152">
        <v>146.69999999999999</v>
      </c>
      <c r="EE393" s="152">
        <v>146</v>
      </c>
      <c r="EF393" s="152">
        <v>145.5</v>
      </c>
      <c r="EG393" s="152">
        <v>144.5</v>
      </c>
      <c r="EH393" s="152">
        <v>144.30000000000001</v>
      </c>
      <c r="EI393" s="152">
        <v>143.6</v>
      </c>
      <c r="EJ393" s="152">
        <v>141.4</v>
      </c>
      <c r="EK393" s="152">
        <v>140.6</v>
      </c>
      <c r="EL393" s="152">
        <v>142.19999999999999</v>
      </c>
      <c r="EM393" s="152">
        <v>143</v>
      </c>
      <c r="EN393" s="152">
        <v>142.5</v>
      </c>
      <c r="EO393" s="152">
        <v>141.4</v>
      </c>
      <c r="EP393" s="152">
        <v>142</v>
      </c>
      <c r="EQ393" s="152">
        <v>142.6</v>
      </c>
      <c r="ER393" s="152">
        <v>143.30000000000001</v>
      </c>
      <c r="ES393" s="152">
        <v>143.30000000000001</v>
      </c>
      <c r="ET393" s="152">
        <v>143.30000000000001</v>
      </c>
      <c r="EU393" s="152">
        <v>143.4</v>
      </c>
      <c r="EV393" s="152">
        <v>143.19999999999999</v>
      </c>
      <c r="EW393" s="152">
        <v>142.69999999999999</v>
      </c>
    </row>
    <row r="394" spans="1:153">
      <c r="A394" s="141" t="s">
        <v>7822</v>
      </c>
      <c r="B394" s="141" t="s">
        <v>7823</v>
      </c>
      <c r="C394" s="142">
        <v>0.72685</v>
      </c>
      <c r="D394" s="143">
        <v>101.4</v>
      </c>
      <c r="E394" s="143">
        <v>101.4</v>
      </c>
      <c r="F394" s="143">
        <v>101.4</v>
      </c>
      <c r="G394" s="143">
        <v>101.4</v>
      </c>
      <c r="H394" s="143">
        <v>101.4</v>
      </c>
      <c r="I394" s="143">
        <v>101.4</v>
      </c>
      <c r="J394" s="143">
        <v>101.4</v>
      </c>
      <c r="K394" s="143">
        <v>101.5</v>
      </c>
      <c r="L394" s="143">
        <v>101.5</v>
      </c>
      <c r="M394" s="143">
        <v>101.5</v>
      </c>
      <c r="N394" s="143">
        <v>101.5</v>
      </c>
      <c r="O394" s="143">
        <v>104</v>
      </c>
      <c r="P394" s="143">
        <v>102.9</v>
      </c>
      <c r="Q394" s="143">
        <v>104.6</v>
      </c>
      <c r="R394" s="143">
        <v>104.8</v>
      </c>
      <c r="S394" s="143">
        <v>104.8</v>
      </c>
      <c r="T394" s="143">
        <v>104.8</v>
      </c>
      <c r="U394" s="143">
        <v>104.8</v>
      </c>
      <c r="V394" s="143">
        <v>104.8</v>
      </c>
      <c r="W394" s="143">
        <v>104.8</v>
      </c>
      <c r="X394" s="143">
        <v>104.8</v>
      </c>
      <c r="Y394" s="143">
        <v>104.4</v>
      </c>
      <c r="Z394" s="143">
        <v>105.1</v>
      </c>
      <c r="AA394" s="143">
        <v>106.2</v>
      </c>
      <c r="AB394" s="143">
        <v>104.4</v>
      </c>
      <c r="AC394" s="143">
        <v>104.4</v>
      </c>
      <c r="AD394" s="143">
        <v>106.1</v>
      </c>
      <c r="AE394" s="143">
        <v>106.3</v>
      </c>
      <c r="AF394" s="143">
        <v>106.3</v>
      </c>
      <c r="AG394" s="143">
        <v>106.3</v>
      </c>
      <c r="AH394" s="143">
        <v>106.4</v>
      </c>
      <c r="AI394" s="143">
        <v>106.5</v>
      </c>
      <c r="AJ394" s="143">
        <v>106.5</v>
      </c>
      <c r="AK394" s="143">
        <v>106.5</v>
      </c>
      <c r="AL394" s="143">
        <v>107.5</v>
      </c>
      <c r="AM394" s="143">
        <v>109.5</v>
      </c>
      <c r="AN394" s="143">
        <v>109.1</v>
      </c>
      <c r="AO394" s="143">
        <v>109.3</v>
      </c>
      <c r="AP394" s="143">
        <v>109.5</v>
      </c>
      <c r="AQ394" s="143">
        <v>110</v>
      </c>
      <c r="AR394" s="143">
        <v>112.6</v>
      </c>
      <c r="AS394" s="143">
        <v>113.4</v>
      </c>
      <c r="AT394" s="143">
        <v>113</v>
      </c>
      <c r="AU394" s="143">
        <v>112.3</v>
      </c>
      <c r="AV394" s="143">
        <v>112.5</v>
      </c>
      <c r="AW394" s="143">
        <v>113.2</v>
      </c>
      <c r="AX394" s="143">
        <v>112.9</v>
      </c>
      <c r="AY394" s="143">
        <v>113.4</v>
      </c>
      <c r="AZ394" s="143">
        <v>113.9</v>
      </c>
      <c r="BA394" s="143">
        <v>113.9</v>
      </c>
      <c r="BB394" s="143">
        <v>114</v>
      </c>
      <c r="BC394" s="143">
        <v>113.3</v>
      </c>
      <c r="BD394" s="143">
        <v>112.1</v>
      </c>
      <c r="BE394" s="143">
        <v>112.1</v>
      </c>
      <c r="BF394" s="143">
        <v>112</v>
      </c>
      <c r="BG394" s="143">
        <v>111.8</v>
      </c>
      <c r="BH394" s="143">
        <v>111.4</v>
      </c>
      <c r="BI394" s="143">
        <v>111.5</v>
      </c>
      <c r="BJ394" s="143">
        <v>111.2</v>
      </c>
      <c r="BK394" s="144">
        <v>111.3</v>
      </c>
      <c r="BL394" s="143">
        <v>111.3</v>
      </c>
      <c r="BM394" s="143">
        <v>111.8</v>
      </c>
      <c r="BN394" s="143">
        <v>111.1</v>
      </c>
      <c r="BO394" s="143">
        <v>111.9</v>
      </c>
      <c r="BP394" s="143">
        <v>111.9</v>
      </c>
      <c r="BQ394" s="143">
        <v>111.9</v>
      </c>
      <c r="BR394" s="145">
        <v>111.9</v>
      </c>
      <c r="BS394" s="145">
        <v>111.9</v>
      </c>
      <c r="BT394" s="145">
        <v>111.7</v>
      </c>
      <c r="BU394" s="145">
        <v>111.8</v>
      </c>
      <c r="BV394" s="145">
        <v>112.1</v>
      </c>
      <c r="BW394" s="145">
        <v>112.2</v>
      </c>
      <c r="BX394" s="145">
        <v>112</v>
      </c>
      <c r="BY394" s="145">
        <v>111.1</v>
      </c>
      <c r="BZ394" s="143">
        <v>110.8</v>
      </c>
      <c r="CA394" s="143">
        <v>110.8</v>
      </c>
      <c r="CB394" s="143">
        <v>111.3</v>
      </c>
      <c r="CC394" s="143">
        <v>111.5</v>
      </c>
      <c r="CD394" s="143">
        <v>111.9</v>
      </c>
      <c r="CE394" s="143">
        <v>113</v>
      </c>
      <c r="CF394" s="143">
        <v>112.9</v>
      </c>
      <c r="CG394" s="143">
        <v>111.3</v>
      </c>
      <c r="CH394" s="143">
        <v>111.2</v>
      </c>
      <c r="CI394" s="143">
        <v>111</v>
      </c>
      <c r="CJ394" s="146">
        <v>111</v>
      </c>
      <c r="CK394" s="146">
        <v>111</v>
      </c>
      <c r="CL394" s="146">
        <v>110.9</v>
      </c>
      <c r="CM394" s="147">
        <v>111.4</v>
      </c>
      <c r="CN394" s="147">
        <v>111.4</v>
      </c>
      <c r="CO394" s="147">
        <v>111.4</v>
      </c>
      <c r="CP394" s="148">
        <v>111.4</v>
      </c>
      <c r="CQ394" s="149">
        <v>111.4</v>
      </c>
      <c r="CR394" s="149">
        <v>111.4</v>
      </c>
      <c r="CS394" s="149">
        <v>110.7</v>
      </c>
      <c r="CT394" s="149">
        <v>110.7</v>
      </c>
      <c r="CU394" s="150">
        <v>110.7</v>
      </c>
      <c r="CV394" s="150">
        <v>110.7</v>
      </c>
      <c r="CW394" s="150">
        <v>110.8</v>
      </c>
      <c r="CX394" s="150">
        <v>110.5</v>
      </c>
      <c r="CY394" s="150">
        <v>110.5</v>
      </c>
      <c r="CZ394" s="150">
        <v>110.5</v>
      </c>
      <c r="DA394" s="150">
        <v>109.1</v>
      </c>
      <c r="DB394" s="151">
        <v>109.1</v>
      </c>
      <c r="DC394" s="151">
        <v>109.1</v>
      </c>
      <c r="DD394" s="151">
        <v>109.1</v>
      </c>
      <c r="DE394" s="151">
        <v>109.1</v>
      </c>
      <c r="DF394" s="151">
        <v>109.5</v>
      </c>
      <c r="DG394" s="151">
        <v>109.5</v>
      </c>
      <c r="DH394" s="151">
        <v>109.6</v>
      </c>
      <c r="DI394" s="151">
        <v>109.6</v>
      </c>
      <c r="DJ394" s="151">
        <v>109.6</v>
      </c>
      <c r="DK394" s="151">
        <v>109.6</v>
      </c>
      <c r="DL394" s="151">
        <v>109.8</v>
      </c>
      <c r="DM394" s="152">
        <v>109.8</v>
      </c>
      <c r="DN394" s="152">
        <v>109.8</v>
      </c>
      <c r="DO394" s="152">
        <v>111</v>
      </c>
      <c r="DP394" s="152">
        <v>110.5</v>
      </c>
      <c r="DQ394" s="152">
        <v>110.5</v>
      </c>
      <c r="DR394" s="152">
        <v>110.5</v>
      </c>
      <c r="DS394" s="152">
        <v>110.3</v>
      </c>
      <c r="DT394" s="152">
        <v>110.5</v>
      </c>
      <c r="DU394" s="152">
        <v>111.3</v>
      </c>
      <c r="DV394" s="152">
        <v>112.4</v>
      </c>
      <c r="DW394" s="152">
        <v>112.5</v>
      </c>
      <c r="DX394" s="152">
        <v>112.5</v>
      </c>
      <c r="DY394" s="152">
        <v>112.4</v>
      </c>
      <c r="DZ394" s="152">
        <v>117.9</v>
      </c>
      <c r="EA394" s="152">
        <v>117.9</v>
      </c>
      <c r="EB394" s="152">
        <v>117.9</v>
      </c>
      <c r="EC394" s="152">
        <v>118.9</v>
      </c>
      <c r="ED394" s="152">
        <v>118.8</v>
      </c>
      <c r="EE394" s="152">
        <v>117.9</v>
      </c>
      <c r="EF394" s="152">
        <v>118.4</v>
      </c>
      <c r="EG394" s="152">
        <v>118.4</v>
      </c>
      <c r="EH394" s="152">
        <v>118.4</v>
      </c>
      <c r="EI394" s="152">
        <v>118.4</v>
      </c>
      <c r="EJ394" s="152">
        <v>115.2</v>
      </c>
      <c r="EK394" s="152">
        <v>114.6</v>
      </c>
      <c r="EL394" s="152">
        <v>114.6</v>
      </c>
      <c r="EM394" s="152">
        <v>114.6</v>
      </c>
      <c r="EN394" s="152">
        <v>115</v>
      </c>
      <c r="EO394" s="152">
        <v>114.5</v>
      </c>
      <c r="EP394" s="152">
        <v>114.4</v>
      </c>
      <c r="EQ394" s="152">
        <v>115</v>
      </c>
      <c r="ER394" s="152">
        <v>116.6</v>
      </c>
      <c r="ES394" s="152">
        <v>116.6</v>
      </c>
      <c r="ET394" s="152">
        <v>116.6</v>
      </c>
      <c r="EU394" s="152">
        <v>116.6</v>
      </c>
      <c r="EV394" s="152">
        <v>116.4</v>
      </c>
      <c r="EW394" s="152">
        <v>116.4</v>
      </c>
    </row>
    <row r="395" spans="1:153">
      <c r="A395" s="141" t="s">
        <v>7824</v>
      </c>
      <c r="B395" s="141" t="s">
        <v>7825</v>
      </c>
      <c r="C395" s="142">
        <v>7.4249999999999997E-2</v>
      </c>
      <c r="D395" s="143">
        <v>115.5</v>
      </c>
      <c r="E395" s="143">
        <v>116</v>
      </c>
      <c r="F395" s="143">
        <v>122</v>
      </c>
      <c r="G395" s="143">
        <v>133.5</v>
      </c>
      <c r="H395" s="143">
        <v>137.6</v>
      </c>
      <c r="I395" s="143">
        <v>139.69999999999999</v>
      </c>
      <c r="J395" s="143">
        <v>139</v>
      </c>
      <c r="K395" s="143">
        <v>140.69999999999999</v>
      </c>
      <c r="L395" s="143">
        <v>139.4</v>
      </c>
      <c r="M395" s="143">
        <v>140.30000000000001</v>
      </c>
      <c r="N395" s="143">
        <v>139.80000000000001</v>
      </c>
      <c r="O395" s="143">
        <v>140.30000000000001</v>
      </c>
      <c r="P395" s="143">
        <v>136.4</v>
      </c>
      <c r="Q395" s="143">
        <v>130.6</v>
      </c>
      <c r="R395" s="143">
        <v>131.80000000000001</v>
      </c>
      <c r="S395" s="143">
        <v>133.80000000000001</v>
      </c>
      <c r="T395" s="143">
        <v>131.80000000000001</v>
      </c>
      <c r="U395" s="143">
        <v>133</v>
      </c>
      <c r="V395" s="143">
        <v>132.1</v>
      </c>
      <c r="W395" s="143">
        <v>131.19999999999999</v>
      </c>
      <c r="X395" s="143">
        <v>130.80000000000001</v>
      </c>
      <c r="Y395" s="143">
        <v>131.30000000000001</v>
      </c>
      <c r="Z395" s="143">
        <v>133.30000000000001</v>
      </c>
      <c r="AA395" s="143">
        <v>132.69999999999999</v>
      </c>
      <c r="AB395" s="143">
        <v>132.9</v>
      </c>
      <c r="AC395" s="143">
        <v>133</v>
      </c>
      <c r="AD395" s="143">
        <v>133.19999999999999</v>
      </c>
      <c r="AE395" s="143">
        <v>133.5</v>
      </c>
      <c r="AF395" s="143">
        <v>133.69999999999999</v>
      </c>
      <c r="AG395" s="143">
        <v>135.19999999999999</v>
      </c>
      <c r="AH395" s="143">
        <v>134.5</v>
      </c>
      <c r="AI395" s="143">
        <v>136</v>
      </c>
      <c r="AJ395" s="143">
        <v>136.5</v>
      </c>
      <c r="AK395" s="143">
        <v>137.69999999999999</v>
      </c>
      <c r="AL395" s="143">
        <v>137.19999999999999</v>
      </c>
      <c r="AM395" s="143">
        <v>137.30000000000001</v>
      </c>
      <c r="AN395" s="143">
        <v>137.69999999999999</v>
      </c>
      <c r="AO395" s="143">
        <v>139.5</v>
      </c>
      <c r="AP395" s="143">
        <v>140.1</v>
      </c>
      <c r="AQ395" s="143">
        <v>140.4</v>
      </c>
      <c r="AR395" s="143">
        <v>134.6</v>
      </c>
      <c r="AS395" s="143">
        <v>134.80000000000001</v>
      </c>
      <c r="AT395" s="143">
        <v>136.1</v>
      </c>
      <c r="AU395" s="143">
        <v>134.9</v>
      </c>
      <c r="AV395" s="143">
        <v>135.19999999999999</v>
      </c>
      <c r="AW395" s="143">
        <v>134.5</v>
      </c>
      <c r="AX395" s="143">
        <v>135</v>
      </c>
      <c r="AY395" s="143">
        <v>134.5</v>
      </c>
      <c r="AZ395" s="143">
        <v>133.5</v>
      </c>
      <c r="BA395" s="143">
        <v>133.5</v>
      </c>
      <c r="BB395" s="143">
        <v>133.1</v>
      </c>
      <c r="BC395" s="143">
        <v>130.19999999999999</v>
      </c>
      <c r="BD395" s="143">
        <v>127.3</v>
      </c>
      <c r="BE395" s="143">
        <v>127.1</v>
      </c>
      <c r="BF395" s="143">
        <v>126.3</v>
      </c>
      <c r="BG395" s="143">
        <v>124.6</v>
      </c>
      <c r="BH395" s="143">
        <v>122.6</v>
      </c>
      <c r="BI395" s="143">
        <v>123.3</v>
      </c>
      <c r="BJ395" s="143">
        <v>123.1</v>
      </c>
      <c r="BK395" s="144">
        <v>123.1</v>
      </c>
      <c r="BL395" s="143">
        <v>122.5</v>
      </c>
      <c r="BM395" s="143">
        <v>124.2</v>
      </c>
      <c r="BN395" s="143">
        <v>124.3</v>
      </c>
      <c r="BO395" s="143">
        <v>124</v>
      </c>
      <c r="BP395" s="143">
        <v>123.5</v>
      </c>
      <c r="BQ395" s="143">
        <v>124.3</v>
      </c>
      <c r="BR395" s="145">
        <v>123.8</v>
      </c>
      <c r="BS395" s="145">
        <v>123.7</v>
      </c>
      <c r="BT395" s="145">
        <v>125</v>
      </c>
      <c r="BU395" s="145">
        <v>124.6</v>
      </c>
      <c r="BV395" s="145">
        <v>129.30000000000001</v>
      </c>
      <c r="BW395" s="145">
        <v>133.5</v>
      </c>
      <c r="BX395" s="145">
        <v>131.30000000000001</v>
      </c>
      <c r="BY395" s="145">
        <v>132.4</v>
      </c>
      <c r="BZ395" s="143">
        <v>133.5</v>
      </c>
      <c r="CA395" s="143">
        <v>136.1</v>
      </c>
      <c r="CB395" s="143">
        <v>139.19999999999999</v>
      </c>
      <c r="CC395" s="143">
        <v>141.30000000000001</v>
      </c>
      <c r="CD395" s="143">
        <v>144.4</v>
      </c>
      <c r="CE395" s="143">
        <v>147.5</v>
      </c>
      <c r="CF395" s="143">
        <v>147.9</v>
      </c>
      <c r="CG395" s="143">
        <v>147.4</v>
      </c>
      <c r="CH395" s="143">
        <v>146.5</v>
      </c>
      <c r="CI395" s="143">
        <v>146.9</v>
      </c>
      <c r="CJ395" s="146">
        <v>145.19999999999999</v>
      </c>
      <c r="CK395" s="146">
        <v>145.1</v>
      </c>
      <c r="CL395" s="146">
        <v>144.5</v>
      </c>
      <c r="CM395" s="147">
        <v>141.9</v>
      </c>
      <c r="CN395" s="147">
        <v>138.9</v>
      </c>
      <c r="CO395" s="147">
        <v>137</v>
      </c>
      <c r="CP395" s="148">
        <v>135.6</v>
      </c>
      <c r="CQ395" s="149">
        <v>135.1</v>
      </c>
      <c r="CR395" s="149">
        <v>134.4</v>
      </c>
      <c r="CS395" s="149">
        <v>133.5</v>
      </c>
      <c r="CT395" s="149">
        <v>133</v>
      </c>
      <c r="CU395" s="150">
        <v>133.69999999999999</v>
      </c>
      <c r="CV395" s="150">
        <v>133.5</v>
      </c>
      <c r="CW395" s="150">
        <v>134.69999999999999</v>
      </c>
      <c r="CX395" s="150">
        <v>134.30000000000001</v>
      </c>
      <c r="CY395" s="150">
        <v>134.4</v>
      </c>
      <c r="CZ395" s="150">
        <v>134.6</v>
      </c>
      <c r="DA395" s="150">
        <v>135</v>
      </c>
      <c r="DB395" s="151">
        <v>135.4</v>
      </c>
      <c r="DC395" s="151">
        <v>135.80000000000001</v>
      </c>
      <c r="DD395" s="151">
        <v>136.1</v>
      </c>
      <c r="DE395" s="151">
        <v>136.6</v>
      </c>
      <c r="DF395" s="151">
        <v>139</v>
      </c>
      <c r="DG395" s="151">
        <v>142.9</v>
      </c>
      <c r="DH395" s="151">
        <v>144.9</v>
      </c>
      <c r="DI395" s="151">
        <v>142.5</v>
      </c>
      <c r="DJ395" s="151">
        <v>139.1</v>
      </c>
      <c r="DK395" s="151">
        <v>140.30000000000001</v>
      </c>
      <c r="DL395" s="151">
        <v>141.69999999999999</v>
      </c>
      <c r="DM395" s="152">
        <v>142.1</v>
      </c>
      <c r="DN395" s="152">
        <v>142</v>
      </c>
      <c r="DO395" s="152">
        <v>147.69999999999999</v>
      </c>
      <c r="DP395" s="152">
        <v>148</v>
      </c>
      <c r="DQ395" s="152">
        <v>149.30000000000001</v>
      </c>
      <c r="DR395" s="152">
        <v>151.4</v>
      </c>
      <c r="DS395" s="152">
        <v>154.30000000000001</v>
      </c>
      <c r="DT395" s="152">
        <v>159.9</v>
      </c>
      <c r="DU395" s="152">
        <v>163.5</v>
      </c>
      <c r="DV395" s="152">
        <v>163.30000000000001</v>
      </c>
      <c r="DW395" s="152">
        <v>167.9</v>
      </c>
      <c r="DX395" s="152">
        <v>167</v>
      </c>
      <c r="DY395" s="152">
        <v>167</v>
      </c>
      <c r="DZ395" s="152">
        <v>164.4</v>
      </c>
      <c r="EA395" s="152">
        <v>163.80000000000001</v>
      </c>
      <c r="EB395" s="152">
        <v>162.19999999999999</v>
      </c>
      <c r="EC395" s="152">
        <v>163.1</v>
      </c>
      <c r="ED395" s="152">
        <v>162.5</v>
      </c>
      <c r="EE395" s="152">
        <v>162.80000000000001</v>
      </c>
      <c r="EF395" s="152">
        <v>159.4</v>
      </c>
      <c r="EG395" s="152">
        <v>158.5</v>
      </c>
      <c r="EH395" s="152">
        <v>155.4</v>
      </c>
      <c r="EI395" s="152">
        <v>154.80000000000001</v>
      </c>
      <c r="EJ395" s="152">
        <v>152.80000000000001</v>
      </c>
      <c r="EK395" s="152">
        <v>153.69999999999999</v>
      </c>
      <c r="EL395" s="152">
        <v>154.5</v>
      </c>
      <c r="EM395" s="152">
        <v>157</v>
      </c>
      <c r="EN395" s="152">
        <v>156.4</v>
      </c>
      <c r="EO395" s="152">
        <v>155.69999999999999</v>
      </c>
      <c r="EP395" s="152">
        <v>154.30000000000001</v>
      </c>
      <c r="EQ395" s="152">
        <v>153</v>
      </c>
      <c r="ER395" s="152">
        <v>154</v>
      </c>
      <c r="ES395" s="152">
        <v>153.69999999999999</v>
      </c>
      <c r="ET395" s="152">
        <v>151.69999999999999</v>
      </c>
      <c r="EU395" s="152">
        <v>151.69999999999999</v>
      </c>
      <c r="EV395" s="152">
        <v>151.69999999999999</v>
      </c>
      <c r="EW395" s="152">
        <v>151.69999999999999</v>
      </c>
    </row>
    <row r="396" spans="1:153">
      <c r="A396" s="141" t="s">
        <v>7826</v>
      </c>
      <c r="B396" s="141" t="s">
        <v>7827</v>
      </c>
      <c r="C396" s="142">
        <v>3.4200000000000001E-2</v>
      </c>
      <c r="D396" s="143">
        <v>104</v>
      </c>
      <c r="E396" s="143">
        <v>103.1</v>
      </c>
      <c r="F396" s="143">
        <v>106.3</v>
      </c>
      <c r="G396" s="143">
        <v>117.5</v>
      </c>
      <c r="H396" s="143">
        <v>121.1</v>
      </c>
      <c r="I396" s="143">
        <v>119.4</v>
      </c>
      <c r="J396" s="143">
        <v>114.7</v>
      </c>
      <c r="K396" s="143">
        <v>114.4</v>
      </c>
      <c r="L396" s="143">
        <v>113.4</v>
      </c>
      <c r="M396" s="143">
        <v>116.2</v>
      </c>
      <c r="N396" s="143">
        <v>115.2</v>
      </c>
      <c r="O396" s="143">
        <v>113.3</v>
      </c>
      <c r="P396" s="143">
        <v>106.6</v>
      </c>
      <c r="Q396" s="143">
        <v>104.8</v>
      </c>
      <c r="R396" s="143">
        <v>105.8</v>
      </c>
      <c r="S396" s="143">
        <v>113</v>
      </c>
      <c r="T396" s="143">
        <v>114.5</v>
      </c>
      <c r="U396" s="143">
        <v>113.9</v>
      </c>
      <c r="V396" s="143">
        <v>109.3</v>
      </c>
      <c r="W396" s="143">
        <v>111.5</v>
      </c>
      <c r="X396" s="143">
        <v>108.5</v>
      </c>
      <c r="Y396" s="143">
        <v>113.3</v>
      </c>
      <c r="Z396" s="143">
        <v>116.7</v>
      </c>
      <c r="AA396" s="143">
        <v>111.2</v>
      </c>
      <c r="AB396" s="143">
        <v>106</v>
      </c>
      <c r="AC396" s="143">
        <v>117</v>
      </c>
      <c r="AD396" s="143">
        <v>119.8</v>
      </c>
      <c r="AE396" s="143">
        <v>121</v>
      </c>
      <c r="AF396" s="143">
        <v>121.4</v>
      </c>
      <c r="AG396" s="143">
        <v>124.6</v>
      </c>
      <c r="AH396" s="143">
        <v>131.5</v>
      </c>
      <c r="AI396" s="143">
        <v>125.5</v>
      </c>
      <c r="AJ396" s="143">
        <v>129.4</v>
      </c>
      <c r="AK396" s="143">
        <v>129</v>
      </c>
      <c r="AL396" s="143">
        <v>129.4</v>
      </c>
      <c r="AM396" s="143">
        <v>128.6</v>
      </c>
      <c r="AN396" s="143">
        <v>126.4</v>
      </c>
      <c r="AO396" s="143">
        <v>120.5</v>
      </c>
      <c r="AP396" s="143">
        <v>120.5</v>
      </c>
      <c r="AQ396" s="143">
        <v>117.1</v>
      </c>
      <c r="AR396" s="143">
        <v>113.9</v>
      </c>
      <c r="AS396" s="143">
        <v>117.7</v>
      </c>
      <c r="AT396" s="143">
        <v>122.4</v>
      </c>
      <c r="AU396" s="143">
        <v>117.3</v>
      </c>
      <c r="AV396" s="143">
        <v>115.5</v>
      </c>
      <c r="AW396" s="143">
        <v>108.5</v>
      </c>
      <c r="AX396" s="143">
        <v>100.6</v>
      </c>
      <c r="AY396" s="143">
        <v>97.7</v>
      </c>
      <c r="AZ396" s="143">
        <v>98.1</v>
      </c>
      <c r="BA396" s="143">
        <v>102.8</v>
      </c>
      <c r="BB396" s="143">
        <v>104.2</v>
      </c>
      <c r="BC396" s="143">
        <v>110.7</v>
      </c>
      <c r="BD396" s="143">
        <v>109.6</v>
      </c>
      <c r="BE396" s="143">
        <v>108.2</v>
      </c>
      <c r="BF396" s="143">
        <v>106.4</v>
      </c>
      <c r="BG396" s="143">
        <v>103.3</v>
      </c>
      <c r="BH396" s="143">
        <v>101.1</v>
      </c>
      <c r="BI396" s="143">
        <v>102.8</v>
      </c>
      <c r="BJ396" s="143">
        <v>104.1</v>
      </c>
      <c r="BK396" s="144">
        <v>105.8</v>
      </c>
      <c r="BL396" s="143">
        <v>103.8</v>
      </c>
      <c r="BM396" s="143">
        <v>99.6</v>
      </c>
      <c r="BN396" s="143">
        <v>97.7</v>
      </c>
      <c r="BO396" s="143">
        <v>99</v>
      </c>
      <c r="BP396" s="143">
        <v>98.2</v>
      </c>
      <c r="BQ396" s="143">
        <v>100.1</v>
      </c>
      <c r="BR396" s="145">
        <v>98.8</v>
      </c>
      <c r="BS396" s="145">
        <v>101</v>
      </c>
      <c r="BT396" s="145">
        <v>104.9</v>
      </c>
      <c r="BU396" s="145">
        <v>109.7</v>
      </c>
      <c r="BV396" s="145">
        <v>107.7</v>
      </c>
      <c r="BW396" s="145">
        <v>105.8</v>
      </c>
      <c r="BX396" s="145">
        <v>98.2</v>
      </c>
      <c r="BY396" s="145">
        <v>98.2</v>
      </c>
      <c r="BZ396" s="143">
        <v>99.5</v>
      </c>
      <c r="CA396" s="143">
        <v>100.8</v>
      </c>
      <c r="CB396" s="143">
        <v>104.8</v>
      </c>
      <c r="CC396" s="143">
        <v>108.7</v>
      </c>
      <c r="CD396" s="143">
        <v>108.4</v>
      </c>
      <c r="CE396" s="143">
        <v>115.2</v>
      </c>
      <c r="CF396" s="143">
        <v>112.5</v>
      </c>
      <c r="CG396" s="143">
        <v>110.6</v>
      </c>
      <c r="CH396" s="143">
        <v>108.4</v>
      </c>
      <c r="CI396" s="143">
        <v>104</v>
      </c>
      <c r="CJ396" s="146">
        <v>105.9</v>
      </c>
      <c r="CK396" s="146">
        <v>109</v>
      </c>
      <c r="CL396" s="146">
        <v>108</v>
      </c>
      <c r="CM396" s="147">
        <v>106.4</v>
      </c>
      <c r="CN396" s="147">
        <v>108</v>
      </c>
      <c r="CO396" s="147">
        <v>108</v>
      </c>
      <c r="CP396" s="148">
        <v>105.1</v>
      </c>
      <c r="CQ396" s="149">
        <v>109.6</v>
      </c>
      <c r="CR396" s="149">
        <v>118</v>
      </c>
      <c r="CS396" s="149">
        <v>111.6</v>
      </c>
      <c r="CT396" s="149">
        <v>111.2</v>
      </c>
      <c r="CU396" s="150">
        <v>110.7</v>
      </c>
      <c r="CV396" s="150">
        <v>111.5</v>
      </c>
      <c r="CW396" s="150">
        <v>108.2</v>
      </c>
      <c r="CX396" s="150">
        <v>110.1</v>
      </c>
      <c r="CY396" s="150">
        <v>113.4</v>
      </c>
      <c r="CZ396" s="150">
        <v>115.7</v>
      </c>
      <c r="DA396" s="150">
        <v>115.4</v>
      </c>
      <c r="DB396" s="151">
        <v>114.4</v>
      </c>
      <c r="DC396" s="151">
        <v>113.6</v>
      </c>
      <c r="DD396" s="151">
        <v>115</v>
      </c>
      <c r="DE396" s="151">
        <v>120.6</v>
      </c>
      <c r="DF396" s="151">
        <v>120.5</v>
      </c>
      <c r="DG396" s="151">
        <v>128.4</v>
      </c>
      <c r="DH396" s="151">
        <v>128.30000000000001</v>
      </c>
      <c r="DI396" s="151">
        <v>121.8</v>
      </c>
      <c r="DJ396" s="151">
        <v>121.4</v>
      </c>
      <c r="DK396" s="151">
        <v>121.7</v>
      </c>
      <c r="DL396" s="151">
        <v>121.8</v>
      </c>
      <c r="DM396" s="152">
        <v>126.3</v>
      </c>
      <c r="DN396" s="152">
        <v>126.6</v>
      </c>
      <c r="DO396" s="152">
        <v>130</v>
      </c>
      <c r="DP396" s="152">
        <v>132.30000000000001</v>
      </c>
      <c r="DQ396" s="152">
        <v>134.30000000000001</v>
      </c>
      <c r="DR396" s="152">
        <v>138.4</v>
      </c>
      <c r="DS396" s="152">
        <v>143</v>
      </c>
      <c r="DT396" s="152">
        <v>143.69999999999999</v>
      </c>
      <c r="DU396" s="152">
        <v>151.4</v>
      </c>
      <c r="DV396" s="152">
        <v>152.5</v>
      </c>
      <c r="DW396" s="152">
        <v>155.69999999999999</v>
      </c>
      <c r="DX396" s="152">
        <v>162.6</v>
      </c>
      <c r="DY396" s="152">
        <v>158.30000000000001</v>
      </c>
      <c r="DZ396" s="152">
        <v>157.5</v>
      </c>
      <c r="EA396" s="152">
        <v>157.30000000000001</v>
      </c>
      <c r="EB396" s="152">
        <v>148.6</v>
      </c>
      <c r="EC396" s="152">
        <v>144.4</v>
      </c>
      <c r="ED396" s="152">
        <v>138.6</v>
      </c>
      <c r="EE396" s="152">
        <v>131.30000000000001</v>
      </c>
      <c r="EF396" s="152">
        <v>126.7</v>
      </c>
      <c r="EG396" s="152">
        <v>124</v>
      </c>
      <c r="EH396" s="152">
        <v>123.5</v>
      </c>
      <c r="EI396" s="152">
        <v>127.7</v>
      </c>
      <c r="EJ396" s="152">
        <v>129.1</v>
      </c>
      <c r="EK396" s="152">
        <v>131.1</v>
      </c>
      <c r="EL396" s="152">
        <v>122.1</v>
      </c>
      <c r="EM396" s="152">
        <v>121</v>
      </c>
      <c r="EN396" s="152">
        <v>119.3</v>
      </c>
      <c r="EO396" s="152">
        <v>117.5</v>
      </c>
      <c r="EP396" s="152">
        <v>117.3</v>
      </c>
      <c r="EQ396" s="152">
        <v>114.3</v>
      </c>
      <c r="ER396" s="152">
        <v>114</v>
      </c>
      <c r="ES396" s="152">
        <v>116.7</v>
      </c>
      <c r="ET396" s="152">
        <v>123.2</v>
      </c>
      <c r="EU396" s="152">
        <v>122.2</v>
      </c>
      <c r="EV396" s="152">
        <v>130.4</v>
      </c>
      <c r="EW396" s="152">
        <v>132.80000000000001</v>
      </c>
    </row>
    <row r="397" spans="1:153">
      <c r="A397" s="141" t="s">
        <v>7828</v>
      </c>
      <c r="B397" s="141" t="s">
        <v>7829</v>
      </c>
      <c r="C397" s="142">
        <v>4.2700000000000004E-3</v>
      </c>
      <c r="D397" s="143">
        <v>111.9</v>
      </c>
      <c r="E397" s="143">
        <v>111.7</v>
      </c>
      <c r="F397" s="143">
        <v>117</v>
      </c>
      <c r="G397" s="143">
        <v>115</v>
      </c>
      <c r="H397" s="143">
        <v>116.3</v>
      </c>
      <c r="I397" s="143">
        <v>115.8</v>
      </c>
      <c r="J397" s="143">
        <v>118.9</v>
      </c>
      <c r="K397" s="143">
        <v>118.2</v>
      </c>
      <c r="L397" s="143">
        <v>116.9</v>
      </c>
      <c r="M397" s="143">
        <v>118</v>
      </c>
      <c r="N397" s="143">
        <v>119.1</v>
      </c>
      <c r="O397" s="143">
        <v>118.2</v>
      </c>
      <c r="P397" s="143">
        <v>129.19999999999999</v>
      </c>
      <c r="Q397" s="143">
        <v>130.6</v>
      </c>
      <c r="R397" s="143">
        <v>127.2</v>
      </c>
      <c r="S397" s="143">
        <v>125.9</v>
      </c>
      <c r="T397" s="143">
        <v>126.3</v>
      </c>
      <c r="U397" s="143">
        <v>126.2</v>
      </c>
      <c r="V397" s="143">
        <v>129.6</v>
      </c>
      <c r="W397" s="143">
        <v>129.19999999999999</v>
      </c>
      <c r="X397" s="143">
        <v>126.9</v>
      </c>
      <c r="Y397" s="143">
        <v>127.8</v>
      </c>
      <c r="Z397" s="143">
        <v>127.8</v>
      </c>
      <c r="AA397" s="143">
        <v>128.4</v>
      </c>
      <c r="AB397" s="143">
        <v>128.80000000000001</v>
      </c>
      <c r="AC397" s="143">
        <v>128.80000000000001</v>
      </c>
      <c r="AD397" s="143">
        <v>129.4</v>
      </c>
      <c r="AE397" s="143">
        <v>129.4</v>
      </c>
      <c r="AF397" s="143">
        <v>128.80000000000001</v>
      </c>
      <c r="AG397" s="143">
        <v>129</v>
      </c>
      <c r="AH397" s="143">
        <v>129.69999999999999</v>
      </c>
      <c r="AI397" s="143">
        <v>130.30000000000001</v>
      </c>
      <c r="AJ397" s="143">
        <v>130.30000000000001</v>
      </c>
      <c r="AK397" s="143">
        <v>130.5</v>
      </c>
      <c r="AL397" s="143">
        <v>130.5</v>
      </c>
      <c r="AM397" s="143">
        <v>130.5</v>
      </c>
      <c r="AN397" s="143">
        <v>132.30000000000001</v>
      </c>
      <c r="AO397" s="143">
        <v>132.80000000000001</v>
      </c>
      <c r="AP397" s="143">
        <v>134.4</v>
      </c>
      <c r="AQ397" s="143">
        <v>136</v>
      </c>
      <c r="AR397" s="143">
        <v>139.19999999999999</v>
      </c>
      <c r="AS397" s="143">
        <v>134.9</v>
      </c>
      <c r="AT397" s="143">
        <v>135.19999999999999</v>
      </c>
      <c r="AU397" s="143">
        <v>134.5</v>
      </c>
      <c r="AV397" s="143">
        <v>133.80000000000001</v>
      </c>
      <c r="AW397" s="143">
        <v>133.80000000000001</v>
      </c>
      <c r="AX397" s="143">
        <v>134.1</v>
      </c>
      <c r="AY397" s="143">
        <v>133.4</v>
      </c>
      <c r="AZ397" s="143">
        <v>134.6</v>
      </c>
      <c r="BA397" s="143">
        <v>135.6</v>
      </c>
      <c r="BB397" s="143">
        <v>135.1</v>
      </c>
      <c r="BC397" s="143">
        <v>133.80000000000001</v>
      </c>
      <c r="BD397" s="143">
        <v>133.69999999999999</v>
      </c>
      <c r="BE397" s="143">
        <v>131.6</v>
      </c>
      <c r="BF397" s="143">
        <v>131.1</v>
      </c>
      <c r="BG397" s="143">
        <v>132.19999999999999</v>
      </c>
      <c r="BH397" s="143">
        <v>131.69999999999999</v>
      </c>
      <c r="BI397" s="143">
        <v>130.6</v>
      </c>
      <c r="BJ397" s="143">
        <v>128.5</v>
      </c>
      <c r="BK397" s="144">
        <v>126.9</v>
      </c>
      <c r="BL397" s="143">
        <v>127.6</v>
      </c>
      <c r="BM397" s="143">
        <v>128.5</v>
      </c>
      <c r="BN397" s="143">
        <v>130.5</v>
      </c>
      <c r="BO397" s="143">
        <v>129.4</v>
      </c>
      <c r="BP397" s="143">
        <v>129.9</v>
      </c>
      <c r="BQ397" s="143">
        <v>130.1</v>
      </c>
      <c r="BR397" s="145">
        <v>130.1</v>
      </c>
      <c r="BS397" s="145">
        <v>129.30000000000001</v>
      </c>
      <c r="BT397" s="145">
        <v>129.19999999999999</v>
      </c>
      <c r="BU397" s="145">
        <v>131.5</v>
      </c>
      <c r="BV397" s="145">
        <v>133.30000000000001</v>
      </c>
      <c r="BW397" s="145">
        <v>131.9</v>
      </c>
      <c r="BX397" s="145">
        <v>133.19999999999999</v>
      </c>
      <c r="BY397" s="145">
        <v>132.4</v>
      </c>
      <c r="BZ397" s="143">
        <v>133.4</v>
      </c>
      <c r="CA397" s="143">
        <v>135.9</v>
      </c>
      <c r="CB397" s="143">
        <v>136.69999999999999</v>
      </c>
      <c r="CC397" s="143">
        <v>140</v>
      </c>
      <c r="CD397" s="143">
        <v>143.5</v>
      </c>
      <c r="CE397" s="143">
        <v>144</v>
      </c>
      <c r="CF397" s="143">
        <v>146.80000000000001</v>
      </c>
      <c r="CG397" s="143">
        <v>141.19999999999999</v>
      </c>
      <c r="CH397" s="143">
        <v>142</v>
      </c>
      <c r="CI397" s="143">
        <v>141.5</v>
      </c>
      <c r="CJ397" s="146">
        <v>139.30000000000001</v>
      </c>
      <c r="CK397" s="146">
        <v>134.19999999999999</v>
      </c>
      <c r="CL397" s="146">
        <v>139</v>
      </c>
      <c r="CM397" s="147">
        <v>138</v>
      </c>
      <c r="CN397" s="147">
        <v>141.19999999999999</v>
      </c>
      <c r="CO397" s="147">
        <v>140.69999999999999</v>
      </c>
      <c r="CP397" s="148">
        <v>141</v>
      </c>
      <c r="CQ397" s="149">
        <v>141</v>
      </c>
      <c r="CR397" s="149">
        <v>141</v>
      </c>
      <c r="CS397" s="149">
        <v>138.69999999999999</v>
      </c>
      <c r="CT397" s="149">
        <v>138.69999999999999</v>
      </c>
      <c r="CU397" s="150">
        <v>138.69999999999999</v>
      </c>
      <c r="CV397" s="150">
        <v>138.69999999999999</v>
      </c>
      <c r="CW397" s="150">
        <v>138.69999999999999</v>
      </c>
      <c r="CX397" s="150">
        <v>141</v>
      </c>
      <c r="CY397" s="150">
        <v>137.80000000000001</v>
      </c>
      <c r="CZ397" s="150">
        <v>137.80000000000001</v>
      </c>
      <c r="DA397" s="150">
        <v>137.1</v>
      </c>
      <c r="DB397" s="151">
        <v>137</v>
      </c>
      <c r="DC397" s="151">
        <v>137</v>
      </c>
      <c r="DD397" s="151">
        <v>137.9</v>
      </c>
      <c r="DE397" s="151">
        <v>137.80000000000001</v>
      </c>
      <c r="DF397" s="151">
        <v>140.9</v>
      </c>
      <c r="DG397" s="151">
        <v>140.1</v>
      </c>
      <c r="DH397" s="151">
        <v>140.1</v>
      </c>
      <c r="DI397" s="151">
        <v>140.1</v>
      </c>
      <c r="DJ397" s="151">
        <v>143.9</v>
      </c>
      <c r="DK397" s="151">
        <v>143.9</v>
      </c>
      <c r="DL397" s="151">
        <v>145.5</v>
      </c>
      <c r="DM397" s="152">
        <v>145.5</v>
      </c>
      <c r="DN397" s="152">
        <v>145.5</v>
      </c>
      <c r="DO397" s="152">
        <v>145.5</v>
      </c>
      <c r="DP397" s="152">
        <v>149.9</v>
      </c>
      <c r="DQ397" s="152">
        <v>151</v>
      </c>
      <c r="DR397" s="152">
        <v>151</v>
      </c>
      <c r="DS397" s="152">
        <v>151.69999999999999</v>
      </c>
      <c r="DT397" s="152">
        <v>154.19999999999999</v>
      </c>
      <c r="DU397" s="152">
        <v>163.4</v>
      </c>
      <c r="DV397" s="152">
        <v>162.69999999999999</v>
      </c>
      <c r="DW397" s="152">
        <v>161.5</v>
      </c>
      <c r="DX397" s="152">
        <v>160.69999999999999</v>
      </c>
      <c r="DY397" s="152">
        <v>160.69999999999999</v>
      </c>
      <c r="DZ397" s="152">
        <v>160.69999999999999</v>
      </c>
      <c r="EA397" s="152">
        <v>160.69999999999999</v>
      </c>
      <c r="EB397" s="152">
        <v>159.19999999999999</v>
      </c>
      <c r="EC397" s="152">
        <v>160.69999999999999</v>
      </c>
      <c r="ED397" s="152">
        <v>160.69999999999999</v>
      </c>
      <c r="EE397" s="152">
        <v>160.69999999999999</v>
      </c>
      <c r="EF397" s="152">
        <v>160.69999999999999</v>
      </c>
      <c r="EG397" s="152">
        <v>160.69999999999999</v>
      </c>
      <c r="EH397" s="152">
        <v>160.69999999999999</v>
      </c>
      <c r="EI397" s="152">
        <v>160.69999999999999</v>
      </c>
      <c r="EJ397" s="152">
        <v>160.69999999999999</v>
      </c>
      <c r="EK397" s="152">
        <v>160.69999999999999</v>
      </c>
      <c r="EL397" s="152">
        <v>160.69999999999999</v>
      </c>
      <c r="EM397" s="152">
        <v>159.19999999999999</v>
      </c>
      <c r="EN397" s="152">
        <v>159.9</v>
      </c>
      <c r="EO397" s="152">
        <v>157.69999999999999</v>
      </c>
      <c r="EP397" s="152">
        <v>159.19999999999999</v>
      </c>
      <c r="EQ397" s="152">
        <v>159.19999999999999</v>
      </c>
      <c r="ER397" s="152">
        <v>160.6</v>
      </c>
      <c r="ES397" s="152">
        <v>160.6</v>
      </c>
      <c r="ET397" s="152">
        <v>160.69999999999999</v>
      </c>
      <c r="EU397" s="152">
        <v>155.5</v>
      </c>
      <c r="EV397" s="152">
        <v>155.5</v>
      </c>
      <c r="EW397" s="152">
        <v>154.4</v>
      </c>
    </row>
    <row r="398" spans="1:153">
      <c r="A398" s="141" t="s">
        <v>7830</v>
      </c>
      <c r="B398" s="141" t="s">
        <v>7831</v>
      </c>
      <c r="C398" s="142">
        <v>0.45476</v>
      </c>
      <c r="D398" s="143">
        <v>113.6</v>
      </c>
      <c r="E398" s="143">
        <v>117.2</v>
      </c>
      <c r="F398" s="143">
        <v>121.2</v>
      </c>
      <c r="G398" s="143">
        <v>122.4</v>
      </c>
      <c r="H398" s="143">
        <v>121.5</v>
      </c>
      <c r="I398" s="143">
        <v>123</v>
      </c>
      <c r="J398" s="143">
        <v>122.6</v>
      </c>
      <c r="K398" s="143">
        <v>124.4</v>
      </c>
      <c r="L398" s="143">
        <v>123.2</v>
      </c>
      <c r="M398" s="143">
        <v>121.1</v>
      </c>
      <c r="N398" s="143">
        <v>122.6</v>
      </c>
      <c r="O398" s="143">
        <v>123.2</v>
      </c>
      <c r="P398" s="143">
        <v>124.3</v>
      </c>
      <c r="Q398" s="143">
        <v>123.4</v>
      </c>
      <c r="R398" s="143">
        <v>124.9</v>
      </c>
      <c r="S398" s="143">
        <v>126.1</v>
      </c>
      <c r="T398" s="143">
        <v>125.6</v>
      </c>
      <c r="U398" s="143">
        <v>126.5</v>
      </c>
      <c r="V398" s="143">
        <v>126.1</v>
      </c>
      <c r="W398" s="143">
        <v>127</v>
      </c>
      <c r="X398" s="143">
        <v>126.9</v>
      </c>
      <c r="Y398" s="143">
        <v>126.8</v>
      </c>
      <c r="Z398" s="143">
        <v>126.2</v>
      </c>
      <c r="AA398" s="143">
        <v>127.1</v>
      </c>
      <c r="AB398" s="143">
        <v>128.1</v>
      </c>
      <c r="AC398" s="143">
        <v>130.4</v>
      </c>
      <c r="AD398" s="143">
        <v>130.5</v>
      </c>
      <c r="AE398" s="143">
        <v>129.69999999999999</v>
      </c>
      <c r="AF398" s="143">
        <v>130.1</v>
      </c>
      <c r="AG398" s="143">
        <v>130.1</v>
      </c>
      <c r="AH398" s="143">
        <v>130.6</v>
      </c>
      <c r="AI398" s="143">
        <v>131.19999999999999</v>
      </c>
      <c r="AJ398" s="143">
        <v>131.19999999999999</v>
      </c>
      <c r="AK398" s="143">
        <v>129.5</v>
      </c>
      <c r="AL398" s="143">
        <v>129.6</v>
      </c>
      <c r="AM398" s="143">
        <v>129.1</v>
      </c>
      <c r="AN398" s="143">
        <v>130.5</v>
      </c>
      <c r="AO398" s="143">
        <v>132.1</v>
      </c>
      <c r="AP398" s="143">
        <v>132.19999999999999</v>
      </c>
      <c r="AQ398" s="143">
        <v>132.1</v>
      </c>
      <c r="AR398" s="143">
        <v>132</v>
      </c>
      <c r="AS398" s="143">
        <v>132.5</v>
      </c>
      <c r="AT398" s="143">
        <v>131.6</v>
      </c>
      <c r="AU398" s="143">
        <v>131.4</v>
      </c>
      <c r="AV398" s="143">
        <v>131</v>
      </c>
      <c r="AW398" s="143">
        <v>131.80000000000001</v>
      </c>
      <c r="AX398" s="143">
        <v>133.1</v>
      </c>
      <c r="AY398" s="143">
        <v>131.5</v>
      </c>
      <c r="AZ398" s="143">
        <v>130.5</v>
      </c>
      <c r="BA398" s="143">
        <v>129.6</v>
      </c>
      <c r="BB398" s="143">
        <v>128.69999999999999</v>
      </c>
      <c r="BC398" s="143">
        <v>127.3</v>
      </c>
      <c r="BD398" s="143">
        <v>126</v>
      </c>
      <c r="BE398" s="143">
        <v>124.5</v>
      </c>
      <c r="BF398" s="143">
        <v>125.5</v>
      </c>
      <c r="BG398" s="143">
        <v>125.4</v>
      </c>
      <c r="BH398" s="143">
        <v>124</v>
      </c>
      <c r="BI398" s="143">
        <v>124.3</v>
      </c>
      <c r="BJ398" s="143">
        <v>123.4</v>
      </c>
      <c r="BK398" s="144">
        <v>124.4</v>
      </c>
      <c r="BL398" s="143">
        <v>125.1</v>
      </c>
      <c r="BM398" s="143">
        <v>124.7</v>
      </c>
      <c r="BN398" s="143">
        <v>123.3</v>
      </c>
      <c r="BO398" s="143">
        <v>121.2</v>
      </c>
      <c r="BP398" s="143">
        <v>122.7</v>
      </c>
      <c r="BQ398" s="143">
        <v>122.4</v>
      </c>
      <c r="BR398" s="145">
        <v>122.8</v>
      </c>
      <c r="BS398" s="145">
        <v>122.6</v>
      </c>
      <c r="BT398" s="145">
        <v>122.1</v>
      </c>
      <c r="BU398" s="145">
        <v>123.5</v>
      </c>
      <c r="BV398" s="145">
        <v>125.4</v>
      </c>
      <c r="BW398" s="145">
        <v>125.7</v>
      </c>
      <c r="BX398" s="145">
        <v>125.1</v>
      </c>
      <c r="BY398" s="145">
        <v>127.9</v>
      </c>
      <c r="BZ398" s="143">
        <v>127.5</v>
      </c>
      <c r="CA398" s="143">
        <v>128.80000000000001</v>
      </c>
      <c r="CB398" s="143">
        <v>129.1</v>
      </c>
      <c r="CC398" s="143">
        <v>128.80000000000001</v>
      </c>
      <c r="CD398" s="143">
        <v>129</v>
      </c>
      <c r="CE398" s="143">
        <v>130.9</v>
      </c>
      <c r="CF398" s="143">
        <v>131.30000000000001</v>
      </c>
      <c r="CG398" s="143">
        <v>131.30000000000001</v>
      </c>
      <c r="CH398" s="143">
        <v>131.80000000000001</v>
      </c>
      <c r="CI398" s="143">
        <v>133.19999999999999</v>
      </c>
      <c r="CJ398" s="146">
        <v>133.19999999999999</v>
      </c>
      <c r="CK398" s="146">
        <v>134</v>
      </c>
      <c r="CL398" s="146">
        <v>134.6</v>
      </c>
      <c r="CM398" s="147">
        <v>135.80000000000001</v>
      </c>
      <c r="CN398" s="147">
        <v>135</v>
      </c>
      <c r="CO398" s="147">
        <v>135.80000000000001</v>
      </c>
      <c r="CP398" s="148">
        <v>135.19999999999999</v>
      </c>
      <c r="CQ398" s="149">
        <v>136.69999999999999</v>
      </c>
      <c r="CR398" s="149">
        <v>137.69999999999999</v>
      </c>
      <c r="CS398" s="149">
        <v>136.69999999999999</v>
      </c>
      <c r="CT398" s="149">
        <v>136.69999999999999</v>
      </c>
      <c r="CU398" s="150">
        <v>138.19999999999999</v>
      </c>
      <c r="CV398" s="150">
        <v>138.1</v>
      </c>
      <c r="CW398" s="150">
        <v>139.30000000000001</v>
      </c>
      <c r="CX398" s="150">
        <v>139.1</v>
      </c>
      <c r="CY398" s="150">
        <v>139.80000000000001</v>
      </c>
      <c r="CZ398" s="150">
        <v>140</v>
      </c>
      <c r="DA398" s="150">
        <v>141.19999999999999</v>
      </c>
      <c r="DB398" s="151">
        <v>141.19999999999999</v>
      </c>
      <c r="DC398" s="151">
        <v>140.80000000000001</v>
      </c>
      <c r="DD398" s="151">
        <v>141.6</v>
      </c>
      <c r="DE398" s="151">
        <v>141.30000000000001</v>
      </c>
      <c r="DF398" s="151">
        <v>141.6</v>
      </c>
      <c r="DG398" s="151">
        <v>142</v>
      </c>
      <c r="DH398" s="151">
        <v>146</v>
      </c>
      <c r="DI398" s="151">
        <v>149.5</v>
      </c>
      <c r="DJ398" s="151">
        <v>146.6</v>
      </c>
      <c r="DK398" s="151">
        <v>146.6</v>
      </c>
      <c r="DL398" s="151">
        <v>146.9</v>
      </c>
      <c r="DM398" s="152">
        <v>145.80000000000001</v>
      </c>
      <c r="DN398" s="152">
        <v>147.1</v>
      </c>
      <c r="DO398" s="152">
        <v>148.19999999999999</v>
      </c>
      <c r="DP398" s="152">
        <v>152.4</v>
      </c>
      <c r="DQ398" s="152">
        <v>155.5</v>
      </c>
      <c r="DR398" s="152">
        <v>153.6</v>
      </c>
      <c r="DS398" s="152">
        <v>156.30000000000001</v>
      </c>
      <c r="DT398" s="152">
        <v>160.69999999999999</v>
      </c>
      <c r="DU398" s="152">
        <v>161.19999999999999</v>
      </c>
      <c r="DV398" s="152">
        <v>169.5</v>
      </c>
      <c r="DW398" s="152">
        <v>171</v>
      </c>
      <c r="DX398" s="152">
        <v>171.5</v>
      </c>
      <c r="DY398" s="152">
        <v>171.6</v>
      </c>
      <c r="DZ398" s="152">
        <v>172</v>
      </c>
      <c r="EA398" s="152">
        <v>170.4</v>
      </c>
      <c r="EB398" s="152">
        <v>169.6</v>
      </c>
      <c r="EC398" s="152">
        <v>169.7</v>
      </c>
      <c r="ED398" s="152">
        <v>169.6</v>
      </c>
      <c r="EE398" s="152">
        <v>170.6</v>
      </c>
      <c r="EF398" s="152">
        <v>170.8</v>
      </c>
      <c r="EG398" s="152">
        <v>170.1</v>
      </c>
      <c r="EH398" s="152">
        <v>170.2</v>
      </c>
      <c r="EI398" s="152">
        <v>168.6</v>
      </c>
      <c r="EJ398" s="152">
        <v>167.8</v>
      </c>
      <c r="EK398" s="152">
        <v>167.9</v>
      </c>
      <c r="EL398" s="152">
        <v>170.5</v>
      </c>
      <c r="EM398" s="152">
        <v>170.4</v>
      </c>
      <c r="EN398" s="152">
        <v>169.3</v>
      </c>
      <c r="EO398" s="152">
        <v>168.4</v>
      </c>
      <c r="EP398" s="152">
        <v>169.7</v>
      </c>
      <c r="EQ398" s="152">
        <v>171.6</v>
      </c>
      <c r="ER398" s="152">
        <v>172</v>
      </c>
      <c r="ES398" s="152">
        <v>171.7</v>
      </c>
      <c r="ET398" s="152">
        <v>170.3</v>
      </c>
      <c r="EU398" s="152">
        <v>170.5</v>
      </c>
      <c r="EV398" s="152">
        <v>169.2</v>
      </c>
      <c r="EW398" s="152">
        <v>168.6</v>
      </c>
    </row>
    <row r="399" spans="1:153">
      <c r="A399" s="141" t="s">
        <v>7832</v>
      </c>
      <c r="B399" s="141" t="s">
        <v>7833</v>
      </c>
      <c r="C399" s="142">
        <v>4.0930000000000001E-2</v>
      </c>
      <c r="D399" s="143">
        <v>120.7</v>
      </c>
      <c r="E399" s="143">
        <v>121.2</v>
      </c>
      <c r="F399" s="143">
        <v>126.8</v>
      </c>
      <c r="G399" s="143">
        <v>132.1</v>
      </c>
      <c r="H399" s="143">
        <v>134.9</v>
      </c>
      <c r="I399" s="143">
        <v>138.19999999999999</v>
      </c>
      <c r="J399" s="143">
        <v>138.5</v>
      </c>
      <c r="K399" s="143">
        <v>138.80000000000001</v>
      </c>
      <c r="L399" s="143">
        <v>139.4</v>
      </c>
      <c r="M399" s="143">
        <v>139.1</v>
      </c>
      <c r="N399" s="143">
        <v>139.5</v>
      </c>
      <c r="O399" s="143">
        <v>137.69999999999999</v>
      </c>
      <c r="P399" s="143">
        <v>137.30000000000001</v>
      </c>
      <c r="Q399" s="143">
        <v>135</v>
      </c>
      <c r="R399" s="143">
        <v>133.6</v>
      </c>
      <c r="S399" s="143">
        <v>134.30000000000001</v>
      </c>
      <c r="T399" s="143">
        <v>133.6</v>
      </c>
      <c r="U399" s="143">
        <v>133.19999999999999</v>
      </c>
      <c r="V399" s="143">
        <v>130.5</v>
      </c>
      <c r="W399" s="143">
        <v>130.1</v>
      </c>
      <c r="X399" s="143">
        <v>130.1</v>
      </c>
      <c r="Y399" s="143">
        <v>130.19999999999999</v>
      </c>
      <c r="Z399" s="143">
        <v>132.19999999999999</v>
      </c>
      <c r="AA399" s="143">
        <v>132.1</v>
      </c>
      <c r="AB399" s="143">
        <v>132</v>
      </c>
      <c r="AC399" s="143">
        <v>133.4</v>
      </c>
      <c r="AD399" s="143">
        <v>134</v>
      </c>
      <c r="AE399" s="143">
        <v>134.69999999999999</v>
      </c>
      <c r="AF399" s="143">
        <v>132.30000000000001</v>
      </c>
      <c r="AG399" s="143">
        <v>133.1</v>
      </c>
      <c r="AH399" s="143">
        <v>132.9</v>
      </c>
      <c r="AI399" s="143">
        <v>134.30000000000001</v>
      </c>
      <c r="AJ399" s="143">
        <v>135.1</v>
      </c>
      <c r="AK399" s="143">
        <v>134.30000000000001</v>
      </c>
      <c r="AL399" s="143">
        <v>133.4</v>
      </c>
      <c r="AM399" s="143">
        <v>135.4</v>
      </c>
      <c r="AN399" s="143">
        <v>135.6</v>
      </c>
      <c r="AO399" s="143">
        <v>136.19999999999999</v>
      </c>
      <c r="AP399" s="143">
        <v>136.1</v>
      </c>
      <c r="AQ399" s="143">
        <v>135.9</v>
      </c>
      <c r="AR399" s="143">
        <v>135</v>
      </c>
      <c r="AS399" s="143">
        <v>135.80000000000001</v>
      </c>
      <c r="AT399" s="143">
        <v>135.80000000000001</v>
      </c>
      <c r="AU399" s="143">
        <v>135.9</v>
      </c>
      <c r="AV399" s="143">
        <v>134.30000000000001</v>
      </c>
      <c r="AW399" s="143">
        <v>133.80000000000001</v>
      </c>
      <c r="AX399" s="143">
        <v>134.5</v>
      </c>
      <c r="AY399" s="143">
        <v>134.4</v>
      </c>
      <c r="AZ399" s="143">
        <v>133</v>
      </c>
      <c r="BA399" s="143">
        <v>134.19999999999999</v>
      </c>
      <c r="BB399" s="143">
        <v>133.30000000000001</v>
      </c>
      <c r="BC399" s="143">
        <v>132</v>
      </c>
      <c r="BD399" s="143">
        <v>131.1</v>
      </c>
      <c r="BE399" s="143">
        <v>131.1</v>
      </c>
      <c r="BF399" s="143">
        <v>126.4</v>
      </c>
      <c r="BG399" s="143">
        <v>126.4</v>
      </c>
      <c r="BH399" s="143">
        <v>128.9</v>
      </c>
      <c r="BI399" s="143">
        <v>126.9</v>
      </c>
      <c r="BJ399" s="143">
        <v>127.9</v>
      </c>
      <c r="BK399" s="144">
        <v>124.3</v>
      </c>
      <c r="BL399" s="143">
        <v>125.8</v>
      </c>
      <c r="BM399" s="143">
        <v>125</v>
      </c>
      <c r="BN399" s="143">
        <v>125.3</v>
      </c>
      <c r="BO399" s="143">
        <v>124.7</v>
      </c>
      <c r="BP399" s="143">
        <v>124.1</v>
      </c>
      <c r="BQ399" s="143">
        <v>123.5</v>
      </c>
      <c r="BR399" s="145">
        <v>124</v>
      </c>
      <c r="BS399" s="145">
        <v>124.5</v>
      </c>
      <c r="BT399" s="145">
        <v>125.2</v>
      </c>
      <c r="BU399" s="145">
        <v>123.6</v>
      </c>
      <c r="BV399" s="145">
        <v>129.30000000000001</v>
      </c>
      <c r="BW399" s="145">
        <v>130</v>
      </c>
      <c r="BX399" s="145">
        <v>131.80000000000001</v>
      </c>
      <c r="BY399" s="145">
        <v>134.1</v>
      </c>
      <c r="BZ399" s="143">
        <v>134.6</v>
      </c>
      <c r="CA399" s="143">
        <v>135.5</v>
      </c>
      <c r="CB399" s="143">
        <v>135</v>
      </c>
      <c r="CC399" s="143">
        <v>140.30000000000001</v>
      </c>
      <c r="CD399" s="143">
        <v>147.4</v>
      </c>
      <c r="CE399" s="143">
        <v>150</v>
      </c>
      <c r="CF399" s="143">
        <v>150.19999999999999</v>
      </c>
      <c r="CG399" s="143">
        <v>150.80000000000001</v>
      </c>
      <c r="CH399" s="143">
        <v>149.6</v>
      </c>
      <c r="CI399" s="143">
        <v>148.69999999999999</v>
      </c>
      <c r="CJ399" s="146">
        <v>149.30000000000001</v>
      </c>
      <c r="CK399" s="146">
        <v>149.5</v>
      </c>
      <c r="CL399" s="146">
        <v>150.30000000000001</v>
      </c>
      <c r="CM399" s="147">
        <v>148.69999999999999</v>
      </c>
      <c r="CN399" s="147">
        <v>145.9</v>
      </c>
      <c r="CO399" s="147">
        <v>145</v>
      </c>
      <c r="CP399" s="148">
        <v>146.1</v>
      </c>
      <c r="CQ399" s="149">
        <v>144.80000000000001</v>
      </c>
      <c r="CR399" s="149">
        <v>144.6</v>
      </c>
      <c r="CS399" s="149">
        <v>141.5</v>
      </c>
      <c r="CT399" s="149">
        <v>139</v>
      </c>
      <c r="CU399" s="150">
        <v>140.19999999999999</v>
      </c>
      <c r="CV399" s="150">
        <v>141.1</v>
      </c>
      <c r="CW399" s="150">
        <v>140.80000000000001</v>
      </c>
      <c r="CX399" s="150">
        <v>139.69999999999999</v>
      </c>
      <c r="CY399" s="150">
        <v>139</v>
      </c>
      <c r="CZ399" s="150">
        <v>139</v>
      </c>
      <c r="DA399" s="150">
        <v>139.6</v>
      </c>
      <c r="DB399" s="151">
        <v>139.80000000000001</v>
      </c>
      <c r="DC399" s="151">
        <v>138.80000000000001</v>
      </c>
      <c r="DD399" s="151">
        <v>137.9</v>
      </c>
      <c r="DE399" s="151">
        <v>131.80000000000001</v>
      </c>
      <c r="DF399" s="151">
        <v>132.9</v>
      </c>
      <c r="DG399" s="151">
        <v>136.1</v>
      </c>
      <c r="DH399" s="151">
        <v>137</v>
      </c>
      <c r="DI399" s="151">
        <v>144.1</v>
      </c>
      <c r="DJ399" s="151">
        <v>144.1</v>
      </c>
      <c r="DK399" s="151">
        <v>147.19999999999999</v>
      </c>
      <c r="DL399" s="151">
        <v>151.9</v>
      </c>
      <c r="DM399" s="152">
        <v>152.5</v>
      </c>
      <c r="DN399" s="152">
        <v>154.1</v>
      </c>
      <c r="DO399" s="152">
        <v>157.30000000000001</v>
      </c>
      <c r="DP399" s="152">
        <v>159.5</v>
      </c>
      <c r="DQ399" s="152">
        <v>164.8</v>
      </c>
      <c r="DR399" s="152">
        <v>164.9</v>
      </c>
      <c r="DS399" s="152">
        <v>166.6</v>
      </c>
      <c r="DT399" s="152">
        <v>168.1</v>
      </c>
      <c r="DU399" s="152">
        <v>168</v>
      </c>
      <c r="DV399" s="152">
        <v>167.1</v>
      </c>
      <c r="DW399" s="152">
        <v>167.6</v>
      </c>
      <c r="DX399" s="152">
        <v>168</v>
      </c>
      <c r="DY399" s="152">
        <v>164.7</v>
      </c>
      <c r="DZ399" s="152">
        <v>165.1</v>
      </c>
      <c r="EA399" s="152">
        <v>167.4</v>
      </c>
      <c r="EB399" s="152">
        <v>161.80000000000001</v>
      </c>
      <c r="EC399" s="152">
        <v>161.6</v>
      </c>
      <c r="ED399" s="152">
        <v>160.80000000000001</v>
      </c>
      <c r="EE399" s="152">
        <v>152.69999999999999</v>
      </c>
      <c r="EF399" s="152">
        <v>151.80000000000001</v>
      </c>
      <c r="EG399" s="152">
        <v>151.6</v>
      </c>
      <c r="EH399" s="152">
        <v>152.5</v>
      </c>
      <c r="EI399" s="152">
        <v>151.30000000000001</v>
      </c>
      <c r="EJ399" s="152">
        <v>151.30000000000001</v>
      </c>
      <c r="EK399" s="152">
        <v>147.9</v>
      </c>
      <c r="EL399" s="152">
        <v>154</v>
      </c>
      <c r="EM399" s="152">
        <v>157</v>
      </c>
      <c r="EN399" s="152">
        <v>157.4</v>
      </c>
      <c r="EO399" s="152">
        <v>159.69999999999999</v>
      </c>
      <c r="EP399" s="152">
        <v>162</v>
      </c>
      <c r="EQ399" s="152">
        <v>163</v>
      </c>
      <c r="ER399" s="152">
        <v>163.80000000000001</v>
      </c>
      <c r="ES399" s="152">
        <v>163.4</v>
      </c>
      <c r="ET399" s="152">
        <v>163.19999999999999</v>
      </c>
      <c r="EU399" s="152">
        <v>163.19999999999999</v>
      </c>
      <c r="EV399" s="152">
        <v>162.5</v>
      </c>
      <c r="EW399" s="152">
        <v>163.30000000000001</v>
      </c>
    </row>
    <row r="400" spans="1:153">
      <c r="A400" s="141" t="s">
        <v>7834</v>
      </c>
      <c r="B400" s="141" t="s">
        <v>7835</v>
      </c>
      <c r="C400" s="142">
        <v>4.3830000000000001E-2</v>
      </c>
      <c r="D400" s="143">
        <v>107.7</v>
      </c>
      <c r="E400" s="143">
        <v>114.9</v>
      </c>
      <c r="F400" s="143">
        <v>114.6</v>
      </c>
      <c r="G400" s="143">
        <v>116.6</v>
      </c>
      <c r="H400" s="143">
        <v>113.2</v>
      </c>
      <c r="I400" s="143">
        <v>118.8</v>
      </c>
      <c r="J400" s="143">
        <v>125.1</v>
      </c>
      <c r="K400" s="143">
        <v>128.6</v>
      </c>
      <c r="L400" s="143">
        <v>128.1</v>
      </c>
      <c r="M400" s="143">
        <v>127.6</v>
      </c>
      <c r="N400" s="143">
        <v>125.7</v>
      </c>
      <c r="O400" s="143">
        <v>122</v>
      </c>
      <c r="P400" s="143">
        <v>114.2</v>
      </c>
      <c r="Q400" s="143">
        <v>112.4</v>
      </c>
      <c r="R400" s="143">
        <v>114.7</v>
      </c>
      <c r="S400" s="143">
        <v>115</v>
      </c>
      <c r="T400" s="143">
        <v>114.4</v>
      </c>
      <c r="U400" s="143">
        <v>115.1</v>
      </c>
      <c r="V400" s="143">
        <v>118.4</v>
      </c>
      <c r="W400" s="143">
        <v>119.6</v>
      </c>
      <c r="X400" s="143">
        <v>116.8</v>
      </c>
      <c r="Y400" s="143">
        <v>116.7</v>
      </c>
      <c r="Z400" s="143">
        <v>115.7</v>
      </c>
      <c r="AA400" s="143">
        <v>114.8</v>
      </c>
      <c r="AB400" s="143">
        <v>114.3</v>
      </c>
      <c r="AC400" s="143">
        <v>113.9</v>
      </c>
      <c r="AD400" s="143">
        <v>109</v>
      </c>
      <c r="AE400" s="143">
        <v>110.5</v>
      </c>
      <c r="AF400" s="143">
        <v>110.6</v>
      </c>
      <c r="AG400" s="143">
        <v>112.8</v>
      </c>
      <c r="AH400" s="143">
        <v>112.6</v>
      </c>
      <c r="AI400" s="143">
        <v>114.3</v>
      </c>
      <c r="AJ400" s="143">
        <v>114.8</v>
      </c>
      <c r="AK400" s="143">
        <v>115.9</v>
      </c>
      <c r="AL400" s="143">
        <v>116.1</v>
      </c>
      <c r="AM400" s="143">
        <v>115.6</v>
      </c>
      <c r="AN400" s="143">
        <v>110.9</v>
      </c>
      <c r="AO400" s="143">
        <v>107.8</v>
      </c>
      <c r="AP400" s="143">
        <v>89.9</v>
      </c>
      <c r="AQ400" s="143">
        <v>92.6</v>
      </c>
      <c r="AR400" s="143">
        <v>90.5</v>
      </c>
      <c r="AS400" s="143">
        <v>89.4</v>
      </c>
      <c r="AT400" s="143">
        <v>90.5</v>
      </c>
      <c r="AU400" s="143">
        <v>90.7</v>
      </c>
      <c r="AV400" s="143">
        <v>93.9</v>
      </c>
      <c r="AW400" s="143">
        <v>90.7</v>
      </c>
      <c r="AX400" s="143">
        <v>90.7</v>
      </c>
      <c r="AY400" s="143">
        <v>90.7</v>
      </c>
      <c r="AZ400" s="143">
        <v>90.7</v>
      </c>
      <c r="BA400" s="143">
        <v>90.7</v>
      </c>
      <c r="BB400" s="143">
        <v>90.7</v>
      </c>
      <c r="BC400" s="143">
        <v>90.7</v>
      </c>
      <c r="BD400" s="143">
        <v>90.7</v>
      </c>
      <c r="BE400" s="143">
        <v>89.1</v>
      </c>
      <c r="BF400" s="143">
        <v>86.4</v>
      </c>
      <c r="BG400" s="143">
        <v>85.4</v>
      </c>
      <c r="BH400" s="143">
        <v>74.8</v>
      </c>
      <c r="BI400" s="143">
        <v>79.7</v>
      </c>
      <c r="BJ400" s="143">
        <v>80.3</v>
      </c>
      <c r="BK400" s="144">
        <v>80.3</v>
      </c>
      <c r="BL400" s="143">
        <v>80.3</v>
      </c>
      <c r="BM400" s="143">
        <v>80.3</v>
      </c>
      <c r="BN400" s="143">
        <v>80.3</v>
      </c>
      <c r="BO400" s="143">
        <v>80.3</v>
      </c>
      <c r="BP400" s="143">
        <v>83.1</v>
      </c>
      <c r="BQ400" s="143">
        <v>84.4</v>
      </c>
      <c r="BR400" s="145">
        <v>85.4</v>
      </c>
      <c r="BS400" s="145">
        <v>85.4</v>
      </c>
      <c r="BT400" s="145">
        <v>86.5</v>
      </c>
      <c r="BU400" s="145">
        <v>88.6</v>
      </c>
      <c r="BV400" s="145">
        <v>88.6</v>
      </c>
      <c r="BW400" s="145">
        <v>88.6</v>
      </c>
      <c r="BX400" s="145">
        <v>85</v>
      </c>
      <c r="BY400" s="145">
        <v>85</v>
      </c>
      <c r="BZ400" s="143">
        <v>85</v>
      </c>
      <c r="CA400" s="143">
        <v>85</v>
      </c>
      <c r="CB400" s="143">
        <v>83.6</v>
      </c>
      <c r="CC400" s="143">
        <v>85.2</v>
      </c>
      <c r="CD400" s="143">
        <v>97</v>
      </c>
      <c r="CE400" s="143">
        <v>97</v>
      </c>
      <c r="CF400" s="143">
        <v>99.1</v>
      </c>
      <c r="CG400" s="143">
        <v>100</v>
      </c>
      <c r="CH400" s="143">
        <v>100.1</v>
      </c>
      <c r="CI400" s="143">
        <v>100.3</v>
      </c>
      <c r="CJ400" s="146">
        <v>100.3</v>
      </c>
      <c r="CK400" s="146">
        <v>100.7</v>
      </c>
      <c r="CL400" s="146">
        <v>99.3</v>
      </c>
      <c r="CM400" s="147">
        <v>96.8</v>
      </c>
      <c r="CN400" s="147">
        <v>95.2</v>
      </c>
      <c r="CO400" s="147">
        <v>95.2</v>
      </c>
      <c r="CP400" s="148">
        <v>96.9</v>
      </c>
      <c r="CQ400" s="149">
        <v>98.2</v>
      </c>
      <c r="CR400" s="149">
        <v>98.2</v>
      </c>
      <c r="CS400" s="149">
        <v>90.7</v>
      </c>
      <c r="CT400" s="149">
        <v>90.7</v>
      </c>
      <c r="CU400" s="150">
        <v>90.7</v>
      </c>
      <c r="CV400" s="150">
        <v>97.9</v>
      </c>
      <c r="CW400" s="150">
        <v>96.7</v>
      </c>
      <c r="CX400" s="150">
        <v>92.4</v>
      </c>
      <c r="CY400" s="150">
        <v>88.8</v>
      </c>
      <c r="CZ400" s="150">
        <v>88.8</v>
      </c>
      <c r="DA400" s="150">
        <v>89.9</v>
      </c>
      <c r="DB400" s="151">
        <v>85</v>
      </c>
      <c r="DC400" s="151">
        <v>86.1</v>
      </c>
      <c r="DD400" s="151">
        <v>93.3</v>
      </c>
      <c r="DE400" s="151">
        <v>91.5</v>
      </c>
      <c r="DF400" s="151">
        <v>93.2</v>
      </c>
      <c r="DG400" s="151">
        <v>95</v>
      </c>
      <c r="DH400" s="151">
        <v>97.3</v>
      </c>
      <c r="DI400" s="151">
        <v>102</v>
      </c>
      <c r="DJ400" s="151">
        <v>106.2</v>
      </c>
      <c r="DK400" s="151">
        <v>119</v>
      </c>
      <c r="DL400" s="151">
        <v>131.6</v>
      </c>
      <c r="DM400" s="152">
        <v>128.4</v>
      </c>
      <c r="DN400" s="152">
        <v>133.1</v>
      </c>
      <c r="DO400" s="152">
        <v>133.6</v>
      </c>
      <c r="DP400" s="152">
        <v>137.6</v>
      </c>
      <c r="DQ400" s="152">
        <v>157.6</v>
      </c>
      <c r="DR400" s="152">
        <v>173.1</v>
      </c>
      <c r="DS400" s="152">
        <v>175.8</v>
      </c>
      <c r="DT400" s="152">
        <v>181.8</v>
      </c>
      <c r="DU400" s="152">
        <v>181.8</v>
      </c>
      <c r="DV400" s="152">
        <v>194.5</v>
      </c>
      <c r="DW400" s="152">
        <v>203.1</v>
      </c>
      <c r="DX400" s="152">
        <v>205.9</v>
      </c>
      <c r="DY400" s="152">
        <v>216.5</v>
      </c>
      <c r="DZ400" s="152">
        <v>220</v>
      </c>
      <c r="EA400" s="152">
        <v>235</v>
      </c>
      <c r="EB400" s="152">
        <v>235.5</v>
      </c>
      <c r="EC400" s="152">
        <v>223</v>
      </c>
      <c r="ED400" s="152">
        <v>218</v>
      </c>
      <c r="EE400" s="152">
        <v>222</v>
      </c>
      <c r="EF400" s="152">
        <v>214.4</v>
      </c>
      <c r="EG400" s="152">
        <v>198.6</v>
      </c>
      <c r="EH400" s="152">
        <v>194.8</v>
      </c>
      <c r="EI400" s="152">
        <v>192.4</v>
      </c>
      <c r="EJ400" s="152">
        <v>190.4</v>
      </c>
      <c r="EK400" s="152">
        <v>175.5</v>
      </c>
      <c r="EL400" s="152">
        <v>182.6</v>
      </c>
      <c r="EM400" s="152">
        <v>188.7</v>
      </c>
      <c r="EN400" s="152">
        <v>180.5</v>
      </c>
      <c r="EO400" s="152">
        <v>168.1</v>
      </c>
      <c r="EP400" s="152">
        <v>177.5</v>
      </c>
      <c r="EQ400" s="152">
        <v>175</v>
      </c>
      <c r="ER400" s="152">
        <v>167.1</v>
      </c>
      <c r="ES400" s="152">
        <v>167</v>
      </c>
      <c r="ET400" s="152">
        <v>176.5</v>
      </c>
      <c r="EU400" s="152">
        <v>174.7</v>
      </c>
      <c r="EV400" s="152">
        <v>178.5</v>
      </c>
      <c r="EW400" s="152">
        <v>173.3</v>
      </c>
    </row>
    <row r="401" spans="1:153">
      <c r="A401" s="141" t="s">
        <v>7836</v>
      </c>
      <c r="B401" s="141" t="s">
        <v>7837</v>
      </c>
      <c r="C401" s="142">
        <v>2.1160000000000002E-2</v>
      </c>
      <c r="D401" s="143">
        <v>110.8</v>
      </c>
      <c r="E401" s="143">
        <v>115.5</v>
      </c>
      <c r="F401" s="143">
        <v>113.8</v>
      </c>
      <c r="G401" s="143">
        <v>118</v>
      </c>
      <c r="H401" s="143">
        <v>120.6</v>
      </c>
      <c r="I401" s="143">
        <v>126.6</v>
      </c>
      <c r="J401" s="143">
        <v>130.80000000000001</v>
      </c>
      <c r="K401" s="143">
        <v>133.5</v>
      </c>
      <c r="L401" s="143">
        <v>130.30000000000001</v>
      </c>
      <c r="M401" s="143">
        <v>131.9</v>
      </c>
      <c r="N401" s="143">
        <v>123.1</v>
      </c>
      <c r="O401" s="143">
        <v>126.4</v>
      </c>
      <c r="P401" s="143">
        <v>126.9</v>
      </c>
      <c r="Q401" s="143">
        <v>126</v>
      </c>
      <c r="R401" s="143">
        <v>127.8</v>
      </c>
      <c r="S401" s="143">
        <v>126.5</v>
      </c>
      <c r="T401" s="143">
        <v>124.5</v>
      </c>
      <c r="U401" s="143">
        <v>125.5</v>
      </c>
      <c r="V401" s="143">
        <v>123.2</v>
      </c>
      <c r="W401" s="143">
        <v>124.6</v>
      </c>
      <c r="X401" s="143">
        <v>124.9</v>
      </c>
      <c r="Y401" s="143">
        <v>125.8</v>
      </c>
      <c r="Z401" s="143">
        <v>124.1</v>
      </c>
      <c r="AA401" s="143">
        <v>124.5</v>
      </c>
      <c r="AB401" s="143">
        <v>125.4</v>
      </c>
      <c r="AC401" s="143">
        <v>128.4</v>
      </c>
      <c r="AD401" s="143">
        <v>126.9</v>
      </c>
      <c r="AE401" s="143">
        <v>126.5</v>
      </c>
      <c r="AF401" s="143">
        <v>126.5</v>
      </c>
      <c r="AG401" s="143">
        <v>124.3</v>
      </c>
      <c r="AH401" s="143">
        <v>126.4</v>
      </c>
      <c r="AI401" s="143">
        <v>127</v>
      </c>
      <c r="AJ401" s="143">
        <v>127.7</v>
      </c>
      <c r="AK401" s="143">
        <v>127.7</v>
      </c>
      <c r="AL401" s="143">
        <v>126.2</v>
      </c>
      <c r="AM401" s="143">
        <v>127.3</v>
      </c>
      <c r="AN401" s="143">
        <v>126.3</v>
      </c>
      <c r="AO401" s="143">
        <v>121</v>
      </c>
      <c r="AP401" s="143">
        <v>119.3</v>
      </c>
      <c r="AQ401" s="143">
        <v>121.9</v>
      </c>
      <c r="AR401" s="143">
        <v>121.4</v>
      </c>
      <c r="AS401" s="143">
        <v>119.7</v>
      </c>
      <c r="AT401" s="143">
        <v>120.5</v>
      </c>
      <c r="AU401" s="143">
        <v>121</v>
      </c>
      <c r="AV401" s="143">
        <v>120.1</v>
      </c>
      <c r="AW401" s="143">
        <v>120.8</v>
      </c>
      <c r="AX401" s="143">
        <v>119.2</v>
      </c>
      <c r="AY401" s="143">
        <v>119.6</v>
      </c>
      <c r="AZ401" s="143">
        <v>118.5</v>
      </c>
      <c r="BA401" s="143">
        <v>118.1</v>
      </c>
      <c r="BB401" s="143">
        <v>119</v>
      </c>
      <c r="BC401" s="143">
        <v>119.7</v>
      </c>
      <c r="BD401" s="143">
        <v>119.5</v>
      </c>
      <c r="BE401" s="143">
        <v>117.6</v>
      </c>
      <c r="BF401" s="143">
        <v>108</v>
      </c>
      <c r="BG401" s="143">
        <v>101</v>
      </c>
      <c r="BH401" s="143">
        <v>97.5</v>
      </c>
      <c r="BI401" s="143">
        <v>95.9</v>
      </c>
      <c r="BJ401" s="143">
        <v>96.6</v>
      </c>
      <c r="BK401" s="144">
        <v>97.6</v>
      </c>
      <c r="BL401" s="143">
        <v>103.7</v>
      </c>
      <c r="BM401" s="143">
        <v>103.7</v>
      </c>
      <c r="BN401" s="143">
        <v>103.1</v>
      </c>
      <c r="BO401" s="143">
        <v>104.6</v>
      </c>
      <c r="BP401" s="143">
        <v>104.1</v>
      </c>
      <c r="BQ401" s="143">
        <v>103.4</v>
      </c>
      <c r="BR401" s="145">
        <v>102.7</v>
      </c>
      <c r="BS401" s="145">
        <v>105.8</v>
      </c>
      <c r="BT401" s="145">
        <v>112.9</v>
      </c>
      <c r="BU401" s="145">
        <v>114.6</v>
      </c>
      <c r="BV401" s="145">
        <v>115</v>
      </c>
      <c r="BW401" s="145">
        <v>112.8</v>
      </c>
      <c r="BX401" s="145">
        <v>115.7</v>
      </c>
      <c r="BY401" s="145">
        <v>113.2</v>
      </c>
      <c r="BZ401" s="143">
        <v>112.5</v>
      </c>
      <c r="CA401" s="143">
        <v>113.4</v>
      </c>
      <c r="CB401" s="143">
        <v>114.1</v>
      </c>
      <c r="CC401" s="143">
        <v>115.5</v>
      </c>
      <c r="CD401" s="143">
        <v>121</v>
      </c>
      <c r="CE401" s="143">
        <v>127.6</v>
      </c>
      <c r="CF401" s="143">
        <v>129</v>
      </c>
      <c r="CG401" s="143">
        <v>128.9</v>
      </c>
      <c r="CH401" s="143">
        <v>129.5</v>
      </c>
      <c r="CI401" s="143">
        <v>130</v>
      </c>
      <c r="CJ401" s="146">
        <v>129.80000000000001</v>
      </c>
      <c r="CK401" s="146">
        <v>128.5</v>
      </c>
      <c r="CL401" s="146">
        <v>129.5</v>
      </c>
      <c r="CM401" s="147">
        <v>125.6</v>
      </c>
      <c r="CN401" s="147">
        <v>122.2</v>
      </c>
      <c r="CO401" s="147">
        <v>122.8</v>
      </c>
      <c r="CP401" s="148">
        <v>123.4</v>
      </c>
      <c r="CQ401" s="149">
        <v>121.1</v>
      </c>
      <c r="CR401" s="149">
        <v>122</v>
      </c>
      <c r="CS401" s="149">
        <v>122.8</v>
      </c>
      <c r="CT401" s="149">
        <v>124.5</v>
      </c>
      <c r="CU401" s="150">
        <v>125.2</v>
      </c>
      <c r="CV401" s="150">
        <v>125</v>
      </c>
      <c r="CW401" s="150">
        <v>119.5</v>
      </c>
      <c r="CX401" s="150">
        <v>117.1</v>
      </c>
      <c r="CY401" s="150">
        <v>112.9</v>
      </c>
      <c r="CZ401" s="150">
        <v>111.9</v>
      </c>
      <c r="DA401" s="150">
        <v>112.2</v>
      </c>
      <c r="DB401" s="151">
        <v>111.2</v>
      </c>
      <c r="DC401" s="151">
        <v>112.6</v>
      </c>
      <c r="DD401" s="151">
        <v>119.8</v>
      </c>
      <c r="DE401" s="151">
        <v>122.6</v>
      </c>
      <c r="DF401" s="151">
        <v>123.8</v>
      </c>
      <c r="DG401" s="151">
        <v>126.8</v>
      </c>
      <c r="DH401" s="151">
        <v>132.1</v>
      </c>
      <c r="DI401" s="151">
        <v>142.1</v>
      </c>
      <c r="DJ401" s="151">
        <v>147.5</v>
      </c>
      <c r="DK401" s="151">
        <v>165.9</v>
      </c>
      <c r="DL401" s="151">
        <v>169.2</v>
      </c>
      <c r="DM401" s="152">
        <v>173.8</v>
      </c>
      <c r="DN401" s="152">
        <v>185</v>
      </c>
      <c r="DO401" s="152">
        <v>186.1</v>
      </c>
      <c r="DP401" s="152">
        <v>192.1</v>
      </c>
      <c r="DQ401" s="152">
        <v>217</v>
      </c>
      <c r="DR401" s="152">
        <v>244.2</v>
      </c>
      <c r="DS401" s="152">
        <v>250.9</v>
      </c>
      <c r="DT401" s="152">
        <v>274.39999999999998</v>
      </c>
      <c r="DU401" s="152">
        <v>270</v>
      </c>
      <c r="DV401" s="152">
        <v>276.3</v>
      </c>
      <c r="DW401" s="152">
        <v>264.89999999999998</v>
      </c>
      <c r="DX401" s="152">
        <v>256.39999999999998</v>
      </c>
      <c r="DY401" s="152">
        <v>257</v>
      </c>
      <c r="DZ401" s="152">
        <v>261.89999999999998</v>
      </c>
      <c r="EA401" s="152">
        <v>269.89999999999998</v>
      </c>
      <c r="EB401" s="152">
        <v>267.2</v>
      </c>
      <c r="EC401" s="152">
        <v>254.6</v>
      </c>
      <c r="ED401" s="152">
        <v>238.9</v>
      </c>
      <c r="EE401" s="152">
        <v>228.7</v>
      </c>
      <c r="EF401" s="152">
        <v>207</v>
      </c>
      <c r="EG401" s="152">
        <v>193.2</v>
      </c>
      <c r="EH401" s="152">
        <v>184.9</v>
      </c>
      <c r="EI401" s="152">
        <v>181</v>
      </c>
      <c r="EJ401" s="152">
        <v>173.6</v>
      </c>
      <c r="EK401" s="152">
        <v>174.6</v>
      </c>
      <c r="EL401" s="152">
        <v>184.4</v>
      </c>
      <c r="EM401" s="152">
        <v>196.6</v>
      </c>
      <c r="EN401" s="152">
        <v>196.7</v>
      </c>
      <c r="EO401" s="152">
        <v>189.2</v>
      </c>
      <c r="EP401" s="152">
        <v>189.3</v>
      </c>
      <c r="EQ401" s="152">
        <v>186.4</v>
      </c>
      <c r="ER401" s="152">
        <v>183.4</v>
      </c>
      <c r="ES401" s="152">
        <v>188.6</v>
      </c>
      <c r="ET401" s="152">
        <v>189.4</v>
      </c>
      <c r="EU401" s="152">
        <v>196.1</v>
      </c>
      <c r="EV401" s="152">
        <v>198.1</v>
      </c>
      <c r="EW401" s="152">
        <v>189.3</v>
      </c>
    </row>
    <row r="402" spans="1:153">
      <c r="A402" s="141" t="s">
        <v>7838</v>
      </c>
      <c r="B402" s="141" t="s">
        <v>7839</v>
      </c>
      <c r="C402" s="142">
        <v>8.4720000000000004E-2</v>
      </c>
      <c r="D402" s="143">
        <v>124.6</v>
      </c>
      <c r="E402" s="143">
        <v>128</v>
      </c>
      <c r="F402" s="143">
        <v>134.19999999999999</v>
      </c>
      <c r="G402" s="143">
        <v>138.5</v>
      </c>
      <c r="H402" s="143">
        <v>140.5</v>
      </c>
      <c r="I402" s="143">
        <v>140.80000000000001</v>
      </c>
      <c r="J402" s="143">
        <v>142.9</v>
      </c>
      <c r="K402" s="143">
        <v>141.5</v>
      </c>
      <c r="L402" s="143">
        <v>142.1</v>
      </c>
      <c r="M402" s="143">
        <v>145.5</v>
      </c>
      <c r="N402" s="143">
        <v>145.9</v>
      </c>
      <c r="O402" s="143">
        <v>145.1</v>
      </c>
      <c r="P402" s="143">
        <v>145.6</v>
      </c>
      <c r="Q402" s="143">
        <v>144.1</v>
      </c>
      <c r="R402" s="143">
        <v>146</v>
      </c>
      <c r="S402" s="143">
        <v>144.80000000000001</v>
      </c>
      <c r="T402" s="143">
        <v>145.69999999999999</v>
      </c>
      <c r="U402" s="143">
        <v>143.30000000000001</v>
      </c>
      <c r="V402" s="143">
        <v>143.4</v>
      </c>
      <c r="W402" s="143">
        <v>144.69999999999999</v>
      </c>
      <c r="X402" s="143">
        <v>144.19999999999999</v>
      </c>
      <c r="Y402" s="143">
        <v>147.1</v>
      </c>
      <c r="Z402" s="143">
        <v>146.69999999999999</v>
      </c>
      <c r="AA402" s="143">
        <v>147.1</v>
      </c>
      <c r="AB402" s="143">
        <v>145.19999999999999</v>
      </c>
      <c r="AC402" s="143">
        <v>143.19999999999999</v>
      </c>
      <c r="AD402" s="143">
        <v>143.69999999999999</v>
      </c>
      <c r="AE402" s="143">
        <v>144</v>
      </c>
      <c r="AF402" s="143">
        <v>143.1</v>
      </c>
      <c r="AG402" s="143">
        <v>142.6</v>
      </c>
      <c r="AH402" s="143">
        <v>142.9</v>
      </c>
      <c r="AI402" s="143">
        <v>143.30000000000001</v>
      </c>
      <c r="AJ402" s="143">
        <v>143.69999999999999</v>
      </c>
      <c r="AK402" s="143">
        <v>141</v>
      </c>
      <c r="AL402" s="143">
        <v>141.4</v>
      </c>
      <c r="AM402" s="143">
        <v>141.4</v>
      </c>
      <c r="AN402" s="143">
        <v>142.4</v>
      </c>
      <c r="AO402" s="143">
        <v>143.19999999999999</v>
      </c>
      <c r="AP402" s="143">
        <v>145.9</v>
      </c>
      <c r="AQ402" s="143">
        <v>144.4</v>
      </c>
      <c r="AR402" s="143">
        <v>145</v>
      </c>
      <c r="AS402" s="143">
        <v>145.19999999999999</v>
      </c>
      <c r="AT402" s="143">
        <v>145.69999999999999</v>
      </c>
      <c r="AU402" s="143">
        <v>143.69999999999999</v>
      </c>
      <c r="AV402" s="143">
        <v>143.30000000000001</v>
      </c>
      <c r="AW402" s="143">
        <v>142</v>
      </c>
      <c r="AX402" s="143">
        <v>141.69999999999999</v>
      </c>
      <c r="AY402" s="143">
        <v>141.4</v>
      </c>
      <c r="AZ402" s="143">
        <v>143.19999999999999</v>
      </c>
      <c r="BA402" s="143">
        <v>143.6</v>
      </c>
      <c r="BB402" s="143">
        <v>145.4</v>
      </c>
      <c r="BC402" s="143">
        <v>146.5</v>
      </c>
      <c r="BD402" s="143">
        <v>146.9</v>
      </c>
      <c r="BE402" s="143">
        <v>142.9</v>
      </c>
      <c r="BF402" s="143">
        <v>145</v>
      </c>
      <c r="BG402" s="143">
        <v>144.19999999999999</v>
      </c>
      <c r="BH402" s="143">
        <v>144.30000000000001</v>
      </c>
      <c r="BI402" s="143">
        <v>144.5</v>
      </c>
      <c r="BJ402" s="143">
        <v>144.1</v>
      </c>
      <c r="BK402" s="144">
        <v>141.30000000000001</v>
      </c>
      <c r="BL402" s="143">
        <v>142</v>
      </c>
      <c r="BM402" s="143">
        <v>141.69999999999999</v>
      </c>
      <c r="BN402" s="143">
        <v>142.69999999999999</v>
      </c>
      <c r="BO402" s="143">
        <v>139.4</v>
      </c>
      <c r="BP402" s="143">
        <v>139.69999999999999</v>
      </c>
      <c r="BQ402" s="143">
        <v>139</v>
      </c>
      <c r="BR402" s="145">
        <v>143.69999999999999</v>
      </c>
      <c r="BS402" s="145">
        <v>141.80000000000001</v>
      </c>
      <c r="BT402" s="145">
        <v>142</v>
      </c>
      <c r="BU402" s="145">
        <v>142.19999999999999</v>
      </c>
      <c r="BV402" s="145">
        <v>142.5</v>
      </c>
      <c r="BW402" s="145">
        <v>143</v>
      </c>
      <c r="BX402" s="145">
        <v>143.6</v>
      </c>
      <c r="BY402" s="145">
        <v>143.30000000000001</v>
      </c>
      <c r="BZ402" s="143">
        <v>145.4</v>
      </c>
      <c r="CA402" s="143">
        <v>145.30000000000001</v>
      </c>
      <c r="CB402" s="143">
        <v>146.4</v>
      </c>
      <c r="CC402" s="143">
        <v>149.1</v>
      </c>
      <c r="CD402" s="143">
        <v>150</v>
      </c>
      <c r="CE402" s="143">
        <v>153</v>
      </c>
      <c r="CF402" s="143">
        <v>153.69999999999999</v>
      </c>
      <c r="CG402" s="143">
        <v>153.4</v>
      </c>
      <c r="CH402" s="143">
        <v>153.80000000000001</v>
      </c>
      <c r="CI402" s="143">
        <v>153.30000000000001</v>
      </c>
      <c r="CJ402" s="146">
        <v>153.9</v>
      </c>
      <c r="CK402" s="146">
        <v>152.9</v>
      </c>
      <c r="CL402" s="146">
        <v>153.30000000000001</v>
      </c>
      <c r="CM402" s="147">
        <v>152.6</v>
      </c>
      <c r="CN402" s="147">
        <v>153.1</v>
      </c>
      <c r="CO402" s="147">
        <v>152.5</v>
      </c>
      <c r="CP402" s="148">
        <v>152.69999999999999</v>
      </c>
      <c r="CQ402" s="149">
        <v>153.30000000000001</v>
      </c>
      <c r="CR402" s="149">
        <v>152.9</v>
      </c>
      <c r="CS402" s="149">
        <v>151.6</v>
      </c>
      <c r="CT402" s="149">
        <v>148.1</v>
      </c>
      <c r="CU402" s="150">
        <v>152</v>
      </c>
      <c r="CV402" s="150">
        <v>152.19999999999999</v>
      </c>
      <c r="CW402" s="150">
        <v>153.6</v>
      </c>
      <c r="CX402" s="150">
        <v>154.19999999999999</v>
      </c>
      <c r="CY402" s="150">
        <v>152.6</v>
      </c>
      <c r="CZ402" s="150">
        <v>152.80000000000001</v>
      </c>
      <c r="DA402" s="150">
        <v>152.69999999999999</v>
      </c>
      <c r="DB402" s="151">
        <v>152.30000000000001</v>
      </c>
      <c r="DC402" s="151">
        <v>151.19999999999999</v>
      </c>
      <c r="DD402" s="151">
        <v>152.69999999999999</v>
      </c>
      <c r="DE402" s="151">
        <v>154.30000000000001</v>
      </c>
      <c r="DF402" s="151">
        <v>152.69999999999999</v>
      </c>
      <c r="DG402" s="151">
        <v>153.80000000000001</v>
      </c>
      <c r="DH402" s="151">
        <v>158.30000000000001</v>
      </c>
      <c r="DI402" s="151">
        <v>155.19999999999999</v>
      </c>
      <c r="DJ402" s="151">
        <v>149.1</v>
      </c>
      <c r="DK402" s="151">
        <v>149.19999999999999</v>
      </c>
      <c r="DL402" s="151">
        <v>150.30000000000001</v>
      </c>
      <c r="DM402" s="152">
        <v>147.1</v>
      </c>
      <c r="DN402" s="152">
        <v>145.6</v>
      </c>
      <c r="DO402" s="152">
        <v>143.69999999999999</v>
      </c>
      <c r="DP402" s="152">
        <v>144.80000000000001</v>
      </c>
      <c r="DQ402" s="152">
        <v>147.30000000000001</v>
      </c>
      <c r="DR402" s="152">
        <v>147.30000000000001</v>
      </c>
      <c r="DS402" s="152">
        <v>147.6</v>
      </c>
      <c r="DT402" s="152">
        <v>151.69999999999999</v>
      </c>
      <c r="DU402" s="152">
        <v>164.1</v>
      </c>
      <c r="DV402" s="152">
        <v>174.1</v>
      </c>
      <c r="DW402" s="152">
        <v>178.9</v>
      </c>
      <c r="DX402" s="152">
        <v>181.5</v>
      </c>
      <c r="DY402" s="152">
        <v>184.2</v>
      </c>
      <c r="DZ402" s="152">
        <v>185.6</v>
      </c>
      <c r="EA402" s="152">
        <v>182.1</v>
      </c>
      <c r="EB402" s="152">
        <v>183.2</v>
      </c>
      <c r="EC402" s="152">
        <v>186.6</v>
      </c>
      <c r="ED402" s="152">
        <v>185.5</v>
      </c>
      <c r="EE402" s="152">
        <v>182.1</v>
      </c>
      <c r="EF402" s="152">
        <v>182.3</v>
      </c>
      <c r="EG402" s="152">
        <v>183</v>
      </c>
      <c r="EH402" s="152">
        <v>184.6</v>
      </c>
      <c r="EI402" s="152">
        <v>182.8</v>
      </c>
      <c r="EJ402" s="152">
        <v>180.9</v>
      </c>
      <c r="EK402" s="152">
        <v>179.3</v>
      </c>
      <c r="EL402" s="152">
        <v>186</v>
      </c>
      <c r="EM402" s="152">
        <v>191.4</v>
      </c>
      <c r="EN402" s="152">
        <v>190.3</v>
      </c>
      <c r="EO402" s="152">
        <v>188.7</v>
      </c>
      <c r="EP402" s="152">
        <v>189.2</v>
      </c>
      <c r="EQ402" s="152">
        <v>188.2</v>
      </c>
      <c r="ER402" s="152">
        <v>189.1</v>
      </c>
      <c r="ES402" s="152">
        <v>187.8</v>
      </c>
      <c r="ET402" s="152">
        <v>189.8</v>
      </c>
      <c r="EU402" s="152">
        <v>189.3</v>
      </c>
      <c r="EV402" s="152">
        <v>189.4</v>
      </c>
      <c r="EW402" s="152">
        <v>187.4</v>
      </c>
    </row>
    <row r="403" spans="1:153">
      <c r="A403" s="141" t="s">
        <v>7840</v>
      </c>
      <c r="B403" s="141" t="s">
        <v>7841</v>
      </c>
      <c r="C403" s="142">
        <v>1.00082</v>
      </c>
      <c r="D403" s="143">
        <v>107</v>
      </c>
      <c r="E403" s="143">
        <v>108.1</v>
      </c>
      <c r="F403" s="143">
        <v>108</v>
      </c>
      <c r="G403" s="143">
        <v>108.2</v>
      </c>
      <c r="H403" s="143">
        <v>108.7</v>
      </c>
      <c r="I403" s="143">
        <v>109.7</v>
      </c>
      <c r="J403" s="143">
        <v>107.8</v>
      </c>
      <c r="K403" s="143">
        <v>107.8</v>
      </c>
      <c r="L403" s="143">
        <v>109</v>
      </c>
      <c r="M403" s="143">
        <v>110.8</v>
      </c>
      <c r="N403" s="143">
        <v>111.3</v>
      </c>
      <c r="O403" s="143">
        <v>110.9</v>
      </c>
      <c r="P403" s="143">
        <v>110.6</v>
      </c>
      <c r="Q403" s="143">
        <v>110.5</v>
      </c>
      <c r="R403" s="143">
        <v>112.9</v>
      </c>
      <c r="S403" s="143">
        <v>116.2</v>
      </c>
      <c r="T403" s="143">
        <v>116.9</v>
      </c>
      <c r="U403" s="143">
        <v>121.4</v>
      </c>
      <c r="V403" s="143">
        <v>120.9</v>
      </c>
      <c r="W403" s="143">
        <v>120.3</v>
      </c>
      <c r="X403" s="143">
        <v>120.2</v>
      </c>
      <c r="Y403" s="143">
        <v>121.2</v>
      </c>
      <c r="Z403" s="143">
        <v>124.7</v>
      </c>
      <c r="AA403" s="143">
        <v>126.4</v>
      </c>
      <c r="AB403" s="143">
        <v>126.8</v>
      </c>
      <c r="AC403" s="143">
        <v>125.5</v>
      </c>
      <c r="AD403" s="143">
        <v>124.4</v>
      </c>
      <c r="AE403" s="143">
        <v>126.2</v>
      </c>
      <c r="AF403" s="143">
        <v>130</v>
      </c>
      <c r="AG403" s="143">
        <v>129.4</v>
      </c>
      <c r="AH403" s="143">
        <v>128.80000000000001</v>
      </c>
      <c r="AI403" s="143">
        <v>130.80000000000001</v>
      </c>
      <c r="AJ403" s="143">
        <v>122.6</v>
      </c>
      <c r="AK403" s="143">
        <v>117.7</v>
      </c>
      <c r="AL403" s="143">
        <v>113</v>
      </c>
      <c r="AM403" s="143">
        <v>118.1</v>
      </c>
      <c r="AN403" s="143">
        <v>120.4</v>
      </c>
      <c r="AO403" s="143">
        <v>122.1</v>
      </c>
      <c r="AP403" s="143">
        <v>120.9</v>
      </c>
      <c r="AQ403" s="143">
        <v>119.6</v>
      </c>
      <c r="AR403" s="143">
        <v>116.4</v>
      </c>
      <c r="AS403" s="143">
        <v>115.6</v>
      </c>
      <c r="AT403" s="143">
        <v>115</v>
      </c>
      <c r="AU403" s="143">
        <v>113.3</v>
      </c>
      <c r="AV403" s="143">
        <v>111.2</v>
      </c>
      <c r="AW403" s="143">
        <v>109.7</v>
      </c>
      <c r="AX403" s="143">
        <v>108.8</v>
      </c>
      <c r="AY403" s="143">
        <v>110.9</v>
      </c>
      <c r="AZ403" s="143">
        <v>114.7</v>
      </c>
      <c r="BA403" s="143">
        <v>115.4</v>
      </c>
      <c r="BB403" s="143">
        <v>114.5</v>
      </c>
      <c r="BC403" s="143">
        <v>116.5</v>
      </c>
      <c r="BD403" s="143">
        <v>113.3</v>
      </c>
      <c r="BE403" s="143">
        <v>111.5</v>
      </c>
      <c r="BF403" s="143">
        <v>112.1</v>
      </c>
      <c r="BG403" s="143">
        <v>113.5</v>
      </c>
      <c r="BH403" s="143">
        <v>112.5</v>
      </c>
      <c r="BI403" s="143">
        <v>112.1</v>
      </c>
      <c r="BJ403" s="143">
        <v>114.4</v>
      </c>
      <c r="BK403" s="144">
        <v>114.3</v>
      </c>
      <c r="BL403" s="143">
        <v>113.3</v>
      </c>
      <c r="BM403" s="143">
        <v>112.8</v>
      </c>
      <c r="BN403" s="143">
        <v>111</v>
      </c>
      <c r="BO403" s="143">
        <v>111.8</v>
      </c>
      <c r="BP403" s="143">
        <v>111.3</v>
      </c>
      <c r="BQ403" s="143">
        <v>112.7</v>
      </c>
      <c r="BR403" s="145">
        <v>112.7</v>
      </c>
      <c r="BS403" s="145">
        <v>112.6</v>
      </c>
      <c r="BT403" s="145">
        <v>113</v>
      </c>
      <c r="BU403" s="145">
        <v>114.3</v>
      </c>
      <c r="BV403" s="145">
        <v>115.7</v>
      </c>
      <c r="BW403" s="145">
        <v>114.6</v>
      </c>
      <c r="BX403" s="145">
        <v>115.8</v>
      </c>
      <c r="BY403" s="145">
        <v>118.1</v>
      </c>
      <c r="BZ403" s="143">
        <v>117.7</v>
      </c>
      <c r="CA403" s="143">
        <v>118.3</v>
      </c>
      <c r="CB403" s="143">
        <v>118.7</v>
      </c>
      <c r="CC403" s="143">
        <v>119.4</v>
      </c>
      <c r="CD403" s="143">
        <v>120.3</v>
      </c>
      <c r="CE403" s="143">
        <v>119.6</v>
      </c>
      <c r="CF403" s="143">
        <v>116.9</v>
      </c>
      <c r="CG403" s="143">
        <v>115.7</v>
      </c>
      <c r="CH403" s="143">
        <v>115.3</v>
      </c>
      <c r="CI403" s="143">
        <v>115.6</v>
      </c>
      <c r="CJ403" s="146">
        <v>116.9</v>
      </c>
      <c r="CK403" s="146">
        <v>115.5</v>
      </c>
      <c r="CL403" s="146">
        <v>114.3</v>
      </c>
      <c r="CM403" s="147">
        <v>113.6</v>
      </c>
      <c r="CN403" s="147">
        <v>114.3</v>
      </c>
      <c r="CO403" s="147">
        <v>114.1</v>
      </c>
      <c r="CP403" s="148">
        <v>112.7</v>
      </c>
      <c r="CQ403" s="149">
        <v>110.8</v>
      </c>
      <c r="CR403" s="149">
        <v>109</v>
      </c>
      <c r="CS403" s="149">
        <v>110.8</v>
      </c>
      <c r="CT403" s="149">
        <v>109.3</v>
      </c>
      <c r="CU403" s="150">
        <v>108.1</v>
      </c>
      <c r="CV403" s="150">
        <v>106.2</v>
      </c>
      <c r="CW403" s="150">
        <v>106.4</v>
      </c>
      <c r="CX403" s="150">
        <v>109.1</v>
      </c>
      <c r="CY403" s="150">
        <v>111.1</v>
      </c>
      <c r="CZ403" s="150">
        <v>111.3</v>
      </c>
      <c r="DA403" s="150">
        <v>112.7</v>
      </c>
      <c r="DB403" s="151">
        <v>115.1</v>
      </c>
      <c r="DC403" s="151">
        <v>118.5</v>
      </c>
      <c r="DD403" s="151">
        <v>121.6</v>
      </c>
      <c r="DE403" s="151">
        <v>122.5</v>
      </c>
      <c r="DF403" s="151">
        <v>128.69999999999999</v>
      </c>
      <c r="DG403" s="151">
        <v>136.19999999999999</v>
      </c>
      <c r="DH403" s="151">
        <v>140.19999999999999</v>
      </c>
      <c r="DI403" s="151">
        <v>135.80000000000001</v>
      </c>
      <c r="DJ403" s="151">
        <v>133.5</v>
      </c>
      <c r="DK403" s="151">
        <v>133.80000000000001</v>
      </c>
      <c r="DL403" s="151">
        <v>136.9</v>
      </c>
      <c r="DM403" s="152">
        <v>138.19999999999999</v>
      </c>
      <c r="DN403" s="152">
        <v>141.9</v>
      </c>
      <c r="DO403" s="152">
        <v>144.30000000000001</v>
      </c>
      <c r="DP403" s="152">
        <v>142.6</v>
      </c>
      <c r="DQ403" s="152">
        <v>140.80000000000001</v>
      </c>
      <c r="DR403" s="152">
        <v>143.9</v>
      </c>
      <c r="DS403" s="152">
        <v>149.80000000000001</v>
      </c>
      <c r="DT403" s="152">
        <v>153.5</v>
      </c>
      <c r="DU403" s="152">
        <v>152</v>
      </c>
      <c r="DV403" s="152">
        <v>150.80000000000001</v>
      </c>
      <c r="DW403" s="152">
        <v>146.19999999999999</v>
      </c>
      <c r="DX403" s="152">
        <v>142.69999999999999</v>
      </c>
      <c r="DY403" s="152">
        <v>141.80000000000001</v>
      </c>
      <c r="DZ403" s="152">
        <v>140.6</v>
      </c>
      <c r="EA403" s="152">
        <v>137.30000000000001</v>
      </c>
      <c r="EB403" s="152">
        <v>136.4</v>
      </c>
      <c r="EC403" s="152">
        <v>138</v>
      </c>
      <c r="ED403" s="152">
        <v>140.4</v>
      </c>
      <c r="EE403" s="152">
        <v>138.5</v>
      </c>
      <c r="EF403" s="152">
        <v>137.19999999999999</v>
      </c>
      <c r="EG403" s="152">
        <v>135.4</v>
      </c>
      <c r="EH403" s="152">
        <v>133</v>
      </c>
      <c r="EI403" s="152">
        <v>130.80000000000001</v>
      </c>
      <c r="EJ403" s="152">
        <v>132.80000000000001</v>
      </c>
      <c r="EK403" s="152">
        <v>132.80000000000001</v>
      </c>
      <c r="EL403" s="152">
        <v>131.5</v>
      </c>
      <c r="EM403" s="152">
        <v>129.1</v>
      </c>
      <c r="EN403" s="152">
        <v>129</v>
      </c>
      <c r="EO403" s="152">
        <v>131.19999999999999</v>
      </c>
      <c r="EP403" s="152">
        <v>131.80000000000001</v>
      </c>
      <c r="EQ403" s="152">
        <v>132.4</v>
      </c>
      <c r="ER403" s="152">
        <v>132.4</v>
      </c>
      <c r="ES403" s="152">
        <v>131.19999999999999</v>
      </c>
      <c r="ET403" s="152">
        <v>134.1</v>
      </c>
      <c r="EU403" s="152">
        <v>135.30000000000001</v>
      </c>
      <c r="EV403" s="152">
        <v>134.19999999999999</v>
      </c>
      <c r="EW403" s="152">
        <v>133.4</v>
      </c>
    </row>
    <row r="404" spans="1:153">
      <c r="A404" s="141" t="s">
        <v>7842</v>
      </c>
      <c r="B404" s="141" t="s">
        <v>7843</v>
      </c>
      <c r="C404" s="142">
        <v>0.19433</v>
      </c>
      <c r="D404" s="143">
        <v>103.4</v>
      </c>
      <c r="E404" s="143">
        <v>107.1</v>
      </c>
      <c r="F404" s="143">
        <v>106.9</v>
      </c>
      <c r="G404" s="143">
        <v>108.2</v>
      </c>
      <c r="H404" s="143">
        <v>108.6</v>
      </c>
      <c r="I404" s="143">
        <v>110.6</v>
      </c>
      <c r="J404" s="143">
        <v>106.5</v>
      </c>
      <c r="K404" s="143">
        <v>107.5</v>
      </c>
      <c r="L404" s="143">
        <v>110.9</v>
      </c>
      <c r="M404" s="143">
        <v>114.5</v>
      </c>
      <c r="N404" s="143">
        <v>117.7</v>
      </c>
      <c r="O404" s="143">
        <v>117.7</v>
      </c>
      <c r="P404" s="143">
        <v>112.3</v>
      </c>
      <c r="Q404" s="143">
        <v>113.6</v>
      </c>
      <c r="R404" s="143">
        <v>121.8</v>
      </c>
      <c r="S404" s="143">
        <v>126.6</v>
      </c>
      <c r="T404" s="143">
        <v>124.5</v>
      </c>
      <c r="U404" s="143">
        <v>130.69999999999999</v>
      </c>
      <c r="V404" s="143">
        <v>129</v>
      </c>
      <c r="W404" s="143">
        <v>128.4</v>
      </c>
      <c r="X404" s="143">
        <v>127.3</v>
      </c>
      <c r="Y404" s="143">
        <v>129.19999999999999</v>
      </c>
      <c r="Z404" s="143">
        <v>137.69999999999999</v>
      </c>
      <c r="AA404" s="143">
        <v>135.80000000000001</v>
      </c>
      <c r="AB404" s="143">
        <v>132.4</v>
      </c>
      <c r="AC404" s="143">
        <v>131.80000000000001</v>
      </c>
      <c r="AD404" s="143">
        <v>129</v>
      </c>
      <c r="AE404" s="143">
        <v>130</v>
      </c>
      <c r="AF404" s="143">
        <v>133.1</v>
      </c>
      <c r="AG404" s="143">
        <v>136.5</v>
      </c>
      <c r="AH404" s="143">
        <v>133.6</v>
      </c>
      <c r="AI404" s="143">
        <v>142.80000000000001</v>
      </c>
      <c r="AJ404" s="143">
        <v>120.6</v>
      </c>
      <c r="AK404" s="143">
        <v>114.6</v>
      </c>
      <c r="AL404" s="143">
        <v>109.3</v>
      </c>
      <c r="AM404" s="143">
        <v>122.4</v>
      </c>
      <c r="AN404" s="143">
        <v>118.9</v>
      </c>
      <c r="AO404" s="143">
        <v>124.6</v>
      </c>
      <c r="AP404" s="143">
        <v>123.2</v>
      </c>
      <c r="AQ404" s="143">
        <v>118.8</v>
      </c>
      <c r="AR404" s="143">
        <v>106.3</v>
      </c>
      <c r="AS404" s="143">
        <v>102.3</v>
      </c>
      <c r="AT404" s="143">
        <v>104.4</v>
      </c>
      <c r="AU404" s="143">
        <v>102.2</v>
      </c>
      <c r="AV404" s="143">
        <v>98</v>
      </c>
      <c r="AW404" s="143">
        <v>94.7</v>
      </c>
      <c r="AX404" s="143">
        <v>93.8</v>
      </c>
      <c r="AY404" s="143">
        <v>98</v>
      </c>
      <c r="AZ404" s="143">
        <v>108.7</v>
      </c>
      <c r="BA404" s="143">
        <v>112.5</v>
      </c>
      <c r="BB404" s="143">
        <v>109.1</v>
      </c>
      <c r="BC404" s="143">
        <v>115.3</v>
      </c>
      <c r="BD404" s="143">
        <v>106.9</v>
      </c>
      <c r="BE404" s="143">
        <v>101.5</v>
      </c>
      <c r="BF404" s="143">
        <v>101.8</v>
      </c>
      <c r="BG404" s="143">
        <v>108.8</v>
      </c>
      <c r="BH404" s="143">
        <v>105.5</v>
      </c>
      <c r="BI404" s="143">
        <v>102.4</v>
      </c>
      <c r="BJ404" s="143">
        <v>110.4</v>
      </c>
      <c r="BK404" s="144">
        <v>114</v>
      </c>
      <c r="BL404" s="143">
        <v>109.6</v>
      </c>
      <c r="BM404" s="143">
        <v>110.5</v>
      </c>
      <c r="BN404" s="143">
        <v>98.3</v>
      </c>
      <c r="BO404" s="143">
        <v>106.1</v>
      </c>
      <c r="BP404" s="143">
        <v>107</v>
      </c>
      <c r="BQ404" s="143">
        <v>108.2</v>
      </c>
      <c r="BR404" s="145">
        <v>109.9</v>
      </c>
      <c r="BS404" s="145">
        <v>109.5</v>
      </c>
      <c r="BT404" s="145">
        <v>109.5</v>
      </c>
      <c r="BU404" s="145">
        <v>110.3</v>
      </c>
      <c r="BV404" s="145">
        <v>112.3</v>
      </c>
      <c r="BW404" s="145">
        <v>111.4</v>
      </c>
      <c r="BX404" s="145">
        <v>116.4</v>
      </c>
      <c r="BY404" s="145">
        <v>124.1</v>
      </c>
      <c r="BZ404" s="143">
        <v>116.3</v>
      </c>
      <c r="CA404" s="143">
        <v>122.1</v>
      </c>
      <c r="CB404" s="143">
        <v>124</v>
      </c>
      <c r="CC404" s="143">
        <v>124</v>
      </c>
      <c r="CD404" s="143">
        <v>125.8</v>
      </c>
      <c r="CE404" s="143">
        <v>128</v>
      </c>
      <c r="CF404" s="143">
        <v>120.1</v>
      </c>
      <c r="CG404" s="143">
        <v>118.4</v>
      </c>
      <c r="CH404" s="143">
        <v>119.8</v>
      </c>
      <c r="CI404" s="143">
        <v>120.6</v>
      </c>
      <c r="CJ404" s="146">
        <v>124.3</v>
      </c>
      <c r="CK404" s="146">
        <v>121</v>
      </c>
      <c r="CL404" s="146">
        <v>120.9</v>
      </c>
      <c r="CM404" s="147">
        <v>118.6</v>
      </c>
      <c r="CN404" s="147">
        <v>120.2</v>
      </c>
      <c r="CO404" s="147">
        <v>120.7</v>
      </c>
      <c r="CP404" s="148">
        <v>115.3</v>
      </c>
      <c r="CQ404" s="149">
        <v>112.4</v>
      </c>
      <c r="CR404" s="149">
        <v>105.4</v>
      </c>
      <c r="CS404" s="149">
        <v>111.9</v>
      </c>
      <c r="CT404" s="149">
        <v>103.3</v>
      </c>
      <c r="CU404" s="150">
        <v>97.1</v>
      </c>
      <c r="CV404" s="150">
        <v>97.1</v>
      </c>
      <c r="CW404" s="150">
        <v>97.8</v>
      </c>
      <c r="CX404" s="150">
        <v>105.2</v>
      </c>
      <c r="CY404" s="150">
        <v>110.3</v>
      </c>
      <c r="CZ404" s="150">
        <v>111.3</v>
      </c>
      <c r="DA404" s="150">
        <v>110.5</v>
      </c>
      <c r="DB404" s="151">
        <v>114.6</v>
      </c>
      <c r="DC404" s="151">
        <v>120.3</v>
      </c>
      <c r="DD404" s="151">
        <v>123.2</v>
      </c>
      <c r="DE404" s="151">
        <v>123.7</v>
      </c>
      <c r="DF404" s="151">
        <v>140.1</v>
      </c>
      <c r="DG404" s="151">
        <v>148.9</v>
      </c>
      <c r="DH404" s="151">
        <v>147.69999999999999</v>
      </c>
      <c r="DI404" s="151">
        <v>143.69999999999999</v>
      </c>
      <c r="DJ404" s="151">
        <v>129</v>
      </c>
      <c r="DK404" s="151">
        <v>129</v>
      </c>
      <c r="DL404" s="151">
        <v>137</v>
      </c>
      <c r="DM404" s="152">
        <v>138.9</v>
      </c>
      <c r="DN404" s="152">
        <v>139.6</v>
      </c>
      <c r="DO404" s="152">
        <v>145.19999999999999</v>
      </c>
      <c r="DP404" s="152">
        <v>140.1</v>
      </c>
      <c r="DQ404" s="152">
        <v>136.69999999999999</v>
      </c>
      <c r="DR404" s="152">
        <v>142.19999999999999</v>
      </c>
      <c r="DS404" s="152">
        <v>153.19999999999999</v>
      </c>
      <c r="DT404" s="152">
        <v>158.69999999999999</v>
      </c>
      <c r="DU404" s="152">
        <v>146.5</v>
      </c>
      <c r="DV404" s="152">
        <v>143.80000000000001</v>
      </c>
      <c r="DW404" s="152">
        <v>135.6</v>
      </c>
      <c r="DX404" s="152">
        <v>132.19999999999999</v>
      </c>
      <c r="DY404" s="152">
        <v>132.5</v>
      </c>
      <c r="DZ404" s="152">
        <v>130.30000000000001</v>
      </c>
      <c r="EA404" s="152">
        <v>124.5</v>
      </c>
      <c r="EB404" s="152">
        <v>124.9</v>
      </c>
      <c r="EC404" s="152">
        <v>127.5</v>
      </c>
      <c r="ED404" s="152">
        <v>133.4</v>
      </c>
      <c r="EE404" s="152">
        <v>131.9</v>
      </c>
      <c r="EF404" s="152">
        <v>128.69999999999999</v>
      </c>
      <c r="EG404" s="152">
        <v>126.2</v>
      </c>
      <c r="EH404" s="152">
        <v>120.3</v>
      </c>
      <c r="EI404" s="152">
        <v>118.3</v>
      </c>
      <c r="EJ404" s="152">
        <v>124.9</v>
      </c>
      <c r="EK404" s="152">
        <v>127.4</v>
      </c>
      <c r="EL404" s="152">
        <v>126.9</v>
      </c>
      <c r="EM404" s="152">
        <v>122.9</v>
      </c>
      <c r="EN404" s="152">
        <v>121.3</v>
      </c>
      <c r="EO404" s="152">
        <v>126.2</v>
      </c>
      <c r="EP404" s="152">
        <v>126.9</v>
      </c>
      <c r="EQ404" s="152">
        <v>127.7</v>
      </c>
      <c r="ER404" s="152">
        <v>127.7</v>
      </c>
      <c r="ES404" s="152">
        <v>127.7</v>
      </c>
      <c r="ET404" s="152">
        <v>128.5</v>
      </c>
      <c r="EU404" s="152">
        <v>129.9</v>
      </c>
      <c r="EV404" s="152">
        <v>129.4</v>
      </c>
      <c r="EW404" s="152">
        <v>128.6</v>
      </c>
    </row>
    <row r="405" spans="1:153">
      <c r="A405" s="141" t="s">
        <v>7844</v>
      </c>
      <c r="B405" s="141" t="s">
        <v>7845</v>
      </c>
      <c r="C405" s="142">
        <v>8.3470000000000003E-2</v>
      </c>
      <c r="D405" s="143">
        <v>105.8</v>
      </c>
      <c r="E405" s="143">
        <v>106.1</v>
      </c>
      <c r="F405" s="143">
        <v>106.3</v>
      </c>
      <c r="G405" s="143">
        <v>107.3</v>
      </c>
      <c r="H405" s="143">
        <v>107.5</v>
      </c>
      <c r="I405" s="143">
        <v>108.2</v>
      </c>
      <c r="J405" s="143">
        <v>106.8</v>
      </c>
      <c r="K405" s="143">
        <v>105.2</v>
      </c>
      <c r="L405" s="143">
        <v>105.1</v>
      </c>
      <c r="M405" s="143">
        <v>105.7</v>
      </c>
      <c r="N405" s="143">
        <v>106.1</v>
      </c>
      <c r="O405" s="143">
        <v>107.6</v>
      </c>
      <c r="P405" s="143">
        <v>107.2</v>
      </c>
      <c r="Q405" s="143">
        <v>106.5</v>
      </c>
      <c r="R405" s="143">
        <v>108.9</v>
      </c>
      <c r="S405" s="143">
        <v>111.4</v>
      </c>
      <c r="T405" s="143">
        <v>112.6</v>
      </c>
      <c r="U405" s="143">
        <v>116</v>
      </c>
      <c r="V405" s="143">
        <v>115.8</v>
      </c>
      <c r="W405" s="143">
        <v>114.7</v>
      </c>
      <c r="X405" s="143">
        <v>114.7</v>
      </c>
      <c r="Y405" s="143">
        <v>116.4</v>
      </c>
      <c r="Z405" s="143">
        <v>116.9</v>
      </c>
      <c r="AA405" s="143">
        <v>115.9</v>
      </c>
      <c r="AB405" s="143">
        <v>116.3</v>
      </c>
      <c r="AC405" s="143">
        <v>116.3</v>
      </c>
      <c r="AD405" s="143">
        <v>117.3</v>
      </c>
      <c r="AE405" s="143">
        <v>116.4</v>
      </c>
      <c r="AF405" s="143">
        <v>116.1</v>
      </c>
      <c r="AG405" s="143">
        <v>115.6</v>
      </c>
      <c r="AH405" s="143">
        <v>115.4</v>
      </c>
      <c r="AI405" s="143">
        <v>112.8</v>
      </c>
      <c r="AJ405" s="143">
        <v>109.4</v>
      </c>
      <c r="AK405" s="143">
        <v>106.5</v>
      </c>
      <c r="AL405" s="143">
        <v>107.1</v>
      </c>
      <c r="AM405" s="143">
        <v>109.5</v>
      </c>
      <c r="AN405" s="143">
        <v>108.8</v>
      </c>
      <c r="AO405" s="143">
        <v>109.2</v>
      </c>
      <c r="AP405" s="143">
        <v>108.5</v>
      </c>
      <c r="AQ405" s="143">
        <v>109.2</v>
      </c>
      <c r="AR405" s="143">
        <v>106.7</v>
      </c>
      <c r="AS405" s="143">
        <v>108.1</v>
      </c>
      <c r="AT405" s="143">
        <v>103.9</v>
      </c>
      <c r="AU405" s="143">
        <v>104.6</v>
      </c>
      <c r="AV405" s="143">
        <v>102.1</v>
      </c>
      <c r="AW405" s="143">
        <v>100.5</v>
      </c>
      <c r="AX405" s="143">
        <v>101.4</v>
      </c>
      <c r="AY405" s="143">
        <v>103.2</v>
      </c>
      <c r="AZ405" s="143">
        <v>104.5</v>
      </c>
      <c r="BA405" s="143">
        <v>106.5</v>
      </c>
      <c r="BB405" s="143">
        <v>106</v>
      </c>
      <c r="BC405" s="143">
        <v>106.1</v>
      </c>
      <c r="BD405" s="143">
        <v>106.8</v>
      </c>
      <c r="BE405" s="143">
        <v>105.9</v>
      </c>
      <c r="BF405" s="143">
        <v>109</v>
      </c>
      <c r="BG405" s="143">
        <v>110.9</v>
      </c>
      <c r="BH405" s="143">
        <v>111.4</v>
      </c>
      <c r="BI405" s="143">
        <v>110.7</v>
      </c>
      <c r="BJ405" s="143">
        <v>111.5</v>
      </c>
      <c r="BK405" s="144">
        <v>114</v>
      </c>
      <c r="BL405" s="143">
        <v>112.7</v>
      </c>
      <c r="BM405" s="143">
        <v>112.8</v>
      </c>
      <c r="BN405" s="143">
        <v>111.5</v>
      </c>
      <c r="BO405" s="143">
        <v>111.7</v>
      </c>
      <c r="BP405" s="143">
        <v>107.8</v>
      </c>
      <c r="BQ405" s="143">
        <v>109.3</v>
      </c>
      <c r="BR405" s="145">
        <v>109.7</v>
      </c>
      <c r="BS405" s="145">
        <v>109.8</v>
      </c>
      <c r="BT405" s="145">
        <v>109.6</v>
      </c>
      <c r="BU405" s="145">
        <v>110.3</v>
      </c>
      <c r="BV405" s="145">
        <v>112.2</v>
      </c>
      <c r="BW405" s="145">
        <v>113.6</v>
      </c>
      <c r="BX405" s="145">
        <v>114.1</v>
      </c>
      <c r="BY405" s="145">
        <v>114.8</v>
      </c>
      <c r="BZ405" s="143">
        <v>115.7</v>
      </c>
      <c r="CA405" s="143">
        <v>115.9</v>
      </c>
      <c r="CB405" s="143">
        <v>116</v>
      </c>
      <c r="CC405" s="143">
        <v>117.1</v>
      </c>
      <c r="CD405" s="143">
        <v>116.4</v>
      </c>
      <c r="CE405" s="143">
        <v>117.7</v>
      </c>
      <c r="CF405" s="143">
        <v>116.7</v>
      </c>
      <c r="CG405" s="143">
        <v>115.7</v>
      </c>
      <c r="CH405" s="143">
        <v>116.1</v>
      </c>
      <c r="CI405" s="143">
        <v>115.7</v>
      </c>
      <c r="CJ405" s="146">
        <v>113.8</v>
      </c>
      <c r="CK405" s="146">
        <v>113.2</v>
      </c>
      <c r="CL405" s="146">
        <v>114.5</v>
      </c>
      <c r="CM405" s="147">
        <v>115.7</v>
      </c>
      <c r="CN405" s="147">
        <v>114.7</v>
      </c>
      <c r="CO405" s="147">
        <v>116.1</v>
      </c>
      <c r="CP405" s="148">
        <v>115.7</v>
      </c>
      <c r="CQ405" s="149">
        <v>113.8</v>
      </c>
      <c r="CR405" s="149">
        <v>112.7</v>
      </c>
      <c r="CS405" s="149">
        <v>113.4</v>
      </c>
      <c r="CT405" s="149">
        <v>114.7</v>
      </c>
      <c r="CU405" s="150">
        <v>115.4</v>
      </c>
      <c r="CV405" s="150">
        <v>112.3</v>
      </c>
      <c r="CW405" s="150">
        <v>110</v>
      </c>
      <c r="CX405" s="150">
        <v>112.9</v>
      </c>
      <c r="CY405" s="150">
        <v>114.5</v>
      </c>
      <c r="CZ405" s="150">
        <v>116.4</v>
      </c>
      <c r="DA405" s="150">
        <v>119</v>
      </c>
      <c r="DB405" s="151">
        <v>123</v>
      </c>
      <c r="DC405" s="151">
        <v>127.2</v>
      </c>
      <c r="DD405" s="151">
        <v>134.4</v>
      </c>
      <c r="DE405" s="151">
        <v>136.30000000000001</v>
      </c>
      <c r="DF405" s="151">
        <v>139.19999999999999</v>
      </c>
      <c r="DG405" s="151">
        <v>146</v>
      </c>
      <c r="DH405" s="151">
        <v>149.30000000000001</v>
      </c>
      <c r="DI405" s="151">
        <v>148</v>
      </c>
      <c r="DJ405" s="151">
        <v>143.80000000000001</v>
      </c>
      <c r="DK405" s="151">
        <v>141.6</v>
      </c>
      <c r="DL405" s="151">
        <v>145.80000000000001</v>
      </c>
      <c r="DM405" s="152">
        <v>149.9</v>
      </c>
      <c r="DN405" s="152">
        <v>157.69999999999999</v>
      </c>
      <c r="DO405" s="152">
        <v>162.69999999999999</v>
      </c>
      <c r="DP405" s="152">
        <v>159.6</v>
      </c>
      <c r="DQ405" s="152">
        <v>156.69999999999999</v>
      </c>
      <c r="DR405" s="152">
        <v>158.6</v>
      </c>
      <c r="DS405" s="152">
        <v>161.6</v>
      </c>
      <c r="DT405" s="152">
        <v>161.69999999999999</v>
      </c>
      <c r="DU405" s="152">
        <v>158.1</v>
      </c>
      <c r="DV405" s="152">
        <v>154.1</v>
      </c>
      <c r="DW405" s="152">
        <v>147.4</v>
      </c>
      <c r="DX405" s="152">
        <v>144.69999999999999</v>
      </c>
      <c r="DY405" s="152">
        <v>130.4</v>
      </c>
      <c r="DZ405" s="152">
        <v>130.4</v>
      </c>
      <c r="EA405" s="152">
        <v>124.2</v>
      </c>
      <c r="EB405" s="152">
        <v>128.4</v>
      </c>
      <c r="EC405" s="152">
        <v>132.30000000000001</v>
      </c>
      <c r="ED405" s="152">
        <v>133.4</v>
      </c>
      <c r="EE405" s="152">
        <v>130.69999999999999</v>
      </c>
      <c r="EF405" s="152">
        <v>129.5</v>
      </c>
      <c r="EG405" s="152">
        <v>127</v>
      </c>
      <c r="EH405" s="152">
        <v>126.7</v>
      </c>
      <c r="EI405" s="152">
        <v>126.4</v>
      </c>
      <c r="EJ405" s="152">
        <v>127.4</v>
      </c>
      <c r="EK405" s="152">
        <v>127.4</v>
      </c>
      <c r="EL405" s="152">
        <v>123.5</v>
      </c>
      <c r="EM405" s="152">
        <v>121.3</v>
      </c>
      <c r="EN405" s="152">
        <v>122.1</v>
      </c>
      <c r="EO405" s="152">
        <v>120.4</v>
      </c>
      <c r="EP405" s="152">
        <v>120.2</v>
      </c>
      <c r="EQ405" s="152">
        <v>119.9</v>
      </c>
      <c r="ER405" s="152">
        <v>121.9</v>
      </c>
      <c r="ES405" s="152">
        <v>123.9</v>
      </c>
      <c r="ET405" s="152">
        <v>128.6</v>
      </c>
      <c r="EU405" s="152">
        <v>127.8</v>
      </c>
      <c r="EV405" s="152">
        <v>122.3</v>
      </c>
      <c r="EW405" s="152">
        <v>118.8</v>
      </c>
    </row>
    <row r="406" spans="1:153">
      <c r="A406" s="141" t="s">
        <v>7846</v>
      </c>
      <c r="B406" s="141" t="s">
        <v>7847</v>
      </c>
      <c r="C406" s="142">
        <v>0.51617999999999997</v>
      </c>
      <c r="D406" s="143">
        <v>107.1</v>
      </c>
      <c r="E406" s="143">
        <v>108.3</v>
      </c>
      <c r="F406" s="143">
        <v>108.1</v>
      </c>
      <c r="G406" s="143">
        <v>109</v>
      </c>
      <c r="H406" s="143">
        <v>109.8</v>
      </c>
      <c r="I406" s="143">
        <v>110.4</v>
      </c>
      <c r="J406" s="143">
        <v>108.2</v>
      </c>
      <c r="K406" s="143">
        <v>108.9</v>
      </c>
      <c r="L406" s="143">
        <v>110.2</v>
      </c>
      <c r="M406" s="143">
        <v>111.1</v>
      </c>
      <c r="N406" s="143">
        <v>110.6</v>
      </c>
      <c r="O406" s="143">
        <v>109.9</v>
      </c>
      <c r="P406" s="143">
        <v>110.9</v>
      </c>
      <c r="Q406" s="143">
        <v>110.1</v>
      </c>
      <c r="R406" s="143">
        <v>112.4</v>
      </c>
      <c r="S406" s="143">
        <v>114.6</v>
      </c>
      <c r="T406" s="143">
        <v>115.8</v>
      </c>
      <c r="U406" s="143">
        <v>119.6</v>
      </c>
      <c r="V406" s="143">
        <v>119.6</v>
      </c>
      <c r="W406" s="143">
        <v>119.6</v>
      </c>
      <c r="X406" s="143">
        <v>119.7</v>
      </c>
      <c r="Y406" s="143">
        <v>121.3</v>
      </c>
      <c r="Z406" s="143">
        <v>123.8</v>
      </c>
      <c r="AA406" s="143">
        <v>127.8</v>
      </c>
      <c r="AB406" s="143">
        <v>129.69999999999999</v>
      </c>
      <c r="AC406" s="143">
        <v>129.4</v>
      </c>
      <c r="AD406" s="143">
        <v>128.4</v>
      </c>
      <c r="AE406" s="143">
        <v>131.69999999999999</v>
      </c>
      <c r="AF406" s="143">
        <v>135.19999999999999</v>
      </c>
      <c r="AG406" s="143">
        <v>135.1</v>
      </c>
      <c r="AH406" s="143">
        <v>134.69999999999999</v>
      </c>
      <c r="AI406" s="143">
        <v>134</v>
      </c>
      <c r="AJ406" s="143">
        <v>130.6</v>
      </c>
      <c r="AK406" s="143">
        <v>126.5</v>
      </c>
      <c r="AL406" s="143">
        <v>121.1</v>
      </c>
      <c r="AM406" s="143">
        <v>124.7</v>
      </c>
      <c r="AN406" s="143">
        <v>127.3</v>
      </c>
      <c r="AO406" s="143">
        <v>129</v>
      </c>
      <c r="AP406" s="143">
        <v>127.8</v>
      </c>
      <c r="AQ406" s="143">
        <v>127.1</v>
      </c>
      <c r="AR406" s="143">
        <v>126.6</v>
      </c>
      <c r="AS406" s="143">
        <v>125.1</v>
      </c>
      <c r="AT406" s="143">
        <v>124.4</v>
      </c>
      <c r="AU406" s="143">
        <v>122.1</v>
      </c>
      <c r="AV406" s="143">
        <v>120.5</v>
      </c>
      <c r="AW406" s="143">
        <v>118.7</v>
      </c>
      <c r="AX406" s="143">
        <v>117.2</v>
      </c>
      <c r="AY406" s="143">
        <v>118</v>
      </c>
      <c r="AZ406" s="143">
        <v>121.1</v>
      </c>
      <c r="BA406" s="143">
        <v>119.8</v>
      </c>
      <c r="BB406" s="143">
        <v>119.6</v>
      </c>
      <c r="BC406" s="143">
        <v>120.5</v>
      </c>
      <c r="BD406" s="143">
        <v>118.7</v>
      </c>
      <c r="BE406" s="143">
        <v>117.3</v>
      </c>
      <c r="BF406" s="143">
        <v>117.3</v>
      </c>
      <c r="BG406" s="143">
        <v>117.1</v>
      </c>
      <c r="BH406" s="143">
        <v>116.7</v>
      </c>
      <c r="BI406" s="143">
        <v>117.9</v>
      </c>
      <c r="BJ406" s="143">
        <v>119.4</v>
      </c>
      <c r="BK406" s="144">
        <v>118</v>
      </c>
      <c r="BL406" s="143">
        <v>118.2</v>
      </c>
      <c r="BM406" s="143">
        <v>117.7</v>
      </c>
      <c r="BN406" s="143">
        <v>117.9</v>
      </c>
      <c r="BO406" s="143">
        <v>117.4</v>
      </c>
      <c r="BP406" s="143">
        <v>117.3</v>
      </c>
      <c r="BQ406" s="143">
        <v>119.2</v>
      </c>
      <c r="BR406" s="145">
        <v>118.9</v>
      </c>
      <c r="BS406" s="145">
        <v>118.9</v>
      </c>
      <c r="BT406" s="145">
        <v>118.8</v>
      </c>
      <c r="BU406" s="145">
        <v>120.2</v>
      </c>
      <c r="BV406" s="145">
        <v>122.4</v>
      </c>
      <c r="BW406" s="145">
        <v>119.9</v>
      </c>
      <c r="BX406" s="145">
        <v>120.3</v>
      </c>
      <c r="BY406" s="145">
        <v>121.5</v>
      </c>
      <c r="BZ406" s="143">
        <v>123</v>
      </c>
      <c r="CA406" s="143">
        <v>121.2</v>
      </c>
      <c r="CB406" s="143">
        <v>121</v>
      </c>
      <c r="CC406" s="143">
        <v>122.5</v>
      </c>
      <c r="CD406" s="143">
        <v>123.6</v>
      </c>
      <c r="CE406" s="143">
        <v>121.3</v>
      </c>
      <c r="CF406" s="143">
        <v>119.5</v>
      </c>
      <c r="CG406" s="143">
        <v>117.5</v>
      </c>
      <c r="CH406" s="143">
        <v>116.3</v>
      </c>
      <c r="CI406" s="143">
        <v>115.9</v>
      </c>
      <c r="CJ406" s="146">
        <v>117.2</v>
      </c>
      <c r="CK406" s="146">
        <v>115.7</v>
      </c>
      <c r="CL406" s="146">
        <v>113.1</v>
      </c>
      <c r="CM406" s="147">
        <v>112.2</v>
      </c>
      <c r="CN406" s="147">
        <v>112.2</v>
      </c>
      <c r="CO406" s="147">
        <v>111.2</v>
      </c>
      <c r="CP406" s="148">
        <v>110.3</v>
      </c>
      <c r="CQ406" s="149">
        <v>108.1</v>
      </c>
      <c r="CR406" s="149">
        <v>107.8</v>
      </c>
      <c r="CS406" s="149">
        <v>108.4</v>
      </c>
      <c r="CT406" s="149">
        <v>108.6</v>
      </c>
      <c r="CU406" s="150">
        <v>108.6</v>
      </c>
      <c r="CV406" s="150">
        <v>105.3</v>
      </c>
      <c r="CW406" s="150">
        <v>106.4</v>
      </c>
      <c r="CX406" s="150">
        <v>107.9</v>
      </c>
      <c r="CY406" s="150">
        <v>109.4</v>
      </c>
      <c r="CZ406" s="150">
        <v>109.1</v>
      </c>
      <c r="DA406" s="150">
        <v>111.7</v>
      </c>
      <c r="DB406" s="151">
        <v>114.6</v>
      </c>
      <c r="DC406" s="151">
        <v>117.5</v>
      </c>
      <c r="DD406" s="151">
        <v>120.4</v>
      </c>
      <c r="DE406" s="151">
        <v>121.3</v>
      </c>
      <c r="DF406" s="151">
        <v>125.9</v>
      </c>
      <c r="DG406" s="151">
        <v>135.9</v>
      </c>
      <c r="DH406" s="151">
        <v>140.69999999999999</v>
      </c>
      <c r="DI406" s="151">
        <v>134.19999999999999</v>
      </c>
      <c r="DJ406" s="151">
        <v>135.80000000000001</v>
      </c>
      <c r="DK406" s="151">
        <v>136.80000000000001</v>
      </c>
      <c r="DL406" s="151">
        <v>139.30000000000001</v>
      </c>
      <c r="DM406" s="152">
        <v>140.19999999999999</v>
      </c>
      <c r="DN406" s="152">
        <v>145.30000000000001</v>
      </c>
      <c r="DO406" s="152">
        <v>146.6</v>
      </c>
      <c r="DP406" s="152">
        <v>144.4</v>
      </c>
      <c r="DQ406" s="152">
        <v>143.1</v>
      </c>
      <c r="DR406" s="152">
        <v>146.19999999999999</v>
      </c>
      <c r="DS406" s="152">
        <v>152.19999999999999</v>
      </c>
      <c r="DT406" s="152">
        <v>156.4</v>
      </c>
      <c r="DU406" s="152">
        <v>158.19999999999999</v>
      </c>
      <c r="DV406" s="152">
        <v>157.30000000000001</v>
      </c>
      <c r="DW406" s="152">
        <v>153</v>
      </c>
      <c r="DX406" s="152">
        <v>149</v>
      </c>
      <c r="DY406" s="152">
        <v>150.1</v>
      </c>
      <c r="DZ406" s="152">
        <v>149</v>
      </c>
      <c r="EA406" s="152">
        <v>146.1</v>
      </c>
      <c r="EB406" s="152">
        <v>144.1</v>
      </c>
      <c r="EC406" s="152">
        <v>145</v>
      </c>
      <c r="ED406" s="152">
        <v>147</v>
      </c>
      <c r="EE406" s="152">
        <v>145.19999999999999</v>
      </c>
      <c r="EF406" s="152">
        <v>143.6</v>
      </c>
      <c r="EG406" s="152">
        <v>141.6</v>
      </c>
      <c r="EH406" s="152">
        <v>139.6</v>
      </c>
      <c r="EI406" s="152">
        <v>136.30000000000001</v>
      </c>
      <c r="EJ406" s="152">
        <v>136.4</v>
      </c>
      <c r="EK406" s="152">
        <v>135.5</v>
      </c>
      <c r="EL406" s="152">
        <v>134.1</v>
      </c>
      <c r="EM406" s="152">
        <v>130.80000000000001</v>
      </c>
      <c r="EN406" s="152">
        <v>131.30000000000001</v>
      </c>
      <c r="EO406" s="152">
        <v>134.5</v>
      </c>
      <c r="EP406" s="152">
        <v>134.6</v>
      </c>
      <c r="EQ406" s="152">
        <v>135.30000000000001</v>
      </c>
      <c r="ER406" s="152">
        <v>134.69999999999999</v>
      </c>
      <c r="ES406" s="152">
        <v>131</v>
      </c>
      <c r="ET406" s="152">
        <v>135.1</v>
      </c>
      <c r="EU406" s="152">
        <v>136.6</v>
      </c>
      <c r="EV406" s="152">
        <v>135.4</v>
      </c>
      <c r="EW406" s="152">
        <v>134.9</v>
      </c>
    </row>
    <row r="407" spans="1:153">
      <c r="A407" s="141" t="s">
        <v>7848</v>
      </c>
      <c r="B407" s="141" t="s">
        <v>7849</v>
      </c>
      <c r="C407" s="142">
        <v>2.6190000000000001E-2</v>
      </c>
      <c r="D407" s="143">
        <v>106.7</v>
      </c>
      <c r="E407" s="143">
        <v>108.8</v>
      </c>
      <c r="F407" s="143">
        <v>109.8</v>
      </c>
      <c r="G407" s="143">
        <v>108.8</v>
      </c>
      <c r="H407" s="143">
        <v>109.3</v>
      </c>
      <c r="I407" s="143">
        <v>112.1</v>
      </c>
      <c r="J407" s="143">
        <v>115</v>
      </c>
      <c r="K407" s="143">
        <v>115.4</v>
      </c>
      <c r="L407" s="143">
        <v>117.1</v>
      </c>
      <c r="M407" s="143">
        <v>121</v>
      </c>
      <c r="N407" s="143">
        <v>123.5</v>
      </c>
      <c r="O407" s="143">
        <v>125.7</v>
      </c>
      <c r="P407" s="143">
        <v>126.7</v>
      </c>
      <c r="Q407" s="143">
        <v>125.7</v>
      </c>
      <c r="R407" s="143">
        <v>129.30000000000001</v>
      </c>
      <c r="S407" s="143">
        <v>131.9</v>
      </c>
      <c r="T407" s="143">
        <v>137.1</v>
      </c>
      <c r="U407" s="143">
        <v>139.5</v>
      </c>
      <c r="V407" s="143">
        <v>140.4</v>
      </c>
      <c r="W407" s="143">
        <v>143.5</v>
      </c>
      <c r="X407" s="143">
        <v>137</v>
      </c>
      <c r="Y407" s="143">
        <v>135.9</v>
      </c>
      <c r="Z407" s="143">
        <v>136.30000000000001</v>
      </c>
      <c r="AA407" s="143">
        <v>140.9</v>
      </c>
      <c r="AB407" s="143">
        <v>141.69999999999999</v>
      </c>
      <c r="AC407" s="143">
        <v>136.1</v>
      </c>
      <c r="AD407" s="143">
        <v>136.69999999999999</v>
      </c>
      <c r="AE407" s="143">
        <v>137.5</v>
      </c>
      <c r="AF407" s="143">
        <v>139.4</v>
      </c>
      <c r="AG407" s="143">
        <v>137</v>
      </c>
      <c r="AH407" s="143">
        <v>136.30000000000001</v>
      </c>
      <c r="AI407" s="143">
        <v>135.5</v>
      </c>
      <c r="AJ407" s="143">
        <v>127</v>
      </c>
      <c r="AK407" s="143">
        <v>122.9</v>
      </c>
      <c r="AL407" s="143">
        <v>120</v>
      </c>
      <c r="AM407" s="143">
        <v>121.9</v>
      </c>
      <c r="AN407" s="143">
        <v>124.8</v>
      </c>
      <c r="AO407" s="143">
        <v>130.19999999999999</v>
      </c>
      <c r="AP407" s="143">
        <v>131.1</v>
      </c>
      <c r="AQ407" s="143">
        <v>131.19999999999999</v>
      </c>
      <c r="AR407" s="143">
        <v>127.9</v>
      </c>
      <c r="AS407" s="143">
        <v>126.4</v>
      </c>
      <c r="AT407" s="143">
        <v>122.1</v>
      </c>
      <c r="AU407" s="143">
        <v>121</v>
      </c>
      <c r="AV407" s="143">
        <v>118.4</v>
      </c>
      <c r="AW407" s="143">
        <v>118.5</v>
      </c>
      <c r="AX407" s="143">
        <v>117.9</v>
      </c>
      <c r="AY407" s="143">
        <v>120.1</v>
      </c>
      <c r="AZ407" s="143">
        <v>121</v>
      </c>
      <c r="BA407" s="143">
        <v>122.5</v>
      </c>
      <c r="BB407" s="143">
        <v>123.2</v>
      </c>
      <c r="BC407" s="143">
        <v>124</v>
      </c>
      <c r="BD407" s="143">
        <v>122.6</v>
      </c>
      <c r="BE407" s="143">
        <v>123.2</v>
      </c>
      <c r="BF407" s="143">
        <v>124.4</v>
      </c>
      <c r="BG407" s="143">
        <v>123.8</v>
      </c>
      <c r="BH407" s="143">
        <v>125.1</v>
      </c>
      <c r="BI407" s="143">
        <v>126.6</v>
      </c>
      <c r="BJ407" s="143">
        <v>129</v>
      </c>
      <c r="BK407" s="144">
        <v>129.9</v>
      </c>
      <c r="BL407" s="143">
        <v>128.1</v>
      </c>
      <c r="BM407" s="143">
        <v>125.2</v>
      </c>
      <c r="BN407" s="143">
        <v>125.4</v>
      </c>
      <c r="BO407" s="143">
        <v>125.2</v>
      </c>
      <c r="BP407" s="143">
        <v>122.5</v>
      </c>
      <c r="BQ407" s="143">
        <v>126.8</v>
      </c>
      <c r="BR407" s="145">
        <v>125</v>
      </c>
      <c r="BS407" s="145">
        <v>124.7</v>
      </c>
      <c r="BT407" s="145">
        <v>125.4</v>
      </c>
      <c r="BU407" s="145">
        <v>125.5</v>
      </c>
      <c r="BV407" s="145">
        <v>129.1</v>
      </c>
      <c r="BW407" s="145">
        <v>127.7</v>
      </c>
      <c r="BX407" s="145">
        <v>128.4</v>
      </c>
      <c r="BY407" s="145">
        <v>128.5</v>
      </c>
      <c r="BZ407" s="143">
        <v>130.80000000000001</v>
      </c>
      <c r="CA407" s="143">
        <v>130.6</v>
      </c>
      <c r="CB407" s="143">
        <v>133.30000000000001</v>
      </c>
      <c r="CC407" s="143">
        <v>133</v>
      </c>
      <c r="CD407" s="143">
        <v>132.80000000000001</v>
      </c>
      <c r="CE407" s="143">
        <v>132</v>
      </c>
      <c r="CF407" s="143">
        <v>124.3</v>
      </c>
      <c r="CG407" s="143">
        <v>127.2</v>
      </c>
      <c r="CH407" s="143">
        <v>126</v>
      </c>
      <c r="CI407" s="143">
        <v>124.9</v>
      </c>
      <c r="CJ407" s="146">
        <v>125</v>
      </c>
      <c r="CK407" s="146">
        <v>124.7</v>
      </c>
      <c r="CL407" s="146">
        <v>124.7</v>
      </c>
      <c r="CM407" s="147">
        <v>126.8</v>
      </c>
      <c r="CN407" s="147">
        <v>124.8</v>
      </c>
      <c r="CO407" s="147">
        <v>123.3</v>
      </c>
      <c r="CP407" s="148">
        <v>122.6</v>
      </c>
      <c r="CQ407" s="149">
        <v>122.1</v>
      </c>
      <c r="CR407" s="149">
        <v>120.5</v>
      </c>
      <c r="CS407" s="149">
        <v>121.2</v>
      </c>
      <c r="CT407" s="149">
        <v>121.6</v>
      </c>
      <c r="CU407" s="150">
        <v>116.1</v>
      </c>
      <c r="CV407" s="150">
        <v>116.2</v>
      </c>
      <c r="CW407" s="150">
        <v>108.5</v>
      </c>
      <c r="CX407" s="150">
        <v>108.3</v>
      </c>
      <c r="CY407" s="150">
        <v>110.6</v>
      </c>
      <c r="CZ407" s="150">
        <v>110.2</v>
      </c>
      <c r="DA407" s="150">
        <v>111.7</v>
      </c>
      <c r="DB407" s="151">
        <v>115.2</v>
      </c>
      <c r="DC407" s="151">
        <v>120.7</v>
      </c>
      <c r="DD407" s="151">
        <v>130.30000000000001</v>
      </c>
      <c r="DE407" s="151">
        <v>134.5</v>
      </c>
      <c r="DF407" s="151">
        <v>134.80000000000001</v>
      </c>
      <c r="DG407" s="151">
        <v>142.80000000000001</v>
      </c>
      <c r="DH407" s="151">
        <v>144.6</v>
      </c>
      <c r="DI407" s="151">
        <v>140.5</v>
      </c>
      <c r="DJ407" s="151">
        <v>144</v>
      </c>
      <c r="DK407" s="151">
        <v>142.69999999999999</v>
      </c>
      <c r="DL407" s="151">
        <v>141.1</v>
      </c>
      <c r="DM407" s="152">
        <v>141.30000000000001</v>
      </c>
      <c r="DN407" s="152">
        <v>140</v>
      </c>
      <c r="DO407" s="152">
        <v>141.6</v>
      </c>
      <c r="DP407" s="152">
        <v>140.69999999999999</v>
      </c>
      <c r="DQ407" s="152">
        <v>139</v>
      </c>
      <c r="DR407" s="152">
        <v>140.30000000000001</v>
      </c>
      <c r="DS407" s="152">
        <v>145.1</v>
      </c>
      <c r="DT407" s="152">
        <v>149.4</v>
      </c>
      <c r="DU407" s="152">
        <v>149.9</v>
      </c>
      <c r="DV407" s="152">
        <v>153.30000000000001</v>
      </c>
      <c r="DW407" s="152">
        <v>152.30000000000001</v>
      </c>
      <c r="DX407" s="152">
        <v>149.80000000000001</v>
      </c>
      <c r="DY407" s="152">
        <v>141</v>
      </c>
      <c r="DZ407" s="152">
        <v>139.1</v>
      </c>
      <c r="EA407" s="152">
        <v>140</v>
      </c>
      <c r="EB407" s="152">
        <v>137.30000000000001</v>
      </c>
      <c r="EC407" s="152">
        <v>139</v>
      </c>
      <c r="ED407" s="152">
        <v>141.80000000000001</v>
      </c>
      <c r="EE407" s="152">
        <v>140.6</v>
      </c>
      <c r="EF407" s="152">
        <v>139.1</v>
      </c>
      <c r="EG407" s="152">
        <v>140.30000000000001</v>
      </c>
      <c r="EH407" s="152">
        <v>136.69999999999999</v>
      </c>
      <c r="EI407" s="152">
        <v>137.19999999999999</v>
      </c>
      <c r="EJ407" s="152">
        <v>139.30000000000001</v>
      </c>
      <c r="EK407" s="152">
        <v>138.30000000000001</v>
      </c>
      <c r="EL407" s="152">
        <v>139.69999999999999</v>
      </c>
      <c r="EM407" s="152">
        <v>139.9</v>
      </c>
      <c r="EN407" s="152">
        <v>137.5</v>
      </c>
      <c r="EO407" s="152">
        <v>136</v>
      </c>
      <c r="EP407" s="152">
        <v>142.1</v>
      </c>
      <c r="EQ407" s="152">
        <v>144.1</v>
      </c>
      <c r="ER407" s="152">
        <v>143.5</v>
      </c>
      <c r="ES407" s="152">
        <v>148.5</v>
      </c>
      <c r="ET407" s="152">
        <v>149.9</v>
      </c>
      <c r="EU407" s="152">
        <v>147.6</v>
      </c>
      <c r="EV407" s="152">
        <v>146.1</v>
      </c>
      <c r="EW407" s="152">
        <v>144.6</v>
      </c>
    </row>
    <row r="408" spans="1:153">
      <c r="A408" s="141" t="s">
        <v>7850</v>
      </c>
      <c r="B408" s="141" t="s">
        <v>7851</v>
      </c>
      <c r="C408" s="142">
        <v>7.1540000000000006E-2</v>
      </c>
      <c r="D408" s="143">
        <v>102.4</v>
      </c>
      <c r="E408" s="143">
        <v>101.6</v>
      </c>
      <c r="F408" s="143">
        <v>99.6</v>
      </c>
      <c r="G408" s="143">
        <v>96.4</v>
      </c>
      <c r="H408" s="143">
        <v>92.3</v>
      </c>
      <c r="I408" s="143">
        <v>93.1</v>
      </c>
      <c r="J408" s="143">
        <v>95.7</v>
      </c>
      <c r="K408" s="143">
        <v>93.5</v>
      </c>
      <c r="L408" s="143">
        <v>93.2</v>
      </c>
      <c r="M408" s="143">
        <v>96.4</v>
      </c>
      <c r="N408" s="143">
        <v>94.4</v>
      </c>
      <c r="O408" s="143">
        <v>90.4</v>
      </c>
      <c r="P408" s="143">
        <v>93.9</v>
      </c>
      <c r="Q408" s="143">
        <v>90.8</v>
      </c>
      <c r="R408" s="143">
        <v>85.9</v>
      </c>
      <c r="S408" s="143">
        <v>88.2</v>
      </c>
      <c r="T408" s="143">
        <v>86.8</v>
      </c>
      <c r="U408" s="143">
        <v>87.2</v>
      </c>
      <c r="V408" s="143">
        <v>87.7</v>
      </c>
      <c r="W408" s="143">
        <v>89.2</v>
      </c>
      <c r="X408" s="143">
        <v>91.8</v>
      </c>
      <c r="Y408" s="143">
        <v>84.8</v>
      </c>
      <c r="Z408" s="143">
        <v>85.2</v>
      </c>
      <c r="AA408" s="143">
        <v>88.3</v>
      </c>
      <c r="AB408" s="143">
        <v>89.9</v>
      </c>
      <c r="AC408" s="143">
        <v>91</v>
      </c>
      <c r="AD408" s="143">
        <v>91.2</v>
      </c>
      <c r="AE408" s="143">
        <v>96.7</v>
      </c>
      <c r="AF408" s="143">
        <v>98.9</v>
      </c>
      <c r="AG408" s="143">
        <v>96.7</v>
      </c>
      <c r="AH408" s="143">
        <v>98.3</v>
      </c>
      <c r="AI408" s="143">
        <v>98</v>
      </c>
      <c r="AJ408" s="143">
        <v>93.3</v>
      </c>
      <c r="AK408" s="143">
        <v>86.9</v>
      </c>
      <c r="AL408" s="143">
        <v>86.5</v>
      </c>
      <c r="AM408" s="143">
        <v>88.3</v>
      </c>
      <c r="AN408" s="143">
        <v>91.2</v>
      </c>
      <c r="AO408" s="143">
        <v>90.4</v>
      </c>
      <c r="AP408" s="143">
        <v>89.8</v>
      </c>
      <c r="AQ408" s="143">
        <v>93.7</v>
      </c>
      <c r="AR408" s="143">
        <v>93.7</v>
      </c>
      <c r="AS408" s="143">
        <v>99.4</v>
      </c>
      <c r="AT408" s="143">
        <v>101.7</v>
      </c>
      <c r="AU408" s="143">
        <v>102.2</v>
      </c>
      <c r="AV408" s="143">
        <v>102.2</v>
      </c>
      <c r="AW408" s="143">
        <v>102.2</v>
      </c>
      <c r="AX408" s="143">
        <v>102.9</v>
      </c>
      <c r="AY408" s="143">
        <v>112.6</v>
      </c>
      <c r="AZ408" s="143">
        <v>112.2</v>
      </c>
      <c r="BA408" s="143">
        <v>118.9</v>
      </c>
      <c r="BB408" s="143">
        <v>119.8</v>
      </c>
      <c r="BC408" s="143">
        <v>121.5</v>
      </c>
      <c r="BD408" s="143">
        <v>113.4</v>
      </c>
      <c r="BE408" s="143">
        <v>113.5</v>
      </c>
      <c r="BF408" s="143">
        <v>116.8</v>
      </c>
      <c r="BG408" s="143">
        <v>113.2</v>
      </c>
      <c r="BH408" s="143">
        <v>108.4</v>
      </c>
      <c r="BI408" s="143">
        <v>107.2</v>
      </c>
      <c r="BJ408" s="143">
        <v>106.4</v>
      </c>
      <c r="BK408" s="144">
        <v>105.8</v>
      </c>
      <c r="BL408" s="143">
        <v>103</v>
      </c>
      <c r="BM408" s="143">
        <v>100.3</v>
      </c>
      <c r="BN408" s="143">
        <v>98</v>
      </c>
      <c r="BO408" s="143">
        <v>93.6</v>
      </c>
      <c r="BP408" s="143">
        <v>92.8</v>
      </c>
      <c r="BQ408" s="143">
        <v>92.7</v>
      </c>
      <c r="BR408" s="145">
        <v>90.1</v>
      </c>
      <c r="BS408" s="145">
        <v>88.8</v>
      </c>
      <c r="BT408" s="145">
        <v>95</v>
      </c>
      <c r="BU408" s="145">
        <v>95.7</v>
      </c>
      <c r="BV408" s="145">
        <v>88</v>
      </c>
      <c r="BW408" s="145">
        <v>88.2</v>
      </c>
      <c r="BX408" s="145">
        <v>87.5</v>
      </c>
      <c r="BY408" s="145">
        <v>87.7</v>
      </c>
      <c r="BZ408" s="143">
        <v>88.9</v>
      </c>
      <c r="CA408" s="143">
        <v>88.8</v>
      </c>
      <c r="CB408" s="143">
        <v>88.8</v>
      </c>
      <c r="CC408" s="143">
        <v>88.6</v>
      </c>
      <c r="CD408" s="143">
        <v>88.8</v>
      </c>
      <c r="CE408" s="143">
        <v>87.8</v>
      </c>
      <c r="CF408" s="143">
        <v>87.1</v>
      </c>
      <c r="CG408" s="143">
        <v>87.9</v>
      </c>
      <c r="CH408" s="143">
        <v>85.9</v>
      </c>
      <c r="CI408" s="143">
        <v>90.2</v>
      </c>
      <c r="CJ408" s="146">
        <v>90.4</v>
      </c>
      <c r="CK408" s="146">
        <v>89.2</v>
      </c>
      <c r="CL408" s="146">
        <v>89.8</v>
      </c>
      <c r="CM408" s="147">
        <v>90.1</v>
      </c>
      <c r="CN408" s="147">
        <v>95.8</v>
      </c>
      <c r="CO408" s="147">
        <v>96.9</v>
      </c>
      <c r="CP408" s="148">
        <v>98.9</v>
      </c>
      <c r="CQ408" s="149">
        <v>99.8</v>
      </c>
      <c r="CR408" s="149">
        <v>98.5</v>
      </c>
      <c r="CS408" s="149">
        <v>100.9</v>
      </c>
      <c r="CT408" s="149">
        <v>99</v>
      </c>
      <c r="CU408" s="150">
        <v>101</v>
      </c>
      <c r="CV408" s="150">
        <v>101.4</v>
      </c>
      <c r="CW408" s="150">
        <v>100</v>
      </c>
      <c r="CX408" s="150">
        <v>102.5</v>
      </c>
      <c r="CY408" s="150">
        <v>104</v>
      </c>
      <c r="CZ408" s="150">
        <v>103.4</v>
      </c>
      <c r="DA408" s="150">
        <v>101.3</v>
      </c>
      <c r="DB408" s="151">
        <v>105</v>
      </c>
      <c r="DC408" s="151">
        <v>108.7</v>
      </c>
      <c r="DD408" s="151">
        <v>111.6</v>
      </c>
      <c r="DE408" s="151">
        <v>112</v>
      </c>
      <c r="DF408" s="151">
        <v>114.6</v>
      </c>
      <c r="DG408" s="151">
        <v>112.2</v>
      </c>
      <c r="DH408" s="151">
        <v>122.8</v>
      </c>
      <c r="DI408" s="151">
        <v>126.7</v>
      </c>
      <c r="DJ408" s="151">
        <v>128.19999999999999</v>
      </c>
      <c r="DK408" s="151">
        <v>127.9</v>
      </c>
      <c r="DL408" s="151">
        <v>127.8</v>
      </c>
      <c r="DM408" s="152">
        <v>128.80000000000001</v>
      </c>
      <c r="DN408" s="152">
        <v>131.80000000000001</v>
      </c>
      <c r="DO408" s="152">
        <v>131.6</v>
      </c>
      <c r="DP408" s="152">
        <v>133.80000000000001</v>
      </c>
      <c r="DQ408" s="152">
        <v>130.30000000000001</v>
      </c>
      <c r="DR408" s="152">
        <v>133.1</v>
      </c>
      <c r="DS408" s="152">
        <v>134</v>
      </c>
      <c r="DT408" s="152">
        <v>133.9</v>
      </c>
      <c r="DU408" s="152">
        <v>132.9</v>
      </c>
      <c r="DV408" s="152">
        <v>134.69999999999999</v>
      </c>
      <c r="DW408" s="152">
        <v>132.69999999999999</v>
      </c>
      <c r="DX408" s="152">
        <v>129.6</v>
      </c>
      <c r="DY408" s="152">
        <v>127.7</v>
      </c>
      <c r="DZ408" s="152">
        <v>127</v>
      </c>
      <c r="EA408" s="152">
        <v>127.6</v>
      </c>
      <c r="EB408" s="152">
        <v>126.8</v>
      </c>
      <c r="EC408" s="152">
        <v>129.6</v>
      </c>
      <c r="ED408" s="152">
        <v>129.4</v>
      </c>
      <c r="EE408" s="152">
        <v>124.1</v>
      </c>
      <c r="EF408" s="152">
        <v>128.4</v>
      </c>
      <c r="EG408" s="152">
        <v>127.2</v>
      </c>
      <c r="EH408" s="152">
        <v>126</v>
      </c>
      <c r="EI408" s="152">
        <v>128.1</v>
      </c>
      <c r="EJ408" s="152">
        <v>134.5</v>
      </c>
      <c r="EK408" s="152">
        <v>135.1</v>
      </c>
      <c r="EL408" s="152">
        <v>133.30000000000001</v>
      </c>
      <c r="EM408" s="152">
        <v>140</v>
      </c>
      <c r="EN408" s="152">
        <v>138.6</v>
      </c>
      <c r="EO408" s="152">
        <v>138.6</v>
      </c>
      <c r="EP408" s="152">
        <v>137.80000000000001</v>
      </c>
      <c r="EQ408" s="152">
        <v>139.19999999999999</v>
      </c>
      <c r="ER408" s="152">
        <v>140.6</v>
      </c>
      <c r="ES408" s="152">
        <v>146.69999999999999</v>
      </c>
      <c r="ET408" s="152">
        <v>144.6</v>
      </c>
      <c r="EU408" s="152">
        <v>149.69999999999999</v>
      </c>
      <c r="EV408" s="152">
        <v>151.6</v>
      </c>
      <c r="EW408" s="152">
        <v>150.30000000000001</v>
      </c>
    </row>
    <row r="409" spans="1:153">
      <c r="A409" s="141" t="s">
        <v>7852</v>
      </c>
      <c r="B409" s="141" t="s">
        <v>7853</v>
      </c>
      <c r="C409" s="142">
        <v>0.10911</v>
      </c>
      <c r="D409" s="143">
        <v>116.7</v>
      </c>
      <c r="E409" s="143">
        <v>114.8</v>
      </c>
      <c r="F409" s="143">
        <v>115.8</v>
      </c>
      <c r="G409" s="143">
        <v>112.8</v>
      </c>
      <c r="H409" s="143">
        <v>115.5</v>
      </c>
      <c r="I409" s="143">
        <v>116.3</v>
      </c>
      <c r="J409" s="143">
        <v>114.7</v>
      </c>
      <c r="K409" s="143">
        <v>112.5</v>
      </c>
      <c r="L409" s="143">
        <v>110.6</v>
      </c>
      <c r="M409" s="143">
        <v>113.6</v>
      </c>
      <c r="N409" s="143">
        <v>115.1</v>
      </c>
      <c r="O409" s="143">
        <v>115.8</v>
      </c>
      <c r="P409" s="143">
        <v>115.5</v>
      </c>
      <c r="Q409" s="143">
        <v>119.3</v>
      </c>
      <c r="R409" s="143">
        <v>116.4</v>
      </c>
      <c r="S409" s="143">
        <v>123.6</v>
      </c>
      <c r="T409" s="143">
        <v>126.6</v>
      </c>
      <c r="U409" s="143">
        <v>135.6</v>
      </c>
      <c r="V409" s="143">
        <v>133.69999999999999</v>
      </c>
      <c r="W409" s="143">
        <v>128.4</v>
      </c>
      <c r="X409" s="143">
        <v>128.19999999999999</v>
      </c>
      <c r="Y409" s="143">
        <v>130.30000000000001</v>
      </c>
      <c r="Z409" s="143">
        <v>134.9</v>
      </c>
      <c r="AA409" s="143">
        <v>132.9</v>
      </c>
      <c r="AB409" s="143">
        <v>131.4</v>
      </c>
      <c r="AC409" s="143">
        <v>122.4</v>
      </c>
      <c r="AD409" s="143">
        <v>121.6</v>
      </c>
      <c r="AE409" s="143">
        <v>117.2</v>
      </c>
      <c r="AF409" s="143">
        <v>128.4</v>
      </c>
      <c r="AG409" s="143">
        <v>119.9</v>
      </c>
      <c r="AH409" s="143">
        <v>120.9</v>
      </c>
      <c r="AI409" s="143">
        <v>128.5</v>
      </c>
      <c r="AJ409" s="143">
        <v>116.7</v>
      </c>
      <c r="AK409" s="143">
        <v>109.2</v>
      </c>
      <c r="AL409" s="143">
        <v>101.2</v>
      </c>
      <c r="AM409" s="143">
        <v>104</v>
      </c>
      <c r="AN409" s="143">
        <v>117.7</v>
      </c>
      <c r="AO409" s="143">
        <v>113.7</v>
      </c>
      <c r="AP409" s="143">
        <v>111.7</v>
      </c>
      <c r="AQ409" s="143">
        <v>107.6</v>
      </c>
      <c r="AR409" s="143">
        <v>105.6</v>
      </c>
      <c r="AS409" s="143">
        <v>107.6</v>
      </c>
      <c r="AT409" s="143">
        <v>105</v>
      </c>
      <c r="AU409" s="143">
        <v>103.3</v>
      </c>
      <c r="AV409" s="143">
        <v>101.6</v>
      </c>
      <c r="AW409" s="143">
        <v>104.2</v>
      </c>
      <c r="AX409" s="143">
        <v>102.8</v>
      </c>
      <c r="AY409" s="143">
        <v>102.8</v>
      </c>
      <c r="AZ409" s="143">
        <v>103.3</v>
      </c>
      <c r="BA409" s="143">
        <v>102.6</v>
      </c>
      <c r="BB409" s="143">
        <v>100.4</v>
      </c>
      <c r="BC409" s="143">
        <v>102.7</v>
      </c>
      <c r="BD409" s="143">
        <v>101.5</v>
      </c>
      <c r="BE409" s="143">
        <v>101.7</v>
      </c>
      <c r="BF409" s="143">
        <v>102</v>
      </c>
      <c r="BG409" s="143">
        <v>104.4</v>
      </c>
      <c r="BH409" s="143">
        <v>105.2</v>
      </c>
      <c r="BI409" s="143">
        <v>102.5</v>
      </c>
      <c r="BJ409" s="143">
        <v>102.2</v>
      </c>
      <c r="BK409" s="144">
        <v>99.7</v>
      </c>
      <c r="BL409" s="143">
        <v>100.7</v>
      </c>
      <c r="BM409" s="143">
        <v>98.8</v>
      </c>
      <c r="BN409" s="143">
        <v>105.7</v>
      </c>
      <c r="BO409" s="143">
        <v>104.1</v>
      </c>
      <c r="BP409" s="143">
        <v>102.7</v>
      </c>
      <c r="BQ409" s="143">
        <v>102.5</v>
      </c>
      <c r="BR409" s="145">
        <v>103.2</v>
      </c>
      <c r="BS409" s="145">
        <v>103.6</v>
      </c>
      <c r="BT409" s="145">
        <v>103.2</v>
      </c>
      <c r="BU409" s="145">
        <v>105.8</v>
      </c>
      <c r="BV409" s="145">
        <v>107.5</v>
      </c>
      <c r="BW409" s="145">
        <v>109.7</v>
      </c>
      <c r="BX409" s="145">
        <v>110.7</v>
      </c>
      <c r="BY409" s="145">
        <v>111.7</v>
      </c>
      <c r="BZ409" s="143">
        <v>112.3</v>
      </c>
      <c r="CA409" s="143">
        <v>116.3</v>
      </c>
      <c r="CB409" s="143">
        <v>116.7</v>
      </c>
      <c r="CC409" s="143">
        <v>115</v>
      </c>
      <c r="CD409" s="143">
        <v>115</v>
      </c>
      <c r="CE409" s="143">
        <v>115.7</v>
      </c>
      <c r="CF409" s="143">
        <v>116.8</v>
      </c>
      <c r="CG409" s="143">
        <v>117.8</v>
      </c>
      <c r="CH409" s="143">
        <v>118.6</v>
      </c>
      <c r="CI409" s="143">
        <v>119.9</v>
      </c>
      <c r="CJ409" s="146">
        <v>120.5</v>
      </c>
      <c r="CK409" s="146">
        <v>121.7</v>
      </c>
      <c r="CL409" s="146">
        <v>121.6</v>
      </c>
      <c r="CM409" s="147">
        <v>122.1</v>
      </c>
      <c r="CN409" s="147">
        <v>123</v>
      </c>
      <c r="CO409" s="147">
        <v>123.6</v>
      </c>
      <c r="CP409" s="148">
        <v>124.1</v>
      </c>
      <c r="CQ409" s="149">
        <v>123.1</v>
      </c>
      <c r="CR409" s="149">
        <v>122.7</v>
      </c>
      <c r="CS409" s="149">
        <v>122.4</v>
      </c>
      <c r="CT409" s="149">
        <v>122.8</v>
      </c>
      <c r="CU409" s="150">
        <v>122.8</v>
      </c>
      <c r="CV409" s="150">
        <v>122.8</v>
      </c>
      <c r="CW409" s="150">
        <v>122.7</v>
      </c>
      <c r="CX409" s="150">
        <v>122.7</v>
      </c>
      <c r="CY409" s="150">
        <v>123</v>
      </c>
      <c r="CZ409" s="150">
        <v>123.2</v>
      </c>
      <c r="DA409" s="150">
        <v>124.3</v>
      </c>
      <c r="DB409" s="151">
        <v>119.1</v>
      </c>
      <c r="DC409" s="151">
        <v>119.1</v>
      </c>
      <c r="DD409" s="151">
        <v>119.3</v>
      </c>
      <c r="DE409" s="151">
        <v>119.7</v>
      </c>
      <c r="DF409" s="151">
        <v>120.9</v>
      </c>
      <c r="DG409" s="151">
        <v>122.1</v>
      </c>
      <c r="DH409" s="151">
        <v>127.5</v>
      </c>
      <c r="DI409" s="151">
        <v>124.6</v>
      </c>
      <c r="DJ409" s="151">
        <v>123.7</v>
      </c>
      <c r="DK409" s="151">
        <v>123.5</v>
      </c>
      <c r="DL409" s="151">
        <v>123.7</v>
      </c>
      <c r="DM409" s="152">
        <v>123.6</v>
      </c>
      <c r="DN409" s="152">
        <v>124.6</v>
      </c>
      <c r="DO409" s="152">
        <v>126.5</v>
      </c>
      <c r="DP409" s="152">
        <v>131.9</v>
      </c>
      <c r="DQ409" s="152">
        <v>132.30000000000001</v>
      </c>
      <c r="DR409" s="152">
        <v>132.80000000000001</v>
      </c>
      <c r="DS409" s="152">
        <v>135.30000000000001</v>
      </c>
      <c r="DT409" s="152">
        <v>138.30000000000001</v>
      </c>
      <c r="DU409" s="152">
        <v>140.9</v>
      </c>
      <c r="DV409" s="152">
        <v>139.9</v>
      </c>
      <c r="DW409" s="152">
        <v>139.1</v>
      </c>
      <c r="DX409" s="152">
        <v>136.9</v>
      </c>
      <c r="DY409" s="152">
        <v>137</v>
      </c>
      <c r="DZ409" s="152">
        <v>136.6</v>
      </c>
      <c r="EA409" s="152">
        <v>134.6</v>
      </c>
      <c r="EB409" s="152">
        <v>132.9</v>
      </c>
      <c r="EC409" s="152">
        <v>133.19999999999999</v>
      </c>
      <c r="ED409" s="152">
        <v>133.5</v>
      </c>
      <c r="EE409" s="152">
        <v>133.4</v>
      </c>
      <c r="EF409" s="152">
        <v>133</v>
      </c>
      <c r="EG409" s="152">
        <v>133.30000000000001</v>
      </c>
      <c r="EH409" s="152">
        <v>133.30000000000001</v>
      </c>
      <c r="EI409" s="152">
        <v>130.9</v>
      </c>
      <c r="EJ409" s="152">
        <v>130.69999999999999</v>
      </c>
      <c r="EK409" s="152">
        <v>130.6</v>
      </c>
      <c r="EL409" s="152">
        <v>129.80000000000001</v>
      </c>
      <c r="EM409" s="152">
        <v>128</v>
      </c>
      <c r="EN409" s="152">
        <v>128.6</v>
      </c>
      <c r="EO409" s="152">
        <v>127.2</v>
      </c>
      <c r="EP409" s="152">
        <v>129.80000000000001</v>
      </c>
      <c r="EQ409" s="152">
        <v>129.4</v>
      </c>
      <c r="ER409" s="152">
        <v>129.9</v>
      </c>
      <c r="ES409" s="152">
        <v>130</v>
      </c>
      <c r="ET409" s="152">
        <v>132.6</v>
      </c>
      <c r="EU409" s="152">
        <v>132.5</v>
      </c>
      <c r="EV409" s="152">
        <v>132.30000000000001</v>
      </c>
      <c r="EW409" s="152">
        <v>132.1</v>
      </c>
    </row>
    <row r="410" spans="1:153">
      <c r="A410" s="141" t="s">
        <v>7854</v>
      </c>
      <c r="B410" s="141" t="s">
        <v>7855</v>
      </c>
      <c r="C410" s="142">
        <v>0.45368999999999998</v>
      </c>
      <c r="D410" s="143">
        <v>105.9</v>
      </c>
      <c r="E410" s="143">
        <v>106.4</v>
      </c>
      <c r="F410" s="143">
        <v>106.1</v>
      </c>
      <c r="G410" s="143">
        <v>106.5</v>
      </c>
      <c r="H410" s="143">
        <v>107.9</v>
      </c>
      <c r="I410" s="143">
        <v>109.1</v>
      </c>
      <c r="J410" s="143">
        <v>108.3</v>
      </c>
      <c r="K410" s="143">
        <v>108.9</v>
      </c>
      <c r="L410" s="143">
        <v>108.1</v>
      </c>
      <c r="M410" s="143">
        <v>107.5</v>
      </c>
      <c r="N410" s="143">
        <v>107.3</v>
      </c>
      <c r="O410" s="143">
        <v>107.5</v>
      </c>
      <c r="P410" s="143">
        <v>109.1</v>
      </c>
      <c r="Q410" s="143">
        <v>105.4</v>
      </c>
      <c r="R410" s="143">
        <v>107</v>
      </c>
      <c r="S410" s="143">
        <v>109.7</v>
      </c>
      <c r="T410" s="143">
        <v>111.1</v>
      </c>
      <c r="U410" s="143">
        <v>112.3</v>
      </c>
      <c r="V410" s="143">
        <v>113</v>
      </c>
      <c r="W410" s="143">
        <v>113.1</v>
      </c>
      <c r="X410" s="143">
        <v>113.8</v>
      </c>
      <c r="Y410" s="143">
        <v>113.2</v>
      </c>
      <c r="Z410" s="143">
        <v>110.9</v>
      </c>
      <c r="AA410" s="143">
        <v>115.1</v>
      </c>
      <c r="AB410" s="143">
        <v>118.6</v>
      </c>
      <c r="AC410" s="143">
        <v>118.6</v>
      </c>
      <c r="AD410" s="143">
        <v>120.7</v>
      </c>
      <c r="AE410" s="143">
        <v>120.3</v>
      </c>
      <c r="AF410" s="143">
        <v>118.3</v>
      </c>
      <c r="AG410" s="143">
        <v>124</v>
      </c>
      <c r="AH410" s="143">
        <v>121.9</v>
      </c>
      <c r="AI410" s="143">
        <v>121.9</v>
      </c>
      <c r="AJ410" s="143">
        <v>118.6</v>
      </c>
      <c r="AK410" s="143">
        <v>122.9</v>
      </c>
      <c r="AL410" s="143">
        <v>122.5</v>
      </c>
      <c r="AM410" s="143">
        <v>119.6</v>
      </c>
      <c r="AN410" s="143">
        <v>121.6</v>
      </c>
      <c r="AO410" s="143">
        <v>122.9</v>
      </c>
      <c r="AP410" s="143">
        <v>122.7</v>
      </c>
      <c r="AQ410" s="143">
        <v>124.9</v>
      </c>
      <c r="AR410" s="143">
        <v>122.7</v>
      </c>
      <c r="AS410" s="143">
        <v>123.6</v>
      </c>
      <c r="AT410" s="143">
        <v>124.1</v>
      </c>
      <c r="AU410" s="143">
        <v>123.1</v>
      </c>
      <c r="AV410" s="143">
        <v>121.6</v>
      </c>
      <c r="AW410" s="143">
        <v>122.6</v>
      </c>
      <c r="AX410" s="143">
        <v>121.8</v>
      </c>
      <c r="AY410" s="143">
        <v>119.5</v>
      </c>
      <c r="AZ410" s="143">
        <v>116.7</v>
      </c>
      <c r="BA410" s="143">
        <v>118.8</v>
      </c>
      <c r="BB410" s="143">
        <v>117.7</v>
      </c>
      <c r="BC410" s="143">
        <v>117.1</v>
      </c>
      <c r="BD410" s="143">
        <v>116</v>
      </c>
      <c r="BE410" s="143">
        <v>116.5</v>
      </c>
      <c r="BF410" s="143">
        <v>115.3</v>
      </c>
      <c r="BG410" s="143">
        <v>115.3</v>
      </c>
      <c r="BH410" s="143">
        <v>115.5</v>
      </c>
      <c r="BI410" s="143">
        <v>117.9</v>
      </c>
      <c r="BJ410" s="143">
        <v>117</v>
      </c>
      <c r="BK410" s="144">
        <v>117.2</v>
      </c>
      <c r="BL410" s="143">
        <v>116.8</v>
      </c>
      <c r="BM410" s="143">
        <v>117.2</v>
      </c>
      <c r="BN410" s="143">
        <v>116.9</v>
      </c>
      <c r="BO410" s="143">
        <v>115.3</v>
      </c>
      <c r="BP410" s="143">
        <v>114.9</v>
      </c>
      <c r="BQ410" s="143">
        <v>113.7</v>
      </c>
      <c r="BR410" s="145">
        <v>112.9</v>
      </c>
      <c r="BS410" s="145">
        <v>114</v>
      </c>
      <c r="BT410" s="145">
        <v>114.8</v>
      </c>
      <c r="BU410" s="145">
        <v>115.3</v>
      </c>
      <c r="BV410" s="145">
        <v>114.8</v>
      </c>
      <c r="BW410" s="145">
        <v>117</v>
      </c>
      <c r="BX410" s="145">
        <v>118.2</v>
      </c>
      <c r="BY410" s="145">
        <v>118.2</v>
      </c>
      <c r="BZ410" s="143">
        <v>117.9</v>
      </c>
      <c r="CA410" s="143">
        <v>119.1</v>
      </c>
      <c r="CB410" s="143">
        <v>119.1</v>
      </c>
      <c r="CC410" s="143">
        <v>120.4</v>
      </c>
      <c r="CD410" s="143">
        <v>119.9</v>
      </c>
      <c r="CE410" s="143">
        <v>121</v>
      </c>
      <c r="CF410" s="143">
        <v>119.7</v>
      </c>
      <c r="CG410" s="143">
        <v>122.5</v>
      </c>
      <c r="CH410" s="143">
        <v>122</v>
      </c>
      <c r="CI410" s="143">
        <v>124.2</v>
      </c>
      <c r="CJ410" s="146">
        <v>123</v>
      </c>
      <c r="CK410" s="146">
        <v>124.2</v>
      </c>
      <c r="CL410" s="146">
        <v>123.9</v>
      </c>
      <c r="CM410" s="147">
        <v>124.2</v>
      </c>
      <c r="CN410" s="147">
        <v>122.9</v>
      </c>
      <c r="CO410" s="147">
        <v>121.9</v>
      </c>
      <c r="CP410" s="148">
        <v>123</v>
      </c>
      <c r="CQ410" s="149">
        <v>122.9</v>
      </c>
      <c r="CR410" s="149">
        <v>121.8</v>
      </c>
      <c r="CS410" s="149">
        <v>121.5</v>
      </c>
      <c r="CT410" s="149">
        <v>121.7</v>
      </c>
      <c r="CU410" s="150">
        <v>122</v>
      </c>
      <c r="CV410" s="150">
        <v>120.3</v>
      </c>
      <c r="CW410" s="150">
        <v>120.8</v>
      </c>
      <c r="CX410" s="150">
        <v>123.2</v>
      </c>
      <c r="CY410" s="150">
        <v>124.2</v>
      </c>
      <c r="CZ410" s="150">
        <v>124.6</v>
      </c>
      <c r="DA410" s="150">
        <v>124.8</v>
      </c>
      <c r="DB410" s="151">
        <v>125.6</v>
      </c>
      <c r="DC410" s="151">
        <v>125.7</v>
      </c>
      <c r="DD410" s="151">
        <v>125.8</v>
      </c>
      <c r="DE410" s="151">
        <v>125.3</v>
      </c>
      <c r="DF410" s="151">
        <v>125.2</v>
      </c>
      <c r="DG410" s="151">
        <v>125.4</v>
      </c>
      <c r="DH410" s="151">
        <v>126.7</v>
      </c>
      <c r="DI410" s="151">
        <v>127.3</v>
      </c>
      <c r="DJ410" s="151">
        <v>128.4</v>
      </c>
      <c r="DK410" s="151">
        <v>127.9</v>
      </c>
      <c r="DL410" s="151">
        <v>129.5</v>
      </c>
      <c r="DM410" s="152">
        <v>129.9</v>
      </c>
      <c r="DN410" s="152">
        <v>131.6</v>
      </c>
      <c r="DO410" s="152">
        <v>131.4</v>
      </c>
      <c r="DP410" s="152">
        <v>133.19999999999999</v>
      </c>
      <c r="DQ410" s="152">
        <v>136.19999999999999</v>
      </c>
      <c r="DR410" s="152">
        <v>139.69999999999999</v>
      </c>
      <c r="DS410" s="152">
        <v>141.4</v>
      </c>
      <c r="DT410" s="152">
        <v>142.30000000000001</v>
      </c>
      <c r="DU410" s="152">
        <v>142.1</v>
      </c>
      <c r="DV410" s="152">
        <v>144.4</v>
      </c>
      <c r="DW410" s="152">
        <v>145.4</v>
      </c>
      <c r="DX410" s="152">
        <v>145.9</v>
      </c>
      <c r="DY410" s="152">
        <v>145.5</v>
      </c>
      <c r="DZ410" s="152">
        <v>144.5</v>
      </c>
      <c r="EA410" s="152">
        <v>144.5</v>
      </c>
      <c r="EB410" s="152">
        <v>143.80000000000001</v>
      </c>
      <c r="EC410" s="152">
        <v>141.6</v>
      </c>
      <c r="ED410" s="152">
        <v>140.69999999999999</v>
      </c>
      <c r="EE410" s="152">
        <v>140.1</v>
      </c>
      <c r="EF410" s="152">
        <v>136.6</v>
      </c>
      <c r="EG410" s="152">
        <v>135.80000000000001</v>
      </c>
      <c r="EH410" s="152">
        <v>134</v>
      </c>
      <c r="EI410" s="152">
        <v>132.1</v>
      </c>
      <c r="EJ410" s="152">
        <v>132.9</v>
      </c>
      <c r="EK410" s="152">
        <v>132.80000000000001</v>
      </c>
      <c r="EL410" s="152">
        <v>133</v>
      </c>
      <c r="EM410" s="152">
        <v>132.80000000000001</v>
      </c>
      <c r="EN410" s="152">
        <v>132.30000000000001</v>
      </c>
      <c r="EO410" s="152">
        <v>131.19999999999999</v>
      </c>
      <c r="EP410" s="152">
        <v>130</v>
      </c>
      <c r="EQ410" s="152">
        <v>130.5</v>
      </c>
      <c r="ER410" s="152">
        <v>127.1</v>
      </c>
      <c r="ES410" s="152">
        <v>127.8</v>
      </c>
      <c r="ET410" s="152">
        <v>128</v>
      </c>
      <c r="EU410" s="152">
        <v>128.9</v>
      </c>
      <c r="EV410" s="152">
        <v>128.80000000000001</v>
      </c>
      <c r="EW410" s="152">
        <v>129.4</v>
      </c>
    </row>
    <row r="411" spans="1:153">
      <c r="A411" s="141" t="s">
        <v>7856</v>
      </c>
      <c r="B411" s="141" t="s">
        <v>7857</v>
      </c>
      <c r="C411" s="142">
        <v>0.38578000000000001</v>
      </c>
      <c r="D411" s="143">
        <v>105.8</v>
      </c>
      <c r="E411" s="143">
        <v>106.5</v>
      </c>
      <c r="F411" s="143">
        <v>105.5</v>
      </c>
      <c r="G411" s="143">
        <v>105.9</v>
      </c>
      <c r="H411" s="143">
        <v>107.1</v>
      </c>
      <c r="I411" s="143">
        <v>108.1</v>
      </c>
      <c r="J411" s="143">
        <v>107.9</v>
      </c>
      <c r="K411" s="143">
        <v>108.2</v>
      </c>
      <c r="L411" s="143">
        <v>107.5</v>
      </c>
      <c r="M411" s="143">
        <v>107</v>
      </c>
      <c r="N411" s="143">
        <v>106.5</v>
      </c>
      <c r="O411" s="143">
        <v>107</v>
      </c>
      <c r="P411" s="143">
        <v>109</v>
      </c>
      <c r="Q411" s="143">
        <v>104.2</v>
      </c>
      <c r="R411" s="143">
        <v>105.6</v>
      </c>
      <c r="S411" s="143">
        <v>107.1</v>
      </c>
      <c r="T411" s="143">
        <v>109</v>
      </c>
      <c r="U411" s="143">
        <v>110.1</v>
      </c>
      <c r="V411" s="143">
        <v>111.1</v>
      </c>
      <c r="W411" s="143">
        <v>111.5</v>
      </c>
      <c r="X411" s="143">
        <v>111.6</v>
      </c>
      <c r="Y411" s="143">
        <v>111.8</v>
      </c>
      <c r="Z411" s="143">
        <v>110</v>
      </c>
      <c r="AA411" s="143">
        <v>113.9</v>
      </c>
      <c r="AB411" s="143">
        <v>116.4</v>
      </c>
      <c r="AC411" s="143">
        <v>116.1</v>
      </c>
      <c r="AD411" s="143">
        <v>118.3</v>
      </c>
      <c r="AE411" s="143">
        <v>119</v>
      </c>
      <c r="AF411" s="143">
        <v>116.9</v>
      </c>
      <c r="AG411" s="143">
        <v>122.2</v>
      </c>
      <c r="AH411" s="143">
        <v>120.6</v>
      </c>
      <c r="AI411" s="143">
        <v>120.5</v>
      </c>
      <c r="AJ411" s="143">
        <v>117.6</v>
      </c>
      <c r="AK411" s="143">
        <v>122.5</v>
      </c>
      <c r="AL411" s="143">
        <v>121.7</v>
      </c>
      <c r="AM411" s="143">
        <v>117.9</v>
      </c>
      <c r="AN411" s="143">
        <v>120.3</v>
      </c>
      <c r="AO411" s="143">
        <v>121.5</v>
      </c>
      <c r="AP411" s="143">
        <v>120.8</v>
      </c>
      <c r="AQ411" s="143">
        <v>122.6</v>
      </c>
      <c r="AR411" s="143">
        <v>120.3</v>
      </c>
      <c r="AS411" s="143">
        <v>121</v>
      </c>
      <c r="AT411" s="143">
        <v>121.3</v>
      </c>
      <c r="AU411" s="143">
        <v>119.9</v>
      </c>
      <c r="AV411" s="143">
        <v>118.4</v>
      </c>
      <c r="AW411" s="143">
        <v>119</v>
      </c>
      <c r="AX411" s="143">
        <v>119</v>
      </c>
      <c r="AY411" s="143">
        <v>115.8</v>
      </c>
      <c r="AZ411" s="143">
        <v>111.5</v>
      </c>
      <c r="BA411" s="143">
        <v>114.4</v>
      </c>
      <c r="BB411" s="143">
        <v>113.4</v>
      </c>
      <c r="BC411" s="143">
        <v>112.7</v>
      </c>
      <c r="BD411" s="143">
        <v>111.9</v>
      </c>
      <c r="BE411" s="143">
        <v>112.6</v>
      </c>
      <c r="BF411" s="143">
        <v>111.3</v>
      </c>
      <c r="BG411" s="143">
        <v>111.2</v>
      </c>
      <c r="BH411" s="143">
        <v>111.1</v>
      </c>
      <c r="BI411" s="143">
        <v>113.7</v>
      </c>
      <c r="BJ411" s="143">
        <v>113.4</v>
      </c>
      <c r="BK411" s="144">
        <v>113.4</v>
      </c>
      <c r="BL411" s="143">
        <v>112.5</v>
      </c>
      <c r="BM411" s="143">
        <v>112.8</v>
      </c>
      <c r="BN411" s="143">
        <v>113</v>
      </c>
      <c r="BO411" s="143">
        <v>110.9</v>
      </c>
      <c r="BP411" s="143">
        <v>111.2</v>
      </c>
      <c r="BQ411" s="143">
        <v>110.5</v>
      </c>
      <c r="BR411" s="145">
        <v>109.5</v>
      </c>
      <c r="BS411" s="145">
        <v>110.9</v>
      </c>
      <c r="BT411" s="145">
        <v>111.5</v>
      </c>
      <c r="BU411" s="145">
        <v>112.5</v>
      </c>
      <c r="BV411" s="145">
        <v>112.1</v>
      </c>
      <c r="BW411" s="145">
        <v>114.8</v>
      </c>
      <c r="BX411" s="145">
        <v>116.1</v>
      </c>
      <c r="BY411" s="145">
        <v>115.2</v>
      </c>
      <c r="BZ411" s="143">
        <v>114.6</v>
      </c>
      <c r="CA411" s="143">
        <v>116.2</v>
      </c>
      <c r="CB411" s="143">
        <v>116</v>
      </c>
      <c r="CC411" s="143">
        <v>117.6</v>
      </c>
      <c r="CD411" s="143">
        <v>116.7</v>
      </c>
      <c r="CE411" s="143">
        <v>117.8</v>
      </c>
      <c r="CF411" s="143">
        <v>116.1</v>
      </c>
      <c r="CG411" s="143">
        <v>118.8</v>
      </c>
      <c r="CH411" s="143">
        <v>118.2</v>
      </c>
      <c r="CI411" s="143">
        <v>120.9</v>
      </c>
      <c r="CJ411" s="146">
        <v>119.7</v>
      </c>
      <c r="CK411" s="146">
        <v>121.1</v>
      </c>
      <c r="CL411" s="146">
        <v>120.6</v>
      </c>
      <c r="CM411" s="147">
        <v>120.9</v>
      </c>
      <c r="CN411" s="147">
        <v>119.7</v>
      </c>
      <c r="CO411" s="147">
        <v>118.3</v>
      </c>
      <c r="CP411" s="148">
        <v>119.1</v>
      </c>
      <c r="CQ411" s="149">
        <v>118</v>
      </c>
      <c r="CR411" s="149">
        <v>116.8</v>
      </c>
      <c r="CS411" s="149">
        <v>117</v>
      </c>
      <c r="CT411" s="149">
        <v>117.2</v>
      </c>
      <c r="CU411" s="150">
        <v>117.5</v>
      </c>
      <c r="CV411" s="150">
        <v>115.8</v>
      </c>
      <c r="CW411" s="150">
        <v>116</v>
      </c>
      <c r="CX411" s="150">
        <v>119</v>
      </c>
      <c r="CY411" s="150">
        <v>119.4</v>
      </c>
      <c r="CZ411" s="150">
        <v>119.9</v>
      </c>
      <c r="DA411" s="150">
        <v>120.1</v>
      </c>
      <c r="DB411" s="151">
        <v>120.8</v>
      </c>
      <c r="DC411" s="151">
        <v>121.1</v>
      </c>
      <c r="DD411" s="151">
        <v>121</v>
      </c>
      <c r="DE411" s="151">
        <v>120.6</v>
      </c>
      <c r="DF411" s="151">
        <v>120.2</v>
      </c>
      <c r="DG411" s="151">
        <v>120.1</v>
      </c>
      <c r="DH411" s="151">
        <v>121.2</v>
      </c>
      <c r="DI411" s="151">
        <v>121.8</v>
      </c>
      <c r="DJ411" s="151">
        <v>123.1</v>
      </c>
      <c r="DK411" s="151">
        <v>122.2</v>
      </c>
      <c r="DL411" s="151">
        <v>124.2</v>
      </c>
      <c r="DM411" s="152">
        <v>124.7</v>
      </c>
      <c r="DN411" s="152">
        <v>126.7</v>
      </c>
      <c r="DO411" s="152">
        <v>126.4</v>
      </c>
      <c r="DP411" s="152">
        <v>128</v>
      </c>
      <c r="DQ411" s="152">
        <v>131.1</v>
      </c>
      <c r="DR411" s="152">
        <v>134.9</v>
      </c>
      <c r="DS411" s="152">
        <v>135.4</v>
      </c>
      <c r="DT411" s="152">
        <v>135.5</v>
      </c>
      <c r="DU411" s="152">
        <v>135.30000000000001</v>
      </c>
      <c r="DV411" s="152">
        <v>137.6</v>
      </c>
      <c r="DW411" s="152">
        <v>138.5</v>
      </c>
      <c r="DX411" s="152">
        <v>139</v>
      </c>
      <c r="DY411" s="152">
        <v>138.80000000000001</v>
      </c>
      <c r="DZ411" s="152">
        <v>137.4</v>
      </c>
      <c r="EA411" s="152">
        <v>137.30000000000001</v>
      </c>
      <c r="EB411" s="152">
        <v>136.6</v>
      </c>
      <c r="EC411" s="152">
        <v>134.19999999999999</v>
      </c>
      <c r="ED411" s="152">
        <v>133.1</v>
      </c>
      <c r="EE411" s="152">
        <v>132.69999999999999</v>
      </c>
      <c r="EF411" s="152">
        <v>128.69999999999999</v>
      </c>
      <c r="EG411" s="152">
        <v>127.8</v>
      </c>
      <c r="EH411" s="152">
        <v>125.7</v>
      </c>
      <c r="EI411" s="152">
        <v>123.6</v>
      </c>
      <c r="EJ411" s="152">
        <v>124.5</v>
      </c>
      <c r="EK411" s="152">
        <v>124.2</v>
      </c>
      <c r="EL411" s="152">
        <v>124.1</v>
      </c>
      <c r="EM411" s="152">
        <v>124</v>
      </c>
      <c r="EN411" s="152">
        <v>123.7</v>
      </c>
      <c r="EO411" s="152">
        <v>122.4</v>
      </c>
      <c r="EP411" s="152">
        <v>121</v>
      </c>
      <c r="EQ411" s="152">
        <v>121.5</v>
      </c>
      <c r="ER411" s="152">
        <v>117.4</v>
      </c>
      <c r="ES411" s="152">
        <v>117.2</v>
      </c>
      <c r="ET411" s="152">
        <v>117.4</v>
      </c>
      <c r="EU411" s="152">
        <v>118.7</v>
      </c>
      <c r="EV411" s="152">
        <v>118.8</v>
      </c>
      <c r="EW411" s="152">
        <v>119.5</v>
      </c>
    </row>
    <row r="412" spans="1:153">
      <c r="A412" s="141" t="s">
        <v>7858</v>
      </c>
      <c r="B412" s="141" t="s">
        <v>7859</v>
      </c>
      <c r="C412" s="142">
        <v>6.4339999999999994E-2</v>
      </c>
      <c r="D412" s="143">
        <v>106</v>
      </c>
      <c r="E412" s="143">
        <v>106.5</v>
      </c>
      <c r="F412" s="143">
        <v>109.5</v>
      </c>
      <c r="G412" s="143">
        <v>110.2</v>
      </c>
      <c r="H412" s="143">
        <v>112.4</v>
      </c>
      <c r="I412" s="143">
        <v>115.5</v>
      </c>
      <c r="J412" s="143">
        <v>111.4</v>
      </c>
      <c r="K412" s="143">
        <v>113.5</v>
      </c>
      <c r="L412" s="143">
        <v>111.9</v>
      </c>
      <c r="M412" s="143">
        <v>110.6</v>
      </c>
      <c r="N412" s="143">
        <v>112.2</v>
      </c>
      <c r="O412" s="143">
        <v>110.9</v>
      </c>
      <c r="P412" s="143">
        <v>110</v>
      </c>
      <c r="Q412" s="143">
        <v>112.5</v>
      </c>
      <c r="R412" s="143">
        <v>115.7</v>
      </c>
      <c r="S412" s="143">
        <v>124.7</v>
      </c>
      <c r="T412" s="143">
        <v>123.1</v>
      </c>
      <c r="U412" s="143">
        <v>125.1</v>
      </c>
      <c r="V412" s="143">
        <v>124.1</v>
      </c>
      <c r="W412" s="143">
        <v>121.6</v>
      </c>
      <c r="X412" s="143">
        <v>126.4</v>
      </c>
      <c r="Y412" s="143">
        <v>120.7</v>
      </c>
      <c r="Z412" s="143">
        <v>114.9</v>
      </c>
      <c r="AA412" s="143">
        <v>121</v>
      </c>
      <c r="AB412" s="143">
        <v>131.1</v>
      </c>
      <c r="AC412" s="143">
        <v>133.4</v>
      </c>
      <c r="AD412" s="143">
        <v>134.9</v>
      </c>
      <c r="AE412" s="143">
        <v>127.9</v>
      </c>
      <c r="AF412" s="143">
        <v>126.5</v>
      </c>
      <c r="AG412" s="143">
        <v>134.6</v>
      </c>
      <c r="AH412" s="143">
        <v>129.80000000000001</v>
      </c>
      <c r="AI412" s="143">
        <v>130</v>
      </c>
      <c r="AJ412" s="143">
        <v>124.4</v>
      </c>
      <c r="AK412" s="143">
        <v>125.2</v>
      </c>
      <c r="AL412" s="143">
        <v>127.5</v>
      </c>
      <c r="AM412" s="143">
        <v>129.80000000000001</v>
      </c>
      <c r="AN412" s="143">
        <v>129.4</v>
      </c>
      <c r="AO412" s="143">
        <v>131.6</v>
      </c>
      <c r="AP412" s="143">
        <v>134.4</v>
      </c>
      <c r="AQ412" s="143">
        <v>138.4</v>
      </c>
      <c r="AR412" s="143">
        <v>136.6</v>
      </c>
      <c r="AS412" s="143">
        <v>138.5</v>
      </c>
      <c r="AT412" s="143">
        <v>139.4</v>
      </c>
      <c r="AU412" s="143">
        <v>140.9</v>
      </c>
      <c r="AV412" s="143">
        <v>139.4</v>
      </c>
      <c r="AW412" s="143">
        <v>142.30000000000001</v>
      </c>
      <c r="AX412" s="143">
        <v>136.5</v>
      </c>
      <c r="AY412" s="143">
        <v>139.4</v>
      </c>
      <c r="AZ412" s="143">
        <v>145.19999999999999</v>
      </c>
      <c r="BA412" s="143">
        <v>141.9</v>
      </c>
      <c r="BB412" s="143">
        <v>140</v>
      </c>
      <c r="BC412" s="143">
        <v>140.1</v>
      </c>
      <c r="BD412" s="143">
        <v>137.1</v>
      </c>
      <c r="BE412" s="143">
        <v>136.19999999999999</v>
      </c>
      <c r="BF412" s="143">
        <v>136.19999999999999</v>
      </c>
      <c r="BG412" s="143">
        <v>136.1</v>
      </c>
      <c r="BH412" s="143">
        <v>138.19999999999999</v>
      </c>
      <c r="BI412" s="143">
        <v>140</v>
      </c>
      <c r="BJ412" s="143">
        <v>135</v>
      </c>
      <c r="BK412" s="144">
        <v>136.5</v>
      </c>
      <c r="BL412" s="143">
        <v>138.80000000000001</v>
      </c>
      <c r="BM412" s="143">
        <v>140.1</v>
      </c>
      <c r="BN412" s="143">
        <v>136.6</v>
      </c>
      <c r="BO412" s="143">
        <v>138.4</v>
      </c>
      <c r="BP412" s="143">
        <v>132.9</v>
      </c>
      <c r="BQ412" s="143">
        <v>131.5</v>
      </c>
      <c r="BR412" s="145">
        <v>131.80000000000001</v>
      </c>
      <c r="BS412" s="145">
        <v>131</v>
      </c>
      <c r="BT412" s="145">
        <v>132.9</v>
      </c>
      <c r="BU412" s="145">
        <v>130.69999999999999</v>
      </c>
      <c r="BV412" s="145">
        <v>128.9</v>
      </c>
      <c r="BW412" s="145">
        <v>129.4</v>
      </c>
      <c r="BX412" s="145">
        <v>129.4</v>
      </c>
      <c r="BY412" s="145">
        <v>134.69999999999999</v>
      </c>
      <c r="BZ412" s="143">
        <v>136</v>
      </c>
      <c r="CA412" s="143">
        <v>135.1</v>
      </c>
      <c r="CB412" s="143">
        <v>136</v>
      </c>
      <c r="CC412" s="143">
        <v>135.19999999999999</v>
      </c>
      <c r="CD412" s="143">
        <v>137.19999999999999</v>
      </c>
      <c r="CE412" s="143">
        <v>138.69999999999999</v>
      </c>
      <c r="CF412" s="143">
        <v>139.30000000000001</v>
      </c>
      <c r="CG412" s="143">
        <v>142.80000000000001</v>
      </c>
      <c r="CH412" s="143">
        <v>142.80000000000001</v>
      </c>
      <c r="CI412" s="143">
        <v>142</v>
      </c>
      <c r="CJ412" s="146">
        <v>141.4</v>
      </c>
      <c r="CK412" s="146">
        <v>141.19999999999999</v>
      </c>
      <c r="CL412" s="146">
        <v>141.5</v>
      </c>
      <c r="CM412" s="147">
        <v>142.1</v>
      </c>
      <c r="CN412" s="147">
        <v>139.9</v>
      </c>
      <c r="CO412" s="147">
        <v>142.1</v>
      </c>
      <c r="CP412" s="148">
        <v>145.19999999999999</v>
      </c>
      <c r="CQ412" s="149">
        <v>150.80000000000001</v>
      </c>
      <c r="CR412" s="149">
        <v>149.80000000000001</v>
      </c>
      <c r="CS412" s="149">
        <v>147.19999999999999</v>
      </c>
      <c r="CT412" s="149">
        <v>147</v>
      </c>
      <c r="CU412" s="150">
        <v>147.19999999999999</v>
      </c>
      <c r="CV412" s="150">
        <v>145.80000000000001</v>
      </c>
      <c r="CW412" s="150">
        <v>147.80000000000001</v>
      </c>
      <c r="CX412" s="150">
        <v>147.30000000000001</v>
      </c>
      <c r="CY412" s="150">
        <v>151.5</v>
      </c>
      <c r="CZ412" s="150">
        <v>151</v>
      </c>
      <c r="DA412" s="150">
        <v>151.19999999999999</v>
      </c>
      <c r="DB412" s="151">
        <v>152.80000000000001</v>
      </c>
      <c r="DC412" s="151">
        <v>151.4</v>
      </c>
      <c r="DD412" s="151">
        <v>152.69999999999999</v>
      </c>
      <c r="DE412" s="151">
        <v>152.19999999999999</v>
      </c>
      <c r="DF412" s="151">
        <v>153.19999999999999</v>
      </c>
      <c r="DG412" s="151">
        <v>154.9</v>
      </c>
      <c r="DH412" s="151">
        <v>157.1</v>
      </c>
      <c r="DI412" s="151">
        <v>158</v>
      </c>
      <c r="DJ412" s="151">
        <v>157.4</v>
      </c>
      <c r="DK412" s="151">
        <v>158.9</v>
      </c>
      <c r="DL412" s="151">
        <v>157.30000000000001</v>
      </c>
      <c r="DM412" s="152">
        <v>156.5</v>
      </c>
      <c r="DN412" s="152">
        <v>156.5</v>
      </c>
      <c r="DO412" s="152">
        <v>157</v>
      </c>
      <c r="DP412" s="152">
        <v>160</v>
      </c>
      <c r="DQ412" s="152">
        <v>161.5</v>
      </c>
      <c r="DR412" s="152">
        <v>162.19999999999999</v>
      </c>
      <c r="DS412" s="152">
        <v>171</v>
      </c>
      <c r="DT412" s="152">
        <v>175.4</v>
      </c>
      <c r="DU412" s="152">
        <v>175.1</v>
      </c>
      <c r="DV412" s="152">
        <v>176.6</v>
      </c>
      <c r="DW412" s="152">
        <v>178.3</v>
      </c>
      <c r="DX412" s="152">
        <v>178.6</v>
      </c>
      <c r="DY412" s="152">
        <v>176.4</v>
      </c>
      <c r="DZ412" s="152">
        <v>177.8</v>
      </c>
      <c r="EA412" s="152">
        <v>178.4</v>
      </c>
      <c r="EB412" s="152">
        <v>177.4</v>
      </c>
      <c r="EC412" s="152">
        <v>176.4</v>
      </c>
      <c r="ED412" s="152">
        <v>175.7</v>
      </c>
      <c r="EE412" s="152">
        <v>175.5</v>
      </c>
      <c r="EF412" s="152">
        <v>173.5</v>
      </c>
      <c r="EG412" s="152">
        <v>172.7</v>
      </c>
      <c r="EH412" s="152">
        <v>173.1</v>
      </c>
      <c r="EI412" s="152">
        <v>171.7</v>
      </c>
      <c r="EJ412" s="152">
        <v>171.5</v>
      </c>
      <c r="EK412" s="152">
        <v>172.5</v>
      </c>
      <c r="EL412" s="152">
        <v>174.1</v>
      </c>
      <c r="EM412" s="152">
        <v>173.5</v>
      </c>
      <c r="EN412" s="152">
        <v>172.1</v>
      </c>
      <c r="EO412" s="152">
        <v>171.7</v>
      </c>
      <c r="EP412" s="152">
        <v>171.8</v>
      </c>
      <c r="EQ412" s="152">
        <v>172.6</v>
      </c>
      <c r="ER412" s="152">
        <v>172.8</v>
      </c>
      <c r="ES412" s="152">
        <v>179</v>
      </c>
      <c r="ET412" s="152">
        <v>179.1</v>
      </c>
      <c r="EU412" s="152">
        <v>178.5</v>
      </c>
      <c r="EV412" s="152">
        <v>177.3</v>
      </c>
      <c r="EW412" s="152">
        <v>177.5</v>
      </c>
    </row>
    <row r="413" spans="1:153">
      <c r="A413" s="141" t="s">
        <v>7860</v>
      </c>
      <c r="B413" s="141" t="s">
        <v>7861</v>
      </c>
      <c r="C413" s="142">
        <v>3.5699999999999998E-3</v>
      </c>
      <c r="D413" s="143">
        <v>106</v>
      </c>
      <c r="E413" s="143">
        <v>106.1</v>
      </c>
      <c r="F413" s="143">
        <v>104.4</v>
      </c>
      <c r="G413" s="143">
        <v>104.4</v>
      </c>
      <c r="H413" s="143">
        <v>104.4</v>
      </c>
      <c r="I413" s="143">
        <v>104.4</v>
      </c>
      <c r="J413" s="143">
        <v>104.4</v>
      </c>
      <c r="K413" s="143">
        <v>104.4</v>
      </c>
      <c r="L413" s="143">
        <v>104.4</v>
      </c>
      <c r="M413" s="143">
        <v>104.4</v>
      </c>
      <c r="N413" s="143">
        <v>104.4</v>
      </c>
      <c r="O413" s="143">
        <v>104.4</v>
      </c>
      <c r="P413" s="143">
        <v>104.4</v>
      </c>
      <c r="Q413" s="143">
        <v>104.4</v>
      </c>
      <c r="R413" s="143">
        <v>104.4</v>
      </c>
      <c r="S413" s="143">
        <v>123.6</v>
      </c>
      <c r="T413" s="143">
        <v>123.6</v>
      </c>
      <c r="U413" s="143">
        <v>123.4</v>
      </c>
      <c r="V413" s="143">
        <v>123.6</v>
      </c>
      <c r="W413" s="143">
        <v>123.2</v>
      </c>
      <c r="X413" s="143">
        <v>124.1</v>
      </c>
      <c r="Y413" s="143">
        <v>128.6</v>
      </c>
      <c r="Z413" s="143">
        <v>128.6</v>
      </c>
      <c r="AA413" s="143">
        <v>128.6</v>
      </c>
      <c r="AB413" s="143">
        <v>128.6</v>
      </c>
      <c r="AC413" s="143">
        <v>128.6</v>
      </c>
      <c r="AD413" s="143">
        <v>128.19999999999999</v>
      </c>
      <c r="AE413" s="143">
        <v>126.3</v>
      </c>
      <c r="AF413" s="143">
        <v>126.1</v>
      </c>
      <c r="AG413" s="143">
        <v>125.8</v>
      </c>
      <c r="AH413" s="143">
        <v>125.7</v>
      </c>
      <c r="AI413" s="143">
        <v>125.8</v>
      </c>
      <c r="AJ413" s="143">
        <v>125.3</v>
      </c>
      <c r="AK413" s="143">
        <v>125.9</v>
      </c>
      <c r="AL413" s="143">
        <v>126.3</v>
      </c>
      <c r="AM413" s="143">
        <v>126.2</v>
      </c>
      <c r="AN413" s="143">
        <v>124.5</v>
      </c>
      <c r="AO413" s="143">
        <v>124.5</v>
      </c>
      <c r="AP413" s="143">
        <v>124.5</v>
      </c>
      <c r="AQ413" s="143">
        <v>124.5</v>
      </c>
      <c r="AR413" s="143">
        <v>132.1</v>
      </c>
      <c r="AS413" s="143">
        <v>136.4</v>
      </c>
      <c r="AT413" s="143">
        <v>146</v>
      </c>
      <c r="AU413" s="143">
        <v>149.9</v>
      </c>
      <c r="AV413" s="143">
        <v>149.9</v>
      </c>
      <c r="AW413" s="143">
        <v>160.19999999999999</v>
      </c>
      <c r="AX413" s="143">
        <v>161.5</v>
      </c>
      <c r="AY413" s="143">
        <v>165.4</v>
      </c>
      <c r="AZ413" s="143">
        <v>165.4</v>
      </c>
      <c r="BA413" s="143">
        <v>174.1</v>
      </c>
      <c r="BB413" s="143">
        <v>177.6</v>
      </c>
      <c r="BC413" s="143">
        <v>177.6</v>
      </c>
      <c r="BD413" s="143">
        <v>177.6</v>
      </c>
      <c r="BE413" s="143">
        <v>177.6</v>
      </c>
      <c r="BF413" s="143">
        <v>177.6</v>
      </c>
      <c r="BG413" s="143">
        <v>177.6</v>
      </c>
      <c r="BH413" s="143">
        <v>178.2</v>
      </c>
      <c r="BI413" s="143">
        <v>178.2</v>
      </c>
      <c r="BJ413" s="143">
        <v>178.2</v>
      </c>
      <c r="BK413" s="144">
        <v>178.8</v>
      </c>
      <c r="BL413" s="143">
        <v>179.4</v>
      </c>
      <c r="BM413" s="143">
        <v>179.4</v>
      </c>
      <c r="BN413" s="143">
        <v>179.4</v>
      </c>
      <c r="BO413" s="143">
        <v>179.4</v>
      </c>
      <c r="BP413" s="143">
        <v>179.4</v>
      </c>
      <c r="BQ413" s="143">
        <v>141.19999999999999</v>
      </c>
      <c r="BR413" s="145">
        <v>141.19999999999999</v>
      </c>
      <c r="BS413" s="145">
        <v>141.69999999999999</v>
      </c>
      <c r="BT413" s="145">
        <v>141.69999999999999</v>
      </c>
      <c r="BU413" s="145">
        <v>145.1</v>
      </c>
      <c r="BV413" s="145">
        <v>145.5</v>
      </c>
      <c r="BW413" s="145">
        <v>143.4</v>
      </c>
      <c r="BX413" s="145">
        <v>146.9</v>
      </c>
      <c r="BY413" s="145">
        <v>142.80000000000001</v>
      </c>
      <c r="BZ413" s="143">
        <v>143</v>
      </c>
      <c r="CA413" s="143">
        <v>152.4</v>
      </c>
      <c r="CB413" s="143">
        <v>155.4</v>
      </c>
      <c r="CC413" s="143">
        <v>154.19999999999999</v>
      </c>
      <c r="CD413" s="143">
        <v>153.5</v>
      </c>
      <c r="CE413" s="143">
        <v>155.30000000000001</v>
      </c>
      <c r="CF413" s="143">
        <v>156.6</v>
      </c>
      <c r="CG413" s="143">
        <v>156.6</v>
      </c>
      <c r="CH413" s="143">
        <v>156.6</v>
      </c>
      <c r="CI413" s="143">
        <v>159.1</v>
      </c>
      <c r="CJ413" s="146">
        <v>159.1</v>
      </c>
      <c r="CK413" s="146">
        <v>153.9</v>
      </c>
      <c r="CL413" s="146">
        <v>154.19999999999999</v>
      </c>
      <c r="CM413" s="147">
        <v>154.19999999999999</v>
      </c>
      <c r="CN413" s="147">
        <v>154.5</v>
      </c>
      <c r="CO413" s="147">
        <v>154.5</v>
      </c>
      <c r="CP413" s="148">
        <v>154.5</v>
      </c>
      <c r="CQ413" s="149">
        <v>155</v>
      </c>
      <c r="CR413" s="149">
        <v>154</v>
      </c>
      <c r="CS413" s="149">
        <v>154</v>
      </c>
      <c r="CT413" s="149">
        <v>155</v>
      </c>
      <c r="CU413" s="150">
        <v>154.30000000000001</v>
      </c>
      <c r="CV413" s="150">
        <v>149.69999999999999</v>
      </c>
      <c r="CW413" s="150">
        <v>149.69999999999999</v>
      </c>
      <c r="CX413" s="150">
        <v>150.4</v>
      </c>
      <c r="CY413" s="150">
        <v>150.4</v>
      </c>
      <c r="CZ413" s="150">
        <v>154.19999999999999</v>
      </c>
      <c r="DA413" s="150">
        <v>154.19999999999999</v>
      </c>
      <c r="DB413" s="151">
        <v>155</v>
      </c>
      <c r="DC413" s="151">
        <v>155</v>
      </c>
      <c r="DD413" s="151">
        <v>155</v>
      </c>
      <c r="DE413" s="151">
        <v>157.69999999999999</v>
      </c>
      <c r="DF413" s="151">
        <v>162</v>
      </c>
      <c r="DG413" s="151">
        <v>166.4</v>
      </c>
      <c r="DH413" s="151">
        <v>169.9</v>
      </c>
      <c r="DI413" s="151">
        <v>173.9</v>
      </c>
      <c r="DJ413" s="151">
        <v>184.9</v>
      </c>
      <c r="DK413" s="151">
        <v>188.2</v>
      </c>
      <c r="DL413" s="151">
        <v>199.3</v>
      </c>
      <c r="DM413" s="152">
        <v>207.3</v>
      </c>
      <c r="DN413" s="152">
        <v>212.3</v>
      </c>
      <c r="DO413" s="152">
        <v>215.4</v>
      </c>
      <c r="DP413" s="152">
        <v>219.1</v>
      </c>
      <c r="DQ413" s="152">
        <v>223.7</v>
      </c>
      <c r="DR413" s="152">
        <v>247.9</v>
      </c>
      <c r="DS413" s="152">
        <v>255.2</v>
      </c>
      <c r="DT413" s="152">
        <v>282.3</v>
      </c>
      <c r="DU413" s="152">
        <v>286.8</v>
      </c>
      <c r="DV413" s="152">
        <v>292.39999999999998</v>
      </c>
      <c r="DW413" s="152">
        <v>301.5</v>
      </c>
      <c r="DX413" s="152">
        <v>301</v>
      </c>
      <c r="DY413" s="152">
        <v>308.10000000000002</v>
      </c>
      <c r="DZ413" s="152">
        <v>308.39999999999998</v>
      </c>
      <c r="EA413" s="152">
        <v>313.60000000000002</v>
      </c>
      <c r="EB413" s="152">
        <v>317.10000000000002</v>
      </c>
      <c r="EC413" s="152">
        <v>317.2</v>
      </c>
      <c r="ED413" s="152">
        <v>326.60000000000002</v>
      </c>
      <c r="EE413" s="152">
        <v>311.7</v>
      </c>
      <c r="EF413" s="152">
        <v>324.7</v>
      </c>
      <c r="EG413" s="152">
        <v>329.1</v>
      </c>
      <c r="EH413" s="152">
        <v>323.7</v>
      </c>
      <c r="EI413" s="152">
        <v>336.2</v>
      </c>
      <c r="EJ413" s="152">
        <v>339.4</v>
      </c>
      <c r="EK413" s="152">
        <v>343.8</v>
      </c>
      <c r="EL413" s="152">
        <v>346.7</v>
      </c>
      <c r="EM413" s="152">
        <v>349.3</v>
      </c>
      <c r="EN413" s="152">
        <v>351.2</v>
      </c>
      <c r="EO413" s="152">
        <v>351.7</v>
      </c>
      <c r="EP413" s="152">
        <v>351.8</v>
      </c>
      <c r="EQ413" s="152">
        <v>352</v>
      </c>
      <c r="ER413" s="152">
        <v>352.8</v>
      </c>
      <c r="ES413" s="152">
        <v>352.9</v>
      </c>
      <c r="ET413" s="152">
        <v>352.2</v>
      </c>
      <c r="EU413" s="152">
        <v>333.3</v>
      </c>
      <c r="EV413" s="152">
        <v>333.3</v>
      </c>
      <c r="EW413" s="152">
        <v>333.4</v>
      </c>
    </row>
    <row r="414" spans="1:153">
      <c r="A414" s="141" t="s">
        <v>7862</v>
      </c>
      <c r="B414" s="141" t="s">
        <v>7863</v>
      </c>
      <c r="C414" s="142">
        <v>0.49145</v>
      </c>
      <c r="D414" s="143">
        <v>103.8</v>
      </c>
      <c r="E414" s="143">
        <v>105.1</v>
      </c>
      <c r="F414" s="143">
        <v>105.6</v>
      </c>
      <c r="G414" s="143">
        <v>105.4</v>
      </c>
      <c r="H414" s="143">
        <v>105.4</v>
      </c>
      <c r="I414" s="143">
        <v>106</v>
      </c>
      <c r="J414" s="143">
        <v>105.1</v>
      </c>
      <c r="K414" s="143">
        <v>105.3</v>
      </c>
      <c r="L414" s="143">
        <v>105.9</v>
      </c>
      <c r="M414" s="143">
        <v>106.3</v>
      </c>
      <c r="N414" s="143">
        <v>106.4</v>
      </c>
      <c r="O414" s="143">
        <v>106.1</v>
      </c>
      <c r="P414" s="143">
        <v>107.5</v>
      </c>
      <c r="Q414" s="143">
        <v>108</v>
      </c>
      <c r="R414" s="143">
        <v>108.1</v>
      </c>
      <c r="S414" s="143">
        <v>107.6</v>
      </c>
      <c r="T414" s="143">
        <v>109.5</v>
      </c>
      <c r="U414" s="143">
        <v>108.7</v>
      </c>
      <c r="V414" s="143">
        <v>110.5</v>
      </c>
      <c r="W414" s="143">
        <v>110.4</v>
      </c>
      <c r="X414" s="143">
        <v>111.4</v>
      </c>
      <c r="Y414" s="143">
        <v>110.8</v>
      </c>
      <c r="Z414" s="143">
        <v>111.8</v>
      </c>
      <c r="AA414" s="143">
        <v>111.5</v>
      </c>
      <c r="AB414" s="143">
        <v>111.3</v>
      </c>
      <c r="AC414" s="143">
        <v>111.7</v>
      </c>
      <c r="AD414" s="143">
        <v>112</v>
      </c>
      <c r="AE414" s="143">
        <v>112.9</v>
      </c>
      <c r="AF414" s="143">
        <v>112</v>
      </c>
      <c r="AG414" s="143">
        <v>111.7</v>
      </c>
      <c r="AH414" s="143">
        <v>112.7</v>
      </c>
      <c r="AI414" s="143">
        <v>112.6</v>
      </c>
      <c r="AJ414" s="143">
        <v>111.8</v>
      </c>
      <c r="AK414" s="143">
        <v>111.5</v>
      </c>
      <c r="AL414" s="143">
        <v>111.4</v>
      </c>
      <c r="AM414" s="143">
        <v>111.4</v>
      </c>
      <c r="AN414" s="143">
        <v>109.9</v>
      </c>
      <c r="AO414" s="143">
        <v>108.8</v>
      </c>
      <c r="AP414" s="143">
        <v>109.6</v>
      </c>
      <c r="AQ414" s="143">
        <v>110.4</v>
      </c>
      <c r="AR414" s="143">
        <v>111.1</v>
      </c>
      <c r="AS414" s="143">
        <v>110.3</v>
      </c>
      <c r="AT414" s="143">
        <v>110.1</v>
      </c>
      <c r="AU414" s="143">
        <v>109.7</v>
      </c>
      <c r="AV414" s="143">
        <v>109.6</v>
      </c>
      <c r="AW414" s="143">
        <v>109.1</v>
      </c>
      <c r="AX414" s="143">
        <v>109.8</v>
      </c>
      <c r="AY414" s="143">
        <v>108.8</v>
      </c>
      <c r="AZ414" s="143">
        <v>108.3</v>
      </c>
      <c r="BA414" s="143">
        <v>108.1</v>
      </c>
      <c r="BB414" s="143">
        <v>107.4</v>
      </c>
      <c r="BC414" s="143">
        <v>107.4</v>
      </c>
      <c r="BD414" s="143">
        <v>107.2</v>
      </c>
      <c r="BE414" s="143">
        <v>108.8</v>
      </c>
      <c r="BF414" s="143">
        <v>108.4</v>
      </c>
      <c r="BG414" s="143">
        <v>108.7</v>
      </c>
      <c r="BH414" s="143">
        <v>108.9</v>
      </c>
      <c r="BI414" s="143">
        <v>108.9</v>
      </c>
      <c r="BJ414" s="143">
        <v>109.1</v>
      </c>
      <c r="BK414" s="144">
        <v>110.3</v>
      </c>
      <c r="BL414" s="143">
        <v>110.3</v>
      </c>
      <c r="BM414" s="143">
        <v>111.1</v>
      </c>
      <c r="BN414" s="143">
        <v>111.3</v>
      </c>
      <c r="BO414" s="143">
        <v>109</v>
      </c>
      <c r="BP414" s="143">
        <v>108.8</v>
      </c>
      <c r="BQ414" s="143">
        <v>107.5</v>
      </c>
      <c r="BR414" s="145">
        <v>107.7</v>
      </c>
      <c r="BS414" s="145">
        <v>106.3</v>
      </c>
      <c r="BT414" s="145">
        <v>107.5</v>
      </c>
      <c r="BU414" s="145">
        <v>107.1</v>
      </c>
      <c r="BV414" s="145">
        <v>108.4</v>
      </c>
      <c r="BW414" s="145">
        <v>108.3</v>
      </c>
      <c r="BX414" s="145">
        <v>113.8</v>
      </c>
      <c r="BY414" s="145">
        <v>112</v>
      </c>
      <c r="BZ414" s="143">
        <v>111.8</v>
      </c>
      <c r="CA414" s="143">
        <v>111.3</v>
      </c>
      <c r="CB414" s="143">
        <v>111.4</v>
      </c>
      <c r="CC414" s="143">
        <v>111.5</v>
      </c>
      <c r="CD414" s="143">
        <v>112.4</v>
      </c>
      <c r="CE414" s="143">
        <v>112.7</v>
      </c>
      <c r="CF414" s="143">
        <v>113.1</v>
      </c>
      <c r="CG414" s="143">
        <v>113.9</v>
      </c>
      <c r="CH414" s="143">
        <v>114.4</v>
      </c>
      <c r="CI414" s="143">
        <v>113.7</v>
      </c>
      <c r="CJ414" s="146">
        <v>116.2</v>
      </c>
      <c r="CK414" s="146">
        <v>115.2</v>
      </c>
      <c r="CL414" s="146">
        <v>115.6</v>
      </c>
      <c r="CM414" s="147">
        <v>115.7</v>
      </c>
      <c r="CN414" s="147">
        <v>115.5</v>
      </c>
      <c r="CO414" s="147">
        <v>114.4</v>
      </c>
      <c r="CP414" s="148">
        <v>114.5</v>
      </c>
      <c r="CQ414" s="149">
        <v>114</v>
      </c>
      <c r="CR414" s="149">
        <v>113.9</v>
      </c>
      <c r="CS414" s="149">
        <v>114.3</v>
      </c>
      <c r="CT414" s="149">
        <v>113.2</v>
      </c>
      <c r="CU414" s="150">
        <v>112.9</v>
      </c>
      <c r="CV414" s="150">
        <v>113.2</v>
      </c>
      <c r="CW414" s="150">
        <v>114.2</v>
      </c>
      <c r="CX414" s="150">
        <v>113.5</v>
      </c>
      <c r="CY414" s="150">
        <v>113.1</v>
      </c>
      <c r="CZ414" s="150">
        <v>112.6</v>
      </c>
      <c r="DA414" s="150">
        <v>114</v>
      </c>
      <c r="DB414" s="151">
        <v>113</v>
      </c>
      <c r="DC414" s="151">
        <v>112.9</v>
      </c>
      <c r="DD414" s="151">
        <v>115.9</v>
      </c>
      <c r="DE414" s="151">
        <v>117.1</v>
      </c>
      <c r="DF414" s="151">
        <v>118</v>
      </c>
      <c r="DG414" s="151">
        <v>118.7</v>
      </c>
      <c r="DH414" s="151">
        <v>121.4</v>
      </c>
      <c r="DI414" s="151">
        <v>123.7</v>
      </c>
      <c r="DJ414" s="151">
        <v>124.3</v>
      </c>
      <c r="DK414" s="151">
        <v>125</v>
      </c>
      <c r="DL414" s="151">
        <v>126.6</v>
      </c>
      <c r="DM414" s="152">
        <v>128.19999999999999</v>
      </c>
      <c r="DN414" s="152">
        <v>131</v>
      </c>
      <c r="DO414" s="152">
        <v>134.1</v>
      </c>
      <c r="DP414" s="152">
        <v>137</v>
      </c>
      <c r="DQ414" s="152">
        <v>137.80000000000001</v>
      </c>
      <c r="DR414" s="152">
        <v>137.30000000000001</v>
      </c>
      <c r="DS414" s="152">
        <v>139.1</v>
      </c>
      <c r="DT414" s="152">
        <v>141.6</v>
      </c>
      <c r="DU414" s="152">
        <v>143.1</v>
      </c>
      <c r="DV414" s="152">
        <v>143.4</v>
      </c>
      <c r="DW414" s="152">
        <v>144.1</v>
      </c>
      <c r="DX414" s="152">
        <v>146.1</v>
      </c>
      <c r="DY414" s="152">
        <v>146.19999999999999</v>
      </c>
      <c r="DZ414" s="152">
        <v>145.69999999999999</v>
      </c>
      <c r="EA414" s="152">
        <v>145.9</v>
      </c>
      <c r="EB414" s="152">
        <v>145.9</v>
      </c>
      <c r="EC414" s="152">
        <v>146.30000000000001</v>
      </c>
      <c r="ED414" s="152">
        <v>145.5</v>
      </c>
      <c r="EE414" s="152">
        <v>145.80000000000001</v>
      </c>
      <c r="EF414" s="152">
        <v>145.30000000000001</v>
      </c>
      <c r="EG414" s="152">
        <v>143.6</v>
      </c>
      <c r="EH414" s="152">
        <v>143</v>
      </c>
      <c r="EI414" s="152">
        <v>143.4</v>
      </c>
      <c r="EJ414" s="152">
        <v>143.6</v>
      </c>
      <c r="EK414" s="152">
        <v>144.19999999999999</v>
      </c>
      <c r="EL414" s="152">
        <v>144.1</v>
      </c>
      <c r="EM414" s="152">
        <v>144.6</v>
      </c>
      <c r="EN414" s="152">
        <v>144.9</v>
      </c>
      <c r="EO414" s="152">
        <v>143.19999999999999</v>
      </c>
      <c r="EP414" s="152">
        <v>142.9</v>
      </c>
      <c r="EQ414" s="152">
        <v>141</v>
      </c>
      <c r="ER414" s="152">
        <v>139.19999999999999</v>
      </c>
      <c r="ES414" s="152">
        <v>140.4</v>
      </c>
      <c r="ET414" s="152">
        <v>139</v>
      </c>
      <c r="EU414" s="152">
        <v>140.19999999999999</v>
      </c>
      <c r="EV414" s="152">
        <v>140.30000000000001</v>
      </c>
      <c r="EW414" s="152">
        <v>141.1</v>
      </c>
    </row>
    <row r="415" spans="1:153">
      <c r="A415" s="141" t="s">
        <v>7864</v>
      </c>
      <c r="B415" s="141" t="s">
        <v>7865</v>
      </c>
      <c r="C415" s="142">
        <v>0.38663999999999998</v>
      </c>
      <c r="D415" s="143">
        <v>104.1</v>
      </c>
      <c r="E415" s="143">
        <v>105.9</v>
      </c>
      <c r="F415" s="143">
        <v>106</v>
      </c>
      <c r="G415" s="143">
        <v>105.7</v>
      </c>
      <c r="H415" s="143">
        <v>106.1</v>
      </c>
      <c r="I415" s="143">
        <v>106.9</v>
      </c>
      <c r="J415" s="143">
        <v>106.1</v>
      </c>
      <c r="K415" s="143">
        <v>106</v>
      </c>
      <c r="L415" s="143">
        <v>106.5</v>
      </c>
      <c r="M415" s="143">
        <v>106.6</v>
      </c>
      <c r="N415" s="143">
        <v>107</v>
      </c>
      <c r="O415" s="143">
        <v>106.5</v>
      </c>
      <c r="P415" s="143">
        <v>108.3</v>
      </c>
      <c r="Q415" s="143">
        <v>108.7</v>
      </c>
      <c r="R415" s="143">
        <v>108.7</v>
      </c>
      <c r="S415" s="143">
        <v>107.7</v>
      </c>
      <c r="T415" s="143">
        <v>110</v>
      </c>
      <c r="U415" s="143">
        <v>108.6</v>
      </c>
      <c r="V415" s="143">
        <v>110.5</v>
      </c>
      <c r="W415" s="143">
        <v>110.3</v>
      </c>
      <c r="X415" s="143">
        <v>111.1</v>
      </c>
      <c r="Y415" s="143">
        <v>110.9</v>
      </c>
      <c r="Z415" s="143">
        <v>111.9</v>
      </c>
      <c r="AA415" s="143">
        <v>111.9</v>
      </c>
      <c r="AB415" s="143">
        <v>111.3</v>
      </c>
      <c r="AC415" s="143">
        <v>111.4</v>
      </c>
      <c r="AD415" s="143">
        <v>112.5</v>
      </c>
      <c r="AE415" s="143">
        <v>113.2</v>
      </c>
      <c r="AF415" s="143">
        <v>112.3</v>
      </c>
      <c r="AG415" s="143">
        <v>111.7</v>
      </c>
      <c r="AH415" s="143">
        <v>112.8</v>
      </c>
      <c r="AI415" s="143">
        <v>113</v>
      </c>
      <c r="AJ415" s="143">
        <v>112.2</v>
      </c>
      <c r="AK415" s="143">
        <v>112.7</v>
      </c>
      <c r="AL415" s="143">
        <v>112.3</v>
      </c>
      <c r="AM415" s="143">
        <v>112.4</v>
      </c>
      <c r="AN415" s="143">
        <v>110.3</v>
      </c>
      <c r="AO415" s="143">
        <v>109.2</v>
      </c>
      <c r="AP415" s="143">
        <v>110.5</v>
      </c>
      <c r="AQ415" s="143">
        <v>111.4</v>
      </c>
      <c r="AR415" s="143">
        <v>111.9</v>
      </c>
      <c r="AS415" s="143">
        <v>110.8</v>
      </c>
      <c r="AT415" s="143">
        <v>111</v>
      </c>
      <c r="AU415" s="143">
        <v>110.2</v>
      </c>
      <c r="AV415" s="143">
        <v>109.8</v>
      </c>
      <c r="AW415" s="143">
        <v>109.7</v>
      </c>
      <c r="AX415" s="143">
        <v>110.3</v>
      </c>
      <c r="AY415" s="143">
        <v>109.1</v>
      </c>
      <c r="AZ415" s="143">
        <v>108.4</v>
      </c>
      <c r="BA415" s="143">
        <v>108.4</v>
      </c>
      <c r="BB415" s="143">
        <v>107.5</v>
      </c>
      <c r="BC415" s="143">
        <v>107.7</v>
      </c>
      <c r="BD415" s="143">
        <v>107.4</v>
      </c>
      <c r="BE415" s="143">
        <v>109.5</v>
      </c>
      <c r="BF415" s="143">
        <v>109.7</v>
      </c>
      <c r="BG415" s="143">
        <v>109.8</v>
      </c>
      <c r="BH415" s="143">
        <v>110.3</v>
      </c>
      <c r="BI415" s="143">
        <v>109.8</v>
      </c>
      <c r="BJ415" s="143">
        <v>110</v>
      </c>
      <c r="BK415" s="144">
        <v>111.4</v>
      </c>
      <c r="BL415" s="143">
        <v>111.3</v>
      </c>
      <c r="BM415" s="143">
        <v>112.2</v>
      </c>
      <c r="BN415" s="143">
        <v>112.3</v>
      </c>
      <c r="BO415" s="143">
        <v>109.5</v>
      </c>
      <c r="BP415" s="143">
        <v>109.2</v>
      </c>
      <c r="BQ415" s="143">
        <v>107.6</v>
      </c>
      <c r="BR415" s="145">
        <v>107.7</v>
      </c>
      <c r="BS415" s="145">
        <v>106.1</v>
      </c>
      <c r="BT415" s="145">
        <v>107.4</v>
      </c>
      <c r="BU415" s="145">
        <v>106.9</v>
      </c>
      <c r="BV415" s="145">
        <v>108.4</v>
      </c>
      <c r="BW415" s="145">
        <v>108.2</v>
      </c>
      <c r="BX415" s="145">
        <v>114.9</v>
      </c>
      <c r="BY415" s="145">
        <v>112.8</v>
      </c>
      <c r="BZ415" s="143">
        <v>112.4</v>
      </c>
      <c r="CA415" s="143">
        <v>111.4</v>
      </c>
      <c r="CB415" s="143">
        <v>111.7</v>
      </c>
      <c r="CC415" s="143">
        <v>110.8</v>
      </c>
      <c r="CD415" s="143">
        <v>111.7</v>
      </c>
      <c r="CE415" s="143">
        <v>112.2</v>
      </c>
      <c r="CF415" s="143">
        <v>112.7</v>
      </c>
      <c r="CG415" s="143">
        <v>113.7</v>
      </c>
      <c r="CH415" s="143">
        <v>114</v>
      </c>
      <c r="CI415" s="143">
        <v>113.4</v>
      </c>
      <c r="CJ415" s="146">
        <v>115.8</v>
      </c>
      <c r="CK415" s="146">
        <v>114.5</v>
      </c>
      <c r="CL415" s="146">
        <v>115</v>
      </c>
      <c r="CM415" s="147">
        <v>115.1</v>
      </c>
      <c r="CN415" s="147">
        <v>115</v>
      </c>
      <c r="CO415" s="147">
        <v>114.1</v>
      </c>
      <c r="CP415" s="148">
        <v>114.3</v>
      </c>
      <c r="CQ415" s="149">
        <v>113.7</v>
      </c>
      <c r="CR415" s="149">
        <v>113.4</v>
      </c>
      <c r="CS415" s="149">
        <v>113.9</v>
      </c>
      <c r="CT415" s="149">
        <v>112.8</v>
      </c>
      <c r="CU415" s="150">
        <v>112.3</v>
      </c>
      <c r="CV415" s="150">
        <v>113.2</v>
      </c>
      <c r="CW415" s="150">
        <v>113.9</v>
      </c>
      <c r="CX415" s="150">
        <v>113.1</v>
      </c>
      <c r="CY415" s="150">
        <v>112.4</v>
      </c>
      <c r="CZ415" s="150">
        <v>112</v>
      </c>
      <c r="DA415" s="150">
        <v>113.3</v>
      </c>
      <c r="DB415" s="151">
        <v>112.5</v>
      </c>
      <c r="DC415" s="151">
        <v>112.1</v>
      </c>
      <c r="DD415" s="151">
        <v>115.9</v>
      </c>
      <c r="DE415" s="151">
        <v>116.9</v>
      </c>
      <c r="DF415" s="151">
        <v>117.9</v>
      </c>
      <c r="DG415" s="151">
        <v>118.2</v>
      </c>
      <c r="DH415" s="151">
        <v>120.7</v>
      </c>
      <c r="DI415" s="151">
        <v>123.1</v>
      </c>
      <c r="DJ415" s="151">
        <v>124.2</v>
      </c>
      <c r="DK415" s="151">
        <v>125</v>
      </c>
      <c r="DL415" s="151">
        <v>126.6</v>
      </c>
      <c r="DM415" s="152">
        <v>128.4</v>
      </c>
      <c r="DN415" s="152">
        <v>131.80000000000001</v>
      </c>
      <c r="DO415" s="152">
        <v>134.4</v>
      </c>
      <c r="DP415" s="152">
        <v>137.69999999999999</v>
      </c>
      <c r="DQ415" s="152">
        <v>138.4</v>
      </c>
      <c r="DR415" s="152">
        <v>137.69999999999999</v>
      </c>
      <c r="DS415" s="152">
        <v>139.19999999999999</v>
      </c>
      <c r="DT415" s="152">
        <v>141.9</v>
      </c>
      <c r="DU415" s="152">
        <v>143.30000000000001</v>
      </c>
      <c r="DV415" s="152">
        <v>143.80000000000001</v>
      </c>
      <c r="DW415" s="152">
        <v>144.5</v>
      </c>
      <c r="DX415" s="152">
        <v>146.80000000000001</v>
      </c>
      <c r="DY415" s="152">
        <v>147.19999999999999</v>
      </c>
      <c r="DZ415" s="152">
        <v>146.69999999999999</v>
      </c>
      <c r="EA415" s="152">
        <v>147.6</v>
      </c>
      <c r="EB415" s="152">
        <v>147.19999999999999</v>
      </c>
      <c r="EC415" s="152">
        <v>148</v>
      </c>
      <c r="ED415" s="152">
        <v>147.69999999999999</v>
      </c>
      <c r="EE415" s="152">
        <v>148.1</v>
      </c>
      <c r="EF415" s="152">
        <v>147.6</v>
      </c>
      <c r="EG415" s="152">
        <v>145.9</v>
      </c>
      <c r="EH415" s="152">
        <v>145.19999999999999</v>
      </c>
      <c r="EI415" s="152">
        <v>145.9</v>
      </c>
      <c r="EJ415" s="152">
        <v>146.1</v>
      </c>
      <c r="EK415" s="152">
        <v>146.80000000000001</v>
      </c>
      <c r="EL415" s="152">
        <v>147.1</v>
      </c>
      <c r="EM415" s="152">
        <v>147.5</v>
      </c>
      <c r="EN415" s="152">
        <v>147.69999999999999</v>
      </c>
      <c r="EO415" s="152">
        <v>145.6</v>
      </c>
      <c r="EP415" s="152">
        <v>145.4</v>
      </c>
      <c r="EQ415" s="152">
        <v>142.9</v>
      </c>
      <c r="ER415" s="152">
        <v>140.6</v>
      </c>
      <c r="ES415" s="152">
        <v>142.30000000000001</v>
      </c>
      <c r="ET415" s="152">
        <v>140.30000000000001</v>
      </c>
      <c r="EU415" s="152">
        <v>141.69999999999999</v>
      </c>
      <c r="EV415" s="152">
        <v>142</v>
      </c>
      <c r="EW415" s="152">
        <v>142.9</v>
      </c>
    </row>
    <row r="416" spans="1:153">
      <c r="A416" s="141" t="s">
        <v>7866</v>
      </c>
      <c r="B416" s="141" t="s">
        <v>7867</v>
      </c>
      <c r="C416" s="142">
        <v>1.7330000000000002E-2</v>
      </c>
      <c r="D416" s="143">
        <v>103.8</v>
      </c>
      <c r="E416" s="143">
        <v>102.1</v>
      </c>
      <c r="F416" s="143">
        <v>102.3</v>
      </c>
      <c r="G416" s="143">
        <v>101.8</v>
      </c>
      <c r="H416" s="143">
        <v>101.2</v>
      </c>
      <c r="I416" s="143">
        <v>103</v>
      </c>
      <c r="J416" s="143">
        <v>104</v>
      </c>
      <c r="K416" s="143">
        <v>104.3</v>
      </c>
      <c r="L416" s="143">
        <v>107</v>
      </c>
      <c r="M416" s="143">
        <v>105.7</v>
      </c>
      <c r="N416" s="143">
        <v>107.8</v>
      </c>
      <c r="O416" s="143">
        <v>106.5</v>
      </c>
      <c r="P416" s="143">
        <v>103.7</v>
      </c>
      <c r="Q416" s="143">
        <v>108.6</v>
      </c>
      <c r="R416" s="143">
        <v>105.3</v>
      </c>
      <c r="S416" s="143">
        <v>108.1</v>
      </c>
      <c r="T416" s="143">
        <v>110.2</v>
      </c>
      <c r="U416" s="143">
        <v>111.7</v>
      </c>
      <c r="V416" s="143">
        <v>109.7</v>
      </c>
      <c r="W416" s="143">
        <v>112.2</v>
      </c>
      <c r="X416" s="143">
        <v>110.5</v>
      </c>
      <c r="Y416" s="143">
        <v>111.9</v>
      </c>
      <c r="Z416" s="143">
        <v>113.7</v>
      </c>
      <c r="AA416" s="143">
        <v>115.2</v>
      </c>
      <c r="AB416" s="143">
        <v>114.4</v>
      </c>
      <c r="AC416" s="143">
        <v>113.1</v>
      </c>
      <c r="AD416" s="143">
        <v>115.5</v>
      </c>
      <c r="AE416" s="143">
        <v>116.4</v>
      </c>
      <c r="AF416" s="143">
        <v>116.5</v>
      </c>
      <c r="AG416" s="143">
        <v>117.5</v>
      </c>
      <c r="AH416" s="143">
        <v>119.2</v>
      </c>
      <c r="AI416" s="143">
        <v>117.6</v>
      </c>
      <c r="AJ416" s="143">
        <v>113</v>
      </c>
      <c r="AK416" s="143">
        <v>113.7</v>
      </c>
      <c r="AL416" s="143">
        <v>114.9</v>
      </c>
      <c r="AM416" s="143">
        <v>115.5</v>
      </c>
      <c r="AN416" s="143">
        <v>116.6</v>
      </c>
      <c r="AO416" s="143">
        <v>116.6</v>
      </c>
      <c r="AP416" s="143">
        <v>115.9</v>
      </c>
      <c r="AQ416" s="143">
        <v>117.3</v>
      </c>
      <c r="AR416" s="143">
        <v>126</v>
      </c>
      <c r="AS416" s="143">
        <v>125.7</v>
      </c>
      <c r="AT416" s="143">
        <v>123.9</v>
      </c>
      <c r="AU416" s="143">
        <v>120.1</v>
      </c>
      <c r="AV416" s="143">
        <v>120.7</v>
      </c>
      <c r="AW416" s="143">
        <v>121.2</v>
      </c>
      <c r="AX416" s="143">
        <v>130.4</v>
      </c>
      <c r="AY416" s="143">
        <v>130.80000000000001</v>
      </c>
      <c r="AZ416" s="143">
        <v>130.6</v>
      </c>
      <c r="BA416" s="143">
        <v>128.30000000000001</v>
      </c>
      <c r="BB416" s="143">
        <v>125.1</v>
      </c>
      <c r="BC416" s="143">
        <v>127.1</v>
      </c>
      <c r="BD416" s="143">
        <v>127.6</v>
      </c>
      <c r="BE416" s="143">
        <v>127.2</v>
      </c>
      <c r="BF416" s="143">
        <v>121</v>
      </c>
      <c r="BG416" s="143">
        <v>121.7</v>
      </c>
      <c r="BH416" s="143">
        <v>114.8</v>
      </c>
      <c r="BI416" s="143">
        <v>119.3</v>
      </c>
      <c r="BJ416" s="143">
        <v>120.6</v>
      </c>
      <c r="BK416" s="144">
        <v>119.1</v>
      </c>
      <c r="BL416" s="143">
        <v>122.3</v>
      </c>
      <c r="BM416" s="143">
        <v>120.9</v>
      </c>
      <c r="BN416" s="143">
        <v>121.9</v>
      </c>
      <c r="BO416" s="143">
        <v>124.3</v>
      </c>
      <c r="BP416" s="143">
        <v>122.9</v>
      </c>
      <c r="BQ416" s="143">
        <v>122.6</v>
      </c>
      <c r="BR416" s="145">
        <v>121.7</v>
      </c>
      <c r="BS416" s="145">
        <v>121.7</v>
      </c>
      <c r="BT416" s="145">
        <v>123</v>
      </c>
      <c r="BU416" s="145">
        <v>121.4</v>
      </c>
      <c r="BV416" s="145">
        <v>124.6</v>
      </c>
      <c r="BW416" s="145">
        <v>126.6</v>
      </c>
      <c r="BX416" s="145">
        <v>127.1</v>
      </c>
      <c r="BY416" s="145">
        <v>122.4</v>
      </c>
      <c r="BZ416" s="143">
        <v>130.30000000000001</v>
      </c>
      <c r="CA416" s="143">
        <v>125</v>
      </c>
      <c r="CB416" s="143">
        <v>126.6</v>
      </c>
      <c r="CC416" s="143">
        <v>130.6</v>
      </c>
      <c r="CD416" s="143">
        <v>133.1</v>
      </c>
      <c r="CE416" s="143">
        <v>133.5</v>
      </c>
      <c r="CF416" s="143">
        <v>133.4</v>
      </c>
      <c r="CG416" s="143">
        <v>132.69999999999999</v>
      </c>
      <c r="CH416" s="143">
        <v>132.9</v>
      </c>
      <c r="CI416" s="143">
        <v>132.5</v>
      </c>
      <c r="CJ416" s="146">
        <v>130.1</v>
      </c>
      <c r="CK416" s="146">
        <v>131.6</v>
      </c>
      <c r="CL416" s="146">
        <v>131.9</v>
      </c>
      <c r="CM416" s="147">
        <v>128.6</v>
      </c>
      <c r="CN416" s="147">
        <v>133.1</v>
      </c>
      <c r="CO416" s="147">
        <v>133.69999999999999</v>
      </c>
      <c r="CP416" s="148">
        <v>133.5</v>
      </c>
      <c r="CQ416" s="149">
        <v>130.5</v>
      </c>
      <c r="CR416" s="149">
        <v>133.6</v>
      </c>
      <c r="CS416" s="149">
        <v>132.19999999999999</v>
      </c>
      <c r="CT416" s="149">
        <v>132.69999999999999</v>
      </c>
      <c r="CU416" s="150">
        <v>132.80000000000001</v>
      </c>
      <c r="CV416" s="150">
        <v>129.30000000000001</v>
      </c>
      <c r="CW416" s="150">
        <v>131.19999999999999</v>
      </c>
      <c r="CX416" s="150">
        <v>130.30000000000001</v>
      </c>
      <c r="CY416" s="150">
        <v>128.5</v>
      </c>
      <c r="CZ416" s="150">
        <v>129.30000000000001</v>
      </c>
      <c r="DA416" s="150">
        <v>129.1</v>
      </c>
      <c r="DB416" s="151">
        <v>127</v>
      </c>
      <c r="DC416" s="151">
        <v>130.5</v>
      </c>
      <c r="DD416" s="151">
        <v>126.9</v>
      </c>
      <c r="DE416" s="151">
        <v>127.3</v>
      </c>
      <c r="DF416" s="151">
        <v>129.19999999999999</v>
      </c>
      <c r="DG416" s="151">
        <v>131.9</v>
      </c>
      <c r="DH416" s="151">
        <v>132.80000000000001</v>
      </c>
      <c r="DI416" s="151">
        <v>133.19999999999999</v>
      </c>
      <c r="DJ416" s="151">
        <v>134.6</v>
      </c>
      <c r="DK416" s="151">
        <v>132.80000000000001</v>
      </c>
      <c r="DL416" s="151">
        <v>136.30000000000001</v>
      </c>
      <c r="DM416" s="152">
        <v>138.1</v>
      </c>
      <c r="DN416" s="152">
        <v>137.6</v>
      </c>
      <c r="DO416" s="152">
        <v>141.9</v>
      </c>
      <c r="DP416" s="152">
        <v>144.5</v>
      </c>
      <c r="DQ416" s="152">
        <v>141.4</v>
      </c>
      <c r="DR416" s="152">
        <v>142.4</v>
      </c>
      <c r="DS416" s="152">
        <v>146.80000000000001</v>
      </c>
      <c r="DT416" s="152">
        <v>148.5</v>
      </c>
      <c r="DU416" s="152">
        <v>151.4</v>
      </c>
      <c r="DV416" s="152">
        <v>148.80000000000001</v>
      </c>
      <c r="DW416" s="152">
        <v>151.5</v>
      </c>
      <c r="DX416" s="152">
        <v>156.19999999999999</v>
      </c>
      <c r="DY416" s="152">
        <v>158.1</v>
      </c>
      <c r="DZ416" s="152">
        <v>159.1</v>
      </c>
      <c r="EA416" s="152">
        <v>150.80000000000001</v>
      </c>
      <c r="EB416" s="152">
        <v>152.1</v>
      </c>
      <c r="EC416" s="152">
        <v>152.30000000000001</v>
      </c>
      <c r="ED416" s="152">
        <v>150.4</v>
      </c>
      <c r="EE416" s="152">
        <v>150.5</v>
      </c>
      <c r="EF416" s="152">
        <v>149.5</v>
      </c>
      <c r="EG416" s="152">
        <v>144.6</v>
      </c>
      <c r="EH416" s="152">
        <v>144.19999999999999</v>
      </c>
      <c r="EI416" s="152">
        <v>145.19999999999999</v>
      </c>
      <c r="EJ416" s="152">
        <v>148.4</v>
      </c>
      <c r="EK416" s="152">
        <v>148.5</v>
      </c>
      <c r="EL416" s="152">
        <v>149.1</v>
      </c>
      <c r="EM416" s="152">
        <v>150</v>
      </c>
      <c r="EN416" s="152">
        <v>149.80000000000001</v>
      </c>
      <c r="EO416" s="152">
        <v>151</v>
      </c>
      <c r="EP416" s="152">
        <v>148.6</v>
      </c>
      <c r="EQ416" s="152">
        <v>149</v>
      </c>
      <c r="ER416" s="152">
        <v>145.69999999999999</v>
      </c>
      <c r="ES416" s="152">
        <v>141.9</v>
      </c>
      <c r="ET416" s="152">
        <v>141.1</v>
      </c>
      <c r="EU416" s="152">
        <v>142.80000000000001</v>
      </c>
      <c r="EV416" s="152">
        <v>145.4</v>
      </c>
      <c r="EW416" s="152">
        <v>145.30000000000001</v>
      </c>
    </row>
    <row r="417" spans="1:153">
      <c r="A417" s="141" t="s">
        <v>7868</v>
      </c>
      <c r="B417" s="141" t="s">
        <v>7869</v>
      </c>
      <c r="C417" s="142">
        <v>1.208E-2</v>
      </c>
      <c r="D417" s="143">
        <v>108</v>
      </c>
      <c r="E417" s="143">
        <v>100</v>
      </c>
      <c r="F417" s="143">
        <v>107</v>
      </c>
      <c r="G417" s="143">
        <v>105.8</v>
      </c>
      <c r="H417" s="143">
        <v>111.8</v>
      </c>
      <c r="I417" s="143">
        <v>98.9</v>
      </c>
      <c r="J417" s="143">
        <v>99.1</v>
      </c>
      <c r="K417" s="143">
        <v>103</v>
      </c>
      <c r="L417" s="143">
        <v>103.9</v>
      </c>
      <c r="M417" s="143">
        <v>115.3</v>
      </c>
      <c r="N417" s="143">
        <v>102.9</v>
      </c>
      <c r="O417" s="143">
        <v>106.9</v>
      </c>
      <c r="P417" s="143">
        <v>108.7</v>
      </c>
      <c r="Q417" s="143">
        <v>111.5</v>
      </c>
      <c r="R417" s="143">
        <v>105.5</v>
      </c>
      <c r="S417" s="143">
        <v>105.4</v>
      </c>
      <c r="T417" s="143">
        <v>106.6</v>
      </c>
      <c r="U417" s="143">
        <v>106.9</v>
      </c>
      <c r="V417" s="143">
        <v>107</v>
      </c>
      <c r="W417" s="143">
        <v>105</v>
      </c>
      <c r="X417" s="143">
        <v>108.7</v>
      </c>
      <c r="Y417" s="143">
        <v>107.5</v>
      </c>
      <c r="Z417" s="143">
        <v>112.7</v>
      </c>
      <c r="AA417" s="143">
        <v>110.7</v>
      </c>
      <c r="AB417" s="143">
        <v>110.5</v>
      </c>
      <c r="AC417" s="143">
        <v>109.1</v>
      </c>
      <c r="AD417" s="143">
        <v>104.2</v>
      </c>
      <c r="AE417" s="143">
        <v>103.1</v>
      </c>
      <c r="AF417" s="143">
        <v>103</v>
      </c>
      <c r="AG417" s="143">
        <v>102.2</v>
      </c>
      <c r="AH417" s="143">
        <v>110.3</v>
      </c>
      <c r="AI417" s="143">
        <v>107.3</v>
      </c>
      <c r="AJ417" s="143">
        <v>105.7</v>
      </c>
      <c r="AK417" s="143">
        <v>107</v>
      </c>
      <c r="AL417" s="143">
        <v>107.6</v>
      </c>
      <c r="AM417" s="143">
        <v>102.7</v>
      </c>
      <c r="AN417" s="143">
        <v>103.7</v>
      </c>
      <c r="AO417" s="143">
        <v>102.4</v>
      </c>
      <c r="AP417" s="143">
        <v>102.3</v>
      </c>
      <c r="AQ417" s="143">
        <v>103.7</v>
      </c>
      <c r="AR417" s="143">
        <v>103.9</v>
      </c>
      <c r="AS417" s="143">
        <v>103.8</v>
      </c>
      <c r="AT417" s="143">
        <v>90.3</v>
      </c>
      <c r="AU417" s="143">
        <v>107.6</v>
      </c>
      <c r="AV417" s="143">
        <v>108.3</v>
      </c>
      <c r="AW417" s="143">
        <v>107.9</v>
      </c>
      <c r="AX417" s="143">
        <v>107.8</v>
      </c>
      <c r="AY417" s="143">
        <v>106.6</v>
      </c>
      <c r="AZ417" s="143">
        <v>108.8</v>
      </c>
      <c r="BA417" s="143">
        <v>106.9</v>
      </c>
      <c r="BB417" s="143">
        <v>106.9</v>
      </c>
      <c r="BC417" s="143">
        <v>108.6</v>
      </c>
      <c r="BD417" s="143">
        <v>107.8</v>
      </c>
      <c r="BE417" s="143">
        <v>106.2</v>
      </c>
      <c r="BF417" s="143">
        <v>100.1</v>
      </c>
      <c r="BG417" s="143">
        <v>100.1</v>
      </c>
      <c r="BH417" s="143">
        <v>101</v>
      </c>
      <c r="BI417" s="143">
        <v>106.1</v>
      </c>
      <c r="BJ417" s="143">
        <v>107.1</v>
      </c>
      <c r="BK417" s="144">
        <v>107.5</v>
      </c>
      <c r="BL417" s="143">
        <v>108</v>
      </c>
      <c r="BM417" s="143">
        <v>108.2</v>
      </c>
      <c r="BN417" s="143">
        <v>108</v>
      </c>
      <c r="BO417" s="143">
        <v>107.5</v>
      </c>
      <c r="BP417" s="143">
        <v>109.6</v>
      </c>
      <c r="BQ417" s="143">
        <v>106.8</v>
      </c>
      <c r="BR417" s="145">
        <v>106.6</v>
      </c>
      <c r="BS417" s="145">
        <v>107.1</v>
      </c>
      <c r="BT417" s="145">
        <v>108.7</v>
      </c>
      <c r="BU417" s="145">
        <v>109.1</v>
      </c>
      <c r="BV417" s="145">
        <v>109.3</v>
      </c>
      <c r="BW417" s="145">
        <v>109.7</v>
      </c>
      <c r="BX417" s="145">
        <v>110.3</v>
      </c>
      <c r="BY417" s="145">
        <v>110.9</v>
      </c>
      <c r="BZ417" s="143">
        <v>110.2</v>
      </c>
      <c r="CA417" s="143">
        <v>109.8</v>
      </c>
      <c r="CB417" s="143">
        <v>110.5</v>
      </c>
      <c r="CC417" s="143">
        <v>111.4</v>
      </c>
      <c r="CD417" s="143">
        <v>113.4</v>
      </c>
      <c r="CE417" s="143">
        <v>113.7</v>
      </c>
      <c r="CF417" s="143">
        <v>114.9</v>
      </c>
      <c r="CG417" s="143">
        <v>115</v>
      </c>
      <c r="CH417" s="143">
        <v>116.9</v>
      </c>
      <c r="CI417" s="143">
        <v>113.6</v>
      </c>
      <c r="CJ417" s="146">
        <v>115</v>
      </c>
      <c r="CK417" s="146">
        <v>114.2</v>
      </c>
      <c r="CL417" s="146">
        <v>114.2</v>
      </c>
      <c r="CM417" s="147">
        <v>114.5</v>
      </c>
      <c r="CN417" s="147">
        <v>113.8</v>
      </c>
      <c r="CO417" s="147">
        <v>114.3</v>
      </c>
      <c r="CP417" s="148">
        <v>111.5</v>
      </c>
      <c r="CQ417" s="149">
        <v>111.3</v>
      </c>
      <c r="CR417" s="149">
        <v>110.9</v>
      </c>
      <c r="CS417" s="149">
        <v>111.2</v>
      </c>
      <c r="CT417" s="149">
        <v>114.6</v>
      </c>
      <c r="CU417" s="150">
        <v>114.4</v>
      </c>
      <c r="CV417" s="150">
        <v>114.4</v>
      </c>
      <c r="CW417" s="150">
        <v>117</v>
      </c>
      <c r="CX417" s="150">
        <v>109.2</v>
      </c>
      <c r="CY417" s="150">
        <v>107.2</v>
      </c>
      <c r="CZ417" s="150">
        <v>107.4</v>
      </c>
      <c r="DA417" s="150">
        <v>108.1</v>
      </c>
      <c r="DB417" s="151">
        <v>108.6</v>
      </c>
      <c r="DC417" s="151">
        <v>109.9</v>
      </c>
      <c r="DD417" s="151">
        <v>112.8</v>
      </c>
      <c r="DE417" s="151">
        <v>110.5</v>
      </c>
      <c r="DF417" s="151">
        <v>112.2</v>
      </c>
      <c r="DG417" s="151">
        <v>114.5</v>
      </c>
      <c r="DH417" s="151">
        <v>115.1</v>
      </c>
      <c r="DI417" s="151">
        <v>118.3</v>
      </c>
      <c r="DJ417" s="151">
        <v>118.7</v>
      </c>
      <c r="DK417" s="151">
        <v>120.2</v>
      </c>
      <c r="DL417" s="151">
        <v>119.3</v>
      </c>
      <c r="DM417" s="152">
        <v>120.8</v>
      </c>
      <c r="DN417" s="152">
        <v>120.2</v>
      </c>
      <c r="DO417" s="152">
        <v>120.3</v>
      </c>
      <c r="DP417" s="152">
        <v>122.5</v>
      </c>
      <c r="DQ417" s="152">
        <v>123.3</v>
      </c>
      <c r="DR417" s="152">
        <v>128.1</v>
      </c>
      <c r="DS417" s="152">
        <v>128.80000000000001</v>
      </c>
      <c r="DT417" s="152">
        <v>131.80000000000001</v>
      </c>
      <c r="DU417" s="152">
        <v>131</v>
      </c>
      <c r="DV417" s="152">
        <v>131.80000000000001</v>
      </c>
      <c r="DW417" s="152">
        <v>131.80000000000001</v>
      </c>
      <c r="DX417" s="152">
        <v>132.4</v>
      </c>
      <c r="DY417" s="152">
        <v>131.80000000000001</v>
      </c>
      <c r="DZ417" s="152">
        <v>132.1</v>
      </c>
      <c r="EA417" s="152">
        <v>133.4</v>
      </c>
      <c r="EB417" s="152">
        <v>133.9</v>
      </c>
      <c r="EC417" s="152">
        <v>134.30000000000001</v>
      </c>
      <c r="ED417" s="152">
        <v>135.69999999999999</v>
      </c>
      <c r="EE417" s="152">
        <v>134.69999999999999</v>
      </c>
      <c r="EF417" s="152">
        <v>135</v>
      </c>
      <c r="EG417" s="152">
        <v>135.5</v>
      </c>
      <c r="EH417" s="152">
        <v>134.5</v>
      </c>
      <c r="EI417" s="152">
        <v>135.1</v>
      </c>
      <c r="EJ417" s="152">
        <v>132.1</v>
      </c>
      <c r="EK417" s="152">
        <v>131.9</v>
      </c>
      <c r="EL417" s="152">
        <v>132.5</v>
      </c>
      <c r="EM417" s="152">
        <v>132.6</v>
      </c>
      <c r="EN417" s="152">
        <v>132.80000000000001</v>
      </c>
      <c r="EO417" s="152">
        <v>134.30000000000001</v>
      </c>
      <c r="EP417" s="152">
        <v>134.4</v>
      </c>
      <c r="EQ417" s="152">
        <v>133.4</v>
      </c>
      <c r="ER417" s="152">
        <v>135.69999999999999</v>
      </c>
      <c r="ES417" s="152">
        <v>136.69999999999999</v>
      </c>
      <c r="ET417" s="152">
        <v>140.69999999999999</v>
      </c>
      <c r="EU417" s="152">
        <v>140</v>
      </c>
      <c r="EV417" s="152">
        <v>138</v>
      </c>
      <c r="EW417" s="152">
        <v>136.9</v>
      </c>
    </row>
    <row r="418" spans="1:153">
      <c r="A418" s="141" t="s">
        <v>7870</v>
      </c>
      <c r="B418" s="141" t="s">
        <v>7871</v>
      </c>
      <c r="C418" s="142">
        <v>7.5399999999999995E-2</v>
      </c>
      <c r="D418" s="143">
        <v>101.9</v>
      </c>
      <c r="E418" s="143">
        <v>102</v>
      </c>
      <c r="F418" s="143">
        <v>104.4</v>
      </c>
      <c r="G418" s="143">
        <v>104.4</v>
      </c>
      <c r="H418" s="143">
        <v>101.6</v>
      </c>
      <c r="I418" s="143">
        <v>103</v>
      </c>
      <c r="J418" s="143">
        <v>101.5</v>
      </c>
      <c r="K418" s="143">
        <v>102.5</v>
      </c>
      <c r="L418" s="143">
        <v>103.1</v>
      </c>
      <c r="M418" s="143">
        <v>103.8</v>
      </c>
      <c r="N418" s="143">
        <v>103.8</v>
      </c>
      <c r="O418" s="143">
        <v>103.8</v>
      </c>
      <c r="P418" s="143">
        <v>103.9</v>
      </c>
      <c r="Q418" s="143">
        <v>103.9</v>
      </c>
      <c r="R418" s="143">
        <v>106.3</v>
      </c>
      <c r="S418" s="143">
        <v>107.6</v>
      </c>
      <c r="T418" s="143">
        <v>107.2</v>
      </c>
      <c r="U418" s="143">
        <v>108.8</v>
      </c>
      <c r="V418" s="143">
        <v>111.6</v>
      </c>
      <c r="W418" s="143">
        <v>111.3</v>
      </c>
      <c r="X418" s="143">
        <v>113.6</v>
      </c>
      <c r="Y418" s="143">
        <v>110.6</v>
      </c>
      <c r="Z418" s="143">
        <v>110.2</v>
      </c>
      <c r="AA418" s="143">
        <v>108.5</v>
      </c>
      <c r="AB418" s="143">
        <v>111.1</v>
      </c>
      <c r="AC418" s="143">
        <v>112.8</v>
      </c>
      <c r="AD418" s="143">
        <v>110.1</v>
      </c>
      <c r="AE418" s="143">
        <v>112.1</v>
      </c>
      <c r="AF418" s="143">
        <v>111.1</v>
      </c>
      <c r="AG418" s="143">
        <v>111.6</v>
      </c>
      <c r="AH418" s="143">
        <v>111.1</v>
      </c>
      <c r="AI418" s="143">
        <v>110.3</v>
      </c>
      <c r="AJ418" s="143">
        <v>110.2</v>
      </c>
      <c r="AK418" s="143">
        <v>105.7</v>
      </c>
      <c r="AL418" s="143">
        <v>106.5</v>
      </c>
      <c r="AM418" s="143">
        <v>106.8</v>
      </c>
      <c r="AN418" s="143">
        <v>107.1</v>
      </c>
      <c r="AO418" s="143">
        <v>106.2</v>
      </c>
      <c r="AP418" s="143">
        <v>105</v>
      </c>
      <c r="AQ418" s="143">
        <v>105.2</v>
      </c>
      <c r="AR418" s="143">
        <v>104.9</v>
      </c>
      <c r="AS418" s="143">
        <v>105.2</v>
      </c>
      <c r="AT418" s="143">
        <v>105.3</v>
      </c>
      <c r="AU418" s="143">
        <v>105.2</v>
      </c>
      <c r="AV418" s="143">
        <v>106.1</v>
      </c>
      <c r="AW418" s="143">
        <v>103.7</v>
      </c>
      <c r="AX418" s="143">
        <v>102.7</v>
      </c>
      <c r="AY418" s="143">
        <v>102.9</v>
      </c>
      <c r="AZ418" s="143">
        <v>102.2</v>
      </c>
      <c r="BA418" s="143">
        <v>102</v>
      </c>
      <c r="BB418" s="143">
        <v>102.6</v>
      </c>
      <c r="BC418" s="143">
        <v>100.9</v>
      </c>
      <c r="BD418" s="143">
        <v>101.5</v>
      </c>
      <c r="BE418" s="143">
        <v>101.5</v>
      </c>
      <c r="BF418" s="143">
        <v>100.4</v>
      </c>
      <c r="BG418" s="143">
        <v>101.6</v>
      </c>
      <c r="BH418" s="143">
        <v>101.9</v>
      </c>
      <c r="BI418" s="143">
        <v>102.4</v>
      </c>
      <c r="BJ418" s="143">
        <v>102.3</v>
      </c>
      <c r="BK418" s="144">
        <v>103.2</v>
      </c>
      <c r="BL418" s="143">
        <v>102.7</v>
      </c>
      <c r="BM418" s="143">
        <v>103.5</v>
      </c>
      <c r="BN418" s="143">
        <v>103.9</v>
      </c>
      <c r="BO418" s="143">
        <v>103.1</v>
      </c>
      <c r="BP418" s="143">
        <v>103.3</v>
      </c>
      <c r="BQ418" s="143">
        <v>104.1</v>
      </c>
      <c r="BR418" s="145">
        <v>104.5</v>
      </c>
      <c r="BS418" s="145">
        <v>104</v>
      </c>
      <c r="BT418" s="145">
        <v>104.1</v>
      </c>
      <c r="BU418" s="145">
        <v>104.3</v>
      </c>
      <c r="BV418" s="145">
        <v>104.3</v>
      </c>
      <c r="BW418" s="145">
        <v>104.5</v>
      </c>
      <c r="BX418" s="145">
        <v>105.6</v>
      </c>
      <c r="BY418" s="145">
        <v>105.4</v>
      </c>
      <c r="BZ418" s="143">
        <v>104.7</v>
      </c>
      <c r="CA418" s="143">
        <v>107.8</v>
      </c>
      <c r="CB418" s="143">
        <v>106.2</v>
      </c>
      <c r="CC418" s="143">
        <v>111</v>
      </c>
      <c r="CD418" s="143">
        <v>111</v>
      </c>
      <c r="CE418" s="143">
        <v>110.7</v>
      </c>
      <c r="CF418" s="143">
        <v>109.7</v>
      </c>
      <c r="CG418" s="143">
        <v>110.6</v>
      </c>
      <c r="CH418" s="143">
        <v>111.8</v>
      </c>
      <c r="CI418" s="143">
        <v>111.1</v>
      </c>
      <c r="CJ418" s="146">
        <v>114.8</v>
      </c>
      <c r="CK418" s="146">
        <v>115</v>
      </c>
      <c r="CL418" s="146">
        <v>115.2</v>
      </c>
      <c r="CM418" s="147">
        <v>115.8</v>
      </c>
      <c r="CN418" s="147">
        <v>114</v>
      </c>
      <c r="CO418" s="147">
        <v>111.7</v>
      </c>
      <c r="CP418" s="148">
        <v>112</v>
      </c>
      <c r="CQ418" s="149">
        <v>112.1</v>
      </c>
      <c r="CR418" s="149">
        <v>112.4</v>
      </c>
      <c r="CS418" s="149">
        <v>112.6</v>
      </c>
      <c r="CT418" s="149">
        <v>110.7</v>
      </c>
      <c r="CU418" s="150">
        <v>111.3</v>
      </c>
      <c r="CV418" s="150">
        <v>109.5</v>
      </c>
      <c r="CW418" s="150">
        <v>111.1</v>
      </c>
      <c r="CX418" s="150">
        <v>112.5</v>
      </c>
      <c r="CY418" s="150">
        <v>114.2</v>
      </c>
      <c r="CZ418" s="150">
        <v>112.7</v>
      </c>
      <c r="DA418" s="150">
        <v>114.9</v>
      </c>
      <c r="DB418" s="151">
        <v>113.2</v>
      </c>
      <c r="DC418" s="151">
        <v>113.7</v>
      </c>
      <c r="DD418" s="151">
        <v>113.9</v>
      </c>
      <c r="DE418" s="151">
        <v>116.6</v>
      </c>
      <c r="DF418" s="151">
        <v>116.6</v>
      </c>
      <c r="DG418" s="151">
        <v>119</v>
      </c>
      <c r="DH418" s="151">
        <v>123.4</v>
      </c>
      <c r="DI418" s="151">
        <v>125.1</v>
      </c>
      <c r="DJ418" s="151">
        <v>123.5</v>
      </c>
      <c r="DK418" s="151">
        <v>124.3</v>
      </c>
      <c r="DL418" s="151">
        <v>125.5</v>
      </c>
      <c r="DM418" s="152">
        <v>126.3</v>
      </c>
      <c r="DN418" s="152">
        <v>127.4</v>
      </c>
      <c r="DO418" s="152">
        <v>133.4</v>
      </c>
      <c r="DP418" s="152">
        <v>134.19999999999999</v>
      </c>
      <c r="DQ418" s="152">
        <v>135.80000000000001</v>
      </c>
      <c r="DR418" s="152">
        <v>135.80000000000001</v>
      </c>
      <c r="DS418" s="152">
        <v>138.5</v>
      </c>
      <c r="DT418" s="152">
        <v>140</v>
      </c>
      <c r="DU418" s="152">
        <v>142.19999999999999</v>
      </c>
      <c r="DV418" s="152">
        <v>141.4</v>
      </c>
      <c r="DW418" s="152">
        <v>142.19999999999999</v>
      </c>
      <c r="DX418" s="152">
        <v>142.4</v>
      </c>
      <c r="DY418" s="152">
        <v>140.80000000000001</v>
      </c>
      <c r="DZ418" s="152">
        <v>139.5</v>
      </c>
      <c r="EA418" s="152">
        <v>138.4</v>
      </c>
      <c r="EB418" s="152">
        <v>139.30000000000001</v>
      </c>
      <c r="EC418" s="152">
        <v>137.9</v>
      </c>
      <c r="ED418" s="152">
        <v>134.9</v>
      </c>
      <c r="EE418" s="152">
        <v>134.9</v>
      </c>
      <c r="EF418" s="152">
        <v>134.19999999999999</v>
      </c>
      <c r="EG418" s="152">
        <v>132.5</v>
      </c>
      <c r="EH418" s="152">
        <v>133</v>
      </c>
      <c r="EI418" s="152">
        <v>131.4</v>
      </c>
      <c r="EJ418" s="152">
        <v>131.6</v>
      </c>
      <c r="EK418" s="152">
        <v>131.80000000000001</v>
      </c>
      <c r="EL418" s="152">
        <v>129.1</v>
      </c>
      <c r="EM418" s="152">
        <v>130.30000000000001</v>
      </c>
      <c r="EN418" s="152">
        <v>131.5</v>
      </c>
      <c r="EO418" s="152">
        <v>130.6</v>
      </c>
      <c r="EP418" s="152">
        <v>129.80000000000001</v>
      </c>
      <c r="EQ418" s="152">
        <v>130.9</v>
      </c>
      <c r="ER418" s="152">
        <v>131</v>
      </c>
      <c r="ES418" s="152">
        <v>131</v>
      </c>
      <c r="ET418" s="152">
        <v>131.30000000000001</v>
      </c>
      <c r="EU418" s="152">
        <v>132.30000000000001</v>
      </c>
      <c r="EV418" s="152">
        <v>131.19999999999999</v>
      </c>
      <c r="EW418" s="152">
        <v>131.6</v>
      </c>
    </row>
    <row r="419" spans="1:153">
      <c r="A419" s="141" t="s">
        <v>7872</v>
      </c>
      <c r="B419" s="141" t="s">
        <v>7873</v>
      </c>
      <c r="C419" s="142">
        <v>0.61219000000000001</v>
      </c>
      <c r="D419" s="143">
        <v>105</v>
      </c>
      <c r="E419" s="143">
        <v>106.5</v>
      </c>
      <c r="F419" s="143">
        <v>106.8</v>
      </c>
      <c r="G419" s="143">
        <v>106.9</v>
      </c>
      <c r="H419" s="143">
        <v>107.4</v>
      </c>
      <c r="I419" s="143">
        <v>106.8</v>
      </c>
      <c r="J419" s="143">
        <v>106.5</v>
      </c>
      <c r="K419" s="143">
        <v>106.8</v>
      </c>
      <c r="L419" s="143">
        <v>107.5</v>
      </c>
      <c r="M419" s="143">
        <v>106.4</v>
      </c>
      <c r="N419" s="143">
        <v>107.2</v>
      </c>
      <c r="O419" s="143">
        <v>108</v>
      </c>
      <c r="P419" s="143">
        <v>109.5</v>
      </c>
      <c r="Q419" s="143">
        <v>110.5</v>
      </c>
      <c r="R419" s="143">
        <v>111.5</v>
      </c>
      <c r="S419" s="143">
        <v>112.6</v>
      </c>
      <c r="T419" s="143">
        <v>111.8</v>
      </c>
      <c r="U419" s="143">
        <v>112.1</v>
      </c>
      <c r="V419" s="143">
        <v>112.8</v>
      </c>
      <c r="W419" s="143">
        <v>112.4</v>
      </c>
      <c r="X419" s="143">
        <v>112.8</v>
      </c>
      <c r="Y419" s="143">
        <v>112.4</v>
      </c>
      <c r="Z419" s="143">
        <v>109.4</v>
      </c>
      <c r="AA419" s="143">
        <v>109.8</v>
      </c>
      <c r="AB419" s="143">
        <v>110.7</v>
      </c>
      <c r="AC419" s="143">
        <v>111.4</v>
      </c>
      <c r="AD419" s="143">
        <v>112.7</v>
      </c>
      <c r="AE419" s="143">
        <v>113.2</v>
      </c>
      <c r="AF419" s="143">
        <v>112.9</v>
      </c>
      <c r="AG419" s="143">
        <v>113.8</v>
      </c>
      <c r="AH419" s="143">
        <v>112.9</v>
      </c>
      <c r="AI419" s="143">
        <v>113.4</v>
      </c>
      <c r="AJ419" s="143">
        <v>112.3</v>
      </c>
      <c r="AK419" s="143">
        <v>112.7</v>
      </c>
      <c r="AL419" s="143">
        <v>111.4</v>
      </c>
      <c r="AM419" s="143">
        <v>111.3</v>
      </c>
      <c r="AN419" s="143">
        <v>111.4</v>
      </c>
      <c r="AO419" s="143">
        <v>112.2</v>
      </c>
      <c r="AP419" s="143">
        <v>112.6</v>
      </c>
      <c r="AQ419" s="143">
        <v>112.8</v>
      </c>
      <c r="AR419" s="143">
        <v>111.1</v>
      </c>
      <c r="AS419" s="143">
        <v>111.8</v>
      </c>
      <c r="AT419" s="143">
        <v>112.3</v>
      </c>
      <c r="AU419" s="143">
        <v>112.6</v>
      </c>
      <c r="AV419" s="143">
        <v>112.4</v>
      </c>
      <c r="AW419" s="143">
        <v>113</v>
      </c>
      <c r="AX419" s="143">
        <v>112.4</v>
      </c>
      <c r="AY419" s="143">
        <v>112.4</v>
      </c>
      <c r="AZ419" s="143">
        <v>113.5</v>
      </c>
      <c r="BA419" s="143">
        <v>113.3</v>
      </c>
      <c r="BB419" s="143">
        <v>112.7</v>
      </c>
      <c r="BC419" s="143">
        <v>113.8</v>
      </c>
      <c r="BD419" s="143">
        <v>113.5</v>
      </c>
      <c r="BE419" s="143">
        <v>113.6</v>
      </c>
      <c r="BF419" s="143">
        <v>113.9</v>
      </c>
      <c r="BG419" s="143">
        <v>113.9</v>
      </c>
      <c r="BH419" s="143">
        <v>114.1</v>
      </c>
      <c r="BI419" s="143">
        <v>114.1</v>
      </c>
      <c r="BJ419" s="143">
        <v>113.7</v>
      </c>
      <c r="BK419" s="144">
        <v>114.5</v>
      </c>
      <c r="BL419" s="143">
        <v>115</v>
      </c>
      <c r="BM419" s="143">
        <v>115</v>
      </c>
      <c r="BN419" s="143">
        <v>116.2</v>
      </c>
      <c r="BO419" s="143">
        <v>115.1</v>
      </c>
      <c r="BP419" s="143">
        <v>115.5</v>
      </c>
      <c r="BQ419" s="143">
        <v>114.4</v>
      </c>
      <c r="BR419" s="145">
        <v>115.2</v>
      </c>
      <c r="BS419" s="145">
        <v>115.6</v>
      </c>
      <c r="BT419" s="145">
        <v>115.4</v>
      </c>
      <c r="BU419" s="145">
        <v>115.2</v>
      </c>
      <c r="BV419" s="145">
        <v>115</v>
      </c>
      <c r="BW419" s="145">
        <v>114.8</v>
      </c>
      <c r="BX419" s="145">
        <v>114.5</v>
      </c>
      <c r="BY419" s="145">
        <v>114.5</v>
      </c>
      <c r="BZ419" s="143">
        <v>114.7</v>
      </c>
      <c r="CA419" s="143">
        <v>116.3</v>
      </c>
      <c r="CB419" s="143">
        <v>116.4</v>
      </c>
      <c r="CC419" s="143">
        <v>116</v>
      </c>
      <c r="CD419" s="143">
        <v>116.7</v>
      </c>
      <c r="CE419" s="143">
        <v>117.8</v>
      </c>
      <c r="CF419" s="143">
        <v>117.5</v>
      </c>
      <c r="CG419" s="143">
        <v>118.8</v>
      </c>
      <c r="CH419" s="143">
        <v>118.6</v>
      </c>
      <c r="CI419" s="143">
        <v>119.2</v>
      </c>
      <c r="CJ419" s="146">
        <v>120</v>
      </c>
      <c r="CK419" s="146">
        <v>119.6</v>
      </c>
      <c r="CL419" s="146">
        <v>120.2</v>
      </c>
      <c r="CM419" s="147">
        <v>119</v>
      </c>
      <c r="CN419" s="147">
        <v>118.8</v>
      </c>
      <c r="CO419" s="147">
        <v>118.8</v>
      </c>
      <c r="CP419" s="148">
        <v>118.6</v>
      </c>
      <c r="CQ419" s="149">
        <v>117.8</v>
      </c>
      <c r="CR419" s="149">
        <v>118.7</v>
      </c>
      <c r="CS419" s="149">
        <v>119</v>
      </c>
      <c r="CT419" s="149">
        <v>117.7</v>
      </c>
      <c r="CU419" s="150">
        <v>117.2</v>
      </c>
      <c r="CV419" s="150">
        <v>118</v>
      </c>
      <c r="CW419" s="150">
        <v>119.4</v>
      </c>
      <c r="CX419" s="150">
        <v>120.1</v>
      </c>
      <c r="CY419" s="150">
        <v>119.8</v>
      </c>
      <c r="CZ419" s="150">
        <v>119.7</v>
      </c>
      <c r="DA419" s="150">
        <v>119.3</v>
      </c>
      <c r="DB419" s="151">
        <v>120.8</v>
      </c>
      <c r="DC419" s="151">
        <v>120.8</v>
      </c>
      <c r="DD419" s="151">
        <v>121.4</v>
      </c>
      <c r="DE419" s="151">
        <v>121.8</v>
      </c>
      <c r="DF419" s="151">
        <v>122.4</v>
      </c>
      <c r="DG419" s="151">
        <v>122.8</v>
      </c>
      <c r="DH419" s="151">
        <v>123.4</v>
      </c>
      <c r="DI419" s="151">
        <v>124.8</v>
      </c>
      <c r="DJ419" s="151">
        <v>126.2</v>
      </c>
      <c r="DK419" s="151">
        <v>126.7</v>
      </c>
      <c r="DL419" s="151">
        <v>127.6</v>
      </c>
      <c r="DM419" s="152">
        <v>128.80000000000001</v>
      </c>
      <c r="DN419" s="152">
        <v>129</v>
      </c>
      <c r="DO419" s="152">
        <v>129.9</v>
      </c>
      <c r="DP419" s="152">
        <v>130.9</v>
      </c>
      <c r="DQ419" s="152">
        <v>126.9</v>
      </c>
      <c r="DR419" s="152">
        <v>128</v>
      </c>
      <c r="DS419" s="152">
        <v>134.5</v>
      </c>
      <c r="DT419" s="152">
        <v>136</v>
      </c>
      <c r="DU419" s="152">
        <v>138.1</v>
      </c>
      <c r="DV419" s="152">
        <v>139.6</v>
      </c>
      <c r="DW419" s="152">
        <v>140.5</v>
      </c>
      <c r="DX419" s="152">
        <v>141.4</v>
      </c>
      <c r="DY419" s="152">
        <v>142.30000000000001</v>
      </c>
      <c r="DZ419" s="152">
        <v>142.80000000000001</v>
      </c>
      <c r="EA419" s="152">
        <v>142.80000000000001</v>
      </c>
      <c r="EB419" s="152">
        <v>142.30000000000001</v>
      </c>
      <c r="EC419" s="152">
        <v>141.6</v>
      </c>
      <c r="ED419" s="152">
        <v>141.30000000000001</v>
      </c>
      <c r="EE419" s="152">
        <v>141.1</v>
      </c>
      <c r="EF419" s="152">
        <v>140.9</v>
      </c>
      <c r="EG419" s="152">
        <v>141</v>
      </c>
      <c r="EH419" s="152">
        <v>140.80000000000001</v>
      </c>
      <c r="EI419" s="152">
        <v>140.6</v>
      </c>
      <c r="EJ419" s="152">
        <v>140.1</v>
      </c>
      <c r="EK419" s="152">
        <v>140</v>
      </c>
      <c r="EL419" s="152">
        <v>140</v>
      </c>
      <c r="EM419" s="152">
        <v>138.80000000000001</v>
      </c>
      <c r="EN419" s="152">
        <v>138.9</v>
      </c>
      <c r="EO419" s="152">
        <v>138.9</v>
      </c>
      <c r="EP419" s="152">
        <v>138.6</v>
      </c>
      <c r="EQ419" s="152">
        <v>138</v>
      </c>
      <c r="ER419" s="152">
        <v>139.1</v>
      </c>
      <c r="ES419" s="152">
        <v>138.69999999999999</v>
      </c>
      <c r="ET419" s="152">
        <v>139</v>
      </c>
      <c r="EU419" s="152">
        <v>138.80000000000001</v>
      </c>
      <c r="EV419" s="152">
        <v>138.9</v>
      </c>
      <c r="EW419" s="152">
        <v>139.1</v>
      </c>
    </row>
    <row r="420" spans="1:153">
      <c r="A420" s="141" t="s">
        <v>7874</v>
      </c>
      <c r="B420" s="141" t="s">
        <v>7875</v>
      </c>
      <c r="C420" s="142">
        <v>7.6050000000000006E-2</v>
      </c>
      <c r="D420" s="143">
        <v>106.3</v>
      </c>
      <c r="E420" s="143">
        <v>106.2</v>
      </c>
      <c r="F420" s="143">
        <v>106.9</v>
      </c>
      <c r="G420" s="143">
        <v>108.7</v>
      </c>
      <c r="H420" s="143">
        <v>107.8</v>
      </c>
      <c r="I420" s="143">
        <v>105.4</v>
      </c>
      <c r="J420" s="143">
        <v>104.5</v>
      </c>
      <c r="K420" s="143">
        <v>106</v>
      </c>
      <c r="L420" s="143">
        <v>105.6</v>
      </c>
      <c r="M420" s="143">
        <v>106.1</v>
      </c>
      <c r="N420" s="143">
        <v>105</v>
      </c>
      <c r="O420" s="143">
        <v>104.3</v>
      </c>
      <c r="P420" s="143">
        <v>106.6</v>
      </c>
      <c r="Q420" s="143">
        <v>108.3</v>
      </c>
      <c r="R420" s="143">
        <v>106.7</v>
      </c>
      <c r="S420" s="143">
        <v>108.6</v>
      </c>
      <c r="T420" s="143">
        <v>111</v>
      </c>
      <c r="U420" s="143">
        <v>107</v>
      </c>
      <c r="V420" s="143">
        <v>109.3</v>
      </c>
      <c r="W420" s="143">
        <v>107.3</v>
      </c>
      <c r="X420" s="143">
        <v>105.3</v>
      </c>
      <c r="Y420" s="143">
        <v>105.1</v>
      </c>
      <c r="Z420" s="143">
        <v>105.8</v>
      </c>
      <c r="AA420" s="143">
        <v>106.3</v>
      </c>
      <c r="AB420" s="143">
        <v>109.8</v>
      </c>
      <c r="AC420" s="143">
        <v>112.2</v>
      </c>
      <c r="AD420" s="143">
        <v>110.9</v>
      </c>
      <c r="AE420" s="143">
        <v>112.2</v>
      </c>
      <c r="AF420" s="143">
        <v>110.9</v>
      </c>
      <c r="AG420" s="143">
        <v>110.5</v>
      </c>
      <c r="AH420" s="143">
        <v>109.2</v>
      </c>
      <c r="AI420" s="143">
        <v>111.1</v>
      </c>
      <c r="AJ420" s="143">
        <v>109.5</v>
      </c>
      <c r="AK420" s="143">
        <v>108.4</v>
      </c>
      <c r="AL420" s="143">
        <v>107.4</v>
      </c>
      <c r="AM420" s="143">
        <v>109.2</v>
      </c>
      <c r="AN420" s="143">
        <v>105.5</v>
      </c>
      <c r="AO420" s="143">
        <v>106.9</v>
      </c>
      <c r="AP420" s="143">
        <v>108.4</v>
      </c>
      <c r="AQ420" s="143">
        <v>108</v>
      </c>
      <c r="AR420" s="143">
        <v>106.9</v>
      </c>
      <c r="AS420" s="143">
        <v>110.9</v>
      </c>
      <c r="AT420" s="143">
        <v>110.7</v>
      </c>
      <c r="AU420" s="143">
        <v>109.3</v>
      </c>
      <c r="AV420" s="143">
        <v>111.1</v>
      </c>
      <c r="AW420" s="143">
        <v>109.8</v>
      </c>
      <c r="AX420" s="143">
        <v>110.1</v>
      </c>
      <c r="AY420" s="143">
        <v>109.8</v>
      </c>
      <c r="AZ420" s="143">
        <v>110.9</v>
      </c>
      <c r="BA420" s="143">
        <v>111.9</v>
      </c>
      <c r="BB420" s="143">
        <v>110.5</v>
      </c>
      <c r="BC420" s="143">
        <v>110.7</v>
      </c>
      <c r="BD420" s="143">
        <v>111.9</v>
      </c>
      <c r="BE420" s="143">
        <v>112.2</v>
      </c>
      <c r="BF420" s="143">
        <v>112.5</v>
      </c>
      <c r="BG420" s="143">
        <v>112.9</v>
      </c>
      <c r="BH420" s="143">
        <v>114.3</v>
      </c>
      <c r="BI420" s="143">
        <v>113.5</v>
      </c>
      <c r="BJ420" s="143">
        <v>113.5</v>
      </c>
      <c r="BK420" s="144">
        <v>113.7</v>
      </c>
      <c r="BL420" s="143">
        <v>114</v>
      </c>
      <c r="BM420" s="143">
        <v>114.2</v>
      </c>
      <c r="BN420" s="143">
        <v>116.5</v>
      </c>
      <c r="BO420" s="143">
        <v>112.8</v>
      </c>
      <c r="BP420" s="143">
        <v>113.5</v>
      </c>
      <c r="BQ420" s="143">
        <v>112.5</v>
      </c>
      <c r="BR420" s="145">
        <v>111.4</v>
      </c>
      <c r="BS420" s="145">
        <v>111.5</v>
      </c>
      <c r="BT420" s="145">
        <v>111.4</v>
      </c>
      <c r="BU420" s="145">
        <v>112.4</v>
      </c>
      <c r="BV420" s="145">
        <v>110.3</v>
      </c>
      <c r="BW420" s="145">
        <v>109.5</v>
      </c>
      <c r="BX420" s="145">
        <v>111.2</v>
      </c>
      <c r="BY420" s="145">
        <v>109.1</v>
      </c>
      <c r="BZ420" s="143">
        <v>109.5</v>
      </c>
      <c r="CA420" s="143">
        <v>111.2</v>
      </c>
      <c r="CB420" s="143">
        <v>111.2</v>
      </c>
      <c r="CC420" s="143">
        <v>109.7</v>
      </c>
      <c r="CD420" s="143">
        <v>110.1</v>
      </c>
      <c r="CE420" s="143">
        <v>111.5</v>
      </c>
      <c r="CF420" s="143">
        <v>111</v>
      </c>
      <c r="CG420" s="143">
        <v>110.3</v>
      </c>
      <c r="CH420" s="143">
        <v>113.7</v>
      </c>
      <c r="CI420" s="143">
        <v>112.2</v>
      </c>
      <c r="CJ420" s="146">
        <v>112.8</v>
      </c>
      <c r="CK420" s="146">
        <v>113.8</v>
      </c>
      <c r="CL420" s="146">
        <v>113.6</v>
      </c>
      <c r="CM420" s="147">
        <v>111.6</v>
      </c>
      <c r="CN420" s="147">
        <v>109.7</v>
      </c>
      <c r="CO420" s="147">
        <v>110.3</v>
      </c>
      <c r="CP420" s="148">
        <v>110.2</v>
      </c>
      <c r="CQ420" s="149">
        <v>108.7</v>
      </c>
      <c r="CR420" s="149">
        <v>110.7</v>
      </c>
      <c r="CS420" s="149">
        <v>110.7</v>
      </c>
      <c r="CT420" s="149">
        <v>112</v>
      </c>
      <c r="CU420" s="150">
        <v>112.7</v>
      </c>
      <c r="CV420" s="150">
        <v>112</v>
      </c>
      <c r="CW420" s="150">
        <v>112</v>
      </c>
      <c r="CX420" s="150">
        <v>112.6</v>
      </c>
      <c r="CY420" s="150">
        <v>113.1</v>
      </c>
      <c r="CZ420" s="150">
        <v>113.4</v>
      </c>
      <c r="DA420" s="150">
        <v>112.3</v>
      </c>
      <c r="DB420" s="151">
        <v>114.2</v>
      </c>
      <c r="DC420" s="151">
        <v>114.1</v>
      </c>
      <c r="DD420" s="151">
        <v>116.2</v>
      </c>
      <c r="DE420" s="151">
        <v>114.1</v>
      </c>
      <c r="DF420" s="151">
        <v>117.2</v>
      </c>
      <c r="DG420" s="151">
        <v>118.6</v>
      </c>
      <c r="DH420" s="151">
        <v>120.1</v>
      </c>
      <c r="DI420" s="151">
        <v>122.2</v>
      </c>
      <c r="DJ420" s="151">
        <v>121.3</v>
      </c>
      <c r="DK420" s="151">
        <v>123.9</v>
      </c>
      <c r="DL420" s="151">
        <v>122.1</v>
      </c>
      <c r="DM420" s="152">
        <v>125.3</v>
      </c>
      <c r="DN420" s="152">
        <v>127.8</v>
      </c>
      <c r="DO420" s="152">
        <v>128.80000000000001</v>
      </c>
      <c r="DP420" s="152">
        <v>128.9</v>
      </c>
      <c r="DQ420" s="152">
        <v>129.80000000000001</v>
      </c>
      <c r="DR420" s="152">
        <v>130.4</v>
      </c>
      <c r="DS420" s="152">
        <v>131.5</v>
      </c>
      <c r="DT420" s="152">
        <v>135.69999999999999</v>
      </c>
      <c r="DU420" s="152">
        <v>136.9</v>
      </c>
      <c r="DV420" s="152">
        <v>137.80000000000001</v>
      </c>
      <c r="DW420" s="152">
        <v>137.5</v>
      </c>
      <c r="DX420" s="152">
        <v>137.19999999999999</v>
      </c>
      <c r="DY420" s="152">
        <v>139.80000000000001</v>
      </c>
      <c r="DZ420" s="152">
        <v>139</v>
      </c>
      <c r="EA420" s="152">
        <v>136.9</v>
      </c>
      <c r="EB420" s="152">
        <v>135.9</v>
      </c>
      <c r="EC420" s="152">
        <v>136.80000000000001</v>
      </c>
      <c r="ED420" s="152">
        <v>136.1</v>
      </c>
      <c r="EE420" s="152">
        <v>134.69999999999999</v>
      </c>
      <c r="EF420" s="152">
        <v>134.19999999999999</v>
      </c>
      <c r="EG420" s="152">
        <v>133.5</v>
      </c>
      <c r="EH420" s="152">
        <v>132.6</v>
      </c>
      <c r="EI420" s="152">
        <v>131.9</v>
      </c>
      <c r="EJ420" s="152">
        <v>132.1</v>
      </c>
      <c r="EK420" s="152">
        <v>132.30000000000001</v>
      </c>
      <c r="EL420" s="152">
        <v>133</v>
      </c>
      <c r="EM420" s="152">
        <v>132.19999999999999</v>
      </c>
      <c r="EN420" s="152">
        <v>132.30000000000001</v>
      </c>
      <c r="EO420" s="152">
        <v>133.19999999999999</v>
      </c>
      <c r="EP420" s="152">
        <v>131.9</v>
      </c>
      <c r="EQ420" s="152">
        <v>129.69999999999999</v>
      </c>
      <c r="ER420" s="152">
        <v>132.4</v>
      </c>
      <c r="ES420" s="152">
        <v>131</v>
      </c>
      <c r="ET420" s="152">
        <v>132</v>
      </c>
      <c r="EU420" s="152">
        <v>132.5</v>
      </c>
      <c r="EV420" s="152">
        <v>132.4</v>
      </c>
      <c r="EW420" s="152">
        <v>132.1</v>
      </c>
    </row>
    <row r="421" spans="1:153">
      <c r="A421" s="141" t="s">
        <v>7876</v>
      </c>
      <c r="B421" s="141" t="s">
        <v>7877</v>
      </c>
      <c r="C421" s="142">
        <v>0.30512</v>
      </c>
      <c r="D421" s="143">
        <v>107</v>
      </c>
      <c r="E421" s="143">
        <v>109.2</v>
      </c>
      <c r="F421" s="143">
        <v>109</v>
      </c>
      <c r="G421" s="143">
        <v>108.7</v>
      </c>
      <c r="H421" s="143">
        <v>110.4</v>
      </c>
      <c r="I421" s="143">
        <v>109.4</v>
      </c>
      <c r="J421" s="143">
        <v>110.1</v>
      </c>
      <c r="K421" s="143">
        <v>111</v>
      </c>
      <c r="L421" s="143">
        <v>111.5</v>
      </c>
      <c r="M421" s="143">
        <v>109.5</v>
      </c>
      <c r="N421" s="143">
        <v>110.2</v>
      </c>
      <c r="O421" s="143">
        <v>112.7</v>
      </c>
      <c r="P421" s="143">
        <v>113.4</v>
      </c>
      <c r="Q421" s="143">
        <v>114.3</v>
      </c>
      <c r="R421" s="143">
        <v>114.2</v>
      </c>
      <c r="S421" s="143">
        <v>116</v>
      </c>
      <c r="T421" s="143">
        <v>115.4</v>
      </c>
      <c r="U421" s="143">
        <v>116.9</v>
      </c>
      <c r="V421" s="143">
        <v>117.3</v>
      </c>
      <c r="W421" s="143">
        <v>118.3</v>
      </c>
      <c r="X421" s="143">
        <v>118.2</v>
      </c>
      <c r="Y421" s="143">
        <v>119</v>
      </c>
      <c r="Z421" s="143">
        <v>112.1</v>
      </c>
      <c r="AA421" s="143">
        <v>112.6</v>
      </c>
      <c r="AB421" s="143">
        <v>112.8</v>
      </c>
      <c r="AC421" s="143">
        <v>113.1</v>
      </c>
      <c r="AD421" s="143">
        <v>114.4</v>
      </c>
      <c r="AE421" s="143">
        <v>115.2</v>
      </c>
      <c r="AF421" s="143">
        <v>115.4</v>
      </c>
      <c r="AG421" s="143">
        <v>116.1</v>
      </c>
      <c r="AH421" s="143">
        <v>115.5</v>
      </c>
      <c r="AI421" s="143">
        <v>115</v>
      </c>
      <c r="AJ421" s="143">
        <v>115.2</v>
      </c>
      <c r="AK421" s="143">
        <v>115.6</v>
      </c>
      <c r="AL421" s="143">
        <v>114.4</v>
      </c>
      <c r="AM421" s="143">
        <v>113.8</v>
      </c>
      <c r="AN421" s="143">
        <v>114.7</v>
      </c>
      <c r="AO421" s="143">
        <v>114.5</v>
      </c>
      <c r="AP421" s="143">
        <v>115.1</v>
      </c>
      <c r="AQ421" s="143">
        <v>115.4</v>
      </c>
      <c r="AR421" s="143">
        <v>113.6</v>
      </c>
      <c r="AS421" s="143">
        <v>115.3</v>
      </c>
      <c r="AT421" s="143">
        <v>114.2</v>
      </c>
      <c r="AU421" s="143">
        <v>114.5</v>
      </c>
      <c r="AV421" s="143">
        <v>113.8</v>
      </c>
      <c r="AW421" s="143">
        <v>114.6</v>
      </c>
      <c r="AX421" s="143">
        <v>113.3</v>
      </c>
      <c r="AY421" s="143">
        <v>111.9</v>
      </c>
      <c r="AZ421" s="143">
        <v>113.1</v>
      </c>
      <c r="BA421" s="143">
        <v>112.3</v>
      </c>
      <c r="BB421" s="143">
        <v>112.5</v>
      </c>
      <c r="BC421" s="143">
        <v>113.8</v>
      </c>
      <c r="BD421" s="143">
        <v>113.3</v>
      </c>
      <c r="BE421" s="143">
        <v>113.3</v>
      </c>
      <c r="BF421" s="143">
        <v>113.9</v>
      </c>
      <c r="BG421" s="143">
        <v>113.9</v>
      </c>
      <c r="BH421" s="143">
        <v>114.2</v>
      </c>
      <c r="BI421" s="143">
        <v>113.9</v>
      </c>
      <c r="BJ421" s="143">
        <v>113.8</v>
      </c>
      <c r="BK421" s="144">
        <v>114.7</v>
      </c>
      <c r="BL421" s="143">
        <v>115.8</v>
      </c>
      <c r="BM421" s="143">
        <v>116</v>
      </c>
      <c r="BN421" s="143">
        <v>116.8</v>
      </c>
      <c r="BO421" s="143">
        <v>117.6</v>
      </c>
      <c r="BP421" s="143">
        <v>118.1</v>
      </c>
      <c r="BQ421" s="143">
        <v>117.4</v>
      </c>
      <c r="BR421" s="145">
        <v>118.5</v>
      </c>
      <c r="BS421" s="145">
        <v>119.4</v>
      </c>
      <c r="BT421" s="145">
        <v>118.8</v>
      </c>
      <c r="BU421" s="145">
        <v>117.4</v>
      </c>
      <c r="BV421" s="145">
        <v>117.4</v>
      </c>
      <c r="BW421" s="145">
        <v>117.3</v>
      </c>
      <c r="BX421" s="145">
        <v>116.9</v>
      </c>
      <c r="BY421" s="145">
        <v>117.7</v>
      </c>
      <c r="BZ421" s="143">
        <v>118.7</v>
      </c>
      <c r="CA421" s="143">
        <v>120.6</v>
      </c>
      <c r="CB421" s="143">
        <v>120.5</v>
      </c>
      <c r="CC421" s="143">
        <v>119.7</v>
      </c>
      <c r="CD421" s="143">
        <v>120.6</v>
      </c>
      <c r="CE421" s="143">
        <v>122.1</v>
      </c>
      <c r="CF421" s="143">
        <v>121.7</v>
      </c>
      <c r="CG421" s="143">
        <v>124.5</v>
      </c>
      <c r="CH421" s="143">
        <v>123.1</v>
      </c>
      <c r="CI421" s="143">
        <v>124.6</v>
      </c>
      <c r="CJ421" s="146">
        <v>126.3</v>
      </c>
      <c r="CK421" s="146">
        <v>124.9</v>
      </c>
      <c r="CL421" s="146">
        <v>125.5</v>
      </c>
      <c r="CM421" s="147">
        <v>124.5</v>
      </c>
      <c r="CN421" s="147">
        <v>124.7</v>
      </c>
      <c r="CO421" s="147">
        <v>124.5</v>
      </c>
      <c r="CP421" s="148">
        <v>124</v>
      </c>
      <c r="CQ421" s="149">
        <v>123.3</v>
      </c>
      <c r="CR421" s="149">
        <v>124.5</v>
      </c>
      <c r="CS421" s="149">
        <v>124.9</v>
      </c>
      <c r="CT421" s="149">
        <v>124.3</v>
      </c>
      <c r="CU421" s="150">
        <v>122.8</v>
      </c>
      <c r="CV421" s="150">
        <v>124.8</v>
      </c>
      <c r="CW421" s="150">
        <v>126.9</v>
      </c>
      <c r="CX421" s="150">
        <v>128.6</v>
      </c>
      <c r="CY421" s="150">
        <v>127.5</v>
      </c>
      <c r="CZ421" s="150">
        <v>127.6</v>
      </c>
      <c r="DA421" s="150">
        <v>126.6</v>
      </c>
      <c r="DB421" s="151">
        <v>129.1</v>
      </c>
      <c r="DC421" s="151">
        <v>129</v>
      </c>
      <c r="DD421" s="151">
        <v>129.4</v>
      </c>
      <c r="DE421" s="151">
        <v>130.30000000000001</v>
      </c>
      <c r="DF421" s="151">
        <v>130.69999999999999</v>
      </c>
      <c r="DG421" s="151">
        <v>130.30000000000001</v>
      </c>
      <c r="DH421" s="151">
        <v>130.9</v>
      </c>
      <c r="DI421" s="151">
        <v>133.30000000000001</v>
      </c>
      <c r="DJ421" s="151">
        <v>135.69999999999999</v>
      </c>
      <c r="DK421" s="151">
        <v>136.19999999999999</v>
      </c>
      <c r="DL421" s="151">
        <v>138.19999999999999</v>
      </c>
      <c r="DM421" s="152">
        <v>139.4</v>
      </c>
      <c r="DN421" s="152">
        <v>138.69999999999999</v>
      </c>
      <c r="DO421" s="152">
        <v>140</v>
      </c>
      <c r="DP421" s="152">
        <v>141</v>
      </c>
      <c r="DQ421" s="152">
        <v>132.69999999999999</v>
      </c>
      <c r="DR421" s="152">
        <v>134.19999999999999</v>
      </c>
      <c r="DS421" s="152">
        <v>145.69999999999999</v>
      </c>
      <c r="DT421" s="152">
        <v>146.19999999999999</v>
      </c>
      <c r="DU421" s="152">
        <v>149.4</v>
      </c>
      <c r="DV421" s="152">
        <v>151.9</v>
      </c>
      <c r="DW421" s="152">
        <v>153.4</v>
      </c>
      <c r="DX421" s="152">
        <v>155.30000000000001</v>
      </c>
      <c r="DY421" s="152">
        <v>156</v>
      </c>
      <c r="DZ421" s="152">
        <v>156.6</v>
      </c>
      <c r="EA421" s="152">
        <v>157.30000000000001</v>
      </c>
      <c r="EB421" s="152">
        <v>156.5</v>
      </c>
      <c r="EC421" s="152">
        <v>155.5</v>
      </c>
      <c r="ED421" s="152">
        <v>155.1</v>
      </c>
      <c r="EE421" s="152">
        <v>155.1</v>
      </c>
      <c r="EF421" s="152">
        <v>154.30000000000001</v>
      </c>
      <c r="EG421" s="152">
        <v>154.30000000000001</v>
      </c>
      <c r="EH421" s="152">
        <v>153.9</v>
      </c>
      <c r="EI421" s="152">
        <v>153.5</v>
      </c>
      <c r="EJ421" s="152">
        <v>152.80000000000001</v>
      </c>
      <c r="EK421" s="152">
        <v>152.4</v>
      </c>
      <c r="EL421" s="152">
        <v>152.4</v>
      </c>
      <c r="EM421" s="152">
        <v>151.19999999999999</v>
      </c>
      <c r="EN421" s="152">
        <v>151.30000000000001</v>
      </c>
      <c r="EO421" s="152">
        <v>151</v>
      </c>
      <c r="EP421" s="152">
        <v>150.6</v>
      </c>
      <c r="EQ421" s="152">
        <v>149.69999999999999</v>
      </c>
      <c r="ER421" s="152">
        <v>151.30000000000001</v>
      </c>
      <c r="ES421" s="152">
        <v>150.69999999999999</v>
      </c>
      <c r="ET421" s="152">
        <v>150.69999999999999</v>
      </c>
      <c r="EU421" s="152">
        <v>150</v>
      </c>
      <c r="EV421" s="152">
        <v>150.1</v>
      </c>
      <c r="EW421" s="152">
        <v>150.6</v>
      </c>
    </row>
    <row r="422" spans="1:153">
      <c r="A422" s="141" t="s">
        <v>7878</v>
      </c>
      <c r="B422" s="141" t="s">
        <v>7879</v>
      </c>
      <c r="C422" s="142">
        <v>1.8339999999999999E-2</v>
      </c>
      <c r="D422" s="143">
        <v>102.5</v>
      </c>
      <c r="E422" s="143">
        <v>102.8</v>
      </c>
      <c r="F422" s="143">
        <v>101.5</v>
      </c>
      <c r="G422" s="143">
        <v>103.6</v>
      </c>
      <c r="H422" s="143">
        <v>103.7</v>
      </c>
      <c r="I422" s="143">
        <v>100.8</v>
      </c>
      <c r="J422" s="143">
        <v>104.8</v>
      </c>
      <c r="K422" s="143">
        <v>101.9</v>
      </c>
      <c r="L422" s="143">
        <v>99.4</v>
      </c>
      <c r="M422" s="143">
        <v>102.4</v>
      </c>
      <c r="N422" s="143">
        <v>106</v>
      </c>
      <c r="O422" s="143">
        <v>103.4</v>
      </c>
      <c r="P422" s="143">
        <v>108.6</v>
      </c>
      <c r="Q422" s="143">
        <v>107.5</v>
      </c>
      <c r="R422" s="143">
        <v>107.5</v>
      </c>
      <c r="S422" s="143">
        <v>107.6</v>
      </c>
      <c r="T422" s="143">
        <v>104.9</v>
      </c>
      <c r="U422" s="143">
        <v>111</v>
      </c>
      <c r="V422" s="143">
        <v>112</v>
      </c>
      <c r="W422" s="143">
        <v>112.4</v>
      </c>
      <c r="X422" s="143">
        <v>110</v>
      </c>
      <c r="Y422" s="143">
        <v>108.6</v>
      </c>
      <c r="Z422" s="143">
        <v>109.1</v>
      </c>
      <c r="AA422" s="143">
        <v>113.1</v>
      </c>
      <c r="AB422" s="143">
        <v>112.2</v>
      </c>
      <c r="AC422" s="143">
        <v>119.5</v>
      </c>
      <c r="AD422" s="143">
        <v>114.4</v>
      </c>
      <c r="AE422" s="143">
        <v>118</v>
      </c>
      <c r="AF422" s="143">
        <v>117.8</v>
      </c>
      <c r="AG422" s="143">
        <v>117.2</v>
      </c>
      <c r="AH422" s="143">
        <v>111.9</v>
      </c>
      <c r="AI422" s="143">
        <v>110.8</v>
      </c>
      <c r="AJ422" s="143">
        <v>111.2</v>
      </c>
      <c r="AK422" s="143">
        <v>114.9</v>
      </c>
      <c r="AL422" s="143">
        <v>106.3</v>
      </c>
      <c r="AM422" s="143">
        <v>102.3</v>
      </c>
      <c r="AN422" s="143">
        <v>98.1</v>
      </c>
      <c r="AO422" s="143">
        <v>97.7</v>
      </c>
      <c r="AP422" s="143">
        <v>96.9</v>
      </c>
      <c r="AQ422" s="143">
        <v>100.8</v>
      </c>
      <c r="AR422" s="143">
        <v>104.6</v>
      </c>
      <c r="AS422" s="143">
        <v>101.5</v>
      </c>
      <c r="AT422" s="143">
        <v>99.5</v>
      </c>
      <c r="AU422" s="143">
        <v>97.1</v>
      </c>
      <c r="AV422" s="143">
        <v>97.9</v>
      </c>
      <c r="AW422" s="143">
        <v>97.1</v>
      </c>
      <c r="AX422" s="143">
        <v>94.3</v>
      </c>
      <c r="AY422" s="143">
        <v>98.7</v>
      </c>
      <c r="AZ422" s="143">
        <v>92.5</v>
      </c>
      <c r="BA422" s="143">
        <v>97.3</v>
      </c>
      <c r="BB422" s="143">
        <v>94.9</v>
      </c>
      <c r="BC422" s="143">
        <v>100</v>
      </c>
      <c r="BD422" s="143">
        <v>98.6</v>
      </c>
      <c r="BE422" s="143">
        <v>100.8</v>
      </c>
      <c r="BF422" s="143">
        <v>98.1</v>
      </c>
      <c r="BG422" s="143">
        <v>96.3</v>
      </c>
      <c r="BH422" s="143">
        <v>96.9</v>
      </c>
      <c r="BI422" s="143">
        <v>97.1</v>
      </c>
      <c r="BJ422" s="143">
        <v>96.9</v>
      </c>
      <c r="BK422" s="144">
        <v>96.1</v>
      </c>
      <c r="BL422" s="143">
        <v>99.5</v>
      </c>
      <c r="BM422" s="143">
        <v>100.8</v>
      </c>
      <c r="BN422" s="143">
        <v>99.8</v>
      </c>
      <c r="BO422" s="143">
        <v>94.7</v>
      </c>
      <c r="BP422" s="143">
        <v>95.1</v>
      </c>
      <c r="BQ422" s="143">
        <v>94.2</v>
      </c>
      <c r="BR422" s="145">
        <v>95.2</v>
      </c>
      <c r="BS422" s="145">
        <v>94.8</v>
      </c>
      <c r="BT422" s="145">
        <v>92.4</v>
      </c>
      <c r="BU422" s="145">
        <v>93.1</v>
      </c>
      <c r="BV422" s="145">
        <v>95.1</v>
      </c>
      <c r="BW422" s="145">
        <v>98.2</v>
      </c>
      <c r="BX422" s="145">
        <v>94.4</v>
      </c>
      <c r="BY422" s="145">
        <v>93.8</v>
      </c>
      <c r="BZ422" s="143">
        <v>96.1</v>
      </c>
      <c r="CA422" s="143">
        <v>99.3</v>
      </c>
      <c r="CB422" s="143">
        <v>97.4</v>
      </c>
      <c r="CC422" s="143">
        <v>98</v>
      </c>
      <c r="CD422" s="143">
        <v>97.1</v>
      </c>
      <c r="CE422" s="143">
        <v>96.3</v>
      </c>
      <c r="CF422" s="143">
        <v>100</v>
      </c>
      <c r="CG422" s="143">
        <v>96.8</v>
      </c>
      <c r="CH422" s="143">
        <v>102.4</v>
      </c>
      <c r="CI422" s="143">
        <v>102.3</v>
      </c>
      <c r="CJ422" s="146">
        <v>100.4</v>
      </c>
      <c r="CK422" s="146">
        <v>99.5</v>
      </c>
      <c r="CL422" s="146">
        <v>97</v>
      </c>
      <c r="CM422" s="147">
        <v>94.1</v>
      </c>
      <c r="CN422" s="147">
        <v>93.1</v>
      </c>
      <c r="CO422" s="147">
        <v>94.8</v>
      </c>
      <c r="CP422" s="148">
        <v>94.2</v>
      </c>
      <c r="CQ422" s="149">
        <v>89.1</v>
      </c>
      <c r="CR422" s="149">
        <v>90.8</v>
      </c>
      <c r="CS422" s="149">
        <v>91.9</v>
      </c>
      <c r="CT422" s="149">
        <v>93.4</v>
      </c>
      <c r="CU422" s="150">
        <v>96.8</v>
      </c>
      <c r="CV422" s="150">
        <v>89</v>
      </c>
      <c r="CW422" s="150">
        <v>92.6</v>
      </c>
      <c r="CX422" s="150">
        <v>88.7</v>
      </c>
      <c r="CY422" s="150">
        <v>88.7</v>
      </c>
      <c r="CZ422" s="150">
        <v>87.9</v>
      </c>
      <c r="DA422" s="150">
        <v>95.9</v>
      </c>
      <c r="DB422" s="151">
        <v>92.8</v>
      </c>
      <c r="DC422" s="151">
        <v>93.4</v>
      </c>
      <c r="DD422" s="151">
        <v>93.3</v>
      </c>
      <c r="DE422" s="151">
        <v>102.2</v>
      </c>
      <c r="DF422" s="151">
        <v>100.8</v>
      </c>
      <c r="DG422" s="151">
        <v>105.7</v>
      </c>
      <c r="DH422" s="151">
        <v>108.6</v>
      </c>
      <c r="DI422" s="151">
        <v>109.7</v>
      </c>
      <c r="DJ422" s="151">
        <v>112.2</v>
      </c>
      <c r="DK422" s="151">
        <v>118.1</v>
      </c>
      <c r="DL422" s="151">
        <v>114.6</v>
      </c>
      <c r="DM422" s="152">
        <v>117.3</v>
      </c>
      <c r="DN422" s="152">
        <v>119.1</v>
      </c>
      <c r="DO422" s="152">
        <v>117.6</v>
      </c>
      <c r="DP422" s="152">
        <v>119.3</v>
      </c>
      <c r="DQ422" s="152">
        <v>117.6</v>
      </c>
      <c r="DR422" s="152">
        <v>116.2</v>
      </c>
      <c r="DS422" s="152">
        <v>118.6</v>
      </c>
      <c r="DT422" s="152">
        <v>121</v>
      </c>
      <c r="DU422" s="152">
        <v>122.8</v>
      </c>
      <c r="DV422" s="152">
        <v>122.2</v>
      </c>
      <c r="DW422" s="152">
        <v>126.6</v>
      </c>
      <c r="DX422" s="152">
        <v>121.5</v>
      </c>
      <c r="DY422" s="152">
        <v>121.9</v>
      </c>
      <c r="DZ422" s="152">
        <v>129.80000000000001</v>
      </c>
      <c r="EA422" s="152">
        <v>130.6</v>
      </c>
      <c r="EB422" s="152">
        <v>128.80000000000001</v>
      </c>
      <c r="EC422" s="152">
        <v>119.6</v>
      </c>
      <c r="ED422" s="152">
        <v>120.4</v>
      </c>
      <c r="EE422" s="152">
        <v>117.8</v>
      </c>
      <c r="EF422" s="152">
        <v>117</v>
      </c>
      <c r="EG422" s="152">
        <v>120.4</v>
      </c>
      <c r="EH422" s="152">
        <v>116.6</v>
      </c>
      <c r="EI422" s="152">
        <v>114.1</v>
      </c>
      <c r="EJ422" s="152">
        <v>109.5</v>
      </c>
      <c r="EK422" s="152">
        <v>111.6</v>
      </c>
      <c r="EL422" s="152">
        <v>109.8</v>
      </c>
      <c r="EM422" s="152">
        <v>111.6</v>
      </c>
      <c r="EN422" s="152">
        <v>112.8</v>
      </c>
      <c r="EO422" s="152">
        <v>113.2</v>
      </c>
      <c r="EP422" s="152">
        <v>115.7</v>
      </c>
      <c r="EQ422" s="152">
        <v>115.7</v>
      </c>
      <c r="ER422" s="152">
        <v>112.3</v>
      </c>
      <c r="ES422" s="152">
        <v>115</v>
      </c>
      <c r="ET422" s="152">
        <v>118</v>
      </c>
      <c r="EU422" s="152">
        <v>118.3</v>
      </c>
      <c r="EV422" s="152">
        <v>116.9</v>
      </c>
      <c r="EW422" s="152">
        <v>117.5</v>
      </c>
    </row>
    <row r="423" spans="1:153">
      <c r="A423" s="141" t="s">
        <v>7880</v>
      </c>
      <c r="B423" s="141" t="s">
        <v>7881</v>
      </c>
      <c r="C423" s="142">
        <v>2.7040000000000002E-2</v>
      </c>
      <c r="D423" s="143">
        <v>102.5</v>
      </c>
      <c r="E423" s="143">
        <v>102.4</v>
      </c>
      <c r="F423" s="143">
        <v>103.2</v>
      </c>
      <c r="G423" s="143">
        <v>102.6</v>
      </c>
      <c r="H423" s="143">
        <v>103.9</v>
      </c>
      <c r="I423" s="143">
        <v>102.4</v>
      </c>
      <c r="J423" s="143">
        <v>103.7</v>
      </c>
      <c r="K423" s="143">
        <v>104</v>
      </c>
      <c r="L423" s="143">
        <v>104.2</v>
      </c>
      <c r="M423" s="143">
        <v>104.6</v>
      </c>
      <c r="N423" s="143">
        <v>106.2</v>
      </c>
      <c r="O423" s="143">
        <v>107.7</v>
      </c>
      <c r="P423" s="143">
        <v>110.3</v>
      </c>
      <c r="Q423" s="143">
        <v>110.8</v>
      </c>
      <c r="R423" s="143">
        <v>111.5</v>
      </c>
      <c r="S423" s="143">
        <v>110.9</v>
      </c>
      <c r="T423" s="143">
        <v>111</v>
      </c>
      <c r="U423" s="143">
        <v>110.1</v>
      </c>
      <c r="V423" s="143">
        <v>109.6</v>
      </c>
      <c r="W423" s="143">
        <v>109.6</v>
      </c>
      <c r="X423" s="143">
        <v>112</v>
      </c>
      <c r="Y423" s="143">
        <v>112.2</v>
      </c>
      <c r="Z423" s="143">
        <v>115.9</v>
      </c>
      <c r="AA423" s="143">
        <v>116.2</v>
      </c>
      <c r="AB423" s="143">
        <v>116.6</v>
      </c>
      <c r="AC423" s="143">
        <v>117.3</v>
      </c>
      <c r="AD423" s="143">
        <v>117.2</v>
      </c>
      <c r="AE423" s="143">
        <v>116.8</v>
      </c>
      <c r="AF423" s="143">
        <v>117.2</v>
      </c>
      <c r="AG423" s="143">
        <v>117.6</v>
      </c>
      <c r="AH423" s="143">
        <v>118.3</v>
      </c>
      <c r="AI423" s="143">
        <v>118.6</v>
      </c>
      <c r="AJ423" s="143">
        <v>118.5</v>
      </c>
      <c r="AK423" s="143">
        <v>119.2</v>
      </c>
      <c r="AL423" s="143">
        <v>120</v>
      </c>
      <c r="AM423" s="143">
        <v>122.2</v>
      </c>
      <c r="AN423" s="143">
        <v>124.1</v>
      </c>
      <c r="AO423" s="143">
        <v>121.1</v>
      </c>
      <c r="AP423" s="143">
        <v>119.6</v>
      </c>
      <c r="AQ423" s="143">
        <v>120.1</v>
      </c>
      <c r="AR423" s="143">
        <v>120.8</v>
      </c>
      <c r="AS423" s="143">
        <v>120.7</v>
      </c>
      <c r="AT423" s="143">
        <v>120.7</v>
      </c>
      <c r="AU423" s="143">
        <v>122.2</v>
      </c>
      <c r="AV423" s="143">
        <v>122.2</v>
      </c>
      <c r="AW423" s="143">
        <v>125.6</v>
      </c>
      <c r="AX423" s="143">
        <v>125.9</v>
      </c>
      <c r="AY423" s="143">
        <v>126.1</v>
      </c>
      <c r="AZ423" s="143">
        <v>126.7</v>
      </c>
      <c r="BA423" s="143">
        <v>126.3</v>
      </c>
      <c r="BB423" s="143">
        <v>120.5</v>
      </c>
      <c r="BC423" s="143">
        <v>120.8</v>
      </c>
      <c r="BD423" s="143">
        <v>121.5</v>
      </c>
      <c r="BE423" s="143">
        <v>123.6</v>
      </c>
      <c r="BF423" s="143">
        <v>123.8</v>
      </c>
      <c r="BG423" s="143">
        <v>123.9</v>
      </c>
      <c r="BH423" s="143">
        <v>121.3</v>
      </c>
      <c r="BI423" s="143">
        <v>121.3</v>
      </c>
      <c r="BJ423" s="143">
        <v>121.3</v>
      </c>
      <c r="BK423" s="144">
        <v>122.5</v>
      </c>
      <c r="BL423" s="143">
        <v>121.5</v>
      </c>
      <c r="BM423" s="143">
        <v>122.3</v>
      </c>
      <c r="BN423" s="143">
        <v>123</v>
      </c>
      <c r="BO423" s="143">
        <v>122</v>
      </c>
      <c r="BP423" s="143">
        <v>120.7</v>
      </c>
      <c r="BQ423" s="143">
        <v>120.8</v>
      </c>
      <c r="BR423" s="145">
        <v>121</v>
      </c>
      <c r="BS423" s="145">
        <v>124.2</v>
      </c>
      <c r="BT423" s="145">
        <v>124.7</v>
      </c>
      <c r="BU423" s="145">
        <v>122.5</v>
      </c>
      <c r="BV423" s="145">
        <v>121.9</v>
      </c>
      <c r="BW423" s="145">
        <v>120.9</v>
      </c>
      <c r="BX423" s="145">
        <v>117.6</v>
      </c>
      <c r="BY423" s="145">
        <v>116.8</v>
      </c>
      <c r="BZ423" s="143">
        <v>118</v>
      </c>
      <c r="CA423" s="143">
        <v>117.1</v>
      </c>
      <c r="CB423" s="143">
        <v>117.7</v>
      </c>
      <c r="CC423" s="143">
        <v>117.2</v>
      </c>
      <c r="CD423" s="143">
        <v>122.2</v>
      </c>
      <c r="CE423" s="143">
        <v>125.2</v>
      </c>
      <c r="CF423" s="143">
        <v>125.6</v>
      </c>
      <c r="CG423" s="143">
        <v>125.1</v>
      </c>
      <c r="CH423" s="143">
        <v>125.1</v>
      </c>
      <c r="CI423" s="143">
        <v>125.1</v>
      </c>
      <c r="CJ423" s="146">
        <v>125.9</v>
      </c>
      <c r="CK423" s="146">
        <v>127</v>
      </c>
      <c r="CL423" s="146">
        <v>129.6</v>
      </c>
      <c r="CM423" s="147">
        <v>122.9</v>
      </c>
      <c r="CN423" s="147">
        <v>120.5</v>
      </c>
      <c r="CO423" s="147">
        <v>120.6</v>
      </c>
      <c r="CP423" s="148">
        <v>123</v>
      </c>
      <c r="CQ423" s="149">
        <v>120.3</v>
      </c>
      <c r="CR423" s="149">
        <v>120.9</v>
      </c>
      <c r="CS423" s="149">
        <v>120.8</v>
      </c>
      <c r="CT423" s="149">
        <v>120.1</v>
      </c>
      <c r="CU423" s="150">
        <v>119.1</v>
      </c>
      <c r="CV423" s="150">
        <v>122.1</v>
      </c>
      <c r="CW423" s="150">
        <v>120.5</v>
      </c>
      <c r="CX423" s="150">
        <v>119.6</v>
      </c>
      <c r="CY423" s="150">
        <v>120.2</v>
      </c>
      <c r="CZ423" s="150">
        <v>120.7</v>
      </c>
      <c r="DA423" s="150">
        <v>120</v>
      </c>
      <c r="DB423" s="151">
        <v>121.2</v>
      </c>
      <c r="DC423" s="151">
        <v>121.1</v>
      </c>
      <c r="DD423" s="151">
        <v>121.3</v>
      </c>
      <c r="DE423" s="151">
        <v>120.9</v>
      </c>
      <c r="DF423" s="151">
        <v>121.4</v>
      </c>
      <c r="DG423" s="151">
        <v>121.4</v>
      </c>
      <c r="DH423" s="151">
        <v>120.6</v>
      </c>
      <c r="DI423" s="151">
        <v>121.3</v>
      </c>
      <c r="DJ423" s="151">
        <v>122.6</v>
      </c>
      <c r="DK423" s="151">
        <v>123.2</v>
      </c>
      <c r="DL423" s="151">
        <v>122.7</v>
      </c>
      <c r="DM423" s="152">
        <v>123.7</v>
      </c>
      <c r="DN423" s="152">
        <v>123.1</v>
      </c>
      <c r="DO423" s="152">
        <v>125.7</v>
      </c>
      <c r="DP423" s="152">
        <v>125.7</v>
      </c>
      <c r="DQ423" s="152">
        <v>126.4</v>
      </c>
      <c r="DR423" s="152">
        <v>127.9</v>
      </c>
      <c r="DS423" s="152">
        <v>133.5</v>
      </c>
      <c r="DT423" s="152">
        <v>135.4</v>
      </c>
      <c r="DU423" s="152">
        <v>136.19999999999999</v>
      </c>
      <c r="DV423" s="152">
        <v>136.19999999999999</v>
      </c>
      <c r="DW423" s="152">
        <v>136.4</v>
      </c>
      <c r="DX423" s="152">
        <v>138.30000000000001</v>
      </c>
      <c r="DY423" s="152">
        <v>140</v>
      </c>
      <c r="DZ423" s="152">
        <v>140.19999999999999</v>
      </c>
      <c r="EA423" s="152">
        <v>139</v>
      </c>
      <c r="EB423" s="152">
        <v>139.19999999999999</v>
      </c>
      <c r="EC423" s="152">
        <v>139.30000000000001</v>
      </c>
      <c r="ED423" s="152">
        <v>139.1</v>
      </c>
      <c r="EE423" s="152">
        <v>141.19999999999999</v>
      </c>
      <c r="EF423" s="152">
        <v>141.19999999999999</v>
      </c>
      <c r="EG423" s="152">
        <v>142.4</v>
      </c>
      <c r="EH423" s="152">
        <v>141.9</v>
      </c>
      <c r="EI423" s="152">
        <v>141.6</v>
      </c>
      <c r="EJ423" s="152">
        <v>141.6</v>
      </c>
      <c r="EK423" s="152">
        <v>142.80000000000001</v>
      </c>
      <c r="EL423" s="152">
        <v>142.30000000000001</v>
      </c>
      <c r="EM423" s="152">
        <v>142.1</v>
      </c>
      <c r="EN423" s="152">
        <v>144.1</v>
      </c>
      <c r="EO423" s="152">
        <v>143</v>
      </c>
      <c r="EP423" s="152">
        <v>143.30000000000001</v>
      </c>
      <c r="EQ423" s="152">
        <v>143.6</v>
      </c>
      <c r="ER423" s="152">
        <v>144.1</v>
      </c>
      <c r="ES423" s="152">
        <v>143.69999999999999</v>
      </c>
      <c r="ET423" s="152">
        <v>144.4</v>
      </c>
      <c r="EU423" s="152">
        <v>144</v>
      </c>
      <c r="EV423" s="152">
        <v>144.19999999999999</v>
      </c>
      <c r="EW423" s="152">
        <v>144.4</v>
      </c>
    </row>
    <row r="424" spans="1:153">
      <c r="A424" s="141" t="s">
        <v>7882</v>
      </c>
      <c r="B424" s="141" t="s">
        <v>7883</v>
      </c>
      <c r="C424" s="142">
        <v>2.3640000000000001E-2</v>
      </c>
      <c r="D424" s="143">
        <v>101.4</v>
      </c>
      <c r="E424" s="143">
        <v>101.7</v>
      </c>
      <c r="F424" s="143">
        <v>101.9</v>
      </c>
      <c r="G424" s="143">
        <v>101.8</v>
      </c>
      <c r="H424" s="143">
        <v>102</v>
      </c>
      <c r="I424" s="143">
        <v>101.9</v>
      </c>
      <c r="J424" s="143">
        <v>102.5</v>
      </c>
      <c r="K424" s="143">
        <v>103.3</v>
      </c>
      <c r="L424" s="143">
        <v>103.1</v>
      </c>
      <c r="M424" s="143">
        <v>103</v>
      </c>
      <c r="N424" s="143">
        <v>102.4</v>
      </c>
      <c r="O424" s="143">
        <v>103.7</v>
      </c>
      <c r="P424" s="143">
        <v>104.2</v>
      </c>
      <c r="Q424" s="143">
        <v>104.2</v>
      </c>
      <c r="R424" s="143">
        <v>108.7</v>
      </c>
      <c r="S424" s="143">
        <v>110.3</v>
      </c>
      <c r="T424" s="143">
        <v>108.5</v>
      </c>
      <c r="U424" s="143">
        <v>109.2</v>
      </c>
      <c r="V424" s="143">
        <v>109.4</v>
      </c>
      <c r="W424" s="143">
        <v>109</v>
      </c>
      <c r="X424" s="143">
        <v>109.1</v>
      </c>
      <c r="Y424" s="143">
        <v>108.7</v>
      </c>
      <c r="Z424" s="143">
        <v>109</v>
      </c>
      <c r="AA424" s="143">
        <v>108.6</v>
      </c>
      <c r="AB424" s="143">
        <v>109.2</v>
      </c>
      <c r="AC424" s="143">
        <v>108.6</v>
      </c>
      <c r="AD424" s="143">
        <v>109.2</v>
      </c>
      <c r="AE424" s="143">
        <v>109</v>
      </c>
      <c r="AF424" s="143">
        <v>109.3</v>
      </c>
      <c r="AG424" s="143">
        <v>110.1</v>
      </c>
      <c r="AH424" s="143">
        <v>110</v>
      </c>
      <c r="AI424" s="143">
        <v>109.8</v>
      </c>
      <c r="AJ424" s="143">
        <v>109</v>
      </c>
      <c r="AK424" s="143">
        <v>109.9</v>
      </c>
      <c r="AL424" s="143">
        <v>109.6</v>
      </c>
      <c r="AM424" s="143">
        <v>110.1</v>
      </c>
      <c r="AN424" s="143">
        <v>110.1</v>
      </c>
      <c r="AO424" s="143">
        <v>110.7</v>
      </c>
      <c r="AP424" s="143">
        <v>110.9</v>
      </c>
      <c r="AQ424" s="143">
        <v>110.6</v>
      </c>
      <c r="AR424" s="143">
        <v>109.1</v>
      </c>
      <c r="AS424" s="143">
        <v>109.5</v>
      </c>
      <c r="AT424" s="143">
        <v>111.6</v>
      </c>
      <c r="AU424" s="143">
        <v>113.9</v>
      </c>
      <c r="AV424" s="143">
        <v>116.6</v>
      </c>
      <c r="AW424" s="143">
        <v>116.8</v>
      </c>
      <c r="AX424" s="143">
        <v>117.1</v>
      </c>
      <c r="AY424" s="143">
        <v>116.4</v>
      </c>
      <c r="AZ424" s="143">
        <v>117.3</v>
      </c>
      <c r="BA424" s="143">
        <v>117.3</v>
      </c>
      <c r="BB424" s="143">
        <v>117.5</v>
      </c>
      <c r="BC424" s="143">
        <v>117.4</v>
      </c>
      <c r="BD424" s="143">
        <v>117.4</v>
      </c>
      <c r="BE424" s="143">
        <v>117.1</v>
      </c>
      <c r="BF424" s="143">
        <v>117.3</v>
      </c>
      <c r="BG424" s="143">
        <v>117.2</v>
      </c>
      <c r="BH424" s="143">
        <v>117.1</v>
      </c>
      <c r="BI424" s="143">
        <v>117.3</v>
      </c>
      <c r="BJ424" s="143">
        <v>117.2</v>
      </c>
      <c r="BK424" s="144">
        <v>117.2</v>
      </c>
      <c r="BL424" s="143">
        <v>117.1</v>
      </c>
      <c r="BM424" s="143">
        <v>117</v>
      </c>
      <c r="BN424" s="143">
        <v>116.9</v>
      </c>
      <c r="BO424" s="143">
        <v>116.6</v>
      </c>
      <c r="BP424" s="143">
        <v>116.9</v>
      </c>
      <c r="BQ424" s="143">
        <v>115.2</v>
      </c>
      <c r="BR424" s="145">
        <v>115.2</v>
      </c>
      <c r="BS424" s="145">
        <v>115.3</v>
      </c>
      <c r="BT424" s="145">
        <v>115.4</v>
      </c>
      <c r="BU424" s="145">
        <v>115.5</v>
      </c>
      <c r="BV424" s="145">
        <v>115.7</v>
      </c>
      <c r="BW424" s="145">
        <v>116.1</v>
      </c>
      <c r="BX424" s="145">
        <v>115.6</v>
      </c>
      <c r="BY424" s="145">
        <v>115.6</v>
      </c>
      <c r="BZ424" s="143">
        <v>115.8</v>
      </c>
      <c r="CA424" s="143">
        <v>115.9</v>
      </c>
      <c r="CB424" s="143">
        <v>115.8</v>
      </c>
      <c r="CC424" s="143">
        <v>114.5</v>
      </c>
      <c r="CD424" s="143">
        <v>115.8</v>
      </c>
      <c r="CE424" s="143">
        <v>115.4</v>
      </c>
      <c r="CF424" s="143">
        <v>115.8</v>
      </c>
      <c r="CG424" s="143">
        <v>115.8</v>
      </c>
      <c r="CH424" s="143">
        <v>115.8</v>
      </c>
      <c r="CI424" s="143">
        <v>115.4</v>
      </c>
      <c r="CJ424" s="146">
        <v>115.3</v>
      </c>
      <c r="CK424" s="146">
        <v>116.5</v>
      </c>
      <c r="CL424" s="146">
        <v>116.6</v>
      </c>
      <c r="CM424" s="147">
        <v>116.3</v>
      </c>
      <c r="CN424" s="147">
        <v>116.7</v>
      </c>
      <c r="CO424" s="147">
        <v>116</v>
      </c>
      <c r="CP424" s="148">
        <v>116.5</v>
      </c>
      <c r="CQ424" s="149">
        <v>116.6</v>
      </c>
      <c r="CR424" s="149">
        <v>116.6</v>
      </c>
      <c r="CS424" s="149">
        <v>117.1</v>
      </c>
      <c r="CT424" s="149">
        <v>117.1</v>
      </c>
      <c r="CU424" s="150">
        <v>119.7</v>
      </c>
      <c r="CV424" s="150">
        <v>119.7</v>
      </c>
      <c r="CW424" s="150">
        <v>119.7</v>
      </c>
      <c r="CX424" s="150">
        <v>120.3</v>
      </c>
      <c r="CY424" s="150">
        <v>120.2</v>
      </c>
      <c r="CZ424" s="150">
        <v>120.2</v>
      </c>
      <c r="DA424" s="150">
        <v>120.2</v>
      </c>
      <c r="DB424" s="151">
        <v>121</v>
      </c>
      <c r="DC424" s="151">
        <v>121</v>
      </c>
      <c r="DD424" s="151">
        <v>121.7</v>
      </c>
      <c r="DE424" s="151">
        <v>121.6</v>
      </c>
      <c r="DF424" s="151">
        <v>121.7</v>
      </c>
      <c r="DG424" s="151">
        <v>122</v>
      </c>
      <c r="DH424" s="151">
        <v>122.1</v>
      </c>
      <c r="DI424" s="151">
        <v>122.4</v>
      </c>
      <c r="DJ424" s="151">
        <v>122.4</v>
      </c>
      <c r="DK424" s="151">
        <v>120.8</v>
      </c>
      <c r="DL424" s="151">
        <v>120.8</v>
      </c>
      <c r="DM424" s="152">
        <v>120.8</v>
      </c>
      <c r="DN424" s="152">
        <v>120.8</v>
      </c>
      <c r="DO424" s="152">
        <v>120.6</v>
      </c>
      <c r="DP424" s="152">
        <v>120.5</v>
      </c>
      <c r="DQ424" s="152">
        <v>120.5</v>
      </c>
      <c r="DR424" s="152">
        <v>120.3</v>
      </c>
      <c r="DS424" s="152">
        <v>120.6</v>
      </c>
      <c r="DT424" s="152">
        <v>121.3</v>
      </c>
      <c r="DU424" s="152">
        <v>121.1</v>
      </c>
      <c r="DV424" s="152">
        <v>121.1</v>
      </c>
      <c r="DW424" s="152">
        <v>120.5</v>
      </c>
      <c r="DX424" s="152">
        <v>121.1</v>
      </c>
      <c r="DY424" s="152">
        <v>121.2</v>
      </c>
      <c r="DZ424" s="152">
        <v>121.6</v>
      </c>
      <c r="EA424" s="152">
        <v>121.4</v>
      </c>
      <c r="EB424" s="152">
        <v>121.4</v>
      </c>
      <c r="EC424" s="152">
        <v>121.7</v>
      </c>
      <c r="ED424" s="152">
        <v>121.2</v>
      </c>
      <c r="EE424" s="152">
        <v>120.9</v>
      </c>
      <c r="EF424" s="152">
        <v>121.1</v>
      </c>
      <c r="EG424" s="152">
        <v>120.7</v>
      </c>
      <c r="EH424" s="152">
        <v>120.9</v>
      </c>
      <c r="EI424" s="152">
        <v>120.9</v>
      </c>
      <c r="EJ424" s="152">
        <v>120.9</v>
      </c>
      <c r="EK424" s="152">
        <v>121</v>
      </c>
      <c r="EL424" s="152">
        <v>121.2</v>
      </c>
      <c r="EM424" s="152">
        <v>121.2</v>
      </c>
      <c r="EN424" s="152">
        <v>121.3</v>
      </c>
      <c r="EO424" s="152">
        <v>121.5</v>
      </c>
      <c r="EP424" s="152">
        <v>121.5</v>
      </c>
      <c r="EQ424" s="152">
        <v>123.3</v>
      </c>
      <c r="ER424" s="152">
        <v>123.1</v>
      </c>
      <c r="ES424" s="152">
        <v>123.1</v>
      </c>
      <c r="ET424" s="152">
        <v>123.2</v>
      </c>
      <c r="EU424" s="152">
        <v>123.1</v>
      </c>
      <c r="EV424" s="152">
        <v>123.2</v>
      </c>
      <c r="EW424" s="152">
        <v>123.1</v>
      </c>
    </row>
    <row r="425" spans="1:153">
      <c r="A425" s="141" t="s">
        <v>7884</v>
      </c>
      <c r="B425" s="141" t="s">
        <v>7885</v>
      </c>
      <c r="C425" s="142">
        <v>0.10008</v>
      </c>
      <c r="D425" s="143">
        <v>103.3</v>
      </c>
      <c r="E425" s="143">
        <v>103.8</v>
      </c>
      <c r="F425" s="143">
        <v>104.7</v>
      </c>
      <c r="G425" s="143">
        <v>105.6</v>
      </c>
      <c r="H425" s="143">
        <v>101.9</v>
      </c>
      <c r="I425" s="143">
        <v>104.3</v>
      </c>
      <c r="J425" s="143">
        <v>99.7</v>
      </c>
      <c r="K425" s="143">
        <v>97.7</v>
      </c>
      <c r="L425" s="143">
        <v>102.1</v>
      </c>
      <c r="M425" s="143">
        <v>99.2</v>
      </c>
      <c r="N425" s="143">
        <v>101.8</v>
      </c>
      <c r="O425" s="143">
        <v>99.1</v>
      </c>
      <c r="P425" s="143">
        <v>102.1</v>
      </c>
      <c r="Q425" s="143">
        <v>104</v>
      </c>
      <c r="R425" s="143">
        <v>109.2</v>
      </c>
      <c r="S425" s="143">
        <v>110.1</v>
      </c>
      <c r="T425" s="143">
        <v>106.1</v>
      </c>
      <c r="U425" s="143">
        <v>104.6</v>
      </c>
      <c r="V425" s="143">
        <v>106.5</v>
      </c>
      <c r="W425" s="143">
        <v>104.8</v>
      </c>
      <c r="X425" s="143">
        <v>108.2</v>
      </c>
      <c r="Y425" s="143">
        <v>104.1</v>
      </c>
      <c r="Z425" s="143">
        <v>104</v>
      </c>
      <c r="AA425" s="143">
        <v>104.1</v>
      </c>
      <c r="AB425" s="143">
        <v>105.7</v>
      </c>
      <c r="AC425" s="143">
        <v>105.8</v>
      </c>
      <c r="AD425" s="143">
        <v>112.6</v>
      </c>
      <c r="AE425" s="143">
        <v>109</v>
      </c>
      <c r="AF425" s="143">
        <v>109.3</v>
      </c>
      <c r="AG425" s="143">
        <v>111.3</v>
      </c>
      <c r="AH425" s="143">
        <v>108.1</v>
      </c>
      <c r="AI425" s="143">
        <v>112</v>
      </c>
      <c r="AJ425" s="143">
        <v>107.5</v>
      </c>
      <c r="AK425" s="143">
        <v>108.3</v>
      </c>
      <c r="AL425" s="143">
        <v>106.2</v>
      </c>
      <c r="AM425" s="143">
        <v>105.8</v>
      </c>
      <c r="AN425" s="143">
        <v>107.8</v>
      </c>
      <c r="AO425" s="143">
        <v>113.3</v>
      </c>
      <c r="AP425" s="143">
        <v>111.8</v>
      </c>
      <c r="AQ425" s="143">
        <v>109.9</v>
      </c>
      <c r="AR425" s="143">
        <v>107.5</v>
      </c>
      <c r="AS425" s="143">
        <v>106.2</v>
      </c>
      <c r="AT425" s="143">
        <v>112.4</v>
      </c>
      <c r="AU425" s="143">
        <v>112.4</v>
      </c>
      <c r="AV425" s="143">
        <v>111.5</v>
      </c>
      <c r="AW425" s="143">
        <v>113.5</v>
      </c>
      <c r="AX425" s="143">
        <v>114</v>
      </c>
      <c r="AY425" s="143">
        <v>118</v>
      </c>
      <c r="AZ425" s="143">
        <v>119.9</v>
      </c>
      <c r="BA425" s="143">
        <v>119.6</v>
      </c>
      <c r="BB425" s="143">
        <v>118.6</v>
      </c>
      <c r="BC425" s="143">
        <v>119.7</v>
      </c>
      <c r="BD425" s="143">
        <v>118.4</v>
      </c>
      <c r="BE425" s="143">
        <v>118.6</v>
      </c>
      <c r="BF425" s="143">
        <v>119.1</v>
      </c>
      <c r="BG425" s="143">
        <v>119.1</v>
      </c>
      <c r="BH425" s="143">
        <v>118.7</v>
      </c>
      <c r="BI425" s="143">
        <v>120.6</v>
      </c>
      <c r="BJ425" s="143">
        <v>117.9</v>
      </c>
      <c r="BK425" s="144">
        <v>119.4</v>
      </c>
      <c r="BL425" s="143">
        <v>118.9</v>
      </c>
      <c r="BM425" s="143">
        <v>117.7</v>
      </c>
      <c r="BN425" s="143">
        <v>120.2</v>
      </c>
      <c r="BO425" s="143">
        <v>118.7</v>
      </c>
      <c r="BP425" s="143">
        <v>120</v>
      </c>
      <c r="BQ425" s="143">
        <v>116.6</v>
      </c>
      <c r="BR425" s="145">
        <v>117</v>
      </c>
      <c r="BS425" s="145">
        <v>115.4</v>
      </c>
      <c r="BT425" s="145">
        <v>115.3</v>
      </c>
      <c r="BU425" s="145">
        <v>118.6</v>
      </c>
      <c r="BV425" s="145">
        <v>118.6</v>
      </c>
      <c r="BW425" s="145">
        <v>118.3</v>
      </c>
      <c r="BX425" s="145">
        <v>118</v>
      </c>
      <c r="BY425" s="145">
        <v>118.3</v>
      </c>
      <c r="BZ425" s="143">
        <v>115.3</v>
      </c>
      <c r="CA425" s="143">
        <v>117.2</v>
      </c>
      <c r="CB425" s="143">
        <v>118.7</v>
      </c>
      <c r="CC425" s="143">
        <v>119.2</v>
      </c>
      <c r="CD425" s="143">
        <v>118.6</v>
      </c>
      <c r="CE425" s="143">
        <v>119.1</v>
      </c>
      <c r="CF425" s="143">
        <v>118.5</v>
      </c>
      <c r="CG425" s="143">
        <v>119.2</v>
      </c>
      <c r="CH425" s="143">
        <v>119.1</v>
      </c>
      <c r="CI425" s="143">
        <v>119</v>
      </c>
      <c r="CJ425" s="146">
        <v>119.1</v>
      </c>
      <c r="CK425" s="146">
        <v>119.2</v>
      </c>
      <c r="CL425" s="146">
        <v>119.6</v>
      </c>
      <c r="CM425" s="147">
        <v>119.3</v>
      </c>
      <c r="CN425" s="147">
        <v>119.3</v>
      </c>
      <c r="CO425" s="147">
        <v>119.4</v>
      </c>
      <c r="CP425" s="148">
        <v>119.4</v>
      </c>
      <c r="CQ425" s="149">
        <v>119.5</v>
      </c>
      <c r="CR425" s="149">
        <v>119.4</v>
      </c>
      <c r="CS425" s="149">
        <v>119.5</v>
      </c>
      <c r="CT425" s="149">
        <v>112.1</v>
      </c>
      <c r="CU425" s="150">
        <v>112.5</v>
      </c>
      <c r="CV425" s="150">
        <v>112.5</v>
      </c>
      <c r="CW425" s="150">
        <v>112.6</v>
      </c>
      <c r="CX425" s="150">
        <v>112.5</v>
      </c>
      <c r="CY425" s="150">
        <v>113.6</v>
      </c>
      <c r="CZ425" s="150">
        <v>112.6</v>
      </c>
      <c r="DA425" s="150">
        <v>112.4</v>
      </c>
      <c r="DB425" s="151">
        <v>112.7</v>
      </c>
      <c r="DC425" s="151">
        <v>112.9</v>
      </c>
      <c r="DD425" s="151">
        <v>112.8</v>
      </c>
      <c r="DE425" s="151">
        <v>112.3</v>
      </c>
      <c r="DF425" s="151">
        <v>112.2</v>
      </c>
      <c r="DG425" s="151">
        <v>112.9</v>
      </c>
      <c r="DH425" s="151">
        <v>113.1</v>
      </c>
      <c r="DI425" s="151">
        <v>112.8</v>
      </c>
      <c r="DJ425" s="151">
        <v>112.8</v>
      </c>
      <c r="DK425" s="151">
        <v>112.9</v>
      </c>
      <c r="DL425" s="151">
        <v>114.3</v>
      </c>
      <c r="DM425" s="152">
        <v>114.5</v>
      </c>
      <c r="DN425" s="152">
        <v>115.3</v>
      </c>
      <c r="DO425" s="152">
        <v>115.4</v>
      </c>
      <c r="DP425" s="152">
        <v>116.6</v>
      </c>
      <c r="DQ425" s="152">
        <v>117.3</v>
      </c>
      <c r="DR425" s="152">
        <v>118.3</v>
      </c>
      <c r="DS425" s="152">
        <v>120.6</v>
      </c>
      <c r="DT425" s="152">
        <v>123.4</v>
      </c>
      <c r="DU425" s="152">
        <v>124.5</v>
      </c>
      <c r="DV425" s="152">
        <v>125.3</v>
      </c>
      <c r="DW425" s="152">
        <v>125.6</v>
      </c>
      <c r="DX425" s="152">
        <v>125.6</v>
      </c>
      <c r="DY425" s="152">
        <v>125.6</v>
      </c>
      <c r="DZ425" s="152">
        <v>126</v>
      </c>
      <c r="EA425" s="152">
        <v>125.9</v>
      </c>
      <c r="EB425" s="152">
        <v>126</v>
      </c>
      <c r="EC425" s="152">
        <v>126</v>
      </c>
      <c r="ED425" s="152">
        <v>125.9</v>
      </c>
      <c r="EE425" s="152">
        <v>125.9</v>
      </c>
      <c r="EF425" s="152">
        <v>126.4</v>
      </c>
      <c r="EG425" s="152">
        <v>126.4</v>
      </c>
      <c r="EH425" s="152">
        <v>127.2</v>
      </c>
      <c r="EI425" s="152">
        <v>127.2</v>
      </c>
      <c r="EJ425" s="152">
        <v>127.3</v>
      </c>
      <c r="EK425" s="152">
        <v>127.3</v>
      </c>
      <c r="EL425" s="152">
        <v>127.3</v>
      </c>
      <c r="EM425" s="152">
        <v>123.7</v>
      </c>
      <c r="EN425" s="152">
        <v>123.7</v>
      </c>
      <c r="EO425" s="152">
        <v>123.7</v>
      </c>
      <c r="EP425" s="152">
        <v>123.6</v>
      </c>
      <c r="EQ425" s="152">
        <v>123.7</v>
      </c>
      <c r="ER425" s="152">
        <v>123.8</v>
      </c>
      <c r="ES425" s="152">
        <v>123.7</v>
      </c>
      <c r="ET425" s="152">
        <v>123.7</v>
      </c>
      <c r="EU425" s="152">
        <v>123.7</v>
      </c>
      <c r="EV425" s="152">
        <v>123.7</v>
      </c>
      <c r="EW425" s="152">
        <v>123.7</v>
      </c>
    </row>
    <row r="426" spans="1:153">
      <c r="A426" s="141" t="s">
        <v>7886</v>
      </c>
      <c r="B426" s="141" t="s">
        <v>7887</v>
      </c>
      <c r="C426" s="142">
        <v>2.734E-2</v>
      </c>
      <c r="D426" s="143">
        <v>98.8</v>
      </c>
      <c r="E426" s="143">
        <v>101.7</v>
      </c>
      <c r="F426" s="143">
        <v>104.5</v>
      </c>
      <c r="G426" s="143">
        <v>102.5</v>
      </c>
      <c r="H426" s="143">
        <v>105.5</v>
      </c>
      <c r="I426" s="143">
        <v>104.5</v>
      </c>
      <c r="J426" s="143">
        <v>103.2</v>
      </c>
      <c r="K426" s="143">
        <v>102.2</v>
      </c>
      <c r="L426" s="143">
        <v>100.1</v>
      </c>
      <c r="M426" s="143">
        <v>105.5</v>
      </c>
      <c r="N426" s="143">
        <v>102.6</v>
      </c>
      <c r="O426" s="143">
        <v>103.4</v>
      </c>
      <c r="P426" s="143">
        <v>105.8</v>
      </c>
      <c r="Q426" s="143">
        <v>105.5</v>
      </c>
      <c r="R426" s="143">
        <v>109.2</v>
      </c>
      <c r="S426" s="143">
        <v>105</v>
      </c>
      <c r="T426" s="143">
        <v>105.7</v>
      </c>
      <c r="U426" s="143">
        <v>108.7</v>
      </c>
      <c r="V426" s="143">
        <v>106.2</v>
      </c>
      <c r="W426" s="143">
        <v>96.7</v>
      </c>
      <c r="X426" s="143">
        <v>96.5</v>
      </c>
      <c r="Y426" s="143">
        <v>95.7</v>
      </c>
      <c r="Z426" s="143">
        <v>101</v>
      </c>
      <c r="AA426" s="143">
        <v>98.4</v>
      </c>
      <c r="AB426" s="143">
        <v>98.7</v>
      </c>
      <c r="AC426" s="143">
        <v>97.3</v>
      </c>
      <c r="AD426" s="143">
        <v>95.4</v>
      </c>
      <c r="AE426" s="143">
        <v>104.2</v>
      </c>
      <c r="AF426" s="143">
        <v>98.9</v>
      </c>
      <c r="AG426" s="143">
        <v>104.6</v>
      </c>
      <c r="AH426" s="143">
        <v>106</v>
      </c>
      <c r="AI426" s="143">
        <v>104</v>
      </c>
      <c r="AJ426" s="143">
        <v>97.2</v>
      </c>
      <c r="AK426" s="143">
        <v>98.4</v>
      </c>
      <c r="AL426" s="143">
        <v>100.9</v>
      </c>
      <c r="AM426" s="143">
        <v>102.8</v>
      </c>
      <c r="AN426" s="143">
        <v>98.9</v>
      </c>
      <c r="AO426" s="143">
        <v>96.5</v>
      </c>
      <c r="AP426" s="143">
        <v>102.1</v>
      </c>
      <c r="AQ426" s="143">
        <v>105.1</v>
      </c>
      <c r="AR426" s="143">
        <v>96</v>
      </c>
      <c r="AS426" s="143">
        <v>90.4</v>
      </c>
      <c r="AT426" s="143">
        <v>91.2</v>
      </c>
      <c r="AU426" s="143">
        <v>93.7</v>
      </c>
      <c r="AV426" s="143">
        <v>93.7</v>
      </c>
      <c r="AW426" s="143">
        <v>92.1</v>
      </c>
      <c r="AX426" s="143">
        <v>92.3</v>
      </c>
      <c r="AY426" s="143">
        <v>92.3</v>
      </c>
      <c r="AZ426" s="143">
        <v>92.3</v>
      </c>
      <c r="BA426" s="143">
        <v>93.8</v>
      </c>
      <c r="BB426" s="143">
        <v>93.8</v>
      </c>
      <c r="BC426" s="143">
        <v>94.5</v>
      </c>
      <c r="BD426" s="143">
        <v>94.5</v>
      </c>
      <c r="BE426" s="143">
        <v>91.9</v>
      </c>
      <c r="BF426" s="143">
        <v>91.9</v>
      </c>
      <c r="BG426" s="143">
        <v>91.8</v>
      </c>
      <c r="BH426" s="143">
        <v>91.8</v>
      </c>
      <c r="BI426" s="143">
        <v>91.8</v>
      </c>
      <c r="BJ426" s="143">
        <v>91.8</v>
      </c>
      <c r="BK426" s="144">
        <v>93.3</v>
      </c>
      <c r="BL426" s="143">
        <v>92.2</v>
      </c>
      <c r="BM426" s="143">
        <v>92.2</v>
      </c>
      <c r="BN426" s="143">
        <v>92.2</v>
      </c>
      <c r="BO426" s="143">
        <v>83.5</v>
      </c>
      <c r="BP426" s="143">
        <v>83.5</v>
      </c>
      <c r="BQ426" s="143">
        <v>84</v>
      </c>
      <c r="BR426" s="145">
        <v>91.3</v>
      </c>
      <c r="BS426" s="145">
        <v>91.8</v>
      </c>
      <c r="BT426" s="145">
        <v>94.6</v>
      </c>
      <c r="BU426" s="145">
        <v>95.3</v>
      </c>
      <c r="BV426" s="145">
        <v>95.5</v>
      </c>
      <c r="BW426" s="145">
        <v>94.8</v>
      </c>
      <c r="BX426" s="145">
        <v>93</v>
      </c>
      <c r="BY426" s="145">
        <v>93.2</v>
      </c>
      <c r="BZ426" s="143">
        <v>93.2</v>
      </c>
      <c r="CA426" s="143">
        <v>93.2</v>
      </c>
      <c r="CB426" s="143">
        <v>93.2</v>
      </c>
      <c r="CC426" s="143">
        <v>93.5</v>
      </c>
      <c r="CD426" s="143">
        <v>93.5</v>
      </c>
      <c r="CE426" s="143">
        <v>93.5</v>
      </c>
      <c r="CF426" s="143">
        <v>93.3</v>
      </c>
      <c r="CG426" s="143">
        <v>93.8</v>
      </c>
      <c r="CH426" s="143">
        <v>92.1</v>
      </c>
      <c r="CI426" s="143">
        <v>92.9</v>
      </c>
      <c r="CJ426" s="146">
        <v>91.6</v>
      </c>
      <c r="CK426" s="146">
        <v>94.5</v>
      </c>
      <c r="CL426" s="146">
        <v>97.1</v>
      </c>
      <c r="CM426" s="147">
        <v>97.1</v>
      </c>
      <c r="CN426" s="147">
        <v>95.7</v>
      </c>
      <c r="CO426" s="147">
        <v>95.1</v>
      </c>
      <c r="CP426" s="148">
        <v>95.1</v>
      </c>
      <c r="CQ426" s="149">
        <v>95.1</v>
      </c>
      <c r="CR426" s="149">
        <v>95.1</v>
      </c>
      <c r="CS426" s="149">
        <v>95.1</v>
      </c>
      <c r="CT426" s="149">
        <v>95.1</v>
      </c>
      <c r="CU426" s="150">
        <v>95.1</v>
      </c>
      <c r="CV426" s="150">
        <v>95.1</v>
      </c>
      <c r="CW426" s="150">
        <v>100.2</v>
      </c>
      <c r="CX426" s="150">
        <v>100.7</v>
      </c>
      <c r="CY426" s="150">
        <v>100.7</v>
      </c>
      <c r="CZ426" s="150">
        <v>100.7</v>
      </c>
      <c r="DA426" s="150">
        <v>100.7</v>
      </c>
      <c r="DB426" s="151">
        <v>100.7</v>
      </c>
      <c r="DC426" s="151">
        <v>100.2</v>
      </c>
      <c r="DD426" s="151">
        <v>100.7</v>
      </c>
      <c r="DE426" s="151">
        <v>100.7</v>
      </c>
      <c r="DF426" s="151">
        <v>100.7</v>
      </c>
      <c r="DG426" s="151">
        <v>100.9</v>
      </c>
      <c r="DH426" s="151">
        <v>100.9</v>
      </c>
      <c r="DI426" s="151">
        <v>100.2</v>
      </c>
      <c r="DJ426" s="151">
        <v>100.2</v>
      </c>
      <c r="DK426" s="151">
        <v>96.7</v>
      </c>
      <c r="DL426" s="151">
        <v>96.2</v>
      </c>
      <c r="DM426" s="152">
        <v>96.2</v>
      </c>
      <c r="DN426" s="152">
        <v>98.9</v>
      </c>
      <c r="DO426" s="152">
        <v>98.4</v>
      </c>
      <c r="DP426" s="152">
        <v>101.4</v>
      </c>
      <c r="DQ426" s="152">
        <v>102.6</v>
      </c>
      <c r="DR426" s="152">
        <v>102.6</v>
      </c>
      <c r="DS426" s="152">
        <v>102.6</v>
      </c>
      <c r="DT426" s="152">
        <v>102.7</v>
      </c>
      <c r="DU426" s="152">
        <v>102</v>
      </c>
      <c r="DV426" s="152">
        <v>102.1</v>
      </c>
      <c r="DW426" s="152">
        <v>102.1</v>
      </c>
      <c r="DX426" s="152">
        <v>102.9</v>
      </c>
      <c r="DY426" s="152">
        <v>104.4</v>
      </c>
      <c r="DZ426" s="152">
        <v>104.4</v>
      </c>
      <c r="EA426" s="152">
        <v>103.2</v>
      </c>
      <c r="EB426" s="152">
        <v>103.9</v>
      </c>
      <c r="EC426" s="152">
        <v>103.8</v>
      </c>
      <c r="ED426" s="152">
        <v>104.7</v>
      </c>
      <c r="EE426" s="152">
        <v>104.9</v>
      </c>
      <c r="EF426" s="152">
        <v>108.6</v>
      </c>
      <c r="EG426" s="152">
        <v>108.6</v>
      </c>
      <c r="EH426" s="152">
        <v>110.2</v>
      </c>
      <c r="EI426" s="152">
        <v>112.8</v>
      </c>
      <c r="EJ426" s="152">
        <v>112.8</v>
      </c>
      <c r="EK426" s="152">
        <v>112.7</v>
      </c>
      <c r="EL426" s="152">
        <v>112.7</v>
      </c>
      <c r="EM426" s="152">
        <v>112.7</v>
      </c>
      <c r="EN426" s="152">
        <v>112.7</v>
      </c>
      <c r="EO426" s="152">
        <v>112.7</v>
      </c>
      <c r="EP426" s="152">
        <v>113.1</v>
      </c>
      <c r="EQ426" s="152">
        <v>114.2</v>
      </c>
      <c r="ER426" s="152">
        <v>114.2</v>
      </c>
      <c r="ES426" s="152">
        <v>114.2</v>
      </c>
      <c r="ET426" s="152">
        <v>114.2</v>
      </c>
      <c r="EU426" s="152">
        <v>115.8</v>
      </c>
      <c r="EV426" s="152">
        <v>115.8</v>
      </c>
      <c r="EW426" s="152">
        <v>115.3</v>
      </c>
    </row>
    <row r="427" spans="1:153">
      <c r="A427" s="141" t="s">
        <v>7888</v>
      </c>
      <c r="B427" s="141" t="s">
        <v>7889</v>
      </c>
      <c r="C427" s="142">
        <v>4.13E-3</v>
      </c>
      <c r="D427" s="143">
        <v>106.7</v>
      </c>
      <c r="E427" s="143">
        <v>106.7</v>
      </c>
      <c r="F427" s="143">
        <v>108.2</v>
      </c>
      <c r="G427" s="143">
        <v>110.5</v>
      </c>
      <c r="H427" s="143">
        <v>110.5</v>
      </c>
      <c r="I427" s="143">
        <v>110.5</v>
      </c>
      <c r="J427" s="143">
        <v>110.5</v>
      </c>
      <c r="K427" s="143">
        <v>110.5</v>
      </c>
      <c r="L427" s="143">
        <v>115.8</v>
      </c>
      <c r="M427" s="143">
        <v>115.9</v>
      </c>
      <c r="N427" s="143">
        <v>115.9</v>
      </c>
      <c r="O427" s="143">
        <v>115.9</v>
      </c>
      <c r="P427" s="143">
        <v>115.4</v>
      </c>
      <c r="Q427" s="143">
        <v>115.4</v>
      </c>
      <c r="R427" s="143">
        <v>115.4</v>
      </c>
      <c r="S427" s="143">
        <v>115.7</v>
      </c>
      <c r="T427" s="143">
        <v>125.8</v>
      </c>
      <c r="U427" s="143">
        <v>125.8</v>
      </c>
      <c r="V427" s="143">
        <v>127.2</v>
      </c>
      <c r="W427" s="143">
        <v>127.2</v>
      </c>
      <c r="X427" s="143">
        <v>131.69999999999999</v>
      </c>
      <c r="Y427" s="143">
        <v>135.4</v>
      </c>
      <c r="Z427" s="143">
        <v>135.4</v>
      </c>
      <c r="AA427" s="143">
        <v>135.4</v>
      </c>
      <c r="AB427" s="143">
        <v>136.4</v>
      </c>
      <c r="AC427" s="143">
        <v>138.80000000000001</v>
      </c>
      <c r="AD427" s="143">
        <v>140.69999999999999</v>
      </c>
      <c r="AE427" s="143">
        <v>140.69999999999999</v>
      </c>
      <c r="AF427" s="143">
        <v>140.69999999999999</v>
      </c>
      <c r="AG427" s="143">
        <v>140.69999999999999</v>
      </c>
      <c r="AH427" s="143">
        <v>140.30000000000001</v>
      </c>
      <c r="AI427" s="143">
        <v>140.30000000000001</v>
      </c>
      <c r="AJ427" s="143">
        <v>142</v>
      </c>
      <c r="AK427" s="143">
        <v>143.9</v>
      </c>
      <c r="AL427" s="143">
        <v>144.9</v>
      </c>
      <c r="AM427" s="143">
        <v>144.9</v>
      </c>
      <c r="AN427" s="143">
        <v>146.80000000000001</v>
      </c>
      <c r="AO427" s="143">
        <v>146.80000000000001</v>
      </c>
      <c r="AP427" s="143">
        <v>146.80000000000001</v>
      </c>
      <c r="AQ427" s="143">
        <v>147.5</v>
      </c>
      <c r="AR427" s="143">
        <v>147.5</v>
      </c>
      <c r="AS427" s="143">
        <v>153.9</v>
      </c>
      <c r="AT427" s="143">
        <v>153.9</v>
      </c>
      <c r="AU427" s="143">
        <v>153.9</v>
      </c>
      <c r="AV427" s="143">
        <v>155.69999999999999</v>
      </c>
      <c r="AW427" s="143">
        <v>154.4</v>
      </c>
      <c r="AX427" s="143">
        <v>154.4</v>
      </c>
      <c r="AY427" s="143">
        <v>151.69999999999999</v>
      </c>
      <c r="AZ427" s="143">
        <v>151.80000000000001</v>
      </c>
      <c r="BA427" s="143">
        <v>151.80000000000001</v>
      </c>
      <c r="BB427" s="143">
        <v>151.80000000000001</v>
      </c>
      <c r="BC427" s="143">
        <v>151.80000000000001</v>
      </c>
      <c r="BD427" s="143">
        <v>151.80000000000001</v>
      </c>
      <c r="BE427" s="143">
        <v>151.80000000000001</v>
      </c>
      <c r="BF427" s="143">
        <v>151.80000000000001</v>
      </c>
      <c r="BG427" s="143">
        <v>151.80000000000001</v>
      </c>
      <c r="BH427" s="143">
        <v>151.80000000000001</v>
      </c>
      <c r="BI427" s="143">
        <v>151.80000000000001</v>
      </c>
      <c r="BJ427" s="143">
        <v>151.80000000000001</v>
      </c>
      <c r="BK427" s="144">
        <v>151.80000000000001</v>
      </c>
      <c r="BL427" s="143">
        <v>151.80000000000001</v>
      </c>
      <c r="BM427" s="143">
        <v>151.80000000000001</v>
      </c>
      <c r="BN427" s="143">
        <v>153.80000000000001</v>
      </c>
      <c r="BO427" s="143">
        <v>153.80000000000001</v>
      </c>
      <c r="BP427" s="143">
        <v>153.80000000000001</v>
      </c>
      <c r="BQ427" s="143">
        <v>153.80000000000001</v>
      </c>
      <c r="BR427" s="145">
        <v>153.80000000000001</v>
      </c>
      <c r="BS427" s="145">
        <v>153.80000000000001</v>
      </c>
      <c r="BT427" s="145">
        <v>153.80000000000001</v>
      </c>
      <c r="BU427" s="145">
        <v>153.80000000000001</v>
      </c>
      <c r="BV427" s="145">
        <v>153.80000000000001</v>
      </c>
      <c r="BW427" s="145">
        <v>153.80000000000001</v>
      </c>
      <c r="BX427" s="145">
        <v>151.4</v>
      </c>
      <c r="BY427" s="145">
        <v>151.4</v>
      </c>
      <c r="BZ427" s="143">
        <v>151.4</v>
      </c>
      <c r="CA427" s="143">
        <v>154.6</v>
      </c>
      <c r="CB427" s="143">
        <v>154.6</v>
      </c>
      <c r="CC427" s="143">
        <v>154.6</v>
      </c>
      <c r="CD427" s="143">
        <v>154.6</v>
      </c>
      <c r="CE427" s="143">
        <v>154.6</v>
      </c>
      <c r="CF427" s="143">
        <v>154.6</v>
      </c>
      <c r="CG427" s="143">
        <v>155.30000000000001</v>
      </c>
      <c r="CH427" s="143">
        <v>157.19999999999999</v>
      </c>
      <c r="CI427" s="143">
        <v>157.19999999999999</v>
      </c>
      <c r="CJ427" s="146">
        <v>162</v>
      </c>
      <c r="CK427" s="146">
        <v>154.69999999999999</v>
      </c>
      <c r="CL427" s="146">
        <v>163.69999999999999</v>
      </c>
      <c r="CM427" s="147">
        <v>171.6</v>
      </c>
      <c r="CN427" s="147">
        <v>174.8</v>
      </c>
      <c r="CO427" s="147">
        <v>174.8</v>
      </c>
      <c r="CP427" s="148">
        <v>174.8</v>
      </c>
      <c r="CQ427" s="149">
        <v>175</v>
      </c>
      <c r="CR427" s="149">
        <v>175</v>
      </c>
      <c r="CS427" s="149">
        <v>175</v>
      </c>
      <c r="CT427" s="149">
        <v>175</v>
      </c>
      <c r="CU427" s="150">
        <v>175</v>
      </c>
      <c r="CV427" s="150">
        <v>175</v>
      </c>
      <c r="CW427" s="150">
        <v>174.1</v>
      </c>
      <c r="CX427" s="150">
        <v>167.7</v>
      </c>
      <c r="CY427" s="150">
        <v>169.5</v>
      </c>
      <c r="CZ427" s="150">
        <v>169.5</v>
      </c>
      <c r="DA427" s="150">
        <v>171.1</v>
      </c>
      <c r="DB427" s="151">
        <v>165.8</v>
      </c>
      <c r="DC427" s="151">
        <v>161</v>
      </c>
      <c r="DD427" s="151">
        <v>163.6</v>
      </c>
      <c r="DE427" s="151">
        <v>168.8</v>
      </c>
      <c r="DF427" s="151">
        <v>173.6</v>
      </c>
      <c r="DG427" s="151">
        <v>176.6</v>
      </c>
      <c r="DH427" s="151">
        <v>170.7</v>
      </c>
      <c r="DI427" s="151">
        <v>170.7</v>
      </c>
      <c r="DJ427" s="151">
        <v>175.1</v>
      </c>
      <c r="DK427" s="151">
        <v>175.3</v>
      </c>
      <c r="DL427" s="151">
        <v>179.2</v>
      </c>
      <c r="DM427" s="152">
        <v>180.7</v>
      </c>
      <c r="DN427" s="152">
        <v>180.7</v>
      </c>
      <c r="DO427" s="152">
        <v>182.5</v>
      </c>
      <c r="DP427" s="152">
        <v>182.5</v>
      </c>
      <c r="DQ427" s="152">
        <v>182.5</v>
      </c>
      <c r="DR427" s="152">
        <v>186.9</v>
      </c>
      <c r="DS427" s="152">
        <v>188</v>
      </c>
      <c r="DT427" s="152">
        <v>193.3</v>
      </c>
      <c r="DU427" s="152">
        <v>191.8</v>
      </c>
      <c r="DV427" s="152">
        <v>197.2</v>
      </c>
      <c r="DW427" s="152">
        <v>197.2</v>
      </c>
      <c r="DX427" s="152">
        <v>193.7</v>
      </c>
      <c r="DY427" s="152">
        <v>193.7</v>
      </c>
      <c r="DZ427" s="152">
        <v>193.7</v>
      </c>
      <c r="EA427" s="152">
        <v>193.7</v>
      </c>
      <c r="EB427" s="152">
        <v>193.7</v>
      </c>
      <c r="EC427" s="152">
        <v>188.3</v>
      </c>
      <c r="ED427" s="152">
        <v>193.7</v>
      </c>
      <c r="EE427" s="152">
        <v>193.7</v>
      </c>
      <c r="EF427" s="152">
        <v>193.7</v>
      </c>
      <c r="EG427" s="152">
        <v>193.7</v>
      </c>
      <c r="EH427" s="152">
        <v>193.7</v>
      </c>
      <c r="EI427" s="152">
        <v>193.7</v>
      </c>
      <c r="EJ427" s="152">
        <v>193.7</v>
      </c>
      <c r="EK427" s="152">
        <v>186</v>
      </c>
      <c r="EL427" s="152">
        <v>186</v>
      </c>
      <c r="EM427" s="152">
        <v>186</v>
      </c>
      <c r="EN427" s="152">
        <v>186</v>
      </c>
      <c r="EO427" s="152">
        <v>184.3</v>
      </c>
      <c r="EP427" s="152">
        <v>181.8</v>
      </c>
      <c r="EQ427" s="152">
        <v>187</v>
      </c>
      <c r="ER427" s="152">
        <v>187.3</v>
      </c>
      <c r="ES427" s="152">
        <v>187</v>
      </c>
      <c r="ET427" s="152">
        <v>187</v>
      </c>
      <c r="EU427" s="152">
        <v>191</v>
      </c>
      <c r="EV427" s="152">
        <v>187.2</v>
      </c>
      <c r="EW427" s="152">
        <v>187</v>
      </c>
    </row>
    <row r="428" spans="1:153">
      <c r="A428" s="141" t="s">
        <v>7890</v>
      </c>
      <c r="B428" s="141" t="s">
        <v>7891</v>
      </c>
      <c r="C428" s="142">
        <v>8.8999999999999999E-3</v>
      </c>
      <c r="D428" s="143">
        <v>100.2</v>
      </c>
      <c r="E428" s="143">
        <v>100.7</v>
      </c>
      <c r="F428" s="143">
        <v>101.2</v>
      </c>
      <c r="G428" s="143">
        <v>101.4</v>
      </c>
      <c r="H428" s="143">
        <v>101.5</v>
      </c>
      <c r="I428" s="143">
        <v>101.4</v>
      </c>
      <c r="J428" s="143">
        <v>101.8</v>
      </c>
      <c r="K428" s="143">
        <v>100.6</v>
      </c>
      <c r="L428" s="143">
        <v>101.2</v>
      </c>
      <c r="M428" s="143">
        <v>101.8</v>
      </c>
      <c r="N428" s="143">
        <v>101.8</v>
      </c>
      <c r="O428" s="143">
        <v>100.9</v>
      </c>
      <c r="P428" s="143">
        <v>103.6</v>
      </c>
      <c r="Q428" s="143">
        <v>103.7</v>
      </c>
      <c r="R428" s="143">
        <v>103.8</v>
      </c>
      <c r="S428" s="143">
        <v>102.8</v>
      </c>
      <c r="T428" s="143">
        <v>102.4</v>
      </c>
      <c r="U428" s="143">
        <v>105.9</v>
      </c>
      <c r="V428" s="143">
        <v>106.2</v>
      </c>
      <c r="W428" s="143">
        <v>106.7</v>
      </c>
      <c r="X428" s="143">
        <v>106.5</v>
      </c>
      <c r="Y428" s="143">
        <v>106.4</v>
      </c>
      <c r="Z428" s="143">
        <v>106.2</v>
      </c>
      <c r="AA428" s="143">
        <v>106.8</v>
      </c>
      <c r="AB428" s="143">
        <v>108.2</v>
      </c>
      <c r="AC428" s="143">
        <v>111.8</v>
      </c>
      <c r="AD428" s="143">
        <v>112.6</v>
      </c>
      <c r="AE428" s="143">
        <v>113.9</v>
      </c>
      <c r="AF428" s="143">
        <v>114.8</v>
      </c>
      <c r="AG428" s="143">
        <v>114.6</v>
      </c>
      <c r="AH428" s="143">
        <v>115.1</v>
      </c>
      <c r="AI428" s="143">
        <v>114.8</v>
      </c>
      <c r="AJ428" s="143">
        <v>113.5</v>
      </c>
      <c r="AK428" s="143">
        <v>113.2</v>
      </c>
      <c r="AL428" s="143">
        <v>114.2</v>
      </c>
      <c r="AM428" s="143">
        <v>112.1</v>
      </c>
      <c r="AN428" s="143">
        <v>112.2</v>
      </c>
      <c r="AO428" s="143">
        <v>111.9</v>
      </c>
      <c r="AP428" s="143">
        <v>113.7</v>
      </c>
      <c r="AQ428" s="143">
        <v>114</v>
      </c>
      <c r="AR428" s="143">
        <v>114.8</v>
      </c>
      <c r="AS428" s="143">
        <v>115.1</v>
      </c>
      <c r="AT428" s="143">
        <v>113.9</v>
      </c>
      <c r="AU428" s="143">
        <v>115.3</v>
      </c>
      <c r="AV428" s="143">
        <v>113.8</v>
      </c>
      <c r="AW428" s="143">
        <v>113.8</v>
      </c>
      <c r="AX428" s="143">
        <v>114</v>
      </c>
      <c r="AY428" s="143">
        <v>113.7</v>
      </c>
      <c r="AZ428" s="143">
        <v>113.4</v>
      </c>
      <c r="BA428" s="143">
        <v>113.1</v>
      </c>
      <c r="BB428" s="143">
        <v>113.2</v>
      </c>
      <c r="BC428" s="143">
        <v>113.5</v>
      </c>
      <c r="BD428" s="143">
        <v>114.1</v>
      </c>
      <c r="BE428" s="143">
        <v>113.6</v>
      </c>
      <c r="BF428" s="143">
        <v>113.4</v>
      </c>
      <c r="BG428" s="143">
        <v>113.7</v>
      </c>
      <c r="BH428" s="143">
        <v>113.5</v>
      </c>
      <c r="BI428" s="143">
        <v>113.2</v>
      </c>
      <c r="BJ428" s="143">
        <v>114.5</v>
      </c>
      <c r="BK428" s="144">
        <v>114.9</v>
      </c>
      <c r="BL428" s="143">
        <v>114.5</v>
      </c>
      <c r="BM428" s="143">
        <v>115.1</v>
      </c>
      <c r="BN428" s="143">
        <v>115.3</v>
      </c>
      <c r="BO428" s="143">
        <v>112.8</v>
      </c>
      <c r="BP428" s="143">
        <v>113</v>
      </c>
      <c r="BQ428" s="143">
        <v>112.4</v>
      </c>
      <c r="BR428" s="145">
        <v>112.6</v>
      </c>
      <c r="BS428" s="145">
        <v>112.9</v>
      </c>
      <c r="BT428" s="145">
        <v>112.9</v>
      </c>
      <c r="BU428" s="145">
        <v>113.3</v>
      </c>
      <c r="BV428" s="145">
        <v>113.4</v>
      </c>
      <c r="BW428" s="145">
        <v>113.9</v>
      </c>
      <c r="BX428" s="145">
        <v>115.2</v>
      </c>
      <c r="BY428" s="145">
        <v>116.2</v>
      </c>
      <c r="BZ428" s="143">
        <v>116.1</v>
      </c>
      <c r="CA428" s="143">
        <v>117.6</v>
      </c>
      <c r="CB428" s="143">
        <v>118.1</v>
      </c>
      <c r="CC428" s="143">
        <v>117.9</v>
      </c>
      <c r="CD428" s="143">
        <v>118.9</v>
      </c>
      <c r="CE428" s="143">
        <v>121.9</v>
      </c>
      <c r="CF428" s="143">
        <v>122.6</v>
      </c>
      <c r="CG428" s="143">
        <v>121.7</v>
      </c>
      <c r="CH428" s="143">
        <v>121.8</v>
      </c>
      <c r="CI428" s="143">
        <v>123.6</v>
      </c>
      <c r="CJ428" s="146">
        <v>124</v>
      </c>
      <c r="CK428" s="146">
        <v>123.7</v>
      </c>
      <c r="CL428" s="146">
        <v>124.1</v>
      </c>
      <c r="CM428" s="147">
        <v>124.7</v>
      </c>
      <c r="CN428" s="147">
        <v>125.4</v>
      </c>
      <c r="CO428" s="147">
        <v>125.5</v>
      </c>
      <c r="CP428" s="148">
        <v>125.4</v>
      </c>
      <c r="CQ428" s="149">
        <v>125.5</v>
      </c>
      <c r="CR428" s="149">
        <v>124.9</v>
      </c>
      <c r="CS428" s="149">
        <v>125.4</v>
      </c>
      <c r="CT428" s="149">
        <v>125.5</v>
      </c>
      <c r="CU428" s="150">
        <v>125.6</v>
      </c>
      <c r="CV428" s="150">
        <v>124.9</v>
      </c>
      <c r="CW428" s="150">
        <v>125.9</v>
      </c>
      <c r="CX428" s="150">
        <v>126.1</v>
      </c>
      <c r="CY428" s="150">
        <v>126.2</v>
      </c>
      <c r="CZ428" s="150">
        <v>126</v>
      </c>
      <c r="DA428" s="150">
        <v>126.3</v>
      </c>
      <c r="DB428" s="151">
        <v>126.9</v>
      </c>
      <c r="DC428" s="151">
        <v>127.6</v>
      </c>
      <c r="DD428" s="151">
        <v>127.9</v>
      </c>
      <c r="DE428" s="151">
        <v>128.1</v>
      </c>
      <c r="DF428" s="151">
        <v>126.9</v>
      </c>
      <c r="DG428" s="151">
        <v>128.4</v>
      </c>
      <c r="DH428" s="151">
        <v>128.19999999999999</v>
      </c>
      <c r="DI428" s="151">
        <v>127.4</v>
      </c>
      <c r="DJ428" s="151">
        <v>127.5</v>
      </c>
      <c r="DK428" s="151">
        <v>125.4</v>
      </c>
      <c r="DL428" s="151">
        <v>127.5</v>
      </c>
      <c r="DM428" s="152">
        <v>126.7</v>
      </c>
      <c r="DN428" s="152">
        <v>127.4</v>
      </c>
      <c r="DO428" s="152">
        <v>126.1</v>
      </c>
      <c r="DP428" s="152">
        <v>128.4</v>
      </c>
      <c r="DQ428" s="152">
        <v>126.5</v>
      </c>
      <c r="DR428" s="152">
        <v>127.1</v>
      </c>
      <c r="DS428" s="152">
        <v>127.4</v>
      </c>
      <c r="DT428" s="152">
        <v>127.5</v>
      </c>
      <c r="DU428" s="152">
        <v>127.7</v>
      </c>
      <c r="DV428" s="152">
        <v>127.9</v>
      </c>
      <c r="DW428" s="152">
        <v>128</v>
      </c>
      <c r="DX428" s="152">
        <v>127.8</v>
      </c>
      <c r="DY428" s="152">
        <v>128.6</v>
      </c>
      <c r="DZ428" s="152">
        <v>128.80000000000001</v>
      </c>
      <c r="EA428" s="152">
        <v>128.9</v>
      </c>
      <c r="EB428" s="152">
        <v>129.1</v>
      </c>
      <c r="EC428" s="152">
        <v>129.9</v>
      </c>
      <c r="ED428" s="152">
        <v>130</v>
      </c>
      <c r="EE428" s="152">
        <v>130.19999999999999</v>
      </c>
      <c r="EF428" s="152">
        <v>129.80000000000001</v>
      </c>
      <c r="EG428" s="152">
        <v>129.9</v>
      </c>
      <c r="EH428" s="152">
        <v>130</v>
      </c>
      <c r="EI428" s="152">
        <v>129.9</v>
      </c>
      <c r="EJ428" s="152">
        <v>130.1</v>
      </c>
      <c r="EK428" s="152">
        <v>130.30000000000001</v>
      </c>
      <c r="EL428" s="152">
        <v>130</v>
      </c>
      <c r="EM428" s="152">
        <v>129.30000000000001</v>
      </c>
      <c r="EN428" s="152">
        <v>130.30000000000001</v>
      </c>
      <c r="EO428" s="152">
        <v>130.30000000000001</v>
      </c>
      <c r="EP428" s="152">
        <v>130.69999999999999</v>
      </c>
      <c r="EQ428" s="152">
        <v>130.9</v>
      </c>
      <c r="ER428" s="152">
        <v>130.80000000000001</v>
      </c>
      <c r="ES428" s="152">
        <v>130.19999999999999</v>
      </c>
      <c r="ET428" s="152">
        <v>130.4</v>
      </c>
      <c r="EU428" s="152">
        <v>131</v>
      </c>
      <c r="EV428" s="152">
        <v>131</v>
      </c>
      <c r="EW428" s="152">
        <v>130.69999999999999</v>
      </c>
    </row>
    <row r="429" spans="1:153">
      <c r="A429" s="141" t="s">
        <v>7892</v>
      </c>
      <c r="B429" s="141" t="s">
        <v>7893</v>
      </c>
      <c r="C429" s="142">
        <v>1.5339999999999999E-2</v>
      </c>
      <c r="D429" s="143">
        <v>98.4</v>
      </c>
      <c r="E429" s="143">
        <v>100.3</v>
      </c>
      <c r="F429" s="143">
        <v>101.9</v>
      </c>
      <c r="G429" s="143">
        <v>101.4</v>
      </c>
      <c r="H429" s="143">
        <v>104.5</v>
      </c>
      <c r="I429" s="143">
        <v>105.2</v>
      </c>
      <c r="J429" s="143">
        <v>103.6</v>
      </c>
      <c r="K429" s="143">
        <v>105.8</v>
      </c>
      <c r="L429" s="143">
        <v>104.3</v>
      </c>
      <c r="M429" s="143">
        <v>104.9</v>
      </c>
      <c r="N429" s="143">
        <v>106.9</v>
      </c>
      <c r="O429" s="143">
        <v>106.8</v>
      </c>
      <c r="P429" s="143">
        <v>102.4</v>
      </c>
      <c r="Q429" s="143">
        <v>104.2</v>
      </c>
      <c r="R429" s="143">
        <v>104.7</v>
      </c>
      <c r="S429" s="143">
        <v>102.5</v>
      </c>
      <c r="T429" s="143">
        <v>99.3</v>
      </c>
      <c r="U429" s="143">
        <v>99.5</v>
      </c>
      <c r="V429" s="143">
        <v>97.6</v>
      </c>
      <c r="W429" s="143">
        <v>102.6</v>
      </c>
      <c r="X429" s="143">
        <v>102.7</v>
      </c>
      <c r="Y429" s="143">
        <v>101.8</v>
      </c>
      <c r="Z429" s="143">
        <v>100.4</v>
      </c>
      <c r="AA429" s="143">
        <v>101.1</v>
      </c>
      <c r="AB429" s="143">
        <v>101.4</v>
      </c>
      <c r="AC429" s="143">
        <v>100.3</v>
      </c>
      <c r="AD429" s="143">
        <v>100</v>
      </c>
      <c r="AE429" s="143">
        <v>99.6</v>
      </c>
      <c r="AF429" s="143">
        <v>97.4</v>
      </c>
      <c r="AG429" s="143">
        <v>97</v>
      </c>
      <c r="AH429" s="143">
        <v>101.5</v>
      </c>
      <c r="AI429" s="143">
        <v>102.6</v>
      </c>
      <c r="AJ429" s="143">
        <v>103.5</v>
      </c>
      <c r="AK429" s="143">
        <v>100.6</v>
      </c>
      <c r="AL429" s="143">
        <v>95.7</v>
      </c>
      <c r="AM429" s="143">
        <v>94.9</v>
      </c>
      <c r="AN429" s="143">
        <v>93.6</v>
      </c>
      <c r="AO429" s="143">
        <v>94</v>
      </c>
      <c r="AP429" s="143">
        <v>93.8</v>
      </c>
      <c r="AQ429" s="143">
        <v>100.7</v>
      </c>
      <c r="AR429" s="143">
        <v>101.1</v>
      </c>
      <c r="AS429" s="143">
        <v>99</v>
      </c>
      <c r="AT429" s="143">
        <v>98.6</v>
      </c>
      <c r="AU429" s="143">
        <v>100.2</v>
      </c>
      <c r="AV429" s="143">
        <v>99.4</v>
      </c>
      <c r="AW429" s="143">
        <v>98.9</v>
      </c>
      <c r="AX429" s="143">
        <v>98.8</v>
      </c>
      <c r="AY429" s="143">
        <v>99.3</v>
      </c>
      <c r="AZ429" s="143">
        <v>99.6</v>
      </c>
      <c r="BA429" s="143">
        <v>99.3</v>
      </c>
      <c r="BB429" s="143">
        <v>98.1</v>
      </c>
      <c r="BC429" s="143">
        <v>97.9</v>
      </c>
      <c r="BD429" s="143">
        <v>98.2</v>
      </c>
      <c r="BE429" s="143">
        <v>98</v>
      </c>
      <c r="BF429" s="143">
        <v>97.8</v>
      </c>
      <c r="BG429" s="143">
        <v>98.7</v>
      </c>
      <c r="BH429" s="143">
        <v>99</v>
      </c>
      <c r="BI429" s="143">
        <v>98.6</v>
      </c>
      <c r="BJ429" s="143">
        <v>98.3</v>
      </c>
      <c r="BK429" s="144">
        <v>98.7</v>
      </c>
      <c r="BL429" s="143">
        <v>94.6</v>
      </c>
      <c r="BM429" s="143">
        <v>93.9</v>
      </c>
      <c r="BN429" s="143">
        <v>96.5</v>
      </c>
      <c r="BO429" s="143">
        <v>93.8</v>
      </c>
      <c r="BP429" s="143">
        <v>93</v>
      </c>
      <c r="BQ429" s="143">
        <v>93</v>
      </c>
      <c r="BR429" s="145">
        <v>91.7</v>
      </c>
      <c r="BS429" s="145">
        <v>91</v>
      </c>
      <c r="BT429" s="145">
        <v>91.6</v>
      </c>
      <c r="BU429" s="145">
        <v>88.2</v>
      </c>
      <c r="BV429" s="145">
        <v>88.2</v>
      </c>
      <c r="BW429" s="145">
        <v>87.5</v>
      </c>
      <c r="BX429" s="145">
        <v>87.2</v>
      </c>
      <c r="BY429" s="145">
        <v>87.9</v>
      </c>
      <c r="BZ429" s="143">
        <v>88.2</v>
      </c>
      <c r="CA429" s="143">
        <v>90.5</v>
      </c>
      <c r="CB429" s="143">
        <v>89.9</v>
      </c>
      <c r="CC429" s="143">
        <v>93.2</v>
      </c>
      <c r="CD429" s="143">
        <v>94.9</v>
      </c>
      <c r="CE429" s="143">
        <v>94.5</v>
      </c>
      <c r="CF429" s="143">
        <v>93.8</v>
      </c>
      <c r="CG429" s="143">
        <v>93</v>
      </c>
      <c r="CH429" s="143">
        <v>89.3</v>
      </c>
      <c r="CI429" s="143">
        <v>89.2</v>
      </c>
      <c r="CJ429" s="146">
        <v>86.2</v>
      </c>
      <c r="CK429" s="146">
        <v>87.6</v>
      </c>
      <c r="CL429" s="146">
        <v>87.9</v>
      </c>
      <c r="CM429" s="147">
        <v>87.2</v>
      </c>
      <c r="CN429" s="147">
        <v>87.4</v>
      </c>
      <c r="CO429" s="147">
        <v>87.5</v>
      </c>
      <c r="CP429" s="148">
        <v>86.8</v>
      </c>
      <c r="CQ429" s="149">
        <v>86.1</v>
      </c>
      <c r="CR429" s="149">
        <v>87</v>
      </c>
      <c r="CS429" s="149">
        <v>87.1</v>
      </c>
      <c r="CT429" s="149">
        <v>87.3</v>
      </c>
      <c r="CU429" s="150">
        <v>86.3</v>
      </c>
      <c r="CV429" s="150">
        <v>86.7</v>
      </c>
      <c r="CW429" s="150">
        <v>85.3</v>
      </c>
      <c r="CX429" s="150">
        <v>84.7</v>
      </c>
      <c r="CY429" s="150">
        <v>84.1</v>
      </c>
      <c r="CZ429" s="150">
        <v>84.2</v>
      </c>
      <c r="DA429" s="150">
        <v>85.7</v>
      </c>
      <c r="DB429" s="151">
        <v>85.8</v>
      </c>
      <c r="DC429" s="151">
        <v>85.9</v>
      </c>
      <c r="DD429" s="151">
        <v>88.4</v>
      </c>
      <c r="DE429" s="151">
        <v>90.2</v>
      </c>
      <c r="DF429" s="151">
        <v>92.1</v>
      </c>
      <c r="DG429" s="151">
        <v>96.3</v>
      </c>
      <c r="DH429" s="151">
        <v>95</v>
      </c>
      <c r="DI429" s="151">
        <v>94</v>
      </c>
      <c r="DJ429" s="151">
        <v>96.6</v>
      </c>
      <c r="DK429" s="151">
        <v>96.6</v>
      </c>
      <c r="DL429" s="151">
        <v>96.8</v>
      </c>
      <c r="DM429" s="152">
        <v>100.2</v>
      </c>
      <c r="DN429" s="152">
        <v>100.3</v>
      </c>
      <c r="DO429" s="152">
        <v>101.2</v>
      </c>
      <c r="DP429" s="152">
        <v>99.9</v>
      </c>
      <c r="DQ429" s="152">
        <v>98.7</v>
      </c>
      <c r="DR429" s="152">
        <v>99</v>
      </c>
      <c r="DS429" s="152">
        <v>97.9</v>
      </c>
      <c r="DT429" s="152">
        <v>98.7</v>
      </c>
      <c r="DU429" s="152">
        <v>100.8</v>
      </c>
      <c r="DV429" s="152">
        <v>99.3</v>
      </c>
      <c r="DW429" s="152">
        <v>102.1</v>
      </c>
      <c r="DX429" s="152">
        <v>101.6</v>
      </c>
      <c r="DY429" s="152">
        <v>103.5</v>
      </c>
      <c r="DZ429" s="152">
        <v>104</v>
      </c>
      <c r="EA429" s="152">
        <v>103.3</v>
      </c>
      <c r="EB429" s="152">
        <v>105.8</v>
      </c>
      <c r="EC429" s="152">
        <v>102.6</v>
      </c>
      <c r="ED429" s="152">
        <v>100.1</v>
      </c>
      <c r="EE429" s="152">
        <v>100.2</v>
      </c>
      <c r="EF429" s="152">
        <v>102.7</v>
      </c>
      <c r="EG429" s="152">
        <v>101.5</v>
      </c>
      <c r="EH429" s="152">
        <v>101.4</v>
      </c>
      <c r="EI429" s="152">
        <v>102.1</v>
      </c>
      <c r="EJ429" s="152">
        <v>102.7</v>
      </c>
      <c r="EK429" s="152">
        <v>101</v>
      </c>
      <c r="EL429" s="152">
        <v>100.6</v>
      </c>
      <c r="EM429" s="152">
        <v>101.6</v>
      </c>
      <c r="EN429" s="152">
        <v>101.3</v>
      </c>
      <c r="EO429" s="152">
        <v>102.5</v>
      </c>
      <c r="EP429" s="152">
        <v>100.8</v>
      </c>
      <c r="EQ429" s="152">
        <v>101.1</v>
      </c>
      <c r="ER429" s="152">
        <v>101.8</v>
      </c>
      <c r="ES429" s="152">
        <v>100.7</v>
      </c>
      <c r="ET429" s="152">
        <v>101.4</v>
      </c>
      <c r="EU429" s="152">
        <v>104</v>
      </c>
      <c r="EV429" s="152">
        <v>104.2</v>
      </c>
      <c r="EW429" s="152">
        <v>104.2</v>
      </c>
    </row>
    <row r="430" spans="1:153">
      <c r="A430" s="141" t="s">
        <v>7894</v>
      </c>
      <c r="B430" s="141" t="s">
        <v>7895</v>
      </c>
      <c r="C430" s="142">
        <v>6.2100000000000002E-3</v>
      </c>
      <c r="D430" s="143">
        <v>105.2</v>
      </c>
      <c r="E430" s="143">
        <v>108.7</v>
      </c>
      <c r="F430" s="143">
        <v>107.1</v>
      </c>
      <c r="G430" s="143">
        <v>109.1</v>
      </c>
      <c r="H430" s="143">
        <v>112.9</v>
      </c>
      <c r="I430" s="143">
        <v>112.5</v>
      </c>
      <c r="J430" s="143">
        <v>120</v>
      </c>
      <c r="K430" s="143">
        <v>126.4</v>
      </c>
      <c r="L430" s="143">
        <v>119.4</v>
      </c>
      <c r="M430" s="143">
        <v>119.4</v>
      </c>
      <c r="N430" s="143">
        <v>121.9</v>
      </c>
      <c r="O430" s="143">
        <v>129.69999999999999</v>
      </c>
      <c r="P430" s="143">
        <v>130.69999999999999</v>
      </c>
      <c r="Q430" s="143">
        <v>126.5</v>
      </c>
      <c r="R430" s="143">
        <v>127.6</v>
      </c>
      <c r="S430" s="143">
        <v>131.19999999999999</v>
      </c>
      <c r="T430" s="143">
        <v>130.5</v>
      </c>
      <c r="U430" s="143">
        <v>127.8</v>
      </c>
      <c r="V430" s="143">
        <v>126.7</v>
      </c>
      <c r="W430" s="143">
        <v>127.3</v>
      </c>
      <c r="X430" s="143">
        <v>134.6</v>
      </c>
      <c r="Y430" s="143">
        <v>128.69999999999999</v>
      </c>
      <c r="Z430" s="143">
        <v>133.69999999999999</v>
      </c>
      <c r="AA430" s="143">
        <v>129.4</v>
      </c>
      <c r="AB430" s="143">
        <v>138</v>
      </c>
      <c r="AC430" s="143">
        <v>141.6</v>
      </c>
      <c r="AD430" s="143">
        <v>135.1</v>
      </c>
      <c r="AE430" s="143">
        <v>133.30000000000001</v>
      </c>
      <c r="AF430" s="143">
        <v>132.30000000000001</v>
      </c>
      <c r="AG430" s="143">
        <v>133.1</v>
      </c>
      <c r="AH430" s="143">
        <v>136.4</v>
      </c>
      <c r="AI430" s="143">
        <v>136.4</v>
      </c>
      <c r="AJ430" s="143">
        <v>139.6</v>
      </c>
      <c r="AK430" s="143">
        <v>140.9</v>
      </c>
      <c r="AL430" s="143">
        <v>142.30000000000001</v>
      </c>
      <c r="AM430" s="143">
        <v>140.9</v>
      </c>
      <c r="AN430" s="143">
        <v>145.1</v>
      </c>
      <c r="AO430" s="143">
        <v>145.4</v>
      </c>
      <c r="AP430" s="143">
        <v>144.19999999999999</v>
      </c>
      <c r="AQ430" s="143">
        <v>142.5</v>
      </c>
      <c r="AR430" s="143">
        <v>142.6</v>
      </c>
      <c r="AS430" s="143">
        <v>140.30000000000001</v>
      </c>
      <c r="AT430" s="143">
        <v>142.30000000000001</v>
      </c>
      <c r="AU430" s="143">
        <v>142.6</v>
      </c>
      <c r="AV430" s="143">
        <v>142.5</v>
      </c>
      <c r="AW430" s="143">
        <v>138.4</v>
      </c>
      <c r="AX430" s="143">
        <v>138.4</v>
      </c>
      <c r="AY430" s="143">
        <v>138.4</v>
      </c>
      <c r="AZ430" s="143">
        <v>150.6</v>
      </c>
      <c r="BA430" s="143">
        <v>150.6</v>
      </c>
      <c r="BB430" s="143">
        <v>150.6</v>
      </c>
      <c r="BC430" s="143">
        <v>150.6</v>
      </c>
      <c r="BD430" s="143">
        <v>150.6</v>
      </c>
      <c r="BE430" s="143">
        <v>150.6</v>
      </c>
      <c r="BF430" s="143">
        <v>150.6</v>
      </c>
      <c r="BG430" s="143">
        <v>150.6</v>
      </c>
      <c r="BH430" s="143">
        <v>150.6</v>
      </c>
      <c r="BI430" s="143">
        <v>150.6</v>
      </c>
      <c r="BJ430" s="143">
        <v>150.6</v>
      </c>
      <c r="BK430" s="144">
        <v>150.6</v>
      </c>
      <c r="BL430" s="143">
        <v>160.1</v>
      </c>
      <c r="BM430" s="143">
        <v>160.1</v>
      </c>
      <c r="BN430" s="143">
        <v>160.1</v>
      </c>
      <c r="BO430" s="143">
        <v>160.1</v>
      </c>
      <c r="BP430" s="143">
        <v>148.19999999999999</v>
      </c>
      <c r="BQ430" s="143">
        <v>148.19999999999999</v>
      </c>
      <c r="BR430" s="145">
        <v>150.5</v>
      </c>
      <c r="BS430" s="145">
        <v>150.5</v>
      </c>
      <c r="BT430" s="145">
        <v>152.80000000000001</v>
      </c>
      <c r="BU430" s="145">
        <v>152.80000000000001</v>
      </c>
      <c r="BV430" s="145">
        <v>152.80000000000001</v>
      </c>
      <c r="BW430" s="145">
        <v>154.5</v>
      </c>
      <c r="BX430" s="145">
        <v>154.5</v>
      </c>
      <c r="BY430" s="145">
        <v>139</v>
      </c>
      <c r="BZ430" s="143">
        <v>139</v>
      </c>
      <c r="CA430" s="143">
        <v>137</v>
      </c>
      <c r="CB430" s="143">
        <v>137.30000000000001</v>
      </c>
      <c r="CC430" s="143">
        <v>137.30000000000001</v>
      </c>
      <c r="CD430" s="143">
        <v>137.30000000000001</v>
      </c>
      <c r="CE430" s="143">
        <v>137</v>
      </c>
      <c r="CF430" s="143">
        <v>134.9</v>
      </c>
      <c r="CG430" s="143">
        <v>137</v>
      </c>
      <c r="CH430" s="143">
        <v>139.19999999999999</v>
      </c>
      <c r="CI430" s="143">
        <v>140.1</v>
      </c>
      <c r="CJ430" s="146">
        <v>138.6</v>
      </c>
      <c r="CK430" s="146">
        <v>138.6</v>
      </c>
      <c r="CL430" s="146">
        <v>138.6</v>
      </c>
      <c r="CM430" s="147">
        <v>136.9</v>
      </c>
      <c r="CN430" s="147">
        <v>138.9</v>
      </c>
      <c r="CO430" s="147">
        <v>138.9</v>
      </c>
      <c r="CP430" s="148">
        <v>138.9</v>
      </c>
      <c r="CQ430" s="149">
        <v>138.9</v>
      </c>
      <c r="CR430" s="149">
        <v>138.9</v>
      </c>
      <c r="CS430" s="149">
        <v>138.9</v>
      </c>
      <c r="CT430" s="149">
        <v>139.4</v>
      </c>
      <c r="CU430" s="150">
        <v>143.19999999999999</v>
      </c>
      <c r="CV430" s="150">
        <v>141.4</v>
      </c>
      <c r="CW430" s="150">
        <v>144.80000000000001</v>
      </c>
      <c r="CX430" s="150">
        <v>144.80000000000001</v>
      </c>
      <c r="CY430" s="150">
        <v>144.80000000000001</v>
      </c>
      <c r="CZ430" s="150">
        <v>144.80000000000001</v>
      </c>
      <c r="DA430" s="150">
        <v>144.80000000000001</v>
      </c>
      <c r="DB430" s="151">
        <v>144</v>
      </c>
      <c r="DC430" s="151">
        <v>144</v>
      </c>
      <c r="DD430" s="151">
        <v>144</v>
      </c>
      <c r="DE430" s="151">
        <v>144</v>
      </c>
      <c r="DF430" s="151">
        <v>146.30000000000001</v>
      </c>
      <c r="DG430" s="151">
        <v>148.4</v>
      </c>
      <c r="DH430" s="151">
        <v>151.9</v>
      </c>
      <c r="DI430" s="151">
        <v>151.9</v>
      </c>
      <c r="DJ430" s="151">
        <v>154.1</v>
      </c>
      <c r="DK430" s="151">
        <v>151.9</v>
      </c>
      <c r="DL430" s="151">
        <v>151.9</v>
      </c>
      <c r="DM430" s="152">
        <v>151.9</v>
      </c>
      <c r="DN430" s="152">
        <v>151.9</v>
      </c>
      <c r="DO430" s="152">
        <v>154</v>
      </c>
      <c r="DP430" s="152">
        <v>157.6</v>
      </c>
      <c r="DQ430" s="152">
        <v>157.6</v>
      </c>
      <c r="DR430" s="152">
        <v>158</v>
      </c>
      <c r="DS430" s="152">
        <v>156.6</v>
      </c>
      <c r="DT430" s="152">
        <v>160.5</v>
      </c>
      <c r="DU430" s="152">
        <v>162.9</v>
      </c>
      <c r="DV430" s="152">
        <v>166</v>
      </c>
      <c r="DW430" s="152">
        <v>166</v>
      </c>
      <c r="DX430" s="152">
        <v>166</v>
      </c>
      <c r="DY430" s="152">
        <v>166</v>
      </c>
      <c r="DZ430" s="152">
        <v>166</v>
      </c>
      <c r="EA430" s="152">
        <v>166</v>
      </c>
      <c r="EB430" s="152">
        <v>166</v>
      </c>
      <c r="EC430" s="152">
        <v>166</v>
      </c>
      <c r="ED430" s="152">
        <v>166</v>
      </c>
      <c r="EE430" s="152">
        <v>166</v>
      </c>
      <c r="EF430" s="152">
        <v>166</v>
      </c>
      <c r="EG430" s="152">
        <v>170.3</v>
      </c>
      <c r="EH430" s="152">
        <v>170.3</v>
      </c>
      <c r="EI430" s="152">
        <v>170</v>
      </c>
      <c r="EJ430" s="152">
        <v>170.3</v>
      </c>
      <c r="EK430" s="152">
        <v>170.3</v>
      </c>
      <c r="EL430" s="152">
        <v>170.3</v>
      </c>
      <c r="EM430" s="152">
        <v>170.3</v>
      </c>
      <c r="EN430" s="152">
        <v>170.3</v>
      </c>
      <c r="EO430" s="152">
        <v>170.3</v>
      </c>
      <c r="EP430" s="152">
        <v>170.3</v>
      </c>
      <c r="EQ430" s="152">
        <v>170.3</v>
      </c>
      <c r="ER430" s="152">
        <v>172.4</v>
      </c>
      <c r="ES430" s="152">
        <v>172.4</v>
      </c>
      <c r="ET430" s="152">
        <v>172.4</v>
      </c>
      <c r="EU430" s="152">
        <v>172.4</v>
      </c>
      <c r="EV430" s="152">
        <v>174.5</v>
      </c>
      <c r="EW430" s="152">
        <v>174.5</v>
      </c>
    </row>
    <row r="431" spans="1:153">
      <c r="A431" s="141" t="s">
        <v>7896</v>
      </c>
      <c r="B431" s="141" t="s">
        <v>7897</v>
      </c>
      <c r="C431" s="142">
        <v>0.69227000000000005</v>
      </c>
      <c r="D431" s="143">
        <v>103.4</v>
      </c>
      <c r="E431" s="143">
        <v>103.5</v>
      </c>
      <c r="F431" s="143">
        <v>104.6</v>
      </c>
      <c r="G431" s="143">
        <v>104.8</v>
      </c>
      <c r="H431" s="143">
        <v>105</v>
      </c>
      <c r="I431" s="143">
        <v>104.8</v>
      </c>
      <c r="J431" s="143">
        <v>105</v>
      </c>
      <c r="K431" s="143">
        <v>103.9</v>
      </c>
      <c r="L431" s="143">
        <v>104.2</v>
      </c>
      <c r="M431" s="143">
        <v>106</v>
      </c>
      <c r="N431" s="143">
        <v>106.2</v>
      </c>
      <c r="O431" s="143">
        <v>106.6</v>
      </c>
      <c r="P431" s="143">
        <v>108.1</v>
      </c>
      <c r="Q431" s="143">
        <v>107.9</v>
      </c>
      <c r="R431" s="143">
        <v>108.5</v>
      </c>
      <c r="S431" s="143">
        <v>109.7</v>
      </c>
      <c r="T431" s="143">
        <v>110.4</v>
      </c>
      <c r="U431" s="143">
        <v>112</v>
      </c>
      <c r="V431" s="143">
        <v>111.8</v>
      </c>
      <c r="W431" s="143">
        <v>111.9</v>
      </c>
      <c r="X431" s="143">
        <v>111.4</v>
      </c>
      <c r="Y431" s="143">
        <v>112.2</v>
      </c>
      <c r="Z431" s="143">
        <v>112</v>
      </c>
      <c r="AA431" s="143">
        <v>112.4</v>
      </c>
      <c r="AB431" s="143">
        <v>112.4</v>
      </c>
      <c r="AC431" s="143">
        <v>113.4</v>
      </c>
      <c r="AD431" s="143">
        <v>112.5</v>
      </c>
      <c r="AE431" s="143">
        <v>113</v>
      </c>
      <c r="AF431" s="143">
        <v>112.2</v>
      </c>
      <c r="AG431" s="143">
        <v>113.2</v>
      </c>
      <c r="AH431" s="143">
        <v>112.7</v>
      </c>
      <c r="AI431" s="143">
        <v>111.6</v>
      </c>
      <c r="AJ431" s="143">
        <v>109.8</v>
      </c>
      <c r="AK431" s="143">
        <v>110.7</v>
      </c>
      <c r="AL431" s="143">
        <v>109.5</v>
      </c>
      <c r="AM431" s="143">
        <v>110.1</v>
      </c>
      <c r="AN431" s="143">
        <v>110.4</v>
      </c>
      <c r="AO431" s="143">
        <v>110.1</v>
      </c>
      <c r="AP431" s="143">
        <v>112</v>
      </c>
      <c r="AQ431" s="143">
        <v>110</v>
      </c>
      <c r="AR431" s="143">
        <v>109.6</v>
      </c>
      <c r="AS431" s="143">
        <v>108.6</v>
      </c>
      <c r="AT431" s="143">
        <v>108.6</v>
      </c>
      <c r="AU431" s="143">
        <v>108</v>
      </c>
      <c r="AV431" s="143">
        <v>106.8</v>
      </c>
      <c r="AW431" s="143">
        <v>105.6</v>
      </c>
      <c r="AX431" s="143">
        <v>105.2</v>
      </c>
      <c r="AY431" s="143">
        <v>105.5</v>
      </c>
      <c r="AZ431" s="143">
        <v>105.9</v>
      </c>
      <c r="BA431" s="143">
        <v>106.6</v>
      </c>
      <c r="BB431" s="143">
        <v>106.5</v>
      </c>
      <c r="BC431" s="143">
        <v>106.8</v>
      </c>
      <c r="BD431" s="143">
        <v>106.6</v>
      </c>
      <c r="BE431" s="143">
        <v>106.1</v>
      </c>
      <c r="BF431" s="143">
        <v>106.2</v>
      </c>
      <c r="BG431" s="143">
        <v>105.7</v>
      </c>
      <c r="BH431" s="143">
        <v>106.3</v>
      </c>
      <c r="BI431" s="143">
        <v>106.6</v>
      </c>
      <c r="BJ431" s="143">
        <v>107.3</v>
      </c>
      <c r="BK431" s="144">
        <v>107.8</v>
      </c>
      <c r="BL431" s="143">
        <v>107.9</v>
      </c>
      <c r="BM431" s="143">
        <v>109.1</v>
      </c>
      <c r="BN431" s="143">
        <v>109.5</v>
      </c>
      <c r="BO431" s="143">
        <v>108.4</v>
      </c>
      <c r="BP431" s="143">
        <v>108.4</v>
      </c>
      <c r="BQ431" s="143">
        <v>109</v>
      </c>
      <c r="BR431" s="145">
        <v>109.7</v>
      </c>
      <c r="BS431" s="145">
        <v>109.5</v>
      </c>
      <c r="BT431" s="145">
        <v>110</v>
      </c>
      <c r="BU431" s="145">
        <v>111.5</v>
      </c>
      <c r="BV431" s="145">
        <v>113.4</v>
      </c>
      <c r="BW431" s="145">
        <v>114.7</v>
      </c>
      <c r="BX431" s="145">
        <v>113.7</v>
      </c>
      <c r="BY431" s="145">
        <v>114.7</v>
      </c>
      <c r="BZ431" s="143">
        <v>115.9</v>
      </c>
      <c r="CA431" s="143">
        <v>116.8</v>
      </c>
      <c r="CB431" s="143">
        <v>117.2</v>
      </c>
      <c r="CC431" s="143">
        <v>117.8</v>
      </c>
      <c r="CD431" s="143">
        <v>118.7</v>
      </c>
      <c r="CE431" s="143">
        <v>118.1</v>
      </c>
      <c r="CF431" s="143">
        <v>117.4</v>
      </c>
      <c r="CG431" s="143">
        <v>116.4</v>
      </c>
      <c r="CH431" s="143">
        <v>116.1</v>
      </c>
      <c r="CI431" s="143">
        <v>115.9</v>
      </c>
      <c r="CJ431" s="146">
        <v>115.6</v>
      </c>
      <c r="CK431" s="146">
        <v>115.8</v>
      </c>
      <c r="CL431" s="146">
        <v>115.2</v>
      </c>
      <c r="CM431" s="147">
        <v>114.2</v>
      </c>
      <c r="CN431" s="147">
        <v>114</v>
      </c>
      <c r="CO431" s="147">
        <v>113.4</v>
      </c>
      <c r="CP431" s="148">
        <v>113.7</v>
      </c>
      <c r="CQ431" s="149">
        <v>114</v>
      </c>
      <c r="CR431" s="149">
        <v>113.6</v>
      </c>
      <c r="CS431" s="149">
        <v>113.4</v>
      </c>
      <c r="CT431" s="149">
        <v>113.5</v>
      </c>
      <c r="CU431" s="150">
        <v>114.3</v>
      </c>
      <c r="CV431" s="150">
        <v>114.6</v>
      </c>
      <c r="CW431" s="150">
        <v>114.8</v>
      </c>
      <c r="CX431" s="150">
        <v>113.6</v>
      </c>
      <c r="CY431" s="150">
        <v>113.6</v>
      </c>
      <c r="CZ431" s="150">
        <v>112.5</v>
      </c>
      <c r="DA431" s="150">
        <v>112.7</v>
      </c>
      <c r="DB431" s="151">
        <v>113.2</v>
      </c>
      <c r="DC431" s="151">
        <v>114.7</v>
      </c>
      <c r="DD431" s="151">
        <v>114.6</v>
      </c>
      <c r="DE431" s="151">
        <v>116.5</v>
      </c>
      <c r="DF431" s="151">
        <v>118.1</v>
      </c>
      <c r="DG431" s="151">
        <v>120</v>
      </c>
      <c r="DH431" s="151">
        <v>122.9</v>
      </c>
      <c r="DI431" s="151">
        <v>123.6</v>
      </c>
      <c r="DJ431" s="151">
        <v>124.7</v>
      </c>
      <c r="DK431" s="151">
        <v>125.1</v>
      </c>
      <c r="DL431" s="151">
        <v>126</v>
      </c>
      <c r="DM431" s="152">
        <v>127.1</v>
      </c>
      <c r="DN431" s="152">
        <v>131</v>
      </c>
      <c r="DO431" s="152">
        <v>134</v>
      </c>
      <c r="DP431" s="152">
        <v>134.1</v>
      </c>
      <c r="DQ431" s="152">
        <v>136.30000000000001</v>
      </c>
      <c r="DR431" s="152">
        <v>137.6</v>
      </c>
      <c r="DS431" s="152">
        <v>140.5</v>
      </c>
      <c r="DT431" s="152">
        <v>142.9</v>
      </c>
      <c r="DU431" s="152">
        <v>143.80000000000001</v>
      </c>
      <c r="DV431" s="152">
        <v>144.4</v>
      </c>
      <c r="DW431" s="152">
        <v>144.9</v>
      </c>
      <c r="DX431" s="152">
        <v>143.4</v>
      </c>
      <c r="DY431" s="152">
        <v>143</v>
      </c>
      <c r="DZ431" s="152">
        <v>143.30000000000001</v>
      </c>
      <c r="EA431" s="152">
        <v>142</v>
      </c>
      <c r="EB431" s="152">
        <v>141.1</v>
      </c>
      <c r="EC431" s="152">
        <v>139.80000000000001</v>
      </c>
      <c r="ED431" s="152">
        <v>138.30000000000001</v>
      </c>
      <c r="EE431" s="152">
        <v>138.6</v>
      </c>
      <c r="EF431" s="152">
        <v>137.5</v>
      </c>
      <c r="EG431" s="152">
        <v>136.5</v>
      </c>
      <c r="EH431" s="152">
        <v>135</v>
      </c>
      <c r="EI431" s="152">
        <v>134.19999999999999</v>
      </c>
      <c r="EJ431" s="152">
        <v>134.30000000000001</v>
      </c>
      <c r="EK431" s="152">
        <v>134.1</v>
      </c>
      <c r="EL431" s="152">
        <v>133.9</v>
      </c>
      <c r="EM431" s="152">
        <v>133.1</v>
      </c>
      <c r="EN431" s="152">
        <v>133.1</v>
      </c>
      <c r="EO431" s="152">
        <v>133.5</v>
      </c>
      <c r="EP431" s="152">
        <v>133.19999999999999</v>
      </c>
      <c r="EQ431" s="152">
        <v>134.5</v>
      </c>
      <c r="ER431" s="152">
        <v>135.1</v>
      </c>
      <c r="ES431" s="152">
        <v>135</v>
      </c>
      <c r="ET431" s="152">
        <v>135.80000000000001</v>
      </c>
      <c r="EU431" s="152">
        <v>136.1</v>
      </c>
      <c r="EV431" s="152">
        <v>136.4</v>
      </c>
      <c r="EW431" s="152">
        <v>136.19999999999999</v>
      </c>
    </row>
    <row r="432" spans="1:153">
      <c r="A432" s="141" t="s">
        <v>7898</v>
      </c>
      <c r="B432" s="141" t="s">
        <v>7899</v>
      </c>
      <c r="C432" s="142">
        <v>6.2019999999999999E-2</v>
      </c>
      <c r="D432" s="143">
        <v>104.2</v>
      </c>
      <c r="E432" s="143">
        <v>105.1</v>
      </c>
      <c r="F432" s="143">
        <v>105.3</v>
      </c>
      <c r="G432" s="143">
        <v>106</v>
      </c>
      <c r="H432" s="143">
        <v>105.3</v>
      </c>
      <c r="I432" s="143">
        <v>104.5</v>
      </c>
      <c r="J432" s="143">
        <v>104.8</v>
      </c>
      <c r="K432" s="143">
        <v>104.4</v>
      </c>
      <c r="L432" s="143">
        <v>107</v>
      </c>
      <c r="M432" s="143">
        <v>106.5</v>
      </c>
      <c r="N432" s="143">
        <v>106.3</v>
      </c>
      <c r="O432" s="143">
        <v>106.9</v>
      </c>
      <c r="P432" s="143">
        <v>102.8</v>
      </c>
      <c r="Q432" s="143">
        <v>104</v>
      </c>
      <c r="R432" s="143">
        <v>103.7</v>
      </c>
      <c r="S432" s="143">
        <v>103.6</v>
      </c>
      <c r="T432" s="143">
        <v>103.5</v>
      </c>
      <c r="U432" s="143">
        <v>103.6</v>
      </c>
      <c r="V432" s="143">
        <v>103.9</v>
      </c>
      <c r="W432" s="143">
        <v>102.3</v>
      </c>
      <c r="X432" s="143">
        <v>104.6</v>
      </c>
      <c r="Y432" s="143">
        <v>105.5</v>
      </c>
      <c r="Z432" s="143">
        <v>105.5</v>
      </c>
      <c r="AA432" s="143">
        <v>106.3</v>
      </c>
      <c r="AB432" s="143">
        <v>104.1</v>
      </c>
      <c r="AC432" s="143">
        <v>103.3</v>
      </c>
      <c r="AD432" s="143">
        <v>102.8</v>
      </c>
      <c r="AE432" s="143">
        <v>103.5</v>
      </c>
      <c r="AF432" s="143">
        <v>102.6</v>
      </c>
      <c r="AG432" s="143">
        <v>103.6</v>
      </c>
      <c r="AH432" s="143">
        <v>101.6</v>
      </c>
      <c r="AI432" s="143">
        <v>102.3</v>
      </c>
      <c r="AJ432" s="143">
        <v>102.8</v>
      </c>
      <c r="AK432" s="143">
        <v>102.3</v>
      </c>
      <c r="AL432" s="143">
        <v>102</v>
      </c>
      <c r="AM432" s="143">
        <v>102.8</v>
      </c>
      <c r="AN432" s="143">
        <v>101.2</v>
      </c>
      <c r="AO432" s="143">
        <v>106.8</v>
      </c>
      <c r="AP432" s="143">
        <v>107.4</v>
      </c>
      <c r="AQ432" s="143">
        <v>107.5</v>
      </c>
      <c r="AR432" s="143">
        <v>107.6</v>
      </c>
      <c r="AS432" s="143">
        <v>107.5</v>
      </c>
      <c r="AT432" s="143">
        <v>107.6</v>
      </c>
      <c r="AU432" s="143">
        <v>107</v>
      </c>
      <c r="AV432" s="143">
        <v>106.4</v>
      </c>
      <c r="AW432" s="143">
        <v>106.2</v>
      </c>
      <c r="AX432" s="143">
        <v>106.8</v>
      </c>
      <c r="AY432" s="143">
        <v>106.4</v>
      </c>
      <c r="AZ432" s="143">
        <v>107.7</v>
      </c>
      <c r="BA432" s="143">
        <v>107.9</v>
      </c>
      <c r="BB432" s="143">
        <v>108.2</v>
      </c>
      <c r="BC432" s="143">
        <v>108.5</v>
      </c>
      <c r="BD432" s="143">
        <v>108.3</v>
      </c>
      <c r="BE432" s="143">
        <v>108.1</v>
      </c>
      <c r="BF432" s="143">
        <v>108</v>
      </c>
      <c r="BG432" s="143">
        <v>107.9</v>
      </c>
      <c r="BH432" s="143">
        <v>107.9</v>
      </c>
      <c r="BI432" s="143">
        <v>108.1</v>
      </c>
      <c r="BJ432" s="143">
        <v>108.6</v>
      </c>
      <c r="BK432" s="144">
        <v>108.6</v>
      </c>
      <c r="BL432" s="143">
        <v>107.5</v>
      </c>
      <c r="BM432" s="143">
        <v>107.6</v>
      </c>
      <c r="BN432" s="143">
        <v>108.3</v>
      </c>
      <c r="BO432" s="143">
        <v>108.5</v>
      </c>
      <c r="BP432" s="143">
        <v>109.5</v>
      </c>
      <c r="BQ432" s="143">
        <v>109.6</v>
      </c>
      <c r="BR432" s="145">
        <v>109.6</v>
      </c>
      <c r="BS432" s="145">
        <v>109.5</v>
      </c>
      <c r="BT432" s="145">
        <v>109.7</v>
      </c>
      <c r="BU432" s="145">
        <v>109.8</v>
      </c>
      <c r="BV432" s="145">
        <v>110.2</v>
      </c>
      <c r="BW432" s="145">
        <v>110.2</v>
      </c>
      <c r="BX432" s="145">
        <v>110.2</v>
      </c>
      <c r="BY432" s="145">
        <v>109.7</v>
      </c>
      <c r="BZ432" s="143">
        <v>111.9</v>
      </c>
      <c r="CA432" s="143">
        <v>111.7</v>
      </c>
      <c r="CB432" s="143">
        <v>109.8</v>
      </c>
      <c r="CC432" s="143">
        <v>109.7</v>
      </c>
      <c r="CD432" s="143">
        <v>109.9</v>
      </c>
      <c r="CE432" s="143">
        <v>109.9</v>
      </c>
      <c r="CF432" s="143">
        <v>111.1</v>
      </c>
      <c r="CG432" s="143">
        <v>109.6</v>
      </c>
      <c r="CH432" s="143">
        <v>109.5</v>
      </c>
      <c r="CI432" s="143">
        <v>109.1</v>
      </c>
      <c r="CJ432" s="146">
        <v>108.1</v>
      </c>
      <c r="CK432" s="146">
        <v>108.3</v>
      </c>
      <c r="CL432" s="146">
        <v>108.3</v>
      </c>
      <c r="CM432" s="147">
        <v>108.7</v>
      </c>
      <c r="CN432" s="147">
        <v>108.7</v>
      </c>
      <c r="CO432" s="147">
        <v>108.6</v>
      </c>
      <c r="CP432" s="148">
        <v>108.6</v>
      </c>
      <c r="CQ432" s="149">
        <v>108.7</v>
      </c>
      <c r="CR432" s="149">
        <v>108.6</v>
      </c>
      <c r="CS432" s="149">
        <v>108.5</v>
      </c>
      <c r="CT432" s="149">
        <v>108</v>
      </c>
      <c r="CU432" s="150">
        <v>108.6</v>
      </c>
      <c r="CV432" s="150">
        <v>109</v>
      </c>
      <c r="CW432" s="150">
        <v>109.9</v>
      </c>
      <c r="CX432" s="150">
        <v>111.7</v>
      </c>
      <c r="CY432" s="150">
        <v>111.8</v>
      </c>
      <c r="CZ432" s="150">
        <v>110.6</v>
      </c>
      <c r="DA432" s="150">
        <v>113.3</v>
      </c>
      <c r="DB432" s="151">
        <v>113.1</v>
      </c>
      <c r="DC432" s="151">
        <v>113.2</v>
      </c>
      <c r="DD432" s="151">
        <v>113.5</v>
      </c>
      <c r="DE432" s="151">
        <v>114.3</v>
      </c>
      <c r="DF432" s="151">
        <v>114.6</v>
      </c>
      <c r="DG432" s="151">
        <v>114.7</v>
      </c>
      <c r="DH432" s="151">
        <v>115.7</v>
      </c>
      <c r="DI432" s="151">
        <v>115.3</v>
      </c>
      <c r="DJ432" s="151">
        <v>116.4</v>
      </c>
      <c r="DK432" s="151">
        <v>117</v>
      </c>
      <c r="DL432" s="151">
        <v>116.5</v>
      </c>
      <c r="DM432" s="152">
        <v>117.1</v>
      </c>
      <c r="DN432" s="152">
        <v>117.6</v>
      </c>
      <c r="DO432" s="152">
        <v>118.8</v>
      </c>
      <c r="DP432" s="152">
        <v>120.7</v>
      </c>
      <c r="DQ432" s="152">
        <v>120.3</v>
      </c>
      <c r="DR432" s="152">
        <v>121.5</v>
      </c>
      <c r="DS432" s="152">
        <v>120.3</v>
      </c>
      <c r="DT432" s="152">
        <v>120</v>
      </c>
      <c r="DU432" s="152">
        <v>119.7</v>
      </c>
      <c r="DV432" s="152">
        <v>119.2</v>
      </c>
      <c r="DW432" s="152">
        <v>120</v>
      </c>
      <c r="DX432" s="152">
        <v>120.8</v>
      </c>
      <c r="DY432" s="152">
        <v>121.5</v>
      </c>
      <c r="DZ432" s="152">
        <v>121.7</v>
      </c>
      <c r="EA432" s="152">
        <v>121.1</v>
      </c>
      <c r="EB432" s="152">
        <v>120.5</v>
      </c>
      <c r="EC432" s="152">
        <v>121</v>
      </c>
      <c r="ED432" s="152">
        <v>120.5</v>
      </c>
      <c r="EE432" s="152">
        <v>120.6</v>
      </c>
      <c r="EF432" s="152">
        <v>121.7</v>
      </c>
      <c r="EG432" s="152">
        <v>121.1</v>
      </c>
      <c r="EH432" s="152">
        <v>120.7</v>
      </c>
      <c r="EI432" s="152">
        <v>119.6</v>
      </c>
      <c r="EJ432" s="152">
        <v>119.6</v>
      </c>
      <c r="EK432" s="152">
        <v>119.3</v>
      </c>
      <c r="EL432" s="152">
        <v>119.6</v>
      </c>
      <c r="EM432" s="152">
        <v>120</v>
      </c>
      <c r="EN432" s="152">
        <v>120</v>
      </c>
      <c r="EO432" s="152">
        <v>120</v>
      </c>
      <c r="EP432" s="152">
        <v>120</v>
      </c>
      <c r="EQ432" s="152">
        <v>119.7</v>
      </c>
      <c r="ER432" s="152">
        <v>119.7</v>
      </c>
      <c r="ES432" s="152">
        <v>120</v>
      </c>
      <c r="ET432" s="152">
        <v>119.8</v>
      </c>
      <c r="EU432" s="152">
        <v>119.8</v>
      </c>
      <c r="EV432" s="152">
        <v>120</v>
      </c>
      <c r="EW432" s="152">
        <v>120.1</v>
      </c>
    </row>
    <row r="433" spans="1:153">
      <c r="A433" s="141" t="s">
        <v>7900</v>
      </c>
      <c r="B433" s="141" t="s">
        <v>7901</v>
      </c>
      <c r="C433" s="142">
        <v>8.1799999999999998E-3</v>
      </c>
      <c r="D433" s="143">
        <v>110.1</v>
      </c>
      <c r="E433" s="143">
        <v>111.8</v>
      </c>
      <c r="F433" s="143">
        <v>112.8</v>
      </c>
      <c r="G433" s="143">
        <v>110.1</v>
      </c>
      <c r="H433" s="143">
        <v>111.4</v>
      </c>
      <c r="I433" s="143">
        <v>107.9</v>
      </c>
      <c r="J433" s="143">
        <v>109</v>
      </c>
      <c r="K433" s="143">
        <v>104.2</v>
      </c>
      <c r="L433" s="143">
        <v>107.2</v>
      </c>
      <c r="M433" s="143">
        <v>109.8</v>
      </c>
      <c r="N433" s="143">
        <v>110.6</v>
      </c>
      <c r="O433" s="143">
        <v>110.6</v>
      </c>
      <c r="P433" s="143">
        <v>110.2</v>
      </c>
      <c r="Q433" s="143">
        <v>109.9</v>
      </c>
      <c r="R433" s="143">
        <v>108.8</v>
      </c>
      <c r="S433" s="143">
        <v>108.8</v>
      </c>
      <c r="T433" s="143">
        <v>112.7</v>
      </c>
      <c r="U433" s="143">
        <v>117.6</v>
      </c>
      <c r="V433" s="143">
        <v>114.9</v>
      </c>
      <c r="W433" s="143">
        <v>114.2</v>
      </c>
      <c r="X433" s="143">
        <v>113.8</v>
      </c>
      <c r="Y433" s="143">
        <v>113.8</v>
      </c>
      <c r="Z433" s="143">
        <v>114.5</v>
      </c>
      <c r="AA433" s="143">
        <v>114.1</v>
      </c>
      <c r="AB433" s="143">
        <v>111.7</v>
      </c>
      <c r="AC433" s="143">
        <v>112.2</v>
      </c>
      <c r="AD433" s="143">
        <v>110.7</v>
      </c>
      <c r="AE433" s="143">
        <v>110.7</v>
      </c>
      <c r="AF433" s="143">
        <v>110.7</v>
      </c>
      <c r="AG433" s="143">
        <v>108.5</v>
      </c>
      <c r="AH433" s="143">
        <v>109.6</v>
      </c>
      <c r="AI433" s="143">
        <v>108.5</v>
      </c>
      <c r="AJ433" s="143">
        <v>107.4</v>
      </c>
      <c r="AK433" s="143">
        <v>104.2</v>
      </c>
      <c r="AL433" s="143">
        <v>98.5</v>
      </c>
      <c r="AM433" s="143">
        <v>100.8</v>
      </c>
      <c r="AN433" s="143">
        <v>102.9</v>
      </c>
      <c r="AO433" s="143">
        <v>103</v>
      </c>
      <c r="AP433" s="143">
        <v>102.4</v>
      </c>
      <c r="AQ433" s="143">
        <v>102.9</v>
      </c>
      <c r="AR433" s="143">
        <v>100.3</v>
      </c>
      <c r="AS433" s="143">
        <v>98.9</v>
      </c>
      <c r="AT433" s="143">
        <v>95.1</v>
      </c>
      <c r="AU433" s="143">
        <v>94.3</v>
      </c>
      <c r="AV433" s="143">
        <v>88.4</v>
      </c>
      <c r="AW433" s="143">
        <v>92.3</v>
      </c>
      <c r="AX433" s="143">
        <v>88.2</v>
      </c>
      <c r="AY433" s="143">
        <v>94.6</v>
      </c>
      <c r="AZ433" s="143">
        <v>99.3</v>
      </c>
      <c r="BA433" s="143">
        <v>92.1</v>
      </c>
      <c r="BB433" s="143">
        <v>91</v>
      </c>
      <c r="BC433" s="143">
        <v>91.7</v>
      </c>
      <c r="BD433" s="143">
        <v>92</v>
      </c>
      <c r="BE433" s="143">
        <v>93.5</v>
      </c>
      <c r="BF433" s="143">
        <v>94.8</v>
      </c>
      <c r="BG433" s="143">
        <v>100.9</v>
      </c>
      <c r="BH433" s="143">
        <v>101.8</v>
      </c>
      <c r="BI433" s="143">
        <v>104.2</v>
      </c>
      <c r="BJ433" s="143">
        <v>106.8</v>
      </c>
      <c r="BK433" s="144">
        <v>100.7</v>
      </c>
      <c r="BL433" s="143">
        <v>102</v>
      </c>
      <c r="BM433" s="143">
        <v>102.4</v>
      </c>
      <c r="BN433" s="143">
        <v>99.3</v>
      </c>
      <c r="BO433" s="143">
        <v>106</v>
      </c>
      <c r="BP433" s="143">
        <v>103.5</v>
      </c>
      <c r="BQ433" s="143">
        <v>104</v>
      </c>
      <c r="BR433" s="145">
        <v>100.2</v>
      </c>
      <c r="BS433" s="145">
        <v>103.7</v>
      </c>
      <c r="BT433" s="145">
        <v>103.4</v>
      </c>
      <c r="BU433" s="145">
        <v>104.2</v>
      </c>
      <c r="BV433" s="145">
        <v>105.9</v>
      </c>
      <c r="BW433" s="145">
        <v>111.4</v>
      </c>
      <c r="BX433" s="145">
        <v>111.8</v>
      </c>
      <c r="BY433" s="145">
        <v>113</v>
      </c>
      <c r="BZ433" s="143">
        <v>113</v>
      </c>
      <c r="CA433" s="143">
        <v>112.6</v>
      </c>
      <c r="CB433" s="143">
        <v>113.3</v>
      </c>
      <c r="CC433" s="143">
        <v>115.4</v>
      </c>
      <c r="CD433" s="143">
        <v>118</v>
      </c>
      <c r="CE433" s="143">
        <v>118</v>
      </c>
      <c r="CF433" s="143">
        <v>113</v>
      </c>
      <c r="CG433" s="143">
        <v>110.3</v>
      </c>
      <c r="CH433" s="143">
        <v>112.8</v>
      </c>
      <c r="CI433" s="143">
        <v>112.8</v>
      </c>
      <c r="CJ433" s="146">
        <v>110</v>
      </c>
      <c r="CK433" s="146">
        <v>109.2</v>
      </c>
      <c r="CL433" s="146">
        <v>108</v>
      </c>
      <c r="CM433" s="147">
        <v>104.2</v>
      </c>
      <c r="CN433" s="147">
        <v>102.8</v>
      </c>
      <c r="CO433" s="147">
        <v>103.1</v>
      </c>
      <c r="CP433" s="148">
        <v>103.5</v>
      </c>
      <c r="CQ433" s="149">
        <v>98.9</v>
      </c>
      <c r="CR433" s="149">
        <v>99.7</v>
      </c>
      <c r="CS433" s="149">
        <v>101.2</v>
      </c>
      <c r="CT433" s="149">
        <v>100.1</v>
      </c>
      <c r="CU433" s="150">
        <v>102.9</v>
      </c>
      <c r="CV433" s="150">
        <v>101.8</v>
      </c>
      <c r="CW433" s="150">
        <v>100.3</v>
      </c>
      <c r="CX433" s="150">
        <v>101.1</v>
      </c>
      <c r="CY433" s="150">
        <v>103.3</v>
      </c>
      <c r="CZ433" s="150">
        <v>100.9</v>
      </c>
      <c r="DA433" s="150">
        <v>106.5</v>
      </c>
      <c r="DB433" s="151">
        <v>118.4</v>
      </c>
      <c r="DC433" s="151">
        <v>129.1</v>
      </c>
      <c r="DD433" s="151">
        <v>129.30000000000001</v>
      </c>
      <c r="DE433" s="151">
        <v>121.8</v>
      </c>
      <c r="DF433" s="151">
        <v>132.5</v>
      </c>
      <c r="DG433" s="151">
        <v>142.6</v>
      </c>
      <c r="DH433" s="151">
        <v>140.30000000000001</v>
      </c>
      <c r="DI433" s="151">
        <v>138</v>
      </c>
      <c r="DJ433" s="151">
        <v>143.4</v>
      </c>
      <c r="DK433" s="151">
        <v>146.5</v>
      </c>
      <c r="DL433" s="151">
        <v>156.1</v>
      </c>
      <c r="DM433" s="152">
        <v>157.30000000000001</v>
      </c>
      <c r="DN433" s="152">
        <v>160.30000000000001</v>
      </c>
      <c r="DO433" s="152">
        <v>158</v>
      </c>
      <c r="DP433" s="152">
        <v>148</v>
      </c>
      <c r="DQ433" s="152">
        <v>142.69999999999999</v>
      </c>
      <c r="DR433" s="152">
        <v>154.6</v>
      </c>
      <c r="DS433" s="152">
        <v>160.30000000000001</v>
      </c>
      <c r="DT433" s="152">
        <v>156.80000000000001</v>
      </c>
      <c r="DU433" s="152">
        <v>152.19999999999999</v>
      </c>
      <c r="DV433" s="152">
        <v>152</v>
      </c>
      <c r="DW433" s="152">
        <v>147.9</v>
      </c>
      <c r="DX433" s="152">
        <v>137.4</v>
      </c>
      <c r="DY433" s="152">
        <v>139.4</v>
      </c>
      <c r="DZ433" s="152">
        <v>141</v>
      </c>
      <c r="EA433" s="152">
        <v>136.6</v>
      </c>
      <c r="EB433" s="152">
        <v>134.19999999999999</v>
      </c>
      <c r="EC433" s="152">
        <v>136.30000000000001</v>
      </c>
      <c r="ED433" s="152">
        <v>140.9</v>
      </c>
      <c r="EE433" s="152">
        <v>141.30000000000001</v>
      </c>
      <c r="EF433" s="152">
        <v>139.1</v>
      </c>
      <c r="EG433" s="152">
        <v>138</v>
      </c>
      <c r="EH433" s="152">
        <v>136.6</v>
      </c>
      <c r="EI433" s="152">
        <v>126.8</v>
      </c>
      <c r="EJ433" s="152">
        <v>130.69999999999999</v>
      </c>
      <c r="EK433" s="152">
        <v>135.5</v>
      </c>
      <c r="EL433" s="152">
        <v>134.30000000000001</v>
      </c>
      <c r="EM433" s="152">
        <v>135.9</v>
      </c>
      <c r="EN433" s="152">
        <v>139.69999999999999</v>
      </c>
      <c r="EO433" s="152">
        <v>145.30000000000001</v>
      </c>
      <c r="EP433" s="152">
        <v>147.5</v>
      </c>
      <c r="EQ433" s="152">
        <v>147.69999999999999</v>
      </c>
      <c r="ER433" s="152">
        <v>144.1</v>
      </c>
      <c r="ES433" s="152">
        <v>142.4</v>
      </c>
      <c r="ET433" s="152">
        <v>143.4</v>
      </c>
      <c r="EU433" s="152">
        <v>145.4</v>
      </c>
      <c r="EV433" s="152">
        <v>143.5</v>
      </c>
      <c r="EW433" s="152">
        <v>137.6</v>
      </c>
    </row>
    <row r="434" spans="1:153">
      <c r="A434" s="141" t="s">
        <v>7902</v>
      </c>
      <c r="B434" s="141" t="s">
        <v>7903</v>
      </c>
      <c r="C434" s="142">
        <v>8.695E-2</v>
      </c>
      <c r="D434" s="143">
        <v>101.6</v>
      </c>
      <c r="E434" s="143">
        <v>99.8</v>
      </c>
      <c r="F434" s="143">
        <v>101.8</v>
      </c>
      <c r="G434" s="143">
        <v>101.9</v>
      </c>
      <c r="H434" s="143">
        <v>102.7</v>
      </c>
      <c r="I434" s="143">
        <v>100.6</v>
      </c>
      <c r="J434" s="143">
        <v>99.5</v>
      </c>
      <c r="K434" s="143">
        <v>98.5</v>
      </c>
      <c r="L434" s="143">
        <v>99.3</v>
      </c>
      <c r="M434" s="143">
        <v>100.2</v>
      </c>
      <c r="N434" s="143">
        <v>104.4</v>
      </c>
      <c r="O434" s="143">
        <v>107.3</v>
      </c>
      <c r="P434" s="143">
        <v>106.8</v>
      </c>
      <c r="Q434" s="143">
        <v>104.9</v>
      </c>
      <c r="R434" s="143">
        <v>107.8</v>
      </c>
      <c r="S434" s="143">
        <v>113.8</v>
      </c>
      <c r="T434" s="143">
        <v>117</v>
      </c>
      <c r="U434" s="143">
        <v>119.8</v>
      </c>
      <c r="V434" s="143">
        <v>118.3</v>
      </c>
      <c r="W434" s="143">
        <v>117.6</v>
      </c>
      <c r="X434" s="143">
        <v>116.3</v>
      </c>
      <c r="Y434" s="143">
        <v>116.3</v>
      </c>
      <c r="Z434" s="143">
        <v>116.2</v>
      </c>
      <c r="AA434" s="143">
        <v>116.3</v>
      </c>
      <c r="AB434" s="143">
        <v>114.7</v>
      </c>
      <c r="AC434" s="143">
        <v>114.2</v>
      </c>
      <c r="AD434" s="143">
        <v>115.2</v>
      </c>
      <c r="AE434" s="143">
        <v>117.8</v>
      </c>
      <c r="AF434" s="143">
        <v>117.3</v>
      </c>
      <c r="AG434" s="143">
        <v>116.8</v>
      </c>
      <c r="AH434" s="143">
        <v>117.3</v>
      </c>
      <c r="AI434" s="143">
        <v>113</v>
      </c>
      <c r="AJ434" s="143">
        <v>109.5</v>
      </c>
      <c r="AK434" s="143">
        <v>111.5</v>
      </c>
      <c r="AL434" s="143">
        <v>108.7</v>
      </c>
      <c r="AM434" s="143">
        <v>111.7</v>
      </c>
      <c r="AN434" s="143">
        <v>114.5</v>
      </c>
      <c r="AO434" s="143">
        <v>117.8</v>
      </c>
      <c r="AP434" s="143">
        <v>117.8</v>
      </c>
      <c r="AQ434" s="143">
        <v>118.4</v>
      </c>
      <c r="AR434" s="143">
        <v>115.5</v>
      </c>
      <c r="AS434" s="143">
        <v>110.2</v>
      </c>
      <c r="AT434" s="143">
        <v>110.5</v>
      </c>
      <c r="AU434" s="143">
        <v>108.2</v>
      </c>
      <c r="AV434" s="143">
        <v>106.3</v>
      </c>
      <c r="AW434" s="143">
        <v>105.3</v>
      </c>
      <c r="AX434" s="143">
        <v>102.8</v>
      </c>
      <c r="AY434" s="143">
        <v>105</v>
      </c>
      <c r="AZ434" s="143">
        <v>108.1</v>
      </c>
      <c r="BA434" s="143">
        <v>107.1</v>
      </c>
      <c r="BB434" s="143">
        <v>106.4</v>
      </c>
      <c r="BC434" s="143">
        <v>105</v>
      </c>
      <c r="BD434" s="143">
        <v>103.4</v>
      </c>
      <c r="BE434" s="143">
        <v>105.7</v>
      </c>
      <c r="BF434" s="143">
        <v>104.8</v>
      </c>
      <c r="BG434" s="143">
        <v>105.4</v>
      </c>
      <c r="BH434" s="143">
        <v>104.6</v>
      </c>
      <c r="BI434" s="143">
        <v>105.7</v>
      </c>
      <c r="BJ434" s="143">
        <v>106.2</v>
      </c>
      <c r="BK434" s="144">
        <v>107.9</v>
      </c>
      <c r="BL434" s="143">
        <v>106.1</v>
      </c>
      <c r="BM434" s="143">
        <v>105</v>
      </c>
      <c r="BN434" s="143">
        <v>106.8</v>
      </c>
      <c r="BO434" s="143">
        <v>103.5</v>
      </c>
      <c r="BP434" s="143">
        <v>103.7</v>
      </c>
      <c r="BQ434" s="143">
        <v>106.9</v>
      </c>
      <c r="BR434" s="145">
        <v>107.2</v>
      </c>
      <c r="BS434" s="145">
        <v>106.5</v>
      </c>
      <c r="BT434" s="145">
        <v>107.9</v>
      </c>
      <c r="BU434" s="145">
        <v>109.4</v>
      </c>
      <c r="BV434" s="145">
        <v>113.8</v>
      </c>
      <c r="BW434" s="145">
        <v>114.9</v>
      </c>
      <c r="BX434" s="145">
        <v>111.5</v>
      </c>
      <c r="BY434" s="145">
        <v>112.1</v>
      </c>
      <c r="BZ434" s="143">
        <v>113.8</v>
      </c>
      <c r="CA434" s="143">
        <v>116</v>
      </c>
      <c r="CB434" s="143">
        <v>116.8</v>
      </c>
      <c r="CC434" s="143">
        <v>122.6</v>
      </c>
      <c r="CD434" s="143">
        <v>123.9</v>
      </c>
      <c r="CE434" s="143">
        <v>118.3</v>
      </c>
      <c r="CF434" s="143">
        <v>120.1</v>
      </c>
      <c r="CG434" s="143">
        <v>118</v>
      </c>
      <c r="CH434" s="143">
        <v>119.1</v>
      </c>
      <c r="CI434" s="143">
        <v>120.7</v>
      </c>
      <c r="CJ434" s="146">
        <v>119.2</v>
      </c>
      <c r="CK434" s="146">
        <v>120.7</v>
      </c>
      <c r="CL434" s="146">
        <v>118</v>
      </c>
      <c r="CM434" s="147">
        <v>117.4</v>
      </c>
      <c r="CN434" s="147">
        <v>116.6</v>
      </c>
      <c r="CO434" s="147">
        <v>117.5</v>
      </c>
      <c r="CP434" s="148">
        <v>116.6</v>
      </c>
      <c r="CQ434" s="149">
        <v>116.5</v>
      </c>
      <c r="CR434" s="149">
        <v>116.8</v>
      </c>
      <c r="CS434" s="149">
        <v>115.9</v>
      </c>
      <c r="CT434" s="149">
        <v>117.1</v>
      </c>
      <c r="CU434" s="150">
        <v>117.9</v>
      </c>
      <c r="CV434" s="150">
        <v>116.9</v>
      </c>
      <c r="CW434" s="150">
        <v>115.2</v>
      </c>
      <c r="CX434" s="150">
        <v>108.2</v>
      </c>
      <c r="CY434" s="150">
        <v>110</v>
      </c>
      <c r="CZ434" s="150">
        <v>107.8</v>
      </c>
      <c r="DA434" s="150">
        <v>110.7</v>
      </c>
      <c r="DB434" s="151">
        <v>111.4</v>
      </c>
      <c r="DC434" s="151">
        <v>113.1</v>
      </c>
      <c r="DD434" s="151">
        <v>115</v>
      </c>
      <c r="DE434" s="151">
        <v>117</v>
      </c>
      <c r="DF434" s="151">
        <v>117.8</v>
      </c>
      <c r="DG434" s="151">
        <v>120.7</v>
      </c>
      <c r="DH434" s="151">
        <v>120.3</v>
      </c>
      <c r="DI434" s="151">
        <v>117.9</v>
      </c>
      <c r="DJ434" s="151">
        <v>120.9</v>
      </c>
      <c r="DK434" s="151">
        <v>122.8</v>
      </c>
      <c r="DL434" s="151">
        <v>121.8</v>
      </c>
      <c r="DM434" s="152">
        <v>121.4</v>
      </c>
      <c r="DN434" s="152">
        <v>127.5</v>
      </c>
      <c r="DO434" s="152">
        <v>130.30000000000001</v>
      </c>
      <c r="DP434" s="152">
        <v>126.5</v>
      </c>
      <c r="DQ434" s="152">
        <v>132.5</v>
      </c>
      <c r="DR434" s="152">
        <v>137.4</v>
      </c>
      <c r="DS434" s="152">
        <v>141.5</v>
      </c>
      <c r="DT434" s="152">
        <v>142.69999999999999</v>
      </c>
      <c r="DU434" s="152">
        <v>145.5</v>
      </c>
      <c r="DV434" s="152">
        <v>142.1</v>
      </c>
      <c r="DW434" s="152">
        <v>137.30000000000001</v>
      </c>
      <c r="DX434" s="152">
        <v>132.6</v>
      </c>
      <c r="DY434" s="152">
        <v>132.30000000000001</v>
      </c>
      <c r="DZ434" s="152">
        <v>130.9</v>
      </c>
      <c r="EA434" s="152">
        <v>124.3</v>
      </c>
      <c r="EB434" s="152">
        <v>127.6</v>
      </c>
      <c r="EC434" s="152">
        <v>124.2</v>
      </c>
      <c r="ED434" s="152">
        <v>124.4</v>
      </c>
      <c r="EE434" s="152">
        <v>126.2</v>
      </c>
      <c r="EF434" s="152">
        <v>126.1</v>
      </c>
      <c r="EG434" s="152">
        <v>127.9</v>
      </c>
      <c r="EH434" s="152">
        <v>126.8</v>
      </c>
      <c r="EI434" s="152">
        <v>123.5</v>
      </c>
      <c r="EJ434" s="152">
        <v>127.4</v>
      </c>
      <c r="EK434" s="152">
        <v>125</v>
      </c>
      <c r="EL434" s="152">
        <v>123.8</v>
      </c>
      <c r="EM434" s="152">
        <v>119.9</v>
      </c>
      <c r="EN434" s="152">
        <v>120.2</v>
      </c>
      <c r="EO434" s="152">
        <v>123.1</v>
      </c>
      <c r="EP434" s="152">
        <v>118.7</v>
      </c>
      <c r="EQ434" s="152">
        <v>121.1</v>
      </c>
      <c r="ER434" s="152">
        <v>120.6</v>
      </c>
      <c r="ES434" s="152">
        <v>120.9</v>
      </c>
      <c r="ET434" s="152">
        <v>125.9</v>
      </c>
      <c r="EU434" s="152">
        <v>129.30000000000001</v>
      </c>
      <c r="EV434" s="152">
        <v>132.4</v>
      </c>
      <c r="EW434" s="152">
        <v>133.4</v>
      </c>
    </row>
    <row r="435" spans="1:153">
      <c r="A435" s="141" t="s">
        <v>7904</v>
      </c>
      <c r="B435" s="141" t="s">
        <v>7905</v>
      </c>
      <c r="C435" s="142">
        <v>0.12705</v>
      </c>
      <c r="D435" s="143">
        <v>105.3</v>
      </c>
      <c r="E435" s="143">
        <v>103</v>
      </c>
      <c r="F435" s="143">
        <v>107.7</v>
      </c>
      <c r="G435" s="143">
        <v>106.8</v>
      </c>
      <c r="H435" s="143">
        <v>105.6</v>
      </c>
      <c r="I435" s="143">
        <v>106.4</v>
      </c>
      <c r="J435" s="143">
        <v>106.7</v>
      </c>
      <c r="K435" s="143">
        <v>104.3</v>
      </c>
      <c r="L435" s="143">
        <v>106.1</v>
      </c>
      <c r="M435" s="143">
        <v>107.2</v>
      </c>
      <c r="N435" s="143">
        <v>106.5</v>
      </c>
      <c r="O435" s="143">
        <v>107.7</v>
      </c>
      <c r="P435" s="143">
        <v>110.8</v>
      </c>
      <c r="Q435" s="143">
        <v>112.3</v>
      </c>
      <c r="R435" s="143">
        <v>109.4</v>
      </c>
      <c r="S435" s="143">
        <v>111.3</v>
      </c>
      <c r="T435" s="143">
        <v>110.4</v>
      </c>
      <c r="U435" s="143">
        <v>112.4</v>
      </c>
      <c r="V435" s="143">
        <v>111.4</v>
      </c>
      <c r="W435" s="143">
        <v>109</v>
      </c>
      <c r="X435" s="143">
        <v>107.9</v>
      </c>
      <c r="Y435" s="143">
        <v>109.6</v>
      </c>
      <c r="Z435" s="143">
        <v>108.8</v>
      </c>
      <c r="AA435" s="143">
        <v>110.1</v>
      </c>
      <c r="AB435" s="143">
        <v>110.1</v>
      </c>
      <c r="AC435" s="143">
        <v>111.4</v>
      </c>
      <c r="AD435" s="143">
        <v>112.1</v>
      </c>
      <c r="AE435" s="143">
        <v>110.4</v>
      </c>
      <c r="AF435" s="143">
        <v>111.8</v>
      </c>
      <c r="AG435" s="143">
        <v>112.5</v>
      </c>
      <c r="AH435" s="143">
        <v>112.6</v>
      </c>
      <c r="AI435" s="143">
        <v>110.8</v>
      </c>
      <c r="AJ435" s="143">
        <v>110</v>
      </c>
      <c r="AK435" s="143">
        <v>111.5</v>
      </c>
      <c r="AL435" s="143">
        <v>108</v>
      </c>
      <c r="AM435" s="143">
        <v>106.5</v>
      </c>
      <c r="AN435" s="143">
        <v>106.9</v>
      </c>
      <c r="AO435" s="143">
        <v>105.8</v>
      </c>
      <c r="AP435" s="143">
        <v>107.1</v>
      </c>
      <c r="AQ435" s="143">
        <v>105.8</v>
      </c>
      <c r="AR435" s="143">
        <v>106.3</v>
      </c>
      <c r="AS435" s="143">
        <v>104.5</v>
      </c>
      <c r="AT435" s="143">
        <v>105</v>
      </c>
      <c r="AU435" s="143">
        <v>103.1</v>
      </c>
      <c r="AV435" s="143">
        <v>102.2</v>
      </c>
      <c r="AW435" s="143">
        <v>101.3</v>
      </c>
      <c r="AX435" s="143">
        <v>101.8</v>
      </c>
      <c r="AY435" s="143">
        <v>101.2</v>
      </c>
      <c r="AZ435" s="143">
        <v>99.2</v>
      </c>
      <c r="BA435" s="143">
        <v>99</v>
      </c>
      <c r="BB435" s="143">
        <v>100.4</v>
      </c>
      <c r="BC435" s="143">
        <v>100.7</v>
      </c>
      <c r="BD435" s="143">
        <v>100.6</v>
      </c>
      <c r="BE435" s="143">
        <v>102.1</v>
      </c>
      <c r="BF435" s="143">
        <v>100.4</v>
      </c>
      <c r="BG435" s="143">
        <v>100.2</v>
      </c>
      <c r="BH435" s="143">
        <v>100.3</v>
      </c>
      <c r="BI435" s="143">
        <v>101.2</v>
      </c>
      <c r="BJ435" s="143">
        <v>102.3</v>
      </c>
      <c r="BK435" s="144">
        <v>101.9</v>
      </c>
      <c r="BL435" s="143">
        <v>102.2</v>
      </c>
      <c r="BM435" s="143">
        <v>103.9</v>
      </c>
      <c r="BN435" s="143">
        <v>104.9</v>
      </c>
      <c r="BO435" s="143">
        <v>103.7</v>
      </c>
      <c r="BP435" s="143">
        <v>102.8</v>
      </c>
      <c r="BQ435" s="143">
        <v>102.2</v>
      </c>
      <c r="BR435" s="145">
        <v>103.2</v>
      </c>
      <c r="BS435" s="145">
        <v>102.4</v>
      </c>
      <c r="BT435" s="145">
        <v>103.3</v>
      </c>
      <c r="BU435" s="145">
        <v>103.9</v>
      </c>
      <c r="BV435" s="145">
        <v>104.8</v>
      </c>
      <c r="BW435" s="145">
        <v>104.9</v>
      </c>
      <c r="BX435" s="145">
        <v>105.1</v>
      </c>
      <c r="BY435" s="145">
        <v>106.4</v>
      </c>
      <c r="BZ435" s="143">
        <v>106.6</v>
      </c>
      <c r="CA435" s="143">
        <v>105.2</v>
      </c>
      <c r="CB435" s="143">
        <v>106.1</v>
      </c>
      <c r="CC435" s="143">
        <v>106.4</v>
      </c>
      <c r="CD435" s="143">
        <v>106.9</v>
      </c>
      <c r="CE435" s="143">
        <v>107.6</v>
      </c>
      <c r="CF435" s="143">
        <v>107.3</v>
      </c>
      <c r="CG435" s="143">
        <v>106.9</v>
      </c>
      <c r="CH435" s="143">
        <v>107.5</v>
      </c>
      <c r="CI435" s="143">
        <v>106.5</v>
      </c>
      <c r="CJ435" s="146">
        <v>106.4</v>
      </c>
      <c r="CK435" s="146">
        <v>107.1</v>
      </c>
      <c r="CL435" s="146">
        <v>106.7</v>
      </c>
      <c r="CM435" s="147">
        <v>104.7</v>
      </c>
      <c r="CN435" s="147">
        <v>104.4</v>
      </c>
      <c r="CO435" s="147">
        <v>103.8</v>
      </c>
      <c r="CP435" s="148">
        <v>105.9</v>
      </c>
      <c r="CQ435" s="149">
        <v>105.1</v>
      </c>
      <c r="CR435" s="149">
        <v>106</v>
      </c>
      <c r="CS435" s="149">
        <v>105.8</v>
      </c>
      <c r="CT435" s="149">
        <v>104.5</v>
      </c>
      <c r="CU435" s="150">
        <v>104.4</v>
      </c>
      <c r="CV435" s="150">
        <v>104.5</v>
      </c>
      <c r="CW435" s="150">
        <v>104.9</v>
      </c>
      <c r="CX435" s="150">
        <v>105.5</v>
      </c>
      <c r="CY435" s="150">
        <v>104.4</v>
      </c>
      <c r="CZ435" s="150">
        <v>104.7</v>
      </c>
      <c r="DA435" s="150">
        <v>102.5</v>
      </c>
      <c r="DB435" s="151">
        <v>103.1</v>
      </c>
      <c r="DC435" s="151">
        <v>105.5</v>
      </c>
      <c r="DD435" s="151">
        <v>102</v>
      </c>
      <c r="DE435" s="151">
        <v>104.3</v>
      </c>
      <c r="DF435" s="151">
        <v>105.4</v>
      </c>
      <c r="DG435" s="151">
        <v>107.9</v>
      </c>
      <c r="DH435" s="151">
        <v>110.5</v>
      </c>
      <c r="DI435" s="151">
        <v>110.3</v>
      </c>
      <c r="DJ435" s="151">
        <v>112</v>
      </c>
      <c r="DK435" s="151">
        <v>112.7</v>
      </c>
      <c r="DL435" s="151">
        <v>113.7</v>
      </c>
      <c r="DM435" s="152">
        <v>115</v>
      </c>
      <c r="DN435" s="152">
        <v>119</v>
      </c>
      <c r="DO435" s="152">
        <v>119.8</v>
      </c>
      <c r="DP435" s="152">
        <v>120.5</v>
      </c>
      <c r="DQ435" s="152">
        <v>122.8</v>
      </c>
      <c r="DR435" s="152">
        <v>123.5</v>
      </c>
      <c r="DS435" s="152">
        <v>124.1</v>
      </c>
      <c r="DT435" s="152">
        <v>127.1</v>
      </c>
      <c r="DU435" s="152">
        <v>128</v>
      </c>
      <c r="DV435" s="152">
        <v>129.30000000000001</v>
      </c>
      <c r="DW435" s="152">
        <v>130.30000000000001</v>
      </c>
      <c r="DX435" s="152">
        <v>132.69999999999999</v>
      </c>
      <c r="DY435" s="152">
        <v>131.4</v>
      </c>
      <c r="DZ435" s="152">
        <v>132.4</v>
      </c>
      <c r="EA435" s="152">
        <v>129.9</v>
      </c>
      <c r="EB435" s="152">
        <v>127.4</v>
      </c>
      <c r="EC435" s="152">
        <v>127.7</v>
      </c>
      <c r="ED435" s="152">
        <v>128.30000000000001</v>
      </c>
      <c r="EE435" s="152">
        <v>128.1</v>
      </c>
      <c r="EF435" s="152">
        <v>125.9</v>
      </c>
      <c r="EG435" s="152">
        <v>121.4</v>
      </c>
      <c r="EH435" s="152">
        <v>118.7</v>
      </c>
      <c r="EI435" s="152">
        <v>117.9</v>
      </c>
      <c r="EJ435" s="152">
        <v>116.6</v>
      </c>
      <c r="EK435" s="152">
        <v>120.2</v>
      </c>
      <c r="EL435" s="152">
        <v>120.6</v>
      </c>
      <c r="EM435" s="152">
        <v>118.5</v>
      </c>
      <c r="EN435" s="152">
        <v>118.9</v>
      </c>
      <c r="EO435" s="152">
        <v>119</v>
      </c>
      <c r="EP435" s="152">
        <v>119.1</v>
      </c>
      <c r="EQ435" s="152">
        <v>118.7</v>
      </c>
      <c r="ER435" s="152">
        <v>118.8</v>
      </c>
      <c r="ES435" s="152">
        <v>120</v>
      </c>
      <c r="ET435" s="152">
        <v>119.7</v>
      </c>
      <c r="EU435" s="152">
        <v>119.5</v>
      </c>
      <c r="EV435" s="152">
        <v>119.2</v>
      </c>
      <c r="EW435" s="152">
        <v>119.3</v>
      </c>
    </row>
    <row r="436" spans="1:153">
      <c r="A436" s="141" t="s">
        <v>7906</v>
      </c>
      <c r="B436" s="141" t="s">
        <v>7907</v>
      </c>
      <c r="C436" s="142">
        <v>2.5919999999999999E-2</v>
      </c>
      <c r="D436" s="143">
        <v>98.9</v>
      </c>
      <c r="E436" s="143">
        <v>99.7</v>
      </c>
      <c r="F436" s="143">
        <v>101.3</v>
      </c>
      <c r="G436" s="143">
        <v>101</v>
      </c>
      <c r="H436" s="143">
        <v>100.5</v>
      </c>
      <c r="I436" s="143">
        <v>100.7</v>
      </c>
      <c r="J436" s="143">
        <v>100.6</v>
      </c>
      <c r="K436" s="143">
        <v>99.5</v>
      </c>
      <c r="L436" s="143">
        <v>100.4</v>
      </c>
      <c r="M436" s="143">
        <v>100.9</v>
      </c>
      <c r="N436" s="143">
        <v>102.6</v>
      </c>
      <c r="O436" s="143">
        <v>101.1</v>
      </c>
      <c r="P436" s="143">
        <v>100.2</v>
      </c>
      <c r="Q436" s="143">
        <v>101.6</v>
      </c>
      <c r="R436" s="143">
        <v>104.4</v>
      </c>
      <c r="S436" s="143">
        <v>104.7</v>
      </c>
      <c r="T436" s="143">
        <v>106.9</v>
      </c>
      <c r="U436" s="143">
        <v>110.1</v>
      </c>
      <c r="V436" s="143">
        <v>107.1</v>
      </c>
      <c r="W436" s="143">
        <v>105.7</v>
      </c>
      <c r="X436" s="143">
        <v>107.3</v>
      </c>
      <c r="Y436" s="143">
        <v>106.5</v>
      </c>
      <c r="Z436" s="143">
        <v>105.1</v>
      </c>
      <c r="AA436" s="143">
        <v>108.8</v>
      </c>
      <c r="AB436" s="143">
        <v>109.7</v>
      </c>
      <c r="AC436" s="143">
        <v>110.4</v>
      </c>
      <c r="AD436" s="143">
        <v>111.7</v>
      </c>
      <c r="AE436" s="143">
        <v>110.6</v>
      </c>
      <c r="AF436" s="143">
        <v>110.3</v>
      </c>
      <c r="AG436" s="143">
        <v>117.6</v>
      </c>
      <c r="AH436" s="143">
        <v>110.4</v>
      </c>
      <c r="AI436" s="143">
        <v>110</v>
      </c>
      <c r="AJ436" s="143">
        <v>111.6</v>
      </c>
      <c r="AK436" s="143">
        <v>106.8</v>
      </c>
      <c r="AL436" s="143">
        <v>111.3</v>
      </c>
      <c r="AM436" s="143">
        <v>112.7</v>
      </c>
      <c r="AN436" s="143">
        <v>112.1</v>
      </c>
      <c r="AO436" s="143">
        <v>115.9</v>
      </c>
      <c r="AP436" s="143">
        <v>114.5</v>
      </c>
      <c r="AQ436" s="143">
        <v>112.8</v>
      </c>
      <c r="AR436" s="143">
        <v>111.4</v>
      </c>
      <c r="AS436" s="143">
        <v>114.8</v>
      </c>
      <c r="AT436" s="143">
        <v>113.6</v>
      </c>
      <c r="AU436" s="143">
        <v>115.7</v>
      </c>
      <c r="AV436" s="143">
        <v>114.4</v>
      </c>
      <c r="AW436" s="143">
        <v>114.3</v>
      </c>
      <c r="AX436" s="143">
        <v>114.1</v>
      </c>
      <c r="AY436" s="143">
        <v>112.3</v>
      </c>
      <c r="AZ436" s="143">
        <v>110</v>
      </c>
      <c r="BA436" s="143">
        <v>111.4</v>
      </c>
      <c r="BB436" s="143">
        <v>112.6</v>
      </c>
      <c r="BC436" s="143">
        <v>116.2</v>
      </c>
      <c r="BD436" s="143">
        <v>116.8</v>
      </c>
      <c r="BE436" s="143">
        <v>112</v>
      </c>
      <c r="BF436" s="143">
        <v>113.1</v>
      </c>
      <c r="BG436" s="143">
        <v>115.9</v>
      </c>
      <c r="BH436" s="143">
        <v>114.8</v>
      </c>
      <c r="BI436" s="143">
        <v>111.8</v>
      </c>
      <c r="BJ436" s="143">
        <v>110.7</v>
      </c>
      <c r="BK436" s="144">
        <v>110</v>
      </c>
      <c r="BL436" s="143">
        <v>111.8</v>
      </c>
      <c r="BM436" s="143">
        <v>111.1</v>
      </c>
      <c r="BN436" s="143">
        <v>110</v>
      </c>
      <c r="BO436" s="143">
        <v>111.2</v>
      </c>
      <c r="BP436" s="143">
        <v>111.3</v>
      </c>
      <c r="BQ436" s="143">
        <v>109.7</v>
      </c>
      <c r="BR436" s="145">
        <v>111.7</v>
      </c>
      <c r="BS436" s="145">
        <v>108</v>
      </c>
      <c r="BT436" s="145">
        <v>107.1</v>
      </c>
      <c r="BU436" s="145">
        <v>108.7</v>
      </c>
      <c r="BV436" s="145">
        <v>107.5</v>
      </c>
      <c r="BW436" s="145">
        <v>108.9</v>
      </c>
      <c r="BX436" s="145">
        <v>108.4</v>
      </c>
      <c r="BY436" s="145">
        <v>108.6</v>
      </c>
      <c r="BZ436" s="143">
        <v>111.8</v>
      </c>
      <c r="CA436" s="143">
        <v>110.9</v>
      </c>
      <c r="CB436" s="143">
        <v>111.9</v>
      </c>
      <c r="CC436" s="143">
        <v>113.8</v>
      </c>
      <c r="CD436" s="143">
        <v>112.7</v>
      </c>
      <c r="CE436" s="143">
        <v>113.6</v>
      </c>
      <c r="CF436" s="143">
        <v>112.2</v>
      </c>
      <c r="CG436" s="143">
        <v>111.9</v>
      </c>
      <c r="CH436" s="143">
        <v>112.4</v>
      </c>
      <c r="CI436" s="143">
        <v>112</v>
      </c>
      <c r="CJ436" s="146">
        <v>113.8</v>
      </c>
      <c r="CK436" s="146">
        <v>114.5</v>
      </c>
      <c r="CL436" s="146">
        <v>114.1</v>
      </c>
      <c r="CM436" s="147">
        <v>115.6</v>
      </c>
      <c r="CN436" s="147">
        <v>113.3</v>
      </c>
      <c r="CO436" s="147">
        <v>116</v>
      </c>
      <c r="CP436" s="148">
        <v>113.6</v>
      </c>
      <c r="CQ436" s="149">
        <v>115.2</v>
      </c>
      <c r="CR436" s="149">
        <v>115.6</v>
      </c>
      <c r="CS436" s="149">
        <v>114.8</v>
      </c>
      <c r="CT436" s="149">
        <v>116.2</v>
      </c>
      <c r="CU436" s="150">
        <v>113.8</v>
      </c>
      <c r="CV436" s="150">
        <v>114.3</v>
      </c>
      <c r="CW436" s="150">
        <v>115.2</v>
      </c>
      <c r="CX436" s="150">
        <v>116.9</v>
      </c>
      <c r="CY436" s="150">
        <v>116</v>
      </c>
      <c r="CZ436" s="150">
        <v>115</v>
      </c>
      <c r="DA436" s="150">
        <v>116.9</v>
      </c>
      <c r="DB436" s="151">
        <v>117.3</v>
      </c>
      <c r="DC436" s="151">
        <v>117.8</v>
      </c>
      <c r="DD436" s="151">
        <v>117.2</v>
      </c>
      <c r="DE436" s="151">
        <v>115.1</v>
      </c>
      <c r="DF436" s="151">
        <v>120.7</v>
      </c>
      <c r="DG436" s="151">
        <v>124</v>
      </c>
      <c r="DH436" s="151">
        <v>127</v>
      </c>
      <c r="DI436" s="151">
        <v>128.30000000000001</v>
      </c>
      <c r="DJ436" s="151">
        <v>132</v>
      </c>
      <c r="DK436" s="151">
        <v>125.9</v>
      </c>
      <c r="DL436" s="151">
        <v>129.9</v>
      </c>
      <c r="DM436" s="152">
        <v>128.30000000000001</v>
      </c>
      <c r="DN436" s="152">
        <v>132.69999999999999</v>
      </c>
      <c r="DO436" s="152">
        <v>134.5</v>
      </c>
      <c r="DP436" s="152">
        <v>133.80000000000001</v>
      </c>
      <c r="DQ436" s="152">
        <v>137.6</v>
      </c>
      <c r="DR436" s="152">
        <v>139.1</v>
      </c>
      <c r="DS436" s="152">
        <v>142.5</v>
      </c>
      <c r="DT436" s="152">
        <v>144.69999999999999</v>
      </c>
      <c r="DU436" s="152">
        <v>143.19999999999999</v>
      </c>
      <c r="DV436" s="152">
        <v>140.5</v>
      </c>
      <c r="DW436" s="152">
        <v>139.6</v>
      </c>
      <c r="DX436" s="152">
        <v>137.80000000000001</v>
      </c>
      <c r="DY436" s="152">
        <v>136.19999999999999</v>
      </c>
      <c r="DZ436" s="152">
        <v>135.1</v>
      </c>
      <c r="EA436" s="152">
        <v>135.69999999999999</v>
      </c>
      <c r="EB436" s="152">
        <v>136</v>
      </c>
      <c r="EC436" s="152">
        <v>136.80000000000001</v>
      </c>
      <c r="ED436" s="152">
        <v>139.69999999999999</v>
      </c>
      <c r="EE436" s="152">
        <v>138.30000000000001</v>
      </c>
      <c r="EF436" s="152">
        <v>136.1</v>
      </c>
      <c r="EG436" s="152">
        <v>134.80000000000001</v>
      </c>
      <c r="EH436" s="152">
        <v>134.19999999999999</v>
      </c>
      <c r="EI436" s="152">
        <v>134</v>
      </c>
      <c r="EJ436" s="152">
        <v>133.69999999999999</v>
      </c>
      <c r="EK436" s="152">
        <v>134.19999999999999</v>
      </c>
      <c r="EL436" s="152">
        <v>134.9</v>
      </c>
      <c r="EM436" s="152">
        <v>133.6</v>
      </c>
      <c r="EN436" s="152">
        <v>133.19999999999999</v>
      </c>
      <c r="EO436" s="152">
        <v>133.19999999999999</v>
      </c>
      <c r="EP436" s="152">
        <v>135.69999999999999</v>
      </c>
      <c r="EQ436" s="152">
        <v>137.4</v>
      </c>
      <c r="ER436" s="152">
        <v>137.1</v>
      </c>
      <c r="ES436" s="152">
        <v>139.6</v>
      </c>
      <c r="ET436" s="152">
        <v>143.69999999999999</v>
      </c>
      <c r="EU436" s="152">
        <v>141.5</v>
      </c>
      <c r="EV436" s="152">
        <v>140.5</v>
      </c>
      <c r="EW436" s="152">
        <v>138.80000000000001</v>
      </c>
    </row>
    <row r="437" spans="1:153">
      <c r="A437" s="141" t="s">
        <v>7908</v>
      </c>
      <c r="B437" s="141" t="s">
        <v>7909</v>
      </c>
      <c r="C437" s="142">
        <v>2.0080000000000001E-2</v>
      </c>
      <c r="D437" s="143">
        <v>110.9</v>
      </c>
      <c r="E437" s="143">
        <v>114.6</v>
      </c>
      <c r="F437" s="143">
        <v>115.5</v>
      </c>
      <c r="G437" s="143">
        <v>118.4</v>
      </c>
      <c r="H437" s="143">
        <v>116.7</v>
      </c>
      <c r="I437" s="143">
        <v>116.8</v>
      </c>
      <c r="J437" s="143">
        <v>118.5</v>
      </c>
      <c r="K437" s="143">
        <v>120.4</v>
      </c>
      <c r="L437" s="143">
        <v>118</v>
      </c>
      <c r="M437" s="143">
        <v>122.9</v>
      </c>
      <c r="N437" s="143">
        <v>123.3</v>
      </c>
      <c r="O437" s="143">
        <v>124</v>
      </c>
      <c r="P437" s="143">
        <v>126.8</v>
      </c>
      <c r="Q437" s="143">
        <v>127.2</v>
      </c>
      <c r="R437" s="143">
        <v>127.9</v>
      </c>
      <c r="S437" s="143">
        <v>128.30000000000001</v>
      </c>
      <c r="T437" s="143">
        <v>130.9</v>
      </c>
      <c r="U437" s="143">
        <v>131.5</v>
      </c>
      <c r="V437" s="143">
        <v>133.9</v>
      </c>
      <c r="W437" s="143">
        <v>135.30000000000001</v>
      </c>
      <c r="X437" s="143">
        <v>138.19999999999999</v>
      </c>
      <c r="Y437" s="143">
        <v>137.80000000000001</v>
      </c>
      <c r="Z437" s="143">
        <v>138.9</v>
      </c>
      <c r="AA437" s="143">
        <v>138.9</v>
      </c>
      <c r="AB437" s="143">
        <v>141.69999999999999</v>
      </c>
      <c r="AC437" s="143">
        <v>141.6</v>
      </c>
      <c r="AD437" s="143">
        <v>144.80000000000001</v>
      </c>
      <c r="AE437" s="143">
        <v>146.4</v>
      </c>
      <c r="AF437" s="143">
        <v>145</v>
      </c>
      <c r="AG437" s="143">
        <v>144.6</v>
      </c>
      <c r="AH437" s="143">
        <v>144.19999999999999</v>
      </c>
      <c r="AI437" s="143">
        <v>145.1</v>
      </c>
      <c r="AJ437" s="143">
        <v>144.9</v>
      </c>
      <c r="AK437" s="143">
        <v>144.30000000000001</v>
      </c>
      <c r="AL437" s="143">
        <v>142.80000000000001</v>
      </c>
      <c r="AM437" s="143">
        <v>144.80000000000001</v>
      </c>
      <c r="AN437" s="143">
        <v>141.6</v>
      </c>
      <c r="AO437" s="143">
        <v>139.5</v>
      </c>
      <c r="AP437" s="143">
        <v>140.5</v>
      </c>
      <c r="AQ437" s="143">
        <v>139.6</v>
      </c>
      <c r="AR437" s="143">
        <v>143.19999999999999</v>
      </c>
      <c r="AS437" s="143">
        <v>142.5</v>
      </c>
      <c r="AT437" s="143">
        <v>141.19999999999999</v>
      </c>
      <c r="AU437" s="143">
        <v>137.9</v>
      </c>
      <c r="AV437" s="143">
        <v>138</v>
      </c>
      <c r="AW437" s="143">
        <v>137</v>
      </c>
      <c r="AX437" s="143">
        <v>136.19999999999999</v>
      </c>
      <c r="AY437" s="143">
        <v>136.80000000000001</v>
      </c>
      <c r="AZ437" s="143">
        <v>132.9</v>
      </c>
      <c r="BA437" s="143">
        <v>139.80000000000001</v>
      </c>
      <c r="BB437" s="143">
        <v>134.1</v>
      </c>
      <c r="BC437" s="143">
        <v>136.1</v>
      </c>
      <c r="BD437" s="143">
        <v>136.6</v>
      </c>
      <c r="BE437" s="143">
        <v>131.9</v>
      </c>
      <c r="BF437" s="143">
        <v>133.80000000000001</v>
      </c>
      <c r="BG437" s="143">
        <v>123.4</v>
      </c>
      <c r="BH437" s="143">
        <v>132.69999999999999</v>
      </c>
      <c r="BI437" s="143">
        <v>133.1</v>
      </c>
      <c r="BJ437" s="143">
        <v>136.19999999999999</v>
      </c>
      <c r="BK437" s="144">
        <v>129.19999999999999</v>
      </c>
      <c r="BL437" s="143">
        <v>128.6</v>
      </c>
      <c r="BM437" s="143">
        <v>126.8</v>
      </c>
      <c r="BN437" s="143">
        <v>130.1</v>
      </c>
      <c r="BO437" s="143">
        <v>132</v>
      </c>
      <c r="BP437" s="143">
        <v>133.4</v>
      </c>
      <c r="BQ437" s="143">
        <v>128.80000000000001</v>
      </c>
      <c r="BR437" s="145">
        <v>129.30000000000001</v>
      </c>
      <c r="BS437" s="145">
        <v>125.4</v>
      </c>
      <c r="BT437" s="145">
        <v>124.9</v>
      </c>
      <c r="BU437" s="145">
        <v>124.4</v>
      </c>
      <c r="BV437" s="145">
        <v>122.3</v>
      </c>
      <c r="BW437" s="145">
        <v>128</v>
      </c>
      <c r="BX437" s="145">
        <v>127.3</v>
      </c>
      <c r="BY437" s="145">
        <v>131.1</v>
      </c>
      <c r="BZ437" s="143">
        <v>131.1</v>
      </c>
      <c r="CA437" s="143">
        <v>128.1</v>
      </c>
      <c r="CB437" s="143">
        <v>125.1</v>
      </c>
      <c r="CC437" s="143">
        <v>119.6</v>
      </c>
      <c r="CD437" s="143">
        <v>128.30000000000001</v>
      </c>
      <c r="CE437" s="143">
        <v>128.69999999999999</v>
      </c>
      <c r="CF437" s="143">
        <v>129.6</v>
      </c>
      <c r="CG437" s="143">
        <v>129.80000000000001</v>
      </c>
      <c r="CH437" s="143">
        <v>129.80000000000001</v>
      </c>
      <c r="CI437" s="143">
        <v>127.2</v>
      </c>
      <c r="CJ437" s="146">
        <v>129.19999999999999</v>
      </c>
      <c r="CK437" s="146">
        <v>127.8</v>
      </c>
      <c r="CL437" s="146">
        <v>127.7</v>
      </c>
      <c r="CM437" s="147">
        <v>125.3</v>
      </c>
      <c r="CN437" s="147">
        <v>125.7</v>
      </c>
      <c r="CO437" s="147">
        <v>122.9</v>
      </c>
      <c r="CP437" s="148">
        <v>130</v>
      </c>
      <c r="CQ437" s="149">
        <v>140.1</v>
      </c>
      <c r="CR437" s="149">
        <v>139.9</v>
      </c>
      <c r="CS437" s="149">
        <v>138.1</v>
      </c>
      <c r="CT437" s="149">
        <v>139.1</v>
      </c>
      <c r="CU437" s="150">
        <v>139.69999999999999</v>
      </c>
      <c r="CV437" s="150">
        <v>142.4</v>
      </c>
      <c r="CW437" s="150">
        <v>144.30000000000001</v>
      </c>
      <c r="CX437" s="150">
        <v>135.5</v>
      </c>
      <c r="CY437" s="150">
        <v>140.6</v>
      </c>
      <c r="CZ437" s="150">
        <v>144.19999999999999</v>
      </c>
      <c r="DA437" s="150">
        <v>144.9</v>
      </c>
      <c r="DB437" s="151">
        <v>147.69999999999999</v>
      </c>
      <c r="DC437" s="151">
        <v>152</v>
      </c>
      <c r="DD437" s="151">
        <v>149.1</v>
      </c>
      <c r="DE437" s="151">
        <v>150.6</v>
      </c>
      <c r="DF437" s="151">
        <v>154.19999999999999</v>
      </c>
      <c r="DG437" s="151">
        <v>149.80000000000001</v>
      </c>
      <c r="DH437" s="151">
        <v>159.1</v>
      </c>
      <c r="DI437" s="151">
        <v>151.30000000000001</v>
      </c>
      <c r="DJ437" s="151">
        <v>160</v>
      </c>
      <c r="DK437" s="151">
        <v>161.69999999999999</v>
      </c>
      <c r="DL437" s="151">
        <v>164.8</v>
      </c>
      <c r="DM437" s="152">
        <v>162.80000000000001</v>
      </c>
      <c r="DN437" s="152">
        <v>162.19999999999999</v>
      </c>
      <c r="DO437" s="152">
        <v>163.6</v>
      </c>
      <c r="DP437" s="152">
        <v>164.5</v>
      </c>
      <c r="DQ437" s="152">
        <v>153.19999999999999</v>
      </c>
      <c r="DR437" s="152">
        <v>153.5</v>
      </c>
      <c r="DS437" s="152">
        <v>152.4</v>
      </c>
      <c r="DT437" s="152">
        <v>151</v>
      </c>
      <c r="DU437" s="152">
        <v>152.4</v>
      </c>
      <c r="DV437" s="152">
        <v>153</v>
      </c>
      <c r="DW437" s="152">
        <v>154.1</v>
      </c>
      <c r="DX437" s="152">
        <v>155</v>
      </c>
      <c r="DY437" s="152">
        <v>155.9</v>
      </c>
      <c r="DZ437" s="152">
        <v>157.9</v>
      </c>
      <c r="EA437" s="152">
        <v>159.19999999999999</v>
      </c>
      <c r="EB437" s="152">
        <v>161.5</v>
      </c>
      <c r="EC437" s="152">
        <v>162.1</v>
      </c>
      <c r="ED437" s="152">
        <v>163.69999999999999</v>
      </c>
      <c r="EE437" s="152">
        <v>163.9</v>
      </c>
      <c r="EF437" s="152">
        <v>164</v>
      </c>
      <c r="EG437" s="152">
        <v>163.5</v>
      </c>
      <c r="EH437" s="152">
        <v>162.69999999999999</v>
      </c>
      <c r="EI437" s="152">
        <v>163.30000000000001</v>
      </c>
      <c r="EJ437" s="152">
        <v>166.4</v>
      </c>
      <c r="EK437" s="152">
        <v>165.9</v>
      </c>
      <c r="EL437" s="152">
        <v>164.6</v>
      </c>
      <c r="EM437" s="152">
        <v>163.9</v>
      </c>
      <c r="EN437" s="152">
        <v>165.5</v>
      </c>
      <c r="EO437" s="152">
        <v>160.6</v>
      </c>
      <c r="EP437" s="152">
        <v>161.69999999999999</v>
      </c>
      <c r="EQ437" s="152">
        <v>162.9</v>
      </c>
      <c r="ER437" s="152">
        <v>162.9</v>
      </c>
      <c r="ES437" s="152">
        <v>164.2</v>
      </c>
      <c r="ET437" s="152">
        <v>163</v>
      </c>
      <c r="EU437" s="152">
        <v>164.4</v>
      </c>
      <c r="EV437" s="152">
        <v>162</v>
      </c>
      <c r="EW437" s="152">
        <v>159.5</v>
      </c>
    </row>
    <row r="438" spans="1:153">
      <c r="A438" s="141" t="s">
        <v>7910</v>
      </c>
      <c r="B438" s="141" t="s">
        <v>7911</v>
      </c>
      <c r="C438" s="142">
        <v>3.517E-2</v>
      </c>
      <c r="D438" s="143">
        <v>99.3</v>
      </c>
      <c r="E438" s="143">
        <v>100.6</v>
      </c>
      <c r="F438" s="143">
        <v>103.4</v>
      </c>
      <c r="G438" s="143">
        <v>105.4</v>
      </c>
      <c r="H438" s="143">
        <v>106</v>
      </c>
      <c r="I438" s="143">
        <v>103.6</v>
      </c>
      <c r="J438" s="143">
        <v>105.7</v>
      </c>
      <c r="K438" s="143">
        <v>107.1</v>
      </c>
      <c r="L438" s="143">
        <v>106.8</v>
      </c>
      <c r="M438" s="143">
        <v>106.1</v>
      </c>
      <c r="N438" s="143">
        <v>106.1</v>
      </c>
      <c r="O438" s="143">
        <v>107.4</v>
      </c>
      <c r="P438" s="143">
        <v>108.1</v>
      </c>
      <c r="Q438" s="143">
        <v>108</v>
      </c>
      <c r="R438" s="143">
        <v>108.3</v>
      </c>
      <c r="S438" s="143">
        <v>109.5</v>
      </c>
      <c r="T438" s="143">
        <v>110.1</v>
      </c>
      <c r="U438" s="143">
        <v>111.4</v>
      </c>
      <c r="V438" s="143">
        <v>111.1</v>
      </c>
      <c r="W438" s="143">
        <v>112.9</v>
      </c>
      <c r="X438" s="143">
        <v>114.1</v>
      </c>
      <c r="Y438" s="143">
        <v>113.5</v>
      </c>
      <c r="Z438" s="143">
        <v>113</v>
      </c>
      <c r="AA438" s="143">
        <v>112.3</v>
      </c>
      <c r="AB438" s="143">
        <v>113</v>
      </c>
      <c r="AC438" s="143">
        <v>110.3</v>
      </c>
      <c r="AD438" s="143">
        <v>109.1</v>
      </c>
      <c r="AE438" s="143">
        <v>107.2</v>
      </c>
      <c r="AF438" s="143">
        <v>105.1</v>
      </c>
      <c r="AG438" s="143">
        <v>104.8</v>
      </c>
      <c r="AH438" s="143">
        <v>103</v>
      </c>
      <c r="AI438" s="143">
        <v>102.3</v>
      </c>
      <c r="AJ438" s="143">
        <v>101.4</v>
      </c>
      <c r="AK438" s="143">
        <v>101.9</v>
      </c>
      <c r="AL438" s="143">
        <v>100.6</v>
      </c>
      <c r="AM438" s="143">
        <v>98</v>
      </c>
      <c r="AN438" s="143">
        <v>98.8</v>
      </c>
      <c r="AO438" s="143">
        <v>99.5</v>
      </c>
      <c r="AP438" s="143">
        <v>99.3</v>
      </c>
      <c r="AQ438" s="143">
        <v>98.7</v>
      </c>
      <c r="AR438" s="143">
        <v>100.3</v>
      </c>
      <c r="AS438" s="143">
        <v>100.7</v>
      </c>
      <c r="AT438" s="143">
        <v>97.3</v>
      </c>
      <c r="AU438" s="143">
        <v>97.1</v>
      </c>
      <c r="AV438" s="143">
        <v>97.2</v>
      </c>
      <c r="AW438" s="143">
        <v>96.9</v>
      </c>
      <c r="AX438" s="143">
        <v>97.6</v>
      </c>
      <c r="AY438" s="143">
        <v>97.8</v>
      </c>
      <c r="AZ438" s="143">
        <v>100.7</v>
      </c>
      <c r="BA438" s="143">
        <v>102</v>
      </c>
      <c r="BB438" s="143">
        <v>102.1</v>
      </c>
      <c r="BC438" s="143">
        <v>103.8</v>
      </c>
      <c r="BD438" s="143">
        <v>104.2</v>
      </c>
      <c r="BE438" s="143">
        <v>104.6</v>
      </c>
      <c r="BF438" s="143">
        <v>104.8</v>
      </c>
      <c r="BG438" s="143">
        <v>104.7</v>
      </c>
      <c r="BH438" s="143">
        <v>103.1</v>
      </c>
      <c r="BI438" s="143">
        <v>103</v>
      </c>
      <c r="BJ438" s="143">
        <v>106.5</v>
      </c>
      <c r="BK438" s="144">
        <v>107.4</v>
      </c>
      <c r="BL438" s="143">
        <v>113.9</v>
      </c>
      <c r="BM438" s="143">
        <v>114.1</v>
      </c>
      <c r="BN438" s="143">
        <v>115.8</v>
      </c>
      <c r="BO438" s="143">
        <v>115.5</v>
      </c>
      <c r="BP438" s="143">
        <v>115</v>
      </c>
      <c r="BQ438" s="143">
        <v>115</v>
      </c>
      <c r="BR438" s="145">
        <v>114</v>
      </c>
      <c r="BS438" s="145">
        <v>114.9</v>
      </c>
      <c r="BT438" s="145">
        <v>122</v>
      </c>
      <c r="BU438" s="145">
        <v>127.1</v>
      </c>
      <c r="BV438" s="145">
        <v>145.5</v>
      </c>
      <c r="BW438" s="145">
        <v>158.5</v>
      </c>
      <c r="BX438" s="145">
        <v>142.19999999999999</v>
      </c>
      <c r="BY438" s="145">
        <v>150.9</v>
      </c>
      <c r="BZ438" s="143">
        <v>160.80000000000001</v>
      </c>
      <c r="CA438" s="143">
        <v>168.7</v>
      </c>
      <c r="CB438" s="143">
        <v>170.2</v>
      </c>
      <c r="CC438" s="143">
        <v>165.7</v>
      </c>
      <c r="CD438" s="143">
        <v>159.4</v>
      </c>
      <c r="CE438" s="143">
        <v>149</v>
      </c>
      <c r="CF438" s="143">
        <v>143</v>
      </c>
      <c r="CG438" s="143">
        <v>128</v>
      </c>
      <c r="CH438" s="143">
        <v>117.6</v>
      </c>
      <c r="CI438" s="143">
        <v>115.5</v>
      </c>
      <c r="CJ438" s="146">
        <v>112.6</v>
      </c>
      <c r="CK438" s="146">
        <v>110.3</v>
      </c>
      <c r="CL438" s="146">
        <v>110.3</v>
      </c>
      <c r="CM438" s="147">
        <v>105.3</v>
      </c>
      <c r="CN438" s="147">
        <v>104.5</v>
      </c>
      <c r="CO438" s="147">
        <v>99.2</v>
      </c>
      <c r="CP438" s="148">
        <v>101.1</v>
      </c>
      <c r="CQ438" s="149">
        <v>109.3</v>
      </c>
      <c r="CR438" s="149">
        <v>111.4</v>
      </c>
      <c r="CS438" s="149">
        <v>117.2</v>
      </c>
      <c r="CT438" s="149">
        <v>121.3</v>
      </c>
      <c r="CU438" s="150">
        <v>129.4</v>
      </c>
      <c r="CV438" s="150">
        <v>123</v>
      </c>
      <c r="CW438" s="150">
        <v>119.3</v>
      </c>
      <c r="CX438" s="150">
        <v>113.4</v>
      </c>
      <c r="CY438" s="150">
        <v>110.4</v>
      </c>
      <c r="CZ438" s="150">
        <v>102.2</v>
      </c>
      <c r="DA438" s="150">
        <v>101.7</v>
      </c>
      <c r="DB438" s="151">
        <v>99.4</v>
      </c>
      <c r="DC438" s="151">
        <v>98.9</v>
      </c>
      <c r="DD438" s="151">
        <v>98.5</v>
      </c>
      <c r="DE438" s="151">
        <v>96.7</v>
      </c>
      <c r="DF438" s="151">
        <v>96.6</v>
      </c>
      <c r="DG438" s="151">
        <v>98</v>
      </c>
      <c r="DH438" s="151">
        <v>109.5</v>
      </c>
      <c r="DI438" s="151">
        <v>121.6</v>
      </c>
      <c r="DJ438" s="151">
        <v>113.8</v>
      </c>
      <c r="DK438" s="151">
        <v>108</v>
      </c>
      <c r="DL438" s="151">
        <v>105.4</v>
      </c>
      <c r="DM438" s="152">
        <v>110.2</v>
      </c>
      <c r="DN438" s="152">
        <v>113.7</v>
      </c>
      <c r="DO438" s="152">
        <v>120.5</v>
      </c>
      <c r="DP438" s="152">
        <v>114.3</v>
      </c>
      <c r="DQ438" s="152">
        <v>107.7</v>
      </c>
      <c r="DR438" s="152">
        <v>104.9</v>
      </c>
      <c r="DS438" s="152">
        <v>109.4</v>
      </c>
      <c r="DT438" s="152">
        <v>115.4</v>
      </c>
      <c r="DU438" s="152">
        <v>117.2</v>
      </c>
      <c r="DV438" s="152">
        <v>114.8</v>
      </c>
      <c r="DW438" s="152">
        <v>113.9</v>
      </c>
      <c r="DX438" s="152">
        <v>112.8</v>
      </c>
      <c r="DY438" s="152">
        <v>120.2</v>
      </c>
      <c r="DZ438" s="152">
        <v>128.80000000000001</v>
      </c>
      <c r="EA438" s="152">
        <v>135.9</v>
      </c>
      <c r="EB438" s="152">
        <v>124.6</v>
      </c>
      <c r="EC438" s="152">
        <v>116.7</v>
      </c>
      <c r="ED438" s="152">
        <v>113.8</v>
      </c>
      <c r="EE438" s="152">
        <v>113.9</v>
      </c>
      <c r="EF438" s="152">
        <v>107.7</v>
      </c>
      <c r="EG438" s="152">
        <v>105.3</v>
      </c>
      <c r="EH438" s="152">
        <v>107.1</v>
      </c>
      <c r="EI438" s="152">
        <v>105.7</v>
      </c>
      <c r="EJ438" s="152">
        <v>107.6</v>
      </c>
      <c r="EK438" s="152">
        <v>106.9</v>
      </c>
      <c r="EL438" s="152">
        <v>108.6</v>
      </c>
      <c r="EM438" s="152">
        <v>106.2</v>
      </c>
      <c r="EN438" s="152">
        <v>102.3</v>
      </c>
      <c r="EO438" s="152">
        <v>100.9</v>
      </c>
      <c r="EP438" s="152">
        <v>100.8</v>
      </c>
      <c r="EQ438" s="152">
        <v>101.9</v>
      </c>
      <c r="ER438" s="152">
        <v>102.3</v>
      </c>
      <c r="ES438" s="152">
        <v>100.1</v>
      </c>
      <c r="ET438" s="152">
        <v>102</v>
      </c>
      <c r="EU438" s="152">
        <v>101.6</v>
      </c>
      <c r="EV438" s="152">
        <v>103.3</v>
      </c>
      <c r="EW438" s="152">
        <v>103.8</v>
      </c>
    </row>
    <row r="439" spans="1:153">
      <c r="A439" s="141" t="s">
        <v>7912</v>
      </c>
      <c r="B439" s="141" t="s">
        <v>7913</v>
      </c>
      <c r="C439" s="142">
        <v>9.0370000000000006E-2</v>
      </c>
      <c r="D439" s="143">
        <v>103.5</v>
      </c>
      <c r="E439" s="143">
        <v>103.2</v>
      </c>
      <c r="F439" s="143">
        <v>100.3</v>
      </c>
      <c r="G439" s="143">
        <v>101.5</v>
      </c>
      <c r="H439" s="143">
        <v>102.7</v>
      </c>
      <c r="I439" s="143">
        <v>102.6</v>
      </c>
      <c r="J439" s="143">
        <v>98.3</v>
      </c>
      <c r="K439" s="143">
        <v>96.8</v>
      </c>
      <c r="L439" s="143">
        <v>94.9</v>
      </c>
      <c r="M439" s="143">
        <v>102.9</v>
      </c>
      <c r="N439" s="143">
        <v>98.8</v>
      </c>
      <c r="O439" s="143">
        <v>101</v>
      </c>
      <c r="P439" s="143">
        <v>103.6</v>
      </c>
      <c r="Q439" s="143">
        <v>100.6</v>
      </c>
      <c r="R439" s="143">
        <v>103.6</v>
      </c>
      <c r="S439" s="143">
        <v>104.3</v>
      </c>
      <c r="T439" s="143">
        <v>105</v>
      </c>
      <c r="U439" s="143">
        <v>105.8</v>
      </c>
      <c r="V439" s="143">
        <v>106.3</v>
      </c>
      <c r="W439" s="143">
        <v>108.1</v>
      </c>
      <c r="X439" s="143">
        <v>106.9</v>
      </c>
      <c r="Y439" s="143">
        <v>110.8</v>
      </c>
      <c r="Z439" s="143">
        <v>112.1</v>
      </c>
      <c r="AA439" s="143">
        <v>108.7</v>
      </c>
      <c r="AB439" s="143">
        <v>109.2</v>
      </c>
      <c r="AC439" s="143">
        <v>113</v>
      </c>
      <c r="AD439" s="143">
        <v>107.7</v>
      </c>
      <c r="AE439" s="143">
        <v>108.7</v>
      </c>
      <c r="AF439" s="143">
        <v>101.3</v>
      </c>
      <c r="AG439" s="143">
        <v>104.3</v>
      </c>
      <c r="AH439" s="143">
        <v>102.3</v>
      </c>
      <c r="AI439" s="143">
        <v>105.8</v>
      </c>
      <c r="AJ439" s="143">
        <v>101.9</v>
      </c>
      <c r="AK439" s="143">
        <v>107.7</v>
      </c>
      <c r="AL439" s="143">
        <v>103.3</v>
      </c>
      <c r="AM439" s="143">
        <v>105</v>
      </c>
      <c r="AN439" s="143">
        <v>110.8</v>
      </c>
      <c r="AO439" s="143">
        <v>102</v>
      </c>
      <c r="AP439" s="143">
        <v>109.9</v>
      </c>
      <c r="AQ439" s="143">
        <v>97.3</v>
      </c>
      <c r="AR439" s="143">
        <v>98.9</v>
      </c>
      <c r="AS439" s="143">
        <v>100.1</v>
      </c>
      <c r="AT439" s="143">
        <v>103.6</v>
      </c>
      <c r="AU439" s="143">
        <v>103.8</v>
      </c>
      <c r="AV439" s="143">
        <v>104.3</v>
      </c>
      <c r="AW439" s="143">
        <v>99.9</v>
      </c>
      <c r="AX439" s="143">
        <v>99.7</v>
      </c>
      <c r="AY439" s="143">
        <v>100.8</v>
      </c>
      <c r="AZ439" s="143">
        <v>99.7</v>
      </c>
      <c r="BA439" s="143">
        <v>100.2</v>
      </c>
      <c r="BB439" s="143">
        <v>100.1</v>
      </c>
      <c r="BC439" s="143">
        <v>101.3</v>
      </c>
      <c r="BD439" s="143">
        <v>102.4</v>
      </c>
      <c r="BE439" s="143">
        <v>100.9</v>
      </c>
      <c r="BF439" s="143">
        <v>101.4</v>
      </c>
      <c r="BG439" s="143">
        <v>100</v>
      </c>
      <c r="BH439" s="143">
        <v>100.4</v>
      </c>
      <c r="BI439" s="143">
        <v>99.8</v>
      </c>
      <c r="BJ439" s="143">
        <v>100</v>
      </c>
      <c r="BK439" s="144">
        <v>99.9</v>
      </c>
      <c r="BL439" s="143">
        <v>99.9</v>
      </c>
      <c r="BM439" s="143">
        <v>104.5</v>
      </c>
      <c r="BN439" s="143">
        <v>105.1</v>
      </c>
      <c r="BO439" s="143">
        <v>99.9</v>
      </c>
      <c r="BP439" s="143">
        <v>99.5</v>
      </c>
      <c r="BQ439" s="143">
        <v>107.7</v>
      </c>
      <c r="BR439" s="145">
        <v>106.9</v>
      </c>
      <c r="BS439" s="145">
        <v>107.1</v>
      </c>
      <c r="BT439" s="145">
        <v>108.8</v>
      </c>
      <c r="BU439" s="145">
        <v>111.4</v>
      </c>
      <c r="BV439" s="145">
        <v>111.1</v>
      </c>
      <c r="BW439" s="145">
        <v>111</v>
      </c>
      <c r="BX439" s="145">
        <v>111.4</v>
      </c>
      <c r="BY439" s="145">
        <v>111.6</v>
      </c>
      <c r="BZ439" s="143">
        <v>112</v>
      </c>
      <c r="CA439" s="143">
        <v>113.2</v>
      </c>
      <c r="CB439" s="143">
        <v>115.5</v>
      </c>
      <c r="CC439" s="143">
        <v>115.7</v>
      </c>
      <c r="CD439" s="143">
        <v>117.9</v>
      </c>
      <c r="CE439" s="143">
        <v>117.9</v>
      </c>
      <c r="CF439" s="143">
        <v>115.9</v>
      </c>
      <c r="CG439" s="143">
        <v>116</v>
      </c>
      <c r="CH439" s="143">
        <v>116</v>
      </c>
      <c r="CI439" s="143">
        <v>116</v>
      </c>
      <c r="CJ439" s="146">
        <v>117.1</v>
      </c>
      <c r="CK439" s="146">
        <v>117.9</v>
      </c>
      <c r="CL439" s="146">
        <v>117.9</v>
      </c>
      <c r="CM439" s="147">
        <v>117.5</v>
      </c>
      <c r="CN439" s="147">
        <v>118</v>
      </c>
      <c r="CO439" s="147">
        <v>118.1</v>
      </c>
      <c r="CP439" s="148">
        <v>117.4</v>
      </c>
      <c r="CQ439" s="149">
        <v>117.8</v>
      </c>
      <c r="CR439" s="149">
        <v>118.2</v>
      </c>
      <c r="CS439" s="149">
        <v>115.9</v>
      </c>
      <c r="CT439" s="149">
        <v>115.9</v>
      </c>
      <c r="CU439" s="150">
        <v>115.4</v>
      </c>
      <c r="CV439" s="150">
        <v>114.8</v>
      </c>
      <c r="CW439" s="150">
        <v>114.9</v>
      </c>
      <c r="CX439" s="150">
        <v>114.9</v>
      </c>
      <c r="CY439" s="150">
        <v>114.9</v>
      </c>
      <c r="CZ439" s="150">
        <v>114.8</v>
      </c>
      <c r="DA439" s="150">
        <v>114.4</v>
      </c>
      <c r="DB439" s="151">
        <v>114.2</v>
      </c>
      <c r="DC439" s="151">
        <v>115.5</v>
      </c>
      <c r="DD439" s="151">
        <v>115.8</v>
      </c>
      <c r="DE439" s="151">
        <v>118.8</v>
      </c>
      <c r="DF439" s="151">
        <v>120.1</v>
      </c>
      <c r="DG439" s="151">
        <v>120.7</v>
      </c>
      <c r="DH439" s="151">
        <v>121</v>
      </c>
      <c r="DI439" s="151">
        <v>121.7</v>
      </c>
      <c r="DJ439" s="151">
        <v>122.8</v>
      </c>
      <c r="DK439" s="151">
        <v>123.2</v>
      </c>
      <c r="DL439" s="151">
        <v>123.5</v>
      </c>
      <c r="DM439" s="152">
        <v>124.5</v>
      </c>
      <c r="DN439" s="152">
        <v>126</v>
      </c>
      <c r="DO439" s="152">
        <v>127.7</v>
      </c>
      <c r="DP439" s="152">
        <v>129.30000000000001</v>
      </c>
      <c r="DQ439" s="152">
        <v>128.80000000000001</v>
      </c>
      <c r="DR439" s="152">
        <v>128.5</v>
      </c>
      <c r="DS439" s="152">
        <v>131</v>
      </c>
      <c r="DT439" s="152">
        <v>131</v>
      </c>
      <c r="DU439" s="152">
        <v>129.19999999999999</v>
      </c>
      <c r="DV439" s="152">
        <v>128.4</v>
      </c>
      <c r="DW439" s="152">
        <v>128</v>
      </c>
      <c r="DX439" s="152">
        <v>124.9</v>
      </c>
      <c r="DY439" s="152">
        <v>123</v>
      </c>
      <c r="DZ439" s="152">
        <v>121.9</v>
      </c>
      <c r="EA439" s="152">
        <v>120.1</v>
      </c>
      <c r="EB439" s="152">
        <v>119.2</v>
      </c>
      <c r="EC439" s="152">
        <v>116.7</v>
      </c>
      <c r="ED439" s="152">
        <v>109.6</v>
      </c>
      <c r="EE439" s="152">
        <v>111.4</v>
      </c>
      <c r="EF439" s="152">
        <v>109.8</v>
      </c>
      <c r="EG439" s="152">
        <v>108.9</v>
      </c>
      <c r="EH439" s="152">
        <v>104.9</v>
      </c>
      <c r="EI439" s="152">
        <v>110.5</v>
      </c>
      <c r="EJ439" s="152">
        <v>109.2</v>
      </c>
      <c r="EK439" s="152">
        <v>110.4</v>
      </c>
      <c r="EL439" s="152">
        <v>112.1</v>
      </c>
      <c r="EM439" s="152">
        <v>112.2</v>
      </c>
      <c r="EN439" s="152">
        <v>112.2</v>
      </c>
      <c r="EO439" s="152">
        <v>112.6</v>
      </c>
      <c r="EP439" s="152">
        <v>114.3</v>
      </c>
      <c r="EQ439" s="152">
        <v>113.9</v>
      </c>
      <c r="ER439" s="152">
        <v>114.2</v>
      </c>
      <c r="ES439" s="152">
        <v>114.3</v>
      </c>
      <c r="ET439" s="152">
        <v>114.3</v>
      </c>
      <c r="EU439" s="152">
        <v>114.7</v>
      </c>
      <c r="EV439" s="152">
        <v>114.5</v>
      </c>
      <c r="EW439" s="152">
        <v>114.1</v>
      </c>
    </row>
    <row r="440" spans="1:153">
      <c r="A440" s="141" t="s">
        <v>7914</v>
      </c>
      <c r="B440" s="141" t="s">
        <v>7915</v>
      </c>
      <c r="C440" s="142">
        <v>8.9859999999999995E-2</v>
      </c>
      <c r="D440" s="143">
        <v>103.2</v>
      </c>
      <c r="E440" s="143">
        <v>104.5</v>
      </c>
      <c r="F440" s="143">
        <v>107.2</v>
      </c>
      <c r="G440" s="143">
        <v>106.3</v>
      </c>
      <c r="H440" s="143">
        <v>107.6</v>
      </c>
      <c r="I440" s="143">
        <v>108.2</v>
      </c>
      <c r="J440" s="143">
        <v>114.5</v>
      </c>
      <c r="K440" s="143">
        <v>110.9</v>
      </c>
      <c r="L440" s="143">
        <v>107.7</v>
      </c>
      <c r="M440" s="143">
        <v>109.3</v>
      </c>
      <c r="N440" s="143">
        <v>110.3</v>
      </c>
      <c r="O440" s="143">
        <v>106.8</v>
      </c>
      <c r="P440" s="143">
        <v>109.8</v>
      </c>
      <c r="Q440" s="143">
        <v>109.2</v>
      </c>
      <c r="R440" s="143">
        <v>113.4</v>
      </c>
      <c r="S440" s="143">
        <v>110.9</v>
      </c>
      <c r="T440" s="143">
        <v>111.4</v>
      </c>
      <c r="U440" s="143">
        <v>114.9</v>
      </c>
      <c r="V440" s="143">
        <v>117.1</v>
      </c>
      <c r="W440" s="143">
        <v>121.2</v>
      </c>
      <c r="X440" s="143">
        <v>117.7</v>
      </c>
      <c r="Y440" s="143">
        <v>116.5</v>
      </c>
      <c r="Z440" s="143">
        <v>115.9</v>
      </c>
      <c r="AA440" s="143">
        <v>113.8</v>
      </c>
      <c r="AB440" s="143">
        <v>114.9</v>
      </c>
      <c r="AC440" s="143">
        <v>117.1</v>
      </c>
      <c r="AD440" s="143">
        <v>112.9</v>
      </c>
      <c r="AE440" s="143">
        <v>117.9</v>
      </c>
      <c r="AF440" s="143">
        <v>118.3</v>
      </c>
      <c r="AG440" s="143">
        <v>120.5</v>
      </c>
      <c r="AH440" s="143">
        <v>120.6</v>
      </c>
      <c r="AI440" s="143">
        <v>117.5</v>
      </c>
      <c r="AJ440" s="143">
        <v>113.9</v>
      </c>
      <c r="AK440" s="143">
        <v>114.1</v>
      </c>
      <c r="AL440" s="143">
        <v>114.7</v>
      </c>
      <c r="AM440" s="143">
        <v>114.8</v>
      </c>
      <c r="AN440" s="143">
        <v>109.4</v>
      </c>
      <c r="AO440" s="143">
        <v>110.5</v>
      </c>
      <c r="AP440" s="143">
        <v>113.3</v>
      </c>
      <c r="AQ440" s="143">
        <v>111.8</v>
      </c>
      <c r="AR440" s="143">
        <v>110.2</v>
      </c>
      <c r="AS440" s="143">
        <v>109.1</v>
      </c>
      <c r="AT440" s="143">
        <v>108.9</v>
      </c>
      <c r="AU440" s="143">
        <v>109.7</v>
      </c>
      <c r="AV440" s="143">
        <v>106.6</v>
      </c>
      <c r="AW440" s="143">
        <v>105.5</v>
      </c>
      <c r="AX440" s="143">
        <v>105.1</v>
      </c>
      <c r="AY440" s="143">
        <v>104.6</v>
      </c>
      <c r="AZ440" s="143">
        <v>103.4</v>
      </c>
      <c r="BA440" s="143">
        <v>106.7</v>
      </c>
      <c r="BB440" s="143">
        <v>107.4</v>
      </c>
      <c r="BC440" s="143">
        <v>106.8</v>
      </c>
      <c r="BD440" s="143">
        <v>107</v>
      </c>
      <c r="BE440" s="143">
        <v>104.2</v>
      </c>
      <c r="BF440" s="143">
        <v>105.2</v>
      </c>
      <c r="BG440" s="143">
        <v>104.4</v>
      </c>
      <c r="BH440" s="143">
        <v>106.4</v>
      </c>
      <c r="BI440" s="143">
        <v>106.2</v>
      </c>
      <c r="BJ440" s="143">
        <v>104</v>
      </c>
      <c r="BK440" s="144">
        <v>107.9</v>
      </c>
      <c r="BL440" s="143">
        <v>108.5</v>
      </c>
      <c r="BM440" s="143">
        <v>110.6</v>
      </c>
      <c r="BN440" s="143">
        <v>110.2</v>
      </c>
      <c r="BO440" s="143">
        <v>109.6</v>
      </c>
      <c r="BP440" s="143">
        <v>109.2</v>
      </c>
      <c r="BQ440" s="143">
        <v>105.9</v>
      </c>
      <c r="BR440" s="145">
        <v>109.9</v>
      </c>
      <c r="BS440" s="145">
        <v>112.2</v>
      </c>
      <c r="BT440" s="145">
        <v>108.8</v>
      </c>
      <c r="BU440" s="145">
        <v>109.5</v>
      </c>
      <c r="BV440" s="145">
        <v>110.9</v>
      </c>
      <c r="BW440" s="145">
        <v>112.6</v>
      </c>
      <c r="BX440" s="145">
        <v>113.2</v>
      </c>
      <c r="BY440" s="145">
        <v>114.3</v>
      </c>
      <c r="BZ440" s="143">
        <v>114.9</v>
      </c>
      <c r="CA440" s="143">
        <v>119.3</v>
      </c>
      <c r="CB440" s="143">
        <v>118.7</v>
      </c>
      <c r="CC440" s="143">
        <v>117.4</v>
      </c>
      <c r="CD440" s="143">
        <v>117.2</v>
      </c>
      <c r="CE440" s="143">
        <v>118.8</v>
      </c>
      <c r="CF440" s="143">
        <v>117.2</v>
      </c>
      <c r="CG440" s="143">
        <v>117.5</v>
      </c>
      <c r="CH440" s="143">
        <v>117.1</v>
      </c>
      <c r="CI440" s="143">
        <v>116</v>
      </c>
      <c r="CJ440" s="146">
        <v>115.7</v>
      </c>
      <c r="CK440" s="146">
        <v>117.1</v>
      </c>
      <c r="CL440" s="146">
        <v>116.8</v>
      </c>
      <c r="CM440" s="147">
        <v>117.3</v>
      </c>
      <c r="CN440" s="147">
        <v>117.9</v>
      </c>
      <c r="CO440" s="147">
        <v>117.8</v>
      </c>
      <c r="CP440" s="148">
        <v>116.8</v>
      </c>
      <c r="CQ440" s="149">
        <v>115.7</v>
      </c>
      <c r="CR440" s="149">
        <v>113.9</v>
      </c>
      <c r="CS440" s="149">
        <v>113.6</v>
      </c>
      <c r="CT440" s="149">
        <v>112.8</v>
      </c>
      <c r="CU440" s="150">
        <v>113.2</v>
      </c>
      <c r="CV440" s="150">
        <v>116.2</v>
      </c>
      <c r="CW440" s="150">
        <v>116.4</v>
      </c>
      <c r="CX440" s="150">
        <v>116.4</v>
      </c>
      <c r="CY440" s="150">
        <v>115.4</v>
      </c>
      <c r="CZ440" s="150">
        <v>115.5</v>
      </c>
      <c r="DA440" s="150">
        <v>114.2</v>
      </c>
      <c r="DB440" s="151">
        <v>113.8</v>
      </c>
      <c r="DC440" s="151">
        <v>116.9</v>
      </c>
      <c r="DD440" s="151">
        <v>118.2</v>
      </c>
      <c r="DE440" s="151">
        <v>123.8</v>
      </c>
      <c r="DF440" s="151">
        <v>124.7</v>
      </c>
      <c r="DG440" s="151">
        <v>122.9</v>
      </c>
      <c r="DH440" s="151">
        <v>129.69999999999999</v>
      </c>
      <c r="DI440" s="151">
        <v>130.69999999999999</v>
      </c>
      <c r="DJ440" s="151">
        <v>129.69999999999999</v>
      </c>
      <c r="DK440" s="151">
        <v>131.80000000000001</v>
      </c>
      <c r="DL440" s="151">
        <v>134.6</v>
      </c>
      <c r="DM440" s="152">
        <v>136.4</v>
      </c>
      <c r="DN440" s="152">
        <v>142</v>
      </c>
      <c r="DO440" s="152">
        <v>146.9</v>
      </c>
      <c r="DP440" s="152">
        <v>146.9</v>
      </c>
      <c r="DQ440" s="152">
        <v>152.6</v>
      </c>
      <c r="DR440" s="152">
        <v>154</v>
      </c>
      <c r="DS440" s="152">
        <v>159.30000000000001</v>
      </c>
      <c r="DT440" s="152">
        <v>164.6</v>
      </c>
      <c r="DU440" s="152">
        <v>166.5</v>
      </c>
      <c r="DV440" s="152">
        <v>169.6</v>
      </c>
      <c r="DW440" s="152">
        <v>173.1</v>
      </c>
      <c r="DX440" s="152">
        <v>171.8</v>
      </c>
      <c r="DY440" s="152">
        <v>171.9</v>
      </c>
      <c r="DZ440" s="152">
        <v>171.4</v>
      </c>
      <c r="EA440" s="152">
        <v>173.4</v>
      </c>
      <c r="EB440" s="152">
        <v>171.9</v>
      </c>
      <c r="EC440" s="152">
        <v>173.2</v>
      </c>
      <c r="ED440" s="152">
        <v>171.8</v>
      </c>
      <c r="EE440" s="152">
        <v>171.4</v>
      </c>
      <c r="EF440" s="152">
        <v>173.5</v>
      </c>
      <c r="EG440" s="152">
        <v>176.1</v>
      </c>
      <c r="EH440" s="152">
        <v>176.3</v>
      </c>
      <c r="EI440" s="152">
        <v>175.3</v>
      </c>
      <c r="EJ440" s="152">
        <v>176.9</v>
      </c>
      <c r="EK440" s="152">
        <v>175.5</v>
      </c>
      <c r="EL440" s="152">
        <v>173.7</v>
      </c>
      <c r="EM440" s="152">
        <v>177.7</v>
      </c>
      <c r="EN440" s="152">
        <v>177.4</v>
      </c>
      <c r="EO440" s="152">
        <v>178.7</v>
      </c>
      <c r="EP440" s="152">
        <v>176.6</v>
      </c>
      <c r="EQ440" s="152">
        <v>179.4</v>
      </c>
      <c r="ER440" s="152">
        <v>179.4</v>
      </c>
      <c r="ES440" s="152">
        <v>179.2</v>
      </c>
      <c r="ET440" s="152">
        <v>177.9</v>
      </c>
      <c r="EU440" s="152">
        <v>176.1</v>
      </c>
      <c r="EV440" s="152">
        <v>178.6</v>
      </c>
      <c r="EW440" s="152">
        <v>177.3</v>
      </c>
    </row>
    <row r="441" spans="1:153">
      <c r="A441" s="141" t="s">
        <v>7916</v>
      </c>
      <c r="B441" s="141" t="s">
        <v>7917</v>
      </c>
      <c r="C441" s="142">
        <v>8.0800000000000004E-3</v>
      </c>
      <c r="D441" s="143">
        <v>104.3</v>
      </c>
      <c r="E441" s="143">
        <v>101.5</v>
      </c>
      <c r="F441" s="143">
        <v>101.3</v>
      </c>
      <c r="G441" s="143">
        <v>104.8</v>
      </c>
      <c r="H441" s="143">
        <v>106</v>
      </c>
      <c r="I441" s="143">
        <v>109.8</v>
      </c>
      <c r="J441" s="143">
        <v>100.3</v>
      </c>
      <c r="K441" s="143">
        <v>105.7</v>
      </c>
      <c r="L441" s="143">
        <v>97.9</v>
      </c>
      <c r="M441" s="143">
        <v>103.3</v>
      </c>
      <c r="N441" s="143">
        <v>109</v>
      </c>
      <c r="O441" s="143">
        <v>102.6</v>
      </c>
      <c r="P441" s="143">
        <v>98.3</v>
      </c>
      <c r="Q441" s="143">
        <v>97.9</v>
      </c>
      <c r="R441" s="143">
        <v>95.2</v>
      </c>
      <c r="S441" s="143">
        <v>104</v>
      </c>
      <c r="T441" s="143">
        <v>103.8</v>
      </c>
      <c r="U441" s="143">
        <v>104.2</v>
      </c>
      <c r="V441" s="143">
        <v>102.1</v>
      </c>
      <c r="W441" s="143">
        <v>96.9</v>
      </c>
      <c r="X441" s="143">
        <v>97.8</v>
      </c>
      <c r="Y441" s="143">
        <v>92.2</v>
      </c>
      <c r="Z441" s="143">
        <v>94.6</v>
      </c>
      <c r="AA441" s="143">
        <v>98</v>
      </c>
      <c r="AB441" s="143">
        <v>101.5</v>
      </c>
      <c r="AC441" s="143">
        <v>103.4</v>
      </c>
      <c r="AD441" s="143">
        <v>105.4</v>
      </c>
      <c r="AE441" s="143">
        <v>85</v>
      </c>
      <c r="AF441" s="143">
        <v>87.4</v>
      </c>
      <c r="AG441" s="143">
        <v>77.8</v>
      </c>
      <c r="AH441" s="143">
        <v>86</v>
      </c>
      <c r="AI441" s="143">
        <v>82.1</v>
      </c>
      <c r="AJ441" s="143">
        <v>84.4</v>
      </c>
      <c r="AK441" s="143">
        <v>78.7</v>
      </c>
      <c r="AL441" s="143">
        <v>88</v>
      </c>
      <c r="AM441" s="143">
        <v>92</v>
      </c>
      <c r="AN441" s="143">
        <v>97.5</v>
      </c>
      <c r="AO441" s="143">
        <v>89.9</v>
      </c>
      <c r="AP441" s="143">
        <v>89.5</v>
      </c>
      <c r="AQ441" s="143">
        <v>89.5</v>
      </c>
      <c r="AR441" s="143">
        <v>93.1</v>
      </c>
      <c r="AS441" s="143">
        <v>103.1</v>
      </c>
      <c r="AT441" s="143">
        <v>100.5</v>
      </c>
      <c r="AU441" s="143">
        <v>99.4</v>
      </c>
      <c r="AV441" s="143">
        <v>97.9</v>
      </c>
      <c r="AW441" s="143">
        <v>98</v>
      </c>
      <c r="AX441" s="143">
        <v>98.3</v>
      </c>
      <c r="AY441" s="143">
        <v>97.7</v>
      </c>
      <c r="AZ441" s="143">
        <v>96.4</v>
      </c>
      <c r="BA441" s="143">
        <v>96.4</v>
      </c>
      <c r="BB441" s="143">
        <v>96</v>
      </c>
      <c r="BC441" s="143">
        <v>96.4</v>
      </c>
      <c r="BD441" s="143">
        <v>94.7</v>
      </c>
      <c r="BE441" s="143">
        <v>94.7</v>
      </c>
      <c r="BF441" s="143">
        <v>95.1</v>
      </c>
      <c r="BG441" s="143">
        <v>96.4</v>
      </c>
      <c r="BH441" s="143">
        <v>95.6</v>
      </c>
      <c r="BI441" s="143">
        <v>96</v>
      </c>
      <c r="BJ441" s="143">
        <v>96</v>
      </c>
      <c r="BK441" s="144">
        <v>94.8</v>
      </c>
      <c r="BL441" s="143">
        <v>95.7</v>
      </c>
      <c r="BM441" s="143">
        <v>95.7</v>
      </c>
      <c r="BN441" s="143">
        <v>100.3</v>
      </c>
      <c r="BO441" s="143">
        <v>99.2</v>
      </c>
      <c r="BP441" s="143">
        <v>100.2</v>
      </c>
      <c r="BQ441" s="143">
        <v>101.2</v>
      </c>
      <c r="BR441" s="145">
        <v>99.2</v>
      </c>
      <c r="BS441" s="145">
        <v>101.2</v>
      </c>
      <c r="BT441" s="145">
        <v>100</v>
      </c>
      <c r="BU441" s="145">
        <v>100.2</v>
      </c>
      <c r="BV441" s="145">
        <v>101.4</v>
      </c>
      <c r="BW441" s="145">
        <v>102</v>
      </c>
      <c r="BX441" s="145">
        <v>102</v>
      </c>
      <c r="BY441" s="145">
        <v>102</v>
      </c>
      <c r="BZ441" s="143">
        <v>102.5</v>
      </c>
      <c r="CA441" s="143">
        <v>102.6</v>
      </c>
      <c r="CB441" s="143">
        <v>102.1</v>
      </c>
      <c r="CC441" s="143">
        <v>102.1</v>
      </c>
      <c r="CD441" s="143">
        <v>102.1</v>
      </c>
      <c r="CE441" s="143">
        <v>102.1</v>
      </c>
      <c r="CF441" s="143">
        <v>102.5</v>
      </c>
      <c r="CG441" s="143">
        <v>103.4</v>
      </c>
      <c r="CH441" s="143">
        <v>103.4</v>
      </c>
      <c r="CI441" s="143">
        <v>103.4</v>
      </c>
      <c r="CJ441" s="146">
        <v>104.7</v>
      </c>
      <c r="CK441" s="146">
        <v>104.8</v>
      </c>
      <c r="CL441" s="146">
        <v>104.2</v>
      </c>
      <c r="CM441" s="147">
        <v>103.8</v>
      </c>
      <c r="CN441" s="147">
        <v>102.3</v>
      </c>
      <c r="CO441" s="147">
        <v>101.8</v>
      </c>
      <c r="CP441" s="148">
        <v>101.8</v>
      </c>
      <c r="CQ441" s="149">
        <v>100.9</v>
      </c>
      <c r="CR441" s="149">
        <v>104</v>
      </c>
      <c r="CS441" s="149">
        <v>104.5</v>
      </c>
      <c r="CT441" s="149">
        <v>105.8</v>
      </c>
      <c r="CU441" s="150">
        <v>105.8</v>
      </c>
      <c r="CV441" s="150">
        <v>105.8</v>
      </c>
      <c r="CW441" s="150">
        <v>105.3</v>
      </c>
      <c r="CX441" s="150">
        <v>104.4</v>
      </c>
      <c r="CY441" s="150">
        <v>104.1</v>
      </c>
      <c r="CZ441" s="150">
        <v>104.7</v>
      </c>
      <c r="DA441" s="150">
        <v>103.9</v>
      </c>
      <c r="DB441" s="151">
        <v>105.3</v>
      </c>
      <c r="DC441" s="151">
        <v>106.1</v>
      </c>
      <c r="DD441" s="151">
        <v>106.3</v>
      </c>
      <c r="DE441" s="151">
        <v>107.3</v>
      </c>
      <c r="DF441" s="151">
        <v>108.1</v>
      </c>
      <c r="DG441" s="151">
        <v>109.5</v>
      </c>
      <c r="DH441" s="151">
        <v>112.9</v>
      </c>
      <c r="DI441" s="151">
        <v>113.4</v>
      </c>
      <c r="DJ441" s="151">
        <v>112.5</v>
      </c>
      <c r="DK441" s="151">
        <v>111.9</v>
      </c>
      <c r="DL441" s="151">
        <v>113.2</v>
      </c>
      <c r="DM441" s="152">
        <v>115.3</v>
      </c>
      <c r="DN441" s="152">
        <v>119.8</v>
      </c>
      <c r="DO441" s="152">
        <v>120.8</v>
      </c>
      <c r="DP441" s="152">
        <v>121.7</v>
      </c>
      <c r="DQ441" s="152">
        <v>122.1</v>
      </c>
      <c r="DR441" s="152">
        <v>121.5</v>
      </c>
      <c r="DS441" s="152">
        <v>121.8</v>
      </c>
      <c r="DT441" s="152">
        <v>126</v>
      </c>
      <c r="DU441" s="152">
        <v>126.2</v>
      </c>
      <c r="DV441" s="152">
        <v>126.5</v>
      </c>
      <c r="DW441" s="152">
        <v>125.5</v>
      </c>
      <c r="DX441" s="152">
        <v>124.9</v>
      </c>
      <c r="DY441" s="152">
        <v>124.9</v>
      </c>
      <c r="DZ441" s="152">
        <v>123.7</v>
      </c>
      <c r="EA441" s="152">
        <v>122.8</v>
      </c>
      <c r="EB441" s="152">
        <v>122.7</v>
      </c>
      <c r="EC441" s="152">
        <v>123.1</v>
      </c>
      <c r="ED441" s="152">
        <v>122.5</v>
      </c>
      <c r="EE441" s="152">
        <v>122.1</v>
      </c>
      <c r="EF441" s="152">
        <v>123.8</v>
      </c>
      <c r="EG441" s="152">
        <v>122.5</v>
      </c>
      <c r="EH441" s="152">
        <v>121.9</v>
      </c>
      <c r="EI441" s="152">
        <v>119.3</v>
      </c>
      <c r="EJ441" s="152">
        <v>119.2</v>
      </c>
      <c r="EK441" s="152">
        <v>118.2</v>
      </c>
      <c r="EL441" s="152">
        <v>119.6</v>
      </c>
      <c r="EM441" s="152">
        <v>119.3</v>
      </c>
      <c r="EN441" s="152">
        <v>119.1</v>
      </c>
      <c r="EO441" s="152">
        <v>118.8</v>
      </c>
      <c r="EP441" s="152">
        <v>118.7</v>
      </c>
      <c r="EQ441" s="152">
        <v>119.1</v>
      </c>
      <c r="ER441" s="152">
        <v>119</v>
      </c>
      <c r="ES441" s="152">
        <v>119</v>
      </c>
      <c r="ET441" s="152">
        <v>118</v>
      </c>
      <c r="EU441" s="152">
        <v>121.4</v>
      </c>
      <c r="EV441" s="152">
        <v>121.1</v>
      </c>
      <c r="EW441" s="152">
        <v>119.3</v>
      </c>
    </row>
    <row r="442" spans="1:153">
      <c r="A442" s="141" t="s">
        <v>7918</v>
      </c>
      <c r="B442" s="141" t="s">
        <v>7919</v>
      </c>
      <c r="C442" s="142">
        <v>8.7279999999999996E-2</v>
      </c>
      <c r="D442" s="143">
        <v>104.2</v>
      </c>
      <c r="E442" s="143">
        <v>105.8</v>
      </c>
      <c r="F442" s="143">
        <v>103.6</v>
      </c>
      <c r="G442" s="143">
        <v>103.5</v>
      </c>
      <c r="H442" s="143">
        <v>105.1</v>
      </c>
      <c r="I442" s="143">
        <v>105</v>
      </c>
      <c r="J442" s="143">
        <v>106.4</v>
      </c>
      <c r="K442" s="143">
        <v>107.1</v>
      </c>
      <c r="L442" s="143">
        <v>110.7</v>
      </c>
      <c r="M442" s="143">
        <v>111.5</v>
      </c>
      <c r="N442" s="143">
        <v>112.2</v>
      </c>
      <c r="O442" s="143">
        <v>112.8</v>
      </c>
      <c r="P442" s="143">
        <v>116.7</v>
      </c>
      <c r="Q442" s="143">
        <v>117</v>
      </c>
      <c r="R442" s="143">
        <v>116.1</v>
      </c>
      <c r="S442" s="143">
        <v>115.9</v>
      </c>
      <c r="T442" s="143">
        <v>115.4</v>
      </c>
      <c r="U442" s="143">
        <v>115.1</v>
      </c>
      <c r="V442" s="143">
        <v>115.5</v>
      </c>
      <c r="W442" s="143">
        <v>114.4</v>
      </c>
      <c r="X442" s="143">
        <v>114.1</v>
      </c>
      <c r="Y442" s="143">
        <v>114.3</v>
      </c>
      <c r="Z442" s="143">
        <v>115.4</v>
      </c>
      <c r="AA442" s="143">
        <v>116.8</v>
      </c>
      <c r="AB442" s="143">
        <v>117.7</v>
      </c>
      <c r="AC442" s="143">
        <v>118.3</v>
      </c>
      <c r="AD442" s="143">
        <v>119.3</v>
      </c>
      <c r="AE442" s="143">
        <v>119.3</v>
      </c>
      <c r="AF442" s="143">
        <v>119.4</v>
      </c>
      <c r="AG442" s="143">
        <v>119</v>
      </c>
      <c r="AH442" s="143">
        <v>120.4</v>
      </c>
      <c r="AI442" s="143">
        <v>118.2</v>
      </c>
      <c r="AJ442" s="143">
        <v>117.1</v>
      </c>
      <c r="AK442" s="143">
        <v>116.1</v>
      </c>
      <c r="AL442" s="143">
        <v>117</v>
      </c>
      <c r="AM442" s="143">
        <v>118.6</v>
      </c>
      <c r="AN442" s="143">
        <v>119.1</v>
      </c>
      <c r="AO442" s="143">
        <v>118.6</v>
      </c>
      <c r="AP442" s="143">
        <v>119.5</v>
      </c>
      <c r="AQ442" s="143">
        <v>119.5</v>
      </c>
      <c r="AR442" s="143">
        <v>117.2</v>
      </c>
      <c r="AS442" s="143">
        <v>115.8</v>
      </c>
      <c r="AT442" s="143">
        <v>115.9</v>
      </c>
      <c r="AU442" s="143">
        <v>116.5</v>
      </c>
      <c r="AV442" s="143">
        <v>115.1</v>
      </c>
      <c r="AW442" s="143">
        <v>115.4</v>
      </c>
      <c r="AX442" s="143">
        <v>115.3</v>
      </c>
      <c r="AY442" s="143">
        <v>115.5</v>
      </c>
      <c r="AZ442" s="143">
        <v>119.9</v>
      </c>
      <c r="BA442" s="143">
        <v>120.1</v>
      </c>
      <c r="BB442" s="143">
        <v>119.4</v>
      </c>
      <c r="BC442" s="143">
        <v>119.3</v>
      </c>
      <c r="BD442" s="143">
        <v>118.7</v>
      </c>
      <c r="BE442" s="143">
        <v>118.2</v>
      </c>
      <c r="BF442" s="143">
        <v>119.5</v>
      </c>
      <c r="BG442" s="143">
        <v>118.3</v>
      </c>
      <c r="BH442" s="143">
        <v>118.8</v>
      </c>
      <c r="BI442" s="143">
        <v>119.4</v>
      </c>
      <c r="BJ442" s="143">
        <v>120.5</v>
      </c>
      <c r="BK442" s="144">
        <v>121.4</v>
      </c>
      <c r="BL442" s="143">
        <v>120.5</v>
      </c>
      <c r="BM442" s="143">
        <v>119.5</v>
      </c>
      <c r="BN442" s="143">
        <v>119</v>
      </c>
      <c r="BO442" s="143">
        <v>119.4</v>
      </c>
      <c r="BP442" s="143">
        <v>120.2</v>
      </c>
      <c r="BQ442" s="143">
        <v>119.5</v>
      </c>
      <c r="BR442" s="145">
        <v>120.1</v>
      </c>
      <c r="BS442" s="145">
        <v>119.5</v>
      </c>
      <c r="BT442" s="145">
        <v>118.7</v>
      </c>
      <c r="BU442" s="145">
        <v>121.9</v>
      </c>
      <c r="BV442" s="145">
        <v>123.2</v>
      </c>
      <c r="BW442" s="145">
        <v>124</v>
      </c>
      <c r="BX442" s="145">
        <v>124.3</v>
      </c>
      <c r="BY442" s="145">
        <v>124.2</v>
      </c>
      <c r="BZ442" s="143">
        <v>122.8</v>
      </c>
      <c r="CA442" s="143">
        <v>122.2</v>
      </c>
      <c r="CB442" s="143">
        <v>121.8</v>
      </c>
      <c r="CC442" s="143">
        <v>123.1</v>
      </c>
      <c r="CD442" s="143">
        <v>124.4</v>
      </c>
      <c r="CE442" s="143">
        <v>125.9</v>
      </c>
      <c r="CF442" s="143">
        <v>125.2</v>
      </c>
      <c r="CG442" s="143">
        <v>128.5</v>
      </c>
      <c r="CH442" s="143">
        <v>128.80000000000001</v>
      </c>
      <c r="CI442" s="143">
        <v>130.6</v>
      </c>
      <c r="CJ442" s="146">
        <v>129.6</v>
      </c>
      <c r="CK442" s="146">
        <v>128</v>
      </c>
      <c r="CL442" s="146">
        <v>127</v>
      </c>
      <c r="CM442" s="147">
        <v>126.1</v>
      </c>
      <c r="CN442" s="147">
        <v>125.3</v>
      </c>
      <c r="CO442" s="147">
        <v>124</v>
      </c>
      <c r="CP442" s="148">
        <v>124.9</v>
      </c>
      <c r="CQ442" s="149">
        <v>123.9</v>
      </c>
      <c r="CR442" s="149">
        <v>121.6</v>
      </c>
      <c r="CS442" s="149">
        <v>121.5</v>
      </c>
      <c r="CT442" s="149">
        <v>121</v>
      </c>
      <c r="CU442" s="150">
        <v>123.4</v>
      </c>
      <c r="CV442" s="150">
        <v>125.1</v>
      </c>
      <c r="CW442" s="150">
        <v>126.7</v>
      </c>
      <c r="CX442" s="150">
        <v>126.8</v>
      </c>
      <c r="CY442" s="150">
        <v>128.19999999999999</v>
      </c>
      <c r="CZ442" s="150">
        <v>126.3</v>
      </c>
      <c r="DA442" s="150">
        <v>127</v>
      </c>
      <c r="DB442" s="151">
        <v>128.4</v>
      </c>
      <c r="DC442" s="151">
        <v>128.1</v>
      </c>
      <c r="DD442" s="151">
        <v>128.9</v>
      </c>
      <c r="DE442" s="151">
        <v>129.9</v>
      </c>
      <c r="DF442" s="151">
        <v>133.4</v>
      </c>
      <c r="DG442" s="151">
        <v>138.30000000000001</v>
      </c>
      <c r="DH442" s="151">
        <v>138.80000000000001</v>
      </c>
      <c r="DI442" s="151">
        <v>140.80000000000001</v>
      </c>
      <c r="DJ442" s="151">
        <v>142.5</v>
      </c>
      <c r="DK442" s="151">
        <v>142.6</v>
      </c>
      <c r="DL442" s="151">
        <v>143.1</v>
      </c>
      <c r="DM442" s="152">
        <v>144.9</v>
      </c>
      <c r="DN442" s="152">
        <v>148.9</v>
      </c>
      <c r="DO442" s="152">
        <v>153</v>
      </c>
      <c r="DP442" s="152">
        <v>157.4</v>
      </c>
      <c r="DQ442" s="152">
        <v>164.8</v>
      </c>
      <c r="DR442" s="152">
        <v>165.4</v>
      </c>
      <c r="DS442" s="152">
        <v>172.6</v>
      </c>
      <c r="DT442" s="152">
        <v>177.1</v>
      </c>
      <c r="DU442" s="152">
        <v>180.1</v>
      </c>
      <c r="DV442" s="152">
        <v>185.1</v>
      </c>
      <c r="DW442" s="152">
        <v>190.1</v>
      </c>
      <c r="DX442" s="152">
        <v>191.2</v>
      </c>
      <c r="DY442" s="152">
        <v>189.9</v>
      </c>
      <c r="DZ442" s="152">
        <v>191.4</v>
      </c>
      <c r="EA442" s="152">
        <v>189.9</v>
      </c>
      <c r="EB442" s="152">
        <v>190.6</v>
      </c>
      <c r="EC442" s="152">
        <v>188.8</v>
      </c>
      <c r="ED442" s="152">
        <v>186</v>
      </c>
      <c r="EE442" s="152">
        <v>186.2</v>
      </c>
      <c r="EF442" s="152">
        <v>183.8</v>
      </c>
      <c r="EG442" s="152">
        <v>180.6</v>
      </c>
      <c r="EH442" s="152">
        <v>178.8</v>
      </c>
      <c r="EI442" s="152">
        <v>175.8</v>
      </c>
      <c r="EJ442" s="152">
        <v>173.9</v>
      </c>
      <c r="EK442" s="152">
        <v>170.7</v>
      </c>
      <c r="EL442" s="152">
        <v>169.5</v>
      </c>
      <c r="EM442" s="152">
        <v>168.1</v>
      </c>
      <c r="EN442" s="152">
        <v>168.4</v>
      </c>
      <c r="EO442" s="152">
        <v>167.6</v>
      </c>
      <c r="EP442" s="152">
        <v>169.1</v>
      </c>
      <c r="EQ442" s="152">
        <v>173.9</v>
      </c>
      <c r="ER442" s="152">
        <v>178.5</v>
      </c>
      <c r="ES442" s="152">
        <v>176.2</v>
      </c>
      <c r="ET442" s="152">
        <v>177.1</v>
      </c>
      <c r="EU442" s="152">
        <v>176.9</v>
      </c>
      <c r="EV442" s="152">
        <v>175.5</v>
      </c>
      <c r="EW442" s="152">
        <v>175.4</v>
      </c>
    </row>
    <row r="443" spans="1:153">
      <c r="A443" s="141" t="s">
        <v>7920</v>
      </c>
      <c r="B443" s="141" t="s">
        <v>7921</v>
      </c>
      <c r="C443" s="142">
        <v>7.4799999999999997E-3</v>
      </c>
      <c r="D443" s="143">
        <v>99.4</v>
      </c>
      <c r="E443" s="143">
        <v>103.8</v>
      </c>
      <c r="F443" s="143">
        <v>103.2</v>
      </c>
      <c r="G443" s="143">
        <v>104.2</v>
      </c>
      <c r="H443" s="143">
        <v>100.9</v>
      </c>
      <c r="I443" s="143">
        <v>102.4</v>
      </c>
      <c r="J443" s="143">
        <v>98.1</v>
      </c>
      <c r="K443" s="143">
        <v>98.6</v>
      </c>
      <c r="L443" s="143">
        <v>98.3</v>
      </c>
      <c r="M443" s="143">
        <v>98.5</v>
      </c>
      <c r="N443" s="143">
        <v>100</v>
      </c>
      <c r="O443" s="143">
        <v>96</v>
      </c>
      <c r="P443" s="143">
        <v>101</v>
      </c>
      <c r="Q443" s="143">
        <v>97.1</v>
      </c>
      <c r="R443" s="143">
        <v>104.5</v>
      </c>
      <c r="S443" s="143">
        <v>104.3</v>
      </c>
      <c r="T443" s="143">
        <v>109</v>
      </c>
      <c r="U443" s="143">
        <v>102.2</v>
      </c>
      <c r="V443" s="143">
        <v>101.3</v>
      </c>
      <c r="W443" s="143">
        <v>105.8</v>
      </c>
      <c r="X443" s="143">
        <v>101.6</v>
      </c>
      <c r="Y443" s="143">
        <v>105.6</v>
      </c>
      <c r="Z443" s="143">
        <v>104.6</v>
      </c>
      <c r="AA443" s="143">
        <v>101.7</v>
      </c>
      <c r="AB443" s="143">
        <v>99.3</v>
      </c>
      <c r="AC443" s="143">
        <v>99.9</v>
      </c>
      <c r="AD443" s="143">
        <v>104.8</v>
      </c>
      <c r="AE443" s="143">
        <v>101.5</v>
      </c>
      <c r="AF443" s="143">
        <v>103</v>
      </c>
      <c r="AG443" s="143">
        <v>107.5</v>
      </c>
      <c r="AH443" s="143">
        <v>106</v>
      </c>
      <c r="AI443" s="143">
        <v>106.2</v>
      </c>
      <c r="AJ443" s="143">
        <v>96.1</v>
      </c>
      <c r="AK443" s="143">
        <v>98</v>
      </c>
      <c r="AL443" s="143">
        <v>98.4</v>
      </c>
      <c r="AM443" s="143">
        <v>95</v>
      </c>
      <c r="AN443" s="143">
        <v>98</v>
      </c>
      <c r="AO443" s="143">
        <v>106.9</v>
      </c>
      <c r="AP443" s="143">
        <v>109.9</v>
      </c>
      <c r="AQ443" s="143">
        <v>109.9</v>
      </c>
      <c r="AR443" s="143">
        <v>110.6</v>
      </c>
      <c r="AS443" s="143">
        <v>109.2</v>
      </c>
      <c r="AT443" s="143">
        <v>108.4</v>
      </c>
      <c r="AU443" s="143">
        <v>111.6</v>
      </c>
      <c r="AV443" s="143">
        <v>105</v>
      </c>
      <c r="AW443" s="143">
        <v>108.8</v>
      </c>
      <c r="AX443" s="143">
        <v>109</v>
      </c>
      <c r="AY443" s="143">
        <v>107.7</v>
      </c>
      <c r="AZ443" s="143">
        <v>108.4</v>
      </c>
      <c r="BA443" s="143">
        <v>112.5</v>
      </c>
      <c r="BB443" s="143">
        <v>112.2</v>
      </c>
      <c r="BC443" s="143">
        <v>111.1</v>
      </c>
      <c r="BD443" s="143">
        <v>108.2</v>
      </c>
      <c r="BE443" s="143">
        <v>106.8</v>
      </c>
      <c r="BF443" s="143">
        <v>106.1</v>
      </c>
      <c r="BG443" s="143">
        <v>106</v>
      </c>
      <c r="BH443" s="143">
        <v>105.9</v>
      </c>
      <c r="BI443" s="143">
        <v>109</v>
      </c>
      <c r="BJ443" s="143">
        <v>112.4</v>
      </c>
      <c r="BK443" s="144">
        <v>111.2</v>
      </c>
      <c r="BL443" s="143">
        <v>110.9</v>
      </c>
      <c r="BM443" s="143">
        <v>111.4</v>
      </c>
      <c r="BN443" s="143">
        <v>109.3</v>
      </c>
      <c r="BO443" s="143">
        <v>109.4</v>
      </c>
      <c r="BP443" s="143">
        <v>108.3</v>
      </c>
      <c r="BQ443" s="143">
        <v>108.3</v>
      </c>
      <c r="BR443" s="145">
        <v>108.1</v>
      </c>
      <c r="BS443" s="145">
        <v>110.5</v>
      </c>
      <c r="BT443" s="145">
        <v>110.1</v>
      </c>
      <c r="BU443" s="145">
        <v>109.8</v>
      </c>
      <c r="BV443" s="145">
        <v>109.5</v>
      </c>
      <c r="BW443" s="145">
        <v>108.6</v>
      </c>
      <c r="BX443" s="145">
        <v>107.7</v>
      </c>
      <c r="BY443" s="145">
        <v>110</v>
      </c>
      <c r="BZ443" s="143">
        <v>112</v>
      </c>
      <c r="CA443" s="143">
        <v>110.8</v>
      </c>
      <c r="CB443" s="143">
        <v>114.4</v>
      </c>
      <c r="CC443" s="143">
        <v>116</v>
      </c>
      <c r="CD443" s="143">
        <v>117.1</v>
      </c>
      <c r="CE443" s="143">
        <v>115.1</v>
      </c>
      <c r="CF443" s="143">
        <v>113.9</v>
      </c>
      <c r="CG443" s="143">
        <v>113.9</v>
      </c>
      <c r="CH443" s="143">
        <v>114.1</v>
      </c>
      <c r="CI443" s="143">
        <v>113.8</v>
      </c>
      <c r="CJ443" s="146">
        <v>113.7</v>
      </c>
      <c r="CK443" s="146">
        <v>114.6</v>
      </c>
      <c r="CL443" s="146">
        <v>114.6</v>
      </c>
      <c r="CM443" s="147">
        <v>115.8</v>
      </c>
      <c r="CN443" s="147">
        <v>115.8</v>
      </c>
      <c r="CO443" s="147">
        <v>115.7</v>
      </c>
      <c r="CP443" s="148">
        <v>116.2</v>
      </c>
      <c r="CQ443" s="149">
        <v>115.1</v>
      </c>
      <c r="CR443" s="149">
        <v>112.6</v>
      </c>
      <c r="CS443" s="149">
        <v>112.6</v>
      </c>
      <c r="CT443" s="149">
        <v>113</v>
      </c>
      <c r="CU443" s="150">
        <v>113</v>
      </c>
      <c r="CV443" s="150">
        <v>113</v>
      </c>
      <c r="CW443" s="150">
        <v>113</v>
      </c>
      <c r="CX443" s="150">
        <v>114.7</v>
      </c>
      <c r="CY443" s="150">
        <v>114.9</v>
      </c>
      <c r="CZ443" s="150">
        <v>110.2</v>
      </c>
      <c r="DA443" s="150">
        <v>110.2</v>
      </c>
      <c r="DB443" s="151">
        <v>112.3</v>
      </c>
      <c r="DC443" s="151">
        <v>112.7</v>
      </c>
      <c r="DD443" s="151">
        <v>112.7</v>
      </c>
      <c r="DE443" s="151">
        <v>112.5</v>
      </c>
      <c r="DF443" s="151">
        <v>112.5</v>
      </c>
      <c r="DG443" s="151">
        <v>114.7</v>
      </c>
      <c r="DH443" s="151">
        <v>122.9</v>
      </c>
      <c r="DI443" s="151">
        <v>124.2</v>
      </c>
      <c r="DJ443" s="151">
        <v>124.2</v>
      </c>
      <c r="DK443" s="151">
        <v>124.3</v>
      </c>
      <c r="DL443" s="151">
        <v>126.3</v>
      </c>
      <c r="DM443" s="152">
        <v>126.6</v>
      </c>
      <c r="DN443" s="152">
        <v>126.3</v>
      </c>
      <c r="DO443" s="152">
        <v>130.6</v>
      </c>
      <c r="DP443" s="152">
        <v>131.6</v>
      </c>
      <c r="DQ443" s="152">
        <v>133.19999999999999</v>
      </c>
      <c r="DR443" s="152">
        <v>139.1</v>
      </c>
      <c r="DS443" s="152">
        <v>134.30000000000001</v>
      </c>
      <c r="DT443" s="152">
        <v>137.6</v>
      </c>
      <c r="DU443" s="152">
        <v>141.69999999999999</v>
      </c>
      <c r="DV443" s="152">
        <v>143.5</v>
      </c>
      <c r="DW443" s="152">
        <v>143.19999999999999</v>
      </c>
      <c r="DX443" s="152">
        <v>130.69999999999999</v>
      </c>
      <c r="DY443" s="152">
        <v>115.4</v>
      </c>
      <c r="DZ443" s="152">
        <v>123.4</v>
      </c>
      <c r="EA443" s="152">
        <v>118.3</v>
      </c>
      <c r="EB443" s="152">
        <v>119.5</v>
      </c>
      <c r="EC443" s="152">
        <v>119.3</v>
      </c>
      <c r="ED443" s="152">
        <v>117.3</v>
      </c>
      <c r="EE443" s="152">
        <v>117.1</v>
      </c>
      <c r="EF443" s="152">
        <v>117.3</v>
      </c>
      <c r="EG443" s="152">
        <v>116</v>
      </c>
      <c r="EH443" s="152">
        <v>110.8</v>
      </c>
      <c r="EI443" s="152">
        <v>116</v>
      </c>
      <c r="EJ443" s="152">
        <v>113.6</v>
      </c>
      <c r="EK443" s="152">
        <v>115.7</v>
      </c>
      <c r="EL443" s="152">
        <v>117.2</v>
      </c>
      <c r="EM443" s="152">
        <v>117.3</v>
      </c>
      <c r="EN443" s="152">
        <v>117.3</v>
      </c>
      <c r="EO443" s="152">
        <v>113</v>
      </c>
      <c r="EP443" s="152">
        <v>113.4</v>
      </c>
      <c r="EQ443" s="152">
        <v>114</v>
      </c>
      <c r="ER443" s="152">
        <v>115</v>
      </c>
      <c r="ES443" s="152">
        <v>115.1</v>
      </c>
      <c r="ET443" s="152">
        <v>115.3</v>
      </c>
      <c r="EU443" s="152">
        <v>115.4</v>
      </c>
      <c r="EV443" s="152">
        <v>117.8</v>
      </c>
      <c r="EW443" s="152">
        <v>118.9</v>
      </c>
    </row>
    <row r="444" spans="1:153">
      <c r="A444" s="141" t="s">
        <v>7922</v>
      </c>
      <c r="B444" s="141" t="s">
        <v>7923</v>
      </c>
      <c r="C444" s="142">
        <v>4.3830000000000001E-2</v>
      </c>
      <c r="D444" s="143">
        <v>99.9</v>
      </c>
      <c r="E444" s="143">
        <v>102.6</v>
      </c>
      <c r="F444" s="143">
        <v>102.4</v>
      </c>
      <c r="G444" s="143">
        <v>104.3</v>
      </c>
      <c r="H444" s="143">
        <v>101.7</v>
      </c>
      <c r="I444" s="143">
        <v>102.6</v>
      </c>
      <c r="J444" s="143">
        <v>99.6</v>
      </c>
      <c r="K444" s="143">
        <v>99</v>
      </c>
      <c r="L444" s="143">
        <v>99.3</v>
      </c>
      <c r="M444" s="143">
        <v>98</v>
      </c>
      <c r="N444" s="143">
        <v>97.4</v>
      </c>
      <c r="O444" s="143">
        <v>96.9</v>
      </c>
      <c r="P444" s="143">
        <v>97.9</v>
      </c>
      <c r="Q444" s="143">
        <v>98.5</v>
      </c>
      <c r="R444" s="143">
        <v>96.3</v>
      </c>
      <c r="S444" s="143">
        <v>98.2</v>
      </c>
      <c r="T444" s="143">
        <v>99.3</v>
      </c>
      <c r="U444" s="143">
        <v>102.9</v>
      </c>
      <c r="V444" s="143">
        <v>101.3</v>
      </c>
      <c r="W444" s="143">
        <v>101.9</v>
      </c>
      <c r="X444" s="143">
        <v>104.2</v>
      </c>
      <c r="Y444" s="143">
        <v>105.4</v>
      </c>
      <c r="Z444" s="143">
        <v>103</v>
      </c>
      <c r="AA444" s="143">
        <v>110.2</v>
      </c>
      <c r="AB444" s="143">
        <v>109.3</v>
      </c>
      <c r="AC444" s="143">
        <v>110.5</v>
      </c>
      <c r="AD444" s="143">
        <v>109.4</v>
      </c>
      <c r="AE444" s="143">
        <v>109.6</v>
      </c>
      <c r="AF444" s="143">
        <v>111.5</v>
      </c>
      <c r="AG444" s="143">
        <v>111.1</v>
      </c>
      <c r="AH444" s="143">
        <v>110.9</v>
      </c>
      <c r="AI444" s="143">
        <v>110.3</v>
      </c>
      <c r="AJ444" s="143">
        <v>110.3</v>
      </c>
      <c r="AK444" s="143">
        <v>110.5</v>
      </c>
      <c r="AL444" s="143">
        <v>112.1</v>
      </c>
      <c r="AM444" s="143">
        <v>111.1</v>
      </c>
      <c r="AN444" s="143">
        <v>109.7</v>
      </c>
      <c r="AO444" s="143">
        <v>108.5</v>
      </c>
      <c r="AP444" s="143">
        <v>109.8</v>
      </c>
      <c r="AQ444" s="143">
        <v>111.9</v>
      </c>
      <c r="AR444" s="143">
        <v>111.7</v>
      </c>
      <c r="AS444" s="143">
        <v>110</v>
      </c>
      <c r="AT444" s="143">
        <v>106.7</v>
      </c>
      <c r="AU444" s="143">
        <v>106.4</v>
      </c>
      <c r="AV444" s="143">
        <v>105.1</v>
      </c>
      <c r="AW444" s="143">
        <v>100.7</v>
      </c>
      <c r="AX444" s="143">
        <v>100</v>
      </c>
      <c r="AY444" s="143">
        <v>100.7</v>
      </c>
      <c r="AZ444" s="143">
        <v>100.7</v>
      </c>
      <c r="BA444" s="143">
        <v>101</v>
      </c>
      <c r="BB444" s="143">
        <v>98.6</v>
      </c>
      <c r="BC444" s="143">
        <v>99.2</v>
      </c>
      <c r="BD444" s="143">
        <v>98.7</v>
      </c>
      <c r="BE444" s="143">
        <v>96.3</v>
      </c>
      <c r="BF444" s="143">
        <v>97.1</v>
      </c>
      <c r="BG444" s="143">
        <v>97.1</v>
      </c>
      <c r="BH444" s="143">
        <v>99.8</v>
      </c>
      <c r="BI444" s="143">
        <v>100.4</v>
      </c>
      <c r="BJ444" s="143">
        <v>103.6</v>
      </c>
      <c r="BK444" s="144">
        <v>104.9</v>
      </c>
      <c r="BL444" s="143">
        <v>105.5</v>
      </c>
      <c r="BM444" s="143">
        <v>109.9</v>
      </c>
      <c r="BN444" s="143">
        <v>108.1</v>
      </c>
      <c r="BO444" s="143">
        <v>108.1</v>
      </c>
      <c r="BP444" s="143">
        <v>108.9</v>
      </c>
      <c r="BQ444" s="143">
        <v>107.7</v>
      </c>
      <c r="BR444" s="145">
        <v>108.7</v>
      </c>
      <c r="BS444" s="145">
        <v>107.8</v>
      </c>
      <c r="BT444" s="145">
        <v>109.4</v>
      </c>
      <c r="BU444" s="145">
        <v>110</v>
      </c>
      <c r="BV444" s="145">
        <v>110.2</v>
      </c>
      <c r="BW444" s="145">
        <v>108.4</v>
      </c>
      <c r="BX444" s="145">
        <v>110.8</v>
      </c>
      <c r="BY444" s="145">
        <v>110.6</v>
      </c>
      <c r="BZ444" s="143">
        <v>111.5</v>
      </c>
      <c r="CA444" s="143">
        <v>111.6</v>
      </c>
      <c r="CB444" s="143">
        <v>113.3</v>
      </c>
      <c r="CC444" s="143">
        <v>114.8</v>
      </c>
      <c r="CD444" s="143">
        <v>118.4</v>
      </c>
      <c r="CE444" s="143">
        <v>119.3</v>
      </c>
      <c r="CF444" s="143">
        <v>118.5</v>
      </c>
      <c r="CG444" s="143">
        <v>116.7</v>
      </c>
      <c r="CH444" s="143">
        <v>115.1</v>
      </c>
      <c r="CI444" s="143">
        <v>114.6</v>
      </c>
      <c r="CJ444" s="146">
        <v>114.6</v>
      </c>
      <c r="CK444" s="146">
        <v>114.6</v>
      </c>
      <c r="CL444" s="146">
        <v>113.6</v>
      </c>
      <c r="CM444" s="147">
        <v>111.6</v>
      </c>
      <c r="CN444" s="147">
        <v>111.3</v>
      </c>
      <c r="CO444" s="147">
        <v>108.8</v>
      </c>
      <c r="CP444" s="148">
        <v>107.3</v>
      </c>
      <c r="CQ444" s="149">
        <v>107</v>
      </c>
      <c r="CR444" s="149">
        <v>103.3</v>
      </c>
      <c r="CS444" s="149">
        <v>105</v>
      </c>
      <c r="CT444" s="149">
        <v>106.4</v>
      </c>
      <c r="CU444" s="150">
        <v>106</v>
      </c>
      <c r="CV444" s="150">
        <v>108.3</v>
      </c>
      <c r="CW444" s="150">
        <v>110</v>
      </c>
      <c r="CX444" s="150">
        <v>107.5</v>
      </c>
      <c r="CY444" s="150">
        <v>106.3</v>
      </c>
      <c r="CZ444" s="150">
        <v>105.3</v>
      </c>
      <c r="DA444" s="150">
        <v>105</v>
      </c>
      <c r="DB444" s="151">
        <v>105.3</v>
      </c>
      <c r="DC444" s="151">
        <v>106.4</v>
      </c>
      <c r="DD444" s="151">
        <v>107.6</v>
      </c>
      <c r="DE444" s="151">
        <v>109.5</v>
      </c>
      <c r="DF444" s="151">
        <v>111.7</v>
      </c>
      <c r="DG444" s="151">
        <v>117.6</v>
      </c>
      <c r="DH444" s="151">
        <v>123.1</v>
      </c>
      <c r="DI444" s="151">
        <v>125.1</v>
      </c>
      <c r="DJ444" s="151">
        <v>125.7</v>
      </c>
      <c r="DK444" s="151">
        <v>127.5</v>
      </c>
      <c r="DL444" s="151">
        <v>130.30000000000001</v>
      </c>
      <c r="DM444" s="152">
        <v>131.6</v>
      </c>
      <c r="DN444" s="152">
        <v>139.6</v>
      </c>
      <c r="DO444" s="152">
        <v>148.19999999999999</v>
      </c>
      <c r="DP444" s="152">
        <v>146.80000000000001</v>
      </c>
      <c r="DQ444" s="152">
        <v>147.30000000000001</v>
      </c>
      <c r="DR444" s="152">
        <v>149.19999999999999</v>
      </c>
      <c r="DS444" s="152">
        <v>151.19999999999999</v>
      </c>
      <c r="DT444" s="152">
        <v>151.6</v>
      </c>
      <c r="DU444" s="152">
        <v>152</v>
      </c>
      <c r="DV444" s="152">
        <v>152.5</v>
      </c>
      <c r="DW444" s="152">
        <v>151.69999999999999</v>
      </c>
      <c r="DX444" s="152">
        <v>142.30000000000001</v>
      </c>
      <c r="DY444" s="152">
        <v>141.69999999999999</v>
      </c>
      <c r="DZ444" s="152">
        <v>137.69999999999999</v>
      </c>
      <c r="EA444" s="152">
        <v>137.19999999999999</v>
      </c>
      <c r="EB444" s="152">
        <v>134.9</v>
      </c>
      <c r="EC444" s="152">
        <v>130.5</v>
      </c>
      <c r="ED444" s="152">
        <v>129.4</v>
      </c>
      <c r="EE444" s="152">
        <v>128.19999999999999</v>
      </c>
      <c r="EF444" s="152">
        <v>126</v>
      </c>
      <c r="EG444" s="152">
        <v>126.8</v>
      </c>
      <c r="EH444" s="152">
        <v>124.4</v>
      </c>
      <c r="EI444" s="152">
        <v>122.4</v>
      </c>
      <c r="EJ444" s="152">
        <v>119.9</v>
      </c>
      <c r="EK444" s="152">
        <v>117.5</v>
      </c>
      <c r="EL444" s="152">
        <v>116.4</v>
      </c>
      <c r="EM444" s="152">
        <v>114</v>
      </c>
      <c r="EN444" s="152">
        <v>114.6</v>
      </c>
      <c r="EO444" s="152">
        <v>115.5</v>
      </c>
      <c r="EP444" s="152">
        <v>115.1</v>
      </c>
      <c r="EQ444" s="152">
        <v>114.1</v>
      </c>
      <c r="ER444" s="152">
        <v>115.9</v>
      </c>
      <c r="ES444" s="152">
        <v>115</v>
      </c>
      <c r="ET444" s="152">
        <v>115.6</v>
      </c>
      <c r="EU444" s="152">
        <v>117.1</v>
      </c>
      <c r="EV444" s="152">
        <v>115.6</v>
      </c>
      <c r="EW444" s="152">
        <v>117.1</v>
      </c>
    </row>
    <row r="445" spans="1:153">
      <c r="A445" s="141" t="s">
        <v>7924</v>
      </c>
      <c r="B445" s="141" t="s">
        <v>7925</v>
      </c>
      <c r="C445" s="142">
        <v>0.29636000000000001</v>
      </c>
      <c r="D445" s="143">
        <v>100.5</v>
      </c>
      <c r="E445" s="143">
        <v>102.3</v>
      </c>
      <c r="F445" s="143">
        <v>100.3</v>
      </c>
      <c r="G445" s="143">
        <v>99.5</v>
      </c>
      <c r="H445" s="143">
        <v>101.8</v>
      </c>
      <c r="I445" s="143">
        <v>102.7</v>
      </c>
      <c r="J445" s="143">
        <v>102</v>
      </c>
      <c r="K445" s="143">
        <v>101.5</v>
      </c>
      <c r="L445" s="143">
        <v>103.5</v>
      </c>
      <c r="M445" s="143">
        <v>104.6</v>
      </c>
      <c r="N445" s="143">
        <v>104.5</v>
      </c>
      <c r="O445" s="143">
        <v>104</v>
      </c>
      <c r="P445" s="143">
        <v>102.3</v>
      </c>
      <c r="Q445" s="143">
        <v>101.9</v>
      </c>
      <c r="R445" s="143">
        <v>103.4</v>
      </c>
      <c r="S445" s="143">
        <v>104.3</v>
      </c>
      <c r="T445" s="143">
        <v>106.4</v>
      </c>
      <c r="U445" s="143">
        <v>109.9</v>
      </c>
      <c r="V445" s="143">
        <v>109.1</v>
      </c>
      <c r="W445" s="143">
        <v>107.8</v>
      </c>
      <c r="X445" s="143">
        <v>106.7</v>
      </c>
      <c r="Y445" s="143">
        <v>106</v>
      </c>
      <c r="Z445" s="143">
        <v>105.9</v>
      </c>
      <c r="AA445" s="143">
        <v>104</v>
      </c>
      <c r="AB445" s="143">
        <v>104.5</v>
      </c>
      <c r="AC445" s="143">
        <v>102.3</v>
      </c>
      <c r="AD445" s="143">
        <v>102.5</v>
      </c>
      <c r="AE445" s="143">
        <v>104</v>
      </c>
      <c r="AF445" s="143">
        <v>105.1</v>
      </c>
      <c r="AG445" s="143">
        <v>105</v>
      </c>
      <c r="AH445" s="143">
        <v>103.8</v>
      </c>
      <c r="AI445" s="143">
        <v>100.6</v>
      </c>
      <c r="AJ445" s="143">
        <v>99.5</v>
      </c>
      <c r="AK445" s="143">
        <v>95.4</v>
      </c>
      <c r="AL445" s="143">
        <v>94</v>
      </c>
      <c r="AM445" s="143">
        <v>94.5</v>
      </c>
      <c r="AN445" s="143">
        <v>94.2</v>
      </c>
      <c r="AO445" s="143">
        <v>98</v>
      </c>
      <c r="AP445" s="143">
        <v>96</v>
      </c>
      <c r="AQ445" s="143">
        <v>95.7</v>
      </c>
      <c r="AR445" s="143">
        <v>94.9</v>
      </c>
      <c r="AS445" s="143">
        <v>92.6</v>
      </c>
      <c r="AT445" s="143">
        <v>91.6</v>
      </c>
      <c r="AU445" s="143">
        <v>91.3</v>
      </c>
      <c r="AV445" s="143">
        <v>91</v>
      </c>
      <c r="AW445" s="143">
        <v>90.6</v>
      </c>
      <c r="AX445" s="143">
        <v>90.9</v>
      </c>
      <c r="AY445" s="143">
        <v>93</v>
      </c>
      <c r="AZ445" s="143">
        <v>94.3</v>
      </c>
      <c r="BA445" s="143">
        <v>93</v>
      </c>
      <c r="BB445" s="143">
        <v>92.9</v>
      </c>
      <c r="BC445" s="143">
        <v>93</v>
      </c>
      <c r="BD445" s="143">
        <v>92.8</v>
      </c>
      <c r="BE445" s="143">
        <v>93.8</v>
      </c>
      <c r="BF445" s="143">
        <v>92.4</v>
      </c>
      <c r="BG445" s="143">
        <v>92.4</v>
      </c>
      <c r="BH445" s="143">
        <v>93.2</v>
      </c>
      <c r="BI445" s="143">
        <v>95.9</v>
      </c>
      <c r="BJ445" s="143">
        <v>98.3</v>
      </c>
      <c r="BK445" s="144">
        <v>97.6</v>
      </c>
      <c r="BL445" s="143">
        <v>95.8</v>
      </c>
      <c r="BM445" s="143">
        <v>94.8</v>
      </c>
      <c r="BN445" s="143">
        <v>94.8</v>
      </c>
      <c r="BO445" s="143">
        <v>95.5</v>
      </c>
      <c r="BP445" s="143">
        <v>96.3</v>
      </c>
      <c r="BQ445" s="143">
        <v>96.4</v>
      </c>
      <c r="BR445" s="145">
        <v>96.8</v>
      </c>
      <c r="BS445" s="145">
        <v>98.2</v>
      </c>
      <c r="BT445" s="145">
        <v>99.7</v>
      </c>
      <c r="BU445" s="145">
        <v>99.8</v>
      </c>
      <c r="BV445" s="145">
        <v>99.9</v>
      </c>
      <c r="BW445" s="145">
        <v>101.8</v>
      </c>
      <c r="BX445" s="145">
        <v>101.6</v>
      </c>
      <c r="BY445" s="145">
        <v>103.1</v>
      </c>
      <c r="BZ445" s="143">
        <v>104</v>
      </c>
      <c r="CA445" s="143">
        <v>103.9</v>
      </c>
      <c r="CB445" s="143">
        <v>104.4</v>
      </c>
      <c r="CC445" s="143">
        <v>106</v>
      </c>
      <c r="CD445" s="143">
        <v>107</v>
      </c>
      <c r="CE445" s="143">
        <v>107</v>
      </c>
      <c r="CF445" s="143">
        <v>103.3</v>
      </c>
      <c r="CG445" s="143">
        <v>102.3</v>
      </c>
      <c r="CH445" s="143">
        <v>102.8</v>
      </c>
      <c r="CI445" s="143">
        <v>102.7</v>
      </c>
      <c r="CJ445" s="146">
        <v>100.7</v>
      </c>
      <c r="CK445" s="146">
        <v>101</v>
      </c>
      <c r="CL445" s="146">
        <v>100.4</v>
      </c>
      <c r="CM445" s="147">
        <v>99.2</v>
      </c>
      <c r="CN445" s="147">
        <v>98.9</v>
      </c>
      <c r="CO445" s="147">
        <v>98.4</v>
      </c>
      <c r="CP445" s="148">
        <v>97.5</v>
      </c>
      <c r="CQ445" s="149">
        <v>96.6</v>
      </c>
      <c r="CR445" s="149">
        <v>96.1</v>
      </c>
      <c r="CS445" s="149">
        <v>95.6</v>
      </c>
      <c r="CT445" s="149">
        <v>95.8</v>
      </c>
      <c r="CU445" s="150">
        <v>95.4</v>
      </c>
      <c r="CV445" s="150">
        <v>95.4</v>
      </c>
      <c r="CW445" s="150">
        <v>93.8</v>
      </c>
      <c r="CX445" s="150">
        <v>91.3</v>
      </c>
      <c r="CY445" s="150">
        <v>90.8</v>
      </c>
      <c r="CZ445" s="150">
        <v>88.4</v>
      </c>
      <c r="DA445" s="150">
        <v>88.4</v>
      </c>
      <c r="DB445" s="151">
        <v>89.3</v>
      </c>
      <c r="DC445" s="151">
        <v>91.6</v>
      </c>
      <c r="DD445" s="151">
        <v>95.7</v>
      </c>
      <c r="DE445" s="151">
        <v>97.7</v>
      </c>
      <c r="DF445" s="151">
        <v>99.1</v>
      </c>
      <c r="DG445" s="151">
        <v>102.8</v>
      </c>
      <c r="DH445" s="151">
        <v>102.4</v>
      </c>
      <c r="DI445" s="151">
        <v>102.3</v>
      </c>
      <c r="DJ445" s="151">
        <v>102.5</v>
      </c>
      <c r="DK445" s="151">
        <v>102.4</v>
      </c>
      <c r="DL445" s="151">
        <v>103.5</v>
      </c>
      <c r="DM445" s="152">
        <v>105.1</v>
      </c>
      <c r="DN445" s="152">
        <v>108.3</v>
      </c>
      <c r="DO445" s="152">
        <v>109.2</v>
      </c>
      <c r="DP445" s="152">
        <v>109.2</v>
      </c>
      <c r="DQ445" s="152">
        <v>109</v>
      </c>
      <c r="DR445" s="152">
        <v>111.1</v>
      </c>
      <c r="DS445" s="152">
        <v>113.5</v>
      </c>
      <c r="DT445" s="152">
        <v>115.8</v>
      </c>
      <c r="DU445" s="152">
        <v>115.2</v>
      </c>
      <c r="DV445" s="152">
        <v>117.2</v>
      </c>
      <c r="DW445" s="152">
        <v>115.5</v>
      </c>
      <c r="DX445" s="152">
        <v>113.2</v>
      </c>
      <c r="DY445" s="152">
        <v>112</v>
      </c>
      <c r="DZ445" s="152">
        <v>109.4</v>
      </c>
      <c r="EA445" s="152">
        <v>106.8</v>
      </c>
      <c r="EB445" s="152">
        <v>105.6</v>
      </c>
      <c r="EC445" s="152">
        <v>105.4</v>
      </c>
      <c r="ED445" s="152">
        <v>106.3</v>
      </c>
      <c r="EE445" s="152">
        <v>106</v>
      </c>
      <c r="EF445" s="152">
        <v>106.7</v>
      </c>
      <c r="EG445" s="152">
        <v>105.8</v>
      </c>
      <c r="EH445" s="152">
        <v>103.5</v>
      </c>
      <c r="EI445" s="152">
        <v>102.6</v>
      </c>
      <c r="EJ445" s="152">
        <v>103.5</v>
      </c>
      <c r="EK445" s="152">
        <v>103.4</v>
      </c>
      <c r="EL445" s="152">
        <v>103.2</v>
      </c>
      <c r="EM445" s="152">
        <v>102.8</v>
      </c>
      <c r="EN445" s="152">
        <v>102.3</v>
      </c>
      <c r="EO445" s="152">
        <v>102.3</v>
      </c>
      <c r="EP445" s="152">
        <v>103.4</v>
      </c>
      <c r="EQ445" s="152">
        <v>103.6</v>
      </c>
      <c r="ER445" s="152">
        <v>104.9</v>
      </c>
      <c r="ES445" s="152">
        <v>104.9</v>
      </c>
      <c r="ET445" s="152">
        <v>107.2</v>
      </c>
      <c r="EU445" s="152">
        <v>107</v>
      </c>
      <c r="EV445" s="152">
        <v>106.9</v>
      </c>
      <c r="EW445" s="152">
        <v>104.7</v>
      </c>
    </row>
    <row r="446" spans="1:153">
      <c r="A446" s="141" t="s">
        <v>7926</v>
      </c>
      <c r="B446" s="141" t="s">
        <v>7927</v>
      </c>
      <c r="C446" s="142">
        <v>0.14607999999999999</v>
      </c>
      <c r="D446" s="143">
        <v>100.4</v>
      </c>
      <c r="E446" s="143">
        <v>103.2</v>
      </c>
      <c r="F446" s="143">
        <v>99.5</v>
      </c>
      <c r="G446" s="143">
        <v>97.3</v>
      </c>
      <c r="H446" s="143">
        <v>99.6</v>
      </c>
      <c r="I446" s="143">
        <v>100.5</v>
      </c>
      <c r="J446" s="143">
        <v>99.9</v>
      </c>
      <c r="K446" s="143">
        <v>100.6</v>
      </c>
      <c r="L446" s="143">
        <v>102.1</v>
      </c>
      <c r="M446" s="143">
        <v>104.5</v>
      </c>
      <c r="N446" s="143">
        <v>103.7</v>
      </c>
      <c r="O446" s="143">
        <v>102.5</v>
      </c>
      <c r="P446" s="143">
        <v>98.5</v>
      </c>
      <c r="Q446" s="143">
        <v>97.5</v>
      </c>
      <c r="R446" s="143">
        <v>99.1</v>
      </c>
      <c r="S446" s="143">
        <v>101.2</v>
      </c>
      <c r="T446" s="143">
        <v>104.3</v>
      </c>
      <c r="U446" s="143">
        <v>109.1</v>
      </c>
      <c r="V446" s="143">
        <v>107.7</v>
      </c>
      <c r="W446" s="143">
        <v>106.9</v>
      </c>
      <c r="X446" s="143">
        <v>104.1</v>
      </c>
      <c r="Y446" s="143">
        <v>103.5</v>
      </c>
      <c r="Z446" s="143">
        <v>101.5</v>
      </c>
      <c r="AA446" s="143">
        <v>98.7</v>
      </c>
      <c r="AB446" s="143">
        <v>99.2</v>
      </c>
      <c r="AC446" s="143">
        <v>95.9</v>
      </c>
      <c r="AD446" s="143">
        <v>96</v>
      </c>
      <c r="AE446" s="143">
        <v>98.8</v>
      </c>
      <c r="AF446" s="143">
        <v>101</v>
      </c>
      <c r="AG446" s="143">
        <v>101.4</v>
      </c>
      <c r="AH446" s="143">
        <v>99.6</v>
      </c>
      <c r="AI446" s="143">
        <v>92.7</v>
      </c>
      <c r="AJ446" s="143">
        <v>91.4</v>
      </c>
      <c r="AK446" s="143">
        <v>85.2</v>
      </c>
      <c r="AL446" s="143">
        <v>83.6</v>
      </c>
      <c r="AM446" s="143">
        <v>84.1</v>
      </c>
      <c r="AN446" s="143">
        <v>84.7</v>
      </c>
      <c r="AO446" s="143">
        <v>91.9</v>
      </c>
      <c r="AP446" s="143">
        <v>88.7</v>
      </c>
      <c r="AQ446" s="143">
        <v>87</v>
      </c>
      <c r="AR446" s="143">
        <v>86</v>
      </c>
      <c r="AS446" s="143">
        <v>81.599999999999994</v>
      </c>
      <c r="AT446" s="143">
        <v>81.099999999999994</v>
      </c>
      <c r="AU446" s="143">
        <v>80.7</v>
      </c>
      <c r="AV446" s="143">
        <v>80.2</v>
      </c>
      <c r="AW446" s="143">
        <v>79.7</v>
      </c>
      <c r="AX446" s="143">
        <v>79.599999999999994</v>
      </c>
      <c r="AY446" s="143">
        <v>82.2</v>
      </c>
      <c r="AZ446" s="143">
        <v>84.5</v>
      </c>
      <c r="BA446" s="143">
        <v>83.3</v>
      </c>
      <c r="BB446" s="143">
        <v>82.1</v>
      </c>
      <c r="BC446" s="143">
        <v>82.7</v>
      </c>
      <c r="BD446" s="143">
        <v>81.5</v>
      </c>
      <c r="BE446" s="143">
        <v>83.3</v>
      </c>
      <c r="BF446" s="143">
        <v>82.3</v>
      </c>
      <c r="BG446" s="143">
        <v>83.7</v>
      </c>
      <c r="BH446" s="143">
        <v>85.4</v>
      </c>
      <c r="BI446" s="143">
        <v>90.5</v>
      </c>
      <c r="BJ446" s="143">
        <v>93.5</v>
      </c>
      <c r="BK446" s="144">
        <v>91.8</v>
      </c>
      <c r="BL446" s="143">
        <v>88</v>
      </c>
      <c r="BM446" s="143">
        <v>85.9</v>
      </c>
      <c r="BN446" s="143">
        <v>85.6</v>
      </c>
      <c r="BO446" s="143">
        <v>86.8</v>
      </c>
      <c r="BP446" s="143">
        <v>88.9</v>
      </c>
      <c r="BQ446" s="143">
        <v>88.7</v>
      </c>
      <c r="BR446" s="145">
        <v>89.3</v>
      </c>
      <c r="BS446" s="145">
        <v>91.4</v>
      </c>
      <c r="BT446" s="145">
        <v>93.4</v>
      </c>
      <c r="BU446" s="145">
        <v>93.5</v>
      </c>
      <c r="BV446" s="145">
        <v>94.4</v>
      </c>
      <c r="BW446" s="145">
        <v>96.7</v>
      </c>
      <c r="BX446" s="145">
        <v>96.5</v>
      </c>
      <c r="BY446" s="145">
        <v>98.5</v>
      </c>
      <c r="BZ446" s="143">
        <v>99.4</v>
      </c>
      <c r="CA446" s="143">
        <v>100.3</v>
      </c>
      <c r="CB446" s="143">
        <v>101.2</v>
      </c>
      <c r="CC446" s="143">
        <v>102.7</v>
      </c>
      <c r="CD446" s="143">
        <v>104.9</v>
      </c>
      <c r="CE446" s="143">
        <v>104.4</v>
      </c>
      <c r="CF446" s="143">
        <v>99.4</v>
      </c>
      <c r="CG446" s="143">
        <v>97.7</v>
      </c>
      <c r="CH446" s="143">
        <v>98.2</v>
      </c>
      <c r="CI446" s="143">
        <v>97.9</v>
      </c>
      <c r="CJ446" s="146">
        <v>94.5</v>
      </c>
      <c r="CK446" s="146">
        <v>94.4</v>
      </c>
      <c r="CL446" s="146">
        <v>93</v>
      </c>
      <c r="CM446" s="147">
        <v>90.6</v>
      </c>
      <c r="CN446" s="147">
        <v>90.1</v>
      </c>
      <c r="CO446" s="147">
        <v>89.2</v>
      </c>
      <c r="CP446" s="148">
        <v>88.2</v>
      </c>
      <c r="CQ446" s="149">
        <v>87.7</v>
      </c>
      <c r="CR446" s="149">
        <v>87</v>
      </c>
      <c r="CS446" s="149">
        <v>86.2</v>
      </c>
      <c r="CT446" s="149">
        <v>86.3</v>
      </c>
      <c r="CU446" s="150">
        <v>85.9</v>
      </c>
      <c r="CV446" s="150">
        <v>85.9</v>
      </c>
      <c r="CW446" s="150">
        <v>82.3</v>
      </c>
      <c r="CX446" s="150">
        <v>78.599999999999994</v>
      </c>
      <c r="CY446" s="150">
        <v>78.099999999999994</v>
      </c>
      <c r="CZ446" s="150">
        <v>74.400000000000006</v>
      </c>
      <c r="DA446" s="150">
        <v>75</v>
      </c>
      <c r="DB446" s="151">
        <v>76.8</v>
      </c>
      <c r="DC446" s="151">
        <v>79.8</v>
      </c>
      <c r="DD446" s="151">
        <v>86.7</v>
      </c>
      <c r="DE446" s="151">
        <v>89.8</v>
      </c>
      <c r="DF446" s="151">
        <v>90.9</v>
      </c>
      <c r="DG446" s="151">
        <v>96</v>
      </c>
      <c r="DH446" s="151">
        <v>94.5</v>
      </c>
      <c r="DI446" s="151">
        <v>94.6</v>
      </c>
      <c r="DJ446" s="151">
        <v>95.4</v>
      </c>
      <c r="DK446" s="151">
        <v>95.5</v>
      </c>
      <c r="DL446" s="151">
        <v>96.5</v>
      </c>
      <c r="DM446" s="152">
        <v>96.5</v>
      </c>
      <c r="DN446" s="152">
        <v>101.1</v>
      </c>
      <c r="DO446" s="152">
        <v>101.9</v>
      </c>
      <c r="DP446" s="152">
        <v>99.9</v>
      </c>
      <c r="DQ446" s="152">
        <v>99.2</v>
      </c>
      <c r="DR446" s="152">
        <v>101.3</v>
      </c>
      <c r="DS446" s="152">
        <v>105</v>
      </c>
      <c r="DT446" s="152">
        <v>108</v>
      </c>
      <c r="DU446" s="152">
        <v>107.5</v>
      </c>
      <c r="DV446" s="152">
        <v>109</v>
      </c>
      <c r="DW446" s="152">
        <v>105</v>
      </c>
      <c r="DX446" s="152">
        <v>100.7</v>
      </c>
      <c r="DY446" s="152">
        <v>97.8</v>
      </c>
      <c r="DZ446" s="152">
        <v>95.3</v>
      </c>
      <c r="EA446" s="152">
        <v>91.8</v>
      </c>
      <c r="EB446" s="152">
        <v>90.4</v>
      </c>
      <c r="EC446" s="152">
        <v>91.3</v>
      </c>
      <c r="ED446" s="152">
        <v>93.1</v>
      </c>
      <c r="EE446" s="152">
        <v>93.6</v>
      </c>
      <c r="EF446" s="152">
        <v>94.5</v>
      </c>
      <c r="EG446" s="152">
        <v>92.6</v>
      </c>
      <c r="EH446" s="152">
        <v>89.9</v>
      </c>
      <c r="EI446" s="152">
        <v>89.5</v>
      </c>
      <c r="EJ446" s="152">
        <v>91.5</v>
      </c>
      <c r="EK446" s="152">
        <v>92</v>
      </c>
      <c r="EL446" s="152">
        <v>91.9</v>
      </c>
      <c r="EM446" s="152">
        <v>92</v>
      </c>
      <c r="EN446" s="152">
        <v>91.2</v>
      </c>
      <c r="EO446" s="152">
        <v>91.8</v>
      </c>
      <c r="EP446" s="152">
        <v>93.3</v>
      </c>
      <c r="EQ446" s="152">
        <v>93.9</v>
      </c>
      <c r="ER446" s="152">
        <v>94.7</v>
      </c>
      <c r="ES446" s="152">
        <v>95.5</v>
      </c>
      <c r="ET446" s="152">
        <v>98.2</v>
      </c>
      <c r="EU446" s="152">
        <v>98.2</v>
      </c>
      <c r="EV446" s="152">
        <v>97.5</v>
      </c>
      <c r="EW446" s="152">
        <v>93.2</v>
      </c>
    </row>
    <row r="447" spans="1:153">
      <c r="A447" s="141" t="s">
        <v>7928</v>
      </c>
      <c r="B447" s="141" t="s">
        <v>7929</v>
      </c>
      <c r="C447" s="142">
        <v>4.3529999999999999E-2</v>
      </c>
      <c r="D447" s="143">
        <v>103.9</v>
      </c>
      <c r="E447" s="143">
        <v>103.4</v>
      </c>
      <c r="F447" s="143">
        <v>101.2</v>
      </c>
      <c r="G447" s="143">
        <v>101</v>
      </c>
      <c r="H447" s="143">
        <v>101.7</v>
      </c>
      <c r="I447" s="143">
        <v>102.1</v>
      </c>
      <c r="J447" s="143">
        <v>101.6</v>
      </c>
      <c r="K447" s="143">
        <v>100</v>
      </c>
      <c r="L447" s="143">
        <v>100.6</v>
      </c>
      <c r="M447" s="143">
        <v>101.2</v>
      </c>
      <c r="N447" s="143">
        <v>102.2</v>
      </c>
      <c r="O447" s="143">
        <v>101.8</v>
      </c>
      <c r="P447" s="143">
        <v>103.4</v>
      </c>
      <c r="Q447" s="143">
        <v>103.6</v>
      </c>
      <c r="R447" s="143">
        <v>104.5</v>
      </c>
      <c r="S447" s="143">
        <v>105</v>
      </c>
      <c r="T447" s="143">
        <v>107.2</v>
      </c>
      <c r="U447" s="143">
        <v>109.2</v>
      </c>
      <c r="V447" s="143">
        <v>107.8</v>
      </c>
      <c r="W447" s="143">
        <v>106.7</v>
      </c>
      <c r="X447" s="143">
        <v>106.6</v>
      </c>
      <c r="Y447" s="143">
        <v>107.2</v>
      </c>
      <c r="Z447" s="143">
        <v>107.7</v>
      </c>
      <c r="AA447" s="143">
        <v>108.9</v>
      </c>
      <c r="AB447" s="143">
        <v>108.6</v>
      </c>
      <c r="AC447" s="143">
        <v>108.3</v>
      </c>
      <c r="AD447" s="143">
        <v>108.2</v>
      </c>
      <c r="AE447" s="143">
        <v>106.5</v>
      </c>
      <c r="AF447" s="143">
        <v>107</v>
      </c>
      <c r="AG447" s="143">
        <v>107.2</v>
      </c>
      <c r="AH447" s="143">
        <v>107.1</v>
      </c>
      <c r="AI447" s="143">
        <v>106.1</v>
      </c>
      <c r="AJ447" s="143">
        <v>103.4</v>
      </c>
      <c r="AK447" s="143">
        <v>103</v>
      </c>
      <c r="AL447" s="143">
        <v>101.6</v>
      </c>
      <c r="AM447" s="143">
        <v>103.5</v>
      </c>
      <c r="AN447" s="143">
        <v>101.3</v>
      </c>
      <c r="AO447" s="143">
        <v>101.5</v>
      </c>
      <c r="AP447" s="143">
        <v>102</v>
      </c>
      <c r="AQ447" s="143">
        <v>101.7</v>
      </c>
      <c r="AR447" s="143">
        <v>101.7</v>
      </c>
      <c r="AS447" s="143">
        <v>101.8</v>
      </c>
      <c r="AT447" s="143">
        <v>99.5</v>
      </c>
      <c r="AU447" s="143">
        <v>98.9</v>
      </c>
      <c r="AV447" s="143">
        <v>98.4</v>
      </c>
      <c r="AW447" s="143">
        <v>98.4</v>
      </c>
      <c r="AX447" s="143">
        <v>98.6</v>
      </c>
      <c r="AY447" s="143">
        <v>98.4</v>
      </c>
      <c r="AZ447" s="143">
        <v>98.7</v>
      </c>
      <c r="BA447" s="143">
        <v>98.6</v>
      </c>
      <c r="BB447" s="143">
        <v>99.3</v>
      </c>
      <c r="BC447" s="143">
        <v>100.8</v>
      </c>
      <c r="BD447" s="143">
        <v>101.9</v>
      </c>
      <c r="BE447" s="143">
        <v>102.2</v>
      </c>
      <c r="BF447" s="143">
        <v>101.6</v>
      </c>
      <c r="BG447" s="143">
        <v>99.7</v>
      </c>
      <c r="BH447" s="143">
        <v>99.1</v>
      </c>
      <c r="BI447" s="143">
        <v>98.2</v>
      </c>
      <c r="BJ447" s="143">
        <v>100</v>
      </c>
      <c r="BK447" s="144">
        <v>102</v>
      </c>
      <c r="BL447" s="143">
        <v>103.3</v>
      </c>
      <c r="BM447" s="143">
        <v>101.8</v>
      </c>
      <c r="BN447" s="143">
        <v>101.5</v>
      </c>
      <c r="BO447" s="143">
        <v>100.9</v>
      </c>
      <c r="BP447" s="143">
        <v>100.5</v>
      </c>
      <c r="BQ447" s="143">
        <v>100.4</v>
      </c>
      <c r="BR447" s="145">
        <v>101.8</v>
      </c>
      <c r="BS447" s="145">
        <v>102.2</v>
      </c>
      <c r="BT447" s="145">
        <v>105.4</v>
      </c>
      <c r="BU447" s="145">
        <v>105.1</v>
      </c>
      <c r="BV447" s="145">
        <v>104.4</v>
      </c>
      <c r="BW447" s="145">
        <v>106</v>
      </c>
      <c r="BX447" s="145">
        <v>106.7</v>
      </c>
      <c r="BY447" s="145">
        <v>108.3</v>
      </c>
      <c r="BZ447" s="143">
        <v>108.1</v>
      </c>
      <c r="CA447" s="143">
        <v>110.1</v>
      </c>
      <c r="CB447" s="143">
        <v>109.1</v>
      </c>
      <c r="CC447" s="143">
        <v>109.1</v>
      </c>
      <c r="CD447" s="143">
        <v>109.4</v>
      </c>
      <c r="CE447" s="143">
        <v>109.2</v>
      </c>
      <c r="CF447" s="143">
        <v>106.8</v>
      </c>
      <c r="CG447" s="143">
        <v>105.6</v>
      </c>
      <c r="CH447" s="143">
        <v>105.7</v>
      </c>
      <c r="CI447" s="143">
        <v>106</v>
      </c>
      <c r="CJ447" s="146">
        <v>105.6</v>
      </c>
      <c r="CK447" s="146">
        <v>105.2</v>
      </c>
      <c r="CL447" s="146">
        <v>106.3</v>
      </c>
      <c r="CM447" s="147">
        <v>108.2</v>
      </c>
      <c r="CN447" s="147">
        <v>107.6</v>
      </c>
      <c r="CO447" s="147">
        <v>107.6</v>
      </c>
      <c r="CP447" s="148">
        <v>106.3</v>
      </c>
      <c r="CQ447" s="149">
        <v>106.6</v>
      </c>
      <c r="CR447" s="149">
        <v>106.1</v>
      </c>
      <c r="CS447" s="149">
        <v>105.5</v>
      </c>
      <c r="CT447" s="149">
        <v>105.2</v>
      </c>
      <c r="CU447" s="150">
        <v>105.3</v>
      </c>
      <c r="CV447" s="150">
        <v>104.8</v>
      </c>
      <c r="CW447" s="150">
        <v>104.4</v>
      </c>
      <c r="CX447" s="150">
        <v>102.9</v>
      </c>
      <c r="CY447" s="150">
        <v>104</v>
      </c>
      <c r="CZ447" s="150">
        <v>106.1</v>
      </c>
      <c r="DA447" s="150">
        <v>104.4</v>
      </c>
      <c r="DB447" s="151">
        <v>103.3</v>
      </c>
      <c r="DC447" s="151">
        <v>105.8</v>
      </c>
      <c r="DD447" s="151">
        <v>103.4</v>
      </c>
      <c r="DE447" s="151">
        <v>105</v>
      </c>
      <c r="DF447" s="151">
        <v>107.2</v>
      </c>
      <c r="DG447" s="151">
        <v>108.5</v>
      </c>
      <c r="DH447" s="151">
        <v>110.3</v>
      </c>
      <c r="DI447" s="151">
        <v>111.9</v>
      </c>
      <c r="DJ447" s="151">
        <v>112.8</v>
      </c>
      <c r="DK447" s="151">
        <v>107.8</v>
      </c>
      <c r="DL447" s="151">
        <v>111.9</v>
      </c>
      <c r="DM447" s="152">
        <v>115.1</v>
      </c>
      <c r="DN447" s="152">
        <v>115.8</v>
      </c>
      <c r="DO447" s="152">
        <v>115.7</v>
      </c>
      <c r="DP447" s="152">
        <v>118.7</v>
      </c>
      <c r="DQ447" s="152">
        <v>122.2</v>
      </c>
      <c r="DR447" s="152">
        <v>123</v>
      </c>
      <c r="DS447" s="152">
        <v>122.8</v>
      </c>
      <c r="DT447" s="152">
        <v>124.4</v>
      </c>
      <c r="DU447" s="152">
        <v>122.6</v>
      </c>
      <c r="DV447" s="152">
        <v>124.1</v>
      </c>
      <c r="DW447" s="152">
        <v>126.9</v>
      </c>
      <c r="DX447" s="152">
        <v>128.69999999999999</v>
      </c>
      <c r="DY447" s="152">
        <v>129.19999999999999</v>
      </c>
      <c r="DZ447" s="152">
        <v>127.7</v>
      </c>
      <c r="EA447" s="152">
        <v>126</v>
      </c>
      <c r="EB447" s="152">
        <v>124.2</v>
      </c>
      <c r="EC447" s="152">
        <v>121.3</v>
      </c>
      <c r="ED447" s="152">
        <v>121.6</v>
      </c>
      <c r="EE447" s="152">
        <v>120.5</v>
      </c>
      <c r="EF447" s="152">
        <v>122.2</v>
      </c>
      <c r="EG447" s="152">
        <v>120</v>
      </c>
      <c r="EH447" s="152">
        <v>121.6</v>
      </c>
      <c r="EI447" s="152">
        <v>118.7</v>
      </c>
      <c r="EJ447" s="152">
        <v>115.8</v>
      </c>
      <c r="EK447" s="152">
        <v>114.3</v>
      </c>
      <c r="EL447" s="152">
        <v>114.5</v>
      </c>
      <c r="EM447" s="152">
        <v>113.3</v>
      </c>
      <c r="EN447" s="152">
        <v>115.3</v>
      </c>
      <c r="EO447" s="152">
        <v>113</v>
      </c>
      <c r="EP447" s="152">
        <v>114.9</v>
      </c>
      <c r="EQ447" s="152">
        <v>115.9</v>
      </c>
      <c r="ER447" s="152">
        <v>118.8</v>
      </c>
      <c r="ES447" s="152">
        <v>116.5</v>
      </c>
      <c r="ET447" s="152">
        <v>118</v>
      </c>
      <c r="EU447" s="152">
        <v>116.9</v>
      </c>
      <c r="EV447" s="152">
        <v>117.8</v>
      </c>
      <c r="EW447" s="152">
        <v>120</v>
      </c>
    </row>
    <row r="448" spans="1:153">
      <c r="A448" s="141" t="s">
        <v>7930</v>
      </c>
      <c r="B448" s="141" t="s">
        <v>7931</v>
      </c>
      <c r="C448" s="142">
        <v>1.984E-2</v>
      </c>
      <c r="D448" s="143">
        <v>99.2</v>
      </c>
      <c r="E448" s="143">
        <v>99.9</v>
      </c>
      <c r="F448" s="143">
        <v>98.6</v>
      </c>
      <c r="G448" s="143">
        <v>101.8</v>
      </c>
      <c r="H448" s="143">
        <v>103.9</v>
      </c>
      <c r="I448" s="143">
        <v>102.4</v>
      </c>
      <c r="J448" s="143">
        <v>101.4</v>
      </c>
      <c r="K448" s="143">
        <v>100</v>
      </c>
      <c r="L448" s="143">
        <v>102.3</v>
      </c>
      <c r="M448" s="143">
        <v>100.7</v>
      </c>
      <c r="N448" s="143">
        <v>100.8</v>
      </c>
      <c r="O448" s="143">
        <v>100.7</v>
      </c>
      <c r="P448" s="143">
        <v>99.1</v>
      </c>
      <c r="Q448" s="143">
        <v>100.4</v>
      </c>
      <c r="R448" s="143">
        <v>99.2</v>
      </c>
      <c r="S448" s="143">
        <v>100.1</v>
      </c>
      <c r="T448" s="143">
        <v>100</v>
      </c>
      <c r="U448" s="143">
        <v>101.6</v>
      </c>
      <c r="V448" s="143">
        <v>101.7</v>
      </c>
      <c r="W448" s="143">
        <v>99.1</v>
      </c>
      <c r="X448" s="143">
        <v>100.5</v>
      </c>
      <c r="Y448" s="143">
        <v>97.7</v>
      </c>
      <c r="Z448" s="143">
        <v>103</v>
      </c>
      <c r="AA448" s="143">
        <v>101.3</v>
      </c>
      <c r="AB448" s="143">
        <v>104.1</v>
      </c>
      <c r="AC448" s="143">
        <v>104.2</v>
      </c>
      <c r="AD448" s="143">
        <v>102.1</v>
      </c>
      <c r="AE448" s="143">
        <v>101.5</v>
      </c>
      <c r="AF448" s="143">
        <v>102.3</v>
      </c>
      <c r="AG448" s="143">
        <v>102.8</v>
      </c>
      <c r="AH448" s="143">
        <v>101.3</v>
      </c>
      <c r="AI448" s="143">
        <v>98.7</v>
      </c>
      <c r="AJ448" s="143">
        <v>99.4</v>
      </c>
      <c r="AK448" s="143">
        <v>93.4</v>
      </c>
      <c r="AL448" s="143">
        <v>89.5</v>
      </c>
      <c r="AM448" s="143">
        <v>88.6</v>
      </c>
      <c r="AN448" s="143">
        <v>89</v>
      </c>
      <c r="AO448" s="143">
        <v>92</v>
      </c>
      <c r="AP448" s="143">
        <v>90</v>
      </c>
      <c r="AQ448" s="143">
        <v>90.1</v>
      </c>
      <c r="AR448" s="143">
        <v>87.2</v>
      </c>
      <c r="AS448" s="143">
        <v>85.4</v>
      </c>
      <c r="AT448" s="143">
        <v>88.4</v>
      </c>
      <c r="AU448" s="143">
        <v>88.9</v>
      </c>
      <c r="AV448" s="143">
        <v>87.4</v>
      </c>
      <c r="AW448" s="143">
        <v>88.5</v>
      </c>
      <c r="AX448" s="143">
        <v>87</v>
      </c>
      <c r="AY448" s="143">
        <v>88.6</v>
      </c>
      <c r="AZ448" s="143">
        <v>91.1</v>
      </c>
      <c r="BA448" s="143">
        <v>90.7</v>
      </c>
      <c r="BB448" s="143">
        <v>92.5</v>
      </c>
      <c r="BC448" s="143">
        <v>93.2</v>
      </c>
      <c r="BD448" s="143">
        <v>94.9</v>
      </c>
      <c r="BE448" s="143">
        <v>96.2</v>
      </c>
      <c r="BF448" s="143">
        <v>94.9</v>
      </c>
      <c r="BG448" s="143">
        <v>94.9</v>
      </c>
      <c r="BH448" s="143">
        <v>94</v>
      </c>
      <c r="BI448" s="143">
        <v>94.1</v>
      </c>
      <c r="BJ448" s="143">
        <v>94.7</v>
      </c>
      <c r="BK448" s="144">
        <v>94</v>
      </c>
      <c r="BL448" s="143">
        <v>94.1</v>
      </c>
      <c r="BM448" s="143">
        <v>94.1</v>
      </c>
      <c r="BN448" s="143">
        <v>94.2</v>
      </c>
      <c r="BO448" s="143">
        <v>94.6</v>
      </c>
      <c r="BP448" s="143">
        <v>95.4</v>
      </c>
      <c r="BQ448" s="143">
        <v>96.8</v>
      </c>
      <c r="BR448" s="145">
        <v>96.7</v>
      </c>
      <c r="BS448" s="145">
        <v>97</v>
      </c>
      <c r="BT448" s="145">
        <v>97.2</v>
      </c>
      <c r="BU448" s="145">
        <v>97</v>
      </c>
      <c r="BV448" s="145">
        <v>96.3</v>
      </c>
      <c r="BW448" s="145">
        <v>96.5</v>
      </c>
      <c r="BX448" s="145">
        <v>97.1</v>
      </c>
      <c r="BY448" s="145">
        <v>97.7</v>
      </c>
      <c r="BZ448" s="143">
        <v>97.3</v>
      </c>
      <c r="CA448" s="143">
        <v>97.4</v>
      </c>
      <c r="CB448" s="143">
        <v>97.2</v>
      </c>
      <c r="CC448" s="143">
        <v>98.5</v>
      </c>
      <c r="CD448" s="143">
        <v>98.4</v>
      </c>
      <c r="CE448" s="143">
        <v>99.8</v>
      </c>
      <c r="CF448" s="143">
        <v>99</v>
      </c>
      <c r="CG448" s="143">
        <v>98</v>
      </c>
      <c r="CH448" s="143">
        <v>98.9</v>
      </c>
      <c r="CI448" s="143">
        <v>99.2</v>
      </c>
      <c r="CJ448" s="146">
        <v>98.8</v>
      </c>
      <c r="CK448" s="146">
        <v>98.3</v>
      </c>
      <c r="CL448" s="146">
        <v>98.5</v>
      </c>
      <c r="CM448" s="147">
        <v>97.6</v>
      </c>
      <c r="CN448" s="147">
        <v>98.1</v>
      </c>
      <c r="CO448" s="147">
        <v>98.5</v>
      </c>
      <c r="CP448" s="148">
        <v>98.5</v>
      </c>
      <c r="CQ448" s="149">
        <v>95.3</v>
      </c>
      <c r="CR448" s="149">
        <v>95.6</v>
      </c>
      <c r="CS448" s="149">
        <v>94</v>
      </c>
      <c r="CT448" s="149">
        <v>95</v>
      </c>
      <c r="CU448" s="150">
        <v>95.9</v>
      </c>
      <c r="CV448" s="150">
        <v>95.9</v>
      </c>
      <c r="CW448" s="150">
        <v>95.9</v>
      </c>
      <c r="CX448" s="150">
        <v>93.7</v>
      </c>
      <c r="CY448" s="150">
        <v>93.2</v>
      </c>
      <c r="CZ448" s="150">
        <v>92.8</v>
      </c>
      <c r="DA448" s="150">
        <v>92.4</v>
      </c>
      <c r="DB448" s="151">
        <v>92.8</v>
      </c>
      <c r="DC448" s="151">
        <v>94.1</v>
      </c>
      <c r="DD448" s="151">
        <v>94.8</v>
      </c>
      <c r="DE448" s="151">
        <v>94.3</v>
      </c>
      <c r="DF448" s="151">
        <v>95.9</v>
      </c>
      <c r="DG448" s="151">
        <v>95.4</v>
      </c>
      <c r="DH448" s="151">
        <v>96.4</v>
      </c>
      <c r="DI448" s="151">
        <v>93.9</v>
      </c>
      <c r="DJ448" s="151">
        <v>92.8</v>
      </c>
      <c r="DK448" s="151">
        <v>90.2</v>
      </c>
      <c r="DL448" s="151">
        <v>92.9</v>
      </c>
      <c r="DM448" s="152">
        <v>92</v>
      </c>
      <c r="DN448" s="152">
        <v>92.2</v>
      </c>
      <c r="DO448" s="152">
        <v>93.1</v>
      </c>
      <c r="DP448" s="152">
        <v>93.8</v>
      </c>
      <c r="DQ448" s="152">
        <v>93.3</v>
      </c>
      <c r="DR448" s="152">
        <v>95.1</v>
      </c>
      <c r="DS448" s="152">
        <v>95.6</v>
      </c>
      <c r="DT448" s="152">
        <v>95.4</v>
      </c>
      <c r="DU448" s="152">
        <v>96.5</v>
      </c>
      <c r="DV448" s="152">
        <v>96.1</v>
      </c>
      <c r="DW448" s="152">
        <v>97.7</v>
      </c>
      <c r="DX448" s="152">
        <v>98.1</v>
      </c>
      <c r="DY448" s="152">
        <v>96.3</v>
      </c>
      <c r="DZ448" s="152">
        <v>96.6</v>
      </c>
      <c r="EA448" s="152">
        <v>94.8</v>
      </c>
      <c r="EB448" s="152">
        <v>94.8</v>
      </c>
      <c r="EC448" s="152">
        <v>94</v>
      </c>
      <c r="ED448" s="152">
        <v>94.8</v>
      </c>
      <c r="EE448" s="152">
        <v>95.9</v>
      </c>
      <c r="EF448" s="152">
        <v>94</v>
      </c>
      <c r="EG448" s="152">
        <v>97.9</v>
      </c>
      <c r="EH448" s="152">
        <v>96.1</v>
      </c>
      <c r="EI448" s="152">
        <v>94.7</v>
      </c>
      <c r="EJ448" s="152">
        <v>92.3</v>
      </c>
      <c r="EK448" s="152">
        <v>91.8</v>
      </c>
      <c r="EL448" s="152">
        <v>93.8</v>
      </c>
      <c r="EM448" s="152">
        <v>93.9</v>
      </c>
      <c r="EN448" s="152">
        <v>92.1</v>
      </c>
      <c r="EO448" s="152">
        <v>92.3</v>
      </c>
      <c r="EP448" s="152">
        <v>92.7</v>
      </c>
      <c r="EQ448" s="152">
        <v>92.5</v>
      </c>
      <c r="ER448" s="152">
        <v>92.4</v>
      </c>
      <c r="ES448" s="152">
        <v>94</v>
      </c>
      <c r="ET448" s="152">
        <v>90.7</v>
      </c>
      <c r="EU448" s="152">
        <v>95.2</v>
      </c>
      <c r="EV448" s="152">
        <v>95.7</v>
      </c>
      <c r="EW448" s="152">
        <v>95.9</v>
      </c>
    </row>
    <row r="449" spans="1:153">
      <c r="A449" s="141" t="s">
        <v>7932</v>
      </c>
      <c r="B449" s="141" t="s">
        <v>7933</v>
      </c>
      <c r="C449" s="142">
        <v>8.6910000000000001E-2</v>
      </c>
      <c r="D449" s="143">
        <v>99.2</v>
      </c>
      <c r="E449" s="143">
        <v>100.7</v>
      </c>
      <c r="F449" s="143">
        <v>101.5</v>
      </c>
      <c r="G449" s="143">
        <v>101.8</v>
      </c>
      <c r="H449" s="143">
        <v>105</v>
      </c>
      <c r="I449" s="143">
        <v>106.7</v>
      </c>
      <c r="J449" s="143">
        <v>105.6</v>
      </c>
      <c r="K449" s="143">
        <v>104.2</v>
      </c>
      <c r="L449" s="143">
        <v>107.5</v>
      </c>
      <c r="M449" s="143">
        <v>107.3</v>
      </c>
      <c r="N449" s="143">
        <v>107.7</v>
      </c>
      <c r="O449" s="143">
        <v>108.4</v>
      </c>
      <c r="P449" s="143">
        <v>108.8</v>
      </c>
      <c r="Q449" s="143">
        <v>108.8</v>
      </c>
      <c r="R449" s="143">
        <v>110.9</v>
      </c>
      <c r="S449" s="143">
        <v>110</v>
      </c>
      <c r="T449" s="143">
        <v>110.8</v>
      </c>
      <c r="U449" s="143">
        <v>113.6</v>
      </c>
      <c r="V449" s="143">
        <v>113.9</v>
      </c>
      <c r="W449" s="143">
        <v>111.8</v>
      </c>
      <c r="X449" s="143">
        <v>112.8</v>
      </c>
      <c r="Y449" s="143">
        <v>111.5</v>
      </c>
      <c r="Z449" s="143">
        <v>112.9</v>
      </c>
      <c r="AA449" s="143">
        <v>111.2</v>
      </c>
      <c r="AB449" s="143">
        <v>111.4</v>
      </c>
      <c r="AC449" s="143">
        <v>109.6</v>
      </c>
      <c r="AD449" s="143">
        <v>110.8</v>
      </c>
      <c r="AE449" s="143">
        <v>112.3</v>
      </c>
      <c r="AF449" s="143">
        <v>111.6</v>
      </c>
      <c r="AG449" s="143">
        <v>110.4</v>
      </c>
      <c r="AH449" s="143">
        <v>109.7</v>
      </c>
      <c r="AI449" s="143">
        <v>111.7</v>
      </c>
      <c r="AJ449" s="143">
        <v>111</v>
      </c>
      <c r="AK449" s="143">
        <v>109.3</v>
      </c>
      <c r="AL449" s="143">
        <v>108.8</v>
      </c>
      <c r="AM449" s="143">
        <v>108.8</v>
      </c>
      <c r="AN449" s="143">
        <v>107.9</v>
      </c>
      <c r="AO449" s="143">
        <v>107.9</v>
      </c>
      <c r="AP449" s="143">
        <v>106.5</v>
      </c>
      <c r="AQ449" s="143">
        <v>108.4</v>
      </c>
      <c r="AR449" s="143">
        <v>108.3</v>
      </c>
      <c r="AS449" s="143">
        <v>108.3</v>
      </c>
      <c r="AT449" s="143">
        <v>106</v>
      </c>
      <c r="AU449" s="143">
        <v>105.8</v>
      </c>
      <c r="AV449" s="143">
        <v>106.2</v>
      </c>
      <c r="AW449" s="143">
        <v>105.3</v>
      </c>
      <c r="AX449" s="143">
        <v>107</v>
      </c>
      <c r="AY449" s="143">
        <v>109.4</v>
      </c>
      <c r="AZ449" s="143">
        <v>109.4</v>
      </c>
      <c r="BA449" s="143">
        <v>107.1</v>
      </c>
      <c r="BB449" s="143">
        <v>108</v>
      </c>
      <c r="BC449" s="143">
        <v>106.2</v>
      </c>
      <c r="BD449" s="143">
        <v>106.9</v>
      </c>
      <c r="BE449" s="143">
        <v>106.6</v>
      </c>
      <c r="BF449" s="143">
        <v>104.1</v>
      </c>
      <c r="BG449" s="143">
        <v>102.7</v>
      </c>
      <c r="BH449" s="143">
        <v>103.1</v>
      </c>
      <c r="BI449" s="143">
        <v>104.4</v>
      </c>
      <c r="BJ449" s="143">
        <v>106.2</v>
      </c>
      <c r="BK449" s="144">
        <v>105.8</v>
      </c>
      <c r="BL449" s="143">
        <v>105.5</v>
      </c>
      <c r="BM449" s="143">
        <v>106.5</v>
      </c>
      <c r="BN449" s="143">
        <v>107.2</v>
      </c>
      <c r="BO449" s="143">
        <v>107.7</v>
      </c>
      <c r="BP449" s="143">
        <v>106.7</v>
      </c>
      <c r="BQ449" s="143">
        <v>107.4</v>
      </c>
      <c r="BR449" s="145">
        <v>106.9</v>
      </c>
      <c r="BS449" s="145">
        <v>107.7</v>
      </c>
      <c r="BT449" s="145">
        <v>107.9</v>
      </c>
      <c r="BU449" s="145">
        <v>108.2</v>
      </c>
      <c r="BV449" s="145">
        <v>107.7</v>
      </c>
      <c r="BW449" s="145">
        <v>109.4</v>
      </c>
      <c r="BX449" s="145">
        <v>108.9</v>
      </c>
      <c r="BY449" s="145">
        <v>109.3</v>
      </c>
      <c r="BZ449" s="143">
        <v>111.2</v>
      </c>
      <c r="CA449" s="143">
        <v>108.2</v>
      </c>
      <c r="CB449" s="143">
        <v>108.9</v>
      </c>
      <c r="CC449" s="143">
        <v>111.8</v>
      </c>
      <c r="CD449" s="143">
        <v>111.5</v>
      </c>
      <c r="CE449" s="143">
        <v>112</v>
      </c>
      <c r="CF449" s="143">
        <v>109.2</v>
      </c>
      <c r="CG449" s="143">
        <v>109.5</v>
      </c>
      <c r="CH449" s="143">
        <v>110.2</v>
      </c>
      <c r="CI449" s="143">
        <v>110</v>
      </c>
      <c r="CJ449" s="146">
        <v>109.3</v>
      </c>
      <c r="CK449" s="146">
        <v>110.4</v>
      </c>
      <c r="CL449" s="146">
        <v>110.4</v>
      </c>
      <c r="CM449" s="147">
        <v>109.6</v>
      </c>
      <c r="CN449" s="147">
        <v>109.6</v>
      </c>
      <c r="CO449" s="147">
        <v>109.2</v>
      </c>
      <c r="CP449" s="148">
        <v>108.4</v>
      </c>
      <c r="CQ449" s="149">
        <v>106.9</v>
      </c>
      <c r="CR449" s="149">
        <v>106.6</v>
      </c>
      <c r="CS449" s="149">
        <v>106.8</v>
      </c>
      <c r="CT449" s="149">
        <v>107.1</v>
      </c>
      <c r="CU449" s="150">
        <v>106.4</v>
      </c>
      <c r="CV449" s="150">
        <v>106.7</v>
      </c>
      <c r="CW449" s="150">
        <v>107.6</v>
      </c>
      <c r="CX449" s="150">
        <v>106.4</v>
      </c>
      <c r="CY449" s="150">
        <v>104.9</v>
      </c>
      <c r="CZ449" s="150">
        <v>102</v>
      </c>
      <c r="DA449" s="150">
        <v>102</v>
      </c>
      <c r="DB449" s="151">
        <v>102.4</v>
      </c>
      <c r="DC449" s="151">
        <v>103.8</v>
      </c>
      <c r="DD449" s="151">
        <v>107.1</v>
      </c>
      <c r="DE449" s="151">
        <v>108.1</v>
      </c>
      <c r="DF449" s="151">
        <v>109.5</v>
      </c>
      <c r="DG449" s="151">
        <v>113.2</v>
      </c>
      <c r="DH449" s="151">
        <v>113.1</v>
      </c>
      <c r="DI449" s="151">
        <v>112.4</v>
      </c>
      <c r="DJ449" s="151">
        <v>111.7</v>
      </c>
      <c r="DK449" s="151">
        <v>114.1</v>
      </c>
      <c r="DL449" s="151">
        <v>113.4</v>
      </c>
      <c r="DM449" s="152">
        <v>117.6</v>
      </c>
      <c r="DN449" s="152">
        <v>120.3</v>
      </c>
      <c r="DO449" s="152">
        <v>121.7</v>
      </c>
      <c r="DP449" s="152">
        <v>123.4</v>
      </c>
      <c r="DQ449" s="152">
        <v>122.5</v>
      </c>
      <c r="DR449" s="152">
        <v>125.4</v>
      </c>
      <c r="DS449" s="152">
        <v>127.3</v>
      </c>
      <c r="DT449" s="152">
        <v>129.1</v>
      </c>
      <c r="DU449" s="152">
        <v>128.5</v>
      </c>
      <c r="DV449" s="152">
        <v>132.30000000000001</v>
      </c>
      <c r="DW449" s="152">
        <v>131.69999999999999</v>
      </c>
      <c r="DX449" s="152">
        <v>130.1</v>
      </c>
      <c r="DY449" s="152">
        <v>131</v>
      </c>
      <c r="DZ449" s="152">
        <v>126.8</v>
      </c>
      <c r="EA449" s="152">
        <v>125.1</v>
      </c>
      <c r="EB449" s="152">
        <v>124.2</v>
      </c>
      <c r="EC449" s="152">
        <v>123.7</v>
      </c>
      <c r="ED449" s="152">
        <v>123.5</v>
      </c>
      <c r="EE449" s="152">
        <v>121.9</v>
      </c>
      <c r="EF449" s="152">
        <v>122.2</v>
      </c>
      <c r="EG449" s="152">
        <v>122.6</v>
      </c>
      <c r="EH449" s="152">
        <v>118.9</v>
      </c>
      <c r="EI449" s="152">
        <v>118.3</v>
      </c>
      <c r="EJ449" s="152">
        <v>120</v>
      </c>
      <c r="EK449" s="152">
        <v>119.8</v>
      </c>
      <c r="EL449" s="152">
        <v>118.7</v>
      </c>
      <c r="EM449" s="152">
        <v>117.6</v>
      </c>
      <c r="EN449" s="152">
        <v>116.6</v>
      </c>
      <c r="EO449" s="152">
        <v>116.7</v>
      </c>
      <c r="EP449" s="152">
        <v>117.1</v>
      </c>
      <c r="EQ449" s="152">
        <v>116.3</v>
      </c>
      <c r="ER449" s="152">
        <v>118.2</v>
      </c>
      <c r="ES449" s="152">
        <v>117.5</v>
      </c>
      <c r="ET449" s="152">
        <v>120.6</v>
      </c>
      <c r="EU449" s="152">
        <v>119.7</v>
      </c>
      <c r="EV449" s="152">
        <v>119.9</v>
      </c>
      <c r="EW449" s="152">
        <v>118.3</v>
      </c>
    </row>
    <row r="450" spans="1:153">
      <c r="A450" s="141" t="s">
        <v>7934</v>
      </c>
      <c r="B450" s="141" t="s">
        <v>7935</v>
      </c>
      <c r="C450" s="142">
        <v>1.9934499999999999</v>
      </c>
      <c r="D450" s="143">
        <v>101</v>
      </c>
      <c r="E450" s="143">
        <v>104</v>
      </c>
      <c r="F450" s="143">
        <v>103.3</v>
      </c>
      <c r="G450" s="143">
        <v>104.7</v>
      </c>
      <c r="H450" s="143">
        <v>104.8</v>
      </c>
      <c r="I450" s="143">
        <v>105.1</v>
      </c>
      <c r="J450" s="143">
        <v>105.7</v>
      </c>
      <c r="K450" s="143">
        <v>105.4</v>
      </c>
      <c r="L450" s="143">
        <v>106.4</v>
      </c>
      <c r="M450" s="143">
        <v>106</v>
      </c>
      <c r="N450" s="143">
        <v>105.9</v>
      </c>
      <c r="O450" s="143">
        <v>105.6</v>
      </c>
      <c r="P450" s="143">
        <v>106.6</v>
      </c>
      <c r="Q450" s="143">
        <v>105</v>
      </c>
      <c r="R450" s="143">
        <v>106.6</v>
      </c>
      <c r="S450" s="143">
        <v>105.2</v>
      </c>
      <c r="T450" s="143">
        <v>106.5</v>
      </c>
      <c r="U450" s="143">
        <v>108.7</v>
      </c>
      <c r="V450" s="143">
        <v>110.6</v>
      </c>
      <c r="W450" s="143">
        <v>109.7</v>
      </c>
      <c r="X450" s="143">
        <v>109.7</v>
      </c>
      <c r="Y450" s="143">
        <v>110</v>
      </c>
      <c r="Z450" s="143">
        <v>110.3</v>
      </c>
      <c r="AA450" s="143">
        <v>110.5</v>
      </c>
      <c r="AB450" s="143">
        <v>113.9</v>
      </c>
      <c r="AC450" s="143">
        <v>112.8</v>
      </c>
      <c r="AD450" s="143">
        <v>113.1</v>
      </c>
      <c r="AE450" s="143">
        <v>114</v>
      </c>
      <c r="AF450" s="143">
        <v>114</v>
      </c>
      <c r="AG450" s="143">
        <v>114.5</v>
      </c>
      <c r="AH450" s="143">
        <v>115.1</v>
      </c>
      <c r="AI450" s="143">
        <v>114.7</v>
      </c>
      <c r="AJ450" s="143">
        <v>115.7</v>
      </c>
      <c r="AK450" s="143">
        <v>115.1</v>
      </c>
      <c r="AL450" s="143">
        <v>115.5</v>
      </c>
      <c r="AM450" s="143">
        <v>115.4</v>
      </c>
      <c r="AN450" s="143">
        <v>117.4</v>
      </c>
      <c r="AO450" s="143">
        <v>120.7</v>
      </c>
      <c r="AP450" s="143">
        <v>118.8</v>
      </c>
      <c r="AQ450" s="143">
        <v>119.4</v>
      </c>
      <c r="AR450" s="143">
        <v>118.3</v>
      </c>
      <c r="AS450" s="143">
        <v>118.4</v>
      </c>
      <c r="AT450" s="143">
        <v>116.5</v>
      </c>
      <c r="AU450" s="143">
        <v>118.6</v>
      </c>
      <c r="AV450" s="143">
        <v>118.4</v>
      </c>
      <c r="AW450" s="143">
        <v>119.2</v>
      </c>
      <c r="AX450" s="143">
        <v>119.2</v>
      </c>
      <c r="AY450" s="143">
        <v>119.2</v>
      </c>
      <c r="AZ450" s="143">
        <v>118.4</v>
      </c>
      <c r="BA450" s="143">
        <v>118</v>
      </c>
      <c r="BB450" s="143">
        <v>120.5</v>
      </c>
      <c r="BC450" s="143">
        <v>120.2</v>
      </c>
      <c r="BD450" s="143">
        <v>120.1</v>
      </c>
      <c r="BE450" s="143">
        <v>118.7</v>
      </c>
      <c r="BF450" s="143">
        <v>119.8</v>
      </c>
      <c r="BG450" s="143">
        <v>119.5</v>
      </c>
      <c r="BH450" s="143">
        <v>119.7</v>
      </c>
      <c r="BI450" s="143">
        <v>119.5</v>
      </c>
      <c r="BJ450" s="143">
        <v>121.1</v>
      </c>
      <c r="BK450" s="144">
        <v>121.4</v>
      </c>
      <c r="BL450" s="143">
        <v>120.4</v>
      </c>
      <c r="BM450" s="143">
        <v>120.3</v>
      </c>
      <c r="BN450" s="143">
        <v>119.9</v>
      </c>
      <c r="BO450" s="143">
        <v>120</v>
      </c>
      <c r="BP450" s="143">
        <v>120.7</v>
      </c>
      <c r="BQ450" s="143">
        <v>121.4</v>
      </c>
      <c r="BR450" s="145">
        <v>122.1</v>
      </c>
      <c r="BS450" s="145">
        <v>122.1</v>
      </c>
      <c r="BT450" s="145">
        <v>123.2</v>
      </c>
      <c r="BU450" s="145">
        <v>122.8</v>
      </c>
      <c r="BV450" s="145">
        <v>121</v>
      </c>
      <c r="BW450" s="145">
        <v>120.7</v>
      </c>
      <c r="BX450" s="145">
        <v>120.2</v>
      </c>
      <c r="BY450" s="145">
        <v>122.3</v>
      </c>
      <c r="BZ450" s="143">
        <v>122.2</v>
      </c>
      <c r="CA450" s="143">
        <v>123.1</v>
      </c>
      <c r="CB450" s="143">
        <v>123</v>
      </c>
      <c r="CC450" s="143">
        <v>121.5</v>
      </c>
      <c r="CD450" s="143">
        <v>123.2</v>
      </c>
      <c r="CE450" s="143">
        <v>124.3</v>
      </c>
      <c r="CF450" s="143">
        <v>123.4</v>
      </c>
      <c r="CG450" s="143">
        <v>126.1</v>
      </c>
      <c r="CH450" s="143">
        <v>125.9</v>
      </c>
      <c r="CI450" s="143">
        <v>125.7</v>
      </c>
      <c r="CJ450" s="146">
        <v>125.1</v>
      </c>
      <c r="CK450" s="146">
        <v>125.5</v>
      </c>
      <c r="CL450" s="146">
        <v>125.5</v>
      </c>
      <c r="CM450" s="147">
        <v>125.3</v>
      </c>
      <c r="CN450" s="147">
        <v>126.4</v>
      </c>
      <c r="CO450" s="147">
        <v>125.6</v>
      </c>
      <c r="CP450" s="148">
        <v>125.9</v>
      </c>
      <c r="CQ450" s="149">
        <v>127.5</v>
      </c>
      <c r="CR450" s="149">
        <v>127.8</v>
      </c>
      <c r="CS450" s="149">
        <v>130.6</v>
      </c>
      <c r="CT450" s="149">
        <v>131.69999999999999</v>
      </c>
      <c r="CU450" s="150">
        <v>129.69999999999999</v>
      </c>
      <c r="CV450" s="150">
        <v>130.30000000000001</v>
      </c>
      <c r="CW450" s="150">
        <v>128.6</v>
      </c>
      <c r="CX450" s="150">
        <v>129.30000000000001</v>
      </c>
      <c r="CY450" s="150">
        <v>130</v>
      </c>
      <c r="CZ450" s="150">
        <v>130.19999999999999</v>
      </c>
      <c r="DA450" s="150">
        <v>129.19999999999999</v>
      </c>
      <c r="DB450" s="151">
        <v>130.5</v>
      </c>
      <c r="DC450" s="151">
        <v>131.19999999999999</v>
      </c>
      <c r="DD450" s="151">
        <v>131.1</v>
      </c>
      <c r="DE450" s="151">
        <v>131.5</v>
      </c>
      <c r="DF450" s="151">
        <v>132.80000000000001</v>
      </c>
      <c r="DG450" s="151">
        <v>133.4</v>
      </c>
      <c r="DH450" s="151">
        <v>134.69999999999999</v>
      </c>
      <c r="DI450" s="151">
        <v>136.9</v>
      </c>
      <c r="DJ450" s="151">
        <v>134.69999999999999</v>
      </c>
      <c r="DK450" s="151">
        <v>135.1</v>
      </c>
      <c r="DL450" s="151">
        <v>134</v>
      </c>
      <c r="DM450" s="152">
        <v>134.5</v>
      </c>
      <c r="DN450" s="152">
        <v>136</v>
      </c>
      <c r="DO450" s="152">
        <v>136.19999999999999</v>
      </c>
      <c r="DP450" s="152">
        <v>136.6</v>
      </c>
      <c r="DQ450" s="152">
        <v>137.1</v>
      </c>
      <c r="DR450" s="152">
        <v>137.9</v>
      </c>
      <c r="DS450" s="152">
        <v>138</v>
      </c>
      <c r="DT450" s="152">
        <v>139.6</v>
      </c>
      <c r="DU450" s="152">
        <v>139.1</v>
      </c>
      <c r="DV450" s="152">
        <v>139.80000000000001</v>
      </c>
      <c r="DW450" s="152">
        <v>140</v>
      </c>
      <c r="DX450" s="152">
        <v>140.6</v>
      </c>
      <c r="DY450" s="152">
        <v>140.30000000000001</v>
      </c>
      <c r="DZ450" s="152">
        <v>141.19999999999999</v>
      </c>
      <c r="EA450" s="152">
        <v>141.5</v>
      </c>
      <c r="EB450" s="152">
        <v>141.80000000000001</v>
      </c>
      <c r="EC450" s="152">
        <v>142.19999999999999</v>
      </c>
      <c r="ED450" s="152">
        <v>142.4</v>
      </c>
      <c r="EE450" s="152">
        <v>141.69999999999999</v>
      </c>
      <c r="EF450" s="152">
        <v>142.80000000000001</v>
      </c>
      <c r="EG450" s="152">
        <v>142.9</v>
      </c>
      <c r="EH450" s="152">
        <v>143.4</v>
      </c>
      <c r="EI450" s="152">
        <v>141.80000000000001</v>
      </c>
      <c r="EJ450" s="152">
        <v>141.80000000000001</v>
      </c>
      <c r="EK450" s="152">
        <v>142.69999999999999</v>
      </c>
      <c r="EL450" s="152">
        <v>142.9</v>
      </c>
      <c r="EM450" s="152">
        <v>142.4</v>
      </c>
      <c r="EN450" s="152">
        <v>143.30000000000001</v>
      </c>
      <c r="EO450" s="152">
        <v>143</v>
      </c>
      <c r="EP450" s="152">
        <v>143.9</v>
      </c>
      <c r="EQ450" s="152">
        <v>143.4</v>
      </c>
      <c r="ER450" s="152">
        <v>143.5</v>
      </c>
      <c r="ES450" s="152">
        <v>144</v>
      </c>
      <c r="ET450" s="152">
        <v>144</v>
      </c>
      <c r="EU450" s="152">
        <v>144.69999999999999</v>
      </c>
      <c r="EV450" s="152">
        <v>144.6</v>
      </c>
      <c r="EW450" s="152">
        <v>144.80000000000001</v>
      </c>
    </row>
    <row r="451" spans="1:153">
      <c r="A451" s="141" t="s">
        <v>7936</v>
      </c>
      <c r="B451" s="141" t="s">
        <v>7937</v>
      </c>
      <c r="C451" s="142">
        <v>1.9934499999999999</v>
      </c>
      <c r="D451" s="143">
        <v>101</v>
      </c>
      <c r="E451" s="143">
        <v>104</v>
      </c>
      <c r="F451" s="143">
        <v>103.3</v>
      </c>
      <c r="G451" s="143">
        <v>104.7</v>
      </c>
      <c r="H451" s="143">
        <v>104.8</v>
      </c>
      <c r="I451" s="143">
        <v>105.1</v>
      </c>
      <c r="J451" s="143">
        <v>105.7</v>
      </c>
      <c r="K451" s="143">
        <v>105.4</v>
      </c>
      <c r="L451" s="143">
        <v>106.4</v>
      </c>
      <c r="M451" s="143">
        <v>106</v>
      </c>
      <c r="N451" s="143">
        <v>105.9</v>
      </c>
      <c r="O451" s="143">
        <v>105.6</v>
      </c>
      <c r="P451" s="143">
        <v>106.6</v>
      </c>
      <c r="Q451" s="143">
        <v>105</v>
      </c>
      <c r="R451" s="143">
        <v>106.6</v>
      </c>
      <c r="S451" s="143">
        <v>105.2</v>
      </c>
      <c r="T451" s="143">
        <v>106.5</v>
      </c>
      <c r="U451" s="143">
        <v>108.7</v>
      </c>
      <c r="V451" s="143">
        <v>110.6</v>
      </c>
      <c r="W451" s="143">
        <v>109.7</v>
      </c>
      <c r="X451" s="143">
        <v>109.7</v>
      </c>
      <c r="Y451" s="143">
        <v>110</v>
      </c>
      <c r="Z451" s="143">
        <v>110.3</v>
      </c>
      <c r="AA451" s="143">
        <v>110.5</v>
      </c>
      <c r="AB451" s="143">
        <v>113.9</v>
      </c>
      <c r="AC451" s="143">
        <v>112.8</v>
      </c>
      <c r="AD451" s="143">
        <v>113.1</v>
      </c>
      <c r="AE451" s="143">
        <v>114</v>
      </c>
      <c r="AF451" s="143">
        <v>114</v>
      </c>
      <c r="AG451" s="143">
        <v>114.5</v>
      </c>
      <c r="AH451" s="143">
        <v>115.1</v>
      </c>
      <c r="AI451" s="143">
        <v>114.7</v>
      </c>
      <c r="AJ451" s="143">
        <v>115.7</v>
      </c>
      <c r="AK451" s="143">
        <v>115.1</v>
      </c>
      <c r="AL451" s="143">
        <v>115.5</v>
      </c>
      <c r="AM451" s="143">
        <v>115.4</v>
      </c>
      <c r="AN451" s="143">
        <v>117.4</v>
      </c>
      <c r="AO451" s="143">
        <v>120.7</v>
      </c>
      <c r="AP451" s="143">
        <v>118.8</v>
      </c>
      <c r="AQ451" s="143">
        <v>119.4</v>
      </c>
      <c r="AR451" s="143">
        <v>118.3</v>
      </c>
      <c r="AS451" s="143">
        <v>118.4</v>
      </c>
      <c r="AT451" s="143">
        <v>116.5</v>
      </c>
      <c r="AU451" s="143">
        <v>118.6</v>
      </c>
      <c r="AV451" s="143">
        <v>118.4</v>
      </c>
      <c r="AW451" s="143">
        <v>119.2</v>
      </c>
      <c r="AX451" s="143">
        <v>119.2</v>
      </c>
      <c r="AY451" s="143">
        <v>119.2</v>
      </c>
      <c r="AZ451" s="143">
        <v>118.4</v>
      </c>
      <c r="BA451" s="143">
        <v>118</v>
      </c>
      <c r="BB451" s="143">
        <v>120.5</v>
      </c>
      <c r="BC451" s="143">
        <v>120.2</v>
      </c>
      <c r="BD451" s="143">
        <v>120.1</v>
      </c>
      <c r="BE451" s="143">
        <v>118.7</v>
      </c>
      <c r="BF451" s="143">
        <v>119.8</v>
      </c>
      <c r="BG451" s="143">
        <v>119.5</v>
      </c>
      <c r="BH451" s="143">
        <v>119.7</v>
      </c>
      <c r="BI451" s="143">
        <v>119.5</v>
      </c>
      <c r="BJ451" s="143">
        <v>121.1</v>
      </c>
      <c r="BK451" s="144">
        <v>121.4</v>
      </c>
      <c r="BL451" s="143">
        <v>120.4</v>
      </c>
      <c r="BM451" s="143">
        <v>120.3</v>
      </c>
      <c r="BN451" s="143">
        <v>119.9</v>
      </c>
      <c r="BO451" s="143">
        <v>120</v>
      </c>
      <c r="BP451" s="143">
        <v>120.7</v>
      </c>
      <c r="BQ451" s="143">
        <v>121.4</v>
      </c>
      <c r="BR451" s="145">
        <v>122.1</v>
      </c>
      <c r="BS451" s="145">
        <v>122.1</v>
      </c>
      <c r="BT451" s="145">
        <v>123.2</v>
      </c>
      <c r="BU451" s="145">
        <v>122.8</v>
      </c>
      <c r="BV451" s="145">
        <v>121</v>
      </c>
      <c r="BW451" s="145">
        <v>120.7</v>
      </c>
      <c r="BX451" s="145">
        <v>120.2</v>
      </c>
      <c r="BY451" s="145">
        <v>122.3</v>
      </c>
      <c r="BZ451" s="143">
        <v>122.2</v>
      </c>
      <c r="CA451" s="143">
        <v>123.1</v>
      </c>
      <c r="CB451" s="143">
        <v>123</v>
      </c>
      <c r="CC451" s="143">
        <v>121.5</v>
      </c>
      <c r="CD451" s="143">
        <v>123.2</v>
      </c>
      <c r="CE451" s="143">
        <v>124.3</v>
      </c>
      <c r="CF451" s="143">
        <v>123.4</v>
      </c>
      <c r="CG451" s="143">
        <v>126.1</v>
      </c>
      <c r="CH451" s="143">
        <v>125.9</v>
      </c>
      <c r="CI451" s="143">
        <v>125.7</v>
      </c>
      <c r="CJ451" s="146">
        <v>125.1</v>
      </c>
      <c r="CK451" s="146">
        <v>125.5</v>
      </c>
      <c r="CL451" s="146">
        <v>125.5</v>
      </c>
      <c r="CM451" s="147">
        <v>125.3</v>
      </c>
      <c r="CN451" s="147">
        <v>126.4</v>
      </c>
      <c r="CO451" s="147">
        <v>125.6</v>
      </c>
      <c r="CP451" s="148">
        <v>125.9</v>
      </c>
      <c r="CQ451" s="149">
        <v>127.5</v>
      </c>
      <c r="CR451" s="149">
        <v>127.8</v>
      </c>
      <c r="CS451" s="149">
        <v>130.6</v>
      </c>
      <c r="CT451" s="149">
        <v>131.69999999999999</v>
      </c>
      <c r="CU451" s="150">
        <v>129.69999999999999</v>
      </c>
      <c r="CV451" s="150">
        <v>130.30000000000001</v>
      </c>
      <c r="CW451" s="150">
        <v>128.6</v>
      </c>
      <c r="CX451" s="150">
        <v>129.30000000000001</v>
      </c>
      <c r="CY451" s="150">
        <v>130</v>
      </c>
      <c r="CZ451" s="150">
        <v>130.19999999999999</v>
      </c>
      <c r="DA451" s="150">
        <v>129.19999999999999</v>
      </c>
      <c r="DB451" s="151">
        <v>130.5</v>
      </c>
      <c r="DC451" s="151">
        <v>131.19999999999999</v>
      </c>
      <c r="DD451" s="151">
        <v>131.1</v>
      </c>
      <c r="DE451" s="151">
        <v>131.5</v>
      </c>
      <c r="DF451" s="151">
        <v>132.80000000000001</v>
      </c>
      <c r="DG451" s="151">
        <v>133.4</v>
      </c>
      <c r="DH451" s="151">
        <v>134.69999999999999</v>
      </c>
      <c r="DI451" s="151">
        <v>136.9</v>
      </c>
      <c r="DJ451" s="151">
        <v>134.69999999999999</v>
      </c>
      <c r="DK451" s="151">
        <v>135.1</v>
      </c>
      <c r="DL451" s="151">
        <v>134</v>
      </c>
      <c r="DM451" s="152">
        <v>134.5</v>
      </c>
      <c r="DN451" s="152">
        <v>136</v>
      </c>
      <c r="DO451" s="152">
        <v>136.19999999999999</v>
      </c>
      <c r="DP451" s="152">
        <v>136.6</v>
      </c>
      <c r="DQ451" s="152">
        <v>137.1</v>
      </c>
      <c r="DR451" s="152">
        <v>137.9</v>
      </c>
      <c r="DS451" s="152">
        <v>138</v>
      </c>
      <c r="DT451" s="152">
        <v>139.6</v>
      </c>
      <c r="DU451" s="152">
        <v>139.1</v>
      </c>
      <c r="DV451" s="152">
        <v>139.80000000000001</v>
      </c>
      <c r="DW451" s="152">
        <v>140</v>
      </c>
      <c r="DX451" s="152">
        <v>140.6</v>
      </c>
      <c r="DY451" s="152">
        <v>140.30000000000001</v>
      </c>
      <c r="DZ451" s="152">
        <v>141.19999999999999</v>
      </c>
      <c r="EA451" s="152">
        <v>141.5</v>
      </c>
      <c r="EB451" s="152">
        <v>141.80000000000001</v>
      </c>
      <c r="EC451" s="152">
        <v>142.19999999999999</v>
      </c>
      <c r="ED451" s="152">
        <v>142.4</v>
      </c>
      <c r="EE451" s="152">
        <v>141.69999999999999</v>
      </c>
      <c r="EF451" s="152">
        <v>142.80000000000001</v>
      </c>
      <c r="EG451" s="152">
        <v>142.9</v>
      </c>
      <c r="EH451" s="152">
        <v>143.4</v>
      </c>
      <c r="EI451" s="152">
        <v>141.80000000000001</v>
      </c>
      <c r="EJ451" s="152">
        <v>141.80000000000001</v>
      </c>
      <c r="EK451" s="152">
        <v>142.69999999999999</v>
      </c>
      <c r="EL451" s="152">
        <v>142.9</v>
      </c>
      <c r="EM451" s="152">
        <v>142.4</v>
      </c>
      <c r="EN451" s="152">
        <v>143.30000000000001</v>
      </c>
      <c r="EO451" s="152">
        <v>143</v>
      </c>
      <c r="EP451" s="152">
        <v>143.9</v>
      </c>
      <c r="EQ451" s="152">
        <v>143.4</v>
      </c>
      <c r="ER451" s="152">
        <v>143.5</v>
      </c>
      <c r="ES451" s="152">
        <v>144</v>
      </c>
      <c r="ET451" s="152">
        <v>144</v>
      </c>
      <c r="EU451" s="152">
        <v>144.69999999999999</v>
      </c>
      <c r="EV451" s="152">
        <v>144.6</v>
      </c>
      <c r="EW451" s="152">
        <v>144.80000000000001</v>
      </c>
    </row>
    <row r="452" spans="1:153">
      <c r="A452" s="141" t="s">
        <v>7938</v>
      </c>
      <c r="B452" s="141" t="s">
        <v>7939</v>
      </c>
      <c r="C452" s="142">
        <v>3.0599999999999998E-3</v>
      </c>
      <c r="D452" s="143">
        <v>100.3</v>
      </c>
      <c r="E452" s="143">
        <v>100.3</v>
      </c>
      <c r="F452" s="143">
        <v>100.3</v>
      </c>
      <c r="G452" s="143">
        <v>100.3</v>
      </c>
      <c r="H452" s="143">
        <v>100.3</v>
      </c>
      <c r="I452" s="143">
        <v>100.3</v>
      </c>
      <c r="J452" s="143">
        <v>100.3</v>
      </c>
      <c r="K452" s="143">
        <v>100.3</v>
      </c>
      <c r="L452" s="143">
        <v>100.3</v>
      </c>
      <c r="M452" s="143">
        <v>100.3</v>
      </c>
      <c r="N452" s="143">
        <v>100.3</v>
      </c>
      <c r="O452" s="143">
        <v>100.3</v>
      </c>
      <c r="P452" s="143">
        <v>106.3</v>
      </c>
      <c r="Q452" s="143">
        <v>106.3</v>
      </c>
      <c r="R452" s="143">
        <v>106.3</v>
      </c>
      <c r="S452" s="143">
        <v>106.3</v>
      </c>
      <c r="T452" s="143">
        <v>106.3</v>
      </c>
      <c r="U452" s="143">
        <v>106.3</v>
      </c>
      <c r="V452" s="143">
        <v>106.3</v>
      </c>
      <c r="W452" s="143">
        <v>106.3</v>
      </c>
      <c r="X452" s="143">
        <v>106.3</v>
      </c>
      <c r="Y452" s="143">
        <v>106.3</v>
      </c>
      <c r="Z452" s="143">
        <v>106.3</v>
      </c>
      <c r="AA452" s="143">
        <v>106.3</v>
      </c>
      <c r="AB452" s="143">
        <v>120.3</v>
      </c>
      <c r="AC452" s="143">
        <v>120.3</v>
      </c>
      <c r="AD452" s="143">
        <v>120.3</v>
      </c>
      <c r="AE452" s="143">
        <v>120.3</v>
      </c>
      <c r="AF452" s="143">
        <v>120.3</v>
      </c>
      <c r="AG452" s="143">
        <v>120.3</v>
      </c>
      <c r="AH452" s="143">
        <v>120.3</v>
      </c>
      <c r="AI452" s="143">
        <v>120.3</v>
      </c>
      <c r="AJ452" s="143">
        <v>120.3</v>
      </c>
      <c r="AK452" s="143">
        <v>120.3</v>
      </c>
      <c r="AL452" s="143">
        <v>120.3</v>
      </c>
      <c r="AM452" s="143">
        <v>128.4</v>
      </c>
      <c r="AN452" s="143">
        <v>128.4</v>
      </c>
      <c r="AO452" s="143">
        <v>128.4</v>
      </c>
      <c r="AP452" s="143">
        <v>128.4</v>
      </c>
      <c r="AQ452" s="143">
        <v>128.4</v>
      </c>
      <c r="AR452" s="143">
        <v>132</v>
      </c>
      <c r="AS452" s="143">
        <v>132</v>
      </c>
      <c r="AT452" s="143">
        <v>132</v>
      </c>
      <c r="AU452" s="143">
        <v>132</v>
      </c>
      <c r="AV452" s="143">
        <v>132</v>
      </c>
      <c r="AW452" s="143">
        <v>132</v>
      </c>
      <c r="AX452" s="143">
        <v>132</v>
      </c>
      <c r="AY452" s="143">
        <v>132</v>
      </c>
      <c r="AZ452" s="143">
        <v>132.6</v>
      </c>
      <c r="BA452" s="143">
        <v>132.6</v>
      </c>
      <c r="BB452" s="143">
        <v>132.6</v>
      </c>
      <c r="BC452" s="143">
        <v>132.6</v>
      </c>
      <c r="BD452" s="143">
        <v>132.6</v>
      </c>
      <c r="BE452" s="143">
        <v>132.6</v>
      </c>
      <c r="BF452" s="143">
        <v>132.6</v>
      </c>
      <c r="BG452" s="143">
        <v>132.6</v>
      </c>
      <c r="BH452" s="143">
        <v>130.4</v>
      </c>
      <c r="BI452" s="143">
        <v>132.6</v>
      </c>
      <c r="BJ452" s="143">
        <v>131.19999999999999</v>
      </c>
      <c r="BK452" s="144">
        <v>132</v>
      </c>
      <c r="BL452" s="143">
        <v>131.9</v>
      </c>
      <c r="BM452" s="143">
        <v>131.9</v>
      </c>
      <c r="BN452" s="143">
        <v>132.5</v>
      </c>
      <c r="BO452" s="143">
        <v>130.1</v>
      </c>
      <c r="BP452" s="143">
        <v>130.1</v>
      </c>
      <c r="BQ452" s="143">
        <v>140.4</v>
      </c>
      <c r="BR452" s="145">
        <v>140.4</v>
      </c>
      <c r="BS452" s="145">
        <v>116.9</v>
      </c>
      <c r="BT452" s="145">
        <v>116.9</v>
      </c>
      <c r="BU452" s="145">
        <v>117.9</v>
      </c>
      <c r="BV452" s="145">
        <v>117.9</v>
      </c>
      <c r="BW452" s="145">
        <v>121</v>
      </c>
      <c r="BX452" s="145">
        <v>121.6</v>
      </c>
      <c r="BY452" s="145">
        <v>121</v>
      </c>
      <c r="BZ452" s="143">
        <v>121</v>
      </c>
      <c r="CA452" s="143">
        <v>125.2</v>
      </c>
      <c r="CB452" s="143">
        <v>125.2</v>
      </c>
      <c r="CC452" s="143">
        <v>125.2</v>
      </c>
      <c r="CD452" s="143">
        <v>131.80000000000001</v>
      </c>
      <c r="CE452" s="143">
        <v>131.80000000000001</v>
      </c>
      <c r="CF452" s="143">
        <v>135.4</v>
      </c>
      <c r="CG452" s="143">
        <v>135.30000000000001</v>
      </c>
      <c r="CH452" s="143">
        <v>135.30000000000001</v>
      </c>
      <c r="CI452" s="143">
        <v>133.9</v>
      </c>
      <c r="CJ452" s="146">
        <v>136.69999999999999</v>
      </c>
      <c r="CK452" s="146">
        <v>136.69999999999999</v>
      </c>
      <c r="CL452" s="146">
        <v>136.69999999999999</v>
      </c>
      <c r="CM452" s="147">
        <v>119.3</v>
      </c>
      <c r="CN452" s="147">
        <v>119.3</v>
      </c>
      <c r="CO452" s="147">
        <v>119.3</v>
      </c>
      <c r="CP452" s="148">
        <v>119.3</v>
      </c>
      <c r="CQ452" s="149">
        <v>116.5</v>
      </c>
      <c r="CR452" s="149">
        <v>116.5</v>
      </c>
      <c r="CS452" s="149">
        <v>119</v>
      </c>
      <c r="CT452" s="149">
        <v>119</v>
      </c>
      <c r="CU452" s="150">
        <v>119</v>
      </c>
      <c r="CV452" s="150">
        <v>119</v>
      </c>
      <c r="CW452" s="150">
        <v>122.1</v>
      </c>
      <c r="CX452" s="150">
        <v>122.1</v>
      </c>
      <c r="CY452" s="150">
        <v>122.7</v>
      </c>
      <c r="CZ452" s="150">
        <v>122.1</v>
      </c>
      <c r="DA452" s="150">
        <v>122.7</v>
      </c>
      <c r="DB452" s="151">
        <v>103.9</v>
      </c>
      <c r="DC452" s="151">
        <v>103.9</v>
      </c>
      <c r="DD452" s="151">
        <v>102.9</v>
      </c>
      <c r="DE452" s="151">
        <v>104.4</v>
      </c>
      <c r="DF452" s="151">
        <v>104.4</v>
      </c>
      <c r="DG452" s="151">
        <v>104.4</v>
      </c>
      <c r="DH452" s="151">
        <v>113.8</v>
      </c>
      <c r="DI452" s="151">
        <v>119.2</v>
      </c>
      <c r="DJ452" s="151">
        <v>119.2</v>
      </c>
      <c r="DK452" s="151">
        <v>119.2</v>
      </c>
      <c r="DL452" s="151">
        <v>114.6</v>
      </c>
      <c r="DM452" s="152">
        <v>114.6</v>
      </c>
      <c r="DN452" s="152">
        <v>114.6</v>
      </c>
      <c r="DO452" s="152">
        <v>114.6</v>
      </c>
      <c r="DP452" s="152">
        <v>187.1</v>
      </c>
      <c r="DQ452" s="152">
        <v>188.2</v>
      </c>
      <c r="DR452" s="152">
        <v>181.2</v>
      </c>
      <c r="DS452" s="152">
        <v>182.3</v>
      </c>
      <c r="DT452" s="152">
        <v>179.1</v>
      </c>
      <c r="DU452" s="152">
        <v>179.6</v>
      </c>
      <c r="DV452" s="152">
        <v>183.7</v>
      </c>
      <c r="DW452" s="152">
        <v>189.9</v>
      </c>
      <c r="DX452" s="152">
        <v>191.8</v>
      </c>
      <c r="DY452" s="152">
        <v>194.2</v>
      </c>
      <c r="DZ452" s="152">
        <v>197.1</v>
      </c>
      <c r="EA452" s="152">
        <v>197.3</v>
      </c>
      <c r="EB452" s="152">
        <v>196.9</v>
      </c>
      <c r="EC452" s="152">
        <v>194.4</v>
      </c>
      <c r="ED452" s="152">
        <v>191.9</v>
      </c>
      <c r="EE452" s="152">
        <v>191.9</v>
      </c>
      <c r="EF452" s="152">
        <v>191</v>
      </c>
      <c r="EG452" s="152">
        <v>171.4</v>
      </c>
      <c r="EH452" s="152">
        <v>170.1</v>
      </c>
      <c r="EI452" s="152">
        <v>167.5</v>
      </c>
      <c r="EJ452" s="152">
        <v>165.2</v>
      </c>
      <c r="EK452" s="152">
        <v>163.69999999999999</v>
      </c>
      <c r="EL452" s="152">
        <v>163.6</v>
      </c>
      <c r="EM452" s="152">
        <v>164.1</v>
      </c>
      <c r="EN452" s="152">
        <v>163.4</v>
      </c>
      <c r="EO452" s="152">
        <v>162.80000000000001</v>
      </c>
      <c r="EP452" s="152">
        <v>160.80000000000001</v>
      </c>
      <c r="EQ452" s="152">
        <v>160.9</v>
      </c>
      <c r="ER452" s="152">
        <v>164.6</v>
      </c>
      <c r="ES452" s="152">
        <v>155.69999999999999</v>
      </c>
      <c r="ET452" s="152">
        <v>164.6</v>
      </c>
      <c r="EU452" s="152">
        <v>165.4</v>
      </c>
      <c r="EV452" s="152">
        <v>165.4</v>
      </c>
      <c r="EW452" s="152">
        <v>163.30000000000001</v>
      </c>
    </row>
    <row r="453" spans="1:153">
      <c r="A453" s="141" t="s">
        <v>7940</v>
      </c>
      <c r="B453" s="141" t="s">
        <v>7941</v>
      </c>
      <c r="C453" s="142">
        <v>8.0119999999999997E-2</v>
      </c>
      <c r="D453" s="143">
        <v>88.4</v>
      </c>
      <c r="E453" s="143">
        <v>88.4</v>
      </c>
      <c r="F453" s="143">
        <v>88.4</v>
      </c>
      <c r="G453" s="143">
        <v>88.4</v>
      </c>
      <c r="H453" s="143">
        <v>88.4</v>
      </c>
      <c r="I453" s="143">
        <v>88.4</v>
      </c>
      <c r="J453" s="143">
        <v>88.4</v>
      </c>
      <c r="K453" s="143">
        <v>90</v>
      </c>
      <c r="L453" s="143">
        <v>90</v>
      </c>
      <c r="M453" s="143">
        <v>90</v>
      </c>
      <c r="N453" s="143">
        <v>90</v>
      </c>
      <c r="O453" s="143">
        <v>90</v>
      </c>
      <c r="P453" s="143">
        <v>90</v>
      </c>
      <c r="Q453" s="143">
        <v>90</v>
      </c>
      <c r="R453" s="143">
        <v>88.4</v>
      </c>
      <c r="S453" s="143">
        <v>94.9</v>
      </c>
      <c r="T453" s="143">
        <v>86.6</v>
      </c>
      <c r="U453" s="143">
        <v>94.9</v>
      </c>
      <c r="V453" s="143">
        <v>94.9</v>
      </c>
      <c r="W453" s="143">
        <v>94.9</v>
      </c>
      <c r="X453" s="143">
        <v>94.9</v>
      </c>
      <c r="Y453" s="143">
        <v>94.9</v>
      </c>
      <c r="Z453" s="143">
        <v>94.9</v>
      </c>
      <c r="AA453" s="143">
        <v>94.9</v>
      </c>
      <c r="AB453" s="143">
        <v>94.9</v>
      </c>
      <c r="AC453" s="143">
        <v>97.6</v>
      </c>
      <c r="AD453" s="143">
        <v>97.6</v>
      </c>
      <c r="AE453" s="143">
        <v>97.6</v>
      </c>
      <c r="AF453" s="143">
        <v>97.6</v>
      </c>
      <c r="AG453" s="143">
        <v>97.6</v>
      </c>
      <c r="AH453" s="143">
        <v>97.6</v>
      </c>
      <c r="AI453" s="143">
        <v>103.9</v>
      </c>
      <c r="AJ453" s="143">
        <v>100.8</v>
      </c>
      <c r="AK453" s="143">
        <v>100</v>
      </c>
      <c r="AL453" s="143">
        <v>100.8</v>
      </c>
      <c r="AM453" s="143">
        <v>100.9</v>
      </c>
      <c r="AN453" s="143">
        <v>113.3</v>
      </c>
      <c r="AO453" s="143">
        <v>107</v>
      </c>
      <c r="AP453" s="143">
        <v>109.6</v>
      </c>
      <c r="AQ453" s="143">
        <v>102.5</v>
      </c>
      <c r="AR453" s="143">
        <v>101.4</v>
      </c>
      <c r="AS453" s="143">
        <v>111.8</v>
      </c>
      <c r="AT453" s="143">
        <v>101.9</v>
      </c>
      <c r="AU453" s="143">
        <v>101.9</v>
      </c>
      <c r="AV453" s="143">
        <v>107.5</v>
      </c>
      <c r="AW453" s="143">
        <v>101.9</v>
      </c>
      <c r="AX453" s="143">
        <v>112.9</v>
      </c>
      <c r="AY453" s="143">
        <v>97.4</v>
      </c>
      <c r="AZ453" s="143">
        <v>96.8</v>
      </c>
      <c r="BA453" s="143">
        <v>96.8</v>
      </c>
      <c r="BB453" s="143">
        <v>106.4</v>
      </c>
      <c r="BC453" s="143">
        <v>106.4</v>
      </c>
      <c r="BD453" s="143">
        <v>106.4</v>
      </c>
      <c r="BE453" s="143">
        <v>96.6</v>
      </c>
      <c r="BF453" s="143">
        <v>123</v>
      </c>
      <c r="BG453" s="143">
        <v>96.9</v>
      </c>
      <c r="BH453" s="143">
        <v>95.9</v>
      </c>
      <c r="BI453" s="143">
        <v>86.9</v>
      </c>
      <c r="BJ453" s="143">
        <v>88.8</v>
      </c>
      <c r="BK453" s="144">
        <v>89.4</v>
      </c>
      <c r="BL453" s="143">
        <v>88.2</v>
      </c>
      <c r="BM453" s="143">
        <v>89.9</v>
      </c>
      <c r="BN453" s="143">
        <v>87.1</v>
      </c>
      <c r="BO453" s="143">
        <v>88.5</v>
      </c>
      <c r="BP453" s="143">
        <v>80.400000000000006</v>
      </c>
      <c r="BQ453" s="143">
        <v>84.1</v>
      </c>
      <c r="BR453" s="145">
        <v>86.8</v>
      </c>
      <c r="BS453" s="145">
        <v>88.5</v>
      </c>
      <c r="BT453" s="145">
        <v>91.9</v>
      </c>
      <c r="BU453" s="145">
        <v>96.8</v>
      </c>
      <c r="BV453" s="145">
        <v>65.5</v>
      </c>
      <c r="BW453" s="145">
        <v>64.900000000000006</v>
      </c>
      <c r="BX453" s="145">
        <v>64.900000000000006</v>
      </c>
      <c r="BY453" s="145">
        <v>64.599999999999994</v>
      </c>
      <c r="BZ453" s="143">
        <v>67.3</v>
      </c>
      <c r="CA453" s="143">
        <v>70.900000000000006</v>
      </c>
      <c r="CB453" s="143">
        <v>76.900000000000006</v>
      </c>
      <c r="CC453" s="143">
        <v>77.400000000000006</v>
      </c>
      <c r="CD453" s="143">
        <v>80.400000000000006</v>
      </c>
      <c r="CE453" s="143">
        <v>79</v>
      </c>
      <c r="CF453" s="143">
        <v>80.3</v>
      </c>
      <c r="CG453" s="143">
        <v>80.099999999999994</v>
      </c>
      <c r="CH453" s="143">
        <v>80.3</v>
      </c>
      <c r="CI453" s="143">
        <v>67.2</v>
      </c>
      <c r="CJ453" s="146">
        <v>78.7</v>
      </c>
      <c r="CK453" s="146">
        <v>83.2</v>
      </c>
      <c r="CL453" s="146">
        <v>82.5</v>
      </c>
      <c r="CM453" s="147">
        <v>82.1</v>
      </c>
      <c r="CN453" s="147">
        <v>82.3</v>
      </c>
      <c r="CO453" s="147">
        <v>82.4</v>
      </c>
      <c r="CP453" s="148">
        <v>81.599999999999994</v>
      </c>
      <c r="CQ453" s="149">
        <v>78.8</v>
      </c>
      <c r="CR453" s="149">
        <v>78.8</v>
      </c>
      <c r="CS453" s="149">
        <v>79.7</v>
      </c>
      <c r="CT453" s="149">
        <v>79.599999999999994</v>
      </c>
      <c r="CU453" s="150">
        <v>79.599999999999994</v>
      </c>
      <c r="CV453" s="150">
        <v>81.099999999999994</v>
      </c>
      <c r="CW453" s="150">
        <v>82.9</v>
      </c>
      <c r="CX453" s="150">
        <v>79.599999999999994</v>
      </c>
      <c r="CY453" s="150">
        <v>78.7</v>
      </c>
      <c r="CZ453" s="150">
        <v>80.599999999999994</v>
      </c>
      <c r="DA453" s="150">
        <v>80.3</v>
      </c>
      <c r="DB453" s="151">
        <v>74.3</v>
      </c>
      <c r="DC453" s="151">
        <v>71.8</v>
      </c>
      <c r="DD453" s="151">
        <v>76.3</v>
      </c>
      <c r="DE453" s="151">
        <v>76.099999999999994</v>
      </c>
      <c r="DF453" s="151">
        <v>73.400000000000006</v>
      </c>
      <c r="DG453" s="151">
        <v>71.400000000000006</v>
      </c>
      <c r="DH453" s="151">
        <v>71.400000000000006</v>
      </c>
      <c r="DI453" s="151">
        <v>71.599999999999994</v>
      </c>
      <c r="DJ453" s="151">
        <v>74.2</v>
      </c>
      <c r="DK453" s="151">
        <v>74.2</v>
      </c>
      <c r="DL453" s="151">
        <v>71.3</v>
      </c>
      <c r="DM453" s="152">
        <v>72.900000000000006</v>
      </c>
      <c r="DN453" s="152">
        <v>71</v>
      </c>
      <c r="DO453" s="152">
        <v>74.7</v>
      </c>
      <c r="DP453" s="152">
        <v>75.099999999999994</v>
      </c>
      <c r="DQ453" s="152">
        <v>73.5</v>
      </c>
      <c r="DR453" s="152">
        <v>75.2</v>
      </c>
      <c r="DS453" s="152">
        <v>71.099999999999994</v>
      </c>
      <c r="DT453" s="152">
        <v>72.400000000000006</v>
      </c>
      <c r="DU453" s="152">
        <v>72.400000000000006</v>
      </c>
      <c r="DV453" s="152">
        <v>70.099999999999994</v>
      </c>
      <c r="DW453" s="152">
        <v>72</v>
      </c>
      <c r="DX453" s="152">
        <v>73.400000000000006</v>
      </c>
      <c r="DY453" s="152">
        <v>71</v>
      </c>
      <c r="DZ453" s="152">
        <v>73.5</v>
      </c>
      <c r="EA453" s="152">
        <v>72.7</v>
      </c>
      <c r="EB453" s="152">
        <v>69.599999999999994</v>
      </c>
      <c r="EC453" s="152">
        <v>73.8</v>
      </c>
      <c r="ED453" s="152">
        <v>68.400000000000006</v>
      </c>
      <c r="EE453" s="152">
        <v>67.599999999999994</v>
      </c>
      <c r="EF453" s="152">
        <v>66.599999999999994</v>
      </c>
      <c r="EG453" s="152">
        <v>64</v>
      </c>
      <c r="EH453" s="152">
        <v>65.900000000000006</v>
      </c>
      <c r="EI453" s="152">
        <v>69.599999999999994</v>
      </c>
      <c r="EJ453" s="152">
        <v>68</v>
      </c>
      <c r="EK453" s="152">
        <v>69.599999999999994</v>
      </c>
      <c r="EL453" s="152">
        <v>65.599999999999994</v>
      </c>
      <c r="EM453" s="152">
        <v>62.1</v>
      </c>
      <c r="EN453" s="152">
        <v>63.3</v>
      </c>
      <c r="EO453" s="152">
        <v>61.3</v>
      </c>
      <c r="EP453" s="152">
        <v>59.7</v>
      </c>
      <c r="EQ453" s="152">
        <v>60.5</v>
      </c>
      <c r="ER453" s="152">
        <v>59.9</v>
      </c>
      <c r="ES453" s="152">
        <v>58.4</v>
      </c>
      <c r="ET453" s="152">
        <v>58.5</v>
      </c>
      <c r="EU453" s="152">
        <v>58.5</v>
      </c>
      <c r="EV453" s="152">
        <v>58.5</v>
      </c>
      <c r="EW453" s="152">
        <v>58</v>
      </c>
    </row>
    <row r="454" spans="1:153">
      <c r="A454" s="141" t="s">
        <v>7942</v>
      </c>
      <c r="B454" s="141" t="s">
        <v>7943</v>
      </c>
      <c r="C454" s="142">
        <v>3.5799999999999998E-3</v>
      </c>
      <c r="D454" s="143">
        <v>97.1</v>
      </c>
      <c r="E454" s="143">
        <v>99.5</v>
      </c>
      <c r="F454" s="143">
        <v>102.7</v>
      </c>
      <c r="G454" s="143">
        <v>104.2</v>
      </c>
      <c r="H454" s="143">
        <v>102.8</v>
      </c>
      <c r="I454" s="143">
        <v>104.9</v>
      </c>
      <c r="J454" s="143">
        <v>102.5</v>
      </c>
      <c r="K454" s="143">
        <v>102.1</v>
      </c>
      <c r="L454" s="143">
        <v>103</v>
      </c>
      <c r="M454" s="143">
        <v>100.4</v>
      </c>
      <c r="N454" s="143">
        <v>104.6</v>
      </c>
      <c r="O454" s="143">
        <v>105.6</v>
      </c>
      <c r="P454" s="143">
        <v>105.3</v>
      </c>
      <c r="Q454" s="143">
        <v>105.4</v>
      </c>
      <c r="R454" s="143">
        <v>105.2</v>
      </c>
      <c r="S454" s="143">
        <v>106</v>
      </c>
      <c r="T454" s="143">
        <v>107.7</v>
      </c>
      <c r="U454" s="143">
        <v>111</v>
      </c>
      <c r="V454" s="143">
        <v>121</v>
      </c>
      <c r="W454" s="143">
        <v>121.6</v>
      </c>
      <c r="X454" s="143">
        <v>115.1</v>
      </c>
      <c r="Y454" s="143">
        <v>115.7</v>
      </c>
      <c r="Z454" s="143">
        <v>116.8</v>
      </c>
      <c r="AA454" s="143">
        <v>121.4</v>
      </c>
      <c r="AB454" s="143">
        <v>120.5</v>
      </c>
      <c r="AC454" s="143">
        <v>120.4</v>
      </c>
      <c r="AD454" s="143">
        <v>121.2</v>
      </c>
      <c r="AE454" s="143">
        <v>123</v>
      </c>
      <c r="AF454" s="143">
        <v>120.1</v>
      </c>
      <c r="AG454" s="143">
        <v>118.5</v>
      </c>
      <c r="AH454" s="143">
        <v>117.4</v>
      </c>
      <c r="AI454" s="143">
        <v>114.2</v>
      </c>
      <c r="AJ454" s="143">
        <v>114.4</v>
      </c>
      <c r="AK454" s="143">
        <v>115</v>
      </c>
      <c r="AL454" s="143">
        <v>108.8</v>
      </c>
      <c r="AM454" s="143">
        <v>111.7</v>
      </c>
      <c r="AN454" s="143">
        <v>110.9</v>
      </c>
      <c r="AO454" s="143">
        <v>112</v>
      </c>
      <c r="AP454" s="143">
        <v>111.8</v>
      </c>
      <c r="AQ454" s="143">
        <v>111.8</v>
      </c>
      <c r="AR454" s="143">
        <v>104</v>
      </c>
      <c r="AS454" s="143">
        <v>102.2</v>
      </c>
      <c r="AT454" s="143">
        <v>106.1</v>
      </c>
      <c r="AU454" s="143">
        <v>100</v>
      </c>
      <c r="AV454" s="143">
        <v>97.9</v>
      </c>
      <c r="AW454" s="143">
        <v>97</v>
      </c>
      <c r="AX454" s="143">
        <v>97.2</v>
      </c>
      <c r="AY454" s="143">
        <v>96.5</v>
      </c>
      <c r="AZ454" s="143">
        <v>96.8</v>
      </c>
      <c r="BA454" s="143">
        <v>95.4</v>
      </c>
      <c r="BB454" s="143">
        <v>92.6</v>
      </c>
      <c r="BC454" s="143">
        <v>93</v>
      </c>
      <c r="BD454" s="143">
        <v>93.1</v>
      </c>
      <c r="BE454" s="143">
        <v>92.8</v>
      </c>
      <c r="BF454" s="143">
        <v>92.4</v>
      </c>
      <c r="BG454" s="143">
        <v>92.6</v>
      </c>
      <c r="BH454" s="143">
        <v>93.4</v>
      </c>
      <c r="BI454" s="143">
        <v>94</v>
      </c>
      <c r="BJ454" s="143">
        <v>96.9</v>
      </c>
      <c r="BK454" s="144">
        <v>97.9</v>
      </c>
      <c r="BL454" s="143">
        <v>97.4</v>
      </c>
      <c r="BM454" s="143">
        <v>98.8</v>
      </c>
      <c r="BN454" s="143">
        <v>99.2</v>
      </c>
      <c r="BO454" s="143">
        <v>104.7</v>
      </c>
      <c r="BP454" s="143">
        <v>102.4</v>
      </c>
      <c r="BQ454" s="143">
        <v>106.4</v>
      </c>
      <c r="BR454" s="145">
        <v>107.7</v>
      </c>
      <c r="BS454" s="145">
        <v>108.7</v>
      </c>
      <c r="BT454" s="145">
        <v>111.9</v>
      </c>
      <c r="BU454" s="145">
        <v>114.9</v>
      </c>
      <c r="BV454" s="145">
        <v>113.4</v>
      </c>
      <c r="BW454" s="145">
        <v>120</v>
      </c>
      <c r="BX454" s="145">
        <v>125.3</v>
      </c>
      <c r="BY454" s="145">
        <v>126.8</v>
      </c>
      <c r="BZ454" s="143">
        <v>135.6</v>
      </c>
      <c r="CA454" s="143">
        <v>139</v>
      </c>
      <c r="CB454" s="143">
        <v>140.5</v>
      </c>
      <c r="CC454" s="143">
        <v>137</v>
      </c>
      <c r="CD454" s="143">
        <v>137.6</v>
      </c>
      <c r="CE454" s="143">
        <v>139.30000000000001</v>
      </c>
      <c r="CF454" s="143">
        <v>140.4</v>
      </c>
      <c r="CG454" s="143">
        <v>140.1</v>
      </c>
      <c r="CH454" s="143">
        <v>141</v>
      </c>
      <c r="CI454" s="143">
        <v>139.1</v>
      </c>
      <c r="CJ454" s="146">
        <v>136.30000000000001</v>
      </c>
      <c r="CK454" s="146">
        <v>135.9</v>
      </c>
      <c r="CL454" s="146">
        <v>135.1</v>
      </c>
      <c r="CM454" s="147">
        <v>130</v>
      </c>
      <c r="CN454" s="147">
        <v>130.6</v>
      </c>
      <c r="CO454" s="147">
        <v>129.19999999999999</v>
      </c>
      <c r="CP454" s="148">
        <v>126.6</v>
      </c>
      <c r="CQ454" s="149">
        <v>123.1</v>
      </c>
      <c r="CR454" s="149">
        <v>118.6</v>
      </c>
      <c r="CS454" s="149">
        <v>119.1</v>
      </c>
      <c r="CT454" s="149">
        <v>119.6</v>
      </c>
      <c r="CU454" s="150">
        <v>120.1</v>
      </c>
      <c r="CV454" s="150">
        <v>131.69999999999999</v>
      </c>
      <c r="CW454" s="150">
        <v>131.19999999999999</v>
      </c>
      <c r="CX454" s="150">
        <v>133.30000000000001</v>
      </c>
      <c r="CY454" s="150">
        <v>132.6</v>
      </c>
      <c r="CZ454" s="150">
        <v>127.1</v>
      </c>
      <c r="DA454" s="150">
        <v>129.6</v>
      </c>
      <c r="DB454" s="151">
        <v>132.4</v>
      </c>
      <c r="DC454" s="151">
        <v>136.69999999999999</v>
      </c>
      <c r="DD454" s="151">
        <v>133</v>
      </c>
      <c r="DE454" s="151">
        <v>138.19999999999999</v>
      </c>
      <c r="DF454" s="151">
        <v>140.5</v>
      </c>
      <c r="DG454" s="151">
        <v>157.1</v>
      </c>
      <c r="DH454" s="151">
        <v>171.2</v>
      </c>
      <c r="DI454" s="151">
        <v>184.8</v>
      </c>
      <c r="DJ454" s="151">
        <v>194.5</v>
      </c>
      <c r="DK454" s="151">
        <v>199</v>
      </c>
      <c r="DL454" s="151">
        <v>205.5</v>
      </c>
      <c r="DM454" s="152">
        <v>202.1</v>
      </c>
      <c r="DN454" s="152">
        <v>198.8</v>
      </c>
      <c r="DO454" s="152">
        <v>226.7</v>
      </c>
      <c r="DP454" s="152">
        <v>232.3</v>
      </c>
      <c r="DQ454" s="152">
        <v>215.7</v>
      </c>
      <c r="DR454" s="152">
        <v>236.6</v>
      </c>
      <c r="DS454" s="152">
        <v>229.8</v>
      </c>
      <c r="DT454" s="152">
        <v>230.1</v>
      </c>
      <c r="DU454" s="152">
        <v>236.3</v>
      </c>
      <c r="DV454" s="152">
        <v>240.7</v>
      </c>
      <c r="DW454" s="152">
        <v>237.5</v>
      </c>
      <c r="DX454" s="152">
        <v>240.7</v>
      </c>
      <c r="DY454" s="152">
        <v>223.1</v>
      </c>
      <c r="DZ454" s="152">
        <v>216.9</v>
      </c>
      <c r="EA454" s="152">
        <v>212.9</v>
      </c>
      <c r="EB454" s="152">
        <v>207.1</v>
      </c>
      <c r="EC454" s="152">
        <v>207.3</v>
      </c>
      <c r="ED454" s="152">
        <v>205.5</v>
      </c>
      <c r="EE454" s="152">
        <v>204.5</v>
      </c>
      <c r="EF454" s="152">
        <v>205.7</v>
      </c>
      <c r="EG454" s="152">
        <v>198.7</v>
      </c>
      <c r="EH454" s="152">
        <v>197.6</v>
      </c>
      <c r="EI454" s="152">
        <v>193.9</v>
      </c>
      <c r="EJ454" s="152">
        <v>190.6</v>
      </c>
      <c r="EK454" s="152">
        <v>185.8</v>
      </c>
      <c r="EL454" s="152">
        <v>178.9</v>
      </c>
      <c r="EM454" s="152">
        <v>181.1</v>
      </c>
      <c r="EN454" s="152">
        <v>173.6</v>
      </c>
      <c r="EO454" s="152">
        <v>172.3</v>
      </c>
      <c r="EP454" s="152">
        <v>172.2</v>
      </c>
      <c r="EQ454" s="152">
        <v>171.8</v>
      </c>
      <c r="ER454" s="152">
        <v>171.4</v>
      </c>
      <c r="ES454" s="152">
        <v>170.4</v>
      </c>
      <c r="ET454" s="152">
        <v>168.7</v>
      </c>
      <c r="EU454" s="152">
        <v>173.7</v>
      </c>
      <c r="EV454" s="152">
        <v>172.1</v>
      </c>
      <c r="EW454" s="152">
        <v>162.6</v>
      </c>
    </row>
    <row r="455" spans="1:153">
      <c r="A455" s="141" t="s">
        <v>7944</v>
      </c>
      <c r="B455" s="141" t="s">
        <v>7945</v>
      </c>
      <c r="C455" s="142">
        <v>2.63E-2</v>
      </c>
      <c r="D455" s="143">
        <v>104.9</v>
      </c>
      <c r="E455" s="143">
        <v>106.2</v>
      </c>
      <c r="F455" s="143">
        <v>106.1</v>
      </c>
      <c r="G455" s="143">
        <v>106.7</v>
      </c>
      <c r="H455" s="143">
        <v>107.3</v>
      </c>
      <c r="I455" s="143">
        <v>106.6</v>
      </c>
      <c r="J455" s="143">
        <v>107.4</v>
      </c>
      <c r="K455" s="143">
        <v>105.6</v>
      </c>
      <c r="L455" s="143">
        <v>103.1</v>
      </c>
      <c r="M455" s="143">
        <v>104.1</v>
      </c>
      <c r="N455" s="143">
        <v>104.6</v>
      </c>
      <c r="O455" s="143">
        <v>104.5</v>
      </c>
      <c r="P455" s="143">
        <v>107.2</v>
      </c>
      <c r="Q455" s="143">
        <v>107.1</v>
      </c>
      <c r="R455" s="143">
        <v>107.3</v>
      </c>
      <c r="S455" s="143">
        <v>108.1</v>
      </c>
      <c r="T455" s="143">
        <v>102.2</v>
      </c>
      <c r="U455" s="143">
        <v>102.8</v>
      </c>
      <c r="V455" s="143">
        <v>100.6</v>
      </c>
      <c r="W455" s="143">
        <v>102.3</v>
      </c>
      <c r="X455" s="143">
        <v>100.5</v>
      </c>
      <c r="Y455" s="143">
        <v>99.7</v>
      </c>
      <c r="Z455" s="143">
        <v>97.8</v>
      </c>
      <c r="AA455" s="143">
        <v>98.5</v>
      </c>
      <c r="AB455" s="143">
        <v>99.3</v>
      </c>
      <c r="AC455" s="143">
        <v>100.6</v>
      </c>
      <c r="AD455" s="143">
        <v>99.7</v>
      </c>
      <c r="AE455" s="143">
        <v>107.9</v>
      </c>
      <c r="AF455" s="143">
        <v>102.8</v>
      </c>
      <c r="AG455" s="143">
        <v>101.6</v>
      </c>
      <c r="AH455" s="143">
        <v>109.1</v>
      </c>
      <c r="AI455" s="143">
        <v>103.6</v>
      </c>
      <c r="AJ455" s="143">
        <v>105.5</v>
      </c>
      <c r="AK455" s="143">
        <v>105.7</v>
      </c>
      <c r="AL455" s="143">
        <v>106.5</v>
      </c>
      <c r="AM455" s="143">
        <v>105.3</v>
      </c>
      <c r="AN455" s="143">
        <v>103.3</v>
      </c>
      <c r="AO455" s="143">
        <v>103.7</v>
      </c>
      <c r="AP455" s="143">
        <v>105.2</v>
      </c>
      <c r="AQ455" s="143">
        <v>105.2</v>
      </c>
      <c r="AR455" s="143">
        <v>109.4</v>
      </c>
      <c r="AS455" s="143">
        <v>110.6</v>
      </c>
      <c r="AT455" s="143">
        <v>107.7</v>
      </c>
      <c r="AU455" s="143">
        <v>108</v>
      </c>
      <c r="AV455" s="143">
        <v>109</v>
      </c>
      <c r="AW455" s="143">
        <v>108.1</v>
      </c>
      <c r="AX455" s="143">
        <v>109.5</v>
      </c>
      <c r="AY455" s="143">
        <v>111.3</v>
      </c>
      <c r="AZ455" s="143">
        <v>107.5</v>
      </c>
      <c r="BA455" s="143">
        <v>103.1</v>
      </c>
      <c r="BB455" s="143">
        <v>104.1</v>
      </c>
      <c r="BC455" s="143">
        <v>106.5</v>
      </c>
      <c r="BD455" s="143">
        <v>106.1</v>
      </c>
      <c r="BE455" s="143">
        <v>108.4</v>
      </c>
      <c r="BF455" s="143">
        <v>106.1</v>
      </c>
      <c r="BG455" s="143">
        <v>105.7</v>
      </c>
      <c r="BH455" s="143">
        <v>108.1</v>
      </c>
      <c r="BI455" s="143">
        <v>104.7</v>
      </c>
      <c r="BJ455" s="143">
        <v>106.3</v>
      </c>
      <c r="BK455" s="144">
        <v>105</v>
      </c>
      <c r="BL455" s="143">
        <v>104.7</v>
      </c>
      <c r="BM455" s="143">
        <v>106.6</v>
      </c>
      <c r="BN455" s="143">
        <v>104.1</v>
      </c>
      <c r="BO455" s="143">
        <v>108.6</v>
      </c>
      <c r="BP455" s="143">
        <v>114.5</v>
      </c>
      <c r="BQ455" s="143">
        <v>116.1</v>
      </c>
      <c r="BR455" s="145">
        <v>112.5</v>
      </c>
      <c r="BS455" s="145">
        <v>114.1</v>
      </c>
      <c r="BT455" s="145">
        <v>113.2</v>
      </c>
      <c r="BU455" s="145">
        <v>108.9</v>
      </c>
      <c r="BV455" s="145">
        <v>106.8</v>
      </c>
      <c r="BW455" s="145">
        <v>106</v>
      </c>
      <c r="BX455" s="145">
        <v>107.7</v>
      </c>
      <c r="BY455" s="145">
        <v>108.1</v>
      </c>
      <c r="BZ455" s="143">
        <v>108.5</v>
      </c>
      <c r="CA455" s="143">
        <v>108</v>
      </c>
      <c r="CB455" s="143">
        <v>109.9</v>
      </c>
      <c r="CC455" s="143">
        <v>109.4</v>
      </c>
      <c r="CD455" s="143">
        <v>114.6</v>
      </c>
      <c r="CE455" s="143">
        <v>115.1</v>
      </c>
      <c r="CF455" s="143">
        <v>113.1</v>
      </c>
      <c r="CG455" s="143">
        <v>111.1</v>
      </c>
      <c r="CH455" s="143">
        <v>114.6</v>
      </c>
      <c r="CI455" s="143">
        <v>114.6</v>
      </c>
      <c r="CJ455" s="146">
        <v>109.9</v>
      </c>
      <c r="CK455" s="146">
        <v>113.3</v>
      </c>
      <c r="CL455" s="146">
        <v>113.3</v>
      </c>
      <c r="CM455" s="147">
        <v>110.7</v>
      </c>
      <c r="CN455" s="147">
        <v>111.8</v>
      </c>
      <c r="CO455" s="147">
        <v>110.6</v>
      </c>
      <c r="CP455" s="148">
        <v>108.3</v>
      </c>
      <c r="CQ455" s="149">
        <v>107.2</v>
      </c>
      <c r="CR455" s="149">
        <v>110.4</v>
      </c>
      <c r="CS455" s="149">
        <v>105.1</v>
      </c>
      <c r="CT455" s="149">
        <v>109.9</v>
      </c>
      <c r="CU455" s="150">
        <v>111.1</v>
      </c>
      <c r="CV455" s="150">
        <v>104.9</v>
      </c>
      <c r="CW455" s="150">
        <v>105.5</v>
      </c>
      <c r="CX455" s="150">
        <v>103.4</v>
      </c>
      <c r="CY455" s="150">
        <v>108</v>
      </c>
      <c r="CZ455" s="150">
        <v>107.4</v>
      </c>
      <c r="DA455" s="150">
        <v>104.1</v>
      </c>
      <c r="DB455" s="151">
        <v>103.9</v>
      </c>
      <c r="DC455" s="151">
        <v>99.6</v>
      </c>
      <c r="DD455" s="151">
        <v>102.9</v>
      </c>
      <c r="DE455" s="151">
        <v>108.9</v>
      </c>
      <c r="DF455" s="151">
        <v>102.7</v>
      </c>
      <c r="DG455" s="151">
        <v>104.2</v>
      </c>
      <c r="DH455" s="151">
        <v>114.8</v>
      </c>
      <c r="DI455" s="151">
        <v>113.1</v>
      </c>
      <c r="DJ455" s="151">
        <v>109.9</v>
      </c>
      <c r="DK455" s="151">
        <v>111</v>
      </c>
      <c r="DL455" s="151">
        <v>110.7</v>
      </c>
      <c r="DM455" s="152">
        <v>110.7</v>
      </c>
      <c r="DN455" s="152">
        <v>114.6</v>
      </c>
      <c r="DO455" s="152">
        <v>108.2</v>
      </c>
      <c r="DP455" s="152">
        <v>108.9</v>
      </c>
      <c r="DQ455" s="152">
        <v>119.6</v>
      </c>
      <c r="DR455" s="152">
        <v>123.1</v>
      </c>
      <c r="DS455" s="152">
        <v>115.1</v>
      </c>
      <c r="DT455" s="152">
        <v>121.2</v>
      </c>
      <c r="DU455" s="152">
        <v>119.7</v>
      </c>
      <c r="DV455" s="152">
        <v>123.2</v>
      </c>
      <c r="DW455" s="152">
        <v>119.6</v>
      </c>
      <c r="DX455" s="152">
        <v>118.7</v>
      </c>
      <c r="DY455" s="152">
        <v>117.1</v>
      </c>
      <c r="DZ455" s="152">
        <v>113.6</v>
      </c>
      <c r="EA455" s="152">
        <v>117.6</v>
      </c>
      <c r="EB455" s="152">
        <v>118.3</v>
      </c>
      <c r="EC455" s="152">
        <v>118.5</v>
      </c>
      <c r="ED455" s="152">
        <v>116.6</v>
      </c>
      <c r="EE455" s="152">
        <v>117.4</v>
      </c>
      <c r="EF455" s="152">
        <v>119.7</v>
      </c>
      <c r="EG455" s="152">
        <v>118.9</v>
      </c>
      <c r="EH455" s="152">
        <v>116.4</v>
      </c>
      <c r="EI455" s="152">
        <v>118.5</v>
      </c>
      <c r="EJ455" s="152">
        <v>120</v>
      </c>
      <c r="EK455" s="152">
        <v>118.6</v>
      </c>
      <c r="EL455" s="152">
        <v>116.8</v>
      </c>
      <c r="EM455" s="152">
        <v>118.9</v>
      </c>
      <c r="EN455" s="152">
        <v>119.2</v>
      </c>
      <c r="EO455" s="152">
        <v>118.9</v>
      </c>
      <c r="EP455" s="152">
        <v>119.4</v>
      </c>
      <c r="EQ455" s="152">
        <v>120</v>
      </c>
      <c r="ER455" s="152">
        <v>119.4</v>
      </c>
      <c r="ES455" s="152">
        <v>120.3</v>
      </c>
      <c r="ET455" s="152">
        <v>119.3</v>
      </c>
      <c r="EU455" s="152">
        <v>118.2</v>
      </c>
      <c r="EV455" s="152">
        <v>119.7</v>
      </c>
      <c r="EW455" s="152">
        <v>119.2</v>
      </c>
    </row>
    <row r="456" spans="1:153">
      <c r="A456" s="141" t="s">
        <v>7946</v>
      </c>
      <c r="B456" s="141" t="s">
        <v>7947</v>
      </c>
      <c r="C456" s="142">
        <v>1.316E-2</v>
      </c>
      <c r="D456" s="143">
        <v>97.6</v>
      </c>
      <c r="E456" s="143">
        <v>100.1</v>
      </c>
      <c r="F456" s="143">
        <v>103</v>
      </c>
      <c r="G456" s="143">
        <v>102.8</v>
      </c>
      <c r="H456" s="143">
        <v>103.5</v>
      </c>
      <c r="I456" s="143">
        <v>102.2</v>
      </c>
      <c r="J456" s="143">
        <v>102.1</v>
      </c>
      <c r="K456" s="143">
        <v>95.4</v>
      </c>
      <c r="L456" s="143">
        <v>98.4</v>
      </c>
      <c r="M456" s="143">
        <v>99.1</v>
      </c>
      <c r="N456" s="143">
        <v>98.6</v>
      </c>
      <c r="O456" s="143">
        <v>99.1</v>
      </c>
      <c r="P456" s="143">
        <v>98</v>
      </c>
      <c r="Q456" s="143">
        <v>96.5</v>
      </c>
      <c r="R456" s="143">
        <v>97.2</v>
      </c>
      <c r="S456" s="143">
        <v>94.2</v>
      </c>
      <c r="T456" s="143">
        <v>94.4</v>
      </c>
      <c r="U456" s="143">
        <v>95.7</v>
      </c>
      <c r="V456" s="143">
        <v>96.4</v>
      </c>
      <c r="W456" s="143">
        <v>96.5</v>
      </c>
      <c r="X456" s="143">
        <v>98.3</v>
      </c>
      <c r="Y456" s="143">
        <v>95.8</v>
      </c>
      <c r="Z456" s="143">
        <v>98.3</v>
      </c>
      <c r="AA456" s="143">
        <v>100.7</v>
      </c>
      <c r="AB456" s="143">
        <v>97.5</v>
      </c>
      <c r="AC456" s="143">
        <v>96.6</v>
      </c>
      <c r="AD456" s="143">
        <v>97.5</v>
      </c>
      <c r="AE456" s="143">
        <v>95.2</v>
      </c>
      <c r="AF456" s="143">
        <v>97.9</v>
      </c>
      <c r="AG456" s="143">
        <v>96.2</v>
      </c>
      <c r="AH456" s="143">
        <v>97.3</v>
      </c>
      <c r="AI456" s="143">
        <v>93.3</v>
      </c>
      <c r="AJ456" s="143">
        <v>92.8</v>
      </c>
      <c r="AK456" s="143">
        <v>93.3</v>
      </c>
      <c r="AL456" s="143">
        <v>92.1</v>
      </c>
      <c r="AM456" s="143">
        <v>93.4</v>
      </c>
      <c r="AN456" s="143">
        <v>93.6</v>
      </c>
      <c r="AO456" s="143">
        <v>94.2</v>
      </c>
      <c r="AP456" s="143">
        <v>98.6</v>
      </c>
      <c r="AQ456" s="143">
        <v>98.9</v>
      </c>
      <c r="AR456" s="143">
        <v>100.2</v>
      </c>
      <c r="AS456" s="143">
        <v>95.5</v>
      </c>
      <c r="AT456" s="143">
        <v>104.9</v>
      </c>
      <c r="AU456" s="143">
        <v>104</v>
      </c>
      <c r="AV456" s="143">
        <v>106.9</v>
      </c>
      <c r="AW456" s="143">
        <v>106</v>
      </c>
      <c r="AX456" s="143">
        <v>103.7</v>
      </c>
      <c r="AY456" s="143">
        <v>106.9</v>
      </c>
      <c r="AZ456" s="143">
        <v>107</v>
      </c>
      <c r="BA456" s="143">
        <v>107.2</v>
      </c>
      <c r="BB456" s="143">
        <v>106.8</v>
      </c>
      <c r="BC456" s="143">
        <v>102.9</v>
      </c>
      <c r="BD456" s="143">
        <v>102.8</v>
      </c>
      <c r="BE456" s="143">
        <v>102.8</v>
      </c>
      <c r="BF456" s="143">
        <v>102.1</v>
      </c>
      <c r="BG456" s="143">
        <v>102.3</v>
      </c>
      <c r="BH456" s="143">
        <v>103.2</v>
      </c>
      <c r="BI456" s="143">
        <v>102.7</v>
      </c>
      <c r="BJ456" s="143">
        <v>102.2</v>
      </c>
      <c r="BK456" s="144">
        <v>102.4</v>
      </c>
      <c r="BL456" s="143">
        <v>101.1</v>
      </c>
      <c r="BM456" s="143">
        <v>101.7</v>
      </c>
      <c r="BN456" s="143">
        <v>101</v>
      </c>
      <c r="BO456" s="143">
        <v>103</v>
      </c>
      <c r="BP456" s="143">
        <v>102.3</v>
      </c>
      <c r="BQ456" s="143">
        <v>101.2</v>
      </c>
      <c r="BR456" s="145">
        <v>102.6</v>
      </c>
      <c r="BS456" s="145">
        <v>101.4</v>
      </c>
      <c r="BT456" s="145">
        <v>101.3</v>
      </c>
      <c r="BU456" s="145">
        <v>101</v>
      </c>
      <c r="BV456" s="145">
        <v>102.6</v>
      </c>
      <c r="BW456" s="145">
        <v>102.3</v>
      </c>
      <c r="BX456" s="145">
        <v>101.3</v>
      </c>
      <c r="BY456" s="145">
        <v>106.8</v>
      </c>
      <c r="BZ456" s="143">
        <v>101.1</v>
      </c>
      <c r="CA456" s="143">
        <v>101.6</v>
      </c>
      <c r="CB456" s="143">
        <v>101.7</v>
      </c>
      <c r="CC456" s="143">
        <v>100.4</v>
      </c>
      <c r="CD456" s="143">
        <v>102.2</v>
      </c>
      <c r="CE456" s="143">
        <v>102.7</v>
      </c>
      <c r="CF456" s="143">
        <v>102.4</v>
      </c>
      <c r="CG456" s="143">
        <v>102.4</v>
      </c>
      <c r="CH456" s="143">
        <v>104.4</v>
      </c>
      <c r="CI456" s="143">
        <v>100.3</v>
      </c>
      <c r="CJ456" s="146">
        <v>104.2</v>
      </c>
      <c r="CK456" s="146">
        <v>106.2</v>
      </c>
      <c r="CL456" s="146">
        <v>105.2</v>
      </c>
      <c r="CM456" s="147">
        <v>106.3</v>
      </c>
      <c r="CN456" s="147">
        <v>104</v>
      </c>
      <c r="CO456" s="147">
        <v>103.5</v>
      </c>
      <c r="CP456" s="148">
        <v>100.5</v>
      </c>
      <c r="CQ456" s="149">
        <v>98.1</v>
      </c>
      <c r="CR456" s="149">
        <v>100.4</v>
      </c>
      <c r="CS456" s="149">
        <v>103.5</v>
      </c>
      <c r="CT456" s="149">
        <v>101.7</v>
      </c>
      <c r="CU456" s="150">
        <v>103.6</v>
      </c>
      <c r="CV456" s="150">
        <v>100.4</v>
      </c>
      <c r="CW456" s="150">
        <v>100.9</v>
      </c>
      <c r="CX456" s="150">
        <v>112.5</v>
      </c>
      <c r="CY456" s="150">
        <v>107.1</v>
      </c>
      <c r="CZ456" s="150">
        <v>113.7</v>
      </c>
      <c r="DA456" s="150">
        <v>102.3</v>
      </c>
      <c r="DB456" s="151">
        <v>99.9</v>
      </c>
      <c r="DC456" s="151">
        <v>114.3</v>
      </c>
      <c r="DD456" s="151">
        <v>106.6</v>
      </c>
      <c r="DE456" s="151">
        <v>107.2</v>
      </c>
      <c r="DF456" s="151">
        <v>107.7</v>
      </c>
      <c r="DG456" s="151">
        <v>110.1</v>
      </c>
      <c r="DH456" s="151">
        <v>108.7</v>
      </c>
      <c r="DI456" s="151">
        <v>112.4</v>
      </c>
      <c r="DJ456" s="151">
        <v>107.6</v>
      </c>
      <c r="DK456" s="151">
        <v>104.5</v>
      </c>
      <c r="DL456" s="151">
        <v>105.8</v>
      </c>
      <c r="DM456" s="152">
        <v>100.3</v>
      </c>
      <c r="DN456" s="152">
        <v>105.7</v>
      </c>
      <c r="DO456" s="152">
        <v>103.9</v>
      </c>
      <c r="DP456" s="152">
        <v>104.9</v>
      </c>
      <c r="DQ456" s="152">
        <v>108.8</v>
      </c>
      <c r="DR456" s="152">
        <v>112</v>
      </c>
      <c r="DS456" s="152">
        <v>102.3</v>
      </c>
      <c r="DT456" s="152">
        <v>103.2</v>
      </c>
      <c r="DU456" s="152">
        <v>98.9</v>
      </c>
      <c r="DV456" s="152">
        <v>102.7</v>
      </c>
      <c r="DW456" s="152">
        <v>96.9</v>
      </c>
      <c r="DX456" s="152">
        <v>102.2</v>
      </c>
      <c r="DY456" s="152">
        <v>110.7</v>
      </c>
      <c r="DZ456" s="152">
        <v>110.4</v>
      </c>
      <c r="EA456" s="152">
        <v>111.1</v>
      </c>
      <c r="EB456" s="152">
        <v>106.1</v>
      </c>
      <c r="EC456" s="152">
        <v>100.7</v>
      </c>
      <c r="ED456" s="152">
        <v>101.8</v>
      </c>
      <c r="EE456" s="152">
        <v>107.6</v>
      </c>
      <c r="EF456" s="152">
        <v>110.5</v>
      </c>
      <c r="EG456" s="152">
        <v>107.2</v>
      </c>
      <c r="EH456" s="152">
        <v>113.3</v>
      </c>
      <c r="EI456" s="152">
        <v>107.3</v>
      </c>
      <c r="EJ456" s="152">
        <v>110.8</v>
      </c>
      <c r="EK456" s="152">
        <v>110.3</v>
      </c>
      <c r="EL456" s="152">
        <v>114.2</v>
      </c>
      <c r="EM456" s="152">
        <v>111.7</v>
      </c>
      <c r="EN456" s="152">
        <v>111</v>
      </c>
      <c r="EO456" s="152">
        <v>112.1</v>
      </c>
      <c r="EP456" s="152">
        <v>113.6</v>
      </c>
      <c r="EQ456" s="152">
        <v>108.4</v>
      </c>
      <c r="ER456" s="152">
        <v>112.2</v>
      </c>
      <c r="ES456" s="152">
        <v>109.7</v>
      </c>
      <c r="ET456" s="152">
        <v>112.8</v>
      </c>
      <c r="EU456" s="152">
        <v>114.7</v>
      </c>
      <c r="EV456" s="152">
        <v>114.7</v>
      </c>
      <c r="EW456" s="152">
        <v>115.4</v>
      </c>
    </row>
    <row r="457" spans="1:153">
      <c r="A457" s="141" t="s">
        <v>7948</v>
      </c>
      <c r="B457" s="141" t="s">
        <v>7949</v>
      </c>
      <c r="C457" s="142">
        <v>0.11681999999999999</v>
      </c>
      <c r="D457" s="143">
        <v>81.8</v>
      </c>
      <c r="E457" s="143">
        <v>103.9</v>
      </c>
      <c r="F457" s="143">
        <v>104.8</v>
      </c>
      <c r="G457" s="143">
        <v>101.7</v>
      </c>
      <c r="H457" s="143">
        <v>106.6</v>
      </c>
      <c r="I457" s="143">
        <v>115.7</v>
      </c>
      <c r="J457" s="143">
        <v>102.5</v>
      </c>
      <c r="K457" s="143">
        <v>105.6</v>
      </c>
      <c r="L457" s="143">
        <v>114.6</v>
      </c>
      <c r="M457" s="143">
        <v>105.9</v>
      </c>
      <c r="N457" s="143">
        <v>112.1</v>
      </c>
      <c r="O457" s="143">
        <v>109.1</v>
      </c>
      <c r="P457" s="143">
        <v>97.6</v>
      </c>
      <c r="Q457" s="143">
        <v>102.6</v>
      </c>
      <c r="R457" s="143">
        <v>104.2</v>
      </c>
      <c r="S457" s="143">
        <v>92.6</v>
      </c>
      <c r="T457" s="143">
        <v>94.7</v>
      </c>
      <c r="U457" s="143">
        <v>103.7</v>
      </c>
      <c r="V457" s="143">
        <v>97.9</v>
      </c>
      <c r="W457" s="143">
        <v>104.2</v>
      </c>
      <c r="X457" s="143">
        <v>102.1</v>
      </c>
      <c r="Y457" s="143">
        <v>111</v>
      </c>
      <c r="Z457" s="143">
        <v>112.8</v>
      </c>
      <c r="AA457" s="143">
        <v>110.9</v>
      </c>
      <c r="AB457" s="143">
        <v>132.6</v>
      </c>
      <c r="AC457" s="143">
        <v>108.8</v>
      </c>
      <c r="AD457" s="143">
        <v>99.8</v>
      </c>
      <c r="AE457" s="143">
        <v>102.7</v>
      </c>
      <c r="AF457" s="143">
        <v>95.3</v>
      </c>
      <c r="AG457" s="143">
        <v>94.7</v>
      </c>
      <c r="AH457" s="143">
        <v>108.4</v>
      </c>
      <c r="AI457" s="143">
        <v>94.9</v>
      </c>
      <c r="AJ457" s="143">
        <v>101.7</v>
      </c>
      <c r="AK457" s="143">
        <v>100.5</v>
      </c>
      <c r="AL457" s="143">
        <v>99.6</v>
      </c>
      <c r="AM457" s="143">
        <v>119.3</v>
      </c>
      <c r="AN457" s="143">
        <v>100.8</v>
      </c>
      <c r="AO457" s="143">
        <v>125</v>
      </c>
      <c r="AP457" s="143">
        <v>86.6</v>
      </c>
      <c r="AQ457" s="143">
        <v>101.7</v>
      </c>
      <c r="AR457" s="143">
        <v>93.7</v>
      </c>
      <c r="AS457" s="143">
        <v>96.4</v>
      </c>
      <c r="AT457" s="143">
        <v>95.3</v>
      </c>
      <c r="AU457" s="143">
        <v>104.5</v>
      </c>
      <c r="AV457" s="143">
        <v>106.3</v>
      </c>
      <c r="AW457" s="143">
        <v>93.7</v>
      </c>
      <c r="AX457" s="143">
        <v>115.9</v>
      </c>
      <c r="AY457" s="143">
        <v>117.6</v>
      </c>
      <c r="AZ457" s="143">
        <v>102.9</v>
      </c>
      <c r="BA457" s="143">
        <v>101.7</v>
      </c>
      <c r="BB457" s="143">
        <v>111.7</v>
      </c>
      <c r="BC457" s="143">
        <v>112.2</v>
      </c>
      <c r="BD457" s="143">
        <v>117</v>
      </c>
      <c r="BE457" s="143">
        <v>109.8</v>
      </c>
      <c r="BF457" s="143">
        <v>116.2</v>
      </c>
      <c r="BG457" s="143">
        <v>122.5</v>
      </c>
      <c r="BH457" s="143">
        <v>124.5</v>
      </c>
      <c r="BI457" s="143">
        <v>124.5</v>
      </c>
      <c r="BJ457" s="143">
        <v>124.5</v>
      </c>
      <c r="BK457" s="144">
        <v>124.5</v>
      </c>
      <c r="BL457" s="143">
        <v>115</v>
      </c>
      <c r="BM457" s="143">
        <v>115</v>
      </c>
      <c r="BN457" s="143">
        <v>115</v>
      </c>
      <c r="BO457" s="143">
        <v>115.7</v>
      </c>
      <c r="BP457" s="143">
        <v>115.7</v>
      </c>
      <c r="BQ457" s="143">
        <v>115.7</v>
      </c>
      <c r="BR457" s="145">
        <v>115.7</v>
      </c>
      <c r="BS457" s="145">
        <v>99.8</v>
      </c>
      <c r="BT457" s="145">
        <v>99.8</v>
      </c>
      <c r="BU457" s="145">
        <v>110.5</v>
      </c>
      <c r="BV457" s="145">
        <v>110.5</v>
      </c>
      <c r="BW457" s="145">
        <v>113.2</v>
      </c>
      <c r="BX457" s="145">
        <v>113.2</v>
      </c>
      <c r="BY457" s="145">
        <v>116.4</v>
      </c>
      <c r="BZ457" s="143">
        <v>116.4</v>
      </c>
      <c r="CA457" s="143">
        <v>118.6</v>
      </c>
      <c r="CB457" s="143">
        <v>111.7</v>
      </c>
      <c r="CC457" s="143">
        <v>111.7</v>
      </c>
      <c r="CD457" s="143">
        <v>111.7</v>
      </c>
      <c r="CE457" s="143">
        <v>114.3</v>
      </c>
      <c r="CF457" s="143">
        <v>114.3</v>
      </c>
      <c r="CG457" s="143">
        <v>120.1</v>
      </c>
      <c r="CH457" s="143">
        <v>120.1</v>
      </c>
      <c r="CI457" s="143">
        <v>120.1</v>
      </c>
      <c r="CJ457" s="146">
        <v>118.2</v>
      </c>
      <c r="CK457" s="146">
        <v>118.2</v>
      </c>
      <c r="CL457" s="146">
        <v>118.2</v>
      </c>
      <c r="CM457" s="147">
        <v>118.2</v>
      </c>
      <c r="CN457" s="147">
        <v>118.2</v>
      </c>
      <c r="CO457" s="147">
        <v>118.2</v>
      </c>
      <c r="CP457" s="148">
        <v>118.2</v>
      </c>
      <c r="CQ457" s="149">
        <v>118.8</v>
      </c>
      <c r="CR457" s="149">
        <v>121.3</v>
      </c>
      <c r="CS457" s="149">
        <v>128.6</v>
      </c>
      <c r="CT457" s="149">
        <v>121.3</v>
      </c>
      <c r="CU457" s="150">
        <v>121.3</v>
      </c>
      <c r="CV457" s="150">
        <v>128.6</v>
      </c>
      <c r="CW457" s="150">
        <v>128.6</v>
      </c>
      <c r="CX457" s="150">
        <v>128.6</v>
      </c>
      <c r="CY457" s="150">
        <v>128.6</v>
      </c>
      <c r="CZ457" s="150">
        <v>135.9</v>
      </c>
      <c r="DA457" s="150">
        <v>135.9</v>
      </c>
      <c r="DB457" s="151">
        <v>135.9</v>
      </c>
      <c r="DC457" s="151">
        <v>132.4</v>
      </c>
      <c r="DD457" s="151">
        <v>135.9</v>
      </c>
      <c r="DE457" s="151">
        <v>135.9</v>
      </c>
      <c r="DF457" s="151">
        <v>135.9</v>
      </c>
      <c r="DG457" s="151">
        <v>135.9</v>
      </c>
      <c r="DH457" s="151">
        <v>147.6</v>
      </c>
      <c r="DI457" s="151">
        <v>141.5</v>
      </c>
      <c r="DJ457" s="151">
        <v>141.5</v>
      </c>
      <c r="DK457" s="151">
        <v>141.5</v>
      </c>
      <c r="DL457" s="151">
        <v>141.5</v>
      </c>
      <c r="DM457" s="152">
        <v>141.5</v>
      </c>
      <c r="DN457" s="152">
        <v>147.5</v>
      </c>
      <c r="DO457" s="152">
        <v>147.5</v>
      </c>
      <c r="DP457" s="152">
        <v>144.19999999999999</v>
      </c>
      <c r="DQ457" s="152">
        <v>146.4</v>
      </c>
      <c r="DR457" s="152">
        <v>154.69999999999999</v>
      </c>
      <c r="DS457" s="152">
        <v>146.4</v>
      </c>
      <c r="DT457" s="152">
        <v>145.5</v>
      </c>
      <c r="DU457" s="152">
        <v>145.5</v>
      </c>
      <c r="DV457" s="152">
        <v>145.5</v>
      </c>
      <c r="DW457" s="152">
        <v>145.5</v>
      </c>
      <c r="DX457" s="152">
        <v>145.5</v>
      </c>
      <c r="DY457" s="152">
        <v>145</v>
      </c>
      <c r="DZ457" s="152">
        <v>145.5</v>
      </c>
      <c r="EA457" s="152">
        <v>145.5</v>
      </c>
      <c r="EB457" s="152">
        <v>141.4</v>
      </c>
      <c r="EC457" s="152">
        <v>140.5</v>
      </c>
      <c r="ED457" s="152">
        <v>140.5</v>
      </c>
      <c r="EE457" s="152">
        <v>144.6</v>
      </c>
      <c r="EF457" s="152">
        <v>140.5</v>
      </c>
      <c r="EG457" s="152">
        <v>143</v>
      </c>
      <c r="EH457" s="152">
        <v>144</v>
      </c>
      <c r="EI457" s="152">
        <v>138.9</v>
      </c>
      <c r="EJ457" s="152">
        <v>143</v>
      </c>
      <c r="EK457" s="152">
        <v>143</v>
      </c>
      <c r="EL457" s="152">
        <v>139.4</v>
      </c>
      <c r="EM457" s="152">
        <v>139.1</v>
      </c>
      <c r="EN457" s="152">
        <v>139.1</v>
      </c>
      <c r="EO457" s="152">
        <v>141.5</v>
      </c>
      <c r="EP457" s="152">
        <v>141.5</v>
      </c>
      <c r="EQ457" s="152">
        <v>141.5</v>
      </c>
      <c r="ER457" s="152">
        <v>141.5</v>
      </c>
      <c r="ES457" s="152">
        <v>141.5</v>
      </c>
      <c r="ET457" s="152">
        <v>141.5</v>
      </c>
      <c r="EU457" s="152">
        <v>142</v>
      </c>
      <c r="EV457" s="152">
        <v>142</v>
      </c>
      <c r="EW457" s="152">
        <v>142</v>
      </c>
    </row>
    <row r="458" spans="1:153">
      <c r="A458" s="141" t="s">
        <v>7950</v>
      </c>
      <c r="B458" s="141" t="s">
        <v>7951</v>
      </c>
      <c r="C458" s="142">
        <v>0.70265999999999995</v>
      </c>
      <c r="D458" s="143">
        <v>103.3</v>
      </c>
      <c r="E458" s="143">
        <v>106.6</v>
      </c>
      <c r="F458" s="143">
        <v>103.7</v>
      </c>
      <c r="G458" s="143">
        <v>107.2</v>
      </c>
      <c r="H458" s="143">
        <v>106.7</v>
      </c>
      <c r="I458" s="143">
        <v>106.4</v>
      </c>
      <c r="J458" s="143">
        <v>108.3</v>
      </c>
      <c r="K458" s="143">
        <v>108.8</v>
      </c>
      <c r="L458" s="143">
        <v>111.2</v>
      </c>
      <c r="M458" s="143">
        <v>110.8</v>
      </c>
      <c r="N458" s="143">
        <v>107.1</v>
      </c>
      <c r="O458" s="143">
        <v>109.6</v>
      </c>
      <c r="P458" s="143">
        <v>109.1</v>
      </c>
      <c r="Q458" s="143">
        <v>105.5</v>
      </c>
      <c r="R458" s="143">
        <v>107.5</v>
      </c>
      <c r="S458" s="143">
        <v>105.7</v>
      </c>
      <c r="T458" s="143">
        <v>108.1</v>
      </c>
      <c r="U458" s="143">
        <v>111</v>
      </c>
      <c r="V458" s="143">
        <v>114.5</v>
      </c>
      <c r="W458" s="143">
        <v>110.1</v>
      </c>
      <c r="X458" s="143">
        <v>113.6</v>
      </c>
      <c r="Y458" s="143">
        <v>113.3</v>
      </c>
      <c r="Z458" s="143">
        <v>113.2</v>
      </c>
      <c r="AA458" s="143">
        <v>111.4</v>
      </c>
      <c r="AB458" s="143">
        <v>110.5</v>
      </c>
      <c r="AC458" s="143">
        <v>112.2</v>
      </c>
      <c r="AD458" s="143">
        <v>113.7</v>
      </c>
      <c r="AE458" s="143">
        <v>114.3</v>
      </c>
      <c r="AF458" s="143">
        <v>114</v>
      </c>
      <c r="AG458" s="143">
        <v>112.2</v>
      </c>
      <c r="AH458" s="143">
        <v>111.1</v>
      </c>
      <c r="AI458" s="143">
        <v>115.5</v>
      </c>
      <c r="AJ458" s="143">
        <v>116</v>
      </c>
      <c r="AK458" s="143">
        <v>112.6</v>
      </c>
      <c r="AL458" s="143">
        <v>112.7</v>
      </c>
      <c r="AM458" s="143">
        <v>110.6</v>
      </c>
      <c r="AN458" s="143">
        <v>114.5</v>
      </c>
      <c r="AO458" s="143">
        <v>119.7</v>
      </c>
      <c r="AP458" s="143">
        <v>120.6</v>
      </c>
      <c r="AQ458" s="143">
        <v>121.2</v>
      </c>
      <c r="AR458" s="143">
        <v>123.4</v>
      </c>
      <c r="AS458" s="143">
        <v>118.8</v>
      </c>
      <c r="AT458" s="143">
        <v>115.4</v>
      </c>
      <c r="AU458" s="143">
        <v>120.9</v>
      </c>
      <c r="AV458" s="143">
        <v>121</v>
      </c>
      <c r="AW458" s="143">
        <v>125.5</v>
      </c>
      <c r="AX458" s="143">
        <v>122.5</v>
      </c>
      <c r="AY458" s="143">
        <v>123.2</v>
      </c>
      <c r="AZ458" s="143">
        <v>123.8</v>
      </c>
      <c r="BA458" s="143">
        <v>125.3</v>
      </c>
      <c r="BB458" s="143">
        <v>123.8</v>
      </c>
      <c r="BC458" s="143">
        <v>122.5</v>
      </c>
      <c r="BD458" s="143">
        <v>121.8</v>
      </c>
      <c r="BE458" s="143">
        <v>122.3</v>
      </c>
      <c r="BF458" s="143">
        <v>120.3</v>
      </c>
      <c r="BG458" s="143">
        <v>121</v>
      </c>
      <c r="BH458" s="143">
        <v>121.5</v>
      </c>
      <c r="BI458" s="143">
        <v>121.8</v>
      </c>
      <c r="BJ458" s="143">
        <v>125</v>
      </c>
      <c r="BK458" s="144">
        <v>126.4</v>
      </c>
      <c r="BL458" s="143">
        <v>125.2</v>
      </c>
      <c r="BM458" s="143">
        <v>124.3</v>
      </c>
      <c r="BN458" s="143">
        <v>124.5</v>
      </c>
      <c r="BO458" s="143">
        <v>121.8</v>
      </c>
      <c r="BP458" s="143">
        <v>124.3</v>
      </c>
      <c r="BQ458" s="143">
        <v>124.4</v>
      </c>
      <c r="BR458" s="145">
        <v>125.5</v>
      </c>
      <c r="BS458" s="145">
        <v>126.9</v>
      </c>
      <c r="BT458" s="145">
        <v>129.19999999999999</v>
      </c>
      <c r="BU458" s="145">
        <v>127.5</v>
      </c>
      <c r="BV458" s="145">
        <v>126.6</v>
      </c>
      <c r="BW458" s="145">
        <v>126.5</v>
      </c>
      <c r="BX458" s="145">
        <v>126.2</v>
      </c>
      <c r="BY458" s="145">
        <v>128.5</v>
      </c>
      <c r="BZ458" s="143">
        <v>127.6</v>
      </c>
      <c r="CA458" s="143">
        <v>127.6</v>
      </c>
      <c r="CB458" s="143">
        <v>126.9</v>
      </c>
      <c r="CC458" s="143">
        <v>121.8</v>
      </c>
      <c r="CD458" s="143">
        <v>126.5</v>
      </c>
      <c r="CE458" s="143">
        <v>127.4</v>
      </c>
      <c r="CF458" s="143">
        <v>127.2</v>
      </c>
      <c r="CG458" s="143">
        <v>130.69999999999999</v>
      </c>
      <c r="CH458" s="143">
        <v>131</v>
      </c>
      <c r="CI458" s="143">
        <v>131.30000000000001</v>
      </c>
      <c r="CJ458" s="146">
        <v>128.19999999999999</v>
      </c>
      <c r="CK458" s="146">
        <v>128.30000000000001</v>
      </c>
      <c r="CL458" s="146">
        <v>128.9</v>
      </c>
      <c r="CM458" s="147">
        <v>127.8</v>
      </c>
      <c r="CN458" s="147">
        <v>130.9</v>
      </c>
      <c r="CO458" s="147">
        <v>129</v>
      </c>
      <c r="CP458" s="148">
        <v>129.9</v>
      </c>
      <c r="CQ458" s="149">
        <v>133.1</v>
      </c>
      <c r="CR458" s="149">
        <v>133.9</v>
      </c>
      <c r="CS458" s="149">
        <v>139.5</v>
      </c>
      <c r="CT458" s="149">
        <v>142.9</v>
      </c>
      <c r="CU458" s="150">
        <v>138</v>
      </c>
      <c r="CV458" s="150">
        <v>138.1</v>
      </c>
      <c r="CW458" s="150">
        <v>133.1</v>
      </c>
      <c r="CX458" s="150">
        <v>134.5</v>
      </c>
      <c r="CY458" s="150">
        <v>135.19999999999999</v>
      </c>
      <c r="CZ458" s="150">
        <v>135.5</v>
      </c>
      <c r="DA458" s="150">
        <v>131</v>
      </c>
      <c r="DB458" s="151">
        <v>135.80000000000001</v>
      </c>
      <c r="DC458" s="151">
        <v>136.9</v>
      </c>
      <c r="DD458" s="151">
        <v>135.6</v>
      </c>
      <c r="DE458" s="151">
        <v>135.69999999999999</v>
      </c>
      <c r="DF458" s="151">
        <v>139.4</v>
      </c>
      <c r="DG458" s="151">
        <v>140.80000000000001</v>
      </c>
      <c r="DH458" s="151">
        <v>140.80000000000001</v>
      </c>
      <c r="DI458" s="151">
        <v>145</v>
      </c>
      <c r="DJ458" s="151">
        <v>139.6</v>
      </c>
      <c r="DK458" s="151">
        <v>139.6</v>
      </c>
      <c r="DL458" s="151">
        <v>136</v>
      </c>
      <c r="DM458" s="152">
        <v>138.4</v>
      </c>
      <c r="DN458" s="152">
        <v>140.80000000000001</v>
      </c>
      <c r="DO458" s="152">
        <v>141</v>
      </c>
      <c r="DP458" s="152">
        <v>141.80000000000001</v>
      </c>
      <c r="DQ458" s="152">
        <v>140.6</v>
      </c>
      <c r="DR458" s="152">
        <v>140.30000000000001</v>
      </c>
      <c r="DS458" s="152">
        <v>143.5</v>
      </c>
      <c r="DT458" s="152">
        <v>145.19999999999999</v>
      </c>
      <c r="DU458" s="152">
        <v>143.80000000000001</v>
      </c>
      <c r="DV458" s="152">
        <v>144.69999999999999</v>
      </c>
      <c r="DW458" s="152">
        <v>143.1</v>
      </c>
      <c r="DX458" s="152">
        <v>145.30000000000001</v>
      </c>
      <c r="DY458" s="152">
        <v>144.69999999999999</v>
      </c>
      <c r="DZ458" s="152">
        <v>146.30000000000001</v>
      </c>
      <c r="EA458" s="152">
        <v>147.4</v>
      </c>
      <c r="EB458" s="152">
        <v>148.19999999999999</v>
      </c>
      <c r="EC458" s="152">
        <v>149.19999999999999</v>
      </c>
      <c r="ED458" s="152">
        <v>150.5</v>
      </c>
      <c r="EE458" s="152">
        <v>148.80000000000001</v>
      </c>
      <c r="EF458" s="152">
        <v>150.9</v>
      </c>
      <c r="EG458" s="152">
        <v>151.80000000000001</v>
      </c>
      <c r="EH458" s="152">
        <v>152.1</v>
      </c>
      <c r="EI458" s="152">
        <v>148.80000000000001</v>
      </c>
      <c r="EJ458" s="152">
        <v>147</v>
      </c>
      <c r="EK458" s="152">
        <v>148.5</v>
      </c>
      <c r="EL458" s="152">
        <v>149.4</v>
      </c>
      <c r="EM458" s="152">
        <v>148.80000000000001</v>
      </c>
      <c r="EN458" s="152">
        <v>150</v>
      </c>
      <c r="EO458" s="152">
        <v>148.80000000000001</v>
      </c>
      <c r="EP458" s="152">
        <v>150.69999999999999</v>
      </c>
      <c r="EQ458" s="152">
        <v>148.30000000000001</v>
      </c>
      <c r="ER458" s="152">
        <v>149.30000000000001</v>
      </c>
      <c r="ES458" s="152">
        <v>151.69999999999999</v>
      </c>
      <c r="ET458" s="152">
        <v>151.69999999999999</v>
      </c>
      <c r="EU458" s="152">
        <v>153.19999999999999</v>
      </c>
      <c r="EV458" s="152">
        <v>153.19999999999999</v>
      </c>
      <c r="EW458" s="152">
        <v>153.19999999999999</v>
      </c>
    </row>
    <row r="459" spans="1:153">
      <c r="A459" s="141" t="s">
        <v>7952</v>
      </c>
      <c r="B459" s="141" t="s">
        <v>7953</v>
      </c>
      <c r="C459" s="142">
        <v>3.6999999999999999E-4</v>
      </c>
      <c r="D459" s="143">
        <v>110.4</v>
      </c>
      <c r="E459" s="143">
        <v>111.9</v>
      </c>
      <c r="F459" s="143">
        <v>111.9</v>
      </c>
      <c r="G459" s="143">
        <v>112.4</v>
      </c>
      <c r="H459" s="143">
        <v>112.4</v>
      </c>
      <c r="I459" s="143">
        <v>112.4</v>
      </c>
      <c r="J459" s="143">
        <v>114.3</v>
      </c>
      <c r="K459" s="143">
        <v>115.2</v>
      </c>
      <c r="L459" s="143">
        <v>116.9</v>
      </c>
      <c r="M459" s="143">
        <v>116.9</v>
      </c>
      <c r="N459" s="143">
        <v>116.9</v>
      </c>
      <c r="O459" s="143">
        <v>116.9</v>
      </c>
      <c r="P459" s="143">
        <v>118.2</v>
      </c>
      <c r="Q459" s="143">
        <v>119.4</v>
      </c>
      <c r="R459" s="143">
        <v>121.7</v>
      </c>
      <c r="S459" s="143">
        <v>116.9</v>
      </c>
      <c r="T459" s="143">
        <v>116.9</v>
      </c>
      <c r="U459" s="143">
        <v>116.9</v>
      </c>
      <c r="V459" s="143">
        <v>119.4</v>
      </c>
      <c r="W459" s="143">
        <v>121</v>
      </c>
      <c r="X459" s="143">
        <v>123.1</v>
      </c>
      <c r="Y459" s="143">
        <v>122.9</v>
      </c>
      <c r="Z459" s="143">
        <v>122.3</v>
      </c>
      <c r="AA459" s="143">
        <v>122.3</v>
      </c>
      <c r="AB459" s="143">
        <v>122</v>
      </c>
      <c r="AC459" s="143">
        <v>122.1</v>
      </c>
      <c r="AD459" s="143">
        <v>126</v>
      </c>
      <c r="AE459" s="143">
        <v>125.3</v>
      </c>
      <c r="AF459" s="143">
        <v>125.3</v>
      </c>
      <c r="AG459" s="143">
        <v>125.3</v>
      </c>
      <c r="AH459" s="143">
        <v>125.3</v>
      </c>
      <c r="AI459" s="143">
        <v>127</v>
      </c>
      <c r="AJ459" s="143">
        <v>125.1</v>
      </c>
      <c r="AK459" s="143">
        <v>125.1</v>
      </c>
      <c r="AL459" s="143">
        <v>125.1</v>
      </c>
      <c r="AM459" s="143">
        <v>125.1</v>
      </c>
      <c r="AN459" s="143">
        <v>125.1</v>
      </c>
      <c r="AO459" s="143">
        <v>126</v>
      </c>
      <c r="AP459" s="143">
        <v>126</v>
      </c>
      <c r="AQ459" s="143">
        <v>127.4</v>
      </c>
      <c r="AR459" s="143">
        <v>124.4</v>
      </c>
      <c r="AS459" s="143">
        <v>124.4</v>
      </c>
      <c r="AT459" s="143">
        <v>135.1</v>
      </c>
      <c r="AU459" s="143">
        <v>138.5</v>
      </c>
      <c r="AV459" s="143">
        <v>138.5</v>
      </c>
      <c r="AW459" s="143">
        <v>138.5</v>
      </c>
      <c r="AX459" s="143">
        <v>136.6</v>
      </c>
      <c r="AY459" s="143">
        <v>136.6</v>
      </c>
      <c r="AZ459" s="143">
        <v>136.6</v>
      </c>
      <c r="BA459" s="143">
        <v>142.19999999999999</v>
      </c>
      <c r="BB459" s="143">
        <v>147.30000000000001</v>
      </c>
      <c r="BC459" s="143">
        <v>152.5</v>
      </c>
      <c r="BD459" s="143">
        <v>152.5</v>
      </c>
      <c r="BE459" s="143">
        <v>152.5</v>
      </c>
      <c r="BF459" s="143">
        <v>152.5</v>
      </c>
      <c r="BG459" s="143">
        <v>154</v>
      </c>
      <c r="BH459" s="143">
        <v>153.9</v>
      </c>
      <c r="BI459" s="143">
        <v>153.9</v>
      </c>
      <c r="BJ459" s="143">
        <v>153.9</v>
      </c>
      <c r="BK459" s="144">
        <v>158.69999999999999</v>
      </c>
      <c r="BL459" s="143">
        <v>159.30000000000001</v>
      </c>
      <c r="BM459" s="143">
        <v>159.30000000000001</v>
      </c>
      <c r="BN459" s="143">
        <v>158.80000000000001</v>
      </c>
      <c r="BO459" s="143">
        <v>152.69999999999999</v>
      </c>
      <c r="BP459" s="143">
        <v>173.2</v>
      </c>
      <c r="BQ459" s="143">
        <v>173.2</v>
      </c>
      <c r="BR459" s="145">
        <v>180</v>
      </c>
      <c r="BS459" s="145">
        <v>154.9</v>
      </c>
      <c r="BT459" s="145">
        <v>154.9</v>
      </c>
      <c r="BU459" s="145">
        <v>154.9</v>
      </c>
      <c r="BV459" s="145">
        <v>167.1</v>
      </c>
      <c r="BW459" s="145">
        <v>164.9</v>
      </c>
      <c r="BX459" s="145">
        <v>165.2</v>
      </c>
      <c r="BY459" s="145">
        <v>165.2</v>
      </c>
      <c r="BZ459" s="143">
        <v>169.4</v>
      </c>
      <c r="CA459" s="143">
        <v>169.4</v>
      </c>
      <c r="CB459" s="143">
        <v>169.4</v>
      </c>
      <c r="CC459" s="143">
        <v>169.4</v>
      </c>
      <c r="CD459" s="143">
        <v>169.4</v>
      </c>
      <c r="CE459" s="143">
        <v>169.4</v>
      </c>
      <c r="CF459" s="143">
        <v>170.8</v>
      </c>
      <c r="CG459" s="143">
        <v>170.8</v>
      </c>
      <c r="CH459" s="143">
        <v>170.8</v>
      </c>
      <c r="CI459" s="143">
        <v>170.8</v>
      </c>
      <c r="CJ459" s="146">
        <v>172</v>
      </c>
      <c r="CK459" s="146">
        <v>172</v>
      </c>
      <c r="CL459" s="146">
        <v>172</v>
      </c>
      <c r="CM459" s="147">
        <v>172</v>
      </c>
      <c r="CN459" s="147">
        <v>172</v>
      </c>
      <c r="CO459" s="147">
        <v>172</v>
      </c>
      <c r="CP459" s="148">
        <v>172</v>
      </c>
      <c r="CQ459" s="149">
        <v>172</v>
      </c>
      <c r="CR459" s="149">
        <v>172</v>
      </c>
      <c r="CS459" s="149">
        <v>172</v>
      </c>
      <c r="CT459" s="149">
        <v>172</v>
      </c>
      <c r="CU459" s="150">
        <v>172</v>
      </c>
      <c r="CV459" s="150">
        <v>172.6</v>
      </c>
      <c r="CW459" s="150">
        <v>172.6</v>
      </c>
      <c r="CX459" s="150">
        <v>172.6</v>
      </c>
      <c r="CY459" s="150">
        <v>172.6</v>
      </c>
      <c r="CZ459" s="150">
        <v>172.6</v>
      </c>
      <c r="DA459" s="150">
        <v>172.6</v>
      </c>
      <c r="DB459" s="151">
        <v>172.6</v>
      </c>
      <c r="DC459" s="151">
        <v>172.6</v>
      </c>
      <c r="DD459" s="151">
        <v>172.6</v>
      </c>
      <c r="DE459" s="151">
        <v>172.6</v>
      </c>
      <c r="DF459" s="151">
        <v>172.6</v>
      </c>
      <c r="DG459" s="151">
        <v>172.6</v>
      </c>
      <c r="DH459" s="151">
        <v>172.9</v>
      </c>
      <c r="DI459" s="151">
        <v>172.9</v>
      </c>
      <c r="DJ459" s="151">
        <v>172.9</v>
      </c>
      <c r="DK459" s="151">
        <v>172.9</v>
      </c>
      <c r="DL459" s="151">
        <v>173.2</v>
      </c>
      <c r="DM459" s="152">
        <v>173.2</v>
      </c>
      <c r="DN459" s="152">
        <v>173.3</v>
      </c>
      <c r="DO459" s="152">
        <v>185.3</v>
      </c>
      <c r="DP459" s="152">
        <v>188.4</v>
      </c>
      <c r="DQ459" s="152">
        <v>192.6</v>
      </c>
      <c r="DR459" s="152">
        <v>197.5</v>
      </c>
      <c r="DS459" s="152">
        <v>201.4</v>
      </c>
      <c r="DT459" s="152">
        <v>212</v>
      </c>
      <c r="DU459" s="152">
        <v>214.6</v>
      </c>
      <c r="DV459" s="152">
        <v>216.3</v>
      </c>
      <c r="DW459" s="152">
        <v>222.6</v>
      </c>
      <c r="DX459" s="152">
        <v>226.9</v>
      </c>
      <c r="DY459" s="152">
        <v>224.1</v>
      </c>
      <c r="DZ459" s="152">
        <v>224.5</v>
      </c>
      <c r="EA459" s="152">
        <v>224.9</v>
      </c>
      <c r="EB459" s="152">
        <v>226</v>
      </c>
      <c r="EC459" s="152">
        <v>226.8</v>
      </c>
      <c r="ED459" s="152">
        <v>227.1</v>
      </c>
      <c r="EE459" s="152">
        <v>227.7</v>
      </c>
      <c r="EF459" s="152">
        <v>232.9</v>
      </c>
      <c r="EG459" s="152">
        <v>232.9</v>
      </c>
      <c r="EH459" s="152">
        <v>232.9</v>
      </c>
      <c r="EI459" s="152">
        <v>232.9</v>
      </c>
      <c r="EJ459" s="152">
        <v>232.9</v>
      </c>
      <c r="EK459" s="152">
        <v>232.9</v>
      </c>
      <c r="EL459" s="152">
        <v>232.9</v>
      </c>
      <c r="EM459" s="152">
        <v>233</v>
      </c>
      <c r="EN459" s="152">
        <v>233</v>
      </c>
      <c r="EO459" s="152">
        <v>233</v>
      </c>
      <c r="EP459" s="152">
        <v>233</v>
      </c>
      <c r="EQ459" s="152">
        <v>233</v>
      </c>
      <c r="ER459" s="152">
        <v>233</v>
      </c>
      <c r="ES459" s="152">
        <v>233</v>
      </c>
      <c r="ET459" s="152">
        <v>233</v>
      </c>
      <c r="EU459" s="152">
        <v>233</v>
      </c>
      <c r="EV459" s="152">
        <v>233</v>
      </c>
      <c r="EW459" s="152">
        <v>233</v>
      </c>
    </row>
    <row r="460" spans="1:153">
      <c r="A460" s="141" t="s">
        <v>7954</v>
      </c>
      <c r="B460" s="141" t="s">
        <v>7955</v>
      </c>
      <c r="C460" s="142">
        <v>6.5060000000000007E-2</v>
      </c>
      <c r="D460" s="143">
        <v>104.8</v>
      </c>
      <c r="E460" s="143">
        <v>105.3</v>
      </c>
      <c r="F460" s="143">
        <v>105.7</v>
      </c>
      <c r="G460" s="143">
        <v>107.6</v>
      </c>
      <c r="H460" s="143">
        <v>108.4</v>
      </c>
      <c r="I460" s="143">
        <v>108.8</v>
      </c>
      <c r="J460" s="143">
        <v>110.6</v>
      </c>
      <c r="K460" s="143">
        <v>110.5</v>
      </c>
      <c r="L460" s="143">
        <v>111.3</v>
      </c>
      <c r="M460" s="143">
        <v>112.4</v>
      </c>
      <c r="N460" s="143">
        <v>112.5</v>
      </c>
      <c r="O460" s="143">
        <v>112.8</v>
      </c>
      <c r="P460" s="143">
        <v>115.1</v>
      </c>
      <c r="Q460" s="143">
        <v>114.6</v>
      </c>
      <c r="R460" s="143">
        <v>114.6</v>
      </c>
      <c r="S460" s="143">
        <v>114.8</v>
      </c>
      <c r="T460" s="143">
        <v>114.8</v>
      </c>
      <c r="U460" s="143">
        <v>115.4</v>
      </c>
      <c r="V460" s="143">
        <v>116.1</v>
      </c>
      <c r="W460" s="143">
        <v>116.5</v>
      </c>
      <c r="X460" s="143">
        <v>116.6</v>
      </c>
      <c r="Y460" s="143">
        <v>117</v>
      </c>
      <c r="Z460" s="143">
        <v>117.6</v>
      </c>
      <c r="AA460" s="143">
        <v>117.9</v>
      </c>
      <c r="AB460" s="143">
        <v>121.6</v>
      </c>
      <c r="AC460" s="143">
        <v>122.7</v>
      </c>
      <c r="AD460" s="143">
        <v>122.5</v>
      </c>
      <c r="AE460" s="143">
        <v>124.3</v>
      </c>
      <c r="AF460" s="143">
        <v>124.3</v>
      </c>
      <c r="AG460" s="143">
        <v>124.3</v>
      </c>
      <c r="AH460" s="143">
        <v>124.6</v>
      </c>
      <c r="AI460" s="143">
        <v>124.8</v>
      </c>
      <c r="AJ460" s="143">
        <v>125</v>
      </c>
      <c r="AK460" s="143">
        <v>125.5</v>
      </c>
      <c r="AL460" s="143">
        <v>126</v>
      </c>
      <c r="AM460" s="143">
        <v>127</v>
      </c>
      <c r="AN460" s="143">
        <v>128.4</v>
      </c>
      <c r="AO460" s="143">
        <v>127.6</v>
      </c>
      <c r="AP460" s="143">
        <v>127.6</v>
      </c>
      <c r="AQ460" s="143">
        <v>127.8</v>
      </c>
      <c r="AR460" s="143">
        <v>127.4</v>
      </c>
      <c r="AS460" s="143">
        <v>127.4</v>
      </c>
      <c r="AT460" s="143">
        <v>128.5</v>
      </c>
      <c r="AU460" s="143">
        <v>128.9</v>
      </c>
      <c r="AV460" s="143">
        <v>129</v>
      </c>
      <c r="AW460" s="143">
        <v>129.6</v>
      </c>
      <c r="AX460" s="143">
        <v>130.19999999999999</v>
      </c>
      <c r="AY460" s="143">
        <v>130.69999999999999</v>
      </c>
      <c r="AZ460" s="143">
        <v>132.30000000000001</v>
      </c>
      <c r="BA460" s="143">
        <v>132.4</v>
      </c>
      <c r="BB460" s="143">
        <v>131.5</v>
      </c>
      <c r="BC460" s="143">
        <v>131.9</v>
      </c>
      <c r="BD460" s="143">
        <v>130.80000000000001</v>
      </c>
      <c r="BE460" s="143">
        <v>132.30000000000001</v>
      </c>
      <c r="BF460" s="143">
        <v>133.1</v>
      </c>
      <c r="BG460" s="143">
        <v>133.30000000000001</v>
      </c>
      <c r="BH460" s="143">
        <v>131.9</v>
      </c>
      <c r="BI460" s="143">
        <v>132.4</v>
      </c>
      <c r="BJ460" s="143">
        <v>132.4</v>
      </c>
      <c r="BK460" s="144">
        <v>132.5</v>
      </c>
      <c r="BL460" s="143">
        <v>133.5</v>
      </c>
      <c r="BM460" s="143">
        <v>134.19999999999999</v>
      </c>
      <c r="BN460" s="143">
        <v>134.5</v>
      </c>
      <c r="BO460" s="143">
        <v>134.19999999999999</v>
      </c>
      <c r="BP460" s="143">
        <v>133.6</v>
      </c>
      <c r="BQ460" s="143">
        <v>133.1</v>
      </c>
      <c r="BR460" s="145">
        <v>134.9</v>
      </c>
      <c r="BS460" s="145">
        <v>135.69999999999999</v>
      </c>
      <c r="BT460" s="145">
        <v>135.5</v>
      </c>
      <c r="BU460" s="145">
        <v>137.30000000000001</v>
      </c>
      <c r="BV460" s="145">
        <v>137.80000000000001</v>
      </c>
      <c r="BW460" s="145">
        <v>137.80000000000001</v>
      </c>
      <c r="BX460" s="145">
        <v>138</v>
      </c>
      <c r="BY460" s="145">
        <v>138.5</v>
      </c>
      <c r="BZ460" s="143">
        <v>138.5</v>
      </c>
      <c r="CA460" s="143">
        <v>138.80000000000001</v>
      </c>
      <c r="CB460" s="143">
        <v>139.6</v>
      </c>
      <c r="CC460" s="143">
        <v>140.80000000000001</v>
      </c>
      <c r="CD460" s="143">
        <v>141.1</v>
      </c>
      <c r="CE460" s="143">
        <v>141.5</v>
      </c>
      <c r="CF460" s="143">
        <v>141.6</v>
      </c>
      <c r="CG460" s="143">
        <v>141.69999999999999</v>
      </c>
      <c r="CH460" s="143">
        <v>142.5</v>
      </c>
      <c r="CI460" s="143">
        <v>143.80000000000001</v>
      </c>
      <c r="CJ460" s="146">
        <v>143.5</v>
      </c>
      <c r="CK460" s="146">
        <v>144.1</v>
      </c>
      <c r="CL460" s="146">
        <v>146</v>
      </c>
      <c r="CM460" s="147">
        <v>147.4</v>
      </c>
      <c r="CN460" s="147">
        <v>147.80000000000001</v>
      </c>
      <c r="CO460" s="147">
        <v>148.9</v>
      </c>
      <c r="CP460" s="148">
        <v>148.5</v>
      </c>
      <c r="CQ460" s="149">
        <v>148.30000000000001</v>
      </c>
      <c r="CR460" s="149">
        <v>147.9</v>
      </c>
      <c r="CS460" s="149">
        <v>148.69999999999999</v>
      </c>
      <c r="CT460" s="149">
        <v>148.69999999999999</v>
      </c>
      <c r="CU460" s="150">
        <v>148.4</v>
      </c>
      <c r="CV460" s="150">
        <v>149.19999999999999</v>
      </c>
      <c r="CW460" s="150">
        <v>150.9</v>
      </c>
      <c r="CX460" s="150">
        <v>151.30000000000001</v>
      </c>
      <c r="CY460" s="150">
        <v>152.4</v>
      </c>
      <c r="CZ460" s="150">
        <v>152.30000000000001</v>
      </c>
      <c r="DA460" s="150">
        <v>153.1</v>
      </c>
      <c r="DB460" s="151">
        <v>154.80000000000001</v>
      </c>
      <c r="DC460" s="151">
        <v>155.4</v>
      </c>
      <c r="DD460" s="151">
        <v>156.1</v>
      </c>
      <c r="DE460" s="151">
        <v>155.30000000000001</v>
      </c>
      <c r="DF460" s="151">
        <v>155.9</v>
      </c>
      <c r="DG460" s="151">
        <v>155.30000000000001</v>
      </c>
      <c r="DH460" s="151">
        <v>157.1</v>
      </c>
      <c r="DI460" s="151">
        <v>156.4</v>
      </c>
      <c r="DJ460" s="151">
        <v>157.5</v>
      </c>
      <c r="DK460" s="151">
        <v>159</v>
      </c>
      <c r="DL460" s="151">
        <v>158.5</v>
      </c>
      <c r="DM460" s="152">
        <v>159.19999999999999</v>
      </c>
      <c r="DN460" s="152">
        <v>160.9</v>
      </c>
      <c r="DO460" s="152">
        <v>161.5</v>
      </c>
      <c r="DP460" s="152">
        <v>160.80000000000001</v>
      </c>
      <c r="DQ460" s="152">
        <v>161.9</v>
      </c>
      <c r="DR460" s="152">
        <v>162.1</v>
      </c>
      <c r="DS460" s="152">
        <v>162.5</v>
      </c>
      <c r="DT460" s="152">
        <v>163.69999999999999</v>
      </c>
      <c r="DU460" s="152">
        <v>163.6</v>
      </c>
      <c r="DV460" s="152">
        <v>163.5</v>
      </c>
      <c r="DW460" s="152">
        <v>166.4</v>
      </c>
      <c r="DX460" s="152">
        <v>165.6</v>
      </c>
      <c r="DY460" s="152">
        <v>165.9</v>
      </c>
      <c r="DZ460" s="152">
        <v>166.4</v>
      </c>
      <c r="EA460" s="152">
        <v>164.1</v>
      </c>
      <c r="EB460" s="152">
        <v>164.7</v>
      </c>
      <c r="EC460" s="152">
        <v>164.4</v>
      </c>
      <c r="ED460" s="152">
        <v>164.1</v>
      </c>
      <c r="EE460" s="152">
        <v>165.3</v>
      </c>
      <c r="EF460" s="152">
        <v>166.1</v>
      </c>
      <c r="EG460" s="152">
        <v>166.6</v>
      </c>
      <c r="EH460" s="152">
        <v>166.3</v>
      </c>
      <c r="EI460" s="152">
        <v>166.9</v>
      </c>
      <c r="EJ460" s="152">
        <v>167.8</v>
      </c>
      <c r="EK460" s="152">
        <v>168.2</v>
      </c>
      <c r="EL460" s="152">
        <v>168.7</v>
      </c>
      <c r="EM460" s="152">
        <v>168.9</v>
      </c>
      <c r="EN460" s="152">
        <v>169.3</v>
      </c>
      <c r="EO460" s="152">
        <v>170.1</v>
      </c>
      <c r="EP460" s="152">
        <v>170.3</v>
      </c>
      <c r="EQ460" s="152">
        <v>170.1</v>
      </c>
      <c r="ER460" s="152">
        <v>170.6</v>
      </c>
      <c r="ES460" s="152">
        <v>172.1</v>
      </c>
      <c r="ET460" s="152">
        <v>173.2</v>
      </c>
      <c r="EU460" s="152">
        <v>174.1</v>
      </c>
      <c r="EV460" s="152">
        <v>174.1</v>
      </c>
      <c r="EW460" s="152">
        <v>174</v>
      </c>
    </row>
    <row r="461" spans="1:153">
      <c r="A461" s="141" t="s">
        <v>7956</v>
      </c>
      <c r="B461" s="141" t="s">
        <v>7957</v>
      </c>
      <c r="C461" s="142">
        <v>5.2299999999999999E-2</v>
      </c>
      <c r="D461" s="143">
        <v>101.8</v>
      </c>
      <c r="E461" s="143">
        <v>101.7</v>
      </c>
      <c r="F461" s="143">
        <v>101.9</v>
      </c>
      <c r="G461" s="143">
        <v>100.8</v>
      </c>
      <c r="H461" s="143">
        <v>102.7</v>
      </c>
      <c r="I461" s="143">
        <v>99.8</v>
      </c>
      <c r="J461" s="143">
        <v>102.7</v>
      </c>
      <c r="K461" s="143">
        <v>102</v>
      </c>
      <c r="L461" s="143">
        <v>102.9</v>
      </c>
      <c r="M461" s="143">
        <v>103.4</v>
      </c>
      <c r="N461" s="143">
        <v>102.9</v>
      </c>
      <c r="O461" s="143">
        <v>100.5</v>
      </c>
      <c r="P461" s="143">
        <v>103.9</v>
      </c>
      <c r="Q461" s="143">
        <v>101.8</v>
      </c>
      <c r="R461" s="143">
        <v>105.3</v>
      </c>
      <c r="S461" s="143">
        <v>101.5</v>
      </c>
      <c r="T461" s="143">
        <v>105.6</v>
      </c>
      <c r="U461" s="143">
        <v>104</v>
      </c>
      <c r="V461" s="143">
        <v>102</v>
      </c>
      <c r="W461" s="143">
        <v>102.9</v>
      </c>
      <c r="X461" s="143">
        <v>103.2</v>
      </c>
      <c r="Y461" s="143">
        <v>103.3</v>
      </c>
      <c r="Z461" s="143">
        <v>98.1</v>
      </c>
      <c r="AA461" s="143">
        <v>98.3</v>
      </c>
      <c r="AB461" s="143">
        <v>99.8</v>
      </c>
      <c r="AC461" s="143">
        <v>101.3</v>
      </c>
      <c r="AD461" s="143">
        <v>104.5</v>
      </c>
      <c r="AE461" s="143">
        <v>102.2</v>
      </c>
      <c r="AF461" s="143">
        <v>102.7</v>
      </c>
      <c r="AG461" s="143">
        <v>100</v>
      </c>
      <c r="AH461" s="143">
        <v>104.5</v>
      </c>
      <c r="AI461" s="143">
        <v>100.5</v>
      </c>
      <c r="AJ461" s="143">
        <v>102.6</v>
      </c>
      <c r="AK461" s="143">
        <v>103.8</v>
      </c>
      <c r="AL461" s="143">
        <v>98.5</v>
      </c>
      <c r="AM461" s="143">
        <v>94.8</v>
      </c>
      <c r="AN461" s="143">
        <v>114</v>
      </c>
      <c r="AO461" s="143">
        <v>114</v>
      </c>
      <c r="AP461" s="143">
        <v>116.4</v>
      </c>
      <c r="AQ461" s="143">
        <v>120.2</v>
      </c>
      <c r="AR461" s="143">
        <v>113.6</v>
      </c>
      <c r="AS461" s="143">
        <v>113.7</v>
      </c>
      <c r="AT461" s="143">
        <v>113</v>
      </c>
      <c r="AU461" s="143">
        <v>113</v>
      </c>
      <c r="AV461" s="143">
        <v>113</v>
      </c>
      <c r="AW461" s="143">
        <v>113</v>
      </c>
      <c r="AX461" s="143">
        <v>113</v>
      </c>
      <c r="AY461" s="143">
        <v>113</v>
      </c>
      <c r="AZ461" s="143">
        <v>113</v>
      </c>
      <c r="BA461" s="143">
        <v>113</v>
      </c>
      <c r="BB461" s="143">
        <v>113</v>
      </c>
      <c r="BC461" s="143">
        <v>113</v>
      </c>
      <c r="BD461" s="143">
        <v>113</v>
      </c>
      <c r="BE461" s="143">
        <v>113</v>
      </c>
      <c r="BF461" s="143">
        <v>113</v>
      </c>
      <c r="BG461" s="143">
        <v>113</v>
      </c>
      <c r="BH461" s="143">
        <v>113</v>
      </c>
      <c r="BI461" s="143">
        <v>113</v>
      </c>
      <c r="BJ461" s="143">
        <v>117</v>
      </c>
      <c r="BK461" s="144">
        <v>117</v>
      </c>
      <c r="BL461" s="143">
        <v>115.8</v>
      </c>
      <c r="BM461" s="143">
        <v>119.7</v>
      </c>
      <c r="BN461" s="143">
        <v>105.2</v>
      </c>
      <c r="BO461" s="143">
        <v>100.9</v>
      </c>
      <c r="BP461" s="143">
        <v>100.9</v>
      </c>
      <c r="BQ461" s="143">
        <v>105</v>
      </c>
      <c r="BR461" s="145">
        <v>104.5</v>
      </c>
      <c r="BS461" s="145">
        <v>104.5</v>
      </c>
      <c r="BT461" s="145">
        <v>107.4</v>
      </c>
      <c r="BU461" s="145">
        <v>106.9</v>
      </c>
      <c r="BV461" s="145">
        <v>108.8</v>
      </c>
      <c r="BW461" s="145">
        <v>106</v>
      </c>
      <c r="BX461" s="145">
        <v>106</v>
      </c>
      <c r="BY461" s="145">
        <v>106.1</v>
      </c>
      <c r="BZ461" s="143">
        <v>105.2</v>
      </c>
      <c r="CA461" s="143">
        <v>105.3</v>
      </c>
      <c r="CB461" s="143">
        <v>104.9</v>
      </c>
      <c r="CC461" s="143">
        <v>106.4</v>
      </c>
      <c r="CD461" s="143">
        <v>106.9</v>
      </c>
      <c r="CE461" s="143">
        <v>107.3</v>
      </c>
      <c r="CF461" s="143">
        <v>106.8</v>
      </c>
      <c r="CG461" s="143">
        <v>107.5</v>
      </c>
      <c r="CH461" s="143">
        <v>105.7</v>
      </c>
      <c r="CI461" s="143">
        <v>109.6</v>
      </c>
      <c r="CJ461" s="146">
        <v>109.4</v>
      </c>
      <c r="CK461" s="146">
        <v>109.4</v>
      </c>
      <c r="CL461" s="146">
        <v>109.4</v>
      </c>
      <c r="CM461" s="147">
        <v>108.1</v>
      </c>
      <c r="CN461" s="147">
        <v>106.4</v>
      </c>
      <c r="CO461" s="147">
        <v>106.8</v>
      </c>
      <c r="CP461" s="148">
        <v>106.8</v>
      </c>
      <c r="CQ461" s="149">
        <v>104.3</v>
      </c>
      <c r="CR461" s="149">
        <v>102.8</v>
      </c>
      <c r="CS461" s="149">
        <v>102.5</v>
      </c>
      <c r="CT461" s="149">
        <v>105.3</v>
      </c>
      <c r="CU461" s="150">
        <v>104.6</v>
      </c>
      <c r="CV461" s="150">
        <v>105.8</v>
      </c>
      <c r="CW461" s="150">
        <v>106.2</v>
      </c>
      <c r="CX461" s="150">
        <v>104.7</v>
      </c>
      <c r="CY461" s="150">
        <v>103.4</v>
      </c>
      <c r="CZ461" s="150">
        <v>103.9</v>
      </c>
      <c r="DA461" s="150">
        <v>104.5</v>
      </c>
      <c r="DB461" s="151">
        <v>104.5</v>
      </c>
      <c r="DC461" s="151">
        <v>107</v>
      </c>
      <c r="DD461" s="151">
        <v>107</v>
      </c>
      <c r="DE461" s="151">
        <v>107.6</v>
      </c>
      <c r="DF461" s="151">
        <v>106.5</v>
      </c>
      <c r="DG461" s="151">
        <v>112.7</v>
      </c>
      <c r="DH461" s="151">
        <v>113.5</v>
      </c>
      <c r="DI461" s="151">
        <v>119.9</v>
      </c>
      <c r="DJ461" s="151">
        <v>118.1</v>
      </c>
      <c r="DK461" s="151">
        <v>122.8</v>
      </c>
      <c r="DL461" s="151">
        <v>120</v>
      </c>
      <c r="DM461" s="152">
        <v>120.1</v>
      </c>
      <c r="DN461" s="152">
        <v>120.1</v>
      </c>
      <c r="DO461" s="152">
        <v>120.1</v>
      </c>
      <c r="DP461" s="152">
        <v>122.9</v>
      </c>
      <c r="DQ461" s="152">
        <v>122.9</v>
      </c>
      <c r="DR461" s="152">
        <v>115.7</v>
      </c>
      <c r="DS461" s="152">
        <v>116</v>
      </c>
      <c r="DT461" s="152">
        <v>116.6</v>
      </c>
      <c r="DU461" s="152">
        <v>116.5</v>
      </c>
      <c r="DV461" s="152">
        <v>116.9</v>
      </c>
      <c r="DW461" s="152">
        <v>116.9</v>
      </c>
      <c r="DX461" s="152">
        <v>119.8</v>
      </c>
      <c r="DY461" s="152">
        <v>119.3</v>
      </c>
      <c r="DZ461" s="152">
        <v>119.4</v>
      </c>
      <c r="EA461" s="152">
        <v>119.3</v>
      </c>
      <c r="EB461" s="152">
        <v>120.3</v>
      </c>
      <c r="EC461" s="152">
        <v>120.3</v>
      </c>
      <c r="ED461" s="152">
        <v>120.5</v>
      </c>
      <c r="EE461" s="152">
        <v>120.5</v>
      </c>
      <c r="EF461" s="152">
        <v>120.5</v>
      </c>
      <c r="EG461" s="152">
        <v>120.5</v>
      </c>
      <c r="EH461" s="152">
        <v>123.5</v>
      </c>
      <c r="EI461" s="152">
        <v>123.5</v>
      </c>
      <c r="EJ461" s="152">
        <v>123.5</v>
      </c>
      <c r="EK461" s="152">
        <v>126.6</v>
      </c>
      <c r="EL461" s="152">
        <v>126.6</v>
      </c>
      <c r="EM461" s="152">
        <v>126.4</v>
      </c>
      <c r="EN461" s="152">
        <v>126.4</v>
      </c>
      <c r="EO461" s="152">
        <v>126.5</v>
      </c>
      <c r="EP461" s="152">
        <v>126.5</v>
      </c>
      <c r="EQ461" s="152">
        <v>126.5</v>
      </c>
      <c r="ER461" s="152">
        <v>126.4</v>
      </c>
      <c r="ES461" s="152">
        <v>126.4</v>
      </c>
      <c r="ET461" s="152">
        <v>126.4</v>
      </c>
      <c r="EU461" s="152">
        <v>126.4</v>
      </c>
      <c r="EV461" s="152">
        <v>126.4</v>
      </c>
      <c r="EW461" s="152">
        <v>126.4</v>
      </c>
    </row>
    <row r="462" spans="1:153">
      <c r="A462" s="141" t="s">
        <v>7958</v>
      </c>
      <c r="B462" s="141" t="s">
        <v>7959</v>
      </c>
      <c r="C462" s="142">
        <v>3.6130000000000002E-2</v>
      </c>
      <c r="D462" s="143">
        <v>102.4</v>
      </c>
      <c r="E462" s="143">
        <v>102.4</v>
      </c>
      <c r="F462" s="143">
        <v>102.4</v>
      </c>
      <c r="G462" s="143">
        <v>102.4</v>
      </c>
      <c r="H462" s="143">
        <v>102.4</v>
      </c>
      <c r="I462" s="143">
        <v>102.4</v>
      </c>
      <c r="J462" s="143">
        <v>102.4</v>
      </c>
      <c r="K462" s="143">
        <v>102.4</v>
      </c>
      <c r="L462" s="143">
        <v>102.4</v>
      </c>
      <c r="M462" s="143">
        <v>102.4</v>
      </c>
      <c r="N462" s="143">
        <v>102.4</v>
      </c>
      <c r="O462" s="143">
        <v>102.4</v>
      </c>
      <c r="P462" s="143">
        <v>102.7</v>
      </c>
      <c r="Q462" s="143">
        <v>103.3</v>
      </c>
      <c r="R462" s="143">
        <v>103.3</v>
      </c>
      <c r="S462" s="143">
        <v>103.3</v>
      </c>
      <c r="T462" s="143">
        <v>103.3</v>
      </c>
      <c r="U462" s="143">
        <v>103.3</v>
      </c>
      <c r="V462" s="143">
        <v>103.3</v>
      </c>
      <c r="W462" s="143">
        <v>103.3</v>
      </c>
      <c r="X462" s="143">
        <v>104.5</v>
      </c>
      <c r="Y462" s="143">
        <v>104.5</v>
      </c>
      <c r="Z462" s="143">
        <v>104.5</v>
      </c>
      <c r="AA462" s="143">
        <v>104.5</v>
      </c>
      <c r="AB462" s="143">
        <v>105.5</v>
      </c>
      <c r="AC462" s="143">
        <v>106.2</v>
      </c>
      <c r="AD462" s="143">
        <v>106.2</v>
      </c>
      <c r="AE462" s="143">
        <v>106.2</v>
      </c>
      <c r="AF462" s="143">
        <v>106.2</v>
      </c>
      <c r="AG462" s="143">
        <v>109</v>
      </c>
      <c r="AH462" s="143">
        <v>109</v>
      </c>
      <c r="AI462" s="143">
        <v>109</v>
      </c>
      <c r="AJ462" s="143">
        <v>109</v>
      </c>
      <c r="AK462" s="143">
        <v>110</v>
      </c>
      <c r="AL462" s="143">
        <v>111</v>
      </c>
      <c r="AM462" s="143">
        <v>111</v>
      </c>
      <c r="AN462" s="143">
        <v>111.4</v>
      </c>
      <c r="AO462" s="143">
        <v>111.9</v>
      </c>
      <c r="AP462" s="143">
        <v>111.9</v>
      </c>
      <c r="AQ462" s="143">
        <v>112.1</v>
      </c>
      <c r="AR462" s="143">
        <v>109.3</v>
      </c>
      <c r="AS462" s="143">
        <v>109.3</v>
      </c>
      <c r="AT462" s="143">
        <v>109.3</v>
      </c>
      <c r="AU462" s="143">
        <v>110.8</v>
      </c>
      <c r="AV462" s="143">
        <v>108</v>
      </c>
      <c r="AW462" s="143">
        <v>109.2</v>
      </c>
      <c r="AX462" s="143">
        <v>109.2</v>
      </c>
      <c r="AY462" s="143">
        <v>109.2</v>
      </c>
      <c r="AZ462" s="143">
        <v>109.4</v>
      </c>
      <c r="BA462" s="143">
        <v>110.6</v>
      </c>
      <c r="BB462" s="143">
        <v>110.6</v>
      </c>
      <c r="BC462" s="143">
        <v>110.6</v>
      </c>
      <c r="BD462" s="143">
        <v>110.6</v>
      </c>
      <c r="BE462" s="143">
        <v>110.6</v>
      </c>
      <c r="BF462" s="143">
        <v>110.6</v>
      </c>
      <c r="BG462" s="143">
        <v>110.3</v>
      </c>
      <c r="BH462" s="143">
        <v>110.6</v>
      </c>
      <c r="BI462" s="143">
        <v>111.4</v>
      </c>
      <c r="BJ462" s="143">
        <v>111.4</v>
      </c>
      <c r="BK462" s="144">
        <v>111.4</v>
      </c>
      <c r="BL462" s="143">
        <v>112.9</v>
      </c>
      <c r="BM462" s="143">
        <v>114.5</v>
      </c>
      <c r="BN462" s="143">
        <v>114.5</v>
      </c>
      <c r="BO462" s="143">
        <v>113.1</v>
      </c>
      <c r="BP462" s="143">
        <v>112</v>
      </c>
      <c r="BQ462" s="143">
        <v>112</v>
      </c>
      <c r="BR462" s="145">
        <v>112</v>
      </c>
      <c r="BS462" s="145">
        <v>112</v>
      </c>
      <c r="BT462" s="145">
        <v>112</v>
      </c>
      <c r="BU462" s="145">
        <v>112</v>
      </c>
      <c r="BV462" s="145">
        <v>117.3</v>
      </c>
      <c r="BW462" s="145">
        <v>117.7</v>
      </c>
      <c r="BX462" s="145">
        <v>117.7</v>
      </c>
      <c r="BY462" s="145">
        <v>117.7</v>
      </c>
      <c r="BZ462" s="143">
        <v>118.6</v>
      </c>
      <c r="CA462" s="143">
        <v>118.6</v>
      </c>
      <c r="CB462" s="143">
        <v>118.6</v>
      </c>
      <c r="CC462" s="143">
        <v>118.6</v>
      </c>
      <c r="CD462" s="143">
        <v>120.2</v>
      </c>
      <c r="CE462" s="143">
        <v>123.2</v>
      </c>
      <c r="CF462" s="143">
        <v>123.2</v>
      </c>
      <c r="CG462" s="143">
        <v>123.2</v>
      </c>
      <c r="CH462" s="143">
        <v>123.2</v>
      </c>
      <c r="CI462" s="143">
        <v>123.2</v>
      </c>
      <c r="CJ462" s="146">
        <v>121.4</v>
      </c>
      <c r="CK462" s="146">
        <v>121.4</v>
      </c>
      <c r="CL462" s="146">
        <v>122.9</v>
      </c>
      <c r="CM462" s="147">
        <v>122.9</v>
      </c>
      <c r="CN462" s="147">
        <v>123</v>
      </c>
      <c r="CO462" s="147">
        <v>123</v>
      </c>
      <c r="CP462" s="148">
        <v>123</v>
      </c>
      <c r="CQ462" s="149">
        <v>123</v>
      </c>
      <c r="CR462" s="149">
        <v>124.9</v>
      </c>
      <c r="CS462" s="149">
        <v>124.9</v>
      </c>
      <c r="CT462" s="149">
        <v>125.1</v>
      </c>
      <c r="CU462" s="150">
        <v>125.1</v>
      </c>
      <c r="CV462" s="150">
        <v>120.5</v>
      </c>
      <c r="CW462" s="150">
        <v>122.5</v>
      </c>
      <c r="CX462" s="150">
        <v>122.5</v>
      </c>
      <c r="CY462" s="150">
        <v>124.1</v>
      </c>
      <c r="CZ462" s="150">
        <v>124.1</v>
      </c>
      <c r="DA462" s="150">
        <v>126.7</v>
      </c>
      <c r="DB462" s="151">
        <v>125.6</v>
      </c>
      <c r="DC462" s="151">
        <v>125.6</v>
      </c>
      <c r="DD462" s="151">
        <v>123.5</v>
      </c>
      <c r="DE462" s="151">
        <v>123.7</v>
      </c>
      <c r="DF462" s="151">
        <v>123.9</v>
      </c>
      <c r="DG462" s="151">
        <v>123.7</v>
      </c>
      <c r="DH462" s="151">
        <v>124.2</v>
      </c>
      <c r="DI462" s="151">
        <v>124.2</v>
      </c>
      <c r="DJ462" s="151">
        <v>124.2</v>
      </c>
      <c r="DK462" s="151">
        <v>124.2</v>
      </c>
      <c r="DL462" s="151">
        <v>127.1</v>
      </c>
      <c r="DM462" s="152">
        <v>126.1</v>
      </c>
      <c r="DN462" s="152">
        <v>126.1</v>
      </c>
      <c r="DO462" s="152">
        <v>126.1</v>
      </c>
      <c r="DP462" s="152">
        <v>128</v>
      </c>
      <c r="DQ462" s="152">
        <v>127.1</v>
      </c>
      <c r="DR462" s="152">
        <v>128</v>
      </c>
      <c r="DS462" s="152">
        <v>130.6</v>
      </c>
      <c r="DT462" s="152">
        <v>134.80000000000001</v>
      </c>
      <c r="DU462" s="152">
        <v>135.19999999999999</v>
      </c>
      <c r="DV462" s="152">
        <v>133.4</v>
      </c>
      <c r="DW462" s="152">
        <v>135</v>
      </c>
      <c r="DX462" s="152">
        <v>134.9</v>
      </c>
      <c r="DY462" s="152">
        <v>135.1</v>
      </c>
      <c r="DZ462" s="152">
        <v>136.30000000000001</v>
      </c>
      <c r="EA462" s="152">
        <v>136.69999999999999</v>
      </c>
      <c r="EB462" s="152">
        <v>129.19999999999999</v>
      </c>
      <c r="EC462" s="152">
        <v>135.1</v>
      </c>
      <c r="ED462" s="152">
        <v>134.9</v>
      </c>
      <c r="EE462" s="152">
        <v>134.69999999999999</v>
      </c>
      <c r="EF462" s="152">
        <v>134.9</v>
      </c>
      <c r="EG462" s="152">
        <v>136.80000000000001</v>
      </c>
      <c r="EH462" s="152">
        <v>137</v>
      </c>
      <c r="EI462" s="152">
        <v>137.9</v>
      </c>
      <c r="EJ462" s="152">
        <v>138.4</v>
      </c>
      <c r="EK462" s="152">
        <v>138.69999999999999</v>
      </c>
      <c r="EL462" s="152">
        <v>138.9</v>
      </c>
      <c r="EM462" s="152">
        <v>142.4</v>
      </c>
      <c r="EN462" s="152">
        <v>141.9</v>
      </c>
      <c r="EO462" s="152">
        <v>141.69999999999999</v>
      </c>
      <c r="EP462" s="152">
        <v>141.9</v>
      </c>
      <c r="EQ462" s="152">
        <v>141.6</v>
      </c>
      <c r="ER462" s="152">
        <v>142.1</v>
      </c>
      <c r="ES462" s="152">
        <v>142.19999999999999</v>
      </c>
      <c r="ET462" s="152">
        <v>142.19999999999999</v>
      </c>
      <c r="EU462" s="152">
        <v>142.5</v>
      </c>
      <c r="EV462" s="152">
        <v>145.1</v>
      </c>
      <c r="EW462" s="152">
        <v>145.80000000000001</v>
      </c>
    </row>
    <row r="463" spans="1:153">
      <c r="A463" s="141" t="s">
        <v>7960</v>
      </c>
      <c r="B463" s="141" t="s">
        <v>7961</v>
      </c>
      <c r="C463" s="142">
        <v>1.289E-2</v>
      </c>
      <c r="D463" s="143">
        <v>110.4</v>
      </c>
      <c r="E463" s="143">
        <v>103.5</v>
      </c>
      <c r="F463" s="143">
        <v>103.6</v>
      </c>
      <c r="G463" s="143">
        <v>103.4</v>
      </c>
      <c r="H463" s="143">
        <v>102.5</v>
      </c>
      <c r="I463" s="143">
        <v>99.9</v>
      </c>
      <c r="J463" s="143">
        <v>100.1</v>
      </c>
      <c r="K463" s="143">
        <v>106.9</v>
      </c>
      <c r="L463" s="143">
        <v>105.9</v>
      </c>
      <c r="M463" s="143">
        <v>100.2</v>
      </c>
      <c r="N463" s="143">
        <v>106.4</v>
      </c>
      <c r="O463" s="143">
        <v>113.4</v>
      </c>
      <c r="P463" s="143">
        <v>114.8</v>
      </c>
      <c r="Q463" s="143">
        <v>114.1</v>
      </c>
      <c r="R463" s="143">
        <v>113.3</v>
      </c>
      <c r="S463" s="143">
        <v>100.6</v>
      </c>
      <c r="T463" s="143">
        <v>101.1</v>
      </c>
      <c r="U463" s="143">
        <v>104.6</v>
      </c>
      <c r="V463" s="143">
        <v>101.7</v>
      </c>
      <c r="W463" s="143">
        <v>106.6</v>
      </c>
      <c r="X463" s="143">
        <v>105.8</v>
      </c>
      <c r="Y463" s="143">
        <v>109.6</v>
      </c>
      <c r="Z463" s="143">
        <v>118.8</v>
      </c>
      <c r="AA463" s="143">
        <v>119.2</v>
      </c>
      <c r="AB463" s="143">
        <v>124.8</v>
      </c>
      <c r="AC463" s="143">
        <v>120.4</v>
      </c>
      <c r="AD463" s="143">
        <v>124.4</v>
      </c>
      <c r="AE463" s="143">
        <v>122.6</v>
      </c>
      <c r="AF463" s="143">
        <v>119</v>
      </c>
      <c r="AG463" s="143">
        <v>114.6</v>
      </c>
      <c r="AH463" s="143">
        <v>116.2</v>
      </c>
      <c r="AI463" s="143">
        <v>119.6</v>
      </c>
      <c r="AJ463" s="143">
        <v>122.7</v>
      </c>
      <c r="AK463" s="143">
        <v>122.7</v>
      </c>
      <c r="AL463" s="143">
        <v>119.5</v>
      </c>
      <c r="AM463" s="143">
        <v>129.19999999999999</v>
      </c>
      <c r="AN463" s="143">
        <v>115.5</v>
      </c>
      <c r="AO463" s="143">
        <v>115.6</v>
      </c>
      <c r="AP463" s="143">
        <v>119</v>
      </c>
      <c r="AQ463" s="143">
        <v>119.4</v>
      </c>
      <c r="AR463" s="143">
        <v>116.4</v>
      </c>
      <c r="AS463" s="143">
        <v>119</v>
      </c>
      <c r="AT463" s="143">
        <v>123.4</v>
      </c>
      <c r="AU463" s="143">
        <v>127.8</v>
      </c>
      <c r="AV463" s="143">
        <v>129.6</v>
      </c>
      <c r="AW463" s="143">
        <v>132.19999999999999</v>
      </c>
      <c r="AX463" s="143">
        <v>135.1</v>
      </c>
      <c r="AY463" s="143">
        <v>134.6</v>
      </c>
      <c r="AZ463" s="143">
        <v>136.9</v>
      </c>
      <c r="BA463" s="143">
        <v>137.80000000000001</v>
      </c>
      <c r="BB463" s="143">
        <v>138.6</v>
      </c>
      <c r="BC463" s="143">
        <v>138.6</v>
      </c>
      <c r="BD463" s="143">
        <v>138.6</v>
      </c>
      <c r="BE463" s="143">
        <v>138.6</v>
      </c>
      <c r="BF463" s="143">
        <v>138.6</v>
      </c>
      <c r="BG463" s="143">
        <v>140.9</v>
      </c>
      <c r="BH463" s="143">
        <v>144.30000000000001</v>
      </c>
      <c r="BI463" s="143">
        <v>144.30000000000001</v>
      </c>
      <c r="BJ463" s="143">
        <v>144.30000000000001</v>
      </c>
      <c r="BK463" s="144">
        <v>144.30000000000001</v>
      </c>
      <c r="BL463" s="143">
        <v>144.30000000000001</v>
      </c>
      <c r="BM463" s="143">
        <v>144.30000000000001</v>
      </c>
      <c r="BN463" s="143">
        <v>144.30000000000001</v>
      </c>
      <c r="BO463" s="143">
        <v>143.9</v>
      </c>
      <c r="BP463" s="143">
        <v>141.5</v>
      </c>
      <c r="BQ463" s="143">
        <v>133.19999999999999</v>
      </c>
      <c r="BR463" s="145">
        <v>133.19999999999999</v>
      </c>
      <c r="BS463" s="145">
        <v>133.19999999999999</v>
      </c>
      <c r="BT463" s="145">
        <v>133.19999999999999</v>
      </c>
      <c r="BU463" s="145">
        <v>133.19999999999999</v>
      </c>
      <c r="BV463" s="145">
        <v>133.19999999999999</v>
      </c>
      <c r="BW463" s="145">
        <v>128.69999999999999</v>
      </c>
      <c r="BX463" s="145">
        <v>128.69999999999999</v>
      </c>
      <c r="BY463" s="145">
        <v>128.69999999999999</v>
      </c>
      <c r="BZ463" s="143">
        <v>128.69999999999999</v>
      </c>
      <c r="CA463" s="143">
        <v>128.69999999999999</v>
      </c>
      <c r="CB463" s="143">
        <v>128.69999999999999</v>
      </c>
      <c r="CC463" s="143">
        <v>128.69999999999999</v>
      </c>
      <c r="CD463" s="143">
        <v>128.69999999999999</v>
      </c>
      <c r="CE463" s="143">
        <v>128.69999999999999</v>
      </c>
      <c r="CF463" s="143">
        <v>128.5</v>
      </c>
      <c r="CG463" s="143">
        <v>128.5</v>
      </c>
      <c r="CH463" s="143">
        <v>128.5</v>
      </c>
      <c r="CI463" s="143">
        <v>128.5</v>
      </c>
      <c r="CJ463" s="146">
        <v>128.4</v>
      </c>
      <c r="CK463" s="146">
        <v>129.80000000000001</v>
      </c>
      <c r="CL463" s="146">
        <v>129.9</v>
      </c>
      <c r="CM463" s="147">
        <v>129.5</v>
      </c>
      <c r="CN463" s="147">
        <v>128.30000000000001</v>
      </c>
      <c r="CO463" s="147">
        <v>129.5</v>
      </c>
      <c r="CP463" s="148">
        <v>128.30000000000001</v>
      </c>
      <c r="CQ463" s="149">
        <v>128.69999999999999</v>
      </c>
      <c r="CR463" s="149">
        <v>128.30000000000001</v>
      </c>
      <c r="CS463" s="149">
        <v>128.30000000000001</v>
      </c>
      <c r="CT463" s="149">
        <v>128.30000000000001</v>
      </c>
      <c r="CU463" s="150">
        <v>128.69999999999999</v>
      </c>
      <c r="CV463" s="150">
        <v>132</v>
      </c>
      <c r="CW463" s="150">
        <v>132.6</v>
      </c>
      <c r="CX463" s="150">
        <v>132.6</v>
      </c>
      <c r="CY463" s="150">
        <v>132.6</v>
      </c>
      <c r="CZ463" s="150">
        <v>132.6</v>
      </c>
      <c r="DA463" s="150">
        <v>132.6</v>
      </c>
      <c r="DB463" s="151">
        <v>132.5</v>
      </c>
      <c r="DC463" s="151">
        <v>132.6</v>
      </c>
      <c r="DD463" s="151">
        <v>132.6</v>
      </c>
      <c r="DE463" s="151">
        <v>132.6</v>
      </c>
      <c r="DF463" s="151">
        <v>132.6</v>
      </c>
      <c r="DG463" s="151">
        <v>133</v>
      </c>
      <c r="DH463" s="151">
        <v>133</v>
      </c>
      <c r="DI463" s="151">
        <v>133.9</v>
      </c>
      <c r="DJ463" s="151">
        <v>133.9</v>
      </c>
      <c r="DK463" s="151">
        <v>133.9</v>
      </c>
      <c r="DL463" s="151">
        <v>133.9</v>
      </c>
      <c r="DM463" s="152">
        <v>133.9</v>
      </c>
      <c r="DN463" s="152">
        <v>135.69999999999999</v>
      </c>
      <c r="DO463" s="152">
        <v>135.6</v>
      </c>
      <c r="DP463" s="152">
        <v>135.80000000000001</v>
      </c>
      <c r="DQ463" s="152">
        <v>138.19999999999999</v>
      </c>
      <c r="DR463" s="152">
        <v>141.69999999999999</v>
      </c>
      <c r="DS463" s="152">
        <v>145.6</v>
      </c>
      <c r="DT463" s="152">
        <v>147.80000000000001</v>
      </c>
      <c r="DU463" s="152">
        <v>147.80000000000001</v>
      </c>
      <c r="DV463" s="152">
        <v>148.9</v>
      </c>
      <c r="DW463" s="152">
        <v>138.1</v>
      </c>
      <c r="DX463" s="152">
        <v>138.9</v>
      </c>
      <c r="DY463" s="152">
        <v>139.9</v>
      </c>
      <c r="DZ463" s="152">
        <v>140.69999999999999</v>
      </c>
      <c r="EA463" s="152">
        <v>141.6</v>
      </c>
      <c r="EB463" s="152">
        <v>143.19999999999999</v>
      </c>
      <c r="EC463" s="152">
        <v>144.6</v>
      </c>
      <c r="ED463" s="152">
        <v>146.4</v>
      </c>
      <c r="EE463" s="152">
        <v>147.69999999999999</v>
      </c>
      <c r="EF463" s="152">
        <v>148.6</v>
      </c>
      <c r="EG463" s="152">
        <v>150.30000000000001</v>
      </c>
      <c r="EH463" s="152">
        <v>151.19999999999999</v>
      </c>
      <c r="EI463" s="152">
        <v>151.69999999999999</v>
      </c>
      <c r="EJ463" s="152">
        <v>154.19999999999999</v>
      </c>
      <c r="EK463" s="152">
        <v>156.5</v>
      </c>
      <c r="EL463" s="152">
        <v>175.2</v>
      </c>
      <c r="EM463" s="152">
        <v>177.6</v>
      </c>
      <c r="EN463" s="152">
        <v>179.5</v>
      </c>
      <c r="EO463" s="152">
        <v>181</v>
      </c>
      <c r="EP463" s="152">
        <v>182.1</v>
      </c>
      <c r="EQ463" s="152">
        <v>183.2</v>
      </c>
      <c r="ER463" s="152">
        <v>184.9</v>
      </c>
      <c r="ES463" s="152">
        <v>185.3</v>
      </c>
      <c r="ET463" s="152">
        <v>181.5</v>
      </c>
      <c r="EU463" s="152">
        <v>186.3</v>
      </c>
      <c r="EV463" s="152">
        <v>186.3</v>
      </c>
      <c r="EW463" s="152">
        <v>187.3</v>
      </c>
    </row>
    <row r="464" spans="1:153">
      <c r="A464" s="141" t="s">
        <v>7962</v>
      </c>
      <c r="B464" s="141" t="s">
        <v>7963</v>
      </c>
      <c r="C464" s="142">
        <v>0.23061000000000001</v>
      </c>
      <c r="D464" s="143">
        <v>103.4</v>
      </c>
      <c r="E464" s="143">
        <v>106.6</v>
      </c>
      <c r="F464" s="143">
        <v>106.2</v>
      </c>
      <c r="G464" s="143">
        <v>106.5</v>
      </c>
      <c r="H464" s="143">
        <v>107.2</v>
      </c>
      <c r="I464" s="143">
        <v>106.8</v>
      </c>
      <c r="J464" s="143">
        <v>106.6</v>
      </c>
      <c r="K464" s="143">
        <v>109</v>
      </c>
      <c r="L464" s="143">
        <v>106.1</v>
      </c>
      <c r="M464" s="143">
        <v>105</v>
      </c>
      <c r="N464" s="143">
        <v>103.3</v>
      </c>
      <c r="O464" s="143">
        <v>103.3</v>
      </c>
      <c r="P464" s="143">
        <v>102.9</v>
      </c>
      <c r="Q464" s="143">
        <v>104</v>
      </c>
      <c r="R464" s="143">
        <v>106.4</v>
      </c>
      <c r="S464" s="143">
        <v>103.6</v>
      </c>
      <c r="T464" s="143">
        <v>105.5</v>
      </c>
      <c r="U464" s="143">
        <v>105.1</v>
      </c>
      <c r="V464" s="143">
        <v>107.7</v>
      </c>
      <c r="W464" s="143">
        <v>109.8</v>
      </c>
      <c r="X464" s="143">
        <v>107.7</v>
      </c>
      <c r="Y464" s="143">
        <v>108.4</v>
      </c>
      <c r="Z464" s="143">
        <v>108.3</v>
      </c>
      <c r="AA464" s="143">
        <v>110.5</v>
      </c>
      <c r="AB464" s="143">
        <v>114.6</v>
      </c>
      <c r="AC464" s="143">
        <v>113.8</v>
      </c>
      <c r="AD464" s="143">
        <v>113.2</v>
      </c>
      <c r="AE464" s="143">
        <v>111.6</v>
      </c>
      <c r="AF464" s="143">
        <v>112.7</v>
      </c>
      <c r="AG464" s="143">
        <v>116</v>
      </c>
      <c r="AH464" s="143">
        <v>113</v>
      </c>
      <c r="AI464" s="143">
        <v>112</v>
      </c>
      <c r="AJ464" s="143">
        <v>114.6</v>
      </c>
      <c r="AK464" s="143">
        <v>116.6</v>
      </c>
      <c r="AL464" s="143">
        <v>115.5</v>
      </c>
      <c r="AM464" s="143">
        <v>114.3</v>
      </c>
      <c r="AN464" s="143">
        <v>113.8</v>
      </c>
      <c r="AO464" s="143">
        <v>113.4</v>
      </c>
      <c r="AP464" s="143">
        <v>112</v>
      </c>
      <c r="AQ464" s="143">
        <v>111.8</v>
      </c>
      <c r="AR464" s="143">
        <v>111.4</v>
      </c>
      <c r="AS464" s="143">
        <v>114.3</v>
      </c>
      <c r="AT464" s="143">
        <v>114.3</v>
      </c>
      <c r="AU464" s="143">
        <v>112.7</v>
      </c>
      <c r="AV464" s="143">
        <v>113.6</v>
      </c>
      <c r="AW464" s="143">
        <v>110.2</v>
      </c>
      <c r="AX464" s="143">
        <v>111.8</v>
      </c>
      <c r="AY464" s="143">
        <v>112.3</v>
      </c>
      <c r="AZ464" s="143">
        <v>115.5</v>
      </c>
      <c r="BA464" s="143">
        <v>110</v>
      </c>
      <c r="BB464" s="143">
        <v>110.6</v>
      </c>
      <c r="BC464" s="143">
        <v>111.6</v>
      </c>
      <c r="BD464" s="143">
        <v>110.5</v>
      </c>
      <c r="BE464" s="143">
        <v>109.1</v>
      </c>
      <c r="BF464" s="143">
        <v>110.4</v>
      </c>
      <c r="BG464" s="143">
        <v>110.3</v>
      </c>
      <c r="BH464" s="143">
        <v>109.9</v>
      </c>
      <c r="BI464" s="143">
        <v>110.3</v>
      </c>
      <c r="BJ464" s="143">
        <v>111.9</v>
      </c>
      <c r="BK464" s="144">
        <v>110</v>
      </c>
      <c r="BL464" s="143">
        <v>108.7</v>
      </c>
      <c r="BM464" s="143">
        <v>106.8</v>
      </c>
      <c r="BN464" s="143">
        <v>107.2</v>
      </c>
      <c r="BO464" s="143">
        <v>111.9</v>
      </c>
      <c r="BP464" s="143">
        <v>113.6</v>
      </c>
      <c r="BQ464" s="143">
        <v>114.7</v>
      </c>
      <c r="BR464" s="145">
        <v>115.8</v>
      </c>
      <c r="BS464" s="145">
        <v>115.8</v>
      </c>
      <c r="BT464" s="145">
        <v>117.1</v>
      </c>
      <c r="BU464" s="145">
        <v>113.8</v>
      </c>
      <c r="BV464" s="145">
        <v>114.4</v>
      </c>
      <c r="BW464" s="145">
        <v>114.8</v>
      </c>
      <c r="BX464" s="145">
        <v>112.4</v>
      </c>
      <c r="BY464" s="145">
        <v>113.5</v>
      </c>
      <c r="BZ464" s="143">
        <v>114.6</v>
      </c>
      <c r="CA464" s="143">
        <v>117.8</v>
      </c>
      <c r="CB464" s="143">
        <v>120.4</v>
      </c>
      <c r="CC464" s="143">
        <v>121.1</v>
      </c>
      <c r="CD464" s="143">
        <v>123.6</v>
      </c>
      <c r="CE464" s="143">
        <v>124.2</v>
      </c>
      <c r="CF464" s="143">
        <v>118.4</v>
      </c>
      <c r="CG464" s="143">
        <v>119.8</v>
      </c>
      <c r="CH464" s="143">
        <v>119.1</v>
      </c>
      <c r="CI464" s="143">
        <v>118.7</v>
      </c>
      <c r="CJ464" s="146">
        <v>118.1</v>
      </c>
      <c r="CK464" s="146">
        <v>119.1</v>
      </c>
      <c r="CL464" s="146">
        <v>117.6</v>
      </c>
      <c r="CM464" s="147">
        <v>117.6</v>
      </c>
      <c r="CN464" s="147">
        <v>118.4</v>
      </c>
      <c r="CO464" s="147">
        <v>117.1</v>
      </c>
      <c r="CP464" s="148">
        <v>117.3</v>
      </c>
      <c r="CQ464" s="149">
        <v>121.2</v>
      </c>
      <c r="CR464" s="149">
        <v>120.5</v>
      </c>
      <c r="CS464" s="149">
        <v>121.3</v>
      </c>
      <c r="CT464" s="149">
        <v>121.5</v>
      </c>
      <c r="CU464" s="150">
        <v>122.4</v>
      </c>
      <c r="CV464" s="150">
        <v>121.5</v>
      </c>
      <c r="CW464" s="150">
        <v>122</v>
      </c>
      <c r="CX464" s="150">
        <v>122.7</v>
      </c>
      <c r="CY464" s="150">
        <v>121.5</v>
      </c>
      <c r="CZ464" s="150">
        <v>122.7</v>
      </c>
      <c r="DA464" s="150">
        <v>121.9</v>
      </c>
      <c r="DB464" s="151">
        <v>125.4</v>
      </c>
      <c r="DC464" s="151">
        <v>127.5</v>
      </c>
      <c r="DD464" s="151">
        <v>127.1</v>
      </c>
      <c r="DE464" s="151">
        <v>127.5</v>
      </c>
      <c r="DF464" s="151">
        <v>128.30000000000001</v>
      </c>
      <c r="DG464" s="151">
        <v>127.1</v>
      </c>
      <c r="DH464" s="151">
        <v>129.4</v>
      </c>
      <c r="DI464" s="151">
        <v>131.69999999999999</v>
      </c>
      <c r="DJ464" s="151">
        <v>131</v>
      </c>
      <c r="DK464" s="151">
        <v>130.6</v>
      </c>
      <c r="DL464" s="151">
        <v>130.69999999999999</v>
      </c>
      <c r="DM464" s="152">
        <v>130.80000000000001</v>
      </c>
      <c r="DN464" s="152">
        <v>131.1</v>
      </c>
      <c r="DO464" s="152">
        <v>131.69999999999999</v>
      </c>
      <c r="DP464" s="152">
        <v>134.69999999999999</v>
      </c>
      <c r="DQ464" s="152">
        <v>140</v>
      </c>
      <c r="DR464" s="152">
        <v>139.80000000000001</v>
      </c>
      <c r="DS464" s="152">
        <v>133.69999999999999</v>
      </c>
      <c r="DT464" s="152">
        <v>136.30000000000001</v>
      </c>
      <c r="DU464" s="152">
        <v>135.19999999999999</v>
      </c>
      <c r="DV464" s="152">
        <v>136.19999999999999</v>
      </c>
      <c r="DW464" s="152">
        <v>139.30000000000001</v>
      </c>
      <c r="DX464" s="152">
        <v>137.80000000000001</v>
      </c>
      <c r="DY464" s="152">
        <v>135.5</v>
      </c>
      <c r="DZ464" s="152">
        <v>137.9</v>
      </c>
      <c r="EA464" s="152">
        <v>138.19999999999999</v>
      </c>
      <c r="EB464" s="152">
        <v>140</v>
      </c>
      <c r="EC464" s="152">
        <v>142.1</v>
      </c>
      <c r="ED464" s="152">
        <v>141.19999999999999</v>
      </c>
      <c r="EE464" s="152">
        <v>141.19999999999999</v>
      </c>
      <c r="EF464" s="152">
        <v>140.4</v>
      </c>
      <c r="EG464" s="152">
        <v>140.1</v>
      </c>
      <c r="EH464" s="152">
        <v>141.1</v>
      </c>
      <c r="EI464" s="152">
        <v>140.9</v>
      </c>
      <c r="EJ464" s="152">
        <v>143.5</v>
      </c>
      <c r="EK464" s="152">
        <v>143.1</v>
      </c>
      <c r="EL464" s="152">
        <v>144.19999999999999</v>
      </c>
      <c r="EM464" s="152">
        <v>144</v>
      </c>
      <c r="EN464" s="152">
        <v>146.5</v>
      </c>
      <c r="EO464" s="152">
        <v>146.19999999999999</v>
      </c>
      <c r="EP464" s="152">
        <v>146</v>
      </c>
      <c r="EQ464" s="152">
        <v>147.6</v>
      </c>
      <c r="ER464" s="152">
        <v>146</v>
      </c>
      <c r="ES464" s="152">
        <v>145</v>
      </c>
      <c r="ET464" s="152">
        <v>145.19999999999999</v>
      </c>
      <c r="EU464" s="152">
        <v>146.1</v>
      </c>
      <c r="EV464" s="152">
        <v>145.19999999999999</v>
      </c>
      <c r="EW464" s="152">
        <v>145.19999999999999</v>
      </c>
    </row>
    <row r="465" spans="1:153">
      <c r="A465" s="141" t="s">
        <v>7964</v>
      </c>
      <c r="B465" s="141" t="s">
        <v>7965</v>
      </c>
      <c r="C465" s="142">
        <v>3.6269999999999997E-2</v>
      </c>
      <c r="D465" s="143">
        <v>101.5</v>
      </c>
      <c r="E465" s="143">
        <v>105.6</v>
      </c>
      <c r="F465" s="143">
        <v>109.5</v>
      </c>
      <c r="G465" s="143">
        <v>109.5</v>
      </c>
      <c r="H465" s="143">
        <v>109.5</v>
      </c>
      <c r="I465" s="143">
        <v>109.5</v>
      </c>
      <c r="J465" s="143">
        <v>108</v>
      </c>
      <c r="K465" s="143">
        <v>108</v>
      </c>
      <c r="L465" s="143">
        <v>108</v>
      </c>
      <c r="M465" s="143">
        <v>108</v>
      </c>
      <c r="N465" s="143">
        <v>106.4</v>
      </c>
      <c r="O465" s="143">
        <v>108</v>
      </c>
      <c r="P465" s="143">
        <v>115.4</v>
      </c>
      <c r="Q465" s="143">
        <v>116.9</v>
      </c>
      <c r="R465" s="143">
        <v>113.8</v>
      </c>
      <c r="S465" s="143">
        <v>113.8</v>
      </c>
      <c r="T465" s="143">
        <v>141.6</v>
      </c>
      <c r="U465" s="143">
        <v>132.9</v>
      </c>
      <c r="V465" s="143">
        <v>132.30000000000001</v>
      </c>
      <c r="W465" s="143">
        <v>138.5</v>
      </c>
      <c r="X465" s="143">
        <v>131.30000000000001</v>
      </c>
      <c r="Y465" s="143">
        <v>132.5</v>
      </c>
      <c r="Z465" s="143">
        <v>138.1</v>
      </c>
      <c r="AA465" s="143">
        <v>134.69999999999999</v>
      </c>
      <c r="AB465" s="143">
        <v>127.4</v>
      </c>
      <c r="AC465" s="143">
        <v>130.5</v>
      </c>
      <c r="AD465" s="143">
        <v>132.80000000000001</v>
      </c>
      <c r="AE465" s="143">
        <v>126.8</v>
      </c>
      <c r="AF465" s="143">
        <v>136.1</v>
      </c>
      <c r="AG465" s="143">
        <v>129</v>
      </c>
      <c r="AH465" s="143">
        <v>128.69999999999999</v>
      </c>
      <c r="AI465" s="143">
        <v>134</v>
      </c>
      <c r="AJ465" s="143">
        <v>135.5</v>
      </c>
      <c r="AK465" s="143">
        <v>134.1</v>
      </c>
      <c r="AL465" s="143">
        <v>132.19999999999999</v>
      </c>
      <c r="AM465" s="143">
        <v>133.9</v>
      </c>
      <c r="AN465" s="143">
        <v>139</v>
      </c>
      <c r="AO465" s="143">
        <v>142.6</v>
      </c>
      <c r="AP465" s="143">
        <v>142.6</v>
      </c>
      <c r="AQ465" s="143">
        <v>135.19999999999999</v>
      </c>
      <c r="AR465" s="143">
        <v>135.4</v>
      </c>
      <c r="AS465" s="143">
        <v>135.4</v>
      </c>
      <c r="AT465" s="143">
        <v>135.4</v>
      </c>
      <c r="AU465" s="143">
        <v>135.4</v>
      </c>
      <c r="AV465" s="143">
        <v>135.4</v>
      </c>
      <c r="AW465" s="143">
        <v>135.4</v>
      </c>
      <c r="AX465" s="143">
        <v>135.4</v>
      </c>
      <c r="AY465" s="143">
        <v>135.4</v>
      </c>
      <c r="AZ465" s="143">
        <v>135.4</v>
      </c>
      <c r="BA465" s="143">
        <v>135.4</v>
      </c>
      <c r="BB465" s="143">
        <v>135.4</v>
      </c>
      <c r="BC465" s="143">
        <v>135.4</v>
      </c>
      <c r="BD465" s="143">
        <v>135.4</v>
      </c>
      <c r="BE465" s="143">
        <v>135.69999999999999</v>
      </c>
      <c r="BF465" s="143">
        <v>149</v>
      </c>
      <c r="BG465" s="143">
        <v>149</v>
      </c>
      <c r="BH465" s="143">
        <v>153.5</v>
      </c>
      <c r="BI465" s="143">
        <v>155</v>
      </c>
      <c r="BJ465" s="143">
        <v>153.5</v>
      </c>
      <c r="BK465" s="144">
        <v>154.30000000000001</v>
      </c>
      <c r="BL465" s="143">
        <v>156.6</v>
      </c>
      <c r="BM465" s="143">
        <v>156.6</v>
      </c>
      <c r="BN465" s="143">
        <v>156.6</v>
      </c>
      <c r="BO465" s="143">
        <v>154.30000000000001</v>
      </c>
      <c r="BP465" s="143">
        <v>154.30000000000001</v>
      </c>
      <c r="BQ465" s="143">
        <v>166.2</v>
      </c>
      <c r="BR465" s="145">
        <v>162.6</v>
      </c>
      <c r="BS465" s="145">
        <v>162.6</v>
      </c>
      <c r="BT465" s="145">
        <v>162.6</v>
      </c>
      <c r="BU465" s="145">
        <v>162.6</v>
      </c>
      <c r="BV465" s="145">
        <v>138.69999999999999</v>
      </c>
      <c r="BW465" s="145">
        <v>136.69999999999999</v>
      </c>
      <c r="BX465" s="145">
        <v>148.19999999999999</v>
      </c>
      <c r="BY465" s="145">
        <v>148.19999999999999</v>
      </c>
      <c r="BZ465" s="143">
        <v>148.19999999999999</v>
      </c>
      <c r="CA465" s="143">
        <v>150.5</v>
      </c>
      <c r="CB465" s="143">
        <v>150.5</v>
      </c>
      <c r="CC465" s="143">
        <v>154.30000000000001</v>
      </c>
      <c r="CD465" s="143">
        <v>154.30000000000001</v>
      </c>
      <c r="CE465" s="143">
        <v>150.30000000000001</v>
      </c>
      <c r="CF465" s="143">
        <v>152.30000000000001</v>
      </c>
      <c r="CG465" s="143">
        <v>187.4</v>
      </c>
      <c r="CH465" s="143">
        <v>187.4</v>
      </c>
      <c r="CI465" s="143">
        <v>187.4</v>
      </c>
      <c r="CJ465" s="146">
        <v>195.9</v>
      </c>
      <c r="CK465" s="146">
        <v>191.3</v>
      </c>
      <c r="CL465" s="146">
        <v>191.3</v>
      </c>
      <c r="CM465" s="147">
        <v>197.7</v>
      </c>
      <c r="CN465" s="147">
        <v>197.7</v>
      </c>
      <c r="CO465" s="147">
        <v>197.7</v>
      </c>
      <c r="CP465" s="148">
        <v>197.7</v>
      </c>
      <c r="CQ465" s="149">
        <v>197.7</v>
      </c>
      <c r="CR465" s="149">
        <v>197.7</v>
      </c>
      <c r="CS465" s="149">
        <v>197.7</v>
      </c>
      <c r="CT465" s="149">
        <v>197.7</v>
      </c>
      <c r="CU465" s="150">
        <v>197.7</v>
      </c>
      <c r="CV465" s="150">
        <v>197.7</v>
      </c>
      <c r="CW465" s="150">
        <v>193.2</v>
      </c>
      <c r="CX465" s="150">
        <v>193.2</v>
      </c>
      <c r="CY465" s="150">
        <v>193.2</v>
      </c>
      <c r="CZ465" s="150">
        <v>193.2</v>
      </c>
      <c r="DA465" s="150">
        <v>192.2</v>
      </c>
      <c r="DB465" s="151">
        <v>192.2</v>
      </c>
      <c r="DC465" s="151">
        <v>193.2</v>
      </c>
      <c r="DD465" s="151">
        <v>193.2</v>
      </c>
      <c r="DE465" s="151">
        <v>193.2</v>
      </c>
      <c r="DF465" s="151">
        <v>193.2</v>
      </c>
      <c r="DG465" s="151">
        <v>193.2</v>
      </c>
      <c r="DH465" s="151">
        <v>193</v>
      </c>
      <c r="DI465" s="151">
        <v>193.2</v>
      </c>
      <c r="DJ465" s="151">
        <v>193.2</v>
      </c>
      <c r="DK465" s="151">
        <v>193.2</v>
      </c>
      <c r="DL465" s="151">
        <v>193.2</v>
      </c>
      <c r="DM465" s="152">
        <v>197.7</v>
      </c>
      <c r="DN465" s="152">
        <v>197.7</v>
      </c>
      <c r="DO465" s="152">
        <v>202</v>
      </c>
      <c r="DP465" s="152">
        <v>202</v>
      </c>
      <c r="DQ465" s="152">
        <v>202</v>
      </c>
      <c r="DR465" s="152">
        <v>210.1</v>
      </c>
      <c r="DS465" s="152">
        <v>214.9</v>
      </c>
      <c r="DT465" s="152">
        <v>223.5</v>
      </c>
      <c r="DU465" s="152">
        <v>223.5</v>
      </c>
      <c r="DV465" s="152">
        <v>219.9</v>
      </c>
      <c r="DW465" s="152">
        <v>223.6</v>
      </c>
      <c r="DX465" s="152">
        <v>219.4</v>
      </c>
      <c r="DY465" s="152">
        <v>219.4</v>
      </c>
      <c r="DZ465" s="152">
        <v>222.6</v>
      </c>
      <c r="EA465" s="152">
        <v>220.8</v>
      </c>
      <c r="EB465" s="152">
        <v>220.8</v>
      </c>
      <c r="EC465" s="152">
        <v>217</v>
      </c>
      <c r="ED465" s="152">
        <v>218.1</v>
      </c>
      <c r="EE465" s="152">
        <v>218.1</v>
      </c>
      <c r="EF465" s="152">
        <v>217.1</v>
      </c>
      <c r="EG465" s="152">
        <v>218.1</v>
      </c>
      <c r="EH465" s="152">
        <v>220</v>
      </c>
      <c r="EI465" s="152">
        <v>220.8</v>
      </c>
      <c r="EJ465" s="152">
        <v>221.9</v>
      </c>
      <c r="EK465" s="152">
        <v>223.7</v>
      </c>
      <c r="EL465" s="152">
        <v>221.9</v>
      </c>
      <c r="EM465" s="152">
        <v>221.9</v>
      </c>
      <c r="EN465" s="152">
        <v>221.9</v>
      </c>
      <c r="EO465" s="152">
        <v>221.9</v>
      </c>
      <c r="EP465" s="152">
        <v>221.9</v>
      </c>
      <c r="EQ465" s="152">
        <v>223.7</v>
      </c>
      <c r="ER465" s="152">
        <v>225.1</v>
      </c>
      <c r="ES465" s="152">
        <v>225.1</v>
      </c>
      <c r="ET465" s="152">
        <v>221.9</v>
      </c>
      <c r="EU465" s="152">
        <v>223.7</v>
      </c>
      <c r="EV465" s="152">
        <v>223.7</v>
      </c>
      <c r="EW465" s="152">
        <v>223.7</v>
      </c>
    </row>
    <row r="466" spans="1:153">
      <c r="A466" s="141" t="s">
        <v>7966</v>
      </c>
      <c r="B466" s="141" t="s">
        <v>7967</v>
      </c>
      <c r="C466" s="142">
        <v>9.5899999999999996E-3</v>
      </c>
      <c r="D466" s="143">
        <v>112.8</v>
      </c>
      <c r="E466" s="143">
        <v>111.9</v>
      </c>
      <c r="F466" s="143">
        <v>111.9</v>
      </c>
      <c r="G466" s="143">
        <v>111.9</v>
      </c>
      <c r="H466" s="143">
        <v>110.7</v>
      </c>
      <c r="I466" s="143">
        <v>110.7</v>
      </c>
      <c r="J466" s="143">
        <v>112.2</v>
      </c>
      <c r="K466" s="143">
        <v>112.2</v>
      </c>
      <c r="L466" s="143">
        <v>112.4</v>
      </c>
      <c r="M466" s="143">
        <v>115</v>
      </c>
      <c r="N466" s="143">
        <v>116</v>
      </c>
      <c r="O466" s="143">
        <v>118.9</v>
      </c>
      <c r="P466" s="143">
        <v>118.9</v>
      </c>
      <c r="Q466" s="143">
        <v>114.1</v>
      </c>
      <c r="R466" s="143">
        <v>112.3</v>
      </c>
      <c r="S466" s="143">
        <v>113.5</v>
      </c>
      <c r="T466" s="143">
        <v>113.8</v>
      </c>
      <c r="U466" s="143">
        <v>116</v>
      </c>
      <c r="V466" s="143">
        <v>116.8</v>
      </c>
      <c r="W466" s="143">
        <v>116.8</v>
      </c>
      <c r="X466" s="143">
        <v>117.2</v>
      </c>
      <c r="Y466" s="143">
        <v>114.2</v>
      </c>
      <c r="Z466" s="143">
        <v>113</v>
      </c>
      <c r="AA466" s="143">
        <v>114</v>
      </c>
      <c r="AB466" s="143">
        <v>115</v>
      </c>
      <c r="AC466" s="143">
        <v>115</v>
      </c>
      <c r="AD466" s="143">
        <v>115</v>
      </c>
      <c r="AE466" s="143">
        <v>114.7</v>
      </c>
      <c r="AF466" s="143">
        <v>113.8</v>
      </c>
      <c r="AG466" s="143">
        <v>116.1</v>
      </c>
      <c r="AH466" s="143">
        <v>116.6</v>
      </c>
      <c r="AI466" s="143">
        <v>116.7</v>
      </c>
      <c r="AJ466" s="143">
        <v>119.4</v>
      </c>
      <c r="AK466" s="143">
        <v>119.4</v>
      </c>
      <c r="AL466" s="143">
        <v>115.8</v>
      </c>
      <c r="AM466" s="143">
        <v>115.8</v>
      </c>
      <c r="AN466" s="143">
        <v>116.3</v>
      </c>
      <c r="AO466" s="143">
        <v>115.3</v>
      </c>
      <c r="AP466" s="143">
        <v>115.3</v>
      </c>
      <c r="AQ466" s="143">
        <v>116.3</v>
      </c>
      <c r="AR466" s="143">
        <v>124.2</v>
      </c>
      <c r="AS466" s="143">
        <v>123.8</v>
      </c>
      <c r="AT466" s="143">
        <v>123.8</v>
      </c>
      <c r="AU466" s="143">
        <v>123.8</v>
      </c>
      <c r="AV466" s="143">
        <v>123.9</v>
      </c>
      <c r="AW466" s="143">
        <v>126.7</v>
      </c>
      <c r="AX466" s="143">
        <v>125.8</v>
      </c>
      <c r="AY466" s="143">
        <v>125.9</v>
      </c>
      <c r="AZ466" s="143">
        <v>112.2</v>
      </c>
      <c r="BA466" s="143">
        <v>113.5</v>
      </c>
      <c r="BB466" s="143">
        <v>115.6</v>
      </c>
      <c r="BC466" s="143">
        <v>115.7</v>
      </c>
      <c r="BD466" s="143">
        <v>115.7</v>
      </c>
      <c r="BE466" s="143">
        <v>115.7</v>
      </c>
      <c r="BF466" s="143">
        <v>115.7</v>
      </c>
      <c r="BG466" s="143">
        <v>116.4</v>
      </c>
      <c r="BH466" s="143">
        <v>111.9</v>
      </c>
      <c r="BI466" s="143">
        <v>111.9</v>
      </c>
      <c r="BJ466" s="143">
        <v>112.7</v>
      </c>
      <c r="BK466" s="144">
        <v>118.2</v>
      </c>
      <c r="BL466" s="143">
        <v>118.2</v>
      </c>
      <c r="BM466" s="143">
        <v>117.3</v>
      </c>
      <c r="BN466" s="143">
        <v>121</v>
      </c>
      <c r="BO466" s="143">
        <v>125.5</v>
      </c>
      <c r="BP466" s="143">
        <v>125.1</v>
      </c>
      <c r="BQ466" s="143">
        <v>125.1</v>
      </c>
      <c r="BR466" s="145">
        <v>125.1</v>
      </c>
      <c r="BS466" s="145">
        <v>125.5</v>
      </c>
      <c r="BT466" s="145">
        <v>135.30000000000001</v>
      </c>
      <c r="BU466" s="145">
        <v>122</v>
      </c>
      <c r="BV466" s="145">
        <v>128.6</v>
      </c>
      <c r="BW466" s="145">
        <v>126</v>
      </c>
      <c r="BX466" s="145">
        <v>124.2</v>
      </c>
      <c r="BY466" s="145">
        <v>118.4</v>
      </c>
      <c r="BZ466" s="143">
        <v>116.2</v>
      </c>
      <c r="CA466" s="143">
        <v>114.8</v>
      </c>
      <c r="CB466" s="143">
        <v>113.7</v>
      </c>
      <c r="CC466" s="143">
        <v>115.7</v>
      </c>
      <c r="CD466" s="143">
        <v>123.4</v>
      </c>
      <c r="CE466" s="143">
        <v>125.9</v>
      </c>
      <c r="CF466" s="143">
        <v>124.8</v>
      </c>
      <c r="CG466" s="143">
        <v>114.4</v>
      </c>
      <c r="CH466" s="143">
        <v>114.4</v>
      </c>
      <c r="CI466" s="143">
        <v>112.9</v>
      </c>
      <c r="CJ466" s="146">
        <v>113.6</v>
      </c>
      <c r="CK466" s="146">
        <v>113.6</v>
      </c>
      <c r="CL466" s="146">
        <v>113.6</v>
      </c>
      <c r="CM466" s="147">
        <v>115.3</v>
      </c>
      <c r="CN466" s="147">
        <v>115.3</v>
      </c>
      <c r="CO466" s="147">
        <v>115.3</v>
      </c>
      <c r="CP466" s="148">
        <v>115.3</v>
      </c>
      <c r="CQ466" s="149">
        <v>114</v>
      </c>
      <c r="CR466" s="149">
        <v>113.9</v>
      </c>
      <c r="CS466" s="149">
        <v>115.1</v>
      </c>
      <c r="CT466" s="149">
        <v>115.1</v>
      </c>
      <c r="CU466" s="150">
        <v>115.8</v>
      </c>
      <c r="CV466" s="150">
        <v>116</v>
      </c>
      <c r="CW466" s="150">
        <v>115.3</v>
      </c>
      <c r="CX466" s="150">
        <v>115.7</v>
      </c>
      <c r="CY466" s="150">
        <v>116</v>
      </c>
      <c r="CZ466" s="150">
        <v>116.3</v>
      </c>
      <c r="DA466" s="150">
        <v>117.7</v>
      </c>
      <c r="DB466" s="151">
        <v>118.6</v>
      </c>
      <c r="DC466" s="151">
        <v>117.5</v>
      </c>
      <c r="DD466" s="151">
        <v>116.4</v>
      </c>
      <c r="DE466" s="151">
        <v>118.8</v>
      </c>
      <c r="DF466" s="151">
        <v>119.1</v>
      </c>
      <c r="DG466" s="151">
        <v>117.8</v>
      </c>
      <c r="DH466" s="151">
        <v>116.3</v>
      </c>
      <c r="DI466" s="151">
        <v>126.7</v>
      </c>
      <c r="DJ466" s="151">
        <v>111.3</v>
      </c>
      <c r="DK466" s="151">
        <v>112.2</v>
      </c>
      <c r="DL466" s="151">
        <v>112.1</v>
      </c>
      <c r="DM466" s="152">
        <v>110.4</v>
      </c>
      <c r="DN466" s="152">
        <v>110.4</v>
      </c>
      <c r="DO466" s="152">
        <v>110.4</v>
      </c>
      <c r="DP466" s="152">
        <v>106.9</v>
      </c>
      <c r="DQ466" s="152">
        <v>106.9</v>
      </c>
      <c r="DR466" s="152">
        <v>107</v>
      </c>
      <c r="DS466" s="152">
        <v>107</v>
      </c>
      <c r="DT466" s="152">
        <v>111</v>
      </c>
      <c r="DU466" s="152">
        <v>111.1</v>
      </c>
      <c r="DV466" s="152">
        <v>111.1</v>
      </c>
      <c r="DW466" s="152">
        <v>111.1</v>
      </c>
      <c r="DX466" s="152">
        <v>112.1</v>
      </c>
      <c r="DY466" s="152">
        <v>112.3</v>
      </c>
      <c r="DZ466" s="152">
        <v>111.3</v>
      </c>
      <c r="EA466" s="152">
        <v>112.6</v>
      </c>
      <c r="EB466" s="152">
        <v>112.9</v>
      </c>
      <c r="EC466" s="152">
        <v>116.4</v>
      </c>
      <c r="ED466" s="152">
        <v>115</v>
      </c>
      <c r="EE466" s="152">
        <v>116.9</v>
      </c>
      <c r="EF466" s="152">
        <v>116.9</v>
      </c>
      <c r="EG466" s="152">
        <v>115</v>
      </c>
      <c r="EH466" s="152">
        <v>114.9</v>
      </c>
      <c r="EI466" s="152">
        <v>115</v>
      </c>
      <c r="EJ466" s="152">
        <v>115.9</v>
      </c>
      <c r="EK466" s="152">
        <v>115.8</v>
      </c>
      <c r="EL466" s="152">
        <v>116.7</v>
      </c>
      <c r="EM466" s="152">
        <v>114.7</v>
      </c>
      <c r="EN466" s="152">
        <v>116.9</v>
      </c>
      <c r="EO466" s="152">
        <v>116.9</v>
      </c>
      <c r="EP466" s="152">
        <v>117.4</v>
      </c>
      <c r="EQ466" s="152">
        <v>116.9</v>
      </c>
      <c r="ER466" s="152">
        <v>118.8</v>
      </c>
      <c r="ES466" s="152">
        <v>118.8</v>
      </c>
      <c r="ET466" s="152">
        <v>118.8</v>
      </c>
      <c r="EU466" s="152">
        <v>118.8</v>
      </c>
      <c r="EV466" s="152">
        <v>118.8</v>
      </c>
      <c r="EW466" s="152">
        <v>118.8</v>
      </c>
    </row>
    <row r="467" spans="1:153">
      <c r="A467" s="141" t="s">
        <v>7968</v>
      </c>
      <c r="B467" s="141" t="s">
        <v>7969</v>
      </c>
      <c r="C467" s="142">
        <v>2.2429999999999999E-2</v>
      </c>
      <c r="D467" s="143">
        <v>103.1</v>
      </c>
      <c r="E467" s="143">
        <v>87.1</v>
      </c>
      <c r="F467" s="143">
        <v>94.5</v>
      </c>
      <c r="G467" s="143">
        <v>96.2</v>
      </c>
      <c r="H467" s="143">
        <v>99.6</v>
      </c>
      <c r="I467" s="143">
        <v>102.2</v>
      </c>
      <c r="J467" s="143">
        <v>103.5</v>
      </c>
      <c r="K467" s="143">
        <v>103.1</v>
      </c>
      <c r="L467" s="143">
        <v>102.9</v>
      </c>
      <c r="M467" s="143">
        <v>109.8</v>
      </c>
      <c r="N467" s="143">
        <v>104.9</v>
      </c>
      <c r="O467" s="143">
        <v>107.6</v>
      </c>
      <c r="P467" s="143">
        <v>107.3</v>
      </c>
      <c r="Q467" s="143">
        <v>108.8</v>
      </c>
      <c r="R467" s="143">
        <v>114.7</v>
      </c>
      <c r="S467" s="143">
        <v>117.1</v>
      </c>
      <c r="T467" s="143">
        <v>116.8</v>
      </c>
      <c r="U467" s="143">
        <v>117.6</v>
      </c>
      <c r="V467" s="143">
        <v>116.2</v>
      </c>
      <c r="W467" s="143">
        <v>110.7</v>
      </c>
      <c r="X467" s="143">
        <v>99</v>
      </c>
      <c r="Y467" s="143">
        <v>98.8</v>
      </c>
      <c r="Z467" s="143">
        <v>108</v>
      </c>
      <c r="AA467" s="143">
        <v>118.8</v>
      </c>
      <c r="AB467" s="143">
        <v>125.1</v>
      </c>
      <c r="AC467" s="143">
        <v>114.2</v>
      </c>
      <c r="AD467" s="143">
        <v>114.6</v>
      </c>
      <c r="AE467" s="143">
        <v>117.6</v>
      </c>
      <c r="AF467" s="143">
        <v>113</v>
      </c>
      <c r="AG467" s="143">
        <v>107.3</v>
      </c>
      <c r="AH467" s="143">
        <v>94.6</v>
      </c>
      <c r="AI467" s="143">
        <v>94.1</v>
      </c>
      <c r="AJ467" s="143">
        <v>94.4</v>
      </c>
      <c r="AK467" s="143">
        <v>102</v>
      </c>
      <c r="AL467" s="143">
        <v>114.2</v>
      </c>
      <c r="AM467" s="143">
        <v>120.9</v>
      </c>
      <c r="AN467" s="143">
        <v>120.6</v>
      </c>
      <c r="AO467" s="143">
        <v>127.6</v>
      </c>
      <c r="AP467" s="143">
        <v>126.8</v>
      </c>
      <c r="AQ467" s="143">
        <v>125.5</v>
      </c>
      <c r="AR467" s="143">
        <v>110.3</v>
      </c>
      <c r="AS467" s="143">
        <v>126.1</v>
      </c>
      <c r="AT467" s="143">
        <v>109.9</v>
      </c>
      <c r="AU467" s="143">
        <v>96.8</v>
      </c>
      <c r="AV467" s="143">
        <v>96.5</v>
      </c>
      <c r="AW467" s="143">
        <v>96.3</v>
      </c>
      <c r="AX467" s="143">
        <v>96.3</v>
      </c>
      <c r="AY467" s="143">
        <v>96</v>
      </c>
      <c r="AZ467" s="143">
        <v>100.3</v>
      </c>
      <c r="BA467" s="143">
        <v>100.5</v>
      </c>
      <c r="BB467" s="143">
        <v>101.5</v>
      </c>
      <c r="BC467" s="143">
        <v>101</v>
      </c>
      <c r="BD467" s="143">
        <v>102.3</v>
      </c>
      <c r="BE467" s="143">
        <v>100.1</v>
      </c>
      <c r="BF467" s="143">
        <v>99.9</v>
      </c>
      <c r="BG467" s="143">
        <v>102.6</v>
      </c>
      <c r="BH467" s="143">
        <v>102</v>
      </c>
      <c r="BI467" s="143">
        <v>100.9</v>
      </c>
      <c r="BJ467" s="143">
        <v>119.8</v>
      </c>
      <c r="BK467" s="144">
        <v>127.2</v>
      </c>
      <c r="BL467" s="143">
        <v>127.7</v>
      </c>
      <c r="BM467" s="143">
        <v>130.69999999999999</v>
      </c>
      <c r="BN467" s="143">
        <v>131.1</v>
      </c>
      <c r="BO467" s="143">
        <v>134.1</v>
      </c>
      <c r="BP467" s="143">
        <v>132.5</v>
      </c>
      <c r="BQ467" s="143">
        <v>127.3</v>
      </c>
      <c r="BR467" s="145">
        <v>123</v>
      </c>
      <c r="BS467" s="145">
        <v>129.9</v>
      </c>
      <c r="BT467" s="145">
        <v>130.1</v>
      </c>
      <c r="BU467" s="145">
        <v>137.69999999999999</v>
      </c>
      <c r="BV467" s="145">
        <v>137.5</v>
      </c>
      <c r="BW467" s="145">
        <v>135.9</v>
      </c>
      <c r="BX467" s="145">
        <v>141.30000000000001</v>
      </c>
      <c r="BY467" s="145">
        <v>138.80000000000001</v>
      </c>
      <c r="BZ467" s="143">
        <v>135.30000000000001</v>
      </c>
      <c r="CA467" s="143">
        <v>139.1</v>
      </c>
      <c r="CB467" s="143">
        <v>138.69999999999999</v>
      </c>
      <c r="CC467" s="143">
        <v>136.19999999999999</v>
      </c>
      <c r="CD467" s="143">
        <v>139.30000000000001</v>
      </c>
      <c r="CE467" s="143">
        <v>138.1</v>
      </c>
      <c r="CF467" s="143">
        <v>140.19999999999999</v>
      </c>
      <c r="CG467" s="143">
        <v>140.9</v>
      </c>
      <c r="CH467" s="143">
        <v>140.9</v>
      </c>
      <c r="CI467" s="143">
        <v>142.1</v>
      </c>
      <c r="CJ467" s="146">
        <v>140.5</v>
      </c>
      <c r="CK467" s="146">
        <v>140.30000000000001</v>
      </c>
      <c r="CL467" s="146">
        <v>139.9</v>
      </c>
      <c r="CM467" s="147">
        <v>140.6</v>
      </c>
      <c r="CN467" s="147">
        <v>138.5</v>
      </c>
      <c r="CO467" s="147">
        <v>138.19999999999999</v>
      </c>
      <c r="CP467" s="148">
        <v>138.19999999999999</v>
      </c>
      <c r="CQ467" s="149">
        <v>138.80000000000001</v>
      </c>
      <c r="CR467" s="149">
        <v>136.19999999999999</v>
      </c>
      <c r="CS467" s="149">
        <v>137.6</v>
      </c>
      <c r="CT467" s="149">
        <v>137.9</v>
      </c>
      <c r="CU467" s="150">
        <v>140</v>
      </c>
      <c r="CV467" s="150">
        <v>147.9</v>
      </c>
      <c r="CW467" s="150">
        <v>142.6</v>
      </c>
      <c r="CX467" s="150">
        <v>139.30000000000001</v>
      </c>
      <c r="CY467" s="150">
        <v>140.6</v>
      </c>
      <c r="CZ467" s="150">
        <v>138.19999999999999</v>
      </c>
      <c r="DA467" s="150">
        <v>138.19999999999999</v>
      </c>
      <c r="DB467" s="151">
        <v>139</v>
      </c>
      <c r="DC467" s="151">
        <v>138.30000000000001</v>
      </c>
      <c r="DD467" s="151">
        <v>138.69999999999999</v>
      </c>
      <c r="DE467" s="151">
        <v>141.9</v>
      </c>
      <c r="DF467" s="151">
        <v>141.5</v>
      </c>
      <c r="DG467" s="151">
        <v>140.9</v>
      </c>
      <c r="DH467" s="151">
        <v>158.80000000000001</v>
      </c>
      <c r="DI467" s="151">
        <v>157.80000000000001</v>
      </c>
      <c r="DJ467" s="151">
        <v>158.9</v>
      </c>
      <c r="DK467" s="151">
        <v>157.80000000000001</v>
      </c>
      <c r="DL467" s="151">
        <v>161.5</v>
      </c>
      <c r="DM467" s="152">
        <v>159</v>
      </c>
      <c r="DN467" s="152">
        <v>164.1</v>
      </c>
      <c r="DO467" s="152">
        <v>162.6</v>
      </c>
      <c r="DP467" s="152">
        <v>161.19999999999999</v>
      </c>
      <c r="DQ467" s="152">
        <v>163.9</v>
      </c>
      <c r="DR467" s="152">
        <v>165.6</v>
      </c>
      <c r="DS467" s="152">
        <v>166.4</v>
      </c>
      <c r="DT467" s="152">
        <v>175.5</v>
      </c>
      <c r="DU467" s="152">
        <v>173</v>
      </c>
      <c r="DV467" s="152">
        <v>171.5</v>
      </c>
      <c r="DW467" s="152">
        <v>175</v>
      </c>
      <c r="DX467" s="152">
        <v>178.1</v>
      </c>
      <c r="DY467" s="152">
        <v>175</v>
      </c>
      <c r="DZ467" s="152">
        <v>175.4</v>
      </c>
      <c r="EA467" s="152">
        <v>169.7</v>
      </c>
      <c r="EB467" s="152">
        <v>173.5</v>
      </c>
      <c r="EC467" s="152">
        <v>171.7</v>
      </c>
      <c r="ED467" s="152">
        <v>175.6</v>
      </c>
      <c r="EE467" s="152">
        <v>170.5</v>
      </c>
      <c r="EF467" s="152">
        <v>174.5</v>
      </c>
      <c r="EG467" s="152">
        <v>174.9</v>
      </c>
      <c r="EH467" s="152">
        <v>181.4</v>
      </c>
      <c r="EI467" s="152">
        <v>162.69999999999999</v>
      </c>
      <c r="EJ467" s="152">
        <v>164</v>
      </c>
      <c r="EK467" s="152">
        <v>164.2</v>
      </c>
      <c r="EL467" s="152">
        <v>168.5</v>
      </c>
      <c r="EM467" s="152">
        <v>164.8</v>
      </c>
      <c r="EN467" s="152">
        <v>162.4</v>
      </c>
      <c r="EO467" s="152">
        <v>164</v>
      </c>
      <c r="EP467" s="152">
        <v>161.69999999999999</v>
      </c>
      <c r="EQ467" s="152">
        <v>163.9</v>
      </c>
      <c r="ER467" s="152">
        <v>165.4</v>
      </c>
      <c r="ES467" s="152">
        <v>165.3</v>
      </c>
      <c r="ET467" s="152">
        <v>165.7</v>
      </c>
      <c r="EU467" s="152">
        <v>166.2</v>
      </c>
      <c r="EV467" s="152">
        <v>165.8</v>
      </c>
      <c r="EW467" s="152">
        <v>166.2</v>
      </c>
    </row>
    <row r="468" spans="1:153">
      <c r="A468" s="141" t="s">
        <v>7970</v>
      </c>
      <c r="B468" s="141" t="s">
        <v>7971</v>
      </c>
      <c r="C468" s="142">
        <v>1.46E-2</v>
      </c>
      <c r="D468" s="143">
        <v>100.6</v>
      </c>
      <c r="E468" s="143">
        <v>100.6</v>
      </c>
      <c r="F468" s="143">
        <v>100.6</v>
      </c>
      <c r="G468" s="143">
        <v>104.7</v>
      </c>
      <c r="H468" s="143">
        <v>101.7</v>
      </c>
      <c r="I468" s="143">
        <v>103.5</v>
      </c>
      <c r="J468" s="143">
        <v>103.2</v>
      </c>
      <c r="K468" s="143">
        <v>105.6</v>
      </c>
      <c r="L468" s="143">
        <v>101.7</v>
      </c>
      <c r="M468" s="143">
        <v>111.8</v>
      </c>
      <c r="N468" s="143">
        <v>107.2</v>
      </c>
      <c r="O468" s="143">
        <v>106.9</v>
      </c>
      <c r="P468" s="143">
        <v>108.1</v>
      </c>
      <c r="Q468" s="143">
        <v>104.4</v>
      </c>
      <c r="R468" s="143">
        <v>113.3</v>
      </c>
      <c r="S468" s="143">
        <v>117.1</v>
      </c>
      <c r="T468" s="143">
        <v>116.7</v>
      </c>
      <c r="U468" s="143">
        <v>112.9</v>
      </c>
      <c r="V468" s="143">
        <v>112.2</v>
      </c>
      <c r="W468" s="143">
        <v>113.4</v>
      </c>
      <c r="X468" s="143">
        <v>113.1</v>
      </c>
      <c r="Y468" s="143">
        <v>112.9</v>
      </c>
      <c r="Z468" s="143">
        <v>120.4</v>
      </c>
      <c r="AA468" s="143">
        <v>117.9</v>
      </c>
      <c r="AB468" s="143">
        <v>118</v>
      </c>
      <c r="AC468" s="143">
        <v>118.2</v>
      </c>
      <c r="AD468" s="143">
        <v>113.5</v>
      </c>
      <c r="AE468" s="143">
        <v>116.7</v>
      </c>
      <c r="AF468" s="143">
        <v>116.5</v>
      </c>
      <c r="AG468" s="143">
        <v>114.3</v>
      </c>
      <c r="AH468" s="143">
        <v>116.8</v>
      </c>
      <c r="AI468" s="143">
        <v>114.4</v>
      </c>
      <c r="AJ468" s="143">
        <v>116.8</v>
      </c>
      <c r="AK468" s="143">
        <v>107.1</v>
      </c>
      <c r="AL468" s="143">
        <v>105</v>
      </c>
      <c r="AM468" s="143">
        <v>104.1</v>
      </c>
      <c r="AN468" s="143">
        <v>108.3</v>
      </c>
      <c r="AO468" s="143">
        <v>106.9</v>
      </c>
      <c r="AP468" s="143">
        <v>107.1</v>
      </c>
      <c r="AQ468" s="143">
        <v>105.8</v>
      </c>
      <c r="AR468" s="143">
        <v>118.5</v>
      </c>
      <c r="AS468" s="143">
        <v>107</v>
      </c>
      <c r="AT468" s="143">
        <v>110.3</v>
      </c>
      <c r="AU468" s="143">
        <v>97.5</v>
      </c>
      <c r="AV468" s="143">
        <v>112.5</v>
      </c>
      <c r="AW468" s="143">
        <v>112.5</v>
      </c>
      <c r="AX468" s="143">
        <v>112.5</v>
      </c>
      <c r="AY468" s="143">
        <v>103.2</v>
      </c>
      <c r="AZ468" s="143">
        <v>103.9</v>
      </c>
      <c r="BA468" s="143">
        <v>103.9</v>
      </c>
      <c r="BB468" s="143">
        <v>103.9</v>
      </c>
      <c r="BC468" s="143">
        <v>103.9</v>
      </c>
      <c r="BD468" s="143">
        <v>103.9</v>
      </c>
      <c r="BE468" s="143">
        <v>103.9</v>
      </c>
      <c r="BF468" s="143">
        <v>103.9</v>
      </c>
      <c r="BG468" s="143">
        <v>103.9</v>
      </c>
      <c r="BH468" s="143">
        <v>103.9</v>
      </c>
      <c r="BI468" s="143">
        <v>103.9</v>
      </c>
      <c r="BJ468" s="143">
        <v>103.9</v>
      </c>
      <c r="BK468" s="144">
        <v>103.9</v>
      </c>
      <c r="BL468" s="143">
        <v>103.9</v>
      </c>
      <c r="BM468" s="143">
        <v>104</v>
      </c>
      <c r="BN468" s="143">
        <v>106.8</v>
      </c>
      <c r="BO468" s="143">
        <v>109.3</v>
      </c>
      <c r="BP468" s="143">
        <v>109.3</v>
      </c>
      <c r="BQ468" s="143">
        <v>109.3</v>
      </c>
      <c r="BR468" s="145">
        <v>102</v>
      </c>
      <c r="BS468" s="145">
        <v>102</v>
      </c>
      <c r="BT468" s="145">
        <v>102.3</v>
      </c>
      <c r="BU468" s="145">
        <v>102.8</v>
      </c>
      <c r="BV468" s="145">
        <v>102.8</v>
      </c>
      <c r="BW468" s="145">
        <v>102.3</v>
      </c>
      <c r="BX468" s="145">
        <v>101.5</v>
      </c>
      <c r="BY468" s="145">
        <v>104.2</v>
      </c>
      <c r="BZ468" s="143">
        <v>103.7</v>
      </c>
      <c r="CA468" s="143">
        <v>103.2</v>
      </c>
      <c r="CB468" s="143">
        <v>103.2</v>
      </c>
      <c r="CC468" s="143">
        <v>103.2</v>
      </c>
      <c r="CD468" s="143">
        <v>103.7</v>
      </c>
      <c r="CE468" s="143">
        <v>105.4</v>
      </c>
      <c r="CF468" s="143">
        <v>105.4</v>
      </c>
      <c r="CG468" s="143">
        <v>105.4</v>
      </c>
      <c r="CH468" s="143">
        <v>105.4</v>
      </c>
      <c r="CI468" s="143">
        <v>105.4</v>
      </c>
      <c r="CJ468" s="146">
        <v>106.8</v>
      </c>
      <c r="CK468" s="146">
        <v>106.8</v>
      </c>
      <c r="CL468" s="146">
        <v>106.8</v>
      </c>
      <c r="CM468" s="147">
        <v>106.8</v>
      </c>
      <c r="CN468" s="147">
        <v>106.8</v>
      </c>
      <c r="CO468" s="147">
        <v>107.7</v>
      </c>
      <c r="CP468" s="148">
        <v>107.5</v>
      </c>
      <c r="CQ468" s="149">
        <v>107.5</v>
      </c>
      <c r="CR468" s="149">
        <v>107.5</v>
      </c>
      <c r="CS468" s="149">
        <v>107.5</v>
      </c>
      <c r="CT468" s="149">
        <v>107.5</v>
      </c>
      <c r="CU468" s="150">
        <v>107.5</v>
      </c>
      <c r="CV468" s="150">
        <v>107.5</v>
      </c>
      <c r="CW468" s="150">
        <v>100.8</v>
      </c>
      <c r="CX468" s="150">
        <v>100.8</v>
      </c>
      <c r="CY468" s="150">
        <v>104.5</v>
      </c>
      <c r="CZ468" s="150">
        <v>104.5</v>
      </c>
      <c r="DA468" s="150">
        <v>105.7</v>
      </c>
      <c r="DB468" s="151">
        <v>105.7</v>
      </c>
      <c r="DC468" s="151">
        <v>105.7</v>
      </c>
      <c r="DD468" s="151">
        <v>105.4</v>
      </c>
      <c r="DE468" s="151">
        <v>106.5</v>
      </c>
      <c r="DF468" s="151">
        <v>106.8</v>
      </c>
      <c r="DG468" s="151">
        <v>106.8</v>
      </c>
      <c r="DH468" s="151">
        <v>107.3</v>
      </c>
      <c r="DI468" s="151">
        <v>107.9</v>
      </c>
      <c r="DJ468" s="151">
        <v>107.3</v>
      </c>
      <c r="DK468" s="151">
        <v>106.9</v>
      </c>
      <c r="DL468" s="151">
        <v>106.9</v>
      </c>
      <c r="DM468" s="152">
        <v>106.9</v>
      </c>
      <c r="DN468" s="152">
        <v>106.9</v>
      </c>
      <c r="DO468" s="152">
        <v>106.9</v>
      </c>
      <c r="DP468" s="152">
        <v>106.9</v>
      </c>
      <c r="DQ468" s="152">
        <v>108.2</v>
      </c>
      <c r="DR468" s="152">
        <v>108.2</v>
      </c>
      <c r="DS468" s="152">
        <v>112.1</v>
      </c>
      <c r="DT468" s="152">
        <v>112.1</v>
      </c>
      <c r="DU468" s="152">
        <v>112.1</v>
      </c>
      <c r="DV468" s="152">
        <v>112.1</v>
      </c>
      <c r="DW468" s="152">
        <v>112.1</v>
      </c>
      <c r="DX468" s="152">
        <v>110.9</v>
      </c>
      <c r="DY468" s="152">
        <v>110.9</v>
      </c>
      <c r="DZ468" s="152">
        <v>110.9</v>
      </c>
      <c r="EA468" s="152">
        <v>110.9</v>
      </c>
      <c r="EB468" s="152">
        <v>123.7</v>
      </c>
      <c r="EC468" s="152">
        <v>123.7</v>
      </c>
      <c r="ED468" s="152">
        <v>123.7</v>
      </c>
      <c r="EE468" s="152">
        <v>123.7</v>
      </c>
      <c r="EF468" s="152">
        <v>124.6</v>
      </c>
      <c r="EG468" s="152">
        <v>124.6</v>
      </c>
      <c r="EH468" s="152">
        <v>126.8</v>
      </c>
      <c r="EI468" s="152">
        <v>131.9</v>
      </c>
      <c r="EJ468" s="152">
        <v>131.9</v>
      </c>
      <c r="EK468" s="152">
        <v>131.9</v>
      </c>
      <c r="EL468" s="152">
        <v>131.9</v>
      </c>
      <c r="EM468" s="152">
        <v>133.30000000000001</v>
      </c>
      <c r="EN468" s="152">
        <v>133.1</v>
      </c>
      <c r="EO468" s="152">
        <v>133.1</v>
      </c>
      <c r="EP468" s="152">
        <v>133.1</v>
      </c>
      <c r="EQ468" s="152">
        <v>133.1</v>
      </c>
      <c r="ER468" s="152">
        <v>133.1</v>
      </c>
      <c r="ES468" s="152">
        <v>134</v>
      </c>
      <c r="ET468" s="152">
        <v>134.9</v>
      </c>
      <c r="EU468" s="152">
        <v>134.9</v>
      </c>
      <c r="EV468" s="152">
        <v>134.9</v>
      </c>
      <c r="EW468" s="152">
        <v>134.9</v>
      </c>
    </row>
    <row r="469" spans="1:153">
      <c r="A469" s="141" t="s">
        <v>7972</v>
      </c>
      <c r="B469" s="141" t="s">
        <v>7973</v>
      </c>
      <c r="C469" s="142">
        <v>6.5199999999999998E-3</v>
      </c>
      <c r="D469" s="143">
        <v>99.7</v>
      </c>
      <c r="E469" s="143">
        <v>99.3</v>
      </c>
      <c r="F469" s="143">
        <v>99.3</v>
      </c>
      <c r="G469" s="143">
        <v>99.3</v>
      </c>
      <c r="H469" s="143">
        <v>100.2</v>
      </c>
      <c r="I469" s="143">
        <v>100.2</v>
      </c>
      <c r="J469" s="143">
        <v>100.6</v>
      </c>
      <c r="K469" s="143">
        <v>100.3</v>
      </c>
      <c r="L469" s="143">
        <v>100.3</v>
      </c>
      <c r="M469" s="143">
        <v>100.3</v>
      </c>
      <c r="N469" s="143">
        <v>100.3</v>
      </c>
      <c r="O469" s="143">
        <v>100.3</v>
      </c>
      <c r="P469" s="143">
        <v>101.5</v>
      </c>
      <c r="Q469" s="143">
        <v>101</v>
      </c>
      <c r="R469" s="143">
        <v>101</v>
      </c>
      <c r="S469" s="143">
        <v>101</v>
      </c>
      <c r="T469" s="143">
        <v>101</v>
      </c>
      <c r="U469" s="143">
        <v>101.6</v>
      </c>
      <c r="V469" s="143">
        <v>102.9</v>
      </c>
      <c r="W469" s="143">
        <v>102.9</v>
      </c>
      <c r="X469" s="143">
        <v>102.9</v>
      </c>
      <c r="Y469" s="143">
        <v>102.9</v>
      </c>
      <c r="Z469" s="143">
        <v>102.9</v>
      </c>
      <c r="AA469" s="143">
        <v>102.9</v>
      </c>
      <c r="AB469" s="143">
        <v>109.8</v>
      </c>
      <c r="AC469" s="143">
        <v>109.8</v>
      </c>
      <c r="AD469" s="143">
        <v>110.1</v>
      </c>
      <c r="AE469" s="143">
        <v>110.1</v>
      </c>
      <c r="AF469" s="143">
        <v>110.1</v>
      </c>
      <c r="AG469" s="143">
        <v>110.1</v>
      </c>
      <c r="AH469" s="143">
        <v>111.6</v>
      </c>
      <c r="AI469" s="143">
        <v>111.6</v>
      </c>
      <c r="AJ469" s="143">
        <v>111.6</v>
      </c>
      <c r="AK469" s="143">
        <v>111.6</v>
      </c>
      <c r="AL469" s="143">
        <v>111.6</v>
      </c>
      <c r="AM469" s="143">
        <v>110.8</v>
      </c>
      <c r="AN469" s="143">
        <v>110.8</v>
      </c>
      <c r="AO469" s="143">
        <v>110.5</v>
      </c>
      <c r="AP469" s="143">
        <v>110.1</v>
      </c>
      <c r="AQ469" s="143">
        <v>110</v>
      </c>
      <c r="AR469" s="143">
        <v>110</v>
      </c>
      <c r="AS469" s="143">
        <v>110.8</v>
      </c>
      <c r="AT469" s="143">
        <v>110.1</v>
      </c>
      <c r="AU469" s="143">
        <v>111.2</v>
      </c>
      <c r="AV469" s="143">
        <v>110.9</v>
      </c>
      <c r="AW469" s="143">
        <v>111.6</v>
      </c>
      <c r="AX469" s="143">
        <v>111.7</v>
      </c>
      <c r="AY469" s="143">
        <v>111.3</v>
      </c>
      <c r="AZ469" s="143">
        <v>111.2</v>
      </c>
      <c r="BA469" s="143">
        <v>111.2</v>
      </c>
      <c r="BB469" s="143">
        <v>111.6</v>
      </c>
      <c r="BC469" s="143">
        <v>110.2</v>
      </c>
      <c r="BD469" s="143">
        <v>110.8</v>
      </c>
      <c r="BE469" s="143">
        <v>111.8</v>
      </c>
      <c r="BF469" s="143">
        <v>111.8</v>
      </c>
      <c r="BG469" s="143">
        <v>111.4</v>
      </c>
      <c r="BH469" s="143">
        <v>109.1</v>
      </c>
      <c r="BI469" s="143">
        <v>109.4</v>
      </c>
      <c r="BJ469" s="143">
        <v>110.7</v>
      </c>
      <c r="BK469" s="144">
        <v>110.4</v>
      </c>
      <c r="BL469" s="143">
        <v>111.1</v>
      </c>
      <c r="BM469" s="143">
        <v>112.3</v>
      </c>
      <c r="BN469" s="143">
        <v>114.1</v>
      </c>
      <c r="BO469" s="143">
        <v>113.4</v>
      </c>
      <c r="BP469" s="143">
        <v>113.5</v>
      </c>
      <c r="BQ469" s="143">
        <v>112.7</v>
      </c>
      <c r="BR469" s="145">
        <v>111.7</v>
      </c>
      <c r="BS469" s="145">
        <v>117.6</v>
      </c>
      <c r="BT469" s="145">
        <v>118.5</v>
      </c>
      <c r="BU469" s="145">
        <v>119</v>
      </c>
      <c r="BV469" s="145">
        <v>118.6</v>
      </c>
      <c r="BW469" s="145">
        <v>118.6</v>
      </c>
      <c r="BX469" s="145">
        <v>119.1</v>
      </c>
      <c r="BY469" s="145">
        <v>123.6</v>
      </c>
      <c r="BZ469" s="143">
        <v>123.2</v>
      </c>
      <c r="CA469" s="143">
        <v>124.6</v>
      </c>
      <c r="CB469" s="143">
        <v>123.8</v>
      </c>
      <c r="CC469" s="143">
        <v>125.1</v>
      </c>
      <c r="CD469" s="143">
        <v>126</v>
      </c>
      <c r="CE469" s="143">
        <v>126.1</v>
      </c>
      <c r="CF469" s="143">
        <v>126.2</v>
      </c>
      <c r="CG469" s="143">
        <v>126.4</v>
      </c>
      <c r="CH469" s="143">
        <v>125.9</v>
      </c>
      <c r="CI469" s="143">
        <v>125.4</v>
      </c>
      <c r="CJ469" s="146">
        <v>122.9</v>
      </c>
      <c r="CK469" s="146">
        <v>122.7</v>
      </c>
      <c r="CL469" s="146">
        <v>122.9</v>
      </c>
      <c r="CM469" s="147">
        <v>123.7</v>
      </c>
      <c r="CN469" s="147">
        <v>125.3</v>
      </c>
      <c r="CO469" s="147">
        <v>126.1</v>
      </c>
      <c r="CP469" s="148">
        <v>127.8</v>
      </c>
      <c r="CQ469" s="149">
        <v>128</v>
      </c>
      <c r="CR469" s="149">
        <v>129</v>
      </c>
      <c r="CS469" s="149">
        <v>128.6</v>
      </c>
      <c r="CT469" s="149">
        <v>128.80000000000001</v>
      </c>
      <c r="CU469" s="150">
        <v>128.80000000000001</v>
      </c>
      <c r="CV469" s="150">
        <v>128.80000000000001</v>
      </c>
      <c r="CW469" s="150">
        <v>130.69999999999999</v>
      </c>
      <c r="CX469" s="150">
        <v>128.4</v>
      </c>
      <c r="CY469" s="150">
        <v>129.4</v>
      </c>
      <c r="CZ469" s="150">
        <v>129</v>
      </c>
      <c r="DA469" s="150">
        <v>129.30000000000001</v>
      </c>
      <c r="DB469" s="151">
        <v>130.30000000000001</v>
      </c>
      <c r="DC469" s="151">
        <v>131.9</v>
      </c>
      <c r="DD469" s="151">
        <v>132.5</v>
      </c>
      <c r="DE469" s="151">
        <v>127.9</v>
      </c>
      <c r="DF469" s="151">
        <v>127.9</v>
      </c>
      <c r="DG469" s="151">
        <v>125.3</v>
      </c>
      <c r="DH469" s="151">
        <v>126</v>
      </c>
      <c r="DI469" s="151">
        <v>126.5</v>
      </c>
      <c r="DJ469" s="151">
        <v>126.9</v>
      </c>
      <c r="DK469" s="151">
        <v>125.8</v>
      </c>
      <c r="DL469" s="151">
        <v>119</v>
      </c>
      <c r="DM469" s="152">
        <v>119</v>
      </c>
      <c r="DN469" s="152">
        <v>120.1</v>
      </c>
      <c r="DO469" s="152">
        <v>121.3</v>
      </c>
      <c r="DP469" s="152">
        <v>124.7</v>
      </c>
      <c r="DQ469" s="152">
        <v>125.2</v>
      </c>
      <c r="DR469" s="152">
        <v>125.9</v>
      </c>
      <c r="DS469" s="152">
        <v>125.2</v>
      </c>
      <c r="DT469" s="152">
        <v>132.5</v>
      </c>
      <c r="DU469" s="152">
        <v>137.1</v>
      </c>
      <c r="DV469" s="152">
        <v>144.30000000000001</v>
      </c>
      <c r="DW469" s="152">
        <v>142.5</v>
      </c>
      <c r="DX469" s="152">
        <v>142.1</v>
      </c>
      <c r="DY469" s="152">
        <v>141.4</v>
      </c>
      <c r="DZ469" s="152">
        <v>142.4</v>
      </c>
      <c r="EA469" s="152">
        <v>144.80000000000001</v>
      </c>
      <c r="EB469" s="152">
        <v>146.9</v>
      </c>
      <c r="EC469" s="152">
        <v>149</v>
      </c>
      <c r="ED469" s="152">
        <v>148.5</v>
      </c>
      <c r="EE469" s="152">
        <v>153.69999999999999</v>
      </c>
      <c r="EF469" s="152">
        <v>153.19999999999999</v>
      </c>
      <c r="EG469" s="152">
        <v>153.80000000000001</v>
      </c>
      <c r="EH469" s="152">
        <v>151</v>
      </c>
      <c r="EI469" s="152">
        <v>150.1</v>
      </c>
      <c r="EJ469" s="152">
        <v>148.80000000000001</v>
      </c>
      <c r="EK469" s="152">
        <v>148.6</v>
      </c>
      <c r="EL469" s="152">
        <v>149.9</v>
      </c>
      <c r="EM469" s="152">
        <v>150.5</v>
      </c>
      <c r="EN469" s="152">
        <v>151</v>
      </c>
      <c r="EO469" s="152">
        <v>150.9</v>
      </c>
      <c r="EP469" s="152">
        <v>149.19999999999999</v>
      </c>
      <c r="EQ469" s="152">
        <v>147.6</v>
      </c>
      <c r="ER469" s="152">
        <v>148.9</v>
      </c>
      <c r="ES469" s="152">
        <v>149.5</v>
      </c>
      <c r="ET469" s="152">
        <v>148.80000000000001</v>
      </c>
      <c r="EU469" s="152">
        <v>149.69999999999999</v>
      </c>
      <c r="EV469" s="152">
        <v>150.30000000000001</v>
      </c>
      <c r="EW469" s="152">
        <v>149.19999999999999</v>
      </c>
    </row>
    <row r="470" spans="1:153">
      <c r="A470" s="141" t="s">
        <v>7974</v>
      </c>
      <c r="B470" s="141" t="s">
        <v>7975</v>
      </c>
      <c r="C470" s="142">
        <v>7.553E-2</v>
      </c>
      <c r="D470" s="143">
        <v>104.1</v>
      </c>
      <c r="E470" s="143">
        <v>103.7</v>
      </c>
      <c r="F470" s="143">
        <v>102.9</v>
      </c>
      <c r="G470" s="143">
        <v>102.2</v>
      </c>
      <c r="H470" s="143">
        <v>104.1</v>
      </c>
      <c r="I470" s="143">
        <v>103</v>
      </c>
      <c r="J470" s="143">
        <v>106.3</v>
      </c>
      <c r="K470" s="143">
        <v>107.8</v>
      </c>
      <c r="L470" s="143">
        <v>101.2</v>
      </c>
      <c r="M470" s="143">
        <v>107.9</v>
      </c>
      <c r="N470" s="143">
        <v>108.6</v>
      </c>
      <c r="O470" s="143">
        <v>104.2</v>
      </c>
      <c r="P470" s="143">
        <v>111.6</v>
      </c>
      <c r="Q470" s="143">
        <v>115.5</v>
      </c>
      <c r="R470" s="143">
        <v>115.9</v>
      </c>
      <c r="S470" s="143">
        <v>116.5</v>
      </c>
      <c r="T470" s="143">
        <v>118</v>
      </c>
      <c r="U470" s="143">
        <v>121.7</v>
      </c>
      <c r="V470" s="143">
        <v>123.7</v>
      </c>
      <c r="W470" s="143">
        <v>120</v>
      </c>
      <c r="X470" s="143">
        <v>117.8</v>
      </c>
      <c r="Y470" s="143">
        <v>120.2</v>
      </c>
      <c r="Z470" s="143">
        <v>119.1</v>
      </c>
      <c r="AA470" s="143">
        <v>119.3</v>
      </c>
      <c r="AB470" s="143">
        <v>119.9</v>
      </c>
      <c r="AC470" s="143">
        <v>119.1</v>
      </c>
      <c r="AD470" s="143">
        <v>122.5</v>
      </c>
      <c r="AE470" s="143">
        <v>123.5</v>
      </c>
      <c r="AF470" s="143">
        <v>119.1</v>
      </c>
      <c r="AG470" s="143">
        <v>122.2</v>
      </c>
      <c r="AH470" s="143">
        <v>122.1</v>
      </c>
      <c r="AI470" s="143">
        <v>120</v>
      </c>
      <c r="AJ470" s="143">
        <v>119.7</v>
      </c>
      <c r="AK470" s="143">
        <v>118.9</v>
      </c>
      <c r="AL470" s="143">
        <v>122</v>
      </c>
      <c r="AM470" s="143">
        <v>118.4</v>
      </c>
      <c r="AN470" s="143">
        <v>128.80000000000001</v>
      </c>
      <c r="AO470" s="143">
        <v>129.30000000000001</v>
      </c>
      <c r="AP470" s="143">
        <v>128.5</v>
      </c>
      <c r="AQ470" s="143">
        <v>127.8</v>
      </c>
      <c r="AR470" s="143">
        <v>127.9</v>
      </c>
      <c r="AS470" s="143">
        <v>127.7</v>
      </c>
      <c r="AT470" s="143">
        <v>131</v>
      </c>
      <c r="AU470" s="143">
        <v>127.1</v>
      </c>
      <c r="AV470" s="143">
        <v>121.6</v>
      </c>
      <c r="AW470" s="143">
        <v>127.6</v>
      </c>
      <c r="AX470" s="143">
        <v>127.3</v>
      </c>
      <c r="AY470" s="143">
        <v>129.19999999999999</v>
      </c>
      <c r="AZ470" s="143">
        <v>128.1</v>
      </c>
      <c r="BA470" s="143">
        <v>128.19999999999999</v>
      </c>
      <c r="BB470" s="143">
        <v>127.5</v>
      </c>
      <c r="BC470" s="143">
        <v>128.30000000000001</v>
      </c>
      <c r="BD470" s="143">
        <v>122.7</v>
      </c>
      <c r="BE470" s="143">
        <v>124.9</v>
      </c>
      <c r="BF470" s="143">
        <v>122.3</v>
      </c>
      <c r="BG470" s="143">
        <v>121.6</v>
      </c>
      <c r="BH470" s="143">
        <v>126.7</v>
      </c>
      <c r="BI470" s="143">
        <v>126.1</v>
      </c>
      <c r="BJ470" s="143">
        <v>127</v>
      </c>
      <c r="BK470" s="144">
        <v>125</v>
      </c>
      <c r="BL470" s="143">
        <v>126</v>
      </c>
      <c r="BM470" s="143">
        <v>129.30000000000001</v>
      </c>
      <c r="BN470" s="143">
        <v>129</v>
      </c>
      <c r="BO470" s="143">
        <v>134.80000000000001</v>
      </c>
      <c r="BP470" s="143">
        <v>135.80000000000001</v>
      </c>
      <c r="BQ470" s="143">
        <v>136.9</v>
      </c>
      <c r="BR470" s="145">
        <v>139.1</v>
      </c>
      <c r="BS470" s="145">
        <v>142.5</v>
      </c>
      <c r="BT470" s="145">
        <v>141.1</v>
      </c>
      <c r="BU470" s="145">
        <v>140.80000000000001</v>
      </c>
      <c r="BV470" s="145">
        <v>142.1</v>
      </c>
      <c r="BW470" s="145">
        <v>143.1</v>
      </c>
      <c r="BX470" s="145">
        <v>143.4</v>
      </c>
      <c r="BY470" s="145">
        <v>142.5</v>
      </c>
      <c r="BZ470" s="143">
        <v>141</v>
      </c>
      <c r="CA470" s="143">
        <v>144.4</v>
      </c>
      <c r="CB470" s="143">
        <v>144.30000000000001</v>
      </c>
      <c r="CC470" s="143">
        <v>144.6</v>
      </c>
      <c r="CD470" s="143">
        <v>146.19999999999999</v>
      </c>
      <c r="CE470" s="143">
        <v>145.5</v>
      </c>
      <c r="CF470" s="143">
        <v>144.5</v>
      </c>
      <c r="CG470" s="143">
        <v>147.80000000000001</v>
      </c>
      <c r="CH470" s="143">
        <v>146.4</v>
      </c>
      <c r="CI470" s="143">
        <v>144.5</v>
      </c>
      <c r="CJ470" s="146">
        <v>144.9</v>
      </c>
      <c r="CK470" s="146">
        <v>144.9</v>
      </c>
      <c r="CL470" s="146">
        <v>143.5</v>
      </c>
      <c r="CM470" s="147">
        <v>146.1</v>
      </c>
      <c r="CN470" s="147">
        <v>140.9</v>
      </c>
      <c r="CO470" s="147">
        <v>140.9</v>
      </c>
      <c r="CP470" s="148">
        <v>141</v>
      </c>
      <c r="CQ470" s="149">
        <v>144.1</v>
      </c>
      <c r="CR470" s="149">
        <v>144.1</v>
      </c>
      <c r="CS470" s="149">
        <v>144.30000000000001</v>
      </c>
      <c r="CT470" s="149">
        <v>143.4</v>
      </c>
      <c r="CU470" s="150">
        <v>143.80000000000001</v>
      </c>
      <c r="CV470" s="150">
        <v>147.9</v>
      </c>
      <c r="CW470" s="150">
        <v>146.5</v>
      </c>
      <c r="CX470" s="150">
        <v>149.69999999999999</v>
      </c>
      <c r="CY470" s="150">
        <v>150.80000000000001</v>
      </c>
      <c r="CZ470" s="150">
        <v>149.1</v>
      </c>
      <c r="DA470" s="150">
        <v>151.19999999999999</v>
      </c>
      <c r="DB470" s="151">
        <v>151.30000000000001</v>
      </c>
      <c r="DC470" s="151">
        <v>150.9</v>
      </c>
      <c r="DD470" s="151">
        <v>152.5</v>
      </c>
      <c r="DE470" s="151">
        <v>153.19999999999999</v>
      </c>
      <c r="DF470" s="151">
        <v>151.80000000000001</v>
      </c>
      <c r="DG470" s="151">
        <v>153.69999999999999</v>
      </c>
      <c r="DH470" s="151">
        <v>154.6</v>
      </c>
      <c r="DI470" s="151">
        <v>157.30000000000001</v>
      </c>
      <c r="DJ470" s="151">
        <v>155.19999999999999</v>
      </c>
      <c r="DK470" s="151">
        <v>158.30000000000001</v>
      </c>
      <c r="DL470" s="151">
        <v>152.30000000000001</v>
      </c>
      <c r="DM470" s="152">
        <v>159.1</v>
      </c>
      <c r="DN470" s="152">
        <v>163.4</v>
      </c>
      <c r="DO470" s="152">
        <v>161.6</v>
      </c>
      <c r="DP470" s="152">
        <v>164.3</v>
      </c>
      <c r="DQ470" s="152">
        <v>162.19999999999999</v>
      </c>
      <c r="DR470" s="152">
        <v>165.5</v>
      </c>
      <c r="DS470" s="152">
        <v>165.9</v>
      </c>
      <c r="DT470" s="152">
        <v>167.5</v>
      </c>
      <c r="DU470" s="152">
        <v>168.2</v>
      </c>
      <c r="DV470" s="152">
        <v>166.5</v>
      </c>
      <c r="DW470" s="152">
        <v>167.7</v>
      </c>
      <c r="DX470" s="152">
        <v>165.3</v>
      </c>
      <c r="DY470" s="152">
        <v>160.9</v>
      </c>
      <c r="DZ470" s="152">
        <v>159.1</v>
      </c>
      <c r="EA470" s="152">
        <v>163.5</v>
      </c>
      <c r="EB470" s="152">
        <v>165</v>
      </c>
      <c r="EC470" s="152">
        <v>167.3</v>
      </c>
      <c r="ED470" s="152">
        <v>162.9</v>
      </c>
      <c r="EE470" s="152">
        <v>157.69999999999999</v>
      </c>
      <c r="EF470" s="152">
        <v>162.69999999999999</v>
      </c>
      <c r="EG470" s="152">
        <v>161.5</v>
      </c>
      <c r="EH470" s="152">
        <v>158.6</v>
      </c>
      <c r="EI470" s="152">
        <v>160.6</v>
      </c>
      <c r="EJ470" s="152">
        <v>158.80000000000001</v>
      </c>
      <c r="EK470" s="152">
        <v>161.80000000000001</v>
      </c>
      <c r="EL470" s="152">
        <v>158.6</v>
      </c>
      <c r="EM470" s="152">
        <v>155.19999999999999</v>
      </c>
      <c r="EN470" s="152">
        <v>157</v>
      </c>
      <c r="EO470" s="152">
        <v>159.6</v>
      </c>
      <c r="EP470" s="152">
        <v>158.69999999999999</v>
      </c>
      <c r="EQ470" s="152">
        <v>160.6</v>
      </c>
      <c r="ER470" s="152">
        <v>160.19999999999999</v>
      </c>
      <c r="ES470" s="152">
        <v>160</v>
      </c>
      <c r="ET470" s="152">
        <v>159.30000000000001</v>
      </c>
      <c r="EU470" s="152">
        <v>159.1</v>
      </c>
      <c r="EV470" s="152">
        <v>156.9</v>
      </c>
      <c r="EW470" s="152">
        <v>157.69999999999999</v>
      </c>
    </row>
    <row r="471" spans="1:153">
      <c r="A471" s="141" t="s">
        <v>7976</v>
      </c>
      <c r="B471" s="141" t="s">
        <v>7977</v>
      </c>
      <c r="C471" s="142">
        <v>1.6150000000000001E-2</v>
      </c>
      <c r="D471" s="143">
        <v>100</v>
      </c>
      <c r="E471" s="143">
        <v>100</v>
      </c>
      <c r="F471" s="143">
        <v>100</v>
      </c>
      <c r="G471" s="143">
        <v>100</v>
      </c>
      <c r="H471" s="143">
        <v>100</v>
      </c>
      <c r="I471" s="143">
        <v>100</v>
      </c>
      <c r="J471" s="143">
        <v>100</v>
      </c>
      <c r="K471" s="143">
        <v>100</v>
      </c>
      <c r="L471" s="143">
        <v>100</v>
      </c>
      <c r="M471" s="143">
        <v>100</v>
      </c>
      <c r="N471" s="143">
        <v>100</v>
      </c>
      <c r="O471" s="143">
        <v>105.5</v>
      </c>
      <c r="P471" s="143">
        <v>105.5</v>
      </c>
      <c r="Q471" s="143">
        <v>105.5</v>
      </c>
      <c r="R471" s="143">
        <v>105.5</v>
      </c>
      <c r="S471" s="143">
        <v>105.5</v>
      </c>
      <c r="T471" s="143">
        <v>105.5</v>
      </c>
      <c r="U471" s="143">
        <v>105.5</v>
      </c>
      <c r="V471" s="143">
        <v>105.5</v>
      </c>
      <c r="W471" s="143">
        <v>105.5</v>
      </c>
      <c r="X471" s="143">
        <v>105.5</v>
      </c>
      <c r="Y471" s="143">
        <v>105.5</v>
      </c>
      <c r="Z471" s="143">
        <v>105.5</v>
      </c>
      <c r="AA471" s="143">
        <v>105.5</v>
      </c>
      <c r="AB471" s="143">
        <v>105.5</v>
      </c>
      <c r="AC471" s="143">
        <v>105.5</v>
      </c>
      <c r="AD471" s="143">
        <v>107.6</v>
      </c>
      <c r="AE471" s="143">
        <v>107.6</v>
      </c>
      <c r="AF471" s="143">
        <v>107.6</v>
      </c>
      <c r="AG471" s="143">
        <v>107.6</v>
      </c>
      <c r="AH471" s="143">
        <v>110.6</v>
      </c>
      <c r="AI471" s="143">
        <v>110.6</v>
      </c>
      <c r="AJ471" s="143">
        <v>110.6</v>
      </c>
      <c r="AK471" s="143">
        <v>110.6</v>
      </c>
      <c r="AL471" s="143">
        <v>110.6</v>
      </c>
      <c r="AM471" s="143">
        <v>110.6</v>
      </c>
      <c r="AN471" s="143">
        <v>111.9</v>
      </c>
      <c r="AO471" s="143">
        <v>111.9</v>
      </c>
      <c r="AP471" s="143">
        <v>111.9</v>
      </c>
      <c r="AQ471" s="143">
        <v>113.7</v>
      </c>
      <c r="AR471" s="143">
        <v>111.9</v>
      </c>
      <c r="AS471" s="143">
        <v>111.9</v>
      </c>
      <c r="AT471" s="143">
        <v>111.9</v>
      </c>
      <c r="AU471" s="143">
        <v>111.9</v>
      </c>
      <c r="AV471" s="143">
        <v>111.9</v>
      </c>
      <c r="AW471" s="143">
        <v>111.9</v>
      </c>
      <c r="AX471" s="143">
        <v>111.9</v>
      </c>
      <c r="AY471" s="143">
        <v>111.9</v>
      </c>
      <c r="AZ471" s="143">
        <v>112.5</v>
      </c>
      <c r="BA471" s="143">
        <v>112.5</v>
      </c>
      <c r="BB471" s="143">
        <v>112.5</v>
      </c>
      <c r="BC471" s="143">
        <v>112.5</v>
      </c>
      <c r="BD471" s="143">
        <v>112.5</v>
      </c>
      <c r="BE471" s="143">
        <v>112.5</v>
      </c>
      <c r="BF471" s="143">
        <v>112.5</v>
      </c>
      <c r="BG471" s="143">
        <v>114.3</v>
      </c>
      <c r="BH471" s="143">
        <v>117.4</v>
      </c>
      <c r="BI471" s="143">
        <v>117.4</v>
      </c>
      <c r="BJ471" s="143">
        <v>117.4</v>
      </c>
      <c r="BK471" s="144">
        <v>117.4</v>
      </c>
      <c r="BL471" s="143">
        <v>117.4</v>
      </c>
      <c r="BM471" s="143">
        <v>117.4</v>
      </c>
      <c r="BN471" s="143">
        <v>117.4</v>
      </c>
      <c r="BO471" s="143">
        <v>105.3</v>
      </c>
      <c r="BP471" s="143">
        <v>104.7</v>
      </c>
      <c r="BQ471" s="143">
        <v>102.5</v>
      </c>
      <c r="BR471" s="145">
        <v>102.5</v>
      </c>
      <c r="BS471" s="145">
        <v>102.5</v>
      </c>
      <c r="BT471" s="145">
        <v>102.5</v>
      </c>
      <c r="BU471" s="145">
        <v>102.5</v>
      </c>
      <c r="BV471" s="145">
        <v>104.5</v>
      </c>
      <c r="BW471" s="145">
        <v>104.5</v>
      </c>
      <c r="BX471" s="145">
        <v>104.5</v>
      </c>
      <c r="BY471" s="145">
        <v>104.5</v>
      </c>
      <c r="BZ471" s="143">
        <v>104.5</v>
      </c>
      <c r="CA471" s="143">
        <v>104.5</v>
      </c>
      <c r="CB471" s="143">
        <v>101.3</v>
      </c>
      <c r="CC471" s="143">
        <v>101.3</v>
      </c>
      <c r="CD471" s="143">
        <v>101.3</v>
      </c>
      <c r="CE471" s="143">
        <v>104</v>
      </c>
      <c r="CF471" s="143">
        <v>104</v>
      </c>
      <c r="CG471" s="143">
        <v>104</v>
      </c>
      <c r="CH471" s="143">
        <v>104</v>
      </c>
      <c r="CI471" s="143">
        <v>104</v>
      </c>
      <c r="CJ471" s="146">
        <v>104</v>
      </c>
      <c r="CK471" s="146">
        <v>104</v>
      </c>
      <c r="CL471" s="146">
        <v>104</v>
      </c>
      <c r="CM471" s="147">
        <v>101.3</v>
      </c>
      <c r="CN471" s="147">
        <v>101.3</v>
      </c>
      <c r="CO471" s="147">
        <v>101.3</v>
      </c>
      <c r="CP471" s="148">
        <v>101.3</v>
      </c>
      <c r="CQ471" s="149">
        <v>101.3</v>
      </c>
      <c r="CR471" s="149">
        <v>101.3</v>
      </c>
      <c r="CS471" s="149">
        <v>101.3</v>
      </c>
      <c r="CT471" s="149">
        <v>101.3</v>
      </c>
      <c r="CU471" s="150">
        <v>101.3</v>
      </c>
      <c r="CV471" s="150">
        <v>101.3</v>
      </c>
      <c r="CW471" s="150">
        <v>101.3</v>
      </c>
      <c r="CX471" s="150">
        <v>101.3</v>
      </c>
      <c r="CY471" s="150">
        <v>101.3</v>
      </c>
      <c r="CZ471" s="150">
        <v>101.3</v>
      </c>
      <c r="DA471" s="150">
        <v>101.3</v>
      </c>
      <c r="DB471" s="151">
        <v>101.3</v>
      </c>
      <c r="DC471" s="151">
        <v>99.5</v>
      </c>
      <c r="DD471" s="151">
        <v>99.5</v>
      </c>
      <c r="DE471" s="151">
        <v>99.5</v>
      </c>
      <c r="DF471" s="151">
        <v>100.6</v>
      </c>
      <c r="DG471" s="151">
        <v>102.1</v>
      </c>
      <c r="DH471" s="151">
        <v>102.1</v>
      </c>
      <c r="DI471" s="151">
        <v>107.2</v>
      </c>
      <c r="DJ471" s="151">
        <v>107.2</v>
      </c>
      <c r="DK471" s="151">
        <v>107.2</v>
      </c>
      <c r="DL471" s="151">
        <v>107.3</v>
      </c>
      <c r="DM471" s="152">
        <v>107.3</v>
      </c>
      <c r="DN471" s="152">
        <v>108.3</v>
      </c>
      <c r="DO471" s="152">
        <v>108.3</v>
      </c>
      <c r="DP471" s="152">
        <v>108.3</v>
      </c>
      <c r="DQ471" s="152">
        <v>109.5</v>
      </c>
      <c r="DR471" s="152">
        <v>110.5</v>
      </c>
      <c r="DS471" s="152">
        <v>110.5</v>
      </c>
      <c r="DT471" s="152">
        <v>110.5</v>
      </c>
      <c r="DU471" s="152">
        <v>110.5</v>
      </c>
      <c r="DV471" s="152">
        <v>110.7</v>
      </c>
      <c r="DW471" s="152">
        <v>110.7</v>
      </c>
      <c r="DX471" s="152">
        <v>110.7</v>
      </c>
      <c r="DY471" s="152">
        <v>115</v>
      </c>
      <c r="DZ471" s="152">
        <v>115</v>
      </c>
      <c r="EA471" s="152">
        <v>115</v>
      </c>
      <c r="EB471" s="152">
        <v>115</v>
      </c>
      <c r="EC471" s="152">
        <v>115</v>
      </c>
      <c r="ED471" s="152">
        <v>115</v>
      </c>
      <c r="EE471" s="152">
        <v>115</v>
      </c>
      <c r="EF471" s="152">
        <v>115</v>
      </c>
      <c r="EG471" s="152">
        <v>115</v>
      </c>
      <c r="EH471" s="152">
        <v>114.7</v>
      </c>
      <c r="EI471" s="152">
        <v>114.7</v>
      </c>
      <c r="EJ471" s="152">
        <v>114.7</v>
      </c>
      <c r="EK471" s="152">
        <v>114.7</v>
      </c>
      <c r="EL471" s="152">
        <v>114.7</v>
      </c>
      <c r="EM471" s="152">
        <v>114.7</v>
      </c>
      <c r="EN471" s="152">
        <v>114.7</v>
      </c>
      <c r="EO471" s="152">
        <v>114.7</v>
      </c>
      <c r="EP471" s="152">
        <v>114.7</v>
      </c>
      <c r="EQ471" s="152">
        <v>114.7</v>
      </c>
      <c r="ER471" s="152">
        <v>114.7</v>
      </c>
      <c r="ES471" s="152">
        <v>114.7</v>
      </c>
      <c r="ET471" s="152">
        <v>114.7</v>
      </c>
      <c r="EU471" s="152">
        <v>114.7</v>
      </c>
      <c r="EV471" s="152">
        <v>114.7</v>
      </c>
      <c r="EW471" s="152">
        <v>114.7</v>
      </c>
    </row>
    <row r="472" spans="1:153">
      <c r="A472" s="141" t="s">
        <v>7978</v>
      </c>
      <c r="B472" s="141" t="s">
        <v>7979</v>
      </c>
      <c r="C472" s="142">
        <v>6.0409999999999998E-2</v>
      </c>
      <c r="D472" s="143">
        <v>103.4</v>
      </c>
      <c r="E472" s="143">
        <v>104.8</v>
      </c>
      <c r="F472" s="143">
        <v>105.6</v>
      </c>
      <c r="G472" s="143">
        <v>103.8</v>
      </c>
      <c r="H472" s="143">
        <v>104.9</v>
      </c>
      <c r="I472" s="143">
        <v>106.8</v>
      </c>
      <c r="J472" s="143">
        <v>107.8</v>
      </c>
      <c r="K472" s="143">
        <v>107</v>
      </c>
      <c r="L472" s="143">
        <v>106.9</v>
      </c>
      <c r="M472" s="143">
        <v>108.1</v>
      </c>
      <c r="N472" s="143">
        <v>108.3</v>
      </c>
      <c r="O472" s="143">
        <v>108.3</v>
      </c>
      <c r="P472" s="143">
        <v>108.1</v>
      </c>
      <c r="Q472" s="143">
        <v>108.1</v>
      </c>
      <c r="R472" s="143">
        <v>108.4</v>
      </c>
      <c r="S472" s="143">
        <v>111</v>
      </c>
      <c r="T472" s="143">
        <v>112.1</v>
      </c>
      <c r="U472" s="143">
        <v>113.5</v>
      </c>
      <c r="V472" s="143">
        <v>113.8</v>
      </c>
      <c r="W472" s="143">
        <v>113.5</v>
      </c>
      <c r="X472" s="143">
        <v>113.1</v>
      </c>
      <c r="Y472" s="143">
        <v>115.3</v>
      </c>
      <c r="Z472" s="143">
        <v>115</v>
      </c>
      <c r="AA472" s="143">
        <v>116.2</v>
      </c>
      <c r="AB472" s="143">
        <v>117.5</v>
      </c>
      <c r="AC472" s="143">
        <v>118.6</v>
      </c>
      <c r="AD472" s="143">
        <v>118.3</v>
      </c>
      <c r="AE472" s="143">
        <v>117.7</v>
      </c>
      <c r="AF472" s="143">
        <v>117.7</v>
      </c>
      <c r="AG472" s="143">
        <v>118.5</v>
      </c>
      <c r="AH472" s="143">
        <v>118.8</v>
      </c>
      <c r="AI472" s="143">
        <v>118.7</v>
      </c>
      <c r="AJ472" s="143">
        <v>118.8</v>
      </c>
      <c r="AK472" s="143">
        <v>118.7</v>
      </c>
      <c r="AL472" s="143">
        <v>118.8</v>
      </c>
      <c r="AM472" s="143">
        <v>120.1</v>
      </c>
      <c r="AN472" s="143">
        <v>120.5</v>
      </c>
      <c r="AO472" s="143">
        <v>121.6</v>
      </c>
      <c r="AP472" s="143">
        <v>121.4</v>
      </c>
      <c r="AQ472" s="143">
        <v>120.9</v>
      </c>
      <c r="AR472" s="143">
        <v>124.9</v>
      </c>
      <c r="AS472" s="143">
        <v>121.8</v>
      </c>
      <c r="AT472" s="143">
        <v>121.8</v>
      </c>
      <c r="AU472" s="143">
        <v>121.8</v>
      </c>
      <c r="AV472" s="143">
        <v>121.8</v>
      </c>
      <c r="AW472" s="143">
        <v>125.9</v>
      </c>
      <c r="AX472" s="143">
        <v>107.9</v>
      </c>
      <c r="AY472" s="143">
        <v>109</v>
      </c>
      <c r="AZ472" s="143">
        <v>107.1</v>
      </c>
      <c r="BA472" s="143">
        <v>107.7</v>
      </c>
      <c r="BB472" s="143">
        <v>120.1</v>
      </c>
      <c r="BC472" s="143">
        <v>119.6</v>
      </c>
      <c r="BD472" s="143">
        <v>120.5</v>
      </c>
      <c r="BE472" s="143">
        <v>107.7</v>
      </c>
      <c r="BF472" s="143">
        <v>107.7</v>
      </c>
      <c r="BG472" s="143">
        <v>107.8</v>
      </c>
      <c r="BH472" s="143">
        <v>107.9</v>
      </c>
      <c r="BI472" s="143">
        <v>108.4</v>
      </c>
      <c r="BJ472" s="143">
        <v>104.1</v>
      </c>
      <c r="BK472" s="144">
        <v>104.3</v>
      </c>
      <c r="BL472" s="143">
        <v>105.3</v>
      </c>
      <c r="BM472" s="143">
        <v>106.1</v>
      </c>
      <c r="BN472" s="143">
        <v>106.1</v>
      </c>
      <c r="BO472" s="143">
        <v>102.7</v>
      </c>
      <c r="BP472" s="143">
        <v>99.4</v>
      </c>
      <c r="BQ472" s="143">
        <v>99.4</v>
      </c>
      <c r="BR472" s="145">
        <v>99.4</v>
      </c>
      <c r="BS472" s="145">
        <v>99.8</v>
      </c>
      <c r="BT472" s="145">
        <v>99.2</v>
      </c>
      <c r="BU472" s="145">
        <v>89.9</v>
      </c>
      <c r="BV472" s="145">
        <v>89.9</v>
      </c>
      <c r="BW472" s="145">
        <v>91.5</v>
      </c>
      <c r="BX472" s="145">
        <v>91.5</v>
      </c>
      <c r="BY472" s="145">
        <v>92.5</v>
      </c>
      <c r="BZ472" s="143">
        <v>92.4</v>
      </c>
      <c r="CA472" s="143">
        <v>92.4</v>
      </c>
      <c r="CB472" s="143">
        <v>93.8</v>
      </c>
      <c r="CC472" s="143">
        <v>94</v>
      </c>
      <c r="CD472" s="143">
        <v>94.2</v>
      </c>
      <c r="CE472" s="143">
        <v>91.6</v>
      </c>
      <c r="CF472" s="143">
        <v>91.6</v>
      </c>
      <c r="CG472" s="143">
        <v>95.7</v>
      </c>
      <c r="CH472" s="143">
        <v>93.4</v>
      </c>
      <c r="CI472" s="143">
        <v>96.7</v>
      </c>
      <c r="CJ472" s="146">
        <v>94.2</v>
      </c>
      <c r="CK472" s="146">
        <v>94</v>
      </c>
      <c r="CL472" s="146">
        <v>94</v>
      </c>
      <c r="CM472" s="147">
        <v>94</v>
      </c>
      <c r="CN472" s="147">
        <v>96.2</v>
      </c>
      <c r="CO472" s="147">
        <v>96.6</v>
      </c>
      <c r="CP472" s="148">
        <v>96.6</v>
      </c>
      <c r="CQ472" s="149">
        <v>96.9</v>
      </c>
      <c r="CR472" s="149">
        <v>97.1</v>
      </c>
      <c r="CS472" s="149">
        <v>101.8</v>
      </c>
      <c r="CT472" s="149">
        <v>105.7</v>
      </c>
      <c r="CU472" s="150">
        <v>95.1</v>
      </c>
      <c r="CV472" s="150">
        <v>95.1</v>
      </c>
      <c r="CW472" s="150">
        <v>95.9</v>
      </c>
      <c r="CX472" s="150">
        <v>96.7</v>
      </c>
      <c r="CY472" s="150">
        <v>95.3</v>
      </c>
      <c r="CZ472" s="150">
        <v>98</v>
      </c>
      <c r="DA472" s="150">
        <v>95.9</v>
      </c>
      <c r="DB472" s="151">
        <v>96.4</v>
      </c>
      <c r="DC472" s="151">
        <v>95.8</v>
      </c>
      <c r="DD472" s="151">
        <v>95.3</v>
      </c>
      <c r="DE472" s="151">
        <v>95.7</v>
      </c>
      <c r="DF472" s="151">
        <v>94.7</v>
      </c>
      <c r="DG472" s="151">
        <v>94.3</v>
      </c>
      <c r="DH472" s="151">
        <v>93.6</v>
      </c>
      <c r="DI472" s="151">
        <v>94.4</v>
      </c>
      <c r="DJ472" s="151">
        <v>92.8</v>
      </c>
      <c r="DK472" s="151">
        <v>92.8</v>
      </c>
      <c r="DL472" s="151">
        <v>92.8</v>
      </c>
      <c r="DM472" s="152">
        <v>93.4</v>
      </c>
      <c r="DN472" s="152">
        <v>93.4</v>
      </c>
      <c r="DO472" s="152">
        <v>93.4</v>
      </c>
      <c r="DP472" s="152">
        <v>93.4</v>
      </c>
      <c r="DQ472" s="152">
        <v>93.4</v>
      </c>
      <c r="DR472" s="152">
        <v>93.4</v>
      </c>
      <c r="DS472" s="152">
        <v>104.8</v>
      </c>
      <c r="DT472" s="152">
        <v>104.8</v>
      </c>
      <c r="DU472" s="152">
        <v>104.8</v>
      </c>
      <c r="DV472" s="152">
        <v>107</v>
      </c>
      <c r="DW472" s="152">
        <v>107</v>
      </c>
      <c r="DX472" s="152">
        <v>107</v>
      </c>
      <c r="DY472" s="152">
        <v>107</v>
      </c>
      <c r="DZ472" s="152">
        <v>107</v>
      </c>
      <c r="EA472" s="152">
        <v>107</v>
      </c>
      <c r="EB472" s="152">
        <v>107</v>
      </c>
      <c r="EC472" s="152">
        <v>106.6</v>
      </c>
      <c r="ED472" s="152">
        <v>106.6</v>
      </c>
      <c r="EE472" s="152">
        <v>106.6</v>
      </c>
      <c r="EF472" s="152">
        <v>107.6</v>
      </c>
      <c r="EG472" s="152">
        <v>104.5</v>
      </c>
      <c r="EH472" s="152">
        <v>104.5</v>
      </c>
      <c r="EI472" s="152">
        <v>107.4</v>
      </c>
      <c r="EJ472" s="152">
        <v>107.8</v>
      </c>
      <c r="EK472" s="152">
        <v>107.7</v>
      </c>
      <c r="EL472" s="152">
        <v>107.7</v>
      </c>
      <c r="EM472" s="152">
        <v>107.8</v>
      </c>
      <c r="EN472" s="152">
        <v>107.8</v>
      </c>
      <c r="EO472" s="152">
        <v>107.6</v>
      </c>
      <c r="EP472" s="152">
        <v>107.6</v>
      </c>
      <c r="EQ472" s="152">
        <v>107.6</v>
      </c>
      <c r="ER472" s="152">
        <v>107.6</v>
      </c>
      <c r="ES472" s="152">
        <v>107.4</v>
      </c>
      <c r="ET472" s="152">
        <v>107.4</v>
      </c>
      <c r="EU472" s="152">
        <v>107.4</v>
      </c>
      <c r="EV472" s="152">
        <v>107.4</v>
      </c>
      <c r="EW472" s="152">
        <v>107.4</v>
      </c>
    </row>
    <row r="473" spans="1:153">
      <c r="A473" s="141" t="s">
        <v>7980</v>
      </c>
      <c r="B473" s="141" t="s">
        <v>7981</v>
      </c>
      <c r="C473" s="142">
        <v>1.7850000000000001E-2</v>
      </c>
      <c r="D473" s="143">
        <v>111.5</v>
      </c>
      <c r="E473" s="143">
        <v>110.3</v>
      </c>
      <c r="F473" s="143">
        <v>111.1</v>
      </c>
      <c r="G473" s="143">
        <v>110</v>
      </c>
      <c r="H473" s="143">
        <v>110.9</v>
      </c>
      <c r="I473" s="143">
        <v>111</v>
      </c>
      <c r="J473" s="143">
        <v>111.6</v>
      </c>
      <c r="K473" s="143">
        <v>111.9</v>
      </c>
      <c r="L473" s="143">
        <v>112.4</v>
      </c>
      <c r="M473" s="143">
        <v>113.5</v>
      </c>
      <c r="N473" s="143">
        <v>113.5</v>
      </c>
      <c r="O473" s="143">
        <v>112.7</v>
      </c>
      <c r="P473" s="143">
        <v>112.7</v>
      </c>
      <c r="Q473" s="143">
        <v>112.1</v>
      </c>
      <c r="R473" s="143">
        <v>118.7</v>
      </c>
      <c r="S473" s="143">
        <v>120.3</v>
      </c>
      <c r="T473" s="143">
        <v>121.4</v>
      </c>
      <c r="U473" s="143">
        <v>121.5</v>
      </c>
      <c r="V473" s="143">
        <v>121.5</v>
      </c>
      <c r="W473" s="143">
        <v>117.7</v>
      </c>
      <c r="X473" s="143">
        <v>118.2</v>
      </c>
      <c r="Y473" s="143">
        <v>118</v>
      </c>
      <c r="Z473" s="143">
        <v>113.2</v>
      </c>
      <c r="AA473" s="143">
        <v>112.7</v>
      </c>
      <c r="AB473" s="143">
        <v>112.5</v>
      </c>
      <c r="AC473" s="143">
        <v>112.7</v>
      </c>
      <c r="AD473" s="143">
        <v>113.2</v>
      </c>
      <c r="AE473" s="143">
        <v>112.4</v>
      </c>
      <c r="AF473" s="143">
        <v>112.7</v>
      </c>
      <c r="AG473" s="143">
        <v>113.1</v>
      </c>
      <c r="AH473" s="143">
        <v>112.7</v>
      </c>
      <c r="AI473" s="143">
        <v>112.9</v>
      </c>
      <c r="AJ473" s="143">
        <v>112.9</v>
      </c>
      <c r="AK473" s="143">
        <v>113.5</v>
      </c>
      <c r="AL473" s="143">
        <v>113.2</v>
      </c>
      <c r="AM473" s="143">
        <v>111.7</v>
      </c>
      <c r="AN473" s="143">
        <v>111.5</v>
      </c>
      <c r="AO473" s="143">
        <v>110.2</v>
      </c>
      <c r="AP473" s="143">
        <v>110.1</v>
      </c>
      <c r="AQ473" s="143">
        <v>109.9</v>
      </c>
      <c r="AR473" s="143">
        <v>109.6</v>
      </c>
      <c r="AS473" s="143">
        <v>112.6</v>
      </c>
      <c r="AT473" s="143">
        <v>112.9</v>
      </c>
      <c r="AU473" s="143">
        <v>113.4</v>
      </c>
      <c r="AV473" s="143">
        <v>114.9</v>
      </c>
      <c r="AW473" s="143">
        <v>113.8</v>
      </c>
      <c r="AX473" s="143">
        <v>113.4</v>
      </c>
      <c r="AY473" s="143">
        <v>112.3</v>
      </c>
      <c r="AZ473" s="143">
        <v>112.5</v>
      </c>
      <c r="BA473" s="143">
        <v>112</v>
      </c>
      <c r="BB473" s="143">
        <v>111.7</v>
      </c>
      <c r="BC473" s="143">
        <v>114.8</v>
      </c>
      <c r="BD473" s="143">
        <v>114.9</v>
      </c>
      <c r="BE473" s="143">
        <v>113.3</v>
      </c>
      <c r="BF473" s="143">
        <v>112.9</v>
      </c>
      <c r="BG473" s="143">
        <v>112.7</v>
      </c>
      <c r="BH473" s="143">
        <v>112.8</v>
      </c>
      <c r="BI473" s="143">
        <v>113.1</v>
      </c>
      <c r="BJ473" s="143">
        <v>113.1</v>
      </c>
      <c r="BK473" s="144">
        <v>113.1</v>
      </c>
      <c r="BL473" s="143">
        <v>113.4</v>
      </c>
      <c r="BM473" s="143">
        <v>113.6</v>
      </c>
      <c r="BN473" s="143">
        <v>113.1</v>
      </c>
      <c r="BO473" s="143">
        <v>102.7</v>
      </c>
      <c r="BP473" s="143">
        <v>102.8</v>
      </c>
      <c r="BQ473" s="143">
        <v>102.7</v>
      </c>
      <c r="BR473" s="145">
        <v>102.4</v>
      </c>
      <c r="BS473" s="145">
        <v>102.4</v>
      </c>
      <c r="BT473" s="145">
        <v>102.6</v>
      </c>
      <c r="BU473" s="145">
        <v>103</v>
      </c>
      <c r="BV473" s="145">
        <v>103.2</v>
      </c>
      <c r="BW473" s="145">
        <v>102.8</v>
      </c>
      <c r="BX473" s="145">
        <v>102.7</v>
      </c>
      <c r="BY473" s="145">
        <v>102.6</v>
      </c>
      <c r="BZ473" s="143">
        <v>102.2</v>
      </c>
      <c r="CA473" s="143">
        <v>102.1</v>
      </c>
      <c r="CB473" s="143">
        <v>101.9</v>
      </c>
      <c r="CC473" s="143">
        <v>102.1</v>
      </c>
      <c r="CD473" s="143">
        <v>103.3</v>
      </c>
      <c r="CE473" s="143">
        <v>103.6</v>
      </c>
      <c r="CF473" s="143">
        <v>105.7</v>
      </c>
      <c r="CG473" s="143">
        <v>107.2</v>
      </c>
      <c r="CH473" s="143">
        <v>107.7</v>
      </c>
      <c r="CI473" s="143">
        <v>107.6</v>
      </c>
      <c r="CJ473" s="146">
        <v>107.7</v>
      </c>
      <c r="CK473" s="146">
        <v>107.9</v>
      </c>
      <c r="CL473" s="146">
        <v>107.1</v>
      </c>
      <c r="CM473" s="147">
        <v>109.1</v>
      </c>
      <c r="CN473" s="147">
        <v>109.4</v>
      </c>
      <c r="CO473" s="147">
        <v>109.4</v>
      </c>
      <c r="CP473" s="148">
        <v>109.3</v>
      </c>
      <c r="CQ473" s="149">
        <v>108.9</v>
      </c>
      <c r="CR473" s="149">
        <v>109.1</v>
      </c>
      <c r="CS473" s="149">
        <v>110.2</v>
      </c>
      <c r="CT473" s="149">
        <v>109.9</v>
      </c>
      <c r="CU473" s="150">
        <v>110.2</v>
      </c>
      <c r="CV473" s="150">
        <v>107.7</v>
      </c>
      <c r="CW473" s="150">
        <v>106.5</v>
      </c>
      <c r="CX473" s="150">
        <v>106.1</v>
      </c>
      <c r="CY473" s="150">
        <v>103</v>
      </c>
      <c r="CZ473" s="150">
        <v>103.8</v>
      </c>
      <c r="DA473" s="150">
        <v>102.9</v>
      </c>
      <c r="DB473" s="151">
        <v>102.5</v>
      </c>
      <c r="DC473" s="151">
        <v>103</v>
      </c>
      <c r="DD473" s="151">
        <v>105</v>
      </c>
      <c r="DE473" s="151">
        <v>103.8</v>
      </c>
      <c r="DF473" s="151">
        <v>103.3</v>
      </c>
      <c r="DG473" s="151">
        <v>105.7</v>
      </c>
      <c r="DH473" s="151">
        <v>107.4</v>
      </c>
      <c r="DI473" s="151">
        <v>107.4</v>
      </c>
      <c r="DJ473" s="151">
        <v>106.6</v>
      </c>
      <c r="DK473" s="151">
        <v>108.5</v>
      </c>
      <c r="DL473" s="151">
        <v>109.8</v>
      </c>
      <c r="DM473" s="152">
        <v>110.3</v>
      </c>
      <c r="DN473" s="152">
        <v>110.2</v>
      </c>
      <c r="DO473" s="152">
        <v>110.5</v>
      </c>
      <c r="DP473" s="152">
        <v>110.8</v>
      </c>
      <c r="DQ473" s="152">
        <v>115.6</v>
      </c>
      <c r="DR473" s="152">
        <v>116.5</v>
      </c>
      <c r="DS473" s="152">
        <v>117.4</v>
      </c>
      <c r="DT473" s="152">
        <v>124.3</v>
      </c>
      <c r="DU473" s="152">
        <v>124.5</v>
      </c>
      <c r="DV473" s="152">
        <v>123.6</v>
      </c>
      <c r="DW473" s="152">
        <v>124.4</v>
      </c>
      <c r="DX473" s="152">
        <v>124.2</v>
      </c>
      <c r="DY473" s="152">
        <v>124.2</v>
      </c>
      <c r="DZ473" s="152">
        <v>124.7</v>
      </c>
      <c r="EA473" s="152">
        <v>124.2</v>
      </c>
      <c r="EB473" s="152">
        <v>124.4</v>
      </c>
      <c r="EC473" s="152">
        <v>125.5</v>
      </c>
      <c r="ED473" s="152">
        <v>125.1</v>
      </c>
      <c r="EE473" s="152">
        <v>124.5</v>
      </c>
      <c r="EF473" s="152">
        <v>125.1</v>
      </c>
      <c r="EG473" s="152">
        <v>124.9</v>
      </c>
      <c r="EH473" s="152">
        <v>124</v>
      </c>
      <c r="EI473" s="152">
        <v>124</v>
      </c>
      <c r="EJ473" s="152">
        <v>124.2</v>
      </c>
      <c r="EK473" s="152">
        <v>124.3</v>
      </c>
      <c r="EL473" s="152">
        <v>124.7</v>
      </c>
      <c r="EM473" s="152">
        <v>121.5</v>
      </c>
      <c r="EN473" s="152">
        <v>126.2</v>
      </c>
      <c r="EO473" s="152">
        <v>126.9</v>
      </c>
      <c r="EP473" s="152">
        <v>127.1</v>
      </c>
      <c r="EQ473" s="152">
        <v>127.3</v>
      </c>
      <c r="ER473" s="152">
        <v>126.4</v>
      </c>
      <c r="ES473" s="152">
        <v>125.3</v>
      </c>
      <c r="ET473" s="152">
        <v>125.6</v>
      </c>
      <c r="EU473" s="152">
        <v>126.2</v>
      </c>
      <c r="EV473" s="152">
        <v>126.9</v>
      </c>
      <c r="EW473" s="152">
        <v>126.5</v>
      </c>
    </row>
    <row r="474" spans="1:153">
      <c r="A474" s="141" t="s">
        <v>7982</v>
      </c>
      <c r="B474" s="141" t="s">
        <v>7983</v>
      </c>
      <c r="C474" s="142">
        <v>0.39104</v>
      </c>
      <c r="D474" s="143">
        <v>100.5</v>
      </c>
      <c r="E474" s="143">
        <v>102</v>
      </c>
      <c r="F474" s="143">
        <v>102.3</v>
      </c>
      <c r="G474" s="143">
        <v>104.2</v>
      </c>
      <c r="H474" s="143">
        <v>102.7</v>
      </c>
      <c r="I474" s="143">
        <v>102.7</v>
      </c>
      <c r="J474" s="143">
        <v>104.8</v>
      </c>
      <c r="K474" s="143">
        <v>99.7</v>
      </c>
      <c r="L474" s="143">
        <v>100.8</v>
      </c>
      <c r="M474" s="143">
        <v>100.1</v>
      </c>
      <c r="N474" s="143">
        <v>105.3</v>
      </c>
      <c r="O474" s="143">
        <v>100.8</v>
      </c>
      <c r="P474" s="143">
        <v>107</v>
      </c>
      <c r="Q474" s="143">
        <v>103.2</v>
      </c>
      <c r="R474" s="143">
        <v>104.6</v>
      </c>
      <c r="S474" s="143">
        <v>105</v>
      </c>
      <c r="T474" s="143">
        <v>103.9</v>
      </c>
      <c r="U474" s="143">
        <v>105.6</v>
      </c>
      <c r="V474" s="143">
        <v>109</v>
      </c>
      <c r="W474" s="143">
        <v>109.1</v>
      </c>
      <c r="X474" s="143">
        <v>106.4</v>
      </c>
      <c r="Y474" s="143">
        <v>104.7</v>
      </c>
      <c r="Z474" s="143">
        <v>105.7</v>
      </c>
      <c r="AA474" s="143">
        <v>108</v>
      </c>
      <c r="AB474" s="143">
        <v>116.8</v>
      </c>
      <c r="AC474" s="143">
        <v>115.5</v>
      </c>
      <c r="AD474" s="143">
        <v>116</v>
      </c>
      <c r="AE474" s="143">
        <v>119.2</v>
      </c>
      <c r="AF474" s="143">
        <v>122.1</v>
      </c>
      <c r="AG474" s="143">
        <v>126.7</v>
      </c>
      <c r="AH474" s="143">
        <v>128.4</v>
      </c>
      <c r="AI474" s="143">
        <v>122.9</v>
      </c>
      <c r="AJ474" s="143">
        <v>123.6</v>
      </c>
      <c r="AK474" s="143">
        <v>125.5</v>
      </c>
      <c r="AL474" s="143">
        <v>128.1</v>
      </c>
      <c r="AM474" s="143">
        <v>125.9</v>
      </c>
      <c r="AN474" s="143">
        <v>127.4</v>
      </c>
      <c r="AO474" s="143">
        <v>128.6</v>
      </c>
      <c r="AP474" s="143">
        <v>128.5</v>
      </c>
      <c r="AQ474" s="143">
        <v>127.9</v>
      </c>
      <c r="AR474" s="143">
        <v>122.1</v>
      </c>
      <c r="AS474" s="143">
        <v>126.1</v>
      </c>
      <c r="AT474" s="143">
        <v>124.5</v>
      </c>
      <c r="AU474" s="143">
        <v>125.3</v>
      </c>
      <c r="AV474" s="143">
        <v>122.3</v>
      </c>
      <c r="AW474" s="143">
        <v>123</v>
      </c>
      <c r="AX474" s="143">
        <v>121.4</v>
      </c>
      <c r="AY474" s="143">
        <v>122.3</v>
      </c>
      <c r="AZ474" s="143">
        <v>120.1</v>
      </c>
      <c r="BA474" s="143">
        <v>118.8</v>
      </c>
      <c r="BB474" s="143">
        <v>127.1</v>
      </c>
      <c r="BC474" s="143">
        <v>127.1</v>
      </c>
      <c r="BD474" s="143">
        <v>128.1</v>
      </c>
      <c r="BE474" s="143">
        <v>126.3</v>
      </c>
      <c r="BF474" s="143">
        <v>126.6</v>
      </c>
      <c r="BG474" s="143">
        <v>127</v>
      </c>
      <c r="BH474" s="143">
        <v>125.8</v>
      </c>
      <c r="BI474" s="143">
        <v>125.9</v>
      </c>
      <c r="BJ474" s="143">
        <v>125.9</v>
      </c>
      <c r="BK474" s="144">
        <v>125.9</v>
      </c>
      <c r="BL474" s="143">
        <v>125.9</v>
      </c>
      <c r="BM474" s="143">
        <v>125.9</v>
      </c>
      <c r="BN474" s="143">
        <v>125.8</v>
      </c>
      <c r="BO474" s="143">
        <v>128.5</v>
      </c>
      <c r="BP474" s="143">
        <v>128.5</v>
      </c>
      <c r="BQ474" s="143">
        <v>128.9</v>
      </c>
      <c r="BR474" s="145">
        <v>130</v>
      </c>
      <c r="BS474" s="145">
        <v>130.4</v>
      </c>
      <c r="BT474" s="145">
        <v>130.4</v>
      </c>
      <c r="BU474" s="145">
        <v>130.30000000000001</v>
      </c>
      <c r="BV474" s="145">
        <v>130</v>
      </c>
      <c r="BW474" s="145">
        <v>128</v>
      </c>
      <c r="BX474" s="145">
        <v>125.8</v>
      </c>
      <c r="BY474" s="145">
        <v>130.6</v>
      </c>
      <c r="BZ474" s="143">
        <v>131.4</v>
      </c>
      <c r="CA474" s="143">
        <v>131.4</v>
      </c>
      <c r="CB474" s="143">
        <v>131.30000000000001</v>
      </c>
      <c r="CC474" s="143">
        <v>131.80000000000001</v>
      </c>
      <c r="CD474" s="143">
        <v>128.19999999999999</v>
      </c>
      <c r="CE474" s="143">
        <v>131.69999999999999</v>
      </c>
      <c r="CF474" s="143">
        <v>130.69999999999999</v>
      </c>
      <c r="CG474" s="143">
        <v>131.1</v>
      </c>
      <c r="CH474" s="143">
        <v>130.69999999999999</v>
      </c>
      <c r="CI474" s="143">
        <v>131.1</v>
      </c>
      <c r="CJ474" s="146">
        <v>132</v>
      </c>
      <c r="CK474" s="146">
        <v>132.4</v>
      </c>
      <c r="CL474" s="146">
        <v>132.6</v>
      </c>
      <c r="CM474" s="147">
        <v>132.69999999999999</v>
      </c>
      <c r="CN474" s="147">
        <v>133</v>
      </c>
      <c r="CO474" s="147">
        <v>132.5</v>
      </c>
      <c r="CP474" s="148">
        <v>133</v>
      </c>
      <c r="CQ474" s="149">
        <v>133.30000000000001</v>
      </c>
      <c r="CR474" s="149">
        <v>133.30000000000001</v>
      </c>
      <c r="CS474" s="149">
        <v>133.69999999999999</v>
      </c>
      <c r="CT474" s="149">
        <v>134</v>
      </c>
      <c r="CU474" s="150">
        <v>133.69999999999999</v>
      </c>
      <c r="CV474" s="150">
        <v>134</v>
      </c>
      <c r="CW474" s="150">
        <v>134.4</v>
      </c>
      <c r="CX474" s="150">
        <v>134.9</v>
      </c>
      <c r="CY474" s="150">
        <v>137.6</v>
      </c>
      <c r="CZ474" s="150">
        <v>134.69999999999999</v>
      </c>
      <c r="DA474" s="150">
        <v>138.5</v>
      </c>
      <c r="DB474" s="151">
        <v>135.30000000000001</v>
      </c>
      <c r="DC474" s="151">
        <v>136.9</v>
      </c>
      <c r="DD474" s="151">
        <v>136.6</v>
      </c>
      <c r="DE474" s="151">
        <v>137.5</v>
      </c>
      <c r="DF474" s="151">
        <v>138.30000000000001</v>
      </c>
      <c r="DG474" s="151">
        <v>138.6</v>
      </c>
      <c r="DH474" s="151">
        <v>137.9</v>
      </c>
      <c r="DI474" s="151">
        <v>139.9</v>
      </c>
      <c r="DJ474" s="151">
        <v>139.9</v>
      </c>
      <c r="DK474" s="151">
        <v>140.4</v>
      </c>
      <c r="DL474" s="151">
        <v>143.30000000000001</v>
      </c>
      <c r="DM474" s="152">
        <v>139.69999999999999</v>
      </c>
      <c r="DN474" s="152">
        <v>139.5</v>
      </c>
      <c r="DO474" s="152">
        <v>138.80000000000001</v>
      </c>
      <c r="DP474" s="152">
        <v>137.30000000000001</v>
      </c>
      <c r="DQ474" s="152">
        <v>137.4</v>
      </c>
      <c r="DR474" s="152">
        <v>138.30000000000001</v>
      </c>
      <c r="DS474" s="152">
        <v>137.69999999999999</v>
      </c>
      <c r="DT474" s="152">
        <v>137.80000000000001</v>
      </c>
      <c r="DU474" s="152">
        <v>138.5</v>
      </c>
      <c r="DV474" s="152">
        <v>140.69999999999999</v>
      </c>
      <c r="DW474" s="152">
        <v>141.6</v>
      </c>
      <c r="DX474" s="152">
        <v>141.30000000000001</v>
      </c>
      <c r="DY474" s="152">
        <v>143.5</v>
      </c>
      <c r="DZ474" s="152">
        <v>143.5</v>
      </c>
      <c r="EA474" s="152">
        <v>142.80000000000001</v>
      </c>
      <c r="EB474" s="152">
        <v>142.80000000000001</v>
      </c>
      <c r="EC474" s="152">
        <v>141.1</v>
      </c>
      <c r="ED474" s="152">
        <v>142.1</v>
      </c>
      <c r="EE474" s="152">
        <v>140.9</v>
      </c>
      <c r="EF474" s="152">
        <v>143.30000000000001</v>
      </c>
      <c r="EG474" s="152">
        <v>142.6</v>
      </c>
      <c r="EH474" s="152">
        <v>143.19999999999999</v>
      </c>
      <c r="EI474" s="152">
        <v>141.9</v>
      </c>
      <c r="EJ474" s="152">
        <v>142.30000000000001</v>
      </c>
      <c r="EK474" s="152">
        <v>142.69999999999999</v>
      </c>
      <c r="EL474" s="152">
        <v>143.4</v>
      </c>
      <c r="EM474" s="152">
        <v>143.4</v>
      </c>
      <c r="EN474" s="152">
        <v>143.4</v>
      </c>
      <c r="EO474" s="152">
        <v>143.30000000000001</v>
      </c>
      <c r="EP474" s="152">
        <v>145</v>
      </c>
      <c r="EQ474" s="152">
        <v>145</v>
      </c>
      <c r="ER474" s="152">
        <v>144.69999999999999</v>
      </c>
      <c r="ES474" s="152">
        <v>143.6</v>
      </c>
      <c r="ET474" s="152">
        <v>143.5</v>
      </c>
      <c r="EU474" s="152">
        <v>143.4</v>
      </c>
      <c r="EV474" s="152">
        <v>143.4</v>
      </c>
      <c r="EW474" s="152">
        <v>144</v>
      </c>
    </row>
    <row r="475" spans="1:153">
      <c r="A475" s="141" t="s">
        <v>7984</v>
      </c>
      <c r="B475" s="141" t="s">
        <v>7985</v>
      </c>
      <c r="C475" s="142">
        <v>2.2985099999999998</v>
      </c>
      <c r="D475" s="143">
        <v>102.7</v>
      </c>
      <c r="E475" s="143">
        <v>103.5</v>
      </c>
      <c r="F475" s="143">
        <v>103.7</v>
      </c>
      <c r="G475" s="143">
        <v>103.4</v>
      </c>
      <c r="H475" s="143">
        <v>103.7</v>
      </c>
      <c r="I475" s="143">
        <v>104.1</v>
      </c>
      <c r="J475" s="143">
        <v>104.2</v>
      </c>
      <c r="K475" s="143">
        <v>104</v>
      </c>
      <c r="L475" s="143">
        <v>104.3</v>
      </c>
      <c r="M475" s="143">
        <v>103.5</v>
      </c>
      <c r="N475" s="143">
        <v>103.4</v>
      </c>
      <c r="O475" s="143">
        <v>104</v>
      </c>
      <c r="P475" s="143">
        <v>105.6</v>
      </c>
      <c r="Q475" s="143">
        <v>107.1</v>
      </c>
      <c r="R475" s="143">
        <v>107.1</v>
      </c>
      <c r="S475" s="143">
        <v>108.9</v>
      </c>
      <c r="T475" s="143">
        <v>109.7</v>
      </c>
      <c r="U475" s="143">
        <v>110.9</v>
      </c>
      <c r="V475" s="143">
        <v>111.7</v>
      </c>
      <c r="W475" s="143">
        <v>111.6</v>
      </c>
      <c r="X475" s="143">
        <v>111.9</v>
      </c>
      <c r="Y475" s="143">
        <v>112</v>
      </c>
      <c r="Z475" s="143">
        <v>112.1</v>
      </c>
      <c r="AA475" s="143">
        <v>113</v>
      </c>
      <c r="AB475" s="143">
        <v>113.1</v>
      </c>
      <c r="AC475" s="143">
        <v>112.8</v>
      </c>
      <c r="AD475" s="143">
        <v>113.3</v>
      </c>
      <c r="AE475" s="143">
        <v>113.3</v>
      </c>
      <c r="AF475" s="143">
        <v>113.6</v>
      </c>
      <c r="AG475" s="143">
        <v>113.1</v>
      </c>
      <c r="AH475" s="143">
        <v>112.7</v>
      </c>
      <c r="AI475" s="143">
        <v>111.9</v>
      </c>
      <c r="AJ475" s="143">
        <v>110.7</v>
      </c>
      <c r="AK475" s="143">
        <v>108.6</v>
      </c>
      <c r="AL475" s="143">
        <v>108.3</v>
      </c>
      <c r="AM475" s="143">
        <v>109.7</v>
      </c>
      <c r="AN475" s="143">
        <v>111.1</v>
      </c>
      <c r="AO475" s="143">
        <v>111.3</v>
      </c>
      <c r="AP475" s="143">
        <v>110.9</v>
      </c>
      <c r="AQ475" s="143">
        <v>109.8</v>
      </c>
      <c r="AR475" s="143">
        <v>108.9</v>
      </c>
      <c r="AS475" s="143">
        <v>107.9</v>
      </c>
      <c r="AT475" s="143">
        <v>107.9</v>
      </c>
      <c r="AU475" s="143">
        <v>107.6</v>
      </c>
      <c r="AV475" s="143">
        <v>106.4</v>
      </c>
      <c r="AW475" s="143">
        <v>105.4</v>
      </c>
      <c r="AX475" s="143">
        <v>105.3</v>
      </c>
      <c r="AY475" s="143">
        <v>106</v>
      </c>
      <c r="AZ475" s="143">
        <v>107.4</v>
      </c>
      <c r="BA475" s="143">
        <v>106.6</v>
      </c>
      <c r="BB475" s="143">
        <v>107</v>
      </c>
      <c r="BC475" s="143">
        <v>106.8</v>
      </c>
      <c r="BD475" s="143">
        <v>106.7</v>
      </c>
      <c r="BE475" s="143">
        <v>106.5</v>
      </c>
      <c r="BF475" s="143">
        <v>106.9</v>
      </c>
      <c r="BG475" s="143">
        <v>107.8</v>
      </c>
      <c r="BH475" s="143">
        <v>107.9</v>
      </c>
      <c r="BI475" s="143">
        <v>108.3</v>
      </c>
      <c r="BJ475" s="143">
        <v>108.8</v>
      </c>
      <c r="BK475" s="144">
        <v>108.8</v>
      </c>
      <c r="BL475" s="143">
        <v>108.6</v>
      </c>
      <c r="BM475" s="143">
        <v>108</v>
      </c>
      <c r="BN475" s="143">
        <v>108</v>
      </c>
      <c r="BO475" s="143">
        <v>107.3</v>
      </c>
      <c r="BP475" s="143">
        <v>107.6</v>
      </c>
      <c r="BQ475" s="143">
        <v>107.6</v>
      </c>
      <c r="BR475" s="145">
        <v>107.5</v>
      </c>
      <c r="BS475" s="145">
        <v>107.3</v>
      </c>
      <c r="BT475" s="145">
        <v>106.9</v>
      </c>
      <c r="BU475" s="145">
        <v>107.2</v>
      </c>
      <c r="BV475" s="145">
        <v>107.3</v>
      </c>
      <c r="BW475" s="145">
        <v>107.6</v>
      </c>
      <c r="BX475" s="145">
        <v>108.5</v>
      </c>
      <c r="BY475" s="145">
        <v>108.5</v>
      </c>
      <c r="BZ475" s="143">
        <v>108.9</v>
      </c>
      <c r="CA475" s="143">
        <v>109.5</v>
      </c>
      <c r="CB475" s="143">
        <v>109.5</v>
      </c>
      <c r="CC475" s="143">
        <v>109.9</v>
      </c>
      <c r="CD475" s="143">
        <v>109.9</v>
      </c>
      <c r="CE475" s="143">
        <v>110</v>
      </c>
      <c r="CF475" s="143">
        <v>110.2</v>
      </c>
      <c r="CG475" s="143">
        <v>110.1</v>
      </c>
      <c r="CH475" s="143">
        <v>109.4</v>
      </c>
      <c r="CI475" s="143">
        <v>109.9</v>
      </c>
      <c r="CJ475" s="146">
        <v>109.7</v>
      </c>
      <c r="CK475" s="146">
        <v>109.2</v>
      </c>
      <c r="CL475" s="146">
        <v>109.1</v>
      </c>
      <c r="CM475" s="147">
        <v>109.1</v>
      </c>
      <c r="CN475" s="147">
        <v>108.3</v>
      </c>
      <c r="CO475" s="147">
        <v>108.1</v>
      </c>
      <c r="CP475" s="148">
        <v>108.3</v>
      </c>
      <c r="CQ475" s="149">
        <v>107.7</v>
      </c>
      <c r="CR475" s="149">
        <v>108.2</v>
      </c>
      <c r="CS475" s="149">
        <v>108.1</v>
      </c>
      <c r="CT475" s="149">
        <v>107.9</v>
      </c>
      <c r="CU475" s="150">
        <v>107.4</v>
      </c>
      <c r="CV475" s="150">
        <v>107.3</v>
      </c>
      <c r="CW475" s="150">
        <v>107.4</v>
      </c>
      <c r="CX475" s="150">
        <v>107.7</v>
      </c>
      <c r="CY475" s="150">
        <v>107.3</v>
      </c>
      <c r="CZ475" s="150">
        <v>107.5</v>
      </c>
      <c r="DA475" s="150">
        <v>108.7</v>
      </c>
      <c r="DB475" s="151">
        <v>110</v>
      </c>
      <c r="DC475" s="151">
        <v>110.8</v>
      </c>
      <c r="DD475" s="151">
        <v>113.2</v>
      </c>
      <c r="DE475" s="151">
        <v>116.1</v>
      </c>
      <c r="DF475" s="151">
        <v>116.3</v>
      </c>
      <c r="DG475" s="151">
        <v>119.5</v>
      </c>
      <c r="DH475" s="151">
        <v>122.2</v>
      </c>
      <c r="DI475" s="151">
        <v>121.2</v>
      </c>
      <c r="DJ475" s="151">
        <v>120.6</v>
      </c>
      <c r="DK475" s="151">
        <v>120.5</v>
      </c>
      <c r="DL475" s="151">
        <v>122.2</v>
      </c>
      <c r="DM475" s="152">
        <v>123.9</v>
      </c>
      <c r="DN475" s="152">
        <v>126.7</v>
      </c>
      <c r="DO475" s="152">
        <v>127.6</v>
      </c>
      <c r="DP475" s="152">
        <v>127.1</v>
      </c>
      <c r="DQ475" s="152">
        <v>127.3</v>
      </c>
      <c r="DR475" s="152">
        <v>127.3</v>
      </c>
      <c r="DS475" s="152">
        <v>130</v>
      </c>
      <c r="DT475" s="152">
        <v>131.69999999999999</v>
      </c>
      <c r="DU475" s="152">
        <v>132</v>
      </c>
      <c r="DV475" s="152">
        <v>131.30000000000001</v>
      </c>
      <c r="DW475" s="152">
        <v>131.1</v>
      </c>
      <c r="DX475" s="152">
        <v>129.4</v>
      </c>
      <c r="DY475" s="152">
        <v>129.5</v>
      </c>
      <c r="DZ475" s="152">
        <v>129.19999999999999</v>
      </c>
      <c r="EA475" s="152">
        <v>128.1</v>
      </c>
      <c r="EB475" s="152">
        <v>128.1</v>
      </c>
      <c r="EC475" s="152">
        <v>128.6</v>
      </c>
      <c r="ED475" s="152">
        <v>128.69999999999999</v>
      </c>
      <c r="EE475" s="152">
        <v>128.30000000000001</v>
      </c>
      <c r="EF475" s="152">
        <v>128.4</v>
      </c>
      <c r="EG475" s="152">
        <v>127.6</v>
      </c>
      <c r="EH475" s="152">
        <v>127.1</v>
      </c>
      <c r="EI475" s="152">
        <v>127</v>
      </c>
      <c r="EJ475" s="152">
        <v>127.1</v>
      </c>
      <c r="EK475" s="152">
        <v>128</v>
      </c>
      <c r="EL475" s="152">
        <v>127.2</v>
      </c>
      <c r="EM475" s="152">
        <v>126.8</v>
      </c>
      <c r="EN475" s="152">
        <v>127.5</v>
      </c>
      <c r="EO475" s="152">
        <v>127.2</v>
      </c>
      <c r="EP475" s="152">
        <v>127.7</v>
      </c>
      <c r="EQ475" s="152">
        <v>128.19999999999999</v>
      </c>
      <c r="ER475" s="152">
        <v>128.1</v>
      </c>
      <c r="ES475" s="152">
        <v>128.30000000000001</v>
      </c>
      <c r="ET475" s="152">
        <v>128.80000000000001</v>
      </c>
      <c r="EU475" s="152">
        <v>129.1</v>
      </c>
      <c r="EV475" s="152">
        <v>129</v>
      </c>
      <c r="EW475" s="152">
        <v>129</v>
      </c>
    </row>
    <row r="476" spans="1:153">
      <c r="A476" s="141" t="s">
        <v>7986</v>
      </c>
      <c r="B476" s="141" t="s">
        <v>7987</v>
      </c>
      <c r="C476" s="142">
        <v>0.60897000000000001</v>
      </c>
      <c r="D476" s="143">
        <v>103.1</v>
      </c>
      <c r="E476" s="143">
        <v>103.4</v>
      </c>
      <c r="F476" s="143">
        <v>103.8</v>
      </c>
      <c r="G476" s="143">
        <v>103.9</v>
      </c>
      <c r="H476" s="143">
        <v>103.7</v>
      </c>
      <c r="I476" s="143">
        <v>103.6</v>
      </c>
      <c r="J476" s="143">
        <v>103.1</v>
      </c>
      <c r="K476" s="143">
        <v>103.4</v>
      </c>
      <c r="L476" s="143">
        <v>104</v>
      </c>
      <c r="M476" s="143">
        <v>102.8</v>
      </c>
      <c r="N476" s="143">
        <v>101.3</v>
      </c>
      <c r="O476" s="143">
        <v>101</v>
      </c>
      <c r="P476" s="143">
        <v>102.9</v>
      </c>
      <c r="Q476" s="143">
        <v>104.9</v>
      </c>
      <c r="R476" s="143">
        <v>105.5</v>
      </c>
      <c r="S476" s="143">
        <v>106</v>
      </c>
      <c r="T476" s="143">
        <v>105.3</v>
      </c>
      <c r="U476" s="143">
        <v>105.5</v>
      </c>
      <c r="V476" s="143">
        <v>105.8</v>
      </c>
      <c r="W476" s="143">
        <v>105.9</v>
      </c>
      <c r="X476" s="143">
        <v>105.8</v>
      </c>
      <c r="Y476" s="143">
        <v>105.8</v>
      </c>
      <c r="Z476" s="143">
        <v>104.9</v>
      </c>
      <c r="AA476" s="143">
        <v>106.3</v>
      </c>
      <c r="AB476" s="143">
        <v>106.3</v>
      </c>
      <c r="AC476" s="143">
        <v>105.5</v>
      </c>
      <c r="AD476" s="143">
        <v>106.4</v>
      </c>
      <c r="AE476" s="143">
        <v>106</v>
      </c>
      <c r="AF476" s="143">
        <v>106.6</v>
      </c>
      <c r="AG476" s="143">
        <v>106.9</v>
      </c>
      <c r="AH476" s="143">
        <v>105.8</v>
      </c>
      <c r="AI476" s="143">
        <v>105.5</v>
      </c>
      <c r="AJ476" s="143">
        <v>105.7</v>
      </c>
      <c r="AK476" s="143">
        <v>105.5</v>
      </c>
      <c r="AL476" s="143">
        <v>105.7</v>
      </c>
      <c r="AM476" s="143">
        <v>105.8</v>
      </c>
      <c r="AN476" s="143">
        <v>105.3</v>
      </c>
      <c r="AO476" s="143">
        <v>105.4</v>
      </c>
      <c r="AP476" s="143">
        <v>102.8</v>
      </c>
      <c r="AQ476" s="143">
        <v>103.4</v>
      </c>
      <c r="AR476" s="143">
        <v>102.6</v>
      </c>
      <c r="AS476" s="143">
        <v>102.4</v>
      </c>
      <c r="AT476" s="143">
        <v>101.6</v>
      </c>
      <c r="AU476" s="143">
        <v>101.6</v>
      </c>
      <c r="AV476" s="143">
        <v>101.5</v>
      </c>
      <c r="AW476" s="143">
        <v>100.8</v>
      </c>
      <c r="AX476" s="143">
        <v>100.6</v>
      </c>
      <c r="AY476" s="143">
        <v>100.7</v>
      </c>
      <c r="AZ476" s="143">
        <v>100.4</v>
      </c>
      <c r="BA476" s="143">
        <v>100.3</v>
      </c>
      <c r="BB476" s="143">
        <v>100.9</v>
      </c>
      <c r="BC476" s="143">
        <v>101</v>
      </c>
      <c r="BD476" s="143">
        <v>100.6</v>
      </c>
      <c r="BE476" s="143">
        <v>100.9</v>
      </c>
      <c r="BF476" s="143">
        <v>101.5</v>
      </c>
      <c r="BG476" s="143">
        <v>101.6</v>
      </c>
      <c r="BH476" s="143">
        <v>101.4</v>
      </c>
      <c r="BI476" s="143">
        <v>101.9</v>
      </c>
      <c r="BJ476" s="143">
        <v>102.8</v>
      </c>
      <c r="BK476" s="144">
        <v>103.5</v>
      </c>
      <c r="BL476" s="143">
        <v>103.9</v>
      </c>
      <c r="BM476" s="143">
        <v>103.3</v>
      </c>
      <c r="BN476" s="143">
        <v>103.4</v>
      </c>
      <c r="BO476" s="143">
        <v>99.9</v>
      </c>
      <c r="BP476" s="143">
        <v>100.5</v>
      </c>
      <c r="BQ476" s="143">
        <v>100.8</v>
      </c>
      <c r="BR476" s="145">
        <v>99.8</v>
      </c>
      <c r="BS476" s="145">
        <v>100.3</v>
      </c>
      <c r="BT476" s="145">
        <v>98.3</v>
      </c>
      <c r="BU476" s="145">
        <v>97.9</v>
      </c>
      <c r="BV476" s="145">
        <v>98.1</v>
      </c>
      <c r="BW476" s="145">
        <v>97.9</v>
      </c>
      <c r="BX476" s="145">
        <v>97.7</v>
      </c>
      <c r="BY476" s="145">
        <v>97.4</v>
      </c>
      <c r="BZ476" s="143">
        <v>97.2</v>
      </c>
      <c r="CA476" s="143">
        <v>98.8</v>
      </c>
      <c r="CB476" s="143">
        <v>99</v>
      </c>
      <c r="CC476" s="143">
        <v>99.1</v>
      </c>
      <c r="CD476" s="143">
        <v>99</v>
      </c>
      <c r="CE476" s="143">
        <v>99.3</v>
      </c>
      <c r="CF476" s="143">
        <v>99.8</v>
      </c>
      <c r="CG476" s="143">
        <v>100.1</v>
      </c>
      <c r="CH476" s="143">
        <v>99.6</v>
      </c>
      <c r="CI476" s="143">
        <v>99.5</v>
      </c>
      <c r="CJ476" s="146">
        <v>100.2</v>
      </c>
      <c r="CK476" s="146">
        <v>99.5</v>
      </c>
      <c r="CL476" s="146">
        <v>99.3</v>
      </c>
      <c r="CM476" s="147">
        <v>99.4</v>
      </c>
      <c r="CN476" s="147">
        <v>99.7</v>
      </c>
      <c r="CO476" s="147">
        <v>99.3</v>
      </c>
      <c r="CP476" s="148">
        <v>98.8</v>
      </c>
      <c r="CQ476" s="149">
        <v>97.8</v>
      </c>
      <c r="CR476" s="149">
        <v>98.3</v>
      </c>
      <c r="CS476" s="149">
        <v>99.3</v>
      </c>
      <c r="CT476" s="149">
        <v>98.7</v>
      </c>
      <c r="CU476" s="150">
        <v>97.9</v>
      </c>
      <c r="CV476" s="150">
        <v>98.1</v>
      </c>
      <c r="CW476" s="150">
        <v>98</v>
      </c>
      <c r="CX476" s="150">
        <v>98.4</v>
      </c>
      <c r="CY476" s="150">
        <v>97.8</v>
      </c>
      <c r="CZ476" s="150">
        <v>97.5</v>
      </c>
      <c r="DA476" s="150">
        <v>97.7</v>
      </c>
      <c r="DB476" s="151">
        <v>97.8</v>
      </c>
      <c r="DC476" s="151">
        <v>96.7</v>
      </c>
      <c r="DD476" s="151">
        <v>98</v>
      </c>
      <c r="DE476" s="151">
        <v>99.4</v>
      </c>
      <c r="DF476" s="151">
        <v>98.9</v>
      </c>
      <c r="DG476" s="151">
        <v>100.1</v>
      </c>
      <c r="DH476" s="151">
        <v>102.3</v>
      </c>
      <c r="DI476" s="151">
        <v>102.1</v>
      </c>
      <c r="DJ476" s="151">
        <v>102.3</v>
      </c>
      <c r="DK476" s="151">
        <v>102.4</v>
      </c>
      <c r="DL476" s="151">
        <v>103.9</v>
      </c>
      <c r="DM476" s="152">
        <v>104.3</v>
      </c>
      <c r="DN476" s="152">
        <v>104.1</v>
      </c>
      <c r="DO476" s="152">
        <v>104.9</v>
      </c>
      <c r="DP476" s="152">
        <v>106.5</v>
      </c>
      <c r="DQ476" s="152">
        <v>106.5</v>
      </c>
      <c r="DR476" s="152">
        <v>106.4</v>
      </c>
      <c r="DS476" s="152">
        <v>105.9</v>
      </c>
      <c r="DT476" s="152">
        <v>107.2</v>
      </c>
      <c r="DU476" s="152">
        <v>108</v>
      </c>
      <c r="DV476" s="152">
        <v>108.8</v>
      </c>
      <c r="DW476" s="152">
        <v>111.7</v>
      </c>
      <c r="DX476" s="152">
        <v>112.2</v>
      </c>
      <c r="DY476" s="152">
        <v>112.9</v>
      </c>
      <c r="DZ476" s="152">
        <v>113.2</v>
      </c>
      <c r="EA476" s="152">
        <v>113.1</v>
      </c>
      <c r="EB476" s="152">
        <v>113.3</v>
      </c>
      <c r="EC476" s="152">
        <v>113.8</v>
      </c>
      <c r="ED476" s="152">
        <v>113.7</v>
      </c>
      <c r="EE476" s="152">
        <v>113.7</v>
      </c>
      <c r="EF476" s="152">
        <v>114.5</v>
      </c>
      <c r="EG476" s="152">
        <v>114.3</v>
      </c>
      <c r="EH476" s="152">
        <v>113.6</v>
      </c>
      <c r="EI476" s="152">
        <v>113.2</v>
      </c>
      <c r="EJ476" s="152">
        <v>113.6</v>
      </c>
      <c r="EK476" s="152">
        <v>113.4</v>
      </c>
      <c r="EL476" s="152">
        <v>113.2</v>
      </c>
      <c r="EM476" s="152">
        <v>113.5</v>
      </c>
      <c r="EN476" s="152">
        <v>114.1</v>
      </c>
      <c r="EO476" s="152">
        <v>113.7</v>
      </c>
      <c r="EP476" s="152">
        <v>113.9</v>
      </c>
      <c r="EQ476" s="152">
        <v>113.8</v>
      </c>
      <c r="ER476" s="152">
        <v>113.6</v>
      </c>
      <c r="ES476" s="152">
        <v>113.4</v>
      </c>
      <c r="ET476" s="152">
        <v>113.6</v>
      </c>
      <c r="EU476" s="152">
        <v>114.6</v>
      </c>
      <c r="EV476" s="152">
        <v>114.6</v>
      </c>
      <c r="EW476" s="152">
        <v>115.1</v>
      </c>
    </row>
    <row r="477" spans="1:153">
      <c r="A477" s="141" t="s">
        <v>7988</v>
      </c>
      <c r="B477" s="141" t="s">
        <v>7989</v>
      </c>
      <c r="C477" s="142">
        <v>0.20705999999999999</v>
      </c>
      <c r="D477" s="143">
        <v>100.6</v>
      </c>
      <c r="E477" s="143">
        <v>101.3</v>
      </c>
      <c r="F477" s="143">
        <v>102.1</v>
      </c>
      <c r="G477" s="143">
        <v>102.2</v>
      </c>
      <c r="H477" s="143">
        <v>101.7</v>
      </c>
      <c r="I477" s="143">
        <v>102.2</v>
      </c>
      <c r="J477" s="143">
        <v>101.6</v>
      </c>
      <c r="K477" s="143">
        <v>101.3</v>
      </c>
      <c r="L477" s="143">
        <v>101.9</v>
      </c>
      <c r="M477" s="143">
        <v>101.7</v>
      </c>
      <c r="N477" s="143">
        <v>100.7</v>
      </c>
      <c r="O477" s="143">
        <v>99.8</v>
      </c>
      <c r="P477" s="143">
        <v>102</v>
      </c>
      <c r="Q477" s="143">
        <v>105.4</v>
      </c>
      <c r="R477" s="143">
        <v>106.3</v>
      </c>
      <c r="S477" s="143">
        <v>106.5</v>
      </c>
      <c r="T477" s="143">
        <v>106.5</v>
      </c>
      <c r="U477" s="143">
        <v>106.7</v>
      </c>
      <c r="V477" s="143">
        <v>105.8</v>
      </c>
      <c r="W477" s="143">
        <v>106.2</v>
      </c>
      <c r="X477" s="143">
        <v>106.3</v>
      </c>
      <c r="Y477" s="143">
        <v>106.4</v>
      </c>
      <c r="Z477" s="143">
        <v>105.5</v>
      </c>
      <c r="AA477" s="143">
        <v>105.6</v>
      </c>
      <c r="AB477" s="143">
        <v>106</v>
      </c>
      <c r="AC477" s="143">
        <v>106</v>
      </c>
      <c r="AD477" s="143">
        <v>105.9</v>
      </c>
      <c r="AE477" s="143">
        <v>106.4</v>
      </c>
      <c r="AF477" s="143">
        <v>106.5</v>
      </c>
      <c r="AG477" s="143">
        <v>106.5</v>
      </c>
      <c r="AH477" s="143">
        <v>106</v>
      </c>
      <c r="AI477" s="143">
        <v>105.6</v>
      </c>
      <c r="AJ477" s="143">
        <v>105.1</v>
      </c>
      <c r="AK477" s="143">
        <v>105.2</v>
      </c>
      <c r="AL477" s="143">
        <v>104.9</v>
      </c>
      <c r="AM477" s="143">
        <v>104.8</v>
      </c>
      <c r="AN477" s="143">
        <v>104.2</v>
      </c>
      <c r="AO477" s="143">
        <v>104.7</v>
      </c>
      <c r="AP477" s="143">
        <v>104.3</v>
      </c>
      <c r="AQ477" s="143">
        <v>104.4</v>
      </c>
      <c r="AR477" s="143">
        <v>103.6</v>
      </c>
      <c r="AS477" s="143">
        <v>103.9</v>
      </c>
      <c r="AT477" s="143">
        <v>103.7</v>
      </c>
      <c r="AU477" s="143">
        <v>103.4</v>
      </c>
      <c r="AV477" s="143">
        <v>103.6</v>
      </c>
      <c r="AW477" s="143">
        <v>102.7</v>
      </c>
      <c r="AX477" s="143">
        <v>102.5</v>
      </c>
      <c r="AY477" s="143">
        <v>102.1</v>
      </c>
      <c r="AZ477" s="143">
        <v>102.2</v>
      </c>
      <c r="BA477" s="143">
        <v>101.8</v>
      </c>
      <c r="BB477" s="143">
        <v>102</v>
      </c>
      <c r="BC477" s="143">
        <v>102.2</v>
      </c>
      <c r="BD477" s="143">
        <v>102.4</v>
      </c>
      <c r="BE477" s="143">
        <v>102.4</v>
      </c>
      <c r="BF477" s="143">
        <v>102.3</v>
      </c>
      <c r="BG477" s="143">
        <v>102.9</v>
      </c>
      <c r="BH477" s="143">
        <v>102.4</v>
      </c>
      <c r="BI477" s="143">
        <v>103.3</v>
      </c>
      <c r="BJ477" s="143">
        <v>105.3</v>
      </c>
      <c r="BK477" s="144">
        <v>105.8</v>
      </c>
      <c r="BL477" s="143">
        <v>105.8</v>
      </c>
      <c r="BM477" s="143">
        <v>105.3</v>
      </c>
      <c r="BN477" s="143">
        <v>105.7</v>
      </c>
      <c r="BO477" s="143">
        <v>98.2</v>
      </c>
      <c r="BP477" s="143">
        <v>98.7</v>
      </c>
      <c r="BQ477" s="143">
        <v>100.2</v>
      </c>
      <c r="BR477" s="145">
        <v>99.4</v>
      </c>
      <c r="BS477" s="145">
        <v>99.3</v>
      </c>
      <c r="BT477" s="145">
        <v>99.9</v>
      </c>
      <c r="BU477" s="145">
        <v>99.6</v>
      </c>
      <c r="BV477" s="145">
        <v>100.3</v>
      </c>
      <c r="BW477" s="145">
        <v>99.4</v>
      </c>
      <c r="BX477" s="145">
        <v>99.2</v>
      </c>
      <c r="BY477" s="145">
        <v>98.5</v>
      </c>
      <c r="BZ477" s="143">
        <v>98.6</v>
      </c>
      <c r="CA477" s="143">
        <v>99.4</v>
      </c>
      <c r="CB477" s="143">
        <v>99.4</v>
      </c>
      <c r="CC477" s="143">
        <v>99.7</v>
      </c>
      <c r="CD477" s="143">
        <v>100.4</v>
      </c>
      <c r="CE477" s="143">
        <v>100.4</v>
      </c>
      <c r="CF477" s="143">
        <v>100</v>
      </c>
      <c r="CG477" s="143">
        <v>99.6</v>
      </c>
      <c r="CH477" s="143">
        <v>99.8</v>
      </c>
      <c r="CI477" s="143">
        <v>99.8</v>
      </c>
      <c r="CJ477" s="146">
        <v>99.4</v>
      </c>
      <c r="CK477" s="146">
        <v>99.2</v>
      </c>
      <c r="CL477" s="146">
        <v>99.4</v>
      </c>
      <c r="CM477" s="147">
        <v>99.2</v>
      </c>
      <c r="CN477" s="147">
        <v>99.9</v>
      </c>
      <c r="CO477" s="147">
        <v>99.6</v>
      </c>
      <c r="CP477" s="148">
        <v>99.8</v>
      </c>
      <c r="CQ477" s="149">
        <v>98.1</v>
      </c>
      <c r="CR477" s="149">
        <v>98.7</v>
      </c>
      <c r="CS477" s="149">
        <v>100</v>
      </c>
      <c r="CT477" s="149">
        <v>98.6</v>
      </c>
      <c r="CU477" s="150">
        <v>98.3</v>
      </c>
      <c r="CV477" s="150">
        <v>98.1</v>
      </c>
      <c r="CW477" s="150">
        <v>99.6</v>
      </c>
      <c r="CX477" s="150">
        <v>99.2</v>
      </c>
      <c r="CY477" s="150">
        <v>98.8</v>
      </c>
      <c r="CZ477" s="150">
        <v>98.8</v>
      </c>
      <c r="DA477" s="150">
        <v>98.6</v>
      </c>
      <c r="DB477" s="151">
        <v>97.8</v>
      </c>
      <c r="DC477" s="151">
        <v>95.6</v>
      </c>
      <c r="DD477" s="151">
        <v>97.7</v>
      </c>
      <c r="DE477" s="151">
        <v>100.3</v>
      </c>
      <c r="DF477" s="151">
        <v>98.7</v>
      </c>
      <c r="DG477" s="151">
        <v>99.8</v>
      </c>
      <c r="DH477" s="151">
        <v>101.7</v>
      </c>
      <c r="DI477" s="151">
        <v>102</v>
      </c>
      <c r="DJ477" s="151">
        <v>102.2</v>
      </c>
      <c r="DK477" s="151">
        <v>102.2</v>
      </c>
      <c r="DL477" s="151">
        <v>102.9</v>
      </c>
      <c r="DM477" s="152">
        <v>104.7</v>
      </c>
      <c r="DN477" s="152">
        <v>103.7</v>
      </c>
      <c r="DO477" s="152">
        <v>105.6</v>
      </c>
      <c r="DP477" s="152">
        <v>109.7</v>
      </c>
      <c r="DQ477" s="152">
        <v>108.6</v>
      </c>
      <c r="DR477" s="152">
        <v>107.7</v>
      </c>
      <c r="DS477" s="152">
        <v>108.2</v>
      </c>
      <c r="DT477" s="152">
        <v>108.2</v>
      </c>
      <c r="DU477" s="152">
        <v>108.8</v>
      </c>
      <c r="DV477" s="152">
        <v>110.3</v>
      </c>
      <c r="DW477" s="152">
        <v>110.1</v>
      </c>
      <c r="DX477" s="152">
        <v>110.8</v>
      </c>
      <c r="DY477" s="152">
        <v>110.7</v>
      </c>
      <c r="DZ477" s="152">
        <v>111.4</v>
      </c>
      <c r="EA477" s="152">
        <v>111.7</v>
      </c>
      <c r="EB477" s="152">
        <v>112</v>
      </c>
      <c r="EC477" s="152">
        <v>112.7</v>
      </c>
      <c r="ED477" s="152">
        <v>114.1</v>
      </c>
      <c r="EE477" s="152">
        <v>112.5</v>
      </c>
      <c r="EF477" s="152">
        <v>112.2</v>
      </c>
      <c r="EG477" s="152">
        <v>112.2</v>
      </c>
      <c r="EH477" s="152">
        <v>110.5</v>
      </c>
      <c r="EI477" s="152">
        <v>110.2</v>
      </c>
      <c r="EJ477" s="152">
        <v>110.6</v>
      </c>
      <c r="EK477" s="152">
        <v>110.6</v>
      </c>
      <c r="EL477" s="152">
        <v>110.3</v>
      </c>
      <c r="EM477" s="152">
        <v>110.3</v>
      </c>
      <c r="EN477" s="152">
        <v>111.3</v>
      </c>
      <c r="EO477" s="152">
        <v>110.5</v>
      </c>
      <c r="EP477" s="152">
        <v>111.3</v>
      </c>
      <c r="EQ477" s="152">
        <v>111.4</v>
      </c>
      <c r="ER477" s="152">
        <v>111.5</v>
      </c>
      <c r="ES477" s="152">
        <v>111.2</v>
      </c>
      <c r="ET477" s="152">
        <v>111.6</v>
      </c>
      <c r="EU477" s="152">
        <v>111.1</v>
      </c>
      <c r="EV477" s="152">
        <v>111.2</v>
      </c>
      <c r="EW477" s="152">
        <v>111.7</v>
      </c>
    </row>
    <row r="478" spans="1:153">
      <c r="A478" s="141" t="s">
        <v>7990</v>
      </c>
      <c r="B478" s="141" t="s">
        <v>7991</v>
      </c>
      <c r="C478" s="142">
        <v>3.3270000000000001E-2</v>
      </c>
      <c r="D478" s="143">
        <v>97.7</v>
      </c>
      <c r="E478" s="143">
        <v>99.1</v>
      </c>
      <c r="F478" s="143">
        <v>99.7</v>
      </c>
      <c r="G478" s="143">
        <v>100.2</v>
      </c>
      <c r="H478" s="143">
        <v>101.1</v>
      </c>
      <c r="I478" s="143">
        <v>102.7</v>
      </c>
      <c r="J478" s="143">
        <v>100.4</v>
      </c>
      <c r="K478" s="143">
        <v>100.7</v>
      </c>
      <c r="L478" s="143">
        <v>102</v>
      </c>
      <c r="M478" s="143">
        <v>99.5</v>
      </c>
      <c r="N478" s="143">
        <v>99.1</v>
      </c>
      <c r="O478" s="143">
        <v>98.9</v>
      </c>
      <c r="P478" s="143">
        <v>97.4</v>
      </c>
      <c r="Q478" s="143">
        <v>99.6</v>
      </c>
      <c r="R478" s="143">
        <v>99.5</v>
      </c>
      <c r="S478" s="143">
        <v>98.6</v>
      </c>
      <c r="T478" s="143">
        <v>97.5</v>
      </c>
      <c r="U478" s="143">
        <v>97</v>
      </c>
      <c r="V478" s="143">
        <v>100.4</v>
      </c>
      <c r="W478" s="143">
        <v>102.4</v>
      </c>
      <c r="X478" s="143">
        <v>102</v>
      </c>
      <c r="Y478" s="143">
        <v>99.5</v>
      </c>
      <c r="Z478" s="143">
        <v>100.4</v>
      </c>
      <c r="AA478" s="143">
        <v>102.8</v>
      </c>
      <c r="AB478" s="143">
        <v>100.8</v>
      </c>
      <c r="AC478" s="143">
        <v>100.5</v>
      </c>
      <c r="AD478" s="143">
        <v>100.5</v>
      </c>
      <c r="AE478" s="143">
        <v>99</v>
      </c>
      <c r="AF478" s="143">
        <v>99.9</v>
      </c>
      <c r="AG478" s="143">
        <v>99.1</v>
      </c>
      <c r="AH478" s="143">
        <v>98.1</v>
      </c>
      <c r="AI478" s="143">
        <v>97</v>
      </c>
      <c r="AJ478" s="143">
        <v>97.4</v>
      </c>
      <c r="AK478" s="143">
        <v>96</v>
      </c>
      <c r="AL478" s="143">
        <v>96.7</v>
      </c>
      <c r="AM478" s="143">
        <v>97.5</v>
      </c>
      <c r="AN478" s="143">
        <v>98.9</v>
      </c>
      <c r="AO478" s="143">
        <v>96.6</v>
      </c>
      <c r="AP478" s="143">
        <v>95</v>
      </c>
      <c r="AQ478" s="143">
        <v>97</v>
      </c>
      <c r="AR478" s="143">
        <v>97.8</v>
      </c>
      <c r="AS478" s="143">
        <v>98.4</v>
      </c>
      <c r="AT478" s="143">
        <v>96.4</v>
      </c>
      <c r="AU478" s="143">
        <v>98.2</v>
      </c>
      <c r="AV478" s="143">
        <v>98.6</v>
      </c>
      <c r="AW478" s="143">
        <v>96.9</v>
      </c>
      <c r="AX478" s="143">
        <v>96.2</v>
      </c>
      <c r="AY478" s="143">
        <v>97.3</v>
      </c>
      <c r="AZ478" s="143">
        <v>93.2</v>
      </c>
      <c r="BA478" s="143">
        <v>92.3</v>
      </c>
      <c r="BB478" s="143">
        <v>94.4</v>
      </c>
      <c r="BC478" s="143">
        <v>95.8</v>
      </c>
      <c r="BD478" s="143">
        <v>95.2</v>
      </c>
      <c r="BE478" s="143">
        <v>96.5</v>
      </c>
      <c r="BF478" s="143">
        <v>96</v>
      </c>
      <c r="BG478" s="143">
        <v>95.6</v>
      </c>
      <c r="BH478" s="143">
        <v>95.9</v>
      </c>
      <c r="BI478" s="143">
        <v>95.7</v>
      </c>
      <c r="BJ478" s="143">
        <v>96.6</v>
      </c>
      <c r="BK478" s="144">
        <v>99.6</v>
      </c>
      <c r="BL478" s="143">
        <v>100.3</v>
      </c>
      <c r="BM478" s="143">
        <v>100.8</v>
      </c>
      <c r="BN478" s="143">
        <v>98.6</v>
      </c>
      <c r="BO478" s="143">
        <v>94.2</v>
      </c>
      <c r="BP478" s="143">
        <v>95.6</v>
      </c>
      <c r="BQ478" s="143">
        <v>95.3</v>
      </c>
      <c r="BR478" s="145">
        <v>95.7</v>
      </c>
      <c r="BS478" s="145">
        <v>95.7</v>
      </c>
      <c r="BT478" s="145">
        <v>95.1</v>
      </c>
      <c r="BU478" s="145">
        <v>93.9</v>
      </c>
      <c r="BV478" s="145">
        <v>92.7</v>
      </c>
      <c r="BW478" s="145">
        <v>93.7</v>
      </c>
      <c r="BX478" s="145">
        <v>93.7</v>
      </c>
      <c r="BY478" s="145">
        <v>92.6</v>
      </c>
      <c r="BZ478" s="143">
        <v>91.1</v>
      </c>
      <c r="CA478" s="143">
        <v>91.9</v>
      </c>
      <c r="CB478" s="143">
        <v>94.3</v>
      </c>
      <c r="CC478" s="143">
        <v>93.1</v>
      </c>
      <c r="CD478" s="143">
        <v>94.3</v>
      </c>
      <c r="CE478" s="143">
        <v>94.2</v>
      </c>
      <c r="CF478" s="143">
        <v>96.4</v>
      </c>
      <c r="CG478" s="143">
        <v>97.1</v>
      </c>
      <c r="CH478" s="143">
        <v>94.1</v>
      </c>
      <c r="CI478" s="143">
        <v>95.3</v>
      </c>
      <c r="CJ478" s="146">
        <v>94.5</v>
      </c>
      <c r="CK478" s="146">
        <v>93.9</v>
      </c>
      <c r="CL478" s="146">
        <v>93.8</v>
      </c>
      <c r="CM478" s="147">
        <v>93.9</v>
      </c>
      <c r="CN478" s="147">
        <v>95.2</v>
      </c>
      <c r="CO478" s="147">
        <v>92.3</v>
      </c>
      <c r="CP478" s="148">
        <v>91.2</v>
      </c>
      <c r="CQ478" s="149">
        <v>89.5</v>
      </c>
      <c r="CR478" s="149">
        <v>91.2</v>
      </c>
      <c r="CS478" s="149">
        <v>93.8</v>
      </c>
      <c r="CT478" s="149">
        <v>92.6</v>
      </c>
      <c r="CU478" s="150">
        <v>89.6</v>
      </c>
      <c r="CV478" s="150">
        <v>89.5</v>
      </c>
      <c r="CW478" s="150">
        <v>86.5</v>
      </c>
      <c r="CX478" s="150">
        <v>90.3</v>
      </c>
      <c r="CY478" s="150">
        <v>91.9</v>
      </c>
      <c r="CZ478" s="150">
        <v>89.4</v>
      </c>
      <c r="DA478" s="150">
        <v>89.7</v>
      </c>
      <c r="DB478" s="151">
        <v>90</v>
      </c>
      <c r="DC478" s="151">
        <v>90.1</v>
      </c>
      <c r="DD478" s="151">
        <v>91</v>
      </c>
      <c r="DE478" s="151">
        <v>91.9</v>
      </c>
      <c r="DF478" s="151">
        <v>92.9</v>
      </c>
      <c r="DG478" s="151">
        <v>93.2</v>
      </c>
      <c r="DH478" s="151">
        <v>95.4</v>
      </c>
      <c r="DI478" s="151">
        <v>94.9</v>
      </c>
      <c r="DJ478" s="151">
        <v>97.8</v>
      </c>
      <c r="DK478" s="151">
        <v>97.5</v>
      </c>
      <c r="DL478" s="151">
        <v>101.4</v>
      </c>
      <c r="DM478" s="152">
        <v>101.3</v>
      </c>
      <c r="DN478" s="152">
        <v>101.4</v>
      </c>
      <c r="DO478" s="152">
        <v>102.3</v>
      </c>
      <c r="DP478" s="152">
        <v>101.6</v>
      </c>
      <c r="DQ478" s="152">
        <v>101.1</v>
      </c>
      <c r="DR478" s="152">
        <v>102.2</v>
      </c>
      <c r="DS478" s="152">
        <v>102.3</v>
      </c>
      <c r="DT478" s="152">
        <v>102.6</v>
      </c>
      <c r="DU478" s="152">
        <v>103.8</v>
      </c>
      <c r="DV478" s="152">
        <v>105.8</v>
      </c>
      <c r="DW478" s="152">
        <v>105.4</v>
      </c>
      <c r="DX478" s="152">
        <v>104.9</v>
      </c>
      <c r="DY478" s="152">
        <v>104.9</v>
      </c>
      <c r="DZ478" s="152">
        <v>104.3</v>
      </c>
      <c r="EA478" s="152">
        <v>104.9</v>
      </c>
      <c r="EB478" s="152">
        <v>106.9</v>
      </c>
      <c r="EC478" s="152">
        <v>106.3</v>
      </c>
      <c r="ED478" s="152">
        <v>106.1</v>
      </c>
      <c r="EE478" s="152">
        <v>103.7</v>
      </c>
      <c r="EF478" s="152">
        <v>103.8</v>
      </c>
      <c r="EG478" s="152">
        <v>103.3</v>
      </c>
      <c r="EH478" s="152">
        <v>102.7</v>
      </c>
      <c r="EI478" s="152">
        <v>102</v>
      </c>
      <c r="EJ478" s="152">
        <v>103.8</v>
      </c>
      <c r="EK478" s="152">
        <v>102.7</v>
      </c>
      <c r="EL478" s="152">
        <v>101.7</v>
      </c>
      <c r="EM478" s="152">
        <v>103.5</v>
      </c>
      <c r="EN478" s="152">
        <v>102.8</v>
      </c>
      <c r="EO478" s="152">
        <v>101.9</v>
      </c>
      <c r="EP478" s="152">
        <v>102.2</v>
      </c>
      <c r="EQ478" s="152">
        <v>103.4</v>
      </c>
      <c r="ER478" s="152">
        <v>103.8</v>
      </c>
      <c r="ES478" s="152">
        <v>103</v>
      </c>
      <c r="ET478" s="152">
        <v>103.5</v>
      </c>
      <c r="EU478" s="152">
        <v>103.3</v>
      </c>
      <c r="EV478" s="152">
        <v>103.7</v>
      </c>
      <c r="EW478" s="152">
        <v>104</v>
      </c>
    </row>
    <row r="479" spans="1:153">
      <c r="A479" s="141" t="s">
        <v>7992</v>
      </c>
      <c r="B479" s="141" t="s">
        <v>7993</v>
      </c>
      <c r="C479" s="142">
        <v>4.0300000000000002E-2</v>
      </c>
      <c r="D479" s="143">
        <v>101.7</v>
      </c>
      <c r="E479" s="143">
        <v>101.8</v>
      </c>
      <c r="F479" s="143">
        <v>101.9</v>
      </c>
      <c r="G479" s="143">
        <v>102</v>
      </c>
      <c r="H479" s="143">
        <v>101.9</v>
      </c>
      <c r="I479" s="143">
        <v>101.6</v>
      </c>
      <c r="J479" s="143">
        <v>101.4</v>
      </c>
      <c r="K479" s="143">
        <v>101.8</v>
      </c>
      <c r="L479" s="143">
        <v>102.8</v>
      </c>
      <c r="M479" s="143">
        <v>102.5</v>
      </c>
      <c r="N479" s="143">
        <v>101</v>
      </c>
      <c r="O479" s="143">
        <v>100.2</v>
      </c>
      <c r="P479" s="143">
        <v>101.9</v>
      </c>
      <c r="Q479" s="143">
        <v>101.9</v>
      </c>
      <c r="R479" s="143">
        <v>101.8</v>
      </c>
      <c r="S479" s="143">
        <v>102.1</v>
      </c>
      <c r="T479" s="143">
        <v>100.6</v>
      </c>
      <c r="U479" s="143">
        <v>100.5</v>
      </c>
      <c r="V479" s="143">
        <v>100.5</v>
      </c>
      <c r="W479" s="143">
        <v>99.1</v>
      </c>
      <c r="X479" s="143">
        <v>99.2</v>
      </c>
      <c r="Y479" s="143">
        <v>99</v>
      </c>
      <c r="Z479" s="143">
        <v>99.1</v>
      </c>
      <c r="AA479" s="143">
        <v>99.5</v>
      </c>
      <c r="AB479" s="143">
        <v>101.1</v>
      </c>
      <c r="AC479" s="143">
        <v>100.8</v>
      </c>
      <c r="AD479" s="143">
        <v>100.6</v>
      </c>
      <c r="AE479" s="143">
        <v>100.6</v>
      </c>
      <c r="AF479" s="143">
        <v>100.8</v>
      </c>
      <c r="AG479" s="143">
        <v>100.5</v>
      </c>
      <c r="AH479" s="143">
        <v>100.6</v>
      </c>
      <c r="AI479" s="143">
        <v>100.9</v>
      </c>
      <c r="AJ479" s="143">
        <v>101</v>
      </c>
      <c r="AK479" s="143">
        <v>100.8</v>
      </c>
      <c r="AL479" s="143">
        <v>100.6</v>
      </c>
      <c r="AM479" s="143">
        <v>100.8</v>
      </c>
      <c r="AN479" s="143">
        <v>104</v>
      </c>
      <c r="AO479" s="143">
        <v>104</v>
      </c>
      <c r="AP479" s="143">
        <v>103.9</v>
      </c>
      <c r="AQ479" s="143">
        <v>103.8</v>
      </c>
      <c r="AR479" s="143">
        <v>103.5</v>
      </c>
      <c r="AS479" s="143">
        <v>103.2</v>
      </c>
      <c r="AT479" s="143">
        <v>101.3</v>
      </c>
      <c r="AU479" s="143">
        <v>101.4</v>
      </c>
      <c r="AV479" s="143">
        <v>101.7</v>
      </c>
      <c r="AW479" s="143">
        <v>101.2</v>
      </c>
      <c r="AX479" s="143">
        <v>101.1</v>
      </c>
      <c r="AY479" s="143">
        <v>101.1</v>
      </c>
      <c r="AZ479" s="143">
        <v>101.5</v>
      </c>
      <c r="BA479" s="143">
        <v>98.2</v>
      </c>
      <c r="BB479" s="143">
        <v>99.2</v>
      </c>
      <c r="BC479" s="143">
        <v>99</v>
      </c>
      <c r="BD479" s="143">
        <v>98.5</v>
      </c>
      <c r="BE479" s="143">
        <v>98.6</v>
      </c>
      <c r="BF479" s="143">
        <v>98.3</v>
      </c>
      <c r="BG479" s="143">
        <v>98.6</v>
      </c>
      <c r="BH479" s="143">
        <v>99.4</v>
      </c>
      <c r="BI479" s="143">
        <v>99</v>
      </c>
      <c r="BJ479" s="143">
        <v>99.2</v>
      </c>
      <c r="BK479" s="144">
        <v>99.3</v>
      </c>
      <c r="BL479" s="143">
        <v>98.6</v>
      </c>
      <c r="BM479" s="143">
        <v>98.1</v>
      </c>
      <c r="BN479" s="143">
        <v>98.3</v>
      </c>
      <c r="BO479" s="143">
        <v>94.7</v>
      </c>
      <c r="BP479" s="143">
        <v>96.3</v>
      </c>
      <c r="BQ479" s="143">
        <v>96.4</v>
      </c>
      <c r="BR479" s="145">
        <v>100.3</v>
      </c>
      <c r="BS479" s="145">
        <v>100.4</v>
      </c>
      <c r="BT479" s="145">
        <v>100.5</v>
      </c>
      <c r="BU479" s="145">
        <v>100.4</v>
      </c>
      <c r="BV479" s="145">
        <v>100.6</v>
      </c>
      <c r="BW479" s="145">
        <v>98.9</v>
      </c>
      <c r="BX479" s="145">
        <v>99.3</v>
      </c>
      <c r="BY479" s="145">
        <v>99.7</v>
      </c>
      <c r="BZ479" s="143">
        <v>97.9</v>
      </c>
      <c r="CA479" s="143">
        <v>100.6</v>
      </c>
      <c r="CB479" s="143">
        <v>102</v>
      </c>
      <c r="CC479" s="143">
        <v>101.9</v>
      </c>
      <c r="CD479" s="143">
        <v>102.6</v>
      </c>
      <c r="CE479" s="143">
        <v>103.1</v>
      </c>
      <c r="CF479" s="143">
        <v>103.6</v>
      </c>
      <c r="CG479" s="143">
        <v>104.6</v>
      </c>
      <c r="CH479" s="143">
        <v>104.5</v>
      </c>
      <c r="CI479" s="143">
        <v>104.4</v>
      </c>
      <c r="CJ479" s="146">
        <v>104.6</v>
      </c>
      <c r="CK479" s="146">
        <v>104.6</v>
      </c>
      <c r="CL479" s="146">
        <v>104.5</v>
      </c>
      <c r="CM479" s="147">
        <v>104.8</v>
      </c>
      <c r="CN479" s="147">
        <v>104</v>
      </c>
      <c r="CO479" s="147">
        <v>103.5</v>
      </c>
      <c r="CP479" s="148">
        <v>103.2</v>
      </c>
      <c r="CQ479" s="149">
        <v>102.4</v>
      </c>
      <c r="CR479" s="149">
        <v>103.5</v>
      </c>
      <c r="CS479" s="149">
        <v>103.1</v>
      </c>
      <c r="CT479" s="149">
        <v>102.6</v>
      </c>
      <c r="CU479" s="150">
        <v>102.7</v>
      </c>
      <c r="CV479" s="150">
        <v>102.7</v>
      </c>
      <c r="CW479" s="150">
        <v>102.3</v>
      </c>
      <c r="CX479" s="150">
        <v>103.1</v>
      </c>
      <c r="CY479" s="150">
        <v>102.1</v>
      </c>
      <c r="CZ479" s="150">
        <v>101.8</v>
      </c>
      <c r="DA479" s="150">
        <v>100.6</v>
      </c>
      <c r="DB479" s="151">
        <v>100.9</v>
      </c>
      <c r="DC479" s="151">
        <v>101.2</v>
      </c>
      <c r="DD479" s="151">
        <v>101.2</v>
      </c>
      <c r="DE479" s="151">
        <v>103.1</v>
      </c>
      <c r="DF479" s="151">
        <v>103.5</v>
      </c>
      <c r="DG479" s="151">
        <v>103.9</v>
      </c>
      <c r="DH479" s="151">
        <v>104.3</v>
      </c>
      <c r="DI479" s="151">
        <v>105.8</v>
      </c>
      <c r="DJ479" s="151">
        <v>105.3</v>
      </c>
      <c r="DK479" s="151">
        <v>105.6</v>
      </c>
      <c r="DL479" s="151">
        <v>106</v>
      </c>
      <c r="DM479" s="152">
        <v>106.8</v>
      </c>
      <c r="DN479" s="152">
        <v>108.1</v>
      </c>
      <c r="DO479" s="152">
        <v>108.7</v>
      </c>
      <c r="DP479" s="152">
        <v>108.9</v>
      </c>
      <c r="DQ479" s="152">
        <v>110.8</v>
      </c>
      <c r="DR479" s="152">
        <v>111.1</v>
      </c>
      <c r="DS479" s="152">
        <v>113.3</v>
      </c>
      <c r="DT479" s="152">
        <v>114.6</v>
      </c>
      <c r="DU479" s="152">
        <v>119.1</v>
      </c>
      <c r="DV479" s="152">
        <v>116.4</v>
      </c>
      <c r="DW479" s="152">
        <v>117.2</v>
      </c>
      <c r="DX479" s="152">
        <v>117.4</v>
      </c>
      <c r="DY479" s="152">
        <v>118.2</v>
      </c>
      <c r="DZ479" s="152">
        <v>119</v>
      </c>
      <c r="EA479" s="152">
        <v>119</v>
      </c>
      <c r="EB479" s="152">
        <v>121</v>
      </c>
      <c r="EC479" s="152">
        <v>120.7</v>
      </c>
      <c r="ED479" s="152">
        <v>120.7</v>
      </c>
      <c r="EE479" s="152">
        <v>122.5</v>
      </c>
      <c r="EF479" s="152">
        <v>122.4</v>
      </c>
      <c r="EG479" s="152">
        <v>121.8</v>
      </c>
      <c r="EH479" s="152">
        <v>118.7</v>
      </c>
      <c r="EI479" s="152">
        <v>118.9</v>
      </c>
      <c r="EJ479" s="152">
        <v>118.6</v>
      </c>
      <c r="EK479" s="152">
        <v>118.5</v>
      </c>
      <c r="EL479" s="152">
        <v>118.2</v>
      </c>
      <c r="EM479" s="152">
        <v>118.1</v>
      </c>
      <c r="EN479" s="152">
        <v>118</v>
      </c>
      <c r="EO479" s="152">
        <v>117.8</v>
      </c>
      <c r="EP479" s="152">
        <v>117.7</v>
      </c>
      <c r="EQ479" s="152">
        <v>117.4</v>
      </c>
      <c r="ER479" s="152">
        <v>117.7</v>
      </c>
      <c r="ES479" s="152">
        <v>117.3</v>
      </c>
      <c r="ET479" s="152">
        <v>118.7</v>
      </c>
      <c r="EU479" s="152">
        <v>118.3</v>
      </c>
      <c r="EV479" s="152">
        <v>117.2</v>
      </c>
      <c r="EW479" s="152">
        <v>117.4</v>
      </c>
    </row>
    <row r="480" spans="1:153">
      <c r="A480" s="141" t="s">
        <v>7994</v>
      </c>
      <c r="B480" s="141" t="s">
        <v>7995</v>
      </c>
      <c r="C480" s="142">
        <v>0.12917999999999999</v>
      </c>
      <c r="D480" s="143">
        <v>105.6</v>
      </c>
      <c r="E480" s="143">
        <v>104.7</v>
      </c>
      <c r="F480" s="143">
        <v>104.8</v>
      </c>
      <c r="G480" s="143">
        <v>105.4</v>
      </c>
      <c r="H480" s="143">
        <v>104.3</v>
      </c>
      <c r="I480" s="143">
        <v>102.6</v>
      </c>
      <c r="J480" s="143">
        <v>101.4</v>
      </c>
      <c r="K480" s="143">
        <v>103.2</v>
      </c>
      <c r="L480" s="143">
        <v>105.2</v>
      </c>
      <c r="M480" s="143">
        <v>100.6</v>
      </c>
      <c r="N480" s="143">
        <v>95.4</v>
      </c>
      <c r="O480" s="143">
        <v>96.2</v>
      </c>
      <c r="P480" s="143">
        <v>101.1</v>
      </c>
      <c r="Q480" s="143">
        <v>104</v>
      </c>
      <c r="R480" s="143">
        <v>106.2</v>
      </c>
      <c r="S480" s="143">
        <v>107.7</v>
      </c>
      <c r="T480" s="143">
        <v>104.7</v>
      </c>
      <c r="U480" s="143">
        <v>104</v>
      </c>
      <c r="V480" s="143">
        <v>106.1</v>
      </c>
      <c r="W480" s="143">
        <v>105.8</v>
      </c>
      <c r="X480" s="143">
        <v>105.1</v>
      </c>
      <c r="Y480" s="143">
        <v>105.9</v>
      </c>
      <c r="Z480" s="143">
        <v>102.6</v>
      </c>
      <c r="AA480" s="143">
        <v>107.9</v>
      </c>
      <c r="AB480" s="143">
        <v>107</v>
      </c>
      <c r="AC480" s="143">
        <v>103.2</v>
      </c>
      <c r="AD480" s="143">
        <v>107</v>
      </c>
      <c r="AE480" s="143">
        <v>105.5</v>
      </c>
      <c r="AF480" s="143">
        <v>107.3</v>
      </c>
      <c r="AG480" s="143">
        <v>109.1</v>
      </c>
      <c r="AH480" s="143">
        <v>105.3</v>
      </c>
      <c r="AI480" s="143">
        <v>104.6</v>
      </c>
      <c r="AJ480" s="143">
        <v>106.6</v>
      </c>
      <c r="AK480" s="143">
        <v>105.5</v>
      </c>
      <c r="AL480" s="143">
        <v>107</v>
      </c>
      <c r="AM480" s="143">
        <v>106.8</v>
      </c>
      <c r="AN480" s="143">
        <v>106</v>
      </c>
      <c r="AO480" s="143">
        <v>104.6</v>
      </c>
      <c r="AP480" s="143">
        <v>106.1</v>
      </c>
      <c r="AQ480" s="143">
        <v>108.5</v>
      </c>
      <c r="AR480" s="143">
        <v>105.9</v>
      </c>
      <c r="AS480" s="143">
        <v>103.5</v>
      </c>
      <c r="AT480" s="143">
        <v>101.5</v>
      </c>
      <c r="AU480" s="143">
        <v>102.2</v>
      </c>
      <c r="AV480" s="143">
        <v>101.1</v>
      </c>
      <c r="AW480" s="143">
        <v>100.3</v>
      </c>
      <c r="AX480" s="143">
        <v>100.3</v>
      </c>
      <c r="AY480" s="143">
        <v>101.2</v>
      </c>
      <c r="AZ480" s="143">
        <v>95.9</v>
      </c>
      <c r="BA480" s="143">
        <v>96.6</v>
      </c>
      <c r="BB480" s="143">
        <v>98.3</v>
      </c>
      <c r="BC480" s="143">
        <v>98.1</v>
      </c>
      <c r="BD480" s="143">
        <v>96.3</v>
      </c>
      <c r="BE480" s="143">
        <v>97.4</v>
      </c>
      <c r="BF480" s="143">
        <v>100.1</v>
      </c>
      <c r="BG480" s="143">
        <v>99</v>
      </c>
      <c r="BH480" s="143">
        <v>98.6</v>
      </c>
      <c r="BI480" s="143">
        <v>99.7</v>
      </c>
      <c r="BJ480" s="143">
        <v>100.5</v>
      </c>
      <c r="BK480" s="144">
        <v>102</v>
      </c>
      <c r="BL480" s="143">
        <v>103.7</v>
      </c>
      <c r="BM480" s="143">
        <v>101.4</v>
      </c>
      <c r="BN480" s="143">
        <v>100.2</v>
      </c>
      <c r="BO480" s="143">
        <v>97.5</v>
      </c>
      <c r="BP480" s="143">
        <v>97</v>
      </c>
      <c r="BQ480" s="143">
        <v>97.4</v>
      </c>
      <c r="BR480" s="145">
        <v>92.3</v>
      </c>
      <c r="BS480" s="145">
        <v>94.4</v>
      </c>
      <c r="BT480" s="145">
        <v>96.5</v>
      </c>
      <c r="BU480" s="145">
        <v>95.5</v>
      </c>
      <c r="BV480" s="145">
        <v>95.5</v>
      </c>
      <c r="BW480" s="145">
        <v>96.4</v>
      </c>
      <c r="BX480" s="145">
        <v>94.9</v>
      </c>
      <c r="BY480" s="145">
        <v>95.5</v>
      </c>
      <c r="BZ480" s="143">
        <v>94.8</v>
      </c>
      <c r="CA480" s="143">
        <v>98.5</v>
      </c>
      <c r="CB480" s="143">
        <v>98.7</v>
      </c>
      <c r="CC480" s="143">
        <v>99.3</v>
      </c>
      <c r="CD480" s="143">
        <v>97.8</v>
      </c>
      <c r="CE480" s="143">
        <v>99.4</v>
      </c>
      <c r="CF480" s="143">
        <v>101.3</v>
      </c>
      <c r="CG480" s="143">
        <v>99.7</v>
      </c>
      <c r="CH480" s="143">
        <v>97.9</v>
      </c>
      <c r="CI480" s="143">
        <v>97.2</v>
      </c>
      <c r="CJ480" s="146">
        <v>100.9</v>
      </c>
      <c r="CK480" s="146">
        <v>97.8</v>
      </c>
      <c r="CL480" s="146">
        <v>97.3</v>
      </c>
      <c r="CM480" s="147">
        <v>97.4</v>
      </c>
      <c r="CN480" s="147">
        <v>98</v>
      </c>
      <c r="CO480" s="147">
        <v>97.5</v>
      </c>
      <c r="CP480" s="148">
        <v>96.1</v>
      </c>
      <c r="CQ480" s="149">
        <v>95.1</v>
      </c>
      <c r="CR480" s="149">
        <v>95.9</v>
      </c>
      <c r="CS480" s="149">
        <v>97.7</v>
      </c>
      <c r="CT480" s="149">
        <v>98</v>
      </c>
      <c r="CU480" s="150">
        <v>95.6</v>
      </c>
      <c r="CV480" s="150">
        <v>96</v>
      </c>
      <c r="CW480" s="150">
        <v>94.7</v>
      </c>
      <c r="CX480" s="150">
        <v>96.6</v>
      </c>
      <c r="CY480" s="150">
        <v>94.3</v>
      </c>
      <c r="CZ480" s="150">
        <v>93.6</v>
      </c>
      <c r="DA480" s="150">
        <v>95.3</v>
      </c>
      <c r="DB480" s="151">
        <v>96.7</v>
      </c>
      <c r="DC480" s="151">
        <v>96.4</v>
      </c>
      <c r="DD480" s="151">
        <v>98.4</v>
      </c>
      <c r="DE480" s="151">
        <v>99.7</v>
      </c>
      <c r="DF480" s="151">
        <v>99.7</v>
      </c>
      <c r="DG480" s="151">
        <v>99.5</v>
      </c>
      <c r="DH480" s="151">
        <v>103.1</v>
      </c>
      <c r="DI480" s="151">
        <v>102.6</v>
      </c>
      <c r="DJ480" s="151">
        <v>102</v>
      </c>
      <c r="DK480" s="151">
        <v>102.8</v>
      </c>
      <c r="DL480" s="151">
        <v>106.7</v>
      </c>
      <c r="DM480" s="152">
        <v>105.3</v>
      </c>
      <c r="DN480" s="152">
        <v>104.9</v>
      </c>
      <c r="DO480" s="152">
        <v>105.3</v>
      </c>
      <c r="DP480" s="152">
        <v>106.5</v>
      </c>
      <c r="DQ480" s="152">
        <v>107.3</v>
      </c>
      <c r="DR480" s="152">
        <v>107.8</v>
      </c>
      <c r="DS480" s="152">
        <v>104.3</v>
      </c>
      <c r="DT480" s="152">
        <v>105.1</v>
      </c>
      <c r="DU480" s="152">
        <v>106</v>
      </c>
      <c r="DV480" s="152">
        <v>107.5</v>
      </c>
      <c r="DW480" s="152">
        <v>111.3</v>
      </c>
      <c r="DX480" s="152">
        <v>113.2</v>
      </c>
      <c r="DY480" s="152">
        <v>116.2</v>
      </c>
      <c r="DZ480" s="152">
        <v>116.7</v>
      </c>
      <c r="EA480" s="152">
        <v>115.8</v>
      </c>
      <c r="EB480" s="152">
        <v>115</v>
      </c>
      <c r="EC480" s="152">
        <v>116.2</v>
      </c>
      <c r="ED480" s="152">
        <v>114</v>
      </c>
      <c r="EE480" s="152">
        <v>114.4</v>
      </c>
      <c r="EF480" s="152">
        <v>114.4</v>
      </c>
      <c r="EG480" s="152">
        <v>114.1</v>
      </c>
      <c r="EH480" s="152">
        <v>114.3</v>
      </c>
      <c r="EI480" s="152">
        <v>114</v>
      </c>
      <c r="EJ480" s="152">
        <v>114.4</v>
      </c>
      <c r="EK480" s="152">
        <v>113.9</v>
      </c>
      <c r="EL480" s="152">
        <v>113.1</v>
      </c>
      <c r="EM480" s="152">
        <v>114.3</v>
      </c>
      <c r="EN480" s="152">
        <v>115.4</v>
      </c>
      <c r="EO480" s="152">
        <v>115.3</v>
      </c>
      <c r="EP480" s="152">
        <v>114.4</v>
      </c>
      <c r="EQ480" s="152">
        <v>113.5</v>
      </c>
      <c r="ER480" s="152">
        <v>111.6</v>
      </c>
      <c r="ES480" s="152">
        <v>111.8</v>
      </c>
      <c r="ET480" s="152">
        <v>111.5</v>
      </c>
      <c r="EU480" s="152">
        <v>114.4</v>
      </c>
      <c r="EV480" s="152">
        <v>114.3</v>
      </c>
      <c r="EW480" s="152">
        <v>115.3</v>
      </c>
    </row>
    <row r="481" spans="1:153">
      <c r="A481" s="141" t="s">
        <v>7996</v>
      </c>
      <c r="B481" s="141" t="s">
        <v>7997</v>
      </c>
      <c r="C481" s="142">
        <v>4.7299999999999998E-3</v>
      </c>
      <c r="D481" s="143">
        <v>105.1</v>
      </c>
      <c r="E481" s="143">
        <v>104.8</v>
      </c>
      <c r="F481" s="143">
        <v>105.4</v>
      </c>
      <c r="G481" s="143">
        <v>105.9</v>
      </c>
      <c r="H481" s="143">
        <v>105.7</v>
      </c>
      <c r="I481" s="143">
        <v>105.3</v>
      </c>
      <c r="J481" s="143">
        <v>104.7</v>
      </c>
      <c r="K481" s="143">
        <v>103.6</v>
      </c>
      <c r="L481" s="143">
        <v>104.2</v>
      </c>
      <c r="M481" s="143">
        <v>99</v>
      </c>
      <c r="N481" s="143">
        <v>95.5</v>
      </c>
      <c r="O481" s="143">
        <v>101.2</v>
      </c>
      <c r="P481" s="143">
        <v>104.4</v>
      </c>
      <c r="Q481" s="143">
        <v>105.7</v>
      </c>
      <c r="R481" s="143">
        <v>106</v>
      </c>
      <c r="S481" s="143">
        <v>103.8</v>
      </c>
      <c r="T481" s="143">
        <v>100.2</v>
      </c>
      <c r="U481" s="143">
        <v>102.9</v>
      </c>
      <c r="V481" s="143">
        <v>102</v>
      </c>
      <c r="W481" s="143">
        <v>102.1</v>
      </c>
      <c r="X481" s="143">
        <v>103.7</v>
      </c>
      <c r="Y481" s="143">
        <v>100.7</v>
      </c>
      <c r="Z481" s="143">
        <v>102.1</v>
      </c>
      <c r="AA481" s="143">
        <v>105.1</v>
      </c>
      <c r="AB481" s="143">
        <v>103.9</v>
      </c>
      <c r="AC481" s="143">
        <v>105.5</v>
      </c>
      <c r="AD481" s="143">
        <v>104.3</v>
      </c>
      <c r="AE481" s="143">
        <v>102.3</v>
      </c>
      <c r="AF481" s="143">
        <v>102.3</v>
      </c>
      <c r="AG481" s="143">
        <v>104.4</v>
      </c>
      <c r="AH481" s="143">
        <v>102.2</v>
      </c>
      <c r="AI481" s="143">
        <v>101.4</v>
      </c>
      <c r="AJ481" s="143">
        <v>103.3</v>
      </c>
      <c r="AK481" s="143">
        <v>100.3</v>
      </c>
      <c r="AL481" s="143">
        <v>102.6</v>
      </c>
      <c r="AM481" s="143">
        <v>101.4</v>
      </c>
      <c r="AN481" s="143">
        <v>101.3</v>
      </c>
      <c r="AO481" s="143">
        <v>102.2</v>
      </c>
      <c r="AP481" s="143">
        <v>100.4</v>
      </c>
      <c r="AQ481" s="143">
        <v>98.9</v>
      </c>
      <c r="AR481" s="143">
        <v>99.7</v>
      </c>
      <c r="AS481" s="143">
        <v>99.6</v>
      </c>
      <c r="AT481" s="143">
        <v>99.1</v>
      </c>
      <c r="AU481" s="143">
        <v>99.7</v>
      </c>
      <c r="AV481" s="143">
        <v>99.8</v>
      </c>
      <c r="AW481" s="143">
        <v>97.5</v>
      </c>
      <c r="AX481" s="143">
        <v>100.5</v>
      </c>
      <c r="AY481" s="143">
        <v>101.3</v>
      </c>
      <c r="AZ481" s="143">
        <v>96.6</v>
      </c>
      <c r="BA481" s="143">
        <v>95.4</v>
      </c>
      <c r="BB481" s="143">
        <v>96.7</v>
      </c>
      <c r="BC481" s="143">
        <v>96.9</v>
      </c>
      <c r="BD481" s="143">
        <v>97.9</v>
      </c>
      <c r="BE481" s="143">
        <v>98.6</v>
      </c>
      <c r="BF481" s="143">
        <v>97.3</v>
      </c>
      <c r="BG481" s="143">
        <v>96.9</v>
      </c>
      <c r="BH481" s="143">
        <v>99.8</v>
      </c>
      <c r="BI481" s="143">
        <v>99.8</v>
      </c>
      <c r="BJ481" s="143">
        <v>100.4</v>
      </c>
      <c r="BK481" s="144">
        <v>100.7</v>
      </c>
      <c r="BL481" s="143">
        <v>99.9</v>
      </c>
      <c r="BM481" s="143">
        <v>99.9</v>
      </c>
      <c r="BN481" s="143">
        <v>98.3</v>
      </c>
      <c r="BO481" s="143">
        <v>95.3</v>
      </c>
      <c r="BP481" s="143">
        <v>95.1</v>
      </c>
      <c r="BQ481" s="143">
        <v>95.4</v>
      </c>
      <c r="BR481" s="145">
        <v>97.3</v>
      </c>
      <c r="BS481" s="145">
        <v>98.7</v>
      </c>
      <c r="BT481" s="145">
        <v>98.9</v>
      </c>
      <c r="BU481" s="145">
        <v>99.6</v>
      </c>
      <c r="BV481" s="145">
        <v>99.8</v>
      </c>
      <c r="BW481" s="145">
        <v>97.4</v>
      </c>
      <c r="BX481" s="145">
        <v>98</v>
      </c>
      <c r="BY481" s="145">
        <v>98</v>
      </c>
      <c r="BZ481" s="143">
        <v>98.7</v>
      </c>
      <c r="CA481" s="143">
        <v>98</v>
      </c>
      <c r="CB481" s="143">
        <v>96.8</v>
      </c>
      <c r="CC481" s="143">
        <v>96.9</v>
      </c>
      <c r="CD481" s="143">
        <v>97.4</v>
      </c>
      <c r="CE481" s="143">
        <v>96.9</v>
      </c>
      <c r="CF481" s="143">
        <v>97.9</v>
      </c>
      <c r="CG481" s="143">
        <v>97.4</v>
      </c>
      <c r="CH481" s="143">
        <v>97.4</v>
      </c>
      <c r="CI481" s="143">
        <v>96.9</v>
      </c>
      <c r="CJ481" s="146">
        <v>97</v>
      </c>
      <c r="CK481" s="146">
        <v>96.4</v>
      </c>
      <c r="CL481" s="146">
        <v>96.4</v>
      </c>
      <c r="CM481" s="147">
        <v>97.7</v>
      </c>
      <c r="CN481" s="147">
        <v>97.7</v>
      </c>
      <c r="CO481" s="147">
        <v>95.7</v>
      </c>
      <c r="CP481" s="148">
        <v>95.1</v>
      </c>
      <c r="CQ481" s="149">
        <v>94.5</v>
      </c>
      <c r="CR481" s="149">
        <v>94.6</v>
      </c>
      <c r="CS481" s="149">
        <v>96</v>
      </c>
      <c r="CT481" s="149">
        <v>95.5</v>
      </c>
      <c r="CU481" s="150">
        <v>96.7</v>
      </c>
      <c r="CV481" s="150">
        <v>96.9</v>
      </c>
      <c r="CW481" s="150">
        <v>97</v>
      </c>
      <c r="CX481" s="150">
        <v>95.7</v>
      </c>
      <c r="CY481" s="150">
        <v>96.5</v>
      </c>
      <c r="CZ481" s="150">
        <v>96.5</v>
      </c>
      <c r="DA481" s="150">
        <v>93.3</v>
      </c>
      <c r="DB481" s="151">
        <v>96.2</v>
      </c>
      <c r="DC481" s="151">
        <v>96.5</v>
      </c>
      <c r="DD481" s="151">
        <v>100.5</v>
      </c>
      <c r="DE481" s="151">
        <v>101.3</v>
      </c>
      <c r="DF481" s="151">
        <v>100.4</v>
      </c>
      <c r="DG481" s="151">
        <v>99.1</v>
      </c>
      <c r="DH481" s="151">
        <v>101</v>
      </c>
      <c r="DI481" s="151">
        <v>99.8</v>
      </c>
      <c r="DJ481" s="151">
        <v>99</v>
      </c>
      <c r="DK481" s="151">
        <v>96.9</v>
      </c>
      <c r="DL481" s="151">
        <v>99.9</v>
      </c>
      <c r="DM481" s="152">
        <v>101</v>
      </c>
      <c r="DN481" s="152">
        <v>100.2</v>
      </c>
      <c r="DO481" s="152">
        <v>100.4</v>
      </c>
      <c r="DP481" s="152">
        <v>101.5</v>
      </c>
      <c r="DQ481" s="152">
        <v>101.9</v>
      </c>
      <c r="DR481" s="152">
        <v>99.2</v>
      </c>
      <c r="DS481" s="152">
        <v>98.9</v>
      </c>
      <c r="DT481" s="152">
        <v>103.3</v>
      </c>
      <c r="DU481" s="152">
        <v>103.7</v>
      </c>
      <c r="DV481" s="152">
        <v>103.7</v>
      </c>
      <c r="DW481" s="152">
        <v>104</v>
      </c>
      <c r="DX481" s="152">
        <v>104.1</v>
      </c>
      <c r="DY481" s="152">
        <v>106.8</v>
      </c>
      <c r="DZ481" s="152">
        <v>106.1</v>
      </c>
      <c r="EA481" s="152">
        <v>107.6</v>
      </c>
      <c r="EB481" s="152">
        <v>108.9</v>
      </c>
      <c r="EC481" s="152">
        <v>104.9</v>
      </c>
      <c r="ED481" s="152">
        <v>107.1</v>
      </c>
      <c r="EE481" s="152">
        <v>108.4</v>
      </c>
      <c r="EF481" s="152">
        <v>107.4</v>
      </c>
      <c r="EG481" s="152">
        <v>107.5</v>
      </c>
      <c r="EH481" s="152">
        <v>106.8</v>
      </c>
      <c r="EI481" s="152">
        <v>106.1</v>
      </c>
      <c r="EJ481" s="152">
        <v>106.1</v>
      </c>
      <c r="EK481" s="152">
        <v>105.9</v>
      </c>
      <c r="EL481" s="152">
        <v>105.3</v>
      </c>
      <c r="EM481" s="152">
        <v>106.3</v>
      </c>
      <c r="EN481" s="152">
        <v>105.7</v>
      </c>
      <c r="EO481" s="152">
        <v>106.9</v>
      </c>
      <c r="EP481" s="152">
        <v>106.1</v>
      </c>
      <c r="EQ481" s="152">
        <v>107.1</v>
      </c>
      <c r="ER481" s="152">
        <v>106.7</v>
      </c>
      <c r="ES481" s="152">
        <v>107.3</v>
      </c>
      <c r="ET481" s="152">
        <v>107.4</v>
      </c>
      <c r="EU481" s="152">
        <v>107.9</v>
      </c>
      <c r="EV481" s="152">
        <v>108.1</v>
      </c>
      <c r="EW481" s="152">
        <v>108.1</v>
      </c>
    </row>
    <row r="482" spans="1:153">
      <c r="A482" s="141" t="s">
        <v>7998</v>
      </c>
      <c r="B482" s="141" t="s">
        <v>7999</v>
      </c>
      <c r="C482" s="142">
        <v>2.0300000000000001E-3</v>
      </c>
      <c r="D482" s="143">
        <v>109.1</v>
      </c>
      <c r="E482" s="143">
        <v>105.1</v>
      </c>
      <c r="F482" s="143">
        <v>103.1</v>
      </c>
      <c r="G482" s="143">
        <v>100.9</v>
      </c>
      <c r="H482" s="143">
        <v>100.3</v>
      </c>
      <c r="I482" s="143">
        <v>103.1</v>
      </c>
      <c r="J482" s="143">
        <v>106.1</v>
      </c>
      <c r="K482" s="143">
        <v>95.4</v>
      </c>
      <c r="L482" s="143">
        <v>98.4</v>
      </c>
      <c r="M482" s="143">
        <v>99.2</v>
      </c>
      <c r="N482" s="143">
        <v>101.3</v>
      </c>
      <c r="O482" s="143">
        <v>100.5</v>
      </c>
      <c r="P482" s="143">
        <v>98.8</v>
      </c>
      <c r="Q482" s="143">
        <v>96.7</v>
      </c>
      <c r="R482" s="143">
        <v>97.8</v>
      </c>
      <c r="S482" s="143">
        <v>100.6</v>
      </c>
      <c r="T482" s="143">
        <v>98.1</v>
      </c>
      <c r="U482" s="143">
        <v>102.3</v>
      </c>
      <c r="V482" s="143">
        <v>112.4</v>
      </c>
      <c r="W482" s="143">
        <v>108.4</v>
      </c>
      <c r="X482" s="143">
        <v>115.7</v>
      </c>
      <c r="Y482" s="143">
        <v>111.3</v>
      </c>
      <c r="Z482" s="143">
        <v>109.1</v>
      </c>
      <c r="AA482" s="143">
        <v>108.5</v>
      </c>
      <c r="AB482" s="143">
        <v>109.4</v>
      </c>
      <c r="AC482" s="143">
        <v>110.1</v>
      </c>
      <c r="AD482" s="143">
        <v>108</v>
      </c>
      <c r="AE482" s="143">
        <v>104.5</v>
      </c>
      <c r="AF482" s="143">
        <v>105.1</v>
      </c>
      <c r="AG482" s="143">
        <v>111.3</v>
      </c>
      <c r="AH482" s="143">
        <v>105.9</v>
      </c>
      <c r="AI482" s="143">
        <v>105.4</v>
      </c>
      <c r="AJ482" s="143">
        <v>101.7</v>
      </c>
      <c r="AK482" s="143">
        <v>102.5</v>
      </c>
      <c r="AL482" s="143">
        <v>98.6</v>
      </c>
      <c r="AM482" s="143">
        <v>95.5</v>
      </c>
      <c r="AN482" s="143">
        <v>86.6</v>
      </c>
      <c r="AO482" s="143">
        <v>85.2</v>
      </c>
      <c r="AP482" s="143">
        <v>92.5</v>
      </c>
      <c r="AQ482" s="143">
        <v>94.9</v>
      </c>
      <c r="AR482" s="143">
        <v>95</v>
      </c>
      <c r="AS482" s="143">
        <v>87.6</v>
      </c>
      <c r="AT482" s="143">
        <v>86.1</v>
      </c>
      <c r="AU482" s="143">
        <v>83.9</v>
      </c>
      <c r="AV482" s="143">
        <v>82.7</v>
      </c>
      <c r="AW482" s="143">
        <v>81.400000000000006</v>
      </c>
      <c r="AX482" s="143">
        <v>81</v>
      </c>
      <c r="AY482" s="143">
        <v>80.5</v>
      </c>
      <c r="AZ482" s="143">
        <v>83.2</v>
      </c>
      <c r="BA482" s="143">
        <v>85.1</v>
      </c>
      <c r="BB482" s="143">
        <v>83.7</v>
      </c>
      <c r="BC482" s="143">
        <v>83.5</v>
      </c>
      <c r="BD482" s="143">
        <v>82.8</v>
      </c>
      <c r="BE482" s="143">
        <v>83.9</v>
      </c>
      <c r="BF482" s="143">
        <v>85.2</v>
      </c>
      <c r="BG482" s="143">
        <v>85.4</v>
      </c>
      <c r="BH482" s="143">
        <v>90</v>
      </c>
      <c r="BI482" s="143">
        <v>95.9</v>
      </c>
      <c r="BJ482" s="143">
        <v>109.3</v>
      </c>
      <c r="BK482" s="144">
        <v>108.4</v>
      </c>
      <c r="BL482" s="143">
        <v>105.9</v>
      </c>
      <c r="BM482" s="143">
        <v>102.6</v>
      </c>
      <c r="BN482" s="143">
        <v>98.6</v>
      </c>
      <c r="BO482" s="143">
        <v>97.4</v>
      </c>
      <c r="BP482" s="143">
        <v>101.9</v>
      </c>
      <c r="BQ482" s="143">
        <v>106.5</v>
      </c>
      <c r="BR482" s="145">
        <v>110.6</v>
      </c>
      <c r="BS482" s="145">
        <v>109</v>
      </c>
      <c r="BT482" s="145">
        <v>102.4</v>
      </c>
      <c r="BU482" s="145">
        <v>105</v>
      </c>
      <c r="BV482" s="145">
        <v>107</v>
      </c>
      <c r="BW482" s="145">
        <v>106.4</v>
      </c>
      <c r="BX482" s="145">
        <v>107.7</v>
      </c>
      <c r="BY482" s="145">
        <v>107</v>
      </c>
      <c r="BZ482" s="143">
        <v>111.1</v>
      </c>
      <c r="CA482" s="143">
        <v>111.9</v>
      </c>
      <c r="CB482" s="143">
        <v>111.1</v>
      </c>
      <c r="CC482" s="143">
        <v>112</v>
      </c>
      <c r="CD482" s="143">
        <v>113</v>
      </c>
      <c r="CE482" s="143">
        <v>111.5</v>
      </c>
      <c r="CF482" s="143">
        <v>107.7</v>
      </c>
      <c r="CG482" s="143">
        <v>106.1</v>
      </c>
      <c r="CH482" s="143">
        <v>104.5</v>
      </c>
      <c r="CI482" s="143">
        <v>104.4</v>
      </c>
      <c r="CJ482" s="146">
        <v>102.3</v>
      </c>
      <c r="CK482" s="146">
        <v>102</v>
      </c>
      <c r="CL482" s="146">
        <v>102.4</v>
      </c>
      <c r="CM482" s="147">
        <v>97.4</v>
      </c>
      <c r="CN482" s="147">
        <v>97</v>
      </c>
      <c r="CO482" s="147">
        <v>97.9</v>
      </c>
      <c r="CP482" s="148">
        <v>97.5</v>
      </c>
      <c r="CQ482" s="149">
        <v>97.5</v>
      </c>
      <c r="CR482" s="149">
        <v>93.8</v>
      </c>
      <c r="CS482" s="149">
        <v>93.8</v>
      </c>
      <c r="CT482" s="149">
        <v>95.4</v>
      </c>
      <c r="CU482" s="150">
        <v>94.2</v>
      </c>
      <c r="CV482" s="150">
        <v>93.3</v>
      </c>
      <c r="CW482" s="150">
        <v>91.4</v>
      </c>
      <c r="CX482" s="150">
        <v>88.6</v>
      </c>
      <c r="CY482" s="150">
        <v>86.5</v>
      </c>
      <c r="CZ482" s="150">
        <v>87.6</v>
      </c>
      <c r="DA482" s="150">
        <v>88.8</v>
      </c>
      <c r="DB482" s="151">
        <v>93.8</v>
      </c>
      <c r="DC482" s="151">
        <v>96</v>
      </c>
      <c r="DD482" s="151">
        <v>91.4</v>
      </c>
      <c r="DE482" s="151">
        <v>102.8</v>
      </c>
      <c r="DF482" s="151">
        <v>98.6</v>
      </c>
      <c r="DG482" s="151">
        <v>107.4</v>
      </c>
      <c r="DH482" s="151">
        <v>110.3</v>
      </c>
      <c r="DI482" s="151">
        <v>116</v>
      </c>
      <c r="DJ482" s="151">
        <v>122.5</v>
      </c>
      <c r="DK482" s="151">
        <v>113.1</v>
      </c>
      <c r="DL482" s="151">
        <v>123.7</v>
      </c>
      <c r="DM482" s="152">
        <v>130.69999999999999</v>
      </c>
      <c r="DN482" s="152">
        <v>133.5</v>
      </c>
      <c r="DO482" s="152">
        <v>133.6</v>
      </c>
      <c r="DP482" s="152">
        <v>149.6</v>
      </c>
      <c r="DQ482" s="152">
        <v>146.80000000000001</v>
      </c>
      <c r="DR482" s="152">
        <v>150.5</v>
      </c>
      <c r="DS482" s="152">
        <v>153.80000000000001</v>
      </c>
      <c r="DT482" s="152">
        <v>159.1</v>
      </c>
      <c r="DU482" s="152">
        <v>165.6</v>
      </c>
      <c r="DV482" s="152">
        <v>162.6</v>
      </c>
      <c r="DW482" s="152">
        <v>161</v>
      </c>
      <c r="DX482" s="152">
        <v>157</v>
      </c>
      <c r="DY482" s="152">
        <v>148.30000000000001</v>
      </c>
      <c r="DZ482" s="152">
        <v>138.5</v>
      </c>
      <c r="EA482" s="152">
        <v>139.1</v>
      </c>
      <c r="EB482" s="152">
        <v>140.5</v>
      </c>
      <c r="EC482" s="152">
        <v>130.9</v>
      </c>
      <c r="ED482" s="152">
        <v>128.30000000000001</v>
      </c>
      <c r="EE482" s="152">
        <v>128.4</v>
      </c>
      <c r="EF482" s="152">
        <v>131.4</v>
      </c>
      <c r="EG482" s="152">
        <v>127.5</v>
      </c>
      <c r="EH482" s="152">
        <v>133.4</v>
      </c>
      <c r="EI482" s="152">
        <v>125.8</v>
      </c>
      <c r="EJ482" s="152">
        <v>125.2</v>
      </c>
      <c r="EK482" s="152">
        <v>129.30000000000001</v>
      </c>
      <c r="EL482" s="152">
        <v>126.9</v>
      </c>
      <c r="EM482" s="152">
        <v>132.4</v>
      </c>
      <c r="EN482" s="152">
        <v>135.69999999999999</v>
      </c>
      <c r="EO482" s="152">
        <v>134.1</v>
      </c>
      <c r="EP482" s="152">
        <v>126.2</v>
      </c>
      <c r="EQ482" s="152">
        <v>137.80000000000001</v>
      </c>
      <c r="ER482" s="152">
        <v>135</v>
      </c>
      <c r="ES482" s="152">
        <v>131.9</v>
      </c>
      <c r="ET482" s="152">
        <v>128.6</v>
      </c>
      <c r="EU482" s="152">
        <v>128</v>
      </c>
      <c r="EV482" s="152">
        <v>126.8</v>
      </c>
      <c r="EW482" s="152">
        <v>125.8</v>
      </c>
    </row>
    <row r="483" spans="1:153">
      <c r="A483" s="141" t="s">
        <v>8000</v>
      </c>
      <c r="B483" s="141" t="s">
        <v>8001</v>
      </c>
      <c r="C483" s="142">
        <v>1.1259999999999999E-2</v>
      </c>
      <c r="D483" s="143">
        <v>97.8</v>
      </c>
      <c r="E483" s="143">
        <v>97.8</v>
      </c>
      <c r="F483" s="143">
        <v>99.3</v>
      </c>
      <c r="G483" s="143">
        <v>100.8</v>
      </c>
      <c r="H483" s="143">
        <v>99</v>
      </c>
      <c r="I483" s="143">
        <v>100.7</v>
      </c>
      <c r="J483" s="143">
        <v>99.6</v>
      </c>
      <c r="K483" s="143">
        <v>100.9</v>
      </c>
      <c r="L483" s="143">
        <v>101.3</v>
      </c>
      <c r="M483" s="143">
        <v>99</v>
      </c>
      <c r="N483" s="143">
        <v>101.6</v>
      </c>
      <c r="O483" s="143">
        <v>100.4</v>
      </c>
      <c r="P483" s="143">
        <v>101.1</v>
      </c>
      <c r="Q483" s="143">
        <v>101.1</v>
      </c>
      <c r="R483" s="143">
        <v>100.5</v>
      </c>
      <c r="S483" s="143">
        <v>101.7</v>
      </c>
      <c r="T483" s="143">
        <v>101.6</v>
      </c>
      <c r="U483" s="143">
        <v>102.1</v>
      </c>
      <c r="V483" s="143">
        <v>102</v>
      </c>
      <c r="W483" s="143">
        <v>102.4</v>
      </c>
      <c r="X483" s="143">
        <v>102.9</v>
      </c>
      <c r="Y483" s="143">
        <v>101</v>
      </c>
      <c r="Z483" s="143">
        <v>101.5</v>
      </c>
      <c r="AA483" s="143">
        <v>100.7</v>
      </c>
      <c r="AB483" s="143">
        <v>100.8</v>
      </c>
      <c r="AC483" s="143">
        <v>102</v>
      </c>
      <c r="AD483" s="143">
        <v>100.7</v>
      </c>
      <c r="AE483" s="143">
        <v>100.9</v>
      </c>
      <c r="AF483" s="143">
        <v>101.1</v>
      </c>
      <c r="AG483" s="143">
        <v>101</v>
      </c>
      <c r="AH483" s="143">
        <v>101.1</v>
      </c>
      <c r="AI483" s="143">
        <v>101.4</v>
      </c>
      <c r="AJ483" s="143">
        <v>101.9</v>
      </c>
      <c r="AK483" s="143">
        <v>102.4</v>
      </c>
      <c r="AL483" s="143">
        <v>101.1</v>
      </c>
      <c r="AM483" s="143">
        <v>103.1</v>
      </c>
      <c r="AN483" s="143">
        <v>102.4</v>
      </c>
      <c r="AO483" s="143">
        <v>101.7</v>
      </c>
      <c r="AP483" s="143">
        <v>97.1</v>
      </c>
      <c r="AQ483" s="143">
        <v>98.2</v>
      </c>
      <c r="AR483" s="143">
        <v>98.2</v>
      </c>
      <c r="AS483" s="143">
        <v>97.5</v>
      </c>
      <c r="AT483" s="143">
        <v>98.2</v>
      </c>
      <c r="AU483" s="143">
        <v>97.1</v>
      </c>
      <c r="AV483" s="143">
        <v>97.4</v>
      </c>
      <c r="AW483" s="143">
        <v>97.4</v>
      </c>
      <c r="AX483" s="143">
        <v>97.4</v>
      </c>
      <c r="AY483" s="143">
        <v>98.6</v>
      </c>
      <c r="AZ483" s="143">
        <v>100.2</v>
      </c>
      <c r="BA483" s="143">
        <v>100.1</v>
      </c>
      <c r="BB483" s="143">
        <v>100.2</v>
      </c>
      <c r="BC483" s="143">
        <v>100.4</v>
      </c>
      <c r="BD483" s="143">
        <v>99.4</v>
      </c>
      <c r="BE483" s="143">
        <v>101.8</v>
      </c>
      <c r="BF483" s="143">
        <v>101.2</v>
      </c>
      <c r="BG483" s="143">
        <v>102.4</v>
      </c>
      <c r="BH483" s="143">
        <v>102.9</v>
      </c>
      <c r="BI483" s="143">
        <v>103.5</v>
      </c>
      <c r="BJ483" s="143">
        <v>101.3</v>
      </c>
      <c r="BK483" s="144">
        <v>100.6</v>
      </c>
      <c r="BL483" s="143">
        <v>99.5</v>
      </c>
      <c r="BM483" s="143">
        <v>100.8</v>
      </c>
      <c r="BN483" s="143">
        <v>100.8</v>
      </c>
      <c r="BO483" s="143">
        <v>99.8</v>
      </c>
      <c r="BP483" s="143">
        <v>99.8</v>
      </c>
      <c r="BQ483" s="143">
        <v>100</v>
      </c>
      <c r="BR483" s="145">
        <v>100</v>
      </c>
      <c r="BS483" s="145">
        <v>100</v>
      </c>
      <c r="BT483" s="145">
        <v>94.2</v>
      </c>
      <c r="BU483" s="145">
        <v>94.1</v>
      </c>
      <c r="BV483" s="145">
        <v>94.8</v>
      </c>
      <c r="BW483" s="145">
        <v>94.8</v>
      </c>
      <c r="BX483" s="145">
        <v>95.4</v>
      </c>
      <c r="BY483" s="145">
        <v>95.7</v>
      </c>
      <c r="BZ483" s="143">
        <v>96.9</v>
      </c>
      <c r="CA483" s="143">
        <v>96.9</v>
      </c>
      <c r="CB483" s="143">
        <v>95.9</v>
      </c>
      <c r="CC483" s="143">
        <v>93.1</v>
      </c>
      <c r="CD483" s="143">
        <v>93.4</v>
      </c>
      <c r="CE483" s="143">
        <v>93.7</v>
      </c>
      <c r="CF483" s="143">
        <v>93.7</v>
      </c>
      <c r="CG483" s="143">
        <v>94.6</v>
      </c>
      <c r="CH483" s="143">
        <v>94.9</v>
      </c>
      <c r="CI483" s="143">
        <v>95</v>
      </c>
      <c r="CJ483" s="146">
        <v>95</v>
      </c>
      <c r="CK483" s="146">
        <v>95</v>
      </c>
      <c r="CL483" s="146">
        <v>95</v>
      </c>
      <c r="CM483" s="147">
        <v>95</v>
      </c>
      <c r="CN483" s="147">
        <v>95</v>
      </c>
      <c r="CO483" s="147">
        <v>95</v>
      </c>
      <c r="CP483" s="148">
        <v>95</v>
      </c>
      <c r="CQ483" s="149">
        <v>93.1</v>
      </c>
      <c r="CR483" s="149">
        <v>93.1</v>
      </c>
      <c r="CS483" s="149">
        <v>93.1</v>
      </c>
      <c r="CT483" s="149">
        <v>93.1</v>
      </c>
      <c r="CU483" s="150">
        <v>93.1</v>
      </c>
      <c r="CV483" s="150">
        <v>93.1</v>
      </c>
      <c r="CW483" s="150">
        <v>91.8</v>
      </c>
      <c r="CX483" s="150">
        <v>91.8</v>
      </c>
      <c r="CY483" s="150">
        <v>92</v>
      </c>
      <c r="CZ483" s="150">
        <v>92</v>
      </c>
      <c r="DA483" s="150">
        <v>94.5</v>
      </c>
      <c r="DB483" s="151">
        <v>91.3</v>
      </c>
      <c r="DC483" s="151">
        <v>91.3</v>
      </c>
      <c r="DD483" s="151">
        <v>91.3</v>
      </c>
      <c r="DE483" s="151">
        <v>91.8</v>
      </c>
      <c r="DF483" s="151">
        <v>91.6</v>
      </c>
      <c r="DG483" s="151">
        <v>92.8</v>
      </c>
      <c r="DH483" s="151">
        <v>93.9</v>
      </c>
      <c r="DI483" s="151">
        <v>95.6</v>
      </c>
      <c r="DJ483" s="151">
        <v>95.6</v>
      </c>
      <c r="DK483" s="151">
        <v>95.9</v>
      </c>
      <c r="DL483" s="151">
        <v>96.3</v>
      </c>
      <c r="DM483" s="152">
        <v>95.2</v>
      </c>
      <c r="DN483" s="152">
        <v>95.4</v>
      </c>
      <c r="DO483" s="152">
        <v>95.8</v>
      </c>
      <c r="DP483" s="152">
        <v>93.8</v>
      </c>
      <c r="DQ483" s="152">
        <v>93.2</v>
      </c>
      <c r="DR483" s="152">
        <v>93.6</v>
      </c>
      <c r="DS483" s="152">
        <v>93.5</v>
      </c>
      <c r="DT483" s="152">
        <v>94.9</v>
      </c>
      <c r="DU483" s="152">
        <v>94.7</v>
      </c>
      <c r="DV483" s="152">
        <v>94.5</v>
      </c>
      <c r="DW483" s="152">
        <v>96.9</v>
      </c>
      <c r="DX483" s="152">
        <v>97.9</v>
      </c>
      <c r="DY483" s="152">
        <v>97.9</v>
      </c>
      <c r="DZ483" s="152">
        <v>97.6</v>
      </c>
      <c r="EA483" s="152">
        <v>98.2</v>
      </c>
      <c r="EB483" s="152">
        <v>98</v>
      </c>
      <c r="EC483" s="152">
        <v>98.4</v>
      </c>
      <c r="ED483" s="152">
        <v>98.4</v>
      </c>
      <c r="EE483" s="152">
        <v>98.2</v>
      </c>
      <c r="EF483" s="152">
        <v>98.4</v>
      </c>
      <c r="EG483" s="152">
        <v>97</v>
      </c>
      <c r="EH483" s="152">
        <v>95.5</v>
      </c>
      <c r="EI483" s="152">
        <v>94.4</v>
      </c>
      <c r="EJ483" s="152">
        <v>95.9</v>
      </c>
      <c r="EK483" s="152">
        <v>95.7</v>
      </c>
      <c r="EL483" s="152">
        <v>96.3</v>
      </c>
      <c r="EM483" s="152">
        <v>96.5</v>
      </c>
      <c r="EN483" s="152">
        <v>98.1</v>
      </c>
      <c r="EO483" s="152">
        <v>99</v>
      </c>
      <c r="EP483" s="152">
        <v>97.7</v>
      </c>
      <c r="EQ483" s="152">
        <v>97.7</v>
      </c>
      <c r="ER483" s="152">
        <v>99.1</v>
      </c>
      <c r="ES483" s="152">
        <v>98.3</v>
      </c>
      <c r="ET483" s="152">
        <v>98.5</v>
      </c>
      <c r="EU483" s="152">
        <v>99.6</v>
      </c>
      <c r="EV483" s="152">
        <v>98.8</v>
      </c>
      <c r="EW483" s="152">
        <v>98.7</v>
      </c>
    </row>
    <row r="484" spans="1:153">
      <c r="A484" s="141" t="s">
        <v>8002</v>
      </c>
      <c r="B484" s="141" t="s">
        <v>8003</v>
      </c>
      <c r="C484" s="142">
        <v>1.2239999999999999E-2</v>
      </c>
      <c r="D484" s="143">
        <v>113.3</v>
      </c>
      <c r="E484" s="143">
        <v>119.5</v>
      </c>
      <c r="F484" s="143">
        <v>120.2</v>
      </c>
      <c r="G484" s="143">
        <v>119.1</v>
      </c>
      <c r="H484" s="143">
        <v>127.1</v>
      </c>
      <c r="I484" s="143">
        <v>123.8</v>
      </c>
      <c r="J484" s="143">
        <v>130.19999999999999</v>
      </c>
      <c r="K484" s="143">
        <v>126.6</v>
      </c>
      <c r="L484" s="143">
        <v>121.2</v>
      </c>
      <c r="M484" s="143">
        <v>125.2</v>
      </c>
      <c r="N484" s="143">
        <v>126.7</v>
      </c>
      <c r="O484" s="143">
        <v>124.1</v>
      </c>
      <c r="P484" s="143">
        <v>125.5</v>
      </c>
      <c r="Q484" s="143">
        <v>131.9</v>
      </c>
      <c r="R484" s="143">
        <v>121</v>
      </c>
      <c r="S484" s="143">
        <v>120.9</v>
      </c>
      <c r="T484" s="143">
        <v>122.2</v>
      </c>
      <c r="U484" s="143">
        <v>122.6</v>
      </c>
      <c r="V484" s="143">
        <v>119.7</v>
      </c>
      <c r="W484" s="143">
        <v>120.8</v>
      </c>
      <c r="X484" s="143">
        <v>121.9</v>
      </c>
      <c r="Y484" s="143">
        <v>122</v>
      </c>
      <c r="Z484" s="143">
        <v>126.3</v>
      </c>
      <c r="AA484" s="143">
        <v>127.2</v>
      </c>
      <c r="AB484" s="143">
        <v>134</v>
      </c>
      <c r="AC484" s="143">
        <v>130.30000000000001</v>
      </c>
      <c r="AD484" s="143">
        <v>136.30000000000001</v>
      </c>
      <c r="AE484" s="143">
        <v>131.4</v>
      </c>
      <c r="AF484" s="143">
        <v>134.4</v>
      </c>
      <c r="AG484" s="143">
        <v>131.69999999999999</v>
      </c>
      <c r="AH484" s="143">
        <v>133.1</v>
      </c>
      <c r="AI484" s="143">
        <v>131</v>
      </c>
      <c r="AJ484" s="143">
        <v>131</v>
      </c>
      <c r="AK484" s="143">
        <v>136.5</v>
      </c>
      <c r="AL484" s="143">
        <v>135.5</v>
      </c>
      <c r="AM484" s="143">
        <v>138.9</v>
      </c>
      <c r="AN484" s="143">
        <v>125</v>
      </c>
      <c r="AO484" s="143">
        <v>139.30000000000001</v>
      </c>
      <c r="AP484" s="143">
        <v>132.4</v>
      </c>
      <c r="AQ484" s="143">
        <v>125.5</v>
      </c>
      <c r="AR484" s="143">
        <v>126.9</v>
      </c>
      <c r="AS484" s="143">
        <v>140.69999999999999</v>
      </c>
      <c r="AT484" s="143">
        <v>131.6</v>
      </c>
      <c r="AU484" s="143">
        <v>133.19999999999999</v>
      </c>
      <c r="AV484" s="143">
        <v>133.80000000000001</v>
      </c>
      <c r="AW484" s="143">
        <v>132.1</v>
      </c>
      <c r="AX484" s="143">
        <v>123.8</v>
      </c>
      <c r="AY484" s="143">
        <v>123.6</v>
      </c>
      <c r="AZ484" s="143">
        <v>125.1</v>
      </c>
      <c r="BA484" s="143">
        <v>126.9</v>
      </c>
      <c r="BB484" s="143">
        <v>127.8</v>
      </c>
      <c r="BC484" s="143">
        <v>127.1</v>
      </c>
      <c r="BD484" s="143">
        <v>130.1</v>
      </c>
      <c r="BE484" s="143">
        <v>129.1</v>
      </c>
      <c r="BF484" s="143">
        <v>134.80000000000001</v>
      </c>
      <c r="BG484" s="143">
        <v>134.80000000000001</v>
      </c>
      <c r="BH484" s="143">
        <v>132</v>
      </c>
      <c r="BI484" s="143">
        <v>130.30000000000001</v>
      </c>
      <c r="BJ484" s="143">
        <v>127.3</v>
      </c>
      <c r="BK484" s="144">
        <v>129.19999999999999</v>
      </c>
      <c r="BL484" s="143">
        <v>131.69999999999999</v>
      </c>
      <c r="BM484" s="143">
        <v>134.19999999999999</v>
      </c>
      <c r="BN484" s="143">
        <v>140.4</v>
      </c>
      <c r="BO484" s="143">
        <v>137.9</v>
      </c>
      <c r="BP484" s="143">
        <v>143.69999999999999</v>
      </c>
      <c r="BQ484" s="143">
        <v>133.80000000000001</v>
      </c>
      <c r="BR484" s="145">
        <v>133.19999999999999</v>
      </c>
      <c r="BS484" s="145">
        <v>135.30000000000001</v>
      </c>
      <c r="BT484" s="145">
        <v>133.4</v>
      </c>
      <c r="BU484" s="145">
        <v>135.5</v>
      </c>
      <c r="BV484" s="145">
        <v>133.30000000000001</v>
      </c>
      <c r="BW484" s="145">
        <v>133.19999999999999</v>
      </c>
      <c r="BX484" s="145">
        <v>134.9</v>
      </c>
      <c r="BY484" s="145">
        <v>128.5</v>
      </c>
      <c r="BZ484" s="143">
        <v>130.1</v>
      </c>
      <c r="CA484" s="143">
        <v>137.69999999999999</v>
      </c>
      <c r="CB484" s="143">
        <v>138.1</v>
      </c>
      <c r="CC484" s="143">
        <v>137.9</v>
      </c>
      <c r="CD484" s="143">
        <v>129</v>
      </c>
      <c r="CE484" s="143">
        <v>128.6</v>
      </c>
      <c r="CF484" s="143">
        <v>128.30000000000001</v>
      </c>
      <c r="CG484" s="143">
        <v>137.19999999999999</v>
      </c>
      <c r="CH484" s="143">
        <v>136.80000000000001</v>
      </c>
      <c r="CI484" s="143">
        <v>136.6</v>
      </c>
      <c r="CJ484" s="146">
        <v>137.30000000000001</v>
      </c>
      <c r="CK484" s="146">
        <v>137.69999999999999</v>
      </c>
      <c r="CL484" s="146">
        <v>137.19999999999999</v>
      </c>
      <c r="CM484" s="147">
        <v>141.69999999999999</v>
      </c>
      <c r="CN484" s="147">
        <v>141.5</v>
      </c>
      <c r="CO484" s="147">
        <v>141.19999999999999</v>
      </c>
      <c r="CP484" s="148">
        <v>139.30000000000001</v>
      </c>
      <c r="CQ484" s="149">
        <v>139.1</v>
      </c>
      <c r="CR484" s="149">
        <v>141.1</v>
      </c>
      <c r="CS484" s="149">
        <v>142.6</v>
      </c>
      <c r="CT484" s="149">
        <v>142.30000000000001</v>
      </c>
      <c r="CU484" s="150">
        <v>142.30000000000001</v>
      </c>
      <c r="CV484" s="150">
        <v>146.19999999999999</v>
      </c>
      <c r="CW484" s="150">
        <v>148.4</v>
      </c>
      <c r="CX484" s="150">
        <v>146.9</v>
      </c>
      <c r="CY484" s="150">
        <v>145.69999999999999</v>
      </c>
      <c r="CZ484" s="150">
        <v>145.4</v>
      </c>
      <c r="DA484" s="150">
        <v>144.9</v>
      </c>
      <c r="DB484" s="151">
        <v>145.4</v>
      </c>
      <c r="DC484" s="151">
        <v>133.69999999999999</v>
      </c>
      <c r="DD484" s="151">
        <v>135.30000000000001</v>
      </c>
      <c r="DE484" s="151">
        <v>135.5</v>
      </c>
      <c r="DF484" s="151">
        <v>135.5</v>
      </c>
      <c r="DG484" s="151">
        <v>137.19999999999999</v>
      </c>
      <c r="DH484" s="151">
        <v>136.5</v>
      </c>
      <c r="DI484" s="151">
        <v>136.5</v>
      </c>
      <c r="DJ484" s="151">
        <v>144.4</v>
      </c>
      <c r="DK484" s="151">
        <v>137.4</v>
      </c>
      <c r="DL484" s="151">
        <v>144.80000000000001</v>
      </c>
      <c r="DM484" s="152">
        <v>151.69999999999999</v>
      </c>
      <c r="DN484" s="152">
        <v>152.69999999999999</v>
      </c>
      <c r="DO484" s="152">
        <v>151.1</v>
      </c>
      <c r="DP484" s="152">
        <v>149</v>
      </c>
      <c r="DQ484" s="152">
        <v>153.1</v>
      </c>
      <c r="DR484" s="152">
        <v>150.5</v>
      </c>
      <c r="DS484" s="152">
        <v>149</v>
      </c>
      <c r="DT484" s="152">
        <v>149.80000000000001</v>
      </c>
      <c r="DU484" s="152">
        <v>150.19999999999999</v>
      </c>
      <c r="DV484" s="152">
        <v>149.19999999999999</v>
      </c>
      <c r="DW484" s="152">
        <v>149.9</v>
      </c>
      <c r="DX484" s="152">
        <v>148.69999999999999</v>
      </c>
      <c r="DY484" s="152">
        <v>149.30000000000001</v>
      </c>
      <c r="DZ484" s="152">
        <v>144.9</v>
      </c>
      <c r="EA484" s="152">
        <v>142.5</v>
      </c>
      <c r="EB484" s="152">
        <v>144.69999999999999</v>
      </c>
      <c r="EC484" s="152">
        <v>144.5</v>
      </c>
      <c r="ED484" s="152">
        <v>143</v>
      </c>
      <c r="EE484" s="152">
        <v>162.4</v>
      </c>
      <c r="EF484" s="152">
        <v>161.5</v>
      </c>
      <c r="EG484" s="152">
        <v>159.4</v>
      </c>
      <c r="EH484" s="152">
        <v>163.9</v>
      </c>
      <c r="EI484" s="152">
        <v>163.80000000000001</v>
      </c>
      <c r="EJ484" s="152">
        <v>164</v>
      </c>
      <c r="EK484" s="152">
        <v>163.69999999999999</v>
      </c>
      <c r="EL484" s="152">
        <v>165</v>
      </c>
      <c r="EM484" s="152">
        <v>162.6</v>
      </c>
      <c r="EN484" s="152">
        <v>161.69999999999999</v>
      </c>
      <c r="EO484" s="152">
        <v>160.9</v>
      </c>
      <c r="EP484" s="152">
        <v>164.7</v>
      </c>
      <c r="EQ484" s="152">
        <v>163.4</v>
      </c>
      <c r="ER484" s="152">
        <v>168.9</v>
      </c>
      <c r="ES484" s="152">
        <v>169.1</v>
      </c>
      <c r="ET484" s="152">
        <v>169.3</v>
      </c>
      <c r="EU484" s="152">
        <v>171.9</v>
      </c>
      <c r="EV484" s="152">
        <v>173.2</v>
      </c>
      <c r="EW484" s="152">
        <v>179.5</v>
      </c>
    </row>
    <row r="485" spans="1:153">
      <c r="A485" s="141" t="s">
        <v>8004</v>
      </c>
      <c r="B485" s="141" t="s">
        <v>8005</v>
      </c>
      <c r="C485" s="142">
        <v>1.601E-2</v>
      </c>
      <c r="D485" s="143">
        <v>102.7</v>
      </c>
      <c r="E485" s="143">
        <v>103</v>
      </c>
      <c r="F485" s="143">
        <v>103.3</v>
      </c>
      <c r="G485" s="143">
        <v>103.3</v>
      </c>
      <c r="H485" s="143">
        <v>103.6</v>
      </c>
      <c r="I485" s="143">
        <v>104.8</v>
      </c>
      <c r="J485" s="143">
        <v>104.8</v>
      </c>
      <c r="K485" s="143">
        <v>104.9</v>
      </c>
      <c r="L485" s="143">
        <v>103.7</v>
      </c>
      <c r="M485" s="143">
        <v>104.3</v>
      </c>
      <c r="N485" s="143">
        <v>104.3</v>
      </c>
      <c r="O485" s="143">
        <v>104.9</v>
      </c>
      <c r="P485" s="143">
        <v>106.4</v>
      </c>
      <c r="Q485" s="143">
        <v>106</v>
      </c>
      <c r="R485" s="143">
        <v>106.5</v>
      </c>
      <c r="S485" s="143">
        <v>108</v>
      </c>
      <c r="T485" s="143">
        <v>109.1</v>
      </c>
      <c r="U485" s="143">
        <v>109.4</v>
      </c>
      <c r="V485" s="143">
        <v>110.7</v>
      </c>
      <c r="W485" s="143">
        <v>110.2</v>
      </c>
      <c r="X485" s="143">
        <v>109.5</v>
      </c>
      <c r="Y485" s="143">
        <v>109.7</v>
      </c>
      <c r="Z485" s="143">
        <v>109.2</v>
      </c>
      <c r="AA485" s="143">
        <v>109.8</v>
      </c>
      <c r="AB485" s="143">
        <v>111.5</v>
      </c>
      <c r="AC485" s="143">
        <v>112.4</v>
      </c>
      <c r="AD485" s="143">
        <v>112.6</v>
      </c>
      <c r="AE485" s="143">
        <v>112.2</v>
      </c>
      <c r="AF485" s="143">
        <v>113.8</v>
      </c>
      <c r="AG485" s="143">
        <v>111.9</v>
      </c>
      <c r="AH485" s="143">
        <v>111.7</v>
      </c>
      <c r="AI485" s="143">
        <v>111.4</v>
      </c>
      <c r="AJ485" s="143">
        <v>109</v>
      </c>
      <c r="AK485" s="143">
        <v>110.5</v>
      </c>
      <c r="AL485" s="143">
        <v>110.6</v>
      </c>
      <c r="AM485" s="143">
        <v>112.1</v>
      </c>
      <c r="AN485" s="143">
        <v>110.8</v>
      </c>
      <c r="AO485" s="143">
        <v>112.1</v>
      </c>
      <c r="AP485" s="143">
        <v>111.5</v>
      </c>
      <c r="AQ485" s="143">
        <v>111.4</v>
      </c>
      <c r="AR485" s="143">
        <v>113.7</v>
      </c>
      <c r="AS485" s="143">
        <v>112.7</v>
      </c>
      <c r="AT485" s="143">
        <v>110.7</v>
      </c>
      <c r="AU485" s="143">
        <v>111.2</v>
      </c>
      <c r="AV485" s="143">
        <v>112.3</v>
      </c>
      <c r="AW485" s="143">
        <v>112.4</v>
      </c>
      <c r="AX485" s="143">
        <v>112.7</v>
      </c>
      <c r="AY485" s="143">
        <v>112.9</v>
      </c>
      <c r="AZ485" s="143">
        <v>110.9</v>
      </c>
      <c r="BA485" s="143">
        <v>111.5</v>
      </c>
      <c r="BB485" s="143">
        <v>111.9</v>
      </c>
      <c r="BC485" s="143">
        <v>112.6</v>
      </c>
      <c r="BD485" s="143">
        <v>112.5</v>
      </c>
      <c r="BE485" s="143">
        <v>112.4</v>
      </c>
      <c r="BF485" s="143">
        <v>112.2</v>
      </c>
      <c r="BG485" s="143">
        <v>112.2</v>
      </c>
      <c r="BH485" s="143">
        <v>113</v>
      </c>
      <c r="BI485" s="143">
        <v>113.4</v>
      </c>
      <c r="BJ485" s="143">
        <v>113.5</v>
      </c>
      <c r="BK485" s="144">
        <v>113.7</v>
      </c>
      <c r="BL485" s="143">
        <v>114.1</v>
      </c>
      <c r="BM485" s="143">
        <v>113.8</v>
      </c>
      <c r="BN485" s="143">
        <v>114.2</v>
      </c>
      <c r="BO485" s="143">
        <v>114.4</v>
      </c>
      <c r="BP485" s="143">
        <v>119.6</v>
      </c>
      <c r="BQ485" s="143">
        <v>118.2</v>
      </c>
      <c r="BR485" s="145">
        <v>117.8</v>
      </c>
      <c r="BS485" s="145">
        <v>119.7</v>
      </c>
      <c r="BT485" s="145">
        <v>121.5</v>
      </c>
      <c r="BU485" s="145">
        <v>119.2</v>
      </c>
      <c r="BV485" s="145">
        <v>120.3</v>
      </c>
      <c r="BW485" s="145">
        <v>120.3</v>
      </c>
      <c r="BX485" s="145">
        <v>122</v>
      </c>
      <c r="BY485" s="145">
        <v>122.2</v>
      </c>
      <c r="BZ485" s="143">
        <v>123</v>
      </c>
      <c r="CA485" s="143">
        <v>123.1</v>
      </c>
      <c r="CB485" s="143">
        <v>123.5</v>
      </c>
      <c r="CC485" s="143">
        <v>124.4</v>
      </c>
      <c r="CD485" s="143">
        <v>122.7</v>
      </c>
      <c r="CE485" s="143">
        <v>122.4</v>
      </c>
      <c r="CF485" s="143">
        <v>123</v>
      </c>
      <c r="CG485" s="143">
        <v>124</v>
      </c>
      <c r="CH485" s="143">
        <v>124.1</v>
      </c>
      <c r="CI485" s="143">
        <v>124</v>
      </c>
      <c r="CJ485" s="146">
        <v>124.1</v>
      </c>
      <c r="CK485" s="146">
        <v>124.6</v>
      </c>
      <c r="CL485" s="146">
        <v>123.8</v>
      </c>
      <c r="CM485" s="147">
        <v>123.8</v>
      </c>
      <c r="CN485" s="147">
        <v>123.4</v>
      </c>
      <c r="CO485" s="147">
        <v>123.6</v>
      </c>
      <c r="CP485" s="148">
        <v>122.1</v>
      </c>
      <c r="CQ485" s="149">
        <v>121.9</v>
      </c>
      <c r="CR485" s="149">
        <v>120.9</v>
      </c>
      <c r="CS485" s="149">
        <v>121.2</v>
      </c>
      <c r="CT485" s="149">
        <v>120.8</v>
      </c>
      <c r="CU485" s="150">
        <v>121.5</v>
      </c>
      <c r="CV485" s="150">
        <v>121.3</v>
      </c>
      <c r="CW485" s="150">
        <v>122.5</v>
      </c>
      <c r="CX485" s="150">
        <v>121.8</v>
      </c>
      <c r="CY485" s="150">
        <v>120.9</v>
      </c>
      <c r="CZ485" s="150">
        <v>120.9</v>
      </c>
      <c r="DA485" s="150">
        <v>121.1</v>
      </c>
      <c r="DB485" s="151">
        <v>121.2</v>
      </c>
      <c r="DC485" s="151">
        <v>121.3</v>
      </c>
      <c r="DD485" s="151">
        <v>122.1</v>
      </c>
      <c r="DE485" s="151">
        <v>122.1</v>
      </c>
      <c r="DF485" s="151">
        <v>121.7</v>
      </c>
      <c r="DG485" s="151">
        <v>122.4</v>
      </c>
      <c r="DH485" s="151">
        <v>123.2</v>
      </c>
      <c r="DI485" s="151">
        <v>125.2</v>
      </c>
      <c r="DJ485" s="151">
        <v>125</v>
      </c>
      <c r="DK485" s="151">
        <v>125.6</v>
      </c>
      <c r="DL485" s="151">
        <v>125.2</v>
      </c>
      <c r="DM485" s="152">
        <v>125.7</v>
      </c>
      <c r="DN485" s="152">
        <v>126.2</v>
      </c>
      <c r="DO485" s="152">
        <v>126.7</v>
      </c>
      <c r="DP485" s="152">
        <v>127.1</v>
      </c>
      <c r="DQ485" s="152">
        <v>127.4</v>
      </c>
      <c r="DR485" s="152">
        <v>126.8</v>
      </c>
      <c r="DS485" s="152">
        <v>127.3</v>
      </c>
      <c r="DT485" s="152">
        <v>128.19999999999999</v>
      </c>
      <c r="DU485" s="152">
        <v>129.30000000000001</v>
      </c>
      <c r="DV485" s="152">
        <v>131.4</v>
      </c>
      <c r="DW485" s="152">
        <v>133.4</v>
      </c>
      <c r="DX485" s="152">
        <v>133</v>
      </c>
      <c r="DY485" s="152">
        <v>132.80000000000001</v>
      </c>
      <c r="DZ485" s="152">
        <v>133.69999999999999</v>
      </c>
      <c r="EA485" s="152">
        <v>134.19999999999999</v>
      </c>
      <c r="EB485" s="152">
        <v>133.4</v>
      </c>
      <c r="EC485" s="152">
        <v>135</v>
      </c>
      <c r="ED485" s="152">
        <v>134.80000000000001</v>
      </c>
      <c r="EE485" s="152">
        <v>136.1</v>
      </c>
      <c r="EF485" s="152">
        <v>135.30000000000001</v>
      </c>
      <c r="EG485" s="152">
        <v>136.19999999999999</v>
      </c>
      <c r="EH485" s="152">
        <v>137</v>
      </c>
      <c r="EI485" s="152">
        <v>137.69999999999999</v>
      </c>
      <c r="EJ485" s="152">
        <v>137.9</v>
      </c>
      <c r="EK485" s="152">
        <v>139.4</v>
      </c>
      <c r="EL485" s="152">
        <v>139.69999999999999</v>
      </c>
      <c r="EM485" s="152">
        <v>139.4</v>
      </c>
      <c r="EN485" s="152">
        <v>140.19999999999999</v>
      </c>
      <c r="EO485" s="152">
        <v>139.30000000000001</v>
      </c>
      <c r="EP485" s="152">
        <v>140.4</v>
      </c>
      <c r="EQ485" s="152">
        <v>139.4</v>
      </c>
      <c r="ER485" s="152">
        <v>140</v>
      </c>
      <c r="ES485" s="152">
        <v>139.80000000000001</v>
      </c>
      <c r="ET485" s="152">
        <v>141.19999999999999</v>
      </c>
      <c r="EU485" s="152">
        <v>141.4</v>
      </c>
      <c r="EV485" s="152">
        <v>141.80000000000001</v>
      </c>
      <c r="EW485" s="152">
        <v>141.80000000000001</v>
      </c>
    </row>
    <row r="486" spans="1:153">
      <c r="A486" s="141" t="s">
        <v>8006</v>
      </c>
      <c r="B486" s="141" t="s">
        <v>8007</v>
      </c>
      <c r="C486" s="142">
        <v>0.12917999999999999</v>
      </c>
      <c r="D486" s="143">
        <v>105.5</v>
      </c>
      <c r="E486" s="143">
        <v>105.5</v>
      </c>
      <c r="F486" s="143">
        <v>105.5</v>
      </c>
      <c r="G486" s="143">
        <v>105.5</v>
      </c>
      <c r="H486" s="143">
        <v>105.5</v>
      </c>
      <c r="I486" s="143">
        <v>105.5</v>
      </c>
      <c r="J486" s="143">
        <v>105.5</v>
      </c>
      <c r="K486" s="143">
        <v>105.5</v>
      </c>
      <c r="L486" s="143">
        <v>105.5</v>
      </c>
      <c r="M486" s="143">
        <v>105.5</v>
      </c>
      <c r="N486" s="143">
        <v>105.5</v>
      </c>
      <c r="O486" s="143">
        <v>105.5</v>
      </c>
      <c r="P486" s="143">
        <v>105.5</v>
      </c>
      <c r="Q486" s="143">
        <v>105.5</v>
      </c>
      <c r="R486" s="143">
        <v>105.5</v>
      </c>
      <c r="S486" s="143">
        <v>105.5</v>
      </c>
      <c r="T486" s="143">
        <v>105.5</v>
      </c>
      <c r="U486" s="143">
        <v>106.7</v>
      </c>
      <c r="V486" s="143">
        <v>106.7</v>
      </c>
      <c r="W486" s="143">
        <v>106.7</v>
      </c>
      <c r="X486" s="143">
        <v>106.7</v>
      </c>
      <c r="Y486" s="143">
        <v>106.7</v>
      </c>
      <c r="Z486" s="143">
        <v>106.7</v>
      </c>
      <c r="AA486" s="143">
        <v>106.7</v>
      </c>
      <c r="AB486" s="143">
        <v>106.4</v>
      </c>
      <c r="AC486" s="143">
        <v>106.4</v>
      </c>
      <c r="AD486" s="143">
        <v>106.4</v>
      </c>
      <c r="AE486" s="143">
        <v>106.4</v>
      </c>
      <c r="AF486" s="143">
        <v>106.4</v>
      </c>
      <c r="AG486" s="143">
        <v>106.4</v>
      </c>
      <c r="AH486" s="143">
        <v>106.4</v>
      </c>
      <c r="AI486" s="143">
        <v>106.4</v>
      </c>
      <c r="AJ486" s="143">
        <v>106.4</v>
      </c>
      <c r="AK486" s="143">
        <v>106.4</v>
      </c>
      <c r="AL486" s="143">
        <v>106.4</v>
      </c>
      <c r="AM486" s="143">
        <v>106.1</v>
      </c>
      <c r="AN486" s="143">
        <v>106.1</v>
      </c>
      <c r="AO486" s="143">
        <v>106.1</v>
      </c>
      <c r="AP486" s="143">
        <v>94.7</v>
      </c>
      <c r="AQ486" s="143">
        <v>94.7</v>
      </c>
      <c r="AR486" s="143">
        <v>94.7</v>
      </c>
      <c r="AS486" s="143">
        <v>94.7</v>
      </c>
      <c r="AT486" s="143">
        <v>94.7</v>
      </c>
      <c r="AU486" s="143">
        <v>94.7</v>
      </c>
      <c r="AV486" s="143">
        <v>94.7</v>
      </c>
      <c r="AW486" s="143">
        <v>94.7</v>
      </c>
      <c r="AX486" s="143">
        <v>94.7</v>
      </c>
      <c r="AY486" s="143">
        <v>94.7</v>
      </c>
      <c r="AZ486" s="143">
        <v>100.2</v>
      </c>
      <c r="BA486" s="143">
        <v>100.2</v>
      </c>
      <c r="BB486" s="143">
        <v>100.2</v>
      </c>
      <c r="BC486" s="143">
        <v>100.2</v>
      </c>
      <c r="BD486" s="143">
        <v>100.2</v>
      </c>
      <c r="BE486" s="143">
        <v>100.2</v>
      </c>
      <c r="BF486" s="143">
        <v>100.2</v>
      </c>
      <c r="BG486" s="143">
        <v>100.2</v>
      </c>
      <c r="BH486" s="143">
        <v>100.2</v>
      </c>
      <c r="BI486" s="143">
        <v>100.2</v>
      </c>
      <c r="BJ486" s="143">
        <v>100.2</v>
      </c>
      <c r="BK486" s="144">
        <v>100.2</v>
      </c>
      <c r="BL486" s="143">
        <v>100.2</v>
      </c>
      <c r="BM486" s="143">
        <v>100.2</v>
      </c>
      <c r="BN486" s="143">
        <v>100.2</v>
      </c>
      <c r="BO486" s="143">
        <v>101.2</v>
      </c>
      <c r="BP486" s="143">
        <v>101.2</v>
      </c>
      <c r="BQ486" s="143">
        <v>101.2</v>
      </c>
      <c r="BR486" s="145">
        <v>101.2</v>
      </c>
      <c r="BS486" s="145">
        <v>101.2</v>
      </c>
      <c r="BT486" s="145">
        <v>89.6</v>
      </c>
      <c r="BU486" s="145">
        <v>89.6</v>
      </c>
      <c r="BV486" s="145">
        <v>89.6</v>
      </c>
      <c r="BW486" s="145">
        <v>89.6</v>
      </c>
      <c r="BX486" s="145">
        <v>89.6</v>
      </c>
      <c r="BY486" s="145">
        <v>89.6</v>
      </c>
      <c r="BZ486" s="143">
        <v>89.6</v>
      </c>
      <c r="CA486" s="143">
        <v>89.9</v>
      </c>
      <c r="CB486" s="143">
        <v>89.9</v>
      </c>
      <c r="CC486" s="143">
        <v>89.9</v>
      </c>
      <c r="CD486" s="143">
        <v>89.9</v>
      </c>
      <c r="CE486" s="143">
        <v>89.9</v>
      </c>
      <c r="CF486" s="143">
        <v>89.9</v>
      </c>
      <c r="CG486" s="143">
        <v>92.1</v>
      </c>
      <c r="CH486" s="143">
        <v>92.1</v>
      </c>
      <c r="CI486" s="143">
        <v>92.1</v>
      </c>
      <c r="CJ486" s="146">
        <v>92.1</v>
      </c>
      <c r="CK486" s="146">
        <v>92.1</v>
      </c>
      <c r="CL486" s="146">
        <v>92.1</v>
      </c>
      <c r="CM486" s="147">
        <v>92.1</v>
      </c>
      <c r="CN486" s="147">
        <v>92.1</v>
      </c>
      <c r="CO486" s="147">
        <v>92.1</v>
      </c>
      <c r="CP486" s="148">
        <v>92.1</v>
      </c>
      <c r="CQ486" s="149">
        <v>92.1</v>
      </c>
      <c r="CR486" s="149">
        <v>92.1</v>
      </c>
      <c r="CS486" s="149">
        <v>92.1</v>
      </c>
      <c r="CT486" s="149">
        <v>92.1</v>
      </c>
      <c r="CU486" s="150">
        <v>92.1</v>
      </c>
      <c r="CV486" s="150">
        <v>92.1</v>
      </c>
      <c r="CW486" s="150">
        <v>91.3</v>
      </c>
      <c r="CX486" s="150">
        <v>91.3</v>
      </c>
      <c r="CY486" s="150">
        <v>91.3</v>
      </c>
      <c r="CZ486" s="150">
        <v>91.3</v>
      </c>
      <c r="DA486" s="150">
        <v>91.3</v>
      </c>
      <c r="DB486" s="151">
        <v>91.3</v>
      </c>
      <c r="DC486" s="151">
        <v>91.3</v>
      </c>
      <c r="DD486" s="151">
        <v>91.3</v>
      </c>
      <c r="DE486" s="151">
        <v>91.3</v>
      </c>
      <c r="DF486" s="151">
        <v>91.3</v>
      </c>
      <c r="DG486" s="151">
        <v>94.5</v>
      </c>
      <c r="DH486" s="151">
        <v>97.4</v>
      </c>
      <c r="DI486" s="151">
        <v>95.4</v>
      </c>
      <c r="DJ486" s="151">
        <v>95.4</v>
      </c>
      <c r="DK486" s="151">
        <v>95.4</v>
      </c>
      <c r="DL486" s="151">
        <v>95.4</v>
      </c>
      <c r="DM486" s="152">
        <v>95.4</v>
      </c>
      <c r="DN486" s="152">
        <v>95.4</v>
      </c>
      <c r="DO486" s="152">
        <v>95.4</v>
      </c>
      <c r="DP486" s="152">
        <v>95.4</v>
      </c>
      <c r="DQ486" s="152">
        <v>95.4</v>
      </c>
      <c r="DR486" s="152">
        <v>95.4</v>
      </c>
      <c r="DS486" s="152">
        <v>95.4</v>
      </c>
      <c r="DT486" s="152">
        <v>99.3</v>
      </c>
      <c r="DU486" s="152">
        <v>99.3</v>
      </c>
      <c r="DV486" s="152">
        <v>99.3</v>
      </c>
      <c r="DW486" s="152">
        <v>108.2</v>
      </c>
      <c r="DX486" s="152">
        <v>108.2</v>
      </c>
      <c r="DY486" s="152">
        <v>108.2</v>
      </c>
      <c r="DZ486" s="152">
        <v>108.2</v>
      </c>
      <c r="EA486" s="152">
        <v>108.2</v>
      </c>
      <c r="EB486" s="152">
        <v>108.2</v>
      </c>
      <c r="EC486" s="152">
        <v>108.2</v>
      </c>
      <c r="ED486" s="152">
        <v>108.2</v>
      </c>
      <c r="EE486" s="152">
        <v>108.2</v>
      </c>
      <c r="EF486" s="152">
        <v>112.4</v>
      </c>
      <c r="EG486" s="152">
        <v>112.4</v>
      </c>
      <c r="EH486" s="152">
        <v>112.4</v>
      </c>
      <c r="EI486" s="152">
        <v>111.6</v>
      </c>
      <c r="EJ486" s="152">
        <v>111.6</v>
      </c>
      <c r="EK486" s="152">
        <v>111.6</v>
      </c>
      <c r="EL486" s="152">
        <v>111.6</v>
      </c>
      <c r="EM486" s="152">
        <v>111.6</v>
      </c>
      <c r="EN486" s="152">
        <v>111.6</v>
      </c>
      <c r="EO486" s="152">
        <v>111.6</v>
      </c>
      <c r="EP486" s="152">
        <v>111.6</v>
      </c>
      <c r="EQ486" s="152">
        <v>111.6</v>
      </c>
      <c r="ER486" s="152">
        <v>111.6</v>
      </c>
      <c r="ES486" s="152">
        <v>111.6</v>
      </c>
      <c r="ET486" s="152">
        <v>111.6</v>
      </c>
      <c r="EU486" s="152">
        <v>113.8</v>
      </c>
      <c r="EV486" s="152">
        <v>113.8</v>
      </c>
      <c r="EW486" s="152">
        <v>113.8</v>
      </c>
    </row>
    <row r="487" spans="1:153">
      <c r="A487" s="141" t="s">
        <v>8008</v>
      </c>
      <c r="B487" s="141" t="s">
        <v>8009</v>
      </c>
      <c r="C487" s="142">
        <v>2.3709999999999998E-2</v>
      </c>
      <c r="D487" s="143">
        <v>104.1</v>
      </c>
      <c r="E487" s="143">
        <v>104.7</v>
      </c>
      <c r="F487" s="143">
        <v>104.8</v>
      </c>
      <c r="G487" s="143">
        <v>103.6</v>
      </c>
      <c r="H487" s="143">
        <v>104.9</v>
      </c>
      <c r="I487" s="143">
        <v>104.8</v>
      </c>
      <c r="J487" s="143">
        <v>103.4</v>
      </c>
      <c r="K487" s="143">
        <v>105.3</v>
      </c>
      <c r="L487" s="143">
        <v>104.9</v>
      </c>
      <c r="M487" s="143">
        <v>104.6</v>
      </c>
      <c r="N487" s="143">
        <v>104.3</v>
      </c>
      <c r="O487" s="143">
        <v>103.4</v>
      </c>
      <c r="P487" s="143">
        <v>103.6</v>
      </c>
      <c r="Q487" s="143">
        <v>103.5</v>
      </c>
      <c r="R487" s="143">
        <v>104.9</v>
      </c>
      <c r="S487" s="143">
        <v>106.2</v>
      </c>
      <c r="T487" s="143">
        <v>107.4</v>
      </c>
      <c r="U487" s="143">
        <v>107.9</v>
      </c>
      <c r="V487" s="143">
        <v>107.5</v>
      </c>
      <c r="W487" s="143">
        <v>108.2</v>
      </c>
      <c r="X487" s="143">
        <v>107.7</v>
      </c>
      <c r="Y487" s="143">
        <v>107.1</v>
      </c>
      <c r="Z487" s="143">
        <v>107.1</v>
      </c>
      <c r="AA487" s="143">
        <v>108</v>
      </c>
      <c r="AB487" s="143">
        <v>106.7</v>
      </c>
      <c r="AC487" s="143">
        <v>108.3</v>
      </c>
      <c r="AD487" s="143">
        <v>109.3</v>
      </c>
      <c r="AE487" s="143">
        <v>109.5</v>
      </c>
      <c r="AF487" s="143">
        <v>109.4</v>
      </c>
      <c r="AG487" s="143">
        <v>109.1</v>
      </c>
      <c r="AH487" s="143">
        <v>109.2</v>
      </c>
      <c r="AI487" s="143">
        <v>109.5</v>
      </c>
      <c r="AJ487" s="143">
        <v>108.9</v>
      </c>
      <c r="AK487" s="143">
        <v>108.6</v>
      </c>
      <c r="AL487" s="143">
        <v>109.3</v>
      </c>
      <c r="AM487" s="143">
        <v>110</v>
      </c>
      <c r="AN487" s="143">
        <v>109.1</v>
      </c>
      <c r="AO487" s="143">
        <v>108.8</v>
      </c>
      <c r="AP487" s="143">
        <v>107.7</v>
      </c>
      <c r="AQ487" s="143">
        <v>109.4</v>
      </c>
      <c r="AR487" s="143">
        <v>107.5</v>
      </c>
      <c r="AS487" s="143">
        <v>107</v>
      </c>
      <c r="AT487" s="143">
        <v>109.8</v>
      </c>
      <c r="AU487" s="143">
        <v>106.1</v>
      </c>
      <c r="AV487" s="143">
        <v>105.5</v>
      </c>
      <c r="AW487" s="143">
        <v>105</v>
      </c>
      <c r="AX487" s="143">
        <v>105.2</v>
      </c>
      <c r="AY487" s="143">
        <v>104.2</v>
      </c>
      <c r="AZ487" s="143">
        <v>101.3</v>
      </c>
      <c r="BA487" s="143">
        <v>103.8</v>
      </c>
      <c r="BB487" s="143">
        <v>101.5</v>
      </c>
      <c r="BC487" s="143">
        <v>101.7</v>
      </c>
      <c r="BD487" s="143">
        <v>101.2</v>
      </c>
      <c r="BE487" s="143">
        <v>100.4</v>
      </c>
      <c r="BF487" s="143">
        <v>101.2</v>
      </c>
      <c r="BG487" s="143">
        <v>101.4</v>
      </c>
      <c r="BH487" s="143">
        <v>101.8</v>
      </c>
      <c r="BI487" s="143">
        <v>101.7</v>
      </c>
      <c r="BJ487" s="143">
        <v>102</v>
      </c>
      <c r="BK487" s="144">
        <v>102.1</v>
      </c>
      <c r="BL487" s="143">
        <v>104</v>
      </c>
      <c r="BM487" s="143">
        <v>105.7</v>
      </c>
      <c r="BN487" s="143">
        <v>110.4</v>
      </c>
      <c r="BO487" s="143">
        <v>110.3</v>
      </c>
      <c r="BP487" s="143">
        <v>110.5</v>
      </c>
      <c r="BQ487" s="143">
        <v>110.4</v>
      </c>
      <c r="BR487" s="145">
        <v>111</v>
      </c>
      <c r="BS487" s="145">
        <v>111.5</v>
      </c>
      <c r="BT487" s="145">
        <v>111.4</v>
      </c>
      <c r="BU487" s="145">
        <v>111.2</v>
      </c>
      <c r="BV487" s="145">
        <v>110.8</v>
      </c>
      <c r="BW487" s="145">
        <v>110.6</v>
      </c>
      <c r="BX487" s="145">
        <v>110.7</v>
      </c>
      <c r="BY487" s="145">
        <v>111.2</v>
      </c>
      <c r="BZ487" s="143">
        <v>112</v>
      </c>
      <c r="CA487" s="143">
        <v>112.2</v>
      </c>
      <c r="CB487" s="143">
        <v>112.4</v>
      </c>
      <c r="CC487" s="143">
        <v>111.8</v>
      </c>
      <c r="CD487" s="143">
        <v>112.7</v>
      </c>
      <c r="CE487" s="143">
        <v>113</v>
      </c>
      <c r="CF487" s="143">
        <v>113.7</v>
      </c>
      <c r="CG487" s="143">
        <v>114.7</v>
      </c>
      <c r="CH487" s="143">
        <v>114.8</v>
      </c>
      <c r="CI487" s="143">
        <v>115</v>
      </c>
      <c r="CJ487" s="146">
        <v>114.7</v>
      </c>
      <c r="CK487" s="146">
        <v>115.1</v>
      </c>
      <c r="CL487" s="146">
        <v>114.8</v>
      </c>
      <c r="CM487" s="147">
        <v>115.6</v>
      </c>
      <c r="CN487" s="147">
        <v>113</v>
      </c>
      <c r="CO487" s="147">
        <v>112.1</v>
      </c>
      <c r="CP487" s="148">
        <v>111.3</v>
      </c>
      <c r="CQ487" s="149">
        <v>110.9</v>
      </c>
      <c r="CR487" s="149">
        <v>109.3</v>
      </c>
      <c r="CS487" s="149">
        <v>108.4</v>
      </c>
      <c r="CT487" s="149">
        <v>107.6</v>
      </c>
      <c r="CU487" s="150">
        <v>107.5</v>
      </c>
      <c r="CV487" s="150">
        <v>107.7</v>
      </c>
      <c r="CW487" s="150">
        <v>107.6</v>
      </c>
      <c r="CX487" s="150">
        <v>107.5</v>
      </c>
      <c r="CY487" s="150">
        <v>107.7</v>
      </c>
      <c r="CZ487" s="150">
        <v>107.9</v>
      </c>
      <c r="DA487" s="150">
        <v>107.3</v>
      </c>
      <c r="DB487" s="151">
        <v>107.4</v>
      </c>
      <c r="DC487" s="151">
        <v>107.3</v>
      </c>
      <c r="DD487" s="151">
        <v>107.9</v>
      </c>
      <c r="DE487" s="151">
        <v>108.3</v>
      </c>
      <c r="DF487" s="151">
        <v>107.9</v>
      </c>
      <c r="DG487" s="151">
        <v>108.6</v>
      </c>
      <c r="DH487" s="151">
        <v>108.6</v>
      </c>
      <c r="DI487" s="151">
        <v>108.7</v>
      </c>
      <c r="DJ487" s="151">
        <v>109.5</v>
      </c>
      <c r="DK487" s="151">
        <v>109.7</v>
      </c>
      <c r="DL487" s="151">
        <v>109.2</v>
      </c>
      <c r="DM487" s="152">
        <v>107.8</v>
      </c>
      <c r="DN487" s="152">
        <v>108.7</v>
      </c>
      <c r="DO487" s="152">
        <v>109.7</v>
      </c>
      <c r="DP487" s="152">
        <v>110.4</v>
      </c>
      <c r="DQ487" s="152">
        <v>111.4</v>
      </c>
      <c r="DR487" s="152">
        <v>111.2</v>
      </c>
      <c r="DS487" s="152">
        <v>111</v>
      </c>
      <c r="DT487" s="152">
        <v>111.6</v>
      </c>
      <c r="DU487" s="152">
        <v>112.5</v>
      </c>
      <c r="DV487" s="152">
        <v>114.6</v>
      </c>
      <c r="DW487" s="152">
        <v>115.2</v>
      </c>
      <c r="DX487" s="152">
        <v>114.3</v>
      </c>
      <c r="DY487" s="152">
        <v>114.5</v>
      </c>
      <c r="DZ487" s="152">
        <v>114.8</v>
      </c>
      <c r="EA487" s="152">
        <v>115</v>
      </c>
      <c r="EB487" s="152">
        <v>115.5</v>
      </c>
      <c r="EC487" s="152">
        <v>116.8</v>
      </c>
      <c r="ED487" s="152">
        <v>116</v>
      </c>
      <c r="EE487" s="152">
        <v>116.9</v>
      </c>
      <c r="EF487" s="152">
        <v>116.8</v>
      </c>
      <c r="EG487" s="152">
        <v>117</v>
      </c>
      <c r="EH487" s="152">
        <v>117.2</v>
      </c>
      <c r="EI487" s="152">
        <v>117.4</v>
      </c>
      <c r="EJ487" s="152">
        <v>118.3</v>
      </c>
      <c r="EK487" s="152">
        <v>117.5</v>
      </c>
      <c r="EL487" s="152">
        <v>118.2</v>
      </c>
      <c r="EM487" s="152">
        <v>118.2</v>
      </c>
      <c r="EN487" s="152">
        <v>118.9</v>
      </c>
      <c r="EO487" s="152">
        <v>118.8</v>
      </c>
      <c r="EP487" s="152">
        <v>119.1</v>
      </c>
      <c r="EQ487" s="152">
        <v>119.3</v>
      </c>
      <c r="ER487" s="152">
        <v>120.5</v>
      </c>
      <c r="ES487" s="152">
        <v>119.5</v>
      </c>
      <c r="ET487" s="152">
        <v>119.8</v>
      </c>
      <c r="EU487" s="152">
        <v>119.9</v>
      </c>
      <c r="EV487" s="152">
        <v>120.1</v>
      </c>
      <c r="EW487" s="152">
        <v>120.3</v>
      </c>
    </row>
    <row r="488" spans="1:153">
      <c r="A488" s="141" t="s">
        <v>8010</v>
      </c>
      <c r="B488" s="141" t="s">
        <v>8011</v>
      </c>
      <c r="C488" s="142">
        <v>0.27178000000000002</v>
      </c>
      <c r="D488" s="143">
        <v>101.6</v>
      </c>
      <c r="E488" s="143">
        <v>101.7</v>
      </c>
      <c r="F488" s="143">
        <v>101.8</v>
      </c>
      <c r="G488" s="143">
        <v>101.2</v>
      </c>
      <c r="H488" s="143">
        <v>99.3</v>
      </c>
      <c r="I488" s="143">
        <v>99.7</v>
      </c>
      <c r="J488" s="143">
        <v>100.4</v>
      </c>
      <c r="K488" s="143">
        <v>100.1</v>
      </c>
      <c r="L488" s="143">
        <v>100.5</v>
      </c>
      <c r="M488" s="143">
        <v>101.2</v>
      </c>
      <c r="N488" s="143">
        <v>98.3</v>
      </c>
      <c r="O488" s="143">
        <v>97.8</v>
      </c>
      <c r="P488" s="143">
        <v>98.4</v>
      </c>
      <c r="Q488" s="143">
        <v>100.7</v>
      </c>
      <c r="R488" s="143">
        <v>99.5</v>
      </c>
      <c r="S488" s="143">
        <v>99.9</v>
      </c>
      <c r="T488" s="143">
        <v>102</v>
      </c>
      <c r="U488" s="143">
        <v>101.6</v>
      </c>
      <c r="V488" s="143">
        <v>98.2</v>
      </c>
      <c r="W488" s="143">
        <v>98.8</v>
      </c>
      <c r="X488" s="143">
        <v>98.4</v>
      </c>
      <c r="Y488" s="143">
        <v>98.1</v>
      </c>
      <c r="Z488" s="143">
        <v>98.1</v>
      </c>
      <c r="AA488" s="143">
        <v>98.3</v>
      </c>
      <c r="AB488" s="143">
        <v>96.9</v>
      </c>
      <c r="AC488" s="143">
        <v>97.5</v>
      </c>
      <c r="AD488" s="143">
        <v>97.5</v>
      </c>
      <c r="AE488" s="143">
        <v>96.4</v>
      </c>
      <c r="AF488" s="143">
        <v>98</v>
      </c>
      <c r="AG488" s="143">
        <v>95.9</v>
      </c>
      <c r="AH488" s="143">
        <v>95</v>
      </c>
      <c r="AI488" s="143">
        <v>94.9</v>
      </c>
      <c r="AJ488" s="143">
        <v>94.2</v>
      </c>
      <c r="AK488" s="143">
        <v>93.9</v>
      </c>
      <c r="AL488" s="143">
        <v>93.4</v>
      </c>
      <c r="AM488" s="143">
        <v>93.5</v>
      </c>
      <c r="AN488" s="143">
        <v>92.3</v>
      </c>
      <c r="AO488" s="143">
        <v>92.5</v>
      </c>
      <c r="AP488" s="143">
        <v>93.4</v>
      </c>
      <c r="AQ488" s="143">
        <v>93.5</v>
      </c>
      <c r="AR488" s="143">
        <v>91.7</v>
      </c>
      <c r="AS488" s="143">
        <v>92</v>
      </c>
      <c r="AT488" s="143">
        <v>92.7</v>
      </c>
      <c r="AU488" s="143">
        <v>91.2</v>
      </c>
      <c r="AV488" s="143">
        <v>90.3</v>
      </c>
      <c r="AW488" s="143">
        <v>88.3</v>
      </c>
      <c r="AX488" s="143">
        <v>88.5</v>
      </c>
      <c r="AY488" s="143">
        <v>90.2</v>
      </c>
      <c r="AZ488" s="143">
        <v>89.5</v>
      </c>
      <c r="BA488" s="143">
        <v>91.1</v>
      </c>
      <c r="BB488" s="143">
        <v>89.7</v>
      </c>
      <c r="BC488" s="143">
        <v>91.1</v>
      </c>
      <c r="BD488" s="143">
        <v>90.6</v>
      </c>
      <c r="BE488" s="143">
        <v>89</v>
      </c>
      <c r="BF488" s="143">
        <v>88.4</v>
      </c>
      <c r="BG488" s="143">
        <v>90.2</v>
      </c>
      <c r="BH488" s="143">
        <v>90.7</v>
      </c>
      <c r="BI488" s="143">
        <v>91.7</v>
      </c>
      <c r="BJ488" s="143">
        <v>92.3</v>
      </c>
      <c r="BK488" s="144">
        <v>91</v>
      </c>
      <c r="BL488" s="143">
        <v>91.1</v>
      </c>
      <c r="BM488" s="143">
        <v>91.1</v>
      </c>
      <c r="BN488" s="143">
        <v>91.6</v>
      </c>
      <c r="BO488" s="143">
        <v>91.5</v>
      </c>
      <c r="BP488" s="143">
        <v>91.3</v>
      </c>
      <c r="BQ488" s="143">
        <v>91.3</v>
      </c>
      <c r="BR488" s="145">
        <v>91.8</v>
      </c>
      <c r="BS488" s="145">
        <v>89.9</v>
      </c>
      <c r="BT488" s="145">
        <v>90.2</v>
      </c>
      <c r="BU488" s="145">
        <v>90.7</v>
      </c>
      <c r="BV488" s="145">
        <v>89.9</v>
      </c>
      <c r="BW488" s="145">
        <v>91</v>
      </c>
      <c r="BX488" s="145">
        <v>91.4</v>
      </c>
      <c r="BY488" s="145">
        <v>90.2</v>
      </c>
      <c r="BZ488" s="143">
        <v>90.5</v>
      </c>
      <c r="CA488" s="143">
        <v>91</v>
      </c>
      <c r="CB488" s="143">
        <v>92</v>
      </c>
      <c r="CC488" s="143">
        <v>93</v>
      </c>
      <c r="CD488" s="143">
        <v>91.6</v>
      </c>
      <c r="CE488" s="143">
        <v>91.9</v>
      </c>
      <c r="CF488" s="143">
        <v>91.8</v>
      </c>
      <c r="CG488" s="143">
        <v>92.8</v>
      </c>
      <c r="CH488" s="143">
        <v>92.4</v>
      </c>
      <c r="CI488" s="143">
        <v>92.7</v>
      </c>
      <c r="CJ488" s="146">
        <v>92.5</v>
      </c>
      <c r="CK488" s="146">
        <v>92.5</v>
      </c>
      <c r="CL488" s="146">
        <v>93.1</v>
      </c>
      <c r="CM488" s="147">
        <v>93.6</v>
      </c>
      <c r="CN488" s="147">
        <v>94</v>
      </c>
      <c r="CO488" s="147">
        <v>93.4</v>
      </c>
      <c r="CP488" s="148">
        <v>93.8</v>
      </c>
      <c r="CQ488" s="149">
        <v>94.1</v>
      </c>
      <c r="CR488" s="149">
        <v>93.9</v>
      </c>
      <c r="CS488" s="149">
        <v>93.2</v>
      </c>
      <c r="CT488" s="149">
        <v>93.5</v>
      </c>
      <c r="CU488" s="150">
        <v>92</v>
      </c>
      <c r="CV488" s="150">
        <v>92.8</v>
      </c>
      <c r="CW488" s="150">
        <v>93.3</v>
      </c>
      <c r="CX488" s="150">
        <v>92.7</v>
      </c>
      <c r="CY488" s="150">
        <v>92.1</v>
      </c>
      <c r="CZ488" s="150">
        <v>91.6</v>
      </c>
      <c r="DA488" s="150">
        <v>91.7</v>
      </c>
      <c r="DB488" s="151">
        <v>91.6</v>
      </c>
      <c r="DC488" s="151">
        <v>93.2</v>
      </c>
      <c r="DD488" s="151">
        <v>93.4</v>
      </c>
      <c r="DE488" s="151">
        <v>94.4</v>
      </c>
      <c r="DF488" s="151">
        <v>95.4</v>
      </c>
      <c r="DG488" s="151">
        <v>97.4</v>
      </c>
      <c r="DH488" s="151">
        <v>98.1</v>
      </c>
      <c r="DI488" s="151">
        <v>96.7</v>
      </c>
      <c r="DJ488" s="151">
        <v>99.9</v>
      </c>
      <c r="DK488" s="151">
        <v>100.2</v>
      </c>
      <c r="DL488" s="151">
        <v>100.1</v>
      </c>
      <c r="DM488" s="152">
        <v>101.1</v>
      </c>
      <c r="DN488" s="152">
        <v>102.2</v>
      </c>
      <c r="DO488" s="152">
        <v>103.9</v>
      </c>
      <c r="DP488" s="152">
        <v>104.6</v>
      </c>
      <c r="DQ488" s="152">
        <v>104.4</v>
      </c>
      <c r="DR488" s="152">
        <v>105.1</v>
      </c>
      <c r="DS488" s="152">
        <v>106.5</v>
      </c>
      <c r="DT488" s="152">
        <v>105.7</v>
      </c>
      <c r="DU488" s="152">
        <v>106.6</v>
      </c>
      <c r="DV488" s="152">
        <v>106.7</v>
      </c>
      <c r="DW488" s="152">
        <v>107.1</v>
      </c>
      <c r="DX488" s="152">
        <v>108.1</v>
      </c>
      <c r="DY488" s="152">
        <v>107.7</v>
      </c>
      <c r="DZ488" s="152">
        <v>105.7</v>
      </c>
      <c r="EA488" s="152">
        <v>105.9</v>
      </c>
      <c r="EB488" s="152">
        <v>105.7</v>
      </c>
      <c r="EC488" s="152">
        <v>105.8</v>
      </c>
      <c r="ED488" s="152">
        <v>106.3</v>
      </c>
      <c r="EE488" s="152">
        <v>105.8</v>
      </c>
      <c r="EF488" s="152">
        <v>106.7</v>
      </c>
      <c r="EG488" s="152">
        <v>107.3</v>
      </c>
      <c r="EH488" s="152">
        <v>106.3</v>
      </c>
      <c r="EI488" s="152">
        <v>107.4</v>
      </c>
      <c r="EJ488" s="152">
        <v>106.7</v>
      </c>
      <c r="EK488" s="152">
        <v>106.8</v>
      </c>
      <c r="EL488" s="152">
        <v>106.8</v>
      </c>
      <c r="EM488" s="152">
        <v>107.3</v>
      </c>
      <c r="EN488" s="152">
        <v>107.3</v>
      </c>
      <c r="EO488" s="152">
        <v>107.7</v>
      </c>
      <c r="EP488" s="152">
        <v>108.3</v>
      </c>
      <c r="EQ488" s="152">
        <v>108.6</v>
      </c>
      <c r="ER488" s="152">
        <v>109.2</v>
      </c>
      <c r="ES488" s="152">
        <v>109.3</v>
      </c>
      <c r="ET488" s="152">
        <v>110.4</v>
      </c>
      <c r="EU488" s="152">
        <v>112.9</v>
      </c>
      <c r="EV488" s="152">
        <v>112.7</v>
      </c>
      <c r="EW488" s="152">
        <v>113.9</v>
      </c>
    </row>
    <row r="489" spans="1:153">
      <c r="A489" s="141" t="s">
        <v>8012</v>
      </c>
      <c r="B489" s="141" t="s">
        <v>8013</v>
      </c>
      <c r="C489" s="142">
        <v>1.1010000000000001E-2</v>
      </c>
      <c r="D489" s="143">
        <v>101.1</v>
      </c>
      <c r="E489" s="143">
        <v>101.1</v>
      </c>
      <c r="F489" s="143">
        <v>101.7</v>
      </c>
      <c r="G489" s="143">
        <v>103.2</v>
      </c>
      <c r="H489" s="143">
        <v>103.2</v>
      </c>
      <c r="I489" s="143">
        <v>103.2</v>
      </c>
      <c r="J489" s="143">
        <v>103.4</v>
      </c>
      <c r="K489" s="143">
        <v>103.5</v>
      </c>
      <c r="L489" s="143">
        <v>103.5</v>
      </c>
      <c r="M489" s="143">
        <v>103.8</v>
      </c>
      <c r="N489" s="143">
        <v>103.8</v>
      </c>
      <c r="O489" s="143">
        <v>103.8</v>
      </c>
      <c r="P489" s="143">
        <v>107.4</v>
      </c>
      <c r="Q489" s="143">
        <v>107.4</v>
      </c>
      <c r="R489" s="143">
        <v>107.4</v>
      </c>
      <c r="S489" s="143">
        <v>107.4</v>
      </c>
      <c r="T489" s="143">
        <v>107.4</v>
      </c>
      <c r="U489" s="143">
        <v>107.4</v>
      </c>
      <c r="V489" s="143">
        <v>105.3</v>
      </c>
      <c r="W489" s="143">
        <v>106</v>
      </c>
      <c r="X489" s="143">
        <v>107</v>
      </c>
      <c r="Y489" s="143">
        <v>109.4</v>
      </c>
      <c r="Z489" s="143">
        <v>109.2</v>
      </c>
      <c r="AA489" s="143">
        <v>110.1</v>
      </c>
      <c r="AB489" s="143">
        <v>111.3</v>
      </c>
      <c r="AC489" s="143">
        <v>111.3</v>
      </c>
      <c r="AD489" s="143">
        <v>111.4</v>
      </c>
      <c r="AE489" s="143">
        <v>111.4</v>
      </c>
      <c r="AF489" s="143">
        <v>111.6</v>
      </c>
      <c r="AG489" s="143">
        <v>110.3</v>
      </c>
      <c r="AH489" s="143">
        <v>110.1</v>
      </c>
      <c r="AI489" s="143">
        <v>111.5</v>
      </c>
      <c r="AJ489" s="143">
        <v>111.5</v>
      </c>
      <c r="AK489" s="143">
        <v>111.5</v>
      </c>
      <c r="AL489" s="143">
        <v>111.5</v>
      </c>
      <c r="AM489" s="143">
        <v>111.5</v>
      </c>
      <c r="AN489" s="143">
        <v>109.7</v>
      </c>
      <c r="AO489" s="143">
        <v>109.7</v>
      </c>
      <c r="AP489" s="143">
        <v>109.7</v>
      </c>
      <c r="AQ489" s="143">
        <v>109.7</v>
      </c>
      <c r="AR489" s="143">
        <v>110.9</v>
      </c>
      <c r="AS489" s="143">
        <v>111.1</v>
      </c>
      <c r="AT489" s="143">
        <v>111.1</v>
      </c>
      <c r="AU489" s="143">
        <v>110.6</v>
      </c>
      <c r="AV489" s="143">
        <v>109.7</v>
      </c>
      <c r="AW489" s="143">
        <v>108.6</v>
      </c>
      <c r="AX489" s="143">
        <v>108.9</v>
      </c>
      <c r="AY489" s="143">
        <v>108.8</v>
      </c>
      <c r="AZ489" s="143">
        <v>103.8</v>
      </c>
      <c r="BA489" s="143">
        <v>103.7</v>
      </c>
      <c r="BB489" s="143">
        <v>102.3</v>
      </c>
      <c r="BC489" s="143">
        <v>102.3</v>
      </c>
      <c r="BD489" s="143">
        <v>102.5</v>
      </c>
      <c r="BE489" s="143">
        <v>102.8</v>
      </c>
      <c r="BF489" s="143">
        <v>103.3</v>
      </c>
      <c r="BG489" s="143">
        <v>103.3</v>
      </c>
      <c r="BH489" s="143">
        <v>99.3</v>
      </c>
      <c r="BI489" s="143">
        <v>102.8</v>
      </c>
      <c r="BJ489" s="143">
        <v>107.7</v>
      </c>
      <c r="BK489" s="144">
        <v>107.4</v>
      </c>
      <c r="BL489" s="143">
        <v>107.4</v>
      </c>
      <c r="BM489" s="143">
        <v>109</v>
      </c>
      <c r="BN489" s="143">
        <v>114</v>
      </c>
      <c r="BO489" s="143">
        <v>110.4</v>
      </c>
      <c r="BP489" s="143">
        <v>114.8</v>
      </c>
      <c r="BQ489" s="143">
        <v>115</v>
      </c>
      <c r="BR489" s="145">
        <v>117.3</v>
      </c>
      <c r="BS489" s="145">
        <v>119.9</v>
      </c>
      <c r="BT489" s="145">
        <v>126.1</v>
      </c>
      <c r="BU489" s="145">
        <v>123.7</v>
      </c>
      <c r="BV489" s="145">
        <v>120.4</v>
      </c>
      <c r="BW489" s="145">
        <v>120.8</v>
      </c>
      <c r="BX489" s="145">
        <v>119.7</v>
      </c>
      <c r="BY489" s="145">
        <v>120.6</v>
      </c>
      <c r="BZ489" s="143">
        <v>122.8</v>
      </c>
      <c r="CA489" s="143">
        <v>123.6</v>
      </c>
      <c r="CB489" s="143">
        <v>122.8</v>
      </c>
      <c r="CC489" s="143">
        <v>123.2</v>
      </c>
      <c r="CD489" s="143">
        <v>123.4</v>
      </c>
      <c r="CE489" s="143">
        <v>123.7</v>
      </c>
      <c r="CF489" s="143">
        <v>123.6</v>
      </c>
      <c r="CG489" s="143">
        <v>123.7</v>
      </c>
      <c r="CH489" s="143">
        <v>123.4</v>
      </c>
      <c r="CI489" s="143">
        <v>123.6</v>
      </c>
      <c r="CJ489" s="146">
        <v>123.7</v>
      </c>
      <c r="CK489" s="146">
        <v>123.7</v>
      </c>
      <c r="CL489" s="146">
        <v>123.6</v>
      </c>
      <c r="CM489" s="147">
        <v>123.7</v>
      </c>
      <c r="CN489" s="147">
        <v>124</v>
      </c>
      <c r="CO489" s="147">
        <v>123.4</v>
      </c>
      <c r="CP489" s="148">
        <v>123.6</v>
      </c>
      <c r="CQ489" s="149">
        <v>122.9</v>
      </c>
      <c r="CR489" s="149">
        <v>123.2</v>
      </c>
      <c r="CS489" s="149">
        <v>123.3</v>
      </c>
      <c r="CT489" s="149">
        <v>124.8</v>
      </c>
      <c r="CU489" s="150">
        <v>124.8</v>
      </c>
      <c r="CV489" s="150">
        <v>125.1</v>
      </c>
      <c r="CW489" s="150">
        <v>125.1</v>
      </c>
      <c r="CX489" s="150">
        <v>125.3</v>
      </c>
      <c r="CY489" s="150">
        <v>125.4</v>
      </c>
      <c r="CZ489" s="150">
        <v>125.4</v>
      </c>
      <c r="DA489" s="150">
        <v>125.4</v>
      </c>
      <c r="DB489" s="151">
        <v>126</v>
      </c>
      <c r="DC489" s="151">
        <v>126.1</v>
      </c>
      <c r="DD489" s="151">
        <v>126.1</v>
      </c>
      <c r="DE489" s="151">
        <v>127.9</v>
      </c>
      <c r="DF489" s="151">
        <v>127.9</v>
      </c>
      <c r="DG489" s="151">
        <v>128.9</v>
      </c>
      <c r="DH489" s="151">
        <v>129.1</v>
      </c>
      <c r="DI489" s="151">
        <v>129.1</v>
      </c>
      <c r="DJ489" s="151">
        <v>129.9</v>
      </c>
      <c r="DK489" s="151">
        <v>126.7</v>
      </c>
      <c r="DL489" s="151">
        <v>132.1</v>
      </c>
      <c r="DM489" s="152">
        <v>131.30000000000001</v>
      </c>
      <c r="DN489" s="152">
        <v>131.1</v>
      </c>
      <c r="DO489" s="152">
        <v>135.9</v>
      </c>
      <c r="DP489" s="152">
        <v>136.1</v>
      </c>
      <c r="DQ489" s="152">
        <v>136.1</v>
      </c>
      <c r="DR489" s="152">
        <v>136.30000000000001</v>
      </c>
      <c r="DS489" s="152">
        <v>136.30000000000001</v>
      </c>
      <c r="DT489" s="152">
        <v>142.19999999999999</v>
      </c>
      <c r="DU489" s="152">
        <v>142.19999999999999</v>
      </c>
      <c r="DV489" s="152">
        <v>140.9</v>
      </c>
      <c r="DW489" s="152">
        <v>140.9</v>
      </c>
      <c r="DX489" s="152">
        <v>153.1</v>
      </c>
      <c r="DY489" s="152">
        <v>156</v>
      </c>
      <c r="DZ489" s="152">
        <v>156</v>
      </c>
      <c r="EA489" s="152">
        <v>156</v>
      </c>
      <c r="EB489" s="152">
        <v>156</v>
      </c>
      <c r="EC489" s="152">
        <v>156.69999999999999</v>
      </c>
      <c r="ED489" s="152">
        <v>157.5</v>
      </c>
      <c r="EE489" s="152">
        <v>156.9</v>
      </c>
      <c r="EF489" s="152">
        <v>158.6</v>
      </c>
      <c r="EG489" s="152">
        <v>159.19999999999999</v>
      </c>
      <c r="EH489" s="152">
        <v>159.19999999999999</v>
      </c>
      <c r="EI489" s="152">
        <v>159.19999999999999</v>
      </c>
      <c r="EJ489" s="152">
        <v>158.80000000000001</v>
      </c>
      <c r="EK489" s="152">
        <v>158.30000000000001</v>
      </c>
      <c r="EL489" s="152">
        <v>158.30000000000001</v>
      </c>
      <c r="EM489" s="152">
        <v>158.30000000000001</v>
      </c>
      <c r="EN489" s="152">
        <v>158.30000000000001</v>
      </c>
      <c r="EO489" s="152">
        <v>160.5</v>
      </c>
      <c r="EP489" s="152">
        <v>158.30000000000001</v>
      </c>
      <c r="EQ489" s="152">
        <v>158.30000000000001</v>
      </c>
      <c r="ER489" s="152">
        <v>158.30000000000001</v>
      </c>
      <c r="ES489" s="152">
        <v>158.30000000000001</v>
      </c>
      <c r="ET489" s="152">
        <v>158.19999999999999</v>
      </c>
      <c r="EU489" s="152">
        <v>158.19999999999999</v>
      </c>
      <c r="EV489" s="152">
        <v>158.30000000000001</v>
      </c>
      <c r="EW489" s="152">
        <v>158.30000000000001</v>
      </c>
    </row>
    <row r="490" spans="1:153">
      <c r="A490" s="141" t="s">
        <v>8014</v>
      </c>
      <c r="B490" s="141" t="s">
        <v>8015</v>
      </c>
      <c r="C490" s="142">
        <v>3.4340000000000002E-2</v>
      </c>
      <c r="D490" s="143">
        <v>103.9</v>
      </c>
      <c r="E490" s="143">
        <v>104.3</v>
      </c>
      <c r="F490" s="143">
        <v>101.7</v>
      </c>
      <c r="G490" s="143">
        <v>100.2</v>
      </c>
      <c r="H490" s="143">
        <v>101.2</v>
      </c>
      <c r="I490" s="143">
        <v>100.9</v>
      </c>
      <c r="J490" s="143">
        <v>103.1</v>
      </c>
      <c r="K490" s="143">
        <v>104.4</v>
      </c>
      <c r="L490" s="143">
        <v>101.5</v>
      </c>
      <c r="M490" s="143">
        <v>104.5</v>
      </c>
      <c r="N490" s="143">
        <v>105.4</v>
      </c>
      <c r="O490" s="143">
        <v>102.6</v>
      </c>
      <c r="P490" s="143">
        <v>104.9</v>
      </c>
      <c r="Q490" s="143">
        <v>104.6</v>
      </c>
      <c r="R490" s="143">
        <v>105.4</v>
      </c>
      <c r="S490" s="143">
        <v>105.3</v>
      </c>
      <c r="T490" s="143">
        <v>106.6</v>
      </c>
      <c r="U490" s="143">
        <v>102.1</v>
      </c>
      <c r="V490" s="143">
        <v>103.3</v>
      </c>
      <c r="W490" s="143">
        <v>104.5</v>
      </c>
      <c r="X490" s="143">
        <v>105.4</v>
      </c>
      <c r="Y490" s="143">
        <v>103.7</v>
      </c>
      <c r="Z490" s="143">
        <v>102</v>
      </c>
      <c r="AA490" s="143">
        <v>106.7</v>
      </c>
      <c r="AB490" s="143">
        <v>103.5</v>
      </c>
      <c r="AC490" s="143">
        <v>107.3</v>
      </c>
      <c r="AD490" s="143">
        <v>106</v>
      </c>
      <c r="AE490" s="143">
        <v>104.8</v>
      </c>
      <c r="AF490" s="143">
        <v>104.4</v>
      </c>
      <c r="AG490" s="143">
        <v>103.3</v>
      </c>
      <c r="AH490" s="143">
        <v>101.2</v>
      </c>
      <c r="AI490" s="143">
        <v>101.1</v>
      </c>
      <c r="AJ490" s="143">
        <v>103.4</v>
      </c>
      <c r="AK490" s="143">
        <v>104.9</v>
      </c>
      <c r="AL490" s="143">
        <v>103.3</v>
      </c>
      <c r="AM490" s="143">
        <v>103.1</v>
      </c>
      <c r="AN490" s="143">
        <v>103.7</v>
      </c>
      <c r="AO490" s="143">
        <v>102.1</v>
      </c>
      <c r="AP490" s="143">
        <v>101.8</v>
      </c>
      <c r="AQ490" s="143">
        <v>105.2</v>
      </c>
      <c r="AR490" s="143">
        <v>104.1</v>
      </c>
      <c r="AS490" s="143">
        <v>105.9</v>
      </c>
      <c r="AT490" s="143">
        <v>105.7</v>
      </c>
      <c r="AU490" s="143">
        <v>106.9</v>
      </c>
      <c r="AV490" s="143">
        <v>106.5</v>
      </c>
      <c r="AW490" s="143">
        <v>105.6</v>
      </c>
      <c r="AX490" s="143">
        <v>102.6</v>
      </c>
      <c r="AY490" s="143">
        <v>105.6</v>
      </c>
      <c r="AZ490" s="143">
        <v>103.8</v>
      </c>
      <c r="BA490" s="143">
        <v>104.3</v>
      </c>
      <c r="BB490" s="143">
        <v>103.5</v>
      </c>
      <c r="BC490" s="143">
        <v>104.7</v>
      </c>
      <c r="BD490" s="143">
        <v>101.3</v>
      </c>
      <c r="BE490" s="143">
        <v>101</v>
      </c>
      <c r="BF490" s="143">
        <v>98.8</v>
      </c>
      <c r="BG490" s="143">
        <v>100.6</v>
      </c>
      <c r="BH490" s="143">
        <v>106</v>
      </c>
      <c r="BI490" s="143">
        <v>103.1</v>
      </c>
      <c r="BJ490" s="143">
        <v>107.2</v>
      </c>
      <c r="BK490" s="144">
        <v>105.2</v>
      </c>
      <c r="BL490" s="143">
        <v>105.7</v>
      </c>
      <c r="BM490" s="143">
        <v>105.3</v>
      </c>
      <c r="BN490" s="143">
        <v>105</v>
      </c>
      <c r="BO490" s="143">
        <v>105.9</v>
      </c>
      <c r="BP490" s="143">
        <v>101.9</v>
      </c>
      <c r="BQ490" s="143">
        <v>103.4</v>
      </c>
      <c r="BR490" s="145">
        <v>104.4</v>
      </c>
      <c r="BS490" s="145">
        <v>102.4</v>
      </c>
      <c r="BT490" s="145">
        <v>104.2</v>
      </c>
      <c r="BU490" s="145">
        <v>103.6</v>
      </c>
      <c r="BV490" s="145">
        <v>105.8</v>
      </c>
      <c r="BW490" s="145">
        <v>107.3</v>
      </c>
      <c r="BX490" s="145">
        <v>105.5</v>
      </c>
      <c r="BY490" s="145">
        <v>105.6</v>
      </c>
      <c r="BZ490" s="143">
        <v>105.8</v>
      </c>
      <c r="CA490" s="143">
        <v>105.4</v>
      </c>
      <c r="CB490" s="143">
        <v>104.3</v>
      </c>
      <c r="CC490" s="143">
        <v>110.3</v>
      </c>
      <c r="CD490" s="143">
        <v>106.5</v>
      </c>
      <c r="CE490" s="143">
        <v>109.5</v>
      </c>
      <c r="CF490" s="143">
        <v>108.9</v>
      </c>
      <c r="CG490" s="143">
        <v>110</v>
      </c>
      <c r="CH490" s="143">
        <v>109.8</v>
      </c>
      <c r="CI490" s="143">
        <v>113</v>
      </c>
      <c r="CJ490" s="146">
        <v>108.9</v>
      </c>
      <c r="CK490" s="146">
        <v>110.1</v>
      </c>
      <c r="CL490" s="146">
        <v>110.5</v>
      </c>
      <c r="CM490" s="147">
        <v>113</v>
      </c>
      <c r="CN490" s="147">
        <v>115</v>
      </c>
      <c r="CO490" s="147">
        <v>114.1</v>
      </c>
      <c r="CP490" s="148">
        <v>114.2</v>
      </c>
      <c r="CQ490" s="149">
        <v>113.1</v>
      </c>
      <c r="CR490" s="149">
        <v>113</v>
      </c>
      <c r="CS490" s="149">
        <v>111.8</v>
      </c>
      <c r="CT490" s="149">
        <v>111.6</v>
      </c>
      <c r="CU490" s="150">
        <v>104.4</v>
      </c>
      <c r="CV490" s="150">
        <v>105.1</v>
      </c>
      <c r="CW490" s="150">
        <v>107.8</v>
      </c>
      <c r="CX490" s="150">
        <v>107.9</v>
      </c>
      <c r="CY490" s="150">
        <v>107.8</v>
      </c>
      <c r="CZ490" s="150">
        <v>107.8</v>
      </c>
      <c r="DA490" s="150">
        <v>107.7</v>
      </c>
      <c r="DB490" s="151">
        <v>109</v>
      </c>
      <c r="DC490" s="151">
        <v>109.2</v>
      </c>
      <c r="DD490" s="151">
        <v>109.6</v>
      </c>
      <c r="DE490" s="151">
        <v>112.2</v>
      </c>
      <c r="DF490" s="151">
        <v>111.3</v>
      </c>
      <c r="DG490" s="151">
        <v>112.6</v>
      </c>
      <c r="DH490" s="151">
        <v>113.7</v>
      </c>
      <c r="DI490" s="151">
        <v>109</v>
      </c>
      <c r="DJ490" s="151">
        <v>112.8</v>
      </c>
      <c r="DK490" s="151">
        <v>112.9</v>
      </c>
      <c r="DL490" s="151">
        <v>114.2</v>
      </c>
      <c r="DM490" s="152">
        <v>116.8</v>
      </c>
      <c r="DN490" s="152">
        <v>118.5</v>
      </c>
      <c r="DO490" s="152">
        <v>122.1</v>
      </c>
      <c r="DP490" s="152">
        <v>122.2</v>
      </c>
      <c r="DQ490" s="152">
        <v>123.2</v>
      </c>
      <c r="DR490" s="152">
        <v>123.3</v>
      </c>
      <c r="DS490" s="152">
        <v>125.9</v>
      </c>
      <c r="DT490" s="152">
        <v>126</v>
      </c>
      <c r="DU490" s="152">
        <v>127.7</v>
      </c>
      <c r="DV490" s="152">
        <v>126</v>
      </c>
      <c r="DW490" s="152">
        <v>127.5</v>
      </c>
      <c r="DX490" s="152">
        <v>127.5</v>
      </c>
      <c r="DY490" s="152">
        <v>127.5</v>
      </c>
      <c r="DZ490" s="152">
        <v>127.4</v>
      </c>
      <c r="EA490" s="152">
        <v>126.7</v>
      </c>
      <c r="EB490" s="152">
        <v>126.9</v>
      </c>
      <c r="EC490" s="152">
        <v>126</v>
      </c>
      <c r="ED490" s="152">
        <v>126.2</v>
      </c>
      <c r="EE490" s="152">
        <v>127.5</v>
      </c>
      <c r="EF490" s="152">
        <v>127.3</v>
      </c>
      <c r="EG490" s="152">
        <v>127</v>
      </c>
      <c r="EH490" s="152">
        <v>127.3</v>
      </c>
      <c r="EI490" s="152">
        <v>127.1</v>
      </c>
      <c r="EJ490" s="152">
        <v>127.5</v>
      </c>
      <c r="EK490" s="152">
        <v>128.4</v>
      </c>
      <c r="EL490" s="152">
        <v>128.30000000000001</v>
      </c>
      <c r="EM490" s="152">
        <v>127.9</v>
      </c>
      <c r="EN490" s="152">
        <v>127.4</v>
      </c>
      <c r="EO490" s="152">
        <v>127.7</v>
      </c>
      <c r="EP490" s="152">
        <v>127.3</v>
      </c>
      <c r="EQ490" s="152">
        <v>126.9</v>
      </c>
      <c r="ER490" s="152">
        <v>126.7</v>
      </c>
      <c r="ES490" s="152">
        <v>126.5</v>
      </c>
      <c r="ET490" s="152">
        <v>126.5</v>
      </c>
      <c r="EU490" s="152">
        <v>126.8</v>
      </c>
      <c r="EV490" s="152">
        <v>126.6</v>
      </c>
      <c r="EW490" s="152">
        <v>126.7</v>
      </c>
    </row>
    <row r="491" spans="1:153">
      <c r="A491" s="141" t="s">
        <v>8016</v>
      </c>
      <c r="B491" s="141" t="s">
        <v>8017</v>
      </c>
      <c r="C491" s="142">
        <v>1.7239999999999998E-2</v>
      </c>
      <c r="D491" s="143">
        <v>102.9</v>
      </c>
      <c r="E491" s="143">
        <v>102.3</v>
      </c>
      <c r="F491" s="143">
        <v>103.3</v>
      </c>
      <c r="G491" s="143">
        <v>102.9</v>
      </c>
      <c r="H491" s="143">
        <v>98.7</v>
      </c>
      <c r="I491" s="143">
        <v>100.4</v>
      </c>
      <c r="J491" s="143">
        <v>100.8</v>
      </c>
      <c r="K491" s="143">
        <v>96.9</v>
      </c>
      <c r="L491" s="143">
        <v>96</v>
      </c>
      <c r="M491" s="143">
        <v>95.2</v>
      </c>
      <c r="N491" s="143">
        <v>95.4</v>
      </c>
      <c r="O491" s="143">
        <v>97.6</v>
      </c>
      <c r="P491" s="143">
        <v>98.2</v>
      </c>
      <c r="Q491" s="143">
        <v>97.2</v>
      </c>
      <c r="R491" s="143">
        <v>98.9</v>
      </c>
      <c r="S491" s="143">
        <v>106.1</v>
      </c>
      <c r="T491" s="143">
        <v>108.9</v>
      </c>
      <c r="U491" s="143">
        <v>104.4</v>
      </c>
      <c r="V491" s="143">
        <v>101.4</v>
      </c>
      <c r="W491" s="143">
        <v>98.8</v>
      </c>
      <c r="X491" s="143">
        <v>97.2</v>
      </c>
      <c r="Y491" s="143">
        <v>102.2</v>
      </c>
      <c r="Z491" s="143">
        <v>99.9</v>
      </c>
      <c r="AA491" s="143">
        <v>98.2</v>
      </c>
      <c r="AB491" s="143">
        <v>96.3</v>
      </c>
      <c r="AC491" s="143">
        <v>97.5</v>
      </c>
      <c r="AD491" s="143">
        <v>100.1</v>
      </c>
      <c r="AE491" s="143">
        <v>95.9</v>
      </c>
      <c r="AF491" s="143">
        <v>94.8</v>
      </c>
      <c r="AG491" s="143">
        <v>91.5</v>
      </c>
      <c r="AH491" s="143">
        <v>87.9</v>
      </c>
      <c r="AI491" s="143">
        <v>88.8</v>
      </c>
      <c r="AJ491" s="143">
        <v>87.5</v>
      </c>
      <c r="AK491" s="143">
        <v>88.8</v>
      </c>
      <c r="AL491" s="143">
        <v>87.5</v>
      </c>
      <c r="AM491" s="143">
        <v>87.3</v>
      </c>
      <c r="AN491" s="143">
        <v>87.6</v>
      </c>
      <c r="AO491" s="143">
        <v>93.4</v>
      </c>
      <c r="AP491" s="143">
        <v>95.2</v>
      </c>
      <c r="AQ491" s="143">
        <v>93.3</v>
      </c>
      <c r="AR491" s="143">
        <v>87.6</v>
      </c>
      <c r="AS491" s="143">
        <v>86.5</v>
      </c>
      <c r="AT491" s="143">
        <v>86.7</v>
      </c>
      <c r="AU491" s="143">
        <v>84.8</v>
      </c>
      <c r="AV491" s="143">
        <v>85.8</v>
      </c>
      <c r="AW491" s="143">
        <v>87.1</v>
      </c>
      <c r="AX491" s="143">
        <v>87</v>
      </c>
      <c r="AY491" s="143">
        <v>88</v>
      </c>
      <c r="AZ491" s="143">
        <v>90.4</v>
      </c>
      <c r="BA491" s="143">
        <v>94.2</v>
      </c>
      <c r="BB491" s="143">
        <v>95.5</v>
      </c>
      <c r="BC491" s="143">
        <v>93.7</v>
      </c>
      <c r="BD491" s="143">
        <v>89.4</v>
      </c>
      <c r="BE491" s="143">
        <v>88.5</v>
      </c>
      <c r="BF491" s="143">
        <v>87</v>
      </c>
      <c r="BG491" s="143">
        <v>89.4</v>
      </c>
      <c r="BH491" s="143">
        <v>91.8</v>
      </c>
      <c r="BI491" s="143">
        <v>94.3</v>
      </c>
      <c r="BJ491" s="143">
        <v>96.8</v>
      </c>
      <c r="BK491" s="144">
        <v>94.5</v>
      </c>
      <c r="BL491" s="143">
        <v>93.7</v>
      </c>
      <c r="BM491" s="143">
        <v>92.9</v>
      </c>
      <c r="BN491" s="143">
        <v>91.5</v>
      </c>
      <c r="BO491" s="143">
        <v>92.2</v>
      </c>
      <c r="BP491" s="143">
        <v>91.9</v>
      </c>
      <c r="BQ491" s="143">
        <v>93.3</v>
      </c>
      <c r="BR491" s="145">
        <v>91.6</v>
      </c>
      <c r="BS491" s="145">
        <v>93.5</v>
      </c>
      <c r="BT491" s="145">
        <v>92.3</v>
      </c>
      <c r="BU491" s="145">
        <v>93.2</v>
      </c>
      <c r="BV491" s="145">
        <v>94</v>
      </c>
      <c r="BW491" s="145">
        <v>93</v>
      </c>
      <c r="BX491" s="145">
        <v>92.6</v>
      </c>
      <c r="BY491" s="145">
        <v>92.6</v>
      </c>
      <c r="BZ491" s="143">
        <v>95.1</v>
      </c>
      <c r="CA491" s="143">
        <v>94.8</v>
      </c>
      <c r="CB491" s="143">
        <v>96.4</v>
      </c>
      <c r="CC491" s="143">
        <v>98</v>
      </c>
      <c r="CD491" s="143">
        <v>95.1</v>
      </c>
      <c r="CE491" s="143">
        <v>93.6</v>
      </c>
      <c r="CF491" s="143">
        <v>92.9</v>
      </c>
      <c r="CG491" s="143">
        <v>94</v>
      </c>
      <c r="CH491" s="143">
        <v>93.3</v>
      </c>
      <c r="CI491" s="143">
        <v>91.9</v>
      </c>
      <c r="CJ491" s="146">
        <v>93.2</v>
      </c>
      <c r="CK491" s="146">
        <v>94</v>
      </c>
      <c r="CL491" s="146">
        <v>97.4</v>
      </c>
      <c r="CM491" s="147">
        <v>96.8</v>
      </c>
      <c r="CN491" s="147">
        <v>95.6</v>
      </c>
      <c r="CO491" s="147">
        <v>94.2</v>
      </c>
      <c r="CP491" s="148">
        <v>97.6</v>
      </c>
      <c r="CQ491" s="149">
        <v>94.5</v>
      </c>
      <c r="CR491" s="149">
        <v>94.7</v>
      </c>
      <c r="CS491" s="149">
        <v>95.5</v>
      </c>
      <c r="CT491" s="149">
        <v>94.5</v>
      </c>
      <c r="CU491" s="150">
        <v>91.8</v>
      </c>
      <c r="CV491" s="150">
        <v>92.5</v>
      </c>
      <c r="CW491" s="150">
        <v>91.8</v>
      </c>
      <c r="CX491" s="150">
        <v>91.9</v>
      </c>
      <c r="CY491" s="150">
        <v>90.2</v>
      </c>
      <c r="CZ491" s="150">
        <v>88.1</v>
      </c>
      <c r="DA491" s="150">
        <v>89.3</v>
      </c>
      <c r="DB491" s="151">
        <v>85.9</v>
      </c>
      <c r="DC491" s="151">
        <v>87.2</v>
      </c>
      <c r="DD491" s="151">
        <v>90.4</v>
      </c>
      <c r="DE491" s="151">
        <v>95.2</v>
      </c>
      <c r="DF491" s="151">
        <v>98.3</v>
      </c>
      <c r="DG491" s="151">
        <v>98.2</v>
      </c>
      <c r="DH491" s="151">
        <v>102</v>
      </c>
      <c r="DI491" s="151">
        <v>103.2</v>
      </c>
      <c r="DJ491" s="151">
        <v>101.8</v>
      </c>
      <c r="DK491" s="151">
        <v>104.3</v>
      </c>
      <c r="DL491" s="151">
        <v>103.9</v>
      </c>
      <c r="DM491" s="152">
        <v>105.3</v>
      </c>
      <c r="DN491" s="152">
        <v>101.3</v>
      </c>
      <c r="DO491" s="152">
        <v>105.7</v>
      </c>
      <c r="DP491" s="152">
        <v>108.2</v>
      </c>
      <c r="DQ491" s="152">
        <v>109.6</v>
      </c>
      <c r="DR491" s="152">
        <v>109.8</v>
      </c>
      <c r="DS491" s="152">
        <v>108.8</v>
      </c>
      <c r="DT491" s="152">
        <v>110</v>
      </c>
      <c r="DU491" s="152">
        <v>111.9</v>
      </c>
      <c r="DV491" s="152">
        <v>115.5</v>
      </c>
      <c r="DW491" s="152">
        <v>116</v>
      </c>
      <c r="DX491" s="152">
        <v>116.6</v>
      </c>
      <c r="DY491" s="152">
        <v>110.6</v>
      </c>
      <c r="DZ491" s="152">
        <v>105</v>
      </c>
      <c r="EA491" s="152">
        <v>104.8</v>
      </c>
      <c r="EB491" s="152">
        <v>105</v>
      </c>
      <c r="EC491" s="152">
        <v>105.4</v>
      </c>
      <c r="ED491" s="152">
        <v>106</v>
      </c>
      <c r="EE491" s="152">
        <v>107.8</v>
      </c>
      <c r="EF491" s="152">
        <v>111.4</v>
      </c>
      <c r="EG491" s="152">
        <v>112.2</v>
      </c>
      <c r="EH491" s="152">
        <v>115.2</v>
      </c>
      <c r="EI491" s="152">
        <v>114.8</v>
      </c>
      <c r="EJ491" s="152">
        <v>113.4</v>
      </c>
      <c r="EK491" s="152">
        <v>113.2</v>
      </c>
      <c r="EL491" s="152">
        <v>112.6</v>
      </c>
      <c r="EM491" s="152">
        <v>115</v>
      </c>
      <c r="EN491" s="152">
        <v>113.9</v>
      </c>
      <c r="EO491" s="152">
        <v>116.4</v>
      </c>
      <c r="EP491" s="152">
        <v>116.6</v>
      </c>
      <c r="EQ491" s="152">
        <v>119.8</v>
      </c>
      <c r="ER491" s="152">
        <v>121.2</v>
      </c>
      <c r="ES491" s="152">
        <v>123.1</v>
      </c>
      <c r="ET491" s="152">
        <v>124.2</v>
      </c>
      <c r="EU491" s="152">
        <v>128.4</v>
      </c>
      <c r="EV491" s="152">
        <v>129.80000000000001</v>
      </c>
      <c r="EW491" s="152">
        <v>127.3</v>
      </c>
    </row>
    <row r="492" spans="1:153">
      <c r="A492" s="141" t="s">
        <v>8018</v>
      </c>
      <c r="B492" s="141" t="s">
        <v>8019</v>
      </c>
      <c r="C492" s="142">
        <v>1.7319999999999999E-2</v>
      </c>
      <c r="D492" s="143">
        <v>102.4</v>
      </c>
      <c r="E492" s="143">
        <v>102.8</v>
      </c>
      <c r="F492" s="143">
        <v>103.8</v>
      </c>
      <c r="G492" s="143">
        <v>103.5</v>
      </c>
      <c r="H492" s="143">
        <v>105.6</v>
      </c>
      <c r="I492" s="143">
        <v>103.2</v>
      </c>
      <c r="J492" s="143">
        <v>103.9</v>
      </c>
      <c r="K492" s="143">
        <v>104</v>
      </c>
      <c r="L492" s="143">
        <v>105.1</v>
      </c>
      <c r="M492" s="143">
        <v>103.8</v>
      </c>
      <c r="N492" s="143">
        <v>103.3</v>
      </c>
      <c r="O492" s="143">
        <v>102</v>
      </c>
      <c r="P492" s="143">
        <v>102.2</v>
      </c>
      <c r="Q492" s="143">
        <v>105.4</v>
      </c>
      <c r="R492" s="143">
        <v>103.7</v>
      </c>
      <c r="S492" s="143">
        <v>111.2</v>
      </c>
      <c r="T492" s="143">
        <v>106.6</v>
      </c>
      <c r="U492" s="143">
        <v>109.4</v>
      </c>
      <c r="V492" s="143">
        <v>106.8</v>
      </c>
      <c r="W492" s="143">
        <v>104.8</v>
      </c>
      <c r="X492" s="143">
        <v>106.3</v>
      </c>
      <c r="Y492" s="143">
        <v>104.7</v>
      </c>
      <c r="Z492" s="143">
        <v>106.1</v>
      </c>
      <c r="AA492" s="143">
        <v>109.4</v>
      </c>
      <c r="AB492" s="143">
        <v>106.9</v>
      </c>
      <c r="AC492" s="143">
        <v>108.9</v>
      </c>
      <c r="AD492" s="143">
        <v>110.7</v>
      </c>
      <c r="AE492" s="143">
        <v>105.3</v>
      </c>
      <c r="AF492" s="143">
        <v>107.5</v>
      </c>
      <c r="AG492" s="143">
        <v>108.7</v>
      </c>
      <c r="AH492" s="143">
        <v>105.4</v>
      </c>
      <c r="AI492" s="143">
        <v>107.5</v>
      </c>
      <c r="AJ492" s="143">
        <v>107.6</v>
      </c>
      <c r="AK492" s="143">
        <v>107.9</v>
      </c>
      <c r="AL492" s="143">
        <v>108.8</v>
      </c>
      <c r="AM492" s="143">
        <v>107.5</v>
      </c>
      <c r="AN492" s="143">
        <v>106.4</v>
      </c>
      <c r="AO492" s="143">
        <v>110.5</v>
      </c>
      <c r="AP492" s="143">
        <v>108.9</v>
      </c>
      <c r="AQ492" s="143">
        <v>108.1</v>
      </c>
      <c r="AR492" s="143">
        <v>106.7</v>
      </c>
      <c r="AS492" s="143">
        <v>106.4</v>
      </c>
      <c r="AT492" s="143">
        <v>108.6</v>
      </c>
      <c r="AU492" s="143">
        <v>107.8</v>
      </c>
      <c r="AV492" s="143">
        <v>98.1</v>
      </c>
      <c r="AW492" s="143">
        <v>96.5</v>
      </c>
      <c r="AX492" s="143">
        <v>96.7</v>
      </c>
      <c r="AY492" s="143">
        <v>101.5</v>
      </c>
      <c r="AZ492" s="143">
        <v>94.2</v>
      </c>
      <c r="BA492" s="143">
        <v>99.5</v>
      </c>
      <c r="BB492" s="143">
        <v>95.9</v>
      </c>
      <c r="BC492" s="143">
        <v>96.1</v>
      </c>
      <c r="BD492" s="143">
        <v>97.7</v>
      </c>
      <c r="BE492" s="143">
        <v>99.3</v>
      </c>
      <c r="BF492" s="143">
        <v>98.8</v>
      </c>
      <c r="BG492" s="143">
        <v>96.6</v>
      </c>
      <c r="BH492" s="143">
        <v>91.3</v>
      </c>
      <c r="BI492" s="143">
        <v>92.3</v>
      </c>
      <c r="BJ492" s="143">
        <v>90.9</v>
      </c>
      <c r="BK492" s="144">
        <v>90.3</v>
      </c>
      <c r="BL492" s="143">
        <v>91.2</v>
      </c>
      <c r="BM492" s="143">
        <v>94.1</v>
      </c>
      <c r="BN492" s="143">
        <v>94.8</v>
      </c>
      <c r="BO492" s="143">
        <v>95.1</v>
      </c>
      <c r="BP492" s="143">
        <v>94.8</v>
      </c>
      <c r="BQ492" s="143">
        <v>95</v>
      </c>
      <c r="BR492" s="145">
        <v>95.4</v>
      </c>
      <c r="BS492" s="145">
        <v>95.5</v>
      </c>
      <c r="BT492" s="145">
        <v>99.1</v>
      </c>
      <c r="BU492" s="145">
        <v>97.5</v>
      </c>
      <c r="BV492" s="145">
        <v>90.5</v>
      </c>
      <c r="BW492" s="145">
        <v>95.8</v>
      </c>
      <c r="BX492" s="145">
        <v>93.9</v>
      </c>
      <c r="BY492" s="145">
        <v>94.9</v>
      </c>
      <c r="BZ492" s="143">
        <v>94</v>
      </c>
      <c r="CA492" s="143">
        <v>93.9</v>
      </c>
      <c r="CB492" s="143">
        <v>97.8</v>
      </c>
      <c r="CC492" s="143">
        <v>102.1</v>
      </c>
      <c r="CD492" s="143">
        <v>102</v>
      </c>
      <c r="CE492" s="143">
        <v>102.1</v>
      </c>
      <c r="CF492" s="143">
        <v>99.8</v>
      </c>
      <c r="CG492" s="143">
        <v>104</v>
      </c>
      <c r="CH492" s="143">
        <v>104</v>
      </c>
      <c r="CI492" s="143">
        <v>103.8</v>
      </c>
      <c r="CJ492" s="146">
        <v>104.3</v>
      </c>
      <c r="CK492" s="146">
        <v>99.6</v>
      </c>
      <c r="CL492" s="146">
        <v>100.7</v>
      </c>
      <c r="CM492" s="147">
        <v>100.9</v>
      </c>
      <c r="CN492" s="147">
        <v>100.6</v>
      </c>
      <c r="CO492" s="147">
        <v>101.4</v>
      </c>
      <c r="CP492" s="148">
        <v>103.2</v>
      </c>
      <c r="CQ492" s="149">
        <v>102.5</v>
      </c>
      <c r="CR492" s="149">
        <v>98.9</v>
      </c>
      <c r="CS492" s="149">
        <v>97.8</v>
      </c>
      <c r="CT492" s="149">
        <v>100.5</v>
      </c>
      <c r="CU492" s="150">
        <v>99.4</v>
      </c>
      <c r="CV492" s="150">
        <v>99.5</v>
      </c>
      <c r="CW492" s="150">
        <v>97.3</v>
      </c>
      <c r="CX492" s="150">
        <v>98.2</v>
      </c>
      <c r="CY492" s="150">
        <v>102.7</v>
      </c>
      <c r="CZ492" s="150">
        <v>101.8</v>
      </c>
      <c r="DA492" s="150">
        <v>103</v>
      </c>
      <c r="DB492" s="151">
        <v>101.3</v>
      </c>
      <c r="DC492" s="151">
        <v>101.6</v>
      </c>
      <c r="DD492" s="151">
        <v>104.2</v>
      </c>
      <c r="DE492" s="151">
        <v>104.6</v>
      </c>
      <c r="DF492" s="151">
        <v>106.7</v>
      </c>
      <c r="DG492" s="151">
        <v>107.4</v>
      </c>
      <c r="DH492" s="151">
        <v>109</v>
      </c>
      <c r="DI492" s="151">
        <v>110.7</v>
      </c>
      <c r="DJ492" s="151">
        <v>110.4</v>
      </c>
      <c r="DK492" s="151">
        <v>112.3</v>
      </c>
      <c r="DL492" s="151">
        <v>111.9</v>
      </c>
      <c r="DM492" s="152">
        <v>108.7</v>
      </c>
      <c r="DN492" s="152">
        <v>120.5</v>
      </c>
      <c r="DO492" s="152">
        <v>119.8</v>
      </c>
      <c r="DP492" s="152">
        <v>122.7</v>
      </c>
      <c r="DQ492" s="152">
        <v>123.4</v>
      </c>
      <c r="DR492" s="152">
        <v>123.7</v>
      </c>
      <c r="DS492" s="152">
        <v>126.7</v>
      </c>
      <c r="DT492" s="152">
        <v>127</v>
      </c>
      <c r="DU492" s="152">
        <v>126.4</v>
      </c>
      <c r="DV492" s="152">
        <v>126.4</v>
      </c>
      <c r="DW492" s="152">
        <v>126.4</v>
      </c>
      <c r="DX492" s="152">
        <v>126.1</v>
      </c>
      <c r="DY492" s="152">
        <v>125.3</v>
      </c>
      <c r="DZ492" s="152">
        <v>125.7</v>
      </c>
      <c r="EA492" s="152">
        <v>125.1</v>
      </c>
      <c r="EB492" s="152">
        <v>127.9</v>
      </c>
      <c r="EC492" s="152">
        <v>129.80000000000001</v>
      </c>
      <c r="ED492" s="152">
        <v>126.9</v>
      </c>
      <c r="EE492" s="152">
        <v>129.69999999999999</v>
      </c>
      <c r="EF492" s="152">
        <v>128.1</v>
      </c>
      <c r="EG492" s="152">
        <v>130.30000000000001</v>
      </c>
      <c r="EH492" s="152">
        <v>127.6</v>
      </c>
      <c r="EI492" s="152">
        <v>130</v>
      </c>
      <c r="EJ492" s="152">
        <v>131.30000000000001</v>
      </c>
      <c r="EK492" s="152">
        <v>132.80000000000001</v>
      </c>
      <c r="EL492" s="152">
        <v>133.5</v>
      </c>
      <c r="EM492" s="152">
        <v>132.4</v>
      </c>
      <c r="EN492" s="152">
        <v>133.1</v>
      </c>
      <c r="EO492" s="152">
        <v>130.69999999999999</v>
      </c>
      <c r="EP492" s="152">
        <v>130.9</v>
      </c>
      <c r="EQ492" s="152">
        <v>131.80000000000001</v>
      </c>
      <c r="ER492" s="152">
        <v>129.30000000000001</v>
      </c>
      <c r="ES492" s="152">
        <v>129.6</v>
      </c>
      <c r="ET492" s="152">
        <v>130</v>
      </c>
      <c r="EU492" s="152">
        <v>132.69999999999999</v>
      </c>
      <c r="EV492" s="152">
        <v>128.4</v>
      </c>
      <c r="EW492" s="152">
        <v>129.1</v>
      </c>
    </row>
    <row r="493" spans="1:153">
      <c r="A493" s="141" t="s">
        <v>8020</v>
      </c>
      <c r="B493" s="141" t="s">
        <v>8021</v>
      </c>
      <c r="C493" s="142">
        <v>4.7910000000000001E-2</v>
      </c>
      <c r="D493" s="143">
        <v>105.4</v>
      </c>
      <c r="E493" s="143">
        <v>105.5</v>
      </c>
      <c r="F493" s="143">
        <v>106.6</v>
      </c>
      <c r="G493" s="143">
        <v>107.5</v>
      </c>
      <c r="H493" s="143">
        <v>105.8</v>
      </c>
      <c r="I493" s="143">
        <v>107.6</v>
      </c>
      <c r="J493" s="143">
        <v>108</v>
      </c>
      <c r="K493" s="143">
        <v>110.5</v>
      </c>
      <c r="L493" s="143">
        <v>117.6</v>
      </c>
      <c r="M493" s="143">
        <v>118.3</v>
      </c>
      <c r="N493" s="143">
        <v>102.5</v>
      </c>
      <c r="O493" s="143">
        <v>100.5</v>
      </c>
      <c r="P493" s="143">
        <v>101.9</v>
      </c>
      <c r="Q493" s="143">
        <v>110</v>
      </c>
      <c r="R493" s="143">
        <v>103.1</v>
      </c>
      <c r="S493" s="143">
        <v>98.6</v>
      </c>
      <c r="T493" s="143">
        <v>107.9</v>
      </c>
      <c r="U493" s="143">
        <v>111.1</v>
      </c>
      <c r="V493" s="143">
        <v>103.4</v>
      </c>
      <c r="W493" s="143">
        <v>104.8</v>
      </c>
      <c r="X493" s="143">
        <v>104.6</v>
      </c>
      <c r="Y493" s="143">
        <v>100.2</v>
      </c>
      <c r="Z493" s="143">
        <v>104.9</v>
      </c>
      <c r="AA493" s="143">
        <v>101.6</v>
      </c>
      <c r="AB493" s="143">
        <v>100</v>
      </c>
      <c r="AC493" s="143">
        <v>101.8</v>
      </c>
      <c r="AD493" s="143">
        <v>101.1</v>
      </c>
      <c r="AE493" s="143">
        <v>101.6</v>
      </c>
      <c r="AF493" s="143">
        <v>108.9</v>
      </c>
      <c r="AG493" s="143">
        <v>104</v>
      </c>
      <c r="AH493" s="143">
        <v>102.9</v>
      </c>
      <c r="AI493" s="143">
        <v>102</v>
      </c>
      <c r="AJ493" s="143">
        <v>99.3</v>
      </c>
      <c r="AK493" s="143">
        <v>95.4</v>
      </c>
      <c r="AL493" s="143">
        <v>96.8</v>
      </c>
      <c r="AM493" s="143">
        <v>99</v>
      </c>
      <c r="AN493" s="143">
        <v>92.7</v>
      </c>
      <c r="AO493" s="143">
        <v>90.3</v>
      </c>
      <c r="AP493" s="143">
        <v>95.6</v>
      </c>
      <c r="AQ493" s="143">
        <v>96.8</v>
      </c>
      <c r="AR493" s="143">
        <v>94.6</v>
      </c>
      <c r="AS493" s="143">
        <v>97.3</v>
      </c>
      <c r="AT493" s="143">
        <v>101.2</v>
      </c>
      <c r="AU493" s="143">
        <v>95.6</v>
      </c>
      <c r="AV493" s="143">
        <v>96.8</v>
      </c>
      <c r="AW493" s="143">
        <v>90.8</v>
      </c>
      <c r="AX493" s="143">
        <v>94.3</v>
      </c>
      <c r="AY493" s="143">
        <v>95.2</v>
      </c>
      <c r="AZ493" s="143">
        <v>88.6</v>
      </c>
      <c r="BA493" s="143">
        <v>93.5</v>
      </c>
      <c r="BB493" s="143">
        <v>87</v>
      </c>
      <c r="BC493" s="143">
        <v>92.6</v>
      </c>
      <c r="BD493" s="143">
        <v>93.3</v>
      </c>
      <c r="BE493" s="143">
        <v>87.1</v>
      </c>
      <c r="BF493" s="143">
        <v>88.4</v>
      </c>
      <c r="BG493" s="143">
        <v>92.7</v>
      </c>
      <c r="BH493" s="143">
        <v>91.8</v>
      </c>
      <c r="BI493" s="143">
        <v>93.4</v>
      </c>
      <c r="BJ493" s="143">
        <v>87.8</v>
      </c>
      <c r="BK493" s="144">
        <v>85.9</v>
      </c>
      <c r="BL493" s="143">
        <v>88.2</v>
      </c>
      <c r="BM493" s="143">
        <v>88.9</v>
      </c>
      <c r="BN493" s="143">
        <v>92.6</v>
      </c>
      <c r="BO493" s="143">
        <v>91.7</v>
      </c>
      <c r="BP493" s="143">
        <v>94.1</v>
      </c>
      <c r="BQ493" s="143">
        <v>91.3</v>
      </c>
      <c r="BR493" s="145">
        <v>95.4</v>
      </c>
      <c r="BS493" s="145">
        <v>91.2</v>
      </c>
      <c r="BT493" s="145">
        <v>89.9</v>
      </c>
      <c r="BU493" s="145">
        <v>92.6</v>
      </c>
      <c r="BV493" s="145">
        <v>89.7</v>
      </c>
      <c r="BW493" s="145">
        <v>92.4</v>
      </c>
      <c r="BX493" s="145">
        <v>98</v>
      </c>
      <c r="BY493" s="145">
        <v>88.9</v>
      </c>
      <c r="BZ493" s="143">
        <v>89.1</v>
      </c>
      <c r="CA493" s="143">
        <v>91.9</v>
      </c>
      <c r="CB493" s="143">
        <v>92.6</v>
      </c>
      <c r="CC493" s="143">
        <v>93.3</v>
      </c>
      <c r="CD493" s="143">
        <v>92.2</v>
      </c>
      <c r="CE493" s="143">
        <v>92.5</v>
      </c>
      <c r="CF493" s="143">
        <v>93.3</v>
      </c>
      <c r="CG493" s="143">
        <v>94.1</v>
      </c>
      <c r="CH493" s="143">
        <v>92.2</v>
      </c>
      <c r="CI493" s="143">
        <v>93.3</v>
      </c>
      <c r="CJ493" s="146">
        <v>93.3</v>
      </c>
      <c r="CK493" s="146">
        <v>94.5</v>
      </c>
      <c r="CL493" s="146">
        <v>94.5</v>
      </c>
      <c r="CM493" s="147">
        <v>96.4</v>
      </c>
      <c r="CN493" s="147">
        <v>98.5</v>
      </c>
      <c r="CO493" s="147">
        <v>97</v>
      </c>
      <c r="CP493" s="148">
        <v>98.4</v>
      </c>
      <c r="CQ493" s="149">
        <v>102.8</v>
      </c>
      <c r="CR493" s="149">
        <v>101.8</v>
      </c>
      <c r="CS493" s="149">
        <v>97.7</v>
      </c>
      <c r="CT493" s="149">
        <v>97.9</v>
      </c>
      <c r="CU493" s="150">
        <v>94.9</v>
      </c>
      <c r="CV493" s="150">
        <v>99</v>
      </c>
      <c r="CW493" s="150">
        <v>103.3</v>
      </c>
      <c r="CX493" s="150">
        <v>100.2</v>
      </c>
      <c r="CY493" s="150">
        <v>96.4</v>
      </c>
      <c r="CZ493" s="150">
        <v>94.5</v>
      </c>
      <c r="DA493" s="150">
        <v>94.4</v>
      </c>
      <c r="DB493" s="151">
        <v>95.6</v>
      </c>
      <c r="DC493" s="151">
        <v>100.6</v>
      </c>
      <c r="DD493" s="151">
        <v>97</v>
      </c>
      <c r="DE493" s="151">
        <v>94.9</v>
      </c>
      <c r="DF493" s="151">
        <v>98.3</v>
      </c>
      <c r="DG493" s="151">
        <v>99.8</v>
      </c>
      <c r="DH493" s="151">
        <v>100.1</v>
      </c>
      <c r="DI493" s="151">
        <v>93.9</v>
      </c>
      <c r="DJ493" s="151">
        <v>105.8</v>
      </c>
      <c r="DK493" s="151">
        <v>104.6</v>
      </c>
      <c r="DL493" s="151">
        <v>102.5</v>
      </c>
      <c r="DM493" s="152">
        <v>107.4</v>
      </c>
      <c r="DN493" s="152">
        <v>105.8</v>
      </c>
      <c r="DO493" s="152">
        <v>110.4</v>
      </c>
      <c r="DP493" s="152">
        <v>109.6</v>
      </c>
      <c r="DQ493" s="152">
        <v>110</v>
      </c>
      <c r="DR493" s="152">
        <v>111.5</v>
      </c>
      <c r="DS493" s="152">
        <v>114.6</v>
      </c>
      <c r="DT493" s="152">
        <v>108.8</v>
      </c>
      <c r="DU493" s="152">
        <v>112.2</v>
      </c>
      <c r="DV493" s="152">
        <v>109.8</v>
      </c>
      <c r="DW493" s="152">
        <v>112.3</v>
      </c>
      <c r="DX493" s="152">
        <v>116</v>
      </c>
      <c r="DY493" s="152">
        <v>117.3</v>
      </c>
      <c r="DZ493" s="152">
        <v>111.4</v>
      </c>
      <c r="EA493" s="152">
        <v>115.7</v>
      </c>
      <c r="EB493" s="152">
        <v>115.6</v>
      </c>
      <c r="EC493" s="152">
        <v>116.4</v>
      </c>
      <c r="ED493" s="152">
        <v>115.9</v>
      </c>
      <c r="EE493" s="152">
        <v>113</v>
      </c>
      <c r="EF493" s="152">
        <v>114</v>
      </c>
      <c r="EG493" s="152">
        <v>118.3</v>
      </c>
      <c r="EH493" s="152">
        <v>116.1</v>
      </c>
      <c r="EI493" s="152">
        <v>120.2</v>
      </c>
      <c r="EJ493" s="152">
        <v>116.3</v>
      </c>
      <c r="EK493" s="152">
        <v>116.5</v>
      </c>
      <c r="EL493" s="152">
        <v>115.2</v>
      </c>
      <c r="EM493" s="152">
        <v>115.4</v>
      </c>
      <c r="EN493" s="152">
        <v>115.2</v>
      </c>
      <c r="EO493" s="152">
        <v>115.6</v>
      </c>
      <c r="EP493" s="152">
        <v>116.6</v>
      </c>
      <c r="EQ493" s="152">
        <v>117.9</v>
      </c>
      <c r="ER493" s="152">
        <v>116.3</v>
      </c>
      <c r="ES493" s="152">
        <v>116.4</v>
      </c>
      <c r="ET493" s="152">
        <v>118</v>
      </c>
      <c r="EU493" s="152">
        <v>120.4</v>
      </c>
      <c r="EV493" s="152">
        <v>118.7</v>
      </c>
      <c r="EW493" s="152">
        <v>117.4</v>
      </c>
    </row>
    <row r="494" spans="1:153">
      <c r="A494" s="141" t="s">
        <v>8022</v>
      </c>
      <c r="B494" s="141" t="s">
        <v>8023</v>
      </c>
      <c r="C494" s="142">
        <v>9.1400000000000006E-3</v>
      </c>
      <c r="D494" s="143">
        <v>97.9</v>
      </c>
      <c r="E494" s="143">
        <v>99</v>
      </c>
      <c r="F494" s="143">
        <v>106</v>
      </c>
      <c r="G494" s="143">
        <v>103</v>
      </c>
      <c r="H494" s="143">
        <v>104.7</v>
      </c>
      <c r="I494" s="143">
        <v>104.2</v>
      </c>
      <c r="J494" s="143">
        <v>104.9</v>
      </c>
      <c r="K494" s="143">
        <v>99.1</v>
      </c>
      <c r="L494" s="143">
        <v>104.1</v>
      </c>
      <c r="M494" s="143">
        <v>109</v>
      </c>
      <c r="N494" s="143">
        <v>108</v>
      </c>
      <c r="O494" s="143">
        <v>107.1</v>
      </c>
      <c r="P494" s="143">
        <v>103.7</v>
      </c>
      <c r="Q494" s="143">
        <v>109.3</v>
      </c>
      <c r="R494" s="143">
        <v>105.6</v>
      </c>
      <c r="S494" s="143">
        <v>107.1</v>
      </c>
      <c r="T494" s="143">
        <v>107.3</v>
      </c>
      <c r="U494" s="143">
        <v>104.8</v>
      </c>
      <c r="V494" s="143">
        <v>107.4</v>
      </c>
      <c r="W494" s="143">
        <v>107.5</v>
      </c>
      <c r="X494" s="143">
        <v>106.6</v>
      </c>
      <c r="Y494" s="143">
        <v>105.3</v>
      </c>
      <c r="Z494" s="143">
        <v>104</v>
      </c>
      <c r="AA494" s="143">
        <v>108.9</v>
      </c>
      <c r="AB494" s="143">
        <v>107.2</v>
      </c>
      <c r="AC494" s="143">
        <v>106.7</v>
      </c>
      <c r="AD494" s="143">
        <v>102.9</v>
      </c>
      <c r="AE494" s="143">
        <v>107.2</v>
      </c>
      <c r="AF494" s="143">
        <v>111.4</v>
      </c>
      <c r="AG494" s="143">
        <v>108.1</v>
      </c>
      <c r="AH494" s="143">
        <v>110.2</v>
      </c>
      <c r="AI494" s="143">
        <v>108.1</v>
      </c>
      <c r="AJ494" s="143">
        <v>111.1</v>
      </c>
      <c r="AK494" s="143">
        <v>106.1</v>
      </c>
      <c r="AL494" s="143">
        <v>105.9</v>
      </c>
      <c r="AM494" s="143">
        <v>105.2</v>
      </c>
      <c r="AN494" s="143">
        <v>107.2</v>
      </c>
      <c r="AO494" s="143">
        <v>108.1</v>
      </c>
      <c r="AP494" s="143">
        <v>106.2</v>
      </c>
      <c r="AQ494" s="143">
        <v>106.9</v>
      </c>
      <c r="AR494" s="143">
        <v>100.7</v>
      </c>
      <c r="AS494" s="143">
        <v>104.6</v>
      </c>
      <c r="AT494" s="143">
        <v>104.6</v>
      </c>
      <c r="AU494" s="143">
        <v>101.2</v>
      </c>
      <c r="AV494" s="143">
        <v>103.6</v>
      </c>
      <c r="AW494" s="143">
        <v>99.5</v>
      </c>
      <c r="AX494" s="143">
        <v>102.6</v>
      </c>
      <c r="AY494" s="143">
        <v>100.9</v>
      </c>
      <c r="AZ494" s="143">
        <v>101.8</v>
      </c>
      <c r="BA494" s="143">
        <v>98.3</v>
      </c>
      <c r="BB494" s="143">
        <v>100.5</v>
      </c>
      <c r="BC494" s="143">
        <v>99.5</v>
      </c>
      <c r="BD494" s="143">
        <v>101.4</v>
      </c>
      <c r="BE494" s="143">
        <v>100.6</v>
      </c>
      <c r="BF494" s="143">
        <v>99.9</v>
      </c>
      <c r="BG494" s="143">
        <v>101.5</v>
      </c>
      <c r="BH494" s="143">
        <v>97.8</v>
      </c>
      <c r="BI494" s="143">
        <v>99.2</v>
      </c>
      <c r="BJ494" s="143">
        <v>99.5</v>
      </c>
      <c r="BK494" s="144">
        <v>99.5</v>
      </c>
      <c r="BL494" s="143">
        <v>98.6</v>
      </c>
      <c r="BM494" s="143">
        <v>98.6</v>
      </c>
      <c r="BN494" s="143">
        <v>99.3</v>
      </c>
      <c r="BO494" s="143">
        <v>99.1</v>
      </c>
      <c r="BP494" s="143">
        <v>97.8</v>
      </c>
      <c r="BQ494" s="143">
        <v>99.4</v>
      </c>
      <c r="BR494" s="145">
        <v>100.1</v>
      </c>
      <c r="BS494" s="145">
        <v>97.7</v>
      </c>
      <c r="BT494" s="145">
        <v>97.8</v>
      </c>
      <c r="BU494" s="145">
        <v>96.6</v>
      </c>
      <c r="BV494" s="145">
        <v>95.3</v>
      </c>
      <c r="BW494" s="145">
        <v>98.5</v>
      </c>
      <c r="BX494" s="145">
        <v>99.5</v>
      </c>
      <c r="BY494" s="145">
        <v>100.4</v>
      </c>
      <c r="BZ494" s="143">
        <v>98.9</v>
      </c>
      <c r="CA494" s="143">
        <v>102.1</v>
      </c>
      <c r="CB494" s="143">
        <v>99</v>
      </c>
      <c r="CC494" s="143">
        <v>100.6</v>
      </c>
      <c r="CD494" s="143">
        <v>99.3</v>
      </c>
      <c r="CE494" s="143">
        <v>101.3</v>
      </c>
      <c r="CF494" s="143">
        <v>100.6</v>
      </c>
      <c r="CG494" s="143">
        <v>101.2</v>
      </c>
      <c r="CH494" s="143">
        <v>100.6</v>
      </c>
      <c r="CI494" s="143">
        <v>101.8</v>
      </c>
      <c r="CJ494" s="146">
        <v>103.4</v>
      </c>
      <c r="CK494" s="146">
        <v>100.6</v>
      </c>
      <c r="CL494" s="146">
        <v>101.7</v>
      </c>
      <c r="CM494" s="147">
        <v>101.4</v>
      </c>
      <c r="CN494" s="147">
        <v>102.6</v>
      </c>
      <c r="CO494" s="147">
        <v>102.4</v>
      </c>
      <c r="CP494" s="148">
        <v>100.4</v>
      </c>
      <c r="CQ494" s="149">
        <v>99.6</v>
      </c>
      <c r="CR494" s="149">
        <v>103.2</v>
      </c>
      <c r="CS494" s="149">
        <v>100.2</v>
      </c>
      <c r="CT494" s="149">
        <v>99.7</v>
      </c>
      <c r="CU494" s="150">
        <v>99.5</v>
      </c>
      <c r="CV494" s="150">
        <v>100.4</v>
      </c>
      <c r="CW494" s="150">
        <v>92.1</v>
      </c>
      <c r="CX494" s="150">
        <v>96.1</v>
      </c>
      <c r="CY494" s="150">
        <v>97.9</v>
      </c>
      <c r="CZ494" s="150">
        <v>97.1</v>
      </c>
      <c r="DA494" s="150">
        <v>98.6</v>
      </c>
      <c r="DB494" s="151">
        <v>100.7</v>
      </c>
      <c r="DC494" s="151">
        <v>101.6</v>
      </c>
      <c r="DD494" s="151">
        <v>100.9</v>
      </c>
      <c r="DE494" s="151">
        <v>110.1</v>
      </c>
      <c r="DF494" s="151">
        <v>111</v>
      </c>
      <c r="DG494" s="151">
        <v>109.3</v>
      </c>
      <c r="DH494" s="151">
        <v>110.3</v>
      </c>
      <c r="DI494" s="151">
        <v>110.1</v>
      </c>
      <c r="DJ494" s="151">
        <v>113.9</v>
      </c>
      <c r="DK494" s="151">
        <v>116.9</v>
      </c>
      <c r="DL494" s="151">
        <v>115.4</v>
      </c>
      <c r="DM494" s="152">
        <v>116.5</v>
      </c>
      <c r="DN494" s="152">
        <v>117.1</v>
      </c>
      <c r="DO494" s="152">
        <v>117</v>
      </c>
      <c r="DP494" s="152">
        <v>117.5</v>
      </c>
      <c r="DQ494" s="152">
        <v>117.1</v>
      </c>
      <c r="DR494" s="152">
        <v>118.3</v>
      </c>
      <c r="DS494" s="152">
        <v>117.5</v>
      </c>
      <c r="DT494" s="152">
        <v>117.8</v>
      </c>
      <c r="DU494" s="152">
        <v>118.4</v>
      </c>
      <c r="DV494" s="152">
        <v>117.7</v>
      </c>
      <c r="DW494" s="152">
        <v>116.8</v>
      </c>
      <c r="DX494" s="152">
        <v>116.4</v>
      </c>
      <c r="DY494" s="152">
        <v>115.6</v>
      </c>
      <c r="DZ494" s="152">
        <v>115.4</v>
      </c>
      <c r="EA494" s="152">
        <v>116.4</v>
      </c>
      <c r="EB494" s="152">
        <v>115.1</v>
      </c>
      <c r="EC494" s="152">
        <v>114.3</v>
      </c>
      <c r="ED494" s="152">
        <v>113.5</v>
      </c>
      <c r="EE494" s="152">
        <v>113.2</v>
      </c>
      <c r="EF494" s="152">
        <v>113.1</v>
      </c>
      <c r="EG494" s="152">
        <v>112.4</v>
      </c>
      <c r="EH494" s="152">
        <v>112.1</v>
      </c>
      <c r="EI494" s="152">
        <v>114.2</v>
      </c>
      <c r="EJ494" s="152">
        <v>113.1</v>
      </c>
      <c r="EK494" s="152">
        <v>112.8</v>
      </c>
      <c r="EL494" s="152">
        <v>113</v>
      </c>
      <c r="EM494" s="152">
        <v>112.5</v>
      </c>
      <c r="EN494" s="152">
        <v>113.9</v>
      </c>
      <c r="EO494" s="152">
        <v>114.4</v>
      </c>
      <c r="EP494" s="152">
        <v>113.2</v>
      </c>
      <c r="EQ494" s="152">
        <v>113.2</v>
      </c>
      <c r="ER494" s="152">
        <v>113.2</v>
      </c>
      <c r="ES494" s="152">
        <v>112.4</v>
      </c>
      <c r="ET494" s="152">
        <v>114.3</v>
      </c>
      <c r="EU494" s="152">
        <v>113.1</v>
      </c>
      <c r="EV494" s="152">
        <v>113.3</v>
      </c>
      <c r="EW494" s="152">
        <v>113.6</v>
      </c>
    </row>
    <row r="495" spans="1:153">
      <c r="A495" s="141" t="s">
        <v>8024</v>
      </c>
      <c r="B495" s="141" t="s">
        <v>8025</v>
      </c>
      <c r="C495" s="142">
        <v>1.3100000000000001E-2</v>
      </c>
      <c r="D495" s="143">
        <v>104.9</v>
      </c>
      <c r="E495" s="143">
        <v>106.8</v>
      </c>
      <c r="F495" s="143">
        <v>106.8</v>
      </c>
      <c r="G495" s="143">
        <v>107.2</v>
      </c>
      <c r="H495" s="143">
        <v>104.8</v>
      </c>
      <c r="I495" s="143">
        <v>104.7</v>
      </c>
      <c r="J495" s="143">
        <v>104.2</v>
      </c>
      <c r="K495" s="143">
        <v>103.7</v>
      </c>
      <c r="L495" s="143">
        <v>104.2</v>
      </c>
      <c r="M495" s="143">
        <v>103.4</v>
      </c>
      <c r="N495" s="143">
        <v>100.9</v>
      </c>
      <c r="O495" s="143">
        <v>100.9</v>
      </c>
      <c r="P495" s="143">
        <v>102</v>
      </c>
      <c r="Q495" s="143">
        <v>104</v>
      </c>
      <c r="R495" s="143">
        <v>103.6</v>
      </c>
      <c r="S495" s="143">
        <v>103.8</v>
      </c>
      <c r="T495" s="143">
        <v>103.3</v>
      </c>
      <c r="U495" s="143">
        <v>103.6</v>
      </c>
      <c r="V495" s="143">
        <v>102.5</v>
      </c>
      <c r="W495" s="143">
        <v>104.7</v>
      </c>
      <c r="X495" s="143">
        <v>104</v>
      </c>
      <c r="Y495" s="143">
        <v>104</v>
      </c>
      <c r="Z495" s="143">
        <v>104.2</v>
      </c>
      <c r="AA495" s="143">
        <v>106</v>
      </c>
      <c r="AB495" s="143">
        <v>103.3</v>
      </c>
      <c r="AC495" s="143">
        <v>101.9</v>
      </c>
      <c r="AD495" s="143">
        <v>103</v>
      </c>
      <c r="AE495" s="143">
        <v>102.7</v>
      </c>
      <c r="AF495" s="143">
        <v>102.8</v>
      </c>
      <c r="AG495" s="143">
        <v>105.6</v>
      </c>
      <c r="AH495" s="143">
        <v>109</v>
      </c>
      <c r="AI495" s="143">
        <v>109.2</v>
      </c>
      <c r="AJ495" s="143">
        <v>109.7</v>
      </c>
      <c r="AK495" s="143">
        <v>105.1</v>
      </c>
      <c r="AL495" s="143">
        <v>103.1</v>
      </c>
      <c r="AM495" s="143">
        <v>105.5</v>
      </c>
      <c r="AN495" s="143">
        <v>107</v>
      </c>
      <c r="AO495" s="143">
        <v>107.2</v>
      </c>
      <c r="AP495" s="143">
        <v>106.7</v>
      </c>
      <c r="AQ495" s="143">
        <v>107.6</v>
      </c>
      <c r="AR495" s="143">
        <v>105.4</v>
      </c>
      <c r="AS495" s="143">
        <v>104.8</v>
      </c>
      <c r="AT495" s="143">
        <v>107.3</v>
      </c>
      <c r="AU495" s="143">
        <v>110</v>
      </c>
      <c r="AV495" s="143">
        <v>114.1</v>
      </c>
      <c r="AW495" s="143">
        <v>112</v>
      </c>
      <c r="AX495" s="143">
        <v>112.3</v>
      </c>
      <c r="AY495" s="143">
        <v>116.4</v>
      </c>
      <c r="AZ495" s="143">
        <v>116.3</v>
      </c>
      <c r="BA495" s="143">
        <v>115</v>
      </c>
      <c r="BB495" s="143">
        <v>115</v>
      </c>
      <c r="BC495" s="143">
        <v>117.6</v>
      </c>
      <c r="BD495" s="143">
        <v>115.5</v>
      </c>
      <c r="BE495" s="143">
        <v>117.4</v>
      </c>
      <c r="BF495" s="143">
        <v>117.2</v>
      </c>
      <c r="BG495" s="143">
        <v>117.4</v>
      </c>
      <c r="BH495" s="143">
        <v>117.2</v>
      </c>
      <c r="BI495" s="143">
        <v>117.2</v>
      </c>
      <c r="BJ495" s="143">
        <v>117.3</v>
      </c>
      <c r="BK495" s="144">
        <v>117.3</v>
      </c>
      <c r="BL495" s="143">
        <v>117.4</v>
      </c>
      <c r="BM495" s="143">
        <v>116.4</v>
      </c>
      <c r="BN495" s="143">
        <v>116.4</v>
      </c>
      <c r="BO495" s="143">
        <v>116.8</v>
      </c>
      <c r="BP495" s="143">
        <v>116.8</v>
      </c>
      <c r="BQ495" s="143">
        <v>116.8</v>
      </c>
      <c r="BR495" s="145">
        <v>116.8</v>
      </c>
      <c r="BS495" s="145">
        <v>114.6</v>
      </c>
      <c r="BT495" s="145">
        <v>115.1</v>
      </c>
      <c r="BU495" s="145">
        <v>114.8</v>
      </c>
      <c r="BV495" s="145">
        <v>113.7</v>
      </c>
      <c r="BW495" s="145">
        <v>115.4</v>
      </c>
      <c r="BX495" s="145">
        <v>115.5</v>
      </c>
      <c r="BY495" s="145">
        <v>115.5</v>
      </c>
      <c r="BZ495" s="143">
        <v>115.7</v>
      </c>
      <c r="CA495" s="143">
        <v>112.5</v>
      </c>
      <c r="CB495" s="143">
        <v>111.4</v>
      </c>
      <c r="CC495" s="143">
        <v>109.6</v>
      </c>
      <c r="CD495" s="143">
        <v>109.6</v>
      </c>
      <c r="CE495" s="143">
        <v>106.8</v>
      </c>
      <c r="CF495" s="143">
        <v>109.1</v>
      </c>
      <c r="CG495" s="143">
        <v>115.5</v>
      </c>
      <c r="CH495" s="143">
        <v>115.5</v>
      </c>
      <c r="CI495" s="143">
        <v>110.3</v>
      </c>
      <c r="CJ495" s="146">
        <v>110.1</v>
      </c>
      <c r="CK495" s="146">
        <v>109.8</v>
      </c>
      <c r="CL495" s="146">
        <v>107.9</v>
      </c>
      <c r="CM495" s="147">
        <v>109.1</v>
      </c>
      <c r="CN495" s="147">
        <v>111.1</v>
      </c>
      <c r="CO495" s="147">
        <v>111.4</v>
      </c>
      <c r="CP495" s="148">
        <v>112.4</v>
      </c>
      <c r="CQ495" s="149">
        <v>107.9</v>
      </c>
      <c r="CR495" s="149">
        <v>111.3</v>
      </c>
      <c r="CS495" s="149">
        <v>114.1</v>
      </c>
      <c r="CT495" s="149">
        <v>112.4</v>
      </c>
      <c r="CU495" s="150">
        <v>115</v>
      </c>
      <c r="CV495" s="150">
        <v>113.4</v>
      </c>
      <c r="CW495" s="150">
        <v>116.1</v>
      </c>
      <c r="CX495" s="150">
        <v>113</v>
      </c>
      <c r="CY495" s="150">
        <v>115.4</v>
      </c>
      <c r="CZ495" s="150">
        <v>113.9</v>
      </c>
      <c r="DA495" s="150">
        <v>110.5</v>
      </c>
      <c r="DB495" s="151">
        <v>104.2</v>
      </c>
      <c r="DC495" s="151">
        <v>103.2</v>
      </c>
      <c r="DD495" s="151">
        <v>107.5</v>
      </c>
      <c r="DE495" s="151">
        <v>111.6</v>
      </c>
      <c r="DF495" s="151">
        <v>105.1</v>
      </c>
      <c r="DG495" s="151">
        <v>103.3</v>
      </c>
      <c r="DH495" s="151">
        <v>104.6</v>
      </c>
      <c r="DI495" s="151">
        <v>105.1</v>
      </c>
      <c r="DJ495" s="151">
        <v>108.7</v>
      </c>
      <c r="DK495" s="151">
        <v>115.2</v>
      </c>
      <c r="DL495" s="151">
        <v>107.6</v>
      </c>
      <c r="DM495" s="152">
        <v>105.8</v>
      </c>
      <c r="DN495" s="152">
        <v>111.1</v>
      </c>
      <c r="DO495" s="152">
        <v>109.8</v>
      </c>
      <c r="DP495" s="152">
        <v>111.4</v>
      </c>
      <c r="DQ495" s="152">
        <v>113.1</v>
      </c>
      <c r="DR495" s="152">
        <v>117.4</v>
      </c>
      <c r="DS495" s="152">
        <v>121.8</v>
      </c>
      <c r="DT495" s="152">
        <v>114.8</v>
      </c>
      <c r="DU495" s="152">
        <v>114.6</v>
      </c>
      <c r="DV495" s="152">
        <v>120.3</v>
      </c>
      <c r="DW495" s="152">
        <v>117.2</v>
      </c>
      <c r="DX495" s="152">
        <v>115.5</v>
      </c>
      <c r="DY495" s="152">
        <v>119</v>
      </c>
      <c r="DZ495" s="152">
        <v>123.4</v>
      </c>
      <c r="EA495" s="152">
        <v>120.7</v>
      </c>
      <c r="EB495" s="152">
        <v>121.7</v>
      </c>
      <c r="EC495" s="152">
        <v>121</v>
      </c>
      <c r="ED495" s="152">
        <v>123.1</v>
      </c>
      <c r="EE495" s="152">
        <v>121.2</v>
      </c>
      <c r="EF495" s="152">
        <v>125</v>
      </c>
      <c r="EG495" s="152">
        <v>125.2</v>
      </c>
      <c r="EH495" s="152">
        <v>121.2</v>
      </c>
      <c r="EI495" s="152">
        <v>122.8</v>
      </c>
      <c r="EJ495" s="152">
        <v>122.3</v>
      </c>
      <c r="EK495" s="152">
        <v>122.8</v>
      </c>
      <c r="EL495" s="152">
        <v>121.5</v>
      </c>
      <c r="EM495" s="152">
        <v>123.7</v>
      </c>
      <c r="EN495" s="152">
        <v>126.3</v>
      </c>
      <c r="EO495" s="152">
        <v>124</v>
      </c>
      <c r="EP495" s="152">
        <v>125.4</v>
      </c>
      <c r="EQ495" s="152">
        <v>119.1</v>
      </c>
      <c r="ER495" s="152">
        <v>127.1</v>
      </c>
      <c r="ES495" s="152">
        <v>121.8</v>
      </c>
      <c r="ET495" s="152">
        <v>120.2</v>
      </c>
      <c r="EU495" s="152">
        <v>118.7</v>
      </c>
      <c r="EV495" s="152">
        <v>120</v>
      </c>
      <c r="EW495" s="152">
        <v>120.1</v>
      </c>
    </row>
    <row r="496" spans="1:153">
      <c r="A496" s="141" t="s">
        <v>8026</v>
      </c>
      <c r="B496" s="141" t="s">
        <v>8027</v>
      </c>
      <c r="C496" s="142">
        <v>5.2319999999999998E-2</v>
      </c>
      <c r="D496" s="143">
        <v>99.2</v>
      </c>
      <c r="E496" s="143">
        <v>98.5</v>
      </c>
      <c r="F496" s="143">
        <v>97.5</v>
      </c>
      <c r="G496" s="143">
        <v>94.6</v>
      </c>
      <c r="H496" s="143">
        <v>88.2</v>
      </c>
      <c r="I496" s="143">
        <v>88.6</v>
      </c>
      <c r="J496" s="143">
        <v>90.3</v>
      </c>
      <c r="K496" s="143">
        <v>87</v>
      </c>
      <c r="L496" s="143">
        <v>86.5</v>
      </c>
      <c r="M496" s="143">
        <v>86.2</v>
      </c>
      <c r="N496" s="143">
        <v>85.8</v>
      </c>
      <c r="O496" s="143">
        <v>87</v>
      </c>
      <c r="P496" s="143">
        <v>88.4</v>
      </c>
      <c r="Q496" s="143">
        <v>89.2</v>
      </c>
      <c r="R496" s="143">
        <v>90.4</v>
      </c>
      <c r="S496" s="143">
        <v>95.2</v>
      </c>
      <c r="T496" s="143">
        <v>95.5</v>
      </c>
      <c r="U496" s="143">
        <v>94.3</v>
      </c>
      <c r="V496" s="143">
        <v>86</v>
      </c>
      <c r="W496" s="143">
        <v>87.3</v>
      </c>
      <c r="X496" s="143">
        <v>85.7</v>
      </c>
      <c r="Y496" s="143">
        <v>87.6</v>
      </c>
      <c r="Z496" s="143">
        <v>84.9</v>
      </c>
      <c r="AA496" s="143">
        <v>84.5</v>
      </c>
      <c r="AB496" s="143">
        <v>83.1</v>
      </c>
      <c r="AC496" s="143">
        <v>80.900000000000006</v>
      </c>
      <c r="AD496" s="143">
        <v>81.5</v>
      </c>
      <c r="AE496" s="143">
        <v>78</v>
      </c>
      <c r="AF496" s="143">
        <v>75.599999999999994</v>
      </c>
      <c r="AG496" s="143">
        <v>70.8</v>
      </c>
      <c r="AH496" s="143">
        <v>69.400000000000006</v>
      </c>
      <c r="AI496" s="143">
        <v>68.599999999999994</v>
      </c>
      <c r="AJ496" s="143">
        <v>66</v>
      </c>
      <c r="AK496" s="143">
        <v>68.8</v>
      </c>
      <c r="AL496" s="143">
        <v>67.400000000000006</v>
      </c>
      <c r="AM496" s="143">
        <v>66.2</v>
      </c>
      <c r="AN496" s="143">
        <v>65.8</v>
      </c>
      <c r="AO496" s="143">
        <v>69.3</v>
      </c>
      <c r="AP496" s="143">
        <v>71.7</v>
      </c>
      <c r="AQ496" s="143">
        <v>71.099999999999994</v>
      </c>
      <c r="AR496" s="143">
        <v>67.7</v>
      </c>
      <c r="AS496" s="143">
        <v>67</v>
      </c>
      <c r="AT496" s="143">
        <v>65.3</v>
      </c>
      <c r="AU496" s="143">
        <v>63.2</v>
      </c>
      <c r="AV496" s="143">
        <v>59</v>
      </c>
      <c r="AW496" s="143">
        <v>57.1</v>
      </c>
      <c r="AX496" s="143">
        <v>57.2</v>
      </c>
      <c r="AY496" s="143">
        <v>60.5</v>
      </c>
      <c r="AZ496" s="143">
        <v>66.400000000000006</v>
      </c>
      <c r="BA496" s="143">
        <v>67.900000000000006</v>
      </c>
      <c r="BB496" s="143">
        <v>67.400000000000006</v>
      </c>
      <c r="BC496" s="143">
        <v>69.099999999999994</v>
      </c>
      <c r="BD496" s="143">
        <v>69.099999999999994</v>
      </c>
      <c r="BE496" s="143">
        <v>65.8</v>
      </c>
      <c r="BF496" s="143">
        <v>63.5</v>
      </c>
      <c r="BG496" s="143">
        <v>66.900000000000006</v>
      </c>
      <c r="BH496" s="143">
        <v>70.900000000000006</v>
      </c>
      <c r="BI496" s="143">
        <v>73.599999999999994</v>
      </c>
      <c r="BJ496" s="143">
        <v>76.7</v>
      </c>
      <c r="BK496" s="144">
        <v>74.2</v>
      </c>
      <c r="BL496" s="143">
        <v>72.900000000000006</v>
      </c>
      <c r="BM496" s="143">
        <v>71.2</v>
      </c>
      <c r="BN496" s="143">
        <v>68.5</v>
      </c>
      <c r="BO496" s="143">
        <v>69.900000000000006</v>
      </c>
      <c r="BP496" s="143">
        <v>69.2</v>
      </c>
      <c r="BQ496" s="143">
        <v>69.2</v>
      </c>
      <c r="BR496" s="145">
        <v>67.7</v>
      </c>
      <c r="BS496" s="145">
        <v>66.3</v>
      </c>
      <c r="BT496" s="145">
        <v>66.599999999999994</v>
      </c>
      <c r="BU496" s="145">
        <v>67.8</v>
      </c>
      <c r="BV496" s="145">
        <v>67.099999999999994</v>
      </c>
      <c r="BW496" s="145">
        <v>67.900000000000006</v>
      </c>
      <c r="BX496" s="145">
        <v>67.099999999999994</v>
      </c>
      <c r="BY496" s="145">
        <v>67.7</v>
      </c>
      <c r="BZ496" s="143">
        <v>69.599999999999994</v>
      </c>
      <c r="CA496" s="143">
        <v>70.400000000000006</v>
      </c>
      <c r="CB496" s="143">
        <v>71.7</v>
      </c>
      <c r="CC496" s="143">
        <v>71.900000000000006</v>
      </c>
      <c r="CD496" s="143">
        <v>69.599999999999994</v>
      </c>
      <c r="CE496" s="143">
        <v>68.8</v>
      </c>
      <c r="CF496" s="143">
        <v>67.8</v>
      </c>
      <c r="CG496" s="143">
        <v>68.7</v>
      </c>
      <c r="CH496" s="143">
        <v>68.8</v>
      </c>
      <c r="CI496" s="143">
        <v>69.2</v>
      </c>
      <c r="CJ496" s="146">
        <v>70</v>
      </c>
      <c r="CK496" s="146">
        <v>70.2</v>
      </c>
      <c r="CL496" s="146">
        <v>72.099999999999994</v>
      </c>
      <c r="CM496" s="147">
        <v>70.7</v>
      </c>
      <c r="CN496" s="147">
        <v>69.7</v>
      </c>
      <c r="CO496" s="147">
        <v>68.2</v>
      </c>
      <c r="CP496" s="148">
        <v>67.7</v>
      </c>
      <c r="CQ496" s="149">
        <v>68.3</v>
      </c>
      <c r="CR496" s="149">
        <v>68.5</v>
      </c>
      <c r="CS496" s="149">
        <v>68.3</v>
      </c>
      <c r="CT496" s="149">
        <v>68.900000000000006</v>
      </c>
      <c r="CU496" s="150">
        <v>68.900000000000006</v>
      </c>
      <c r="CV496" s="150">
        <v>68.900000000000006</v>
      </c>
      <c r="CW496" s="150">
        <v>68.2</v>
      </c>
      <c r="CX496" s="150">
        <v>66.5</v>
      </c>
      <c r="CY496" s="150">
        <v>65.5</v>
      </c>
      <c r="CZ496" s="150">
        <v>66.5</v>
      </c>
      <c r="DA496" s="150">
        <v>66.599999999999994</v>
      </c>
      <c r="DB496" s="151">
        <v>67.2</v>
      </c>
      <c r="DC496" s="151">
        <v>69.7</v>
      </c>
      <c r="DD496" s="151">
        <v>70.599999999999994</v>
      </c>
      <c r="DE496" s="151">
        <v>71</v>
      </c>
      <c r="DF496" s="151">
        <v>72.8</v>
      </c>
      <c r="DG496" s="151">
        <v>75.400000000000006</v>
      </c>
      <c r="DH496" s="151">
        <v>76</v>
      </c>
      <c r="DI496" s="151">
        <v>76.400000000000006</v>
      </c>
      <c r="DJ496" s="151">
        <v>77.5</v>
      </c>
      <c r="DK496" s="151">
        <v>77.3</v>
      </c>
      <c r="DL496" s="151">
        <v>78.400000000000006</v>
      </c>
      <c r="DM496" s="152">
        <v>78.400000000000006</v>
      </c>
      <c r="DN496" s="152">
        <v>79.900000000000006</v>
      </c>
      <c r="DO496" s="152">
        <v>80.7</v>
      </c>
      <c r="DP496" s="152">
        <v>81.599999999999994</v>
      </c>
      <c r="DQ496" s="152">
        <v>78.2</v>
      </c>
      <c r="DR496" s="152">
        <v>78.599999999999994</v>
      </c>
      <c r="DS496" s="152">
        <v>79.599999999999994</v>
      </c>
      <c r="DT496" s="152">
        <v>80.599999999999994</v>
      </c>
      <c r="DU496" s="152">
        <v>80.5</v>
      </c>
      <c r="DV496" s="152">
        <v>81.3</v>
      </c>
      <c r="DW496" s="152">
        <v>81.7</v>
      </c>
      <c r="DX496" s="152">
        <v>80.8</v>
      </c>
      <c r="DY496" s="152">
        <v>77.2</v>
      </c>
      <c r="DZ496" s="152">
        <v>74.900000000000006</v>
      </c>
      <c r="EA496" s="152">
        <v>73.2</v>
      </c>
      <c r="EB496" s="152">
        <v>71.3</v>
      </c>
      <c r="EC496" s="152">
        <v>71.400000000000006</v>
      </c>
      <c r="ED496" s="152">
        <v>74</v>
      </c>
      <c r="EE496" s="152">
        <v>73.3</v>
      </c>
      <c r="EF496" s="152">
        <v>74.3</v>
      </c>
      <c r="EG496" s="152">
        <v>73.900000000000006</v>
      </c>
      <c r="EH496" s="152">
        <v>72</v>
      </c>
      <c r="EI496" s="152">
        <v>73.2</v>
      </c>
      <c r="EJ496" s="152">
        <v>73.8</v>
      </c>
      <c r="EK496" s="152">
        <v>73.2</v>
      </c>
      <c r="EL496" s="152">
        <v>74.5</v>
      </c>
      <c r="EM496" s="152">
        <v>75.8</v>
      </c>
      <c r="EN496" s="152">
        <v>75.900000000000006</v>
      </c>
      <c r="EO496" s="152">
        <v>75.8</v>
      </c>
      <c r="EP496" s="152">
        <v>77.7</v>
      </c>
      <c r="EQ496" s="152">
        <v>80</v>
      </c>
      <c r="ER496" s="152">
        <v>82.4</v>
      </c>
      <c r="ES496" s="152">
        <v>83.5</v>
      </c>
      <c r="ET496" s="152">
        <v>87.3</v>
      </c>
      <c r="EU496" s="152">
        <v>95.3</v>
      </c>
      <c r="EV496" s="152">
        <v>96.4</v>
      </c>
      <c r="EW496" s="152">
        <v>103.3</v>
      </c>
    </row>
    <row r="497" spans="1:153">
      <c r="A497" s="141" t="s">
        <v>8028</v>
      </c>
      <c r="B497" s="141" t="s">
        <v>8029</v>
      </c>
      <c r="C497" s="142">
        <v>1.864E-2</v>
      </c>
      <c r="D497" s="143">
        <v>104.4</v>
      </c>
      <c r="E497" s="143">
        <v>105.5</v>
      </c>
      <c r="F497" s="143">
        <v>105.4</v>
      </c>
      <c r="G497" s="143">
        <v>105.7</v>
      </c>
      <c r="H497" s="143">
        <v>102.1</v>
      </c>
      <c r="I497" s="143">
        <v>104.3</v>
      </c>
      <c r="J497" s="143">
        <v>103.3</v>
      </c>
      <c r="K497" s="143">
        <v>106.1</v>
      </c>
      <c r="L497" s="143">
        <v>97.6</v>
      </c>
      <c r="M497" s="143">
        <v>100.7</v>
      </c>
      <c r="N497" s="143">
        <v>101.1</v>
      </c>
      <c r="O497" s="143">
        <v>100.3</v>
      </c>
      <c r="P497" s="143">
        <v>95.4</v>
      </c>
      <c r="Q497" s="143">
        <v>99.5</v>
      </c>
      <c r="R497" s="143">
        <v>97.5</v>
      </c>
      <c r="S497" s="143">
        <v>95.1</v>
      </c>
      <c r="T497" s="143">
        <v>99.2</v>
      </c>
      <c r="U497" s="143">
        <v>101.4</v>
      </c>
      <c r="V497" s="143">
        <v>99.8</v>
      </c>
      <c r="W497" s="143">
        <v>100.4</v>
      </c>
      <c r="X497" s="143">
        <v>97.9</v>
      </c>
      <c r="Y497" s="143">
        <v>98.9</v>
      </c>
      <c r="Z497" s="143">
        <v>99</v>
      </c>
      <c r="AA497" s="143">
        <v>97.2</v>
      </c>
      <c r="AB497" s="143">
        <v>96.4</v>
      </c>
      <c r="AC497" s="143">
        <v>97.9</v>
      </c>
      <c r="AD497" s="143">
        <v>98.2</v>
      </c>
      <c r="AE497" s="143">
        <v>100.8</v>
      </c>
      <c r="AF497" s="143">
        <v>110.1</v>
      </c>
      <c r="AG497" s="143">
        <v>109.6</v>
      </c>
      <c r="AH497" s="143">
        <v>109.2</v>
      </c>
      <c r="AI497" s="143">
        <v>110.9</v>
      </c>
      <c r="AJ497" s="143">
        <v>108.6</v>
      </c>
      <c r="AK497" s="143">
        <v>108.4</v>
      </c>
      <c r="AL497" s="143">
        <v>106</v>
      </c>
      <c r="AM497" s="143">
        <v>106.3</v>
      </c>
      <c r="AN497" s="143">
        <v>104.5</v>
      </c>
      <c r="AO497" s="143">
        <v>96.1</v>
      </c>
      <c r="AP497" s="143">
        <v>91.6</v>
      </c>
      <c r="AQ497" s="143">
        <v>91.6</v>
      </c>
      <c r="AR497" s="143">
        <v>93.7</v>
      </c>
      <c r="AS497" s="143">
        <v>89.1</v>
      </c>
      <c r="AT497" s="143">
        <v>89.6</v>
      </c>
      <c r="AU497" s="143">
        <v>89.9</v>
      </c>
      <c r="AV497" s="143">
        <v>89.5</v>
      </c>
      <c r="AW497" s="143">
        <v>86.8</v>
      </c>
      <c r="AX497" s="143">
        <v>84.5</v>
      </c>
      <c r="AY497" s="143">
        <v>85.1</v>
      </c>
      <c r="AZ497" s="143">
        <v>85</v>
      </c>
      <c r="BA497" s="143">
        <v>85.6</v>
      </c>
      <c r="BB497" s="143">
        <v>86</v>
      </c>
      <c r="BC497" s="143">
        <v>85.9</v>
      </c>
      <c r="BD497" s="143">
        <v>84.5</v>
      </c>
      <c r="BE497" s="143">
        <v>85.8</v>
      </c>
      <c r="BF497" s="143">
        <v>86.5</v>
      </c>
      <c r="BG497" s="143">
        <v>87.4</v>
      </c>
      <c r="BH497" s="143">
        <v>84.6</v>
      </c>
      <c r="BI497" s="143">
        <v>87.8</v>
      </c>
      <c r="BJ497" s="143">
        <v>90.3</v>
      </c>
      <c r="BK497" s="144">
        <v>90.2</v>
      </c>
      <c r="BL497" s="143">
        <v>88.8</v>
      </c>
      <c r="BM497" s="143">
        <v>88.9</v>
      </c>
      <c r="BN497" s="143">
        <v>93</v>
      </c>
      <c r="BO497" s="143">
        <v>89.4</v>
      </c>
      <c r="BP497" s="143">
        <v>87.2</v>
      </c>
      <c r="BQ497" s="143">
        <v>87.9</v>
      </c>
      <c r="BR497" s="145">
        <v>87.7</v>
      </c>
      <c r="BS497" s="145">
        <v>87.7</v>
      </c>
      <c r="BT497" s="145">
        <v>85.6</v>
      </c>
      <c r="BU497" s="145">
        <v>85.9</v>
      </c>
      <c r="BV497" s="145">
        <v>89.2</v>
      </c>
      <c r="BW497" s="145">
        <v>85.8</v>
      </c>
      <c r="BX497" s="145">
        <v>85.2</v>
      </c>
      <c r="BY497" s="145">
        <v>86.3</v>
      </c>
      <c r="BZ497" s="143">
        <v>86.1</v>
      </c>
      <c r="CA497" s="143">
        <v>86.4</v>
      </c>
      <c r="CB497" s="143">
        <v>86.2</v>
      </c>
      <c r="CC497" s="143">
        <v>86.9</v>
      </c>
      <c r="CD497" s="143">
        <v>88</v>
      </c>
      <c r="CE497" s="143">
        <v>87.9</v>
      </c>
      <c r="CF497" s="143">
        <v>89.4</v>
      </c>
      <c r="CG497" s="143">
        <v>88.1</v>
      </c>
      <c r="CH497" s="143">
        <v>87.6</v>
      </c>
      <c r="CI497" s="143">
        <v>87.8</v>
      </c>
      <c r="CJ497" s="146">
        <v>87.8</v>
      </c>
      <c r="CK497" s="146">
        <v>87.3</v>
      </c>
      <c r="CL497" s="146">
        <v>86.5</v>
      </c>
      <c r="CM497" s="147">
        <v>87.4</v>
      </c>
      <c r="CN497" s="147">
        <v>86.9</v>
      </c>
      <c r="CO497" s="147">
        <v>87.6</v>
      </c>
      <c r="CP497" s="148">
        <v>87.1</v>
      </c>
      <c r="CQ497" s="149">
        <v>88</v>
      </c>
      <c r="CR497" s="149">
        <v>86.1</v>
      </c>
      <c r="CS497" s="149">
        <v>88</v>
      </c>
      <c r="CT497" s="149">
        <v>87.2</v>
      </c>
      <c r="CU497" s="150">
        <v>87.1</v>
      </c>
      <c r="CV497" s="150">
        <v>87.5</v>
      </c>
      <c r="CW497" s="150">
        <v>86.1</v>
      </c>
      <c r="CX497" s="150">
        <v>87.9</v>
      </c>
      <c r="CY497" s="150">
        <v>87.6</v>
      </c>
      <c r="CZ497" s="150">
        <v>86.9</v>
      </c>
      <c r="DA497" s="150">
        <v>87.7</v>
      </c>
      <c r="DB497" s="151">
        <v>86.8</v>
      </c>
      <c r="DC497" s="151">
        <v>87.7</v>
      </c>
      <c r="DD497" s="151">
        <v>89.3</v>
      </c>
      <c r="DE497" s="151">
        <v>90</v>
      </c>
      <c r="DF497" s="151">
        <v>91.6</v>
      </c>
      <c r="DG497" s="151">
        <v>92.4</v>
      </c>
      <c r="DH497" s="151">
        <v>91.7</v>
      </c>
      <c r="DI497" s="151">
        <v>92</v>
      </c>
      <c r="DJ497" s="151">
        <v>92.3</v>
      </c>
      <c r="DK497" s="151">
        <v>93.7</v>
      </c>
      <c r="DL497" s="151">
        <v>94.6</v>
      </c>
      <c r="DM497" s="152">
        <v>94.8</v>
      </c>
      <c r="DN497" s="152">
        <v>95.3</v>
      </c>
      <c r="DO497" s="152">
        <v>95.1</v>
      </c>
      <c r="DP497" s="152">
        <v>96.5</v>
      </c>
      <c r="DQ497" s="152">
        <v>96.1</v>
      </c>
      <c r="DR497" s="152">
        <v>97.8</v>
      </c>
      <c r="DS497" s="152">
        <v>98.1</v>
      </c>
      <c r="DT497" s="152">
        <v>98</v>
      </c>
      <c r="DU497" s="152">
        <v>98.5</v>
      </c>
      <c r="DV497" s="152">
        <v>101.1</v>
      </c>
      <c r="DW497" s="152">
        <v>102.7</v>
      </c>
      <c r="DX497" s="152">
        <v>105</v>
      </c>
      <c r="DY497" s="152">
        <v>104.7</v>
      </c>
      <c r="DZ497" s="152">
        <v>105.6</v>
      </c>
      <c r="EA497" s="152">
        <v>104.8</v>
      </c>
      <c r="EB497" s="152">
        <v>106.2</v>
      </c>
      <c r="EC497" s="152">
        <v>104.8</v>
      </c>
      <c r="ED497" s="152">
        <v>105.7</v>
      </c>
      <c r="EE497" s="152">
        <v>105.1</v>
      </c>
      <c r="EF497" s="152">
        <v>106.7</v>
      </c>
      <c r="EG497" s="152">
        <v>103.7</v>
      </c>
      <c r="EH497" s="152">
        <v>103.2</v>
      </c>
      <c r="EI497" s="152">
        <v>102.4</v>
      </c>
      <c r="EJ497" s="152">
        <v>101.9</v>
      </c>
      <c r="EK497" s="152">
        <v>101.3</v>
      </c>
      <c r="EL497" s="152">
        <v>102.2</v>
      </c>
      <c r="EM497" s="152">
        <v>101.8</v>
      </c>
      <c r="EN497" s="152">
        <v>101.6</v>
      </c>
      <c r="EO497" s="152">
        <v>102</v>
      </c>
      <c r="EP497" s="152">
        <v>100.7</v>
      </c>
      <c r="EQ497" s="152">
        <v>101.1</v>
      </c>
      <c r="ER497" s="152">
        <v>102.6</v>
      </c>
      <c r="ES497" s="152">
        <v>102.9</v>
      </c>
      <c r="ET497" s="152">
        <v>103</v>
      </c>
      <c r="EU497" s="152">
        <v>104.9</v>
      </c>
      <c r="EV497" s="152">
        <v>105.4</v>
      </c>
      <c r="EW497" s="152">
        <v>106.3</v>
      </c>
    </row>
    <row r="498" spans="1:153">
      <c r="A498" s="141" t="s">
        <v>8030</v>
      </c>
      <c r="B498" s="141" t="s">
        <v>8031</v>
      </c>
      <c r="C498" s="142">
        <v>5.076E-2</v>
      </c>
      <c r="D498" s="143">
        <v>97.1</v>
      </c>
      <c r="E498" s="143">
        <v>97.1</v>
      </c>
      <c r="F498" s="143">
        <v>97.1</v>
      </c>
      <c r="G498" s="143">
        <v>97.2</v>
      </c>
      <c r="H498" s="143">
        <v>97.1</v>
      </c>
      <c r="I498" s="143">
        <v>97.1</v>
      </c>
      <c r="J498" s="143">
        <v>97.1</v>
      </c>
      <c r="K498" s="143">
        <v>97.1</v>
      </c>
      <c r="L498" s="143">
        <v>97.1</v>
      </c>
      <c r="M498" s="143">
        <v>97.1</v>
      </c>
      <c r="N498" s="143">
        <v>97.1</v>
      </c>
      <c r="O498" s="143">
        <v>97.1</v>
      </c>
      <c r="P498" s="143">
        <v>97.1</v>
      </c>
      <c r="Q498" s="143">
        <v>97.4</v>
      </c>
      <c r="R498" s="143">
        <v>97.4</v>
      </c>
      <c r="S498" s="143">
        <v>94.4</v>
      </c>
      <c r="T498" s="143">
        <v>94.4</v>
      </c>
      <c r="U498" s="143">
        <v>93.8</v>
      </c>
      <c r="V498" s="143">
        <v>93.8</v>
      </c>
      <c r="W498" s="143">
        <v>93.8</v>
      </c>
      <c r="X498" s="143">
        <v>94</v>
      </c>
      <c r="Y498" s="143">
        <v>94</v>
      </c>
      <c r="Z498" s="143">
        <v>94</v>
      </c>
      <c r="AA498" s="143">
        <v>94</v>
      </c>
      <c r="AB498" s="143">
        <v>94</v>
      </c>
      <c r="AC498" s="143">
        <v>94</v>
      </c>
      <c r="AD498" s="143">
        <v>94</v>
      </c>
      <c r="AE498" s="143">
        <v>93.3</v>
      </c>
      <c r="AF498" s="143">
        <v>93.3</v>
      </c>
      <c r="AG498" s="143">
        <v>93.6</v>
      </c>
      <c r="AH498" s="143">
        <v>93.6</v>
      </c>
      <c r="AI498" s="143">
        <v>93.6</v>
      </c>
      <c r="AJ498" s="143">
        <v>93.7</v>
      </c>
      <c r="AK498" s="143">
        <v>93.7</v>
      </c>
      <c r="AL498" s="143">
        <v>93.6</v>
      </c>
      <c r="AM498" s="143">
        <v>93.6</v>
      </c>
      <c r="AN498" s="143">
        <v>93.6</v>
      </c>
      <c r="AO498" s="143">
        <v>93.6</v>
      </c>
      <c r="AP498" s="143">
        <v>93.6</v>
      </c>
      <c r="AQ498" s="143">
        <v>91.7</v>
      </c>
      <c r="AR498" s="143">
        <v>91.7</v>
      </c>
      <c r="AS498" s="143">
        <v>91.7</v>
      </c>
      <c r="AT498" s="143">
        <v>91.7</v>
      </c>
      <c r="AU498" s="143">
        <v>91.7</v>
      </c>
      <c r="AV498" s="143">
        <v>91.7</v>
      </c>
      <c r="AW498" s="143">
        <v>91.9</v>
      </c>
      <c r="AX498" s="143">
        <v>91.9</v>
      </c>
      <c r="AY498" s="143">
        <v>91.9</v>
      </c>
      <c r="AZ498" s="143">
        <v>91.9</v>
      </c>
      <c r="BA498" s="143">
        <v>91.9</v>
      </c>
      <c r="BB498" s="143">
        <v>92</v>
      </c>
      <c r="BC498" s="143">
        <v>92</v>
      </c>
      <c r="BD498" s="143">
        <v>92</v>
      </c>
      <c r="BE498" s="143">
        <v>92</v>
      </c>
      <c r="BF498" s="143">
        <v>92</v>
      </c>
      <c r="BG498" s="143">
        <v>92</v>
      </c>
      <c r="BH498" s="143">
        <v>91.2</v>
      </c>
      <c r="BI498" s="143">
        <v>91.2</v>
      </c>
      <c r="BJ498" s="143">
        <v>91.2</v>
      </c>
      <c r="BK498" s="144">
        <v>91.2</v>
      </c>
      <c r="BL498" s="143">
        <v>91.2</v>
      </c>
      <c r="BM498" s="143">
        <v>91.2</v>
      </c>
      <c r="BN498" s="143">
        <v>91.2</v>
      </c>
      <c r="BO498" s="143">
        <v>91.3</v>
      </c>
      <c r="BP498" s="143">
        <v>91.4</v>
      </c>
      <c r="BQ498" s="143">
        <v>92.1</v>
      </c>
      <c r="BR498" s="145">
        <v>91.4</v>
      </c>
      <c r="BS498" s="145">
        <v>87.9</v>
      </c>
      <c r="BT498" s="145">
        <v>87.9</v>
      </c>
      <c r="BU498" s="145">
        <v>87.9</v>
      </c>
      <c r="BV498" s="145">
        <v>87.9</v>
      </c>
      <c r="BW498" s="145">
        <v>88</v>
      </c>
      <c r="BX498" s="145">
        <v>88</v>
      </c>
      <c r="BY498" s="145">
        <v>88</v>
      </c>
      <c r="BZ498" s="143">
        <v>86.6</v>
      </c>
      <c r="CA498" s="143">
        <v>86.6</v>
      </c>
      <c r="CB498" s="143">
        <v>90.1</v>
      </c>
      <c r="CC498" s="143">
        <v>88.2</v>
      </c>
      <c r="CD498" s="143">
        <v>87.5</v>
      </c>
      <c r="CE498" s="143">
        <v>88.2</v>
      </c>
      <c r="CF498" s="143">
        <v>88.2</v>
      </c>
      <c r="CG498" s="143">
        <v>88.2</v>
      </c>
      <c r="CH498" s="143">
        <v>88.2</v>
      </c>
      <c r="CI498" s="143">
        <v>88.2</v>
      </c>
      <c r="CJ498" s="146">
        <v>88.2</v>
      </c>
      <c r="CK498" s="146">
        <v>88.2</v>
      </c>
      <c r="CL498" s="146">
        <v>88.2</v>
      </c>
      <c r="CM498" s="147">
        <v>88.2</v>
      </c>
      <c r="CN498" s="147">
        <v>88.2</v>
      </c>
      <c r="CO498" s="147">
        <v>88.2</v>
      </c>
      <c r="CP498" s="148">
        <v>88.2</v>
      </c>
      <c r="CQ498" s="149">
        <v>88.2</v>
      </c>
      <c r="CR498" s="149">
        <v>88.2</v>
      </c>
      <c r="CS498" s="149">
        <v>88.2</v>
      </c>
      <c r="CT498" s="149">
        <v>89.4</v>
      </c>
      <c r="CU498" s="150">
        <v>89.4</v>
      </c>
      <c r="CV498" s="150">
        <v>89.4</v>
      </c>
      <c r="CW498" s="150">
        <v>89.4</v>
      </c>
      <c r="CX498" s="150">
        <v>89.4</v>
      </c>
      <c r="CY498" s="150">
        <v>89.4</v>
      </c>
      <c r="CZ498" s="150">
        <v>89.4</v>
      </c>
      <c r="DA498" s="150">
        <v>89.4</v>
      </c>
      <c r="DB498" s="151">
        <v>89.4</v>
      </c>
      <c r="DC498" s="151">
        <v>89.4</v>
      </c>
      <c r="DD498" s="151">
        <v>89.4</v>
      </c>
      <c r="DE498" s="151">
        <v>89.4</v>
      </c>
      <c r="DF498" s="151">
        <v>89.4</v>
      </c>
      <c r="DG498" s="151">
        <v>95.3</v>
      </c>
      <c r="DH498" s="151">
        <v>95.3</v>
      </c>
      <c r="DI498" s="151">
        <v>95.3</v>
      </c>
      <c r="DJ498" s="151">
        <v>95.9</v>
      </c>
      <c r="DK498" s="151">
        <v>95.3</v>
      </c>
      <c r="DL498" s="151">
        <v>95.9</v>
      </c>
      <c r="DM498" s="152">
        <v>95.6</v>
      </c>
      <c r="DN498" s="152">
        <v>96</v>
      </c>
      <c r="DO498" s="152">
        <v>96</v>
      </c>
      <c r="DP498" s="152">
        <v>96.5</v>
      </c>
      <c r="DQ498" s="152">
        <v>96.6</v>
      </c>
      <c r="DR498" s="152">
        <v>96.4</v>
      </c>
      <c r="DS498" s="152">
        <v>96.5</v>
      </c>
      <c r="DT498" s="152">
        <v>96.4</v>
      </c>
      <c r="DU498" s="152">
        <v>96.4</v>
      </c>
      <c r="DV498" s="152">
        <v>96.4</v>
      </c>
      <c r="DW498" s="152">
        <v>94.9</v>
      </c>
      <c r="DX498" s="152">
        <v>94.9</v>
      </c>
      <c r="DY498" s="152">
        <v>96</v>
      </c>
      <c r="DZ498" s="152">
        <v>93.9</v>
      </c>
      <c r="EA498" s="152">
        <v>93.9</v>
      </c>
      <c r="EB498" s="152">
        <v>93.4</v>
      </c>
      <c r="EC498" s="152">
        <v>93.4</v>
      </c>
      <c r="ED498" s="152">
        <v>93.4</v>
      </c>
      <c r="EE498" s="152">
        <v>93</v>
      </c>
      <c r="EF498" s="152">
        <v>93</v>
      </c>
      <c r="EG498" s="152">
        <v>93</v>
      </c>
      <c r="EH498" s="152">
        <v>93</v>
      </c>
      <c r="EI498" s="152">
        <v>92.4</v>
      </c>
      <c r="EJ498" s="152">
        <v>92.4</v>
      </c>
      <c r="EK498" s="152">
        <v>92.4</v>
      </c>
      <c r="EL498" s="152">
        <v>92.4</v>
      </c>
      <c r="EM498" s="152">
        <v>92.7</v>
      </c>
      <c r="EN498" s="152">
        <v>92.7</v>
      </c>
      <c r="EO498" s="152">
        <v>94.1</v>
      </c>
      <c r="EP498" s="152">
        <v>95.1</v>
      </c>
      <c r="EQ498" s="152">
        <v>93.4</v>
      </c>
      <c r="ER498" s="152">
        <v>94.1</v>
      </c>
      <c r="ES498" s="152">
        <v>94.1</v>
      </c>
      <c r="ET498" s="152">
        <v>94.1</v>
      </c>
      <c r="EU498" s="152">
        <v>94.1</v>
      </c>
      <c r="EV498" s="152">
        <v>93.9</v>
      </c>
      <c r="EW498" s="152">
        <v>94.8</v>
      </c>
    </row>
    <row r="499" spans="1:153">
      <c r="A499" s="141" t="s">
        <v>8032</v>
      </c>
      <c r="B499" s="141" t="s">
        <v>8033</v>
      </c>
      <c r="C499" s="142">
        <v>1.4177599999999999</v>
      </c>
      <c r="D499" s="143">
        <v>102.7</v>
      </c>
      <c r="E499" s="143">
        <v>103.9</v>
      </c>
      <c r="F499" s="143">
        <v>104.1</v>
      </c>
      <c r="G499" s="143">
        <v>103.6</v>
      </c>
      <c r="H499" s="143">
        <v>104.6</v>
      </c>
      <c r="I499" s="143">
        <v>105.2</v>
      </c>
      <c r="J499" s="143">
        <v>105.5</v>
      </c>
      <c r="K499" s="143">
        <v>105.1</v>
      </c>
      <c r="L499" s="143">
        <v>105.1</v>
      </c>
      <c r="M499" s="143">
        <v>104.3</v>
      </c>
      <c r="N499" s="143">
        <v>105.4</v>
      </c>
      <c r="O499" s="143">
        <v>106.6</v>
      </c>
      <c r="P499" s="143">
        <v>108.1</v>
      </c>
      <c r="Q499" s="143">
        <v>109.3</v>
      </c>
      <c r="R499" s="143">
        <v>109.3</v>
      </c>
      <c r="S499" s="143">
        <v>111.8</v>
      </c>
      <c r="T499" s="143">
        <v>113.1</v>
      </c>
      <c r="U499" s="143">
        <v>115.1</v>
      </c>
      <c r="V499" s="143">
        <v>116.8</v>
      </c>
      <c r="W499" s="143">
        <v>116.5</v>
      </c>
      <c r="X499" s="143">
        <v>117.1</v>
      </c>
      <c r="Y499" s="143">
        <v>117.3</v>
      </c>
      <c r="Z499" s="143">
        <v>117.9</v>
      </c>
      <c r="AA499" s="143">
        <v>118.7</v>
      </c>
      <c r="AB499" s="143">
        <v>119.2</v>
      </c>
      <c r="AC499" s="143">
        <v>118.9</v>
      </c>
      <c r="AD499" s="143">
        <v>119.3</v>
      </c>
      <c r="AE499" s="143">
        <v>119.7</v>
      </c>
      <c r="AF499" s="143">
        <v>119.6</v>
      </c>
      <c r="AG499" s="143">
        <v>119</v>
      </c>
      <c r="AH499" s="143">
        <v>119</v>
      </c>
      <c r="AI499" s="143">
        <v>117.9</v>
      </c>
      <c r="AJ499" s="143">
        <v>116</v>
      </c>
      <c r="AK499" s="143">
        <v>112.7</v>
      </c>
      <c r="AL499" s="143">
        <v>112.2</v>
      </c>
      <c r="AM499" s="143">
        <v>114.5</v>
      </c>
      <c r="AN499" s="143">
        <v>117.2</v>
      </c>
      <c r="AO499" s="143">
        <v>117.5</v>
      </c>
      <c r="AP499" s="143">
        <v>117.7</v>
      </c>
      <c r="AQ499" s="143">
        <v>115.8</v>
      </c>
      <c r="AR499" s="143">
        <v>114.9</v>
      </c>
      <c r="AS499" s="143">
        <v>113.3</v>
      </c>
      <c r="AT499" s="143">
        <v>113.6</v>
      </c>
      <c r="AU499" s="143">
        <v>113.3</v>
      </c>
      <c r="AV499" s="143">
        <v>111.6</v>
      </c>
      <c r="AW499" s="143">
        <v>110.7</v>
      </c>
      <c r="AX499" s="143">
        <v>110.6</v>
      </c>
      <c r="AY499" s="143">
        <v>111.3</v>
      </c>
      <c r="AZ499" s="143">
        <v>113.9</v>
      </c>
      <c r="BA499" s="143">
        <v>112.3</v>
      </c>
      <c r="BB499" s="143">
        <v>112.9</v>
      </c>
      <c r="BC499" s="143">
        <v>112.3</v>
      </c>
      <c r="BD499" s="143">
        <v>112.3</v>
      </c>
      <c r="BE499" s="143">
        <v>112.2</v>
      </c>
      <c r="BF499" s="143">
        <v>112.8</v>
      </c>
      <c r="BG499" s="143">
        <v>113.9</v>
      </c>
      <c r="BH499" s="143">
        <v>114</v>
      </c>
      <c r="BI499" s="143">
        <v>114.3</v>
      </c>
      <c r="BJ499" s="143">
        <v>114.6</v>
      </c>
      <c r="BK499" s="144">
        <v>114.5</v>
      </c>
      <c r="BL499" s="143">
        <v>114</v>
      </c>
      <c r="BM499" s="143">
        <v>113.2</v>
      </c>
      <c r="BN499" s="143">
        <v>113</v>
      </c>
      <c r="BO499" s="143">
        <v>113.5</v>
      </c>
      <c r="BP499" s="143">
        <v>113.8</v>
      </c>
      <c r="BQ499" s="143">
        <v>113.7</v>
      </c>
      <c r="BR499" s="145">
        <v>113.9</v>
      </c>
      <c r="BS499" s="145">
        <v>113.7</v>
      </c>
      <c r="BT499" s="145">
        <v>113.8</v>
      </c>
      <c r="BU499" s="145">
        <v>114.3</v>
      </c>
      <c r="BV499" s="145">
        <v>114.6</v>
      </c>
      <c r="BW499" s="145">
        <v>115</v>
      </c>
      <c r="BX499" s="145">
        <v>116.4</v>
      </c>
      <c r="BY499" s="145">
        <v>116.8</v>
      </c>
      <c r="BZ499" s="143">
        <v>117.5</v>
      </c>
      <c r="CA499" s="143">
        <v>117.6</v>
      </c>
      <c r="CB499" s="143">
        <v>117.3</v>
      </c>
      <c r="CC499" s="143">
        <v>117.8</v>
      </c>
      <c r="CD499" s="143">
        <v>118.2</v>
      </c>
      <c r="CE499" s="143">
        <v>118.1</v>
      </c>
      <c r="CF499" s="143">
        <v>118.3</v>
      </c>
      <c r="CG499" s="143">
        <v>117.7</v>
      </c>
      <c r="CH499" s="143">
        <v>116.9</v>
      </c>
      <c r="CI499" s="143">
        <v>117.6</v>
      </c>
      <c r="CJ499" s="146">
        <v>117.1</v>
      </c>
      <c r="CK499" s="146">
        <v>116.6</v>
      </c>
      <c r="CL499" s="146">
        <v>116.3</v>
      </c>
      <c r="CM499" s="147">
        <v>116.2</v>
      </c>
      <c r="CN499" s="147">
        <v>114.8</v>
      </c>
      <c r="CO499" s="147">
        <v>114.7</v>
      </c>
      <c r="CP499" s="148">
        <v>115.2</v>
      </c>
      <c r="CQ499" s="149">
        <v>114.5</v>
      </c>
      <c r="CR499" s="149">
        <v>115.2</v>
      </c>
      <c r="CS499" s="149">
        <v>114.7</v>
      </c>
      <c r="CT499" s="149">
        <v>114.5</v>
      </c>
      <c r="CU499" s="150">
        <v>114.4</v>
      </c>
      <c r="CV499" s="150">
        <v>114.1</v>
      </c>
      <c r="CW499" s="150">
        <v>114.1</v>
      </c>
      <c r="CX499" s="150">
        <v>114.7</v>
      </c>
      <c r="CY499" s="150">
        <v>114.2</v>
      </c>
      <c r="CZ499" s="150">
        <v>114.8</v>
      </c>
      <c r="DA499" s="150">
        <v>116.7</v>
      </c>
      <c r="DB499" s="151">
        <v>118.8</v>
      </c>
      <c r="DC499" s="151">
        <v>120.2</v>
      </c>
      <c r="DD499" s="151">
        <v>123.6</v>
      </c>
      <c r="DE499" s="151">
        <v>127.5</v>
      </c>
      <c r="DF499" s="151">
        <v>127.8</v>
      </c>
      <c r="DG499" s="151">
        <v>132.1</v>
      </c>
      <c r="DH499" s="151">
        <v>135.30000000000001</v>
      </c>
      <c r="DI499" s="151">
        <v>134.1</v>
      </c>
      <c r="DJ499" s="151">
        <v>132.4</v>
      </c>
      <c r="DK499" s="151">
        <v>132.19999999999999</v>
      </c>
      <c r="DL499" s="151">
        <v>134.30000000000001</v>
      </c>
      <c r="DM499" s="152">
        <v>136.69999999999999</v>
      </c>
      <c r="DN499" s="152">
        <v>141.19999999999999</v>
      </c>
      <c r="DO499" s="152">
        <v>141.80000000000001</v>
      </c>
      <c r="DP499" s="152">
        <v>140.30000000000001</v>
      </c>
      <c r="DQ499" s="152">
        <v>140.69999999999999</v>
      </c>
      <c r="DR499" s="152">
        <v>140.6</v>
      </c>
      <c r="DS499" s="152">
        <v>144.80000000000001</v>
      </c>
      <c r="DT499" s="152">
        <v>147.30000000000001</v>
      </c>
      <c r="DU499" s="152">
        <v>147.19999999999999</v>
      </c>
      <c r="DV499" s="152">
        <v>145.69999999999999</v>
      </c>
      <c r="DW499" s="152">
        <v>144</v>
      </c>
      <c r="DX499" s="152">
        <v>140.9</v>
      </c>
      <c r="DY499" s="152">
        <v>140.69999999999999</v>
      </c>
      <c r="DZ499" s="152">
        <v>140.6</v>
      </c>
      <c r="EA499" s="152">
        <v>138.80000000000001</v>
      </c>
      <c r="EB499" s="152">
        <v>138.80000000000001</v>
      </c>
      <c r="EC499" s="152">
        <v>139.30000000000001</v>
      </c>
      <c r="ED499" s="152">
        <v>139.4</v>
      </c>
      <c r="EE499" s="152">
        <v>138.9</v>
      </c>
      <c r="EF499" s="152">
        <v>138.6</v>
      </c>
      <c r="EG499" s="152">
        <v>137.19999999999999</v>
      </c>
      <c r="EH499" s="152">
        <v>136.80000000000001</v>
      </c>
      <c r="EI499" s="152">
        <v>136.69999999999999</v>
      </c>
      <c r="EJ499" s="152">
        <v>136.80000000000001</v>
      </c>
      <c r="EK499" s="152">
        <v>138.19999999999999</v>
      </c>
      <c r="EL499" s="152">
        <v>137.1</v>
      </c>
      <c r="EM499" s="152">
        <v>136.30000000000001</v>
      </c>
      <c r="EN499" s="152">
        <v>137.19999999999999</v>
      </c>
      <c r="EO499" s="152">
        <v>136.80000000000001</v>
      </c>
      <c r="EP499" s="152">
        <v>137.4</v>
      </c>
      <c r="EQ499" s="152">
        <v>138.19999999999999</v>
      </c>
      <c r="ER499" s="152">
        <v>137.9</v>
      </c>
      <c r="ES499" s="152">
        <v>138.30000000000001</v>
      </c>
      <c r="ET499" s="152">
        <v>138.9</v>
      </c>
      <c r="EU499" s="152">
        <v>138.5</v>
      </c>
      <c r="EV499" s="152">
        <v>138.30000000000001</v>
      </c>
      <c r="EW499" s="152">
        <v>137.80000000000001</v>
      </c>
    </row>
    <row r="500" spans="1:153">
      <c r="A500" s="141" t="s">
        <v>8034</v>
      </c>
      <c r="B500" s="141" t="s">
        <v>8035</v>
      </c>
      <c r="C500" s="142">
        <v>0.16209999999999999</v>
      </c>
      <c r="D500" s="143">
        <v>104.4</v>
      </c>
      <c r="E500" s="143">
        <v>107.3</v>
      </c>
      <c r="F500" s="143">
        <v>103.6</v>
      </c>
      <c r="G500" s="143">
        <v>106.1</v>
      </c>
      <c r="H500" s="143">
        <v>107.2</v>
      </c>
      <c r="I500" s="143">
        <v>109.2</v>
      </c>
      <c r="J500" s="143">
        <v>109.6</v>
      </c>
      <c r="K500" s="143">
        <v>108.6</v>
      </c>
      <c r="L500" s="143">
        <v>106.8</v>
      </c>
      <c r="M500" s="143">
        <v>107.9</v>
      </c>
      <c r="N500" s="143">
        <v>110.2</v>
      </c>
      <c r="O500" s="143">
        <v>111.4</v>
      </c>
      <c r="P500" s="143">
        <v>111.5</v>
      </c>
      <c r="Q500" s="143">
        <v>111.2</v>
      </c>
      <c r="R500" s="143">
        <v>113.5</v>
      </c>
      <c r="S500" s="143">
        <v>116.1</v>
      </c>
      <c r="T500" s="143">
        <v>116.9</v>
      </c>
      <c r="U500" s="143">
        <v>120.2</v>
      </c>
      <c r="V500" s="143">
        <v>120.5</v>
      </c>
      <c r="W500" s="143">
        <v>119.2</v>
      </c>
      <c r="X500" s="143">
        <v>119.2</v>
      </c>
      <c r="Y500" s="143">
        <v>118.2</v>
      </c>
      <c r="Z500" s="143">
        <v>119.9</v>
      </c>
      <c r="AA500" s="143">
        <v>119.9</v>
      </c>
      <c r="AB500" s="143">
        <v>118.7</v>
      </c>
      <c r="AC500" s="143">
        <v>119.2</v>
      </c>
      <c r="AD500" s="143">
        <v>120.2</v>
      </c>
      <c r="AE500" s="143">
        <v>121.4</v>
      </c>
      <c r="AF500" s="143">
        <v>121.1</v>
      </c>
      <c r="AG500" s="143">
        <v>119.1</v>
      </c>
      <c r="AH500" s="143">
        <v>119</v>
      </c>
      <c r="AI500" s="143">
        <v>115.4</v>
      </c>
      <c r="AJ500" s="143">
        <v>110.3</v>
      </c>
      <c r="AK500" s="143">
        <v>113.7</v>
      </c>
      <c r="AL500" s="143">
        <v>116.9</v>
      </c>
      <c r="AM500" s="143">
        <v>118.9</v>
      </c>
      <c r="AN500" s="143">
        <v>124.9</v>
      </c>
      <c r="AO500" s="143">
        <v>120.4</v>
      </c>
      <c r="AP500" s="143">
        <v>121</v>
      </c>
      <c r="AQ500" s="143">
        <v>119.3</v>
      </c>
      <c r="AR500" s="143">
        <v>112.6</v>
      </c>
      <c r="AS500" s="143">
        <v>110.4</v>
      </c>
      <c r="AT500" s="143">
        <v>121.4</v>
      </c>
      <c r="AU500" s="143">
        <v>114.3</v>
      </c>
      <c r="AV500" s="143">
        <v>113.5</v>
      </c>
      <c r="AW500" s="143">
        <v>108.4</v>
      </c>
      <c r="AX500" s="143">
        <v>118.9</v>
      </c>
      <c r="AY500" s="143">
        <v>111</v>
      </c>
      <c r="AZ500" s="143">
        <v>124.9</v>
      </c>
      <c r="BA500" s="143">
        <v>110.7</v>
      </c>
      <c r="BB500" s="143">
        <v>115.7</v>
      </c>
      <c r="BC500" s="143">
        <v>115</v>
      </c>
      <c r="BD500" s="143">
        <v>113.8</v>
      </c>
      <c r="BE500" s="143">
        <v>111.1</v>
      </c>
      <c r="BF500" s="143">
        <v>115.3</v>
      </c>
      <c r="BG500" s="143">
        <v>120.3</v>
      </c>
      <c r="BH500" s="143">
        <v>120.9</v>
      </c>
      <c r="BI500" s="143">
        <v>121.1</v>
      </c>
      <c r="BJ500" s="143">
        <v>124.1</v>
      </c>
      <c r="BK500" s="144">
        <v>121.2</v>
      </c>
      <c r="BL500" s="143">
        <v>118.2</v>
      </c>
      <c r="BM500" s="143">
        <v>114.1</v>
      </c>
      <c r="BN500" s="143">
        <v>111.4</v>
      </c>
      <c r="BO500" s="143">
        <v>110.6</v>
      </c>
      <c r="BP500" s="143">
        <v>100.5</v>
      </c>
      <c r="BQ500" s="143">
        <v>100.3</v>
      </c>
      <c r="BR500" s="145">
        <v>100.3</v>
      </c>
      <c r="BS500" s="145">
        <v>99.3</v>
      </c>
      <c r="BT500" s="145">
        <v>98.9</v>
      </c>
      <c r="BU500" s="145">
        <v>100.3</v>
      </c>
      <c r="BV500" s="145">
        <v>101.1</v>
      </c>
      <c r="BW500" s="145">
        <v>99</v>
      </c>
      <c r="BX500" s="145">
        <v>104.4</v>
      </c>
      <c r="BY500" s="145">
        <v>103.5</v>
      </c>
      <c r="BZ500" s="143">
        <v>103.5</v>
      </c>
      <c r="CA500" s="143">
        <v>103</v>
      </c>
      <c r="CB500" s="143">
        <v>103.4</v>
      </c>
      <c r="CC500" s="143">
        <v>103.1</v>
      </c>
      <c r="CD500" s="143">
        <v>103.7</v>
      </c>
      <c r="CE500" s="143">
        <v>103.5</v>
      </c>
      <c r="CF500" s="143">
        <v>102.7</v>
      </c>
      <c r="CG500" s="143">
        <v>103.4</v>
      </c>
      <c r="CH500" s="143">
        <v>103.6</v>
      </c>
      <c r="CI500" s="143">
        <v>103.1</v>
      </c>
      <c r="CJ500" s="146">
        <v>102.2</v>
      </c>
      <c r="CK500" s="146">
        <v>101.9</v>
      </c>
      <c r="CL500" s="146">
        <v>102.4</v>
      </c>
      <c r="CM500" s="147">
        <v>103.2</v>
      </c>
      <c r="CN500" s="147">
        <v>104.7</v>
      </c>
      <c r="CO500" s="147">
        <v>105.4</v>
      </c>
      <c r="CP500" s="148">
        <v>105.2</v>
      </c>
      <c r="CQ500" s="149">
        <v>104.4</v>
      </c>
      <c r="CR500" s="149">
        <v>104.4</v>
      </c>
      <c r="CS500" s="149">
        <v>104.7</v>
      </c>
      <c r="CT500" s="149">
        <v>106.1</v>
      </c>
      <c r="CU500" s="150">
        <v>105</v>
      </c>
      <c r="CV500" s="150">
        <v>102.7</v>
      </c>
      <c r="CW500" s="150">
        <v>101.5</v>
      </c>
      <c r="CX500" s="150">
        <v>105.2</v>
      </c>
      <c r="CY500" s="150">
        <v>105.4</v>
      </c>
      <c r="CZ500" s="150">
        <v>106</v>
      </c>
      <c r="DA500" s="150">
        <v>111.2</v>
      </c>
      <c r="DB500" s="151">
        <v>124.3</v>
      </c>
      <c r="DC500" s="151">
        <v>125.8</v>
      </c>
      <c r="DD500" s="151">
        <v>137.4</v>
      </c>
      <c r="DE500" s="151">
        <v>146.30000000000001</v>
      </c>
      <c r="DF500" s="151">
        <v>146.4</v>
      </c>
      <c r="DG500" s="151">
        <v>151.1</v>
      </c>
      <c r="DH500" s="151">
        <v>157.69999999999999</v>
      </c>
      <c r="DI500" s="151">
        <v>156.30000000000001</v>
      </c>
      <c r="DJ500" s="151">
        <v>153.5</v>
      </c>
      <c r="DK500" s="151">
        <v>153.19999999999999</v>
      </c>
      <c r="DL500" s="151">
        <v>158.5</v>
      </c>
      <c r="DM500" s="152">
        <v>165.8</v>
      </c>
      <c r="DN500" s="152">
        <v>178.3</v>
      </c>
      <c r="DO500" s="152">
        <v>175.2</v>
      </c>
      <c r="DP500" s="152">
        <v>170.8</v>
      </c>
      <c r="DQ500" s="152">
        <v>163.6</v>
      </c>
      <c r="DR500" s="152">
        <v>161.6</v>
      </c>
      <c r="DS500" s="152">
        <v>166.7</v>
      </c>
      <c r="DT500" s="152">
        <v>168</v>
      </c>
      <c r="DU500" s="152">
        <v>165.8</v>
      </c>
      <c r="DV500" s="152">
        <v>160.30000000000001</v>
      </c>
      <c r="DW500" s="152">
        <v>151.80000000000001</v>
      </c>
      <c r="DX500" s="152">
        <v>149.5</v>
      </c>
      <c r="DY500" s="152">
        <v>149.6</v>
      </c>
      <c r="DZ500" s="152">
        <v>146.5</v>
      </c>
      <c r="EA500" s="152">
        <v>140.80000000000001</v>
      </c>
      <c r="EB500" s="152">
        <v>140.5</v>
      </c>
      <c r="EC500" s="152">
        <v>146.30000000000001</v>
      </c>
      <c r="ED500" s="152">
        <v>145.69999999999999</v>
      </c>
      <c r="EE500" s="152">
        <v>145.5</v>
      </c>
      <c r="EF500" s="152">
        <v>143.9</v>
      </c>
      <c r="EG500" s="152">
        <v>141.4</v>
      </c>
      <c r="EH500" s="152">
        <v>139.19999999999999</v>
      </c>
      <c r="EI500" s="152">
        <v>140</v>
      </c>
      <c r="EJ500" s="152">
        <v>140.69999999999999</v>
      </c>
      <c r="EK500" s="152">
        <v>142.80000000000001</v>
      </c>
      <c r="EL500" s="152">
        <v>137.9</v>
      </c>
      <c r="EM500" s="152">
        <v>137.19999999999999</v>
      </c>
      <c r="EN500" s="152">
        <v>137.6</v>
      </c>
      <c r="EO500" s="152">
        <v>136.9</v>
      </c>
      <c r="EP500" s="152">
        <v>138.30000000000001</v>
      </c>
      <c r="EQ500" s="152">
        <v>138.80000000000001</v>
      </c>
      <c r="ER500" s="152">
        <v>134.80000000000001</v>
      </c>
      <c r="ES500" s="152">
        <v>135.30000000000001</v>
      </c>
      <c r="ET500" s="152">
        <v>139.19999999999999</v>
      </c>
      <c r="EU500" s="152">
        <v>140.6</v>
      </c>
      <c r="EV500" s="152">
        <v>138.9</v>
      </c>
      <c r="EW500" s="152">
        <v>136.80000000000001</v>
      </c>
    </row>
    <row r="501" spans="1:153">
      <c r="A501" s="141" t="s">
        <v>8036</v>
      </c>
      <c r="B501" s="141" t="s">
        <v>8037</v>
      </c>
      <c r="C501" s="142">
        <v>1.9689999999999999E-2</v>
      </c>
      <c r="D501" s="143">
        <v>100.5</v>
      </c>
      <c r="E501" s="143">
        <v>103.5</v>
      </c>
      <c r="F501" s="143">
        <v>105.6</v>
      </c>
      <c r="G501" s="143">
        <v>106.4</v>
      </c>
      <c r="H501" s="143">
        <v>105.4</v>
      </c>
      <c r="I501" s="143">
        <v>103.3</v>
      </c>
      <c r="J501" s="143">
        <v>101.8</v>
      </c>
      <c r="K501" s="143">
        <v>98.9</v>
      </c>
      <c r="L501" s="143">
        <v>100</v>
      </c>
      <c r="M501" s="143">
        <v>103.6</v>
      </c>
      <c r="N501" s="143">
        <v>106</v>
      </c>
      <c r="O501" s="143">
        <v>110.7</v>
      </c>
      <c r="P501" s="143">
        <v>109.2</v>
      </c>
      <c r="Q501" s="143">
        <v>108.9</v>
      </c>
      <c r="R501" s="143">
        <v>110.5</v>
      </c>
      <c r="S501" s="143">
        <v>119.6</v>
      </c>
      <c r="T501" s="143">
        <v>123.4</v>
      </c>
      <c r="U501" s="143">
        <v>127.8</v>
      </c>
      <c r="V501" s="143">
        <v>122</v>
      </c>
      <c r="W501" s="143">
        <v>120.7</v>
      </c>
      <c r="X501" s="143">
        <v>120.1</v>
      </c>
      <c r="Y501" s="143">
        <v>121.9</v>
      </c>
      <c r="Z501" s="143">
        <v>122.2</v>
      </c>
      <c r="AA501" s="143">
        <v>121.6</v>
      </c>
      <c r="AB501" s="143">
        <v>117.8</v>
      </c>
      <c r="AC501" s="143">
        <v>118.5</v>
      </c>
      <c r="AD501" s="143">
        <v>119.2</v>
      </c>
      <c r="AE501" s="143">
        <v>123.1</v>
      </c>
      <c r="AF501" s="143">
        <v>121.9</v>
      </c>
      <c r="AG501" s="143">
        <v>120</v>
      </c>
      <c r="AH501" s="143">
        <v>117.7</v>
      </c>
      <c r="AI501" s="143">
        <v>111.1</v>
      </c>
      <c r="AJ501" s="143">
        <v>107.9</v>
      </c>
      <c r="AK501" s="143">
        <v>107</v>
      </c>
      <c r="AL501" s="143">
        <v>103.2</v>
      </c>
      <c r="AM501" s="143">
        <v>108.3</v>
      </c>
      <c r="AN501" s="143">
        <v>114.3</v>
      </c>
      <c r="AO501" s="143">
        <v>118.1</v>
      </c>
      <c r="AP501" s="143">
        <v>116.1</v>
      </c>
      <c r="AQ501" s="143">
        <v>114.2</v>
      </c>
      <c r="AR501" s="143">
        <v>108.5</v>
      </c>
      <c r="AS501" s="143">
        <v>100.3</v>
      </c>
      <c r="AT501" s="143">
        <v>100.6</v>
      </c>
      <c r="AU501" s="143">
        <v>98.8</v>
      </c>
      <c r="AV501" s="143">
        <v>94</v>
      </c>
      <c r="AW501" s="143">
        <v>91.3</v>
      </c>
      <c r="AX501" s="143">
        <v>89.3</v>
      </c>
      <c r="AY501" s="143">
        <v>93.5</v>
      </c>
      <c r="AZ501" s="143">
        <v>96.4</v>
      </c>
      <c r="BA501" s="143">
        <v>94.2</v>
      </c>
      <c r="BB501" s="143">
        <v>92.1</v>
      </c>
      <c r="BC501" s="143">
        <v>91</v>
      </c>
      <c r="BD501" s="143">
        <v>93.5</v>
      </c>
      <c r="BE501" s="143">
        <v>96</v>
      </c>
      <c r="BF501" s="143">
        <v>95.8</v>
      </c>
      <c r="BG501" s="143">
        <v>95.5</v>
      </c>
      <c r="BH501" s="143">
        <v>98.9</v>
      </c>
      <c r="BI501" s="143">
        <v>98</v>
      </c>
      <c r="BJ501" s="143">
        <v>100.7</v>
      </c>
      <c r="BK501" s="144">
        <v>100</v>
      </c>
      <c r="BL501" s="143">
        <v>98.6</v>
      </c>
      <c r="BM501" s="143">
        <v>94.3</v>
      </c>
      <c r="BN501" s="143">
        <v>92.4</v>
      </c>
      <c r="BO501" s="143">
        <v>90.1</v>
      </c>
      <c r="BP501" s="143">
        <v>91.9</v>
      </c>
      <c r="BQ501" s="143">
        <v>93.6</v>
      </c>
      <c r="BR501" s="145">
        <v>95.2</v>
      </c>
      <c r="BS501" s="145">
        <v>98.3</v>
      </c>
      <c r="BT501" s="145">
        <v>95.5</v>
      </c>
      <c r="BU501" s="145">
        <v>96.4</v>
      </c>
      <c r="BV501" s="145">
        <v>98.6</v>
      </c>
      <c r="BW501" s="145">
        <v>99.5</v>
      </c>
      <c r="BX501" s="145">
        <v>103.8</v>
      </c>
      <c r="BY501" s="145">
        <v>102.3</v>
      </c>
      <c r="BZ501" s="143">
        <v>105</v>
      </c>
      <c r="CA501" s="143">
        <v>108.6</v>
      </c>
      <c r="CB501" s="143">
        <v>105.7</v>
      </c>
      <c r="CC501" s="143">
        <v>113.1</v>
      </c>
      <c r="CD501" s="143">
        <v>114.1</v>
      </c>
      <c r="CE501" s="143">
        <v>109.5</v>
      </c>
      <c r="CF501" s="143">
        <v>107.9</v>
      </c>
      <c r="CG501" s="143">
        <v>106.1</v>
      </c>
      <c r="CH501" s="143">
        <v>108.6</v>
      </c>
      <c r="CI501" s="143">
        <v>110.4</v>
      </c>
      <c r="CJ501" s="146">
        <v>110.9</v>
      </c>
      <c r="CK501" s="146">
        <v>109.7</v>
      </c>
      <c r="CL501" s="146">
        <v>105.2</v>
      </c>
      <c r="CM501" s="147">
        <v>101.2</v>
      </c>
      <c r="CN501" s="147">
        <v>99.6</v>
      </c>
      <c r="CO501" s="147">
        <v>96.7</v>
      </c>
      <c r="CP501" s="148">
        <v>95.9</v>
      </c>
      <c r="CQ501" s="149">
        <v>99.4</v>
      </c>
      <c r="CR501" s="149">
        <v>99.4</v>
      </c>
      <c r="CS501" s="149">
        <v>98.1</v>
      </c>
      <c r="CT501" s="149">
        <v>98.6</v>
      </c>
      <c r="CU501" s="150">
        <v>101.2</v>
      </c>
      <c r="CV501" s="150">
        <v>92</v>
      </c>
      <c r="CW501" s="150">
        <v>91.8</v>
      </c>
      <c r="CX501" s="150">
        <v>95.5</v>
      </c>
      <c r="CY501" s="150">
        <v>100.4</v>
      </c>
      <c r="CZ501" s="150">
        <v>99</v>
      </c>
      <c r="DA501" s="150">
        <v>92.4</v>
      </c>
      <c r="DB501" s="151">
        <v>93.9</v>
      </c>
      <c r="DC501" s="151">
        <v>92</v>
      </c>
      <c r="DD501" s="151">
        <v>99.1</v>
      </c>
      <c r="DE501" s="151">
        <v>99.7</v>
      </c>
      <c r="DF501" s="151">
        <v>101.5</v>
      </c>
      <c r="DG501" s="151">
        <v>108.3</v>
      </c>
      <c r="DH501" s="151">
        <v>104.4</v>
      </c>
      <c r="DI501" s="151">
        <v>102.1</v>
      </c>
      <c r="DJ501" s="151">
        <v>103.8</v>
      </c>
      <c r="DK501" s="151">
        <v>106.5</v>
      </c>
      <c r="DL501" s="151">
        <v>106.3</v>
      </c>
      <c r="DM501" s="152">
        <v>106.7</v>
      </c>
      <c r="DN501" s="152">
        <v>110.7</v>
      </c>
      <c r="DO501" s="152">
        <v>114</v>
      </c>
      <c r="DP501" s="152">
        <v>113.7</v>
      </c>
      <c r="DQ501" s="152">
        <v>118.2</v>
      </c>
      <c r="DR501" s="152">
        <v>120.5</v>
      </c>
      <c r="DS501" s="152">
        <v>126.6</v>
      </c>
      <c r="DT501" s="152">
        <v>132</v>
      </c>
      <c r="DU501" s="152">
        <v>130.80000000000001</v>
      </c>
      <c r="DV501" s="152">
        <v>128.69999999999999</v>
      </c>
      <c r="DW501" s="152">
        <v>120.4</v>
      </c>
      <c r="DX501" s="152">
        <v>111.8</v>
      </c>
      <c r="DY501" s="152">
        <v>110.2</v>
      </c>
      <c r="DZ501" s="152">
        <v>110.4</v>
      </c>
      <c r="EA501" s="152">
        <v>107.4</v>
      </c>
      <c r="EB501" s="152">
        <v>106.4</v>
      </c>
      <c r="EC501" s="152">
        <v>106</v>
      </c>
      <c r="ED501" s="152">
        <v>107.3</v>
      </c>
      <c r="EE501" s="152">
        <v>107.2</v>
      </c>
      <c r="EF501" s="152">
        <v>108.6</v>
      </c>
      <c r="EG501" s="152">
        <v>109.9</v>
      </c>
      <c r="EH501" s="152">
        <v>107.1</v>
      </c>
      <c r="EI501" s="152">
        <v>104.8</v>
      </c>
      <c r="EJ501" s="152">
        <v>105.5</v>
      </c>
      <c r="EK501" s="152">
        <v>106.4</v>
      </c>
      <c r="EL501" s="152">
        <v>105.7</v>
      </c>
      <c r="EM501" s="152">
        <v>104.1</v>
      </c>
      <c r="EN501" s="152">
        <v>103</v>
      </c>
      <c r="EO501" s="152">
        <v>103.9</v>
      </c>
      <c r="EP501" s="152">
        <v>104.6</v>
      </c>
      <c r="EQ501" s="152">
        <v>105.1</v>
      </c>
      <c r="ER501" s="152">
        <v>105.1</v>
      </c>
      <c r="ES501" s="152">
        <v>104.1</v>
      </c>
      <c r="ET501" s="152">
        <v>106</v>
      </c>
      <c r="EU501" s="152">
        <v>108.9</v>
      </c>
      <c r="EV501" s="152">
        <v>111.3</v>
      </c>
      <c r="EW501" s="152">
        <v>112.6</v>
      </c>
    </row>
    <row r="502" spans="1:153">
      <c r="A502" s="141" t="s">
        <v>8038</v>
      </c>
      <c r="B502" s="141" t="s">
        <v>8039</v>
      </c>
      <c r="C502" s="142">
        <v>5.0979999999999998E-2</v>
      </c>
      <c r="D502" s="143">
        <v>103.9</v>
      </c>
      <c r="E502" s="143">
        <v>104</v>
      </c>
      <c r="F502" s="143">
        <v>101.7</v>
      </c>
      <c r="G502" s="143">
        <v>99.7</v>
      </c>
      <c r="H502" s="143">
        <v>100.6</v>
      </c>
      <c r="I502" s="143">
        <v>99.3</v>
      </c>
      <c r="J502" s="143">
        <v>98.4</v>
      </c>
      <c r="K502" s="143">
        <v>96.4</v>
      </c>
      <c r="L502" s="143">
        <v>96.9</v>
      </c>
      <c r="M502" s="143">
        <v>97.3</v>
      </c>
      <c r="N502" s="143">
        <v>99.2</v>
      </c>
      <c r="O502" s="143">
        <v>100</v>
      </c>
      <c r="P502" s="143">
        <v>99.5</v>
      </c>
      <c r="Q502" s="143">
        <v>101.6</v>
      </c>
      <c r="R502" s="143">
        <v>103.9</v>
      </c>
      <c r="S502" s="143">
        <v>107.6</v>
      </c>
      <c r="T502" s="143">
        <v>109.3</v>
      </c>
      <c r="U502" s="143">
        <v>113.8</v>
      </c>
      <c r="V502" s="143">
        <v>112.9</v>
      </c>
      <c r="W502" s="143">
        <v>113</v>
      </c>
      <c r="X502" s="143">
        <v>113.7</v>
      </c>
      <c r="Y502" s="143">
        <v>114.1</v>
      </c>
      <c r="Z502" s="143">
        <v>114.4</v>
      </c>
      <c r="AA502" s="143">
        <v>115</v>
      </c>
      <c r="AB502" s="143">
        <v>116.4</v>
      </c>
      <c r="AC502" s="143">
        <v>116.4</v>
      </c>
      <c r="AD502" s="143">
        <v>116.8</v>
      </c>
      <c r="AE502" s="143">
        <v>116.5</v>
      </c>
      <c r="AF502" s="143">
        <v>117.8</v>
      </c>
      <c r="AG502" s="143">
        <v>117</v>
      </c>
      <c r="AH502" s="143">
        <v>117.2</v>
      </c>
      <c r="AI502" s="143">
        <v>114.3</v>
      </c>
      <c r="AJ502" s="143">
        <v>110.6</v>
      </c>
      <c r="AK502" s="143">
        <v>101.9</v>
      </c>
      <c r="AL502" s="143">
        <v>101.3</v>
      </c>
      <c r="AM502" s="143">
        <v>106.5</v>
      </c>
      <c r="AN502" s="143">
        <v>107.4</v>
      </c>
      <c r="AO502" s="143">
        <v>110.6</v>
      </c>
      <c r="AP502" s="143">
        <v>109.8</v>
      </c>
      <c r="AQ502" s="143">
        <v>105.5</v>
      </c>
      <c r="AR502" s="143">
        <v>102.8</v>
      </c>
      <c r="AS502" s="143">
        <v>101.1</v>
      </c>
      <c r="AT502" s="143">
        <v>99.6</v>
      </c>
      <c r="AU502" s="143">
        <v>98.1</v>
      </c>
      <c r="AV502" s="143">
        <v>95.4</v>
      </c>
      <c r="AW502" s="143">
        <v>92.9</v>
      </c>
      <c r="AX502" s="143">
        <v>94.3</v>
      </c>
      <c r="AY502" s="143">
        <v>97.1</v>
      </c>
      <c r="AZ502" s="143">
        <v>99.7</v>
      </c>
      <c r="BA502" s="143">
        <v>97.8</v>
      </c>
      <c r="BB502" s="143">
        <v>96</v>
      </c>
      <c r="BC502" s="143">
        <v>97.4</v>
      </c>
      <c r="BD502" s="143">
        <v>97.6</v>
      </c>
      <c r="BE502" s="143">
        <v>97.6</v>
      </c>
      <c r="BF502" s="143">
        <v>97.3</v>
      </c>
      <c r="BG502" s="143">
        <v>98.1</v>
      </c>
      <c r="BH502" s="143">
        <v>96.9</v>
      </c>
      <c r="BI502" s="143">
        <v>95.7</v>
      </c>
      <c r="BJ502" s="143">
        <v>97.1</v>
      </c>
      <c r="BK502" s="144">
        <v>97.4</v>
      </c>
      <c r="BL502" s="143">
        <v>96.1</v>
      </c>
      <c r="BM502" s="143">
        <v>96.3</v>
      </c>
      <c r="BN502" s="143">
        <v>96.4</v>
      </c>
      <c r="BO502" s="143">
        <v>95.6</v>
      </c>
      <c r="BP502" s="143">
        <v>94.8</v>
      </c>
      <c r="BQ502" s="143">
        <v>95.9</v>
      </c>
      <c r="BR502" s="145">
        <v>96.2</v>
      </c>
      <c r="BS502" s="145">
        <v>95.5</v>
      </c>
      <c r="BT502" s="145">
        <v>96.1</v>
      </c>
      <c r="BU502" s="145">
        <v>95.4</v>
      </c>
      <c r="BV502" s="145">
        <v>99</v>
      </c>
      <c r="BW502" s="145">
        <v>98</v>
      </c>
      <c r="BX502" s="145">
        <v>96.2</v>
      </c>
      <c r="BY502" s="145">
        <v>98.4</v>
      </c>
      <c r="BZ502" s="143">
        <v>100.7</v>
      </c>
      <c r="CA502" s="143">
        <v>100.3</v>
      </c>
      <c r="CB502" s="143">
        <v>98.4</v>
      </c>
      <c r="CC502" s="143">
        <v>99.8</v>
      </c>
      <c r="CD502" s="143">
        <v>101</v>
      </c>
      <c r="CE502" s="143">
        <v>98.7</v>
      </c>
      <c r="CF502" s="143">
        <v>94.2</v>
      </c>
      <c r="CG502" s="143">
        <v>95.3</v>
      </c>
      <c r="CH502" s="143">
        <v>96.1</v>
      </c>
      <c r="CI502" s="143">
        <v>97.7</v>
      </c>
      <c r="CJ502" s="146">
        <v>99</v>
      </c>
      <c r="CK502" s="146">
        <v>100.4</v>
      </c>
      <c r="CL502" s="146">
        <v>98.2</v>
      </c>
      <c r="CM502" s="147">
        <v>96.1</v>
      </c>
      <c r="CN502" s="147">
        <v>99.9</v>
      </c>
      <c r="CO502" s="147">
        <v>100.3</v>
      </c>
      <c r="CP502" s="148">
        <v>100.2</v>
      </c>
      <c r="CQ502" s="149">
        <v>102.2</v>
      </c>
      <c r="CR502" s="149">
        <v>98.6</v>
      </c>
      <c r="CS502" s="149">
        <v>97.8</v>
      </c>
      <c r="CT502" s="149">
        <v>98.3</v>
      </c>
      <c r="CU502" s="150">
        <v>99.7</v>
      </c>
      <c r="CV502" s="150">
        <v>99.5</v>
      </c>
      <c r="CW502" s="150">
        <v>95.7</v>
      </c>
      <c r="CX502" s="150">
        <v>97.1</v>
      </c>
      <c r="CY502" s="150">
        <v>97.8</v>
      </c>
      <c r="CZ502" s="150">
        <v>97.4</v>
      </c>
      <c r="DA502" s="150">
        <v>99.6</v>
      </c>
      <c r="DB502" s="151">
        <v>100.9</v>
      </c>
      <c r="DC502" s="151">
        <v>102.3</v>
      </c>
      <c r="DD502" s="151">
        <v>106.8</v>
      </c>
      <c r="DE502" s="151">
        <v>109.5</v>
      </c>
      <c r="DF502" s="151">
        <v>115.4</v>
      </c>
      <c r="DG502" s="151">
        <v>122.4</v>
      </c>
      <c r="DH502" s="151">
        <v>129.6</v>
      </c>
      <c r="DI502" s="151">
        <v>126.6</v>
      </c>
      <c r="DJ502" s="151">
        <v>120.9</v>
      </c>
      <c r="DK502" s="151">
        <v>118.3</v>
      </c>
      <c r="DL502" s="151">
        <v>122.1</v>
      </c>
      <c r="DM502" s="152">
        <v>125.2</v>
      </c>
      <c r="DN502" s="152">
        <v>132.9</v>
      </c>
      <c r="DO502" s="152">
        <v>134.30000000000001</v>
      </c>
      <c r="DP502" s="152">
        <v>129.9</v>
      </c>
      <c r="DQ502" s="152">
        <v>129.30000000000001</v>
      </c>
      <c r="DR502" s="152">
        <v>134.4</v>
      </c>
      <c r="DS502" s="152">
        <v>139.5</v>
      </c>
      <c r="DT502" s="152">
        <v>140.80000000000001</v>
      </c>
      <c r="DU502" s="152">
        <v>141.4</v>
      </c>
      <c r="DV502" s="152">
        <v>135.6</v>
      </c>
      <c r="DW502" s="152">
        <v>131</v>
      </c>
      <c r="DX502" s="152">
        <v>124.3</v>
      </c>
      <c r="DY502" s="152">
        <v>125.1</v>
      </c>
      <c r="DZ502" s="152">
        <v>127.4</v>
      </c>
      <c r="EA502" s="152">
        <v>119.5</v>
      </c>
      <c r="EB502" s="152">
        <v>118.8</v>
      </c>
      <c r="EC502" s="152">
        <v>122.7</v>
      </c>
      <c r="ED502" s="152">
        <v>127.7</v>
      </c>
      <c r="EE502" s="152">
        <v>121.3</v>
      </c>
      <c r="EF502" s="152">
        <v>118.6</v>
      </c>
      <c r="EG502" s="152">
        <v>119.4</v>
      </c>
      <c r="EH502" s="152">
        <v>117.4</v>
      </c>
      <c r="EI502" s="152">
        <v>117</v>
      </c>
      <c r="EJ502" s="152">
        <v>120.1</v>
      </c>
      <c r="EK502" s="152">
        <v>120.5</v>
      </c>
      <c r="EL502" s="152">
        <v>116</v>
      </c>
      <c r="EM502" s="152">
        <v>114.8</v>
      </c>
      <c r="EN502" s="152">
        <v>112.2</v>
      </c>
      <c r="EO502" s="152">
        <v>114.1</v>
      </c>
      <c r="EP502" s="152">
        <v>114.2</v>
      </c>
      <c r="EQ502" s="152">
        <v>117.6</v>
      </c>
      <c r="ER502" s="152">
        <v>119.6</v>
      </c>
      <c r="ES502" s="152">
        <v>121.5</v>
      </c>
      <c r="ET502" s="152">
        <v>121.1</v>
      </c>
      <c r="EU502" s="152">
        <v>125.6</v>
      </c>
      <c r="EV502" s="152">
        <v>124.2</v>
      </c>
      <c r="EW502" s="152">
        <v>120.7</v>
      </c>
    </row>
    <row r="503" spans="1:153">
      <c r="A503" s="141" t="s">
        <v>8040</v>
      </c>
      <c r="B503" s="141" t="s">
        <v>8041</v>
      </c>
      <c r="C503" s="142">
        <v>0.24113000000000001</v>
      </c>
      <c r="D503" s="143">
        <v>104.3</v>
      </c>
      <c r="E503" s="143">
        <v>103.8</v>
      </c>
      <c r="F503" s="143">
        <v>105.9</v>
      </c>
      <c r="G503" s="143">
        <v>103.3</v>
      </c>
      <c r="H503" s="143">
        <v>106.3</v>
      </c>
      <c r="I503" s="143">
        <v>105.1</v>
      </c>
      <c r="J503" s="143">
        <v>104.5</v>
      </c>
      <c r="K503" s="143">
        <v>105.8</v>
      </c>
      <c r="L503" s="143">
        <v>106.1</v>
      </c>
      <c r="M503" s="143">
        <v>103.6</v>
      </c>
      <c r="N503" s="143">
        <v>105.7</v>
      </c>
      <c r="O503" s="143">
        <v>107.1</v>
      </c>
      <c r="P503" s="143">
        <v>107.1</v>
      </c>
      <c r="Q503" s="143">
        <v>106.2</v>
      </c>
      <c r="R503" s="143">
        <v>107.1</v>
      </c>
      <c r="S503" s="143">
        <v>112.1</v>
      </c>
      <c r="T503" s="143">
        <v>113.2</v>
      </c>
      <c r="U503" s="143">
        <v>116.9</v>
      </c>
      <c r="V503" s="143">
        <v>116.2</v>
      </c>
      <c r="W503" s="143">
        <v>117.7</v>
      </c>
      <c r="X503" s="143">
        <v>115.9</v>
      </c>
      <c r="Y503" s="143">
        <v>118.5</v>
      </c>
      <c r="Z503" s="143">
        <v>116.8</v>
      </c>
      <c r="AA503" s="143">
        <v>118.5</v>
      </c>
      <c r="AB503" s="143">
        <v>117.7</v>
      </c>
      <c r="AC503" s="143">
        <v>117.8</v>
      </c>
      <c r="AD503" s="143">
        <v>120</v>
      </c>
      <c r="AE503" s="143">
        <v>118.5</v>
      </c>
      <c r="AF503" s="143">
        <v>119.8</v>
      </c>
      <c r="AG503" s="143">
        <v>118</v>
      </c>
      <c r="AH503" s="143">
        <v>120.6</v>
      </c>
      <c r="AI503" s="143">
        <v>121.4</v>
      </c>
      <c r="AJ503" s="143">
        <v>113.3</v>
      </c>
      <c r="AK503" s="143">
        <v>108.2</v>
      </c>
      <c r="AL503" s="143">
        <v>107</v>
      </c>
      <c r="AM503" s="143">
        <v>111.7</v>
      </c>
      <c r="AN503" s="143">
        <v>114.8</v>
      </c>
      <c r="AO503" s="143">
        <v>115.8</v>
      </c>
      <c r="AP503" s="143">
        <v>116.7</v>
      </c>
      <c r="AQ503" s="143">
        <v>113.2</v>
      </c>
      <c r="AR503" s="143">
        <v>113.6</v>
      </c>
      <c r="AS503" s="143">
        <v>111.5</v>
      </c>
      <c r="AT503" s="143">
        <v>109.7</v>
      </c>
      <c r="AU503" s="143">
        <v>111.1</v>
      </c>
      <c r="AV503" s="143">
        <v>109.4</v>
      </c>
      <c r="AW503" s="143">
        <v>108.5</v>
      </c>
      <c r="AX503" s="143">
        <v>107</v>
      </c>
      <c r="AY503" s="143">
        <v>110</v>
      </c>
      <c r="AZ503" s="143">
        <v>110.8</v>
      </c>
      <c r="BA503" s="143">
        <v>110.6</v>
      </c>
      <c r="BB503" s="143">
        <v>110.4</v>
      </c>
      <c r="BC503" s="143">
        <v>110.1</v>
      </c>
      <c r="BD503" s="143">
        <v>112.1</v>
      </c>
      <c r="BE503" s="143">
        <v>112.1</v>
      </c>
      <c r="BF503" s="143">
        <v>109.3</v>
      </c>
      <c r="BG503" s="143">
        <v>110.8</v>
      </c>
      <c r="BH503" s="143">
        <v>110.5</v>
      </c>
      <c r="BI503" s="143">
        <v>110.1</v>
      </c>
      <c r="BJ503" s="143">
        <v>109</v>
      </c>
      <c r="BK503" s="144">
        <v>107.3</v>
      </c>
      <c r="BL503" s="143">
        <v>108.8</v>
      </c>
      <c r="BM503" s="143">
        <v>107.8</v>
      </c>
      <c r="BN503" s="143">
        <v>107</v>
      </c>
      <c r="BO503" s="143">
        <v>106.9</v>
      </c>
      <c r="BP503" s="143">
        <v>106.9</v>
      </c>
      <c r="BQ503" s="143">
        <v>107.3</v>
      </c>
      <c r="BR503" s="145">
        <v>107.5</v>
      </c>
      <c r="BS503" s="145">
        <v>107.5</v>
      </c>
      <c r="BT503" s="145">
        <v>106.7</v>
      </c>
      <c r="BU503" s="145">
        <v>107.7</v>
      </c>
      <c r="BV503" s="145">
        <v>105.6</v>
      </c>
      <c r="BW503" s="145">
        <v>108.5</v>
      </c>
      <c r="BX503" s="145">
        <v>106.6</v>
      </c>
      <c r="BY503" s="145">
        <v>109.4</v>
      </c>
      <c r="BZ503" s="143">
        <v>109.1</v>
      </c>
      <c r="CA503" s="143">
        <v>111.3</v>
      </c>
      <c r="CB503" s="143">
        <v>110.4</v>
      </c>
      <c r="CC503" s="143">
        <v>112.9</v>
      </c>
      <c r="CD503" s="143">
        <v>114.1</v>
      </c>
      <c r="CE503" s="143">
        <v>114.3</v>
      </c>
      <c r="CF503" s="143">
        <v>112.2</v>
      </c>
      <c r="CG503" s="143">
        <v>111.2</v>
      </c>
      <c r="CH503" s="143">
        <v>110.6</v>
      </c>
      <c r="CI503" s="143">
        <v>110.3</v>
      </c>
      <c r="CJ503" s="146">
        <v>111.4</v>
      </c>
      <c r="CK503" s="146">
        <v>110.6</v>
      </c>
      <c r="CL503" s="146">
        <v>110.4</v>
      </c>
      <c r="CM503" s="147">
        <v>109.6</v>
      </c>
      <c r="CN503" s="147">
        <v>109.1</v>
      </c>
      <c r="CO503" s="147">
        <v>108.4</v>
      </c>
      <c r="CP503" s="148">
        <v>109.8</v>
      </c>
      <c r="CQ503" s="149">
        <v>108.6</v>
      </c>
      <c r="CR503" s="149">
        <v>107.7</v>
      </c>
      <c r="CS503" s="149">
        <v>107.2</v>
      </c>
      <c r="CT503" s="149">
        <v>107.8</v>
      </c>
      <c r="CU503" s="150">
        <v>107.7</v>
      </c>
      <c r="CV503" s="150">
        <v>108.3</v>
      </c>
      <c r="CW503" s="150">
        <v>107.9</v>
      </c>
      <c r="CX503" s="150">
        <v>110.2</v>
      </c>
      <c r="CY503" s="150">
        <v>111.1</v>
      </c>
      <c r="CZ503" s="150">
        <v>110.1</v>
      </c>
      <c r="DA503" s="150">
        <v>110.8</v>
      </c>
      <c r="DB503" s="151">
        <v>111.5</v>
      </c>
      <c r="DC503" s="151">
        <v>111.4</v>
      </c>
      <c r="DD503" s="151">
        <v>112.7</v>
      </c>
      <c r="DE503" s="151">
        <v>118.6</v>
      </c>
      <c r="DF503" s="151">
        <v>118.5</v>
      </c>
      <c r="DG503" s="151">
        <v>125.5</v>
      </c>
      <c r="DH503" s="151">
        <v>128.9</v>
      </c>
      <c r="DI503" s="151">
        <v>126.8</v>
      </c>
      <c r="DJ503" s="151">
        <v>123.7</v>
      </c>
      <c r="DK503" s="151">
        <v>124.2</v>
      </c>
      <c r="DL503" s="151">
        <v>125.9</v>
      </c>
      <c r="DM503" s="152">
        <v>127.7</v>
      </c>
      <c r="DN503" s="152">
        <v>132.19999999999999</v>
      </c>
      <c r="DO503" s="152">
        <v>134</v>
      </c>
      <c r="DP503" s="152">
        <v>132.69999999999999</v>
      </c>
      <c r="DQ503" s="152">
        <v>135.19999999999999</v>
      </c>
      <c r="DR503" s="152">
        <v>133.9</v>
      </c>
      <c r="DS503" s="152">
        <v>138.1</v>
      </c>
      <c r="DT503" s="152">
        <v>142</v>
      </c>
      <c r="DU503" s="152">
        <v>140.1</v>
      </c>
      <c r="DV503" s="152">
        <v>139.9</v>
      </c>
      <c r="DW503" s="152">
        <v>137.9</v>
      </c>
      <c r="DX503" s="152">
        <v>133.6</v>
      </c>
      <c r="DY503" s="152">
        <v>133.30000000000001</v>
      </c>
      <c r="DZ503" s="152">
        <v>134.6</v>
      </c>
      <c r="EA503" s="152">
        <v>130.69999999999999</v>
      </c>
      <c r="EB503" s="152">
        <v>128.9</v>
      </c>
      <c r="EC503" s="152">
        <v>133.30000000000001</v>
      </c>
      <c r="ED503" s="152">
        <v>129.5</v>
      </c>
      <c r="EE503" s="152">
        <v>133</v>
      </c>
      <c r="EF503" s="152">
        <v>130.9</v>
      </c>
      <c r="EG503" s="152">
        <v>126</v>
      </c>
      <c r="EH503" s="152">
        <v>124.7</v>
      </c>
      <c r="EI503" s="152">
        <v>124.4</v>
      </c>
      <c r="EJ503" s="152">
        <v>124.9</v>
      </c>
      <c r="EK503" s="152">
        <v>124.8</v>
      </c>
      <c r="EL503" s="152">
        <v>123.3</v>
      </c>
      <c r="EM503" s="152">
        <v>123.1</v>
      </c>
      <c r="EN503" s="152">
        <v>124.3</v>
      </c>
      <c r="EO503" s="152">
        <v>125.8</v>
      </c>
      <c r="EP503" s="152">
        <v>125.2</v>
      </c>
      <c r="EQ503" s="152">
        <v>124.1</v>
      </c>
      <c r="ER503" s="152">
        <v>124.7</v>
      </c>
      <c r="ES503" s="152">
        <v>123.7</v>
      </c>
      <c r="ET503" s="152">
        <v>124.6</v>
      </c>
      <c r="EU503" s="152">
        <v>121.7</v>
      </c>
      <c r="EV503" s="152">
        <v>123.9</v>
      </c>
      <c r="EW503" s="152">
        <v>124.6</v>
      </c>
    </row>
    <row r="504" spans="1:153">
      <c r="A504" s="141" t="s">
        <v>8042</v>
      </c>
      <c r="B504" s="141" t="s">
        <v>8043</v>
      </c>
      <c r="C504" s="142">
        <v>4.3060000000000001E-2</v>
      </c>
      <c r="D504" s="143">
        <v>103.5</v>
      </c>
      <c r="E504" s="143">
        <v>103.8</v>
      </c>
      <c r="F504" s="143">
        <v>103.9</v>
      </c>
      <c r="G504" s="143">
        <v>103.3</v>
      </c>
      <c r="H504" s="143">
        <v>104.9</v>
      </c>
      <c r="I504" s="143">
        <v>106.9</v>
      </c>
      <c r="J504" s="143">
        <v>105</v>
      </c>
      <c r="K504" s="143">
        <v>105.5</v>
      </c>
      <c r="L504" s="143">
        <v>106.8</v>
      </c>
      <c r="M504" s="143">
        <v>106.6</v>
      </c>
      <c r="N504" s="143">
        <v>103.8</v>
      </c>
      <c r="O504" s="143">
        <v>106.6</v>
      </c>
      <c r="P504" s="143">
        <v>110.2</v>
      </c>
      <c r="Q504" s="143">
        <v>107.9</v>
      </c>
      <c r="R504" s="143">
        <v>109.8</v>
      </c>
      <c r="S504" s="143">
        <v>112.9</v>
      </c>
      <c r="T504" s="143">
        <v>114.2</v>
      </c>
      <c r="U504" s="143">
        <v>115.3</v>
      </c>
      <c r="V504" s="143">
        <v>117.4</v>
      </c>
      <c r="W504" s="143">
        <v>115.7</v>
      </c>
      <c r="X504" s="143">
        <v>115.4</v>
      </c>
      <c r="Y504" s="143">
        <v>117.8</v>
      </c>
      <c r="Z504" s="143">
        <v>118.9</v>
      </c>
      <c r="AA504" s="143">
        <v>119.1</v>
      </c>
      <c r="AB504" s="143">
        <v>123</v>
      </c>
      <c r="AC504" s="143">
        <v>124.2</v>
      </c>
      <c r="AD504" s="143">
        <v>123.1</v>
      </c>
      <c r="AE504" s="143">
        <v>125</v>
      </c>
      <c r="AF504" s="143">
        <v>125.6</v>
      </c>
      <c r="AG504" s="143">
        <v>125.8</v>
      </c>
      <c r="AH504" s="143">
        <v>124.9</v>
      </c>
      <c r="AI504" s="143">
        <v>126</v>
      </c>
      <c r="AJ504" s="143">
        <v>124.8</v>
      </c>
      <c r="AK504" s="143">
        <v>122.5</v>
      </c>
      <c r="AL504" s="143">
        <v>120</v>
      </c>
      <c r="AM504" s="143">
        <v>120.2</v>
      </c>
      <c r="AN504" s="143">
        <v>121.2</v>
      </c>
      <c r="AO504" s="143">
        <v>122.9</v>
      </c>
      <c r="AP504" s="143">
        <v>124.8</v>
      </c>
      <c r="AQ504" s="143">
        <v>124</v>
      </c>
      <c r="AR504" s="143">
        <v>121.3</v>
      </c>
      <c r="AS504" s="143">
        <v>118.4</v>
      </c>
      <c r="AT504" s="143">
        <v>118.5</v>
      </c>
      <c r="AU504" s="143">
        <v>114.5</v>
      </c>
      <c r="AV504" s="143">
        <v>113.4</v>
      </c>
      <c r="AW504" s="143">
        <v>115.4</v>
      </c>
      <c r="AX504" s="143">
        <v>114.1</v>
      </c>
      <c r="AY504" s="143">
        <v>113.9</v>
      </c>
      <c r="AZ504" s="143">
        <v>115.5</v>
      </c>
      <c r="BA504" s="143">
        <v>117.1</v>
      </c>
      <c r="BB504" s="143">
        <v>113</v>
      </c>
      <c r="BC504" s="143">
        <v>114.6</v>
      </c>
      <c r="BD504" s="143">
        <v>115.7</v>
      </c>
      <c r="BE504" s="143">
        <v>115.4</v>
      </c>
      <c r="BF504" s="143">
        <v>116</v>
      </c>
      <c r="BG504" s="143">
        <v>115.5</v>
      </c>
      <c r="BH504" s="143">
        <v>117</v>
      </c>
      <c r="BI504" s="143">
        <v>116</v>
      </c>
      <c r="BJ504" s="143">
        <v>120.6</v>
      </c>
      <c r="BK504" s="144">
        <v>118.2</v>
      </c>
      <c r="BL504" s="143">
        <v>121.9</v>
      </c>
      <c r="BM504" s="143">
        <v>122</v>
      </c>
      <c r="BN504" s="143">
        <v>122</v>
      </c>
      <c r="BO504" s="143">
        <v>124.1</v>
      </c>
      <c r="BP504" s="143">
        <v>124.5</v>
      </c>
      <c r="BQ504" s="143">
        <v>124.8</v>
      </c>
      <c r="BR504" s="145">
        <v>124.9</v>
      </c>
      <c r="BS504" s="145">
        <v>124.4</v>
      </c>
      <c r="BT504" s="145">
        <v>127.9</v>
      </c>
      <c r="BU504" s="145">
        <v>129.1</v>
      </c>
      <c r="BV504" s="145">
        <v>129.30000000000001</v>
      </c>
      <c r="BW504" s="145">
        <v>128.4</v>
      </c>
      <c r="BX504" s="145">
        <v>130.1</v>
      </c>
      <c r="BY504" s="145">
        <v>128.80000000000001</v>
      </c>
      <c r="BZ504" s="143">
        <v>130.80000000000001</v>
      </c>
      <c r="CA504" s="143">
        <v>134.5</v>
      </c>
      <c r="CB504" s="143">
        <v>131.69999999999999</v>
      </c>
      <c r="CC504" s="143">
        <v>132</v>
      </c>
      <c r="CD504" s="143">
        <v>131.5</v>
      </c>
      <c r="CE504" s="143">
        <v>130.80000000000001</v>
      </c>
      <c r="CF504" s="143">
        <v>129.19999999999999</v>
      </c>
      <c r="CG504" s="143">
        <v>127.5</v>
      </c>
      <c r="CH504" s="143">
        <v>127.4</v>
      </c>
      <c r="CI504" s="143">
        <v>130.9</v>
      </c>
      <c r="CJ504" s="146">
        <v>128.1</v>
      </c>
      <c r="CK504" s="146">
        <v>128</v>
      </c>
      <c r="CL504" s="146">
        <v>127</v>
      </c>
      <c r="CM504" s="147">
        <v>125.5</v>
      </c>
      <c r="CN504" s="147">
        <v>124.3</v>
      </c>
      <c r="CO504" s="147">
        <v>126.4</v>
      </c>
      <c r="CP504" s="148">
        <v>124.4</v>
      </c>
      <c r="CQ504" s="149">
        <v>127.1</v>
      </c>
      <c r="CR504" s="149">
        <v>124.2</v>
      </c>
      <c r="CS504" s="149">
        <v>126.7</v>
      </c>
      <c r="CT504" s="149">
        <v>123.4</v>
      </c>
      <c r="CU504" s="150">
        <v>125.9</v>
      </c>
      <c r="CV504" s="150">
        <v>123.1</v>
      </c>
      <c r="CW504" s="150">
        <v>124.8</v>
      </c>
      <c r="CX504" s="150">
        <v>123.6</v>
      </c>
      <c r="CY504" s="150">
        <v>127.7</v>
      </c>
      <c r="CZ504" s="150">
        <v>122.5</v>
      </c>
      <c r="DA504" s="150">
        <v>121.4</v>
      </c>
      <c r="DB504" s="151">
        <v>122.2</v>
      </c>
      <c r="DC504" s="151">
        <v>124.8</v>
      </c>
      <c r="DD504" s="151">
        <v>125.2</v>
      </c>
      <c r="DE504" s="151">
        <v>127.5</v>
      </c>
      <c r="DF504" s="151">
        <v>129.1</v>
      </c>
      <c r="DG504" s="151">
        <v>133.1</v>
      </c>
      <c r="DH504" s="151">
        <v>137.6</v>
      </c>
      <c r="DI504" s="151">
        <v>137.69999999999999</v>
      </c>
      <c r="DJ504" s="151">
        <v>139.19999999999999</v>
      </c>
      <c r="DK504" s="151">
        <v>140</v>
      </c>
      <c r="DL504" s="151">
        <v>139.5</v>
      </c>
      <c r="DM504" s="152">
        <v>141.4</v>
      </c>
      <c r="DN504" s="152">
        <v>143.80000000000001</v>
      </c>
      <c r="DO504" s="152">
        <v>146.6</v>
      </c>
      <c r="DP504" s="152">
        <v>147.19999999999999</v>
      </c>
      <c r="DQ504" s="152">
        <v>149.19999999999999</v>
      </c>
      <c r="DR504" s="152">
        <v>149.5</v>
      </c>
      <c r="DS504" s="152">
        <v>153.9</v>
      </c>
      <c r="DT504" s="152">
        <v>154.19999999999999</v>
      </c>
      <c r="DU504" s="152">
        <v>153.19999999999999</v>
      </c>
      <c r="DV504" s="152">
        <v>154</v>
      </c>
      <c r="DW504" s="152">
        <v>153.6</v>
      </c>
      <c r="DX504" s="152">
        <v>147.9</v>
      </c>
      <c r="DY504" s="152">
        <v>143.80000000000001</v>
      </c>
      <c r="DZ504" s="152">
        <v>143</v>
      </c>
      <c r="EA504" s="152">
        <v>143.6</v>
      </c>
      <c r="EB504" s="152">
        <v>140.9</v>
      </c>
      <c r="EC504" s="152">
        <v>139.5</v>
      </c>
      <c r="ED504" s="152">
        <v>142.9</v>
      </c>
      <c r="EE504" s="152">
        <v>143.6</v>
      </c>
      <c r="EF504" s="152">
        <v>145.4</v>
      </c>
      <c r="EG504" s="152">
        <v>145.4</v>
      </c>
      <c r="EH504" s="152">
        <v>145.69999999999999</v>
      </c>
      <c r="EI504" s="152">
        <v>144.4</v>
      </c>
      <c r="EJ504" s="152">
        <v>145.1</v>
      </c>
      <c r="EK504" s="152">
        <v>144.69999999999999</v>
      </c>
      <c r="EL504" s="152">
        <v>144</v>
      </c>
      <c r="EM504" s="152">
        <v>143.30000000000001</v>
      </c>
      <c r="EN504" s="152">
        <v>143</v>
      </c>
      <c r="EO504" s="152">
        <v>143.5</v>
      </c>
      <c r="EP504" s="152">
        <v>143.5</v>
      </c>
      <c r="EQ504" s="152">
        <v>144.19999999999999</v>
      </c>
      <c r="ER504" s="152">
        <v>144.9</v>
      </c>
      <c r="ES504" s="152">
        <v>143.9</v>
      </c>
      <c r="ET504" s="152">
        <v>146.1</v>
      </c>
      <c r="EU504" s="152">
        <v>145.9</v>
      </c>
      <c r="EV504" s="152">
        <v>146.6</v>
      </c>
      <c r="EW504" s="152">
        <v>146.30000000000001</v>
      </c>
    </row>
    <row r="505" spans="1:153">
      <c r="A505" s="141" t="s">
        <v>8044</v>
      </c>
      <c r="B505" s="141" t="s">
        <v>8045</v>
      </c>
      <c r="C505" s="142">
        <v>4.6800000000000001E-2</v>
      </c>
      <c r="D505" s="143">
        <v>105.1</v>
      </c>
      <c r="E505" s="143">
        <v>107.4</v>
      </c>
      <c r="F505" s="143">
        <v>102.9</v>
      </c>
      <c r="G505" s="143">
        <v>104.5</v>
      </c>
      <c r="H505" s="143">
        <v>106.9</v>
      </c>
      <c r="I505" s="143">
        <v>106.3</v>
      </c>
      <c r="J505" s="143">
        <v>109</v>
      </c>
      <c r="K505" s="143">
        <v>107.9</v>
      </c>
      <c r="L505" s="143">
        <v>110.4</v>
      </c>
      <c r="M505" s="143">
        <v>110.2</v>
      </c>
      <c r="N505" s="143">
        <v>112.7</v>
      </c>
      <c r="O505" s="143">
        <v>115.1</v>
      </c>
      <c r="P505" s="143">
        <v>113.3</v>
      </c>
      <c r="Q505" s="143">
        <v>118.5</v>
      </c>
      <c r="R505" s="143">
        <v>115.4</v>
      </c>
      <c r="S505" s="143">
        <v>124.6</v>
      </c>
      <c r="T505" s="143">
        <v>118.2</v>
      </c>
      <c r="U505" s="143">
        <v>122.5</v>
      </c>
      <c r="V505" s="143">
        <v>126.5</v>
      </c>
      <c r="W505" s="143">
        <v>125.8</v>
      </c>
      <c r="X505" s="143">
        <v>125.9</v>
      </c>
      <c r="Y505" s="143">
        <v>126.8</v>
      </c>
      <c r="Z505" s="143">
        <v>127.2</v>
      </c>
      <c r="AA505" s="143">
        <v>131.5</v>
      </c>
      <c r="AB505" s="143">
        <v>127.4</v>
      </c>
      <c r="AC505" s="143">
        <v>127.2</v>
      </c>
      <c r="AD505" s="143">
        <v>125.7</v>
      </c>
      <c r="AE505" s="143">
        <v>130.9</v>
      </c>
      <c r="AF505" s="143">
        <v>130.6</v>
      </c>
      <c r="AG505" s="143">
        <v>131.6</v>
      </c>
      <c r="AH505" s="143">
        <v>130.30000000000001</v>
      </c>
      <c r="AI505" s="143">
        <v>128</v>
      </c>
      <c r="AJ505" s="143">
        <v>125.6</v>
      </c>
      <c r="AK505" s="143">
        <v>123.4</v>
      </c>
      <c r="AL505" s="143">
        <v>125.4</v>
      </c>
      <c r="AM505" s="143">
        <v>124.1</v>
      </c>
      <c r="AN505" s="143">
        <v>128.30000000000001</v>
      </c>
      <c r="AO505" s="143">
        <v>128.69999999999999</v>
      </c>
      <c r="AP505" s="143">
        <v>131.1</v>
      </c>
      <c r="AQ505" s="143">
        <v>122.5</v>
      </c>
      <c r="AR505" s="143">
        <v>127.1</v>
      </c>
      <c r="AS505" s="143">
        <v>130</v>
      </c>
      <c r="AT505" s="143">
        <v>129.69999999999999</v>
      </c>
      <c r="AU505" s="143">
        <v>129.30000000000001</v>
      </c>
      <c r="AV505" s="143">
        <v>129.5</v>
      </c>
      <c r="AW505" s="143">
        <v>132.6</v>
      </c>
      <c r="AX505" s="143">
        <v>132.5</v>
      </c>
      <c r="AY505" s="143">
        <v>132</v>
      </c>
      <c r="AZ505" s="143">
        <v>135.5</v>
      </c>
      <c r="BA505" s="143">
        <v>135.80000000000001</v>
      </c>
      <c r="BB505" s="143">
        <v>135.69999999999999</v>
      </c>
      <c r="BC505" s="143">
        <v>132.9</v>
      </c>
      <c r="BD505" s="143">
        <v>135.9</v>
      </c>
      <c r="BE505" s="143">
        <v>135</v>
      </c>
      <c r="BF505" s="143">
        <v>136.1</v>
      </c>
      <c r="BG505" s="143">
        <v>137.4</v>
      </c>
      <c r="BH505" s="143">
        <v>131.19999999999999</v>
      </c>
      <c r="BI505" s="143">
        <v>132.1</v>
      </c>
      <c r="BJ505" s="143">
        <v>132.19999999999999</v>
      </c>
      <c r="BK505" s="144">
        <v>135.30000000000001</v>
      </c>
      <c r="BL505" s="143">
        <v>134.4</v>
      </c>
      <c r="BM505" s="143">
        <v>134.80000000000001</v>
      </c>
      <c r="BN505" s="143">
        <v>134</v>
      </c>
      <c r="BO505" s="143">
        <v>138.19999999999999</v>
      </c>
      <c r="BP505" s="143">
        <v>138.4</v>
      </c>
      <c r="BQ505" s="143">
        <v>129.9</v>
      </c>
      <c r="BR505" s="145">
        <v>131</v>
      </c>
      <c r="BS505" s="145">
        <v>130.69999999999999</v>
      </c>
      <c r="BT505" s="145">
        <v>130.80000000000001</v>
      </c>
      <c r="BU505" s="145">
        <v>134</v>
      </c>
      <c r="BV505" s="145">
        <v>134.4</v>
      </c>
      <c r="BW505" s="145">
        <v>133.4</v>
      </c>
      <c r="BX505" s="145">
        <v>131</v>
      </c>
      <c r="BY505" s="145">
        <v>136.69999999999999</v>
      </c>
      <c r="BZ505" s="143">
        <v>139.9</v>
      </c>
      <c r="CA505" s="143">
        <v>139.80000000000001</v>
      </c>
      <c r="CB505" s="143">
        <v>141</v>
      </c>
      <c r="CC505" s="143">
        <v>138.5</v>
      </c>
      <c r="CD505" s="143">
        <v>137.4</v>
      </c>
      <c r="CE505" s="143">
        <v>134.9</v>
      </c>
      <c r="CF505" s="143">
        <v>134.4</v>
      </c>
      <c r="CG505" s="143">
        <v>135</v>
      </c>
      <c r="CH505" s="143">
        <v>137.80000000000001</v>
      </c>
      <c r="CI505" s="143">
        <v>137.80000000000001</v>
      </c>
      <c r="CJ505" s="146">
        <v>133</v>
      </c>
      <c r="CK505" s="146">
        <v>136.69999999999999</v>
      </c>
      <c r="CL505" s="146">
        <v>142.19999999999999</v>
      </c>
      <c r="CM505" s="147">
        <v>148.5</v>
      </c>
      <c r="CN505" s="147">
        <v>141.80000000000001</v>
      </c>
      <c r="CO505" s="147">
        <v>139.9</v>
      </c>
      <c r="CP505" s="148">
        <v>138.80000000000001</v>
      </c>
      <c r="CQ505" s="149">
        <v>133</v>
      </c>
      <c r="CR505" s="149">
        <v>133.9</v>
      </c>
      <c r="CS505" s="149">
        <v>140.30000000000001</v>
      </c>
      <c r="CT505" s="149">
        <v>145.4</v>
      </c>
      <c r="CU505" s="150">
        <v>145.6</v>
      </c>
      <c r="CV505" s="150">
        <v>144.19999999999999</v>
      </c>
      <c r="CW505" s="150">
        <v>137.69999999999999</v>
      </c>
      <c r="CX505" s="150">
        <v>125.8</v>
      </c>
      <c r="CY505" s="150">
        <v>125.6</v>
      </c>
      <c r="CZ505" s="150">
        <v>127.4</v>
      </c>
      <c r="DA505" s="150">
        <v>138.69999999999999</v>
      </c>
      <c r="DB505" s="151">
        <v>143.19999999999999</v>
      </c>
      <c r="DC505" s="151">
        <v>137.4</v>
      </c>
      <c r="DD505" s="151">
        <v>140.6</v>
      </c>
      <c r="DE505" s="151">
        <v>148.9</v>
      </c>
      <c r="DF505" s="151">
        <v>149.9</v>
      </c>
      <c r="DG505" s="151">
        <v>157.1</v>
      </c>
      <c r="DH505" s="151">
        <v>161.4</v>
      </c>
      <c r="DI505" s="151">
        <v>159.30000000000001</v>
      </c>
      <c r="DJ505" s="151">
        <v>157.5</v>
      </c>
      <c r="DK505" s="151">
        <v>162</v>
      </c>
      <c r="DL505" s="151">
        <v>164</v>
      </c>
      <c r="DM505" s="152">
        <v>165.6</v>
      </c>
      <c r="DN505" s="152">
        <v>168.9</v>
      </c>
      <c r="DO505" s="152">
        <v>172.6</v>
      </c>
      <c r="DP505" s="152">
        <v>173.7</v>
      </c>
      <c r="DQ505" s="152">
        <v>176.1</v>
      </c>
      <c r="DR505" s="152">
        <v>170.4</v>
      </c>
      <c r="DS505" s="152">
        <v>176.4</v>
      </c>
      <c r="DT505" s="152">
        <v>178.2</v>
      </c>
      <c r="DU505" s="152">
        <v>177.2</v>
      </c>
      <c r="DV505" s="152">
        <v>176</v>
      </c>
      <c r="DW505" s="152">
        <v>175.8</v>
      </c>
      <c r="DX505" s="152">
        <v>172.5</v>
      </c>
      <c r="DY505" s="152">
        <v>171.3</v>
      </c>
      <c r="DZ505" s="152">
        <v>172.5</v>
      </c>
      <c r="EA505" s="152">
        <v>173.7</v>
      </c>
      <c r="EB505" s="152">
        <v>173.7</v>
      </c>
      <c r="EC505" s="152">
        <v>174</v>
      </c>
      <c r="ED505" s="152">
        <v>174.8</v>
      </c>
      <c r="EE505" s="152">
        <v>171.6</v>
      </c>
      <c r="EF505" s="152">
        <v>170.8</v>
      </c>
      <c r="EG505" s="152">
        <v>170.5</v>
      </c>
      <c r="EH505" s="152">
        <v>172.1</v>
      </c>
      <c r="EI505" s="152">
        <v>169.1</v>
      </c>
      <c r="EJ505" s="152">
        <v>169.3</v>
      </c>
      <c r="EK505" s="152">
        <v>168.8</v>
      </c>
      <c r="EL505" s="152">
        <v>170.8</v>
      </c>
      <c r="EM505" s="152">
        <v>168.3</v>
      </c>
      <c r="EN505" s="152">
        <v>168.2</v>
      </c>
      <c r="EO505" s="152">
        <v>171</v>
      </c>
      <c r="EP505" s="152">
        <v>171.2</v>
      </c>
      <c r="EQ505" s="152">
        <v>173</v>
      </c>
      <c r="ER505" s="152">
        <v>170.8</v>
      </c>
      <c r="ES505" s="152">
        <v>171.1</v>
      </c>
      <c r="ET505" s="152">
        <v>170.9</v>
      </c>
      <c r="EU505" s="152">
        <v>168.4</v>
      </c>
      <c r="EV505" s="152">
        <v>171</v>
      </c>
      <c r="EW505" s="152">
        <v>173.1</v>
      </c>
    </row>
    <row r="506" spans="1:153">
      <c r="A506" s="141" t="s">
        <v>8046</v>
      </c>
      <c r="B506" s="141" t="s">
        <v>8047</v>
      </c>
      <c r="C506" s="142">
        <v>1.975E-2</v>
      </c>
      <c r="D506" s="143">
        <v>105.2</v>
      </c>
      <c r="E506" s="143">
        <v>106.2</v>
      </c>
      <c r="F506" s="143">
        <v>107.5</v>
      </c>
      <c r="G506" s="143">
        <v>106.1</v>
      </c>
      <c r="H506" s="143">
        <v>107.5</v>
      </c>
      <c r="I506" s="143">
        <v>107.7</v>
      </c>
      <c r="J506" s="143">
        <v>107.5</v>
      </c>
      <c r="K506" s="143">
        <v>108.4</v>
      </c>
      <c r="L506" s="143">
        <v>108.5</v>
      </c>
      <c r="M506" s="143">
        <v>110.3</v>
      </c>
      <c r="N506" s="143">
        <v>111.3</v>
      </c>
      <c r="O506" s="143">
        <v>112.1</v>
      </c>
      <c r="P506" s="143">
        <v>113.1</v>
      </c>
      <c r="Q506" s="143">
        <v>111.6</v>
      </c>
      <c r="R506" s="143">
        <v>114.1</v>
      </c>
      <c r="S506" s="143">
        <v>116.8</v>
      </c>
      <c r="T506" s="143">
        <v>119</v>
      </c>
      <c r="U506" s="143">
        <v>123</v>
      </c>
      <c r="V506" s="143">
        <v>123.1</v>
      </c>
      <c r="W506" s="143">
        <v>121.9</v>
      </c>
      <c r="X506" s="143">
        <v>123.4</v>
      </c>
      <c r="Y506" s="143">
        <v>125</v>
      </c>
      <c r="Z506" s="143">
        <v>126.8</v>
      </c>
      <c r="AA506" s="143">
        <v>127.9</v>
      </c>
      <c r="AB506" s="143">
        <v>127.5</v>
      </c>
      <c r="AC506" s="143">
        <v>129</v>
      </c>
      <c r="AD506" s="143">
        <v>126.1</v>
      </c>
      <c r="AE506" s="143">
        <v>126.2</v>
      </c>
      <c r="AF506" s="143">
        <v>129</v>
      </c>
      <c r="AG506" s="143">
        <v>131.30000000000001</v>
      </c>
      <c r="AH506" s="143">
        <v>131.9</v>
      </c>
      <c r="AI506" s="143">
        <v>131.4</v>
      </c>
      <c r="AJ506" s="143">
        <v>127</v>
      </c>
      <c r="AK506" s="143">
        <v>118.6</v>
      </c>
      <c r="AL506" s="143">
        <v>115.3</v>
      </c>
      <c r="AM506" s="143">
        <v>118.3</v>
      </c>
      <c r="AN506" s="143">
        <v>122.7</v>
      </c>
      <c r="AO506" s="143">
        <v>124.4</v>
      </c>
      <c r="AP506" s="143">
        <v>125.1</v>
      </c>
      <c r="AQ506" s="143">
        <v>123.3</v>
      </c>
      <c r="AR506" s="143">
        <v>119.5</v>
      </c>
      <c r="AS506" s="143">
        <v>116.7</v>
      </c>
      <c r="AT506" s="143">
        <v>116.1</v>
      </c>
      <c r="AU506" s="143">
        <v>115.6</v>
      </c>
      <c r="AV506" s="143">
        <v>112.4</v>
      </c>
      <c r="AW506" s="143">
        <v>113.1</v>
      </c>
      <c r="AX506" s="143">
        <v>112.1</v>
      </c>
      <c r="AY506" s="143">
        <v>114.8</v>
      </c>
      <c r="AZ506" s="143">
        <v>117.8</v>
      </c>
      <c r="BA506" s="143">
        <v>114.9</v>
      </c>
      <c r="BB506" s="143">
        <v>113.8</v>
      </c>
      <c r="BC506" s="143">
        <v>115.8</v>
      </c>
      <c r="BD506" s="143">
        <v>115.7</v>
      </c>
      <c r="BE506" s="143">
        <v>113.8</v>
      </c>
      <c r="BF506" s="143">
        <v>114.3</v>
      </c>
      <c r="BG506" s="143">
        <v>116.7</v>
      </c>
      <c r="BH506" s="143">
        <v>116.1</v>
      </c>
      <c r="BI506" s="143">
        <v>117.5</v>
      </c>
      <c r="BJ506" s="143">
        <v>119.7</v>
      </c>
      <c r="BK506" s="144">
        <v>122.8</v>
      </c>
      <c r="BL506" s="143">
        <v>120.3</v>
      </c>
      <c r="BM506" s="143">
        <v>119.1</v>
      </c>
      <c r="BN506" s="143">
        <v>120.5</v>
      </c>
      <c r="BO506" s="143">
        <v>120</v>
      </c>
      <c r="BP506" s="143">
        <v>120</v>
      </c>
      <c r="BQ506" s="143">
        <v>119.1</v>
      </c>
      <c r="BR506" s="145">
        <v>120.2</v>
      </c>
      <c r="BS506" s="145">
        <v>121.5</v>
      </c>
      <c r="BT506" s="145">
        <v>121.6</v>
      </c>
      <c r="BU506" s="145">
        <v>122.6</v>
      </c>
      <c r="BV506" s="145">
        <v>126.2</v>
      </c>
      <c r="BW506" s="145">
        <v>125.6</v>
      </c>
      <c r="BX506" s="145">
        <v>126.7</v>
      </c>
      <c r="BY506" s="145">
        <v>127.1</v>
      </c>
      <c r="BZ506" s="143">
        <v>127.9</v>
      </c>
      <c r="CA506" s="143">
        <v>128.5</v>
      </c>
      <c r="CB506" s="143">
        <v>127.4</v>
      </c>
      <c r="CC506" s="143">
        <v>128.1</v>
      </c>
      <c r="CD506" s="143">
        <v>127.1</v>
      </c>
      <c r="CE506" s="143">
        <v>126.5</v>
      </c>
      <c r="CF506" s="143">
        <v>123.3</v>
      </c>
      <c r="CG506" s="143">
        <v>121.4</v>
      </c>
      <c r="CH506" s="143">
        <v>121.6</v>
      </c>
      <c r="CI506" s="143">
        <v>120.8</v>
      </c>
      <c r="CJ506" s="146">
        <v>122.8</v>
      </c>
      <c r="CK506" s="146">
        <v>121.8</v>
      </c>
      <c r="CL506" s="146">
        <v>120.3</v>
      </c>
      <c r="CM506" s="147">
        <v>118</v>
      </c>
      <c r="CN506" s="147">
        <v>117.2</v>
      </c>
      <c r="CO506" s="147">
        <v>117.4</v>
      </c>
      <c r="CP506" s="148">
        <v>119.7</v>
      </c>
      <c r="CQ506" s="149">
        <v>118.5</v>
      </c>
      <c r="CR506" s="149">
        <v>113.8</v>
      </c>
      <c r="CS506" s="149">
        <v>113.2</v>
      </c>
      <c r="CT506" s="149">
        <v>114.8</v>
      </c>
      <c r="CU506" s="150">
        <v>115.5</v>
      </c>
      <c r="CV506" s="150">
        <v>115.3</v>
      </c>
      <c r="CW506" s="150">
        <v>113.2</v>
      </c>
      <c r="CX506" s="150">
        <v>114.6</v>
      </c>
      <c r="CY506" s="150">
        <v>116.1</v>
      </c>
      <c r="CZ506" s="150">
        <v>117</v>
      </c>
      <c r="DA506" s="150">
        <v>117.3</v>
      </c>
      <c r="DB506" s="151">
        <v>117.8</v>
      </c>
      <c r="DC506" s="151">
        <v>120.8</v>
      </c>
      <c r="DD506" s="151">
        <v>125.1</v>
      </c>
      <c r="DE506" s="151">
        <v>130.30000000000001</v>
      </c>
      <c r="DF506" s="151">
        <v>133.4</v>
      </c>
      <c r="DG506" s="151">
        <v>138.6</v>
      </c>
      <c r="DH506" s="151">
        <v>142.4</v>
      </c>
      <c r="DI506" s="151">
        <v>143.6</v>
      </c>
      <c r="DJ506" s="151">
        <v>137.69999999999999</v>
      </c>
      <c r="DK506" s="151">
        <v>137.5</v>
      </c>
      <c r="DL506" s="151">
        <v>139.30000000000001</v>
      </c>
      <c r="DM506" s="152">
        <v>141.9</v>
      </c>
      <c r="DN506" s="152">
        <v>148.69999999999999</v>
      </c>
      <c r="DO506" s="152">
        <v>148.30000000000001</v>
      </c>
      <c r="DP506" s="152">
        <v>148.69999999999999</v>
      </c>
      <c r="DQ506" s="152">
        <v>149.30000000000001</v>
      </c>
      <c r="DR506" s="152">
        <v>149</v>
      </c>
      <c r="DS506" s="152">
        <v>153.4</v>
      </c>
      <c r="DT506" s="152">
        <v>155.1</v>
      </c>
      <c r="DU506" s="152">
        <v>155.19999999999999</v>
      </c>
      <c r="DV506" s="152">
        <v>156.5</v>
      </c>
      <c r="DW506" s="152">
        <v>153.1</v>
      </c>
      <c r="DX506" s="152">
        <v>146.19999999999999</v>
      </c>
      <c r="DY506" s="152">
        <v>144.19999999999999</v>
      </c>
      <c r="DZ506" s="152">
        <v>143.1</v>
      </c>
      <c r="EA506" s="152">
        <v>141.6</v>
      </c>
      <c r="EB506" s="152">
        <v>139.30000000000001</v>
      </c>
      <c r="EC506" s="152">
        <v>141.69999999999999</v>
      </c>
      <c r="ED506" s="152">
        <v>142.80000000000001</v>
      </c>
      <c r="EE506" s="152">
        <v>141.6</v>
      </c>
      <c r="EF506" s="152">
        <v>139.80000000000001</v>
      </c>
      <c r="EG506" s="152">
        <v>138.80000000000001</v>
      </c>
      <c r="EH506" s="152">
        <v>136.19999999999999</v>
      </c>
      <c r="EI506" s="152">
        <v>135.69999999999999</v>
      </c>
      <c r="EJ506" s="152">
        <v>135.1</v>
      </c>
      <c r="EK506" s="152">
        <v>135.4</v>
      </c>
      <c r="EL506" s="152">
        <v>133.80000000000001</v>
      </c>
      <c r="EM506" s="152">
        <v>132.30000000000001</v>
      </c>
      <c r="EN506" s="152">
        <v>132.1</v>
      </c>
      <c r="EO506" s="152">
        <v>134.1</v>
      </c>
      <c r="EP506" s="152">
        <v>134.1</v>
      </c>
      <c r="EQ506" s="152">
        <v>134.1</v>
      </c>
      <c r="ER506" s="152">
        <v>135.69999999999999</v>
      </c>
      <c r="ES506" s="152">
        <v>135.69999999999999</v>
      </c>
      <c r="ET506" s="152">
        <v>136.19999999999999</v>
      </c>
      <c r="EU506" s="152">
        <v>136</v>
      </c>
      <c r="EV506" s="152">
        <v>136.4</v>
      </c>
      <c r="EW506" s="152">
        <v>136.30000000000001</v>
      </c>
    </row>
    <row r="507" spans="1:153">
      <c r="A507" s="141" t="s">
        <v>8048</v>
      </c>
      <c r="B507" s="141" t="s">
        <v>8049</v>
      </c>
      <c r="C507" s="142">
        <v>6.2619999999999995E-2</v>
      </c>
      <c r="D507" s="143">
        <v>101.9</v>
      </c>
      <c r="E507" s="143">
        <v>102.1</v>
      </c>
      <c r="F507" s="143">
        <v>102.4</v>
      </c>
      <c r="G507" s="143">
        <v>103</v>
      </c>
      <c r="H507" s="143">
        <v>103</v>
      </c>
      <c r="I507" s="143">
        <v>103.1</v>
      </c>
      <c r="J507" s="143">
        <v>104</v>
      </c>
      <c r="K507" s="143">
        <v>103.9</v>
      </c>
      <c r="L507" s="143">
        <v>104.5</v>
      </c>
      <c r="M507" s="143">
        <v>103</v>
      </c>
      <c r="N507" s="143">
        <v>103.3</v>
      </c>
      <c r="O507" s="143">
        <v>104</v>
      </c>
      <c r="P507" s="143">
        <v>105.2</v>
      </c>
      <c r="Q507" s="143">
        <v>106.5</v>
      </c>
      <c r="R507" s="143">
        <v>106.3</v>
      </c>
      <c r="S507" s="143">
        <v>105.4</v>
      </c>
      <c r="T507" s="143">
        <v>103.4</v>
      </c>
      <c r="U507" s="143">
        <v>110.1</v>
      </c>
      <c r="V507" s="143">
        <v>108.9</v>
      </c>
      <c r="W507" s="143">
        <v>109.5</v>
      </c>
      <c r="X507" s="143">
        <v>109.4</v>
      </c>
      <c r="Y507" s="143">
        <v>109</v>
      </c>
      <c r="Z507" s="143">
        <v>107.9</v>
      </c>
      <c r="AA507" s="143">
        <v>108.5</v>
      </c>
      <c r="AB507" s="143">
        <v>107.7</v>
      </c>
      <c r="AC507" s="143">
        <v>107.9</v>
      </c>
      <c r="AD507" s="143">
        <v>107.4</v>
      </c>
      <c r="AE507" s="143">
        <v>108.9</v>
      </c>
      <c r="AF507" s="143">
        <v>109.5</v>
      </c>
      <c r="AG507" s="143">
        <v>106.6</v>
      </c>
      <c r="AH507" s="143">
        <v>105.7</v>
      </c>
      <c r="AI507" s="143">
        <v>104.1</v>
      </c>
      <c r="AJ507" s="143">
        <v>104.1</v>
      </c>
      <c r="AK507" s="143">
        <v>103.3</v>
      </c>
      <c r="AL507" s="143">
        <v>104.1</v>
      </c>
      <c r="AM507" s="143">
        <v>104.3</v>
      </c>
      <c r="AN507" s="143">
        <v>104.1</v>
      </c>
      <c r="AO507" s="143">
        <v>104.2</v>
      </c>
      <c r="AP507" s="143">
        <v>105</v>
      </c>
      <c r="AQ507" s="143">
        <v>103.5</v>
      </c>
      <c r="AR507" s="143">
        <v>102</v>
      </c>
      <c r="AS507" s="143">
        <v>100.8</v>
      </c>
      <c r="AT507" s="143">
        <v>101.3</v>
      </c>
      <c r="AU507" s="143">
        <v>100.9</v>
      </c>
      <c r="AV507" s="143">
        <v>101.1</v>
      </c>
      <c r="AW507" s="143">
        <v>100.7</v>
      </c>
      <c r="AX507" s="143">
        <v>100</v>
      </c>
      <c r="AY507" s="143">
        <v>101</v>
      </c>
      <c r="AZ507" s="143">
        <v>100.8</v>
      </c>
      <c r="BA507" s="143">
        <v>100.5</v>
      </c>
      <c r="BB507" s="143">
        <v>99.7</v>
      </c>
      <c r="BC507" s="143">
        <v>98.6</v>
      </c>
      <c r="BD507" s="143">
        <v>98.7</v>
      </c>
      <c r="BE507" s="143">
        <v>98.9</v>
      </c>
      <c r="BF507" s="143">
        <v>99.5</v>
      </c>
      <c r="BG507" s="143">
        <v>99.3</v>
      </c>
      <c r="BH507" s="143">
        <v>99.5</v>
      </c>
      <c r="BI507" s="143">
        <v>99.5</v>
      </c>
      <c r="BJ507" s="143">
        <v>100.9</v>
      </c>
      <c r="BK507" s="144">
        <v>101</v>
      </c>
      <c r="BL507" s="143">
        <v>100.9</v>
      </c>
      <c r="BM507" s="143">
        <v>100.4</v>
      </c>
      <c r="BN507" s="143">
        <v>100.9</v>
      </c>
      <c r="BO507" s="143">
        <v>100.9</v>
      </c>
      <c r="BP507" s="143">
        <v>101.7</v>
      </c>
      <c r="BQ507" s="143">
        <v>102.2</v>
      </c>
      <c r="BR507" s="145">
        <v>100.3</v>
      </c>
      <c r="BS507" s="145">
        <v>100.9</v>
      </c>
      <c r="BT507" s="145">
        <v>101</v>
      </c>
      <c r="BU507" s="145">
        <v>100.7</v>
      </c>
      <c r="BV507" s="145">
        <v>101.5</v>
      </c>
      <c r="BW507" s="145">
        <v>102.4</v>
      </c>
      <c r="BX507" s="145">
        <v>103.1</v>
      </c>
      <c r="BY507" s="145">
        <v>103.6</v>
      </c>
      <c r="BZ507" s="143">
        <v>105.3</v>
      </c>
      <c r="CA507" s="143">
        <v>105.8</v>
      </c>
      <c r="CB507" s="143">
        <v>105.9</v>
      </c>
      <c r="CC507" s="143">
        <v>105.5</v>
      </c>
      <c r="CD507" s="143">
        <v>105.6</v>
      </c>
      <c r="CE507" s="143">
        <v>105.8</v>
      </c>
      <c r="CF507" s="143">
        <v>106.9</v>
      </c>
      <c r="CG507" s="143">
        <v>106.5</v>
      </c>
      <c r="CH507" s="143">
        <v>104.3</v>
      </c>
      <c r="CI507" s="143">
        <v>104.5</v>
      </c>
      <c r="CJ507" s="146">
        <v>103.5</v>
      </c>
      <c r="CK507" s="146">
        <v>104.6</v>
      </c>
      <c r="CL507" s="146">
        <v>103.6</v>
      </c>
      <c r="CM507" s="147">
        <v>102.7</v>
      </c>
      <c r="CN507" s="147">
        <v>103.2</v>
      </c>
      <c r="CO507" s="147">
        <v>103.2</v>
      </c>
      <c r="CP507" s="148">
        <v>101.2</v>
      </c>
      <c r="CQ507" s="149">
        <v>101.9</v>
      </c>
      <c r="CR507" s="149">
        <v>105.5</v>
      </c>
      <c r="CS507" s="149">
        <v>104.8</v>
      </c>
      <c r="CT507" s="149">
        <v>104.9</v>
      </c>
      <c r="CU507" s="150">
        <v>104</v>
      </c>
      <c r="CV507" s="150">
        <v>104</v>
      </c>
      <c r="CW507" s="150">
        <v>101</v>
      </c>
      <c r="CX507" s="150">
        <v>102.7</v>
      </c>
      <c r="CY507" s="150">
        <v>102.2</v>
      </c>
      <c r="CZ507" s="150">
        <v>102.3</v>
      </c>
      <c r="DA507" s="150">
        <v>103.4</v>
      </c>
      <c r="DB507" s="151">
        <v>102.8</v>
      </c>
      <c r="DC507" s="151">
        <v>104</v>
      </c>
      <c r="DD507" s="151">
        <v>106.7</v>
      </c>
      <c r="DE507" s="151">
        <v>107.5</v>
      </c>
      <c r="DF507" s="151">
        <v>109</v>
      </c>
      <c r="DG507" s="151">
        <v>107.5</v>
      </c>
      <c r="DH507" s="151">
        <v>109</v>
      </c>
      <c r="DI507" s="151">
        <v>108</v>
      </c>
      <c r="DJ507" s="151">
        <v>106.7</v>
      </c>
      <c r="DK507" s="151">
        <v>107.1</v>
      </c>
      <c r="DL507" s="151">
        <v>106.5</v>
      </c>
      <c r="DM507" s="152">
        <v>108.2</v>
      </c>
      <c r="DN507" s="152">
        <v>108.7</v>
      </c>
      <c r="DO507" s="152">
        <v>108.7</v>
      </c>
      <c r="DP507" s="152">
        <v>108.9</v>
      </c>
      <c r="DQ507" s="152">
        <v>113.3</v>
      </c>
      <c r="DR507" s="152">
        <v>113.8</v>
      </c>
      <c r="DS507" s="152">
        <v>115</v>
      </c>
      <c r="DT507" s="152">
        <v>115.8</v>
      </c>
      <c r="DU507" s="152">
        <v>116.4</v>
      </c>
      <c r="DV507" s="152">
        <v>117.2</v>
      </c>
      <c r="DW507" s="152">
        <v>116.8</v>
      </c>
      <c r="DX507" s="152">
        <v>115.6</v>
      </c>
      <c r="DY507" s="152">
        <v>117</v>
      </c>
      <c r="DZ507" s="152">
        <v>115.2</v>
      </c>
      <c r="EA507" s="152">
        <v>114.1</v>
      </c>
      <c r="EB507" s="152">
        <v>113.8</v>
      </c>
      <c r="EC507" s="152">
        <v>113.4</v>
      </c>
      <c r="ED507" s="152">
        <v>113.9</v>
      </c>
      <c r="EE507" s="152">
        <v>113.8</v>
      </c>
      <c r="EF507" s="152">
        <v>114.2</v>
      </c>
      <c r="EG507" s="152">
        <v>114.5</v>
      </c>
      <c r="EH507" s="152">
        <v>113.4</v>
      </c>
      <c r="EI507" s="152">
        <v>113.3</v>
      </c>
      <c r="EJ507" s="152">
        <v>112.7</v>
      </c>
      <c r="EK507" s="152">
        <v>110.6</v>
      </c>
      <c r="EL507" s="152">
        <v>110.2</v>
      </c>
      <c r="EM507" s="152">
        <v>109.4</v>
      </c>
      <c r="EN507" s="152">
        <v>108.1</v>
      </c>
      <c r="EO507" s="152">
        <v>109.3</v>
      </c>
      <c r="EP507" s="152">
        <v>108.7</v>
      </c>
      <c r="EQ507" s="152">
        <v>110.2</v>
      </c>
      <c r="ER507" s="152">
        <v>109.8</v>
      </c>
      <c r="ES507" s="152">
        <v>109.4</v>
      </c>
      <c r="ET507" s="152">
        <v>111.5</v>
      </c>
      <c r="EU507" s="152">
        <v>111.1</v>
      </c>
      <c r="EV507" s="152">
        <v>111.3</v>
      </c>
      <c r="EW507" s="152">
        <v>112.9</v>
      </c>
    </row>
    <row r="508" spans="1:153">
      <c r="A508" s="141" t="s">
        <v>8050</v>
      </c>
      <c r="B508" s="141" t="s">
        <v>8051</v>
      </c>
      <c r="C508" s="142">
        <v>6.8409999999999999E-2</v>
      </c>
      <c r="D508" s="143">
        <v>101</v>
      </c>
      <c r="E508" s="143">
        <v>103.8</v>
      </c>
      <c r="F508" s="143">
        <v>104.3</v>
      </c>
      <c r="G508" s="143">
        <v>103.8</v>
      </c>
      <c r="H508" s="143">
        <v>103.6</v>
      </c>
      <c r="I508" s="143">
        <v>104</v>
      </c>
      <c r="J508" s="143">
        <v>105.6</v>
      </c>
      <c r="K508" s="143">
        <v>104.7</v>
      </c>
      <c r="L508" s="143">
        <v>107.4</v>
      </c>
      <c r="M508" s="143">
        <v>110.5</v>
      </c>
      <c r="N508" s="143">
        <v>114.5</v>
      </c>
      <c r="O508" s="143">
        <v>116.9</v>
      </c>
      <c r="P508" s="143">
        <v>118.4</v>
      </c>
      <c r="Q508" s="143">
        <v>115.8</v>
      </c>
      <c r="R508" s="143">
        <v>117</v>
      </c>
      <c r="S508" s="143">
        <v>117.9</v>
      </c>
      <c r="T508" s="143">
        <v>122.9</v>
      </c>
      <c r="U508" s="143">
        <v>127.5</v>
      </c>
      <c r="V508" s="143">
        <v>124.6</v>
      </c>
      <c r="W508" s="143">
        <v>121.9</v>
      </c>
      <c r="X508" s="143">
        <v>121.2</v>
      </c>
      <c r="Y508" s="143">
        <v>123.8</v>
      </c>
      <c r="Z508" s="143">
        <v>123.2</v>
      </c>
      <c r="AA508" s="143">
        <v>123.7</v>
      </c>
      <c r="AB508" s="143">
        <v>124.6</v>
      </c>
      <c r="AC508" s="143">
        <v>124.4</v>
      </c>
      <c r="AD508" s="143">
        <v>124.9</v>
      </c>
      <c r="AE508" s="143">
        <v>126.8</v>
      </c>
      <c r="AF508" s="143">
        <v>124.8</v>
      </c>
      <c r="AG508" s="143">
        <v>125.7</v>
      </c>
      <c r="AH508" s="143">
        <v>126.5</v>
      </c>
      <c r="AI508" s="143">
        <v>123.7</v>
      </c>
      <c r="AJ508" s="143">
        <v>129</v>
      </c>
      <c r="AK508" s="143">
        <v>120.1</v>
      </c>
      <c r="AL508" s="143">
        <v>123.8</v>
      </c>
      <c r="AM508" s="143">
        <v>120.8</v>
      </c>
      <c r="AN508" s="143">
        <v>127.1</v>
      </c>
      <c r="AO508" s="143">
        <v>125</v>
      </c>
      <c r="AP508" s="143">
        <v>124.9</v>
      </c>
      <c r="AQ508" s="143">
        <v>126.7</v>
      </c>
      <c r="AR508" s="143">
        <v>122</v>
      </c>
      <c r="AS508" s="143">
        <v>120.9</v>
      </c>
      <c r="AT508" s="143">
        <v>119.9</v>
      </c>
      <c r="AU508" s="143">
        <v>116.9</v>
      </c>
      <c r="AV508" s="143">
        <v>110.6</v>
      </c>
      <c r="AW508" s="143">
        <v>113.6</v>
      </c>
      <c r="AX508" s="143">
        <v>113.3</v>
      </c>
      <c r="AY508" s="143">
        <v>113.3</v>
      </c>
      <c r="AZ508" s="143">
        <v>113.7</v>
      </c>
      <c r="BA508" s="143">
        <v>111</v>
      </c>
      <c r="BB508" s="143">
        <v>112.3</v>
      </c>
      <c r="BC508" s="143">
        <v>110</v>
      </c>
      <c r="BD508" s="143">
        <v>108.9</v>
      </c>
      <c r="BE508" s="143">
        <v>111.9</v>
      </c>
      <c r="BF508" s="143">
        <v>112.4</v>
      </c>
      <c r="BG508" s="143">
        <v>111.8</v>
      </c>
      <c r="BH508" s="143">
        <v>113</v>
      </c>
      <c r="BI508" s="143">
        <v>113.4</v>
      </c>
      <c r="BJ508" s="143">
        <v>114.6</v>
      </c>
      <c r="BK508" s="144">
        <v>120.9</v>
      </c>
      <c r="BL508" s="143">
        <v>118.9</v>
      </c>
      <c r="BM508" s="143">
        <v>117.4</v>
      </c>
      <c r="BN508" s="143">
        <v>116.6</v>
      </c>
      <c r="BO508" s="143">
        <v>122.5</v>
      </c>
      <c r="BP508" s="143">
        <v>122.7</v>
      </c>
      <c r="BQ508" s="143">
        <v>122.9</v>
      </c>
      <c r="BR508" s="145">
        <v>120.2</v>
      </c>
      <c r="BS508" s="145">
        <v>122</v>
      </c>
      <c r="BT508" s="145">
        <v>122</v>
      </c>
      <c r="BU508" s="145">
        <v>122.9</v>
      </c>
      <c r="BV508" s="145">
        <v>124</v>
      </c>
      <c r="BW508" s="145">
        <v>123</v>
      </c>
      <c r="BX508" s="145">
        <v>124.4</v>
      </c>
      <c r="BY508" s="145">
        <v>124.7</v>
      </c>
      <c r="BZ508" s="143">
        <v>125.4</v>
      </c>
      <c r="CA508" s="143">
        <v>125.1</v>
      </c>
      <c r="CB508" s="143">
        <v>125.5</v>
      </c>
      <c r="CC508" s="143">
        <v>127.3</v>
      </c>
      <c r="CD508" s="143">
        <v>127.2</v>
      </c>
      <c r="CE508" s="143">
        <v>127.7</v>
      </c>
      <c r="CF508" s="143">
        <v>127</v>
      </c>
      <c r="CG508" s="143">
        <v>127.1</v>
      </c>
      <c r="CH508" s="143">
        <v>126.8</v>
      </c>
      <c r="CI508" s="143">
        <v>125.3</v>
      </c>
      <c r="CJ508" s="146">
        <v>124.4</v>
      </c>
      <c r="CK508" s="146">
        <v>125</v>
      </c>
      <c r="CL508" s="146">
        <v>124</v>
      </c>
      <c r="CM508" s="147">
        <v>124.1</v>
      </c>
      <c r="CN508" s="147">
        <v>123.7</v>
      </c>
      <c r="CO508" s="147">
        <v>124</v>
      </c>
      <c r="CP508" s="148">
        <v>122.9</v>
      </c>
      <c r="CQ508" s="149">
        <v>122.7</v>
      </c>
      <c r="CR508" s="149">
        <v>121.8</v>
      </c>
      <c r="CS508" s="149">
        <v>123</v>
      </c>
      <c r="CT508" s="149">
        <v>122.5</v>
      </c>
      <c r="CU508" s="150">
        <v>122.7</v>
      </c>
      <c r="CV508" s="150">
        <v>120.9</v>
      </c>
      <c r="CW508" s="150">
        <v>119.5</v>
      </c>
      <c r="CX508" s="150">
        <v>119.5</v>
      </c>
      <c r="CY508" s="150">
        <v>120.6</v>
      </c>
      <c r="CZ508" s="150">
        <v>121.8</v>
      </c>
      <c r="DA508" s="150">
        <v>121.3</v>
      </c>
      <c r="DB508" s="151">
        <v>121</v>
      </c>
      <c r="DC508" s="151">
        <v>127.3</v>
      </c>
      <c r="DD508" s="151">
        <v>130.5</v>
      </c>
      <c r="DE508" s="151">
        <v>134.4</v>
      </c>
      <c r="DF508" s="151">
        <v>133.80000000000001</v>
      </c>
      <c r="DG508" s="151">
        <v>137.69999999999999</v>
      </c>
      <c r="DH508" s="151">
        <v>138.1</v>
      </c>
      <c r="DI508" s="151">
        <v>140.9</v>
      </c>
      <c r="DJ508" s="151">
        <v>140.4</v>
      </c>
      <c r="DK508" s="151">
        <v>139.9</v>
      </c>
      <c r="DL508" s="151">
        <v>144.6</v>
      </c>
      <c r="DM508" s="152">
        <v>148.1</v>
      </c>
      <c r="DN508" s="152">
        <v>148</v>
      </c>
      <c r="DO508" s="152">
        <v>147.9</v>
      </c>
      <c r="DP508" s="152">
        <v>148.5</v>
      </c>
      <c r="DQ508" s="152">
        <v>150</v>
      </c>
      <c r="DR508" s="152">
        <v>153.30000000000001</v>
      </c>
      <c r="DS508" s="152">
        <v>155.80000000000001</v>
      </c>
      <c r="DT508" s="152">
        <v>159.19999999999999</v>
      </c>
      <c r="DU508" s="152">
        <v>157.9</v>
      </c>
      <c r="DV508" s="152">
        <v>163.80000000000001</v>
      </c>
      <c r="DW508" s="152">
        <v>160.5</v>
      </c>
      <c r="DX508" s="152">
        <v>155.19999999999999</v>
      </c>
      <c r="DY508" s="152">
        <v>154.69999999999999</v>
      </c>
      <c r="DZ508" s="152">
        <v>155.4</v>
      </c>
      <c r="EA508" s="152">
        <v>154.69999999999999</v>
      </c>
      <c r="EB508" s="152">
        <v>153.6</v>
      </c>
      <c r="EC508" s="152">
        <v>155</v>
      </c>
      <c r="ED508" s="152">
        <v>155.5</v>
      </c>
      <c r="EE508" s="152">
        <v>156.6</v>
      </c>
      <c r="EF508" s="152">
        <v>156.30000000000001</v>
      </c>
      <c r="EG508" s="152">
        <v>157.19999999999999</v>
      </c>
      <c r="EH508" s="152">
        <v>158.19999999999999</v>
      </c>
      <c r="EI508" s="152">
        <v>158.19999999999999</v>
      </c>
      <c r="EJ508" s="152">
        <v>157.9</v>
      </c>
      <c r="EK508" s="152">
        <v>156.80000000000001</v>
      </c>
      <c r="EL508" s="152">
        <v>156.4</v>
      </c>
      <c r="EM508" s="152">
        <v>156.80000000000001</v>
      </c>
      <c r="EN508" s="152">
        <v>158.1</v>
      </c>
      <c r="EO508" s="152">
        <v>158.9</v>
      </c>
      <c r="EP508" s="152">
        <v>162.1</v>
      </c>
      <c r="EQ508" s="152">
        <v>162.19999999999999</v>
      </c>
      <c r="ER508" s="152">
        <v>162.4</v>
      </c>
      <c r="ES508" s="152">
        <v>162</v>
      </c>
      <c r="ET508" s="152">
        <v>161.1</v>
      </c>
      <c r="EU508" s="152">
        <v>161.6</v>
      </c>
      <c r="EV508" s="152">
        <v>159.6</v>
      </c>
      <c r="EW508" s="152">
        <v>159.19999999999999</v>
      </c>
    </row>
    <row r="509" spans="1:153">
      <c r="A509" s="141" t="s">
        <v>8052</v>
      </c>
      <c r="B509" s="141" t="s">
        <v>8053</v>
      </c>
      <c r="C509" s="142">
        <v>0.31064999999999998</v>
      </c>
      <c r="D509" s="143">
        <v>102.6</v>
      </c>
      <c r="E509" s="143">
        <v>102.1</v>
      </c>
      <c r="F509" s="143">
        <v>103.8</v>
      </c>
      <c r="G509" s="143">
        <v>101.9</v>
      </c>
      <c r="H509" s="143">
        <v>102.2</v>
      </c>
      <c r="I509" s="143">
        <v>103.6</v>
      </c>
      <c r="J509" s="143">
        <v>104</v>
      </c>
      <c r="K509" s="143">
        <v>102.8</v>
      </c>
      <c r="L509" s="143">
        <v>104.7</v>
      </c>
      <c r="M509" s="143">
        <v>102.7</v>
      </c>
      <c r="N509" s="143">
        <v>103.8</v>
      </c>
      <c r="O509" s="143">
        <v>105.1</v>
      </c>
      <c r="P509" s="143">
        <v>105.8</v>
      </c>
      <c r="Q509" s="143">
        <v>108.1</v>
      </c>
      <c r="R509" s="143">
        <v>108.4</v>
      </c>
      <c r="S509" s="143">
        <v>109.6</v>
      </c>
      <c r="T509" s="143">
        <v>110.7</v>
      </c>
      <c r="U509" s="143">
        <v>113.8</v>
      </c>
      <c r="V509" s="143">
        <v>115.6</v>
      </c>
      <c r="W509" s="143">
        <v>115</v>
      </c>
      <c r="X509" s="143">
        <v>117.1</v>
      </c>
      <c r="Y509" s="143">
        <v>118.7</v>
      </c>
      <c r="Z509" s="143">
        <v>118.6</v>
      </c>
      <c r="AA509" s="143">
        <v>119.3</v>
      </c>
      <c r="AB509" s="143">
        <v>121.1</v>
      </c>
      <c r="AC509" s="143">
        <v>121.4</v>
      </c>
      <c r="AD509" s="143">
        <v>119.6</v>
      </c>
      <c r="AE509" s="143">
        <v>118.4</v>
      </c>
      <c r="AF509" s="143">
        <v>118.9</v>
      </c>
      <c r="AG509" s="143">
        <v>117.4</v>
      </c>
      <c r="AH509" s="143">
        <v>118.9</v>
      </c>
      <c r="AI509" s="143">
        <v>118.5</v>
      </c>
      <c r="AJ509" s="143">
        <v>118.8</v>
      </c>
      <c r="AK509" s="143">
        <v>112.9</v>
      </c>
      <c r="AL509" s="143">
        <v>111</v>
      </c>
      <c r="AM509" s="143">
        <v>112.7</v>
      </c>
      <c r="AN509" s="143">
        <v>114.7</v>
      </c>
      <c r="AO509" s="143">
        <v>116.5</v>
      </c>
      <c r="AP509" s="143">
        <v>116.4</v>
      </c>
      <c r="AQ509" s="143">
        <v>115.3</v>
      </c>
      <c r="AR509" s="143">
        <v>116.7</v>
      </c>
      <c r="AS509" s="143">
        <v>114.1</v>
      </c>
      <c r="AT509" s="143">
        <v>112.9</v>
      </c>
      <c r="AU509" s="143">
        <v>112.2</v>
      </c>
      <c r="AV509" s="143">
        <v>110.9</v>
      </c>
      <c r="AW509" s="143">
        <v>109.7</v>
      </c>
      <c r="AX509" s="143">
        <v>109.7</v>
      </c>
      <c r="AY509" s="143">
        <v>109.6</v>
      </c>
      <c r="AZ509" s="143">
        <v>110.4</v>
      </c>
      <c r="BA509" s="143">
        <v>112.7</v>
      </c>
      <c r="BB509" s="143">
        <v>112.8</v>
      </c>
      <c r="BC509" s="143">
        <v>111.7</v>
      </c>
      <c r="BD509" s="143">
        <v>111</v>
      </c>
      <c r="BE509" s="143">
        <v>110.1</v>
      </c>
      <c r="BF509" s="143">
        <v>110.5</v>
      </c>
      <c r="BG509" s="143">
        <v>112</v>
      </c>
      <c r="BH509" s="143">
        <v>112.8</v>
      </c>
      <c r="BI509" s="143">
        <v>113.3</v>
      </c>
      <c r="BJ509" s="143">
        <v>111.3</v>
      </c>
      <c r="BK509" s="144">
        <v>112.4</v>
      </c>
      <c r="BL509" s="143">
        <v>112.8</v>
      </c>
      <c r="BM509" s="143">
        <v>112</v>
      </c>
      <c r="BN509" s="143">
        <v>112</v>
      </c>
      <c r="BO509" s="143">
        <v>111.7</v>
      </c>
      <c r="BP509" s="143">
        <v>119.7</v>
      </c>
      <c r="BQ509" s="143">
        <v>120.2</v>
      </c>
      <c r="BR509" s="145">
        <v>119.3</v>
      </c>
      <c r="BS509" s="145">
        <v>119.9</v>
      </c>
      <c r="BT509" s="145">
        <v>121.4</v>
      </c>
      <c r="BU509" s="145">
        <v>120.4</v>
      </c>
      <c r="BV509" s="145">
        <v>120.5</v>
      </c>
      <c r="BW509" s="145">
        <v>123.2</v>
      </c>
      <c r="BX509" s="145">
        <v>125.2</v>
      </c>
      <c r="BY509" s="145">
        <v>124.4</v>
      </c>
      <c r="BZ509" s="143">
        <v>125.2</v>
      </c>
      <c r="CA509" s="143">
        <v>122.7</v>
      </c>
      <c r="CB509" s="143">
        <v>122.3</v>
      </c>
      <c r="CC509" s="143">
        <v>119.9</v>
      </c>
      <c r="CD509" s="143">
        <v>121</v>
      </c>
      <c r="CE509" s="143">
        <v>120.8</v>
      </c>
      <c r="CF509" s="143">
        <v>124.9</v>
      </c>
      <c r="CG509" s="143">
        <v>123.7</v>
      </c>
      <c r="CH509" s="143">
        <v>120.3</v>
      </c>
      <c r="CI509" s="143">
        <v>122.5</v>
      </c>
      <c r="CJ509" s="146">
        <v>124.9</v>
      </c>
      <c r="CK509" s="146">
        <v>120.8</v>
      </c>
      <c r="CL509" s="146">
        <v>120.8</v>
      </c>
      <c r="CM509" s="147">
        <v>120.2</v>
      </c>
      <c r="CN509" s="147">
        <v>116.4</v>
      </c>
      <c r="CO509" s="147">
        <v>114.4</v>
      </c>
      <c r="CP509" s="148">
        <v>116.3</v>
      </c>
      <c r="CQ509" s="149">
        <v>115.3</v>
      </c>
      <c r="CR509" s="149">
        <v>117.5</v>
      </c>
      <c r="CS509" s="149">
        <v>116.4</v>
      </c>
      <c r="CT509" s="149">
        <v>113.7</v>
      </c>
      <c r="CU509" s="150">
        <v>113.8</v>
      </c>
      <c r="CV509" s="150">
        <v>114.5</v>
      </c>
      <c r="CW509" s="150">
        <v>118.1</v>
      </c>
      <c r="CX509" s="150">
        <v>120.2</v>
      </c>
      <c r="CY509" s="150">
        <v>118.4</v>
      </c>
      <c r="CZ509" s="150">
        <v>121.2</v>
      </c>
      <c r="DA509" s="150">
        <v>122.2</v>
      </c>
      <c r="DB509" s="151">
        <v>122.8</v>
      </c>
      <c r="DC509" s="151">
        <v>124.6</v>
      </c>
      <c r="DD509" s="151">
        <v>127.6</v>
      </c>
      <c r="DE509" s="151">
        <v>129.4</v>
      </c>
      <c r="DF509" s="151">
        <v>127.1</v>
      </c>
      <c r="DG509" s="151">
        <v>133.6</v>
      </c>
      <c r="DH509" s="151">
        <v>134.6</v>
      </c>
      <c r="DI509" s="151">
        <v>131.9</v>
      </c>
      <c r="DJ509" s="151">
        <v>130.30000000000001</v>
      </c>
      <c r="DK509" s="151">
        <v>131</v>
      </c>
      <c r="DL509" s="151">
        <v>132.69999999999999</v>
      </c>
      <c r="DM509" s="152">
        <v>132.6</v>
      </c>
      <c r="DN509" s="152">
        <v>137.4</v>
      </c>
      <c r="DO509" s="152">
        <v>139.30000000000001</v>
      </c>
      <c r="DP509" s="152">
        <v>138.1</v>
      </c>
      <c r="DQ509" s="152">
        <v>137.5</v>
      </c>
      <c r="DR509" s="152">
        <v>139</v>
      </c>
      <c r="DS509" s="152">
        <v>145.80000000000001</v>
      </c>
      <c r="DT509" s="152">
        <v>148.30000000000001</v>
      </c>
      <c r="DU509" s="152">
        <v>149.5</v>
      </c>
      <c r="DV509" s="152">
        <v>146.5</v>
      </c>
      <c r="DW509" s="152">
        <v>146.4</v>
      </c>
      <c r="DX509" s="152">
        <v>143.19999999999999</v>
      </c>
      <c r="DY509" s="152">
        <v>144.4</v>
      </c>
      <c r="DZ509" s="152">
        <v>143.30000000000001</v>
      </c>
      <c r="EA509" s="152">
        <v>143.6</v>
      </c>
      <c r="EB509" s="152">
        <v>146</v>
      </c>
      <c r="EC509" s="152">
        <v>143.4</v>
      </c>
      <c r="ED509" s="152">
        <v>145</v>
      </c>
      <c r="EE509" s="152">
        <v>142.9</v>
      </c>
      <c r="EF509" s="152">
        <v>143.19999999999999</v>
      </c>
      <c r="EG509" s="152">
        <v>142.4</v>
      </c>
      <c r="EH509" s="152">
        <v>143.69999999999999</v>
      </c>
      <c r="EI509" s="152">
        <v>144</v>
      </c>
      <c r="EJ509" s="152">
        <v>142</v>
      </c>
      <c r="EK509" s="152">
        <v>149</v>
      </c>
      <c r="EL509" s="152">
        <v>147.6</v>
      </c>
      <c r="EM509" s="152">
        <v>146.9</v>
      </c>
      <c r="EN509" s="152">
        <v>150.6</v>
      </c>
      <c r="EO509" s="152">
        <v>146.80000000000001</v>
      </c>
      <c r="EP509" s="152">
        <v>149</v>
      </c>
      <c r="EQ509" s="152">
        <v>151.80000000000001</v>
      </c>
      <c r="ER509" s="152">
        <v>152.6</v>
      </c>
      <c r="ES509" s="152">
        <v>154.4</v>
      </c>
      <c r="ET509" s="152">
        <v>152.69999999999999</v>
      </c>
      <c r="EU509" s="152">
        <v>151.69999999999999</v>
      </c>
      <c r="EV509" s="152">
        <v>152.1</v>
      </c>
      <c r="EW509" s="152">
        <v>151</v>
      </c>
    </row>
    <row r="510" spans="1:153">
      <c r="A510" s="141" t="s">
        <v>8054</v>
      </c>
      <c r="B510" s="141" t="s">
        <v>8055</v>
      </c>
      <c r="C510" s="142">
        <v>7.5630000000000003E-2</v>
      </c>
      <c r="D510" s="143">
        <v>100.6</v>
      </c>
      <c r="E510" s="143">
        <v>101.7</v>
      </c>
      <c r="F510" s="143">
        <v>99.6</v>
      </c>
      <c r="G510" s="143">
        <v>101.8</v>
      </c>
      <c r="H510" s="143">
        <v>103.5</v>
      </c>
      <c r="I510" s="143">
        <v>104.5</v>
      </c>
      <c r="J510" s="143">
        <v>103.9</v>
      </c>
      <c r="K510" s="143">
        <v>105.3</v>
      </c>
      <c r="L510" s="143">
        <v>105.3</v>
      </c>
      <c r="M510" s="143">
        <v>104.6</v>
      </c>
      <c r="N510" s="143">
        <v>105.9</v>
      </c>
      <c r="O510" s="143">
        <v>104.5</v>
      </c>
      <c r="P510" s="143">
        <v>107.3</v>
      </c>
      <c r="Q510" s="143">
        <v>106.8</v>
      </c>
      <c r="R510" s="143">
        <v>108</v>
      </c>
      <c r="S510" s="143">
        <v>109.4</v>
      </c>
      <c r="T510" s="143">
        <v>111.9</v>
      </c>
      <c r="U510" s="143">
        <v>113.4</v>
      </c>
      <c r="V510" s="143">
        <v>114.6</v>
      </c>
      <c r="W510" s="143">
        <v>112.6</v>
      </c>
      <c r="X510" s="143">
        <v>116.5</v>
      </c>
      <c r="Y510" s="143">
        <v>115.3</v>
      </c>
      <c r="Z510" s="143">
        <v>116.4</v>
      </c>
      <c r="AA510" s="143">
        <v>115.9</v>
      </c>
      <c r="AB510" s="143">
        <v>116.9</v>
      </c>
      <c r="AC510" s="143">
        <v>116.7</v>
      </c>
      <c r="AD510" s="143">
        <v>117.8</v>
      </c>
      <c r="AE510" s="143">
        <v>117.5</v>
      </c>
      <c r="AF510" s="143">
        <v>117.7</v>
      </c>
      <c r="AG510" s="143">
        <v>117.3</v>
      </c>
      <c r="AH510" s="143">
        <v>117.5</v>
      </c>
      <c r="AI510" s="143">
        <v>117.1</v>
      </c>
      <c r="AJ510" s="143">
        <v>114.4</v>
      </c>
      <c r="AK510" s="143">
        <v>112.8</v>
      </c>
      <c r="AL510" s="143">
        <v>113.3</v>
      </c>
      <c r="AM510" s="143">
        <v>114.6</v>
      </c>
      <c r="AN510" s="143">
        <v>115.5</v>
      </c>
      <c r="AO510" s="143">
        <v>116.6</v>
      </c>
      <c r="AP510" s="143">
        <v>116.6</v>
      </c>
      <c r="AQ510" s="143">
        <v>115.5</v>
      </c>
      <c r="AR510" s="143">
        <v>114</v>
      </c>
      <c r="AS510" s="143">
        <v>113.5</v>
      </c>
      <c r="AT510" s="143">
        <v>112.9</v>
      </c>
      <c r="AU510" s="143">
        <v>112.7</v>
      </c>
      <c r="AV510" s="143">
        <v>113.8</v>
      </c>
      <c r="AW510" s="143">
        <v>112.9</v>
      </c>
      <c r="AX510" s="143">
        <v>112.3</v>
      </c>
      <c r="AY510" s="143">
        <v>113.1</v>
      </c>
      <c r="AZ510" s="143">
        <v>116.4</v>
      </c>
      <c r="BA510" s="143">
        <v>116.4</v>
      </c>
      <c r="BB510" s="143">
        <v>116.7</v>
      </c>
      <c r="BC510" s="143">
        <v>115.4</v>
      </c>
      <c r="BD510" s="143">
        <v>116.2</v>
      </c>
      <c r="BE510" s="143">
        <v>115.8</v>
      </c>
      <c r="BF510" s="143">
        <v>116.3</v>
      </c>
      <c r="BG510" s="143">
        <v>116.8</v>
      </c>
      <c r="BH510" s="143">
        <v>117.3</v>
      </c>
      <c r="BI510" s="143">
        <v>116.6</v>
      </c>
      <c r="BJ510" s="143">
        <v>116.6</v>
      </c>
      <c r="BK510" s="144">
        <v>116.5</v>
      </c>
      <c r="BL510" s="143">
        <v>115.4</v>
      </c>
      <c r="BM510" s="143">
        <v>116.4</v>
      </c>
      <c r="BN510" s="143">
        <v>115.7</v>
      </c>
      <c r="BO510" s="143">
        <v>116.8</v>
      </c>
      <c r="BP510" s="143">
        <v>115.2</v>
      </c>
      <c r="BQ510" s="143">
        <v>116.1</v>
      </c>
      <c r="BR510" s="145">
        <v>114.9</v>
      </c>
      <c r="BS510" s="145">
        <v>113.4</v>
      </c>
      <c r="BT510" s="145">
        <v>113</v>
      </c>
      <c r="BU510" s="145">
        <v>114.8</v>
      </c>
      <c r="BV510" s="145">
        <v>114.6</v>
      </c>
      <c r="BW510" s="145">
        <v>114.7</v>
      </c>
      <c r="BX510" s="145">
        <v>115.6</v>
      </c>
      <c r="BY510" s="145">
        <v>115.9</v>
      </c>
      <c r="BZ510" s="143">
        <v>114</v>
      </c>
      <c r="CA510" s="143">
        <v>116.4</v>
      </c>
      <c r="CB510" s="143">
        <v>117.4</v>
      </c>
      <c r="CC510" s="143">
        <v>119</v>
      </c>
      <c r="CD510" s="143">
        <v>119</v>
      </c>
      <c r="CE510" s="143">
        <v>116.9</v>
      </c>
      <c r="CF510" s="143">
        <v>119.5</v>
      </c>
      <c r="CG510" s="143">
        <v>117.5</v>
      </c>
      <c r="CH510" s="143">
        <v>118.3</v>
      </c>
      <c r="CI510" s="143">
        <v>120.1</v>
      </c>
      <c r="CJ510" s="146">
        <v>118.6</v>
      </c>
      <c r="CK510" s="146">
        <v>122</v>
      </c>
      <c r="CL510" s="146">
        <v>119.7</v>
      </c>
      <c r="CM510" s="147">
        <v>118</v>
      </c>
      <c r="CN510" s="147">
        <v>119.4</v>
      </c>
      <c r="CO510" s="147">
        <v>120.1</v>
      </c>
      <c r="CP510" s="148">
        <v>120.5</v>
      </c>
      <c r="CQ510" s="149">
        <v>119.3</v>
      </c>
      <c r="CR510" s="149">
        <v>118.2</v>
      </c>
      <c r="CS510" s="149">
        <v>118.5</v>
      </c>
      <c r="CT510" s="149">
        <v>118.1</v>
      </c>
      <c r="CU510" s="150">
        <v>114.7</v>
      </c>
      <c r="CV510" s="150">
        <v>114.5</v>
      </c>
      <c r="CW510" s="150">
        <v>114.3</v>
      </c>
      <c r="CX510" s="150">
        <v>116.5</v>
      </c>
      <c r="CY510" s="150">
        <v>117.1</v>
      </c>
      <c r="CZ510" s="150">
        <v>120.7</v>
      </c>
      <c r="DA510" s="150">
        <v>123.8</v>
      </c>
      <c r="DB510" s="151">
        <v>131.19999999999999</v>
      </c>
      <c r="DC510" s="151">
        <v>134</v>
      </c>
      <c r="DD510" s="151">
        <v>134.30000000000001</v>
      </c>
      <c r="DE510" s="151">
        <v>134.80000000000001</v>
      </c>
      <c r="DF510" s="151">
        <v>135.5</v>
      </c>
      <c r="DG510" s="151">
        <v>137.30000000000001</v>
      </c>
      <c r="DH510" s="151">
        <v>140.4</v>
      </c>
      <c r="DI510" s="151">
        <v>141.30000000000001</v>
      </c>
      <c r="DJ510" s="151">
        <v>142.5</v>
      </c>
      <c r="DK510" s="151">
        <v>141.19999999999999</v>
      </c>
      <c r="DL510" s="151">
        <v>145</v>
      </c>
      <c r="DM510" s="152">
        <v>151.19999999999999</v>
      </c>
      <c r="DN510" s="152">
        <v>154.30000000000001</v>
      </c>
      <c r="DO510" s="152">
        <v>152.1</v>
      </c>
      <c r="DP510" s="152">
        <v>152.19999999999999</v>
      </c>
      <c r="DQ510" s="152">
        <v>151.4</v>
      </c>
      <c r="DR510" s="152">
        <v>150.9</v>
      </c>
      <c r="DS510" s="152">
        <v>153.1</v>
      </c>
      <c r="DT510" s="152">
        <v>153.69999999999999</v>
      </c>
      <c r="DU510" s="152">
        <v>151.9</v>
      </c>
      <c r="DV510" s="152">
        <v>148.1</v>
      </c>
      <c r="DW510" s="152">
        <v>146.1</v>
      </c>
      <c r="DX510" s="152">
        <v>145</v>
      </c>
      <c r="DY510" s="152">
        <v>143.80000000000001</v>
      </c>
      <c r="DZ510" s="152">
        <v>142.5</v>
      </c>
      <c r="EA510" s="152">
        <v>142.80000000000001</v>
      </c>
      <c r="EB510" s="152">
        <v>144.30000000000001</v>
      </c>
      <c r="EC510" s="152">
        <v>146.30000000000001</v>
      </c>
      <c r="ED510" s="152">
        <v>147</v>
      </c>
      <c r="EE510" s="152">
        <v>144.1</v>
      </c>
      <c r="EF510" s="152">
        <v>143.4</v>
      </c>
      <c r="EG510" s="152">
        <v>143.1</v>
      </c>
      <c r="EH510" s="152">
        <v>142.19999999999999</v>
      </c>
      <c r="EI510" s="152">
        <v>143.69999999999999</v>
      </c>
      <c r="EJ510" s="152">
        <v>144.1</v>
      </c>
      <c r="EK510" s="152">
        <v>144.4</v>
      </c>
      <c r="EL510" s="152">
        <v>144.1</v>
      </c>
      <c r="EM510" s="152">
        <v>145.1</v>
      </c>
      <c r="EN510" s="152">
        <v>145.4</v>
      </c>
      <c r="EO510" s="152">
        <v>143.6</v>
      </c>
      <c r="EP510" s="152">
        <v>142.69999999999999</v>
      </c>
      <c r="EQ510" s="152">
        <v>143</v>
      </c>
      <c r="ER510" s="152">
        <v>143.9</v>
      </c>
      <c r="ES510" s="152">
        <v>144.6</v>
      </c>
      <c r="ET510" s="152">
        <v>146.9</v>
      </c>
      <c r="EU510" s="152">
        <v>147</v>
      </c>
      <c r="EV510" s="152">
        <v>146.5</v>
      </c>
      <c r="EW510" s="152">
        <v>144.1</v>
      </c>
    </row>
    <row r="511" spans="1:153">
      <c r="A511" s="141" t="s">
        <v>8056</v>
      </c>
      <c r="B511" s="141" t="s">
        <v>8057</v>
      </c>
      <c r="C511" s="142">
        <v>1.448E-2</v>
      </c>
      <c r="D511" s="143">
        <v>103.5</v>
      </c>
      <c r="E511" s="143">
        <v>103.6</v>
      </c>
      <c r="F511" s="143">
        <v>105</v>
      </c>
      <c r="G511" s="143">
        <v>104.9</v>
      </c>
      <c r="H511" s="143">
        <v>104.6</v>
      </c>
      <c r="I511" s="143">
        <v>104.1</v>
      </c>
      <c r="J511" s="143">
        <v>104.6</v>
      </c>
      <c r="K511" s="143">
        <v>105.1</v>
      </c>
      <c r="L511" s="143">
        <v>105.3</v>
      </c>
      <c r="M511" s="143">
        <v>105.4</v>
      </c>
      <c r="N511" s="143">
        <v>104.6</v>
      </c>
      <c r="O511" s="143">
        <v>105.9</v>
      </c>
      <c r="P511" s="143">
        <v>105.9</v>
      </c>
      <c r="Q511" s="143">
        <v>106.1</v>
      </c>
      <c r="R511" s="143">
        <v>106.5</v>
      </c>
      <c r="S511" s="143">
        <v>109.1</v>
      </c>
      <c r="T511" s="143">
        <v>111.5</v>
      </c>
      <c r="U511" s="143">
        <v>111.7</v>
      </c>
      <c r="V511" s="143">
        <v>114.2</v>
      </c>
      <c r="W511" s="143">
        <v>114.4</v>
      </c>
      <c r="X511" s="143">
        <v>113.3</v>
      </c>
      <c r="Y511" s="143">
        <v>113.3</v>
      </c>
      <c r="Z511" s="143">
        <v>112.5</v>
      </c>
      <c r="AA511" s="143">
        <v>115.1</v>
      </c>
      <c r="AB511" s="143">
        <v>114.6</v>
      </c>
      <c r="AC511" s="143">
        <v>113.6</v>
      </c>
      <c r="AD511" s="143">
        <v>113.2</v>
      </c>
      <c r="AE511" s="143">
        <v>112.9</v>
      </c>
      <c r="AF511" s="143">
        <v>112.2</v>
      </c>
      <c r="AG511" s="143">
        <v>112.4</v>
      </c>
      <c r="AH511" s="143">
        <v>112.4</v>
      </c>
      <c r="AI511" s="143">
        <v>112.9</v>
      </c>
      <c r="AJ511" s="143">
        <v>110.7</v>
      </c>
      <c r="AK511" s="143">
        <v>108.3</v>
      </c>
      <c r="AL511" s="143">
        <v>107.8</v>
      </c>
      <c r="AM511" s="143">
        <v>108.3</v>
      </c>
      <c r="AN511" s="143">
        <v>110.7</v>
      </c>
      <c r="AO511" s="143">
        <v>110.9</v>
      </c>
      <c r="AP511" s="143">
        <v>112.7</v>
      </c>
      <c r="AQ511" s="143">
        <v>110.1</v>
      </c>
      <c r="AR511" s="143">
        <v>110</v>
      </c>
      <c r="AS511" s="143">
        <v>108.3</v>
      </c>
      <c r="AT511" s="143">
        <v>108.7</v>
      </c>
      <c r="AU511" s="143">
        <v>107.9</v>
      </c>
      <c r="AV511" s="143">
        <v>108.1</v>
      </c>
      <c r="AW511" s="143">
        <v>107.7</v>
      </c>
      <c r="AX511" s="143">
        <v>105.4</v>
      </c>
      <c r="AY511" s="143">
        <v>106.7</v>
      </c>
      <c r="AZ511" s="143">
        <v>111.8</v>
      </c>
      <c r="BA511" s="143">
        <v>109.3</v>
      </c>
      <c r="BB511" s="143">
        <v>108.1</v>
      </c>
      <c r="BC511" s="143">
        <v>111.1</v>
      </c>
      <c r="BD511" s="143">
        <v>107.2</v>
      </c>
      <c r="BE511" s="143">
        <v>110.3</v>
      </c>
      <c r="BF511" s="143">
        <v>109.7</v>
      </c>
      <c r="BG511" s="143">
        <v>107.2</v>
      </c>
      <c r="BH511" s="143">
        <v>108.6</v>
      </c>
      <c r="BI511" s="143">
        <v>109.4</v>
      </c>
      <c r="BJ511" s="143">
        <v>110.9</v>
      </c>
      <c r="BK511" s="144">
        <v>111.5</v>
      </c>
      <c r="BL511" s="143">
        <v>112.1</v>
      </c>
      <c r="BM511" s="143">
        <v>112.1</v>
      </c>
      <c r="BN511" s="143">
        <v>112.1</v>
      </c>
      <c r="BO511" s="143">
        <v>104.9</v>
      </c>
      <c r="BP511" s="143">
        <v>104.9</v>
      </c>
      <c r="BQ511" s="143">
        <v>104.9</v>
      </c>
      <c r="BR511" s="145">
        <v>107.5</v>
      </c>
      <c r="BS511" s="145">
        <v>107.3</v>
      </c>
      <c r="BT511" s="145">
        <v>108</v>
      </c>
      <c r="BU511" s="145">
        <v>107.2</v>
      </c>
      <c r="BV511" s="145">
        <v>108.6</v>
      </c>
      <c r="BW511" s="145">
        <v>108.6</v>
      </c>
      <c r="BX511" s="145">
        <v>109.4</v>
      </c>
      <c r="BY511" s="145">
        <v>109.7</v>
      </c>
      <c r="BZ511" s="143">
        <v>109.8</v>
      </c>
      <c r="CA511" s="143">
        <v>110.8</v>
      </c>
      <c r="CB511" s="143">
        <v>110.3</v>
      </c>
      <c r="CC511" s="143">
        <v>111.6</v>
      </c>
      <c r="CD511" s="143">
        <v>113.8</v>
      </c>
      <c r="CE511" s="143">
        <v>115.3</v>
      </c>
      <c r="CF511" s="143">
        <v>111.8</v>
      </c>
      <c r="CG511" s="143">
        <v>112.3</v>
      </c>
      <c r="CH511" s="143">
        <v>111.2</v>
      </c>
      <c r="CI511" s="143">
        <v>112.7</v>
      </c>
      <c r="CJ511" s="146">
        <v>112.6</v>
      </c>
      <c r="CK511" s="146">
        <v>113.4</v>
      </c>
      <c r="CL511" s="146">
        <v>112.6</v>
      </c>
      <c r="CM511" s="147">
        <v>112.3</v>
      </c>
      <c r="CN511" s="147">
        <v>111.3</v>
      </c>
      <c r="CO511" s="147">
        <v>112.8</v>
      </c>
      <c r="CP511" s="148">
        <v>112.1</v>
      </c>
      <c r="CQ511" s="149">
        <v>112.5</v>
      </c>
      <c r="CR511" s="149">
        <v>111.8</v>
      </c>
      <c r="CS511" s="149">
        <v>112.4</v>
      </c>
      <c r="CT511" s="149">
        <v>111.2</v>
      </c>
      <c r="CU511" s="150">
        <v>110.8</v>
      </c>
      <c r="CV511" s="150">
        <v>109.9</v>
      </c>
      <c r="CW511" s="150">
        <v>112.4</v>
      </c>
      <c r="CX511" s="150">
        <v>115.2</v>
      </c>
      <c r="CY511" s="150">
        <v>114.9</v>
      </c>
      <c r="CZ511" s="150">
        <v>113.4</v>
      </c>
      <c r="DA511" s="150">
        <v>115.3</v>
      </c>
      <c r="DB511" s="151">
        <v>114.6</v>
      </c>
      <c r="DC511" s="151">
        <v>113.4</v>
      </c>
      <c r="DD511" s="151">
        <v>116.5</v>
      </c>
      <c r="DE511" s="151">
        <v>117.8</v>
      </c>
      <c r="DF511" s="151">
        <v>119.9</v>
      </c>
      <c r="DG511" s="151">
        <v>130.1</v>
      </c>
      <c r="DH511" s="151">
        <v>129.9</v>
      </c>
      <c r="DI511" s="151">
        <v>128.80000000000001</v>
      </c>
      <c r="DJ511" s="151">
        <v>128.9</v>
      </c>
      <c r="DK511" s="151">
        <v>127.4</v>
      </c>
      <c r="DL511" s="151">
        <v>126.7</v>
      </c>
      <c r="DM511" s="152">
        <v>128.19999999999999</v>
      </c>
      <c r="DN511" s="152">
        <v>142.6</v>
      </c>
      <c r="DO511" s="152">
        <v>138.4</v>
      </c>
      <c r="DP511" s="152">
        <v>134.4</v>
      </c>
      <c r="DQ511" s="152">
        <v>132.80000000000001</v>
      </c>
      <c r="DR511" s="152">
        <v>136.5</v>
      </c>
      <c r="DS511" s="152">
        <v>140.9</v>
      </c>
      <c r="DT511" s="152">
        <v>139.69999999999999</v>
      </c>
      <c r="DU511" s="152">
        <v>142.19999999999999</v>
      </c>
      <c r="DV511" s="152">
        <v>133.19999999999999</v>
      </c>
      <c r="DW511" s="152">
        <v>131.4</v>
      </c>
      <c r="DX511" s="152">
        <v>129.1</v>
      </c>
      <c r="DY511" s="152">
        <v>130.1</v>
      </c>
      <c r="DZ511" s="152">
        <v>128</v>
      </c>
      <c r="EA511" s="152">
        <v>129.5</v>
      </c>
      <c r="EB511" s="152">
        <v>128.1</v>
      </c>
      <c r="EC511" s="152">
        <v>128.19999999999999</v>
      </c>
      <c r="ED511" s="152">
        <v>131.69999999999999</v>
      </c>
      <c r="EE511" s="152">
        <v>133.1</v>
      </c>
      <c r="EF511" s="152">
        <v>127.5</v>
      </c>
      <c r="EG511" s="152">
        <v>128</v>
      </c>
      <c r="EH511" s="152">
        <v>126.1</v>
      </c>
      <c r="EI511" s="152">
        <v>125.6</v>
      </c>
      <c r="EJ511" s="152">
        <v>125.6</v>
      </c>
      <c r="EK511" s="152">
        <v>126.7</v>
      </c>
      <c r="EL511" s="152">
        <v>126.3</v>
      </c>
      <c r="EM511" s="152">
        <v>122.6</v>
      </c>
      <c r="EN511" s="152">
        <v>122.2</v>
      </c>
      <c r="EO511" s="152">
        <v>126.9</v>
      </c>
      <c r="EP511" s="152">
        <v>128.1</v>
      </c>
      <c r="EQ511" s="152">
        <v>132</v>
      </c>
      <c r="ER511" s="152">
        <v>132.80000000000001</v>
      </c>
      <c r="ES511" s="152">
        <v>129.30000000000001</v>
      </c>
      <c r="ET511" s="152">
        <v>134.5</v>
      </c>
      <c r="EU511" s="152">
        <v>137.5</v>
      </c>
      <c r="EV511" s="152">
        <v>136.5</v>
      </c>
      <c r="EW511" s="152">
        <v>134.5</v>
      </c>
    </row>
    <row r="512" spans="1:153">
      <c r="A512" s="141" t="s">
        <v>8058</v>
      </c>
      <c r="B512" s="141" t="s">
        <v>8059</v>
      </c>
      <c r="C512" s="142">
        <v>0.20335</v>
      </c>
      <c r="D512" s="143">
        <v>98.9</v>
      </c>
      <c r="E512" s="143">
        <v>103.3</v>
      </c>
      <c r="F512" s="143">
        <v>104.9</v>
      </c>
      <c r="G512" s="143">
        <v>105.2</v>
      </c>
      <c r="H512" s="143">
        <v>105.9</v>
      </c>
      <c r="I512" s="143">
        <v>107.2</v>
      </c>
      <c r="J512" s="143">
        <v>107.4</v>
      </c>
      <c r="K512" s="143">
        <v>106.8</v>
      </c>
      <c r="L512" s="143">
        <v>104.2</v>
      </c>
      <c r="M512" s="143">
        <v>100.8</v>
      </c>
      <c r="N512" s="143">
        <v>99.4</v>
      </c>
      <c r="O512" s="143">
        <v>100.8</v>
      </c>
      <c r="P512" s="143">
        <v>107.1</v>
      </c>
      <c r="Q512" s="143">
        <v>112.1</v>
      </c>
      <c r="R512" s="143">
        <v>107.1</v>
      </c>
      <c r="S512" s="143">
        <v>108.8</v>
      </c>
      <c r="T512" s="143">
        <v>112.4</v>
      </c>
      <c r="U512" s="143">
        <v>105.7</v>
      </c>
      <c r="V512" s="143">
        <v>115.7</v>
      </c>
      <c r="W512" s="143">
        <v>116</v>
      </c>
      <c r="X512" s="143">
        <v>117.4</v>
      </c>
      <c r="Y512" s="143">
        <v>111.7</v>
      </c>
      <c r="Z512" s="143">
        <v>117.6</v>
      </c>
      <c r="AA512" s="143">
        <v>117</v>
      </c>
      <c r="AB512" s="143">
        <v>117.7</v>
      </c>
      <c r="AC512" s="143">
        <v>115.2</v>
      </c>
      <c r="AD512" s="143">
        <v>118.8</v>
      </c>
      <c r="AE512" s="143">
        <v>120.1</v>
      </c>
      <c r="AF512" s="143">
        <v>118.1</v>
      </c>
      <c r="AG512" s="143">
        <v>120</v>
      </c>
      <c r="AH512" s="143">
        <v>114.4</v>
      </c>
      <c r="AI512" s="143">
        <v>113.8</v>
      </c>
      <c r="AJ512" s="143">
        <v>116.1</v>
      </c>
      <c r="AK512" s="143">
        <v>112</v>
      </c>
      <c r="AL512" s="143">
        <v>110.8</v>
      </c>
      <c r="AM512" s="143">
        <v>116.4</v>
      </c>
      <c r="AN512" s="143">
        <v>118.2</v>
      </c>
      <c r="AO512" s="143">
        <v>116.9</v>
      </c>
      <c r="AP512" s="143">
        <v>115.7</v>
      </c>
      <c r="AQ512" s="143">
        <v>114.9</v>
      </c>
      <c r="AR512" s="143">
        <v>115.7</v>
      </c>
      <c r="AS512" s="143">
        <v>115.1</v>
      </c>
      <c r="AT512" s="143">
        <v>112.9</v>
      </c>
      <c r="AU512" s="143">
        <v>118.6</v>
      </c>
      <c r="AV512" s="143">
        <v>115.1</v>
      </c>
      <c r="AW512" s="143">
        <v>115.3</v>
      </c>
      <c r="AX512" s="143">
        <v>110</v>
      </c>
      <c r="AY512" s="143">
        <v>115.3</v>
      </c>
      <c r="AZ512" s="143">
        <v>114.7</v>
      </c>
      <c r="BA512" s="143">
        <v>113.8</v>
      </c>
      <c r="BB512" s="143">
        <v>115.2</v>
      </c>
      <c r="BC512" s="143">
        <v>115.5</v>
      </c>
      <c r="BD512" s="143">
        <v>114.6</v>
      </c>
      <c r="BE512" s="143">
        <v>116.1</v>
      </c>
      <c r="BF512" s="143">
        <v>118.7</v>
      </c>
      <c r="BG512" s="143">
        <v>117.8</v>
      </c>
      <c r="BH512" s="143">
        <v>117.5</v>
      </c>
      <c r="BI512" s="143">
        <v>118.6</v>
      </c>
      <c r="BJ512" s="143">
        <v>118.9</v>
      </c>
      <c r="BK512" s="144">
        <v>118.9</v>
      </c>
      <c r="BL512" s="143">
        <v>116.9</v>
      </c>
      <c r="BM512" s="143">
        <v>117.9</v>
      </c>
      <c r="BN512" s="143">
        <v>120.2</v>
      </c>
      <c r="BO512" s="143">
        <v>120.5</v>
      </c>
      <c r="BP512" s="143">
        <v>119.2</v>
      </c>
      <c r="BQ512" s="143">
        <v>117.7</v>
      </c>
      <c r="BR512" s="145">
        <v>119.4</v>
      </c>
      <c r="BS512" s="145">
        <v>119.1</v>
      </c>
      <c r="BT512" s="145">
        <v>117.5</v>
      </c>
      <c r="BU512" s="145">
        <v>118.9</v>
      </c>
      <c r="BV512" s="145">
        <v>120.5</v>
      </c>
      <c r="BW512" s="145">
        <v>117.6</v>
      </c>
      <c r="BX512" s="145">
        <v>120.9</v>
      </c>
      <c r="BY512" s="145">
        <v>120.6</v>
      </c>
      <c r="BZ512" s="143">
        <v>123</v>
      </c>
      <c r="CA512" s="143">
        <v>123.2</v>
      </c>
      <c r="CB512" s="143">
        <v>122.9</v>
      </c>
      <c r="CC512" s="143">
        <v>124.7</v>
      </c>
      <c r="CD512" s="143">
        <v>123.6</v>
      </c>
      <c r="CE512" s="143">
        <v>125.1</v>
      </c>
      <c r="CF512" s="143">
        <v>125</v>
      </c>
      <c r="CG512" s="143">
        <v>123.4</v>
      </c>
      <c r="CH512" s="143">
        <v>123.3</v>
      </c>
      <c r="CI512" s="143">
        <v>124.1</v>
      </c>
      <c r="CJ512" s="146">
        <v>117.9</v>
      </c>
      <c r="CK512" s="146">
        <v>118.3</v>
      </c>
      <c r="CL512" s="146">
        <v>118.5</v>
      </c>
      <c r="CM512" s="147">
        <v>118.1</v>
      </c>
      <c r="CN512" s="147">
        <v>114.7</v>
      </c>
      <c r="CO512" s="147">
        <v>117.8</v>
      </c>
      <c r="CP512" s="148">
        <v>119.5</v>
      </c>
      <c r="CQ512" s="149">
        <v>118.2</v>
      </c>
      <c r="CR512" s="149">
        <v>122.2</v>
      </c>
      <c r="CS512" s="149">
        <v>118.8</v>
      </c>
      <c r="CT512" s="149">
        <v>119.7</v>
      </c>
      <c r="CU512" s="150">
        <v>119.3</v>
      </c>
      <c r="CV512" s="150">
        <v>120.3</v>
      </c>
      <c r="CW512" s="150">
        <v>119</v>
      </c>
      <c r="CX512" s="150">
        <v>115.2</v>
      </c>
      <c r="CY512" s="150">
        <v>112</v>
      </c>
      <c r="CZ512" s="150">
        <v>111.5</v>
      </c>
      <c r="DA512" s="150">
        <v>115.4</v>
      </c>
      <c r="DB512" s="151">
        <v>111.8</v>
      </c>
      <c r="DC512" s="151">
        <v>114.7</v>
      </c>
      <c r="DD512" s="151">
        <v>117.9</v>
      </c>
      <c r="DE512" s="151">
        <v>121.3</v>
      </c>
      <c r="DF512" s="151">
        <v>123.7</v>
      </c>
      <c r="DG512" s="151">
        <v>123.5</v>
      </c>
      <c r="DH512" s="151">
        <v>128.69999999999999</v>
      </c>
      <c r="DI512" s="151">
        <v>127.8</v>
      </c>
      <c r="DJ512" s="151">
        <v>126.4</v>
      </c>
      <c r="DK512" s="151">
        <v>123.7</v>
      </c>
      <c r="DL512" s="151">
        <v>125</v>
      </c>
      <c r="DM512" s="152">
        <v>127.6</v>
      </c>
      <c r="DN512" s="152">
        <v>129.69999999999999</v>
      </c>
      <c r="DO512" s="152">
        <v>130.4</v>
      </c>
      <c r="DP512" s="152">
        <v>127.1</v>
      </c>
      <c r="DQ512" s="152">
        <v>130.69999999999999</v>
      </c>
      <c r="DR512" s="152">
        <v>129.30000000000001</v>
      </c>
      <c r="DS512" s="152">
        <v>131.4</v>
      </c>
      <c r="DT512" s="152">
        <v>134.5</v>
      </c>
      <c r="DU512" s="152">
        <v>137.30000000000001</v>
      </c>
      <c r="DV512" s="152">
        <v>137.80000000000001</v>
      </c>
      <c r="DW512" s="152">
        <v>139.80000000000001</v>
      </c>
      <c r="DX512" s="152">
        <v>138.1</v>
      </c>
      <c r="DY512" s="152">
        <v>136.80000000000001</v>
      </c>
      <c r="DZ512" s="152">
        <v>139.30000000000001</v>
      </c>
      <c r="EA512" s="152">
        <v>138.30000000000001</v>
      </c>
      <c r="EB512" s="152">
        <v>137.69999999999999</v>
      </c>
      <c r="EC512" s="152">
        <v>133.9</v>
      </c>
      <c r="ED512" s="152">
        <v>133.69999999999999</v>
      </c>
      <c r="EE512" s="152">
        <v>133.5</v>
      </c>
      <c r="EF512" s="152">
        <v>135.80000000000001</v>
      </c>
      <c r="EG512" s="152">
        <v>135</v>
      </c>
      <c r="EH512" s="152">
        <v>134.69999999999999</v>
      </c>
      <c r="EI512" s="152">
        <v>133.9</v>
      </c>
      <c r="EJ512" s="152">
        <v>135.6</v>
      </c>
      <c r="EK512" s="152">
        <v>134.69999999999999</v>
      </c>
      <c r="EL512" s="152">
        <v>135</v>
      </c>
      <c r="EM512" s="152">
        <v>133.19999999999999</v>
      </c>
      <c r="EN512" s="152">
        <v>132.4</v>
      </c>
      <c r="EO512" s="152">
        <v>132.6</v>
      </c>
      <c r="EP512" s="152">
        <v>132.30000000000001</v>
      </c>
      <c r="EQ512" s="152">
        <v>132</v>
      </c>
      <c r="ER512" s="152">
        <v>130.6</v>
      </c>
      <c r="ES512" s="152">
        <v>131.19999999999999</v>
      </c>
      <c r="ET512" s="152">
        <v>131.1</v>
      </c>
      <c r="EU512" s="152">
        <v>130.6</v>
      </c>
      <c r="EV512" s="152">
        <v>128.4</v>
      </c>
      <c r="EW512" s="152">
        <v>128.5</v>
      </c>
    </row>
    <row r="513" spans="1:153">
      <c r="A513" s="141" t="s">
        <v>8060</v>
      </c>
      <c r="B513" s="141" t="s">
        <v>8061</v>
      </c>
      <c r="C513" s="142">
        <v>3.7010000000000001E-2</v>
      </c>
      <c r="D513" s="143">
        <v>106.9</v>
      </c>
      <c r="E513" s="143">
        <v>108.4</v>
      </c>
      <c r="F513" s="143">
        <v>107</v>
      </c>
      <c r="G513" s="143">
        <v>107.9</v>
      </c>
      <c r="H513" s="143">
        <v>107.5</v>
      </c>
      <c r="I513" s="143">
        <v>108.5</v>
      </c>
      <c r="J513" s="143">
        <v>109.3</v>
      </c>
      <c r="K513" s="143">
        <v>107.9</v>
      </c>
      <c r="L513" s="143">
        <v>106.9</v>
      </c>
      <c r="M513" s="143">
        <v>107.3</v>
      </c>
      <c r="N513" s="143">
        <v>108.1</v>
      </c>
      <c r="O513" s="143">
        <v>109.3</v>
      </c>
      <c r="P513" s="143">
        <v>114.3</v>
      </c>
      <c r="Q513" s="143">
        <v>114.7</v>
      </c>
      <c r="R513" s="143">
        <v>115.2</v>
      </c>
      <c r="S513" s="143">
        <v>115.5</v>
      </c>
      <c r="T513" s="143">
        <v>116.8</v>
      </c>
      <c r="U513" s="143">
        <v>118.5</v>
      </c>
      <c r="V513" s="143">
        <v>118.2</v>
      </c>
      <c r="W513" s="143">
        <v>117.4</v>
      </c>
      <c r="X513" s="143">
        <v>117.2</v>
      </c>
      <c r="Y513" s="143">
        <v>118.1</v>
      </c>
      <c r="Z513" s="143">
        <v>118.9</v>
      </c>
      <c r="AA513" s="143">
        <v>119.1</v>
      </c>
      <c r="AB513" s="143">
        <v>122.2</v>
      </c>
      <c r="AC513" s="143">
        <v>122.4</v>
      </c>
      <c r="AD513" s="143">
        <v>122.6</v>
      </c>
      <c r="AE513" s="143">
        <v>122.8</v>
      </c>
      <c r="AF513" s="143">
        <v>122.2</v>
      </c>
      <c r="AG513" s="143">
        <v>123.2</v>
      </c>
      <c r="AH513" s="143">
        <v>122.1</v>
      </c>
      <c r="AI513" s="143">
        <v>121.1</v>
      </c>
      <c r="AJ513" s="143">
        <v>118.4</v>
      </c>
      <c r="AK513" s="143">
        <v>118.1</v>
      </c>
      <c r="AL513" s="143">
        <v>117.4</v>
      </c>
      <c r="AM513" s="143">
        <v>117.6</v>
      </c>
      <c r="AN513" s="143">
        <v>122.3</v>
      </c>
      <c r="AO513" s="143">
        <v>123.2</v>
      </c>
      <c r="AP513" s="143">
        <v>122.9</v>
      </c>
      <c r="AQ513" s="143">
        <v>122.9</v>
      </c>
      <c r="AR513" s="143">
        <v>122.4</v>
      </c>
      <c r="AS513" s="143">
        <v>120.9</v>
      </c>
      <c r="AT513" s="143">
        <v>119.5</v>
      </c>
      <c r="AU513" s="143">
        <v>119.8</v>
      </c>
      <c r="AV513" s="143">
        <v>119.2</v>
      </c>
      <c r="AW513" s="143">
        <v>118.3</v>
      </c>
      <c r="AX513" s="143">
        <v>118.6</v>
      </c>
      <c r="AY513" s="143">
        <v>117.9</v>
      </c>
      <c r="AZ513" s="143">
        <v>121.2</v>
      </c>
      <c r="BA513" s="143">
        <v>121</v>
      </c>
      <c r="BB513" s="143">
        <v>121.7</v>
      </c>
      <c r="BC513" s="143">
        <v>120.7</v>
      </c>
      <c r="BD513" s="143">
        <v>120.8</v>
      </c>
      <c r="BE513" s="143">
        <v>119.7</v>
      </c>
      <c r="BF513" s="143">
        <v>120.2</v>
      </c>
      <c r="BG513" s="143">
        <v>120.5</v>
      </c>
      <c r="BH513" s="143">
        <v>121.4</v>
      </c>
      <c r="BI513" s="143">
        <v>121.4</v>
      </c>
      <c r="BJ513" s="143">
        <v>122.3</v>
      </c>
      <c r="BK513" s="144">
        <v>122.9</v>
      </c>
      <c r="BL513" s="143">
        <v>121.9</v>
      </c>
      <c r="BM513" s="143">
        <v>121.6</v>
      </c>
      <c r="BN513" s="143">
        <v>122.9</v>
      </c>
      <c r="BO513" s="143">
        <v>123.1</v>
      </c>
      <c r="BP513" s="143">
        <v>123</v>
      </c>
      <c r="BQ513" s="143">
        <v>123.7</v>
      </c>
      <c r="BR513" s="145">
        <v>123.5</v>
      </c>
      <c r="BS513" s="145">
        <v>121.7</v>
      </c>
      <c r="BT513" s="145">
        <v>125.7</v>
      </c>
      <c r="BU513" s="145">
        <v>124.6</v>
      </c>
      <c r="BV513" s="145">
        <v>124.7</v>
      </c>
      <c r="BW513" s="145">
        <v>124.7</v>
      </c>
      <c r="BX513" s="145">
        <v>126</v>
      </c>
      <c r="BY513" s="145">
        <v>125.1</v>
      </c>
      <c r="BZ513" s="143">
        <v>124.3</v>
      </c>
      <c r="CA513" s="143">
        <v>122.8</v>
      </c>
      <c r="CB513" s="143">
        <v>123</v>
      </c>
      <c r="CC513" s="143">
        <v>123.8</v>
      </c>
      <c r="CD513" s="143">
        <v>122.7</v>
      </c>
      <c r="CE513" s="143">
        <v>122</v>
      </c>
      <c r="CF513" s="143">
        <v>121.2</v>
      </c>
      <c r="CG513" s="143">
        <v>120.5</v>
      </c>
      <c r="CH513" s="143">
        <v>121.4</v>
      </c>
      <c r="CI513" s="143">
        <v>121.8</v>
      </c>
      <c r="CJ513" s="146">
        <v>122.4</v>
      </c>
      <c r="CK513" s="146">
        <v>122.1</v>
      </c>
      <c r="CL513" s="146">
        <v>120.5</v>
      </c>
      <c r="CM513" s="147">
        <v>121.3</v>
      </c>
      <c r="CN513" s="147">
        <v>120.8</v>
      </c>
      <c r="CO513" s="147">
        <v>119.5</v>
      </c>
      <c r="CP513" s="148">
        <v>118.4</v>
      </c>
      <c r="CQ513" s="149">
        <v>118</v>
      </c>
      <c r="CR513" s="149">
        <v>116.3</v>
      </c>
      <c r="CS513" s="149">
        <v>115.6</v>
      </c>
      <c r="CT513" s="149">
        <v>114.9</v>
      </c>
      <c r="CU513" s="150">
        <v>114.9</v>
      </c>
      <c r="CV513" s="150">
        <v>113.6</v>
      </c>
      <c r="CW513" s="150">
        <v>115</v>
      </c>
      <c r="CX513" s="150">
        <v>116</v>
      </c>
      <c r="CY513" s="150">
        <v>115.5</v>
      </c>
      <c r="CZ513" s="150">
        <v>116.2</v>
      </c>
      <c r="DA513" s="150">
        <v>115.9</v>
      </c>
      <c r="DB513" s="151">
        <v>116.9</v>
      </c>
      <c r="DC513" s="151">
        <v>117</v>
      </c>
      <c r="DD513" s="151">
        <v>118</v>
      </c>
      <c r="DE513" s="151">
        <v>118.8</v>
      </c>
      <c r="DF513" s="151">
        <v>118.8</v>
      </c>
      <c r="DG513" s="151">
        <v>122.3</v>
      </c>
      <c r="DH513" s="151">
        <v>123.6</v>
      </c>
      <c r="DI513" s="151">
        <v>123.9</v>
      </c>
      <c r="DJ513" s="151">
        <v>123.6</v>
      </c>
      <c r="DK513" s="151">
        <v>124.4</v>
      </c>
      <c r="DL513" s="151">
        <v>124</v>
      </c>
      <c r="DM513" s="152">
        <v>122.6</v>
      </c>
      <c r="DN513" s="152">
        <v>123</v>
      </c>
      <c r="DO513" s="152">
        <v>123.9</v>
      </c>
      <c r="DP513" s="152">
        <v>124.6</v>
      </c>
      <c r="DQ513" s="152">
        <v>124.3</v>
      </c>
      <c r="DR513" s="152">
        <v>124.9</v>
      </c>
      <c r="DS513" s="152">
        <v>127</v>
      </c>
      <c r="DT513" s="152">
        <v>134.19999999999999</v>
      </c>
      <c r="DU513" s="152">
        <v>134.69999999999999</v>
      </c>
      <c r="DV513" s="152">
        <v>135.4</v>
      </c>
      <c r="DW513" s="152">
        <v>134.6</v>
      </c>
      <c r="DX513" s="152">
        <v>134.30000000000001</v>
      </c>
      <c r="DY513" s="152">
        <v>134.80000000000001</v>
      </c>
      <c r="DZ513" s="152">
        <v>134.4</v>
      </c>
      <c r="EA513" s="152">
        <v>135</v>
      </c>
      <c r="EB513" s="152">
        <v>135.30000000000001</v>
      </c>
      <c r="EC513" s="152">
        <v>133</v>
      </c>
      <c r="ED513" s="152">
        <v>132.80000000000001</v>
      </c>
      <c r="EE513" s="152">
        <v>130.1</v>
      </c>
      <c r="EF513" s="152">
        <v>130.1</v>
      </c>
      <c r="EG513" s="152">
        <v>129.6</v>
      </c>
      <c r="EH513" s="152">
        <v>129.5</v>
      </c>
      <c r="EI513" s="152">
        <v>129.69999999999999</v>
      </c>
      <c r="EJ513" s="152">
        <v>129.69999999999999</v>
      </c>
      <c r="EK513" s="152">
        <v>129.4</v>
      </c>
      <c r="EL513" s="152">
        <v>129.4</v>
      </c>
      <c r="EM513" s="152">
        <v>129.80000000000001</v>
      </c>
      <c r="EN513" s="152">
        <v>131.5</v>
      </c>
      <c r="EO513" s="152">
        <v>131.1</v>
      </c>
      <c r="EP513" s="152">
        <v>130.4</v>
      </c>
      <c r="EQ513" s="152">
        <v>131.6</v>
      </c>
      <c r="ER513" s="152">
        <v>133.4</v>
      </c>
      <c r="ES513" s="152">
        <v>133.4</v>
      </c>
      <c r="ET513" s="152">
        <v>132.19999999999999</v>
      </c>
      <c r="EU513" s="152">
        <v>132.9</v>
      </c>
      <c r="EV513" s="152">
        <v>132</v>
      </c>
      <c r="EW513" s="152">
        <v>132.4</v>
      </c>
    </row>
    <row r="514" spans="1:153">
      <c r="A514" s="141" t="s">
        <v>8062</v>
      </c>
      <c r="B514" s="141" t="s">
        <v>8063</v>
      </c>
      <c r="C514" s="142">
        <v>1.5630000000000002E-2</v>
      </c>
      <c r="D514" s="143">
        <v>106.1</v>
      </c>
      <c r="E514" s="143">
        <v>104.9</v>
      </c>
      <c r="F514" s="143">
        <v>104.2</v>
      </c>
      <c r="G514" s="143">
        <v>105.4</v>
      </c>
      <c r="H514" s="143">
        <v>104.5</v>
      </c>
      <c r="I514" s="143">
        <v>107.1</v>
      </c>
      <c r="J514" s="143">
        <v>103.9</v>
      </c>
      <c r="K514" s="143">
        <v>105.5</v>
      </c>
      <c r="L514" s="143">
        <v>100</v>
      </c>
      <c r="M514" s="143">
        <v>105.8</v>
      </c>
      <c r="N514" s="143">
        <v>106.4</v>
      </c>
      <c r="O514" s="143">
        <v>108.2</v>
      </c>
      <c r="P514" s="143">
        <v>108.2</v>
      </c>
      <c r="Q514" s="143">
        <v>110.4</v>
      </c>
      <c r="R514" s="143">
        <v>107.7</v>
      </c>
      <c r="S514" s="143">
        <v>107.9</v>
      </c>
      <c r="T514" s="143">
        <v>109</v>
      </c>
      <c r="U514" s="143">
        <v>114.3</v>
      </c>
      <c r="V514" s="143">
        <v>113.5</v>
      </c>
      <c r="W514" s="143">
        <v>116.2</v>
      </c>
      <c r="X514" s="143">
        <v>117.1</v>
      </c>
      <c r="Y514" s="143">
        <v>113.3</v>
      </c>
      <c r="Z514" s="143">
        <v>114.8</v>
      </c>
      <c r="AA514" s="143">
        <v>118.3</v>
      </c>
      <c r="AB514" s="143">
        <v>118.4</v>
      </c>
      <c r="AC514" s="143">
        <v>116.3</v>
      </c>
      <c r="AD514" s="143">
        <v>114.9</v>
      </c>
      <c r="AE514" s="143">
        <v>114.3</v>
      </c>
      <c r="AF514" s="143">
        <v>116.3</v>
      </c>
      <c r="AG514" s="143">
        <v>116</v>
      </c>
      <c r="AH514" s="143">
        <v>116.3</v>
      </c>
      <c r="AI514" s="143">
        <v>113.4</v>
      </c>
      <c r="AJ514" s="143">
        <v>110.2</v>
      </c>
      <c r="AK514" s="143">
        <v>110.7</v>
      </c>
      <c r="AL514" s="143">
        <v>108.9</v>
      </c>
      <c r="AM514" s="143">
        <v>108.6</v>
      </c>
      <c r="AN514" s="143">
        <v>110.1</v>
      </c>
      <c r="AO514" s="143">
        <v>112.6</v>
      </c>
      <c r="AP514" s="143">
        <v>110.1</v>
      </c>
      <c r="AQ514" s="143">
        <v>109</v>
      </c>
      <c r="AR514" s="143">
        <v>110.2</v>
      </c>
      <c r="AS514" s="143">
        <v>107.6</v>
      </c>
      <c r="AT514" s="143">
        <v>106.8</v>
      </c>
      <c r="AU514" s="143">
        <v>107.3</v>
      </c>
      <c r="AV514" s="143">
        <v>106.4</v>
      </c>
      <c r="AW514" s="143">
        <v>103.2</v>
      </c>
      <c r="AX514" s="143">
        <v>103.4</v>
      </c>
      <c r="AY514" s="143">
        <v>105.3</v>
      </c>
      <c r="AZ514" s="143">
        <v>106.2</v>
      </c>
      <c r="BA514" s="143">
        <v>105</v>
      </c>
      <c r="BB514" s="143">
        <v>106.5</v>
      </c>
      <c r="BC514" s="143">
        <v>107.6</v>
      </c>
      <c r="BD514" s="143">
        <v>107.4</v>
      </c>
      <c r="BE514" s="143">
        <v>108.8</v>
      </c>
      <c r="BF514" s="143">
        <v>106.8</v>
      </c>
      <c r="BG514" s="143">
        <v>108</v>
      </c>
      <c r="BH514" s="143">
        <v>107.5</v>
      </c>
      <c r="BI514" s="143">
        <v>107.4</v>
      </c>
      <c r="BJ514" s="143">
        <v>108.9</v>
      </c>
      <c r="BK514" s="144">
        <v>108.2</v>
      </c>
      <c r="BL514" s="143">
        <v>108.3</v>
      </c>
      <c r="BM514" s="143">
        <v>107.1</v>
      </c>
      <c r="BN514" s="143">
        <v>108.5</v>
      </c>
      <c r="BO514" s="143">
        <v>111.8</v>
      </c>
      <c r="BP514" s="143">
        <v>111.1</v>
      </c>
      <c r="BQ514" s="143">
        <v>110.3</v>
      </c>
      <c r="BR514" s="145">
        <v>109.7</v>
      </c>
      <c r="BS514" s="145">
        <v>109.7</v>
      </c>
      <c r="BT514" s="145">
        <v>109.3</v>
      </c>
      <c r="BU514" s="145">
        <v>109</v>
      </c>
      <c r="BV514" s="145">
        <v>108.7</v>
      </c>
      <c r="BW514" s="145">
        <v>110.1</v>
      </c>
      <c r="BX514" s="145">
        <v>110.9</v>
      </c>
      <c r="BY514" s="145">
        <v>111.6</v>
      </c>
      <c r="BZ514" s="143">
        <v>112.6</v>
      </c>
      <c r="CA514" s="143">
        <v>112.7</v>
      </c>
      <c r="CB514" s="143">
        <v>113.3</v>
      </c>
      <c r="CC514" s="143">
        <v>114.6</v>
      </c>
      <c r="CD514" s="143">
        <v>114.7</v>
      </c>
      <c r="CE514" s="143">
        <v>115.1</v>
      </c>
      <c r="CF514" s="143">
        <v>116.5</v>
      </c>
      <c r="CG514" s="143">
        <v>115.7</v>
      </c>
      <c r="CH514" s="143">
        <v>115.6</v>
      </c>
      <c r="CI514" s="143">
        <v>115.8</v>
      </c>
      <c r="CJ514" s="146">
        <v>114.3</v>
      </c>
      <c r="CK514" s="146">
        <v>113.4</v>
      </c>
      <c r="CL514" s="146">
        <v>113.6</v>
      </c>
      <c r="CM514" s="147">
        <v>113.4</v>
      </c>
      <c r="CN514" s="147">
        <v>114.6</v>
      </c>
      <c r="CO514" s="147">
        <v>114.3</v>
      </c>
      <c r="CP514" s="148">
        <v>114.1</v>
      </c>
      <c r="CQ514" s="149">
        <v>112.4</v>
      </c>
      <c r="CR514" s="149">
        <v>112.2</v>
      </c>
      <c r="CS514" s="149">
        <v>111.9</v>
      </c>
      <c r="CT514" s="149">
        <v>110.8</v>
      </c>
      <c r="CU514" s="150">
        <v>112.3</v>
      </c>
      <c r="CV514" s="150">
        <v>114.4</v>
      </c>
      <c r="CW514" s="150">
        <v>116.3</v>
      </c>
      <c r="CX514" s="150">
        <v>111.8</v>
      </c>
      <c r="CY514" s="150">
        <v>111.7</v>
      </c>
      <c r="CZ514" s="150">
        <v>111.2</v>
      </c>
      <c r="DA514" s="150">
        <v>111.6</v>
      </c>
      <c r="DB514" s="151">
        <v>114</v>
      </c>
      <c r="DC514" s="151">
        <v>114.8</v>
      </c>
      <c r="DD514" s="151">
        <v>116.7</v>
      </c>
      <c r="DE514" s="151">
        <v>121.7</v>
      </c>
      <c r="DF514" s="151">
        <v>123.4</v>
      </c>
      <c r="DG514" s="151">
        <v>128.4</v>
      </c>
      <c r="DH514" s="151">
        <v>131</v>
      </c>
      <c r="DI514" s="151">
        <v>135.5</v>
      </c>
      <c r="DJ514" s="151">
        <v>134.30000000000001</v>
      </c>
      <c r="DK514" s="151">
        <v>131.6</v>
      </c>
      <c r="DL514" s="151">
        <v>131.19999999999999</v>
      </c>
      <c r="DM514" s="152">
        <v>132.30000000000001</v>
      </c>
      <c r="DN514" s="152">
        <v>136.9</v>
      </c>
      <c r="DO514" s="152">
        <v>139.9</v>
      </c>
      <c r="DP514" s="152">
        <v>142.4</v>
      </c>
      <c r="DQ514" s="152">
        <v>140.69999999999999</v>
      </c>
      <c r="DR514" s="152">
        <v>140.6</v>
      </c>
      <c r="DS514" s="152">
        <v>145.5</v>
      </c>
      <c r="DT514" s="152">
        <v>146</v>
      </c>
      <c r="DU514" s="152">
        <v>146.1</v>
      </c>
      <c r="DV514" s="152">
        <v>146</v>
      </c>
      <c r="DW514" s="152">
        <v>143.9</v>
      </c>
      <c r="DX514" s="152">
        <v>138.80000000000001</v>
      </c>
      <c r="DY514" s="152">
        <v>138.5</v>
      </c>
      <c r="DZ514" s="152">
        <v>135.6</v>
      </c>
      <c r="EA514" s="152">
        <v>132.30000000000001</v>
      </c>
      <c r="EB514" s="152">
        <v>131.1</v>
      </c>
      <c r="EC514" s="152">
        <v>132.30000000000001</v>
      </c>
      <c r="ED514" s="152">
        <v>132.6</v>
      </c>
      <c r="EE514" s="152">
        <v>130.80000000000001</v>
      </c>
      <c r="EF514" s="152">
        <v>130.4</v>
      </c>
      <c r="EG514" s="152">
        <v>129.1</v>
      </c>
      <c r="EH514" s="152">
        <v>127.2</v>
      </c>
      <c r="EI514" s="152">
        <v>128.6</v>
      </c>
      <c r="EJ514" s="152">
        <v>127</v>
      </c>
      <c r="EK514" s="152">
        <v>125.8</v>
      </c>
      <c r="EL514" s="152">
        <v>125.7</v>
      </c>
      <c r="EM514" s="152">
        <v>127.1</v>
      </c>
      <c r="EN514" s="152">
        <v>125.6</v>
      </c>
      <c r="EO514" s="152">
        <v>125.5</v>
      </c>
      <c r="EP514" s="152">
        <v>126.2</v>
      </c>
      <c r="EQ514" s="152">
        <v>126.2</v>
      </c>
      <c r="ER514" s="152">
        <v>126.1</v>
      </c>
      <c r="ES514" s="152">
        <v>126.8</v>
      </c>
      <c r="ET514" s="152">
        <v>130.1</v>
      </c>
      <c r="EU514" s="152">
        <v>129.19999999999999</v>
      </c>
      <c r="EV514" s="152">
        <v>129.30000000000001</v>
      </c>
      <c r="EW514" s="152">
        <v>127.8</v>
      </c>
    </row>
    <row r="515" spans="1:153">
      <c r="A515" s="141" t="s">
        <v>8064</v>
      </c>
      <c r="B515" s="141" t="s">
        <v>8065</v>
      </c>
      <c r="C515" s="142">
        <v>3.9260000000000003E-2</v>
      </c>
      <c r="D515" s="143">
        <v>101.3</v>
      </c>
      <c r="E515" s="143">
        <v>103.6</v>
      </c>
      <c r="F515" s="143">
        <v>103.4</v>
      </c>
      <c r="G515" s="143">
        <v>98.5</v>
      </c>
      <c r="H515" s="143">
        <v>99.4</v>
      </c>
      <c r="I515" s="143">
        <v>98.7</v>
      </c>
      <c r="J515" s="143">
        <v>103.3</v>
      </c>
      <c r="K515" s="143">
        <v>100.8</v>
      </c>
      <c r="L515" s="143">
        <v>99.3</v>
      </c>
      <c r="M515" s="143">
        <v>101</v>
      </c>
      <c r="N515" s="143">
        <v>103.9</v>
      </c>
      <c r="O515" s="143">
        <v>102.4</v>
      </c>
      <c r="P515" s="143">
        <v>104.1</v>
      </c>
      <c r="Q515" s="143">
        <v>105.7</v>
      </c>
      <c r="R515" s="143">
        <v>107</v>
      </c>
      <c r="S515" s="143">
        <v>108</v>
      </c>
      <c r="T515" s="143">
        <v>107.9</v>
      </c>
      <c r="U515" s="143">
        <v>110.4</v>
      </c>
      <c r="V515" s="143">
        <v>109.1</v>
      </c>
      <c r="W515" s="143">
        <v>107</v>
      </c>
      <c r="X515" s="143">
        <v>109.5</v>
      </c>
      <c r="Y515" s="143">
        <v>114.5</v>
      </c>
      <c r="Z515" s="143">
        <v>106.7</v>
      </c>
      <c r="AA515" s="143">
        <v>113.1</v>
      </c>
      <c r="AB515" s="143">
        <v>116.5</v>
      </c>
      <c r="AC515" s="143">
        <v>115.3</v>
      </c>
      <c r="AD515" s="143">
        <v>108.8</v>
      </c>
      <c r="AE515" s="143">
        <v>114.1</v>
      </c>
      <c r="AF515" s="143">
        <v>109.8</v>
      </c>
      <c r="AG515" s="143">
        <v>113</v>
      </c>
      <c r="AH515" s="143">
        <v>117.3</v>
      </c>
      <c r="AI515" s="143">
        <v>113.2</v>
      </c>
      <c r="AJ515" s="143">
        <v>115.8</v>
      </c>
      <c r="AK515" s="143">
        <v>122.5</v>
      </c>
      <c r="AL515" s="143">
        <v>117.4</v>
      </c>
      <c r="AM515" s="143">
        <v>113.6</v>
      </c>
      <c r="AN515" s="143">
        <v>113.2</v>
      </c>
      <c r="AO515" s="143">
        <v>117.1</v>
      </c>
      <c r="AP515" s="143">
        <v>119.4</v>
      </c>
      <c r="AQ515" s="143">
        <v>113.6</v>
      </c>
      <c r="AR515" s="143">
        <v>114.2</v>
      </c>
      <c r="AS515" s="143">
        <v>114.9</v>
      </c>
      <c r="AT515" s="143">
        <v>115</v>
      </c>
      <c r="AU515" s="143">
        <v>115.8</v>
      </c>
      <c r="AV515" s="143">
        <v>116.2</v>
      </c>
      <c r="AW515" s="143">
        <v>113.9</v>
      </c>
      <c r="AX515" s="143">
        <v>112.7</v>
      </c>
      <c r="AY515" s="143">
        <v>113.2</v>
      </c>
      <c r="AZ515" s="143">
        <v>114.4</v>
      </c>
      <c r="BA515" s="143">
        <v>113.5</v>
      </c>
      <c r="BB515" s="143">
        <v>113.1</v>
      </c>
      <c r="BC515" s="143">
        <v>111.9</v>
      </c>
      <c r="BD515" s="143">
        <v>112.9</v>
      </c>
      <c r="BE515" s="143">
        <v>111.7</v>
      </c>
      <c r="BF515" s="143">
        <v>111.6</v>
      </c>
      <c r="BG515" s="143">
        <v>110.7</v>
      </c>
      <c r="BH515" s="143">
        <v>111.5</v>
      </c>
      <c r="BI515" s="143">
        <v>113.2</v>
      </c>
      <c r="BJ515" s="143">
        <v>117.1</v>
      </c>
      <c r="BK515" s="144">
        <v>114</v>
      </c>
      <c r="BL515" s="143">
        <v>115.1</v>
      </c>
      <c r="BM515" s="143">
        <v>114.3</v>
      </c>
      <c r="BN515" s="143">
        <v>114.3</v>
      </c>
      <c r="BO515" s="143">
        <v>119</v>
      </c>
      <c r="BP515" s="143">
        <v>118.1</v>
      </c>
      <c r="BQ515" s="143">
        <v>120.6</v>
      </c>
      <c r="BR515" s="145">
        <v>129.30000000000001</v>
      </c>
      <c r="BS515" s="145">
        <v>124.2</v>
      </c>
      <c r="BT515" s="145">
        <v>123.2</v>
      </c>
      <c r="BU515" s="145">
        <v>123.2</v>
      </c>
      <c r="BV515" s="145">
        <v>123.4</v>
      </c>
      <c r="BW515" s="145">
        <v>124.1</v>
      </c>
      <c r="BX515" s="145">
        <v>123.5</v>
      </c>
      <c r="BY515" s="145">
        <v>123</v>
      </c>
      <c r="BZ515" s="143">
        <v>123.1</v>
      </c>
      <c r="CA515" s="143">
        <v>123</v>
      </c>
      <c r="CB515" s="143">
        <v>123.9</v>
      </c>
      <c r="CC515" s="143">
        <v>130.1</v>
      </c>
      <c r="CD515" s="143">
        <v>128</v>
      </c>
      <c r="CE515" s="143">
        <v>130.30000000000001</v>
      </c>
      <c r="CF515" s="143">
        <v>129.80000000000001</v>
      </c>
      <c r="CG515" s="143">
        <v>133.4</v>
      </c>
      <c r="CH515" s="143">
        <v>132.1</v>
      </c>
      <c r="CI515" s="143">
        <v>131.80000000000001</v>
      </c>
      <c r="CJ515" s="146">
        <v>132.69999999999999</v>
      </c>
      <c r="CK515" s="146">
        <v>137.19999999999999</v>
      </c>
      <c r="CL515" s="146">
        <v>136.69999999999999</v>
      </c>
      <c r="CM515" s="147">
        <v>144.1</v>
      </c>
      <c r="CN515" s="147">
        <v>140.30000000000001</v>
      </c>
      <c r="CO515" s="147">
        <v>139.69999999999999</v>
      </c>
      <c r="CP515" s="148">
        <v>136.1</v>
      </c>
      <c r="CQ515" s="149">
        <v>138.5</v>
      </c>
      <c r="CR515" s="149">
        <v>138.69999999999999</v>
      </c>
      <c r="CS515" s="149">
        <v>141.6</v>
      </c>
      <c r="CT515" s="149">
        <v>140</v>
      </c>
      <c r="CU515" s="150">
        <v>140.9</v>
      </c>
      <c r="CV515" s="150">
        <v>140</v>
      </c>
      <c r="CW515" s="150">
        <v>142.1</v>
      </c>
      <c r="CX515" s="150">
        <v>140.80000000000001</v>
      </c>
      <c r="CY515" s="150">
        <v>139.69999999999999</v>
      </c>
      <c r="CZ515" s="150">
        <v>139.5</v>
      </c>
      <c r="DA515" s="150">
        <v>134.4</v>
      </c>
      <c r="DB515" s="151">
        <v>141.80000000000001</v>
      </c>
      <c r="DC515" s="151">
        <v>141.80000000000001</v>
      </c>
      <c r="DD515" s="151">
        <v>139</v>
      </c>
      <c r="DE515" s="151">
        <v>143.80000000000001</v>
      </c>
      <c r="DF515" s="151">
        <v>143.5</v>
      </c>
      <c r="DG515" s="151">
        <v>140</v>
      </c>
      <c r="DH515" s="151">
        <v>143.4</v>
      </c>
      <c r="DI515" s="151">
        <v>145.4</v>
      </c>
      <c r="DJ515" s="151">
        <v>144.4</v>
      </c>
      <c r="DK515" s="151">
        <v>142</v>
      </c>
      <c r="DL515" s="151">
        <v>145.6</v>
      </c>
      <c r="DM515" s="152">
        <v>147.19999999999999</v>
      </c>
      <c r="DN515" s="152">
        <v>145.6</v>
      </c>
      <c r="DO515" s="152">
        <v>144.6</v>
      </c>
      <c r="DP515" s="152">
        <v>145.19999999999999</v>
      </c>
      <c r="DQ515" s="152">
        <v>144.9</v>
      </c>
      <c r="DR515" s="152">
        <v>145.5</v>
      </c>
      <c r="DS515" s="152">
        <v>145.69999999999999</v>
      </c>
      <c r="DT515" s="152">
        <v>146</v>
      </c>
      <c r="DU515" s="152">
        <v>146.6</v>
      </c>
      <c r="DV515" s="152">
        <v>145.9</v>
      </c>
      <c r="DW515" s="152">
        <v>145.9</v>
      </c>
      <c r="DX515" s="152">
        <v>145.9</v>
      </c>
      <c r="DY515" s="152">
        <v>146.4</v>
      </c>
      <c r="DZ515" s="152">
        <v>146.1</v>
      </c>
      <c r="EA515" s="152">
        <v>144.1</v>
      </c>
      <c r="EB515" s="152">
        <v>144.6</v>
      </c>
      <c r="EC515" s="152">
        <v>144.4</v>
      </c>
      <c r="ED515" s="152">
        <v>145</v>
      </c>
      <c r="EE515" s="152">
        <v>144.5</v>
      </c>
      <c r="EF515" s="152">
        <v>144.69999999999999</v>
      </c>
      <c r="EG515" s="152">
        <v>144.69999999999999</v>
      </c>
      <c r="EH515" s="152">
        <v>144.69999999999999</v>
      </c>
      <c r="EI515" s="152">
        <v>144.69999999999999</v>
      </c>
      <c r="EJ515" s="152">
        <v>144.69999999999999</v>
      </c>
      <c r="EK515" s="152">
        <v>144.80000000000001</v>
      </c>
      <c r="EL515" s="152">
        <v>145.30000000000001</v>
      </c>
      <c r="EM515" s="152">
        <v>144.80000000000001</v>
      </c>
      <c r="EN515" s="152">
        <v>144.9</v>
      </c>
      <c r="EO515" s="152">
        <v>145.1</v>
      </c>
      <c r="EP515" s="152">
        <v>145.1</v>
      </c>
      <c r="EQ515" s="152">
        <v>145.1</v>
      </c>
      <c r="ER515" s="152">
        <v>145.1</v>
      </c>
      <c r="ES515" s="152">
        <v>145.1</v>
      </c>
      <c r="ET515" s="152">
        <v>145.1</v>
      </c>
      <c r="EU515" s="152">
        <v>146.9</v>
      </c>
      <c r="EV515" s="152">
        <v>146.9</v>
      </c>
      <c r="EW515" s="152">
        <v>146.9</v>
      </c>
    </row>
    <row r="516" spans="1:153">
      <c r="A516" s="141" t="s">
        <v>8066</v>
      </c>
      <c r="B516" s="141" t="s">
        <v>8067</v>
      </c>
      <c r="C516" s="142">
        <v>7.2100000000000003E-3</v>
      </c>
      <c r="D516" s="143">
        <v>110.3</v>
      </c>
      <c r="E516" s="143">
        <v>104.5</v>
      </c>
      <c r="F516" s="143">
        <v>110.6</v>
      </c>
      <c r="G516" s="143">
        <v>109.5</v>
      </c>
      <c r="H516" s="143">
        <v>109.1</v>
      </c>
      <c r="I516" s="143">
        <v>108.8</v>
      </c>
      <c r="J516" s="143">
        <v>114.6</v>
      </c>
      <c r="K516" s="143">
        <v>116.2</v>
      </c>
      <c r="L516" s="143">
        <v>112.5</v>
      </c>
      <c r="M516" s="143">
        <v>133.30000000000001</v>
      </c>
      <c r="N516" s="143">
        <v>125.5</v>
      </c>
      <c r="O516" s="143">
        <v>122.1</v>
      </c>
      <c r="P516" s="143">
        <v>121.7</v>
      </c>
      <c r="Q516" s="143">
        <v>125.3</v>
      </c>
      <c r="R516" s="143">
        <v>118.9</v>
      </c>
      <c r="S516" s="143">
        <v>126.6</v>
      </c>
      <c r="T516" s="143">
        <v>121.8</v>
      </c>
      <c r="U516" s="143">
        <v>123.1</v>
      </c>
      <c r="V516" s="143">
        <v>133.30000000000001</v>
      </c>
      <c r="W516" s="143">
        <v>133.5</v>
      </c>
      <c r="X516" s="143">
        <v>133.69999999999999</v>
      </c>
      <c r="Y516" s="143">
        <v>142.80000000000001</v>
      </c>
      <c r="Z516" s="143">
        <v>143.69999999999999</v>
      </c>
      <c r="AA516" s="143">
        <v>142.19999999999999</v>
      </c>
      <c r="AB516" s="143">
        <v>138.5</v>
      </c>
      <c r="AC516" s="143">
        <v>141.80000000000001</v>
      </c>
      <c r="AD516" s="143">
        <v>146.4</v>
      </c>
      <c r="AE516" s="143">
        <v>143.69999999999999</v>
      </c>
      <c r="AF516" s="143">
        <v>142.1</v>
      </c>
      <c r="AG516" s="143">
        <v>141.9</v>
      </c>
      <c r="AH516" s="143">
        <v>149.30000000000001</v>
      </c>
      <c r="AI516" s="143">
        <v>145.4</v>
      </c>
      <c r="AJ516" s="143">
        <v>138.69999999999999</v>
      </c>
      <c r="AK516" s="143">
        <v>140.80000000000001</v>
      </c>
      <c r="AL516" s="143">
        <v>140.80000000000001</v>
      </c>
      <c r="AM516" s="143">
        <v>145.9</v>
      </c>
      <c r="AN516" s="143">
        <v>141.30000000000001</v>
      </c>
      <c r="AO516" s="143">
        <v>138.69999999999999</v>
      </c>
      <c r="AP516" s="143">
        <v>139</v>
      </c>
      <c r="AQ516" s="143">
        <v>140.19999999999999</v>
      </c>
      <c r="AR516" s="143">
        <v>133.19999999999999</v>
      </c>
      <c r="AS516" s="143">
        <v>138.4</v>
      </c>
      <c r="AT516" s="143">
        <v>146.30000000000001</v>
      </c>
      <c r="AU516" s="143">
        <v>148.6</v>
      </c>
      <c r="AV516" s="143">
        <v>145</v>
      </c>
      <c r="AW516" s="143">
        <v>143.19999999999999</v>
      </c>
      <c r="AX516" s="143">
        <v>127.5</v>
      </c>
      <c r="AY516" s="143">
        <v>145.19999999999999</v>
      </c>
      <c r="AZ516" s="143">
        <v>154.9</v>
      </c>
      <c r="BA516" s="143">
        <v>141.6</v>
      </c>
      <c r="BB516" s="143">
        <v>153.5</v>
      </c>
      <c r="BC516" s="143">
        <v>153</v>
      </c>
      <c r="BD516" s="143">
        <v>139.6</v>
      </c>
      <c r="BE516" s="143">
        <v>159.4</v>
      </c>
      <c r="BF516" s="143">
        <v>158.69999999999999</v>
      </c>
      <c r="BG516" s="143">
        <v>159.1</v>
      </c>
      <c r="BH516" s="143">
        <v>152.80000000000001</v>
      </c>
      <c r="BI516" s="143">
        <v>170.3</v>
      </c>
      <c r="BJ516" s="143">
        <v>166.8</v>
      </c>
      <c r="BK516" s="144">
        <v>157.6</v>
      </c>
      <c r="BL516" s="143">
        <v>157.6</v>
      </c>
      <c r="BM516" s="143">
        <v>157.6</v>
      </c>
      <c r="BN516" s="143">
        <v>157.1</v>
      </c>
      <c r="BO516" s="143">
        <v>162.1</v>
      </c>
      <c r="BP516" s="143">
        <v>152.6</v>
      </c>
      <c r="BQ516" s="143">
        <v>155.5</v>
      </c>
      <c r="BR516" s="145">
        <v>158.1</v>
      </c>
      <c r="BS516" s="145">
        <v>158.80000000000001</v>
      </c>
      <c r="BT516" s="145">
        <v>163.69999999999999</v>
      </c>
      <c r="BU516" s="145">
        <v>157</v>
      </c>
      <c r="BV516" s="145">
        <v>161.30000000000001</v>
      </c>
      <c r="BW516" s="145">
        <v>162.69999999999999</v>
      </c>
      <c r="BX516" s="145">
        <v>156.6</v>
      </c>
      <c r="BY516" s="145">
        <v>164.5</v>
      </c>
      <c r="BZ516" s="143">
        <v>160.69999999999999</v>
      </c>
      <c r="CA516" s="143">
        <v>167.7</v>
      </c>
      <c r="CB516" s="143">
        <v>164.5</v>
      </c>
      <c r="CC516" s="143">
        <v>157.6</v>
      </c>
      <c r="CD516" s="143">
        <v>163.9</v>
      </c>
      <c r="CE516" s="143">
        <v>167.5</v>
      </c>
      <c r="CF516" s="143">
        <v>157.9</v>
      </c>
      <c r="CG516" s="143">
        <v>166.8</v>
      </c>
      <c r="CH516" s="143">
        <v>164.5</v>
      </c>
      <c r="CI516" s="143">
        <v>163.9</v>
      </c>
      <c r="CJ516" s="146">
        <v>169</v>
      </c>
      <c r="CK516" s="146">
        <v>176.6</v>
      </c>
      <c r="CL516" s="146">
        <v>168.1</v>
      </c>
      <c r="CM516" s="147">
        <v>171.4</v>
      </c>
      <c r="CN516" s="147">
        <v>172.4</v>
      </c>
      <c r="CO516" s="147">
        <v>162.1</v>
      </c>
      <c r="CP516" s="148">
        <v>162.1</v>
      </c>
      <c r="CQ516" s="149">
        <v>161.69999999999999</v>
      </c>
      <c r="CR516" s="149">
        <v>163.80000000000001</v>
      </c>
      <c r="CS516" s="149">
        <v>162.19999999999999</v>
      </c>
      <c r="CT516" s="149">
        <v>168.4</v>
      </c>
      <c r="CU516" s="150">
        <v>168.1</v>
      </c>
      <c r="CV516" s="150">
        <v>168.1</v>
      </c>
      <c r="CW516" s="150">
        <v>168.1</v>
      </c>
      <c r="CX516" s="150">
        <v>168.1</v>
      </c>
      <c r="CY516" s="150">
        <v>168.6</v>
      </c>
      <c r="CZ516" s="150">
        <v>168.6</v>
      </c>
      <c r="DA516" s="150">
        <v>168.6</v>
      </c>
      <c r="DB516" s="151">
        <v>168.6</v>
      </c>
      <c r="DC516" s="151">
        <v>168.6</v>
      </c>
      <c r="DD516" s="151">
        <v>168.9</v>
      </c>
      <c r="DE516" s="151">
        <v>168.8</v>
      </c>
      <c r="DF516" s="151">
        <v>168.9</v>
      </c>
      <c r="DG516" s="151">
        <v>168.9</v>
      </c>
      <c r="DH516" s="151">
        <v>168.9</v>
      </c>
      <c r="DI516" s="151">
        <v>168.9</v>
      </c>
      <c r="DJ516" s="151">
        <v>168.9</v>
      </c>
      <c r="DK516" s="151">
        <v>168.9</v>
      </c>
      <c r="DL516" s="151">
        <v>168.9</v>
      </c>
      <c r="DM516" s="152">
        <v>178.4</v>
      </c>
      <c r="DN516" s="152">
        <v>178.4</v>
      </c>
      <c r="DO516" s="152">
        <v>178.9</v>
      </c>
      <c r="DP516" s="152">
        <v>178.7</v>
      </c>
      <c r="DQ516" s="152">
        <v>178.9</v>
      </c>
      <c r="DR516" s="152">
        <v>181.2</v>
      </c>
      <c r="DS516" s="152">
        <v>177.9</v>
      </c>
      <c r="DT516" s="152">
        <v>178.6</v>
      </c>
      <c r="DU516" s="152">
        <v>180.9</v>
      </c>
      <c r="DV516" s="152">
        <v>174.4</v>
      </c>
      <c r="DW516" s="152">
        <v>177</v>
      </c>
      <c r="DX516" s="152">
        <v>179.9</v>
      </c>
      <c r="DY516" s="152">
        <v>181.3</v>
      </c>
      <c r="DZ516" s="152">
        <v>183</v>
      </c>
      <c r="EA516" s="152">
        <v>182.5</v>
      </c>
      <c r="EB516" s="152">
        <v>180.7</v>
      </c>
      <c r="EC516" s="152">
        <v>174.4</v>
      </c>
      <c r="ED516" s="152">
        <v>176.3</v>
      </c>
      <c r="EE516" s="152">
        <v>174.6</v>
      </c>
      <c r="EF516" s="152">
        <v>169.6</v>
      </c>
      <c r="EG516" s="152">
        <v>166.7</v>
      </c>
      <c r="EH516" s="152">
        <v>172.8</v>
      </c>
      <c r="EI516" s="152">
        <v>173.1</v>
      </c>
      <c r="EJ516" s="152">
        <v>170</v>
      </c>
      <c r="EK516" s="152">
        <v>167</v>
      </c>
      <c r="EL516" s="152">
        <v>180.6</v>
      </c>
      <c r="EM516" s="152">
        <v>172.7</v>
      </c>
      <c r="EN516" s="152">
        <v>172.2</v>
      </c>
      <c r="EO516" s="152">
        <v>173.9</v>
      </c>
      <c r="EP516" s="152">
        <v>171.8</v>
      </c>
      <c r="EQ516" s="152">
        <v>168.1</v>
      </c>
      <c r="ER516" s="152">
        <v>164.6</v>
      </c>
      <c r="ES516" s="152">
        <v>167.3</v>
      </c>
      <c r="ET516" s="152">
        <v>171.6</v>
      </c>
      <c r="EU516" s="152">
        <v>173.8</v>
      </c>
      <c r="EV516" s="152">
        <v>173.8</v>
      </c>
      <c r="EW516" s="152">
        <v>167.4</v>
      </c>
    </row>
    <row r="517" spans="1:153">
      <c r="A517" s="141" t="s">
        <v>8068</v>
      </c>
      <c r="B517" s="141" t="s">
        <v>8069</v>
      </c>
      <c r="C517" s="142">
        <v>3.2017600000000002</v>
      </c>
      <c r="D517" s="143">
        <v>107.4</v>
      </c>
      <c r="E517" s="143">
        <v>107.5</v>
      </c>
      <c r="F517" s="143">
        <v>108.2</v>
      </c>
      <c r="G517" s="143">
        <v>109.2</v>
      </c>
      <c r="H517" s="143">
        <v>108.7</v>
      </c>
      <c r="I517" s="143">
        <v>107.3</v>
      </c>
      <c r="J517" s="143">
        <v>107.1</v>
      </c>
      <c r="K517" s="143">
        <v>106.8</v>
      </c>
      <c r="L517" s="143">
        <v>105.3</v>
      </c>
      <c r="M517" s="143">
        <v>105.7</v>
      </c>
      <c r="N517" s="143">
        <v>106.8</v>
      </c>
      <c r="O517" s="143">
        <v>106.3</v>
      </c>
      <c r="P517" s="143">
        <v>106.3</v>
      </c>
      <c r="Q517" s="143">
        <v>106.3</v>
      </c>
      <c r="R517" s="143">
        <v>107.6</v>
      </c>
      <c r="S517" s="143">
        <v>107.8</v>
      </c>
      <c r="T517" s="143">
        <v>107</v>
      </c>
      <c r="U517" s="143">
        <v>107.3</v>
      </c>
      <c r="V517" s="143">
        <v>107.4</v>
      </c>
      <c r="W517" s="143">
        <v>107.3</v>
      </c>
      <c r="X517" s="143">
        <v>107.2</v>
      </c>
      <c r="Y517" s="143">
        <v>107.7</v>
      </c>
      <c r="Z517" s="143">
        <v>108.6</v>
      </c>
      <c r="AA517" s="143">
        <v>109.3</v>
      </c>
      <c r="AB517" s="143">
        <v>109.7</v>
      </c>
      <c r="AC517" s="143">
        <v>109.4</v>
      </c>
      <c r="AD517" s="143">
        <v>110.8</v>
      </c>
      <c r="AE517" s="143">
        <v>112.8</v>
      </c>
      <c r="AF517" s="143">
        <v>112.4</v>
      </c>
      <c r="AG517" s="143">
        <v>111.6</v>
      </c>
      <c r="AH517" s="143">
        <v>111.5</v>
      </c>
      <c r="AI517" s="143">
        <v>110.3</v>
      </c>
      <c r="AJ517" s="143">
        <v>111.3</v>
      </c>
      <c r="AK517" s="143">
        <v>112.2</v>
      </c>
      <c r="AL517" s="143">
        <v>111.3</v>
      </c>
      <c r="AM517" s="143">
        <v>112.1</v>
      </c>
      <c r="AN517" s="143">
        <v>110.4</v>
      </c>
      <c r="AO517" s="143">
        <v>109.5</v>
      </c>
      <c r="AP517" s="143">
        <v>109.6</v>
      </c>
      <c r="AQ517" s="143">
        <v>110.4</v>
      </c>
      <c r="AR517" s="143">
        <v>111.2</v>
      </c>
      <c r="AS517" s="143">
        <v>111.1</v>
      </c>
      <c r="AT517" s="143">
        <v>112</v>
      </c>
      <c r="AU517" s="143">
        <v>111.5</v>
      </c>
      <c r="AV517" s="143">
        <v>111.1</v>
      </c>
      <c r="AW517" s="143">
        <v>109.8</v>
      </c>
      <c r="AX517" s="143">
        <v>109.2</v>
      </c>
      <c r="AY517" s="143">
        <v>109.8</v>
      </c>
      <c r="AZ517" s="143">
        <v>109.2</v>
      </c>
      <c r="BA517" s="143">
        <v>110.2</v>
      </c>
      <c r="BB517" s="143">
        <v>110.7</v>
      </c>
      <c r="BC517" s="143">
        <v>110.7</v>
      </c>
      <c r="BD517" s="143">
        <v>110</v>
      </c>
      <c r="BE517" s="143">
        <v>110.9</v>
      </c>
      <c r="BF517" s="143">
        <v>110.3</v>
      </c>
      <c r="BG517" s="143">
        <v>109.9</v>
      </c>
      <c r="BH517" s="143">
        <v>108.9</v>
      </c>
      <c r="BI517" s="143">
        <v>108.9</v>
      </c>
      <c r="BJ517" s="143">
        <v>108.9</v>
      </c>
      <c r="BK517" s="144">
        <v>109.3</v>
      </c>
      <c r="BL517" s="143">
        <v>111.2</v>
      </c>
      <c r="BM517" s="143">
        <v>112.5</v>
      </c>
      <c r="BN517" s="143">
        <v>112.7</v>
      </c>
      <c r="BO517" s="143">
        <v>112</v>
      </c>
      <c r="BP517" s="143">
        <v>111.4</v>
      </c>
      <c r="BQ517" s="143">
        <v>111.9</v>
      </c>
      <c r="BR517" s="145">
        <v>111.7</v>
      </c>
      <c r="BS517" s="145">
        <v>113</v>
      </c>
      <c r="BT517" s="145">
        <v>113.3</v>
      </c>
      <c r="BU517" s="145">
        <v>114.3</v>
      </c>
      <c r="BV517" s="145">
        <v>114.1</v>
      </c>
      <c r="BW517" s="145">
        <v>114</v>
      </c>
      <c r="BX517" s="145">
        <v>115.4</v>
      </c>
      <c r="BY517" s="145">
        <v>115.6</v>
      </c>
      <c r="BZ517" s="143">
        <v>115.2</v>
      </c>
      <c r="CA517" s="143">
        <v>115.9</v>
      </c>
      <c r="CB517" s="143">
        <v>115.8</v>
      </c>
      <c r="CC517" s="143">
        <v>115.7</v>
      </c>
      <c r="CD517" s="143">
        <v>115.5</v>
      </c>
      <c r="CE517" s="143">
        <v>115.5</v>
      </c>
      <c r="CF517" s="143">
        <v>115.3</v>
      </c>
      <c r="CG517" s="143">
        <v>116.3</v>
      </c>
      <c r="CH517" s="143">
        <v>117.5</v>
      </c>
      <c r="CI517" s="143">
        <v>116.6</v>
      </c>
      <c r="CJ517" s="146">
        <v>117.4</v>
      </c>
      <c r="CK517" s="146">
        <v>118.4</v>
      </c>
      <c r="CL517" s="146">
        <v>118.2</v>
      </c>
      <c r="CM517" s="147">
        <v>117.5</v>
      </c>
      <c r="CN517" s="147">
        <v>116.7</v>
      </c>
      <c r="CO517" s="147">
        <v>116.8</v>
      </c>
      <c r="CP517" s="148">
        <v>115.8</v>
      </c>
      <c r="CQ517" s="149">
        <v>115.7</v>
      </c>
      <c r="CR517" s="149">
        <v>115.5</v>
      </c>
      <c r="CS517" s="149">
        <v>115.7</v>
      </c>
      <c r="CT517" s="149">
        <v>116.5</v>
      </c>
      <c r="CU517" s="150">
        <v>116.1</v>
      </c>
      <c r="CV517" s="150">
        <v>117.8</v>
      </c>
      <c r="CW517" s="150">
        <v>118.2</v>
      </c>
      <c r="CX517" s="150">
        <v>118.3</v>
      </c>
      <c r="CY517" s="150">
        <v>117.3</v>
      </c>
      <c r="CZ517" s="150">
        <v>117.2</v>
      </c>
      <c r="DA517" s="150">
        <v>116.8</v>
      </c>
      <c r="DB517" s="151">
        <v>116.5</v>
      </c>
      <c r="DC517" s="151">
        <v>117.1</v>
      </c>
      <c r="DD517" s="151">
        <v>117.3</v>
      </c>
      <c r="DE517" s="151">
        <v>117.4</v>
      </c>
      <c r="DF517" s="151">
        <v>117.9</v>
      </c>
      <c r="DG517" s="151">
        <v>120.2</v>
      </c>
      <c r="DH517" s="151">
        <v>121.2</v>
      </c>
      <c r="DI517" s="151">
        <v>120.9</v>
      </c>
      <c r="DJ517" s="151">
        <v>121.4</v>
      </c>
      <c r="DK517" s="151">
        <v>121.9</v>
      </c>
      <c r="DL517" s="151">
        <v>121.9</v>
      </c>
      <c r="DM517" s="152">
        <v>121.6</v>
      </c>
      <c r="DN517" s="152">
        <v>123.8</v>
      </c>
      <c r="DO517" s="152">
        <v>125.3</v>
      </c>
      <c r="DP517" s="152">
        <v>125.1</v>
      </c>
      <c r="DQ517" s="152">
        <v>125.8</v>
      </c>
      <c r="DR517" s="152">
        <v>126.7</v>
      </c>
      <c r="DS517" s="152">
        <v>127.7</v>
      </c>
      <c r="DT517" s="152">
        <v>130.5</v>
      </c>
      <c r="DU517" s="152">
        <v>131.9</v>
      </c>
      <c r="DV517" s="152">
        <v>134</v>
      </c>
      <c r="DW517" s="152">
        <v>133.69999999999999</v>
      </c>
      <c r="DX517" s="152">
        <v>133.5</v>
      </c>
      <c r="DY517" s="152">
        <v>133.30000000000001</v>
      </c>
      <c r="DZ517" s="152">
        <v>133.5</v>
      </c>
      <c r="EA517" s="152">
        <v>134.30000000000001</v>
      </c>
      <c r="EB517" s="152">
        <v>134.80000000000001</v>
      </c>
      <c r="EC517" s="152">
        <v>135.30000000000001</v>
      </c>
      <c r="ED517" s="152">
        <v>135.30000000000001</v>
      </c>
      <c r="EE517" s="152">
        <v>134.6</v>
      </c>
      <c r="EF517" s="152">
        <v>135.19999999999999</v>
      </c>
      <c r="EG517" s="152">
        <v>134.69999999999999</v>
      </c>
      <c r="EH517" s="152">
        <v>134.69999999999999</v>
      </c>
      <c r="EI517" s="152">
        <v>134.6</v>
      </c>
      <c r="EJ517" s="152">
        <v>135</v>
      </c>
      <c r="EK517" s="152">
        <v>135</v>
      </c>
      <c r="EL517" s="152">
        <v>135.6</v>
      </c>
      <c r="EM517" s="152">
        <v>134.6</v>
      </c>
      <c r="EN517" s="152">
        <v>135.4</v>
      </c>
      <c r="EO517" s="152">
        <v>134.4</v>
      </c>
      <c r="EP517" s="152">
        <v>133.80000000000001</v>
      </c>
      <c r="EQ517" s="152">
        <v>133.1</v>
      </c>
      <c r="ER517" s="152">
        <v>132.6</v>
      </c>
      <c r="ES517" s="152">
        <v>132.30000000000001</v>
      </c>
      <c r="ET517" s="152">
        <v>130.69999999999999</v>
      </c>
      <c r="EU517" s="152">
        <v>130</v>
      </c>
      <c r="EV517" s="152">
        <v>129.80000000000001</v>
      </c>
      <c r="EW517" s="152">
        <v>130.4</v>
      </c>
    </row>
    <row r="518" spans="1:153">
      <c r="A518" s="141" t="s">
        <v>8070</v>
      </c>
      <c r="B518" s="141" t="s">
        <v>8071</v>
      </c>
      <c r="C518" s="142">
        <v>0.29504000000000002</v>
      </c>
      <c r="D518" s="143">
        <v>103.9</v>
      </c>
      <c r="E518" s="143">
        <v>104.9</v>
      </c>
      <c r="F518" s="143">
        <v>104.9</v>
      </c>
      <c r="G518" s="143">
        <v>106</v>
      </c>
      <c r="H518" s="143">
        <v>105.6</v>
      </c>
      <c r="I518" s="143">
        <v>105.4</v>
      </c>
      <c r="J518" s="143">
        <v>106.1</v>
      </c>
      <c r="K518" s="143">
        <v>106.1</v>
      </c>
      <c r="L518" s="143">
        <v>106.1</v>
      </c>
      <c r="M518" s="143">
        <v>105.2</v>
      </c>
      <c r="N518" s="143">
        <v>105.2</v>
      </c>
      <c r="O518" s="143">
        <v>105.5</v>
      </c>
      <c r="P518" s="143">
        <v>106.4</v>
      </c>
      <c r="Q518" s="143">
        <v>106.1</v>
      </c>
      <c r="R518" s="143">
        <v>105.5</v>
      </c>
      <c r="S518" s="143">
        <v>106.3</v>
      </c>
      <c r="T518" s="143">
        <v>107.7</v>
      </c>
      <c r="U518" s="143">
        <v>106.4</v>
      </c>
      <c r="V518" s="143">
        <v>107.3</v>
      </c>
      <c r="W518" s="143">
        <v>107.4</v>
      </c>
      <c r="X518" s="143">
        <v>107.8</v>
      </c>
      <c r="Y518" s="143">
        <v>107.2</v>
      </c>
      <c r="Z518" s="143">
        <v>107.2</v>
      </c>
      <c r="AA518" s="143">
        <v>107.7</v>
      </c>
      <c r="AB518" s="143">
        <v>110.8</v>
      </c>
      <c r="AC518" s="143">
        <v>109.5</v>
      </c>
      <c r="AD518" s="143">
        <v>111.2</v>
      </c>
      <c r="AE518" s="143">
        <v>112.3</v>
      </c>
      <c r="AF518" s="143">
        <v>112.5</v>
      </c>
      <c r="AG518" s="143">
        <v>112.5</v>
      </c>
      <c r="AH518" s="143">
        <v>114.3</v>
      </c>
      <c r="AI518" s="143">
        <v>114</v>
      </c>
      <c r="AJ518" s="143">
        <v>113</v>
      </c>
      <c r="AK518" s="143">
        <v>115.6</v>
      </c>
      <c r="AL518" s="143">
        <v>113.6</v>
      </c>
      <c r="AM518" s="143">
        <v>116.3</v>
      </c>
      <c r="AN518" s="143">
        <v>113.1</v>
      </c>
      <c r="AO518" s="143">
        <v>112.1</v>
      </c>
      <c r="AP518" s="143">
        <v>113.5</v>
      </c>
      <c r="AQ518" s="143">
        <v>113.9</v>
      </c>
      <c r="AR518" s="143">
        <v>113.9</v>
      </c>
      <c r="AS518" s="143">
        <v>114.7</v>
      </c>
      <c r="AT518" s="143">
        <v>115.2</v>
      </c>
      <c r="AU518" s="143">
        <v>115.4</v>
      </c>
      <c r="AV518" s="143">
        <v>115.2</v>
      </c>
      <c r="AW518" s="143">
        <v>115.9</v>
      </c>
      <c r="AX518" s="143">
        <v>115.3</v>
      </c>
      <c r="AY518" s="143">
        <v>115.2</v>
      </c>
      <c r="AZ518" s="143">
        <v>116.7</v>
      </c>
      <c r="BA518" s="143">
        <v>118</v>
      </c>
      <c r="BB518" s="143">
        <v>116.3</v>
      </c>
      <c r="BC518" s="143">
        <v>118.3</v>
      </c>
      <c r="BD518" s="143">
        <v>117.2</v>
      </c>
      <c r="BE518" s="143">
        <v>116.1</v>
      </c>
      <c r="BF518" s="143">
        <v>116.4</v>
      </c>
      <c r="BG518" s="143">
        <v>117</v>
      </c>
      <c r="BH518" s="143">
        <v>114.7</v>
      </c>
      <c r="BI518" s="143">
        <v>115.1</v>
      </c>
      <c r="BJ518" s="143">
        <v>116.7</v>
      </c>
      <c r="BK518" s="144">
        <v>117.2</v>
      </c>
      <c r="BL518" s="143">
        <v>117.2</v>
      </c>
      <c r="BM518" s="143">
        <v>117.1</v>
      </c>
      <c r="BN518" s="143">
        <v>116.3</v>
      </c>
      <c r="BO518" s="143">
        <v>116.4</v>
      </c>
      <c r="BP518" s="143">
        <v>118.6</v>
      </c>
      <c r="BQ518" s="143">
        <v>116.9</v>
      </c>
      <c r="BR518" s="145">
        <v>117.1</v>
      </c>
      <c r="BS518" s="145">
        <v>117.1</v>
      </c>
      <c r="BT518" s="145">
        <v>116.3</v>
      </c>
      <c r="BU518" s="145">
        <v>117.6</v>
      </c>
      <c r="BV518" s="145">
        <v>117.2</v>
      </c>
      <c r="BW518" s="145">
        <v>118</v>
      </c>
      <c r="BX518" s="145">
        <v>118.9</v>
      </c>
      <c r="BY518" s="145">
        <v>118.5</v>
      </c>
      <c r="BZ518" s="143">
        <v>119.1</v>
      </c>
      <c r="CA518" s="143">
        <v>119.1</v>
      </c>
      <c r="CB518" s="143">
        <v>121.1</v>
      </c>
      <c r="CC518" s="143">
        <v>119.8</v>
      </c>
      <c r="CD518" s="143">
        <v>122</v>
      </c>
      <c r="CE518" s="143">
        <v>120.4</v>
      </c>
      <c r="CF518" s="143">
        <v>122.6</v>
      </c>
      <c r="CG518" s="143">
        <v>124.5</v>
      </c>
      <c r="CH518" s="143">
        <v>125.5</v>
      </c>
      <c r="CI518" s="143">
        <v>125.5</v>
      </c>
      <c r="CJ518" s="146">
        <v>125.4</v>
      </c>
      <c r="CK518" s="146">
        <v>126</v>
      </c>
      <c r="CL518" s="146">
        <v>125.5</v>
      </c>
      <c r="CM518" s="147">
        <v>125.4</v>
      </c>
      <c r="CN518" s="147">
        <v>126.8</v>
      </c>
      <c r="CO518" s="147">
        <v>126.2</v>
      </c>
      <c r="CP518" s="148">
        <v>120.9</v>
      </c>
      <c r="CQ518" s="149">
        <v>121.2</v>
      </c>
      <c r="CR518" s="149">
        <v>125.1</v>
      </c>
      <c r="CS518" s="149">
        <v>126.2</v>
      </c>
      <c r="CT518" s="149">
        <v>125.5</v>
      </c>
      <c r="CU518" s="150">
        <v>123.8</v>
      </c>
      <c r="CV518" s="150">
        <v>122.4</v>
      </c>
      <c r="CW518" s="150">
        <v>124.1</v>
      </c>
      <c r="CX518" s="150">
        <v>127.5</v>
      </c>
      <c r="CY518" s="150">
        <v>126</v>
      </c>
      <c r="CZ518" s="150">
        <v>127.5</v>
      </c>
      <c r="DA518" s="150">
        <v>128.30000000000001</v>
      </c>
      <c r="DB518" s="151">
        <v>127.8</v>
      </c>
      <c r="DC518" s="151">
        <v>126.4</v>
      </c>
      <c r="DD518" s="151">
        <v>127.6</v>
      </c>
      <c r="DE518" s="151">
        <v>129.4</v>
      </c>
      <c r="DF518" s="151">
        <v>129.6</v>
      </c>
      <c r="DG518" s="151">
        <v>130.4</v>
      </c>
      <c r="DH518" s="151">
        <v>132.5</v>
      </c>
      <c r="DI518" s="151">
        <v>135.5</v>
      </c>
      <c r="DJ518" s="151">
        <v>136.30000000000001</v>
      </c>
      <c r="DK518" s="151">
        <v>137.4</v>
      </c>
      <c r="DL518" s="151">
        <v>135.9</v>
      </c>
      <c r="DM518" s="152">
        <v>136.9</v>
      </c>
      <c r="DN518" s="152">
        <v>137.19999999999999</v>
      </c>
      <c r="DO518" s="152">
        <v>138.1</v>
      </c>
      <c r="DP518" s="152">
        <v>143.9</v>
      </c>
      <c r="DQ518" s="152">
        <v>144.69999999999999</v>
      </c>
      <c r="DR518" s="152">
        <v>144.69999999999999</v>
      </c>
      <c r="DS518" s="152">
        <v>145.9</v>
      </c>
      <c r="DT518" s="152">
        <v>150.9</v>
      </c>
      <c r="DU518" s="152">
        <v>148.5</v>
      </c>
      <c r="DV518" s="152">
        <v>152.9</v>
      </c>
      <c r="DW518" s="152">
        <v>155.69999999999999</v>
      </c>
      <c r="DX518" s="152">
        <v>156.1</v>
      </c>
      <c r="DY518" s="152">
        <v>157.4</v>
      </c>
      <c r="DZ518" s="152">
        <v>158.69999999999999</v>
      </c>
      <c r="EA518" s="152">
        <v>159.9</v>
      </c>
      <c r="EB518" s="152">
        <v>164.1</v>
      </c>
      <c r="EC518" s="152">
        <v>165.3</v>
      </c>
      <c r="ED518" s="152">
        <v>164</v>
      </c>
      <c r="EE518" s="152">
        <v>163.5</v>
      </c>
      <c r="EF518" s="152">
        <v>163.80000000000001</v>
      </c>
      <c r="EG518" s="152">
        <v>163.5</v>
      </c>
      <c r="EH518" s="152">
        <v>164</v>
      </c>
      <c r="EI518" s="152">
        <v>164.4</v>
      </c>
      <c r="EJ518" s="152">
        <v>163</v>
      </c>
      <c r="EK518" s="152">
        <v>163.5</v>
      </c>
      <c r="EL518" s="152">
        <v>163.4</v>
      </c>
      <c r="EM518" s="152">
        <v>163.4</v>
      </c>
      <c r="EN518" s="152">
        <v>164.6</v>
      </c>
      <c r="EO518" s="152">
        <v>164.2</v>
      </c>
      <c r="EP518" s="152">
        <v>164.2</v>
      </c>
      <c r="EQ518" s="152">
        <v>163.9</v>
      </c>
      <c r="ER518" s="152">
        <v>164</v>
      </c>
      <c r="ES518" s="152">
        <v>163.80000000000001</v>
      </c>
      <c r="ET518" s="152">
        <v>162.69999999999999</v>
      </c>
      <c r="EU518" s="152">
        <v>163.4</v>
      </c>
      <c r="EV518" s="152">
        <v>163.19999999999999</v>
      </c>
      <c r="EW518" s="152">
        <v>164.1</v>
      </c>
    </row>
    <row r="519" spans="1:153">
      <c r="A519" s="141" t="s">
        <v>8072</v>
      </c>
      <c r="B519" s="141" t="s">
        <v>8073</v>
      </c>
      <c r="C519" s="142">
        <v>5.5500000000000002E-3</v>
      </c>
      <c r="D519" s="143">
        <v>112.8</v>
      </c>
      <c r="E519" s="143">
        <v>108.8</v>
      </c>
      <c r="F519" s="143">
        <v>108.8</v>
      </c>
      <c r="G519" s="143">
        <v>110.1</v>
      </c>
      <c r="H519" s="143">
        <v>109.9</v>
      </c>
      <c r="I519" s="143">
        <v>107.7</v>
      </c>
      <c r="J519" s="143">
        <v>107.2</v>
      </c>
      <c r="K519" s="143">
        <v>109.2</v>
      </c>
      <c r="L519" s="143">
        <v>108.1</v>
      </c>
      <c r="M519" s="143">
        <v>108.3</v>
      </c>
      <c r="N519" s="143">
        <v>108.5</v>
      </c>
      <c r="O519" s="143">
        <v>107</v>
      </c>
      <c r="P519" s="143">
        <v>107</v>
      </c>
      <c r="Q519" s="143">
        <v>105.5</v>
      </c>
      <c r="R519" s="143">
        <v>105.8</v>
      </c>
      <c r="S519" s="143">
        <v>107</v>
      </c>
      <c r="T519" s="143">
        <v>110.7</v>
      </c>
      <c r="U519" s="143">
        <v>111.6</v>
      </c>
      <c r="V519" s="143">
        <v>113.3</v>
      </c>
      <c r="W519" s="143">
        <v>112.9</v>
      </c>
      <c r="X519" s="143">
        <v>112.6</v>
      </c>
      <c r="Y519" s="143">
        <v>112.7</v>
      </c>
      <c r="Z519" s="143">
        <v>113.3</v>
      </c>
      <c r="AA519" s="143">
        <v>117.4</v>
      </c>
      <c r="AB519" s="143">
        <v>119.3</v>
      </c>
      <c r="AC519" s="143">
        <v>121</v>
      </c>
      <c r="AD519" s="143">
        <v>121.6</v>
      </c>
      <c r="AE519" s="143">
        <v>121</v>
      </c>
      <c r="AF519" s="143">
        <v>120.6</v>
      </c>
      <c r="AG519" s="143">
        <v>122.7</v>
      </c>
      <c r="AH519" s="143">
        <v>126.7</v>
      </c>
      <c r="AI519" s="143">
        <v>127.9</v>
      </c>
      <c r="AJ519" s="143">
        <v>124.2</v>
      </c>
      <c r="AK519" s="143">
        <v>122</v>
      </c>
      <c r="AL519" s="143">
        <v>120.1</v>
      </c>
      <c r="AM519" s="143">
        <v>119.4</v>
      </c>
      <c r="AN519" s="143">
        <v>117.7</v>
      </c>
      <c r="AO519" s="143">
        <v>116.4</v>
      </c>
      <c r="AP519" s="143">
        <v>116.9</v>
      </c>
      <c r="AQ519" s="143">
        <v>118.1</v>
      </c>
      <c r="AR519" s="143">
        <v>117.3</v>
      </c>
      <c r="AS519" s="143">
        <v>116.9</v>
      </c>
      <c r="AT519" s="143">
        <v>119.2</v>
      </c>
      <c r="AU519" s="143">
        <v>114.7</v>
      </c>
      <c r="AV519" s="143">
        <v>115.3</v>
      </c>
      <c r="AW519" s="143">
        <v>113.4</v>
      </c>
      <c r="AX519" s="143">
        <v>113.4</v>
      </c>
      <c r="AY519" s="143">
        <v>111.4</v>
      </c>
      <c r="AZ519" s="143">
        <v>111</v>
      </c>
      <c r="BA519" s="143">
        <v>113.9</v>
      </c>
      <c r="BB519" s="143">
        <v>115.5</v>
      </c>
      <c r="BC519" s="143">
        <v>112.5</v>
      </c>
      <c r="BD519" s="143">
        <v>115.2</v>
      </c>
      <c r="BE519" s="143">
        <v>112.3</v>
      </c>
      <c r="BF519" s="143">
        <v>111.5</v>
      </c>
      <c r="BG519" s="143">
        <v>113.5</v>
      </c>
      <c r="BH519" s="143">
        <v>111.1</v>
      </c>
      <c r="BI519" s="143">
        <v>114</v>
      </c>
      <c r="BJ519" s="143">
        <v>113.1</v>
      </c>
      <c r="BK519" s="144">
        <v>114.6</v>
      </c>
      <c r="BL519" s="143">
        <v>115.2</v>
      </c>
      <c r="BM519" s="143">
        <v>117.7</v>
      </c>
      <c r="BN519" s="143">
        <v>116.5</v>
      </c>
      <c r="BO519" s="143">
        <v>120.3</v>
      </c>
      <c r="BP519" s="143">
        <v>114.6</v>
      </c>
      <c r="BQ519" s="143">
        <v>112</v>
      </c>
      <c r="BR519" s="145">
        <v>109.1</v>
      </c>
      <c r="BS519" s="145">
        <v>109.3</v>
      </c>
      <c r="BT519" s="145">
        <v>110.5</v>
      </c>
      <c r="BU519" s="145">
        <v>107.8</v>
      </c>
      <c r="BV519" s="145">
        <v>110.3</v>
      </c>
      <c r="BW519" s="145">
        <v>113.5</v>
      </c>
      <c r="BX519" s="145">
        <v>109.4</v>
      </c>
      <c r="BY519" s="145">
        <v>108.6</v>
      </c>
      <c r="BZ519" s="143">
        <v>113.6</v>
      </c>
      <c r="CA519" s="143">
        <v>113.1</v>
      </c>
      <c r="CB519" s="143">
        <v>116.8</v>
      </c>
      <c r="CC519" s="143">
        <v>112.8</v>
      </c>
      <c r="CD519" s="143">
        <v>116.1</v>
      </c>
      <c r="CE519" s="143">
        <v>111.8</v>
      </c>
      <c r="CF519" s="143">
        <v>114.5</v>
      </c>
      <c r="CG519" s="143">
        <v>112.9</v>
      </c>
      <c r="CH519" s="143">
        <v>109.6</v>
      </c>
      <c r="CI519" s="143">
        <v>109.4</v>
      </c>
      <c r="CJ519" s="146">
        <v>109.9</v>
      </c>
      <c r="CK519" s="146">
        <v>108.4</v>
      </c>
      <c r="CL519" s="146">
        <v>109.4</v>
      </c>
      <c r="CM519" s="147">
        <v>108</v>
      </c>
      <c r="CN519" s="147">
        <v>107.2</v>
      </c>
      <c r="CO519" s="147">
        <v>113.2</v>
      </c>
      <c r="CP519" s="148">
        <v>106.5</v>
      </c>
      <c r="CQ519" s="149">
        <v>106.2</v>
      </c>
      <c r="CR519" s="149">
        <v>108.3</v>
      </c>
      <c r="CS519" s="149">
        <v>107.6</v>
      </c>
      <c r="CT519" s="149">
        <v>104.9</v>
      </c>
      <c r="CU519" s="150">
        <v>103.9</v>
      </c>
      <c r="CV519" s="150">
        <v>104.3</v>
      </c>
      <c r="CW519" s="150">
        <v>102.9</v>
      </c>
      <c r="CX519" s="150">
        <v>105.2</v>
      </c>
      <c r="CY519" s="150">
        <v>103.4</v>
      </c>
      <c r="CZ519" s="150">
        <v>108.6</v>
      </c>
      <c r="DA519" s="150">
        <v>103.2</v>
      </c>
      <c r="DB519" s="151">
        <v>110.8</v>
      </c>
      <c r="DC519" s="151">
        <v>109.3</v>
      </c>
      <c r="DD519" s="151">
        <v>117.1</v>
      </c>
      <c r="DE519" s="151">
        <v>122.3</v>
      </c>
      <c r="DF519" s="151">
        <v>123.8</v>
      </c>
      <c r="DG519" s="151">
        <v>130.80000000000001</v>
      </c>
      <c r="DH519" s="151">
        <v>130.4</v>
      </c>
      <c r="DI519" s="151">
        <v>138.69999999999999</v>
      </c>
      <c r="DJ519" s="151">
        <v>145.9</v>
      </c>
      <c r="DK519" s="151">
        <v>145.19999999999999</v>
      </c>
      <c r="DL519" s="151">
        <v>146.6</v>
      </c>
      <c r="DM519" s="152">
        <v>150.30000000000001</v>
      </c>
      <c r="DN519" s="152">
        <v>160.30000000000001</v>
      </c>
      <c r="DO519" s="152">
        <v>174</v>
      </c>
      <c r="DP519" s="152">
        <v>187.9</v>
      </c>
      <c r="DQ519" s="152">
        <v>190.2</v>
      </c>
      <c r="DR519" s="152">
        <v>194.4</v>
      </c>
      <c r="DS519" s="152">
        <v>192.8</v>
      </c>
      <c r="DT519" s="152">
        <v>201.7</v>
      </c>
      <c r="DU519" s="152">
        <v>205.3</v>
      </c>
      <c r="DV519" s="152">
        <v>208</v>
      </c>
      <c r="DW519" s="152">
        <v>201.1</v>
      </c>
      <c r="DX519" s="152">
        <v>201.4</v>
      </c>
      <c r="DY519" s="152">
        <v>187</v>
      </c>
      <c r="DZ519" s="152">
        <v>192.9</v>
      </c>
      <c r="EA519" s="152">
        <v>189.3</v>
      </c>
      <c r="EB519" s="152">
        <v>187.7</v>
      </c>
      <c r="EC519" s="152">
        <v>180.4</v>
      </c>
      <c r="ED519" s="152">
        <v>178</v>
      </c>
      <c r="EE519" s="152">
        <v>172.2</v>
      </c>
      <c r="EF519" s="152">
        <v>174.9</v>
      </c>
      <c r="EG519" s="152">
        <v>177.2</v>
      </c>
      <c r="EH519" s="152">
        <v>174.7</v>
      </c>
      <c r="EI519" s="152">
        <v>175.7</v>
      </c>
      <c r="EJ519" s="152">
        <v>172.1</v>
      </c>
      <c r="EK519" s="152">
        <v>170</v>
      </c>
      <c r="EL519" s="152">
        <v>170.2</v>
      </c>
      <c r="EM519" s="152">
        <v>165.3</v>
      </c>
      <c r="EN519" s="152">
        <v>163</v>
      </c>
      <c r="EO519" s="152">
        <v>164.8</v>
      </c>
      <c r="EP519" s="152">
        <v>165.9</v>
      </c>
      <c r="EQ519" s="152">
        <v>163</v>
      </c>
      <c r="ER519" s="152">
        <v>159.30000000000001</v>
      </c>
      <c r="ES519" s="152">
        <v>154.5</v>
      </c>
      <c r="ET519" s="152">
        <v>157.30000000000001</v>
      </c>
      <c r="EU519" s="152">
        <v>170</v>
      </c>
      <c r="EV519" s="152">
        <v>172.4</v>
      </c>
      <c r="EW519" s="152">
        <v>167.7</v>
      </c>
    </row>
    <row r="520" spans="1:153">
      <c r="A520" s="141" t="s">
        <v>8074</v>
      </c>
      <c r="B520" s="141" t="s">
        <v>8075</v>
      </c>
      <c r="C520" s="142">
        <v>2.9389999999999999E-2</v>
      </c>
      <c r="D520" s="143">
        <v>100.9</v>
      </c>
      <c r="E520" s="143">
        <v>101.6</v>
      </c>
      <c r="F520" s="143">
        <v>101.8</v>
      </c>
      <c r="G520" s="143">
        <v>103.2</v>
      </c>
      <c r="H520" s="143">
        <v>103.2</v>
      </c>
      <c r="I520" s="143">
        <v>103.2</v>
      </c>
      <c r="J520" s="143">
        <v>103.2</v>
      </c>
      <c r="K520" s="143">
        <v>103.2</v>
      </c>
      <c r="L520" s="143">
        <v>103.7</v>
      </c>
      <c r="M520" s="143">
        <v>103.9</v>
      </c>
      <c r="N520" s="143">
        <v>103.9</v>
      </c>
      <c r="O520" s="143">
        <v>105.7</v>
      </c>
      <c r="P520" s="143">
        <v>105</v>
      </c>
      <c r="Q520" s="143">
        <v>104.1</v>
      </c>
      <c r="R520" s="143">
        <v>104</v>
      </c>
      <c r="S520" s="143">
        <v>104.4</v>
      </c>
      <c r="T520" s="143">
        <v>104.7</v>
      </c>
      <c r="U520" s="143">
        <v>104.7</v>
      </c>
      <c r="V520" s="143">
        <v>105.3</v>
      </c>
      <c r="W520" s="143">
        <v>105.3</v>
      </c>
      <c r="X520" s="143">
        <v>105.3</v>
      </c>
      <c r="Y520" s="143">
        <v>105.6</v>
      </c>
      <c r="Z520" s="143">
        <v>105.6</v>
      </c>
      <c r="AA520" s="143">
        <v>103.8</v>
      </c>
      <c r="AB520" s="143">
        <v>103.8</v>
      </c>
      <c r="AC520" s="143">
        <v>104.9</v>
      </c>
      <c r="AD520" s="143">
        <v>104.9</v>
      </c>
      <c r="AE520" s="143">
        <v>104.9</v>
      </c>
      <c r="AF520" s="143">
        <v>104.9</v>
      </c>
      <c r="AG520" s="143">
        <v>107</v>
      </c>
      <c r="AH520" s="143">
        <v>108.1</v>
      </c>
      <c r="AI520" s="143">
        <v>108.1</v>
      </c>
      <c r="AJ520" s="143">
        <v>108.1</v>
      </c>
      <c r="AK520" s="143">
        <v>109.6</v>
      </c>
      <c r="AL520" s="143">
        <v>109</v>
      </c>
      <c r="AM520" s="143">
        <v>110.1</v>
      </c>
      <c r="AN520" s="143">
        <v>110</v>
      </c>
      <c r="AO520" s="143">
        <v>111.3</v>
      </c>
      <c r="AP520" s="143">
        <v>110</v>
      </c>
      <c r="AQ520" s="143">
        <v>108.9</v>
      </c>
      <c r="AR520" s="143">
        <v>109.5</v>
      </c>
      <c r="AS520" s="143">
        <v>109.6</v>
      </c>
      <c r="AT520" s="143">
        <v>107.6</v>
      </c>
      <c r="AU520" s="143">
        <v>109</v>
      </c>
      <c r="AV520" s="143">
        <v>107</v>
      </c>
      <c r="AW520" s="143">
        <v>109.6</v>
      </c>
      <c r="AX520" s="143">
        <v>109.9</v>
      </c>
      <c r="AY520" s="143">
        <v>108.6</v>
      </c>
      <c r="AZ520" s="143">
        <v>109.9</v>
      </c>
      <c r="BA520" s="143">
        <v>108.6</v>
      </c>
      <c r="BB520" s="143">
        <v>110.1</v>
      </c>
      <c r="BC520" s="143">
        <v>109.2</v>
      </c>
      <c r="BD520" s="143">
        <v>109.9</v>
      </c>
      <c r="BE520" s="143">
        <v>109.9</v>
      </c>
      <c r="BF520" s="143">
        <v>110.3</v>
      </c>
      <c r="BG520" s="143">
        <v>110.1</v>
      </c>
      <c r="BH520" s="143">
        <v>111.3</v>
      </c>
      <c r="BI520" s="143">
        <v>110.5</v>
      </c>
      <c r="BJ520" s="143">
        <v>110.6</v>
      </c>
      <c r="BK520" s="144">
        <v>108.4</v>
      </c>
      <c r="BL520" s="143">
        <v>111.9</v>
      </c>
      <c r="BM520" s="143">
        <v>109.7</v>
      </c>
      <c r="BN520" s="143">
        <v>110.8</v>
      </c>
      <c r="BO520" s="143">
        <v>106.4</v>
      </c>
      <c r="BP520" s="143">
        <v>105.1</v>
      </c>
      <c r="BQ520" s="143">
        <v>102.9</v>
      </c>
      <c r="BR520" s="145">
        <v>103</v>
      </c>
      <c r="BS520" s="145">
        <v>102.4</v>
      </c>
      <c r="BT520" s="145">
        <v>101.3</v>
      </c>
      <c r="BU520" s="145">
        <v>97.6</v>
      </c>
      <c r="BV520" s="145">
        <v>95.3</v>
      </c>
      <c r="BW520" s="145">
        <v>97.5</v>
      </c>
      <c r="BX520" s="145">
        <v>95.9</v>
      </c>
      <c r="BY520" s="145">
        <v>93.1</v>
      </c>
      <c r="BZ520" s="143">
        <v>90.9</v>
      </c>
      <c r="CA520" s="143">
        <v>92.5</v>
      </c>
      <c r="CB520" s="143">
        <v>92.2</v>
      </c>
      <c r="CC520" s="143">
        <v>92.5</v>
      </c>
      <c r="CD520" s="143">
        <v>90.5</v>
      </c>
      <c r="CE520" s="143">
        <v>91.6</v>
      </c>
      <c r="CF520" s="143">
        <v>93.4</v>
      </c>
      <c r="CG520" s="143">
        <v>93</v>
      </c>
      <c r="CH520" s="143">
        <v>95.6</v>
      </c>
      <c r="CI520" s="143">
        <v>93.3</v>
      </c>
      <c r="CJ520" s="146">
        <v>93.5</v>
      </c>
      <c r="CK520" s="146">
        <v>92.7</v>
      </c>
      <c r="CL520" s="146">
        <v>92.6</v>
      </c>
      <c r="CM520" s="147">
        <v>93.8</v>
      </c>
      <c r="CN520" s="147">
        <v>94.3</v>
      </c>
      <c r="CO520" s="147">
        <v>93.7</v>
      </c>
      <c r="CP520" s="148">
        <v>92.3</v>
      </c>
      <c r="CQ520" s="149">
        <v>92.9</v>
      </c>
      <c r="CR520" s="149">
        <v>91.1</v>
      </c>
      <c r="CS520" s="149">
        <v>90.6</v>
      </c>
      <c r="CT520" s="149">
        <v>91.2</v>
      </c>
      <c r="CU520" s="150">
        <v>91</v>
      </c>
      <c r="CV520" s="150">
        <v>91</v>
      </c>
      <c r="CW520" s="150">
        <v>89.2</v>
      </c>
      <c r="CX520" s="150">
        <v>90.5</v>
      </c>
      <c r="CY520" s="150">
        <v>90</v>
      </c>
      <c r="CZ520" s="150">
        <v>90.2</v>
      </c>
      <c r="DA520" s="150">
        <v>89.6</v>
      </c>
      <c r="DB520" s="151">
        <v>91.7</v>
      </c>
      <c r="DC520" s="151">
        <v>92</v>
      </c>
      <c r="DD520" s="151">
        <v>92.6</v>
      </c>
      <c r="DE520" s="151">
        <v>95.5</v>
      </c>
      <c r="DF520" s="151">
        <v>96.4</v>
      </c>
      <c r="DG520" s="151">
        <v>99.6</v>
      </c>
      <c r="DH520" s="151">
        <v>101.3</v>
      </c>
      <c r="DI520" s="151">
        <v>104.7</v>
      </c>
      <c r="DJ520" s="151">
        <v>106.3</v>
      </c>
      <c r="DK520" s="151">
        <v>104.6</v>
      </c>
      <c r="DL520" s="151">
        <v>104.7</v>
      </c>
      <c r="DM520" s="152">
        <v>106</v>
      </c>
      <c r="DN520" s="152">
        <v>110.1</v>
      </c>
      <c r="DO520" s="152">
        <v>113.7</v>
      </c>
      <c r="DP520" s="152">
        <v>117.4</v>
      </c>
      <c r="DQ520" s="152">
        <v>122</v>
      </c>
      <c r="DR520" s="152">
        <v>122.5</v>
      </c>
      <c r="DS520" s="152">
        <v>128.5</v>
      </c>
      <c r="DT520" s="152">
        <v>134</v>
      </c>
      <c r="DU520" s="152">
        <v>134.5</v>
      </c>
      <c r="DV520" s="152">
        <v>137.69999999999999</v>
      </c>
      <c r="DW520" s="152">
        <v>140.19999999999999</v>
      </c>
      <c r="DX520" s="152">
        <v>137.5</v>
      </c>
      <c r="DY520" s="152">
        <v>138.5</v>
      </c>
      <c r="DZ520" s="152">
        <v>143.1</v>
      </c>
      <c r="EA520" s="152">
        <v>141.19999999999999</v>
      </c>
      <c r="EB520" s="152">
        <v>142</v>
      </c>
      <c r="EC520" s="152">
        <v>140.30000000000001</v>
      </c>
      <c r="ED520" s="152">
        <v>141.4</v>
      </c>
      <c r="EE520" s="152">
        <v>139.9</v>
      </c>
      <c r="EF520" s="152">
        <v>137.9</v>
      </c>
      <c r="EG520" s="152">
        <v>134.5</v>
      </c>
      <c r="EH520" s="152">
        <v>133.4</v>
      </c>
      <c r="EI520" s="152">
        <v>129.80000000000001</v>
      </c>
      <c r="EJ520" s="152">
        <v>128.9</v>
      </c>
      <c r="EK520" s="152">
        <v>127.8</v>
      </c>
      <c r="EL520" s="152">
        <v>127.6</v>
      </c>
      <c r="EM520" s="152">
        <v>128.4</v>
      </c>
      <c r="EN520" s="152">
        <v>127.7</v>
      </c>
      <c r="EO520" s="152">
        <v>127.2</v>
      </c>
      <c r="EP520" s="152">
        <v>127.9</v>
      </c>
      <c r="EQ520" s="152">
        <v>128.69999999999999</v>
      </c>
      <c r="ER520" s="152">
        <v>129.69999999999999</v>
      </c>
      <c r="ES520" s="152">
        <v>132.80000000000001</v>
      </c>
      <c r="ET520" s="152">
        <v>134.69999999999999</v>
      </c>
      <c r="EU520" s="152">
        <v>138.19999999999999</v>
      </c>
      <c r="EV520" s="152">
        <v>136.19999999999999</v>
      </c>
      <c r="EW520" s="152">
        <v>139.80000000000001</v>
      </c>
    </row>
    <row r="521" spans="1:153">
      <c r="A521" s="141" t="s">
        <v>8076</v>
      </c>
      <c r="B521" s="141" t="s">
        <v>8077</v>
      </c>
      <c r="C521" s="142">
        <v>3.0630000000000001E-2</v>
      </c>
      <c r="D521" s="143">
        <v>102.9</v>
      </c>
      <c r="E521" s="143">
        <v>102.7</v>
      </c>
      <c r="F521" s="143">
        <v>105.2</v>
      </c>
      <c r="G521" s="143">
        <v>105.1</v>
      </c>
      <c r="H521" s="143">
        <v>102.2</v>
      </c>
      <c r="I521" s="143">
        <v>102.8</v>
      </c>
      <c r="J521" s="143">
        <v>103</v>
      </c>
      <c r="K521" s="143">
        <v>105.3</v>
      </c>
      <c r="L521" s="143">
        <v>102.5</v>
      </c>
      <c r="M521" s="143">
        <v>101.9</v>
      </c>
      <c r="N521" s="143">
        <v>101.5</v>
      </c>
      <c r="O521" s="143">
        <v>102.1</v>
      </c>
      <c r="P521" s="143">
        <v>104.3</v>
      </c>
      <c r="Q521" s="143">
        <v>105.1</v>
      </c>
      <c r="R521" s="143">
        <v>104</v>
      </c>
      <c r="S521" s="143">
        <v>104.6</v>
      </c>
      <c r="T521" s="143">
        <v>111.7</v>
      </c>
      <c r="U521" s="143">
        <v>110</v>
      </c>
      <c r="V521" s="143">
        <v>110.6</v>
      </c>
      <c r="W521" s="143">
        <v>105.6</v>
      </c>
      <c r="X521" s="143">
        <v>110.7</v>
      </c>
      <c r="Y521" s="143">
        <v>111.8</v>
      </c>
      <c r="Z521" s="143">
        <v>112.3</v>
      </c>
      <c r="AA521" s="143">
        <v>114.2</v>
      </c>
      <c r="AB521" s="143">
        <v>115.2</v>
      </c>
      <c r="AC521" s="143">
        <v>109.6</v>
      </c>
      <c r="AD521" s="143">
        <v>109.8</v>
      </c>
      <c r="AE521" s="143">
        <v>114.2</v>
      </c>
      <c r="AF521" s="143">
        <v>106.2</v>
      </c>
      <c r="AG521" s="143">
        <v>114</v>
      </c>
      <c r="AH521" s="143">
        <v>118.4</v>
      </c>
      <c r="AI521" s="143">
        <v>111.5</v>
      </c>
      <c r="AJ521" s="143">
        <v>115</v>
      </c>
      <c r="AK521" s="143">
        <v>118.7</v>
      </c>
      <c r="AL521" s="143">
        <v>116.4</v>
      </c>
      <c r="AM521" s="143">
        <v>118.1</v>
      </c>
      <c r="AN521" s="143">
        <v>113.8</v>
      </c>
      <c r="AO521" s="143">
        <v>116</v>
      </c>
      <c r="AP521" s="143">
        <v>122.1</v>
      </c>
      <c r="AQ521" s="143">
        <v>121.9</v>
      </c>
      <c r="AR521" s="143">
        <v>119.2</v>
      </c>
      <c r="AS521" s="143">
        <v>118.4</v>
      </c>
      <c r="AT521" s="143">
        <v>122.5</v>
      </c>
      <c r="AU521" s="143">
        <v>117.9</v>
      </c>
      <c r="AV521" s="143">
        <v>121.3</v>
      </c>
      <c r="AW521" s="143">
        <v>122.7</v>
      </c>
      <c r="AX521" s="143">
        <v>118.5</v>
      </c>
      <c r="AY521" s="143">
        <v>120</v>
      </c>
      <c r="AZ521" s="143">
        <v>122.8</v>
      </c>
      <c r="BA521" s="143">
        <v>125.4</v>
      </c>
      <c r="BB521" s="143">
        <v>120.5</v>
      </c>
      <c r="BC521" s="143">
        <v>126.8</v>
      </c>
      <c r="BD521" s="143">
        <v>120.9</v>
      </c>
      <c r="BE521" s="143">
        <v>120.7</v>
      </c>
      <c r="BF521" s="143">
        <v>122.2</v>
      </c>
      <c r="BG521" s="143">
        <v>123.2</v>
      </c>
      <c r="BH521" s="143">
        <v>117.8</v>
      </c>
      <c r="BI521" s="143">
        <v>122</v>
      </c>
      <c r="BJ521" s="143">
        <v>121.3</v>
      </c>
      <c r="BK521" s="144">
        <v>120.5</v>
      </c>
      <c r="BL521" s="143">
        <v>121.7</v>
      </c>
      <c r="BM521" s="143">
        <v>121.8</v>
      </c>
      <c r="BN521" s="143">
        <v>121.4</v>
      </c>
      <c r="BO521" s="143">
        <v>120.8</v>
      </c>
      <c r="BP521" s="143">
        <v>121.4</v>
      </c>
      <c r="BQ521" s="143">
        <v>122.1</v>
      </c>
      <c r="BR521" s="145">
        <v>122.3</v>
      </c>
      <c r="BS521" s="145">
        <v>120.4</v>
      </c>
      <c r="BT521" s="145">
        <v>122.1</v>
      </c>
      <c r="BU521" s="145">
        <v>124.7</v>
      </c>
      <c r="BV521" s="145">
        <v>128.1</v>
      </c>
      <c r="BW521" s="145">
        <v>125</v>
      </c>
      <c r="BX521" s="145">
        <v>128</v>
      </c>
      <c r="BY521" s="145">
        <v>127.1</v>
      </c>
      <c r="BZ521" s="143">
        <v>127.3</v>
      </c>
      <c r="CA521" s="143">
        <v>128.1</v>
      </c>
      <c r="CB521" s="143">
        <v>129.5</v>
      </c>
      <c r="CC521" s="143">
        <v>129.1</v>
      </c>
      <c r="CD521" s="143">
        <v>129.9</v>
      </c>
      <c r="CE521" s="143">
        <v>129.1</v>
      </c>
      <c r="CF521" s="143">
        <v>128.1</v>
      </c>
      <c r="CG521" s="143">
        <v>128.1</v>
      </c>
      <c r="CH521" s="143">
        <v>127.4</v>
      </c>
      <c r="CI521" s="143">
        <v>126.6</v>
      </c>
      <c r="CJ521" s="146">
        <v>127.9</v>
      </c>
      <c r="CK521" s="146">
        <v>126.8</v>
      </c>
      <c r="CL521" s="146">
        <v>127.3</v>
      </c>
      <c r="CM521" s="147">
        <v>127.3</v>
      </c>
      <c r="CN521" s="147">
        <v>124.4</v>
      </c>
      <c r="CO521" s="147">
        <v>125.1</v>
      </c>
      <c r="CP521" s="148">
        <v>125.7</v>
      </c>
      <c r="CQ521" s="149">
        <v>124.7</v>
      </c>
      <c r="CR521" s="149">
        <v>124.1</v>
      </c>
      <c r="CS521" s="149">
        <v>125.1</v>
      </c>
      <c r="CT521" s="149">
        <v>127.4</v>
      </c>
      <c r="CU521" s="150">
        <v>127.6</v>
      </c>
      <c r="CV521" s="150">
        <v>130.5</v>
      </c>
      <c r="CW521" s="150">
        <v>128.9</v>
      </c>
      <c r="CX521" s="150">
        <v>127.2</v>
      </c>
      <c r="CY521" s="150">
        <v>128.5</v>
      </c>
      <c r="CZ521" s="150">
        <v>130.1</v>
      </c>
      <c r="DA521" s="150">
        <v>130.19999999999999</v>
      </c>
      <c r="DB521" s="151">
        <v>129.30000000000001</v>
      </c>
      <c r="DC521" s="151">
        <v>130.30000000000001</v>
      </c>
      <c r="DD521" s="151">
        <v>131.80000000000001</v>
      </c>
      <c r="DE521" s="151">
        <v>132</v>
      </c>
      <c r="DF521" s="151">
        <v>131.5</v>
      </c>
      <c r="DG521" s="151">
        <v>131.69999999999999</v>
      </c>
      <c r="DH521" s="151">
        <v>132.19999999999999</v>
      </c>
      <c r="DI521" s="151">
        <v>133.30000000000001</v>
      </c>
      <c r="DJ521" s="151">
        <v>131</v>
      </c>
      <c r="DK521" s="151">
        <v>130.5</v>
      </c>
      <c r="DL521" s="151">
        <v>131.6</v>
      </c>
      <c r="DM521" s="152">
        <v>134.69999999999999</v>
      </c>
      <c r="DN521" s="152">
        <v>134.30000000000001</v>
      </c>
      <c r="DO521" s="152">
        <v>134.9</v>
      </c>
      <c r="DP521" s="152">
        <v>137.19999999999999</v>
      </c>
      <c r="DQ521" s="152">
        <v>146.1</v>
      </c>
      <c r="DR521" s="152">
        <v>146.9</v>
      </c>
      <c r="DS521" s="152">
        <v>148.5</v>
      </c>
      <c r="DT521" s="152">
        <v>141.5</v>
      </c>
      <c r="DU521" s="152">
        <v>145.6</v>
      </c>
      <c r="DV521" s="152">
        <v>149.5</v>
      </c>
      <c r="DW521" s="152">
        <v>148.9</v>
      </c>
      <c r="DX521" s="152">
        <v>150.5</v>
      </c>
      <c r="DY521" s="152">
        <v>149.6</v>
      </c>
      <c r="DZ521" s="152">
        <v>147.5</v>
      </c>
      <c r="EA521" s="152">
        <v>144.80000000000001</v>
      </c>
      <c r="EB521" s="152">
        <v>147.30000000000001</v>
      </c>
      <c r="EC521" s="152">
        <v>145.5</v>
      </c>
      <c r="ED521" s="152">
        <v>141.6</v>
      </c>
      <c r="EE521" s="152">
        <v>143</v>
      </c>
      <c r="EF521" s="152">
        <v>145.4</v>
      </c>
      <c r="EG521" s="152">
        <v>147.1</v>
      </c>
      <c r="EH521" s="152">
        <v>143.1</v>
      </c>
      <c r="EI521" s="152">
        <v>142.4</v>
      </c>
      <c r="EJ521" s="152">
        <v>141.6</v>
      </c>
      <c r="EK521" s="152">
        <v>141.69999999999999</v>
      </c>
      <c r="EL521" s="152">
        <v>146.69999999999999</v>
      </c>
      <c r="EM521" s="152">
        <v>146.19999999999999</v>
      </c>
      <c r="EN521" s="152">
        <v>148.4</v>
      </c>
      <c r="EO521" s="152">
        <v>146</v>
      </c>
      <c r="EP521" s="152">
        <v>141.19999999999999</v>
      </c>
      <c r="EQ521" s="152">
        <v>142.80000000000001</v>
      </c>
      <c r="ER521" s="152">
        <v>143.1</v>
      </c>
      <c r="ES521" s="152">
        <v>139.5</v>
      </c>
      <c r="ET521" s="152">
        <v>138.5</v>
      </c>
      <c r="EU521" s="152">
        <v>140.19999999999999</v>
      </c>
      <c r="EV521" s="152">
        <v>140.1</v>
      </c>
      <c r="EW521" s="152">
        <v>137.1</v>
      </c>
    </row>
    <row r="522" spans="1:153">
      <c r="A522" s="141" t="s">
        <v>8078</v>
      </c>
      <c r="B522" s="141" t="s">
        <v>8079</v>
      </c>
      <c r="C522" s="142">
        <v>0.19850000000000001</v>
      </c>
      <c r="D522" s="143">
        <v>104.5</v>
      </c>
      <c r="E522" s="143">
        <v>105.8</v>
      </c>
      <c r="F522" s="143">
        <v>105.3</v>
      </c>
      <c r="G522" s="143">
        <v>106.5</v>
      </c>
      <c r="H522" s="143">
        <v>106.3</v>
      </c>
      <c r="I522" s="143">
        <v>105.9</v>
      </c>
      <c r="J522" s="143">
        <v>106.9</v>
      </c>
      <c r="K522" s="143">
        <v>106.5</v>
      </c>
      <c r="L522" s="143">
        <v>106.7</v>
      </c>
      <c r="M522" s="143">
        <v>105.5</v>
      </c>
      <c r="N522" s="143">
        <v>105.5</v>
      </c>
      <c r="O522" s="143">
        <v>105.8</v>
      </c>
      <c r="P522" s="143">
        <v>106.9</v>
      </c>
      <c r="Q522" s="143">
        <v>106.4</v>
      </c>
      <c r="R522" s="143">
        <v>105.7</v>
      </c>
      <c r="S522" s="143">
        <v>106.6</v>
      </c>
      <c r="T522" s="143">
        <v>107</v>
      </c>
      <c r="U522" s="143">
        <v>105.2</v>
      </c>
      <c r="V522" s="143">
        <v>106.4</v>
      </c>
      <c r="W522" s="143">
        <v>107.1</v>
      </c>
      <c r="X522" s="143">
        <v>106.9</v>
      </c>
      <c r="Y522" s="143">
        <v>105.8</v>
      </c>
      <c r="Z522" s="143">
        <v>105.7</v>
      </c>
      <c r="AA522" s="143">
        <v>106.3</v>
      </c>
      <c r="AB522" s="143">
        <v>110.2</v>
      </c>
      <c r="AC522" s="143">
        <v>108.9</v>
      </c>
      <c r="AD522" s="143">
        <v>111.3</v>
      </c>
      <c r="AE522" s="143">
        <v>112.1</v>
      </c>
      <c r="AF522" s="143">
        <v>113.7</v>
      </c>
      <c r="AG522" s="143">
        <v>112</v>
      </c>
      <c r="AH522" s="143">
        <v>113.8</v>
      </c>
      <c r="AI522" s="143">
        <v>114.5</v>
      </c>
      <c r="AJ522" s="143">
        <v>112.8</v>
      </c>
      <c r="AK522" s="143">
        <v>115.3</v>
      </c>
      <c r="AL522" s="143">
        <v>113.1</v>
      </c>
      <c r="AM522" s="143">
        <v>116.5</v>
      </c>
      <c r="AN522" s="143">
        <v>112.8</v>
      </c>
      <c r="AO522" s="143">
        <v>110.7</v>
      </c>
      <c r="AP522" s="143">
        <v>111.9</v>
      </c>
      <c r="AQ522" s="143">
        <v>112.5</v>
      </c>
      <c r="AR522" s="143">
        <v>112.7</v>
      </c>
      <c r="AS522" s="143">
        <v>114.1</v>
      </c>
      <c r="AT522" s="143">
        <v>114.5</v>
      </c>
      <c r="AU522" s="143">
        <v>115.5</v>
      </c>
      <c r="AV522" s="143">
        <v>114.8</v>
      </c>
      <c r="AW522" s="143">
        <v>115.3</v>
      </c>
      <c r="AX522" s="143">
        <v>114.9</v>
      </c>
      <c r="AY522" s="143">
        <v>114.6</v>
      </c>
      <c r="AZ522" s="143">
        <v>116.1</v>
      </c>
      <c r="BA522" s="143">
        <v>117.8</v>
      </c>
      <c r="BB522" s="143">
        <v>115.7</v>
      </c>
      <c r="BC522" s="143">
        <v>117.9</v>
      </c>
      <c r="BD522" s="143">
        <v>117.1</v>
      </c>
      <c r="BE522" s="143">
        <v>115.2</v>
      </c>
      <c r="BF522" s="143">
        <v>115.4</v>
      </c>
      <c r="BG522" s="143">
        <v>116</v>
      </c>
      <c r="BH522" s="143">
        <v>113.3</v>
      </c>
      <c r="BI522" s="143">
        <v>113</v>
      </c>
      <c r="BJ522" s="143">
        <v>115.5</v>
      </c>
      <c r="BK522" s="144">
        <v>116.6</v>
      </c>
      <c r="BL522" s="143">
        <v>115.8</v>
      </c>
      <c r="BM522" s="143">
        <v>116</v>
      </c>
      <c r="BN522" s="143">
        <v>114.7</v>
      </c>
      <c r="BO522" s="143">
        <v>115.3</v>
      </c>
      <c r="BP522" s="143">
        <v>118.7</v>
      </c>
      <c r="BQ522" s="143">
        <v>116.5</v>
      </c>
      <c r="BR522" s="145">
        <v>116.7</v>
      </c>
      <c r="BS522" s="145">
        <v>117.2</v>
      </c>
      <c r="BT522" s="145">
        <v>115.8</v>
      </c>
      <c r="BU522" s="145">
        <v>118</v>
      </c>
      <c r="BV522" s="145">
        <v>117.1</v>
      </c>
      <c r="BW522" s="145">
        <v>118.4</v>
      </c>
      <c r="BX522" s="145">
        <v>119.6</v>
      </c>
      <c r="BY522" s="145">
        <v>119.3</v>
      </c>
      <c r="BZ522" s="143">
        <v>120.3</v>
      </c>
      <c r="CA522" s="143">
        <v>119.9</v>
      </c>
      <c r="CB522" s="143">
        <v>122.5</v>
      </c>
      <c r="CC522" s="143">
        <v>120.8</v>
      </c>
      <c r="CD522" s="143">
        <v>124.1</v>
      </c>
      <c r="CE522" s="143">
        <v>121.9</v>
      </c>
      <c r="CF522" s="143">
        <v>124.9</v>
      </c>
      <c r="CG522" s="143">
        <v>127.9</v>
      </c>
      <c r="CH522" s="143">
        <v>129.1</v>
      </c>
      <c r="CI522" s="143">
        <v>129.69999999999999</v>
      </c>
      <c r="CJ522" s="146">
        <v>129.5</v>
      </c>
      <c r="CK522" s="146">
        <v>130.6</v>
      </c>
      <c r="CL522" s="146">
        <v>129.80000000000001</v>
      </c>
      <c r="CM522" s="147">
        <v>129.4</v>
      </c>
      <c r="CN522" s="147">
        <v>132</v>
      </c>
      <c r="CO522" s="147">
        <v>130.9</v>
      </c>
      <c r="CP522" s="148">
        <v>123.2</v>
      </c>
      <c r="CQ522" s="149">
        <v>123.7</v>
      </c>
      <c r="CR522" s="149">
        <v>129.9</v>
      </c>
      <c r="CS522" s="149">
        <v>131.4</v>
      </c>
      <c r="CT522" s="149">
        <v>130</v>
      </c>
      <c r="CU522" s="150">
        <v>127.6</v>
      </c>
      <c r="CV522" s="150">
        <v>125.1</v>
      </c>
      <c r="CW522" s="150">
        <v>128.19999999999999</v>
      </c>
      <c r="CX522" s="150">
        <v>133.30000000000001</v>
      </c>
      <c r="CY522" s="150">
        <v>130.9</v>
      </c>
      <c r="CZ522" s="150">
        <v>132.5</v>
      </c>
      <c r="DA522" s="150">
        <v>134</v>
      </c>
      <c r="DB522" s="151">
        <v>132.69999999999999</v>
      </c>
      <c r="DC522" s="151">
        <v>130.4</v>
      </c>
      <c r="DD522" s="151">
        <v>131.6</v>
      </c>
      <c r="DE522" s="151">
        <v>133.80000000000001</v>
      </c>
      <c r="DF522" s="151">
        <v>133.80000000000001</v>
      </c>
      <c r="DG522" s="151">
        <v>134.5</v>
      </c>
      <c r="DH522" s="151">
        <v>137.19999999999999</v>
      </c>
      <c r="DI522" s="151">
        <v>140.69999999999999</v>
      </c>
      <c r="DJ522" s="151">
        <v>141.80000000000001</v>
      </c>
      <c r="DK522" s="151">
        <v>143.69999999999999</v>
      </c>
      <c r="DL522" s="151">
        <v>141.1</v>
      </c>
      <c r="DM522" s="152">
        <v>141.80000000000001</v>
      </c>
      <c r="DN522" s="152">
        <v>141.4</v>
      </c>
      <c r="DO522" s="152">
        <v>141.69999999999999</v>
      </c>
      <c r="DP522" s="152">
        <v>149</v>
      </c>
      <c r="DQ522" s="152">
        <v>148</v>
      </c>
      <c r="DR522" s="152">
        <v>147.9</v>
      </c>
      <c r="DS522" s="152">
        <v>148.30000000000001</v>
      </c>
      <c r="DT522" s="152">
        <v>155.69999999999999</v>
      </c>
      <c r="DU522" s="152">
        <v>151.4</v>
      </c>
      <c r="DV522" s="152">
        <v>156.80000000000001</v>
      </c>
      <c r="DW522" s="152">
        <v>160.80000000000001</v>
      </c>
      <c r="DX522" s="152">
        <v>161.6</v>
      </c>
      <c r="DY522" s="152">
        <v>163.9</v>
      </c>
      <c r="DZ522" s="152">
        <v>165.3</v>
      </c>
      <c r="EA522" s="152">
        <v>167.8</v>
      </c>
      <c r="EB522" s="152">
        <v>173.6</v>
      </c>
      <c r="EC522" s="152">
        <v>176</v>
      </c>
      <c r="ED522" s="152">
        <v>174.5</v>
      </c>
      <c r="EE522" s="152">
        <v>173.8</v>
      </c>
      <c r="EF522" s="152">
        <v>174.1</v>
      </c>
      <c r="EG522" s="152">
        <v>173.9</v>
      </c>
      <c r="EH522" s="152">
        <v>175.3</v>
      </c>
      <c r="EI522" s="152">
        <v>176.6</v>
      </c>
      <c r="EJ522" s="152">
        <v>174.8</v>
      </c>
      <c r="EK522" s="152">
        <v>175.6</v>
      </c>
      <c r="EL522" s="152">
        <v>174.7</v>
      </c>
      <c r="EM522" s="152">
        <v>174.9</v>
      </c>
      <c r="EN522" s="152">
        <v>176.2</v>
      </c>
      <c r="EO522" s="152">
        <v>176</v>
      </c>
      <c r="EP522" s="152">
        <v>176.6</v>
      </c>
      <c r="EQ522" s="152">
        <v>175.9</v>
      </c>
      <c r="ER522" s="152">
        <v>176</v>
      </c>
      <c r="ES522" s="152">
        <v>175.8</v>
      </c>
      <c r="ET522" s="152">
        <v>174</v>
      </c>
      <c r="EU522" s="152">
        <v>173.9</v>
      </c>
      <c r="EV522" s="152">
        <v>173.8</v>
      </c>
      <c r="EW522" s="152">
        <v>175.2</v>
      </c>
    </row>
    <row r="523" spans="1:153">
      <c r="A523" s="141" t="s">
        <v>8080</v>
      </c>
      <c r="B523" s="141" t="s">
        <v>8081</v>
      </c>
      <c r="C523" s="142">
        <v>3.0970000000000001E-2</v>
      </c>
      <c r="D523" s="143">
        <v>102.4</v>
      </c>
      <c r="E523" s="143">
        <v>103.2</v>
      </c>
      <c r="F523" s="143">
        <v>104.1</v>
      </c>
      <c r="G523" s="143">
        <v>105.6</v>
      </c>
      <c r="H523" s="143">
        <v>106.2</v>
      </c>
      <c r="I523" s="143">
        <v>106.7</v>
      </c>
      <c r="J523" s="143">
        <v>106.4</v>
      </c>
      <c r="K523" s="143">
        <v>106.8</v>
      </c>
      <c r="L523" s="143">
        <v>107.8</v>
      </c>
      <c r="M523" s="143">
        <v>107.5</v>
      </c>
      <c r="N523" s="143">
        <v>107.6</v>
      </c>
      <c r="O523" s="143">
        <v>106</v>
      </c>
      <c r="P523" s="143">
        <v>106.7</v>
      </c>
      <c r="Q523" s="143">
        <v>106.8</v>
      </c>
      <c r="R523" s="143">
        <v>107.2</v>
      </c>
      <c r="S523" s="143">
        <v>107.7</v>
      </c>
      <c r="T523" s="143">
        <v>110.3</v>
      </c>
      <c r="U523" s="143">
        <v>110.7</v>
      </c>
      <c r="V523" s="143">
        <v>110.6</v>
      </c>
      <c r="W523" s="143">
        <v>112</v>
      </c>
      <c r="X523" s="143">
        <v>112.4</v>
      </c>
      <c r="Y523" s="143">
        <v>112.4</v>
      </c>
      <c r="Z523" s="143">
        <v>112.4</v>
      </c>
      <c r="AA523" s="143">
        <v>111.7</v>
      </c>
      <c r="AB523" s="143">
        <v>115.7</v>
      </c>
      <c r="AC523" s="143">
        <v>115.2</v>
      </c>
      <c r="AD523" s="143">
        <v>116.8</v>
      </c>
      <c r="AE523" s="143">
        <v>117.6</v>
      </c>
      <c r="AF523" s="143">
        <v>116.6</v>
      </c>
      <c r="AG523" s="143">
        <v>117.4</v>
      </c>
      <c r="AH523" s="143">
        <v>117</v>
      </c>
      <c r="AI523" s="143">
        <v>116.2</v>
      </c>
      <c r="AJ523" s="143">
        <v>115</v>
      </c>
      <c r="AK523" s="143">
        <v>119.4</v>
      </c>
      <c r="AL523" s="143">
        <v>116.6</v>
      </c>
      <c r="AM523" s="143">
        <v>118.8</v>
      </c>
      <c r="AN523" s="143">
        <v>116.8</v>
      </c>
      <c r="AO523" s="143">
        <v>117.6</v>
      </c>
      <c r="AP523" s="143">
        <v>118</v>
      </c>
      <c r="AQ523" s="143">
        <v>119.4</v>
      </c>
      <c r="AR523" s="143">
        <v>120</v>
      </c>
      <c r="AS523" s="143">
        <v>119.6</v>
      </c>
      <c r="AT523" s="143">
        <v>118.6</v>
      </c>
      <c r="AU523" s="143">
        <v>118.5</v>
      </c>
      <c r="AV523" s="143">
        <v>119.1</v>
      </c>
      <c r="AW523" s="143">
        <v>119.2</v>
      </c>
      <c r="AX523" s="143">
        <v>119.8</v>
      </c>
      <c r="AY523" s="143">
        <v>120.6</v>
      </c>
      <c r="AZ523" s="143">
        <v>121.7</v>
      </c>
      <c r="BA523" s="143">
        <v>121.6</v>
      </c>
      <c r="BB523" s="143">
        <v>121.8</v>
      </c>
      <c r="BC523" s="143">
        <v>122</v>
      </c>
      <c r="BD523" s="143">
        <v>122.1</v>
      </c>
      <c r="BE523" s="143">
        <v>123.8</v>
      </c>
      <c r="BF523" s="143">
        <v>124</v>
      </c>
      <c r="BG523" s="143">
        <v>124.1</v>
      </c>
      <c r="BH523" s="143">
        <v>124.3</v>
      </c>
      <c r="BI523" s="143">
        <v>126.6</v>
      </c>
      <c r="BJ523" s="143">
        <v>126.8</v>
      </c>
      <c r="BK523" s="144">
        <v>126.4</v>
      </c>
      <c r="BL523" s="143">
        <v>127.2</v>
      </c>
      <c r="BM523" s="143">
        <v>126.2</v>
      </c>
      <c r="BN523" s="143">
        <v>126.9</v>
      </c>
      <c r="BO523" s="143">
        <v>127.5</v>
      </c>
      <c r="BP523" s="143">
        <v>128.6</v>
      </c>
      <c r="BQ523" s="143">
        <v>128.5</v>
      </c>
      <c r="BR523" s="145">
        <v>128.80000000000001</v>
      </c>
      <c r="BS523" s="145">
        <v>128.4</v>
      </c>
      <c r="BT523" s="145">
        <v>128.69999999999999</v>
      </c>
      <c r="BU523" s="145">
        <v>128.9</v>
      </c>
      <c r="BV523" s="145">
        <v>128.5</v>
      </c>
      <c r="BW523" s="145">
        <v>129.5</v>
      </c>
      <c r="BX523" s="145">
        <v>129.30000000000001</v>
      </c>
      <c r="BY523" s="145">
        <v>131.1</v>
      </c>
      <c r="BZ523" s="143">
        <v>130.6</v>
      </c>
      <c r="CA523" s="143">
        <v>131.6</v>
      </c>
      <c r="CB523" s="143">
        <v>131.4</v>
      </c>
      <c r="CC523" s="143">
        <v>130.9</v>
      </c>
      <c r="CD523" s="143">
        <v>131.6</v>
      </c>
      <c r="CE523" s="143">
        <v>131.4</v>
      </c>
      <c r="CF523" s="143">
        <v>131.19999999999999</v>
      </c>
      <c r="CG523" s="143">
        <v>131.5</v>
      </c>
      <c r="CH523" s="143">
        <v>131.6</v>
      </c>
      <c r="CI523" s="143">
        <v>131.19999999999999</v>
      </c>
      <c r="CJ523" s="146">
        <v>130.1</v>
      </c>
      <c r="CK523" s="146">
        <v>130</v>
      </c>
      <c r="CL523" s="146">
        <v>130.30000000000001</v>
      </c>
      <c r="CM523" s="147">
        <v>130.69999999999999</v>
      </c>
      <c r="CN523" s="147">
        <v>130.5</v>
      </c>
      <c r="CO523" s="147">
        <v>130.5</v>
      </c>
      <c r="CP523" s="148">
        <v>131</v>
      </c>
      <c r="CQ523" s="149">
        <v>130.9</v>
      </c>
      <c r="CR523" s="149">
        <v>130.69999999999999</v>
      </c>
      <c r="CS523" s="149">
        <v>131</v>
      </c>
      <c r="CT523" s="149">
        <v>130.80000000000001</v>
      </c>
      <c r="CU523" s="150">
        <v>130.5</v>
      </c>
      <c r="CV523" s="150">
        <v>129.69999999999999</v>
      </c>
      <c r="CW523" s="150">
        <v>129.9</v>
      </c>
      <c r="CX523" s="150">
        <v>130.19999999999999</v>
      </c>
      <c r="CY523" s="150">
        <v>130.1</v>
      </c>
      <c r="CZ523" s="150">
        <v>131.1</v>
      </c>
      <c r="DA523" s="150">
        <v>130.80000000000001</v>
      </c>
      <c r="DB523" s="151">
        <v>132</v>
      </c>
      <c r="DC523" s="151">
        <v>132.5</v>
      </c>
      <c r="DD523" s="151">
        <v>132.5</v>
      </c>
      <c r="DE523" s="151">
        <v>132.5</v>
      </c>
      <c r="DF523" s="151">
        <v>132.6</v>
      </c>
      <c r="DG523" s="151">
        <v>132.6</v>
      </c>
      <c r="DH523" s="151">
        <v>132.9</v>
      </c>
      <c r="DI523" s="151">
        <v>133.4</v>
      </c>
      <c r="DJ523" s="151">
        <v>133.4</v>
      </c>
      <c r="DK523" s="151">
        <v>134.4</v>
      </c>
      <c r="DL523" s="151">
        <v>134.1</v>
      </c>
      <c r="DM523" s="152">
        <v>134.69999999999999</v>
      </c>
      <c r="DN523" s="152">
        <v>134.80000000000001</v>
      </c>
      <c r="DO523" s="152">
        <v>135.19999999999999</v>
      </c>
      <c r="DP523" s="152">
        <v>135</v>
      </c>
      <c r="DQ523" s="152">
        <v>135.69999999999999</v>
      </c>
      <c r="DR523" s="152">
        <v>134.1</v>
      </c>
      <c r="DS523" s="152">
        <v>135.6</v>
      </c>
      <c r="DT523" s="152">
        <v>135.9</v>
      </c>
      <c r="DU523" s="152">
        <v>136.19999999999999</v>
      </c>
      <c r="DV523" s="152">
        <v>136</v>
      </c>
      <c r="DW523" s="152">
        <v>135.9</v>
      </c>
      <c r="DX523" s="152">
        <v>136.1</v>
      </c>
      <c r="DY523" s="152">
        <v>136.19999999999999</v>
      </c>
      <c r="DZ523" s="152">
        <v>136.19999999999999</v>
      </c>
      <c r="EA523" s="152">
        <v>136.4</v>
      </c>
      <c r="EB523" s="152">
        <v>136.30000000000001</v>
      </c>
      <c r="EC523" s="152">
        <v>137.19999999999999</v>
      </c>
      <c r="ED523" s="152">
        <v>138</v>
      </c>
      <c r="EE523" s="152">
        <v>138.6</v>
      </c>
      <c r="EF523" s="152">
        <v>138.4</v>
      </c>
      <c r="EG523" s="152">
        <v>138.69999999999999</v>
      </c>
      <c r="EH523" s="152">
        <v>139.1</v>
      </c>
      <c r="EI523" s="152">
        <v>139.4</v>
      </c>
      <c r="EJ523" s="152">
        <v>139.30000000000001</v>
      </c>
      <c r="EK523" s="152">
        <v>139.9</v>
      </c>
      <c r="EL523" s="152">
        <v>140.1</v>
      </c>
      <c r="EM523" s="152">
        <v>140.19999999999999</v>
      </c>
      <c r="EN523" s="152">
        <v>141.19999999999999</v>
      </c>
      <c r="EO523" s="152">
        <v>141.30000000000001</v>
      </c>
      <c r="EP523" s="152">
        <v>141.6</v>
      </c>
      <c r="EQ523" s="152">
        <v>141.6</v>
      </c>
      <c r="ER523" s="152">
        <v>141.6</v>
      </c>
      <c r="ES523" s="152">
        <v>141.80000000000001</v>
      </c>
      <c r="ET523" s="152">
        <v>141.80000000000001</v>
      </c>
      <c r="EU523" s="152">
        <v>141.80000000000001</v>
      </c>
      <c r="EV523" s="152">
        <v>141.80000000000001</v>
      </c>
      <c r="EW523" s="152">
        <v>142.19999999999999</v>
      </c>
    </row>
    <row r="524" spans="1:153">
      <c r="A524" s="141" t="s">
        <v>8082</v>
      </c>
      <c r="B524" s="141" t="s">
        <v>8083</v>
      </c>
      <c r="C524" s="142">
        <v>0.22322</v>
      </c>
      <c r="D524" s="143">
        <v>104.3</v>
      </c>
      <c r="E524" s="143">
        <v>104.8</v>
      </c>
      <c r="F524" s="143">
        <v>104.4</v>
      </c>
      <c r="G524" s="143">
        <v>107.6</v>
      </c>
      <c r="H524" s="143">
        <v>110.9</v>
      </c>
      <c r="I524" s="143">
        <v>110.5</v>
      </c>
      <c r="J524" s="143">
        <v>110.1</v>
      </c>
      <c r="K524" s="143">
        <v>110.2</v>
      </c>
      <c r="L524" s="143">
        <v>110.1</v>
      </c>
      <c r="M524" s="143">
        <v>110.4</v>
      </c>
      <c r="N524" s="143">
        <v>109.8</v>
      </c>
      <c r="O524" s="143">
        <v>108.6</v>
      </c>
      <c r="P524" s="143">
        <v>110.5</v>
      </c>
      <c r="Q524" s="143">
        <v>109</v>
      </c>
      <c r="R524" s="143">
        <v>108.9</v>
      </c>
      <c r="S524" s="143">
        <v>110.9</v>
      </c>
      <c r="T524" s="143">
        <v>111.6</v>
      </c>
      <c r="U524" s="143">
        <v>111.1</v>
      </c>
      <c r="V524" s="143">
        <v>113.5</v>
      </c>
      <c r="W524" s="143">
        <v>112.9</v>
      </c>
      <c r="X524" s="143">
        <v>115.5</v>
      </c>
      <c r="Y524" s="143">
        <v>113.2</v>
      </c>
      <c r="Z524" s="143">
        <v>112.5</v>
      </c>
      <c r="AA524" s="143">
        <v>112.7</v>
      </c>
      <c r="AB524" s="143">
        <v>112.4</v>
      </c>
      <c r="AC524" s="143">
        <v>113.9</v>
      </c>
      <c r="AD524" s="143">
        <v>113.2</v>
      </c>
      <c r="AE524" s="143">
        <v>112.5</v>
      </c>
      <c r="AF524" s="143">
        <v>113.7</v>
      </c>
      <c r="AG524" s="143">
        <v>114.3</v>
      </c>
      <c r="AH524" s="143">
        <v>113.3</v>
      </c>
      <c r="AI524" s="143">
        <v>113.2</v>
      </c>
      <c r="AJ524" s="143">
        <v>115.8</v>
      </c>
      <c r="AK524" s="143">
        <v>114.1</v>
      </c>
      <c r="AL524" s="143">
        <v>121.9</v>
      </c>
      <c r="AM524" s="143">
        <v>124.3</v>
      </c>
      <c r="AN524" s="143">
        <v>124.8</v>
      </c>
      <c r="AO524" s="143">
        <v>123.2</v>
      </c>
      <c r="AP524" s="143">
        <v>122.9</v>
      </c>
      <c r="AQ524" s="143">
        <v>122.1</v>
      </c>
      <c r="AR524" s="143">
        <v>121.7</v>
      </c>
      <c r="AS524" s="143">
        <v>115.8</v>
      </c>
      <c r="AT524" s="143">
        <v>119.5</v>
      </c>
      <c r="AU524" s="143">
        <v>119</v>
      </c>
      <c r="AV524" s="143">
        <v>119.7</v>
      </c>
      <c r="AW524" s="143">
        <v>117.9</v>
      </c>
      <c r="AX524" s="143">
        <v>113.7</v>
      </c>
      <c r="AY524" s="143">
        <v>114.7</v>
      </c>
      <c r="AZ524" s="143">
        <v>113.1</v>
      </c>
      <c r="BA524" s="143">
        <v>116.3</v>
      </c>
      <c r="BB524" s="143">
        <v>116.2</v>
      </c>
      <c r="BC524" s="143">
        <v>118.2</v>
      </c>
      <c r="BD524" s="143">
        <v>117.3</v>
      </c>
      <c r="BE524" s="143">
        <v>117.5</v>
      </c>
      <c r="BF524" s="143">
        <v>115.2</v>
      </c>
      <c r="BG524" s="143">
        <v>117.5</v>
      </c>
      <c r="BH524" s="143">
        <v>115.1</v>
      </c>
      <c r="BI524" s="143">
        <v>116.5</v>
      </c>
      <c r="BJ524" s="143">
        <v>114.3</v>
      </c>
      <c r="BK524" s="144">
        <v>117</v>
      </c>
      <c r="BL524" s="143">
        <v>119.7</v>
      </c>
      <c r="BM524" s="143">
        <v>119.8</v>
      </c>
      <c r="BN524" s="143">
        <v>117.6</v>
      </c>
      <c r="BO524" s="143">
        <v>116.1</v>
      </c>
      <c r="BP524" s="143">
        <v>111.4</v>
      </c>
      <c r="BQ524" s="143">
        <v>113.3</v>
      </c>
      <c r="BR524" s="145">
        <v>113.2</v>
      </c>
      <c r="BS524" s="145">
        <v>111.6</v>
      </c>
      <c r="BT524" s="145">
        <v>108.2</v>
      </c>
      <c r="BU524" s="145">
        <v>110</v>
      </c>
      <c r="BV524" s="145">
        <v>107.2</v>
      </c>
      <c r="BW524" s="145">
        <v>109.8</v>
      </c>
      <c r="BX524" s="145">
        <v>110.9</v>
      </c>
      <c r="BY524" s="145">
        <v>110.5</v>
      </c>
      <c r="BZ524" s="143">
        <v>112.1</v>
      </c>
      <c r="CA524" s="143">
        <v>110.8</v>
      </c>
      <c r="CB524" s="143">
        <v>110.2</v>
      </c>
      <c r="CC524" s="143">
        <v>110.4</v>
      </c>
      <c r="CD524" s="143">
        <v>111.5</v>
      </c>
      <c r="CE524" s="143">
        <v>112.4</v>
      </c>
      <c r="CF524" s="143">
        <v>110.8</v>
      </c>
      <c r="CG524" s="143">
        <v>112.3</v>
      </c>
      <c r="CH524" s="143">
        <v>111.1</v>
      </c>
      <c r="CI524" s="143">
        <v>110.5</v>
      </c>
      <c r="CJ524" s="146">
        <v>108</v>
      </c>
      <c r="CK524" s="146">
        <v>107.7</v>
      </c>
      <c r="CL524" s="146">
        <v>109.5</v>
      </c>
      <c r="CM524" s="147">
        <v>110.5</v>
      </c>
      <c r="CN524" s="147">
        <v>109.7</v>
      </c>
      <c r="CO524" s="147">
        <v>109.8</v>
      </c>
      <c r="CP524" s="148">
        <v>109.3</v>
      </c>
      <c r="CQ524" s="149">
        <v>108.5</v>
      </c>
      <c r="CR524" s="149">
        <v>106.9</v>
      </c>
      <c r="CS524" s="149">
        <v>108.6</v>
      </c>
      <c r="CT524" s="149">
        <v>108.6</v>
      </c>
      <c r="CU524" s="150">
        <v>107.8</v>
      </c>
      <c r="CV524" s="150">
        <v>107.3</v>
      </c>
      <c r="CW524" s="150">
        <v>107.3</v>
      </c>
      <c r="CX524" s="150">
        <v>109.1</v>
      </c>
      <c r="CY524" s="150">
        <v>109.1</v>
      </c>
      <c r="CZ524" s="150">
        <v>108.1</v>
      </c>
      <c r="DA524" s="150">
        <v>108.9</v>
      </c>
      <c r="DB524" s="151">
        <v>109</v>
      </c>
      <c r="DC524" s="151">
        <v>110.3</v>
      </c>
      <c r="DD524" s="151">
        <v>109.7</v>
      </c>
      <c r="DE524" s="151">
        <v>110.9</v>
      </c>
      <c r="DF524" s="151">
        <v>111.1</v>
      </c>
      <c r="DG524" s="151">
        <v>113.5</v>
      </c>
      <c r="DH524" s="151">
        <v>111.8</v>
      </c>
      <c r="DI524" s="151">
        <v>113.6</v>
      </c>
      <c r="DJ524" s="151">
        <v>113</v>
      </c>
      <c r="DK524" s="151">
        <v>113.4</v>
      </c>
      <c r="DL524" s="151">
        <v>114</v>
      </c>
      <c r="DM524" s="152">
        <v>111.2</v>
      </c>
      <c r="DN524" s="152">
        <v>115.4</v>
      </c>
      <c r="DO524" s="152">
        <v>116.7</v>
      </c>
      <c r="DP524" s="152">
        <v>119</v>
      </c>
      <c r="DQ524" s="152">
        <v>119.1</v>
      </c>
      <c r="DR524" s="152">
        <v>119.9</v>
      </c>
      <c r="DS524" s="152">
        <v>119</v>
      </c>
      <c r="DT524" s="152">
        <v>118.9</v>
      </c>
      <c r="DU524" s="152">
        <v>118.3</v>
      </c>
      <c r="DV524" s="152">
        <v>119</v>
      </c>
      <c r="DW524" s="152">
        <v>118.9</v>
      </c>
      <c r="DX524" s="152">
        <v>120</v>
      </c>
      <c r="DY524" s="152">
        <v>119.9</v>
      </c>
      <c r="DZ524" s="152">
        <v>119.1</v>
      </c>
      <c r="EA524" s="152">
        <v>119.2</v>
      </c>
      <c r="EB524" s="152">
        <v>118.9</v>
      </c>
      <c r="EC524" s="152">
        <v>118.7</v>
      </c>
      <c r="ED524" s="152">
        <v>118.8</v>
      </c>
      <c r="EE524" s="152">
        <v>118.7</v>
      </c>
      <c r="EF524" s="152">
        <v>119.1</v>
      </c>
      <c r="EG524" s="152">
        <v>120.2</v>
      </c>
      <c r="EH524" s="152">
        <v>119</v>
      </c>
      <c r="EI524" s="152">
        <v>119.1</v>
      </c>
      <c r="EJ524" s="152">
        <v>123.1</v>
      </c>
      <c r="EK524" s="152">
        <v>119.6</v>
      </c>
      <c r="EL524" s="152">
        <v>120</v>
      </c>
      <c r="EM524" s="152">
        <v>119.5</v>
      </c>
      <c r="EN524" s="152">
        <v>119</v>
      </c>
      <c r="EO524" s="152">
        <v>119.1</v>
      </c>
      <c r="EP524" s="152">
        <v>119.4</v>
      </c>
      <c r="EQ524" s="152">
        <v>119.7</v>
      </c>
      <c r="ER524" s="152">
        <v>119</v>
      </c>
      <c r="ES524" s="152">
        <v>119.1</v>
      </c>
      <c r="ET524" s="152">
        <v>118.5</v>
      </c>
      <c r="EU524" s="152">
        <v>118.8</v>
      </c>
      <c r="EV524" s="152">
        <v>118.8</v>
      </c>
      <c r="EW524" s="152">
        <v>119.7</v>
      </c>
    </row>
    <row r="525" spans="1:153">
      <c r="A525" s="141" t="s">
        <v>8084</v>
      </c>
      <c r="B525" s="141" t="s">
        <v>8085</v>
      </c>
      <c r="C525" s="142">
        <v>7.6E-3</v>
      </c>
      <c r="D525" s="143">
        <v>106.7</v>
      </c>
      <c r="E525" s="143">
        <v>109.5</v>
      </c>
      <c r="F525" s="143">
        <v>107</v>
      </c>
      <c r="G525" s="143">
        <v>108.6</v>
      </c>
      <c r="H525" s="143">
        <v>108.5</v>
      </c>
      <c r="I525" s="143">
        <v>105.8</v>
      </c>
      <c r="J525" s="143">
        <v>106.4</v>
      </c>
      <c r="K525" s="143">
        <v>106.5</v>
      </c>
      <c r="L525" s="143">
        <v>109.2</v>
      </c>
      <c r="M525" s="143">
        <v>109.1</v>
      </c>
      <c r="N525" s="143">
        <v>111</v>
      </c>
      <c r="O525" s="143">
        <v>109.9</v>
      </c>
      <c r="P525" s="143">
        <v>110.3</v>
      </c>
      <c r="Q525" s="143">
        <v>112.4</v>
      </c>
      <c r="R525" s="143">
        <v>111.9</v>
      </c>
      <c r="S525" s="143">
        <v>109.6</v>
      </c>
      <c r="T525" s="143">
        <v>112.6</v>
      </c>
      <c r="U525" s="143">
        <v>111.7</v>
      </c>
      <c r="V525" s="143">
        <v>116.6</v>
      </c>
      <c r="W525" s="143">
        <v>112.3</v>
      </c>
      <c r="X525" s="143">
        <v>112.3</v>
      </c>
      <c r="Y525" s="143">
        <v>112.9</v>
      </c>
      <c r="Z525" s="143">
        <v>115.8</v>
      </c>
      <c r="AA525" s="143">
        <v>118.8</v>
      </c>
      <c r="AB525" s="143">
        <v>116.1</v>
      </c>
      <c r="AC525" s="143">
        <v>119.5</v>
      </c>
      <c r="AD525" s="143">
        <v>120.9</v>
      </c>
      <c r="AE525" s="143">
        <v>120.8</v>
      </c>
      <c r="AF525" s="143">
        <v>121.5</v>
      </c>
      <c r="AG525" s="143">
        <v>121.1</v>
      </c>
      <c r="AH525" s="143">
        <v>121</v>
      </c>
      <c r="AI525" s="143">
        <v>118.4</v>
      </c>
      <c r="AJ525" s="143">
        <v>120.8</v>
      </c>
      <c r="AK525" s="143">
        <v>120</v>
      </c>
      <c r="AL525" s="143">
        <v>120.2</v>
      </c>
      <c r="AM525" s="143">
        <v>121.8</v>
      </c>
      <c r="AN525" s="143">
        <v>121.4</v>
      </c>
      <c r="AO525" s="143">
        <v>121.6</v>
      </c>
      <c r="AP525" s="143">
        <v>124.3</v>
      </c>
      <c r="AQ525" s="143">
        <v>123.4</v>
      </c>
      <c r="AR525" s="143">
        <v>124.7</v>
      </c>
      <c r="AS525" s="143">
        <v>122.7</v>
      </c>
      <c r="AT525" s="143">
        <v>124.7</v>
      </c>
      <c r="AU525" s="143">
        <v>125.7</v>
      </c>
      <c r="AV525" s="143">
        <v>124.9</v>
      </c>
      <c r="AW525" s="143">
        <v>124.6</v>
      </c>
      <c r="AX525" s="143">
        <v>126.4</v>
      </c>
      <c r="AY525" s="143">
        <v>123.4</v>
      </c>
      <c r="AZ525" s="143">
        <v>125.5</v>
      </c>
      <c r="BA525" s="143">
        <v>122.9</v>
      </c>
      <c r="BB525" s="143">
        <v>124.6</v>
      </c>
      <c r="BC525" s="143">
        <v>121.3</v>
      </c>
      <c r="BD525" s="143">
        <v>122.1</v>
      </c>
      <c r="BE525" s="143">
        <v>122.3</v>
      </c>
      <c r="BF525" s="143">
        <v>121.6</v>
      </c>
      <c r="BG525" s="143">
        <v>122.7</v>
      </c>
      <c r="BH525" s="143">
        <v>123</v>
      </c>
      <c r="BI525" s="143">
        <v>120.4</v>
      </c>
      <c r="BJ525" s="143">
        <v>120.7</v>
      </c>
      <c r="BK525" s="144">
        <v>123.3</v>
      </c>
      <c r="BL525" s="143">
        <v>124.4</v>
      </c>
      <c r="BM525" s="143">
        <v>125</v>
      </c>
      <c r="BN525" s="143">
        <v>124.4</v>
      </c>
      <c r="BO525" s="143">
        <v>127.8</v>
      </c>
      <c r="BP525" s="143">
        <v>129.9</v>
      </c>
      <c r="BQ525" s="143">
        <v>132.1</v>
      </c>
      <c r="BR525" s="145">
        <v>137.1</v>
      </c>
      <c r="BS525" s="145">
        <v>129.1</v>
      </c>
      <c r="BT525" s="145">
        <v>133</v>
      </c>
      <c r="BU525" s="145">
        <v>129</v>
      </c>
      <c r="BV525" s="145">
        <v>130.80000000000001</v>
      </c>
      <c r="BW525" s="145">
        <v>132.69999999999999</v>
      </c>
      <c r="BX525" s="145">
        <v>134.69999999999999</v>
      </c>
      <c r="BY525" s="145">
        <v>142.30000000000001</v>
      </c>
      <c r="BZ525" s="143">
        <v>140.19999999999999</v>
      </c>
      <c r="CA525" s="143">
        <v>142.9</v>
      </c>
      <c r="CB525" s="143">
        <v>147.80000000000001</v>
      </c>
      <c r="CC525" s="143">
        <v>149.80000000000001</v>
      </c>
      <c r="CD525" s="143">
        <v>147.1</v>
      </c>
      <c r="CE525" s="143">
        <v>146.6</v>
      </c>
      <c r="CF525" s="143">
        <v>147.1</v>
      </c>
      <c r="CG525" s="143">
        <v>150.19999999999999</v>
      </c>
      <c r="CH525" s="143">
        <v>150.6</v>
      </c>
      <c r="CI525" s="143">
        <v>150.5</v>
      </c>
      <c r="CJ525" s="146">
        <v>147.80000000000001</v>
      </c>
      <c r="CK525" s="146">
        <v>146.4</v>
      </c>
      <c r="CL525" s="146">
        <v>147.69999999999999</v>
      </c>
      <c r="CM525" s="147">
        <v>147.4</v>
      </c>
      <c r="CN525" s="147">
        <v>149.4</v>
      </c>
      <c r="CO525" s="147">
        <v>148</v>
      </c>
      <c r="CP525" s="148">
        <v>149</v>
      </c>
      <c r="CQ525" s="149">
        <v>150.4</v>
      </c>
      <c r="CR525" s="149">
        <v>148</v>
      </c>
      <c r="CS525" s="149">
        <v>150.69999999999999</v>
      </c>
      <c r="CT525" s="149">
        <v>150.30000000000001</v>
      </c>
      <c r="CU525" s="150">
        <v>147.69999999999999</v>
      </c>
      <c r="CV525" s="150">
        <v>144.80000000000001</v>
      </c>
      <c r="CW525" s="150">
        <v>145.9</v>
      </c>
      <c r="CX525" s="150">
        <v>146.1</v>
      </c>
      <c r="CY525" s="150">
        <v>147.69999999999999</v>
      </c>
      <c r="CZ525" s="150">
        <v>146.30000000000001</v>
      </c>
      <c r="DA525" s="150">
        <v>146.6</v>
      </c>
      <c r="DB525" s="151">
        <v>147.5</v>
      </c>
      <c r="DC525" s="151">
        <v>144.69999999999999</v>
      </c>
      <c r="DD525" s="151">
        <v>145.80000000000001</v>
      </c>
      <c r="DE525" s="151">
        <v>149.1</v>
      </c>
      <c r="DF525" s="151">
        <v>148.6</v>
      </c>
      <c r="DG525" s="151">
        <v>149.1</v>
      </c>
      <c r="DH525" s="151">
        <v>148.19999999999999</v>
      </c>
      <c r="DI525" s="151">
        <v>150.9</v>
      </c>
      <c r="DJ525" s="151">
        <v>154.30000000000001</v>
      </c>
      <c r="DK525" s="151">
        <v>155.4</v>
      </c>
      <c r="DL525" s="151">
        <v>156.30000000000001</v>
      </c>
      <c r="DM525" s="152">
        <v>152.80000000000001</v>
      </c>
      <c r="DN525" s="152">
        <v>154.6</v>
      </c>
      <c r="DO525" s="152">
        <v>156.4</v>
      </c>
      <c r="DP525" s="152">
        <v>163</v>
      </c>
      <c r="DQ525" s="152">
        <v>164.5</v>
      </c>
      <c r="DR525" s="152">
        <v>165.6</v>
      </c>
      <c r="DS525" s="152">
        <v>167.4</v>
      </c>
      <c r="DT525" s="152">
        <v>171</v>
      </c>
      <c r="DU525" s="152">
        <v>171.2</v>
      </c>
      <c r="DV525" s="152">
        <v>174.1</v>
      </c>
      <c r="DW525" s="152">
        <v>174.2</v>
      </c>
      <c r="DX525" s="152">
        <v>177.2</v>
      </c>
      <c r="DY525" s="152">
        <v>180.5</v>
      </c>
      <c r="DZ525" s="152">
        <v>178.5</v>
      </c>
      <c r="EA525" s="152">
        <v>178.8</v>
      </c>
      <c r="EB525" s="152">
        <v>176.6</v>
      </c>
      <c r="EC525" s="152">
        <v>176.6</v>
      </c>
      <c r="ED525" s="152">
        <v>179.8</v>
      </c>
      <c r="EE525" s="152">
        <v>177.5</v>
      </c>
      <c r="EF525" s="152">
        <v>176.2</v>
      </c>
      <c r="EG525" s="152">
        <v>178.4</v>
      </c>
      <c r="EH525" s="152">
        <v>181</v>
      </c>
      <c r="EI525" s="152">
        <v>180.4</v>
      </c>
      <c r="EJ525" s="152">
        <v>181.2</v>
      </c>
      <c r="EK525" s="152">
        <v>179.3</v>
      </c>
      <c r="EL525" s="152">
        <v>182.7</v>
      </c>
      <c r="EM525" s="152">
        <v>184.3</v>
      </c>
      <c r="EN525" s="152">
        <v>185</v>
      </c>
      <c r="EO525" s="152">
        <v>183.5</v>
      </c>
      <c r="EP525" s="152">
        <v>183.1</v>
      </c>
      <c r="EQ525" s="152">
        <v>183.5</v>
      </c>
      <c r="ER525" s="152">
        <v>178.1</v>
      </c>
      <c r="ES525" s="152">
        <v>178.6</v>
      </c>
      <c r="ET525" s="152">
        <v>178.9</v>
      </c>
      <c r="EU525" s="152">
        <v>177.8</v>
      </c>
      <c r="EV525" s="152">
        <v>176.4</v>
      </c>
      <c r="EW525" s="152">
        <v>176.3</v>
      </c>
    </row>
    <row r="526" spans="1:153">
      <c r="A526" s="141" t="s">
        <v>8086</v>
      </c>
      <c r="B526" s="141" t="s">
        <v>8087</v>
      </c>
      <c r="C526" s="142">
        <v>0.17902999999999999</v>
      </c>
      <c r="D526" s="143">
        <v>104.1</v>
      </c>
      <c r="E526" s="143">
        <v>105</v>
      </c>
      <c r="F526" s="143">
        <v>104.3</v>
      </c>
      <c r="G526" s="143">
        <v>107.9</v>
      </c>
      <c r="H526" s="143">
        <v>112.2</v>
      </c>
      <c r="I526" s="143">
        <v>111.8</v>
      </c>
      <c r="J526" s="143">
        <v>112.2</v>
      </c>
      <c r="K526" s="143">
        <v>111.8</v>
      </c>
      <c r="L526" s="143">
        <v>111.8</v>
      </c>
      <c r="M526" s="143">
        <v>111.6</v>
      </c>
      <c r="N526" s="143">
        <v>111.2</v>
      </c>
      <c r="O526" s="143">
        <v>109.5</v>
      </c>
      <c r="P526" s="143">
        <v>111.1</v>
      </c>
      <c r="Q526" s="143">
        <v>109.9</v>
      </c>
      <c r="R526" s="143">
        <v>109.6</v>
      </c>
      <c r="S526" s="143">
        <v>112.4</v>
      </c>
      <c r="T526" s="143">
        <v>112.8</v>
      </c>
      <c r="U526" s="143">
        <v>112.3</v>
      </c>
      <c r="V526" s="143">
        <v>115.4</v>
      </c>
      <c r="W526" s="143">
        <v>113.6</v>
      </c>
      <c r="X526" s="143">
        <v>115.4</v>
      </c>
      <c r="Y526" s="143">
        <v>113.8</v>
      </c>
      <c r="Z526" s="143">
        <v>113.3</v>
      </c>
      <c r="AA526" s="143">
        <v>113</v>
      </c>
      <c r="AB526" s="143">
        <v>115.1</v>
      </c>
      <c r="AC526" s="143">
        <v>116.5</v>
      </c>
      <c r="AD526" s="143">
        <v>116.1</v>
      </c>
      <c r="AE526" s="143">
        <v>115.3</v>
      </c>
      <c r="AF526" s="143">
        <v>116.7</v>
      </c>
      <c r="AG526" s="143">
        <v>117.2</v>
      </c>
      <c r="AH526" s="143">
        <v>116</v>
      </c>
      <c r="AI526" s="143">
        <v>116.4</v>
      </c>
      <c r="AJ526" s="143">
        <v>119.6</v>
      </c>
      <c r="AK526" s="143">
        <v>117.3</v>
      </c>
      <c r="AL526" s="143">
        <v>127.4</v>
      </c>
      <c r="AM526" s="143">
        <v>130.6</v>
      </c>
      <c r="AN526" s="143">
        <v>130.19999999999999</v>
      </c>
      <c r="AO526" s="143">
        <v>128.5</v>
      </c>
      <c r="AP526" s="143">
        <v>128.30000000000001</v>
      </c>
      <c r="AQ526" s="143">
        <v>127.1</v>
      </c>
      <c r="AR526" s="143">
        <v>126.9</v>
      </c>
      <c r="AS526" s="143">
        <v>119.6</v>
      </c>
      <c r="AT526" s="143">
        <v>124.2</v>
      </c>
      <c r="AU526" s="143">
        <v>123.4</v>
      </c>
      <c r="AV526" s="143">
        <v>124</v>
      </c>
      <c r="AW526" s="143">
        <v>121.6</v>
      </c>
      <c r="AX526" s="143">
        <v>116.3</v>
      </c>
      <c r="AY526" s="143">
        <v>117.4</v>
      </c>
      <c r="AZ526" s="143">
        <v>115.9</v>
      </c>
      <c r="BA526" s="143">
        <v>119.8</v>
      </c>
      <c r="BB526" s="143">
        <v>119.6</v>
      </c>
      <c r="BC526" s="143">
        <v>122.4</v>
      </c>
      <c r="BD526" s="143">
        <v>120.8</v>
      </c>
      <c r="BE526" s="143">
        <v>121.3</v>
      </c>
      <c r="BF526" s="143">
        <v>118.7</v>
      </c>
      <c r="BG526" s="143">
        <v>121.1</v>
      </c>
      <c r="BH526" s="143">
        <v>118.3</v>
      </c>
      <c r="BI526" s="143">
        <v>120.4</v>
      </c>
      <c r="BJ526" s="143">
        <v>117.9</v>
      </c>
      <c r="BK526" s="144">
        <v>121</v>
      </c>
      <c r="BL526" s="143">
        <v>124.3</v>
      </c>
      <c r="BM526" s="143">
        <v>124.6</v>
      </c>
      <c r="BN526" s="143">
        <v>122</v>
      </c>
      <c r="BO526" s="143">
        <v>120</v>
      </c>
      <c r="BP526" s="143">
        <v>113.6</v>
      </c>
      <c r="BQ526" s="143">
        <v>116.1</v>
      </c>
      <c r="BR526" s="145">
        <v>116.2</v>
      </c>
      <c r="BS526" s="145">
        <v>115.1</v>
      </c>
      <c r="BT526" s="145">
        <v>110.6</v>
      </c>
      <c r="BU526" s="145">
        <v>112.7</v>
      </c>
      <c r="BV526" s="145">
        <v>109</v>
      </c>
      <c r="BW526" s="145">
        <v>112</v>
      </c>
      <c r="BX526" s="145">
        <v>112.8</v>
      </c>
      <c r="BY526" s="145">
        <v>112.7</v>
      </c>
      <c r="BZ526" s="143">
        <v>114.6</v>
      </c>
      <c r="CA526" s="143">
        <v>113</v>
      </c>
      <c r="CB526" s="143">
        <v>112</v>
      </c>
      <c r="CC526" s="143">
        <v>112.1</v>
      </c>
      <c r="CD526" s="143">
        <v>113.6</v>
      </c>
      <c r="CE526" s="143">
        <v>114.7</v>
      </c>
      <c r="CF526" s="143">
        <v>112.5</v>
      </c>
      <c r="CG526" s="143">
        <v>114.4</v>
      </c>
      <c r="CH526" s="143">
        <v>112.9</v>
      </c>
      <c r="CI526" s="143">
        <v>112.1</v>
      </c>
      <c r="CJ526" s="146">
        <v>109</v>
      </c>
      <c r="CK526" s="146">
        <v>108.7</v>
      </c>
      <c r="CL526" s="146">
        <v>110.9</v>
      </c>
      <c r="CM526" s="147">
        <v>112.2</v>
      </c>
      <c r="CN526" s="147">
        <v>111.2</v>
      </c>
      <c r="CO526" s="147">
        <v>111</v>
      </c>
      <c r="CP526" s="148">
        <v>110.6</v>
      </c>
      <c r="CQ526" s="149">
        <v>109.7</v>
      </c>
      <c r="CR526" s="149">
        <v>107.6</v>
      </c>
      <c r="CS526" s="149">
        <v>109.7</v>
      </c>
      <c r="CT526" s="149">
        <v>109.8</v>
      </c>
      <c r="CU526" s="150">
        <v>108.9</v>
      </c>
      <c r="CV526" s="150">
        <v>108.4</v>
      </c>
      <c r="CW526" s="150">
        <v>108.4</v>
      </c>
      <c r="CX526" s="150">
        <v>110.7</v>
      </c>
      <c r="CY526" s="150">
        <v>110.8</v>
      </c>
      <c r="CZ526" s="150">
        <v>110</v>
      </c>
      <c r="DA526" s="150">
        <v>110.9</v>
      </c>
      <c r="DB526" s="151">
        <v>111.5</v>
      </c>
      <c r="DC526" s="151">
        <v>113.2</v>
      </c>
      <c r="DD526" s="151">
        <v>112.7</v>
      </c>
      <c r="DE526" s="151">
        <v>113.6</v>
      </c>
      <c r="DF526" s="151">
        <v>113.7</v>
      </c>
      <c r="DG526" s="151">
        <v>116.8</v>
      </c>
      <c r="DH526" s="151">
        <v>114.9</v>
      </c>
      <c r="DI526" s="151">
        <v>116.9</v>
      </c>
      <c r="DJ526" s="151">
        <v>115.7</v>
      </c>
      <c r="DK526" s="151">
        <v>116.3</v>
      </c>
      <c r="DL526" s="151">
        <v>117.1</v>
      </c>
      <c r="DM526" s="152">
        <v>113.5</v>
      </c>
      <c r="DN526" s="152">
        <v>118.2</v>
      </c>
      <c r="DO526" s="152">
        <v>118.9</v>
      </c>
      <c r="DP526" s="152">
        <v>121.2</v>
      </c>
      <c r="DQ526" s="152">
        <v>121.2</v>
      </c>
      <c r="DR526" s="152">
        <v>122.1</v>
      </c>
      <c r="DS526" s="152">
        <v>121.7</v>
      </c>
      <c r="DT526" s="152">
        <v>121.4</v>
      </c>
      <c r="DU526" s="152">
        <v>120.5</v>
      </c>
      <c r="DV526" s="152">
        <v>121.5</v>
      </c>
      <c r="DW526" s="152">
        <v>121.1</v>
      </c>
      <c r="DX526" s="152">
        <v>122.3</v>
      </c>
      <c r="DY526" s="152">
        <v>122.5</v>
      </c>
      <c r="DZ526" s="152">
        <v>121.7</v>
      </c>
      <c r="EA526" s="152">
        <v>121.9</v>
      </c>
      <c r="EB526" s="152">
        <v>121.6</v>
      </c>
      <c r="EC526" s="152">
        <v>121.5</v>
      </c>
      <c r="ED526" s="152">
        <v>121.3</v>
      </c>
      <c r="EE526" s="152">
        <v>121</v>
      </c>
      <c r="EF526" s="152">
        <v>122.3</v>
      </c>
      <c r="EG526" s="152">
        <v>123.5</v>
      </c>
      <c r="EH526" s="152">
        <v>121.9</v>
      </c>
      <c r="EI526" s="152">
        <v>122</v>
      </c>
      <c r="EJ526" s="152">
        <v>126.9</v>
      </c>
      <c r="EK526" s="152">
        <v>123</v>
      </c>
      <c r="EL526" s="152">
        <v>123.4</v>
      </c>
      <c r="EM526" s="152">
        <v>122.4</v>
      </c>
      <c r="EN526" s="152">
        <v>121.7</v>
      </c>
      <c r="EO526" s="152">
        <v>121.9</v>
      </c>
      <c r="EP526" s="152">
        <v>122.2</v>
      </c>
      <c r="EQ526" s="152">
        <v>121.8</v>
      </c>
      <c r="ER526" s="152">
        <v>121</v>
      </c>
      <c r="ES526" s="152">
        <v>121.8</v>
      </c>
      <c r="ET526" s="152">
        <v>121.2</v>
      </c>
      <c r="EU526" s="152">
        <v>120.8</v>
      </c>
      <c r="EV526" s="152">
        <v>121.7</v>
      </c>
      <c r="EW526" s="152">
        <v>122</v>
      </c>
    </row>
    <row r="527" spans="1:153">
      <c r="A527" s="141" t="s">
        <v>8088</v>
      </c>
      <c r="B527" s="141" t="s">
        <v>8089</v>
      </c>
      <c r="C527" s="142">
        <v>3.6589999999999998E-2</v>
      </c>
      <c r="D527" s="143">
        <v>104.6</v>
      </c>
      <c r="E527" s="143">
        <v>103.3</v>
      </c>
      <c r="F527" s="143">
        <v>104.2</v>
      </c>
      <c r="G527" s="143">
        <v>106.1</v>
      </c>
      <c r="H527" s="143">
        <v>104.6</v>
      </c>
      <c r="I527" s="143">
        <v>105</v>
      </c>
      <c r="J527" s="143">
        <v>100.4</v>
      </c>
      <c r="K527" s="143">
        <v>102.9</v>
      </c>
      <c r="L527" s="143">
        <v>102.1</v>
      </c>
      <c r="M527" s="143">
        <v>104.9</v>
      </c>
      <c r="N527" s="143">
        <v>102.8</v>
      </c>
      <c r="O527" s="143">
        <v>103.9</v>
      </c>
      <c r="P527" s="143">
        <v>108</v>
      </c>
      <c r="Q527" s="143">
        <v>103.8</v>
      </c>
      <c r="R527" s="143">
        <v>104.8</v>
      </c>
      <c r="S527" s="143">
        <v>103.8</v>
      </c>
      <c r="T527" s="143">
        <v>105.8</v>
      </c>
      <c r="U527" s="143">
        <v>105.3</v>
      </c>
      <c r="V527" s="143">
        <v>103.3</v>
      </c>
      <c r="W527" s="143">
        <v>109.5</v>
      </c>
      <c r="X527" s="143">
        <v>116.5</v>
      </c>
      <c r="Y527" s="143">
        <v>110.5</v>
      </c>
      <c r="Z527" s="143">
        <v>107.6</v>
      </c>
      <c r="AA527" s="143">
        <v>109.6</v>
      </c>
      <c r="AB527" s="143">
        <v>98.4</v>
      </c>
      <c r="AC527" s="143">
        <v>100.1</v>
      </c>
      <c r="AD527" s="143">
        <v>97.3</v>
      </c>
      <c r="AE527" s="143">
        <v>96.9</v>
      </c>
      <c r="AF527" s="143">
        <v>97.3</v>
      </c>
      <c r="AG527" s="143">
        <v>98.9</v>
      </c>
      <c r="AH527" s="143">
        <v>98.1</v>
      </c>
      <c r="AI527" s="143">
        <v>96.1</v>
      </c>
      <c r="AJ527" s="143">
        <v>96.2</v>
      </c>
      <c r="AK527" s="143">
        <v>97.3</v>
      </c>
      <c r="AL527" s="143">
        <v>95.1</v>
      </c>
      <c r="AM527" s="143">
        <v>93.8</v>
      </c>
      <c r="AN527" s="143">
        <v>98.8</v>
      </c>
      <c r="AO527" s="143">
        <v>97.5</v>
      </c>
      <c r="AP527" s="143">
        <v>96.3</v>
      </c>
      <c r="AQ527" s="143">
        <v>97.7</v>
      </c>
      <c r="AR527" s="143">
        <v>95.7</v>
      </c>
      <c r="AS527" s="143">
        <v>95.8</v>
      </c>
      <c r="AT527" s="143">
        <v>95.2</v>
      </c>
      <c r="AU527" s="143">
        <v>95.8</v>
      </c>
      <c r="AV527" s="143">
        <v>97.4</v>
      </c>
      <c r="AW527" s="143">
        <v>98.1</v>
      </c>
      <c r="AX527" s="143">
        <v>98.5</v>
      </c>
      <c r="AY527" s="143">
        <v>99.4</v>
      </c>
      <c r="AZ527" s="143">
        <v>96.9</v>
      </c>
      <c r="BA527" s="143">
        <v>97.8</v>
      </c>
      <c r="BB527" s="143">
        <v>97.6</v>
      </c>
      <c r="BC527" s="143">
        <v>97.3</v>
      </c>
      <c r="BD527" s="143">
        <v>99.3</v>
      </c>
      <c r="BE527" s="143">
        <v>98</v>
      </c>
      <c r="BF527" s="143">
        <v>96.4</v>
      </c>
      <c r="BG527" s="143">
        <v>98.4</v>
      </c>
      <c r="BH527" s="143">
        <v>98.1</v>
      </c>
      <c r="BI527" s="143">
        <v>96.8</v>
      </c>
      <c r="BJ527" s="143">
        <v>95.8</v>
      </c>
      <c r="BK527" s="144">
        <v>96.3</v>
      </c>
      <c r="BL527" s="143">
        <v>96</v>
      </c>
      <c r="BM527" s="143">
        <v>95.5</v>
      </c>
      <c r="BN527" s="143">
        <v>94.7</v>
      </c>
      <c r="BO527" s="143">
        <v>94.4</v>
      </c>
      <c r="BP527" s="143">
        <v>96.5</v>
      </c>
      <c r="BQ527" s="143">
        <v>95.7</v>
      </c>
      <c r="BR527" s="145">
        <v>93.2</v>
      </c>
      <c r="BS527" s="145">
        <v>90.7</v>
      </c>
      <c r="BT527" s="145">
        <v>91</v>
      </c>
      <c r="BU527" s="145">
        <v>92.7</v>
      </c>
      <c r="BV527" s="145">
        <v>93.5</v>
      </c>
      <c r="BW527" s="145">
        <v>94.3</v>
      </c>
      <c r="BX527" s="145">
        <v>96.3</v>
      </c>
      <c r="BY527" s="145">
        <v>93.2</v>
      </c>
      <c r="BZ527" s="143">
        <v>94.1</v>
      </c>
      <c r="CA527" s="143">
        <v>93.4</v>
      </c>
      <c r="CB527" s="143">
        <v>93.2</v>
      </c>
      <c r="CC527" s="143">
        <v>94</v>
      </c>
      <c r="CD527" s="143">
        <v>94.1</v>
      </c>
      <c r="CE527" s="143">
        <v>93.9</v>
      </c>
      <c r="CF527" s="143">
        <v>95.1</v>
      </c>
      <c r="CG527" s="143">
        <v>94</v>
      </c>
      <c r="CH527" s="143">
        <v>94.3</v>
      </c>
      <c r="CI527" s="143">
        <v>94</v>
      </c>
      <c r="CJ527" s="146">
        <v>94.8</v>
      </c>
      <c r="CK527" s="146">
        <v>94.8</v>
      </c>
      <c r="CL527" s="146">
        <v>94.8</v>
      </c>
      <c r="CM527" s="147">
        <v>94.6</v>
      </c>
      <c r="CN527" s="147">
        <v>94.2</v>
      </c>
      <c r="CO527" s="147">
        <v>95.8</v>
      </c>
      <c r="CP527" s="148">
        <v>95</v>
      </c>
      <c r="CQ527" s="149">
        <v>94.2</v>
      </c>
      <c r="CR527" s="149">
        <v>95</v>
      </c>
      <c r="CS527" s="149">
        <v>94.2</v>
      </c>
      <c r="CT527" s="149">
        <v>94.2</v>
      </c>
      <c r="CU527" s="150">
        <v>94.2</v>
      </c>
      <c r="CV527" s="150">
        <v>94.2</v>
      </c>
      <c r="CW527" s="150">
        <v>94.2</v>
      </c>
      <c r="CX527" s="150">
        <v>93.4</v>
      </c>
      <c r="CY527" s="150">
        <v>92.8</v>
      </c>
      <c r="CZ527" s="150">
        <v>90.9</v>
      </c>
      <c r="DA527" s="150">
        <v>91.2</v>
      </c>
      <c r="DB527" s="151">
        <v>88.9</v>
      </c>
      <c r="DC527" s="151">
        <v>88.9</v>
      </c>
      <c r="DD527" s="151">
        <v>87.6</v>
      </c>
      <c r="DE527" s="151">
        <v>89.3</v>
      </c>
      <c r="DF527" s="151">
        <v>90.2</v>
      </c>
      <c r="DG527" s="151">
        <v>89.7</v>
      </c>
      <c r="DH527" s="151">
        <v>88.8</v>
      </c>
      <c r="DI527" s="151">
        <v>90</v>
      </c>
      <c r="DJ527" s="151">
        <v>91.3</v>
      </c>
      <c r="DK527" s="151">
        <v>90.1</v>
      </c>
      <c r="DL527" s="151">
        <v>90.3</v>
      </c>
      <c r="DM527" s="152">
        <v>91.2</v>
      </c>
      <c r="DN527" s="152">
        <v>93.4</v>
      </c>
      <c r="DO527" s="152">
        <v>97.7</v>
      </c>
      <c r="DP527" s="152">
        <v>98.8</v>
      </c>
      <c r="DQ527" s="152">
        <v>99.3</v>
      </c>
      <c r="DR527" s="152">
        <v>99.6</v>
      </c>
      <c r="DS527" s="152">
        <v>96.1</v>
      </c>
      <c r="DT527" s="152">
        <v>95.8</v>
      </c>
      <c r="DU527" s="152">
        <v>96.5</v>
      </c>
      <c r="DV527" s="152">
        <v>95.7</v>
      </c>
      <c r="DW527" s="152">
        <v>96.6</v>
      </c>
      <c r="DX527" s="152">
        <v>96.7</v>
      </c>
      <c r="DY527" s="152">
        <v>95</v>
      </c>
      <c r="DZ527" s="152">
        <v>93.8</v>
      </c>
      <c r="EA527" s="152">
        <v>93.7</v>
      </c>
      <c r="EB527" s="152">
        <v>93.5</v>
      </c>
      <c r="EC527" s="152">
        <v>92.8</v>
      </c>
      <c r="ED527" s="152">
        <v>94.1</v>
      </c>
      <c r="EE527" s="152">
        <v>95.3</v>
      </c>
      <c r="EF527" s="152">
        <v>92</v>
      </c>
      <c r="EG527" s="152">
        <v>92</v>
      </c>
      <c r="EH527" s="152">
        <v>92.2</v>
      </c>
      <c r="EI527" s="152">
        <v>91.9</v>
      </c>
      <c r="EJ527" s="152">
        <v>92.3</v>
      </c>
      <c r="EK527" s="152">
        <v>90.6</v>
      </c>
      <c r="EL527" s="152">
        <v>90.6</v>
      </c>
      <c r="EM527" s="152">
        <v>92</v>
      </c>
      <c r="EN527" s="152">
        <v>92.2</v>
      </c>
      <c r="EO527" s="152">
        <v>92.2</v>
      </c>
      <c r="EP527" s="152">
        <v>92.4</v>
      </c>
      <c r="EQ527" s="152">
        <v>96.2</v>
      </c>
      <c r="ER527" s="152">
        <v>96.6</v>
      </c>
      <c r="ES527" s="152">
        <v>93.4</v>
      </c>
      <c r="ET527" s="152">
        <v>92.5</v>
      </c>
      <c r="EU527" s="152">
        <v>96.6</v>
      </c>
      <c r="EV527" s="152">
        <v>92.6</v>
      </c>
      <c r="EW527" s="152">
        <v>96.8</v>
      </c>
    </row>
    <row r="528" spans="1:153">
      <c r="A528" s="141" t="s">
        <v>8090</v>
      </c>
      <c r="B528" s="141" t="s">
        <v>8091</v>
      </c>
      <c r="C528" s="142">
        <v>0.12113</v>
      </c>
      <c r="D528" s="143">
        <v>102.9</v>
      </c>
      <c r="E528" s="143">
        <v>107.6</v>
      </c>
      <c r="F528" s="143">
        <v>109.3</v>
      </c>
      <c r="G528" s="143">
        <v>108.5</v>
      </c>
      <c r="H528" s="143">
        <v>114.2</v>
      </c>
      <c r="I528" s="143">
        <v>102.5</v>
      </c>
      <c r="J528" s="143">
        <v>108.5</v>
      </c>
      <c r="K528" s="143">
        <v>105.9</v>
      </c>
      <c r="L528" s="143">
        <v>105.7</v>
      </c>
      <c r="M528" s="143">
        <v>110.4</v>
      </c>
      <c r="N528" s="143">
        <v>111.5</v>
      </c>
      <c r="O528" s="143">
        <v>112.1</v>
      </c>
      <c r="P528" s="143">
        <v>108.8</v>
      </c>
      <c r="Q528" s="143">
        <v>112.2</v>
      </c>
      <c r="R528" s="143">
        <v>111.7</v>
      </c>
      <c r="S528" s="143">
        <v>111.9</v>
      </c>
      <c r="T528" s="143">
        <v>112.1</v>
      </c>
      <c r="U528" s="143">
        <v>111.2</v>
      </c>
      <c r="V528" s="143">
        <v>109.8</v>
      </c>
      <c r="W528" s="143">
        <v>113.8</v>
      </c>
      <c r="X528" s="143">
        <v>115.7</v>
      </c>
      <c r="Y528" s="143">
        <v>118</v>
      </c>
      <c r="Z528" s="143">
        <v>111.3</v>
      </c>
      <c r="AA528" s="143">
        <v>119.4</v>
      </c>
      <c r="AB528" s="143">
        <v>117.7</v>
      </c>
      <c r="AC528" s="143">
        <v>122.7</v>
      </c>
      <c r="AD528" s="143">
        <v>116</v>
      </c>
      <c r="AE528" s="143">
        <v>123.6</v>
      </c>
      <c r="AF528" s="143">
        <v>123.1</v>
      </c>
      <c r="AG528" s="143">
        <v>128</v>
      </c>
      <c r="AH528" s="143">
        <v>122.9</v>
      </c>
      <c r="AI528" s="143">
        <v>121.8</v>
      </c>
      <c r="AJ528" s="143">
        <v>129.19999999999999</v>
      </c>
      <c r="AK528" s="143">
        <v>122.9</v>
      </c>
      <c r="AL528" s="143">
        <v>110.6</v>
      </c>
      <c r="AM528" s="143">
        <v>106.1</v>
      </c>
      <c r="AN528" s="143">
        <v>106.1</v>
      </c>
      <c r="AO528" s="143">
        <v>98.3</v>
      </c>
      <c r="AP528" s="143">
        <v>97.5</v>
      </c>
      <c r="AQ528" s="143">
        <v>96.9</v>
      </c>
      <c r="AR528" s="143">
        <v>99.1</v>
      </c>
      <c r="AS528" s="143">
        <v>97.9</v>
      </c>
      <c r="AT528" s="143">
        <v>106.3</v>
      </c>
      <c r="AU528" s="143">
        <v>106.5</v>
      </c>
      <c r="AV528" s="143">
        <v>106.5</v>
      </c>
      <c r="AW528" s="143">
        <v>103.7</v>
      </c>
      <c r="AX528" s="143">
        <v>105.9</v>
      </c>
      <c r="AY528" s="143">
        <v>104.9</v>
      </c>
      <c r="AZ528" s="143">
        <v>101.8</v>
      </c>
      <c r="BA528" s="143">
        <v>101.2</v>
      </c>
      <c r="BB528" s="143">
        <v>101.5</v>
      </c>
      <c r="BC528" s="143">
        <v>99.5</v>
      </c>
      <c r="BD528" s="143">
        <v>91.6</v>
      </c>
      <c r="BE528" s="143">
        <v>95.5</v>
      </c>
      <c r="BF528" s="143">
        <v>87.9</v>
      </c>
      <c r="BG528" s="143">
        <v>89.8</v>
      </c>
      <c r="BH528" s="143">
        <v>87.8</v>
      </c>
      <c r="BI528" s="143">
        <v>94.2</v>
      </c>
      <c r="BJ528" s="143">
        <v>88.4</v>
      </c>
      <c r="BK528" s="144">
        <v>92.5</v>
      </c>
      <c r="BL528" s="143">
        <v>91.7</v>
      </c>
      <c r="BM528" s="143">
        <v>94.1</v>
      </c>
      <c r="BN528" s="143">
        <v>98.6</v>
      </c>
      <c r="BO528" s="143">
        <v>94.6</v>
      </c>
      <c r="BP528" s="143">
        <v>89</v>
      </c>
      <c r="BQ528" s="143">
        <v>89.2</v>
      </c>
      <c r="BR528" s="145">
        <v>90.5</v>
      </c>
      <c r="BS528" s="145">
        <v>92.8</v>
      </c>
      <c r="BT528" s="145">
        <v>94.3</v>
      </c>
      <c r="BU528" s="145">
        <v>99.4</v>
      </c>
      <c r="BV528" s="145">
        <v>95.7</v>
      </c>
      <c r="BW528" s="145">
        <v>97.6</v>
      </c>
      <c r="BX528" s="145">
        <v>102.3</v>
      </c>
      <c r="BY528" s="145">
        <v>101.4</v>
      </c>
      <c r="BZ528" s="143">
        <v>95.2</v>
      </c>
      <c r="CA528" s="143">
        <v>96.6</v>
      </c>
      <c r="CB528" s="143">
        <v>100.2</v>
      </c>
      <c r="CC528" s="143">
        <v>95.8</v>
      </c>
      <c r="CD528" s="143">
        <v>95.8</v>
      </c>
      <c r="CE528" s="143">
        <v>96.4</v>
      </c>
      <c r="CF528" s="143">
        <v>96.4</v>
      </c>
      <c r="CG528" s="143">
        <v>98.8</v>
      </c>
      <c r="CH528" s="143">
        <v>100.9</v>
      </c>
      <c r="CI528" s="143">
        <v>99</v>
      </c>
      <c r="CJ528" s="146">
        <v>102.2</v>
      </c>
      <c r="CK528" s="146">
        <v>101.4</v>
      </c>
      <c r="CL528" s="146">
        <v>100.5</v>
      </c>
      <c r="CM528" s="147">
        <v>102.9</v>
      </c>
      <c r="CN528" s="147">
        <v>101.3</v>
      </c>
      <c r="CO528" s="147">
        <v>102.3</v>
      </c>
      <c r="CP528" s="148">
        <v>103.4</v>
      </c>
      <c r="CQ528" s="149">
        <v>103.3</v>
      </c>
      <c r="CR528" s="149">
        <v>103.7</v>
      </c>
      <c r="CS528" s="149">
        <v>104.5</v>
      </c>
      <c r="CT528" s="149">
        <v>102.7</v>
      </c>
      <c r="CU528" s="150">
        <v>107.7</v>
      </c>
      <c r="CV528" s="150">
        <v>107.7</v>
      </c>
      <c r="CW528" s="150">
        <v>106.2</v>
      </c>
      <c r="CX528" s="150">
        <v>110.8</v>
      </c>
      <c r="CY528" s="150">
        <v>105.3</v>
      </c>
      <c r="CZ528" s="150">
        <v>107</v>
      </c>
      <c r="DA528" s="150">
        <v>107.5</v>
      </c>
      <c r="DB528" s="151">
        <v>105.7</v>
      </c>
      <c r="DC528" s="151">
        <v>113.3</v>
      </c>
      <c r="DD528" s="151">
        <v>110.8</v>
      </c>
      <c r="DE528" s="151">
        <v>108.4</v>
      </c>
      <c r="DF528" s="151">
        <v>111.2</v>
      </c>
      <c r="DG528" s="151">
        <v>112.2</v>
      </c>
      <c r="DH528" s="151">
        <v>114.1</v>
      </c>
      <c r="DI528" s="151">
        <v>114.8</v>
      </c>
      <c r="DJ528" s="151">
        <v>110.9</v>
      </c>
      <c r="DK528" s="151">
        <v>109</v>
      </c>
      <c r="DL528" s="151">
        <v>109.4</v>
      </c>
      <c r="DM528" s="152">
        <v>110.8</v>
      </c>
      <c r="DN528" s="152">
        <v>124.3</v>
      </c>
      <c r="DO528" s="152">
        <v>119</v>
      </c>
      <c r="DP528" s="152">
        <v>120.9</v>
      </c>
      <c r="DQ528" s="152">
        <v>131.30000000000001</v>
      </c>
      <c r="DR528" s="152">
        <v>133.6</v>
      </c>
      <c r="DS528" s="152">
        <v>132</v>
      </c>
      <c r="DT528" s="152">
        <v>135.5</v>
      </c>
      <c r="DU528" s="152">
        <v>136</v>
      </c>
      <c r="DV528" s="152">
        <v>140.1</v>
      </c>
      <c r="DW528" s="152">
        <v>138.6</v>
      </c>
      <c r="DX528" s="152">
        <v>132.5</v>
      </c>
      <c r="DY528" s="152">
        <v>134.9</v>
      </c>
      <c r="DZ528" s="152">
        <v>136.5</v>
      </c>
      <c r="EA528" s="152">
        <v>139.30000000000001</v>
      </c>
      <c r="EB528" s="152">
        <v>137.5</v>
      </c>
      <c r="EC528" s="152">
        <v>132.9</v>
      </c>
      <c r="ED528" s="152">
        <v>130</v>
      </c>
      <c r="EE528" s="152">
        <v>129.19999999999999</v>
      </c>
      <c r="EF528" s="152">
        <v>133.4</v>
      </c>
      <c r="EG528" s="152">
        <v>129.5</v>
      </c>
      <c r="EH528" s="152">
        <v>130</v>
      </c>
      <c r="EI528" s="152">
        <v>123.9</v>
      </c>
      <c r="EJ528" s="152">
        <v>123.5</v>
      </c>
      <c r="EK528" s="152">
        <v>130.30000000000001</v>
      </c>
      <c r="EL528" s="152">
        <v>130.1</v>
      </c>
      <c r="EM528" s="152">
        <v>118.5</v>
      </c>
      <c r="EN528" s="152">
        <v>116.4</v>
      </c>
      <c r="EO528" s="152">
        <v>116.2</v>
      </c>
      <c r="EP528" s="152">
        <v>115.1</v>
      </c>
      <c r="EQ528" s="152">
        <v>119.9</v>
      </c>
      <c r="ER528" s="152">
        <v>118.1</v>
      </c>
      <c r="ES528" s="152">
        <v>120.2</v>
      </c>
      <c r="ET528" s="152">
        <v>112.7</v>
      </c>
      <c r="EU528" s="152">
        <v>119</v>
      </c>
      <c r="EV528" s="152">
        <v>121.6</v>
      </c>
      <c r="EW528" s="152">
        <v>123.9</v>
      </c>
    </row>
    <row r="529" spans="1:153">
      <c r="A529" s="141" t="s">
        <v>8092</v>
      </c>
      <c r="B529" s="141" t="s">
        <v>8093</v>
      </c>
      <c r="C529" s="142">
        <v>0.12113</v>
      </c>
      <c r="D529" s="143">
        <v>102.9</v>
      </c>
      <c r="E529" s="143">
        <v>107.6</v>
      </c>
      <c r="F529" s="143">
        <v>109.3</v>
      </c>
      <c r="G529" s="143">
        <v>108.5</v>
      </c>
      <c r="H529" s="143">
        <v>114.2</v>
      </c>
      <c r="I529" s="143">
        <v>102.5</v>
      </c>
      <c r="J529" s="143">
        <v>108.5</v>
      </c>
      <c r="K529" s="143">
        <v>105.9</v>
      </c>
      <c r="L529" s="143">
        <v>105.7</v>
      </c>
      <c r="M529" s="143">
        <v>110.4</v>
      </c>
      <c r="N529" s="143">
        <v>111.5</v>
      </c>
      <c r="O529" s="143">
        <v>112.1</v>
      </c>
      <c r="P529" s="143">
        <v>108.8</v>
      </c>
      <c r="Q529" s="143">
        <v>112.2</v>
      </c>
      <c r="R529" s="143">
        <v>111.7</v>
      </c>
      <c r="S529" s="143">
        <v>111.9</v>
      </c>
      <c r="T529" s="143">
        <v>112.1</v>
      </c>
      <c r="U529" s="143">
        <v>111.2</v>
      </c>
      <c r="V529" s="143">
        <v>109.8</v>
      </c>
      <c r="W529" s="143">
        <v>113.8</v>
      </c>
      <c r="X529" s="143">
        <v>115.7</v>
      </c>
      <c r="Y529" s="143">
        <v>118</v>
      </c>
      <c r="Z529" s="143">
        <v>111.3</v>
      </c>
      <c r="AA529" s="143">
        <v>119.4</v>
      </c>
      <c r="AB529" s="143">
        <v>117.7</v>
      </c>
      <c r="AC529" s="143">
        <v>122.7</v>
      </c>
      <c r="AD529" s="143">
        <v>116</v>
      </c>
      <c r="AE529" s="143">
        <v>123.6</v>
      </c>
      <c r="AF529" s="143">
        <v>123.1</v>
      </c>
      <c r="AG529" s="143">
        <v>128</v>
      </c>
      <c r="AH529" s="143">
        <v>122.9</v>
      </c>
      <c r="AI529" s="143">
        <v>121.8</v>
      </c>
      <c r="AJ529" s="143">
        <v>129.19999999999999</v>
      </c>
      <c r="AK529" s="143">
        <v>122.9</v>
      </c>
      <c r="AL529" s="143">
        <v>110.6</v>
      </c>
      <c r="AM529" s="143">
        <v>106.1</v>
      </c>
      <c r="AN529" s="143">
        <v>106.1</v>
      </c>
      <c r="AO529" s="143">
        <v>98.3</v>
      </c>
      <c r="AP529" s="143">
        <v>97.5</v>
      </c>
      <c r="AQ529" s="143">
        <v>96.9</v>
      </c>
      <c r="AR529" s="143">
        <v>99.1</v>
      </c>
      <c r="AS529" s="143">
        <v>97.9</v>
      </c>
      <c r="AT529" s="143">
        <v>106.3</v>
      </c>
      <c r="AU529" s="143">
        <v>106.5</v>
      </c>
      <c r="AV529" s="143">
        <v>106.5</v>
      </c>
      <c r="AW529" s="143">
        <v>103.7</v>
      </c>
      <c r="AX529" s="143">
        <v>105.9</v>
      </c>
      <c r="AY529" s="143">
        <v>104.9</v>
      </c>
      <c r="AZ529" s="143">
        <v>101.8</v>
      </c>
      <c r="BA529" s="143">
        <v>101.2</v>
      </c>
      <c r="BB529" s="143">
        <v>101.5</v>
      </c>
      <c r="BC529" s="143">
        <v>99.5</v>
      </c>
      <c r="BD529" s="143">
        <v>91.6</v>
      </c>
      <c r="BE529" s="143">
        <v>95.5</v>
      </c>
      <c r="BF529" s="143">
        <v>87.9</v>
      </c>
      <c r="BG529" s="143">
        <v>89.8</v>
      </c>
      <c r="BH529" s="143">
        <v>87.8</v>
      </c>
      <c r="BI529" s="143">
        <v>94.2</v>
      </c>
      <c r="BJ529" s="143">
        <v>88.4</v>
      </c>
      <c r="BK529" s="144">
        <v>92.5</v>
      </c>
      <c r="BL529" s="143">
        <v>91.7</v>
      </c>
      <c r="BM529" s="143">
        <v>94.1</v>
      </c>
      <c r="BN529" s="143">
        <v>98.6</v>
      </c>
      <c r="BO529" s="143">
        <v>94.6</v>
      </c>
      <c r="BP529" s="143">
        <v>89</v>
      </c>
      <c r="BQ529" s="143">
        <v>89.2</v>
      </c>
      <c r="BR529" s="145">
        <v>90.5</v>
      </c>
      <c r="BS529" s="145">
        <v>92.8</v>
      </c>
      <c r="BT529" s="145">
        <v>94.3</v>
      </c>
      <c r="BU529" s="145">
        <v>99.4</v>
      </c>
      <c r="BV529" s="145">
        <v>95.7</v>
      </c>
      <c r="BW529" s="145">
        <v>97.6</v>
      </c>
      <c r="BX529" s="145">
        <v>102.3</v>
      </c>
      <c r="BY529" s="145">
        <v>101.4</v>
      </c>
      <c r="BZ529" s="143">
        <v>95.2</v>
      </c>
      <c r="CA529" s="143">
        <v>96.6</v>
      </c>
      <c r="CB529" s="143">
        <v>100.2</v>
      </c>
      <c r="CC529" s="143">
        <v>95.8</v>
      </c>
      <c r="CD529" s="143">
        <v>95.8</v>
      </c>
      <c r="CE529" s="143">
        <v>96.4</v>
      </c>
      <c r="CF529" s="143">
        <v>96.4</v>
      </c>
      <c r="CG529" s="143">
        <v>98.8</v>
      </c>
      <c r="CH529" s="143">
        <v>100.9</v>
      </c>
      <c r="CI529" s="143">
        <v>99</v>
      </c>
      <c r="CJ529" s="146">
        <v>102.2</v>
      </c>
      <c r="CK529" s="146">
        <v>101.4</v>
      </c>
      <c r="CL529" s="146">
        <v>100.5</v>
      </c>
      <c r="CM529" s="147">
        <v>102.9</v>
      </c>
      <c r="CN529" s="147">
        <v>101.3</v>
      </c>
      <c r="CO529" s="147">
        <v>102.3</v>
      </c>
      <c r="CP529" s="148">
        <v>103.4</v>
      </c>
      <c r="CQ529" s="149">
        <v>103.3</v>
      </c>
      <c r="CR529" s="149">
        <v>103.7</v>
      </c>
      <c r="CS529" s="149">
        <v>104.5</v>
      </c>
      <c r="CT529" s="149">
        <v>102.7</v>
      </c>
      <c r="CU529" s="150">
        <v>107.7</v>
      </c>
      <c r="CV529" s="150">
        <v>107.7</v>
      </c>
      <c r="CW529" s="150">
        <v>106.2</v>
      </c>
      <c r="CX529" s="150">
        <v>110.8</v>
      </c>
      <c r="CY529" s="150">
        <v>105.3</v>
      </c>
      <c r="CZ529" s="150">
        <v>107</v>
      </c>
      <c r="DA529" s="150">
        <v>107.5</v>
      </c>
      <c r="DB529" s="151">
        <v>105.7</v>
      </c>
      <c r="DC529" s="151">
        <v>113.3</v>
      </c>
      <c r="DD529" s="151">
        <v>110.8</v>
      </c>
      <c r="DE529" s="151">
        <v>108.4</v>
      </c>
      <c r="DF529" s="151">
        <v>111.2</v>
      </c>
      <c r="DG529" s="151">
        <v>112.2</v>
      </c>
      <c r="DH529" s="151">
        <v>114.1</v>
      </c>
      <c r="DI529" s="151">
        <v>114.8</v>
      </c>
      <c r="DJ529" s="151">
        <v>110.9</v>
      </c>
      <c r="DK529" s="151">
        <v>109</v>
      </c>
      <c r="DL529" s="151">
        <v>109.4</v>
      </c>
      <c r="DM529" s="152">
        <v>110.8</v>
      </c>
      <c r="DN529" s="152">
        <v>124.3</v>
      </c>
      <c r="DO529" s="152">
        <v>119</v>
      </c>
      <c r="DP529" s="152">
        <v>120.9</v>
      </c>
      <c r="DQ529" s="152">
        <v>131.30000000000001</v>
      </c>
      <c r="DR529" s="152">
        <v>133.6</v>
      </c>
      <c r="DS529" s="152">
        <v>132</v>
      </c>
      <c r="DT529" s="152">
        <v>135.5</v>
      </c>
      <c r="DU529" s="152">
        <v>136</v>
      </c>
      <c r="DV529" s="152">
        <v>140.1</v>
      </c>
      <c r="DW529" s="152">
        <v>138.6</v>
      </c>
      <c r="DX529" s="152">
        <v>132.5</v>
      </c>
      <c r="DY529" s="152">
        <v>134.9</v>
      </c>
      <c r="DZ529" s="152">
        <v>136.5</v>
      </c>
      <c r="EA529" s="152">
        <v>139.30000000000001</v>
      </c>
      <c r="EB529" s="152">
        <v>137.5</v>
      </c>
      <c r="EC529" s="152">
        <v>132.9</v>
      </c>
      <c r="ED529" s="152">
        <v>130</v>
      </c>
      <c r="EE529" s="152">
        <v>129.19999999999999</v>
      </c>
      <c r="EF529" s="152">
        <v>133.4</v>
      </c>
      <c r="EG529" s="152">
        <v>129.5</v>
      </c>
      <c r="EH529" s="152">
        <v>130</v>
      </c>
      <c r="EI529" s="152">
        <v>123.9</v>
      </c>
      <c r="EJ529" s="152">
        <v>123.5</v>
      </c>
      <c r="EK529" s="152">
        <v>130.30000000000001</v>
      </c>
      <c r="EL529" s="152">
        <v>130.1</v>
      </c>
      <c r="EM529" s="152">
        <v>118.5</v>
      </c>
      <c r="EN529" s="152">
        <v>116.4</v>
      </c>
      <c r="EO529" s="152">
        <v>116.2</v>
      </c>
      <c r="EP529" s="152">
        <v>115.1</v>
      </c>
      <c r="EQ529" s="152">
        <v>119.9</v>
      </c>
      <c r="ER529" s="152">
        <v>118.1</v>
      </c>
      <c r="ES529" s="152">
        <v>120.2</v>
      </c>
      <c r="ET529" s="152">
        <v>112.7</v>
      </c>
      <c r="EU529" s="152">
        <v>119</v>
      </c>
      <c r="EV529" s="152">
        <v>121.6</v>
      </c>
      <c r="EW529" s="152">
        <v>123.9</v>
      </c>
    </row>
    <row r="530" spans="1:153">
      <c r="A530" s="141" t="s">
        <v>8094</v>
      </c>
      <c r="B530" s="141" t="s">
        <v>8095</v>
      </c>
      <c r="C530" s="142">
        <v>0.22247</v>
      </c>
      <c r="D530" s="143">
        <v>104.5</v>
      </c>
      <c r="E530" s="143">
        <v>104.6</v>
      </c>
      <c r="F530" s="143">
        <v>104.6</v>
      </c>
      <c r="G530" s="143">
        <v>104.7</v>
      </c>
      <c r="H530" s="143">
        <v>101.9</v>
      </c>
      <c r="I530" s="143">
        <v>101.9</v>
      </c>
      <c r="J530" s="143">
        <v>102.1</v>
      </c>
      <c r="K530" s="143">
        <v>102.1</v>
      </c>
      <c r="L530" s="143">
        <v>103.7</v>
      </c>
      <c r="M530" s="143">
        <v>103.9</v>
      </c>
      <c r="N530" s="143">
        <v>103.9</v>
      </c>
      <c r="O530" s="143">
        <v>106.7</v>
      </c>
      <c r="P530" s="143">
        <v>106</v>
      </c>
      <c r="Q530" s="143">
        <v>103.3</v>
      </c>
      <c r="R530" s="143">
        <v>104.7</v>
      </c>
      <c r="S530" s="143">
        <v>104.8</v>
      </c>
      <c r="T530" s="143">
        <v>104.9</v>
      </c>
      <c r="U530" s="143">
        <v>105</v>
      </c>
      <c r="V530" s="143">
        <v>99.1</v>
      </c>
      <c r="W530" s="143">
        <v>99</v>
      </c>
      <c r="X530" s="143">
        <v>97.3</v>
      </c>
      <c r="Y530" s="143">
        <v>102.4</v>
      </c>
      <c r="Z530" s="143">
        <v>102.4</v>
      </c>
      <c r="AA530" s="143">
        <v>103.9</v>
      </c>
      <c r="AB530" s="143">
        <v>105.3</v>
      </c>
      <c r="AC530" s="143">
        <v>104</v>
      </c>
      <c r="AD530" s="143">
        <v>106.7</v>
      </c>
      <c r="AE530" s="143">
        <v>106.8</v>
      </c>
      <c r="AF530" s="143">
        <v>108.1</v>
      </c>
      <c r="AG530" s="143">
        <v>105.6</v>
      </c>
      <c r="AH530" s="143">
        <v>109.7</v>
      </c>
      <c r="AI530" s="143">
        <v>109.7</v>
      </c>
      <c r="AJ530" s="143">
        <v>109.7</v>
      </c>
      <c r="AK530" s="143">
        <v>109.9</v>
      </c>
      <c r="AL530" s="143">
        <v>110</v>
      </c>
      <c r="AM530" s="143">
        <v>112.3</v>
      </c>
      <c r="AN530" s="143">
        <v>105.4</v>
      </c>
      <c r="AO530" s="143">
        <v>111.3</v>
      </c>
      <c r="AP530" s="143">
        <v>111.3</v>
      </c>
      <c r="AQ530" s="143">
        <v>111.4</v>
      </c>
      <c r="AR530" s="143">
        <v>110.3</v>
      </c>
      <c r="AS530" s="143">
        <v>108</v>
      </c>
      <c r="AT530" s="143">
        <v>111.4</v>
      </c>
      <c r="AU530" s="143">
        <v>111.4</v>
      </c>
      <c r="AV530" s="143">
        <v>112.5</v>
      </c>
      <c r="AW530" s="143">
        <v>109.3</v>
      </c>
      <c r="AX530" s="143">
        <v>111.5</v>
      </c>
      <c r="AY530" s="143">
        <v>111.4</v>
      </c>
      <c r="AZ530" s="143">
        <v>111.4</v>
      </c>
      <c r="BA530" s="143">
        <v>111.5</v>
      </c>
      <c r="BB530" s="143">
        <v>111.5</v>
      </c>
      <c r="BC530" s="143">
        <v>111.6</v>
      </c>
      <c r="BD530" s="143">
        <v>111.7</v>
      </c>
      <c r="BE530" s="143">
        <v>111.7</v>
      </c>
      <c r="BF530" s="143">
        <v>111.7</v>
      </c>
      <c r="BG530" s="143">
        <v>111.7</v>
      </c>
      <c r="BH530" s="143">
        <v>111.8</v>
      </c>
      <c r="BI530" s="143">
        <v>112</v>
      </c>
      <c r="BJ530" s="143">
        <v>112</v>
      </c>
      <c r="BK530" s="144">
        <v>112.7</v>
      </c>
      <c r="BL530" s="143">
        <v>112.8</v>
      </c>
      <c r="BM530" s="143">
        <v>112.7</v>
      </c>
      <c r="BN530" s="143">
        <v>112</v>
      </c>
      <c r="BO530" s="143">
        <v>112.3</v>
      </c>
      <c r="BP530" s="143">
        <v>113</v>
      </c>
      <c r="BQ530" s="143">
        <v>112.8</v>
      </c>
      <c r="BR530" s="145">
        <v>113.1</v>
      </c>
      <c r="BS530" s="145">
        <v>112.3</v>
      </c>
      <c r="BT530" s="145">
        <v>112.3</v>
      </c>
      <c r="BU530" s="145">
        <v>112.4</v>
      </c>
      <c r="BV530" s="145">
        <v>112.3</v>
      </c>
      <c r="BW530" s="145">
        <v>112.4</v>
      </c>
      <c r="BX530" s="145">
        <v>112.4</v>
      </c>
      <c r="BY530" s="145">
        <v>112.5</v>
      </c>
      <c r="BZ530" s="143">
        <v>112.5</v>
      </c>
      <c r="CA530" s="143">
        <v>112.5</v>
      </c>
      <c r="CB530" s="143">
        <v>112.3</v>
      </c>
      <c r="CC530" s="143">
        <v>112.2</v>
      </c>
      <c r="CD530" s="143">
        <v>112.2</v>
      </c>
      <c r="CE530" s="143">
        <v>112.3</v>
      </c>
      <c r="CF530" s="143">
        <v>112.3</v>
      </c>
      <c r="CG530" s="143">
        <v>112.3</v>
      </c>
      <c r="CH530" s="143">
        <v>114.4</v>
      </c>
      <c r="CI530" s="143">
        <v>114.4</v>
      </c>
      <c r="CJ530" s="146">
        <v>114.5</v>
      </c>
      <c r="CK530" s="146">
        <v>114.5</v>
      </c>
      <c r="CL530" s="146">
        <v>114.5</v>
      </c>
      <c r="CM530" s="147">
        <v>114.5</v>
      </c>
      <c r="CN530" s="147">
        <v>114.5</v>
      </c>
      <c r="CO530" s="147">
        <v>114.5</v>
      </c>
      <c r="CP530" s="148">
        <v>112.7</v>
      </c>
      <c r="CQ530" s="149">
        <v>112.5</v>
      </c>
      <c r="CR530" s="149">
        <v>113.3</v>
      </c>
      <c r="CS530" s="149">
        <v>114.8</v>
      </c>
      <c r="CT530" s="149">
        <v>114.7</v>
      </c>
      <c r="CU530" s="150">
        <v>112.3</v>
      </c>
      <c r="CV530" s="150">
        <v>111.8</v>
      </c>
      <c r="CW530" s="150">
        <v>109.4</v>
      </c>
      <c r="CX530" s="150">
        <v>109.1</v>
      </c>
      <c r="CY530" s="150">
        <v>108.6</v>
      </c>
      <c r="CZ530" s="150">
        <v>106.9</v>
      </c>
      <c r="DA530" s="150">
        <v>107.9</v>
      </c>
      <c r="DB530" s="151">
        <v>108</v>
      </c>
      <c r="DC530" s="151">
        <v>108</v>
      </c>
      <c r="DD530" s="151">
        <v>109.7</v>
      </c>
      <c r="DE530" s="151">
        <v>111.1</v>
      </c>
      <c r="DF530" s="151">
        <v>111.3</v>
      </c>
      <c r="DG530" s="151">
        <v>112</v>
      </c>
      <c r="DH530" s="151">
        <v>114.4</v>
      </c>
      <c r="DI530" s="151">
        <v>107.7</v>
      </c>
      <c r="DJ530" s="151">
        <v>110.4</v>
      </c>
      <c r="DK530" s="151">
        <v>111.5</v>
      </c>
      <c r="DL530" s="151">
        <v>111.4</v>
      </c>
      <c r="DM530" s="152">
        <v>111.7</v>
      </c>
      <c r="DN530" s="152">
        <v>111.6</v>
      </c>
      <c r="DO530" s="152">
        <v>112.2</v>
      </c>
      <c r="DP530" s="152">
        <v>114.3</v>
      </c>
      <c r="DQ530" s="152">
        <v>116.3</v>
      </c>
      <c r="DR530" s="152">
        <v>116.1</v>
      </c>
      <c r="DS530" s="152">
        <v>116.6</v>
      </c>
      <c r="DT530" s="152">
        <v>116.2</v>
      </c>
      <c r="DU530" s="152">
        <v>117.4</v>
      </c>
      <c r="DV530" s="152">
        <v>117.2</v>
      </c>
      <c r="DW530" s="152">
        <v>117.9</v>
      </c>
      <c r="DX530" s="152">
        <v>118.8</v>
      </c>
      <c r="DY530" s="152">
        <v>117</v>
      </c>
      <c r="DZ530" s="152">
        <v>117.5</v>
      </c>
      <c r="EA530" s="152">
        <v>118.5</v>
      </c>
      <c r="EB530" s="152">
        <v>118.5</v>
      </c>
      <c r="EC530" s="152">
        <v>118.7</v>
      </c>
      <c r="ED530" s="152">
        <v>119.2</v>
      </c>
      <c r="EE530" s="152">
        <v>119.4</v>
      </c>
      <c r="EF530" s="152">
        <v>120.2</v>
      </c>
      <c r="EG530" s="152">
        <v>120.9</v>
      </c>
      <c r="EH530" s="152">
        <v>121.3</v>
      </c>
      <c r="EI530" s="152">
        <v>121.4</v>
      </c>
      <c r="EJ530" s="152">
        <v>121.8</v>
      </c>
      <c r="EK530" s="152">
        <v>122.1</v>
      </c>
      <c r="EL530" s="152">
        <v>122.3</v>
      </c>
      <c r="EM530" s="152">
        <v>122.6</v>
      </c>
      <c r="EN530" s="152">
        <v>122.7</v>
      </c>
      <c r="EO530" s="152">
        <v>123.3</v>
      </c>
      <c r="EP530" s="152">
        <v>124</v>
      </c>
      <c r="EQ530" s="152">
        <v>124.4</v>
      </c>
      <c r="ER530" s="152">
        <v>124.5</v>
      </c>
      <c r="ES530" s="152">
        <v>124.8</v>
      </c>
      <c r="ET530" s="152">
        <v>124.4</v>
      </c>
      <c r="EU530" s="152">
        <v>124.6</v>
      </c>
      <c r="EV530" s="152">
        <v>124.6</v>
      </c>
      <c r="EW530" s="152">
        <v>124.6</v>
      </c>
    </row>
    <row r="531" spans="1:153">
      <c r="A531" s="141" t="s">
        <v>8096</v>
      </c>
      <c r="B531" s="141" t="s">
        <v>8097</v>
      </c>
      <c r="C531" s="142">
        <v>2.145E-2</v>
      </c>
      <c r="D531" s="143">
        <v>105.1</v>
      </c>
      <c r="E531" s="143">
        <v>105.5</v>
      </c>
      <c r="F531" s="143">
        <v>106</v>
      </c>
      <c r="G531" s="143">
        <v>107.4</v>
      </c>
      <c r="H531" s="143">
        <v>107.7</v>
      </c>
      <c r="I531" s="143">
        <v>108.3</v>
      </c>
      <c r="J531" s="143">
        <v>109.8</v>
      </c>
      <c r="K531" s="143">
        <v>109.8</v>
      </c>
      <c r="L531" s="143">
        <v>109.8</v>
      </c>
      <c r="M531" s="143">
        <v>112.1</v>
      </c>
      <c r="N531" s="143">
        <v>111.8</v>
      </c>
      <c r="O531" s="143">
        <v>111.9</v>
      </c>
      <c r="P531" s="143">
        <v>113.4</v>
      </c>
      <c r="Q531" s="143">
        <v>113.5</v>
      </c>
      <c r="R531" s="143">
        <v>113.7</v>
      </c>
      <c r="S531" s="143">
        <v>115</v>
      </c>
      <c r="T531" s="143">
        <v>115.6</v>
      </c>
      <c r="U531" s="143">
        <v>117.4</v>
      </c>
      <c r="V531" s="143">
        <v>118.4</v>
      </c>
      <c r="W531" s="143">
        <v>118.1</v>
      </c>
      <c r="X531" s="143">
        <v>118</v>
      </c>
      <c r="Y531" s="143">
        <v>119.8</v>
      </c>
      <c r="Z531" s="143">
        <v>119.9</v>
      </c>
      <c r="AA531" s="143">
        <v>120.4</v>
      </c>
      <c r="AB531" s="143">
        <v>122.3</v>
      </c>
      <c r="AC531" s="143">
        <v>122.4</v>
      </c>
      <c r="AD531" s="143">
        <v>122.4</v>
      </c>
      <c r="AE531" s="143">
        <v>122.9</v>
      </c>
      <c r="AF531" s="143">
        <v>123.5</v>
      </c>
      <c r="AG531" s="143">
        <v>125.2</v>
      </c>
      <c r="AH531" s="143">
        <v>126.8</v>
      </c>
      <c r="AI531" s="143">
        <v>126.8</v>
      </c>
      <c r="AJ531" s="143">
        <v>127.6</v>
      </c>
      <c r="AK531" s="143">
        <v>129.4</v>
      </c>
      <c r="AL531" s="143">
        <v>130.80000000000001</v>
      </c>
      <c r="AM531" s="143">
        <v>130.19999999999999</v>
      </c>
      <c r="AN531" s="143">
        <v>131.30000000000001</v>
      </c>
      <c r="AO531" s="143">
        <v>131.30000000000001</v>
      </c>
      <c r="AP531" s="143">
        <v>131.69999999999999</v>
      </c>
      <c r="AQ531" s="143">
        <v>132.19999999999999</v>
      </c>
      <c r="AR531" s="143">
        <v>132.19999999999999</v>
      </c>
      <c r="AS531" s="143">
        <v>132.30000000000001</v>
      </c>
      <c r="AT531" s="143">
        <v>132.5</v>
      </c>
      <c r="AU531" s="143">
        <v>132.69999999999999</v>
      </c>
      <c r="AV531" s="143">
        <v>132.80000000000001</v>
      </c>
      <c r="AW531" s="143">
        <v>133.4</v>
      </c>
      <c r="AX531" s="143">
        <v>133.4</v>
      </c>
      <c r="AY531" s="143">
        <v>133</v>
      </c>
      <c r="AZ531" s="143">
        <v>133.1</v>
      </c>
      <c r="BA531" s="143">
        <v>133.6</v>
      </c>
      <c r="BB531" s="143">
        <v>133.6</v>
      </c>
      <c r="BC531" s="143">
        <v>134.80000000000001</v>
      </c>
      <c r="BD531" s="143">
        <v>135.9</v>
      </c>
      <c r="BE531" s="143">
        <v>136.1</v>
      </c>
      <c r="BF531" s="143">
        <v>136.19999999999999</v>
      </c>
      <c r="BG531" s="143">
        <v>136.19999999999999</v>
      </c>
      <c r="BH531" s="143">
        <v>137.19999999999999</v>
      </c>
      <c r="BI531" s="143">
        <v>138.80000000000001</v>
      </c>
      <c r="BJ531" s="143">
        <v>139.4</v>
      </c>
      <c r="BK531" s="144">
        <v>136.1</v>
      </c>
      <c r="BL531" s="143">
        <v>137</v>
      </c>
      <c r="BM531" s="143">
        <v>136.69999999999999</v>
      </c>
      <c r="BN531" s="143">
        <v>138.5</v>
      </c>
      <c r="BO531" s="143">
        <v>142.19999999999999</v>
      </c>
      <c r="BP531" s="143">
        <v>139.5</v>
      </c>
      <c r="BQ531" s="143">
        <v>137.6</v>
      </c>
      <c r="BR531" s="145">
        <v>140.80000000000001</v>
      </c>
      <c r="BS531" s="145">
        <v>141.9</v>
      </c>
      <c r="BT531" s="145">
        <v>142.5</v>
      </c>
      <c r="BU531" s="145">
        <v>143</v>
      </c>
      <c r="BV531" s="145">
        <v>142.69999999999999</v>
      </c>
      <c r="BW531" s="145">
        <v>142.9</v>
      </c>
      <c r="BX531" s="145">
        <v>142.9</v>
      </c>
      <c r="BY531" s="145">
        <v>143.9</v>
      </c>
      <c r="BZ531" s="143">
        <v>143.9</v>
      </c>
      <c r="CA531" s="143">
        <v>144.5</v>
      </c>
      <c r="CB531" s="143">
        <v>142.80000000000001</v>
      </c>
      <c r="CC531" s="143">
        <v>141.4</v>
      </c>
      <c r="CD531" s="143">
        <v>141.4</v>
      </c>
      <c r="CE531" s="143">
        <v>142</v>
      </c>
      <c r="CF531" s="143">
        <v>142.19999999999999</v>
      </c>
      <c r="CG531" s="143">
        <v>142.19999999999999</v>
      </c>
      <c r="CH531" s="143">
        <v>142.4</v>
      </c>
      <c r="CI531" s="143">
        <v>142.4</v>
      </c>
      <c r="CJ531" s="146">
        <v>143.6</v>
      </c>
      <c r="CK531" s="146">
        <v>143.5</v>
      </c>
      <c r="CL531" s="146">
        <v>143.4</v>
      </c>
      <c r="CM531" s="147">
        <v>143.9</v>
      </c>
      <c r="CN531" s="147">
        <v>143.5</v>
      </c>
      <c r="CO531" s="147">
        <v>143.5</v>
      </c>
      <c r="CP531" s="148">
        <v>143.9</v>
      </c>
      <c r="CQ531" s="149">
        <v>144.9</v>
      </c>
      <c r="CR531" s="149">
        <v>145.1</v>
      </c>
      <c r="CS531" s="149">
        <v>145.30000000000001</v>
      </c>
      <c r="CT531" s="149">
        <v>145.30000000000001</v>
      </c>
      <c r="CU531" s="150">
        <v>145.30000000000001</v>
      </c>
      <c r="CV531" s="150">
        <v>145.30000000000001</v>
      </c>
      <c r="CW531" s="150">
        <v>145.69999999999999</v>
      </c>
      <c r="CX531" s="150">
        <v>145.5</v>
      </c>
      <c r="CY531" s="150">
        <v>145.1</v>
      </c>
      <c r="CZ531" s="150">
        <v>145.30000000000001</v>
      </c>
      <c r="DA531" s="150">
        <v>146.6</v>
      </c>
      <c r="DB531" s="151">
        <v>147.80000000000001</v>
      </c>
      <c r="DC531" s="151">
        <v>147.80000000000001</v>
      </c>
      <c r="DD531" s="151">
        <v>148.80000000000001</v>
      </c>
      <c r="DE531" s="151">
        <v>150.6</v>
      </c>
      <c r="DF531" s="151">
        <v>150.9</v>
      </c>
      <c r="DG531" s="151">
        <v>150.5</v>
      </c>
      <c r="DH531" s="151">
        <v>150.4</v>
      </c>
      <c r="DI531" s="151">
        <v>152.5</v>
      </c>
      <c r="DJ531" s="151">
        <v>156.9</v>
      </c>
      <c r="DK531" s="151">
        <v>156.9</v>
      </c>
      <c r="DL531" s="151">
        <v>167.9</v>
      </c>
      <c r="DM531" s="152">
        <v>169.1</v>
      </c>
      <c r="DN531" s="152">
        <v>168.5</v>
      </c>
      <c r="DO531" s="152">
        <v>170.9</v>
      </c>
      <c r="DP531" s="152">
        <v>175.1</v>
      </c>
      <c r="DQ531" s="152">
        <v>177</v>
      </c>
      <c r="DR531" s="152">
        <v>177</v>
      </c>
      <c r="DS531" s="152">
        <v>177.1</v>
      </c>
      <c r="DT531" s="152">
        <v>177.9</v>
      </c>
      <c r="DU531" s="152">
        <v>178</v>
      </c>
      <c r="DV531" s="152">
        <v>178</v>
      </c>
      <c r="DW531" s="152">
        <v>181.8</v>
      </c>
      <c r="DX531" s="152">
        <v>189.7</v>
      </c>
      <c r="DY531" s="152">
        <v>189.7</v>
      </c>
      <c r="DZ531" s="152">
        <v>189.1</v>
      </c>
      <c r="EA531" s="152">
        <v>189.8</v>
      </c>
      <c r="EB531" s="152">
        <v>190.3</v>
      </c>
      <c r="EC531" s="152">
        <v>192.3</v>
      </c>
      <c r="ED531" s="152">
        <v>193.1</v>
      </c>
      <c r="EE531" s="152">
        <v>195</v>
      </c>
      <c r="EF531" s="152">
        <v>195.3</v>
      </c>
      <c r="EG531" s="152">
        <v>198.4</v>
      </c>
      <c r="EH531" s="152">
        <v>200.3</v>
      </c>
      <c r="EI531" s="152">
        <v>202.6</v>
      </c>
      <c r="EJ531" s="152">
        <v>206.7</v>
      </c>
      <c r="EK531" s="152">
        <v>209.4</v>
      </c>
      <c r="EL531" s="152">
        <v>210.8</v>
      </c>
      <c r="EM531" s="152">
        <v>213.1</v>
      </c>
      <c r="EN531" s="152">
        <v>215.4</v>
      </c>
      <c r="EO531" s="152">
        <v>219</v>
      </c>
      <c r="EP531" s="152">
        <v>223.1</v>
      </c>
      <c r="EQ531" s="152">
        <v>227.3</v>
      </c>
      <c r="ER531" s="152">
        <v>226.4</v>
      </c>
      <c r="ES531" s="152">
        <v>223.5</v>
      </c>
      <c r="ET531" s="152">
        <v>222.8</v>
      </c>
      <c r="EU531" s="152">
        <v>222.8</v>
      </c>
      <c r="EV531" s="152">
        <v>222.5</v>
      </c>
      <c r="EW531" s="152">
        <v>222.9</v>
      </c>
    </row>
    <row r="532" spans="1:153">
      <c r="A532" s="141" t="s">
        <v>8098</v>
      </c>
      <c r="B532" s="141" t="s">
        <v>8099</v>
      </c>
      <c r="C532" s="142">
        <v>0.20102</v>
      </c>
      <c r="D532" s="143">
        <v>104.5</v>
      </c>
      <c r="E532" s="143">
        <v>104.5</v>
      </c>
      <c r="F532" s="143">
        <v>104.5</v>
      </c>
      <c r="G532" s="143">
        <v>104.5</v>
      </c>
      <c r="H532" s="143">
        <v>101.2</v>
      </c>
      <c r="I532" s="143">
        <v>101.2</v>
      </c>
      <c r="J532" s="143">
        <v>101.2</v>
      </c>
      <c r="K532" s="143">
        <v>101.2</v>
      </c>
      <c r="L532" s="143">
        <v>103</v>
      </c>
      <c r="M532" s="143">
        <v>103</v>
      </c>
      <c r="N532" s="143">
        <v>103</v>
      </c>
      <c r="O532" s="143">
        <v>106.1</v>
      </c>
      <c r="P532" s="143">
        <v>105.2</v>
      </c>
      <c r="Q532" s="143">
        <v>102.2</v>
      </c>
      <c r="R532" s="143">
        <v>103.7</v>
      </c>
      <c r="S532" s="143">
        <v>103.7</v>
      </c>
      <c r="T532" s="143">
        <v>103.7</v>
      </c>
      <c r="U532" s="143">
        <v>103.7</v>
      </c>
      <c r="V532" s="143">
        <v>97</v>
      </c>
      <c r="W532" s="143">
        <v>97</v>
      </c>
      <c r="X532" s="143">
        <v>95.1</v>
      </c>
      <c r="Y532" s="143">
        <v>100.5</v>
      </c>
      <c r="Z532" s="143">
        <v>100.5</v>
      </c>
      <c r="AA532" s="143">
        <v>102.2</v>
      </c>
      <c r="AB532" s="143">
        <v>103.5</v>
      </c>
      <c r="AC532" s="143">
        <v>102</v>
      </c>
      <c r="AD532" s="143">
        <v>105</v>
      </c>
      <c r="AE532" s="143">
        <v>105</v>
      </c>
      <c r="AF532" s="143">
        <v>106.5</v>
      </c>
      <c r="AG532" s="143">
        <v>103.5</v>
      </c>
      <c r="AH532" s="143">
        <v>107.8</v>
      </c>
      <c r="AI532" s="143">
        <v>107.8</v>
      </c>
      <c r="AJ532" s="143">
        <v>107.8</v>
      </c>
      <c r="AK532" s="143">
        <v>107.8</v>
      </c>
      <c r="AL532" s="143">
        <v>107.8</v>
      </c>
      <c r="AM532" s="143">
        <v>110.4</v>
      </c>
      <c r="AN532" s="143">
        <v>102.6</v>
      </c>
      <c r="AO532" s="143">
        <v>109.1</v>
      </c>
      <c r="AP532" s="143">
        <v>109.1</v>
      </c>
      <c r="AQ532" s="143">
        <v>109.1</v>
      </c>
      <c r="AR532" s="143">
        <v>107.9</v>
      </c>
      <c r="AS532" s="143">
        <v>105.4</v>
      </c>
      <c r="AT532" s="143">
        <v>109.1</v>
      </c>
      <c r="AU532" s="143">
        <v>109.1</v>
      </c>
      <c r="AV532" s="143">
        <v>110.3</v>
      </c>
      <c r="AW532" s="143">
        <v>106.7</v>
      </c>
      <c r="AX532" s="143">
        <v>109.1</v>
      </c>
      <c r="AY532" s="143">
        <v>109.1</v>
      </c>
      <c r="AZ532" s="143">
        <v>109.1</v>
      </c>
      <c r="BA532" s="143">
        <v>109.1</v>
      </c>
      <c r="BB532" s="143">
        <v>109.1</v>
      </c>
      <c r="BC532" s="143">
        <v>109.1</v>
      </c>
      <c r="BD532" s="143">
        <v>109.1</v>
      </c>
      <c r="BE532" s="143">
        <v>109.1</v>
      </c>
      <c r="BF532" s="143">
        <v>109.1</v>
      </c>
      <c r="BG532" s="143">
        <v>109.1</v>
      </c>
      <c r="BH532" s="143">
        <v>109.1</v>
      </c>
      <c r="BI532" s="143">
        <v>109.1</v>
      </c>
      <c r="BJ532" s="143">
        <v>109.1</v>
      </c>
      <c r="BK532" s="144">
        <v>110.2</v>
      </c>
      <c r="BL532" s="143">
        <v>110.2</v>
      </c>
      <c r="BM532" s="143">
        <v>110.2</v>
      </c>
      <c r="BN532" s="143">
        <v>109.1</v>
      </c>
      <c r="BO532" s="143">
        <v>109.1</v>
      </c>
      <c r="BP532" s="143">
        <v>110.2</v>
      </c>
      <c r="BQ532" s="143">
        <v>110.2</v>
      </c>
      <c r="BR532" s="145">
        <v>110.2</v>
      </c>
      <c r="BS532" s="145">
        <v>109.1</v>
      </c>
      <c r="BT532" s="145">
        <v>109.1</v>
      </c>
      <c r="BU532" s="145">
        <v>109.1</v>
      </c>
      <c r="BV532" s="145">
        <v>109.1</v>
      </c>
      <c r="BW532" s="145">
        <v>109.1</v>
      </c>
      <c r="BX532" s="145">
        <v>109.1</v>
      </c>
      <c r="BY532" s="145">
        <v>109.1</v>
      </c>
      <c r="BZ532" s="143">
        <v>109.1</v>
      </c>
      <c r="CA532" s="143">
        <v>109.1</v>
      </c>
      <c r="CB532" s="143">
        <v>109.1</v>
      </c>
      <c r="CC532" s="143">
        <v>109.1</v>
      </c>
      <c r="CD532" s="143">
        <v>109.1</v>
      </c>
      <c r="CE532" s="143">
        <v>109.1</v>
      </c>
      <c r="CF532" s="143">
        <v>109.1</v>
      </c>
      <c r="CG532" s="143">
        <v>109.1</v>
      </c>
      <c r="CH532" s="143">
        <v>111.4</v>
      </c>
      <c r="CI532" s="143">
        <v>111.4</v>
      </c>
      <c r="CJ532" s="146">
        <v>111.4</v>
      </c>
      <c r="CK532" s="146">
        <v>111.4</v>
      </c>
      <c r="CL532" s="146">
        <v>111.4</v>
      </c>
      <c r="CM532" s="147">
        <v>111.4</v>
      </c>
      <c r="CN532" s="147">
        <v>111.4</v>
      </c>
      <c r="CO532" s="147">
        <v>111.4</v>
      </c>
      <c r="CP532" s="148">
        <v>109.3</v>
      </c>
      <c r="CQ532" s="149">
        <v>109.1</v>
      </c>
      <c r="CR532" s="149">
        <v>109.9</v>
      </c>
      <c r="CS532" s="149">
        <v>111.6</v>
      </c>
      <c r="CT532" s="149">
        <v>111.4</v>
      </c>
      <c r="CU532" s="150">
        <v>108.8</v>
      </c>
      <c r="CV532" s="150">
        <v>108.3</v>
      </c>
      <c r="CW532" s="150">
        <v>105.5</v>
      </c>
      <c r="CX532" s="150">
        <v>105.2</v>
      </c>
      <c r="CY532" s="150">
        <v>104.7</v>
      </c>
      <c r="CZ532" s="150">
        <v>102.8</v>
      </c>
      <c r="DA532" s="150">
        <v>103.7</v>
      </c>
      <c r="DB532" s="151">
        <v>103.7</v>
      </c>
      <c r="DC532" s="151">
        <v>103.7</v>
      </c>
      <c r="DD532" s="151">
        <v>105.5</v>
      </c>
      <c r="DE532" s="151">
        <v>106.9</v>
      </c>
      <c r="DF532" s="151">
        <v>107</v>
      </c>
      <c r="DG532" s="151">
        <v>107.9</v>
      </c>
      <c r="DH532" s="151">
        <v>110.6</v>
      </c>
      <c r="DI532" s="151">
        <v>102.9</v>
      </c>
      <c r="DJ532" s="151">
        <v>105.5</v>
      </c>
      <c r="DK532" s="151">
        <v>106.7</v>
      </c>
      <c r="DL532" s="151">
        <v>105.3</v>
      </c>
      <c r="DM532" s="152">
        <v>105.5</v>
      </c>
      <c r="DN532" s="152">
        <v>105.5</v>
      </c>
      <c r="DO532" s="152">
        <v>106</v>
      </c>
      <c r="DP532" s="152">
        <v>107.9</v>
      </c>
      <c r="DQ532" s="152">
        <v>109.8</v>
      </c>
      <c r="DR532" s="152">
        <v>109.6</v>
      </c>
      <c r="DS532" s="152">
        <v>110.1</v>
      </c>
      <c r="DT532" s="152">
        <v>109.6</v>
      </c>
      <c r="DU532" s="152">
        <v>110.9</v>
      </c>
      <c r="DV532" s="152">
        <v>110.7</v>
      </c>
      <c r="DW532" s="152">
        <v>111.1</v>
      </c>
      <c r="DX532" s="152">
        <v>111.2</v>
      </c>
      <c r="DY532" s="152">
        <v>109.2</v>
      </c>
      <c r="DZ532" s="152">
        <v>109.9</v>
      </c>
      <c r="EA532" s="152">
        <v>110.9</v>
      </c>
      <c r="EB532" s="152">
        <v>110.9</v>
      </c>
      <c r="EC532" s="152">
        <v>110.9</v>
      </c>
      <c r="ED532" s="152">
        <v>111.3</v>
      </c>
      <c r="EE532" s="152">
        <v>111.3</v>
      </c>
      <c r="EF532" s="152">
        <v>112.1</v>
      </c>
      <c r="EG532" s="152">
        <v>112.6</v>
      </c>
      <c r="EH532" s="152">
        <v>112.9</v>
      </c>
      <c r="EI532" s="152">
        <v>112.7</v>
      </c>
      <c r="EJ532" s="152">
        <v>112.7</v>
      </c>
      <c r="EK532" s="152">
        <v>112.7</v>
      </c>
      <c r="EL532" s="152">
        <v>112.9</v>
      </c>
      <c r="EM532" s="152">
        <v>112.9</v>
      </c>
      <c r="EN532" s="152">
        <v>112.8</v>
      </c>
      <c r="EO532" s="152">
        <v>113.1</v>
      </c>
      <c r="EP532" s="152">
        <v>113.5</v>
      </c>
      <c r="EQ532" s="152">
        <v>113.5</v>
      </c>
      <c r="ER532" s="152">
        <v>113.7</v>
      </c>
      <c r="ES532" s="152">
        <v>114.3</v>
      </c>
      <c r="ET532" s="152">
        <v>114</v>
      </c>
      <c r="EU532" s="152">
        <v>114.1</v>
      </c>
      <c r="EV532" s="152">
        <v>114.1</v>
      </c>
      <c r="EW532" s="152">
        <v>114.1</v>
      </c>
    </row>
    <row r="533" spans="1:153">
      <c r="A533" s="141" t="s">
        <v>8100</v>
      </c>
      <c r="B533" s="141" t="s">
        <v>8101</v>
      </c>
      <c r="C533" s="142">
        <v>1.6448</v>
      </c>
      <c r="D533" s="143">
        <v>109.8</v>
      </c>
      <c r="E533" s="143">
        <v>108.9</v>
      </c>
      <c r="F533" s="143">
        <v>110.2</v>
      </c>
      <c r="G533" s="143">
        <v>111.7</v>
      </c>
      <c r="H533" s="143">
        <v>110.4</v>
      </c>
      <c r="I533" s="143">
        <v>108.4</v>
      </c>
      <c r="J533" s="143">
        <v>107.6</v>
      </c>
      <c r="K533" s="143">
        <v>107</v>
      </c>
      <c r="L533" s="143">
        <v>103.6</v>
      </c>
      <c r="M533" s="143">
        <v>104.6</v>
      </c>
      <c r="N533" s="143">
        <v>106</v>
      </c>
      <c r="O533" s="143">
        <v>105.4</v>
      </c>
      <c r="P533" s="143">
        <v>104.6</v>
      </c>
      <c r="Q533" s="143">
        <v>105.5</v>
      </c>
      <c r="R533" s="143">
        <v>107.9</v>
      </c>
      <c r="S533" s="143">
        <v>107.5</v>
      </c>
      <c r="T533" s="143">
        <v>105.5</v>
      </c>
      <c r="U533" s="143">
        <v>106.2</v>
      </c>
      <c r="V533" s="143">
        <v>106.4</v>
      </c>
      <c r="W533" s="143">
        <v>105.8</v>
      </c>
      <c r="X533" s="143">
        <v>104.9</v>
      </c>
      <c r="Y533" s="143">
        <v>105.7</v>
      </c>
      <c r="Z533" s="143">
        <v>108.2</v>
      </c>
      <c r="AA533" s="143">
        <v>108.4</v>
      </c>
      <c r="AB533" s="143">
        <v>108.7</v>
      </c>
      <c r="AC533" s="143">
        <v>108.2</v>
      </c>
      <c r="AD533" s="143">
        <v>110.6</v>
      </c>
      <c r="AE533" s="143">
        <v>113.6</v>
      </c>
      <c r="AF533" s="143">
        <v>112.4</v>
      </c>
      <c r="AG533" s="143">
        <v>111.1</v>
      </c>
      <c r="AH533" s="143">
        <v>111.2</v>
      </c>
      <c r="AI533" s="143">
        <v>109</v>
      </c>
      <c r="AJ533" s="143">
        <v>110.1</v>
      </c>
      <c r="AK533" s="143">
        <v>112.4</v>
      </c>
      <c r="AL533" s="143">
        <v>111.4</v>
      </c>
      <c r="AM533" s="143">
        <v>111.9</v>
      </c>
      <c r="AN533" s="143">
        <v>110.3</v>
      </c>
      <c r="AO533" s="143">
        <v>108.4</v>
      </c>
      <c r="AP533" s="143">
        <v>108.3</v>
      </c>
      <c r="AQ533" s="143">
        <v>109.8</v>
      </c>
      <c r="AR533" s="143">
        <v>111</v>
      </c>
      <c r="AS533" s="143">
        <v>112</v>
      </c>
      <c r="AT533" s="143">
        <v>112</v>
      </c>
      <c r="AU533" s="143">
        <v>111.5</v>
      </c>
      <c r="AV533" s="143">
        <v>110.2</v>
      </c>
      <c r="AW533" s="143">
        <v>108.6</v>
      </c>
      <c r="AX533" s="143">
        <v>108.1</v>
      </c>
      <c r="AY533" s="143">
        <v>108.8</v>
      </c>
      <c r="AZ533" s="143">
        <v>108.9</v>
      </c>
      <c r="BA533" s="143">
        <v>110.1</v>
      </c>
      <c r="BB533" s="143">
        <v>111.5</v>
      </c>
      <c r="BC533" s="143">
        <v>111.8</v>
      </c>
      <c r="BD533" s="143">
        <v>111.4</v>
      </c>
      <c r="BE533" s="143">
        <v>112.6</v>
      </c>
      <c r="BF533" s="143">
        <v>112.6</v>
      </c>
      <c r="BG533" s="143">
        <v>110.7</v>
      </c>
      <c r="BH533" s="143">
        <v>109.5</v>
      </c>
      <c r="BI533" s="143">
        <v>109.3</v>
      </c>
      <c r="BJ533" s="143">
        <v>109.3</v>
      </c>
      <c r="BK533" s="144">
        <v>109.3</v>
      </c>
      <c r="BL533" s="143">
        <v>112.6</v>
      </c>
      <c r="BM533" s="143">
        <v>114.7</v>
      </c>
      <c r="BN533" s="143">
        <v>114.9</v>
      </c>
      <c r="BO533" s="143">
        <v>113.8</v>
      </c>
      <c r="BP533" s="143">
        <v>113</v>
      </c>
      <c r="BQ533" s="143">
        <v>113.8</v>
      </c>
      <c r="BR533" s="145">
        <v>113.3</v>
      </c>
      <c r="BS533" s="145">
        <v>113.2</v>
      </c>
      <c r="BT533" s="145">
        <v>113.6</v>
      </c>
      <c r="BU533" s="145">
        <v>114.1</v>
      </c>
      <c r="BV533" s="145">
        <v>115.3</v>
      </c>
      <c r="BW533" s="145">
        <v>113.6</v>
      </c>
      <c r="BX533" s="145">
        <v>114.6</v>
      </c>
      <c r="BY533" s="145">
        <v>114.4</v>
      </c>
      <c r="BZ533" s="143">
        <v>113.5</v>
      </c>
      <c r="CA533" s="143">
        <v>114.3</v>
      </c>
      <c r="CB533" s="143">
        <v>113.1</v>
      </c>
      <c r="CC533" s="143">
        <v>113.3</v>
      </c>
      <c r="CD533" s="143">
        <v>113</v>
      </c>
      <c r="CE533" s="143">
        <v>112.7</v>
      </c>
      <c r="CF533" s="143">
        <v>112.9</v>
      </c>
      <c r="CG533" s="143">
        <v>115.2</v>
      </c>
      <c r="CH533" s="143">
        <v>116.9</v>
      </c>
      <c r="CI533" s="143">
        <v>117.2</v>
      </c>
      <c r="CJ533" s="146">
        <v>119.9</v>
      </c>
      <c r="CK533" s="146">
        <v>122</v>
      </c>
      <c r="CL533" s="146">
        <v>121.7</v>
      </c>
      <c r="CM533" s="147">
        <v>120.2</v>
      </c>
      <c r="CN533" s="147">
        <v>118.5</v>
      </c>
      <c r="CO533" s="147">
        <v>118.7</v>
      </c>
      <c r="CP533" s="148">
        <v>118.6</v>
      </c>
      <c r="CQ533" s="149">
        <v>118.5</v>
      </c>
      <c r="CR533" s="149">
        <v>118</v>
      </c>
      <c r="CS533" s="149">
        <v>117.9</v>
      </c>
      <c r="CT533" s="149">
        <v>119.4</v>
      </c>
      <c r="CU533" s="150">
        <v>119</v>
      </c>
      <c r="CV533" s="150">
        <v>122.6</v>
      </c>
      <c r="CW533" s="150">
        <v>123.8</v>
      </c>
      <c r="CX533" s="150">
        <v>121.9</v>
      </c>
      <c r="CY533" s="150">
        <v>121.5</v>
      </c>
      <c r="CZ533" s="150">
        <v>120.9</v>
      </c>
      <c r="DA533" s="150">
        <v>119.9</v>
      </c>
      <c r="DB533" s="151">
        <v>119.4</v>
      </c>
      <c r="DC533" s="151">
        <v>119.5</v>
      </c>
      <c r="DD533" s="151">
        <v>120.1</v>
      </c>
      <c r="DE533" s="151">
        <v>119</v>
      </c>
      <c r="DF533" s="151">
        <v>119.8</v>
      </c>
      <c r="DG533" s="151">
        <v>123.6</v>
      </c>
      <c r="DH533" s="151">
        <v>124.7</v>
      </c>
      <c r="DI533" s="151">
        <v>124</v>
      </c>
      <c r="DJ533" s="151">
        <v>124.5</v>
      </c>
      <c r="DK533" s="151">
        <v>125</v>
      </c>
      <c r="DL533" s="151">
        <v>125.5</v>
      </c>
      <c r="DM533" s="152">
        <v>124.5</v>
      </c>
      <c r="DN533" s="152">
        <v>126.5</v>
      </c>
      <c r="DO533" s="152">
        <v>128.9</v>
      </c>
      <c r="DP533" s="152">
        <v>127.1</v>
      </c>
      <c r="DQ533" s="152">
        <v>127</v>
      </c>
      <c r="DR533" s="152">
        <v>128.4</v>
      </c>
      <c r="DS533" s="152">
        <v>129.80000000000001</v>
      </c>
      <c r="DT533" s="152">
        <v>133.4</v>
      </c>
      <c r="DU533" s="152">
        <v>136.1</v>
      </c>
      <c r="DV533" s="152">
        <v>139</v>
      </c>
      <c r="DW533" s="152">
        <v>137.4</v>
      </c>
      <c r="DX533" s="152">
        <v>137.1</v>
      </c>
      <c r="DY533" s="152">
        <v>136.6</v>
      </c>
      <c r="DZ533" s="152">
        <v>136.69999999999999</v>
      </c>
      <c r="EA533" s="152">
        <v>137.30000000000001</v>
      </c>
      <c r="EB533" s="152">
        <v>137.6</v>
      </c>
      <c r="EC533" s="152">
        <v>138.9</v>
      </c>
      <c r="ED533" s="152">
        <v>138.9</v>
      </c>
      <c r="EE533" s="152">
        <v>137.9</v>
      </c>
      <c r="EF533" s="152">
        <v>138.19999999999999</v>
      </c>
      <c r="EG533" s="152">
        <v>137.30000000000001</v>
      </c>
      <c r="EH533" s="152">
        <v>137.4</v>
      </c>
      <c r="EI533" s="152">
        <v>137.4</v>
      </c>
      <c r="EJ533" s="152">
        <v>137.5</v>
      </c>
      <c r="EK533" s="152">
        <v>137.4</v>
      </c>
      <c r="EL533" s="152">
        <v>138.80000000000001</v>
      </c>
      <c r="EM533" s="152">
        <v>137.5</v>
      </c>
      <c r="EN533" s="152">
        <v>138.9</v>
      </c>
      <c r="EO533" s="152">
        <v>137.19999999999999</v>
      </c>
      <c r="EP533" s="152">
        <v>136.19999999999999</v>
      </c>
      <c r="EQ533" s="152">
        <v>134.30000000000001</v>
      </c>
      <c r="ER533" s="152">
        <v>133.6</v>
      </c>
      <c r="ES533" s="152">
        <v>132.80000000000001</v>
      </c>
      <c r="ET533" s="152">
        <v>130.30000000000001</v>
      </c>
      <c r="EU533" s="152">
        <v>128.69999999999999</v>
      </c>
      <c r="EV533" s="152">
        <v>127.9</v>
      </c>
      <c r="EW533" s="152">
        <v>128.4</v>
      </c>
    </row>
    <row r="534" spans="1:153">
      <c r="A534" s="141" t="s">
        <v>8102</v>
      </c>
      <c r="B534" s="141" t="s">
        <v>8103</v>
      </c>
      <c r="C534" s="142">
        <v>2.7890000000000002E-2</v>
      </c>
      <c r="D534" s="143">
        <v>102</v>
      </c>
      <c r="E534" s="143">
        <v>102.1</v>
      </c>
      <c r="F534" s="143">
        <v>103.2</v>
      </c>
      <c r="G534" s="143">
        <v>103.6</v>
      </c>
      <c r="H534" s="143">
        <v>103.9</v>
      </c>
      <c r="I534" s="143">
        <v>102.6</v>
      </c>
      <c r="J534" s="143">
        <v>103.3</v>
      </c>
      <c r="K534" s="143">
        <v>102.8</v>
      </c>
      <c r="L534" s="143">
        <v>102.7</v>
      </c>
      <c r="M534" s="143">
        <v>102.5</v>
      </c>
      <c r="N534" s="143">
        <v>103.2</v>
      </c>
      <c r="O534" s="143">
        <v>104.2</v>
      </c>
      <c r="P534" s="143">
        <v>103.7</v>
      </c>
      <c r="Q534" s="143">
        <v>103.3</v>
      </c>
      <c r="R534" s="143">
        <v>103.2</v>
      </c>
      <c r="S534" s="143">
        <v>105.3</v>
      </c>
      <c r="T534" s="143">
        <v>103.2</v>
      </c>
      <c r="U534" s="143">
        <v>104.2</v>
      </c>
      <c r="V534" s="143">
        <v>104.4</v>
      </c>
      <c r="W534" s="143">
        <v>104.7</v>
      </c>
      <c r="X534" s="143">
        <v>105.3</v>
      </c>
      <c r="Y534" s="143">
        <v>103.7</v>
      </c>
      <c r="Z534" s="143">
        <v>105.5</v>
      </c>
      <c r="AA534" s="143">
        <v>105.1</v>
      </c>
      <c r="AB534" s="143">
        <v>106.5</v>
      </c>
      <c r="AC534" s="143">
        <v>105.5</v>
      </c>
      <c r="AD534" s="143">
        <v>105.9</v>
      </c>
      <c r="AE534" s="143">
        <v>106.5</v>
      </c>
      <c r="AF534" s="143">
        <v>107.7</v>
      </c>
      <c r="AG534" s="143">
        <v>107.8</v>
      </c>
      <c r="AH534" s="143">
        <v>108.2</v>
      </c>
      <c r="AI534" s="143">
        <v>106.2</v>
      </c>
      <c r="AJ534" s="143">
        <v>105.9</v>
      </c>
      <c r="AK534" s="143">
        <v>106.2</v>
      </c>
      <c r="AL534" s="143">
        <v>106.9</v>
      </c>
      <c r="AM534" s="143">
        <v>104.6</v>
      </c>
      <c r="AN534" s="143">
        <v>105.1</v>
      </c>
      <c r="AO534" s="143">
        <v>107.3</v>
      </c>
      <c r="AP534" s="143">
        <v>108.7</v>
      </c>
      <c r="AQ534" s="143">
        <v>108.5</v>
      </c>
      <c r="AR534" s="143">
        <v>109.2</v>
      </c>
      <c r="AS534" s="143">
        <v>105.8</v>
      </c>
      <c r="AT534" s="143">
        <v>106.5</v>
      </c>
      <c r="AU534" s="143">
        <v>106.7</v>
      </c>
      <c r="AV534" s="143">
        <v>107.7</v>
      </c>
      <c r="AW534" s="143">
        <v>107.2</v>
      </c>
      <c r="AX534" s="143">
        <v>106.2</v>
      </c>
      <c r="AY534" s="143">
        <v>105.9</v>
      </c>
      <c r="AZ534" s="143">
        <v>104.8</v>
      </c>
      <c r="BA534" s="143">
        <v>105.5</v>
      </c>
      <c r="BB534" s="143">
        <v>105.6</v>
      </c>
      <c r="BC534" s="143">
        <v>106</v>
      </c>
      <c r="BD534" s="143">
        <v>107.1</v>
      </c>
      <c r="BE534" s="143">
        <v>106.3</v>
      </c>
      <c r="BF534" s="143">
        <v>104.7</v>
      </c>
      <c r="BG534" s="143">
        <v>106.3</v>
      </c>
      <c r="BH534" s="143">
        <v>107.9</v>
      </c>
      <c r="BI534" s="143">
        <v>108</v>
      </c>
      <c r="BJ534" s="143">
        <v>108.4</v>
      </c>
      <c r="BK534" s="144">
        <v>107.3</v>
      </c>
      <c r="BL534" s="143">
        <v>108.4</v>
      </c>
      <c r="BM534" s="143">
        <v>108.8</v>
      </c>
      <c r="BN534" s="143">
        <v>109.9</v>
      </c>
      <c r="BO534" s="143">
        <v>110.4</v>
      </c>
      <c r="BP534" s="143">
        <v>109.8</v>
      </c>
      <c r="BQ534" s="143">
        <v>110.7</v>
      </c>
      <c r="BR534" s="145">
        <v>111.3</v>
      </c>
      <c r="BS534" s="145">
        <v>111.4</v>
      </c>
      <c r="BT534" s="145">
        <v>112.2</v>
      </c>
      <c r="BU534" s="145">
        <v>114.2</v>
      </c>
      <c r="BV534" s="145">
        <v>114.8</v>
      </c>
      <c r="BW534" s="145">
        <v>115</v>
      </c>
      <c r="BX534" s="145">
        <v>114</v>
      </c>
      <c r="BY534" s="145">
        <v>113.9</v>
      </c>
      <c r="BZ534" s="143">
        <v>114.3</v>
      </c>
      <c r="CA534" s="143">
        <v>114.3</v>
      </c>
      <c r="CB534" s="143">
        <v>114.3</v>
      </c>
      <c r="CC534" s="143">
        <v>115.9</v>
      </c>
      <c r="CD534" s="143">
        <v>116.5</v>
      </c>
      <c r="CE534" s="143">
        <v>117.7</v>
      </c>
      <c r="CF534" s="143">
        <v>116.2</v>
      </c>
      <c r="CG534" s="143">
        <v>116.6</v>
      </c>
      <c r="CH534" s="143">
        <v>116.5</v>
      </c>
      <c r="CI534" s="143">
        <v>115.7</v>
      </c>
      <c r="CJ534" s="146">
        <v>116.7</v>
      </c>
      <c r="CK534" s="146">
        <v>115.9</v>
      </c>
      <c r="CL534" s="146">
        <v>116.3</v>
      </c>
      <c r="CM534" s="147">
        <v>116.1</v>
      </c>
      <c r="CN534" s="147">
        <v>117</v>
      </c>
      <c r="CO534" s="147">
        <v>118.4</v>
      </c>
      <c r="CP534" s="148">
        <v>118.1</v>
      </c>
      <c r="CQ534" s="149">
        <v>116.8</v>
      </c>
      <c r="CR534" s="149">
        <v>116.7</v>
      </c>
      <c r="CS534" s="149">
        <v>117.4</v>
      </c>
      <c r="CT534" s="149">
        <v>115.8</v>
      </c>
      <c r="CU534" s="150">
        <v>115.4</v>
      </c>
      <c r="CV534" s="150">
        <v>117.9</v>
      </c>
      <c r="CW534" s="150">
        <v>116.6</v>
      </c>
      <c r="CX534" s="150">
        <v>116.5</v>
      </c>
      <c r="CY534" s="150">
        <v>115.8</v>
      </c>
      <c r="CZ534" s="150">
        <v>117.7</v>
      </c>
      <c r="DA534" s="150">
        <v>118.8</v>
      </c>
      <c r="DB534" s="151">
        <v>118.6</v>
      </c>
      <c r="DC534" s="151">
        <v>119.4</v>
      </c>
      <c r="DD534" s="151">
        <v>121.2</v>
      </c>
      <c r="DE534" s="151">
        <v>121.8</v>
      </c>
      <c r="DF534" s="151">
        <v>121.1</v>
      </c>
      <c r="DG534" s="151">
        <v>123.3</v>
      </c>
      <c r="DH534" s="151">
        <v>122.1</v>
      </c>
      <c r="DI534" s="151">
        <v>122.9</v>
      </c>
      <c r="DJ534" s="151">
        <v>122.8</v>
      </c>
      <c r="DK534" s="151">
        <v>123.3</v>
      </c>
      <c r="DL534" s="151">
        <v>124.6</v>
      </c>
      <c r="DM534" s="152">
        <v>128.1</v>
      </c>
      <c r="DN534" s="152">
        <v>130.5</v>
      </c>
      <c r="DO534" s="152">
        <v>133.69999999999999</v>
      </c>
      <c r="DP534" s="152">
        <v>131.19999999999999</v>
      </c>
      <c r="DQ534" s="152">
        <v>132</v>
      </c>
      <c r="DR534" s="152">
        <v>132.9</v>
      </c>
      <c r="DS534" s="152">
        <v>137.19999999999999</v>
      </c>
      <c r="DT534" s="152">
        <v>139</v>
      </c>
      <c r="DU534" s="152">
        <v>140</v>
      </c>
      <c r="DV534" s="152">
        <v>142.19999999999999</v>
      </c>
      <c r="DW534" s="152">
        <v>144.1</v>
      </c>
      <c r="DX534" s="152">
        <v>143.1</v>
      </c>
      <c r="DY534" s="152">
        <v>142.6</v>
      </c>
      <c r="DZ534" s="152">
        <v>143.4</v>
      </c>
      <c r="EA534" s="152">
        <v>143.5</v>
      </c>
      <c r="EB534" s="152">
        <v>142.19999999999999</v>
      </c>
      <c r="EC534" s="152">
        <v>140.9</v>
      </c>
      <c r="ED534" s="152">
        <v>141</v>
      </c>
      <c r="EE534" s="152">
        <v>141.80000000000001</v>
      </c>
      <c r="EF534" s="152">
        <v>142.6</v>
      </c>
      <c r="EG534" s="152">
        <v>141.69999999999999</v>
      </c>
      <c r="EH534" s="152">
        <v>142.69999999999999</v>
      </c>
      <c r="EI534" s="152">
        <v>142.30000000000001</v>
      </c>
      <c r="EJ534" s="152">
        <v>141.1</v>
      </c>
      <c r="EK534" s="152">
        <v>142.4</v>
      </c>
      <c r="EL534" s="152">
        <v>142</v>
      </c>
      <c r="EM534" s="152">
        <v>143.1</v>
      </c>
      <c r="EN534" s="152">
        <v>145.1</v>
      </c>
      <c r="EO534" s="152">
        <v>144.4</v>
      </c>
      <c r="EP534" s="152">
        <v>144</v>
      </c>
      <c r="EQ534" s="152">
        <v>145.80000000000001</v>
      </c>
      <c r="ER534" s="152">
        <v>146.5</v>
      </c>
      <c r="ES534" s="152">
        <v>144</v>
      </c>
      <c r="ET534" s="152">
        <v>145.1</v>
      </c>
      <c r="EU534" s="152">
        <v>144</v>
      </c>
      <c r="EV534" s="152">
        <v>143.9</v>
      </c>
      <c r="EW534" s="152">
        <v>143</v>
      </c>
    </row>
    <row r="535" spans="1:153">
      <c r="A535" s="141" t="s">
        <v>8104</v>
      </c>
      <c r="B535" s="141" t="s">
        <v>8105</v>
      </c>
      <c r="C535" s="142">
        <v>0.31581999999999999</v>
      </c>
      <c r="D535" s="143">
        <v>112</v>
      </c>
      <c r="E535" s="143">
        <v>110.3</v>
      </c>
      <c r="F535" s="143">
        <v>115.2</v>
      </c>
      <c r="G535" s="143">
        <v>116.8</v>
      </c>
      <c r="H535" s="143">
        <v>112.4</v>
      </c>
      <c r="I535" s="143">
        <v>116.8</v>
      </c>
      <c r="J535" s="143">
        <v>110.9</v>
      </c>
      <c r="K535" s="143">
        <v>107.2</v>
      </c>
      <c r="L535" s="143">
        <v>105.8</v>
      </c>
      <c r="M535" s="143">
        <v>109.1</v>
      </c>
      <c r="N535" s="143">
        <v>110.2</v>
      </c>
      <c r="O535" s="143">
        <v>108.2</v>
      </c>
      <c r="P535" s="143">
        <v>107.6</v>
      </c>
      <c r="Q535" s="143">
        <v>106.8</v>
      </c>
      <c r="R535" s="143">
        <v>109.9</v>
      </c>
      <c r="S535" s="143">
        <v>109.1</v>
      </c>
      <c r="T535" s="143">
        <v>108</v>
      </c>
      <c r="U535" s="143">
        <v>109.5</v>
      </c>
      <c r="V535" s="143">
        <v>106.1</v>
      </c>
      <c r="W535" s="143">
        <v>105.7</v>
      </c>
      <c r="X535" s="143">
        <v>104.4</v>
      </c>
      <c r="Y535" s="143">
        <v>108.2</v>
      </c>
      <c r="Z535" s="143">
        <v>108.6</v>
      </c>
      <c r="AA535" s="143">
        <v>108.2</v>
      </c>
      <c r="AB535" s="143">
        <v>102.9</v>
      </c>
      <c r="AC535" s="143">
        <v>104.8</v>
      </c>
      <c r="AD535" s="143">
        <v>107.4</v>
      </c>
      <c r="AE535" s="143">
        <v>111.7</v>
      </c>
      <c r="AF535" s="143">
        <v>111.5</v>
      </c>
      <c r="AG535" s="143">
        <v>111.4</v>
      </c>
      <c r="AH535" s="143">
        <v>112.7</v>
      </c>
      <c r="AI535" s="143">
        <v>110.7</v>
      </c>
      <c r="AJ535" s="143">
        <v>112.6</v>
      </c>
      <c r="AK535" s="143">
        <v>109.8</v>
      </c>
      <c r="AL535" s="143">
        <v>110.4</v>
      </c>
      <c r="AM535" s="143">
        <v>111.1</v>
      </c>
      <c r="AN535" s="143">
        <v>110.2</v>
      </c>
      <c r="AO535" s="143">
        <v>109.1</v>
      </c>
      <c r="AP535" s="143">
        <v>109.2</v>
      </c>
      <c r="AQ535" s="143">
        <v>112.1</v>
      </c>
      <c r="AR535" s="143">
        <v>114.5</v>
      </c>
      <c r="AS535" s="143">
        <v>113.2</v>
      </c>
      <c r="AT535" s="143">
        <v>115.4</v>
      </c>
      <c r="AU535" s="143">
        <v>114.7</v>
      </c>
      <c r="AV535" s="143">
        <v>114.8</v>
      </c>
      <c r="AW535" s="143">
        <v>113.2</v>
      </c>
      <c r="AX535" s="143">
        <v>113.7</v>
      </c>
      <c r="AY535" s="143">
        <v>113.3</v>
      </c>
      <c r="AZ535" s="143">
        <v>111.2</v>
      </c>
      <c r="BA535" s="143">
        <v>111.4</v>
      </c>
      <c r="BB535" s="143">
        <v>112.5</v>
      </c>
      <c r="BC535" s="143">
        <v>112.4</v>
      </c>
      <c r="BD535" s="143">
        <v>114.1</v>
      </c>
      <c r="BE535" s="143">
        <v>116.3</v>
      </c>
      <c r="BF535" s="143">
        <v>117.7</v>
      </c>
      <c r="BG535" s="143">
        <v>111.1</v>
      </c>
      <c r="BH535" s="143">
        <v>111</v>
      </c>
      <c r="BI535" s="143">
        <v>111.1</v>
      </c>
      <c r="BJ535" s="143">
        <v>111.8</v>
      </c>
      <c r="BK535" s="144">
        <v>109.4</v>
      </c>
      <c r="BL535" s="143">
        <v>111.4</v>
      </c>
      <c r="BM535" s="143">
        <v>115.6</v>
      </c>
      <c r="BN535" s="143">
        <v>118.3</v>
      </c>
      <c r="BO535" s="143">
        <v>116.3</v>
      </c>
      <c r="BP535" s="143">
        <v>112.9</v>
      </c>
      <c r="BQ535" s="143">
        <v>116.5</v>
      </c>
      <c r="BR535" s="145">
        <v>119.4</v>
      </c>
      <c r="BS535" s="145">
        <v>117.1</v>
      </c>
      <c r="BT535" s="145">
        <v>116.2</v>
      </c>
      <c r="BU535" s="145">
        <v>117.2</v>
      </c>
      <c r="BV535" s="145">
        <v>116.3</v>
      </c>
      <c r="BW535" s="145">
        <v>110.6</v>
      </c>
      <c r="BX535" s="145">
        <v>110.6</v>
      </c>
      <c r="BY535" s="145">
        <v>110</v>
      </c>
      <c r="BZ535" s="143">
        <v>108.2</v>
      </c>
      <c r="CA535" s="143">
        <v>108.7</v>
      </c>
      <c r="CB535" s="143">
        <v>110.5</v>
      </c>
      <c r="CC535" s="143">
        <v>110.4</v>
      </c>
      <c r="CD535" s="143">
        <v>111.2</v>
      </c>
      <c r="CE535" s="143">
        <v>109.8</v>
      </c>
      <c r="CF535" s="143">
        <v>108.7</v>
      </c>
      <c r="CG535" s="143">
        <v>114.6</v>
      </c>
      <c r="CH535" s="143">
        <v>116.4</v>
      </c>
      <c r="CI535" s="143">
        <v>112.3</v>
      </c>
      <c r="CJ535" s="146">
        <v>116.4</v>
      </c>
      <c r="CK535" s="146">
        <v>117.7</v>
      </c>
      <c r="CL535" s="146">
        <v>115.9</v>
      </c>
      <c r="CM535" s="147">
        <v>117.1</v>
      </c>
      <c r="CN535" s="147">
        <v>116.6</v>
      </c>
      <c r="CO535" s="147">
        <v>116.8</v>
      </c>
      <c r="CP535" s="148">
        <v>116.7</v>
      </c>
      <c r="CQ535" s="149">
        <v>115.4</v>
      </c>
      <c r="CR535" s="149">
        <v>116.3</v>
      </c>
      <c r="CS535" s="149">
        <v>118</v>
      </c>
      <c r="CT535" s="149">
        <v>117.5</v>
      </c>
      <c r="CU535" s="150">
        <v>115.9</v>
      </c>
      <c r="CV535" s="150">
        <v>118.9</v>
      </c>
      <c r="CW535" s="150">
        <v>120.7</v>
      </c>
      <c r="CX535" s="150">
        <v>116.6</v>
      </c>
      <c r="CY535" s="150">
        <v>119.6</v>
      </c>
      <c r="CZ535" s="150">
        <v>119</v>
      </c>
      <c r="DA535" s="150">
        <v>121.1</v>
      </c>
      <c r="DB535" s="151">
        <v>121.4</v>
      </c>
      <c r="DC535" s="151">
        <v>120.6</v>
      </c>
      <c r="DD535" s="151">
        <v>123.9</v>
      </c>
      <c r="DE535" s="151">
        <v>119.7</v>
      </c>
      <c r="DF535" s="151">
        <v>118.1</v>
      </c>
      <c r="DG535" s="151">
        <v>121.5</v>
      </c>
      <c r="DH535" s="151">
        <v>122.6</v>
      </c>
      <c r="DI535" s="151">
        <v>122.7</v>
      </c>
      <c r="DJ535" s="151">
        <v>124.9</v>
      </c>
      <c r="DK535" s="151">
        <v>125.4</v>
      </c>
      <c r="DL535" s="151">
        <v>129.6</v>
      </c>
      <c r="DM535" s="152">
        <v>129.1</v>
      </c>
      <c r="DN535" s="152">
        <v>131.6</v>
      </c>
      <c r="DO535" s="152">
        <v>133.69999999999999</v>
      </c>
      <c r="DP535" s="152">
        <v>135.1</v>
      </c>
      <c r="DQ535" s="152">
        <v>135.5</v>
      </c>
      <c r="DR535" s="152">
        <v>134.80000000000001</v>
      </c>
      <c r="DS535" s="152">
        <v>136</v>
      </c>
      <c r="DT535" s="152">
        <v>137.4</v>
      </c>
      <c r="DU535" s="152">
        <v>144.9</v>
      </c>
      <c r="DV535" s="152">
        <v>152.5</v>
      </c>
      <c r="DW535" s="152">
        <v>151.19999999999999</v>
      </c>
      <c r="DX535" s="152">
        <v>152.69999999999999</v>
      </c>
      <c r="DY535" s="152">
        <v>152.30000000000001</v>
      </c>
      <c r="DZ535" s="152">
        <v>152.69999999999999</v>
      </c>
      <c r="EA535" s="152">
        <v>152.80000000000001</v>
      </c>
      <c r="EB535" s="152">
        <v>152.6</v>
      </c>
      <c r="EC535" s="152">
        <v>151.4</v>
      </c>
      <c r="ED535" s="152">
        <v>151.6</v>
      </c>
      <c r="EE535" s="152">
        <v>149.4</v>
      </c>
      <c r="EF535" s="152">
        <v>147.9</v>
      </c>
      <c r="EG535" s="152">
        <v>148.1</v>
      </c>
      <c r="EH535" s="152">
        <v>147.4</v>
      </c>
      <c r="EI535" s="152">
        <v>146.30000000000001</v>
      </c>
      <c r="EJ535" s="152">
        <v>146</v>
      </c>
      <c r="EK535" s="152">
        <v>144.1</v>
      </c>
      <c r="EL535" s="152">
        <v>145.80000000000001</v>
      </c>
      <c r="EM535" s="152">
        <v>142.69999999999999</v>
      </c>
      <c r="EN535" s="152">
        <v>149.5</v>
      </c>
      <c r="EO535" s="152">
        <v>143</v>
      </c>
      <c r="EP535" s="152">
        <v>143.69999999999999</v>
      </c>
      <c r="EQ535" s="152">
        <v>139</v>
      </c>
      <c r="ER535" s="152">
        <v>137.9</v>
      </c>
      <c r="ES535" s="152">
        <v>138.4</v>
      </c>
      <c r="ET535" s="152">
        <v>132.5</v>
      </c>
      <c r="EU535" s="152">
        <v>132.19999999999999</v>
      </c>
      <c r="EV535" s="152">
        <v>131.1</v>
      </c>
      <c r="EW535" s="152">
        <v>130.30000000000001</v>
      </c>
    </row>
    <row r="536" spans="1:153">
      <c r="A536" s="141" t="s">
        <v>8106</v>
      </c>
      <c r="B536" s="141" t="s">
        <v>8107</v>
      </c>
      <c r="C536" s="142">
        <v>0.85277000000000003</v>
      </c>
      <c r="D536" s="143">
        <v>110.6</v>
      </c>
      <c r="E536" s="143">
        <v>109.1</v>
      </c>
      <c r="F536" s="143">
        <v>109.2</v>
      </c>
      <c r="G536" s="143">
        <v>111.3</v>
      </c>
      <c r="H536" s="143">
        <v>111.2</v>
      </c>
      <c r="I536" s="143">
        <v>106.8</v>
      </c>
      <c r="J536" s="143">
        <v>107</v>
      </c>
      <c r="K536" s="143">
        <v>107.4</v>
      </c>
      <c r="L536" s="143">
        <v>102.4</v>
      </c>
      <c r="M536" s="143">
        <v>103.3</v>
      </c>
      <c r="N536" s="143">
        <v>104.3</v>
      </c>
      <c r="O536" s="143">
        <v>103.8</v>
      </c>
      <c r="P536" s="143">
        <v>102.5</v>
      </c>
      <c r="Q536" s="143">
        <v>103.6</v>
      </c>
      <c r="R536" s="143">
        <v>106</v>
      </c>
      <c r="S536" s="143">
        <v>105.8</v>
      </c>
      <c r="T536" s="143">
        <v>103.4</v>
      </c>
      <c r="U536" s="143">
        <v>103.5</v>
      </c>
      <c r="V536" s="143">
        <v>104.8</v>
      </c>
      <c r="W536" s="143">
        <v>103.3</v>
      </c>
      <c r="X536" s="143">
        <v>102.4</v>
      </c>
      <c r="Y536" s="143">
        <v>102.6</v>
      </c>
      <c r="Z536" s="143">
        <v>106.4</v>
      </c>
      <c r="AA536" s="143">
        <v>107.4</v>
      </c>
      <c r="AB536" s="143">
        <v>109.8</v>
      </c>
      <c r="AC536" s="143">
        <v>107.9</v>
      </c>
      <c r="AD536" s="143">
        <v>110.4</v>
      </c>
      <c r="AE536" s="143">
        <v>114</v>
      </c>
      <c r="AF536" s="143">
        <v>112</v>
      </c>
      <c r="AG536" s="143">
        <v>109.5</v>
      </c>
      <c r="AH536" s="143">
        <v>109.5</v>
      </c>
      <c r="AI536" s="143">
        <v>106.7</v>
      </c>
      <c r="AJ536" s="143">
        <v>107.9</v>
      </c>
      <c r="AK536" s="143">
        <v>112</v>
      </c>
      <c r="AL536" s="143">
        <v>110.2</v>
      </c>
      <c r="AM536" s="143">
        <v>110.7</v>
      </c>
      <c r="AN536" s="143">
        <v>108.3</v>
      </c>
      <c r="AO536" s="143">
        <v>105.8</v>
      </c>
      <c r="AP536" s="143">
        <v>105.2</v>
      </c>
      <c r="AQ536" s="143">
        <v>106.6</v>
      </c>
      <c r="AR536" s="143">
        <v>107.4</v>
      </c>
      <c r="AS536" s="143">
        <v>110.3</v>
      </c>
      <c r="AT536" s="143">
        <v>110.1</v>
      </c>
      <c r="AU536" s="143">
        <v>109</v>
      </c>
      <c r="AV536" s="143">
        <v>107</v>
      </c>
      <c r="AW536" s="143">
        <v>104.5</v>
      </c>
      <c r="AX536" s="143">
        <v>103.6</v>
      </c>
      <c r="AY536" s="143">
        <v>106</v>
      </c>
      <c r="AZ536" s="143">
        <v>106.3</v>
      </c>
      <c r="BA536" s="143">
        <v>107.8</v>
      </c>
      <c r="BB536" s="143">
        <v>109</v>
      </c>
      <c r="BC536" s="143">
        <v>109.4</v>
      </c>
      <c r="BD536" s="143">
        <v>108.9</v>
      </c>
      <c r="BE536" s="143">
        <v>110</v>
      </c>
      <c r="BF536" s="143">
        <v>109.5</v>
      </c>
      <c r="BG536" s="143">
        <v>108.2</v>
      </c>
      <c r="BH536" s="143">
        <v>106.4</v>
      </c>
      <c r="BI536" s="143">
        <v>105.9</v>
      </c>
      <c r="BJ536" s="143">
        <v>105.7</v>
      </c>
      <c r="BK536" s="144">
        <v>106.7</v>
      </c>
      <c r="BL536" s="143">
        <v>110.5</v>
      </c>
      <c r="BM536" s="143">
        <v>113.7</v>
      </c>
      <c r="BN536" s="143">
        <v>112.9</v>
      </c>
      <c r="BO536" s="143">
        <v>111.3</v>
      </c>
      <c r="BP536" s="143">
        <v>111.1</v>
      </c>
      <c r="BQ536" s="143">
        <v>110.9</v>
      </c>
      <c r="BR536" s="145">
        <v>109.2</v>
      </c>
      <c r="BS536" s="145">
        <v>110.2</v>
      </c>
      <c r="BT536" s="145">
        <v>111</v>
      </c>
      <c r="BU536" s="145">
        <v>111.2</v>
      </c>
      <c r="BV536" s="145">
        <v>113.2</v>
      </c>
      <c r="BW536" s="145">
        <v>111.8</v>
      </c>
      <c r="BX536" s="145">
        <v>113.1</v>
      </c>
      <c r="BY536" s="145">
        <v>113</v>
      </c>
      <c r="BZ536" s="143">
        <v>111.6</v>
      </c>
      <c r="CA536" s="143">
        <v>113</v>
      </c>
      <c r="CB536" s="143">
        <v>111.1</v>
      </c>
      <c r="CC536" s="143">
        <v>111.4</v>
      </c>
      <c r="CD536" s="143">
        <v>110.7</v>
      </c>
      <c r="CE536" s="143">
        <v>110.3</v>
      </c>
      <c r="CF536" s="143">
        <v>111.5</v>
      </c>
      <c r="CG536" s="143">
        <v>112.7</v>
      </c>
      <c r="CH536" s="143">
        <v>115.2</v>
      </c>
      <c r="CI536" s="143">
        <v>116.1</v>
      </c>
      <c r="CJ536" s="146">
        <v>119.6</v>
      </c>
      <c r="CK536" s="146">
        <v>122.3</v>
      </c>
      <c r="CL536" s="146">
        <v>122.2</v>
      </c>
      <c r="CM536" s="147">
        <v>120.6</v>
      </c>
      <c r="CN536" s="147">
        <v>118.5</v>
      </c>
      <c r="CO536" s="147">
        <v>119.2</v>
      </c>
      <c r="CP536" s="148">
        <v>118.7</v>
      </c>
      <c r="CQ536" s="149">
        <v>119.6</v>
      </c>
      <c r="CR536" s="149">
        <v>118.5</v>
      </c>
      <c r="CS536" s="149">
        <v>118</v>
      </c>
      <c r="CT536" s="149">
        <v>119.8</v>
      </c>
      <c r="CU536" s="150">
        <v>119.7</v>
      </c>
      <c r="CV536" s="150">
        <v>123.3</v>
      </c>
      <c r="CW536" s="150">
        <v>124.6</v>
      </c>
      <c r="CX536" s="150">
        <v>123.2</v>
      </c>
      <c r="CY536" s="150">
        <v>121.5</v>
      </c>
      <c r="CZ536" s="150">
        <v>120.6</v>
      </c>
      <c r="DA536" s="150">
        <v>118.5</v>
      </c>
      <c r="DB536" s="151">
        <v>117.8</v>
      </c>
      <c r="DC536" s="151">
        <v>118.6</v>
      </c>
      <c r="DD536" s="151">
        <v>118.5</v>
      </c>
      <c r="DE536" s="151">
        <v>118.5</v>
      </c>
      <c r="DF536" s="151">
        <v>120.6</v>
      </c>
      <c r="DG536" s="151">
        <v>125</v>
      </c>
      <c r="DH536" s="151">
        <v>125.7</v>
      </c>
      <c r="DI536" s="151">
        <v>123.6</v>
      </c>
      <c r="DJ536" s="151">
        <v>123.6</v>
      </c>
      <c r="DK536" s="151">
        <v>123.4</v>
      </c>
      <c r="DL536" s="151">
        <v>123.3</v>
      </c>
      <c r="DM536" s="152">
        <v>122.6</v>
      </c>
      <c r="DN536" s="152">
        <v>125.3</v>
      </c>
      <c r="DO536" s="152">
        <v>127.7</v>
      </c>
      <c r="DP536" s="152">
        <v>125.5</v>
      </c>
      <c r="DQ536" s="152">
        <v>124.3</v>
      </c>
      <c r="DR536" s="152">
        <v>127.9</v>
      </c>
      <c r="DS536" s="152">
        <v>130.1</v>
      </c>
      <c r="DT536" s="152">
        <v>133.5</v>
      </c>
      <c r="DU536" s="152">
        <v>135.1</v>
      </c>
      <c r="DV536" s="152">
        <v>138</v>
      </c>
      <c r="DW536" s="152">
        <v>135</v>
      </c>
      <c r="DX536" s="152">
        <v>133.80000000000001</v>
      </c>
      <c r="DY536" s="152">
        <v>133.4</v>
      </c>
      <c r="DZ536" s="152">
        <v>133.5</v>
      </c>
      <c r="EA536" s="152">
        <v>134.4</v>
      </c>
      <c r="EB536" s="152">
        <v>135.19999999999999</v>
      </c>
      <c r="EC536" s="152">
        <v>136.6</v>
      </c>
      <c r="ED536" s="152">
        <v>136.5</v>
      </c>
      <c r="EE536" s="152">
        <v>136.80000000000001</v>
      </c>
      <c r="EF536" s="152">
        <v>136</v>
      </c>
      <c r="EG536" s="152">
        <v>134.69999999999999</v>
      </c>
      <c r="EH536" s="152">
        <v>135</v>
      </c>
      <c r="EI536" s="152">
        <v>135.6</v>
      </c>
      <c r="EJ536" s="152">
        <v>136.19999999999999</v>
      </c>
      <c r="EK536" s="152">
        <v>134.9</v>
      </c>
      <c r="EL536" s="152">
        <v>136.69999999999999</v>
      </c>
      <c r="EM536" s="152">
        <v>135.30000000000001</v>
      </c>
      <c r="EN536" s="152">
        <v>135.9</v>
      </c>
      <c r="EO536" s="152">
        <v>135.5</v>
      </c>
      <c r="EP536" s="152">
        <v>134.1</v>
      </c>
      <c r="EQ536" s="152">
        <v>132</v>
      </c>
      <c r="ER536" s="152">
        <v>131.1</v>
      </c>
      <c r="ES536" s="152">
        <v>129.30000000000001</v>
      </c>
      <c r="ET536" s="152">
        <v>126.8</v>
      </c>
      <c r="EU536" s="152">
        <v>124</v>
      </c>
      <c r="EV536" s="152">
        <v>123.1</v>
      </c>
      <c r="EW536" s="152">
        <v>124</v>
      </c>
    </row>
    <row r="537" spans="1:153">
      <c r="A537" s="141" t="s">
        <v>8108</v>
      </c>
      <c r="B537" s="141" t="s">
        <v>8109</v>
      </c>
      <c r="C537" s="142">
        <v>9.8299999999999998E-2</v>
      </c>
      <c r="D537" s="143">
        <v>109.9</v>
      </c>
      <c r="E537" s="143">
        <v>111</v>
      </c>
      <c r="F537" s="143">
        <v>111.3</v>
      </c>
      <c r="G537" s="143">
        <v>109</v>
      </c>
      <c r="H537" s="143">
        <v>108.4</v>
      </c>
      <c r="I537" s="143">
        <v>106.4</v>
      </c>
      <c r="J537" s="143">
        <v>108.7</v>
      </c>
      <c r="K537" s="143">
        <v>108.5</v>
      </c>
      <c r="L537" s="143">
        <v>106.1</v>
      </c>
      <c r="M537" s="143">
        <v>105.9</v>
      </c>
      <c r="N537" s="143">
        <v>109.6</v>
      </c>
      <c r="O537" s="143">
        <v>110.4</v>
      </c>
      <c r="P537" s="143">
        <v>111.2</v>
      </c>
      <c r="Q537" s="143">
        <v>111.8</v>
      </c>
      <c r="R537" s="143">
        <v>113.2</v>
      </c>
      <c r="S537" s="143">
        <v>111.2</v>
      </c>
      <c r="T537" s="143">
        <v>110.5</v>
      </c>
      <c r="U537" s="143">
        <v>110.3</v>
      </c>
      <c r="V537" s="143">
        <v>109.8</v>
      </c>
      <c r="W537" s="143">
        <v>110.7</v>
      </c>
      <c r="X537" s="143">
        <v>110.6</v>
      </c>
      <c r="Y537" s="143">
        <v>111</v>
      </c>
      <c r="Z537" s="143">
        <v>112.2</v>
      </c>
      <c r="AA537" s="143">
        <v>112.2</v>
      </c>
      <c r="AB537" s="143">
        <v>112</v>
      </c>
      <c r="AC537" s="143">
        <v>112.4</v>
      </c>
      <c r="AD537" s="143">
        <v>112.6</v>
      </c>
      <c r="AE537" s="143">
        <v>113.9</v>
      </c>
      <c r="AF537" s="143">
        <v>113.4</v>
      </c>
      <c r="AG537" s="143">
        <v>113.3</v>
      </c>
      <c r="AH537" s="143">
        <v>111.6</v>
      </c>
      <c r="AI537" s="143">
        <v>112</v>
      </c>
      <c r="AJ537" s="143">
        <v>110.5</v>
      </c>
      <c r="AK537" s="143">
        <v>113.4</v>
      </c>
      <c r="AL537" s="143">
        <v>112.2</v>
      </c>
      <c r="AM537" s="143">
        <v>113.9</v>
      </c>
      <c r="AN537" s="143">
        <v>112.9</v>
      </c>
      <c r="AO537" s="143">
        <v>112.8</v>
      </c>
      <c r="AP537" s="143">
        <v>112.5</v>
      </c>
      <c r="AQ537" s="143">
        <v>116.2</v>
      </c>
      <c r="AR537" s="143">
        <v>113.9</v>
      </c>
      <c r="AS537" s="143">
        <v>113.9</v>
      </c>
      <c r="AT537" s="143">
        <v>116.5</v>
      </c>
      <c r="AU537" s="143">
        <v>116.1</v>
      </c>
      <c r="AV537" s="143">
        <v>115.2</v>
      </c>
      <c r="AW537" s="143">
        <v>115.2</v>
      </c>
      <c r="AX537" s="143">
        <v>113.1</v>
      </c>
      <c r="AY537" s="143">
        <v>110.8</v>
      </c>
      <c r="AZ537" s="143">
        <v>115.1</v>
      </c>
      <c r="BA537" s="143">
        <v>115.6</v>
      </c>
      <c r="BB537" s="143">
        <v>117.4</v>
      </c>
      <c r="BC537" s="143">
        <v>116.9</v>
      </c>
      <c r="BD537" s="143">
        <v>115.2</v>
      </c>
      <c r="BE537" s="143">
        <v>112.4</v>
      </c>
      <c r="BF537" s="143">
        <v>112.7</v>
      </c>
      <c r="BG537" s="143">
        <v>112.4</v>
      </c>
      <c r="BH537" s="143">
        <v>111.8</v>
      </c>
      <c r="BI537" s="143">
        <v>109.8</v>
      </c>
      <c r="BJ537" s="143">
        <v>112.2</v>
      </c>
      <c r="BK537" s="144">
        <v>112.1</v>
      </c>
      <c r="BL537" s="143">
        <v>116.6</v>
      </c>
      <c r="BM537" s="143">
        <v>116.4</v>
      </c>
      <c r="BN537" s="143">
        <v>120.7</v>
      </c>
      <c r="BO537" s="143">
        <v>119.9</v>
      </c>
      <c r="BP537" s="143">
        <v>122.7</v>
      </c>
      <c r="BQ537" s="143">
        <v>124.1</v>
      </c>
      <c r="BR537" s="145">
        <v>123.4</v>
      </c>
      <c r="BS537" s="145">
        <v>121.6</v>
      </c>
      <c r="BT537" s="145">
        <v>123.2</v>
      </c>
      <c r="BU537" s="145">
        <v>122.4</v>
      </c>
      <c r="BV537" s="145">
        <v>123.3</v>
      </c>
      <c r="BW537" s="145">
        <v>124.8</v>
      </c>
      <c r="BX537" s="145">
        <v>126.2</v>
      </c>
      <c r="BY537" s="145">
        <v>126.8</v>
      </c>
      <c r="BZ537" s="143">
        <v>127.3</v>
      </c>
      <c r="CA537" s="143">
        <v>125.7</v>
      </c>
      <c r="CB537" s="143">
        <v>124.1</v>
      </c>
      <c r="CC537" s="143">
        <v>122.5</v>
      </c>
      <c r="CD537" s="143">
        <v>122.6</v>
      </c>
      <c r="CE537" s="143">
        <v>123.1</v>
      </c>
      <c r="CF537" s="143">
        <v>122.5</v>
      </c>
      <c r="CG537" s="143">
        <v>123.1</v>
      </c>
      <c r="CH537" s="143">
        <v>123.1</v>
      </c>
      <c r="CI537" s="143">
        <v>126.4</v>
      </c>
      <c r="CJ537" s="146">
        <v>129.30000000000001</v>
      </c>
      <c r="CK537" s="146">
        <v>133</v>
      </c>
      <c r="CL537" s="146">
        <v>133</v>
      </c>
      <c r="CM537" s="147">
        <v>128.80000000000001</v>
      </c>
      <c r="CN537" s="147">
        <v>125.8</v>
      </c>
      <c r="CO537" s="147">
        <v>124.3</v>
      </c>
      <c r="CP537" s="148">
        <v>124.1</v>
      </c>
      <c r="CQ537" s="149">
        <v>124</v>
      </c>
      <c r="CR537" s="149">
        <v>122.7</v>
      </c>
      <c r="CS537" s="149">
        <v>122.3</v>
      </c>
      <c r="CT537" s="149">
        <v>126.3</v>
      </c>
      <c r="CU537" s="150">
        <v>125.7</v>
      </c>
      <c r="CV537" s="150">
        <v>130.9</v>
      </c>
      <c r="CW537" s="150">
        <v>134.80000000000001</v>
      </c>
      <c r="CX537" s="150">
        <v>133.69999999999999</v>
      </c>
      <c r="CY537" s="150">
        <v>131.5</v>
      </c>
      <c r="CZ537" s="150">
        <v>131.1</v>
      </c>
      <c r="DA537" s="150">
        <v>130.1</v>
      </c>
      <c r="DB537" s="151">
        <v>129</v>
      </c>
      <c r="DC537" s="151">
        <v>126.9</v>
      </c>
      <c r="DD537" s="151">
        <v>125.5</v>
      </c>
      <c r="DE537" s="151">
        <v>124.1</v>
      </c>
      <c r="DF537" s="151">
        <v>125.3</v>
      </c>
      <c r="DG537" s="151">
        <v>130.1</v>
      </c>
      <c r="DH537" s="151">
        <v>137.4</v>
      </c>
      <c r="DI537" s="151">
        <v>139</v>
      </c>
      <c r="DJ537" s="151">
        <v>139.4</v>
      </c>
      <c r="DK537" s="151">
        <v>140.4</v>
      </c>
      <c r="DL537" s="151">
        <v>137.69999999999999</v>
      </c>
      <c r="DM537" s="152">
        <v>134.6</v>
      </c>
      <c r="DN537" s="152">
        <v>137.80000000000001</v>
      </c>
      <c r="DO537" s="152">
        <v>137.9</v>
      </c>
      <c r="DP537" s="152">
        <v>133</v>
      </c>
      <c r="DQ537" s="152">
        <v>135.80000000000001</v>
      </c>
      <c r="DR537" s="152">
        <v>139</v>
      </c>
      <c r="DS537" s="152">
        <v>139.80000000000001</v>
      </c>
      <c r="DT537" s="152">
        <v>142.5</v>
      </c>
      <c r="DU537" s="152">
        <v>145.80000000000001</v>
      </c>
      <c r="DV537" s="152">
        <v>145.4</v>
      </c>
      <c r="DW537" s="152">
        <v>144.1</v>
      </c>
      <c r="DX537" s="152">
        <v>141.6</v>
      </c>
      <c r="DY537" s="152">
        <v>141.9</v>
      </c>
      <c r="DZ537" s="152">
        <v>142.19999999999999</v>
      </c>
      <c r="EA537" s="152">
        <v>143.30000000000001</v>
      </c>
      <c r="EB537" s="152">
        <v>142.69999999999999</v>
      </c>
      <c r="EC537" s="152">
        <v>140.80000000000001</v>
      </c>
      <c r="ED537" s="152">
        <v>142</v>
      </c>
      <c r="EE537" s="152">
        <v>142</v>
      </c>
      <c r="EF537" s="152">
        <v>141.80000000000001</v>
      </c>
      <c r="EG537" s="152">
        <v>142.19999999999999</v>
      </c>
      <c r="EH537" s="152">
        <v>142.4</v>
      </c>
      <c r="EI537" s="152">
        <v>142.69999999999999</v>
      </c>
      <c r="EJ537" s="152">
        <v>141.4</v>
      </c>
      <c r="EK537" s="152">
        <v>151.6</v>
      </c>
      <c r="EL537" s="152">
        <v>151.1</v>
      </c>
      <c r="EM537" s="152">
        <v>149</v>
      </c>
      <c r="EN537" s="152">
        <v>146.5</v>
      </c>
      <c r="EO537" s="152">
        <v>145.69999999999999</v>
      </c>
      <c r="EP537" s="152">
        <v>142.19999999999999</v>
      </c>
      <c r="EQ537" s="152">
        <v>144.1</v>
      </c>
      <c r="ER537" s="152">
        <v>144</v>
      </c>
      <c r="ES537" s="152">
        <v>145.80000000000001</v>
      </c>
      <c r="ET537" s="152">
        <v>145.6</v>
      </c>
      <c r="EU537" s="152">
        <v>143.5</v>
      </c>
      <c r="EV537" s="152">
        <v>142.9</v>
      </c>
      <c r="EW537" s="152">
        <v>145.69999999999999</v>
      </c>
    </row>
    <row r="538" spans="1:153">
      <c r="A538" s="141" t="s">
        <v>8110</v>
      </c>
      <c r="B538" s="141" t="s">
        <v>8111</v>
      </c>
      <c r="C538" s="142">
        <v>9.1939999999999994E-2</v>
      </c>
      <c r="D538" s="143">
        <v>114.2</v>
      </c>
      <c r="E538" s="143">
        <v>110.3</v>
      </c>
      <c r="F538" s="143">
        <v>113.7</v>
      </c>
      <c r="G538" s="143">
        <v>115.7</v>
      </c>
      <c r="H538" s="143">
        <v>111.2</v>
      </c>
      <c r="I538" s="143">
        <v>108</v>
      </c>
      <c r="J538" s="143">
        <v>109.2</v>
      </c>
      <c r="K538" s="143">
        <v>106</v>
      </c>
      <c r="L538" s="143">
        <v>102.2</v>
      </c>
      <c r="M538" s="143">
        <v>104.3</v>
      </c>
      <c r="N538" s="143">
        <v>109.5</v>
      </c>
      <c r="O538" s="143">
        <v>108.1</v>
      </c>
      <c r="P538" s="143">
        <v>104.7</v>
      </c>
      <c r="Q538" s="143">
        <v>107.5</v>
      </c>
      <c r="R538" s="143">
        <v>109.3</v>
      </c>
      <c r="S538" s="143">
        <v>109.2</v>
      </c>
      <c r="T538" s="143">
        <v>103.2</v>
      </c>
      <c r="U538" s="143">
        <v>104</v>
      </c>
      <c r="V538" s="143">
        <v>104.9</v>
      </c>
      <c r="W538" s="143">
        <v>106.5</v>
      </c>
      <c r="X538" s="143">
        <v>104.7</v>
      </c>
      <c r="Y538" s="143">
        <v>105.5</v>
      </c>
      <c r="Z538" s="143">
        <v>110.3</v>
      </c>
      <c r="AA538" s="143">
        <v>110.2</v>
      </c>
      <c r="AB538" s="143">
        <v>109.7</v>
      </c>
      <c r="AC538" s="143">
        <v>108.1</v>
      </c>
      <c r="AD538" s="143">
        <v>111</v>
      </c>
      <c r="AE538" s="143">
        <v>111.6</v>
      </c>
      <c r="AF538" s="143">
        <v>109.7</v>
      </c>
      <c r="AG538" s="143">
        <v>111.3</v>
      </c>
      <c r="AH538" s="143">
        <v>110.5</v>
      </c>
      <c r="AI538" s="143">
        <v>106.8</v>
      </c>
      <c r="AJ538" s="143">
        <v>108</v>
      </c>
      <c r="AK538" s="143">
        <v>111.6</v>
      </c>
      <c r="AL538" s="143">
        <v>110.3</v>
      </c>
      <c r="AM538" s="143">
        <v>113.5</v>
      </c>
      <c r="AN538" s="143">
        <v>111.3</v>
      </c>
      <c r="AO538" s="143">
        <v>106.4</v>
      </c>
      <c r="AP538" s="143">
        <v>106.6</v>
      </c>
      <c r="AQ538" s="143">
        <v>104.9</v>
      </c>
      <c r="AR538" s="143">
        <v>110.4</v>
      </c>
      <c r="AS538" s="143">
        <v>113.7</v>
      </c>
      <c r="AT538" s="143">
        <v>110.6</v>
      </c>
      <c r="AU538" s="143">
        <v>109.2</v>
      </c>
      <c r="AV538" s="143">
        <v>105.5</v>
      </c>
      <c r="AW538" s="143">
        <v>105.2</v>
      </c>
      <c r="AX538" s="143">
        <v>107</v>
      </c>
      <c r="AY538" s="143">
        <v>108.1</v>
      </c>
      <c r="AZ538" s="143">
        <v>109.6</v>
      </c>
      <c r="BA538" s="143">
        <v>110.2</v>
      </c>
      <c r="BB538" s="143">
        <v>111.8</v>
      </c>
      <c r="BC538" s="143">
        <v>112.6</v>
      </c>
      <c r="BD538" s="143">
        <v>111.4</v>
      </c>
      <c r="BE538" s="143">
        <v>110.4</v>
      </c>
      <c r="BF538" s="143">
        <v>109.9</v>
      </c>
      <c r="BG538" s="143">
        <v>108.9</v>
      </c>
      <c r="BH538" s="143">
        <v>108.3</v>
      </c>
      <c r="BI538" s="143">
        <v>108.3</v>
      </c>
      <c r="BJ538" s="143">
        <v>108.6</v>
      </c>
      <c r="BK538" s="144">
        <v>108.8</v>
      </c>
      <c r="BL538" s="143">
        <v>111.7</v>
      </c>
      <c r="BM538" s="143">
        <v>113.3</v>
      </c>
      <c r="BN538" s="143">
        <v>113.1</v>
      </c>
      <c r="BO538" s="143">
        <v>111.8</v>
      </c>
      <c r="BP538" s="143">
        <v>112</v>
      </c>
      <c r="BQ538" s="143">
        <v>111.8</v>
      </c>
      <c r="BR538" s="145">
        <v>110.3</v>
      </c>
      <c r="BS538" s="145">
        <v>109.7</v>
      </c>
      <c r="BT538" s="145">
        <v>111</v>
      </c>
      <c r="BU538" s="145">
        <v>110.7</v>
      </c>
      <c r="BV538" s="145">
        <v>111.3</v>
      </c>
      <c r="BW538" s="145">
        <v>110.3</v>
      </c>
      <c r="BX538" s="145">
        <v>109.1</v>
      </c>
      <c r="BY538" s="145">
        <v>109.8</v>
      </c>
      <c r="BZ538" s="143">
        <v>109.4</v>
      </c>
      <c r="CA538" s="143">
        <v>110.9</v>
      </c>
      <c r="CB538" s="143">
        <v>110.5</v>
      </c>
      <c r="CC538" s="143">
        <v>110.4</v>
      </c>
      <c r="CD538" s="143">
        <v>109.8</v>
      </c>
      <c r="CE538" s="143">
        <v>109.6</v>
      </c>
      <c r="CF538" s="143">
        <v>109</v>
      </c>
      <c r="CG538" s="143">
        <v>109.5</v>
      </c>
      <c r="CH538" s="143">
        <v>111.3</v>
      </c>
      <c r="CI538" s="143">
        <v>111.4</v>
      </c>
      <c r="CJ538" s="146">
        <v>113.7</v>
      </c>
      <c r="CK538" s="146">
        <v>116.3</v>
      </c>
      <c r="CL538" s="146">
        <v>116.4</v>
      </c>
      <c r="CM538" s="147">
        <v>114.6</v>
      </c>
      <c r="CN538" s="147">
        <v>113.9</v>
      </c>
      <c r="CO538" s="147">
        <v>114</v>
      </c>
      <c r="CP538" s="148">
        <v>113.6</v>
      </c>
      <c r="CQ538" s="149">
        <v>113.3</v>
      </c>
      <c r="CR538" s="149">
        <v>112.4</v>
      </c>
      <c r="CS538" s="149">
        <v>112.4</v>
      </c>
      <c r="CT538" s="149">
        <v>114.1</v>
      </c>
      <c r="CU538" s="150">
        <v>114.4</v>
      </c>
      <c r="CV538" s="150">
        <v>116</v>
      </c>
      <c r="CW538" s="150">
        <v>117.5</v>
      </c>
      <c r="CX538" s="150">
        <v>116.8</v>
      </c>
      <c r="CY538" s="150">
        <v>114.8</v>
      </c>
      <c r="CZ538" s="150">
        <v>115.5</v>
      </c>
      <c r="DA538" s="150">
        <v>113.7</v>
      </c>
      <c r="DB538" s="151">
        <v>114.7</v>
      </c>
      <c r="DC538" s="151">
        <v>114.8</v>
      </c>
      <c r="DD538" s="151">
        <v>114</v>
      </c>
      <c r="DE538" s="151">
        <v>114.9</v>
      </c>
      <c r="DF538" s="151">
        <v>114.2</v>
      </c>
      <c r="DG538" s="151">
        <v>116.7</v>
      </c>
      <c r="DH538" s="151">
        <v>116.6</v>
      </c>
      <c r="DI538" s="151">
        <v>117.3</v>
      </c>
      <c r="DJ538" s="151">
        <v>118</v>
      </c>
      <c r="DK538" s="151">
        <v>119</v>
      </c>
      <c r="DL538" s="151">
        <v>118.1</v>
      </c>
      <c r="DM538" s="152">
        <v>117.9</v>
      </c>
      <c r="DN538" s="152">
        <v>119.8</v>
      </c>
      <c r="DO538" s="152">
        <v>120.7</v>
      </c>
      <c r="DP538" s="152">
        <v>118.1</v>
      </c>
      <c r="DQ538" s="152">
        <v>118.7</v>
      </c>
      <c r="DR538" s="152">
        <v>119.5</v>
      </c>
      <c r="DS538" s="152">
        <v>121.3</v>
      </c>
      <c r="DT538" s="152">
        <v>125.5</v>
      </c>
      <c r="DU538" s="152">
        <v>124.4</v>
      </c>
      <c r="DV538" s="152">
        <v>123.4</v>
      </c>
      <c r="DW538" s="152">
        <v>123</v>
      </c>
      <c r="DX538" s="152">
        <v>122.4</v>
      </c>
      <c r="DY538" s="152">
        <v>123</v>
      </c>
      <c r="DZ538" s="152">
        <v>123</v>
      </c>
      <c r="EA538" s="152">
        <v>123.9</v>
      </c>
      <c r="EB538" s="152">
        <v>124.3</v>
      </c>
      <c r="EC538" s="152">
        <v>123.6</v>
      </c>
      <c r="ED538" s="152">
        <v>122.2</v>
      </c>
      <c r="EE538" s="152">
        <v>121.5</v>
      </c>
      <c r="EF538" s="152">
        <v>123.5</v>
      </c>
      <c r="EG538" s="152">
        <v>122.4</v>
      </c>
      <c r="EH538" s="152">
        <v>123.5</v>
      </c>
      <c r="EI538" s="152">
        <v>122.7</v>
      </c>
      <c r="EJ538" s="152">
        <v>123</v>
      </c>
      <c r="EK538" s="152">
        <v>124.2</v>
      </c>
      <c r="EL538" s="152">
        <v>126.1</v>
      </c>
      <c r="EM538" s="152">
        <v>126</v>
      </c>
      <c r="EN538" s="152">
        <v>125.6</v>
      </c>
      <c r="EO538" s="152">
        <v>124.8</v>
      </c>
      <c r="EP538" s="152">
        <v>123.2</v>
      </c>
      <c r="EQ538" s="152">
        <v>121.9</v>
      </c>
      <c r="ER538" s="152">
        <v>121</v>
      </c>
      <c r="ES538" s="152">
        <v>119.8</v>
      </c>
      <c r="ET538" s="152">
        <v>118.9</v>
      </c>
      <c r="EU538" s="152">
        <v>117.5</v>
      </c>
      <c r="EV538" s="152">
        <v>117.4</v>
      </c>
      <c r="EW538" s="152">
        <v>117.4</v>
      </c>
    </row>
    <row r="539" spans="1:153">
      <c r="A539" s="141" t="s">
        <v>8112</v>
      </c>
      <c r="B539" s="141" t="s">
        <v>8113</v>
      </c>
      <c r="C539" s="142">
        <v>0.18046999999999999</v>
      </c>
      <c r="D539" s="143">
        <v>100.5</v>
      </c>
      <c r="E539" s="143">
        <v>104.6</v>
      </c>
      <c r="F539" s="143">
        <v>106.2</v>
      </c>
      <c r="G539" s="143">
        <v>105.7</v>
      </c>
      <c r="H539" s="143">
        <v>105.8</v>
      </c>
      <c r="I539" s="143">
        <v>105.5</v>
      </c>
      <c r="J539" s="143">
        <v>106.2</v>
      </c>
      <c r="K539" s="143">
        <v>106.3</v>
      </c>
      <c r="L539" s="143">
        <v>106.1</v>
      </c>
      <c r="M539" s="143">
        <v>106</v>
      </c>
      <c r="N539" s="143">
        <v>106.4</v>
      </c>
      <c r="O539" s="143">
        <v>106.3</v>
      </c>
      <c r="P539" s="143">
        <v>108.2</v>
      </c>
      <c r="Q539" s="143">
        <v>110</v>
      </c>
      <c r="R539" s="143">
        <v>110.2</v>
      </c>
      <c r="S539" s="143">
        <v>110.3</v>
      </c>
      <c r="T539" s="143">
        <v>110.1</v>
      </c>
      <c r="U539" s="143">
        <v>113.2</v>
      </c>
      <c r="V539" s="143">
        <v>113.4</v>
      </c>
      <c r="W539" s="143">
        <v>113.4</v>
      </c>
      <c r="X539" s="143">
        <v>113.6</v>
      </c>
      <c r="Y539" s="143">
        <v>113.7</v>
      </c>
      <c r="Z539" s="143">
        <v>113.9</v>
      </c>
      <c r="AA539" s="143">
        <v>113.4</v>
      </c>
      <c r="AB539" s="143">
        <v>114.2</v>
      </c>
      <c r="AC539" s="143">
        <v>116.2</v>
      </c>
      <c r="AD539" s="143">
        <v>116</v>
      </c>
      <c r="AE539" s="143">
        <v>116</v>
      </c>
      <c r="AF539" s="143">
        <v>115.9</v>
      </c>
      <c r="AG539" s="143">
        <v>115.9</v>
      </c>
      <c r="AH539" s="143">
        <v>116</v>
      </c>
      <c r="AI539" s="143">
        <v>115.8</v>
      </c>
      <c r="AJ539" s="143">
        <v>116.1</v>
      </c>
      <c r="AK539" s="143">
        <v>116</v>
      </c>
      <c r="AL539" s="143">
        <v>116</v>
      </c>
      <c r="AM539" s="143">
        <v>115.9</v>
      </c>
      <c r="AN539" s="143">
        <v>115.9</v>
      </c>
      <c r="AO539" s="143">
        <v>116.4</v>
      </c>
      <c r="AP539" s="143">
        <v>116.2</v>
      </c>
      <c r="AQ539" s="143">
        <v>117.9</v>
      </c>
      <c r="AR539" s="143">
        <v>118.2</v>
      </c>
      <c r="AS539" s="143">
        <v>118.4</v>
      </c>
      <c r="AT539" s="143">
        <v>118.2</v>
      </c>
      <c r="AU539" s="143">
        <v>117.8</v>
      </c>
      <c r="AV539" s="143">
        <v>118</v>
      </c>
      <c r="AW539" s="143">
        <v>118</v>
      </c>
      <c r="AX539" s="143">
        <v>117.9</v>
      </c>
      <c r="AY539" s="143">
        <v>117.6</v>
      </c>
      <c r="AZ539" s="143">
        <v>118.1</v>
      </c>
      <c r="BA539" s="143">
        <v>118.1</v>
      </c>
      <c r="BB539" s="143">
        <v>118.9</v>
      </c>
      <c r="BC539" s="143">
        <v>119.5</v>
      </c>
      <c r="BD539" s="143">
        <v>119.4</v>
      </c>
      <c r="BE539" s="143">
        <v>119.2</v>
      </c>
      <c r="BF539" s="143">
        <v>119</v>
      </c>
      <c r="BG539" s="143">
        <v>120.2</v>
      </c>
      <c r="BH539" s="143">
        <v>120</v>
      </c>
      <c r="BI539" s="143">
        <v>120.4</v>
      </c>
      <c r="BJ539" s="143">
        <v>120.2</v>
      </c>
      <c r="BK539" s="144">
        <v>120.5</v>
      </c>
      <c r="BL539" s="143">
        <v>120.8</v>
      </c>
      <c r="BM539" s="143">
        <v>116.7</v>
      </c>
      <c r="BN539" s="143">
        <v>117.4</v>
      </c>
      <c r="BO539" s="143">
        <v>118.2</v>
      </c>
      <c r="BP539" s="143">
        <v>118.2</v>
      </c>
      <c r="BQ539" s="143">
        <v>118.8</v>
      </c>
      <c r="BR539" s="145">
        <v>118.9</v>
      </c>
      <c r="BS539" s="145">
        <v>119.5</v>
      </c>
      <c r="BT539" s="145">
        <v>119.1</v>
      </c>
      <c r="BU539" s="145">
        <v>120.1</v>
      </c>
      <c r="BV539" s="145">
        <v>122.5</v>
      </c>
      <c r="BW539" s="145">
        <v>121.9</v>
      </c>
      <c r="BX539" s="145">
        <v>122.5</v>
      </c>
      <c r="BY539" s="145">
        <v>122.2</v>
      </c>
      <c r="BZ539" s="143">
        <v>124.2</v>
      </c>
      <c r="CA539" s="143">
        <v>125.1</v>
      </c>
      <c r="CB539" s="143">
        <v>122.9</v>
      </c>
      <c r="CC539" s="143">
        <v>125.2</v>
      </c>
      <c r="CD539" s="143">
        <v>125</v>
      </c>
      <c r="CE539" s="143">
        <v>126.2</v>
      </c>
      <c r="CF539" s="143">
        <v>125.9</v>
      </c>
      <c r="CG539" s="143">
        <v>128.5</v>
      </c>
      <c r="CH539" s="143">
        <v>128.5</v>
      </c>
      <c r="CI539" s="143">
        <v>128.30000000000001</v>
      </c>
      <c r="CJ539" s="146">
        <v>127.3</v>
      </c>
      <c r="CK539" s="146">
        <v>127.4</v>
      </c>
      <c r="CL539" s="146">
        <v>128</v>
      </c>
      <c r="CM539" s="147">
        <v>125</v>
      </c>
      <c r="CN539" s="147">
        <v>125.3</v>
      </c>
      <c r="CO539" s="147">
        <v>124.3</v>
      </c>
      <c r="CP539" s="148">
        <v>125.1</v>
      </c>
      <c r="CQ539" s="149">
        <v>123.9</v>
      </c>
      <c r="CR539" s="149">
        <v>125.3</v>
      </c>
      <c r="CS539" s="149">
        <v>123.3</v>
      </c>
      <c r="CT539" s="149">
        <v>123.6</v>
      </c>
      <c r="CU539" s="150">
        <v>122</v>
      </c>
      <c r="CV539" s="150">
        <v>125.7</v>
      </c>
      <c r="CW539" s="150">
        <v>123.1</v>
      </c>
      <c r="CX539" s="150">
        <v>120.8</v>
      </c>
      <c r="CY539" s="150">
        <v>121.8</v>
      </c>
      <c r="CZ539" s="150">
        <v>120.9</v>
      </c>
      <c r="DA539" s="150">
        <v>121.1</v>
      </c>
      <c r="DB539" s="151">
        <v>121.2</v>
      </c>
      <c r="DC539" s="151">
        <v>120.6</v>
      </c>
      <c r="DD539" s="151">
        <v>120.8</v>
      </c>
      <c r="DE539" s="151">
        <v>121.2</v>
      </c>
      <c r="DF539" s="151">
        <v>121</v>
      </c>
      <c r="DG539" s="151">
        <v>122.3</v>
      </c>
      <c r="DH539" s="151">
        <v>120.7</v>
      </c>
      <c r="DI539" s="151">
        <v>122.4</v>
      </c>
      <c r="DJ539" s="151">
        <v>122.9</v>
      </c>
      <c r="DK539" s="151">
        <v>126.3</v>
      </c>
      <c r="DL539" s="151">
        <v>127.2</v>
      </c>
      <c r="DM539" s="152">
        <v>123.8</v>
      </c>
      <c r="DN539" s="152">
        <v>121.1</v>
      </c>
      <c r="DO539" s="152">
        <v>126.3</v>
      </c>
      <c r="DP539" s="152">
        <v>124.1</v>
      </c>
      <c r="DQ539" s="152">
        <v>127.1</v>
      </c>
      <c r="DR539" s="152">
        <v>122</v>
      </c>
      <c r="DS539" s="152">
        <v>117.4</v>
      </c>
      <c r="DT539" s="152">
        <v>127.7</v>
      </c>
      <c r="DU539" s="152">
        <v>128</v>
      </c>
      <c r="DV539" s="152">
        <v>128.19999999999999</v>
      </c>
      <c r="DW539" s="152">
        <v>130.69999999999999</v>
      </c>
      <c r="DX539" s="152">
        <v>132.5</v>
      </c>
      <c r="DY539" s="152">
        <v>130.1</v>
      </c>
      <c r="DZ539" s="152">
        <v>129.80000000000001</v>
      </c>
      <c r="EA539" s="152">
        <v>129.80000000000001</v>
      </c>
      <c r="EB539" s="152">
        <v>128.6</v>
      </c>
      <c r="EC539" s="152">
        <v>137.4</v>
      </c>
      <c r="ED539" s="152">
        <v>139</v>
      </c>
      <c r="EE539" s="152">
        <v>133.30000000000001</v>
      </c>
      <c r="EF539" s="152">
        <v>140.4</v>
      </c>
      <c r="EG539" s="152">
        <v>139</v>
      </c>
      <c r="EH539" s="152">
        <v>138.9</v>
      </c>
      <c r="EI539" s="152">
        <v>138.6</v>
      </c>
      <c r="EJ539" s="152">
        <v>137.4</v>
      </c>
      <c r="EK539" s="152">
        <v>137.9</v>
      </c>
      <c r="EL539" s="152">
        <v>138.1</v>
      </c>
      <c r="EM539" s="152">
        <v>139.30000000000001</v>
      </c>
      <c r="EN539" s="152">
        <v>138.1</v>
      </c>
      <c r="EO539" s="152">
        <v>137.19999999999999</v>
      </c>
      <c r="EP539" s="152">
        <v>137.5</v>
      </c>
      <c r="EQ539" s="152">
        <v>136.9</v>
      </c>
      <c r="ER539" s="152">
        <v>136.9</v>
      </c>
      <c r="ES539" s="152">
        <v>137</v>
      </c>
      <c r="ET539" s="152">
        <v>137.6</v>
      </c>
      <c r="EU539" s="152">
        <v>138.69999999999999</v>
      </c>
      <c r="EV539" s="152">
        <v>138.4</v>
      </c>
      <c r="EW539" s="152">
        <v>138.80000000000001</v>
      </c>
    </row>
    <row r="540" spans="1:153">
      <c r="A540" s="141" t="s">
        <v>8114</v>
      </c>
      <c r="B540" s="141" t="s">
        <v>8115</v>
      </c>
      <c r="C540" s="142">
        <v>7.7609999999999998E-2</v>
      </c>
      <c r="D540" s="143">
        <v>112</v>
      </c>
      <c r="E540" s="143">
        <v>109.3</v>
      </c>
      <c r="F540" s="143">
        <v>108.6</v>
      </c>
      <c r="G540" s="143">
        <v>110.3</v>
      </c>
      <c r="H540" s="143">
        <v>108.1</v>
      </c>
      <c r="I540" s="143">
        <v>102.1</v>
      </c>
      <c r="J540" s="143">
        <v>102.9</v>
      </c>
      <c r="K540" s="143">
        <v>103.9</v>
      </c>
      <c r="L540" s="143">
        <v>100.6</v>
      </c>
      <c r="M540" s="143">
        <v>96.6</v>
      </c>
      <c r="N540" s="143">
        <v>100.5</v>
      </c>
      <c r="O540" s="143">
        <v>100.5</v>
      </c>
      <c r="P540" s="143">
        <v>99.4</v>
      </c>
      <c r="Q540" s="143">
        <v>101.4</v>
      </c>
      <c r="R540" s="143">
        <v>108.5</v>
      </c>
      <c r="S540" s="143">
        <v>108.5</v>
      </c>
      <c r="T540" s="143">
        <v>104.4</v>
      </c>
      <c r="U540" s="143">
        <v>105.4</v>
      </c>
      <c r="V540" s="143">
        <v>108</v>
      </c>
      <c r="W540" s="143">
        <v>109.5</v>
      </c>
      <c r="X540" s="143">
        <v>106.6</v>
      </c>
      <c r="Y540" s="143">
        <v>105.2</v>
      </c>
      <c r="Z540" s="143">
        <v>106.4</v>
      </c>
      <c r="AA540" s="143">
        <v>103.1</v>
      </c>
      <c r="AB540" s="143">
        <v>104</v>
      </c>
      <c r="AC540" s="143">
        <v>102.7</v>
      </c>
      <c r="AD540" s="143">
        <v>112.8</v>
      </c>
      <c r="AE540" s="143">
        <v>116.5</v>
      </c>
      <c r="AF540" s="143">
        <v>116.2</v>
      </c>
      <c r="AG540" s="143">
        <v>114.9</v>
      </c>
      <c r="AH540" s="143">
        <v>113.4</v>
      </c>
      <c r="AI540" s="143">
        <v>111</v>
      </c>
      <c r="AJ540" s="143">
        <v>114.9</v>
      </c>
      <c r="AK540" s="143">
        <v>121.7</v>
      </c>
      <c r="AL540" s="143">
        <v>119.9</v>
      </c>
      <c r="AM540" s="143">
        <v>116.2</v>
      </c>
      <c r="AN540" s="143">
        <v>116.3</v>
      </c>
      <c r="AO540" s="143">
        <v>113.5</v>
      </c>
      <c r="AP540" s="143">
        <v>116.2</v>
      </c>
      <c r="AQ540" s="143">
        <v>114.1</v>
      </c>
      <c r="AR540" s="143">
        <v>117.6</v>
      </c>
      <c r="AS540" s="143">
        <v>109.4</v>
      </c>
      <c r="AT540" s="143">
        <v>102.2</v>
      </c>
      <c r="AU540" s="143">
        <v>109.7</v>
      </c>
      <c r="AV540" s="143">
        <v>108.8</v>
      </c>
      <c r="AW540" s="143">
        <v>108.8</v>
      </c>
      <c r="AX540" s="143">
        <v>106.8</v>
      </c>
      <c r="AY540" s="143">
        <v>101.6</v>
      </c>
      <c r="AZ540" s="143">
        <v>99.3</v>
      </c>
      <c r="BA540" s="143">
        <v>107.3</v>
      </c>
      <c r="BB540" s="143">
        <v>111.7</v>
      </c>
      <c r="BC540" s="143">
        <v>111.4</v>
      </c>
      <c r="BD540" s="143">
        <v>105.7</v>
      </c>
      <c r="BE540" s="143">
        <v>115.4</v>
      </c>
      <c r="BF540" s="143">
        <v>115.8</v>
      </c>
      <c r="BG540" s="143">
        <v>116.5</v>
      </c>
      <c r="BH540" s="143">
        <v>113.5</v>
      </c>
      <c r="BI540" s="143">
        <v>114.4</v>
      </c>
      <c r="BJ540" s="143">
        <v>110.8</v>
      </c>
      <c r="BK540" s="144">
        <v>109.2</v>
      </c>
      <c r="BL540" s="143">
        <v>119.8</v>
      </c>
      <c r="BM540" s="143">
        <v>119.7</v>
      </c>
      <c r="BN540" s="143">
        <v>114.6</v>
      </c>
      <c r="BO540" s="143">
        <v>115</v>
      </c>
      <c r="BP540" s="143">
        <v>112.9</v>
      </c>
      <c r="BQ540" s="143">
        <v>113.4</v>
      </c>
      <c r="BR540" s="145">
        <v>110.7</v>
      </c>
      <c r="BS540" s="145">
        <v>109.8</v>
      </c>
      <c r="BT540" s="145">
        <v>110.5</v>
      </c>
      <c r="BU540" s="145">
        <v>113</v>
      </c>
      <c r="BV540" s="145">
        <v>112.4</v>
      </c>
      <c r="BW540" s="145">
        <v>116</v>
      </c>
      <c r="BX540" s="145">
        <v>121</v>
      </c>
      <c r="BY540" s="145">
        <v>120.5</v>
      </c>
      <c r="BZ540" s="143">
        <v>118.4</v>
      </c>
      <c r="CA540" s="143">
        <v>117.4</v>
      </c>
      <c r="CB540" s="143">
        <v>110.4</v>
      </c>
      <c r="CC540" s="143">
        <v>108.6</v>
      </c>
      <c r="CD540" s="143">
        <v>108.5</v>
      </c>
      <c r="CE540" s="143">
        <v>108.4</v>
      </c>
      <c r="CF540" s="143">
        <v>107.3</v>
      </c>
      <c r="CG540" s="143">
        <v>108.9</v>
      </c>
      <c r="CH540" s="143">
        <v>108.7</v>
      </c>
      <c r="CI540" s="143">
        <v>117.8</v>
      </c>
      <c r="CJ540" s="146">
        <v>117.4</v>
      </c>
      <c r="CK540" s="146">
        <v>117.8</v>
      </c>
      <c r="CL540" s="146">
        <v>118.6</v>
      </c>
      <c r="CM540" s="147">
        <v>113.6</v>
      </c>
      <c r="CN540" s="147">
        <v>106.8</v>
      </c>
      <c r="CO540" s="147">
        <v>106.4</v>
      </c>
      <c r="CP540" s="148">
        <v>109.7</v>
      </c>
      <c r="CQ540" s="149">
        <v>107.3</v>
      </c>
      <c r="CR540" s="149">
        <v>103.2</v>
      </c>
      <c r="CS540" s="149">
        <v>105.5</v>
      </c>
      <c r="CT540" s="149">
        <v>112.5</v>
      </c>
      <c r="CU540" s="150">
        <v>114.5</v>
      </c>
      <c r="CV540" s="150">
        <v>122.2</v>
      </c>
      <c r="CW540" s="150">
        <v>124.7</v>
      </c>
      <c r="CX540" s="150">
        <v>123.7</v>
      </c>
      <c r="CY540" s="150">
        <v>125.2</v>
      </c>
      <c r="CZ540" s="150">
        <v>126.7</v>
      </c>
      <c r="DA540" s="150">
        <v>122.8</v>
      </c>
      <c r="DB540" s="151">
        <v>119.3</v>
      </c>
      <c r="DC540" s="151">
        <v>118.3</v>
      </c>
      <c r="DD540" s="151">
        <v>120.5</v>
      </c>
      <c r="DE540" s="151">
        <v>115.3</v>
      </c>
      <c r="DF540" s="151">
        <v>114.4</v>
      </c>
      <c r="DG540" s="151">
        <v>120.2</v>
      </c>
      <c r="DH540" s="151">
        <v>125.1</v>
      </c>
      <c r="DI540" s="151">
        <v>126.4</v>
      </c>
      <c r="DJ540" s="151">
        <v>126</v>
      </c>
      <c r="DK540" s="151">
        <v>126.1</v>
      </c>
      <c r="DL540" s="151">
        <v>124</v>
      </c>
      <c r="DM540" s="152">
        <v>121</v>
      </c>
      <c r="DN540" s="152">
        <v>124.7</v>
      </c>
      <c r="DO540" s="152">
        <v>126</v>
      </c>
      <c r="DP540" s="152">
        <v>121</v>
      </c>
      <c r="DQ540" s="152">
        <v>117.5</v>
      </c>
      <c r="DR540" s="152">
        <v>119.4</v>
      </c>
      <c r="DS540" s="152">
        <v>124.1</v>
      </c>
      <c r="DT540" s="152">
        <v>126.5</v>
      </c>
      <c r="DU540" s="152">
        <v>130.6</v>
      </c>
      <c r="DV540" s="152">
        <v>129.6</v>
      </c>
      <c r="DW540" s="152">
        <v>128.80000000000001</v>
      </c>
      <c r="DX540" s="152">
        <v>129.19999999999999</v>
      </c>
      <c r="DY540" s="152">
        <v>129.4</v>
      </c>
      <c r="DZ540" s="152">
        <v>130.4</v>
      </c>
      <c r="EA540" s="152">
        <v>131.1</v>
      </c>
      <c r="EB540" s="152">
        <v>132.5</v>
      </c>
      <c r="EC540" s="152">
        <v>131.19999999999999</v>
      </c>
      <c r="ED540" s="152">
        <v>128.69999999999999</v>
      </c>
      <c r="EE540" s="152">
        <v>127.9</v>
      </c>
      <c r="EF540" s="152">
        <v>127.8</v>
      </c>
      <c r="EG540" s="152">
        <v>127.8</v>
      </c>
      <c r="EH540" s="152">
        <v>126.8</v>
      </c>
      <c r="EI540" s="152">
        <v>126.9</v>
      </c>
      <c r="EJ540" s="152">
        <v>129.30000000000001</v>
      </c>
      <c r="EK540" s="152">
        <v>132.19999999999999</v>
      </c>
      <c r="EL540" s="152">
        <v>133.69999999999999</v>
      </c>
      <c r="EM540" s="152">
        <v>134.1</v>
      </c>
      <c r="EN540" s="152">
        <v>133</v>
      </c>
      <c r="EO540" s="152">
        <v>133.19999999999999</v>
      </c>
      <c r="EP540" s="152">
        <v>130.80000000000001</v>
      </c>
      <c r="EQ540" s="152">
        <v>132.6</v>
      </c>
      <c r="ER540" s="152">
        <v>132.69999999999999</v>
      </c>
      <c r="ES540" s="152">
        <v>132.80000000000001</v>
      </c>
      <c r="ET540" s="152">
        <v>133</v>
      </c>
      <c r="EU540" s="152">
        <v>131.4</v>
      </c>
      <c r="EV540" s="152">
        <v>131.30000000000001</v>
      </c>
      <c r="EW540" s="152">
        <v>131.4</v>
      </c>
    </row>
    <row r="541" spans="1:153">
      <c r="A541" s="141" t="s">
        <v>8116</v>
      </c>
      <c r="B541" s="141" t="s">
        <v>8117</v>
      </c>
      <c r="C541" s="142">
        <v>0.29248000000000002</v>
      </c>
      <c r="D541" s="143">
        <v>106.6</v>
      </c>
      <c r="E541" s="143">
        <v>108.3</v>
      </c>
      <c r="F541" s="143">
        <v>108.4</v>
      </c>
      <c r="G541" s="143">
        <v>108.8</v>
      </c>
      <c r="H541" s="143">
        <v>107.9</v>
      </c>
      <c r="I541" s="143">
        <v>108.4</v>
      </c>
      <c r="J541" s="143">
        <v>108.5</v>
      </c>
      <c r="K541" s="143">
        <v>108.9</v>
      </c>
      <c r="L541" s="143">
        <v>108.6</v>
      </c>
      <c r="M541" s="143">
        <v>110.1</v>
      </c>
      <c r="N541" s="143">
        <v>110.8</v>
      </c>
      <c r="O541" s="143">
        <v>109.9</v>
      </c>
      <c r="P541" s="143">
        <v>111.7</v>
      </c>
      <c r="Q541" s="143">
        <v>110.4</v>
      </c>
      <c r="R541" s="143">
        <v>110.7</v>
      </c>
      <c r="S541" s="143">
        <v>111.2</v>
      </c>
      <c r="T541" s="143">
        <v>109.9</v>
      </c>
      <c r="U541" s="143">
        <v>110.7</v>
      </c>
      <c r="V541" s="143">
        <v>112.4</v>
      </c>
      <c r="W541" s="143">
        <v>114.2</v>
      </c>
      <c r="X541" s="143">
        <v>114.8</v>
      </c>
      <c r="Y541" s="143">
        <v>114.4</v>
      </c>
      <c r="Z541" s="143">
        <v>114.1</v>
      </c>
      <c r="AA541" s="143">
        <v>115.1</v>
      </c>
      <c r="AB541" s="143">
        <v>115.3</v>
      </c>
      <c r="AC541" s="143">
        <v>116</v>
      </c>
      <c r="AD541" s="143">
        <v>118.2</v>
      </c>
      <c r="AE541" s="143">
        <v>118</v>
      </c>
      <c r="AF541" s="143">
        <v>118</v>
      </c>
      <c r="AG541" s="143">
        <v>118.2</v>
      </c>
      <c r="AH541" s="143">
        <v>118</v>
      </c>
      <c r="AI541" s="143">
        <v>117.2</v>
      </c>
      <c r="AJ541" s="143">
        <v>115.2</v>
      </c>
      <c r="AK541" s="143">
        <v>115.7</v>
      </c>
      <c r="AL541" s="143">
        <v>114.7</v>
      </c>
      <c r="AM541" s="143">
        <v>113.5</v>
      </c>
      <c r="AN541" s="143">
        <v>116.1</v>
      </c>
      <c r="AO541" s="143">
        <v>115.6</v>
      </c>
      <c r="AP541" s="143">
        <v>116.4</v>
      </c>
      <c r="AQ541" s="143">
        <v>116.4</v>
      </c>
      <c r="AR541" s="143">
        <v>116.5</v>
      </c>
      <c r="AS541" s="143">
        <v>116</v>
      </c>
      <c r="AT541" s="143">
        <v>117</v>
      </c>
      <c r="AU541" s="143">
        <v>116.8</v>
      </c>
      <c r="AV541" s="143">
        <v>116.7</v>
      </c>
      <c r="AW541" s="143">
        <v>115.8</v>
      </c>
      <c r="AX541" s="143">
        <v>114.6</v>
      </c>
      <c r="AY541" s="143">
        <v>115.4</v>
      </c>
      <c r="AZ541" s="143">
        <v>115.5</v>
      </c>
      <c r="BA541" s="143">
        <v>114.8</v>
      </c>
      <c r="BB541" s="143">
        <v>115.6</v>
      </c>
      <c r="BC541" s="143">
        <v>114.3</v>
      </c>
      <c r="BD541" s="143">
        <v>113.7</v>
      </c>
      <c r="BE541" s="143">
        <v>114.1</v>
      </c>
      <c r="BF541" s="143">
        <v>115</v>
      </c>
      <c r="BG541" s="143">
        <v>116.8</v>
      </c>
      <c r="BH541" s="143">
        <v>115.9</v>
      </c>
      <c r="BI541" s="143">
        <v>115.2</v>
      </c>
      <c r="BJ541" s="143">
        <v>116.8</v>
      </c>
      <c r="BK541" s="144">
        <v>116</v>
      </c>
      <c r="BL541" s="143">
        <v>116.5</v>
      </c>
      <c r="BM541" s="143">
        <v>117.2</v>
      </c>
      <c r="BN541" s="143">
        <v>118.7</v>
      </c>
      <c r="BO541" s="143">
        <v>118.7</v>
      </c>
      <c r="BP541" s="143">
        <v>118.4</v>
      </c>
      <c r="BQ541" s="143">
        <v>119.4</v>
      </c>
      <c r="BR541" s="145">
        <v>120</v>
      </c>
      <c r="BS541" s="145">
        <v>118.6</v>
      </c>
      <c r="BT541" s="145">
        <v>119.1</v>
      </c>
      <c r="BU541" s="145">
        <v>120.3</v>
      </c>
      <c r="BV541" s="145">
        <v>119.2</v>
      </c>
      <c r="BW541" s="145">
        <v>120.1</v>
      </c>
      <c r="BX541" s="145">
        <v>118.4</v>
      </c>
      <c r="BY541" s="145">
        <v>121.8</v>
      </c>
      <c r="BZ541" s="143">
        <v>121.5</v>
      </c>
      <c r="CA541" s="143">
        <v>121.9</v>
      </c>
      <c r="CB541" s="143">
        <v>122.7</v>
      </c>
      <c r="CC541" s="143">
        <v>122.6</v>
      </c>
      <c r="CD541" s="143">
        <v>120.5</v>
      </c>
      <c r="CE541" s="143">
        <v>121.3</v>
      </c>
      <c r="CF541" s="143">
        <v>120.6</v>
      </c>
      <c r="CG541" s="143">
        <v>122.5</v>
      </c>
      <c r="CH541" s="143">
        <v>122.8</v>
      </c>
      <c r="CI541" s="143">
        <v>121.9</v>
      </c>
      <c r="CJ541" s="146">
        <v>121.8</v>
      </c>
      <c r="CK541" s="146">
        <v>120.8</v>
      </c>
      <c r="CL541" s="146">
        <v>120.6</v>
      </c>
      <c r="CM541" s="147">
        <v>120.7</v>
      </c>
      <c r="CN541" s="147">
        <v>120.9</v>
      </c>
      <c r="CO541" s="147">
        <v>121.1</v>
      </c>
      <c r="CP541" s="148">
        <v>121.3</v>
      </c>
      <c r="CQ541" s="149">
        <v>122.1</v>
      </c>
      <c r="CR541" s="149">
        <v>122.2</v>
      </c>
      <c r="CS541" s="149">
        <v>122.5</v>
      </c>
      <c r="CT541" s="149">
        <v>122.9</v>
      </c>
      <c r="CU541" s="150">
        <v>122.2</v>
      </c>
      <c r="CV541" s="150">
        <v>123</v>
      </c>
      <c r="CW541" s="150">
        <v>124.4</v>
      </c>
      <c r="CX541" s="150">
        <v>127.1</v>
      </c>
      <c r="CY541" s="150">
        <v>124.7</v>
      </c>
      <c r="CZ541" s="150">
        <v>126.1</v>
      </c>
      <c r="DA541" s="150">
        <v>124.1</v>
      </c>
      <c r="DB541" s="151">
        <v>124.7</v>
      </c>
      <c r="DC541" s="151">
        <v>125.6</v>
      </c>
      <c r="DD541" s="151">
        <v>127.2</v>
      </c>
      <c r="DE541" s="151">
        <v>126</v>
      </c>
      <c r="DF541" s="151">
        <v>126.7</v>
      </c>
      <c r="DG541" s="151">
        <v>126.4</v>
      </c>
      <c r="DH541" s="151">
        <v>128.19999999999999</v>
      </c>
      <c r="DI541" s="151">
        <v>128.9</v>
      </c>
      <c r="DJ541" s="151">
        <v>129</v>
      </c>
      <c r="DK541" s="151">
        <v>128.30000000000001</v>
      </c>
      <c r="DL541" s="151">
        <v>127.6</v>
      </c>
      <c r="DM541" s="152">
        <v>128.6</v>
      </c>
      <c r="DN541" s="152">
        <v>128.4</v>
      </c>
      <c r="DO541" s="152">
        <v>129.19999999999999</v>
      </c>
      <c r="DP541" s="152">
        <v>129.80000000000001</v>
      </c>
      <c r="DQ541" s="152">
        <v>129.80000000000001</v>
      </c>
      <c r="DR541" s="152">
        <v>130.6</v>
      </c>
      <c r="DS541" s="152">
        <v>131.69999999999999</v>
      </c>
      <c r="DT541" s="152">
        <v>132.69999999999999</v>
      </c>
      <c r="DU541" s="152">
        <v>134.1</v>
      </c>
      <c r="DV541" s="152">
        <v>133.80000000000001</v>
      </c>
      <c r="DW541" s="152">
        <v>134.30000000000001</v>
      </c>
      <c r="DX541" s="152">
        <v>134.9</v>
      </c>
      <c r="DY541" s="152">
        <v>133.69999999999999</v>
      </c>
      <c r="DZ541" s="152">
        <v>134.30000000000001</v>
      </c>
      <c r="EA541" s="152">
        <v>134.9</v>
      </c>
      <c r="EB541" s="152">
        <v>135.1</v>
      </c>
      <c r="EC541" s="152">
        <v>134.30000000000001</v>
      </c>
      <c r="ED541" s="152">
        <v>135.6</v>
      </c>
      <c r="EE541" s="152">
        <v>135.5</v>
      </c>
      <c r="EF541" s="152">
        <v>137.69999999999999</v>
      </c>
      <c r="EG541" s="152">
        <v>137.5</v>
      </c>
      <c r="EH541" s="152">
        <v>137.30000000000001</v>
      </c>
      <c r="EI541" s="152">
        <v>138.4</v>
      </c>
      <c r="EJ541" s="152">
        <v>138.4</v>
      </c>
      <c r="EK541" s="152">
        <v>138.19999999999999</v>
      </c>
      <c r="EL541" s="152">
        <v>137.6</v>
      </c>
      <c r="EM541" s="152">
        <v>137.9</v>
      </c>
      <c r="EN541" s="152">
        <v>138</v>
      </c>
      <c r="EO541" s="152">
        <v>137.69999999999999</v>
      </c>
      <c r="EP541" s="152">
        <v>137</v>
      </c>
      <c r="EQ541" s="152">
        <v>137.19999999999999</v>
      </c>
      <c r="ER541" s="152">
        <v>138.9</v>
      </c>
      <c r="ES541" s="152">
        <v>139.30000000000001</v>
      </c>
      <c r="ET541" s="152">
        <v>139.69999999999999</v>
      </c>
      <c r="EU541" s="152">
        <v>138.30000000000001</v>
      </c>
      <c r="EV541" s="152">
        <v>138.19999999999999</v>
      </c>
      <c r="EW541" s="152">
        <v>138</v>
      </c>
    </row>
    <row r="542" spans="1:153">
      <c r="A542" s="141" t="s">
        <v>8118</v>
      </c>
      <c r="B542" s="141" t="s">
        <v>8119</v>
      </c>
      <c r="C542" s="142">
        <v>0.12181</v>
      </c>
      <c r="D542" s="143">
        <v>110.4</v>
      </c>
      <c r="E542" s="143">
        <v>115.3</v>
      </c>
      <c r="F542" s="143">
        <v>116.2</v>
      </c>
      <c r="G542" s="143">
        <v>117.2</v>
      </c>
      <c r="H542" s="143">
        <v>115.6</v>
      </c>
      <c r="I542" s="143">
        <v>114.8</v>
      </c>
      <c r="J542" s="143">
        <v>115.3</v>
      </c>
      <c r="K542" s="143">
        <v>114.4</v>
      </c>
      <c r="L542" s="143">
        <v>114</v>
      </c>
      <c r="M542" s="143">
        <v>117.6</v>
      </c>
      <c r="N542" s="143">
        <v>116.6</v>
      </c>
      <c r="O542" s="143">
        <v>116.3</v>
      </c>
      <c r="P542" s="143">
        <v>117.2</v>
      </c>
      <c r="Q542" s="143">
        <v>116.8</v>
      </c>
      <c r="R542" s="143">
        <v>116.3</v>
      </c>
      <c r="S542" s="143">
        <v>116.1</v>
      </c>
      <c r="T542" s="143">
        <v>115</v>
      </c>
      <c r="U542" s="143">
        <v>115.3</v>
      </c>
      <c r="V542" s="143">
        <v>116.2</v>
      </c>
      <c r="W542" s="143">
        <v>116.5</v>
      </c>
      <c r="X542" s="143">
        <v>116.1</v>
      </c>
      <c r="Y542" s="143">
        <v>114.9</v>
      </c>
      <c r="Z542" s="143">
        <v>116</v>
      </c>
      <c r="AA542" s="143">
        <v>115</v>
      </c>
      <c r="AB542" s="143">
        <v>115.9</v>
      </c>
      <c r="AC542" s="143">
        <v>117.6</v>
      </c>
      <c r="AD542" s="143">
        <v>121.3</v>
      </c>
      <c r="AE542" s="143">
        <v>122.2</v>
      </c>
      <c r="AF542" s="143">
        <v>121.1</v>
      </c>
      <c r="AG542" s="143">
        <v>120.1</v>
      </c>
      <c r="AH542" s="143">
        <v>118.3</v>
      </c>
      <c r="AI542" s="143">
        <v>117.6</v>
      </c>
      <c r="AJ542" s="143">
        <v>115.9</v>
      </c>
      <c r="AK542" s="143">
        <v>115.1</v>
      </c>
      <c r="AL542" s="143">
        <v>115.2</v>
      </c>
      <c r="AM542" s="143">
        <v>114.1</v>
      </c>
      <c r="AN542" s="143">
        <v>115.8</v>
      </c>
      <c r="AO542" s="143">
        <v>117</v>
      </c>
      <c r="AP542" s="143">
        <v>116</v>
      </c>
      <c r="AQ542" s="143">
        <v>115.6</v>
      </c>
      <c r="AR542" s="143">
        <v>114.7</v>
      </c>
      <c r="AS542" s="143">
        <v>113.6</v>
      </c>
      <c r="AT542" s="143">
        <v>113.6</v>
      </c>
      <c r="AU542" s="143">
        <v>112.9</v>
      </c>
      <c r="AV542" s="143">
        <v>111.6</v>
      </c>
      <c r="AW542" s="143">
        <v>112.5</v>
      </c>
      <c r="AX542" s="143">
        <v>111.9</v>
      </c>
      <c r="AY542" s="143">
        <v>112.9</v>
      </c>
      <c r="AZ542" s="143">
        <v>112.7</v>
      </c>
      <c r="BA542" s="143">
        <v>112.9</v>
      </c>
      <c r="BB542" s="143">
        <v>112.3</v>
      </c>
      <c r="BC542" s="143">
        <v>111.4</v>
      </c>
      <c r="BD542" s="143">
        <v>109.7</v>
      </c>
      <c r="BE542" s="143">
        <v>109.1</v>
      </c>
      <c r="BF542" s="143">
        <v>110</v>
      </c>
      <c r="BG542" s="143">
        <v>110.6</v>
      </c>
      <c r="BH542" s="143">
        <v>109.7</v>
      </c>
      <c r="BI542" s="143">
        <v>109.7</v>
      </c>
      <c r="BJ542" s="143">
        <v>110.3</v>
      </c>
      <c r="BK542" s="144">
        <v>110.7</v>
      </c>
      <c r="BL542" s="143">
        <v>111.5</v>
      </c>
      <c r="BM542" s="143">
        <v>112.2</v>
      </c>
      <c r="BN542" s="143">
        <v>112.1</v>
      </c>
      <c r="BO542" s="143">
        <v>115</v>
      </c>
      <c r="BP542" s="143">
        <v>113.5</v>
      </c>
      <c r="BQ542" s="143">
        <v>114.3</v>
      </c>
      <c r="BR542" s="145">
        <v>115</v>
      </c>
      <c r="BS542" s="145">
        <v>112.6</v>
      </c>
      <c r="BT542" s="145">
        <v>113</v>
      </c>
      <c r="BU542" s="145">
        <v>113.7</v>
      </c>
      <c r="BV542" s="145">
        <v>113.4</v>
      </c>
      <c r="BW542" s="145">
        <v>113.1</v>
      </c>
      <c r="BX542" s="145">
        <v>113.4</v>
      </c>
      <c r="BY542" s="145">
        <v>116.5</v>
      </c>
      <c r="BZ542" s="143">
        <v>117.5</v>
      </c>
      <c r="CA542" s="143">
        <v>116</v>
      </c>
      <c r="CB542" s="143">
        <v>116.2</v>
      </c>
      <c r="CC542" s="143">
        <v>116</v>
      </c>
      <c r="CD542" s="143">
        <v>114.7</v>
      </c>
      <c r="CE542" s="143">
        <v>113.6</v>
      </c>
      <c r="CF542" s="143">
        <v>113.8</v>
      </c>
      <c r="CG542" s="143">
        <v>114.4</v>
      </c>
      <c r="CH542" s="143">
        <v>114.2</v>
      </c>
      <c r="CI542" s="143">
        <v>113</v>
      </c>
      <c r="CJ542" s="146">
        <v>115.6</v>
      </c>
      <c r="CK542" s="146">
        <v>114.4</v>
      </c>
      <c r="CL542" s="146">
        <v>116.7</v>
      </c>
      <c r="CM542" s="147">
        <v>115.5</v>
      </c>
      <c r="CN542" s="147">
        <v>113.8</v>
      </c>
      <c r="CO542" s="147">
        <v>113.5</v>
      </c>
      <c r="CP542" s="148">
        <v>113.5</v>
      </c>
      <c r="CQ542" s="149">
        <v>114.3</v>
      </c>
      <c r="CR542" s="149">
        <v>114.7</v>
      </c>
      <c r="CS542" s="149">
        <v>113.2</v>
      </c>
      <c r="CT542" s="149">
        <v>114.9</v>
      </c>
      <c r="CU542" s="150">
        <v>114</v>
      </c>
      <c r="CV542" s="150">
        <v>115.3</v>
      </c>
      <c r="CW542" s="150">
        <v>121.2</v>
      </c>
      <c r="CX542" s="150">
        <v>123.7</v>
      </c>
      <c r="CY542" s="150">
        <v>123.9</v>
      </c>
      <c r="CZ542" s="150">
        <v>122.7</v>
      </c>
      <c r="DA542" s="150">
        <v>122.3</v>
      </c>
      <c r="DB542" s="151">
        <v>123</v>
      </c>
      <c r="DC542" s="151">
        <v>122.5</v>
      </c>
      <c r="DD542" s="151">
        <v>122</v>
      </c>
      <c r="DE542" s="151">
        <v>122.2</v>
      </c>
      <c r="DF542" s="151">
        <v>123.1</v>
      </c>
      <c r="DG542" s="151">
        <v>122.2</v>
      </c>
      <c r="DH542" s="151">
        <v>126.8</v>
      </c>
      <c r="DI542" s="151">
        <v>127.3</v>
      </c>
      <c r="DJ542" s="151">
        <v>128.19999999999999</v>
      </c>
      <c r="DK542" s="151">
        <v>126.5</v>
      </c>
      <c r="DL542" s="151">
        <v>125.3</v>
      </c>
      <c r="DM542" s="152">
        <v>125.2</v>
      </c>
      <c r="DN542" s="152">
        <v>124.5</v>
      </c>
      <c r="DO542" s="152">
        <v>124.5</v>
      </c>
      <c r="DP542" s="152">
        <v>124.2</v>
      </c>
      <c r="DQ542" s="152">
        <v>124.5</v>
      </c>
      <c r="DR542" s="152">
        <v>124.3</v>
      </c>
      <c r="DS542" s="152">
        <v>127.6</v>
      </c>
      <c r="DT542" s="152">
        <v>129.30000000000001</v>
      </c>
      <c r="DU542" s="152">
        <v>129.6</v>
      </c>
      <c r="DV542" s="152">
        <v>129.69999999999999</v>
      </c>
      <c r="DW542" s="152">
        <v>129.30000000000001</v>
      </c>
      <c r="DX542" s="152">
        <v>128.19999999999999</v>
      </c>
      <c r="DY542" s="152">
        <v>127.3</v>
      </c>
      <c r="DZ542" s="152">
        <v>128.30000000000001</v>
      </c>
      <c r="EA542" s="152">
        <v>128.1</v>
      </c>
      <c r="EB542" s="152">
        <v>129.4</v>
      </c>
      <c r="EC542" s="152">
        <v>129.6</v>
      </c>
      <c r="ED542" s="152">
        <v>130.30000000000001</v>
      </c>
      <c r="EE542" s="152">
        <v>131</v>
      </c>
      <c r="EF542" s="152">
        <v>133.69999999999999</v>
      </c>
      <c r="EG542" s="152">
        <v>134.9</v>
      </c>
      <c r="EH542" s="152">
        <v>134.5</v>
      </c>
      <c r="EI542" s="152">
        <v>134.5</v>
      </c>
      <c r="EJ542" s="152">
        <v>134.9</v>
      </c>
      <c r="EK542" s="152">
        <v>133.6</v>
      </c>
      <c r="EL542" s="152">
        <v>134.19999999999999</v>
      </c>
      <c r="EM542" s="152">
        <v>134</v>
      </c>
      <c r="EN542" s="152">
        <v>134.1</v>
      </c>
      <c r="EO542" s="152">
        <v>133.5</v>
      </c>
      <c r="EP542" s="152">
        <v>133.4</v>
      </c>
      <c r="EQ542" s="152">
        <v>133.4</v>
      </c>
      <c r="ER542" s="152">
        <v>134.4</v>
      </c>
      <c r="ES542" s="152">
        <v>134.69999999999999</v>
      </c>
      <c r="ET542" s="152">
        <v>135</v>
      </c>
      <c r="EU542" s="152">
        <v>135</v>
      </c>
      <c r="EV542" s="152">
        <v>134</v>
      </c>
      <c r="EW542" s="152">
        <v>133.6</v>
      </c>
    </row>
    <row r="543" spans="1:153">
      <c r="A543" s="141" t="s">
        <v>8120</v>
      </c>
      <c r="B543" s="141" t="s">
        <v>8121</v>
      </c>
      <c r="C543" s="142">
        <v>9.6030000000000004E-2</v>
      </c>
      <c r="D543" s="143">
        <v>104.7</v>
      </c>
      <c r="E543" s="143">
        <v>103.3</v>
      </c>
      <c r="F543" s="143">
        <v>102.6</v>
      </c>
      <c r="G543" s="143">
        <v>102.1</v>
      </c>
      <c r="H543" s="143">
        <v>101.1</v>
      </c>
      <c r="I543" s="143">
        <v>104.1</v>
      </c>
      <c r="J543" s="143">
        <v>104.7</v>
      </c>
      <c r="K543" s="143">
        <v>106.5</v>
      </c>
      <c r="L543" s="143">
        <v>105.8</v>
      </c>
      <c r="M543" s="143">
        <v>105.9</v>
      </c>
      <c r="N543" s="143">
        <v>109.4</v>
      </c>
      <c r="O543" s="143">
        <v>106.4</v>
      </c>
      <c r="P543" s="143">
        <v>108.3</v>
      </c>
      <c r="Q543" s="143">
        <v>105.5</v>
      </c>
      <c r="R543" s="143">
        <v>106.8</v>
      </c>
      <c r="S543" s="143">
        <v>107.9</v>
      </c>
      <c r="T543" s="143">
        <v>105.7</v>
      </c>
      <c r="U543" s="143">
        <v>108.3</v>
      </c>
      <c r="V543" s="143">
        <v>111.6</v>
      </c>
      <c r="W543" s="143">
        <v>115.3</v>
      </c>
      <c r="X543" s="143">
        <v>116.2</v>
      </c>
      <c r="Y543" s="143">
        <v>115.7</v>
      </c>
      <c r="Z543" s="143">
        <v>114.6</v>
      </c>
      <c r="AA543" s="143">
        <v>117.6</v>
      </c>
      <c r="AB543" s="143">
        <v>115.2</v>
      </c>
      <c r="AC543" s="143">
        <v>115.4</v>
      </c>
      <c r="AD543" s="143">
        <v>117.3</v>
      </c>
      <c r="AE543" s="143">
        <v>115.7</v>
      </c>
      <c r="AF543" s="143">
        <v>117.8</v>
      </c>
      <c r="AG543" s="143">
        <v>121</v>
      </c>
      <c r="AH543" s="143">
        <v>121.2</v>
      </c>
      <c r="AI543" s="143">
        <v>120.5</v>
      </c>
      <c r="AJ543" s="143">
        <v>117.3</v>
      </c>
      <c r="AK543" s="143">
        <v>118.3</v>
      </c>
      <c r="AL543" s="143">
        <v>116.2</v>
      </c>
      <c r="AM543" s="143">
        <v>113.6</v>
      </c>
      <c r="AN543" s="143">
        <v>119.8</v>
      </c>
      <c r="AO543" s="143">
        <v>117</v>
      </c>
      <c r="AP543" s="143">
        <v>120.3</v>
      </c>
      <c r="AQ543" s="143">
        <v>120.5</v>
      </c>
      <c r="AR543" s="143">
        <v>122.7</v>
      </c>
      <c r="AS543" s="143">
        <v>122.4</v>
      </c>
      <c r="AT543" s="143">
        <v>124.9</v>
      </c>
      <c r="AU543" s="143">
        <v>125.6</v>
      </c>
      <c r="AV543" s="143">
        <v>128.69999999999999</v>
      </c>
      <c r="AW543" s="143">
        <v>125.4</v>
      </c>
      <c r="AX543" s="143">
        <v>122.8</v>
      </c>
      <c r="AY543" s="143">
        <v>123.5</v>
      </c>
      <c r="AZ543" s="143">
        <v>124.5</v>
      </c>
      <c r="BA543" s="143">
        <v>122.2</v>
      </c>
      <c r="BB543" s="143">
        <v>124.9</v>
      </c>
      <c r="BC543" s="143">
        <v>122.4</v>
      </c>
      <c r="BD543" s="143">
        <v>122.4</v>
      </c>
      <c r="BE543" s="143">
        <v>123.6</v>
      </c>
      <c r="BF543" s="143">
        <v>125.5</v>
      </c>
      <c r="BG543" s="143">
        <v>128.4</v>
      </c>
      <c r="BH543" s="143">
        <v>128</v>
      </c>
      <c r="BI543" s="143">
        <v>126</v>
      </c>
      <c r="BJ543" s="143">
        <v>128.80000000000001</v>
      </c>
      <c r="BK543" s="144">
        <v>126</v>
      </c>
      <c r="BL543" s="143">
        <v>125.9</v>
      </c>
      <c r="BM543" s="143">
        <v>126.5</v>
      </c>
      <c r="BN543" s="143">
        <v>131.19999999999999</v>
      </c>
      <c r="BO543" s="143">
        <v>126</v>
      </c>
      <c r="BP543" s="143">
        <v>126.5</v>
      </c>
      <c r="BQ543" s="143">
        <v>129</v>
      </c>
      <c r="BR543" s="145">
        <v>129.4</v>
      </c>
      <c r="BS543" s="145">
        <v>128.69999999999999</v>
      </c>
      <c r="BT543" s="145">
        <v>129.30000000000001</v>
      </c>
      <c r="BU543" s="145">
        <v>131.9</v>
      </c>
      <c r="BV543" s="145">
        <v>128.4</v>
      </c>
      <c r="BW543" s="145">
        <v>131</v>
      </c>
      <c r="BX543" s="145">
        <v>125</v>
      </c>
      <c r="BY543" s="145">
        <v>130.5</v>
      </c>
      <c r="BZ543" s="143">
        <v>128.30000000000001</v>
      </c>
      <c r="CA543" s="143">
        <v>130.4</v>
      </c>
      <c r="CB543" s="143">
        <v>131.80000000000001</v>
      </c>
      <c r="CC543" s="143">
        <v>130.4</v>
      </c>
      <c r="CD543" s="143">
        <v>126</v>
      </c>
      <c r="CE543" s="143">
        <v>128.1</v>
      </c>
      <c r="CF543" s="143">
        <v>126.3</v>
      </c>
      <c r="CG543" s="143">
        <v>130.69999999999999</v>
      </c>
      <c r="CH543" s="143">
        <v>131</v>
      </c>
      <c r="CI543" s="143">
        <v>129.9</v>
      </c>
      <c r="CJ543" s="146">
        <v>126.8</v>
      </c>
      <c r="CK543" s="146">
        <v>125.1</v>
      </c>
      <c r="CL543" s="146">
        <v>123.4</v>
      </c>
      <c r="CM543" s="147">
        <v>123.8</v>
      </c>
      <c r="CN543" s="147">
        <v>126</v>
      </c>
      <c r="CO543" s="147">
        <v>127.2</v>
      </c>
      <c r="CP543" s="148">
        <v>126.8</v>
      </c>
      <c r="CQ543" s="149">
        <v>127.5</v>
      </c>
      <c r="CR543" s="149">
        <v>126.2</v>
      </c>
      <c r="CS543" s="149">
        <v>129.30000000000001</v>
      </c>
      <c r="CT543" s="149">
        <v>128.30000000000001</v>
      </c>
      <c r="CU543" s="150">
        <v>127.5</v>
      </c>
      <c r="CV543" s="150">
        <v>127.5</v>
      </c>
      <c r="CW543" s="150">
        <v>124.5</v>
      </c>
      <c r="CX543" s="150">
        <v>129.6</v>
      </c>
      <c r="CY543" s="150">
        <v>122.1</v>
      </c>
      <c r="CZ543" s="150">
        <v>127.7</v>
      </c>
      <c r="DA543" s="150">
        <v>121.7</v>
      </c>
      <c r="DB543" s="151">
        <v>122.7</v>
      </c>
      <c r="DC543" s="151">
        <v>125.9</v>
      </c>
      <c r="DD543" s="151">
        <v>129.30000000000001</v>
      </c>
      <c r="DE543" s="151">
        <v>126.9</v>
      </c>
      <c r="DF543" s="151">
        <v>127.2</v>
      </c>
      <c r="DG543" s="151">
        <v>127.5</v>
      </c>
      <c r="DH543" s="151">
        <v>126.3</v>
      </c>
      <c r="DI543" s="151">
        <v>127</v>
      </c>
      <c r="DJ543" s="151">
        <v>126.4</v>
      </c>
      <c r="DK543" s="151">
        <v>125.3</v>
      </c>
      <c r="DL543" s="151">
        <v>125</v>
      </c>
      <c r="DM543" s="152">
        <v>129.9</v>
      </c>
      <c r="DN543" s="152">
        <v>130.1</v>
      </c>
      <c r="DO543" s="152">
        <v>132.19999999999999</v>
      </c>
      <c r="DP543" s="152">
        <v>131.69999999999999</v>
      </c>
      <c r="DQ543" s="152">
        <v>130.80000000000001</v>
      </c>
      <c r="DR543" s="152">
        <v>130.9</v>
      </c>
      <c r="DS543" s="152">
        <v>131.30000000000001</v>
      </c>
      <c r="DT543" s="152">
        <v>130.4</v>
      </c>
      <c r="DU543" s="152">
        <v>132.80000000000001</v>
      </c>
      <c r="DV543" s="152">
        <v>131.19999999999999</v>
      </c>
      <c r="DW543" s="152">
        <v>132.1</v>
      </c>
      <c r="DX543" s="152">
        <v>135</v>
      </c>
      <c r="DY543" s="152">
        <v>132.6</v>
      </c>
      <c r="DZ543" s="152">
        <v>130.80000000000001</v>
      </c>
      <c r="EA543" s="152">
        <v>132.1</v>
      </c>
      <c r="EB543" s="152">
        <v>131.6</v>
      </c>
      <c r="EC543" s="152">
        <v>130.69999999999999</v>
      </c>
      <c r="ED543" s="152">
        <v>132.9</v>
      </c>
      <c r="EE543" s="152">
        <v>132.1</v>
      </c>
      <c r="EF543" s="152">
        <v>134.19999999999999</v>
      </c>
      <c r="EG543" s="152">
        <v>132.4</v>
      </c>
      <c r="EH543" s="152">
        <v>132</v>
      </c>
      <c r="EI543" s="152">
        <v>135.4</v>
      </c>
      <c r="EJ543" s="152">
        <v>134.4</v>
      </c>
      <c r="EK543" s="152">
        <v>133.9</v>
      </c>
      <c r="EL543" s="152">
        <v>133</v>
      </c>
      <c r="EM543" s="152">
        <v>133.6</v>
      </c>
      <c r="EN543" s="152">
        <v>133.4</v>
      </c>
      <c r="EO543" s="152">
        <v>132</v>
      </c>
      <c r="EP543" s="152">
        <v>130.80000000000001</v>
      </c>
      <c r="EQ543" s="152">
        <v>131.1</v>
      </c>
      <c r="ER543" s="152">
        <v>130.9</v>
      </c>
      <c r="ES543" s="152">
        <v>131.80000000000001</v>
      </c>
      <c r="ET543" s="152">
        <v>133</v>
      </c>
      <c r="EU543" s="152">
        <v>130.5</v>
      </c>
      <c r="EV543" s="152">
        <v>130.30000000000001</v>
      </c>
      <c r="EW543" s="152">
        <v>132.1</v>
      </c>
    </row>
    <row r="544" spans="1:153">
      <c r="A544" s="141" t="s">
        <v>8122</v>
      </c>
      <c r="B544" s="141" t="s">
        <v>8123</v>
      </c>
      <c r="C544" s="142">
        <v>4.8999999999999998E-3</v>
      </c>
      <c r="D544" s="143">
        <v>103.3</v>
      </c>
      <c r="E544" s="143">
        <v>105.7</v>
      </c>
      <c r="F544" s="143">
        <v>106.9</v>
      </c>
      <c r="G544" s="143">
        <v>108</v>
      </c>
      <c r="H544" s="143">
        <v>108.9</v>
      </c>
      <c r="I544" s="143">
        <v>107.1</v>
      </c>
      <c r="J544" s="143">
        <v>107.4</v>
      </c>
      <c r="K544" s="143">
        <v>107.9</v>
      </c>
      <c r="L544" s="143">
        <v>106.8</v>
      </c>
      <c r="M544" s="143">
        <v>111</v>
      </c>
      <c r="N544" s="143">
        <v>110.9</v>
      </c>
      <c r="O544" s="143">
        <v>110.8</v>
      </c>
      <c r="P544" s="143">
        <v>112.4</v>
      </c>
      <c r="Q544" s="143">
        <v>112.5</v>
      </c>
      <c r="R544" s="143">
        <v>111.9</v>
      </c>
      <c r="S544" s="143">
        <v>111.9</v>
      </c>
      <c r="T544" s="143">
        <v>109.2</v>
      </c>
      <c r="U544" s="143">
        <v>108.6</v>
      </c>
      <c r="V544" s="143">
        <v>109.7</v>
      </c>
      <c r="W544" s="143">
        <v>109.7</v>
      </c>
      <c r="X544" s="143">
        <v>111.4</v>
      </c>
      <c r="Y544" s="143">
        <v>112.6</v>
      </c>
      <c r="Z544" s="143">
        <v>112.6</v>
      </c>
      <c r="AA544" s="143">
        <v>113</v>
      </c>
      <c r="AB544" s="143">
        <v>114.5</v>
      </c>
      <c r="AC544" s="143">
        <v>114.6</v>
      </c>
      <c r="AD544" s="143">
        <v>114.7</v>
      </c>
      <c r="AE544" s="143">
        <v>116.4</v>
      </c>
      <c r="AF544" s="143">
        <v>117.7</v>
      </c>
      <c r="AG544" s="143">
        <v>118</v>
      </c>
      <c r="AH544" s="143">
        <v>118.4</v>
      </c>
      <c r="AI544" s="143">
        <v>119</v>
      </c>
      <c r="AJ544" s="143">
        <v>118.8</v>
      </c>
      <c r="AK544" s="143">
        <v>118.4</v>
      </c>
      <c r="AL544" s="143">
        <v>117.4</v>
      </c>
      <c r="AM544" s="143">
        <v>117.1</v>
      </c>
      <c r="AN544" s="143">
        <v>115.6</v>
      </c>
      <c r="AO544" s="143">
        <v>117.2</v>
      </c>
      <c r="AP544" s="143">
        <v>118.5</v>
      </c>
      <c r="AQ544" s="143">
        <v>119.4</v>
      </c>
      <c r="AR544" s="143">
        <v>119.2</v>
      </c>
      <c r="AS544" s="143">
        <v>119.5</v>
      </c>
      <c r="AT544" s="143">
        <v>118.6</v>
      </c>
      <c r="AU544" s="143">
        <v>117.5</v>
      </c>
      <c r="AV544" s="143">
        <v>117.2</v>
      </c>
      <c r="AW544" s="143">
        <v>113.9</v>
      </c>
      <c r="AX544" s="143">
        <v>111.8</v>
      </c>
      <c r="AY544" s="143">
        <v>111.9</v>
      </c>
      <c r="AZ544" s="143">
        <v>112.7</v>
      </c>
      <c r="BA544" s="143">
        <v>112.8</v>
      </c>
      <c r="BB544" s="143">
        <v>113.5</v>
      </c>
      <c r="BC544" s="143">
        <v>114.1</v>
      </c>
      <c r="BD544" s="143">
        <v>114</v>
      </c>
      <c r="BE544" s="143">
        <v>114.8</v>
      </c>
      <c r="BF544" s="143">
        <v>114.3</v>
      </c>
      <c r="BG544" s="143">
        <v>114.7</v>
      </c>
      <c r="BH544" s="143">
        <v>116.3</v>
      </c>
      <c r="BI544" s="143">
        <v>121.8</v>
      </c>
      <c r="BJ544" s="143">
        <v>122.6</v>
      </c>
      <c r="BK544" s="144">
        <v>123.2</v>
      </c>
      <c r="BL544" s="143">
        <v>123.7</v>
      </c>
      <c r="BM544" s="143">
        <v>123.9</v>
      </c>
      <c r="BN544" s="143">
        <v>124</v>
      </c>
      <c r="BO544" s="143">
        <v>125.4</v>
      </c>
      <c r="BP544" s="143">
        <v>123.1</v>
      </c>
      <c r="BQ544" s="143">
        <v>124.4</v>
      </c>
      <c r="BR544" s="145">
        <v>124.4</v>
      </c>
      <c r="BS544" s="145">
        <v>124.4</v>
      </c>
      <c r="BT544" s="145">
        <v>127</v>
      </c>
      <c r="BU544" s="145">
        <v>128.19999999999999</v>
      </c>
      <c r="BV544" s="145">
        <v>127.8</v>
      </c>
      <c r="BW544" s="145">
        <v>128.9</v>
      </c>
      <c r="BX544" s="145">
        <v>129.19999999999999</v>
      </c>
      <c r="BY544" s="145">
        <v>130.30000000000001</v>
      </c>
      <c r="BZ544" s="143">
        <v>130.9</v>
      </c>
      <c r="CA544" s="143">
        <v>132.5</v>
      </c>
      <c r="CB544" s="143">
        <v>135.9</v>
      </c>
      <c r="CC544" s="143">
        <v>137.19999999999999</v>
      </c>
      <c r="CD544" s="143">
        <v>137.80000000000001</v>
      </c>
      <c r="CE544" s="143">
        <v>137.69999999999999</v>
      </c>
      <c r="CF544" s="143">
        <v>138.30000000000001</v>
      </c>
      <c r="CG544" s="143">
        <v>140.9</v>
      </c>
      <c r="CH544" s="143">
        <v>141.19999999999999</v>
      </c>
      <c r="CI544" s="143">
        <v>139.80000000000001</v>
      </c>
      <c r="CJ544" s="146">
        <v>141.4</v>
      </c>
      <c r="CK544" s="146">
        <v>141.80000000000001</v>
      </c>
      <c r="CL544" s="146">
        <v>141.69999999999999</v>
      </c>
      <c r="CM544" s="147">
        <v>141.30000000000001</v>
      </c>
      <c r="CN544" s="147">
        <v>141.30000000000001</v>
      </c>
      <c r="CO544" s="147">
        <v>141.4</v>
      </c>
      <c r="CP544" s="148">
        <v>142.69999999999999</v>
      </c>
      <c r="CQ544" s="149">
        <v>143.9</v>
      </c>
      <c r="CR544" s="149">
        <v>147.1</v>
      </c>
      <c r="CS544" s="149">
        <v>150.1</v>
      </c>
      <c r="CT544" s="149">
        <v>149.9</v>
      </c>
      <c r="CU544" s="150">
        <v>149.30000000000001</v>
      </c>
      <c r="CV544" s="150">
        <v>151</v>
      </c>
      <c r="CW544" s="150">
        <v>151</v>
      </c>
      <c r="CX544" s="150">
        <v>151.19999999999999</v>
      </c>
      <c r="CY544" s="150">
        <v>150.69999999999999</v>
      </c>
      <c r="CZ544" s="150">
        <v>150</v>
      </c>
      <c r="DA544" s="150">
        <v>149.69999999999999</v>
      </c>
      <c r="DB544" s="151">
        <v>149.69999999999999</v>
      </c>
      <c r="DC544" s="151">
        <v>149.80000000000001</v>
      </c>
      <c r="DD544" s="151">
        <v>149.5</v>
      </c>
      <c r="DE544" s="151">
        <v>149.69999999999999</v>
      </c>
      <c r="DF544" s="151">
        <v>150</v>
      </c>
      <c r="DG544" s="151">
        <v>150.69999999999999</v>
      </c>
      <c r="DH544" s="151">
        <v>152.19999999999999</v>
      </c>
      <c r="DI544" s="151">
        <v>155</v>
      </c>
      <c r="DJ544" s="151">
        <v>155.69999999999999</v>
      </c>
      <c r="DK544" s="151">
        <v>156.6</v>
      </c>
      <c r="DL544" s="151">
        <v>156.69999999999999</v>
      </c>
      <c r="DM544" s="152">
        <v>154.6</v>
      </c>
      <c r="DN544" s="152">
        <v>154.1</v>
      </c>
      <c r="DO544" s="152">
        <v>157.1</v>
      </c>
      <c r="DP544" s="152">
        <v>157.6</v>
      </c>
      <c r="DQ544" s="152">
        <v>157.5</v>
      </c>
      <c r="DR544" s="152">
        <v>164.4</v>
      </c>
      <c r="DS544" s="152">
        <v>166.4</v>
      </c>
      <c r="DT544" s="152">
        <v>170.1</v>
      </c>
      <c r="DU544" s="152">
        <v>170.1</v>
      </c>
      <c r="DV544" s="152">
        <v>170.1</v>
      </c>
      <c r="DW544" s="152">
        <v>170.6</v>
      </c>
      <c r="DX544" s="152">
        <v>170.6</v>
      </c>
      <c r="DY544" s="152">
        <v>170.6</v>
      </c>
      <c r="DZ544" s="152">
        <v>175</v>
      </c>
      <c r="EA544" s="152">
        <v>177.7</v>
      </c>
      <c r="EB544" s="152">
        <v>178.7</v>
      </c>
      <c r="EC544" s="152">
        <v>178.7</v>
      </c>
      <c r="ED544" s="152">
        <v>179.1</v>
      </c>
      <c r="EE544" s="152">
        <v>180.2</v>
      </c>
      <c r="EF544" s="152">
        <v>181.5</v>
      </c>
      <c r="EG544" s="152">
        <v>181.5</v>
      </c>
      <c r="EH544" s="152">
        <v>181.2</v>
      </c>
      <c r="EI544" s="152">
        <v>181.2</v>
      </c>
      <c r="EJ544" s="152">
        <v>181.2</v>
      </c>
      <c r="EK544" s="152">
        <v>183.4</v>
      </c>
      <c r="EL544" s="152">
        <v>183.4</v>
      </c>
      <c r="EM544" s="152">
        <v>183.4</v>
      </c>
      <c r="EN544" s="152">
        <v>183</v>
      </c>
      <c r="EO544" s="152">
        <v>183.3</v>
      </c>
      <c r="EP544" s="152">
        <v>184.5</v>
      </c>
      <c r="EQ544" s="152">
        <v>184.3</v>
      </c>
      <c r="ER544" s="152">
        <v>185.1</v>
      </c>
      <c r="ES544" s="152">
        <v>186.9</v>
      </c>
      <c r="ET544" s="152">
        <v>187.3</v>
      </c>
      <c r="EU544" s="152">
        <v>187.4</v>
      </c>
      <c r="EV544" s="152">
        <v>187.2</v>
      </c>
      <c r="EW544" s="152">
        <v>188.4</v>
      </c>
    </row>
    <row r="545" spans="1:153">
      <c r="A545" s="141" t="s">
        <v>8124</v>
      </c>
      <c r="B545" s="141" t="s">
        <v>8125</v>
      </c>
      <c r="C545" s="142">
        <v>4.3450000000000003E-2</v>
      </c>
      <c r="D545" s="143">
        <v>103.1</v>
      </c>
      <c r="E545" s="143">
        <v>102.1</v>
      </c>
      <c r="F545" s="143">
        <v>102.2</v>
      </c>
      <c r="G545" s="143">
        <v>102.8</v>
      </c>
      <c r="H545" s="143">
        <v>102.8</v>
      </c>
      <c r="I545" s="143">
        <v>101.1</v>
      </c>
      <c r="J545" s="143">
        <v>100</v>
      </c>
      <c r="K545" s="143">
        <v>100.5</v>
      </c>
      <c r="L545" s="143">
        <v>101.1</v>
      </c>
      <c r="M545" s="143">
        <v>100.6</v>
      </c>
      <c r="N545" s="143">
        <v>100.1</v>
      </c>
      <c r="O545" s="143">
        <v>101</v>
      </c>
      <c r="P545" s="143">
        <v>102.5</v>
      </c>
      <c r="Q545" s="143">
        <v>102.1</v>
      </c>
      <c r="R545" s="143">
        <v>102.4</v>
      </c>
      <c r="S545" s="143">
        <v>103.6</v>
      </c>
      <c r="T545" s="143">
        <v>103.2</v>
      </c>
      <c r="U545" s="143">
        <v>103.2</v>
      </c>
      <c r="V545" s="143">
        <v>104.4</v>
      </c>
      <c r="W545" s="143">
        <v>107.3</v>
      </c>
      <c r="X545" s="143">
        <v>108.4</v>
      </c>
      <c r="Y545" s="143">
        <v>108.2</v>
      </c>
      <c r="Z545" s="143">
        <v>107.5</v>
      </c>
      <c r="AA545" s="143">
        <v>108.6</v>
      </c>
      <c r="AB545" s="143">
        <v>112.9</v>
      </c>
      <c r="AC545" s="143">
        <v>111.4</v>
      </c>
      <c r="AD545" s="143">
        <v>111.2</v>
      </c>
      <c r="AE545" s="143">
        <v>111.2</v>
      </c>
      <c r="AF545" s="143">
        <v>110.5</v>
      </c>
      <c r="AG545" s="143">
        <v>107.9</v>
      </c>
      <c r="AH545" s="143">
        <v>109.7</v>
      </c>
      <c r="AI545" s="143">
        <v>108.5</v>
      </c>
      <c r="AJ545" s="143">
        <v>107</v>
      </c>
      <c r="AK545" s="143">
        <v>110.5</v>
      </c>
      <c r="AL545" s="143">
        <v>107.9</v>
      </c>
      <c r="AM545" s="143">
        <v>108.4</v>
      </c>
      <c r="AN545" s="143">
        <v>106.3</v>
      </c>
      <c r="AO545" s="143">
        <v>105.7</v>
      </c>
      <c r="AP545" s="143">
        <v>106.3</v>
      </c>
      <c r="AQ545" s="143">
        <v>106.5</v>
      </c>
      <c r="AR545" s="143">
        <v>106.3</v>
      </c>
      <c r="AS545" s="143">
        <v>106.1</v>
      </c>
      <c r="AT545" s="143">
        <v>107.3</v>
      </c>
      <c r="AU545" s="143">
        <v>107.6</v>
      </c>
      <c r="AV545" s="143">
        <v>105.4</v>
      </c>
      <c r="AW545" s="143">
        <v>105.3</v>
      </c>
      <c r="AX545" s="143">
        <v>105</v>
      </c>
      <c r="AY545" s="143">
        <v>105.4</v>
      </c>
      <c r="AZ545" s="143">
        <v>104</v>
      </c>
      <c r="BA545" s="143">
        <v>103.6</v>
      </c>
      <c r="BB545" s="143">
        <v>104.2</v>
      </c>
      <c r="BC545" s="143">
        <v>103.4</v>
      </c>
      <c r="BD545" s="143">
        <v>104.4</v>
      </c>
      <c r="BE545" s="143">
        <v>104.9</v>
      </c>
      <c r="BF545" s="143">
        <v>104</v>
      </c>
      <c r="BG545" s="143">
        <v>107.5</v>
      </c>
      <c r="BH545" s="143">
        <v>105</v>
      </c>
      <c r="BI545" s="143">
        <v>105.2</v>
      </c>
      <c r="BJ545" s="143">
        <v>107.2</v>
      </c>
      <c r="BK545" s="144">
        <v>107.2</v>
      </c>
      <c r="BL545" s="143">
        <v>108.3</v>
      </c>
      <c r="BM545" s="143">
        <v>109.2</v>
      </c>
      <c r="BN545" s="143">
        <v>108.7</v>
      </c>
      <c r="BO545" s="143">
        <v>109.7</v>
      </c>
      <c r="BP545" s="143">
        <v>110.3</v>
      </c>
      <c r="BQ545" s="143">
        <v>109.8</v>
      </c>
      <c r="BR545" s="145">
        <v>111.3</v>
      </c>
      <c r="BS545" s="145">
        <v>110.4</v>
      </c>
      <c r="BT545" s="145">
        <v>110.1</v>
      </c>
      <c r="BU545" s="145">
        <v>110.8</v>
      </c>
      <c r="BV545" s="145">
        <v>112.1</v>
      </c>
      <c r="BW545" s="145">
        <v>113</v>
      </c>
      <c r="BX545" s="145">
        <v>113.7</v>
      </c>
      <c r="BY545" s="145">
        <v>115.1</v>
      </c>
      <c r="BZ545" s="143">
        <v>116.4</v>
      </c>
      <c r="CA545" s="143">
        <v>116.4</v>
      </c>
      <c r="CB545" s="143">
        <v>119.6</v>
      </c>
      <c r="CC545" s="143">
        <v>117.7</v>
      </c>
      <c r="CD545" s="143">
        <v>119.2</v>
      </c>
      <c r="CE545" s="143">
        <v>123.6</v>
      </c>
      <c r="CF545" s="143">
        <v>121.5</v>
      </c>
      <c r="CG545" s="143">
        <v>121.7</v>
      </c>
      <c r="CH545" s="143">
        <v>121.8</v>
      </c>
      <c r="CI545" s="143">
        <v>122.5</v>
      </c>
      <c r="CJ545" s="146">
        <v>122.7</v>
      </c>
      <c r="CK545" s="146">
        <v>122.9</v>
      </c>
      <c r="CL545" s="146">
        <v>119</v>
      </c>
      <c r="CM545" s="147">
        <v>122</v>
      </c>
      <c r="CN545" s="147">
        <v>122.1</v>
      </c>
      <c r="CO545" s="147">
        <v>121.9</v>
      </c>
      <c r="CP545" s="148">
        <v>124.6</v>
      </c>
      <c r="CQ545" s="149">
        <v>126.3</v>
      </c>
      <c r="CR545" s="149">
        <v>127.8</v>
      </c>
      <c r="CS545" s="149">
        <v>127</v>
      </c>
      <c r="CT545" s="149">
        <v>126.9</v>
      </c>
      <c r="CU545" s="150">
        <v>127.1</v>
      </c>
      <c r="CV545" s="150">
        <v>127.1</v>
      </c>
      <c r="CW545" s="150">
        <v>127.2</v>
      </c>
      <c r="CX545" s="150">
        <v>127</v>
      </c>
      <c r="CY545" s="150">
        <v>126.7</v>
      </c>
      <c r="CZ545" s="150">
        <v>126.9</v>
      </c>
      <c r="DA545" s="150">
        <v>128.1</v>
      </c>
      <c r="DB545" s="151">
        <v>129.1</v>
      </c>
      <c r="DC545" s="151">
        <v>128.5</v>
      </c>
      <c r="DD545" s="151">
        <v>132.6</v>
      </c>
      <c r="DE545" s="151">
        <v>128.6</v>
      </c>
      <c r="DF545" s="151">
        <v>130.4</v>
      </c>
      <c r="DG545" s="151">
        <v>129.5</v>
      </c>
      <c r="DH545" s="151">
        <v>130.9</v>
      </c>
      <c r="DI545" s="151">
        <v>132.9</v>
      </c>
      <c r="DJ545" s="151">
        <v>131</v>
      </c>
      <c r="DK545" s="151">
        <v>132.69999999999999</v>
      </c>
      <c r="DL545" s="151">
        <v>131.5</v>
      </c>
      <c r="DM545" s="152">
        <v>126.9</v>
      </c>
      <c r="DN545" s="152">
        <v>128</v>
      </c>
      <c r="DO545" s="152">
        <v>128.80000000000001</v>
      </c>
      <c r="DP545" s="152">
        <v>133.69999999999999</v>
      </c>
      <c r="DQ545" s="152">
        <v>134.5</v>
      </c>
      <c r="DR545" s="152">
        <v>138.30000000000001</v>
      </c>
      <c r="DS545" s="152">
        <v>135.30000000000001</v>
      </c>
      <c r="DT545" s="152">
        <v>137.80000000000001</v>
      </c>
      <c r="DU545" s="152">
        <v>138.19999999999999</v>
      </c>
      <c r="DV545" s="152">
        <v>137.5</v>
      </c>
      <c r="DW545" s="152">
        <v>140.6</v>
      </c>
      <c r="DX545" s="152">
        <v>141.5</v>
      </c>
      <c r="DY545" s="152">
        <v>141</v>
      </c>
      <c r="DZ545" s="152">
        <v>145.69999999999999</v>
      </c>
      <c r="EA545" s="152">
        <v>146.4</v>
      </c>
      <c r="EB545" s="152">
        <v>144.6</v>
      </c>
      <c r="EC545" s="152">
        <v>140.80000000000001</v>
      </c>
      <c r="ED545" s="152">
        <v>142.19999999999999</v>
      </c>
      <c r="EE545" s="152">
        <v>141</v>
      </c>
      <c r="EF545" s="152">
        <v>143.80000000000001</v>
      </c>
      <c r="EG545" s="152">
        <v>141.4</v>
      </c>
      <c r="EH545" s="152">
        <v>142</v>
      </c>
      <c r="EI545" s="152">
        <v>142.30000000000001</v>
      </c>
      <c r="EJ545" s="152">
        <v>143.4</v>
      </c>
      <c r="EK545" s="152">
        <v>144.80000000000001</v>
      </c>
      <c r="EL545" s="152">
        <v>141.1</v>
      </c>
      <c r="EM545" s="152">
        <v>142.80000000000001</v>
      </c>
      <c r="EN545" s="152">
        <v>142.19999999999999</v>
      </c>
      <c r="EO545" s="152">
        <v>144.9</v>
      </c>
      <c r="EP545" s="152">
        <v>144</v>
      </c>
      <c r="EQ545" s="152">
        <v>143.9</v>
      </c>
      <c r="ER545" s="152">
        <v>153</v>
      </c>
      <c r="ES545" s="152">
        <v>152.19999999999999</v>
      </c>
      <c r="ET545" s="152">
        <v>151.5</v>
      </c>
      <c r="EU545" s="152">
        <v>148.19999999999999</v>
      </c>
      <c r="EV545" s="152">
        <v>150.5</v>
      </c>
      <c r="EW545" s="152">
        <v>147.19999999999999</v>
      </c>
    </row>
    <row r="546" spans="1:153">
      <c r="A546" s="141" t="s">
        <v>8126</v>
      </c>
      <c r="B546" s="141" t="s">
        <v>8127</v>
      </c>
      <c r="C546" s="142">
        <v>2.6290000000000001E-2</v>
      </c>
      <c r="D546" s="143">
        <v>101.9</v>
      </c>
      <c r="E546" s="143">
        <v>104.8</v>
      </c>
      <c r="F546" s="143">
        <v>104</v>
      </c>
      <c r="G546" s="143">
        <v>104.5</v>
      </c>
      <c r="H546" s="143">
        <v>105</v>
      </c>
      <c r="I546" s="143">
        <v>106.3</v>
      </c>
      <c r="J546" s="143">
        <v>105</v>
      </c>
      <c r="K546" s="143">
        <v>106.2</v>
      </c>
      <c r="L546" s="143">
        <v>106.1</v>
      </c>
      <c r="M546" s="143">
        <v>106.1</v>
      </c>
      <c r="N546" s="143">
        <v>106.9</v>
      </c>
      <c r="O546" s="143">
        <v>107.7</v>
      </c>
      <c r="P546" s="143">
        <v>113.4</v>
      </c>
      <c r="Q546" s="143">
        <v>111.7</v>
      </c>
      <c r="R546" s="143">
        <v>111.9</v>
      </c>
      <c r="S546" s="143">
        <v>113.3</v>
      </c>
      <c r="T546" s="143">
        <v>113</v>
      </c>
      <c r="U546" s="143">
        <v>111.2</v>
      </c>
      <c r="V546" s="143">
        <v>111.1</v>
      </c>
      <c r="W546" s="143">
        <v>112.5</v>
      </c>
      <c r="X546" s="143">
        <v>115</v>
      </c>
      <c r="Y546" s="143">
        <v>117.7</v>
      </c>
      <c r="Z546" s="143">
        <v>114.4</v>
      </c>
      <c r="AA546" s="143">
        <v>117.3</v>
      </c>
      <c r="AB546" s="143">
        <v>117.1</v>
      </c>
      <c r="AC546" s="143">
        <v>118.7</v>
      </c>
      <c r="AD546" s="143">
        <v>119.3</v>
      </c>
      <c r="AE546" s="143">
        <v>117.7</v>
      </c>
      <c r="AF546" s="143">
        <v>117</v>
      </c>
      <c r="AG546" s="143">
        <v>116.3</v>
      </c>
      <c r="AH546" s="143">
        <v>118.3</v>
      </c>
      <c r="AI546" s="143">
        <v>117.4</v>
      </c>
      <c r="AJ546" s="143">
        <v>117.1</v>
      </c>
      <c r="AK546" s="143">
        <v>116.5</v>
      </c>
      <c r="AL546" s="143">
        <v>117.3</v>
      </c>
      <c r="AM546" s="143">
        <v>117.5</v>
      </c>
      <c r="AN546" s="143">
        <v>120.3</v>
      </c>
      <c r="AO546" s="143">
        <v>120.2</v>
      </c>
      <c r="AP546" s="143">
        <v>120.4</v>
      </c>
      <c r="AQ546" s="143">
        <v>120.3</v>
      </c>
      <c r="AR546" s="143">
        <v>118.9</v>
      </c>
      <c r="AS546" s="143">
        <v>119.4</v>
      </c>
      <c r="AT546" s="143">
        <v>119.3</v>
      </c>
      <c r="AU546" s="143">
        <v>117.3</v>
      </c>
      <c r="AV546" s="143">
        <v>115.4</v>
      </c>
      <c r="AW546" s="143">
        <v>114.1</v>
      </c>
      <c r="AX546" s="143">
        <v>113.5</v>
      </c>
      <c r="AY546" s="143">
        <v>114.9</v>
      </c>
      <c r="AZ546" s="143">
        <v>115.5</v>
      </c>
      <c r="BA546" s="143">
        <v>116</v>
      </c>
      <c r="BB546" s="143">
        <v>116.5</v>
      </c>
      <c r="BC546" s="143">
        <v>116.5</v>
      </c>
      <c r="BD546" s="143">
        <v>116</v>
      </c>
      <c r="BE546" s="143">
        <v>117.9</v>
      </c>
      <c r="BF546" s="143">
        <v>118.4</v>
      </c>
      <c r="BG546" s="143">
        <v>118.2</v>
      </c>
      <c r="BH546" s="143">
        <v>118</v>
      </c>
      <c r="BI546" s="143">
        <v>117.1</v>
      </c>
      <c r="BJ546" s="143">
        <v>117.7</v>
      </c>
      <c r="BK546" s="144">
        <v>117.3</v>
      </c>
      <c r="BL546" s="143">
        <v>117.6</v>
      </c>
      <c r="BM546" s="143">
        <v>118.8</v>
      </c>
      <c r="BN546" s="143">
        <v>118.9</v>
      </c>
      <c r="BO546" s="143">
        <v>122.3</v>
      </c>
      <c r="BP546" s="143">
        <v>124.3</v>
      </c>
      <c r="BQ546" s="143">
        <v>123.3</v>
      </c>
      <c r="BR546" s="145">
        <v>122.6</v>
      </c>
      <c r="BS546" s="145">
        <v>122.1</v>
      </c>
      <c r="BT546" s="145">
        <v>123.4</v>
      </c>
      <c r="BU546" s="145">
        <v>122.3</v>
      </c>
      <c r="BV546" s="145">
        <v>123</v>
      </c>
      <c r="BW546" s="145">
        <v>122.3</v>
      </c>
      <c r="BX546" s="145">
        <v>122.7</v>
      </c>
      <c r="BY546" s="145">
        <v>123.7</v>
      </c>
      <c r="BZ546" s="143">
        <v>121.8</v>
      </c>
      <c r="CA546" s="143">
        <v>124.7</v>
      </c>
      <c r="CB546" s="143">
        <v>122.5</v>
      </c>
      <c r="CC546" s="143">
        <v>129.5</v>
      </c>
      <c r="CD546" s="143">
        <v>125.8</v>
      </c>
      <c r="CE546" s="143">
        <v>125.6</v>
      </c>
      <c r="CF546" s="143">
        <v>126.5</v>
      </c>
      <c r="CG546" s="143">
        <v>127.6</v>
      </c>
      <c r="CH546" s="143">
        <v>130.6</v>
      </c>
      <c r="CI546" s="143">
        <v>129.1</v>
      </c>
      <c r="CJ546" s="146">
        <v>127.1</v>
      </c>
      <c r="CK546" s="146">
        <v>127.6</v>
      </c>
      <c r="CL546" s="146">
        <v>127.5</v>
      </c>
      <c r="CM546" s="147">
        <v>127.2</v>
      </c>
      <c r="CN546" s="147">
        <v>129.4</v>
      </c>
      <c r="CO546" s="147">
        <v>129.6</v>
      </c>
      <c r="CP546" s="148">
        <v>128</v>
      </c>
      <c r="CQ546" s="149">
        <v>127.8</v>
      </c>
      <c r="CR546" s="149">
        <v>129.1</v>
      </c>
      <c r="CS546" s="149">
        <v>128</v>
      </c>
      <c r="CT546" s="149">
        <v>128.30000000000001</v>
      </c>
      <c r="CU546" s="150">
        <v>128</v>
      </c>
      <c r="CV546" s="150">
        <v>129.9</v>
      </c>
      <c r="CW546" s="150">
        <v>128.5</v>
      </c>
      <c r="CX546" s="150">
        <v>129.19999999999999</v>
      </c>
      <c r="CY546" s="150">
        <v>129.80000000000001</v>
      </c>
      <c r="CZ546" s="150">
        <v>129.9</v>
      </c>
      <c r="DA546" s="150">
        <v>129.19999999999999</v>
      </c>
      <c r="DB546" s="151">
        <v>128.1</v>
      </c>
      <c r="DC546" s="151">
        <v>129.9</v>
      </c>
      <c r="DD546" s="151">
        <v>130.1</v>
      </c>
      <c r="DE546" s="151">
        <v>131.5</v>
      </c>
      <c r="DF546" s="151">
        <v>130.69999999999999</v>
      </c>
      <c r="DG546" s="151">
        <v>131.69999999999999</v>
      </c>
      <c r="DH546" s="151">
        <v>132.19999999999999</v>
      </c>
      <c r="DI546" s="151">
        <v>131.69999999999999</v>
      </c>
      <c r="DJ546" s="151">
        <v>134.30000000000001</v>
      </c>
      <c r="DK546" s="151">
        <v>134.6</v>
      </c>
      <c r="DL546" s="151">
        <v>135.5</v>
      </c>
      <c r="DM546" s="152">
        <v>137.69999999999999</v>
      </c>
      <c r="DN546" s="152">
        <v>135.69999999999999</v>
      </c>
      <c r="DO546" s="152">
        <v>135.9</v>
      </c>
      <c r="DP546" s="152">
        <v>136.80000000000001</v>
      </c>
      <c r="DQ546" s="152">
        <v>137.19999999999999</v>
      </c>
      <c r="DR546" s="152">
        <v>139.30000000000001</v>
      </c>
      <c r="DS546" s="152">
        <v>140</v>
      </c>
      <c r="DT546" s="152">
        <v>140.9</v>
      </c>
      <c r="DU546" s="152">
        <v>145.69999999999999</v>
      </c>
      <c r="DV546" s="152">
        <v>149.6</v>
      </c>
      <c r="DW546" s="152">
        <v>148.5</v>
      </c>
      <c r="DX546" s="152">
        <v>148.1</v>
      </c>
      <c r="DY546" s="152">
        <v>148.5</v>
      </c>
      <c r="DZ546" s="152">
        <v>149</v>
      </c>
      <c r="EA546" s="152">
        <v>149.1</v>
      </c>
      <c r="EB546" s="152">
        <v>150.30000000000001</v>
      </c>
      <c r="EC546" s="152">
        <v>150.30000000000001</v>
      </c>
      <c r="ED546" s="152">
        <v>150.69999999999999</v>
      </c>
      <c r="EE546" s="152">
        <v>151.6</v>
      </c>
      <c r="EF546" s="152">
        <v>150.69999999999999</v>
      </c>
      <c r="EG546" s="152">
        <v>153.4</v>
      </c>
      <c r="EH546" s="152">
        <v>153.30000000000001</v>
      </c>
      <c r="EI546" s="152">
        <v>153</v>
      </c>
      <c r="EJ546" s="152">
        <v>152.80000000000001</v>
      </c>
      <c r="EK546" s="152">
        <v>155.4</v>
      </c>
      <c r="EL546" s="152">
        <v>156</v>
      </c>
      <c r="EM546" s="152">
        <v>154.80000000000001</v>
      </c>
      <c r="EN546" s="152">
        <v>157.69999999999999</v>
      </c>
      <c r="EO546" s="152">
        <v>157.9</v>
      </c>
      <c r="EP546" s="152">
        <v>156.19999999999999</v>
      </c>
      <c r="EQ546" s="152">
        <v>156.69999999999999</v>
      </c>
      <c r="ER546" s="152">
        <v>157.80000000000001</v>
      </c>
      <c r="ES546" s="152">
        <v>157.9</v>
      </c>
      <c r="ET546" s="152">
        <v>157.6</v>
      </c>
      <c r="EU546" s="152">
        <v>156.9</v>
      </c>
      <c r="EV546" s="152">
        <v>157.1</v>
      </c>
      <c r="EW546" s="152">
        <v>155.6</v>
      </c>
    </row>
    <row r="547" spans="1:153">
      <c r="A547" s="141" t="s">
        <v>8128</v>
      </c>
      <c r="B547" s="141" t="s">
        <v>8129</v>
      </c>
      <c r="C547" s="142">
        <v>0.23351</v>
      </c>
      <c r="D547" s="143">
        <v>103.1</v>
      </c>
      <c r="E547" s="143">
        <v>103.6</v>
      </c>
      <c r="F547" s="143">
        <v>103.8</v>
      </c>
      <c r="G547" s="143">
        <v>104.3</v>
      </c>
      <c r="H547" s="143">
        <v>104.3</v>
      </c>
      <c r="I547" s="143">
        <v>104.4</v>
      </c>
      <c r="J547" s="143">
        <v>105</v>
      </c>
      <c r="K547" s="143">
        <v>103.7</v>
      </c>
      <c r="L547" s="143">
        <v>104.2</v>
      </c>
      <c r="M547" s="143">
        <v>101.4</v>
      </c>
      <c r="N547" s="143">
        <v>104.2</v>
      </c>
      <c r="O547" s="143">
        <v>101.5</v>
      </c>
      <c r="P547" s="143">
        <v>104.9</v>
      </c>
      <c r="Q547" s="143">
        <v>105.4</v>
      </c>
      <c r="R547" s="143">
        <v>105.3</v>
      </c>
      <c r="S547" s="143">
        <v>106.1</v>
      </c>
      <c r="T547" s="143">
        <v>105.7</v>
      </c>
      <c r="U547" s="143">
        <v>106.2</v>
      </c>
      <c r="V547" s="143">
        <v>108</v>
      </c>
      <c r="W547" s="143">
        <v>108.1</v>
      </c>
      <c r="X547" s="143">
        <v>110.5</v>
      </c>
      <c r="Y547" s="143">
        <v>109.8</v>
      </c>
      <c r="Z547" s="143">
        <v>109.3</v>
      </c>
      <c r="AA547" s="143">
        <v>110.4</v>
      </c>
      <c r="AB547" s="143">
        <v>110</v>
      </c>
      <c r="AC547" s="143">
        <v>110.8</v>
      </c>
      <c r="AD547" s="143">
        <v>109.6</v>
      </c>
      <c r="AE547" s="143">
        <v>112.6</v>
      </c>
      <c r="AF547" s="143">
        <v>112.6</v>
      </c>
      <c r="AG547" s="143">
        <v>113.2</v>
      </c>
      <c r="AH547" s="143">
        <v>113.4</v>
      </c>
      <c r="AI547" s="143">
        <v>112.2</v>
      </c>
      <c r="AJ547" s="143">
        <v>114</v>
      </c>
      <c r="AK547" s="143">
        <v>112.3</v>
      </c>
      <c r="AL547" s="143">
        <v>111</v>
      </c>
      <c r="AM547" s="143">
        <v>114.3</v>
      </c>
      <c r="AN547" s="143">
        <v>110.7</v>
      </c>
      <c r="AO547" s="143">
        <v>112.3</v>
      </c>
      <c r="AP547" s="143">
        <v>112.3</v>
      </c>
      <c r="AQ547" s="143">
        <v>114.1</v>
      </c>
      <c r="AR547" s="143">
        <v>114.1</v>
      </c>
      <c r="AS547" s="143">
        <v>114.4</v>
      </c>
      <c r="AT547" s="143">
        <v>114.2</v>
      </c>
      <c r="AU547" s="143">
        <v>113</v>
      </c>
      <c r="AV547" s="143">
        <v>115.9</v>
      </c>
      <c r="AW547" s="143">
        <v>116.2</v>
      </c>
      <c r="AX547" s="143">
        <v>115.7</v>
      </c>
      <c r="AY547" s="143">
        <v>116.7</v>
      </c>
      <c r="AZ547" s="143">
        <v>115</v>
      </c>
      <c r="BA547" s="143">
        <v>117.3</v>
      </c>
      <c r="BB547" s="143">
        <v>117.2</v>
      </c>
      <c r="BC547" s="143">
        <v>116.9</v>
      </c>
      <c r="BD547" s="143">
        <v>116.3</v>
      </c>
      <c r="BE547" s="143">
        <v>119.7</v>
      </c>
      <c r="BF547" s="143">
        <v>116.5</v>
      </c>
      <c r="BG547" s="143">
        <v>118.2</v>
      </c>
      <c r="BH547" s="143">
        <v>119</v>
      </c>
      <c r="BI547" s="143">
        <v>117.2</v>
      </c>
      <c r="BJ547" s="143">
        <v>117.8</v>
      </c>
      <c r="BK547" s="144">
        <v>117.1</v>
      </c>
      <c r="BL547" s="143">
        <v>118.2</v>
      </c>
      <c r="BM547" s="143">
        <v>118.1</v>
      </c>
      <c r="BN547" s="143">
        <v>117.4</v>
      </c>
      <c r="BO547" s="143">
        <v>116.1</v>
      </c>
      <c r="BP547" s="143">
        <v>116.3</v>
      </c>
      <c r="BQ547" s="143">
        <v>116.8</v>
      </c>
      <c r="BR547" s="145">
        <v>116.7</v>
      </c>
      <c r="BS547" s="145">
        <v>116.4</v>
      </c>
      <c r="BT547" s="145">
        <v>117.9</v>
      </c>
      <c r="BU547" s="145">
        <v>118.2</v>
      </c>
      <c r="BV547" s="145">
        <v>117.7</v>
      </c>
      <c r="BW547" s="145">
        <v>117</v>
      </c>
      <c r="BX547" s="145">
        <v>117.3</v>
      </c>
      <c r="BY547" s="145">
        <v>117.9</v>
      </c>
      <c r="BZ547" s="143">
        <v>118</v>
      </c>
      <c r="CA547" s="143">
        <v>118.3</v>
      </c>
      <c r="CB547" s="143">
        <v>120</v>
      </c>
      <c r="CC547" s="143">
        <v>119.9</v>
      </c>
      <c r="CD547" s="143">
        <v>118.7</v>
      </c>
      <c r="CE547" s="143">
        <v>120</v>
      </c>
      <c r="CF547" s="143">
        <v>118.5</v>
      </c>
      <c r="CG547" s="143">
        <v>118.9</v>
      </c>
      <c r="CH547" s="143">
        <v>118.5</v>
      </c>
      <c r="CI547" s="143">
        <v>120.2</v>
      </c>
      <c r="CJ547" s="146">
        <v>120.5</v>
      </c>
      <c r="CK547" s="146">
        <v>119.9</v>
      </c>
      <c r="CL547" s="146">
        <v>119.6</v>
      </c>
      <c r="CM547" s="147">
        <v>121.2</v>
      </c>
      <c r="CN547" s="147">
        <v>122.7</v>
      </c>
      <c r="CO547" s="147">
        <v>121.8</v>
      </c>
      <c r="CP547" s="148">
        <v>120.4</v>
      </c>
      <c r="CQ547" s="149">
        <v>119.1</v>
      </c>
      <c r="CR547" s="149">
        <v>119.1</v>
      </c>
      <c r="CS547" s="149">
        <v>118.9</v>
      </c>
      <c r="CT547" s="149">
        <v>121.1</v>
      </c>
      <c r="CU547" s="150">
        <v>121.8</v>
      </c>
      <c r="CV547" s="150">
        <v>121.5</v>
      </c>
      <c r="CW547" s="150">
        <v>118.8</v>
      </c>
      <c r="CX547" s="150">
        <v>120.9</v>
      </c>
      <c r="CY547" s="150">
        <v>119.3</v>
      </c>
      <c r="CZ547" s="150">
        <v>119.6</v>
      </c>
      <c r="DA547" s="150">
        <v>120.4</v>
      </c>
      <c r="DB547" s="151">
        <v>120.1</v>
      </c>
      <c r="DC547" s="151">
        <v>121.5</v>
      </c>
      <c r="DD547" s="151">
        <v>121.1</v>
      </c>
      <c r="DE547" s="151">
        <v>123.2</v>
      </c>
      <c r="DF547" s="151">
        <v>123.2</v>
      </c>
      <c r="DG547" s="151">
        <v>123.5</v>
      </c>
      <c r="DH547" s="151">
        <v>122.9</v>
      </c>
      <c r="DI547" s="151">
        <v>122.5</v>
      </c>
      <c r="DJ547" s="151">
        <v>123.3</v>
      </c>
      <c r="DK547" s="151">
        <v>123.9</v>
      </c>
      <c r="DL547" s="151">
        <v>121.5</v>
      </c>
      <c r="DM547" s="152">
        <v>122.6</v>
      </c>
      <c r="DN547" s="152">
        <v>123.4</v>
      </c>
      <c r="DO547" s="152">
        <v>122.6</v>
      </c>
      <c r="DP547" s="152">
        <v>120.2</v>
      </c>
      <c r="DQ547" s="152">
        <v>121.5</v>
      </c>
      <c r="DR547" s="152">
        <v>120.5</v>
      </c>
      <c r="DS547" s="152">
        <v>121.6</v>
      </c>
      <c r="DT547" s="152">
        <v>122.6</v>
      </c>
      <c r="DU547" s="152">
        <v>123.4</v>
      </c>
      <c r="DV547" s="152">
        <v>123.8</v>
      </c>
      <c r="DW547" s="152">
        <v>125.8</v>
      </c>
      <c r="DX547" s="152">
        <v>125.8</v>
      </c>
      <c r="DY547" s="152">
        <v>126.8</v>
      </c>
      <c r="DZ547" s="152">
        <v>125.9</v>
      </c>
      <c r="EA547" s="152">
        <v>126.8</v>
      </c>
      <c r="EB547" s="152">
        <v>126.9</v>
      </c>
      <c r="EC547" s="152">
        <v>126.3</v>
      </c>
      <c r="ED547" s="152">
        <v>126</v>
      </c>
      <c r="EE547" s="152">
        <v>127</v>
      </c>
      <c r="EF547" s="152">
        <v>127.3</v>
      </c>
      <c r="EG547" s="152">
        <v>126.7</v>
      </c>
      <c r="EH547" s="152">
        <v>127.1</v>
      </c>
      <c r="EI547" s="152">
        <v>130</v>
      </c>
      <c r="EJ547" s="152">
        <v>130.69999999999999</v>
      </c>
      <c r="EK547" s="152">
        <v>131.30000000000001</v>
      </c>
      <c r="EL547" s="152">
        <v>130.80000000000001</v>
      </c>
      <c r="EM547" s="152">
        <v>132.19999999999999</v>
      </c>
      <c r="EN547" s="152">
        <v>132.5</v>
      </c>
      <c r="EO547" s="152">
        <v>131.69999999999999</v>
      </c>
      <c r="EP547" s="152">
        <v>131.19999999999999</v>
      </c>
      <c r="EQ547" s="152">
        <v>131.69999999999999</v>
      </c>
      <c r="ER547" s="152">
        <v>131.9</v>
      </c>
      <c r="ES547" s="152">
        <v>131.19999999999999</v>
      </c>
      <c r="ET547" s="152">
        <v>132.30000000000001</v>
      </c>
      <c r="EU547" s="152">
        <v>133.19999999999999</v>
      </c>
      <c r="EV547" s="152">
        <v>133.69999999999999</v>
      </c>
      <c r="EW547" s="152">
        <v>135.4</v>
      </c>
    </row>
    <row r="548" spans="1:153">
      <c r="A548" s="141" t="s">
        <v>8130</v>
      </c>
      <c r="B548" s="141" t="s">
        <v>8131</v>
      </c>
      <c r="C548" s="142">
        <v>0.15734999999999999</v>
      </c>
      <c r="D548" s="143">
        <v>103.9</v>
      </c>
      <c r="E548" s="143">
        <v>104</v>
      </c>
      <c r="F548" s="143">
        <v>104.5</v>
      </c>
      <c r="G548" s="143">
        <v>104</v>
      </c>
      <c r="H548" s="143">
        <v>104.7</v>
      </c>
      <c r="I548" s="143">
        <v>105.3</v>
      </c>
      <c r="J548" s="143">
        <v>105.3</v>
      </c>
      <c r="K548" s="143">
        <v>103.4</v>
      </c>
      <c r="L548" s="143">
        <v>103.9</v>
      </c>
      <c r="M548" s="143">
        <v>99.7</v>
      </c>
      <c r="N548" s="143">
        <v>102.6</v>
      </c>
      <c r="O548" s="143">
        <v>99.1</v>
      </c>
      <c r="P548" s="143">
        <v>103.5</v>
      </c>
      <c r="Q548" s="143">
        <v>104.6</v>
      </c>
      <c r="R548" s="143">
        <v>104.9</v>
      </c>
      <c r="S548" s="143">
        <v>105.3</v>
      </c>
      <c r="T548" s="143">
        <v>105</v>
      </c>
      <c r="U548" s="143">
        <v>105</v>
      </c>
      <c r="V548" s="143">
        <v>107.7</v>
      </c>
      <c r="W548" s="143">
        <v>107.8</v>
      </c>
      <c r="X548" s="143">
        <v>111.6</v>
      </c>
      <c r="Y548" s="143">
        <v>110.3</v>
      </c>
      <c r="Z548" s="143">
        <v>109.2</v>
      </c>
      <c r="AA548" s="143">
        <v>110.2</v>
      </c>
      <c r="AB548" s="143">
        <v>109.5</v>
      </c>
      <c r="AC548" s="143">
        <v>109.5</v>
      </c>
      <c r="AD548" s="143">
        <v>107.5</v>
      </c>
      <c r="AE548" s="143">
        <v>112.2</v>
      </c>
      <c r="AF548" s="143">
        <v>111.9</v>
      </c>
      <c r="AG548" s="143">
        <v>112.7</v>
      </c>
      <c r="AH548" s="143">
        <v>113</v>
      </c>
      <c r="AI548" s="143">
        <v>111.6</v>
      </c>
      <c r="AJ548" s="143">
        <v>112.6</v>
      </c>
      <c r="AK548" s="143">
        <v>111.9</v>
      </c>
      <c r="AL548" s="143">
        <v>109.6</v>
      </c>
      <c r="AM548" s="143">
        <v>114.4</v>
      </c>
      <c r="AN548" s="143">
        <v>108.7</v>
      </c>
      <c r="AO548" s="143">
        <v>110.7</v>
      </c>
      <c r="AP548" s="143">
        <v>110.1</v>
      </c>
      <c r="AQ548" s="143">
        <v>112.4</v>
      </c>
      <c r="AR548" s="143">
        <v>112.7</v>
      </c>
      <c r="AS548" s="143">
        <v>112.6</v>
      </c>
      <c r="AT548" s="143">
        <v>111.5</v>
      </c>
      <c r="AU548" s="143">
        <v>112.1</v>
      </c>
      <c r="AV548" s="143">
        <v>114.7</v>
      </c>
      <c r="AW548" s="143">
        <v>114.8</v>
      </c>
      <c r="AX548" s="143">
        <v>115.6</v>
      </c>
      <c r="AY548" s="143">
        <v>116.3</v>
      </c>
      <c r="AZ548" s="143">
        <v>114.5</v>
      </c>
      <c r="BA548" s="143">
        <v>117.4</v>
      </c>
      <c r="BB548" s="143">
        <v>117.2</v>
      </c>
      <c r="BC548" s="143">
        <v>116.5</v>
      </c>
      <c r="BD548" s="143">
        <v>116.4</v>
      </c>
      <c r="BE548" s="143">
        <v>120.3</v>
      </c>
      <c r="BF548" s="143">
        <v>117.2</v>
      </c>
      <c r="BG548" s="143">
        <v>120.3</v>
      </c>
      <c r="BH548" s="143">
        <v>120</v>
      </c>
      <c r="BI548" s="143">
        <v>118.2</v>
      </c>
      <c r="BJ548" s="143">
        <v>119.3</v>
      </c>
      <c r="BK548" s="144">
        <v>118.1</v>
      </c>
      <c r="BL548" s="143">
        <v>120</v>
      </c>
      <c r="BM548" s="143">
        <v>119.9</v>
      </c>
      <c r="BN548" s="143">
        <v>118.8</v>
      </c>
      <c r="BO548" s="143">
        <v>116.8</v>
      </c>
      <c r="BP548" s="143">
        <v>118</v>
      </c>
      <c r="BQ548" s="143">
        <v>118.6</v>
      </c>
      <c r="BR548" s="145">
        <v>119.2</v>
      </c>
      <c r="BS548" s="145">
        <v>118.6</v>
      </c>
      <c r="BT548" s="145">
        <v>120.8</v>
      </c>
      <c r="BU548" s="145">
        <v>121.3</v>
      </c>
      <c r="BV548" s="145">
        <v>120.7</v>
      </c>
      <c r="BW548" s="145">
        <v>119.4</v>
      </c>
      <c r="BX548" s="145">
        <v>119.7</v>
      </c>
      <c r="BY548" s="145">
        <v>121</v>
      </c>
      <c r="BZ548" s="143">
        <v>120.7</v>
      </c>
      <c r="CA548" s="143">
        <v>120.8</v>
      </c>
      <c r="CB548" s="143">
        <v>123.2</v>
      </c>
      <c r="CC548" s="143">
        <v>123.9</v>
      </c>
      <c r="CD548" s="143">
        <v>121.6</v>
      </c>
      <c r="CE548" s="143">
        <v>123.3</v>
      </c>
      <c r="CF548" s="143">
        <v>121.2</v>
      </c>
      <c r="CG548" s="143">
        <v>121.7</v>
      </c>
      <c r="CH548" s="143">
        <v>120.9</v>
      </c>
      <c r="CI548" s="143">
        <v>123.5</v>
      </c>
      <c r="CJ548" s="146">
        <v>123.7</v>
      </c>
      <c r="CK548" s="146">
        <v>122.4</v>
      </c>
      <c r="CL548" s="146">
        <v>122.5</v>
      </c>
      <c r="CM548" s="147">
        <v>125.2</v>
      </c>
      <c r="CN548" s="147">
        <v>126.3</v>
      </c>
      <c r="CO548" s="147">
        <v>125.1</v>
      </c>
      <c r="CP548" s="148">
        <v>123.8</v>
      </c>
      <c r="CQ548" s="149">
        <v>123.3</v>
      </c>
      <c r="CR548" s="149">
        <v>122.8</v>
      </c>
      <c r="CS548" s="149">
        <v>123.2</v>
      </c>
      <c r="CT548" s="149">
        <v>123.9</v>
      </c>
      <c r="CU548" s="150">
        <v>125.3</v>
      </c>
      <c r="CV548" s="150">
        <v>125.3</v>
      </c>
      <c r="CW548" s="150">
        <v>123.2</v>
      </c>
      <c r="CX548" s="150">
        <v>125.8</v>
      </c>
      <c r="CY548" s="150">
        <v>124</v>
      </c>
      <c r="CZ548" s="150">
        <v>124.9</v>
      </c>
      <c r="DA548" s="150">
        <v>125.9</v>
      </c>
      <c r="DB548" s="151">
        <v>125.4</v>
      </c>
      <c r="DC548" s="151">
        <v>126.5</v>
      </c>
      <c r="DD548" s="151">
        <v>125.6</v>
      </c>
      <c r="DE548" s="151">
        <v>128</v>
      </c>
      <c r="DF548" s="151">
        <v>128.1</v>
      </c>
      <c r="DG548" s="151">
        <v>128.1</v>
      </c>
      <c r="DH548" s="151">
        <v>127.5</v>
      </c>
      <c r="DI548" s="151">
        <v>127</v>
      </c>
      <c r="DJ548" s="151">
        <v>127.6</v>
      </c>
      <c r="DK548" s="151">
        <v>128.4</v>
      </c>
      <c r="DL548" s="151">
        <v>126</v>
      </c>
      <c r="DM548" s="152">
        <v>126.7</v>
      </c>
      <c r="DN548" s="152">
        <v>127.8</v>
      </c>
      <c r="DO548" s="152">
        <v>126.9</v>
      </c>
      <c r="DP548" s="152">
        <v>124.2</v>
      </c>
      <c r="DQ548" s="152">
        <v>125.9</v>
      </c>
      <c r="DR548" s="152">
        <v>124.6</v>
      </c>
      <c r="DS548" s="152">
        <v>126.7</v>
      </c>
      <c r="DT548" s="152">
        <v>127</v>
      </c>
      <c r="DU548" s="152">
        <v>127.8</v>
      </c>
      <c r="DV548" s="152">
        <v>127.9</v>
      </c>
      <c r="DW548" s="152">
        <v>129</v>
      </c>
      <c r="DX548" s="152">
        <v>129.5</v>
      </c>
      <c r="DY548" s="152">
        <v>130.4</v>
      </c>
      <c r="DZ548" s="152">
        <v>128.9</v>
      </c>
      <c r="EA548" s="152">
        <v>130.30000000000001</v>
      </c>
      <c r="EB548" s="152">
        <v>130.69999999999999</v>
      </c>
      <c r="EC548" s="152">
        <v>130.9</v>
      </c>
      <c r="ED548" s="152">
        <v>131.5</v>
      </c>
      <c r="EE548" s="152">
        <v>132.30000000000001</v>
      </c>
      <c r="EF548" s="152">
        <v>132.9</v>
      </c>
      <c r="EG548" s="152">
        <v>131.6</v>
      </c>
      <c r="EH548" s="152">
        <v>131.9</v>
      </c>
      <c r="EI548" s="152">
        <v>134.30000000000001</v>
      </c>
      <c r="EJ548" s="152">
        <v>136.4</v>
      </c>
      <c r="EK548" s="152">
        <v>136.69999999999999</v>
      </c>
      <c r="EL548" s="152">
        <v>136.6</v>
      </c>
      <c r="EM548" s="152">
        <v>137.30000000000001</v>
      </c>
      <c r="EN548" s="152">
        <v>137.6</v>
      </c>
      <c r="EO548" s="152">
        <v>136.6</v>
      </c>
      <c r="EP548" s="152">
        <v>136.19999999999999</v>
      </c>
      <c r="EQ548" s="152">
        <v>136.80000000000001</v>
      </c>
      <c r="ER548" s="152">
        <v>137.19999999999999</v>
      </c>
      <c r="ES548" s="152">
        <v>136.6</v>
      </c>
      <c r="ET548" s="152">
        <v>137.6</v>
      </c>
      <c r="EU548" s="152">
        <v>138.5</v>
      </c>
      <c r="EV548" s="152">
        <v>139.6</v>
      </c>
      <c r="EW548" s="152">
        <v>141.19999999999999</v>
      </c>
    </row>
    <row r="549" spans="1:153">
      <c r="A549" s="141" t="s">
        <v>8132</v>
      </c>
      <c r="B549" s="141" t="s">
        <v>8133</v>
      </c>
      <c r="C549" s="142">
        <v>7.6160000000000005E-2</v>
      </c>
      <c r="D549" s="143">
        <v>101.6</v>
      </c>
      <c r="E549" s="143">
        <v>102.9</v>
      </c>
      <c r="F549" s="143">
        <v>102.3</v>
      </c>
      <c r="G549" s="143">
        <v>104.9</v>
      </c>
      <c r="H549" s="143">
        <v>103.4</v>
      </c>
      <c r="I549" s="143">
        <v>102.6</v>
      </c>
      <c r="J549" s="143">
        <v>104.5</v>
      </c>
      <c r="K549" s="143">
        <v>104.2</v>
      </c>
      <c r="L549" s="143">
        <v>105</v>
      </c>
      <c r="M549" s="143">
        <v>104.9</v>
      </c>
      <c r="N549" s="143">
        <v>107.4</v>
      </c>
      <c r="O549" s="143">
        <v>106.5</v>
      </c>
      <c r="P549" s="143">
        <v>107.8</v>
      </c>
      <c r="Q549" s="143">
        <v>107</v>
      </c>
      <c r="R549" s="143">
        <v>106.2</v>
      </c>
      <c r="S549" s="143">
        <v>108</v>
      </c>
      <c r="T549" s="143">
        <v>107.2</v>
      </c>
      <c r="U549" s="143">
        <v>108.8</v>
      </c>
      <c r="V549" s="143">
        <v>108.6</v>
      </c>
      <c r="W549" s="143">
        <v>108.7</v>
      </c>
      <c r="X549" s="143">
        <v>108.2</v>
      </c>
      <c r="Y549" s="143">
        <v>108.7</v>
      </c>
      <c r="Z549" s="143">
        <v>109.6</v>
      </c>
      <c r="AA549" s="143">
        <v>110.9</v>
      </c>
      <c r="AB549" s="143">
        <v>111.1</v>
      </c>
      <c r="AC549" s="143">
        <v>113.5</v>
      </c>
      <c r="AD549" s="143">
        <v>113.9</v>
      </c>
      <c r="AE549" s="143">
        <v>113.5</v>
      </c>
      <c r="AF549" s="143">
        <v>113.8</v>
      </c>
      <c r="AG549" s="143">
        <v>114.2</v>
      </c>
      <c r="AH549" s="143">
        <v>114.1</v>
      </c>
      <c r="AI549" s="143">
        <v>113.5</v>
      </c>
      <c r="AJ549" s="143">
        <v>117.1</v>
      </c>
      <c r="AK549" s="143">
        <v>113.1</v>
      </c>
      <c r="AL549" s="143">
        <v>113.8</v>
      </c>
      <c r="AM549" s="143">
        <v>114.2</v>
      </c>
      <c r="AN549" s="143">
        <v>114.7</v>
      </c>
      <c r="AO549" s="143">
        <v>115.8</v>
      </c>
      <c r="AP549" s="143">
        <v>116.9</v>
      </c>
      <c r="AQ549" s="143">
        <v>117.8</v>
      </c>
      <c r="AR549" s="143">
        <v>117.1</v>
      </c>
      <c r="AS549" s="143">
        <v>118.1</v>
      </c>
      <c r="AT549" s="143">
        <v>119.9</v>
      </c>
      <c r="AU549" s="143">
        <v>114.8</v>
      </c>
      <c r="AV549" s="143">
        <v>118.4</v>
      </c>
      <c r="AW549" s="143">
        <v>119.1</v>
      </c>
      <c r="AX549" s="143">
        <v>115.7</v>
      </c>
      <c r="AY549" s="143">
        <v>117.5</v>
      </c>
      <c r="AZ549" s="143">
        <v>116.1</v>
      </c>
      <c r="BA549" s="143">
        <v>117.2</v>
      </c>
      <c r="BB549" s="143">
        <v>117.3</v>
      </c>
      <c r="BC549" s="143">
        <v>117.7</v>
      </c>
      <c r="BD549" s="143">
        <v>115.9</v>
      </c>
      <c r="BE549" s="143">
        <v>118.7</v>
      </c>
      <c r="BF549" s="143">
        <v>115</v>
      </c>
      <c r="BG549" s="143">
        <v>113.9</v>
      </c>
      <c r="BH549" s="143">
        <v>116.8</v>
      </c>
      <c r="BI549" s="143">
        <v>115.1</v>
      </c>
      <c r="BJ549" s="143">
        <v>114.6</v>
      </c>
      <c r="BK549" s="144">
        <v>114.8</v>
      </c>
      <c r="BL549" s="143">
        <v>114.7</v>
      </c>
      <c r="BM549" s="143">
        <v>114.4</v>
      </c>
      <c r="BN549" s="143">
        <v>114.5</v>
      </c>
      <c r="BO549" s="143">
        <v>114.7</v>
      </c>
      <c r="BP549" s="143">
        <v>112.9</v>
      </c>
      <c r="BQ549" s="143">
        <v>113.2</v>
      </c>
      <c r="BR549" s="145">
        <v>111.5</v>
      </c>
      <c r="BS549" s="145">
        <v>111.9</v>
      </c>
      <c r="BT549" s="145">
        <v>111.8</v>
      </c>
      <c r="BU549" s="145">
        <v>111.7</v>
      </c>
      <c r="BV549" s="145">
        <v>111.5</v>
      </c>
      <c r="BW549" s="145">
        <v>112.1</v>
      </c>
      <c r="BX549" s="145">
        <v>112.3</v>
      </c>
      <c r="BY549" s="145">
        <v>111.5</v>
      </c>
      <c r="BZ549" s="143">
        <v>112.5</v>
      </c>
      <c r="CA549" s="143">
        <v>113</v>
      </c>
      <c r="CB549" s="143">
        <v>113.3</v>
      </c>
      <c r="CC549" s="143">
        <v>111.6</v>
      </c>
      <c r="CD549" s="143">
        <v>112.6</v>
      </c>
      <c r="CE549" s="143">
        <v>113</v>
      </c>
      <c r="CF549" s="143">
        <v>113</v>
      </c>
      <c r="CG549" s="143">
        <v>112.9</v>
      </c>
      <c r="CH549" s="143">
        <v>113.6</v>
      </c>
      <c r="CI549" s="143">
        <v>113.4</v>
      </c>
      <c r="CJ549" s="146">
        <v>113.8</v>
      </c>
      <c r="CK549" s="146">
        <v>114.5</v>
      </c>
      <c r="CL549" s="146">
        <v>113.8</v>
      </c>
      <c r="CM549" s="147">
        <v>113</v>
      </c>
      <c r="CN549" s="147">
        <v>115.1</v>
      </c>
      <c r="CO549" s="147">
        <v>114.9</v>
      </c>
      <c r="CP549" s="148">
        <v>113.5</v>
      </c>
      <c r="CQ549" s="149">
        <v>110.5</v>
      </c>
      <c r="CR549" s="149">
        <v>111.4</v>
      </c>
      <c r="CS549" s="149">
        <v>109.9</v>
      </c>
      <c r="CT549" s="149">
        <v>115.1</v>
      </c>
      <c r="CU549" s="150">
        <v>114.6</v>
      </c>
      <c r="CV549" s="150">
        <v>113.8</v>
      </c>
      <c r="CW549" s="150">
        <v>109.7</v>
      </c>
      <c r="CX549" s="150">
        <v>110.7</v>
      </c>
      <c r="CY549" s="150">
        <v>109.7</v>
      </c>
      <c r="CZ549" s="150">
        <v>108.5</v>
      </c>
      <c r="DA549" s="150">
        <v>109</v>
      </c>
      <c r="DB549" s="151">
        <v>109.2</v>
      </c>
      <c r="DC549" s="151">
        <v>111.1</v>
      </c>
      <c r="DD549" s="151">
        <v>111.8</v>
      </c>
      <c r="DE549" s="151">
        <v>113.1</v>
      </c>
      <c r="DF549" s="151">
        <v>112.9</v>
      </c>
      <c r="DG549" s="151">
        <v>113.9</v>
      </c>
      <c r="DH549" s="151">
        <v>113.5</v>
      </c>
      <c r="DI549" s="151">
        <v>113.4</v>
      </c>
      <c r="DJ549" s="151">
        <v>114.3</v>
      </c>
      <c r="DK549" s="151">
        <v>114.6</v>
      </c>
      <c r="DL549" s="151">
        <v>112.2</v>
      </c>
      <c r="DM549" s="152">
        <v>114.2</v>
      </c>
      <c r="DN549" s="152">
        <v>114.2</v>
      </c>
      <c r="DO549" s="152">
        <v>113.7</v>
      </c>
      <c r="DP549" s="152">
        <v>111.9</v>
      </c>
      <c r="DQ549" s="152">
        <v>112.4</v>
      </c>
      <c r="DR549" s="152">
        <v>112.1</v>
      </c>
      <c r="DS549" s="152">
        <v>111.2</v>
      </c>
      <c r="DT549" s="152">
        <v>113.4</v>
      </c>
      <c r="DU549" s="152">
        <v>114.4</v>
      </c>
      <c r="DV549" s="152">
        <v>115.2</v>
      </c>
      <c r="DW549" s="152">
        <v>119.2</v>
      </c>
      <c r="DX549" s="152">
        <v>118.1</v>
      </c>
      <c r="DY549" s="152">
        <v>119.4</v>
      </c>
      <c r="DZ549" s="152">
        <v>119.6</v>
      </c>
      <c r="EA549" s="152">
        <v>119.6</v>
      </c>
      <c r="EB549" s="152">
        <v>119</v>
      </c>
      <c r="EC549" s="152">
        <v>116.8</v>
      </c>
      <c r="ED549" s="152">
        <v>114.6</v>
      </c>
      <c r="EE549" s="152">
        <v>116</v>
      </c>
      <c r="EF549" s="152">
        <v>115.8</v>
      </c>
      <c r="EG549" s="152">
        <v>116.7</v>
      </c>
      <c r="EH549" s="152">
        <v>117.2</v>
      </c>
      <c r="EI549" s="152">
        <v>121</v>
      </c>
      <c r="EJ549" s="152">
        <v>118.9</v>
      </c>
      <c r="EK549" s="152">
        <v>120.2</v>
      </c>
      <c r="EL549" s="152">
        <v>118.7</v>
      </c>
      <c r="EM549" s="152">
        <v>121.7</v>
      </c>
      <c r="EN549" s="152">
        <v>122</v>
      </c>
      <c r="EO549" s="152">
        <v>121.5</v>
      </c>
      <c r="EP549" s="152">
        <v>120.8</v>
      </c>
      <c r="EQ549" s="152">
        <v>121.3</v>
      </c>
      <c r="ER549" s="152">
        <v>121.1</v>
      </c>
      <c r="ES549" s="152">
        <v>120.2</v>
      </c>
      <c r="ET549" s="152">
        <v>121.3</v>
      </c>
      <c r="EU549" s="152">
        <v>122.2</v>
      </c>
      <c r="EV549" s="152">
        <v>121.6</v>
      </c>
      <c r="EW549" s="152">
        <v>123.4</v>
      </c>
    </row>
    <row r="550" spans="1:153">
      <c r="A550" s="141" t="s">
        <v>8134</v>
      </c>
      <c r="B550" s="141" t="s">
        <v>8135</v>
      </c>
      <c r="C550" s="142">
        <v>0.16911000000000001</v>
      </c>
      <c r="D550" s="143">
        <v>108.7</v>
      </c>
      <c r="E550" s="143">
        <v>110.1</v>
      </c>
      <c r="F550" s="143">
        <v>108.6</v>
      </c>
      <c r="G550" s="143">
        <v>106.7</v>
      </c>
      <c r="H550" s="143">
        <v>107.5</v>
      </c>
      <c r="I550" s="143">
        <v>108.1</v>
      </c>
      <c r="J550" s="143">
        <v>106.4</v>
      </c>
      <c r="K550" s="143">
        <v>108.7</v>
      </c>
      <c r="L550" s="143">
        <v>111.1</v>
      </c>
      <c r="M550" s="143">
        <v>107.9</v>
      </c>
      <c r="N550" s="143">
        <v>109.4</v>
      </c>
      <c r="O550" s="143">
        <v>110</v>
      </c>
      <c r="P550" s="143">
        <v>107.9</v>
      </c>
      <c r="Q550" s="143">
        <v>103.9</v>
      </c>
      <c r="R550" s="143">
        <v>105.7</v>
      </c>
      <c r="S550" s="143">
        <v>105.5</v>
      </c>
      <c r="T550" s="143">
        <v>110.7</v>
      </c>
      <c r="U550" s="143">
        <v>109.5</v>
      </c>
      <c r="V550" s="143">
        <v>108.3</v>
      </c>
      <c r="W550" s="143">
        <v>107.7</v>
      </c>
      <c r="X550" s="143">
        <v>107.1</v>
      </c>
      <c r="Y550" s="143">
        <v>106.2</v>
      </c>
      <c r="Z550" s="143">
        <v>105.4</v>
      </c>
      <c r="AA550" s="143">
        <v>104.7</v>
      </c>
      <c r="AB550" s="143">
        <v>102.6</v>
      </c>
      <c r="AC550" s="143">
        <v>99.8</v>
      </c>
      <c r="AD550" s="143">
        <v>100.1</v>
      </c>
      <c r="AE550" s="143">
        <v>97.7</v>
      </c>
      <c r="AF550" s="143">
        <v>99.4</v>
      </c>
      <c r="AG550" s="143">
        <v>94.5</v>
      </c>
      <c r="AH550" s="143">
        <v>88.7</v>
      </c>
      <c r="AI550" s="143">
        <v>91.1</v>
      </c>
      <c r="AJ550" s="143">
        <v>91.9</v>
      </c>
      <c r="AK550" s="143">
        <v>90.4</v>
      </c>
      <c r="AL550" s="143">
        <v>89.4</v>
      </c>
      <c r="AM550" s="143">
        <v>88.9</v>
      </c>
      <c r="AN550" s="143">
        <v>88.1</v>
      </c>
      <c r="AO550" s="143">
        <v>89.5</v>
      </c>
      <c r="AP550" s="143">
        <v>88.9</v>
      </c>
      <c r="AQ550" s="143">
        <v>87.9</v>
      </c>
      <c r="AR550" s="143">
        <v>91.4</v>
      </c>
      <c r="AS550" s="143">
        <v>89.1</v>
      </c>
      <c r="AT550" s="143">
        <v>89.9</v>
      </c>
      <c r="AU550" s="143">
        <v>87.2</v>
      </c>
      <c r="AV550" s="143">
        <v>85.7</v>
      </c>
      <c r="AW550" s="143">
        <v>85.7</v>
      </c>
      <c r="AX550" s="143">
        <v>85</v>
      </c>
      <c r="AY550" s="143">
        <v>84.6</v>
      </c>
      <c r="AZ550" s="143">
        <v>77.099999999999994</v>
      </c>
      <c r="BA550" s="143">
        <v>76.900000000000006</v>
      </c>
      <c r="BB550" s="143">
        <v>74</v>
      </c>
      <c r="BC550" s="143">
        <v>69</v>
      </c>
      <c r="BD550" s="143">
        <v>70.7</v>
      </c>
      <c r="BE550" s="143">
        <v>69.099999999999994</v>
      </c>
      <c r="BF550" s="143">
        <v>68.900000000000006</v>
      </c>
      <c r="BG550" s="143">
        <v>68.900000000000006</v>
      </c>
      <c r="BH550" s="143">
        <v>68.8</v>
      </c>
      <c r="BI550" s="143">
        <v>68.8</v>
      </c>
      <c r="BJ550" s="143">
        <v>68.8</v>
      </c>
      <c r="BK550" s="144">
        <v>69.5</v>
      </c>
      <c r="BL550" s="143">
        <v>69.099999999999994</v>
      </c>
      <c r="BM550" s="143">
        <v>70.900000000000006</v>
      </c>
      <c r="BN550" s="143">
        <v>73</v>
      </c>
      <c r="BO550" s="143">
        <v>76</v>
      </c>
      <c r="BP550" s="143">
        <v>78.400000000000006</v>
      </c>
      <c r="BQ550" s="143">
        <v>77.400000000000006</v>
      </c>
      <c r="BR550" s="145">
        <v>77.400000000000006</v>
      </c>
      <c r="BS550" s="145">
        <v>107.7</v>
      </c>
      <c r="BT550" s="145">
        <v>109.9</v>
      </c>
      <c r="BU550" s="145">
        <v>114</v>
      </c>
      <c r="BV550" s="145">
        <v>108.2</v>
      </c>
      <c r="BW550" s="145">
        <v>116.2</v>
      </c>
      <c r="BX550" s="145">
        <v>127.9</v>
      </c>
      <c r="BY550" s="145">
        <v>129</v>
      </c>
      <c r="BZ550" s="143">
        <v>131.19999999999999</v>
      </c>
      <c r="CA550" s="143">
        <v>136.80000000000001</v>
      </c>
      <c r="CB550" s="143">
        <v>138.80000000000001</v>
      </c>
      <c r="CC550" s="143">
        <v>139.4</v>
      </c>
      <c r="CD550" s="143">
        <v>139.5</v>
      </c>
      <c r="CE550" s="143">
        <v>139.5</v>
      </c>
      <c r="CF550" s="143">
        <v>135.9</v>
      </c>
      <c r="CG550" s="143">
        <v>122.2</v>
      </c>
      <c r="CH550" s="143">
        <v>123.3</v>
      </c>
      <c r="CI550" s="143">
        <v>105.2</v>
      </c>
      <c r="CJ550" s="146">
        <v>94.4</v>
      </c>
      <c r="CK550" s="146">
        <v>95.2</v>
      </c>
      <c r="CL550" s="146">
        <v>94.6</v>
      </c>
      <c r="CM550" s="147">
        <v>90</v>
      </c>
      <c r="CN550" s="147">
        <v>90.4</v>
      </c>
      <c r="CO550" s="147">
        <v>89.8</v>
      </c>
      <c r="CP550" s="148">
        <v>84.9</v>
      </c>
      <c r="CQ550" s="149">
        <v>84.9</v>
      </c>
      <c r="CR550" s="149">
        <v>80.599999999999994</v>
      </c>
      <c r="CS550" s="149">
        <v>78.099999999999994</v>
      </c>
      <c r="CT550" s="149">
        <v>78.099999999999994</v>
      </c>
      <c r="CU550" s="150">
        <v>78.099999999999994</v>
      </c>
      <c r="CV550" s="150">
        <v>77.599999999999994</v>
      </c>
      <c r="CW550" s="150">
        <v>77.599999999999994</v>
      </c>
      <c r="CX550" s="150">
        <v>77.599999999999994</v>
      </c>
      <c r="CY550" s="150">
        <v>77.599999999999994</v>
      </c>
      <c r="CZ550" s="150">
        <v>77.599999999999994</v>
      </c>
      <c r="DA550" s="150">
        <v>77.599999999999994</v>
      </c>
      <c r="DB550" s="151">
        <v>77.599999999999994</v>
      </c>
      <c r="DC550" s="151">
        <v>81.3</v>
      </c>
      <c r="DD550" s="151">
        <v>75.2</v>
      </c>
      <c r="DE550" s="151">
        <v>81.900000000000006</v>
      </c>
      <c r="DF550" s="151">
        <v>79.900000000000006</v>
      </c>
      <c r="DG550" s="151">
        <v>79.599999999999994</v>
      </c>
      <c r="DH550" s="151">
        <v>78.900000000000006</v>
      </c>
      <c r="DI550" s="151">
        <v>80.3</v>
      </c>
      <c r="DJ550" s="151">
        <v>81.5</v>
      </c>
      <c r="DK550" s="151">
        <v>85.5</v>
      </c>
      <c r="DL550" s="151">
        <v>85.5</v>
      </c>
      <c r="DM550" s="152">
        <v>88</v>
      </c>
      <c r="DN550" s="152">
        <v>92.4</v>
      </c>
      <c r="DO550" s="152">
        <v>97.2</v>
      </c>
      <c r="DP550" s="152">
        <v>96.6</v>
      </c>
      <c r="DQ550" s="152">
        <v>99</v>
      </c>
      <c r="DR550" s="152">
        <v>98.3</v>
      </c>
      <c r="DS550" s="152">
        <v>101.2</v>
      </c>
      <c r="DT550" s="152">
        <v>104.9</v>
      </c>
      <c r="DU550" s="152">
        <v>104.3</v>
      </c>
      <c r="DV550" s="152">
        <v>103.9</v>
      </c>
      <c r="DW550" s="152">
        <v>105.5</v>
      </c>
      <c r="DX550" s="152">
        <v>105.4</v>
      </c>
      <c r="DY550" s="152">
        <v>105.6</v>
      </c>
      <c r="DZ550" s="152">
        <v>105.4</v>
      </c>
      <c r="EA550" s="152">
        <v>106.6</v>
      </c>
      <c r="EB550" s="152">
        <v>106.6</v>
      </c>
      <c r="EC550" s="152">
        <v>107.4</v>
      </c>
      <c r="ED550" s="152">
        <v>108.4</v>
      </c>
      <c r="EE550" s="152">
        <v>106.3</v>
      </c>
      <c r="EF550" s="152">
        <v>105.3</v>
      </c>
      <c r="EG550" s="152">
        <v>105.3</v>
      </c>
      <c r="EH550" s="152">
        <v>105.2</v>
      </c>
      <c r="EI550" s="152">
        <v>101.3</v>
      </c>
      <c r="EJ550" s="152">
        <v>103</v>
      </c>
      <c r="EK550" s="152">
        <v>101.5</v>
      </c>
      <c r="EL550" s="152">
        <v>101.2</v>
      </c>
      <c r="EM550" s="152">
        <v>100.1</v>
      </c>
      <c r="EN550" s="152">
        <v>101.8</v>
      </c>
      <c r="EO550" s="152">
        <v>101.4</v>
      </c>
      <c r="EP550" s="152">
        <v>101.5</v>
      </c>
      <c r="EQ550" s="152">
        <v>100.9</v>
      </c>
      <c r="ER550" s="152">
        <v>96.5</v>
      </c>
      <c r="ES550" s="152">
        <v>97.2</v>
      </c>
      <c r="ET550" s="152">
        <v>97.4</v>
      </c>
      <c r="EU550" s="152">
        <v>95.7</v>
      </c>
      <c r="EV550" s="152">
        <v>96.8</v>
      </c>
      <c r="EW550" s="152">
        <v>97.2</v>
      </c>
    </row>
    <row r="551" spans="1:153">
      <c r="A551" s="141" t="s">
        <v>8136</v>
      </c>
      <c r="B551" s="141" t="s">
        <v>8137</v>
      </c>
      <c r="C551" s="142">
        <v>0.16911000000000001</v>
      </c>
      <c r="D551" s="143">
        <v>108.7</v>
      </c>
      <c r="E551" s="143">
        <v>110.1</v>
      </c>
      <c r="F551" s="143">
        <v>108.6</v>
      </c>
      <c r="G551" s="143">
        <v>106.7</v>
      </c>
      <c r="H551" s="143">
        <v>107.5</v>
      </c>
      <c r="I551" s="143">
        <v>108.1</v>
      </c>
      <c r="J551" s="143">
        <v>106.4</v>
      </c>
      <c r="K551" s="143">
        <v>108.7</v>
      </c>
      <c r="L551" s="143">
        <v>111.1</v>
      </c>
      <c r="M551" s="143">
        <v>107.9</v>
      </c>
      <c r="N551" s="143">
        <v>109.4</v>
      </c>
      <c r="O551" s="143">
        <v>110</v>
      </c>
      <c r="P551" s="143">
        <v>107.9</v>
      </c>
      <c r="Q551" s="143">
        <v>103.9</v>
      </c>
      <c r="R551" s="143">
        <v>105.7</v>
      </c>
      <c r="S551" s="143">
        <v>105.5</v>
      </c>
      <c r="T551" s="143">
        <v>110.7</v>
      </c>
      <c r="U551" s="143">
        <v>109.5</v>
      </c>
      <c r="V551" s="143">
        <v>108.3</v>
      </c>
      <c r="W551" s="143">
        <v>107.7</v>
      </c>
      <c r="X551" s="143">
        <v>107.1</v>
      </c>
      <c r="Y551" s="143">
        <v>106.2</v>
      </c>
      <c r="Z551" s="143">
        <v>105.4</v>
      </c>
      <c r="AA551" s="143">
        <v>104.7</v>
      </c>
      <c r="AB551" s="143">
        <v>102.6</v>
      </c>
      <c r="AC551" s="143">
        <v>99.8</v>
      </c>
      <c r="AD551" s="143">
        <v>100.1</v>
      </c>
      <c r="AE551" s="143">
        <v>97.7</v>
      </c>
      <c r="AF551" s="143">
        <v>99.4</v>
      </c>
      <c r="AG551" s="143">
        <v>94.5</v>
      </c>
      <c r="AH551" s="143">
        <v>88.7</v>
      </c>
      <c r="AI551" s="143">
        <v>91.1</v>
      </c>
      <c r="AJ551" s="143">
        <v>91.9</v>
      </c>
      <c r="AK551" s="143">
        <v>90.4</v>
      </c>
      <c r="AL551" s="143">
        <v>89.4</v>
      </c>
      <c r="AM551" s="143">
        <v>88.9</v>
      </c>
      <c r="AN551" s="143">
        <v>88.1</v>
      </c>
      <c r="AO551" s="143">
        <v>89.5</v>
      </c>
      <c r="AP551" s="143">
        <v>88.9</v>
      </c>
      <c r="AQ551" s="143">
        <v>87.9</v>
      </c>
      <c r="AR551" s="143">
        <v>91.4</v>
      </c>
      <c r="AS551" s="143">
        <v>89.1</v>
      </c>
      <c r="AT551" s="143">
        <v>89.9</v>
      </c>
      <c r="AU551" s="143">
        <v>87.2</v>
      </c>
      <c r="AV551" s="143">
        <v>85.7</v>
      </c>
      <c r="AW551" s="143">
        <v>85.7</v>
      </c>
      <c r="AX551" s="143">
        <v>85</v>
      </c>
      <c r="AY551" s="143">
        <v>84.6</v>
      </c>
      <c r="AZ551" s="143">
        <v>77.099999999999994</v>
      </c>
      <c r="BA551" s="143">
        <v>76.900000000000006</v>
      </c>
      <c r="BB551" s="143">
        <v>74</v>
      </c>
      <c r="BC551" s="143">
        <v>69</v>
      </c>
      <c r="BD551" s="143">
        <v>70.7</v>
      </c>
      <c r="BE551" s="143">
        <v>69.099999999999994</v>
      </c>
      <c r="BF551" s="143">
        <v>68.900000000000006</v>
      </c>
      <c r="BG551" s="143">
        <v>68.900000000000006</v>
      </c>
      <c r="BH551" s="143">
        <v>68.8</v>
      </c>
      <c r="BI551" s="143">
        <v>68.8</v>
      </c>
      <c r="BJ551" s="143">
        <v>68.8</v>
      </c>
      <c r="BK551" s="144">
        <v>69.5</v>
      </c>
      <c r="BL551" s="143">
        <v>69.099999999999994</v>
      </c>
      <c r="BM551" s="143">
        <v>70.900000000000006</v>
      </c>
      <c r="BN551" s="143">
        <v>73</v>
      </c>
      <c r="BO551" s="143">
        <v>76</v>
      </c>
      <c r="BP551" s="143">
        <v>78.400000000000006</v>
      </c>
      <c r="BQ551" s="143">
        <v>77.400000000000006</v>
      </c>
      <c r="BR551" s="145">
        <v>77.400000000000006</v>
      </c>
      <c r="BS551" s="145">
        <v>107.7</v>
      </c>
      <c r="BT551" s="145">
        <v>109.9</v>
      </c>
      <c r="BU551" s="145">
        <v>114</v>
      </c>
      <c r="BV551" s="145">
        <v>108.2</v>
      </c>
      <c r="BW551" s="145">
        <v>116.2</v>
      </c>
      <c r="BX551" s="145">
        <v>127.9</v>
      </c>
      <c r="BY551" s="145">
        <v>129</v>
      </c>
      <c r="BZ551" s="143">
        <v>131.19999999999999</v>
      </c>
      <c r="CA551" s="143">
        <v>136.80000000000001</v>
      </c>
      <c r="CB551" s="143">
        <v>138.80000000000001</v>
      </c>
      <c r="CC551" s="143">
        <v>139.4</v>
      </c>
      <c r="CD551" s="143">
        <v>139.5</v>
      </c>
      <c r="CE551" s="143">
        <v>139.5</v>
      </c>
      <c r="CF551" s="143">
        <v>135.9</v>
      </c>
      <c r="CG551" s="143">
        <v>122.2</v>
      </c>
      <c r="CH551" s="143">
        <v>123.3</v>
      </c>
      <c r="CI551" s="143">
        <v>105.2</v>
      </c>
      <c r="CJ551" s="146">
        <v>94.4</v>
      </c>
      <c r="CK551" s="146">
        <v>95.2</v>
      </c>
      <c r="CL551" s="146">
        <v>94.6</v>
      </c>
      <c r="CM551" s="147">
        <v>90</v>
      </c>
      <c r="CN551" s="147">
        <v>90.4</v>
      </c>
      <c r="CO551" s="147">
        <v>89.8</v>
      </c>
      <c r="CP551" s="148">
        <v>84.9</v>
      </c>
      <c r="CQ551" s="149">
        <v>84.9</v>
      </c>
      <c r="CR551" s="149">
        <v>80.599999999999994</v>
      </c>
      <c r="CS551" s="149">
        <v>78.099999999999994</v>
      </c>
      <c r="CT551" s="149">
        <v>78.099999999999994</v>
      </c>
      <c r="CU551" s="150">
        <v>78.099999999999994</v>
      </c>
      <c r="CV551" s="150">
        <v>77.599999999999994</v>
      </c>
      <c r="CW551" s="150">
        <v>77.599999999999994</v>
      </c>
      <c r="CX551" s="150">
        <v>77.599999999999994</v>
      </c>
      <c r="CY551" s="150">
        <v>77.599999999999994</v>
      </c>
      <c r="CZ551" s="150">
        <v>77.599999999999994</v>
      </c>
      <c r="DA551" s="150">
        <v>77.599999999999994</v>
      </c>
      <c r="DB551" s="151">
        <v>77.599999999999994</v>
      </c>
      <c r="DC551" s="151">
        <v>81.3</v>
      </c>
      <c r="DD551" s="151">
        <v>75.2</v>
      </c>
      <c r="DE551" s="151">
        <v>81.900000000000006</v>
      </c>
      <c r="DF551" s="151">
        <v>79.900000000000006</v>
      </c>
      <c r="DG551" s="151">
        <v>79.599999999999994</v>
      </c>
      <c r="DH551" s="151">
        <v>78.900000000000006</v>
      </c>
      <c r="DI551" s="151">
        <v>80.3</v>
      </c>
      <c r="DJ551" s="151">
        <v>81.5</v>
      </c>
      <c r="DK551" s="151">
        <v>85.5</v>
      </c>
      <c r="DL551" s="151">
        <v>85.5</v>
      </c>
      <c r="DM551" s="152">
        <v>88</v>
      </c>
      <c r="DN551" s="152">
        <v>92.4</v>
      </c>
      <c r="DO551" s="152">
        <v>97.2</v>
      </c>
      <c r="DP551" s="152">
        <v>96.6</v>
      </c>
      <c r="DQ551" s="152">
        <v>99</v>
      </c>
      <c r="DR551" s="152">
        <v>98.3</v>
      </c>
      <c r="DS551" s="152">
        <v>101.2</v>
      </c>
      <c r="DT551" s="152">
        <v>104.9</v>
      </c>
      <c r="DU551" s="152">
        <v>104.3</v>
      </c>
      <c r="DV551" s="152">
        <v>103.9</v>
      </c>
      <c r="DW551" s="152">
        <v>105.5</v>
      </c>
      <c r="DX551" s="152">
        <v>105.4</v>
      </c>
      <c r="DY551" s="152">
        <v>105.6</v>
      </c>
      <c r="DZ551" s="152">
        <v>105.4</v>
      </c>
      <c r="EA551" s="152">
        <v>106.6</v>
      </c>
      <c r="EB551" s="152">
        <v>106.6</v>
      </c>
      <c r="EC551" s="152">
        <v>107.4</v>
      </c>
      <c r="ED551" s="152">
        <v>108.4</v>
      </c>
      <c r="EE551" s="152">
        <v>106.3</v>
      </c>
      <c r="EF551" s="152">
        <v>105.3</v>
      </c>
      <c r="EG551" s="152">
        <v>105.3</v>
      </c>
      <c r="EH551" s="152">
        <v>105.2</v>
      </c>
      <c r="EI551" s="152">
        <v>101.3</v>
      </c>
      <c r="EJ551" s="152">
        <v>103</v>
      </c>
      <c r="EK551" s="152">
        <v>101.5</v>
      </c>
      <c r="EL551" s="152">
        <v>101.2</v>
      </c>
      <c r="EM551" s="152">
        <v>100.1</v>
      </c>
      <c r="EN551" s="152">
        <v>101.8</v>
      </c>
      <c r="EO551" s="152">
        <v>101.4</v>
      </c>
      <c r="EP551" s="152">
        <v>101.5</v>
      </c>
      <c r="EQ551" s="152">
        <v>100.9</v>
      </c>
      <c r="ER551" s="152">
        <v>96.5</v>
      </c>
      <c r="ES551" s="152">
        <v>97.2</v>
      </c>
      <c r="ET551" s="152">
        <v>97.4</v>
      </c>
      <c r="EU551" s="152">
        <v>95.7</v>
      </c>
      <c r="EV551" s="152">
        <v>96.8</v>
      </c>
      <c r="EW551" s="152">
        <v>97.2</v>
      </c>
    </row>
    <row r="552" spans="1:153">
      <c r="A552" s="141" t="s">
        <v>8138</v>
      </c>
      <c r="B552" s="141" t="s">
        <v>8139</v>
      </c>
      <c r="C552" s="142">
        <v>9.6463199999999993</v>
      </c>
      <c r="D552" s="143">
        <v>105.9</v>
      </c>
      <c r="E552" s="143">
        <v>106.5</v>
      </c>
      <c r="F552" s="143">
        <v>106.5</v>
      </c>
      <c r="G552" s="143">
        <v>105.9</v>
      </c>
      <c r="H552" s="143">
        <v>105.2</v>
      </c>
      <c r="I552" s="143">
        <v>105.4</v>
      </c>
      <c r="J552" s="143">
        <v>105</v>
      </c>
      <c r="K552" s="143">
        <v>104.2</v>
      </c>
      <c r="L552" s="143">
        <v>103.6</v>
      </c>
      <c r="M552" s="143">
        <v>103.6</v>
      </c>
      <c r="N552" s="143">
        <v>102.6</v>
      </c>
      <c r="O552" s="143">
        <v>103.2</v>
      </c>
      <c r="P552" s="143">
        <v>103.3</v>
      </c>
      <c r="Q552" s="143">
        <v>102.3</v>
      </c>
      <c r="R552" s="143">
        <v>101.6</v>
      </c>
      <c r="S552" s="143">
        <v>101.8</v>
      </c>
      <c r="T552" s="143">
        <v>101.4</v>
      </c>
      <c r="U552" s="143">
        <v>102.8</v>
      </c>
      <c r="V552" s="143">
        <v>102.5</v>
      </c>
      <c r="W552" s="143">
        <v>102.3</v>
      </c>
      <c r="X552" s="143">
        <v>102.9</v>
      </c>
      <c r="Y552" s="143">
        <v>103.9</v>
      </c>
      <c r="Z552" s="143">
        <v>104.4</v>
      </c>
      <c r="AA552" s="143">
        <v>105</v>
      </c>
      <c r="AB552" s="143">
        <v>103.5</v>
      </c>
      <c r="AC552" s="143">
        <v>104</v>
      </c>
      <c r="AD552" s="143">
        <v>106</v>
      </c>
      <c r="AE552" s="143">
        <v>106</v>
      </c>
      <c r="AF552" s="143">
        <v>105.7</v>
      </c>
      <c r="AG552" s="143">
        <v>104.6</v>
      </c>
      <c r="AH552" s="143">
        <v>104.5</v>
      </c>
      <c r="AI552" s="143">
        <v>103.3</v>
      </c>
      <c r="AJ552" s="143">
        <v>102.2</v>
      </c>
      <c r="AK552" s="143">
        <v>101.6</v>
      </c>
      <c r="AL552" s="143">
        <v>100.5</v>
      </c>
      <c r="AM552" s="143">
        <v>99.5</v>
      </c>
      <c r="AN552" s="143">
        <v>99.2</v>
      </c>
      <c r="AO552" s="143">
        <v>98.3</v>
      </c>
      <c r="AP552" s="143">
        <v>97.1</v>
      </c>
      <c r="AQ552" s="143">
        <v>94.9</v>
      </c>
      <c r="AR552" s="143">
        <v>91.6</v>
      </c>
      <c r="AS552" s="143">
        <v>92.2</v>
      </c>
      <c r="AT552" s="143">
        <v>91.6</v>
      </c>
      <c r="AU552" s="143">
        <v>89.2</v>
      </c>
      <c r="AV552" s="143">
        <v>87</v>
      </c>
      <c r="AW552" s="143">
        <v>86.7</v>
      </c>
      <c r="AX552" s="143">
        <v>87.4</v>
      </c>
      <c r="AY552" s="143">
        <v>89.2</v>
      </c>
      <c r="AZ552" s="143">
        <v>89.9</v>
      </c>
      <c r="BA552" s="143">
        <v>90.2</v>
      </c>
      <c r="BB552" s="143">
        <v>89.6</v>
      </c>
      <c r="BC552" s="143">
        <v>88.7</v>
      </c>
      <c r="BD552" s="143">
        <v>87.8</v>
      </c>
      <c r="BE552" s="143">
        <v>88.7</v>
      </c>
      <c r="BF552" s="143">
        <v>91</v>
      </c>
      <c r="BG552" s="143">
        <v>91.9</v>
      </c>
      <c r="BH552" s="143">
        <v>92.7</v>
      </c>
      <c r="BI552" s="143">
        <v>93.7</v>
      </c>
      <c r="BJ552" s="143">
        <v>93.7</v>
      </c>
      <c r="BK552" s="144">
        <v>95.6</v>
      </c>
      <c r="BL552" s="143">
        <v>97.4</v>
      </c>
      <c r="BM552" s="143">
        <v>96.9</v>
      </c>
      <c r="BN552" s="143">
        <v>96.3</v>
      </c>
      <c r="BO552" s="143">
        <v>97</v>
      </c>
      <c r="BP552" s="143">
        <v>98.5</v>
      </c>
      <c r="BQ552" s="143">
        <v>100.9</v>
      </c>
      <c r="BR552" s="145">
        <v>100.7</v>
      </c>
      <c r="BS552" s="145">
        <v>101.3</v>
      </c>
      <c r="BT552" s="145">
        <v>102.9</v>
      </c>
      <c r="BU552" s="145">
        <v>106.3</v>
      </c>
      <c r="BV552" s="145">
        <v>108.8</v>
      </c>
      <c r="BW552" s="145">
        <v>109.6</v>
      </c>
      <c r="BX552" s="145">
        <v>110.4</v>
      </c>
      <c r="BY552" s="145">
        <v>112.2</v>
      </c>
      <c r="BZ552" s="143">
        <v>112.9</v>
      </c>
      <c r="CA552" s="143">
        <v>112.1</v>
      </c>
      <c r="CB552" s="143">
        <v>111.6</v>
      </c>
      <c r="CC552" s="143">
        <v>114.2</v>
      </c>
      <c r="CD552" s="143">
        <v>114.8</v>
      </c>
      <c r="CE552" s="143">
        <v>114</v>
      </c>
      <c r="CF552" s="143">
        <v>112.3</v>
      </c>
      <c r="CG552" s="143">
        <v>110.1</v>
      </c>
      <c r="CH552" s="143">
        <v>110.5</v>
      </c>
      <c r="CI552" s="143">
        <v>111</v>
      </c>
      <c r="CJ552" s="146">
        <v>110.5</v>
      </c>
      <c r="CK552" s="146">
        <v>109.7</v>
      </c>
      <c r="CL552" s="146">
        <v>108.7</v>
      </c>
      <c r="CM552" s="147">
        <v>106.9</v>
      </c>
      <c r="CN552" s="147">
        <v>104.6</v>
      </c>
      <c r="CO552" s="147">
        <v>104.8</v>
      </c>
      <c r="CP552" s="148">
        <v>103.6</v>
      </c>
      <c r="CQ552" s="149">
        <v>103.4</v>
      </c>
      <c r="CR552" s="149">
        <v>103.6</v>
      </c>
      <c r="CS552" s="149">
        <v>106.5</v>
      </c>
      <c r="CT552" s="149">
        <v>107</v>
      </c>
      <c r="CU552" s="150">
        <v>106</v>
      </c>
      <c r="CV552" s="150">
        <v>107</v>
      </c>
      <c r="CW552" s="150">
        <v>103.3</v>
      </c>
      <c r="CX552" s="150">
        <v>103.8</v>
      </c>
      <c r="CY552" s="150">
        <v>103.8</v>
      </c>
      <c r="CZ552" s="150">
        <v>106.5</v>
      </c>
      <c r="DA552" s="150">
        <v>107.9</v>
      </c>
      <c r="DB552" s="151">
        <v>108.9</v>
      </c>
      <c r="DC552" s="151">
        <v>110.8</v>
      </c>
      <c r="DD552" s="151">
        <v>115.5</v>
      </c>
      <c r="DE552" s="151">
        <v>122.8</v>
      </c>
      <c r="DF552" s="151">
        <v>121.1</v>
      </c>
      <c r="DG552" s="151">
        <v>124</v>
      </c>
      <c r="DH552" s="151">
        <v>128.6</v>
      </c>
      <c r="DI552" s="151">
        <v>133.5</v>
      </c>
      <c r="DJ552" s="151">
        <v>134</v>
      </c>
      <c r="DK552" s="151">
        <v>134</v>
      </c>
      <c r="DL552" s="151">
        <v>135.80000000000001</v>
      </c>
      <c r="DM552" s="152">
        <v>137.80000000000001</v>
      </c>
      <c r="DN552" s="152">
        <v>143.9</v>
      </c>
      <c r="DO552" s="152">
        <v>143.6</v>
      </c>
      <c r="DP552" s="152">
        <v>141.9</v>
      </c>
      <c r="DQ552" s="152">
        <v>143.1</v>
      </c>
      <c r="DR552" s="152">
        <v>147.1</v>
      </c>
      <c r="DS552" s="152">
        <v>157.5</v>
      </c>
      <c r="DT552" s="152">
        <v>161.19999999999999</v>
      </c>
      <c r="DU552" s="152">
        <v>158.19999999999999</v>
      </c>
      <c r="DV552" s="152">
        <v>150</v>
      </c>
      <c r="DW552" s="152">
        <v>149.4</v>
      </c>
      <c r="DX552" s="152">
        <v>148.9</v>
      </c>
      <c r="DY552" s="152">
        <v>146.6</v>
      </c>
      <c r="DZ552" s="152">
        <v>145.6</v>
      </c>
      <c r="EA552" s="152">
        <v>143.19999999999999</v>
      </c>
      <c r="EB552" s="152">
        <v>143.19999999999999</v>
      </c>
      <c r="EC552" s="152">
        <v>145.5</v>
      </c>
      <c r="ED552" s="152">
        <v>146.9</v>
      </c>
      <c r="EE552" s="152">
        <v>146.19999999999999</v>
      </c>
      <c r="EF552" s="152">
        <v>145.30000000000001</v>
      </c>
      <c r="EG552" s="152">
        <v>143.6</v>
      </c>
      <c r="EH552" s="152">
        <v>141.6</v>
      </c>
      <c r="EI552" s="152">
        <v>139.9</v>
      </c>
      <c r="EJ552" s="152">
        <v>140.6</v>
      </c>
      <c r="EK552" s="152">
        <v>143</v>
      </c>
      <c r="EL552" s="152">
        <v>142.19999999999999</v>
      </c>
      <c r="EM552" s="152">
        <v>140.19999999999999</v>
      </c>
      <c r="EN552" s="152">
        <v>139.6</v>
      </c>
      <c r="EO552" s="152">
        <v>138.80000000000001</v>
      </c>
      <c r="EP552" s="152">
        <v>138.5</v>
      </c>
      <c r="EQ552" s="152">
        <v>138.69999999999999</v>
      </c>
      <c r="ER552" s="152">
        <v>141.4</v>
      </c>
      <c r="ES552" s="152">
        <v>144.69999999999999</v>
      </c>
      <c r="ET552" s="152">
        <v>143.30000000000001</v>
      </c>
      <c r="EU552" s="152">
        <v>140.80000000000001</v>
      </c>
      <c r="EV552" s="152">
        <v>139.5</v>
      </c>
      <c r="EW552" s="152">
        <v>138.5</v>
      </c>
    </row>
    <row r="553" spans="1:153">
      <c r="A553" s="141" t="s">
        <v>8140</v>
      </c>
      <c r="B553" s="141" t="s">
        <v>8141</v>
      </c>
      <c r="C553" s="142">
        <v>1.41103</v>
      </c>
      <c r="D553" s="143">
        <v>115.5</v>
      </c>
      <c r="E553" s="143">
        <v>114.9</v>
      </c>
      <c r="F553" s="143">
        <v>113.6</v>
      </c>
      <c r="G553" s="143">
        <v>109.2</v>
      </c>
      <c r="H553" s="143">
        <v>107.7</v>
      </c>
      <c r="I553" s="143">
        <v>107.4</v>
      </c>
      <c r="J553" s="143">
        <v>105.3</v>
      </c>
      <c r="K553" s="143">
        <v>104.4</v>
      </c>
      <c r="L553" s="143">
        <v>102.4</v>
      </c>
      <c r="M553" s="143">
        <v>104.4</v>
      </c>
      <c r="N553" s="143">
        <v>103.8</v>
      </c>
      <c r="O553" s="143">
        <v>104.8</v>
      </c>
      <c r="P553" s="143">
        <v>104.6</v>
      </c>
      <c r="Q553" s="143">
        <v>105</v>
      </c>
      <c r="R553" s="143">
        <v>103.1</v>
      </c>
      <c r="S553" s="143">
        <v>102.3</v>
      </c>
      <c r="T553" s="143">
        <v>99</v>
      </c>
      <c r="U553" s="143">
        <v>102.4</v>
      </c>
      <c r="V553" s="143">
        <v>102.2</v>
      </c>
      <c r="W553" s="143">
        <v>101.8</v>
      </c>
      <c r="X553" s="143">
        <v>102.9</v>
      </c>
      <c r="Y553" s="143">
        <v>104.3</v>
      </c>
      <c r="Z553" s="143">
        <v>107</v>
      </c>
      <c r="AA553" s="143">
        <v>107.1</v>
      </c>
      <c r="AB553" s="143">
        <v>106.7</v>
      </c>
      <c r="AC553" s="143">
        <v>108.1</v>
      </c>
      <c r="AD553" s="143">
        <v>109.1</v>
      </c>
      <c r="AE553" s="143">
        <v>108.9</v>
      </c>
      <c r="AF553" s="143">
        <v>107.5</v>
      </c>
      <c r="AG553" s="143">
        <v>105.3</v>
      </c>
      <c r="AH553" s="143">
        <v>105.4</v>
      </c>
      <c r="AI553" s="143">
        <v>103.4</v>
      </c>
      <c r="AJ553" s="143">
        <v>102.6</v>
      </c>
      <c r="AK553" s="143">
        <v>101.9</v>
      </c>
      <c r="AL553" s="143">
        <v>100.1</v>
      </c>
      <c r="AM553" s="143">
        <v>95.9</v>
      </c>
      <c r="AN553" s="143">
        <v>96.9</v>
      </c>
      <c r="AO553" s="143">
        <v>94.8</v>
      </c>
      <c r="AP553" s="143">
        <v>92.8</v>
      </c>
      <c r="AQ553" s="143">
        <v>89.7</v>
      </c>
      <c r="AR553" s="143">
        <v>84.1</v>
      </c>
      <c r="AS553" s="143">
        <v>85.7</v>
      </c>
      <c r="AT553" s="143">
        <v>83.7</v>
      </c>
      <c r="AU553" s="143">
        <v>80.599999999999994</v>
      </c>
      <c r="AV553" s="143">
        <v>77.400000000000006</v>
      </c>
      <c r="AW553" s="143">
        <v>79.3</v>
      </c>
      <c r="AX553" s="143">
        <v>78.900000000000006</v>
      </c>
      <c r="AY553" s="143">
        <v>81</v>
      </c>
      <c r="AZ553" s="143">
        <v>81.400000000000006</v>
      </c>
      <c r="BA553" s="143">
        <v>81.900000000000006</v>
      </c>
      <c r="BB553" s="143">
        <v>79</v>
      </c>
      <c r="BC553" s="143">
        <v>77.3</v>
      </c>
      <c r="BD553" s="143">
        <v>76.3</v>
      </c>
      <c r="BE553" s="143">
        <v>78.8</v>
      </c>
      <c r="BF553" s="143">
        <v>82.5</v>
      </c>
      <c r="BG553" s="143">
        <v>85.1</v>
      </c>
      <c r="BH553" s="143">
        <v>87.5</v>
      </c>
      <c r="BI553" s="143">
        <v>88.1</v>
      </c>
      <c r="BJ553" s="143">
        <v>88.1</v>
      </c>
      <c r="BK553" s="144">
        <v>89.1</v>
      </c>
      <c r="BL553" s="143">
        <v>92.8</v>
      </c>
      <c r="BM553" s="143">
        <v>92.7</v>
      </c>
      <c r="BN553" s="143">
        <v>92.6</v>
      </c>
      <c r="BO553" s="143">
        <v>93.6</v>
      </c>
      <c r="BP553" s="143">
        <v>93.7</v>
      </c>
      <c r="BQ553" s="143">
        <v>97.6</v>
      </c>
      <c r="BR553" s="145">
        <v>97</v>
      </c>
      <c r="BS553" s="145">
        <v>96.6</v>
      </c>
      <c r="BT553" s="145">
        <v>97.7</v>
      </c>
      <c r="BU553" s="145">
        <v>105.4</v>
      </c>
      <c r="BV553" s="145">
        <v>109</v>
      </c>
      <c r="BW553" s="145">
        <v>109.8</v>
      </c>
      <c r="BX553" s="145">
        <v>109.8</v>
      </c>
      <c r="BY553" s="145">
        <v>111.6</v>
      </c>
      <c r="BZ553" s="143">
        <v>112.9</v>
      </c>
      <c r="CA553" s="143">
        <v>113.4</v>
      </c>
      <c r="CB553" s="143">
        <v>112.6</v>
      </c>
      <c r="CC553" s="143">
        <v>120.6</v>
      </c>
      <c r="CD553" s="143">
        <v>119</v>
      </c>
      <c r="CE553" s="143">
        <v>117.3</v>
      </c>
      <c r="CF553" s="143">
        <v>113.3</v>
      </c>
      <c r="CG553" s="143">
        <v>108.8</v>
      </c>
      <c r="CH553" s="143">
        <v>108.5</v>
      </c>
      <c r="CI553" s="143">
        <v>108.5</v>
      </c>
      <c r="CJ553" s="146">
        <v>106.2</v>
      </c>
      <c r="CK553" s="146">
        <v>105.7</v>
      </c>
      <c r="CL553" s="146">
        <v>105.4</v>
      </c>
      <c r="CM553" s="147">
        <v>100.8</v>
      </c>
      <c r="CN553" s="147">
        <v>96.2</v>
      </c>
      <c r="CO553" s="147">
        <v>96.5</v>
      </c>
      <c r="CP553" s="148">
        <v>95.3</v>
      </c>
      <c r="CQ553" s="149">
        <v>96</v>
      </c>
      <c r="CR553" s="149">
        <v>96.6</v>
      </c>
      <c r="CS553" s="149">
        <v>102.3</v>
      </c>
      <c r="CT553" s="149">
        <v>104.3</v>
      </c>
      <c r="CU553" s="150">
        <v>103.5</v>
      </c>
      <c r="CV553" s="150">
        <v>113.1</v>
      </c>
      <c r="CW553" s="150">
        <v>97.9</v>
      </c>
      <c r="CX553" s="150">
        <v>97</v>
      </c>
      <c r="CY553" s="150">
        <v>96.4</v>
      </c>
      <c r="CZ553" s="150">
        <v>101.5</v>
      </c>
      <c r="DA553" s="150">
        <v>103.6</v>
      </c>
      <c r="DB553" s="151">
        <v>105.3</v>
      </c>
      <c r="DC553" s="151">
        <v>107.9</v>
      </c>
      <c r="DD553" s="151">
        <v>116</v>
      </c>
      <c r="DE553" s="151">
        <v>123.2</v>
      </c>
      <c r="DF553" s="151">
        <v>121.2</v>
      </c>
      <c r="DG553" s="151">
        <v>125.5</v>
      </c>
      <c r="DH553" s="151">
        <v>133.6</v>
      </c>
      <c r="DI553" s="151">
        <v>138.19999999999999</v>
      </c>
      <c r="DJ553" s="151">
        <v>138.19999999999999</v>
      </c>
      <c r="DK553" s="151">
        <v>137.4</v>
      </c>
      <c r="DL553" s="151">
        <v>141.80000000000001</v>
      </c>
      <c r="DM553" s="152">
        <v>147.19999999999999</v>
      </c>
      <c r="DN553" s="152">
        <v>161.6</v>
      </c>
      <c r="DO553" s="152">
        <v>163.6</v>
      </c>
      <c r="DP553" s="152">
        <v>153.6</v>
      </c>
      <c r="DQ553" s="152">
        <v>153.9</v>
      </c>
      <c r="DR553" s="152">
        <v>162.4</v>
      </c>
      <c r="DS553" s="152">
        <v>177.6</v>
      </c>
      <c r="DT553" s="152">
        <v>181.9</v>
      </c>
      <c r="DU553" s="152">
        <v>176.1</v>
      </c>
      <c r="DV553" s="152">
        <v>158.1</v>
      </c>
      <c r="DW553" s="152">
        <v>161.4</v>
      </c>
      <c r="DX553" s="152">
        <v>163</v>
      </c>
      <c r="DY553" s="152">
        <v>159.4</v>
      </c>
      <c r="DZ553" s="152">
        <v>155.80000000000001</v>
      </c>
      <c r="EA553" s="152">
        <v>151.9</v>
      </c>
      <c r="EB553" s="152">
        <v>150.4</v>
      </c>
      <c r="EC553" s="152">
        <v>150.9</v>
      </c>
      <c r="ED553" s="152">
        <v>154.6</v>
      </c>
      <c r="EE553" s="152">
        <v>152.4</v>
      </c>
      <c r="EF553" s="152">
        <v>151.9</v>
      </c>
      <c r="EG553" s="152">
        <v>147.69999999999999</v>
      </c>
      <c r="EH553" s="152">
        <v>142</v>
      </c>
      <c r="EI553" s="152">
        <v>135.6</v>
      </c>
      <c r="EJ553" s="152">
        <v>136.1</v>
      </c>
      <c r="EK553" s="152">
        <v>145.69999999999999</v>
      </c>
      <c r="EL553" s="152">
        <v>143.30000000000001</v>
      </c>
      <c r="EM553" s="152">
        <v>138.80000000000001</v>
      </c>
      <c r="EN553" s="152">
        <v>137</v>
      </c>
      <c r="EO553" s="152">
        <v>135.5</v>
      </c>
      <c r="EP553" s="152">
        <v>134.9</v>
      </c>
      <c r="EQ553" s="152">
        <v>134.6</v>
      </c>
      <c r="ER553" s="152">
        <v>136.69999999999999</v>
      </c>
      <c r="ES553" s="152">
        <v>143.5</v>
      </c>
      <c r="ET553" s="152">
        <v>140.30000000000001</v>
      </c>
      <c r="EU553" s="152">
        <v>135.6</v>
      </c>
      <c r="EV553" s="152">
        <v>133.1</v>
      </c>
      <c r="EW553" s="152">
        <v>130.4</v>
      </c>
    </row>
    <row r="554" spans="1:153">
      <c r="A554" s="141" t="s">
        <v>8142</v>
      </c>
      <c r="B554" s="141" t="s">
        <v>8143</v>
      </c>
      <c r="C554" s="142">
        <v>1.00352</v>
      </c>
      <c r="D554" s="143">
        <v>119.4</v>
      </c>
      <c r="E554" s="143">
        <v>116.9</v>
      </c>
      <c r="F554" s="143">
        <v>115</v>
      </c>
      <c r="G554" s="143">
        <v>109.3</v>
      </c>
      <c r="H554" s="143">
        <v>107</v>
      </c>
      <c r="I554" s="143">
        <v>107.9</v>
      </c>
      <c r="J554" s="143">
        <v>105.9</v>
      </c>
      <c r="K554" s="143">
        <v>104.6</v>
      </c>
      <c r="L554" s="143">
        <v>101.4</v>
      </c>
      <c r="M554" s="143">
        <v>104</v>
      </c>
      <c r="N554" s="143">
        <v>102.6</v>
      </c>
      <c r="O554" s="143">
        <v>103.3</v>
      </c>
      <c r="P554" s="143">
        <v>103</v>
      </c>
      <c r="Q554" s="143">
        <v>103.7</v>
      </c>
      <c r="R554" s="143">
        <v>101.3</v>
      </c>
      <c r="S554" s="143">
        <v>100.5</v>
      </c>
      <c r="T554" s="143">
        <v>96.3</v>
      </c>
      <c r="U554" s="143">
        <v>100.8</v>
      </c>
      <c r="V554" s="143">
        <v>99.4</v>
      </c>
      <c r="W554" s="143">
        <v>98.7</v>
      </c>
      <c r="X554" s="143">
        <v>100.9</v>
      </c>
      <c r="Y554" s="143">
        <v>102.5</v>
      </c>
      <c r="Z554" s="143">
        <v>106.2</v>
      </c>
      <c r="AA554" s="143">
        <v>106.1</v>
      </c>
      <c r="AB554" s="143">
        <v>105.4</v>
      </c>
      <c r="AC554" s="143">
        <v>107.4</v>
      </c>
      <c r="AD554" s="143">
        <v>108.2</v>
      </c>
      <c r="AE554" s="143">
        <v>106.2</v>
      </c>
      <c r="AF554" s="143">
        <v>104.2</v>
      </c>
      <c r="AG554" s="143">
        <v>104.5</v>
      </c>
      <c r="AH554" s="143">
        <v>105.4</v>
      </c>
      <c r="AI554" s="143">
        <v>101.6</v>
      </c>
      <c r="AJ554" s="143">
        <v>100.3</v>
      </c>
      <c r="AK554" s="143">
        <v>99.7</v>
      </c>
      <c r="AL554" s="143">
        <v>97.8</v>
      </c>
      <c r="AM554" s="143">
        <v>93.2</v>
      </c>
      <c r="AN554" s="143">
        <v>94.9</v>
      </c>
      <c r="AO554" s="143">
        <v>92.5</v>
      </c>
      <c r="AP554" s="143">
        <v>89.9</v>
      </c>
      <c r="AQ554" s="143">
        <v>86</v>
      </c>
      <c r="AR554" s="143">
        <v>78.5</v>
      </c>
      <c r="AS554" s="143">
        <v>81.099999999999994</v>
      </c>
      <c r="AT554" s="143">
        <v>78.900000000000006</v>
      </c>
      <c r="AU554" s="143">
        <v>75.099999999999994</v>
      </c>
      <c r="AV554" s="143">
        <v>71.400000000000006</v>
      </c>
      <c r="AW554" s="143">
        <v>74.400000000000006</v>
      </c>
      <c r="AX554" s="143">
        <v>74</v>
      </c>
      <c r="AY554" s="143">
        <v>76.3</v>
      </c>
      <c r="AZ554" s="143">
        <v>75.8</v>
      </c>
      <c r="BA554" s="143">
        <v>76.599999999999994</v>
      </c>
      <c r="BB554" s="143">
        <v>72.8</v>
      </c>
      <c r="BC554" s="143">
        <v>69.900000000000006</v>
      </c>
      <c r="BD554" s="143">
        <v>68.2</v>
      </c>
      <c r="BE554" s="143">
        <v>70.400000000000006</v>
      </c>
      <c r="BF554" s="143">
        <v>73.900000000000006</v>
      </c>
      <c r="BG554" s="143">
        <v>74.5</v>
      </c>
      <c r="BH554" s="143">
        <v>74.8</v>
      </c>
      <c r="BI554" s="143">
        <v>75.2</v>
      </c>
      <c r="BJ554" s="143">
        <v>75.7</v>
      </c>
      <c r="BK554" s="144">
        <v>77.099999999999994</v>
      </c>
      <c r="BL554" s="143">
        <v>82.9</v>
      </c>
      <c r="BM554" s="143">
        <v>82.1</v>
      </c>
      <c r="BN554" s="143">
        <v>82.9</v>
      </c>
      <c r="BO554" s="143">
        <v>84</v>
      </c>
      <c r="BP554" s="143">
        <v>83.8</v>
      </c>
      <c r="BQ554" s="143">
        <v>88.3</v>
      </c>
      <c r="BR554" s="145">
        <v>87.3</v>
      </c>
      <c r="BS554" s="145">
        <v>86.7</v>
      </c>
      <c r="BT554" s="145">
        <v>88.9</v>
      </c>
      <c r="BU554" s="145">
        <v>98.7</v>
      </c>
      <c r="BV554" s="145">
        <v>103.5</v>
      </c>
      <c r="BW554" s="145">
        <v>103.6</v>
      </c>
      <c r="BX554" s="145">
        <v>103.7</v>
      </c>
      <c r="BY554" s="145">
        <v>106.9</v>
      </c>
      <c r="BZ554" s="143">
        <v>109.3</v>
      </c>
      <c r="CA554" s="143">
        <v>109.8</v>
      </c>
      <c r="CB554" s="143">
        <v>109.2</v>
      </c>
      <c r="CC554" s="143">
        <v>119.9</v>
      </c>
      <c r="CD554" s="143">
        <v>116.8</v>
      </c>
      <c r="CE554" s="143">
        <v>113.7</v>
      </c>
      <c r="CF554" s="143">
        <v>108.8</v>
      </c>
      <c r="CG554" s="143">
        <v>103.3</v>
      </c>
      <c r="CH554" s="143">
        <v>103.2</v>
      </c>
      <c r="CI554" s="143">
        <v>103.5</v>
      </c>
      <c r="CJ554" s="146">
        <v>100.3</v>
      </c>
      <c r="CK554" s="146">
        <v>98.8</v>
      </c>
      <c r="CL554" s="146">
        <v>99</v>
      </c>
      <c r="CM554" s="147">
        <v>93.8</v>
      </c>
      <c r="CN554" s="147">
        <v>88.1</v>
      </c>
      <c r="CO554" s="147">
        <v>88.9</v>
      </c>
      <c r="CP554" s="148">
        <v>88.5</v>
      </c>
      <c r="CQ554" s="149">
        <v>89.8</v>
      </c>
      <c r="CR554" s="149">
        <v>90.9</v>
      </c>
      <c r="CS554" s="149">
        <v>98.2</v>
      </c>
      <c r="CT554" s="149">
        <v>101</v>
      </c>
      <c r="CU554" s="150">
        <v>99.8</v>
      </c>
      <c r="CV554" s="150">
        <v>113.6</v>
      </c>
      <c r="CW554" s="150">
        <v>90</v>
      </c>
      <c r="CX554" s="150">
        <v>89.7</v>
      </c>
      <c r="CY554" s="150">
        <v>88.9</v>
      </c>
      <c r="CZ554" s="150">
        <v>96.6</v>
      </c>
      <c r="DA554" s="150">
        <v>98.9</v>
      </c>
      <c r="DB554" s="151">
        <v>101.2</v>
      </c>
      <c r="DC554" s="151">
        <v>105.1</v>
      </c>
      <c r="DD554" s="151">
        <v>115.9</v>
      </c>
      <c r="DE554" s="151">
        <v>124.5</v>
      </c>
      <c r="DF554" s="151">
        <v>119.2</v>
      </c>
      <c r="DG554" s="151">
        <v>122.1</v>
      </c>
      <c r="DH554" s="151">
        <v>132.30000000000001</v>
      </c>
      <c r="DI554" s="151">
        <v>138</v>
      </c>
      <c r="DJ554" s="151">
        <v>136.30000000000001</v>
      </c>
      <c r="DK554" s="151">
        <v>133.19999999999999</v>
      </c>
      <c r="DL554" s="151">
        <v>137.6</v>
      </c>
      <c r="DM554" s="152">
        <v>144.4</v>
      </c>
      <c r="DN554" s="152">
        <v>157.5</v>
      </c>
      <c r="DO554" s="152">
        <v>160.4</v>
      </c>
      <c r="DP554" s="152">
        <v>147.30000000000001</v>
      </c>
      <c r="DQ554" s="152">
        <v>150.69999999999999</v>
      </c>
      <c r="DR554" s="152">
        <v>165</v>
      </c>
      <c r="DS554" s="152">
        <v>181.3</v>
      </c>
      <c r="DT554" s="152">
        <v>184.1</v>
      </c>
      <c r="DU554" s="152">
        <v>177.1</v>
      </c>
      <c r="DV554" s="152">
        <v>158.9</v>
      </c>
      <c r="DW554" s="152">
        <v>165.1</v>
      </c>
      <c r="DX554" s="152">
        <v>169.6</v>
      </c>
      <c r="DY554" s="152">
        <v>166.5</v>
      </c>
      <c r="DZ554" s="152">
        <v>162.1</v>
      </c>
      <c r="EA554" s="152">
        <v>157.4</v>
      </c>
      <c r="EB554" s="152">
        <v>155.69999999999999</v>
      </c>
      <c r="EC554" s="152">
        <v>155.1</v>
      </c>
      <c r="ED554" s="152">
        <v>159.4</v>
      </c>
      <c r="EE554" s="152">
        <v>156.1</v>
      </c>
      <c r="EF554" s="152">
        <v>156.1</v>
      </c>
      <c r="EG554" s="152">
        <v>150.5</v>
      </c>
      <c r="EH554" s="152">
        <v>143.19999999999999</v>
      </c>
      <c r="EI554" s="152">
        <v>136.19999999999999</v>
      </c>
      <c r="EJ554" s="152">
        <v>137.5</v>
      </c>
      <c r="EK554" s="152">
        <v>149.80000000000001</v>
      </c>
      <c r="EL554" s="152">
        <v>147.69999999999999</v>
      </c>
      <c r="EM554" s="152">
        <v>142.6</v>
      </c>
      <c r="EN554" s="152">
        <v>140.6</v>
      </c>
      <c r="EO554" s="152">
        <v>137.69999999999999</v>
      </c>
      <c r="EP554" s="152">
        <v>136</v>
      </c>
      <c r="EQ554" s="152">
        <v>135.9</v>
      </c>
      <c r="ER554" s="152">
        <v>138.30000000000001</v>
      </c>
      <c r="ES554" s="152">
        <v>144.19999999999999</v>
      </c>
      <c r="ET554" s="152">
        <v>139.69999999999999</v>
      </c>
      <c r="EU554" s="152">
        <v>134</v>
      </c>
      <c r="EV554" s="152">
        <v>131.6</v>
      </c>
      <c r="EW554" s="152">
        <v>128.30000000000001</v>
      </c>
    </row>
    <row r="555" spans="1:153">
      <c r="A555" s="141" t="s">
        <v>8144</v>
      </c>
      <c r="B555" s="141" t="s">
        <v>8145</v>
      </c>
      <c r="C555" s="142">
        <v>0.11194999999999999</v>
      </c>
      <c r="D555" s="143">
        <v>102.8</v>
      </c>
      <c r="E555" s="143">
        <v>103.6</v>
      </c>
      <c r="F555" s="143">
        <v>106.9</v>
      </c>
      <c r="G555" s="143">
        <v>106.2</v>
      </c>
      <c r="H555" s="143">
        <v>105.2</v>
      </c>
      <c r="I555" s="143">
        <v>104.9</v>
      </c>
      <c r="J555" s="143">
        <v>102.6</v>
      </c>
      <c r="K555" s="143">
        <v>103.4</v>
      </c>
      <c r="L555" s="143">
        <v>102.1</v>
      </c>
      <c r="M555" s="143">
        <v>103.3</v>
      </c>
      <c r="N555" s="143">
        <v>105.2</v>
      </c>
      <c r="O555" s="143">
        <v>107.5</v>
      </c>
      <c r="P555" s="143">
        <v>109.2</v>
      </c>
      <c r="Q555" s="143">
        <v>107.9</v>
      </c>
      <c r="R555" s="143">
        <v>105.4</v>
      </c>
      <c r="S555" s="143">
        <v>104.4</v>
      </c>
      <c r="T555" s="143">
        <v>103.2</v>
      </c>
      <c r="U555" s="143">
        <v>104.9</v>
      </c>
      <c r="V555" s="143">
        <v>106.4</v>
      </c>
      <c r="W555" s="143">
        <v>109.1</v>
      </c>
      <c r="X555" s="143">
        <v>109</v>
      </c>
      <c r="Y555" s="143">
        <v>105.2</v>
      </c>
      <c r="Z555" s="143">
        <v>109.6</v>
      </c>
      <c r="AA555" s="143">
        <v>108.8</v>
      </c>
      <c r="AB555" s="143">
        <v>110.1</v>
      </c>
      <c r="AC555" s="143">
        <v>110.2</v>
      </c>
      <c r="AD555" s="143">
        <v>109.8</v>
      </c>
      <c r="AE555" s="143">
        <v>110.5</v>
      </c>
      <c r="AF555" s="143">
        <v>111</v>
      </c>
      <c r="AG555" s="143">
        <v>112.6</v>
      </c>
      <c r="AH555" s="143">
        <v>111.1</v>
      </c>
      <c r="AI555" s="143">
        <v>109.4</v>
      </c>
      <c r="AJ555" s="143">
        <v>110</v>
      </c>
      <c r="AK555" s="143">
        <v>110.4</v>
      </c>
      <c r="AL555" s="143">
        <v>110.3</v>
      </c>
      <c r="AM555" s="143">
        <v>109</v>
      </c>
      <c r="AN555" s="143">
        <v>108.4</v>
      </c>
      <c r="AO555" s="143">
        <v>108.5</v>
      </c>
      <c r="AP555" s="143">
        <v>106.8</v>
      </c>
      <c r="AQ555" s="143">
        <v>107.3</v>
      </c>
      <c r="AR555" s="143">
        <v>106.1</v>
      </c>
      <c r="AS555" s="143">
        <v>104</v>
      </c>
      <c r="AT555" s="143">
        <v>100.6</v>
      </c>
      <c r="AU555" s="143">
        <v>99.7</v>
      </c>
      <c r="AV555" s="143">
        <v>99.4</v>
      </c>
      <c r="AW555" s="143">
        <v>97.4</v>
      </c>
      <c r="AX555" s="143">
        <v>96.6</v>
      </c>
      <c r="AY555" s="143">
        <v>95.4</v>
      </c>
      <c r="AZ555" s="143">
        <v>95</v>
      </c>
      <c r="BA555" s="143">
        <v>95.5</v>
      </c>
      <c r="BB555" s="143">
        <v>96.1</v>
      </c>
      <c r="BC555" s="143">
        <v>100.1</v>
      </c>
      <c r="BD555" s="143">
        <v>101.2</v>
      </c>
      <c r="BE555" s="143">
        <v>105.5</v>
      </c>
      <c r="BF555" s="143">
        <v>110.4</v>
      </c>
      <c r="BG555" s="143">
        <v>122.4</v>
      </c>
      <c r="BH555" s="143">
        <v>135.4</v>
      </c>
      <c r="BI555" s="143">
        <v>136.9</v>
      </c>
      <c r="BJ555" s="143">
        <v>137.1</v>
      </c>
      <c r="BK555" s="144">
        <v>136.9</v>
      </c>
      <c r="BL555" s="143">
        <v>133.5</v>
      </c>
      <c r="BM555" s="143">
        <v>134.69999999999999</v>
      </c>
      <c r="BN555" s="143">
        <v>121.2</v>
      </c>
      <c r="BO555" s="143">
        <v>114.6</v>
      </c>
      <c r="BP555" s="143">
        <v>114.7</v>
      </c>
      <c r="BQ555" s="143">
        <v>118.2</v>
      </c>
      <c r="BR555" s="145">
        <v>120.1</v>
      </c>
      <c r="BS555" s="145">
        <v>121</v>
      </c>
      <c r="BT555" s="145">
        <v>117.2</v>
      </c>
      <c r="BU555" s="145">
        <v>119.3</v>
      </c>
      <c r="BV555" s="145">
        <v>120.2</v>
      </c>
      <c r="BW555" s="145">
        <v>123.9</v>
      </c>
      <c r="BX555" s="145">
        <v>124.3</v>
      </c>
      <c r="BY555" s="145">
        <v>122.1</v>
      </c>
      <c r="BZ555" s="143">
        <v>122.5</v>
      </c>
      <c r="CA555" s="143">
        <v>124.7</v>
      </c>
      <c r="CB555" s="143">
        <v>119.4</v>
      </c>
      <c r="CC555" s="143">
        <v>120.7</v>
      </c>
      <c r="CD555" s="143">
        <v>122.7</v>
      </c>
      <c r="CE555" s="143">
        <v>123.8</v>
      </c>
      <c r="CF555" s="143">
        <v>120.7</v>
      </c>
      <c r="CG555" s="143">
        <v>117.1</v>
      </c>
      <c r="CH555" s="143">
        <v>117.6</v>
      </c>
      <c r="CI555" s="143">
        <v>118.8</v>
      </c>
      <c r="CJ555" s="146">
        <v>118</v>
      </c>
      <c r="CK555" s="146">
        <v>120.4</v>
      </c>
      <c r="CL555" s="146">
        <v>118.3</v>
      </c>
      <c r="CM555" s="147">
        <v>111.7</v>
      </c>
      <c r="CN555" s="147">
        <v>114.2</v>
      </c>
      <c r="CO555" s="147">
        <v>112.5</v>
      </c>
      <c r="CP555" s="148">
        <v>110.3</v>
      </c>
      <c r="CQ555" s="149">
        <v>112</v>
      </c>
      <c r="CR555" s="149">
        <v>109.1</v>
      </c>
      <c r="CS555" s="149">
        <v>108.9</v>
      </c>
      <c r="CT555" s="149">
        <v>108.4</v>
      </c>
      <c r="CU555" s="150">
        <v>110.8</v>
      </c>
      <c r="CV555" s="150">
        <v>107.5</v>
      </c>
      <c r="CW555" s="150">
        <v>114.4</v>
      </c>
      <c r="CX555" s="150">
        <v>117</v>
      </c>
      <c r="CY555" s="150">
        <v>116</v>
      </c>
      <c r="CZ555" s="150">
        <v>116</v>
      </c>
      <c r="DA555" s="150">
        <v>117.5</v>
      </c>
      <c r="DB555" s="151">
        <v>119.1</v>
      </c>
      <c r="DC555" s="151">
        <v>119.5</v>
      </c>
      <c r="DD555" s="151">
        <v>119.6</v>
      </c>
      <c r="DE555" s="151">
        <v>127.2</v>
      </c>
      <c r="DF555" s="151">
        <v>143.69999999999999</v>
      </c>
      <c r="DG555" s="151">
        <v>153.1</v>
      </c>
      <c r="DH555" s="151">
        <v>152.4</v>
      </c>
      <c r="DI555" s="151">
        <v>149.1</v>
      </c>
      <c r="DJ555" s="151">
        <v>149.80000000000001</v>
      </c>
      <c r="DK555" s="151">
        <v>160.6</v>
      </c>
      <c r="DL555" s="151">
        <v>170.9</v>
      </c>
      <c r="DM555" s="152">
        <v>179.7</v>
      </c>
      <c r="DN555" s="152">
        <v>186.1</v>
      </c>
      <c r="DO555" s="152">
        <v>187</v>
      </c>
      <c r="DP555" s="152">
        <v>179.5</v>
      </c>
      <c r="DQ555" s="152">
        <v>170</v>
      </c>
      <c r="DR555" s="152">
        <v>168</v>
      </c>
      <c r="DS555" s="152">
        <v>180.7</v>
      </c>
      <c r="DT555" s="152">
        <v>187.5</v>
      </c>
      <c r="DU555" s="152">
        <v>196.8</v>
      </c>
      <c r="DV555" s="152">
        <v>189.1</v>
      </c>
      <c r="DW555" s="152">
        <v>181.9</v>
      </c>
      <c r="DX555" s="152">
        <v>175.8</v>
      </c>
      <c r="DY555" s="152">
        <v>171.2</v>
      </c>
      <c r="DZ555" s="152">
        <v>171.2</v>
      </c>
      <c r="EA555" s="152">
        <v>175.5</v>
      </c>
      <c r="EB555" s="152">
        <v>173.6</v>
      </c>
      <c r="EC555" s="152">
        <v>179.1</v>
      </c>
      <c r="ED555" s="152">
        <v>186.4</v>
      </c>
      <c r="EE555" s="152">
        <v>187.3</v>
      </c>
      <c r="EF555" s="152">
        <v>181.9</v>
      </c>
      <c r="EG555" s="152">
        <v>180.5</v>
      </c>
      <c r="EH555" s="152">
        <v>181.2</v>
      </c>
      <c r="EI555" s="152">
        <v>175.1</v>
      </c>
      <c r="EJ555" s="152">
        <v>175.4</v>
      </c>
      <c r="EK555" s="152">
        <v>181.4</v>
      </c>
      <c r="EL555" s="152">
        <v>174.7</v>
      </c>
      <c r="EM555" s="152">
        <v>172.4</v>
      </c>
      <c r="EN555" s="152">
        <v>170.5</v>
      </c>
      <c r="EO555" s="152">
        <v>176.5</v>
      </c>
      <c r="EP555" s="152">
        <v>179.6</v>
      </c>
      <c r="EQ555" s="152">
        <v>178.3</v>
      </c>
      <c r="ER555" s="152">
        <v>175</v>
      </c>
      <c r="ES555" s="152">
        <v>174.6</v>
      </c>
      <c r="ET555" s="152">
        <v>177.5</v>
      </c>
      <c r="EU555" s="152">
        <v>176.9</v>
      </c>
      <c r="EV555" s="152">
        <v>173.1</v>
      </c>
      <c r="EW555" s="152">
        <v>175.9</v>
      </c>
    </row>
    <row r="556" spans="1:153">
      <c r="A556" s="141" t="s">
        <v>8146</v>
      </c>
      <c r="B556" s="141" t="s">
        <v>8147</v>
      </c>
      <c r="C556" s="142">
        <v>2.589E-2</v>
      </c>
      <c r="D556" s="143">
        <v>108.5</v>
      </c>
      <c r="E556" s="143">
        <v>108.5</v>
      </c>
      <c r="F556" s="143">
        <v>110</v>
      </c>
      <c r="G556" s="143">
        <v>111.3</v>
      </c>
      <c r="H556" s="143">
        <v>108.6</v>
      </c>
      <c r="I556" s="143">
        <v>108.2</v>
      </c>
      <c r="J556" s="143">
        <v>107</v>
      </c>
      <c r="K556" s="143">
        <v>105</v>
      </c>
      <c r="L556" s="143">
        <v>104.3</v>
      </c>
      <c r="M556" s="143">
        <v>103.5</v>
      </c>
      <c r="N556" s="143">
        <v>105.3</v>
      </c>
      <c r="O556" s="143">
        <v>107.6</v>
      </c>
      <c r="P556" s="143">
        <v>109.9</v>
      </c>
      <c r="Q556" s="143">
        <v>108.3</v>
      </c>
      <c r="R556" s="143">
        <v>107.4</v>
      </c>
      <c r="S556" s="143">
        <v>108.1</v>
      </c>
      <c r="T556" s="143">
        <v>107.5</v>
      </c>
      <c r="U556" s="143">
        <v>110.5</v>
      </c>
      <c r="V556" s="143">
        <v>111.3</v>
      </c>
      <c r="W556" s="143">
        <v>112.2</v>
      </c>
      <c r="X556" s="143">
        <v>112.4</v>
      </c>
      <c r="Y556" s="143">
        <v>114</v>
      </c>
      <c r="Z556" s="143">
        <v>112.7</v>
      </c>
      <c r="AA556" s="143">
        <v>113.5</v>
      </c>
      <c r="AB556" s="143">
        <v>113.8</v>
      </c>
      <c r="AC556" s="143">
        <v>111.4</v>
      </c>
      <c r="AD556" s="143">
        <v>117.3</v>
      </c>
      <c r="AE556" s="143">
        <v>117.5</v>
      </c>
      <c r="AF556" s="143">
        <v>117.9</v>
      </c>
      <c r="AG556" s="143">
        <v>114.1</v>
      </c>
      <c r="AH556" s="143">
        <v>117.4</v>
      </c>
      <c r="AI556" s="143">
        <v>117</v>
      </c>
      <c r="AJ556" s="143">
        <v>116.7</v>
      </c>
      <c r="AK556" s="143">
        <v>111.6</v>
      </c>
      <c r="AL556" s="143">
        <v>109.9</v>
      </c>
      <c r="AM556" s="143">
        <v>107</v>
      </c>
      <c r="AN556" s="143">
        <v>104</v>
      </c>
      <c r="AO556" s="143">
        <v>102.3</v>
      </c>
      <c r="AP556" s="143">
        <v>97.7</v>
      </c>
      <c r="AQ556" s="143">
        <v>95</v>
      </c>
      <c r="AR556" s="143">
        <v>95.1</v>
      </c>
      <c r="AS556" s="143">
        <v>95.9</v>
      </c>
      <c r="AT556" s="143">
        <v>95</v>
      </c>
      <c r="AU556" s="143">
        <v>93.6</v>
      </c>
      <c r="AV556" s="143">
        <v>91.6</v>
      </c>
      <c r="AW556" s="143">
        <v>89.9</v>
      </c>
      <c r="AX556" s="143">
        <v>89.4</v>
      </c>
      <c r="AY556" s="143">
        <v>93.1</v>
      </c>
      <c r="AZ556" s="143">
        <v>101.5</v>
      </c>
      <c r="BA556" s="143">
        <v>99</v>
      </c>
      <c r="BB556" s="143">
        <v>98.9</v>
      </c>
      <c r="BC556" s="143">
        <v>97.3</v>
      </c>
      <c r="BD556" s="143">
        <v>97.5</v>
      </c>
      <c r="BE556" s="143">
        <v>101.2</v>
      </c>
      <c r="BF556" s="143">
        <v>103.6</v>
      </c>
      <c r="BG556" s="143">
        <v>106.2</v>
      </c>
      <c r="BH556" s="143">
        <v>109.2</v>
      </c>
      <c r="BI556" s="143">
        <v>109.5</v>
      </c>
      <c r="BJ556" s="143">
        <v>114.2</v>
      </c>
      <c r="BK556" s="144">
        <v>115.1</v>
      </c>
      <c r="BL556" s="143">
        <v>118.1</v>
      </c>
      <c r="BM556" s="143">
        <v>120.8</v>
      </c>
      <c r="BN556" s="143">
        <v>121.6</v>
      </c>
      <c r="BO556" s="143">
        <v>122.1</v>
      </c>
      <c r="BP556" s="143">
        <v>121.6</v>
      </c>
      <c r="BQ556" s="143">
        <v>122.1</v>
      </c>
      <c r="BR556" s="145">
        <v>121.7</v>
      </c>
      <c r="BS556" s="145">
        <v>120.8</v>
      </c>
      <c r="BT556" s="145">
        <v>120.1</v>
      </c>
      <c r="BU556" s="145">
        <v>121.7</v>
      </c>
      <c r="BV556" s="145">
        <v>122.7</v>
      </c>
      <c r="BW556" s="145">
        <v>125</v>
      </c>
      <c r="BX556" s="145">
        <v>124.9</v>
      </c>
      <c r="BY556" s="145">
        <v>123.3</v>
      </c>
      <c r="BZ556" s="143">
        <v>122.5</v>
      </c>
      <c r="CA556" s="143">
        <v>121.7</v>
      </c>
      <c r="CB556" s="143">
        <v>123</v>
      </c>
      <c r="CC556" s="143">
        <v>123.8</v>
      </c>
      <c r="CD556" s="143">
        <v>125.4</v>
      </c>
      <c r="CE556" s="143">
        <v>126.4</v>
      </c>
      <c r="CF556" s="143">
        <v>124</v>
      </c>
      <c r="CG556" s="143">
        <v>124.2</v>
      </c>
      <c r="CH556" s="143">
        <v>124.9</v>
      </c>
      <c r="CI556" s="143">
        <v>124.8</v>
      </c>
      <c r="CJ556" s="146">
        <v>124.6</v>
      </c>
      <c r="CK556" s="146">
        <v>123.9</v>
      </c>
      <c r="CL556" s="146">
        <v>123.4</v>
      </c>
      <c r="CM556" s="147">
        <v>120</v>
      </c>
      <c r="CN556" s="147">
        <v>121</v>
      </c>
      <c r="CO556" s="147">
        <v>119.9</v>
      </c>
      <c r="CP556" s="148">
        <v>114.9</v>
      </c>
      <c r="CQ556" s="149">
        <v>111.5</v>
      </c>
      <c r="CR556" s="149">
        <v>112.2</v>
      </c>
      <c r="CS556" s="149">
        <v>114.7</v>
      </c>
      <c r="CT556" s="149">
        <v>115.6</v>
      </c>
      <c r="CU556" s="150">
        <v>114.8</v>
      </c>
      <c r="CV556" s="150">
        <v>117.7</v>
      </c>
      <c r="CW556" s="150">
        <v>116.7</v>
      </c>
      <c r="CX556" s="150">
        <v>114.9</v>
      </c>
      <c r="CY556" s="150">
        <v>111.6</v>
      </c>
      <c r="CZ556" s="150">
        <v>109.8</v>
      </c>
      <c r="DA556" s="150">
        <v>112.9</v>
      </c>
      <c r="DB556" s="151">
        <v>114.4</v>
      </c>
      <c r="DC556" s="151">
        <v>113.9</v>
      </c>
      <c r="DD556" s="151">
        <v>116.3</v>
      </c>
      <c r="DE556" s="151">
        <v>118.7</v>
      </c>
      <c r="DF556" s="151">
        <v>119.9</v>
      </c>
      <c r="DG556" s="151">
        <v>128.19999999999999</v>
      </c>
      <c r="DH556" s="151">
        <v>131.9</v>
      </c>
      <c r="DI556" s="151">
        <v>137.69999999999999</v>
      </c>
      <c r="DJ556" s="151">
        <v>142.80000000000001</v>
      </c>
      <c r="DK556" s="151">
        <v>149.19999999999999</v>
      </c>
      <c r="DL556" s="151">
        <v>153.19999999999999</v>
      </c>
      <c r="DM556" s="152">
        <v>155.19999999999999</v>
      </c>
      <c r="DN556" s="152">
        <v>164.5</v>
      </c>
      <c r="DO556" s="152">
        <v>167.6</v>
      </c>
      <c r="DP556" s="152">
        <v>160.6</v>
      </c>
      <c r="DQ556" s="152">
        <v>158</v>
      </c>
      <c r="DR556" s="152">
        <v>155.6</v>
      </c>
      <c r="DS556" s="152">
        <v>163.9</v>
      </c>
      <c r="DT556" s="152">
        <v>169.9</v>
      </c>
      <c r="DU556" s="152">
        <v>157.5</v>
      </c>
      <c r="DV556" s="152">
        <v>146.1</v>
      </c>
      <c r="DW556" s="152">
        <v>144.19999999999999</v>
      </c>
      <c r="DX556" s="152">
        <v>136.6</v>
      </c>
      <c r="DY556" s="152">
        <v>136.6</v>
      </c>
      <c r="DZ556" s="152">
        <v>131.80000000000001</v>
      </c>
      <c r="EA556" s="152">
        <v>132.80000000000001</v>
      </c>
      <c r="EB556" s="152">
        <v>132.1</v>
      </c>
      <c r="EC556" s="152">
        <v>134.19999999999999</v>
      </c>
      <c r="ED556" s="152">
        <v>136.4</v>
      </c>
      <c r="EE556" s="152">
        <v>137.5</v>
      </c>
      <c r="EF556" s="152">
        <v>135.69999999999999</v>
      </c>
      <c r="EG556" s="152">
        <v>134.4</v>
      </c>
      <c r="EH556" s="152">
        <v>133</v>
      </c>
      <c r="EI556" s="152">
        <v>130.6</v>
      </c>
      <c r="EJ556" s="152">
        <v>129.6</v>
      </c>
      <c r="EK556" s="152">
        <v>129.69999999999999</v>
      </c>
      <c r="EL556" s="152">
        <v>130.4</v>
      </c>
      <c r="EM556" s="152">
        <v>122.2</v>
      </c>
      <c r="EN556" s="152">
        <v>119.7</v>
      </c>
      <c r="EO556" s="152">
        <v>121.1</v>
      </c>
      <c r="EP556" s="152">
        <v>123.9</v>
      </c>
      <c r="EQ556" s="152">
        <v>124.3</v>
      </c>
      <c r="ER556" s="152">
        <v>126.5</v>
      </c>
      <c r="ES556" s="152">
        <v>137.19999999999999</v>
      </c>
      <c r="ET556" s="152">
        <v>140.5</v>
      </c>
      <c r="EU556" s="152">
        <v>140.80000000000001</v>
      </c>
      <c r="EV556" s="152">
        <v>135.19999999999999</v>
      </c>
      <c r="EW556" s="152">
        <v>134.69999999999999</v>
      </c>
    </row>
    <row r="557" spans="1:153">
      <c r="A557" s="141" t="s">
        <v>8148</v>
      </c>
      <c r="B557" s="141" t="s">
        <v>8149</v>
      </c>
      <c r="C557" s="142">
        <v>2.3140000000000001E-2</v>
      </c>
      <c r="D557" s="143">
        <v>104.7</v>
      </c>
      <c r="E557" s="143">
        <v>105.2</v>
      </c>
      <c r="F557" s="143">
        <v>105.7</v>
      </c>
      <c r="G557" s="143">
        <v>105.5</v>
      </c>
      <c r="H557" s="143">
        <v>104</v>
      </c>
      <c r="I557" s="143">
        <v>105.5</v>
      </c>
      <c r="J557" s="143">
        <v>105.1</v>
      </c>
      <c r="K557" s="143">
        <v>104.4</v>
      </c>
      <c r="L557" s="143">
        <v>105.9</v>
      </c>
      <c r="M557" s="143">
        <v>103.8</v>
      </c>
      <c r="N557" s="143">
        <v>104</v>
      </c>
      <c r="O557" s="143">
        <v>103.1</v>
      </c>
      <c r="P557" s="143">
        <v>107.5</v>
      </c>
      <c r="Q557" s="143">
        <v>107.4</v>
      </c>
      <c r="R557" s="143">
        <v>107.7</v>
      </c>
      <c r="S557" s="143">
        <v>109.6</v>
      </c>
      <c r="T557" s="143">
        <v>110.3</v>
      </c>
      <c r="U557" s="143">
        <v>112.6</v>
      </c>
      <c r="V557" s="143">
        <v>112</v>
      </c>
      <c r="W557" s="143">
        <v>113.4</v>
      </c>
      <c r="X557" s="143">
        <v>114.8</v>
      </c>
      <c r="Y557" s="143">
        <v>116.3</v>
      </c>
      <c r="Z557" s="143">
        <v>116.6</v>
      </c>
      <c r="AA557" s="143">
        <v>114.3</v>
      </c>
      <c r="AB557" s="143">
        <v>115.3</v>
      </c>
      <c r="AC557" s="143">
        <v>116.7</v>
      </c>
      <c r="AD557" s="143">
        <v>116.2</v>
      </c>
      <c r="AE557" s="143">
        <v>113.4</v>
      </c>
      <c r="AF557" s="143">
        <v>115</v>
      </c>
      <c r="AG557" s="143">
        <v>113.2</v>
      </c>
      <c r="AH557" s="143">
        <v>117.5</v>
      </c>
      <c r="AI557" s="143">
        <v>116.6</v>
      </c>
      <c r="AJ557" s="143">
        <v>116.2</v>
      </c>
      <c r="AK557" s="143">
        <v>115</v>
      </c>
      <c r="AL557" s="143">
        <v>114</v>
      </c>
      <c r="AM557" s="143">
        <v>113.7</v>
      </c>
      <c r="AN557" s="143">
        <v>112.7</v>
      </c>
      <c r="AO557" s="143">
        <v>112.8</v>
      </c>
      <c r="AP557" s="143">
        <v>113.5</v>
      </c>
      <c r="AQ557" s="143">
        <v>98.7</v>
      </c>
      <c r="AR557" s="143">
        <v>98.9</v>
      </c>
      <c r="AS557" s="143">
        <v>99.2</v>
      </c>
      <c r="AT557" s="143">
        <v>98.5</v>
      </c>
      <c r="AU557" s="143">
        <v>97.3</v>
      </c>
      <c r="AV557" s="143">
        <v>93.3</v>
      </c>
      <c r="AW557" s="143">
        <v>90.6</v>
      </c>
      <c r="AX557" s="143">
        <v>87.4</v>
      </c>
      <c r="AY557" s="143">
        <v>88.6</v>
      </c>
      <c r="AZ557" s="143">
        <v>89.4</v>
      </c>
      <c r="BA557" s="143">
        <v>89.9</v>
      </c>
      <c r="BB557" s="143">
        <v>90.6</v>
      </c>
      <c r="BC557" s="143">
        <v>89.3</v>
      </c>
      <c r="BD557" s="143">
        <v>88.9</v>
      </c>
      <c r="BE557" s="143">
        <v>88.1</v>
      </c>
      <c r="BF557" s="143">
        <v>88.2</v>
      </c>
      <c r="BG557" s="143">
        <v>88.8</v>
      </c>
      <c r="BH557" s="143">
        <v>87.2</v>
      </c>
      <c r="BI557" s="143">
        <v>86.6</v>
      </c>
      <c r="BJ557" s="143">
        <v>86.6</v>
      </c>
      <c r="BK557" s="144">
        <v>87.1</v>
      </c>
      <c r="BL557" s="143">
        <v>88.5</v>
      </c>
      <c r="BM557" s="143">
        <v>88.1</v>
      </c>
      <c r="BN557" s="143">
        <v>89</v>
      </c>
      <c r="BO557" s="143">
        <v>90.1</v>
      </c>
      <c r="BP557" s="143">
        <v>90.3</v>
      </c>
      <c r="BQ557" s="143">
        <v>91.6</v>
      </c>
      <c r="BR557" s="145">
        <v>94.5</v>
      </c>
      <c r="BS557" s="145">
        <v>95</v>
      </c>
      <c r="BT557" s="145">
        <v>98.6</v>
      </c>
      <c r="BU557" s="145">
        <v>100.4</v>
      </c>
      <c r="BV557" s="145">
        <v>103.5</v>
      </c>
      <c r="BW557" s="145">
        <v>105.2</v>
      </c>
      <c r="BX557" s="145">
        <v>102.5</v>
      </c>
      <c r="BY557" s="145">
        <v>101.2</v>
      </c>
      <c r="BZ557" s="143">
        <v>100.9</v>
      </c>
      <c r="CA557" s="143">
        <v>100.7</v>
      </c>
      <c r="CB557" s="143">
        <v>100.9</v>
      </c>
      <c r="CC557" s="143">
        <v>99.8</v>
      </c>
      <c r="CD557" s="143">
        <v>101.5</v>
      </c>
      <c r="CE557" s="143">
        <v>100.5</v>
      </c>
      <c r="CF557" s="143">
        <v>100.4</v>
      </c>
      <c r="CG557" s="143">
        <v>99.9</v>
      </c>
      <c r="CH557" s="143">
        <v>99.2</v>
      </c>
      <c r="CI557" s="143">
        <v>99.3</v>
      </c>
      <c r="CJ557" s="146">
        <v>97.2</v>
      </c>
      <c r="CK557" s="146">
        <v>95.9</v>
      </c>
      <c r="CL557" s="146">
        <v>95.8</v>
      </c>
      <c r="CM557" s="147">
        <v>94</v>
      </c>
      <c r="CN557" s="147">
        <v>94.2</v>
      </c>
      <c r="CO557" s="147">
        <v>94.2</v>
      </c>
      <c r="CP557" s="148">
        <v>93.3</v>
      </c>
      <c r="CQ557" s="149">
        <v>92.5</v>
      </c>
      <c r="CR557" s="149">
        <v>93.1</v>
      </c>
      <c r="CS557" s="149">
        <v>94.4</v>
      </c>
      <c r="CT557" s="149">
        <v>97.4</v>
      </c>
      <c r="CU557" s="150">
        <v>98</v>
      </c>
      <c r="CV557" s="150">
        <v>97.5</v>
      </c>
      <c r="CW557" s="150">
        <v>98.1</v>
      </c>
      <c r="CX557" s="150">
        <v>97.9</v>
      </c>
      <c r="CY557" s="150">
        <v>96.8</v>
      </c>
      <c r="CZ557" s="150">
        <v>97.5</v>
      </c>
      <c r="DA557" s="150">
        <v>98</v>
      </c>
      <c r="DB557" s="151">
        <v>97.7</v>
      </c>
      <c r="DC557" s="151">
        <v>98</v>
      </c>
      <c r="DD557" s="151">
        <v>99.3</v>
      </c>
      <c r="DE557" s="151">
        <v>102.4</v>
      </c>
      <c r="DF557" s="151">
        <v>101.4</v>
      </c>
      <c r="DG557" s="151">
        <v>101.4</v>
      </c>
      <c r="DH557" s="151">
        <v>103.4</v>
      </c>
      <c r="DI557" s="151">
        <v>106.2</v>
      </c>
      <c r="DJ557" s="151">
        <v>111</v>
      </c>
      <c r="DK557" s="151">
        <v>111.9</v>
      </c>
      <c r="DL557" s="151">
        <v>110</v>
      </c>
      <c r="DM557" s="152">
        <v>114.6</v>
      </c>
      <c r="DN557" s="152">
        <v>148.5</v>
      </c>
      <c r="DO557" s="152">
        <v>148.69999999999999</v>
      </c>
      <c r="DP557" s="152">
        <v>145.69999999999999</v>
      </c>
      <c r="DQ557" s="152">
        <v>146.5</v>
      </c>
      <c r="DR557" s="152">
        <v>144.1</v>
      </c>
      <c r="DS557" s="152">
        <v>144.5</v>
      </c>
      <c r="DT557" s="152">
        <v>155.30000000000001</v>
      </c>
      <c r="DU557" s="152">
        <v>159.19999999999999</v>
      </c>
      <c r="DV557" s="152">
        <v>145.19999999999999</v>
      </c>
      <c r="DW557" s="152">
        <v>145.30000000000001</v>
      </c>
      <c r="DX557" s="152">
        <v>148.9</v>
      </c>
      <c r="DY557" s="152">
        <v>149.69999999999999</v>
      </c>
      <c r="DZ557" s="152">
        <v>146.5</v>
      </c>
      <c r="EA557" s="152">
        <v>142.80000000000001</v>
      </c>
      <c r="EB557" s="152">
        <v>139.6</v>
      </c>
      <c r="EC557" s="152">
        <v>137.19999999999999</v>
      </c>
      <c r="ED557" s="152">
        <v>133.19999999999999</v>
      </c>
      <c r="EE557" s="152">
        <v>130.69999999999999</v>
      </c>
      <c r="EF557" s="152">
        <v>132</v>
      </c>
      <c r="EG557" s="152">
        <v>131.69999999999999</v>
      </c>
      <c r="EH557" s="152">
        <v>132.1</v>
      </c>
      <c r="EI557" s="152">
        <v>129</v>
      </c>
      <c r="EJ557" s="152">
        <v>129.80000000000001</v>
      </c>
      <c r="EK557" s="152">
        <v>126.6</v>
      </c>
      <c r="EL557" s="152">
        <v>125.2</v>
      </c>
      <c r="EM557" s="152">
        <v>122.8</v>
      </c>
      <c r="EN557" s="152">
        <v>122</v>
      </c>
      <c r="EO557" s="152">
        <v>122.7</v>
      </c>
      <c r="EP557" s="152">
        <v>122.4</v>
      </c>
      <c r="EQ557" s="152">
        <v>119.5</v>
      </c>
      <c r="ER557" s="152">
        <v>119.6</v>
      </c>
      <c r="ES557" s="152">
        <v>121.9</v>
      </c>
      <c r="ET557" s="152">
        <v>121.6</v>
      </c>
      <c r="EU557" s="152">
        <v>120.3</v>
      </c>
      <c r="EV557" s="152">
        <v>118.7</v>
      </c>
      <c r="EW557" s="152">
        <v>118.5</v>
      </c>
    </row>
    <row r="558" spans="1:153">
      <c r="A558" s="141" t="s">
        <v>8150</v>
      </c>
      <c r="B558" s="141" t="s">
        <v>8151</v>
      </c>
      <c r="C558" s="142">
        <v>0.21884999999999999</v>
      </c>
      <c r="D558" s="143">
        <v>107.1</v>
      </c>
      <c r="E558" s="143">
        <v>113.3</v>
      </c>
      <c r="F558" s="143">
        <v>112</v>
      </c>
      <c r="G558" s="143">
        <v>110.2</v>
      </c>
      <c r="H558" s="143">
        <v>111.8</v>
      </c>
      <c r="I558" s="143">
        <v>107.8</v>
      </c>
      <c r="J558" s="143">
        <v>103.6</v>
      </c>
      <c r="K558" s="143">
        <v>103.5</v>
      </c>
      <c r="L558" s="143">
        <v>106</v>
      </c>
      <c r="M558" s="143">
        <v>106.7</v>
      </c>
      <c r="N558" s="143">
        <v>108.1</v>
      </c>
      <c r="O558" s="143">
        <v>109.6</v>
      </c>
      <c r="P558" s="143">
        <v>108.5</v>
      </c>
      <c r="Q558" s="143">
        <v>108.5</v>
      </c>
      <c r="R558" s="143">
        <v>108.3</v>
      </c>
      <c r="S558" s="143">
        <v>107.9</v>
      </c>
      <c r="T558" s="143">
        <v>106.7</v>
      </c>
      <c r="U558" s="143">
        <v>105.6</v>
      </c>
      <c r="V558" s="143">
        <v>110.1</v>
      </c>
      <c r="W558" s="143">
        <v>109.2</v>
      </c>
      <c r="X558" s="143">
        <v>106.3</v>
      </c>
      <c r="Y558" s="143">
        <v>109.2</v>
      </c>
      <c r="Z558" s="143">
        <v>107.4</v>
      </c>
      <c r="AA558" s="143">
        <v>108.6</v>
      </c>
      <c r="AB558" s="143">
        <v>108.2</v>
      </c>
      <c r="AC558" s="143">
        <v>108.6</v>
      </c>
      <c r="AD558" s="143">
        <v>109.8</v>
      </c>
      <c r="AE558" s="143">
        <v>118.4</v>
      </c>
      <c r="AF558" s="143">
        <v>117.5</v>
      </c>
      <c r="AG558" s="143">
        <v>101.7</v>
      </c>
      <c r="AH558" s="143">
        <v>98.9</v>
      </c>
      <c r="AI558" s="143">
        <v>104.1</v>
      </c>
      <c r="AJ558" s="143">
        <v>105.4</v>
      </c>
      <c r="AK558" s="143">
        <v>104.8</v>
      </c>
      <c r="AL558" s="143">
        <v>101.8</v>
      </c>
      <c r="AM558" s="143">
        <v>97.8</v>
      </c>
      <c r="AN558" s="143">
        <v>96.7</v>
      </c>
      <c r="AO558" s="143">
        <v>94.6</v>
      </c>
      <c r="AP558" s="143">
        <v>94.9</v>
      </c>
      <c r="AQ558" s="143">
        <v>94.8</v>
      </c>
      <c r="AR558" s="143">
        <v>93.3</v>
      </c>
      <c r="AS558" s="143">
        <v>93.8</v>
      </c>
      <c r="AT558" s="143">
        <v>92.5</v>
      </c>
      <c r="AU558" s="143">
        <v>91.3</v>
      </c>
      <c r="AV558" s="143">
        <v>88.9</v>
      </c>
      <c r="AW558" s="143">
        <v>89.2</v>
      </c>
      <c r="AX558" s="143">
        <v>89.1</v>
      </c>
      <c r="AY558" s="143">
        <v>91.4</v>
      </c>
      <c r="AZ558" s="143">
        <v>95.3</v>
      </c>
      <c r="BA558" s="143">
        <v>94.5</v>
      </c>
      <c r="BB558" s="143">
        <v>93.6</v>
      </c>
      <c r="BC558" s="143">
        <v>93.8</v>
      </c>
      <c r="BD558" s="143">
        <v>94.9</v>
      </c>
      <c r="BE558" s="143">
        <v>97.1</v>
      </c>
      <c r="BF558" s="143">
        <v>102.3</v>
      </c>
      <c r="BG558" s="143">
        <v>109.1</v>
      </c>
      <c r="BH558" s="143">
        <v>116.1</v>
      </c>
      <c r="BI558" s="143">
        <v>117.4</v>
      </c>
      <c r="BJ558" s="143">
        <v>114.5</v>
      </c>
      <c r="BK558" s="144">
        <v>114.7</v>
      </c>
      <c r="BL558" s="143">
        <v>113.4</v>
      </c>
      <c r="BM558" s="143">
        <v>114.9</v>
      </c>
      <c r="BN558" s="143">
        <v>116.9</v>
      </c>
      <c r="BO558" s="143">
        <v>121</v>
      </c>
      <c r="BP558" s="143">
        <v>122</v>
      </c>
      <c r="BQ558" s="143">
        <v>124.2</v>
      </c>
      <c r="BR558" s="145">
        <v>123.4</v>
      </c>
      <c r="BS558" s="145">
        <v>123.6</v>
      </c>
      <c r="BT558" s="145">
        <v>122.4</v>
      </c>
      <c r="BU558" s="145">
        <v>125.8</v>
      </c>
      <c r="BV558" s="145">
        <v>125.9</v>
      </c>
      <c r="BW558" s="145">
        <v>128</v>
      </c>
      <c r="BX558" s="145">
        <v>127.6</v>
      </c>
      <c r="BY558" s="145">
        <v>126</v>
      </c>
      <c r="BZ558" s="143">
        <v>123.4</v>
      </c>
      <c r="CA558" s="143">
        <v>123.6</v>
      </c>
      <c r="CB558" s="143">
        <v>123.2</v>
      </c>
      <c r="CC558" s="143">
        <v>125.6</v>
      </c>
      <c r="CD558" s="143">
        <v>127.5</v>
      </c>
      <c r="CE558" s="143">
        <v>130.4</v>
      </c>
      <c r="CF558" s="143">
        <v>128.69999999999999</v>
      </c>
      <c r="CG558" s="143">
        <v>127.7</v>
      </c>
      <c r="CH558" s="143">
        <v>125.8</v>
      </c>
      <c r="CI558" s="143">
        <v>123.3</v>
      </c>
      <c r="CJ558" s="146">
        <v>124</v>
      </c>
      <c r="CK558" s="146">
        <v>126.3</v>
      </c>
      <c r="CL558" s="146">
        <v>125.1</v>
      </c>
      <c r="CM558" s="147">
        <v>123</v>
      </c>
      <c r="CN558" s="147">
        <v>118.5</v>
      </c>
      <c r="CO558" s="147">
        <v>118</v>
      </c>
      <c r="CP558" s="148">
        <v>114.2</v>
      </c>
      <c r="CQ558" s="149">
        <v>112.5</v>
      </c>
      <c r="CR558" s="149">
        <v>112.8</v>
      </c>
      <c r="CS558" s="149">
        <v>115.4</v>
      </c>
      <c r="CT558" s="149">
        <v>115.6</v>
      </c>
      <c r="CU558" s="150">
        <v>114.8</v>
      </c>
      <c r="CV558" s="150">
        <v>114.7</v>
      </c>
      <c r="CW558" s="150">
        <v>121.5</v>
      </c>
      <c r="CX558" s="150">
        <v>116.1</v>
      </c>
      <c r="CY558" s="150">
        <v>116.8</v>
      </c>
      <c r="CZ558" s="150">
        <v>114.9</v>
      </c>
      <c r="DA558" s="150">
        <v>116.3</v>
      </c>
      <c r="DB558" s="151">
        <v>115.7</v>
      </c>
      <c r="DC558" s="151">
        <v>114</v>
      </c>
      <c r="DD558" s="151">
        <v>116.2</v>
      </c>
      <c r="DE558" s="151">
        <v>118.3</v>
      </c>
      <c r="DF558" s="151">
        <v>121.1</v>
      </c>
      <c r="DG558" s="151">
        <v>128.5</v>
      </c>
      <c r="DH558" s="151">
        <v>133.80000000000001</v>
      </c>
      <c r="DI558" s="151">
        <v>138.1</v>
      </c>
      <c r="DJ558" s="151">
        <v>143</v>
      </c>
      <c r="DK558" s="151">
        <v>145.9</v>
      </c>
      <c r="DL558" s="151">
        <v>148.6</v>
      </c>
      <c r="DM558" s="152">
        <v>147.1</v>
      </c>
      <c r="DN558" s="152">
        <v>170.1</v>
      </c>
      <c r="DO558" s="152">
        <v>168.2</v>
      </c>
      <c r="DP558" s="152">
        <v>170.4</v>
      </c>
      <c r="DQ558" s="152">
        <v>161.69999999999999</v>
      </c>
      <c r="DR558" s="152">
        <v>153.1</v>
      </c>
      <c r="DS558" s="152">
        <v>168</v>
      </c>
      <c r="DT558" s="152">
        <v>177.3</v>
      </c>
      <c r="DU558" s="152">
        <v>169.5</v>
      </c>
      <c r="DV558" s="152">
        <v>143.4</v>
      </c>
      <c r="DW558" s="152">
        <v>141.19999999999999</v>
      </c>
      <c r="DX558" s="152">
        <v>134.5</v>
      </c>
      <c r="DY558" s="152">
        <v>128.4</v>
      </c>
      <c r="DZ558" s="152">
        <v>126.5</v>
      </c>
      <c r="EA558" s="152">
        <v>121.4</v>
      </c>
      <c r="EB558" s="152">
        <v>120.6</v>
      </c>
      <c r="EC558" s="152">
        <v>123.4</v>
      </c>
      <c r="ED558" s="152">
        <v>124.6</v>
      </c>
      <c r="EE558" s="152">
        <v>124.9</v>
      </c>
      <c r="EF558" s="152">
        <v>124.7</v>
      </c>
      <c r="EG558" s="152">
        <v>124.2</v>
      </c>
      <c r="EH558" s="152">
        <v>121.2</v>
      </c>
      <c r="EI558" s="152">
        <v>116</v>
      </c>
      <c r="EJ558" s="152">
        <v>113.5</v>
      </c>
      <c r="EK558" s="152">
        <v>116.3</v>
      </c>
      <c r="EL558" s="152">
        <v>113.9</v>
      </c>
      <c r="EM558" s="152">
        <v>111.1</v>
      </c>
      <c r="EN558" s="152">
        <v>110</v>
      </c>
      <c r="EO558" s="152">
        <v>110.2</v>
      </c>
      <c r="EP558" s="152">
        <v>112.4</v>
      </c>
      <c r="EQ558" s="152">
        <v>111.7</v>
      </c>
      <c r="ER558" s="152">
        <v>115</v>
      </c>
      <c r="ES558" s="152">
        <v>129</v>
      </c>
      <c r="ET558" s="152">
        <v>126.2</v>
      </c>
      <c r="EU558" s="152">
        <v>124.1</v>
      </c>
      <c r="EV558" s="152">
        <v>121.8</v>
      </c>
      <c r="EW558" s="152">
        <v>119.1</v>
      </c>
    </row>
    <row r="559" spans="1:153">
      <c r="A559" s="141" t="s">
        <v>8152</v>
      </c>
      <c r="B559" s="141" t="s">
        <v>8153</v>
      </c>
      <c r="C559" s="142">
        <v>2.768E-2</v>
      </c>
      <c r="D559" s="143">
        <v>105.9</v>
      </c>
      <c r="E559" s="143">
        <v>112.4</v>
      </c>
      <c r="F559" s="143">
        <v>111.8</v>
      </c>
      <c r="G559" s="143">
        <v>111.2</v>
      </c>
      <c r="H559" s="143">
        <v>109.7</v>
      </c>
      <c r="I559" s="143">
        <v>98.1</v>
      </c>
      <c r="J559" s="143">
        <v>105.9</v>
      </c>
      <c r="K559" s="143">
        <v>107.1</v>
      </c>
      <c r="L559" s="143">
        <v>105</v>
      </c>
      <c r="M559" s="143">
        <v>105.3</v>
      </c>
      <c r="N559" s="143">
        <v>105.9</v>
      </c>
      <c r="O559" s="143">
        <v>108.9</v>
      </c>
      <c r="P559" s="143">
        <v>108.5</v>
      </c>
      <c r="Q559" s="143">
        <v>107.3</v>
      </c>
      <c r="R559" s="143">
        <v>106.8</v>
      </c>
      <c r="S559" s="143">
        <v>104.6</v>
      </c>
      <c r="T559" s="143">
        <v>101.1</v>
      </c>
      <c r="U559" s="143">
        <v>105.7</v>
      </c>
      <c r="V559" s="143">
        <v>105.7</v>
      </c>
      <c r="W559" s="143">
        <v>107.9</v>
      </c>
      <c r="X559" s="143">
        <v>105.3</v>
      </c>
      <c r="Y559" s="143">
        <v>108.4</v>
      </c>
      <c r="Z559" s="143">
        <v>110.3</v>
      </c>
      <c r="AA559" s="143">
        <v>111.4</v>
      </c>
      <c r="AB559" s="143">
        <v>110.8</v>
      </c>
      <c r="AC559" s="143">
        <v>110.8</v>
      </c>
      <c r="AD559" s="143">
        <v>117</v>
      </c>
      <c r="AE559" s="143">
        <v>115.1</v>
      </c>
      <c r="AF559" s="143">
        <v>115.9</v>
      </c>
      <c r="AG559" s="143">
        <v>118.3</v>
      </c>
      <c r="AH559" s="143">
        <v>115.1</v>
      </c>
      <c r="AI559" s="143">
        <v>115.5</v>
      </c>
      <c r="AJ559" s="143">
        <v>109.5</v>
      </c>
      <c r="AK559" s="143">
        <v>106.3</v>
      </c>
      <c r="AL559" s="143">
        <v>106.6</v>
      </c>
      <c r="AM559" s="143">
        <v>101.2</v>
      </c>
      <c r="AN559" s="143">
        <v>102.2</v>
      </c>
      <c r="AO559" s="143">
        <v>102.1</v>
      </c>
      <c r="AP559" s="143">
        <v>100</v>
      </c>
      <c r="AQ559" s="143">
        <v>101.5</v>
      </c>
      <c r="AR559" s="143">
        <v>101</v>
      </c>
      <c r="AS559" s="143">
        <v>97.8</v>
      </c>
      <c r="AT559" s="143">
        <v>95.1</v>
      </c>
      <c r="AU559" s="143">
        <v>91</v>
      </c>
      <c r="AV559" s="143">
        <v>90.7</v>
      </c>
      <c r="AW559" s="143">
        <v>90</v>
      </c>
      <c r="AX559" s="143">
        <v>90.3</v>
      </c>
      <c r="AY559" s="143">
        <v>92.9</v>
      </c>
      <c r="AZ559" s="143">
        <v>96.9</v>
      </c>
      <c r="BA559" s="143">
        <v>94.2</v>
      </c>
      <c r="BB559" s="143">
        <v>93.2</v>
      </c>
      <c r="BC559" s="143">
        <v>91.9</v>
      </c>
      <c r="BD559" s="143">
        <v>92.3</v>
      </c>
      <c r="BE559" s="143">
        <v>99.3</v>
      </c>
      <c r="BF559" s="143">
        <v>100</v>
      </c>
      <c r="BG559" s="143">
        <v>102.7</v>
      </c>
      <c r="BH559" s="143">
        <v>108</v>
      </c>
      <c r="BI559" s="143">
        <v>108.7</v>
      </c>
      <c r="BJ559" s="143">
        <v>108.1</v>
      </c>
      <c r="BK559" s="144">
        <v>104.6</v>
      </c>
      <c r="BL559" s="143">
        <v>105.9</v>
      </c>
      <c r="BM559" s="143">
        <v>107.1</v>
      </c>
      <c r="BN559" s="143">
        <v>115.4</v>
      </c>
      <c r="BO559" s="143">
        <v>115.8</v>
      </c>
      <c r="BP559" s="143">
        <v>124</v>
      </c>
      <c r="BQ559" s="143">
        <v>123.2</v>
      </c>
      <c r="BR559" s="145">
        <v>122</v>
      </c>
      <c r="BS559" s="145">
        <v>121.6</v>
      </c>
      <c r="BT559" s="145">
        <v>118.3</v>
      </c>
      <c r="BU559" s="145">
        <v>118.2</v>
      </c>
      <c r="BV559" s="145">
        <v>121.4</v>
      </c>
      <c r="BW559" s="145">
        <v>125.4</v>
      </c>
      <c r="BX559" s="145">
        <v>122.7</v>
      </c>
      <c r="BY559" s="145">
        <v>122.6</v>
      </c>
      <c r="BZ559" s="143">
        <v>121.4</v>
      </c>
      <c r="CA559" s="143">
        <v>121</v>
      </c>
      <c r="CB559" s="143">
        <v>122</v>
      </c>
      <c r="CC559" s="143">
        <v>120.9</v>
      </c>
      <c r="CD559" s="143">
        <v>126.2</v>
      </c>
      <c r="CE559" s="143">
        <v>122.5</v>
      </c>
      <c r="CF559" s="143">
        <v>122.3</v>
      </c>
      <c r="CG559" s="143">
        <v>120.6</v>
      </c>
      <c r="CH559" s="143">
        <v>121.7</v>
      </c>
      <c r="CI559" s="143">
        <v>123.2</v>
      </c>
      <c r="CJ559" s="146">
        <v>121.8</v>
      </c>
      <c r="CK559" s="146">
        <v>121.9</v>
      </c>
      <c r="CL559" s="146">
        <v>121.9</v>
      </c>
      <c r="CM559" s="147">
        <v>122.3</v>
      </c>
      <c r="CN559" s="147">
        <v>120.5</v>
      </c>
      <c r="CO559" s="147">
        <v>119.3</v>
      </c>
      <c r="CP559" s="148">
        <v>114.5</v>
      </c>
      <c r="CQ559" s="149">
        <v>113.8</v>
      </c>
      <c r="CR559" s="149">
        <v>111.1</v>
      </c>
      <c r="CS559" s="149">
        <v>114.6</v>
      </c>
      <c r="CT559" s="149">
        <v>114.9</v>
      </c>
      <c r="CU559" s="150">
        <v>115.3</v>
      </c>
      <c r="CV559" s="150">
        <v>115.9</v>
      </c>
      <c r="CW559" s="150">
        <v>115.9</v>
      </c>
      <c r="CX559" s="150">
        <v>114.7</v>
      </c>
      <c r="CY559" s="150">
        <v>114.1</v>
      </c>
      <c r="CZ559" s="150">
        <v>111.5</v>
      </c>
      <c r="DA559" s="150">
        <v>113.5</v>
      </c>
      <c r="DB559" s="151">
        <v>116.1</v>
      </c>
      <c r="DC559" s="151">
        <v>115.7</v>
      </c>
      <c r="DD559" s="151">
        <v>115.5</v>
      </c>
      <c r="DE559" s="151">
        <v>121</v>
      </c>
      <c r="DF559" s="151">
        <v>121.6</v>
      </c>
      <c r="DG559" s="151">
        <v>130.6</v>
      </c>
      <c r="DH559" s="151">
        <v>128.1</v>
      </c>
      <c r="DI559" s="151">
        <v>133</v>
      </c>
      <c r="DJ559" s="151">
        <v>138.4</v>
      </c>
      <c r="DK559" s="151">
        <v>137.69999999999999</v>
      </c>
      <c r="DL559" s="151">
        <v>138</v>
      </c>
      <c r="DM559" s="152">
        <v>140.19999999999999</v>
      </c>
      <c r="DN559" s="152">
        <v>151.5</v>
      </c>
      <c r="DO559" s="152">
        <v>154.30000000000001</v>
      </c>
      <c r="DP559" s="152">
        <v>140.80000000000001</v>
      </c>
      <c r="DQ559" s="152">
        <v>143.80000000000001</v>
      </c>
      <c r="DR559" s="152">
        <v>141.80000000000001</v>
      </c>
      <c r="DS559" s="152">
        <v>150.4</v>
      </c>
      <c r="DT559" s="152">
        <v>150.1</v>
      </c>
      <c r="DU559" s="152">
        <v>142.6</v>
      </c>
      <c r="DV559" s="152">
        <v>141.6</v>
      </c>
      <c r="DW559" s="152">
        <v>134.19999999999999</v>
      </c>
      <c r="DX559" s="152">
        <v>132.30000000000001</v>
      </c>
      <c r="DY559" s="152">
        <v>125.7</v>
      </c>
      <c r="DZ559" s="152">
        <v>124.6</v>
      </c>
      <c r="EA559" s="152">
        <v>126.3</v>
      </c>
      <c r="EB559" s="152">
        <v>123.7</v>
      </c>
      <c r="EC559" s="152">
        <v>127.4</v>
      </c>
      <c r="ED559" s="152">
        <v>125.2</v>
      </c>
      <c r="EE559" s="152">
        <v>124.6</v>
      </c>
      <c r="EF559" s="152">
        <v>123.2</v>
      </c>
      <c r="EG559" s="152">
        <v>122.8</v>
      </c>
      <c r="EH559" s="152">
        <v>121.8</v>
      </c>
      <c r="EI559" s="152">
        <v>115.6</v>
      </c>
      <c r="EJ559" s="152">
        <v>115.6</v>
      </c>
      <c r="EK559" s="152">
        <v>117.6</v>
      </c>
      <c r="EL559" s="152">
        <v>115.7</v>
      </c>
      <c r="EM559" s="152">
        <v>112.3</v>
      </c>
      <c r="EN559" s="152">
        <v>112.8</v>
      </c>
      <c r="EO559" s="152">
        <v>112</v>
      </c>
      <c r="EP559" s="152">
        <v>114</v>
      </c>
      <c r="EQ559" s="152">
        <v>115.3</v>
      </c>
      <c r="ER559" s="152">
        <v>118.5</v>
      </c>
      <c r="ES559" s="152">
        <v>131.80000000000001</v>
      </c>
      <c r="ET559" s="152">
        <v>138.80000000000001</v>
      </c>
      <c r="EU559" s="152">
        <v>127</v>
      </c>
      <c r="EV559" s="152">
        <v>126</v>
      </c>
      <c r="EW559" s="152">
        <v>120.3</v>
      </c>
    </row>
    <row r="560" spans="1:153">
      <c r="A560" s="141" t="s">
        <v>8154</v>
      </c>
      <c r="B560" s="141" t="s">
        <v>8155</v>
      </c>
      <c r="C560" s="142">
        <v>0.65300999999999998</v>
      </c>
      <c r="D560" s="143">
        <v>107.7</v>
      </c>
      <c r="E560" s="143">
        <v>107</v>
      </c>
      <c r="F560" s="143">
        <v>106.7</v>
      </c>
      <c r="G560" s="143">
        <v>105.5</v>
      </c>
      <c r="H560" s="143">
        <v>104.5</v>
      </c>
      <c r="I560" s="143">
        <v>104</v>
      </c>
      <c r="J560" s="143">
        <v>104.3</v>
      </c>
      <c r="K560" s="143">
        <v>103</v>
      </c>
      <c r="L560" s="143">
        <v>101.1</v>
      </c>
      <c r="M560" s="143">
        <v>98.9</v>
      </c>
      <c r="N560" s="143">
        <v>97</v>
      </c>
      <c r="O560" s="143">
        <v>96.5</v>
      </c>
      <c r="P560" s="143">
        <v>95.8</v>
      </c>
      <c r="Q560" s="143">
        <v>96.8</v>
      </c>
      <c r="R560" s="143">
        <v>96.3</v>
      </c>
      <c r="S560" s="143">
        <v>95.2</v>
      </c>
      <c r="T560" s="143">
        <v>93.8</v>
      </c>
      <c r="U560" s="143">
        <v>96.7</v>
      </c>
      <c r="V560" s="143">
        <v>98.9</v>
      </c>
      <c r="W560" s="143">
        <v>97.6</v>
      </c>
      <c r="X560" s="143">
        <v>97.4</v>
      </c>
      <c r="Y560" s="143">
        <v>98.5</v>
      </c>
      <c r="Z560" s="143">
        <v>100</v>
      </c>
      <c r="AA560" s="143">
        <v>99.4</v>
      </c>
      <c r="AB560" s="143">
        <v>99.7</v>
      </c>
      <c r="AC560" s="143">
        <v>100.9</v>
      </c>
      <c r="AD560" s="143">
        <v>102.7</v>
      </c>
      <c r="AE560" s="143">
        <v>101.8</v>
      </c>
      <c r="AF560" s="143">
        <v>98.9</v>
      </c>
      <c r="AG560" s="143">
        <v>97.8</v>
      </c>
      <c r="AH560" s="143">
        <v>99</v>
      </c>
      <c r="AI560" s="143">
        <v>96.3</v>
      </c>
      <c r="AJ560" s="143">
        <v>92.9</v>
      </c>
      <c r="AK560" s="143">
        <v>91.7</v>
      </c>
      <c r="AL560" s="143">
        <v>90</v>
      </c>
      <c r="AM560" s="143">
        <v>86.4</v>
      </c>
      <c r="AN560" s="143">
        <v>85.8</v>
      </c>
      <c r="AO560" s="143">
        <v>84</v>
      </c>
      <c r="AP560" s="143">
        <v>81.5</v>
      </c>
      <c r="AQ560" s="143">
        <v>80.3</v>
      </c>
      <c r="AR560" s="143">
        <v>75.3</v>
      </c>
      <c r="AS560" s="143">
        <v>78.2</v>
      </c>
      <c r="AT560" s="143">
        <v>76.400000000000006</v>
      </c>
      <c r="AU560" s="143">
        <v>73</v>
      </c>
      <c r="AV560" s="143">
        <v>69.2</v>
      </c>
      <c r="AW560" s="143">
        <v>70.400000000000006</v>
      </c>
      <c r="AX560" s="143">
        <v>73.3</v>
      </c>
      <c r="AY560" s="143">
        <v>76.3</v>
      </c>
      <c r="AZ560" s="143">
        <v>78.099999999999994</v>
      </c>
      <c r="BA560" s="143">
        <v>79.5</v>
      </c>
      <c r="BB560" s="143">
        <v>77.599999999999994</v>
      </c>
      <c r="BC560" s="143">
        <v>72.599999999999994</v>
      </c>
      <c r="BD560" s="143">
        <v>70.900000000000006</v>
      </c>
      <c r="BE560" s="143">
        <v>74.900000000000006</v>
      </c>
      <c r="BF560" s="143">
        <v>84.1</v>
      </c>
      <c r="BG560" s="143">
        <v>81.900000000000006</v>
      </c>
      <c r="BH560" s="143">
        <v>81.599999999999994</v>
      </c>
      <c r="BI560" s="143">
        <v>83.6</v>
      </c>
      <c r="BJ560" s="143">
        <v>82.6</v>
      </c>
      <c r="BK560" s="144">
        <v>85.1</v>
      </c>
      <c r="BL560" s="143">
        <v>94.3</v>
      </c>
      <c r="BM560" s="143">
        <v>92.8</v>
      </c>
      <c r="BN560" s="143">
        <v>88.3</v>
      </c>
      <c r="BO560" s="143">
        <v>90.4</v>
      </c>
      <c r="BP560" s="143">
        <v>95.1</v>
      </c>
      <c r="BQ560" s="143">
        <v>100.2</v>
      </c>
      <c r="BR560" s="145">
        <v>98.6</v>
      </c>
      <c r="BS560" s="145">
        <v>98.7</v>
      </c>
      <c r="BT560" s="145">
        <v>100.8</v>
      </c>
      <c r="BU560" s="145">
        <v>104.4</v>
      </c>
      <c r="BV560" s="145">
        <v>112.6</v>
      </c>
      <c r="BW560" s="145">
        <v>116.1</v>
      </c>
      <c r="BX560" s="145">
        <v>117.4</v>
      </c>
      <c r="BY560" s="145">
        <v>119.6</v>
      </c>
      <c r="BZ560" s="143">
        <v>118.6</v>
      </c>
      <c r="CA560" s="143">
        <v>117.5</v>
      </c>
      <c r="CB560" s="143">
        <v>117.3</v>
      </c>
      <c r="CC560" s="143">
        <v>121.5</v>
      </c>
      <c r="CD560" s="143">
        <v>121.6</v>
      </c>
      <c r="CE560" s="143">
        <v>119.5</v>
      </c>
      <c r="CF560" s="143">
        <v>117.5</v>
      </c>
      <c r="CG560" s="143">
        <v>115.5</v>
      </c>
      <c r="CH560" s="143">
        <v>114.2</v>
      </c>
      <c r="CI560" s="143">
        <v>114.3</v>
      </c>
      <c r="CJ560" s="146">
        <v>115.5</v>
      </c>
      <c r="CK560" s="146">
        <v>114</v>
      </c>
      <c r="CL560" s="146">
        <v>113.7</v>
      </c>
      <c r="CM560" s="147">
        <v>109.8</v>
      </c>
      <c r="CN560" s="147">
        <v>104.1</v>
      </c>
      <c r="CO560" s="147">
        <v>103.9</v>
      </c>
      <c r="CP560" s="148">
        <v>102.1</v>
      </c>
      <c r="CQ560" s="149">
        <v>101.8</v>
      </c>
      <c r="CR560" s="149">
        <v>102.8</v>
      </c>
      <c r="CS560" s="149">
        <v>107.8</v>
      </c>
      <c r="CT560" s="149">
        <v>109.7</v>
      </c>
      <c r="CU560" s="150">
        <v>107.9</v>
      </c>
      <c r="CV560" s="150">
        <v>111.1</v>
      </c>
      <c r="CW560" s="150">
        <v>100.3</v>
      </c>
      <c r="CX560" s="150">
        <v>101.3</v>
      </c>
      <c r="CY560" s="150">
        <v>101</v>
      </c>
      <c r="CZ560" s="150">
        <v>109.2</v>
      </c>
      <c r="DA560" s="150">
        <v>110.8</v>
      </c>
      <c r="DB560" s="151">
        <v>111.2</v>
      </c>
      <c r="DC560" s="151">
        <v>113.2</v>
      </c>
      <c r="DD560" s="151">
        <v>120.8</v>
      </c>
      <c r="DE560" s="151">
        <v>128</v>
      </c>
      <c r="DF560" s="151">
        <v>124.6</v>
      </c>
      <c r="DG560" s="151">
        <v>129.1</v>
      </c>
      <c r="DH560" s="151">
        <v>135.5</v>
      </c>
      <c r="DI560" s="151">
        <v>141.80000000000001</v>
      </c>
      <c r="DJ560" s="151">
        <v>143.4</v>
      </c>
      <c r="DK560" s="151">
        <v>140.9</v>
      </c>
      <c r="DL560" s="151">
        <v>142.9</v>
      </c>
      <c r="DM560" s="152">
        <v>145.19999999999999</v>
      </c>
      <c r="DN560" s="152">
        <v>151.19999999999999</v>
      </c>
      <c r="DO560" s="152">
        <v>150.4</v>
      </c>
      <c r="DP560" s="152">
        <v>145.19999999999999</v>
      </c>
      <c r="DQ560" s="152">
        <v>149.19999999999999</v>
      </c>
      <c r="DR560" s="152">
        <v>154.9</v>
      </c>
      <c r="DS560" s="152">
        <v>172</v>
      </c>
      <c r="DT560" s="152">
        <v>178.4</v>
      </c>
      <c r="DU560" s="152">
        <v>174.8</v>
      </c>
      <c r="DV560" s="152">
        <v>172.2</v>
      </c>
      <c r="DW560" s="152">
        <v>169.1</v>
      </c>
      <c r="DX560" s="152">
        <v>170.7</v>
      </c>
      <c r="DY560" s="152">
        <v>168.7</v>
      </c>
      <c r="DZ560" s="152">
        <v>164.2</v>
      </c>
      <c r="EA560" s="152">
        <v>157.6</v>
      </c>
      <c r="EB560" s="152">
        <v>157.6</v>
      </c>
      <c r="EC560" s="152">
        <v>158.9</v>
      </c>
      <c r="ED560" s="152">
        <v>160.80000000000001</v>
      </c>
      <c r="EE560" s="152">
        <v>158</v>
      </c>
      <c r="EF560" s="152">
        <v>157.5</v>
      </c>
      <c r="EG560" s="152">
        <v>157.6</v>
      </c>
      <c r="EH560" s="152">
        <v>156.30000000000001</v>
      </c>
      <c r="EI560" s="152">
        <v>155.5</v>
      </c>
      <c r="EJ560" s="152">
        <v>154.9</v>
      </c>
      <c r="EK560" s="152">
        <v>156</v>
      </c>
      <c r="EL560" s="152">
        <v>153.6</v>
      </c>
      <c r="EM560" s="152">
        <v>151.80000000000001</v>
      </c>
      <c r="EN560" s="152">
        <v>151.1</v>
      </c>
      <c r="EO560" s="152">
        <v>150.80000000000001</v>
      </c>
      <c r="EP560" s="152">
        <v>150.4</v>
      </c>
      <c r="EQ560" s="152">
        <v>147.4</v>
      </c>
      <c r="ER560" s="152">
        <v>149.4</v>
      </c>
      <c r="ES560" s="152">
        <v>154.6</v>
      </c>
      <c r="ET560" s="152">
        <v>150.9</v>
      </c>
      <c r="EU560" s="152">
        <v>148.4</v>
      </c>
      <c r="EV560" s="152">
        <v>146.5</v>
      </c>
      <c r="EW560" s="152">
        <v>142.80000000000001</v>
      </c>
    </row>
    <row r="561" spans="1:153">
      <c r="A561" s="141" t="s">
        <v>8156</v>
      </c>
      <c r="B561" s="141" t="s">
        <v>8157</v>
      </c>
      <c r="C561" s="142">
        <v>0.65300999999999998</v>
      </c>
      <c r="D561" s="143">
        <v>107.7</v>
      </c>
      <c r="E561" s="143">
        <v>107</v>
      </c>
      <c r="F561" s="143">
        <v>106.7</v>
      </c>
      <c r="G561" s="143">
        <v>105.5</v>
      </c>
      <c r="H561" s="143">
        <v>104.5</v>
      </c>
      <c r="I561" s="143">
        <v>104</v>
      </c>
      <c r="J561" s="143">
        <v>104.3</v>
      </c>
      <c r="K561" s="143">
        <v>103</v>
      </c>
      <c r="L561" s="143">
        <v>101.1</v>
      </c>
      <c r="M561" s="143">
        <v>98.9</v>
      </c>
      <c r="N561" s="143">
        <v>97</v>
      </c>
      <c r="O561" s="143">
        <v>96.5</v>
      </c>
      <c r="P561" s="143">
        <v>95.8</v>
      </c>
      <c r="Q561" s="143">
        <v>96.8</v>
      </c>
      <c r="R561" s="143">
        <v>96.3</v>
      </c>
      <c r="S561" s="143">
        <v>95.2</v>
      </c>
      <c r="T561" s="143">
        <v>93.8</v>
      </c>
      <c r="U561" s="143">
        <v>96.7</v>
      </c>
      <c r="V561" s="143">
        <v>98.9</v>
      </c>
      <c r="W561" s="143">
        <v>97.6</v>
      </c>
      <c r="X561" s="143">
        <v>97.4</v>
      </c>
      <c r="Y561" s="143">
        <v>98.5</v>
      </c>
      <c r="Z561" s="143">
        <v>100</v>
      </c>
      <c r="AA561" s="143">
        <v>99.4</v>
      </c>
      <c r="AB561" s="143">
        <v>99.7</v>
      </c>
      <c r="AC561" s="143">
        <v>100.9</v>
      </c>
      <c r="AD561" s="143">
        <v>102.7</v>
      </c>
      <c r="AE561" s="143">
        <v>101.8</v>
      </c>
      <c r="AF561" s="143">
        <v>98.9</v>
      </c>
      <c r="AG561" s="143">
        <v>97.8</v>
      </c>
      <c r="AH561" s="143">
        <v>99</v>
      </c>
      <c r="AI561" s="143">
        <v>96.3</v>
      </c>
      <c r="AJ561" s="143">
        <v>92.9</v>
      </c>
      <c r="AK561" s="143">
        <v>91.7</v>
      </c>
      <c r="AL561" s="143">
        <v>90</v>
      </c>
      <c r="AM561" s="143">
        <v>86.4</v>
      </c>
      <c r="AN561" s="143">
        <v>85.8</v>
      </c>
      <c r="AO561" s="143">
        <v>84</v>
      </c>
      <c r="AP561" s="143">
        <v>81.5</v>
      </c>
      <c r="AQ561" s="143">
        <v>80.3</v>
      </c>
      <c r="AR561" s="143">
        <v>75.3</v>
      </c>
      <c r="AS561" s="143">
        <v>78.2</v>
      </c>
      <c r="AT561" s="143">
        <v>76.400000000000006</v>
      </c>
      <c r="AU561" s="143">
        <v>73</v>
      </c>
      <c r="AV561" s="143">
        <v>69.2</v>
      </c>
      <c r="AW561" s="143">
        <v>70.400000000000006</v>
      </c>
      <c r="AX561" s="143">
        <v>73.3</v>
      </c>
      <c r="AY561" s="143">
        <v>76.3</v>
      </c>
      <c r="AZ561" s="143">
        <v>78.099999999999994</v>
      </c>
      <c r="BA561" s="143">
        <v>79.5</v>
      </c>
      <c r="BB561" s="143">
        <v>77.599999999999994</v>
      </c>
      <c r="BC561" s="143">
        <v>72.599999999999994</v>
      </c>
      <c r="BD561" s="143">
        <v>70.900000000000006</v>
      </c>
      <c r="BE561" s="143">
        <v>74.900000000000006</v>
      </c>
      <c r="BF561" s="143">
        <v>84.1</v>
      </c>
      <c r="BG561" s="143">
        <v>81.900000000000006</v>
      </c>
      <c r="BH561" s="143">
        <v>81.599999999999994</v>
      </c>
      <c r="BI561" s="143">
        <v>83.6</v>
      </c>
      <c r="BJ561" s="143">
        <v>82.6</v>
      </c>
      <c r="BK561" s="144">
        <v>85.1</v>
      </c>
      <c r="BL561" s="143">
        <v>94.3</v>
      </c>
      <c r="BM561" s="143">
        <v>92.8</v>
      </c>
      <c r="BN561" s="143">
        <v>88.3</v>
      </c>
      <c r="BO561" s="143">
        <v>90.4</v>
      </c>
      <c r="BP561" s="143">
        <v>95.1</v>
      </c>
      <c r="BQ561" s="143">
        <v>100.2</v>
      </c>
      <c r="BR561" s="145">
        <v>98.6</v>
      </c>
      <c r="BS561" s="145">
        <v>98.7</v>
      </c>
      <c r="BT561" s="145">
        <v>100.8</v>
      </c>
      <c r="BU561" s="145">
        <v>104.4</v>
      </c>
      <c r="BV561" s="145">
        <v>112.6</v>
      </c>
      <c r="BW561" s="145">
        <v>116.1</v>
      </c>
      <c r="BX561" s="145">
        <v>117.4</v>
      </c>
      <c r="BY561" s="145">
        <v>119.6</v>
      </c>
      <c r="BZ561" s="143">
        <v>118.6</v>
      </c>
      <c r="CA561" s="143">
        <v>117.5</v>
      </c>
      <c r="CB561" s="143">
        <v>117.3</v>
      </c>
      <c r="CC561" s="143">
        <v>121.5</v>
      </c>
      <c r="CD561" s="143">
        <v>121.6</v>
      </c>
      <c r="CE561" s="143">
        <v>119.5</v>
      </c>
      <c r="CF561" s="143">
        <v>117.5</v>
      </c>
      <c r="CG561" s="143">
        <v>115.5</v>
      </c>
      <c r="CH561" s="143">
        <v>114.2</v>
      </c>
      <c r="CI561" s="143">
        <v>114.3</v>
      </c>
      <c r="CJ561" s="146">
        <v>115.5</v>
      </c>
      <c r="CK561" s="146">
        <v>114</v>
      </c>
      <c r="CL561" s="146">
        <v>113.7</v>
      </c>
      <c r="CM561" s="147">
        <v>109.8</v>
      </c>
      <c r="CN561" s="147">
        <v>104.1</v>
      </c>
      <c r="CO561" s="147">
        <v>103.9</v>
      </c>
      <c r="CP561" s="148">
        <v>102.1</v>
      </c>
      <c r="CQ561" s="149">
        <v>101.8</v>
      </c>
      <c r="CR561" s="149">
        <v>102.8</v>
      </c>
      <c r="CS561" s="149">
        <v>107.8</v>
      </c>
      <c r="CT561" s="149">
        <v>109.7</v>
      </c>
      <c r="CU561" s="150">
        <v>107.9</v>
      </c>
      <c r="CV561" s="150">
        <v>111.1</v>
      </c>
      <c r="CW561" s="150">
        <v>100.3</v>
      </c>
      <c r="CX561" s="150">
        <v>101.3</v>
      </c>
      <c r="CY561" s="150">
        <v>101</v>
      </c>
      <c r="CZ561" s="150">
        <v>109.2</v>
      </c>
      <c r="DA561" s="150">
        <v>110.8</v>
      </c>
      <c r="DB561" s="151">
        <v>111.2</v>
      </c>
      <c r="DC561" s="151">
        <v>113.2</v>
      </c>
      <c r="DD561" s="151">
        <v>120.8</v>
      </c>
      <c r="DE561" s="151">
        <v>128</v>
      </c>
      <c r="DF561" s="151">
        <v>124.6</v>
      </c>
      <c r="DG561" s="151">
        <v>129.1</v>
      </c>
      <c r="DH561" s="151">
        <v>135.5</v>
      </c>
      <c r="DI561" s="151">
        <v>141.80000000000001</v>
      </c>
      <c r="DJ561" s="151">
        <v>143.4</v>
      </c>
      <c r="DK561" s="151">
        <v>140.9</v>
      </c>
      <c r="DL561" s="151">
        <v>142.9</v>
      </c>
      <c r="DM561" s="152">
        <v>145.19999999999999</v>
      </c>
      <c r="DN561" s="152">
        <v>151.19999999999999</v>
      </c>
      <c r="DO561" s="152">
        <v>150.4</v>
      </c>
      <c r="DP561" s="152">
        <v>145.19999999999999</v>
      </c>
      <c r="DQ561" s="152">
        <v>149.19999999999999</v>
      </c>
      <c r="DR561" s="152">
        <v>154.9</v>
      </c>
      <c r="DS561" s="152">
        <v>172</v>
      </c>
      <c r="DT561" s="152">
        <v>178.4</v>
      </c>
      <c r="DU561" s="152">
        <v>174.8</v>
      </c>
      <c r="DV561" s="152">
        <v>172.2</v>
      </c>
      <c r="DW561" s="152">
        <v>169.1</v>
      </c>
      <c r="DX561" s="152">
        <v>170.7</v>
      </c>
      <c r="DY561" s="152">
        <v>168.7</v>
      </c>
      <c r="DZ561" s="152">
        <v>164.2</v>
      </c>
      <c r="EA561" s="152">
        <v>157.6</v>
      </c>
      <c r="EB561" s="152">
        <v>157.6</v>
      </c>
      <c r="EC561" s="152">
        <v>158.9</v>
      </c>
      <c r="ED561" s="152">
        <v>160.80000000000001</v>
      </c>
      <c r="EE561" s="152">
        <v>158</v>
      </c>
      <c r="EF561" s="152">
        <v>157.5</v>
      </c>
      <c r="EG561" s="152">
        <v>157.6</v>
      </c>
      <c r="EH561" s="152">
        <v>156.30000000000001</v>
      </c>
      <c r="EI561" s="152">
        <v>155.5</v>
      </c>
      <c r="EJ561" s="152">
        <v>154.9</v>
      </c>
      <c r="EK561" s="152">
        <v>156</v>
      </c>
      <c r="EL561" s="152">
        <v>153.6</v>
      </c>
      <c r="EM561" s="152">
        <v>151.80000000000001</v>
      </c>
      <c r="EN561" s="152">
        <v>151.1</v>
      </c>
      <c r="EO561" s="152">
        <v>150.80000000000001</v>
      </c>
      <c r="EP561" s="152">
        <v>150.4</v>
      </c>
      <c r="EQ561" s="152">
        <v>147.4</v>
      </c>
      <c r="ER561" s="152">
        <v>149.4</v>
      </c>
      <c r="ES561" s="152">
        <v>154.6</v>
      </c>
      <c r="ET561" s="152">
        <v>150.9</v>
      </c>
      <c r="EU561" s="152">
        <v>148.4</v>
      </c>
      <c r="EV561" s="152">
        <v>146.5</v>
      </c>
      <c r="EW561" s="152">
        <v>142.80000000000001</v>
      </c>
    </row>
    <row r="562" spans="1:153">
      <c r="A562" s="141" t="s">
        <v>8158</v>
      </c>
      <c r="B562" s="141" t="s">
        <v>8159</v>
      </c>
      <c r="C562" s="142">
        <v>1.27356</v>
      </c>
      <c r="D562" s="143">
        <v>106.9</v>
      </c>
      <c r="E562" s="143">
        <v>107.8</v>
      </c>
      <c r="F562" s="143">
        <v>107.9</v>
      </c>
      <c r="G562" s="143">
        <v>110.7</v>
      </c>
      <c r="H562" s="143">
        <v>107.9</v>
      </c>
      <c r="I562" s="143">
        <v>107.7</v>
      </c>
      <c r="J562" s="143">
        <v>107.6</v>
      </c>
      <c r="K562" s="143">
        <v>107.1</v>
      </c>
      <c r="L562" s="143">
        <v>106.5</v>
      </c>
      <c r="M562" s="143">
        <v>106.2</v>
      </c>
      <c r="N562" s="143">
        <v>105.4</v>
      </c>
      <c r="O562" s="143">
        <v>105.5</v>
      </c>
      <c r="P562" s="143">
        <v>105.1</v>
      </c>
      <c r="Q562" s="143">
        <v>104.5</v>
      </c>
      <c r="R562" s="143">
        <v>104.3</v>
      </c>
      <c r="S562" s="143">
        <v>102.9</v>
      </c>
      <c r="T562" s="143">
        <v>100.9</v>
      </c>
      <c r="U562" s="143">
        <v>102</v>
      </c>
      <c r="V562" s="143">
        <v>102.8</v>
      </c>
      <c r="W562" s="143">
        <v>102.7</v>
      </c>
      <c r="X562" s="143">
        <v>103.8</v>
      </c>
      <c r="Y562" s="143">
        <v>104.6</v>
      </c>
      <c r="Z562" s="143">
        <v>105.3</v>
      </c>
      <c r="AA562" s="143">
        <v>105.5</v>
      </c>
      <c r="AB562" s="143">
        <v>105</v>
      </c>
      <c r="AC562" s="143">
        <v>106.1</v>
      </c>
      <c r="AD562" s="143">
        <v>106.5</v>
      </c>
      <c r="AE562" s="143">
        <v>105.8</v>
      </c>
      <c r="AF562" s="143">
        <v>105.3</v>
      </c>
      <c r="AG562" s="143">
        <v>104.7</v>
      </c>
      <c r="AH562" s="143">
        <v>105.2</v>
      </c>
      <c r="AI562" s="143">
        <v>103.6</v>
      </c>
      <c r="AJ562" s="143">
        <v>98.2</v>
      </c>
      <c r="AK562" s="143">
        <v>101.5</v>
      </c>
      <c r="AL562" s="143">
        <v>100</v>
      </c>
      <c r="AM562" s="143">
        <v>99.9</v>
      </c>
      <c r="AN562" s="143">
        <v>99.6</v>
      </c>
      <c r="AO562" s="143">
        <v>98.1</v>
      </c>
      <c r="AP562" s="143">
        <v>97.2</v>
      </c>
      <c r="AQ562" s="143">
        <v>94.7</v>
      </c>
      <c r="AR562" s="143">
        <v>92.5</v>
      </c>
      <c r="AS562" s="143">
        <v>93.1</v>
      </c>
      <c r="AT562" s="143">
        <v>91.9</v>
      </c>
      <c r="AU562" s="143">
        <v>90.1</v>
      </c>
      <c r="AV562" s="143">
        <v>89.4</v>
      </c>
      <c r="AW562" s="143">
        <v>90.5</v>
      </c>
      <c r="AX562" s="143">
        <v>90.5</v>
      </c>
      <c r="AY562" s="143">
        <v>91.9</v>
      </c>
      <c r="AZ562" s="143">
        <v>91.2</v>
      </c>
      <c r="BA562" s="143">
        <v>90.9</v>
      </c>
      <c r="BB562" s="143">
        <v>89.6</v>
      </c>
      <c r="BC562" s="143">
        <v>88.9</v>
      </c>
      <c r="BD562" s="143">
        <v>88.9</v>
      </c>
      <c r="BE562" s="143">
        <v>89.4</v>
      </c>
      <c r="BF562" s="143">
        <v>90.6</v>
      </c>
      <c r="BG562" s="143">
        <v>90</v>
      </c>
      <c r="BH562" s="143">
        <v>88.8</v>
      </c>
      <c r="BI562" s="143">
        <v>89.7</v>
      </c>
      <c r="BJ562" s="143">
        <v>89.2</v>
      </c>
      <c r="BK562" s="144">
        <v>90.3</v>
      </c>
      <c r="BL562" s="143">
        <v>90.1</v>
      </c>
      <c r="BM562" s="143">
        <v>89.3</v>
      </c>
      <c r="BN562" s="143">
        <v>89.5</v>
      </c>
      <c r="BO562" s="143">
        <v>91.8</v>
      </c>
      <c r="BP562" s="143">
        <v>92.1</v>
      </c>
      <c r="BQ562" s="143">
        <v>93.1</v>
      </c>
      <c r="BR562" s="145">
        <v>92.4</v>
      </c>
      <c r="BS562" s="145">
        <v>92.8</v>
      </c>
      <c r="BT562" s="145">
        <v>94.5</v>
      </c>
      <c r="BU562" s="145">
        <v>96.8</v>
      </c>
      <c r="BV562" s="145">
        <v>97.8</v>
      </c>
      <c r="BW562" s="145">
        <v>98.1</v>
      </c>
      <c r="BX562" s="145">
        <v>98.8</v>
      </c>
      <c r="BY562" s="145">
        <v>99.8</v>
      </c>
      <c r="BZ562" s="143">
        <v>100.8</v>
      </c>
      <c r="CA562" s="143">
        <v>99.6</v>
      </c>
      <c r="CB562" s="143">
        <v>99.5</v>
      </c>
      <c r="CC562" s="143">
        <v>101.6</v>
      </c>
      <c r="CD562" s="143">
        <v>101.2</v>
      </c>
      <c r="CE562" s="143">
        <v>100.1</v>
      </c>
      <c r="CF562" s="143">
        <v>98.7</v>
      </c>
      <c r="CG562" s="143">
        <v>97.9</v>
      </c>
      <c r="CH562" s="143">
        <v>97.9</v>
      </c>
      <c r="CI562" s="143">
        <v>98.1</v>
      </c>
      <c r="CJ562" s="146">
        <v>98</v>
      </c>
      <c r="CK562" s="146">
        <v>96.7</v>
      </c>
      <c r="CL562" s="146">
        <v>96</v>
      </c>
      <c r="CM562" s="147">
        <v>94.9</v>
      </c>
      <c r="CN562" s="147">
        <v>93.6</v>
      </c>
      <c r="CO562" s="147">
        <v>93.3</v>
      </c>
      <c r="CP562" s="148">
        <v>92.9</v>
      </c>
      <c r="CQ562" s="149">
        <v>93.2</v>
      </c>
      <c r="CR562" s="149">
        <v>93.7</v>
      </c>
      <c r="CS562" s="149">
        <v>96.3</v>
      </c>
      <c r="CT562" s="149">
        <v>96</v>
      </c>
      <c r="CU562" s="150">
        <v>95.8</v>
      </c>
      <c r="CV562" s="150">
        <v>96.3</v>
      </c>
      <c r="CW562" s="150">
        <v>94.1</v>
      </c>
      <c r="CX562" s="150">
        <v>94.4</v>
      </c>
      <c r="CY562" s="150">
        <v>94.9</v>
      </c>
      <c r="CZ562" s="150">
        <v>97.5</v>
      </c>
      <c r="DA562" s="150">
        <v>97.3</v>
      </c>
      <c r="DB562" s="151">
        <v>96</v>
      </c>
      <c r="DC562" s="151">
        <v>99.4</v>
      </c>
      <c r="DD562" s="151">
        <v>103</v>
      </c>
      <c r="DE562" s="151">
        <v>107.2</v>
      </c>
      <c r="DF562" s="151">
        <v>105.6</v>
      </c>
      <c r="DG562" s="151">
        <v>110.3</v>
      </c>
      <c r="DH562" s="151">
        <v>113</v>
      </c>
      <c r="DI562" s="151">
        <v>117</v>
      </c>
      <c r="DJ562" s="151">
        <v>116.5</v>
      </c>
      <c r="DK562" s="151">
        <v>115.3</v>
      </c>
      <c r="DL562" s="151">
        <v>116.7</v>
      </c>
      <c r="DM562" s="152">
        <v>116.8</v>
      </c>
      <c r="DN562" s="152">
        <v>120.9</v>
      </c>
      <c r="DO562" s="152">
        <v>119.3</v>
      </c>
      <c r="DP562" s="152">
        <v>118.2</v>
      </c>
      <c r="DQ562" s="152">
        <v>120.6</v>
      </c>
      <c r="DR562" s="152">
        <v>122.9</v>
      </c>
      <c r="DS562" s="152">
        <v>132.30000000000001</v>
      </c>
      <c r="DT562" s="152">
        <v>134.5</v>
      </c>
      <c r="DU562" s="152">
        <v>133.30000000000001</v>
      </c>
      <c r="DV562" s="152">
        <v>127.4</v>
      </c>
      <c r="DW562" s="152">
        <v>128.30000000000001</v>
      </c>
      <c r="DX562" s="152">
        <v>127</v>
      </c>
      <c r="DY562" s="152">
        <v>126.3</v>
      </c>
      <c r="DZ562" s="152">
        <v>126.1</v>
      </c>
      <c r="EA562" s="152">
        <v>123.2</v>
      </c>
      <c r="EB562" s="152">
        <v>122</v>
      </c>
      <c r="EC562" s="152">
        <v>124.9</v>
      </c>
      <c r="ED562" s="152">
        <v>124.8</v>
      </c>
      <c r="EE562" s="152">
        <v>126</v>
      </c>
      <c r="EF562" s="152">
        <v>122.8</v>
      </c>
      <c r="EG562" s="152">
        <v>122.4</v>
      </c>
      <c r="EH562" s="152">
        <v>121.8</v>
      </c>
      <c r="EI562" s="152">
        <v>122.2</v>
      </c>
      <c r="EJ562" s="152">
        <v>120.7</v>
      </c>
      <c r="EK562" s="152">
        <v>121.7</v>
      </c>
      <c r="EL562" s="152">
        <v>120</v>
      </c>
      <c r="EM562" s="152">
        <v>118.3</v>
      </c>
      <c r="EN562" s="152">
        <v>117.8</v>
      </c>
      <c r="EO562" s="152">
        <v>117.2</v>
      </c>
      <c r="EP562" s="152">
        <v>116.7</v>
      </c>
      <c r="EQ562" s="152">
        <v>117</v>
      </c>
      <c r="ER562" s="152">
        <v>118.4</v>
      </c>
      <c r="ES562" s="152">
        <v>122</v>
      </c>
      <c r="ET562" s="152">
        <v>121.7</v>
      </c>
      <c r="EU562" s="152">
        <v>118.7</v>
      </c>
      <c r="EV562" s="152">
        <v>117.8</v>
      </c>
      <c r="EW562" s="152">
        <v>117</v>
      </c>
    </row>
    <row r="563" spans="1:153">
      <c r="A563" s="141" t="s">
        <v>8160</v>
      </c>
      <c r="B563" s="141" t="s">
        <v>8161</v>
      </c>
      <c r="C563" s="142">
        <v>0.64842</v>
      </c>
      <c r="D563" s="143">
        <v>108.8</v>
      </c>
      <c r="E563" s="143">
        <v>109.2</v>
      </c>
      <c r="F563" s="143">
        <v>109.3</v>
      </c>
      <c r="G563" s="143">
        <v>107.9</v>
      </c>
      <c r="H563" s="143">
        <v>105.1</v>
      </c>
      <c r="I563" s="143">
        <v>104.7</v>
      </c>
      <c r="J563" s="143">
        <v>104.3</v>
      </c>
      <c r="K563" s="143">
        <v>103.5</v>
      </c>
      <c r="L563" s="143">
        <v>102.7</v>
      </c>
      <c r="M563" s="143">
        <v>101.9</v>
      </c>
      <c r="N563" s="143">
        <v>100.9</v>
      </c>
      <c r="O563" s="143">
        <v>101</v>
      </c>
      <c r="P563" s="143">
        <v>100.2</v>
      </c>
      <c r="Q563" s="143">
        <v>98.9</v>
      </c>
      <c r="R563" s="143">
        <v>98.9</v>
      </c>
      <c r="S563" s="143">
        <v>97.1</v>
      </c>
      <c r="T563" s="143">
        <v>95.5</v>
      </c>
      <c r="U563" s="143">
        <v>98.4</v>
      </c>
      <c r="V563" s="143">
        <v>98.8</v>
      </c>
      <c r="W563" s="143">
        <v>98</v>
      </c>
      <c r="X563" s="143">
        <v>99.8</v>
      </c>
      <c r="Y563" s="143">
        <v>101.4</v>
      </c>
      <c r="Z563" s="143">
        <v>102.5</v>
      </c>
      <c r="AA563" s="143">
        <v>102.1</v>
      </c>
      <c r="AB563" s="143">
        <v>100.8</v>
      </c>
      <c r="AC563" s="143">
        <v>102.2</v>
      </c>
      <c r="AD563" s="143">
        <v>102.6</v>
      </c>
      <c r="AE563" s="143">
        <v>101.3</v>
      </c>
      <c r="AF563" s="143">
        <v>100.7</v>
      </c>
      <c r="AG563" s="143">
        <v>100.3</v>
      </c>
      <c r="AH563" s="143">
        <v>100.2</v>
      </c>
      <c r="AI563" s="143">
        <v>98.2</v>
      </c>
      <c r="AJ563" s="143">
        <v>96.8</v>
      </c>
      <c r="AK563" s="143">
        <v>95.7</v>
      </c>
      <c r="AL563" s="143">
        <v>93.1</v>
      </c>
      <c r="AM563" s="143">
        <v>92.7</v>
      </c>
      <c r="AN563" s="143">
        <v>92.2</v>
      </c>
      <c r="AO563" s="143">
        <v>90.3</v>
      </c>
      <c r="AP563" s="143">
        <v>88.5</v>
      </c>
      <c r="AQ563" s="143">
        <v>83.8</v>
      </c>
      <c r="AR563" s="143">
        <v>79.7</v>
      </c>
      <c r="AS563" s="143">
        <v>80.8</v>
      </c>
      <c r="AT563" s="143">
        <v>78.7</v>
      </c>
      <c r="AU563" s="143">
        <v>75.3</v>
      </c>
      <c r="AV563" s="143">
        <v>74.099999999999994</v>
      </c>
      <c r="AW563" s="143">
        <v>76.099999999999994</v>
      </c>
      <c r="AX563" s="143">
        <v>76</v>
      </c>
      <c r="AY563" s="143">
        <v>78.5</v>
      </c>
      <c r="AZ563" s="143">
        <v>77.3</v>
      </c>
      <c r="BA563" s="143">
        <v>76.8</v>
      </c>
      <c r="BB563" s="143">
        <v>74.099999999999994</v>
      </c>
      <c r="BC563" s="143">
        <v>72.900000000000006</v>
      </c>
      <c r="BD563" s="143">
        <v>73.099999999999994</v>
      </c>
      <c r="BE563" s="143">
        <v>74.099999999999994</v>
      </c>
      <c r="BF563" s="143">
        <v>76.099999999999994</v>
      </c>
      <c r="BG563" s="143">
        <v>75.099999999999994</v>
      </c>
      <c r="BH563" s="143">
        <v>77</v>
      </c>
      <c r="BI563" s="143">
        <v>78.7</v>
      </c>
      <c r="BJ563" s="143">
        <v>77.7</v>
      </c>
      <c r="BK563" s="144">
        <v>79.5</v>
      </c>
      <c r="BL563" s="143">
        <v>82.4</v>
      </c>
      <c r="BM563" s="143">
        <v>81.099999999999994</v>
      </c>
      <c r="BN563" s="143">
        <v>81.599999999999994</v>
      </c>
      <c r="BO563" s="143">
        <v>86</v>
      </c>
      <c r="BP563" s="143">
        <v>86.5</v>
      </c>
      <c r="BQ563" s="143">
        <v>88.2</v>
      </c>
      <c r="BR563" s="145">
        <v>87</v>
      </c>
      <c r="BS563" s="145">
        <v>87.6</v>
      </c>
      <c r="BT563" s="145">
        <v>90.8</v>
      </c>
      <c r="BU563" s="145">
        <v>95</v>
      </c>
      <c r="BV563" s="145">
        <v>96.7</v>
      </c>
      <c r="BW563" s="145">
        <v>97.2</v>
      </c>
      <c r="BX563" s="145">
        <v>98.4</v>
      </c>
      <c r="BY563" s="145">
        <v>100.2</v>
      </c>
      <c r="BZ563" s="143">
        <v>102</v>
      </c>
      <c r="CA563" s="143">
        <v>100</v>
      </c>
      <c r="CB563" s="143">
        <v>99.8</v>
      </c>
      <c r="CC563" s="143">
        <v>103.7</v>
      </c>
      <c r="CD563" s="143">
        <v>103</v>
      </c>
      <c r="CE563" s="143">
        <v>100.9</v>
      </c>
      <c r="CF563" s="143">
        <v>98.2</v>
      </c>
      <c r="CG563" s="143">
        <v>96.9</v>
      </c>
      <c r="CH563" s="143">
        <v>96.9</v>
      </c>
      <c r="CI563" s="143">
        <v>97.1</v>
      </c>
      <c r="CJ563" s="146">
        <v>97</v>
      </c>
      <c r="CK563" s="146">
        <v>94.7</v>
      </c>
      <c r="CL563" s="146">
        <v>93.2</v>
      </c>
      <c r="CM563" s="147">
        <v>91.4</v>
      </c>
      <c r="CN563" s="147">
        <v>89</v>
      </c>
      <c r="CO563" s="147">
        <v>88.7</v>
      </c>
      <c r="CP563" s="148">
        <v>87.8</v>
      </c>
      <c r="CQ563" s="149">
        <v>88.4</v>
      </c>
      <c r="CR563" s="149">
        <v>89.4</v>
      </c>
      <c r="CS563" s="149">
        <v>94</v>
      </c>
      <c r="CT563" s="149">
        <v>93.6</v>
      </c>
      <c r="CU563" s="150">
        <v>93.3</v>
      </c>
      <c r="CV563" s="150">
        <v>94.1</v>
      </c>
      <c r="CW563" s="150">
        <v>92.1</v>
      </c>
      <c r="CX563" s="150">
        <v>91.7</v>
      </c>
      <c r="CY563" s="150">
        <v>91.7</v>
      </c>
      <c r="CZ563" s="150">
        <v>94</v>
      </c>
      <c r="DA563" s="150">
        <v>95.4</v>
      </c>
      <c r="DB563" s="151">
        <v>93.1</v>
      </c>
      <c r="DC563" s="151">
        <v>98.7</v>
      </c>
      <c r="DD563" s="151">
        <v>104.7</v>
      </c>
      <c r="DE563" s="151">
        <v>114</v>
      </c>
      <c r="DF563" s="151">
        <v>108.2</v>
      </c>
      <c r="DG563" s="151">
        <v>112.9</v>
      </c>
      <c r="DH563" s="151">
        <v>118.6</v>
      </c>
      <c r="DI563" s="151">
        <v>123.2</v>
      </c>
      <c r="DJ563" s="151">
        <v>121.6</v>
      </c>
      <c r="DK563" s="151">
        <v>119.2</v>
      </c>
      <c r="DL563" s="151">
        <v>122.6</v>
      </c>
      <c r="DM563" s="152">
        <v>123.6</v>
      </c>
      <c r="DN563" s="152">
        <v>130.1</v>
      </c>
      <c r="DO563" s="152">
        <v>126.4</v>
      </c>
      <c r="DP563" s="152">
        <v>124.1</v>
      </c>
      <c r="DQ563" s="152">
        <v>128.4</v>
      </c>
      <c r="DR563" s="152">
        <v>132.69999999999999</v>
      </c>
      <c r="DS563" s="152">
        <v>143.30000000000001</v>
      </c>
      <c r="DT563" s="152">
        <v>146.1</v>
      </c>
      <c r="DU563" s="152">
        <v>143.30000000000001</v>
      </c>
      <c r="DV563" s="152">
        <v>135.6</v>
      </c>
      <c r="DW563" s="152">
        <v>137.9</v>
      </c>
      <c r="DX563" s="152">
        <v>135.4</v>
      </c>
      <c r="DY563" s="152">
        <v>133.9</v>
      </c>
      <c r="DZ563" s="152">
        <v>133.80000000000001</v>
      </c>
      <c r="EA563" s="152">
        <v>128.30000000000001</v>
      </c>
      <c r="EB563" s="152">
        <v>127.5</v>
      </c>
      <c r="EC563" s="152">
        <v>132.80000000000001</v>
      </c>
      <c r="ED563" s="152">
        <v>132.1</v>
      </c>
      <c r="EE563" s="152">
        <v>132.69999999999999</v>
      </c>
      <c r="EF563" s="152">
        <v>130.30000000000001</v>
      </c>
      <c r="EG563" s="152">
        <v>127.4</v>
      </c>
      <c r="EH563" s="152">
        <v>126.3</v>
      </c>
      <c r="EI563" s="152">
        <v>123.3</v>
      </c>
      <c r="EJ563" s="152">
        <v>123.8</v>
      </c>
      <c r="EK563" s="152">
        <v>127.3</v>
      </c>
      <c r="EL563" s="152">
        <v>124.5</v>
      </c>
      <c r="EM563" s="152">
        <v>121.9</v>
      </c>
      <c r="EN563" s="152">
        <v>120.4</v>
      </c>
      <c r="EO563" s="152">
        <v>119.7</v>
      </c>
      <c r="EP563" s="152">
        <v>119</v>
      </c>
      <c r="EQ563" s="152">
        <v>118.9</v>
      </c>
      <c r="ER563" s="152">
        <v>121.8</v>
      </c>
      <c r="ES563" s="152">
        <v>125.4</v>
      </c>
      <c r="ET563" s="152">
        <v>124.7</v>
      </c>
      <c r="EU563" s="152">
        <v>119.2</v>
      </c>
      <c r="EV563" s="152">
        <v>117.6</v>
      </c>
      <c r="EW563" s="152">
        <v>116.1</v>
      </c>
    </row>
    <row r="564" spans="1:153">
      <c r="A564" s="141" t="s">
        <v>8162</v>
      </c>
      <c r="B564" s="141" t="s">
        <v>8163</v>
      </c>
      <c r="C564" s="142">
        <v>0.58340999999999998</v>
      </c>
      <c r="D564" s="143">
        <v>104.5</v>
      </c>
      <c r="E564" s="143">
        <v>106.2</v>
      </c>
      <c r="F564" s="143">
        <v>106.2</v>
      </c>
      <c r="G564" s="143">
        <v>114.1</v>
      </c>
      <c r="H564" s="143">
        <v>111</v>
      </c>
      <c r="I564" s="143">
        <v>111.2</v>
      </c>
      <c r="J564" s="143">
        <v>111.2</v>
      </c>
      <c r="K564" s="143">
        <v>111.2</v>
      </c>
      <c r="L564" s="143">
        <v>111.2</v>
      </c>
      <c r="M564" s="143">
        <v>111.2</v>
      </c>
      <c r="N564" s="143">
        <v>110.8</v>
      </c>
      <c r="O564" s="143">
        <v>110.8</v>
      </c>
      <c r="P564" s="143">
        <v>110.8</v>
      </c>
      <c r="Q564" s="143">
        <v>110.8</v>
      </c>
      <c r="R564" s="143">
        <v>110.8</v>
      </c>
      <c r="S564" s="143">
        <v>109.7</v>
      </c>
      <c r="T564" s="143">
        <v>107.2</v>
      </c>
      <c r="U564" s="143">
        <v>106.1</v>
      </c>
      <c r="V564" s="143">
        <v>107.4</v>
      </c>
      <c r="W564" s="143">
        <v>108.3</v>
      </c>
      <c r="X564" s="143">
        <v>108.6</v>
      </c>
      <c r="Y564" s="143">
        <v>108.3</v>
      </c>
      <c r="Z564" s="143">
        <v>108.5</v>
      </c>
      <c r="AA564" s="143">
        <v>109.3</v>
      </c>
      <c r="AB564" s="143">
        <v>109.5</v>
      </c>
      <c r="AC564" s="143">
        <v>110.4</v>
      </c>
      <c r="AD564" s="143">
        <v>110.8</v>
      </c>
      <c r="AE564" s="143">
        <v>110.8</v>
      </c>
      <c r="AF564" s="143">
        <v>110.4</v>
      </c>
      <c r="AG564" s="143">
        <v>109.6</v>
      </c>
      <c r="AH564" s="143">
        <v>110.7</v>
      </c>
      <c r="AI564" s="143">
        <v>109.6</v>
      </c>
      <c r="AJ564" s="143">
        <v>99.5</v>
      </c>
      <c r="AK564" s="143">
        <v>108.2</v>
      </c>
      <c r="AL564" s="143">
        <v>107.9</v>
      </c>
      <c r="AM564" s="143">
        <v>108.3</v>
      </c>
      <c r="AN564" s="143">
        <v>108</v>
      </c>
      <c r="AO564" s="143">
        <v>106.9</v>
      </c>
      <c r="AP564" s="143">
        <v>107.1</v>
      </c>
      <c r="AQ564" s="143">
        <v>107.1</v>
      </c>
      <c r="AR564" s="143">
        <v>107.1</v>
      </c>
      <c r="AS564" s="143">
        <v>107.1</v>
      </c>
      <c r="AT564" s="143">
        <v>107.1</v>
      </c>
      <c r="AU564" s="143">
        <v>107.1</v>
      </c>
      <c r="AV564" s="143">
        <v>107.1</v>
      </c>
      <c r="AW564" s="143">
        <v>107.1</v>
      </c>
      <c r="AX564" s="143">
        <v>107.1</v>
      </c>
      <c r="AY564" s="143">
        <v>107.1</v>
      </c>
      <c r="AZ564" s="143">
        <v>107.1</v>
      </c>
      <c r="BA564" s="143">
        <v>107.1</v>
      </c>
      <c r="BB564" s="143">
        <v>107.1</v>
      </c>
      <c r="BC564" s="143">
        <v>107.1</v>
      </c>
      <c r="BD564" s="143">
        <v>107.1</v>
      </c>
      <c r="BE564" s="143">
        <v>107.1</v>
      </c>
      <c r="BF564" s="143">
        <v>107.1</v>
      </c>
      <c r="BG564" s="143">
        <v>107.1</v>
      </c>
      <c r="BH564" s="143">
        <v>102.2</v>
      </c>
      <c r="BI564" s="143">
        <v>102.2</v>
      </c>
      <c r="BJ564" s="143">
        <v>102.2</v>
      </c>
      <c r="BK564" s="144">
        <v>102.2</v>
      </c>
      <c r="BL564" s="143">
        <v>98.3</v>
      </c>
      <c r="BM564" s="143">
        <v>98.3</v>
      </c>
      <c r="BN564" s="143">
        <v>98.3</v>
      </c>
      <c r="BO564" s="143">
        <v>98.3</v>
      </c>
      <c r="BP564" s="143">
        <v>98.3</v>
      </c>
      <c r="BQ564" s="143">
        <v>98.3</v>
      </c>
      <c r="BR564" s="145">
        <v>98.3</v>
      </c>
      <c r="BS564" s="145">
        <v>98.3</v>
      </c>
      <c r="BT564" s="145">
        <v>98.3</v>
      </c>
      <c r="BU564" s="145">
        <v>98.3</v>
      </c>
      <c r="BV564" s="145">
        <v>98.3</v>
      </c>
      <c r="BW564" s="145">
        <v>98.3</v>
      </c>
      <c r="BX564" s="145">
        <v>98.3</v>
      </c>
      <c r="BY564" s="145">
        <v>98.3</v>
      </c>
      <c r="BZ564" s="143">
        <v>98.3</v>
      </c>
      <c r="CA564" s="143">
        <v>98.3</v>
      </c>
      <c r="CB564" s="143">
        <v>98.3</v>
      </c>
      <c r="CC564" s="143">
        <v>98.3</v>
      </c>
      <c r="CD564" s="143">
        <v>98.3</v>
      </c>
      <c r="CE564" s="143">
        <v>98.3</v>
      </c>
      <c r="CF564" s="143">
        <v>98.3</v>
      </c>
      <c r="CG564" s="143">
        <v>98.3</v>
      </c>
      <c r="CH564" s="143">
        <v>98.3</v>
      </c>
      <c r="CI564" s="143">
        <v>98.3</v>
      </c>
      <c r="CJ564" s="146">
        <v>98.3</v>
      </c>
      <c r="CK564" s="146">
        <v>98.3</v>
      </c>
      <c r="CL564" s="146">
        <v>98.3</v>
      </c>
      <c r="CM564" s="147">
        <v>98.3</v>
      </c>
      <c r="CN564" s="147">
        <v>98.3</v>
      </c>
      <c r="CO564" s="147">
        <v>98.3</v>
      </c>
      <c r="CP564" s="148">
        <v>98.3</v>
      </c>
      <c r="CQ564" s="149">
        <v>98.3</v>
      </c>
      <c r="CR564" s="149">
        <v>98.3</v>
      </c>
      <c r="CS564" s="149">
        <v>98.3</v>
      </c>
      <c r="CT564" s="149">
        <v>98.3</v>
      </c>
      <c r="CU564" s="150">
        <v>98.3</v>
      </c>
      <c r="CV564" s="150">
        <v>98.3</v>
      </c>
      <c r="CW564" s="150">
        <v>96.1</v>
      </c>
      <c r="CX564" s="150">
        <v>97.1</v>
      </c>
      <c r="CY564" s="150">
        <v>98.1</v>
      </c>
      <c r="CZ564" s="150">
        <v>101</v>
      </c>
      <c r="DA564" s="150">
        <v>98.7</v>
      </c>
      <c r="DB564" s="151">
        <v>98.3</v>
      </c>
      <c r="DC564" s="151">
        <v>99.2</v>
      </c>
      <c r="DD564" s="151">
        <v>99.8</v>
      </c>
      <c r="DE564" s="151">
        <v>98.2</v>
      </c>
      <c r="DF564" s="151">
        <v>101.3</v>
      </c>
      <c r="DG564" s="151">
        <v>105.9</v>
      </c>
      <c r="DH564" s="151">
        <v>105.2</v>
      </c>
      <c r="DI564" s="151">
        <v>108.4</v>
      </c>
      <c r="DJ564" s="151">
        <v>109.1</v>
      </c>
      <c r="DK564" s="151">
        <v>109.1</v>
      </c>
      <c r="DL564" s="151">
        <v>108.4</v>
      </c>
      <c r="DM564" s="152">
        <v>107.4</v>
      </c>
      <c r="DN564" s="152">
        <v>108.3</v>
      </c>
      <c r="DO564" s="152">
        <v>109.1</v>
      </c>
      <c r="DP564" s="152">
        <v>109.7</v>
      </c>
      <c r="DQ564" s="152">
        <v>110</v>
      </c>
      <c r="DR564" s="152">
        <v>109.4</v>
      </c>
      <c r="DS564" s="152">
        <v>117.1</v>
      </c>
      <c r="DT564" s="152">
        <v>118.3</v>
      </c>
      <c r="DU564" s="152">
        <v>119.1</v>
      </c>
      <c r="DV564" s="152">
        <v>116.1</v>
      </c>
      <c r="DW564" s="152">
        <v>115.1</v>
      </c>
      <c r="DX564" s="152">
        <v>115.1</v>
      </c>
      <c r="DY564" s="152">
        <v>115.5</v>
      </c>
      <c r="DZ564" s="152">
        <v>115.1</v>
      </c>
      <c r="EA564" s="152">
        <v>115.1</v>
      </c>
      <c r="EB564" s="152">
        <v>113.7</v>
      </c>
      <c r="EC564" s="152">
        <v>114.2</v>
      </c>
      <c r="ED564" s="152">
        <v>114.3</v>
      </c>
      <c r="EE564" s="152">
        <v>116.4</v>
      </c>
      <c r="EF564" s="152">
        <v>112.4</v>
      </c>
      <c r="EG564" s="152">
        <v>114.8</v>
      </c>
      <c r="EH564" s="152">
        <v>114.8</v>
      </c>
      <c r="EI564" s="152">
        <v>119.4</v>
      </c>
      <c r="EJ564" s="152">
        <v>115.6</v>
      </c>
      <c r="EK564" s="152">
        <v>113.5</v>
      </c>
      <c r="EL564" s="152">
        <v>113.1</v>
      </c>
      <c r="EM564" s="152">
        <v>112.5</v>
      </c>
      <c r="EN564" s="152">
        <v>113.1</v>
      </c>
      <c r="EO564" s="152">
        <v>112.7</v>
      </c>
      <c r="EP564" s="152">
        <v>112.4</v>
      </c>
      <c r="EQ564" s="152">
        <v>113.1</v>
      </c>
      <c r="ER564" s="152">
        <v>112.7</v>
      </c>
      <c r="ES564" s="152">
        <v>116.5</v>
      </c>
      <c r="ET564" s="152">
        <v>116.5</v>
      </c>
      <c r="EU564" s="152">
        <v>116.5</v>
      </c>
      <c r="EV564" s="152">
        <v>116.5</v>
      </c>
      <c r="EW564" s="152">
        <v>116.5</v>
      </c>
    </row>
    <row r="565" spans="1:153">
      <c r="A565" s="141" t="s">
        <v>8164</v>
      </c>
      <c r="B565" s="141" t="s">
        <v>8165</v>
      </c>
      <c r="C565" s="142">
        <v>4.1730000000000003E-2</v>
      </c>
      <c r="D565" s="143">
        <v>110.2</v>
      </c>
      <c r="E565" s="143">
        <v>108</v>
      </c>
      <c r="F565" s="143">
        <v>108.7</v>
      </c>
      <c r="G565" s="143">
        <v>108</v>
      </c>
      <c r="H565" s="143">
        <v>106.4</v>
      </c>
      <c r="I565" s="143">
        <v>106.4</v>
      </c>
      <c r="J565" s="143">
        <v>106.6</v>
      </c>
      <c r="K565" s="143">
        <v>106.5</v>
      </c>
      <c r="L565" s="143">
        <v>101.3</v>
      </c>
      <c r="M565" s="143">
        <v>101</v>
      </c>
      <c r="N565" s="143">
        <v>100.4</v>
      </c>
      <c r="O565" s="143">
        <v>100.6</v>
      </c>
      <c r="P565" s="143">
        <v>101.3</v>
      </c>
      <c r="Q565" s="143">
        <v>102.3</v>
      </c>
      <c r="R565" s="143">
        <v>98.7</v>
      </c>
      <c r="S565" s="143">
        <v>97.7</v>
      </c>
      <c r="T565" s="143">
        <v>97</v>
      </c>
      <c r="U565" s="143">
        <v>98.8</v>
      </c>
      <c r="V565" s="143">
        <v>98.8</v>
      </c>
      <c r="W565" s="143">
        <v>98.5</v>
      </c>
      <c r="X565" s="143">
        <v>99.3</v>
      </c>
      <c r="Y565" s="143">
        <v>103.1</v>
      </c>
      <c r="Z565" s="143">
        <v>104.9</v>
      </c>
      <c r="AA565" s="143">
        <v>104.8</v>
      </c>
      <c r="AB565" s="143">
        <v>106.7</v>
      </c>
      <c r="AC565" s="143">
        <v>107.7</v>
      </c>
      <c r="AD565" s="143">
        <v>106.1</v>
      </c>
      <c r="AE565" s="143">
        <v>105.9</v>
      </c>
      <c r="AF565" s="143">
        <v>105</v>
      </c>
      <c r="AG565" s="143">
        <v>104.4</v>
      </c>
      <c r="AH565" s="143">
        <v>106.2</v>
      </c>
      <c r="AI565" s="143">
        <v>104.6</v>
      </c>
      <c r="AJ565" s="143">
        <v>101.8</v>
      </c>
      <c r="AK565" s="143">
        <v>99.4</v>
      </c>
      <c r="AL565" s="143">
        <v>96</v>
      </c>
      <c r="AM565" s="143">
        <v>95.2</v>
      </c>
      <c r="AN565" s="143">
        <v>97.6</v>
      </c>
      <c r="AO565" s="143">
        <v>96.2</v>
      </c>
      <c r="AP565" s="143">
        <v>93.2</v>
      </c>
      <c r="AQ565" s="143">
        <v>90.8</v>
      </c>
      <c r="AR565" s="143">
        <v>88.5</v>
      </c>
      <c r="AS565" s="143">
        <v>88.9</v>
      </c>
      <c r="AT565" s="143">
        <v>85</v>
      </c>
      <c r="AU565" s="143">
        <v>82.5</v>
      </c>
      <c r="AV565" s="143">
        <v>79.5</v>
      </c>
      <c r="AW565" s="143">
        <v>81.7</v>
      </c>
      <c r="AX565" s="143">
        <v>83.3</v>
      </c>
      <c r="AY565" s="143">
        <v>86.2</v>
      </c>
      <c r="AZ565" s="143">
        <v>85.7</v>
      </c>
      <c r="BA565" s="143">
        <v>85.1</v>
      </c>
      <c r="BB565" s="143">
        <v>83.9</v>
      </c>
      <c r="BC565" s="143">
        <v>80.900000000000006</v>
      </c>
      <c r="BD565" s="143">
        <v>78.900000000000006</v>
      </c>
      <c r="BE565" s="143">
        <v>80.900000000000006</v>
      </c>
      <c r="BF565" s="143">
        <v>84</v>
      </c>
      <c r="BG565" s="143">
        <v>83.4</v>
      </c>
      <c r="BH565" s="143">
        <v>84.3</v>
      </c>
      <c r="BI565" s="143">
        <v>85.3</v>
      </c>
      <c r="BJ565" s="143">
        <v>86.3</v>
      </c>
      <c r="BK565" s="144">
        <v>93.7</v>
      </c>
      <c r="BL565" s="143">
        <v>96.5</v>
      </c>
      <c r="BM565" s="143">
        <v>91.7</v>
      </c>
      <c r="BN565" s="143">
        <v>89.9</v>
      </c>
      <c r="BO565" s="143">
        <v>91.7</v>
      </c>
      <c r="BP565" s="143">
        <v>93.9</v>
      </c>
      <c r="BQ565" s="143">
        <v>97.1</v>
      </c>
      <c r="BR565" s="145">
        <v>95.2</v>
      </c>
      <c r="BS565" s="145">
        <v>96.4</v>
      </c>
      <c r="BT565" s="145">
        <v>99.3</v>
      </c>
      <c r="BU565" s="145">
        <v>105.2</v>
      </c>
      <c r="BV565" s="145">
        <v>108.6</v>
      </c>
      <c r="BW565" s="145">
        <v>109.4</v>
      </c>
      <c r="BX565" s="145">
        <v>112.8</v>
      </c>
      <c r="BY565" s="145">
        <v>113.3</v>
      </c>
      <c r="BZ565" s="143">
        <v>116.6</v>
      </c>
      <c r="CA565" s="143">
        <v>112</v>
      </c>
      <c r="CB565" s="143">
        <v>111.9</v>
      </c>
      <c r="CC565" s="143">
        <v>116.7</v>
      </c>
      <c r="CD565" s="143">
        <v>115</v>
      </c>
      <c r="CE565" s="143">
        <v>112.6</v>
      </c>
      <c r="CF565" s="143">
        <v>111.2</v>
      </c>
      <c r="CG565" s="143">
        <v>108.6</v>
      </c>
      <c r="CH565" s="143">
        <v>109.8</v>
      </c>
      <c r="CI565" s="143">
        <v>111.2</v>
      </c>
      <c r="CJ565" s="146">
        <v>108.7</v>
      </c>
      <c r="CK565" s="146">
        <v>107.1</v>
      </c>
      <c r="CL565" s="146">
        <v>106.5</v>
      </c>
      <c r="CM565" s="147">
        <v>102</v>
      </c>
      <c r="CN565" s="147">
        <v>98.1</v>
      </c>
      <c r="CO565" s="147">
        <v>96.3</v>
      </c>
      <c r="CP565" s="148">
        <v>97.3</v>
      </c>
      <c r="CQ565" s="149">
        <v>96.2</v>
      </c>
      <c r="CR565" s="149">
        <v>96.8</v>
      </c>
      <c r="CS565" s="149">
        <v>103.1</v>
      </c>
      <c r="CT565" s="149">
        <v>103.8</v>
      </c>
      <c r="CU565" s="150">
        <v>100.3</v>
      </c>
      <c r="CV565" s="150">
        <v>104.2</v>
      </c>
      <c r="CW565" s="150">
        <v>97.7</v>
      </c>
      <c r="CX565" s="150">
        <v>98.8</v>
      </c>
      <c r="CY565" s="150">
        <v>99.3</v>
      </c>
      <c r="CZ565" s="150">
        <v>103</v>
      </c>
      <c r="DA565" s="150">
        <v>106</v>
      </c>
      <c r="DB565" s="151">
        <v>108.4</v>
      </c>
      <c r="DC565" s="151">
        <v>111.7</v>
      </c>
      <c r="DD565" s="151">
        <v>120.7</v>
      </c>
      <c r="DE565" s="151">
        <v>128.69999999999999</v>
      </c>
      <c r="DF565" s="151">
        <v>124.4</v>
      </c>
      <c r="DG565" s="151">
        <v>129.6</v>
      </c>
      <c r="DH565" s="151">
        <v>134.80000000000001</v>
      </c>
      <c r="DI565" s="151">
        <v>140.6</v>
      </c>
      <c r="DJ565" s="151">
        <v>140.5</v>
      </c>
      <c r="DK565" s="151">
        <v>140.30000000000001</v>
      </c>
      <c r="DL565" s="151">
        <v>141.6</v>
      </c>
      <c r="DM565" s="152">
        <v>142.4</v>
      </c>
      <c r="DN565" s="152">
        <v>153.1</v>
      </c>
      <c r="DO565" s="152">
        <v>151.6</v>
      </c>
      <c r="DP565" s="152">
        <v>145</v>
      </c>
      <c r="DQ565" s="152">
        <v>148.4</v>
      </c>
      <c r="DR565" s="152">
        <v>159.19999999999999</v>
      </c>
      <c r="DS565" s="152">
        <v>173.9</v>
      </c>
      <c r="DT565" s="152">
        <v>182.2</v>
      </c>
      <c r="DU565" s="152">
        <v>175.9</v>
      </c>
      <c r="DV565" s="152">
        <v>159.9</v>
      </c>
      <c r="DW565" s="152">
        <v>162.80000000000001</v>
      </c>
      <c r="DX565" s="152">
        <v>161.9</v>
      </c>
      <c r="DY565" s="152">
        <v>158.6</v>
      </c>
      <c r="DZ565" s="152">
        <v>158.69999999999999</v>
      </c>
      <c r="EA565" s="152">
        <v>156.19999999999999</v>
      </c>
      <c r="EB565" s="152">
        <v>151.5</v>
      </c>
      <c r="EC565" s="152">
        <v>152.69999999999999</v>
      </c>
      <c r="ED565" s="152">
        <v>155.80000000000001</v>
      </c>
      <c r="EE565" s="152">
        <v>155.19999999999999</v>
      </c>
      <c r="EF565" s="152">
        <v>153.1</v>
      </c>
      <c r="EG565" s="152">
        <v>150.30000000000001</v>
      </c>
      <c r="EH565" s="152">
        <v>148.30000000000001</v>
      </c>
      <c r="EI565" s="152">
        <v>145.69999999999999</v>
      </c>
      <c r="EJ565" s="152">
        <v>145.5</v>
      </c>
      <c r="EK565" s="152">
        <v>149.30000000000001</v>
      </c>
      <c r="EL565" s="152">
        <v>146.69999999999999</v>
      </c>
      <c r="EM565" s="152">
        <v>144.5</v>
      </c>
      <c r="EN565" s="152">
        <v>142.5</v>
      </c>
      <c r="EO565" s="152">
        <v>142.5</v>
      </c>
      <c r="EP565" s="152">
        <v>141.69999999999999</v>
      </c>
      <c r="EQ565" s="152">
        <v>141.69999999999999</v>
      </c>
      <c r="ER565" s="152">
        <v>143.6</v>
      </c>
      <c r="ES565" s="152">
        <v>148.1</v>
      </c>
      <c r="ET565" s="152">
        <v>146.69999999999999</v>
      </c>
      <c r="EU565" s="152">
        <v>142.9</v>
      </c>
      <c r="EV565" s="152">
        <v>139.69999999999999</v>
      </c>
      <c r="EW565" s="152">
        <v>137.80000000000001</v>
      </c>
    </row>
    <row r="566" spans="1:153">
      <c r="A566" s="141" t="s">
        <v>8166</v>
      </c>
      <c r="B566" s="141" t="s">
        <v>8167</v>
      </c>
      <c r="C566" s="142">
        <v>1.08063</v>
      </c>
      <c r="D566" s="143">
        <v>104.7</v>
      </c>
      <c r="E566" s="143">
        <v>104.7</v>
      </c>
      <c r="F566" s="143">
        <v>104.2</v>
      </c>
      <c r="G566" s="143">
        <v>102.1</v>
      </c>
      <c r="H566" s="143">
        <v>101.8</v>
      </c>
      <c r="I566" s="143">
        <v>101.4</v>
      </c>
      <c r="J566" s="143">
        <v>101.6</v>
      </c>
      <c r="K566" s="143">
        <v>101.3</v>
      </c>
      <c r="L566" s="143">
        <v>99.9</v>
      </c>
      <c r="M566" s="143">
        <v>100.1</v>
      </c>
      <c r="N566" s="143">
        <v>101.2</v>
      </c>
      <c r="O566" s="143">
        <v>99.9</v>
      </c>
      <c r="P566" s="143">
        <v>100</v>
      </c>
      <c r="Q566" s="143">
        <v>98.9</v>
      </c>
      <c r="R566" s="143">
        <v>98.5</v>
      </c>
      <c r="S566" s="143">
        <v>97.4</v>
      </c>
      <c r="T566" s="143">
        <v>96.9</v>
      </c>
      <c r="U566" s="143">
        <v>97.7</v>
      </c>
      <c r="V566" s="143">
        <v>98.3</v>
      </c>
      <c r="W566" s="143">
        <v>98.1</v>
      </c>
      <c r="X566" s="143">
        <v>98.5</v>
      </c>
      <c r="Y566" s="143">
        <v>99.5</v>
      </c>
      <c r="Z566" s="143">
        <v>100.5</v>
      </c>
      <c r="AA566" s="143">
        <v>101.3</v>
      </c>
      <c r="AB566" s="143">
        <v>101.8</v>
      </c>
      <c r="AC566" s="143">
        <v>102.9</v>
      </c>
      <c r="AD566" s="143">
        <v>104.3</v>
      </c>
      <c r="AE566" s="143">
        <v>104.1</v>
      </c>
      <c r="AF566" s="143">
        <v>102.2</v>
      </c>
      <c r="AG566" s="143">
        <v>101.9</v>
      </c>
      <c r="AH566" s="143">
        <v>102.2</v>
      </c>
      <c r="AI566" s="143">
        <v>100.6</v>
      </c>
      <c r="AJ566" s="143">
        <v>99</v>
      </c>
      <c r="AK566" s="143">
        <v>98.5</v>
      </c>
      <c r="AL566" s="143">
        <v>96.8</v>
      </c>
      <c r="AM566" s="143">
        <v>95</v>
      </c>
      <c r="AN566" s="143">
        <v>94.7</v>
      </c>
      <c r="AO566" s="143">
        <v>92.7</v>
      </c>
      <c r="AP566" s="143">
        <v>91.1</v>
      </c>
      <c r="AQ566" s="143">
        <v>89</v>
      </c>
      <c r="AR566" s="143">
        <v>86.5</v>
      </c>
      <c r="AS566" s="143">
        <v>86.7</v>
      </c>
      <c r="AT566" s="143">
        <v>85.3</v>
      </c>
      <c r="AU566" s="143">
        <v>83.5</v>
      </c>
      <c r="AV566" s="143">
        <v>83.1</v>
      </c>
      <c r="AW566" s="143">
        <v>83.2</v>
      </c>
      <c r="AX566" s="143">
        <v>83</v>
      </c>
      <c r="AY566" s="143">
        <v>84.9</v>
      </c>
      <c r="AZ566" s="143">
        <v>86</v>
      </c>
      <c r="BA566" s="143">
        <v>86.1</v>
      </c>
      <c r="BB566" s="143">
        <v>84.4</v>
      </c>
      <c r="BC566" s="143">
        <v>83.1</v>
      </c>
      <c r="BD566" s="143">
        <v>81.5</v>
      </c>
      <c r="BE566" s="143">
        <v>82.9</v>
      </c>
      <c r="BF566" s="143">
        <v>83.8</v>
      </c>
      <c r="BG566" s="143">
        <v>86</v>
      </c>
      <c r="BH566" s="143">
        <v>86</v>
      </c>
      <c r="BI566" s="143">
        <v>86.8</v>
      </c>
      <c r="BJ566" s="143">
        <v>87.1</v>
      </c>
      <c r="BK566" s="144">
        <v>89.4</v>
      </c>
      <c r="BL566" s="143">
        <v>90.8</v>
      </c>
      <c r="BM566" s="143">
        <v>90.3</v>
      </c>
      <c r="BN566" s="143">
        <v>89.8</v>
      </c>
      <c r="BO566" s="143">
        <v>91.6</v>
      </c>
      <c r="BP566" s="143">
        <v>92</v>
      </c>
      <c r="BQ566" s="143">
        <v>92.5</v>
      </c>
      <c r="BR566" s="145">
        <v>91.7</v>
      </c>
      <c r="BS566" s="145">
        <v>95.4</v>
      </c>
      <c r="BT566" s="145">
        <v>98.5</v>
      </c>
      <c r="BU566" s="145">
        <v>102.9</v>
      </c>
      <c r="BV566" s="145">
        <v>105.9</v>
      </c>
      <c r="BW566" s="145">
        <v>105.9</v>
      </c>
      <c r="BX566" s="145">
        <v>108</v>
      </c>
      <c r="BY566" s="145">
        <v>109.8</v>
      </c>
      <c r="BZ566" s="143">
        <v>110.8</v>
      </c>
      <c r="CA566" s="143">
        <v>110</v>
      </c>
      <c r="CB566" s="143">
        <v>108.2</v>
      </c>
      <c r="CC566" s="143">
        <v>112.3</v>
      </c>
      <c r="CD566" s="143">
        <v>111.5</v>
      </c>
      <c r="CE566" s="143">
        <v>112.3</v>
      </c>
      <c r="CF566" s="143">
        <v>110.3</v>
      </c>
      <c r="CG566" s="143">
        <v>109.5</v>
      </c>
      <c r="CH566" s="143">
        <v>109.7</v>
      </c>
      <c r="CI566" s="143">
        <v>110.1</v>
      </c>
      <c r="CJ566" s="146">
        <v>110.1</v>
      </c>
      <c r="CK566" s="146">
        <v>109.4</v>
      </c>
      <c r="CL566" s="146">
        <v>108.7</v>
      </c>
      <c r="CM566" s="147">
        <v>106.1</v>
      </c>
      <c r="CN566" s="147">
        <v>104.2</v>
      </c>
      <c r="CO566" s="147">
        <v>103.6</v>
      </c>
      <c r="CP566" s="148">
        <v>102.7</v>
      </c>
      <c r="CQ566" s="149">
        <v>101.9</v>
      </c>
      <c r="CR566" s="149">
        <v>102.4</v>
      </c>
      <c r="CS566" s="149">
        <v>104.9</v>
      </c>
      <c r="CT566" s="149">
        <v>105.6</v>
      </c>
      <c r="CU566" s="150">
        <v>106.6</v>
      </c>
      <c r="CV566" s="150">
        <v>106.2</v>
      </c>
      <c r="CW566" s="150">
        <v>105.6</v>
      </c>
      <c r="CX566" s="150">
        <v>104.8</v>
      </c>
      <c r="CY566" s="150">
        <v>102.8</v>
      </c>
      <c r="CZ566" s="150">
        <v>103.9</v>
      </c>
      <c r="DA566" s="150">
        <v>105.8</v>
      </c>
      <c r="DB566" s="151">
        <v>108</v>
      </c>
      <c r="DC566" s="151">
        <v>109.6</v>
      </c>
      <c r="DD566" s="151">
        <v>117.3</v>
      </c>
      <c r="DE566" s="151">
        <v>125.6</v>
      </c>
      <c r="DF566" s="151">
        <v>124.7</v>
      </c>
      <c r="DG566" s="151">
        <v>124.6</v>
      </c>
      <c r="DH566" s="151">
        <v>127.6</v>
      </c>
      <c r="DI566" s="151">
        <v>130.9</v>
      </c>
      <c r="DJ566" s="151">
        <v>131.69999999999999</v>
      </c>
      <c r="DK566" s="151">
        <v>131.4</v>
      </c>
      <c r="DL566" s="151">
        <v>132.80000000000001</v>
      </c>
      <c r="DM566" s="152">
        <v>133.5</v>
      </c>
      <c r="DN566" s="152">
        <v>140.80000000000001</v>
      </c>
      <c r="DO566" s="152">
        <v>140.4</v>
      </c>
      <c r="DP566" s="152">
        <v>139</v>
      </c>
      <c r="DQ566" s="152">
        <v>139.9</v>
      </c>
      <c r="DR566" s="152">
        <v>144.80000000000001</v>
      </c>
      <c r="DS566" s="152">
        <v>155.9</v>
      </c>
      <c r="DT566" s="152">
        <v>159.1</v>
      </c>
      <c r="DU566" s="152">
        <v>156.69999999999999</v>
      </c>
      <c r="DV566" s="152">
        <v>151.6</v>
      </c>
      <c r="DW566" s="152">
        <v>149.9</v>
      </c>
      <c r="DX566" s="152">
        <v>149.4</v>
      </c>
      <c r="DY566" s="152">
        <v>146.80000000000001</v>
      </c>
      <c r="DZ566" s="152">
        <v>147.9</v>
      </c>
      <c r="EA566" s="152">
        <v>144.9</v>
      </c>
      <c r="EB566" s="152">
        <v>145.5</v>
      </c>
      <c r="EC566" s="152">
        <v>148.30000000000001</v>
      </c>
      <c r="ED566" s="152">
        <v>148.4</v>
      </c>
      <c r="EE566" s="152">
        <v>147.6</v>
      </c>
      <c r="EF566" s="152">
        <v>145.69999999999999</v>
      </c>
      <c r="EG566" s="152">
        <v>144.4</v>
      </c>
      <c r="EH566" s="152">
        <v>141.69999999999999</v>
      </c>
      <c r="EI566" s="152">
        <v>139.5</v>
      </c>
      <c r="EJ566" s="152">
        <v>140.80000000000001</v>
      </c>
      <c r="EK566" s="152">
        <v>143.80000000000001</v>
      </c>
      <c r="EL566" s="152">
        <v>143.5</v>
      </c>
      <c r="EM566" s="152">
        <v>141.19999999999999</v>
      </c>
      <c r="EN566" s="152">
        <v>139.69999999999999</v>
      </c>
      <c r="EO566" s="152">
        <v>138.30000000000001</v>
      </c>
      <c r="EP566" s="152">
        <v>138.30000000000001</v>
      </c>
      <c r="EQ566" s="152">
        <v>138.9</v>
      </c>
      <c r="ER566" s="152">
        <v>142.30000000000001</v>
      </c>
      <c r="ES566" s="152">
        <v>144.5</v>
      </c>
      <c r="ET566" s="152">
        <v>143.6</v>
      </c>
      <c r="EU566" s="152">
        <v>139.69999999999999</v>
      </c>
      <c r="EV566" s="152">
        <v>138.9</v>
      </c>
      <c r="EW566" s="152">
        <v>138.80000000000001</v>
      </c>
    </row>
    <row r="567" spans="1:153">
      <c r="A567" s="141" t="s">
        <v>8168</v>
      </c>
      <c r="B567" s="141" t="s">
        <v>8169</v>
      </c>
      <c r="C567" s="142">
        <v>0.37841999999999998</v>
      </c>
      <c r="D567" s="143">
        <v>106.8</v>
      </c>
      <c r="E567" s="143">
        <v>107.2</v>
      </c>
      <c r="F567" s="143">
        <v>107.3</v>
      </c>
      <c r="G567" s="143">
        <v>106.6</v>
      </c>
      <c r="H567" s="143">
        <v>105.4</v>
      </c>
      <c r="I567" s="143">
        <v>104.7</v>
      </c>
      <c r="J567" s="143">
        <v>104.8</v>
      </c>
      <c r="K567" s="143">
        <v>103.8</v>
      </c>
      <c r="L567" s="143">
        <v>103.5</v>
      </c>
      <c r="M567" s="143">
        <v>103.7</v>
      </c>
      <c r="N567" s="143">
        <v>104.6</v>
      </c>
      <c r="O567" s="143">
        <v>104.1</v>
      </c>
      <c r="P567" s="143">
        <v>103</v>
      </c>
      <c r="Q567" s="143">
        <v>101.5</v>
      </c>
      <c r="R567" s="143">
        <v>101.5</v>
      </c>
      <c r="S567" s="143">
        <v>101.7</v>
      </c>
      <c r="T567" s="143">
        <v>101.3</v>
      </c>
      <c r="U567" s="143">
        <v>102</v>
      </c>
      <c r="V567" s="143">
        <v>102.3</v>
      </c>
      <c r="W567" s="143">
        <v>102.6</v>
      </c>
      <c r="X567" s="143">
        <v>102.2</v>
      </c>
      <c r="Y567" s="143">
        <v>103.5</v>
      </c>
      <c r="Z567" s="143">
        <v>103.8</v>
      </c>
      <c r="AA567" s="143">
        <v>104.7</v>
      </c>
      <c r="AB567" s="143">
        <v>104.5</v>
      </c>
      <c r="AC567" s="143">
        <v>105.1</v>
      </c>
      <c r="AD567" s="143">
        <v>106.3</v>
      </c>
      <c r="AE567" s="143">
        <v>107.5</v>
      </c>
      <c r="AF567" s="143">
        <v>105.8</v>
      </c>
      <c r="AG567" s="143">
        <v>105.3</v>
      </c>
      <c r="AH567" s="143">
        <v>106</v>
      </c>
      <c r="AI567" s="143">
        <v>104.1</v>
      </c>
      <c r="AJ567" s="143">
        <v>102</v>
      </c>
      <c r="AK567" s="143">
        <v>101</v>
      </c>
      <c r="AL567" s="143">
        <v>99.5</v>
      </c>
      <c r="AM567" s="143">
        <v>97.2</v>
      </c>
      <c r="AN567" s="143">
        <v>97.7</v>
      </c>
      <c r="AO567" s="143">
        <v>96</v>
      </c>
      <c r="AP567" s="143">
        <v>93.7</v>
      </c>
      <c r="AQ567" s="143">
        <v>91.3</v>
      </c>
      <c r="AR567" s="143">
        <v>89.5</v>
      </c>
      <c r="AS567" s="143">
        <v>89.9</v>
      </c>
      <c r="AT567" s="143">
        <v>89.4</v>
      </c>
      <c r="AU567" s="143">
        <v>87.9</v>
      </c>
      <c r="AV567" s="143">
        <v>86.7</v>
      </c>
      <c r="AW567" s="143">
        <v>86</v>
      </c>
      <c r="AX567" s="143">
        <v>86.4</v>
      </c>
      <c r="AY567" s="143">
        <v>89.2</v>
      </c>
      <c r="AZ567" s="143">
        <v>89.5</v>
      </c>
      <c r="BA567" s="143">
        <v>92.2</v>
      </c>
      <c r="BB567" s="143">
        <v>90.1</v>
      </c>
      <c r="BC567" s="143">
        <v>88.7</v>
      </c>
      <c r="BD567" s="143">
        <v>86.5</v>
      </c>
      <c r="BE567" s="143">
        <v>87.3</v>
      </c>
      <c r="BF567" s="143">
        <v>88.1</v>
      </c>
      <c r="BG567" s="143">
        <v>90.1</v>
      </c>
      <c r="BH567" s="143">
        <v>89.5</v>
      </c>
      <c r="BI567" s="143">
        <v>90.5</v>
      </c>
      <c r="BJ567" s="143">
        <v>91.6</v>
      </c>
      <c r="BK567" s="144">
        <v>94.2</v>
      </c>
      <c r="BL567" s="143">
        <v>96.2</v>
      </c>
      <c r="BM567" s="143">
        <v>95</v>
      </c>
      <c r="BN567" s="143">
        <v>95.4</v>
      </c>
      <c r="BO567" s="143">
        <v>97.8</v>
      </c>
      <c r="BP567" s="143">
        <v>98.6</v>
      </c>
      <c r="BQ567" s="143">
        <v>99.9</v>
      </c>
      <c r="BR567" s="145">
        <v>99</v>
      </c>
      <c r="BS567" s="145">
        <v>98.9</v>
      </c>
      <c r="BT567" s="145">
        <v>100.4</v>
      </c>
      <c r="BU567" s="145">
        <v>105</v>
      </c>
      <c r="BV567" s="145">
        <v>108.6</v>
      </c>
      <c r="BW567" s="145">
        <v>110.7</v>
      </c>
      <c r="BX567" s="145">
        <v>111.3</v>
      </c>
      <c r="BY567" s="145">
        <v>111.4</v>
      </c>
      <c r="BZ567" s="143">
        <v>113.4</v>
      </c>
      <c r="CA567" s="143">
        <v>113.4</v>
      </c>
      <c r="CB567" s="143">
        <v>110.9</v>
      </c>
      <c r="CC567" s="143">
        <v>115.2</v>
      </c>
      <c r="CD567" s="143">
        <v>113.6</v>
      </c>
      <c r="CE567" s="143">
        <v>115</v>
      </c>
      <c r="CF567" s="143">
        <v>112.9</v>
      </c>
      <c r="CG567" s="143">
        <v>111.4</v>
      </c>
      <c r="CH567" s="143">
        <v>112</v>
      </c>
      <c r="CI567" s="143">
        <v>112.1</v>
      </c>
      <c r="CJ567" s="146">
        <v>112.9</v>
      </c>
      <c r="CK567" s="146">
        <v>112.5</v>
      </c>
      <c r="CL567" s="146">
        <v>111</v>
      </c>
      <c r="CM567" s="147">
        <v>108.2</v>
      </c>
      <c r="CN567" s="147">
        <v>106.2</v>
      </c>
      <c r="CO567" s="147">
        <v>103.1</v>
      </c>
      <c r="CP567" s="148">
        <v>103.2</v>
      </c>
      <c r="CQ567" s="149">
        <v>99.7</v>
      </c>
      <c r="CR567" s="149">
        <v>101.9</v>
      </c>
      <c r="CS567" s="149">
        <v>105.6</v>
      </c>
      <c r="CT567" s="149">
        <v>104.8</v>
      </c>
      <c r="CU567" s="150">
        <v>105.3</v>
      </c>
      <c r="CV567" s="150">
        <v>104.5</v>
      </c>
      <c r="CW567" s="150">
        <v>103.9</v>
      </c>
      <c r="CX567" s="150">
        <v>102.9</v>
      </c>
      <c r="CY567" s="150">
        <v>101.6</v>
      </c>
      <c r="CZ567" s="150">
        <v>102.4</v>
      </c>
      <c r="DA567" s="150">
        <v>104.9</v>
      </c>
      <c r="DB567" s="151">
        <v>107.4</v>
      </c>
      <c r="DC567" s="151">
        <v>109.6</v>
      </c>
      <c r="DD567" s="151">
        <v>116.8</v>
      </c>
      <c r="DE567" s="151">
        <v>126.7</v>
      </c>
      <c r="DF567" s="151">
        <v>126.8</v>
      </c>
      <c r="DG567" s="151">
        <v>126.1</v>
      </c>
      <c r="DH567" s="151">
        <v>130.9</v>
      </c>
      <c r="DI567" s="151">
        <v>135.30000000000001</v>
      </c>
      <c r="DJ567" s="151">
        <v>134.6</v>
      </c>
      <c r="DK567" s="151">
        <v>133.30000000000001</v>
      </c>
      <c r="DL567" s="151">
        <v>134.80000000000001</v>
      </c>
      <c r="DM567" s="152">
        <v>137</v>
      </c>
      <c r="DN567" s="152">
        <v>144.69999999999999</v>
      </c>
      <c r="DO567" s="152">
        <v>146.80000000000001</v>
      </c>
      <c r="DP567" s="152">
        <v>145.1</v>
      </c>
      <c r="DQ567" s="152">
        <v>143.6</v>
      </c>
      <c r="DR567" s="152">
        <v>148.19999999999999</v>
      </c>
      <c r="DS567" s="152">
        <v>159.5</v>
      </c>
      <c r="DT567" s="152">
        <v>165.5</v>
      </c>
      <c r="DU567" s="152">
        <v>164.8</v>
      </c>
      <c r="DV567" s="152">
        <v>155.9</v>
      </c>
      <c r="DW567" s="152">
        <v>151.6</v>
      </c>
      <c r="DX567" s="152">
        <v>151.30000000000001</v>
      </c>
      <c r="DY567" s="152">
        <v>148</v>
      </c>
      <c r="DZ567" s="152">
        <v>148.5</v>
      </c>
      <c r="EA567" s="152">
        <v>145.30000000000001</v>
      </c>
      <c r="EB567" s="152">
        <v>146.6</v>
      </c>
      <c r="EC567" s="152">
        <v>148.30000000000001</v>
      </c>
      <c r="ED567" s="152">
        <v>150.30000000000001</v>
      </c>
      <c r="EE567" s="152">
        <v>149.6</v>
      </c>
      <c r="EF567" s="152">
        <v>147.4</v>
      </c>
      <c r="EG567" s="152">
        <v>146.1</v>
      </c>
      <c r="EH567" s="152">
        <v>143.6</v>
      </c>
      <c r="EI567" s="152">
        <v>142.6</v>
      </c>
      <c r="EJ567" s="152">
        <v>142</v>
      </c>
      <c r="EK567" s="152">
        <v>144.9</v>
      </c>
      <c r="EL567" s="152">
        <v>144.6</v>
      </c>
      <c r="EM567" s="152">
        <v>143</v>
      </c>
      <c r="EN567" s="152">
        <v>141.1</v>
      </c>
      <c r="EO567" s="152">
        <v>138.19999999999999</v>
      </c>
      <c r="EP567" s="152">
        <v>138.80000000000001</v>
      </c>
      <c r="EQ567" s="152">
        <v>137.69999999999999</v>
      </c>
      <c r="ER567" s="152">
        <v>141.69999999999999</v>
      </c>
      <c r="ES567" s="152">
        <v>145.19999999999999</v>
      </c>
      <c r="ET567" s="152">
        <v>146.1</v>
      </c>
      <c r="EU567" s="152">
        <v>143.1</v>
      </c>
      <c r="EV567" s="152">
        <v>142.69999999999999</v>
      </c>
      <c r="EW567" s="152">
        <v>140.5</v>
      </c>
    </row>
    <row r="568" spans="1:153">
      <c r="A568" s="141" t="s">
        <v>8170</v>
      </c>
      <c r="B568" s="141" t="s">
        <v>8171</v>
      </c>
      <c r="C568" s="142">
        <v>0.55727000000000004</v>
      </c>
      <c r="D568" s="143">
        <v>106.4</v>
      </c>
      <c r="E568" s="143">
        <v>106.3</v>
      </c>
      <c r="F568" s="143">
        <v>105.2</v>
      </c>
      <c r="G568" s="143">
        <v>101.6</v>
      </c>
      <c r="H568" s="143">
        <v>101.9</v>
      </c>
      <c r="I568" s="143">
        <v>101.6</v>
      </c>
      <c r="J568" s="143">
        <v>101.8</v>
      </c>
      <c r="K568" s="143">
        <v>102.1</v>
      </c>
      <c r="L568" s="143">
        <v>99.4</v>
      </c>
      <c r="M568" s="143">
        <v>99.8</v>
      </c>
      <c r="N568" s="143">
        <v>101.3</v>
      </c>
      <c r="O568" s="143">
        <v>99</v>
      </c>
      <c r="P568" s="143">
        <v>100.1</v>
      </c>
      <c r="Q568" s="143">
        <v>99</v>
      </c>
      <c r="R568" s="143">
        <v>98.2</v>
      </c>
      <c r="S568" s="143">
        <v>95.9</v>
      </c>
      <c r="T568" s="143">
        <v>95.2</v>
      </c>
      <c r="U568" s="143">
        <v>96.2</v>
      </c>
      <c r="V568" s="143">
        <v>97.2</v>
      </c>
      <c r="W568" s="143">
        <v>96.7</v>
      </c>
      <c r="X568" s="143">
        <v>97.6</v>
      </c>
      <c r="Y568" s="143">
        <v>98.7</v>
      </c>
      <c r="Z568" s="143">
        <v>99.7</v>
      </c>
      <c r="AA568" s="143">
        <v>100.5</v>
      </c>
      <c r="AB568" s="143">
        <v>101.8</v>
      </c>
      <c r="AC568" s="143">
        <v>103.5</v>
      </c>
      <c r="AD568" s="143">
        <v>105.1</v>
      </c>
      <c r="AE568" s="143">
        <v>103.8</v>
      </c>
      <c r="AF568" s="143">
        <v>101.3</v>
      </c>
      <c r="AG568" s="143">
        <v>101.1</v>
      </c>
      <c r="AH568" s="143">
        <v>101.2</v>
      </c>
      <c r="AI568" s="143">
        <v>99.4</v>
      </c>
      <c r="AJ568" s="143">
        <v>97.8</v>
      </c>
      <c r="AK568" s="143">
        <v>97.5</v>
      </c>
      <c r="AL568" s="143">
        <v>95.2</v>
      </c>
      <c r="AM568" s="143">
        <v>93.3</v>
      </c>
      <c r="AN568" s="143">
        <v>92.5</v>
      </c>
      <c r="AO568" s="143">
        <v>89.9</v>
      </c>
      <c r="AP568" s="143">
        <v>88.5</v>
      </c>
      <c r="AQ568" s="143">
        <v>85.9</v>
      </c>
      <c r="AR568" s="143">
        <v>82.5</v>
      </c>
      <c r="AS568" s="143">
        <v>82.5</v>
      </c>
      <c r="AT568" s="143">
        <v>80.099999999999994</v>
      </c>
      <c r="AU568" s="143">
        <v>77.7</v>
      </c>
      <c r="AV568" s="143">
        <v>77.900000000000006</v>
      </c>
      <c r="AW568" s="143">
        <v>78.5</v>
      </c>
      <c r="AX568" s="143">
        <v>77.900000000000006</v>
      </c>
      <c r="AY568" s="143">
        <v>79.400000000000006</v>
      </c>
      <c r="AZ568" s="143">
        <v>81.400000000000006</v>
      </c>
      <c r="BA568" s="143">
        <v>79.7</v>
      </c>
      <c r="BB568" s="143">
        <v>78.099999999999994</v>
      </c>
      <c r="BC568" s="143">
        <v>76.5</v>
      </c>
      <c r="BD568" s="143">
        <v>75</v>
      </c>
      <c r="BE568" s="143">
        <v>77.099999999999994</v>
      </c>
      <c r="BF568" s="143">
        <v>78.3</v>
      </c>
      <c r="BG568" s="143">
        <v>81.099999999999994</v>
      </c>
      <c r="BH568" s="143">
        <v>81.5</v>
      </c>
      <c r="BI568" s="143">
        <v>82.4</v>
      </c>
      <c r="BJ568" s="143">
        <v>82.3</v>
      </c>
      <c r="BK568" s="144">
        <v>84.8</v>
      </c>
      <c r="BL568" s="143">
        <v>86.1</v>
      </c>
      <c r="BM568" s="143">
        <v>86</v>
      </c>
      <c r="BN568" s="143">
        <v>84.6</v>
      </c>
      <c r="BO568" s="143">
        <v>86.3</v>
      </c>
      <c r="BP568" s="143">
        <v>86.4</v>
      </c>
      <c r="BQ568" s="143">
        <v>86.5</v>
      </c>
      <c r="BR568" s="145">
        <v>85.5</v>
      </c>
      <c r="BS568" s="145">
        <v>92.4</v>
      </c>
      <c r="BT568" s="145">
        <v>97.3</v>
      </c>
      <c r="BU568" s="145">
        <v>102.6</v>
      </c>
      <c r="BV568" s="145">
        <v>104.3</v>
      </c>
      <c r="BW568" s="145">
        <v>102.8</v>
      </c>
      <c r="BX568" s="145">
        <v>106.4</v>
      </c>
      <c r="BY568" s="145">
        <v>109.3</v>
      </c>
      <c r="BZ568" s="143">
        <v>110.4</v>
      </c>
      <c r="CA568" s="143">
        <v>108.2</v>
      </c>
      <c r="CB568" s="143">
        <v>106.7</v>
      </c>
      <c r="CC568" s="143">
        <v>111.3</v>
      </c>
      <c r="CD568" s="143">
        <v>110.4</v>
      </c>
      <c r="CE568" s="143">
        <v>110.7</v>
      </c>
      <c r="CF568" s="143">
        <v>108.3</v>
      </c>
      <c r="CG568" s="143">
        <v>107.9</v>
      </c>
      <c r="CH568" s="143">
        <v>108.3</v>
      </c>
      <c r="CI568" s="143">
        <v>108.9</v>
      </c>
      <c r="CJ568" s="146">
        <v>107.9</v>
      </c>
      <c r="CK568" s="146">
        <v>107</v>
      </c>
      <c r="CL568" s="146">
        <v>106.1</v>
      </c>
      <c r="CM568" s="147">
        <v>103.3</v>
      </c>
      <c r="CN568" s="147">
        <v>100.8</v>
      </c>
      <c r="CO568" s="147">
        <v>101.9</v>
      </c>
      <c r="CP568" s="148">
        <v>100.4</v>
      </c>
      <c r="CQ568" s="149">
        <v>99.7</v>
      </c>
      <c r="CR568" s="149">
        <v>99.2</v>
      </c>
      <c r="CS568" s="149">
        <v>101.2</v>
      </c>
      <c r="CT568" s="149">
        <v>103</v>
      </c>
      <c r="CU568" s="150">
        <v>102.8</v>
      </c>
      <c r="CV568" s="150">
        <v>102.8</v>
      </c>
      <c r="CW568" s="150">
        <v>102.2</v>
      </c>
      <c r="CX568" s="150">
        <v>101.8</v>
      </c>
      <c r="CY568" s="150">
        <v>98.5</v>
      </c>
      <c r="CZ568" s="150">
        <v>101</v>
      </c>
      <c r="DA568" s="150">
        <v>102.9</v>
      </c>
      <c r="DB568" s="151">
        <v>105.1</v>
      </c>
      <c r="DC568" s="151">
        <v>107.2</v>
      </c>
      <c r="DD568" s="151">
        <v>117.7</v>
      </c>
      <c r="DE568" s="151">
        <v>125.8</v>
      </c>
      <c r="DF568" s="151">
        <v>124.1</v>
      </c>
      <c r="DG568" s="151">
        <v>124.3</v>
      </c>
      <c r="DH568" s="151">
        <v>127.5</v>
      </c>
      <c r="DI568" s="151">
        <v>130.80000000000001</v>
      </c>
      <c r="DJ568" s="151">
        <v>132.80000000000001</v>
      </c>
      <c r="DK568" s="151">
        <v>132.4</v>
      </c>
      <c r="DL568" s="151">
        <v>134.4</v>
      </c>
      <c r="DM568" s="152">
        <v>134.6</v>
      </c>
      <c r="DN568" s="152">
        <v>142.19999999999999</v>
      </c>
      <c r="DO568" s="152">
        <v>140.19999999999999</v>
      </c>
      <c r="DP568" s="152">
        <v>139.6</v>
      </c>
      <c r="DQ568" s="152">
        <v>141.5</v>
      </c>
      <c r="DR568" s="152">
        <v>147.5</v>
      </c>
      <c r="DS568" s="152">
        <v>161.30000000000001</v>
      </c>
      <c r="DT568" s="152">
        <v>163.6</v>
      </c>
      <c r="DU568" s="152">
        <v>159.4</v>
      </c>
      <c r="DV568" s="152">
        <v>154</v>
      </c>
      <c r="DW568" s="152">
        <v>153.69999999999999</v>
      </c>
      <c r="DX568" s="152">
        <v>153.80000000000001</v>
      </c>
      <c r="DY568" s="152">
        <v>150.19999999999999</v>
      </c>
      <c r="DZ568" s="152">
        <v>151.19999999999999</v>
      </c>
      <c r="EA568" s="152">
        <v>147.6</v>
      </c>
      <c r="EB568" s="152">
        <v>147.9</v>
      </c>
      <c r="EC568" s="152">
        <v>152.19999999999999</v>
      </c>
      <c r="ED568" s="152">
        <v>150.9</v>
      </c>
      <c r="EE568" s="152">
        <v>149.80000000000001</v>
      </c>
      <c r="EF568" s="152">
        <v>147.69999999999999</v>
      </c>
      <c r="EG568" s="152">
        <v>146.19999999999999</v>
      </c>
      <c r="EH568" s="152">
        <v>142.69999999999999</v>
      </c>
      <c r="EI568" s="152">
        <v>138.6</v>
      </c>
      <c r="EJ568" s="152">
        <v>139.69999999999999</v>
      </c>
      <c r="EK568" s="152">
        <v>143.9</v>
      </c>
      <c r="EL568" s="152">
        <v>143.5</v>
      </c>
      <c r="EM568" s="152">
        <v>140.1</v>
      </c>
      <c r="EN568" s="152">
        <v>138.19999999999999</v>
      </c>
      <c r="EO568" s="152">
        <v>137.5</v>
      </c>
      <c r="EP568" s="152">
        <v>137.30000000000001</v>
      </c>
      <c r="EQ568" s="152">
        <v>136.69999999999999</v>
      </c>
      <c r="ER568" s="152">
        <v>140.4</v>
      </c>
      <c r="ES568" s="152">
        <v>142.1</v>
      </c>
      <c r="ET568" s="152">
        <v>139.80000000000001</v>
      </c>
      <c r="EU568" s="152">
        <v>134.6</v>
      </c>
      <c r="EV568" s="152">
        <v>133.30000000000001</v>
      </c>
      <c r="EW568" s="152">
        <v>134.6</v>
      </c>
    </row>
    <row r="569" spans="1:153">
      <c r="A569" s="141" t="s">
        <v>8172</v>
      </c>
      <c r="B569" s="141" t="s">
        <v>8173</v>
      </c>
      <c r="C569" s="142">
        <v>0.13227</v>
      </c>
      <c r="D569" s="143">
        <v>90.6</v>
      </c>
      <c r="E569" s="143">
        <v>90.6</v>
      </c>
      <c r="F569" s="143">
        <v>90.6</v>
      </c>
      <c r="G569" s="143">
        <v>90.6</v>
      </c>
      <c r="H569" s="143">
        <v>90.6</v>
      </c>
      <c r="I569" s="143">
        <v>90.6</v>
      </c>
      <c r="J569" s="143">
        <v>90.6</v>
      </c>
      <c r="K569" s="143">
        <v>90.6</v>
      </c>
      <c r="L569" s="143">
        <v>90.6</v>
      </c>
      <c r="M569" s="143">
        <v>90.6</v>
      </c>
      <c r="N569" s="143">
        <v>90.6</v>
      </c>
      <c r="O569" s="143">
        <v>90.6</v>
      </c>
      <c r="P569" s="143">
        <v>90.6</v>
      </c>
      <c r="Q569" s="143">
        <v>90.6</v>
      </c>
      <c r="R569" s="143">
        <v>90.6</v>
      </c>
      <c r="S569" s="143">
        <v>90.6</v>
      </c>
      <c r="T569" s="143">
        <v>90.6</v>
      </c>
      <c r="U569" s="143">
        <v>90.6</v>
      </c>
      <c r="V569" s="143">
        <v>90.6</v>
      </c>
      <c r="W569" s="143">
        <v>90.6</v>
      </c>
      <c r="X569" s="143">
        <v>90.6</v>
      </c>
      <c r="Y569" s="143">
        <v>90.6</v>
      </c>
      <c r="Z569" s="143">
        <v>94.1</v>
      </c>
      <c r="AA569" s="143">
        <v>94.1</v>
      </c>
      <c r="AB569" s="143">
        <v>94.1</v>
      </c>
      <c r="AC569" s="143">
        <v>94.1</v>
      </c>
      <c r="AD569" s="143">
        <v>95.3</v>
      </c>
      <c r="AE569" s="143">
        <v>95.3</v>
      </c>
      <c r="AF569" s="143">
        <v>95.3</v>
      </c>
      <c r="AG569" s="143">
        <v>95.3</v>
      </c>
      <c r="AH569" s="143">
        <v>95.3</v>
      </c>
      <c r="AI569" s="143">
        <v>95.3</v>
      </c>
      <c r="AJ569" s="143">
        <v>95.3</v>
      </c>
      <c r="AK569" s="143">
        <v>95.3</v>
      </c>
      <c r="AL569" s="143">
        <v>95.3</v>
      </c>
      <c r="AM569" s="143">
        <v>95.3</v>
      </c>
      <c r="AN569" s="143">
        <v>95.1</v>
      </c>
      <c r="AO569" s="143">
        <v>95.1</v>
      </c>
      <c r="AP569" s="143">
        <v>95.1</v>
      </c>
      <c r="AQ569" s="143">
        <v>95.1</v>
      </c>
      <c r="AR569" s="143">
        <v>95.1</v>
      </c>
      <c r="AS569" s="143">
        <v>95.1</v>
      </c>
      <c r="AT569" s="143">
        <v>95.1</v>
      </c>
      <c r="AU569" s="143">
        <v>95.3</v>
      </c>
      <c r="AV569" s="143">
        <v>95.3</v>
      </c>
      <c r="AW569" s="143">
        <v>95.3</v>
      </c>
      <c r="AX569" s="143">
        <v>95.3</v>
      </c>
      <c r="AY569" s="143">
        <v>95.3</v>
      </c>
      <c r="AZ569" s="143">
        <v>95.3</v>
      </c>
      <c r="BA569" s="143">
        <v>95.3</v>
      </c>
      <c r="BB569" s="143">
        <v>95.3</v>
      </c>
      <c r="BC569" s="143">
        <v>95.3</v>
      </c>
      <c r="BD569" s="143">
        <v>95.3</v>
      </c>
      <c r="BE569" s="143">
        <v>95.3</v>
      </c>
      <c r="BF569" s="143">
        <v>95.3</v>
      </c>
      <c r="BG569" s="143">
        <v>95.3</v>
      </c>
      <c r="BH569" s="143">
        <v>95.3</v>
      </c>
      <c r="BI569" s="143">
        <v>95.3</v>
      </c>
      <c r="BJ569" s="143">
        <v>95.3</v>
      </c>
      <c r="BK569" s="144">
        <v>95.3</v>
      </c>
      <c r="BL569" s="143">
        <v>95.3</v>
      </c>
      <c r="BM569" s="143">
        <v>95.3</v>
      </c>
      <c r="BN569" s="143">
        <v>95.7</v>
      </c>
      <c r="BO569" s="143">
        <v>95.7</v>
      </c>
      <c r="BP569" s="143">
        <v>96.4</v>
      </c>
      <c r="BQ569" s="143">
        <v>96.4</v>
      </c>
      <c r="BR569" s="145">
        <v>96.4</v>
      </c>
      <c r="BS569" s="145">
        <v>98.3</v>
      </c>
      <c r="BT569" s="145">
        <v>98.3</v>
      </c>
      <c r="BU569" s="145">
        <v>98.3</v>
      </c>
      <c r="BV569" s="145">
        <v>104.6</v>
      </c>
      <c r="BW569" s="145">
        <v>104.6</v>
      </c>
      <c r="BX569" s="145">
        <v>104.6</v>
      </c>
      <c r="BY569" s="145">
        <v>106.1</v>
      </c>
      <c r="BZ569" s="143">
        <v>104.6</v>
      </c>
      <c r="CA569" s="143">
        <v>107</v>
      </c>
      <c r="CB569" s="143">
        <v>106.1</v>
      </c>
      <c r="CC569" s="143">
        <v>107.6</v>
      </c>
      <c r="CD569" s="143">
        <v>109</v>
      </c>
      <c r="CE569" s="143">
        <v>110.4</v>
      </c>
      <c r="CF569" s="143">
        <v>110.4</v>
      </c>
      <c r="CG569" s="143">
        <v>110.4</v>
      </c>
      <c r="CH569" s="143">
        <v>109</v>
      </c>
      <c r="CI569" s="143">
        <v>109</v>
      </c>
      <c r="CJ569" s="146">
        <v>110.4</v>
      </c>
      <c r="CK569" s="146">
        <v>110.4</v>
      </c>
      <c r="CL569" s="146">
        <v>113</v>
      </c>
      <c r="CM569" s="147">
        <v>111.7</v>
      </c>
      <c r="CN569" s="147">
        <v>112.4</v>
      </c>
      <c r="CO569" s="147">
        <v>112.4</v>
      </c>
      <c r="CP569" s="148">
        <v>111.1</v>
      </c>
      <c r="CQ569" s="149">
        <v>117.6</v>
      </c>
      <c r="CR569" s="149">
        <v>117.6</v>
      </c>
      <c r="CS569" s="149">
        <v>118.9</v>
      </c>
      <c r="CT569" s="149">
        <v>118.9</v>
      </c>
      <c r="CU569" s="150">
        <v>126.2</v>
      </c>
      <c r="CV569" s="150">
        <v>126.2</v>
      </c>
      <c r="CW569" s="150">
        <v>124.8</v>
      </c>
      <c r="CX569" s="150">
        <v>123.3</v>
      </c>
      <c r="CY569" s="150">
        <v>124.8</v>
      </c>
      <c r="CZ569" s="150">
        <v>120.1</v>
      </c>
      <c r="DA569" s="150">
        <v>120.1</v>
      </c>
      <c r="DB569" s="151">
        <v>121.7</v>
      </c>
      <c r="DC569" s="151">
        <v>120.1</v>
      </c>
      <c r="DD569" s="151">
        <v>116.8</v>
      </c>
      <c r="DE569" s="151">
        <v>121.7</v>
      </c>
      <c r="DF569" s="151">
        <v>121.7</v>
      </c>
      <c r="DG569" s="151">
        <v>121.7</v>
      </c>
      <c r="DH569" s="151">
        <v>118.5</v>
      </c>
      <c r="DI569" s="151">
        <v>118.5</v>
      </c>
      <c r="DJ569" s="151">
        <v>118.5</v>
      </c>
      <c r="DK569" s="151">
        <v>121.7</v>
      </c>
      <c r="DL569" s="151">
        <v>120.1</v>
      </c>
      <c r="DM569" s="152">
        <v>118.5</v>
      </c>
      <c r="DN569" s="152">
        <v>123.3</v>
      </c>
      <c r="DO569" s="152">
        <v>121.7</v>
      </c>
      <c r="DP569" s="152">
        <v>118.5</v>
      </c>
      <c r="DQ569" s="152">
        <v>121.7</v>
      </c>
      <c r="DR569" s="152">
        <v>123.3</v>
      </c>
      <c r="DS569" s="152">
        <v>121.7</v>
      </c>
      <c r="DT569" s="152">
        <v>120.1</v>
      </c>
      <c r="DU569" s="152">
        <v>120.1</v>
      </c>
      <c r="DV569" s="152">
        <v>128.1</v>
      </c>
      <c r="DW569" s="152">
        <v>128.1</v>
      </c>
      <c r="DX569" s="152">
        <v>124.8</v>
      </c>
      <c r="DY569" s="152">
        <v>128.1</v>
      </c>
      <c r="DZ569" s="152">
        <v>131.30000000000001</v>
      </c>
      <c r="EA569" s="152">
        <v>131.30000000000001</v>
      </c>
      <c r="EB569" s="152">
        <v>131.30000000000001</v>
      </c>
      <c r="EC569" s="152">
        <v>131.30000000000001</v>
      </c>
      <c r="ED569" s="152">
        <v>131.30000000000001</v>
      </c>
      <c r="EE569" s="152">
        <v>131.30000000000001</v>
      </c>
      <c r="EF569" s="152">
        <v>131.30000000000001</v>
      </c>
      <c r="EG569" s="152">
        <v>131.30000000000001</v>
      </c>
      <c r="EH569" s="152">
        <v>131.30000000000001</v>
      </c>
      <c r="EI569" s="152">
        <v>134.4</v>
      </c>
      <c r="EJ569" s="152">
        <v>141.5</v>
      </c>
      <c r="EK569" s="152">
        <v>140.1</v>
      </c>
      <c r="EL569" s="152">
        <v>140.1</v>
      </c>
      <c r="EM569" s="152">
        <v>140.1</v>
      </c>
      <c r="EN569" s="152">
        <v>141.5</v>
      </c>
      <c r="EO569" s="152">
        <v>141.5</v>
      </c>
      <c r="EP569" s="152">
        <v>141.5</v>
      </c>
      <c r="EQ569" s="152">
        <v>151.80000000000001</v>
      </c>
      <c r="ER569" s="152">
        <v>151.80000000000001</v>
      </c>
      <c r="ES569" s="152">
        <v>151.80000000000001</v>
      </c>
      <c r="ET569" s="152">
        <v>151.80000000000001</v>
      </c>
      <c r="EU569" s="152">
        <v>151.80000000000001</v>
      </c>
      <c r="EV569" s="152">
        <v>151.80000000000001</v>
      </c>
      <c r="EW569" s="152">
        <v>151.80000000000001</v>
      </c>
    </row>
    <row r="570" spans="1:153">
      <c r="A570" s="141" t="s">
        <v>8174</v>
      </c>
      <c r="B570" s="141" t="s">
        <v>8175</v>
      </c>
      <c r="C570" s="142">
        <v>1.2670000000000001E-2</v>
      </c>
      <c r="D570" s="143">
        <v>112.7</v>
      </c>
      <c r="E570" s="143">
        <v>112.5</v>
      </c>
      <c r="F570" s="143">
        <v>111.7</v>
      </c>
      <c r="G570" s="143">
        <v>111.3</v>
      </c>
      <c r="H570" s="143">
        <v>110.3</v>
      </c>
      <c r="I570" s="143">
        <v>109.8</v>
      </c>
      <c r="J570" s="143">
        <v>109</v>
      </c>
      <c r="K570" s="143">
        <v>108.2</v>
      </c>
      <c r="L570" s="143">
        <v>107.5</v>
      </c>
      <c r="M570" s="143">
        <v>107.3</v>
      </c>
      <c r="N570" s="143">
        <v>107.5</v>
      </c>
      <c r="O570" s="143">
        <v>107.9</v>
      </c>
      <c r="P570" s="143">
        <v>106.6</v>
      </c>
      <c r="Q570" s="143">
        <v>105.7</v>
      </c>
      <c r="R570" s="143">
        <v>105</v>
      </c>
      <c r="S570" s="143">
        <v>104.8</v>
      </c>
      <c r="T570" s="143">
        <v>104.2</v>
      </c>
      <c r="U570" s="143">
        <v>105.3</v>
      </c>
      <c r="V570" s="143">
        <v>105.5</v>
      </c>
      <c r="W570" s="143">
        <v>105.5</v>
      </c>
      <c r="X570" s="143">
        <v>105.8</v>
      </c>
      <c r="Y570" s="143">
        <v>106.6</v>
      </c>
      <c r="Z570" s="143">
        <v>107.7</v>
      </c>
      <c r="AA570" s="143">
        <v>108.9</v>
      </c>
      <c r="AB570" s="143">
        <v>103.7</v>
      </c>
      <c r="AC570" s="143">
        <v>104.6</v>
      </c>
      <c r="AD570" s="143">
        <v>105.1</v>
      </c>
      <c r="AE570" s="143">
        <v>105.1</v>
      </c>
      <c r="AF570" s="143">
        <v>103.6</v>
      </c>
      <c r="AG570" s="143">
        <v>102.9</v>
      </c>
      <c r="AH570" s="143">
        <v>105.2</v>
      </c>
      <c r="AI570" s="143">
        <v>102</v>
      </c>
      <c r="AJ570" s="143">
        <v>101</v>
      </c>
      <c r="AK570" s="143">
        <v>99.9</v>
      </c>
      <c r="AL570" s="143">
        <v>97.4</v>
      </c>
      <c r="AM570" s="143">
        <v>97.3</v>
      </c>
      <c r="AN570" s="143">
        <v>95.8</v>
      </c>
      <c r="AO570" s="143">
        <v>94</v>
      </c>
      <c r="AP570" s="143">
        <v>91.7</v>
      </c>
      <c r="AQ570" s="143">
        <v>89.3</v>
      </c>
      <c r="AR570" s="143">
        <v>85.9</v>
      </c>
      <c r="AS570" s="143">
        <v>87.4</v>
      </c>
      <c r="AT570" s="143">
        <v>84.7</v>
      </c>
      <c r="AU570" s="143">
        <v>81.400000000000006</v>
      </c>
      <c r="AV570" s="143">
        <v>77.099999999999994</v>
      </c>
      <c r="AW570" s="143">
        <v>79.400000000000006</v>
      </c>
      <c r="AX570" s="143">
        <v>79.8</v>
      </c>
      <c r="AY570" s="143">
        <v>83.6</v>
      </c>
      <c r="AZ570" s="143">
        <v>83.1</v>
      </c>
      <c r="BA570" s="143">
        <v>83</v>
      </c>
      <c r="BB570" s="143">
        <v>80</v>
      </c>
      <c r="BC570" s="143">
        <v>77.3</v>
      </c>
      <c r="BD570" s="143">
        <v>72.7</v>
      </c>
      <c r="BE570" s="143">
        <v>75</v>
      </c>
      <c r="BF570" s="143">
        <v>78</v>
      </c>
      <c r="BG570" s="143">
        <v>78.2</v>
      </c>
      <c r="BH570" s="143">
        <v>78.900000000000006</v>
      </c>
      <c r="BI570" s="143">
        <v>79.900000000000006</v>
      </c>
      <c r="BJ570" s="143">
        <v>79.8</v>
      </c>
      <c r="BK570" s="144">
        <v>84.7</v>
      </c>
      <c r="BL570" s="143">
        <v>89.7</v>
      </c>
      <c r="BM570" s="143">
        <v>88</v>
      </c>
      <c r="BN570" s="143">
        <v>87.8</v>
      </c>
      <c r="BO570" s="143">
        <v>91.4</v>
      </c>
      <c r="BP570" s="143">
        <v>91.6</v>
      </c>
      <c r="BQ570" s="143">
        <v>93.1</v>
      </c>
      <c r="BR570" s="145">
        <v>93.9</v>
      </c>
      <c r="BS570" s="145">
        <v>94.5</v>
      </c>
      <c r="BT570" s="145">
        <v>96.9</v>
      </c>
      <c r="BU570" s="145">
        <v>106.1</v>
      </c>
      <c r="BV570" s="145">
        <v>110.8</v>
      </c>
      <c r="BW570" s="145">
        <v>113.3</v>
      </c>
      <c r="BX570" s="145">
        <v>115.7</v>
      </c>
      <c r="BY570" s="145">
        <v>118.6</v>
      </c>
      <c r="BZ570" s="143">
        <v>119.7</v>
      </c>
      <c r="CA570" s="143">
        <v>118.1</v>
      </c>
      <c r="CB570" s="143">
        <v>115.7</v>
      </c>
      <c r="CC570" s="143">
        <v>121.7</v>
      </c>
      <c r="CD570" s="143">
        <v>121.3</v>
      </c>
      <c r="CE570" s="143">
        <v>120</v>
      </c>
      <c r="CF570" s="143">
        <v>117.4</v>
      </c>
      <c r="CG570" s="143">
        <v>115.4</v>
      </c>
      <c r="CH570" s="143">
        <v>115.5</v>
      </c>
      <c r="CI570" s="143">
        <v>115.7</v>
      </c>
      <c r="CJ570" s="146">
        <v>116.9</v>
      </c>
      <c r="CK570" s="146">
        <v>116.5</v>
      </c>
      <c r="CL570" s="146">
        <v>114</v>
      </c>
      <c r="CM570" s="147">
        <v>109.8</v>
      </c>
      <c r="CN570" s="147">
        <v>103.6</v>
      </c>
      <c r="CO570" s="147">
        <v>102.2</v>
      </c>
      <c r="CP570" s="148">
        <v>100.5</v>
      </c>
      <c r="CQ570" s="149">
        <v>98.8</v>
      </c>
      <c r="CR570" s="149">
        <v>99.1</v>
      </c>
      <c r="CS570" s="149">
        <v>103.6</v>
      </c>
      <c r="CT570" s="149">
        <v>104</v>
      </c>
      <c r="CU570" s="150">
        <v>104.7</v>
      </c>
      <c r="CV570" s="150">
        <v>97.9</v>
      </c>
      <c r="CW570" s="150">
        <v>101.6</v>
      </c>
      <c r="CX570" s="150">
        <v>102.5</v>
      </c>
      <c r="CY570" s="150">
        <v>101.3</v>
      </c>
      <c r="CZ570" s="150">
        <v>103.8</v>
      </c>
      <c r="DA570" s="150">
        <v>107.3</v>
      </c>
      <c r="DB570" s="151">
        <v>108.4</v>
      </c>
      <c r="DC570" s="151">
        <v>110.3</v>
      </c>
      <c r="DD570" s="151">
        <v>118.6</v>
      </c>
      <c r="DE570" s="151">
        <v>128.9</v>
      </c>
      <c r="DF570" s="151">
        <v>124.5</v>
      </c>
      <c r="DG570" s="151">
        <v>124.6</v>
      </c>
      <c r="DH570" s="151">
        <v>130.1</v>
      </c>
      <c r="DI570" s="151">
        <v>136.30000000000001</v>
      </c>
      <c r="DJ570" s="151">
        <v>137.19999999999999</v>
      </c>
      <c r="DK570" s="151">
        <v>134.80000000000001</v>
      </c>
      <c r="DL570" s="151">
        <v>135.69999999999999</v>
      </c>
      <c r="DM570" s="152">
        <v>136.80000000000001</v>
      </c>
      <c r="DN570" s="152">
        <v>146.4</v>
      </c>
      <c r="DO570" s="152">
        <v>150.80000000000001</v>
      </c>
      <c r="DP570" s="152">
        <v>144</v>
      </c>
      <c r="DQ570" s="152">
        <v>143.5</v>
      </c>
      <c r="DR570" s="152">
        <v>153.1</v>
      </c>
      <c r="DS570" s="152">
        <v>171.6</v>
      </c>
      <c r="DT570" s="152">
        <v>179.2</v>
      </c>
      <c r="DU570" s="152">
        <v>174</v>
      </c>
      <c r="DV570" s="152">
        <v>159</v>
      </c>
      <c r="DW570" s="152">
        <v>158.6</v>
      </c>
      <c r="DX570" s="152">
        <v>159.69999999999999</v>
      </c>
      <c r="DY570" s="152">
        <v>157.69999999999999</v>
      </c>
      <c r="DZ570" s="152">
        <v>157.4</v>
      </c>
      <c r="EA570" s="152">
        <v>154.69999999999999</v>
      </c>
      <c r="EB570" s="152">
        <v>152</v>
      </c>
      <c r="EC570" s="152">
        <v>153.5</v>
      </c>
      <c r="ED570" s="152">
        <v>159.1</v>
      </c>
      <c r="EE570" s="152">
        <v>159</v>
      </c>
      <c r="EF570" s="152">
        <v>158</v>
      </c>
      <c r="EG570" s="152">
        <v>154.5</v>
      </c>
      <c r="EH570" s="152">
        <v>149.9</v>
      </c>
      <c r="EI570" s="152">
        <v>146.4</v>
      </c>
      <c r="EJ570" s="152">
        <v>143.6</v>
      </c>
      <c r="EK570" s="152">
        <v>148.19999999999999</v>
      </c>
      <c r="EL570" s="152">
        <v>148.6</v>
      </c>
      <c r="EM570" s="152">
        <v>145.9</v>
      </c>
      <c r="EN570" s="152">
        <v>143.6</v>
      </c>
      <c r="EO570" s="152">
        <v>141.80000000000001</v>
      </c>
      <c r="EP570" s="152">
        <v>139.69999999999999</v>
      </c>
      <c r="EQ570" s="152">
        <v>139.9</v>
      </c>
      <c r="ER570" s="152">
        <v>142.4</v>
      </c>
      <c r="ES570" s="152">
        <v>148.69999999999999</v>
      </c>
      <c r="ET570" s="152">
        <v>149.69999999999999</v>
      </c>
      <c r="EU570" s="152">
        <v>140.6</v>
      </c>
      <c r="EV570" s="152">
        <v>139</v>
      </c>
      <c r="EW570" s="152">
        <v>136.30000000000001</v>
      </c>
    </row>
    <row r="571" spans="1:153">
      <c r="A571" s="141" t="s">
        <v>8176</v>
      </c>
      <c r="B571" s="141" t="s">
        <v>8177</v>
      </c>
      <c r="C571" s="142">
        <v>1.14442</v>
      </c>
      <c r="D571" s="143">
        <v>107.2</v>
      </c>
      <c r="E571" s="143">
        <v>105.6</v>
      </c>
      <c r="F571" s="143">
        <v>105.8</v>
      </c>
      <c r="G571" s="143">
        <v>105.4</v>
      </c>
      <c r="H571" s="143">
        <v>105.4</v>
      </c>
      <c r="I571" s="143">
        <v>105.2</v>
      </c>
      <c r="J571" s="143">
        <v>105.2</v>
      </c>
      <c r="K571" s="143">
        <v>104.6</v>
      </c>
      <c r="L571" s="143">
        <v>105.6</v>
      </c>
      <c r="M571" s="143">
        <v>105.4</v>
      </c>
      <c r="N571" s="143">
        <v>104.4</v>
      </c>
      <c r="O571" s="143">
        <v>104.9</v>
      </c>
      <c r="P571" s="143">
        <v>103.9</v>
      </c>
      <c r="Q571" s="143">
        <v>103.5</v>
      </c>
      <c r="R571" s="143">
        <v>103</v>
      </c>
      <c r="S571" s="143">
        <v>103.3</v>
      </c>
      <c r="T571" s="143">
        <v>103.5</v>
      </c>
      <c r="U571" s="143">
        <v>104</v>
      </c>
      <c r="V571" s="143">
        <v>105.1</v>
      </c>
      <c r="W571" s="143">
        <v>105.6</v>
      </c>
      <c r="X571" s="143">
        <v>105.8</v>
      </c>
      <c r="Y571" s="143">
        <v>106.5</v>
      </c>
      <c r="Z571" s="143">
        <v>107.3</v>
      </c>
      <c r="AA571" s="143">
        <v>108.4</v>
      </c>
      <c r="AB571" s="143">
        <v>105.4</v>
      </c>
      <c r="AC571" s="143">
        <v>105.7</v>
      </c>
      <c r="AD571" s="143">
        <v>104.1</v>
      </c>
      <c r="AE571" s="143">
        <v>103.7</v>
      </c>
      <c r="AF571" s="143">
        <v>103.4</v>
      </c>
      <c r="AG571" s="143">
        <v>102.4</v>
      </c>
      <c r="AH571" s="143">
        <v>102.3</v>
      </c>
      <c r="AI571" s="143">
        <v>102.5</v>
      </c>
      <c r="AJ571" s="143">
        <v>101.6</v>
      </c>
      <c r="AK571" s="143">
        <v>101.4</v>
      </c>
      <c r="AL571" s="143">
        <v>99.5</v>
      </c>
      <c r="AM571" s="143">
        <v>97.9</v>
      </c>
      <c r="AN571" s="143">
        <v>96.8</v>
      </c>
      <c r="AO571" s="143">
        <v>95.4</v>
      </c>
      <c r="AP571" s="143">
        <v>93.2</v>
      </c>
      <c r="AQ571" s="143">
        <v>90.4</v>
      </c>
      <c r="AR571" s="143">
        <v>88.4</v>
      </c>
      <c r="AS571" s="143">
        <v>89.6</v>
      </c>
      <c r="AT571" s="143">
        <v>88.3</v>
      </c>
      <c r="AU571" s="143">
        <v>86.3</v>
      </c>
      <c r="AV571" s="143">
        <v>82.8</v>
      </c>
      <c r="AW571" s="143">
        <v>81.900000000000006</v>
      </c>
      <c r="AX571" s="143">
        <v>82.2</v>
      </c>
      <c r="AY571" s="143">
        <v>86.9</v>
      </c>
      <c r="AZ571" s="143">
        <v>87.6</v>
      </c>
      <c r="BA571" s="143">
        <v>89.3</v>
      </c>
      <c r="BB571" s="143">
        <v>87.4</v>
      </c>
      <c r="BC571" s="143">
        <v>85.2</v>
      </c>
      <c r="BD571" s="143">
        <v>83.5</v>
      </c>
      <c r="BE571" s="143">
        <v>85.8</v>
      </c>
      <c r="BF571" s="143">
        <v>89.8</v>
      </c>
      <c r="BG571" s="143">
        <v>90.8</v>
      </c>
      <c r="BH571" s="143">
        <v>91.6</v>
      </c>
      <c r="BI571" s="143">
        <v>92.7</v>
      </c>
      <c r="BJ571" s="143">
        <v>91.4</v>
      </c>
      <c r="BK571" s="144">
        <v>97.7</v>
      </c>
      <c r="BL571" s="143">
        <v>99.8</v>
      </c>
      <c r="BM571" s="143">
        <v>97.8</v>
      </c>
      <c r="BN571" s="143">
        <v>97.4</v>
      </c>
      <c r="BO571" s="143">
        <v>98.3</v>
      </c>
      <c r="BP571" s="143">
        <v>99.9</v>
      </c>
      <c r="BQ571" s="143">
        <v>104.7</v>
      </c>
      <c r="BR571" s="145">
        <v>104.8</v>
      </c>
      <c r="BS571" s="145">
        <v>105</v>
      </c>
      <c r="BT571" s="145">
        <v>106.2</v>
      </c>
      <c r="BU571" s="145">
        <v>111.8</v>
      </c>
      <c r="BV571" s="145">
        <v>115.2</v>
      </c>
      <c r="BW571" s="145">
        <v>117.8</v>
      </c>
      <c r="BX571" s="145">
        <v>119.2</v>
      </c>
      <c r="BY571" s="145">
        <v>120.5</v>
      </c>
      <c r="BZ571" s="143">
        <v>120.6</v>
      </c>
      <c r="CA571" s="143">
        <v>120.7</v>
      </c>
      <c r="CB571" s="143">
        <v>119.8</v>
      </c>
      <c r="CC571" s="143">
        <v>122</v>
      </c>
      <c r="CD571" s="143">
        <v>123</v>
      </c>
      <c r="CE571" s="143">
        <v>122.2</v>
      </c>
      <c r="CF571" s="143">
        <v>119.7</v>
      </c>
      <c r="CG571" s="143">
        <v>115.6</v>
      </c>
      <c r="CH571" s="143">
        <v>115.2</v>
      </c>
      <c r="CI571" s="143">
        <v>117.1</v>
      </c>
      <c r="CJ571" s="146">
        <v>116</v>
      </c>
      <c r="CK571" s="146">
        <v>115.3</v>
      </c>
      <c r="CL571" s="146">
        <v>113.7</v>
      </c>
      <c r="CM571" s="147">
        <v>111.4</v>
      </c>
      <c r="CN571" s="147">
        <v>107.9</v>
      </c>
      <c r="CO571" s="147">
        <v>106.5</v>
      </c>
      <c r="CP571" s="148">
        <v>103.3</v>
      </c>
      <c r="CQ571" s="149">
        <v>102.2</v>
      </c>
      <c r="CR571" s="149">
        <v>103.4</v>
      </c>
      <c r="CS571" s="149">
        <v>106.9</v>
      </c>
      <c r="CT571" s="149">
        <v>109.5</v>
      </c>
      <c r="CU571" s="150">
        <v>108.5</v>
      </c>
      <c r="CV571" s="150">
        <v>105.1</v>
      </c>
      <c r="CW571" s="150">
        <v>107</v>
      </c>
      <c r="CX571" s="150">
        <v>106.5</v>
      </c>
      <c r="CY571" s="150">
        <v>105.4</v>
      </c>
      <c r="CZ571" s="150">
        <v>109</v>
      </c>
      <c r="DA571" s="150">
        <v>112.1</v>
      </c>
      <c r="DB571" s="151">
        <v>115.6</v>
      </c>
      <c r="DC571" s="151">
        <v>117.5</v>
      </c>
      <c r="DD571" s="151">
        <v>123.9</v>
      </c>
      <c r="DE571" s="151">
        <v>136.80000000000001</v>
      </c>
      <c r="DF571" s="151">
        <v>134.4</v>
      </c>
      <c r="DG571" s="151">
        <v>133.5</v>
      </c>
      <c r="DH571" s="151">
        <v>142.80000000000001</v>
      </c>
      <c r="DI571" s="151">
        <v>152.4</v>
      </c>
      <c r="DJ571" s="151">
        <v>154.9</v>
      </c>
      <c r="DK571" s="151">
        <v>156.30000000000001</v>
      </c>
      <c r="DL571" s="151">
        <v>156.1</v>
      </c>
      <c r="DM571" s="152">
        <v>156.30000000000001</v>
      </c>
      <c r="DN571" s="152">
        <v>159.69999999999999</v>
      </c>
      <c r="DO571" s="152">
        <v>163.5</v>
      </c>
      <c r="DP571" s="152">
        <v>160.6</v>
      </c>
      <c r="DQ571" s="152">
        <v>157.1</v>
      </c>
      <c r="DR571" s="152">
        <v>160.30000000000001</v>
      </c>
      <c r="DS571" s="152">
        <v>170.2</v>
      </c>
      <c r="DT571" s="152">
        <v>179.1</v>
      </c>
      <c r="DU571" s="152">
        <v>174.1</v>
      </c>
      <c r="DV571" s="152">
        <v>162.30000000000001</v>
      </c>
      <c r="DW571" s="152">
        <v>156.6</v>
      </c>
      <c r="DX571" s="152">
        <v>153.4</v>
      </c>
      <c r="DY571" s="152">
        <v>149.6</v>
      </c>
      <c r="DZ571" s="152">
        <v>148.69999999999999</v>
      </c>
      <c r="EA571" s="152">
        <v>146.4</v>
      </c>
      <c r="EB571" s="152">
        <v>143.80000000000001</v>
      </c>
      <c r="EC571" s="152">
        <v>144.1</v>
      </c>
      <c r="ED571" s="152">
        <v>150.5</v>
      </c>
      <c r="EE571" s="152">
        <v>151</v>
      </c>
      <c r="EF571" s="152">
        <v>150.4</v>
      </c>
      <c r="EG571" s="152">
        <v>147.69999999999999</v>
      </c>
      <c r="EH571" s="152">
        <v>144.5</v>
      </c>
      <c r="EI571" s="152">
        <v>142.80000000000001</v>
      </c>
      <c r="EJ571" s="152">
        <v>141.80000000000001</v>
      </c>
      <c r="EK571" s="152">
        <v>144.69999999999999</v>
      </c>
      <c r="EL571" s="152">
        <v>145.1</v>
      </c>
      <c r="EM571" s="152">
        <v>142.69999999999999</v>
      </c>
      <c r="EN571" s="152">
        <v>142</v>
      </c>
      <c r="EO571" s="152">
        <v>140.6</v>
      </c>
      <c r="EP571" s="152">
        <v>140.30000000000001</v>
      </c>
      <c r="EQ571" s="152">
        <v>138.69999999999999</v>
      </c>
      <c r="ER571" s="152">
        <v>138.5</v>
      </c>
      <c r="ES571" s="152">
        <v>140.69999999999999</v>
      </c>
      <c r="ET571" s="152">
        <v>140.6</v>
      </c>
      <c r="EU571" s="152">
        <v>138.80000000000001</v>
      </c>
      <c r="EV571" s="152">
        <v>137</v>
      </c>
      <c r="EW571" s="152">
        <v>133.30000000000001</v>
      </c>
    </row>
    <row r="572" spans="1:153">
      <c r="A572" s="141" t="s">
        <v>8178</v>
      </c>
      <c r="B572" s="141" t="s">
        <v>8179</v>
      </c>
      <c r="C572" s="142">
        <v>0.88361000000000001</v>
      </c>
      <c r="D572" s="143">
        <v>107.3</v>
      </c>
      <c r="E572" s="143">
        <v>106.3</v>
      </c>
      <c r="F572" s="143">
        <v>106.4</v>
      </c>
      <c r="G572" s="143">
        <v>106.6</v>
      </c>
      <c r="H572" s="143">
        <v>106.7</v>
      </c>
      <c r="I572" s="143">
        <v>105.9</v>
      </c>
      <c r="J572" s="143">
        <v>106.2</v>
      </c>
      <c r="K572" s="143">
        <v>105.2</v>
      </c>
      <c r="L572" s="143">
        <v>106.3</v>
      </c>
      <c r="M572" s="143">
        <v>106.7</v>
      </c>
      <c r="N572" s="143">
        <v>105.6</v>
      </c>
      <c r="O572" s="143">
        <v>106.3</v>
      </c>
      <c r="P572" s="143">
        <v>105</v>
      </c>
      <c r="Q572" s="143">
        <v>104.7</v>
      </c>
      <c r="R572" s="143">
        <v>103.7</v>
      </c>
      <c r="S572" s="143">
        <v>103.6</v>
      </c>
      <c r="T572" s="143">
        <v>104.2</v>
      </c>
      <c r="U572" s="143">
        <v>105.6</v>
      </c>
      <c r="V572" s="143">
        <v>106.2</v>
      </c>
      <c r="W572" s="143">
        <v>106.3</v>
      </c>
      <c r="X572" s="143">
        <v>106.6</v>
      </c>
      <c r="Y572" s="143">
        <v>106.8</v>
      </c>
      <c r="Z572" s="143">
        <v>107.4</v>
      </c>
      <c r="AA572" s="143">
        <v>108.2</v>
      </c>
      <c r="AB572" s="143">
        <v>105.1</v>
      </c>
      <c r="AC572" s="143">
        <v>104.8</v>
      </c>
      <c r="AD572" s="143">
        <v>104.1</v>
      </c>
      <c r="AE572" s="143">
        <v>104.1</v>
      </c>
      <c r="AF572" s="143">
        <v>103.7</v>
      </c>
      <c r="AG572" s="143">
        <v>102.8</v>
      </c>
      <c r="AH572" s="143">
        <v>102.3</v>
      </c>
      <c r="AI572" s="143">
        <v>101.5</v>
      </c>
      <c r="AJ572" s="143">
        <v>101.1</v>
      </c>
      <c r="AK572" s="143">
        <v>100.2</v>
      </c>
      <c r="AL572" s="143">
        <v>98.7</v>
      </c>
      <c r="AM572" s="143">
        <v>97</v>
      </c>
      <c r="AN572" s="143">
        <v>95.6</v>
      </c>
      <c r="AO572" s="143">
        <v>93.8</v>
      </c>
      <c r="AP572" s="143">
        <v>91.3</v>
      </c>
      <c r="AQ572" s="143">
        <v>88.4</v>
      </c>
      <c r="AR572" s="143">
        <v>86.4</v>
      </c>
      <c r="AS572" s="143">
        <v>88.1</v>
      </c>
      <c r="AT572" s="143">
        <v>86.3</v>
      </c>
      <c r="AU572" s="143">
        <v>84</v>
      </c>
      <c r="AV572" s="143">
        <v>80.099999999999994</v>
      </c>
      <c r="AW572" s="143">
        <v>79.7</v>
      </c>
      <c r="AX572" s="143">
        <v>81.2</v>
      </c>
      <c r="AY572" s="143">
        <v>85.7</v>
      </c>
      <c r="AZ572" s="143">
        <v>86.2</v>
      </c>
      <c r="BA572" s="143">
        <v>88.3</v>
      </c>
      <c r="BB572" s="143">
        <v>86.2</v>
      </c>
      <c r="BC572" s="143">
        <v>83.7</v>
      </c>
      <c r="BD572" s="143">
        <v>82.6</v>
      </c>
      <c r="BE572" s="143">
        <v>84.6</v>
      </c>
      <c r="BF572" s="143">
        <v>88.3</v>
      </c>
      <c r="BG572" s="143">
        <v>88.9</v>
      </c>
      <c r="BH572" s="143">
        <v>89.7</v>
      </c>
      <c r="BI572" s="143">
        <v>90.8</v>
      </c>
      <c r="BJ572" s="143">
        <v>89</v>
      </c>
      <c r="BK572" s="144">
        <v>96</v>
      </c>
      <c r="BL572" s="143">
        <v>98.3</v>
      </c>
      <c r="BM572" s="143">
        <v>96.1</v>
      </c>
      <c r="BN572" s="143">
        <v>95.6</v>
      </c>
      <c r="BO572" s="143">
        <v>96.5</v>
      </c>
      <c r="BP572" s="143">
        <v>98.2</v>
      </c>
      <c r="BQ572" s="143">
        <v>102.9</v>
      </c>
      <c r="BR572" s="145">
        <v>103</v>
      </c>
      <c r="BS572" s="145">
        <v>103.4</v>
      </c>
      <c r="BT572" s="145">
        <v>105</v>
      </c>
      <c r="BU572" s="145">
        <v>111.1</v>
      </c>
      <c r="BV572" s="145">
        <v>114.7</v>
      </c>
      <c r="BW572" s="145">
        <v>117.3</v>
      </c>
      <c r="BX572" s="145">
        <v>118.7</v>
      </c>
      <c r="BY572" s="145">
        <v>119.7</v>
      </c>
      <c r="BZ572" s="143">
        <v>119.6</v>
      </c>
      <c r="CA572" s="143">
        <v>120</v>
      </c>
      <c r="CB572" s="143">
        <v>118.6</v>
      </c>
      <c r="CC572" s="143">
        <v>121.2</v>
      </c>
      <c r="CD572" s="143">
        <v>122.1</v>
      </c>
      <c r="CE572" s="143">
        <v>121.3</v>
      </c>
      <c r="CF572" s="143">
        <v>118.5</v>
      </c>
      <c r="CG572" s="143">
        <v>114.2</v>
      </c>
      <c r="CH572" s="143">
        <v>113.9</v>
      </c>
      <c r="CI572" s="143">
        <v>116</v>
      </c>
      <c r="CJ572" s="146">
        <v>114.6</v>
      </c>
      <c r="CK572" s="146">
        <v>113.8</v>
      </c>
      <c r="CL572" s="146">
        <v>112.3</v>
      </c>
      <c r="CM572" s="147">
        <v>109.6</v>
      </c>
      <c r="CN572" s="147">
        <v>106</v>
      </c>
      <c r="CO572" s="147">
        <v>104.5</v>
      </c>
      <c r="CP572" s="148">
        <v>101.2</v>
      </c>
      <c r="CQ572" s="149">
        <v>100</v>
      </c>
      <c r="CR572" s="149">
        <v>101.3</v>
      </c>
      <c r="CS572" s="149">
        <v>105.2</v>
      </c>
      <c r="CT572" s="149">
        <v>107.8</v>
      </c>
      <c r="CU572" s="150">
        <v>106.6</v>
      </c>
      <c r="CV572" s="150">
        <v>106.1</v>
      </c>
      <c r="CW572" s="150">
        <v>105.3</v>
      </c>
      <c r="CX572" s="150">
        <v>104.9</v>
      </c>
      <c r="CY572" s="150">
        <v>103.5</v>
      </c>
      <c r="CZ572" s="150">
        <v>107.4</v>
      </c>
      <c r="DA572" s="150">
        <v>110.5</v>
      </c>
      <c r="DB572" s="151">
        <v>114.1</v>
      </c>
      <c r="DC572" s="151">
        <v>116.1</v>
      </c>
      <c r="DD572" s="151">
        <v>123</v>
      </c>
      <c r="DE572" s="151">
        <v>136.4</v>
      </c>
      <c r="DF572" s="151">
        <v>133.80000000000001</v>
      </c>
      <c r="DG572" s="151">
        <v>132.69999999999999</v>
      </c>
      <c r="DH572" s="151">
        <v>142.4</v>
      </c>
      <c r="DI572" s="151">
        <v>151.6</v>
      </c>
      <c r="DJ572" s="151">
        <v>153.69999999999999</v>
      </c>
      <c r="DK572" s="151">
        <v>155.4</v>
      </c>
      <c r="DL572" s="151">
        <v>155.1</v>
      </c>
      <c r="DM572" s="152">
        <v>155.19999999999999</v>
      </c>
      <c r="DN572" s="152">
        <v>159.4</v>
      </c>
      <c r="DO572" s="152">
        <v>163.69999999999999</v>
      </c>
      <c r="DP572" s="152">
        <v>160.1</v>
      </c>
      <c r="DQ572" s="152">
        <v>157.1</v>
      </c>
      <c r="DR572" s="152">
        <v>160.80000000000001</v>
      </c>
      <c r="DS572" s="152">
        <v>171.3</v>
      </c>
      <c r="DT572" s="152">
        <v>180.6</v>
      </c>
      <c r="DU572" s="152">
        <v>174.8</v>
      </c>
      <c r="DV572" s="152">
        <v>162.80000000000001</v>
      </c>
      <c r="DW572" s="152">
        <v>157.30000000000001</v>
      </c>
      <c r="DX572" s="152">
        <v>153.5</v>
      </c>
      <c r="DY572" s="152">
        <v>149.5</v>
      </c>
      <c r="DZ572" s="152">
        <v>148.1</v>
      </c>
      <c r="EA572" s="152">
        <v>145.6</v>
      </c>
      <c r="EB572" s="152">
        <v>143.6</v>
      </c>
      <c r="EC572" s="152">
        <v>144</v>
      </c>
      <c r="ED572" s="152">
        <v>150.30000000000001</v>
      </c>
      <c r="EE572" s="152">
        <v>150.9</v>
      </c>
      <c r="EF572" s="152">
        <v>150.5</v>
      </c>
      <c r="EG572" s="152">
        <v>147.30000000000001</v>
      </c>
      <c r="EH572" s="152">
        <v>144.19999999999999</v>
      </c>
      <c r="EI572" s="152">
        <v>142.6</v>
      </c>
      <c r="EJ572" s="152">
        <v>141.4</v>
      </c>
      <c r="EK572" s="152">
        <v>144.4</v>
      </c>
      <c r="EL572" s="152">
        <v>144.69999999999999</v>
      </c>
      <c r="EM572" s="152">
        <v>142.19999999999999</v>
      </c>
      <c r="EN572" s="152">
        <v>141.1</v>
      </c>
      <c r="EO572" s="152">
        <v>139.4</v>
      </c>
      <c r="EP572" s="152">
        <v>139.1</v>
      </c>
      <c r="EQ572" s="152">
        <v>137.30000000000001</v>
      </c>
      <c r="ER572" s="152">
        <v>137.5</v>
      </c>
      <c r="ES572" s="152">
        <v>139.5</v>
      </c>
      <c r="ET572" s="152">
        <v>139.19999999999999</v>
      </c>
      <c r="EU572" s="152">
        <v>137.4</v>
      </c>
      <c r="EV572" s="152">
        <v>135.1</v>
      </c>
      <c r="EW572" s="152">
        <v>131.19999999999999</v>
      </c>
    </row>
    <row r="573" spans="1:153">
      <c r="A573" s="141" t="s">
        <v>8180</v>
      </c>
      <c r="B573" s="141" t="s">
        <v>8181</v>
      </c>
      <c r="C573" s="142">
        <v>9.307E-2</v>
      </c>
      <c r="D573" s="143">
        <v>103.4</v>
      </c>
      <c r="E573" s="143">
        <v>104.8</v>
      </c>
      <c r="F573" s="143">
        <v>103.9</v>
      </c>
      <c r="G573" s="143">
        <v>102.5</v>
      </c>
      <c r="H573" s="143">
        <v>102.6</v>
      </c>
      <c r="I573" s="143">
        <v>103.3</v>
      </c>
      <c r="J573" s="143">
        <v>101.6</v>
      </c>
      <c r="K573" s="143">
        <v>101.2</v>
      </c>
      <c r="L573" s="143">
        <v>100.9</v>
      </c>
      <c r="M573" s="143">
        <v>101.1</v>
      </c>
      <c r="N573" s="143">
        <v>100.5</v>
      </c>
      <c r="O573" s="143">
        <v>101</v>
      </c>
      <c r="P573" s="143">
        <v>100.8</v>
      </c>
      <c r="Q573" s="143">
        <v>101</v>
      </c>
      <c r="R573" s="143">
        <v>100.6</v>
      </c>
      <c r="S573" s="143">
        <v>100.3</v>
      </c>
      <c r="T573" s="143">
        <v>100.1</v>
      </c>
      <c r="U573" s="143">
        <v>100.5</v>
      </c>
      <c r="V573" s="143">
        <v>101.9</v>
      </c>
      <c r="W573" s="143">
        <v>101.8</v>
      </c>
      <c r="X573" s="143">
        <v>102.3</v>
      </c>
      <c r="Y573" s="143">
        <v>102.8</v>
      </c>
      <c r="Z573" s="143">
        <v>103.4</v>
      </c>
      <c r="AA573" s="143">
        <v>105.6</v>
      </c>
      <c r="AB573" s="143">
        <v>103.5</v>
      </c>
      <c r="AC573" s="143">
        <v>103.7</v>
      </c>
      <c r="AD573" s="143">
        <v>103.1</v>
      </c>
      <c r="AE573" s="143">
        <v>102.4</v>
      </c>
      <c r="AF573" s="143">
        <v>102.8</v>
      </c>
      <c r="AG573" s="143">
        <v>101.2</v>
      </c>
      <c r="AH573" s="143">
        <v>101.6</v>
      </c>
      <c r="AI573" s="143">
        <v>101.8</v>
      </c>
      <c r="AJ573" s="143">
        <v>100.9</v>
      </c>
      <c r="AK573" s="143">
        <v>98.5</v>
      </c>
      <c r="AL573" s="143">
        <v>98.2</v>
      </c>
      <c r="AM573" s="143">
        <v>97</v>
      </c>
      <c r="AN573" s="143">
        <v>95.6</v>
      </c>
      <c r="AO573" s="143">
        <v>93.7</v>
      </c>
      <c r="AP573" s="143">
        <v>92.2</v>
      </c>
      <c r="AQ573" s="143">
        <v>89.5</v>
      </c>
      <c r="AR573" s="143">
        <v>87</v>
      </c>
      <c r="AS573" s="143">
        <v>86.9</v>
      </c>
      <c r="AT573" s="143">
        <v>85.2</v>
      </c>
      <c r="AU573" s="143">
        <v>83.9</v>
      </c>
      <c r="AV573" s="143">
        <v>80.599999999999994</v>
      </c>
      <c r="AW573" s="143">
        <v>80.8</v>
      </c>
      <c r="AX573" s="143">
        <v>80.599999999999994</v>
      </c>
      <c r="AY573" s="143">
        <v>84.4</v>
      </c>
      <c r="AZ573" s="143">
        <v>84.8</v>
      </c>
      <c r="BA573" s="143">
        <v>87.4</v>
      </c>
      <c r="BB573" s="143">
        <v>86.5</v>
      </c>
      <c r="BC573" s="143">
        <v>84</v>
      </c>
      <c r="BD573" s="143">
        <v>83.4</v>
      </c>
      <c r="BE573" s="143">
        <v>85</v>
      </c>
      <c r="BF573" s="143">
        <v>88.5</v>
      </c>
      <c r="BG573" s="143">
        <v>89.3</v>
      </c>
      <c r="BH573" s="143">
        <v>90.8</v>
      </c>
      <c r="BI573" s="143">
        <v>91.6</v>
      </c>
      <c r="BJ573" s="143">
        <v>92.2</v>
      </c>
      <c r="BK573" s="144">
        <v>95.5</v>
      </c>
      <c r="BL573" s="143">
        <v>96.2</v>
      </c>
      <c r="BM573" s="143">
        <v>94.7</v>
      </c>
      <c r="BN573" s="143">
        <v>94.8</v>
      </c>
      <c r="BO573" s="143">
        <v>96</v>
      </c>
      <c r="BP573" s="143">
        <v>96.5</v>
      </c>
      <c r="BQ573" s="143">
        <v>101</v>
      </c>
      <c r="BR573" s="145">
        <v>102.1</v>
      </c>
      <c r="BS573" s="145">
        <v>103.2</v>
      </c>
      <c r="BT573" s="145">
        <v>101.4</v>
      </c>
      <c r="BU573" s="145">
        <v>106.2</v>
      </c>
      <c r="BV573" s="145">
        <v>109.4</v>
      </c>
      <c r="BW573" s="145">
        <v>112.3</v>
      </c>
      <c r="BX573" s="145">
        <v>112.1</v>
      </c>
      <c r="BY573" s="145">
        <v>114.7</v>
      </c>
      <c r="BZ573" s="143">
        <v>115.9</v>
      </c>
      <c r="CA573" s="143">
        <v>115.4</v>
      </c>
      <c r="CB573" s="143">
        <v>116.9</v>
      </c>
      <c r="CC573" s="143">
        <v>118.5</v>
      </c>
      <c r="CD573" s="143">
        <v>119.7</v>
      </c>
      <c r="CE573" s="143">
        <v>118.9</v>
      </c>
      <c r="CF573" s="143">
        <v>118.4</v>
      </c>
      <c r="CG573" s="143">
        <v>114.9</v>
      </c>
      <c r="CH573" s="143">
        <v>113.5</v>
      </c>
      <c r="CI573" s="143">
        <v>114.7</v>
      </c>
      <c r="CJ573" s="146">
        <v>113.6</v>
      </c>
      <c r="CK573" s="146">
        <v>113.5</v>
      </c>
      <c r="CL573" s="146">
        <v>112</v>
      </c>
      <c r="CM573" s="147">
        <v>109</v>
      </c>
      <c r="CN573" s="147">
        <v>106.6</v>
      </c>
      <c r="CO573" s="147">
        <v>105.3</v>
      </c>
      <c r="CP573" s="148">
        <v>103.1</v>
      </c>
      <c r="CQ573" s="149">
        <v>101.5</v>
      </c>
      <c r="CR573" s="149">
        <v>102</v>
      </c>
      <c r="CS573" s="149">
        <v>104.5</v>
      </c>
      <c r="CT573" s="149">
        <v>106.2</v>
      </c>
      <c r="CU573" s="150">
        <v>106.7</v>
      </c>
      <c r="CV573" s="150">
        <v>97.9</v>
      </c>
      <c r="CW573" s="150">
        <v>104.4</v>
      </c>
      <c r="CX573" s="150">
        <v>104.7</v>
      </c>
      <c r="CY573" s="150">
        <v>103.9</v>
      </c>
      <c r="CZ573" s="150">
        <v>106.4</v>
      </c>
      <c r="DA573" s="150">
        <v>110.1</v>
      </c>
      <c r="DB573" s="151">
        <v>114.4</v>
      </c>
      <c r="DC573" s="151">
        <v>115.6</v>
      </c>
      <c r="DD573" s="151">
        <v>119.3</v>
      </c>
      <c r="DE573" s="151">
        <v>133.80000000000001</v>
      </c>
      <c r="DF573" s="151">
        <v>133.4</v>
      </c>
      <c r="DG573" s="151">
        <v>132.9</v>
      </c>
      <c r="DH573" s="151">
        <v>139.80000000000001</v>
      </c>
      <c r="DI573" s="151">
        <v>149.9</v>
      </c>
      <c r="DJ573" s="151">
        <v>153.30000000000001</v>
      </c>
      <c r="DK573" s="151">
        <v>155.4</v>
      </c>
      <c r="DL573" s="151">
        <v>154.9</v>
      </c>
      <c r="DM573" s="152">
        <v>156.30000000000001</v>
      </c>
      <c r="DN573" s="152">
        <v>156.5</v>
      </c>
      <c r="DO573" s="152">
        <v>158.9</v>
      </c>
      <c r="DP573" s="152">
        <v>158.6</v>
      </c>
      <c r="DQ573" s="152">
        <v>153.30000000000001</v>
      </c>
      <c r="DR573" s="152">
        <v>154.1</v>
      </c>
      <c r="DS573" s="152">
        <v>162.1</v>
      </c>
      <c r="DT573" s="152">
        <v>171.1</v>
      </c>
      <c r="DU573" s="152">
        <v>167.6</v>
      </c>
      <c r="DV573" s="152">
        <v>158.69999999999999</v>
      </c>
      <c r="DW573" s="152">
        <v>149.30000000000001</v>
      </c>
      <c r="DX573" s="152">
        <v>148</v>
      </c>
      <c r="DY573" s="152">
        <v>145.69999999999999</v>
      </c>
      <c r="DZ573" s="152">
        <v>146</v>
      </c>
      <c r="EA573" s="152">
        <v>144.30000000000001</v>
      </c>
      <c r="EB573" s="152">
        <v>141.30000000000001</v>
      </c>
      <c r="EC573" s="152">
        <v>140.30000000000001</v>
      </c>
      <c r="ED573" s="152">
        <v>144</v>
      </c>
      <c r="EE573" s="152">
        <v>146</v>
      </c>
      <c r="EF573" s="152">
        <v>143.69999999999999</v>
      </c>
      <c r="EG573" s="152">
        <v>142</v>
      </c>
      <c r="EH573" s="152">
        <v>138.80000000000001</v>
      </c>
      <c r="EI573" s="152">
        <v>137.9</v>
      </c>
      <c r="EJ573" s="152">
        <v>136.69999999999999</v>
      </c>
      <c r="EK573" s="152">
        <v>138.69999999999999</v>
      </c>
      <c r="EL573" s="152">
        <v>141</v>
      </c>
      <c r="EM573" s="152">
        <v>139.1</v>
      </c>
      <c r="EN573" s="152">
        <v>138.4</v>
      </c>
      <c r="EO573" s="152">
        <v>137.80000000000001</v>
      </c>
      <c r="EP573" s="152">
        <v>136.6</v>
      </c>
      <c r="EQ573" s="152">
        <v>135.69999999999999</v>
      </c>
      <c r="ER573" s="152">
        <v>133.9</v>
      </c>
      <c r="ES573" s="152">
        <v>135.5</v>
      </c>
      <c r="ET573" s="152">
        <v>136.30000000000001</v>
      </c>
      <c r="EU573" s="152">
        <v>135.6</v>
      </c>
      <c r="EV573" s="152">
        <v>134.69999999999999</v>
      </c>
      <c r="EW573" s="152">
        <v>130.6</v>
      </c>
    </row>
    <row r="574" spans="1:153">
      <c r="A574" s="141" t="s">
        <v>8182</v>
      </c>
      <c r="B574" s="141" t="s">
        <v>8183</v>
      </c>
      <c r="C574" s="142">
        <v>0.11260000000000001</v>
      </c>
      <c r="D574" s="143">
        <v>104</v>
      </c>
      <c r="E574" s="143">
        <v>103.7</v>
      </c>
      <c r="F574" s="143">
        <v>102.8</v>
      </c>
      <c r="G574" s="143">
        <v>102.9</v>
      </c>
      <c r="H574" s="143">
        <v>102.1</v>
      </c>
      <c r="I574" s="143">
        <v>102.3</v>
      </c>
      <c r="J574" s="143">
        <v>102.3</v>
      </c>
      <c r="K574" s="143">
        <v>101.2</v>
      </c>
      <c r="L574" s="143">
        <v>100.7</v>
      </c>
      <c r="M574" s="143">
        <v>101</v>
      </c>
      <c r="N574" s="143">
        <v>100.9</v>
      </c>
      <c r="O574" s="143">
        <v>100.9</v>
      </c>
      <c r="P574" s="143">
        <v>101.1</v>
      </c>
      <c r="Q574" s="143">
        <v>102</v>
      </c>
      <c r="R574" s="143">
        <v>101.7</v>
      </c>
      <c r="S574" s="143">
        <v>101.2</v>
      </c>
      <c r="T574" s="143">
        <v>100</v>
      </c>
      <c r="U574" s="143">
        <v>100.2</v>
      </c>
      <c r="V574" s="143">
        <v>100.5</v>
      </c>
      <c r="W574" s="143">
        <v>101.1</v>
      </c>
      <c r="X574" s="143">
        <v>100.8</v>
      </c>
      <c r="Y574" s="143">
        <v>101.6</v>
      </c>
      <c r="Z574" s="143">
        <v>103.4</v>
      </c>
      <c r="AA574" s="143">
        <v>103.7</v>
      </c>
      <c r="AB574" s="143">
        <v>103.1</v>
      </c>
      <c r="AC574" s="143">
        <v>103.8</v>
      </c>
      <c r="AD574" s="143">
        <v>103.2</v>
      </c>
      <c r="AE574" s="143">
        <v>103</v>
      </c>
      <c r="AF574" s="143">
        <v>103.2</v>
      </c>
      <c r="AG574" s="143">
        <v>102.7</v>
      </c>
      <c r="AH574" s="143">
        <v>104.3</v>
      </c>
      <c r="AI574" s="143">
        <v>103.6</v>
      </c>
      <c r="AJ574" s="143">
        <v>101.8</v>
      </c>
      <c r="AK574" s="143">
        <v>100.7</v>
      </c>
      <c r="AL574" s="143">
        <v>100.2</v>
      </c>
      <c r="AM574" s="143">
        <v>97.3</v>
      </c>
      <c r="AN574" s="143">
        <v>97.8</v>
      </c>
      <c r="AO574" s="143">
        <v>95.7</v>
      </c>
      <c r="AP574" s="143">
        <v>95.3</v>
      </c>
      <c r="AQ574" s="143">
        <v>92</v>
      </c>
      <c r="AR574" s="143">
        <v>90.2</v>
      </c>
      <c r="AS574" s="143">
        <v>90.1</v>
      </c>
      <c r="AT574" s="143">
        <v>88.8</v>
      </c>
      <c r="AU574" s="143">
        <v>87.6</v>
      </c>
      <c r="AV574" s="143">
        <v>85.5</v>
      </c>
      <c r="AW574" s="143">
        <v>83.2</v>
      </c>
      <c r="AX574" s="143">
        <v>82.4</v>
      </c>
      <c r="AY574" s="143">
        <v>88.5</v>
      </c>
      <c r="AZ574" s="143">
        <v>89.5</v>
      </c>
      <c r="BA574" s="143">
        <v>90.3</v>
      </c>
      <c r="BB574" s="143">
        <v>87.3</v>
      </c>
      <c r="BC574" s="143">
        <v>86.8</v>
      </c>
      <c r="BD574" s="143">
        <v>83.2</v>
      </c>
      <c r="BE574" s="143">
        <v>87.1</v>
      </c>
      <c r="BF574" s="143">
        <v>91.7</v>
      </c>
      <c r="BG574" s="143">
        <v>93.3</v>
      </c>
      <c r="BH574" s="143">
        <v>93.8</v>
      </c>
      <c r="BI574" s="143">
        <v>95.4</v>
      </c>
      <c r="BJ574" s="143">
        <v>94.8</v>
      </c>
      <c r="BK574" s="144">
        <v>100.5</v>
      </c>
      <c r="BL574" s="143">
        <v>103.8</v>
      </c>
      <c r="BM574" s="143">
        <v>102</v>
      </c>
      <c r="BN574" s="143">
        <v>101.3</v>
      </c>
      <c r="BO574" s="143">
        <v>101.8</v>
      </c>
      <c r="BP574" s="143">
        <v>103.1</v>
      </c>
      <c r="BQ574" s="143">
        <v>110.8</v>
      </c>
      <c r="BR574" s="145">
        <v>109.5</v>
      </c>
      <c r="BS574" s="145">
        <v>108.2</v>
      </c>
      <c r="BT574" s="145">
        <v>108.1</v>
      </c>
      <c r="BU574" s="145">
        <v>112.7</v>
      </c>
      <c r="BV574" s="145">
        <v>117.6</v>
      </c>
      <c r="BW574" s="145">
        <v>122.9</v>
      </c>
      <c r="BX574" s="145">
        <v>124.6</v>
      </c>
      <c r="BY574" s="145">
        <v>126.9</v>
      </c>
      <c r="BZ574" s="143">
        <v>126.3</v>
      </c>
      <c r="CA574" s="143">
        <v>124.7</v>
      </c>
      <c r="CB574" s="143">
        <v>124.8</v>
      </c>
      <c r="CC574" s="143">
        <v>125.8</v>
      </c>
      <c r="CD574" s="143">
        <v>127.5</v>
      </c>
      <c r="CE574" s="143">
        <v>126.2</v>
      </c>
      <c r="CF574" s="143">
        <v>123.6</v>
      </c>
      <c r="CG574" s="143">
        <v>118.7</v>
      </c>
      <c r="CH574" s="143">
        <v>118.8</v>
      </c>
      <c r="CI574" s="143">
        <v>121.8</v>
      </c>
      <c r="CJ574" s="146">
        <v>121.1</v>
      </c>
      <c r="CK574" s="146">
        <v>120.3</v>
      </c>
      <c r="CL574" s="146">
        <v>119.3</v>
      </c>
      <c r="CM574" s="147">
        <v>117.7</v>
      </c>
      <c r="CN574" s="147">
        <v>113.5</v>
      </c>
      <c r="CO574" s="147">
        <v>111.8</v>
      </c>
      <c r="CP574" s="148">
        <v>108.8</v>
      </c>
      <c r="CQ574" s="149">
        <v>106.8</v>
      </c>
      <c r="CR574" s="149">
        <v>107.2</v>
      </c>
      <c r="CS574" s="149">
        <v>110.3</v>
      </c>
      <c r="CT574" s="149">
        <v>113.1</v>
      </c>
      <c r="CU574" s="150">
        <v>112.8</v>
      </c>
      <c r="CV574" s="150">
        <v>88.8</v>
      </c>
      <c r="CW574" s="150">
        <v>109.7</v>
      </c>
      <c r="CX574" s="150">
        <v>108.8</v>
      </c>
      <c r="CY574" s="150">
        <v>108.6</v>
      </c>
      <c r="CZ574" s="150">
        <v>111.9</v>
      </c>
      <c r="DA574" s="150">
        <v>117.2</v>
      </c>
      <c r="DB574" s="151">
        <v>120</v>
      </c>
      <c r="DC574" s="151">
        <v>121.6</v>
      </c>
      <c r="DD574" s="151">
        <v>129.6</v>
      </c>
      <c r="DE574" s="151">
        <v>144.5</v>
      </c>
      <c r="DF574" s="151">
        <v>140.80000000000001</v>
      </c>
      <c r="DG574" s="151">
        <v>140.69999999999999</v>
      </c>
      <c r="DH574" s="151">
        <v>153.80000000000001</v>
      </c>
      <c r="DI574" s="151">
        <v>171.1</v>
      </c>
      <c r="DJ574" s="151">
        <v>176.6</v>
      </c>
      <c r="DK574" s="151">
        <v>175.6</v>
      </c>
      <c r="DL574" s="151">
        <v>174.4</v>
      </c>
      <c r="DM574" s="152">
        <v>172.7</v>
      </c>
      <c r="DN574" s="152">
        <v>174.5</v>
      </c>
      <c r="DO574" s="152">
        <v>178.7</v>
      </c>
      <c r="DP574" s="152">
        <v>173.5</v>
      </c>
      <c r="DQ574" s="152">
        <v>165.7</v>
      </c>
      <c r="DR574" s="152">
        <v>168.9</v>
      </c>
      <c r="DS574" s="152">
        <v>180.2</v>
      </c>
      <c r="DT574" s="152">
        <v>190.7</v>
      </c>
      <c r="DU574" s="152">
        <v>184.9</v>
      </c>
      <c r="DV574" s="152">
        <v>170.2</v>
      </c>
      <c r="DW574" s="152">
        <v>163.30000000000001</v>
      </c>
      <c r="DX574" s="152">
        <v>158.1</v>
      </c>
      <c r="DY574" s="152">
        <v>152</v>
      </c>
      <c r="DZ574" s="152">
        <v>153.5</v>
      </c>
      <c r="EA574" s="152">
        <v>151.30000000000001</v>
      </c>
      <c r="EB574" s="152">
        <v>145.6</v>
      </c>
      <c r="EC574" s="152">
        <v>146</v>
      </c>
      <c r="ED574" s="152">
        <v>155.5</v>
      </c>
      <c r="EE574" s="152">
        <v>157.5</v>
      </c>
      <c r="EF574" s="152">
        <v>157.69999999999999</v>
      </c>
      <c r="EG574" s="152">
        <v>156.69999999999999</v>
      </c>
      <c r="EH574" s="152">
        <v>150.30000000000001</v>
      </c>
      <c r="EI574" s="152">
        <v>146.80000000000001</v>
      </c>
      <c r="EJ574" s="152">
        <v>145.4</v>
      </c>
      <c r="EK574" s="152">
        <v>147.30000000000001</v>
      </c>
      <c r="EL574" s="152">
        <v>149.4</v>
      </c>
      <c r="EM574" s="152">
        <v>149</v>
      </c>
      <c r="EN574" s="152">
        <v>147.69999999999999</v>
      </c>
      <c r="EO574" s="152">
        <v>147.1</v>
      </c>
      <c r="EP574" s="152">
        <v>145.9</v>
      </c>
      <c r="EQ574" s="152">
        <v>144.69999999999999</v>
      </c>
      <c r="ER574" s="152">
        <v>141.4</v>
      </c>
      <c r="ES574" s="152">
        <v>143.9</v>
      </c>
      <c r="ET574" s="152">
        <v>146.69999999999999</v>
      </c>
      <c r="EU574" s="152">
        <v>143.80000000000001</v>
      </c>
      <c r="EV574" s="152">
        <v>142.19999999999999</v>
      </c>
      <c r="EW574" s="152">
        <v>137.9</v>
      </c>
    </row>
    <row r="575" spans="1:153">
      <c r="A575" s="141" t="s">
        <v>8184</v>
      </c>
      <c r="B575" s="141" t="s">
        <v>8185</v>
      </c>
      <c r="C575" s="142">
        <v>5.5140000000000002E-2</v>
      </c>
      <c r="D575" s="143">
        <v>118.3</v>
      </c>
      <c r="E575" s="143">
        <v>99.9</v>
      </c>
      <c r="F575" s="143">
        <v>104.9</v>
      </c>
      <c r="G575" s="143">
        <v>97.5</v>
      </c>
      <c r="H575" s="143">
        <v>95.9</v>
      </c>
      <c r="I575" s="143">
        <v>102.2</v>
      </c>
      <c r="J575" s="143">
        <v>102.4</v>
      </c>
      <c r="K575" s="143">
        <v>107</v>
      </c>
      <c r="L575" s="143">
        <v>112.7</v>
      </c>
      <c r="M575" s="143">
        <v>99.2</v>
      </c>
      <c r="N575" s="143">
        <v>99.2</v>
      </c>
      <c r="O575" s="143">
        <v>97.2</v>
      </c>
      <c r="P575" s="143">
        <v>98.3</v>
      </c>
      <c r="Q575" s="143">
        <v>92.5</v>
      </c>
      <c r="R575" s="143">
        <v>98.5</v>
      </c>
      <c r="S575" s="143">
        <v>107.3</v>
      </c>
      <c r="T575" s="143">
        <v>106.4</v>
      </c>
      <c r="U575" s="143">
        <v>92.4</v>
      </c>
      <c r="V575" s="143">
        <v>102.5</v>
      </c>
      <c r="W575" s="143">
        <v>110.1</v>
      </c>
      <c r="X575" s="143">
        <v>108.9</v>
      </c>
      <c r="Y575" s="143">
        <v>119.5</v>
      </c>
      <c r="Z575" s="143">
        <v>119.5</v>
      </c>
      <c r="AA575" s="143">
        <v>126.4</v>
      </c>
      <c r="AB575" s="143">
        <v>117</v>
      </c>
      <c r="AC575" s="143">
        <v>128</v>
      </c>
      <c r="AD575" s="143">
        <v>107.5</v>
      </c>
      <c r="AE575" s="143">
        <v>100.8</v>
      </c>
      <c r="AF575" s="143">
        <v>99.7</v>
      </c>
      <c r="AG575" s="143">
        <v>97.5</v>
      </c>
      <c r="AH575" s="143">
        <v>98.5</v>
      </c>
      <c r="AI575" s="143">
        <v>117.1</v>
      </c>
      <c r="AJ575" s="143">
        <v>110.4</v>
      </c>
      <c r="AK575" s="143">
        <v>126.7</v>
      </c>
      <c r="AL575" s="143">
        <v>113.4</v>
      </c>
      <c r="AM575" s="143">
        <v>115.4</v>
      </c>
      <c r="AN575" s="143">
        <v>114.8</v>
      </c>
      <c r="AO575" s="143">
        <v>123.6</v>
      </c>
      <c r="AP575" s="143">
        <v>121.5</v>
      </c>
      <c r="AQ575" s="143">
        <v>121.5</v>
      </c>
      <c r="AR575" s="143">
        <v>118.8</v>
      </c>
      <c r="AS575" s="143">
        <v>118</v>
      </c>
      <c r="AT575" s="143">
        <v>125.5</v>
      </c>
      <c r="AU575" s="143">
        <v>125.4</v>
      </c>
      <c r="AV575" s="143">
        <v>125.5</v>
      </c>
      <c r="AW575" s="143">
        <v>117</v>
      </c>
      <c r="AX575" s="143">
        <v>101.3</v>
      </c>
      <c r="AY575" s="143">
        <v>108.1</v>
      </c>
      <c r="AZ575" s="143">
        <v>111.1</v>
      </c>
      <c r="BA575" s="143">
        <v>107</v>
      </c>
      <c r="BB575" s="143">
        <v>107.8</v>
      </c>
      <c r="BC575" s="143">
        <v>108.1</v>
      </c>
      <c r="BD575" s="143">
        <v>98.3</v>
      </c>
      <c r="BE575" s="143">
        <v>103.8</v>
      </c>
      <c r="BF575" s="143">
        <v>111.8</v>
      </c>
      <c r="BG575" s="143">
        <v>119.3</v>
      </c>
      <c r="BH575" s="143">
        <v>119.3</v>
      </c>
      <c r="BI575" s="143">
        <v>120.3</v>
      </c>
      <c r="BJ575" s="143">
        <v>122.4</v>
      </c>
      <c r="BK575" s="144">
        <v>122.4</v>
      </c>
      <c r="BL575" s="143">
        <v>122.4</v>
      </c>
      <c r="BM575" s="143">
        <v>122.5</v>
      </c>
      <c r="BN575" s="143">
        <v>122.4</v>
      </c>
      <c r="BO575" s="143">
        <v>122.4</v>
      </c>
      <c r="BP575" s="143">
        <v>125.7</v>
      </c>
      <c r="BQ575" s="143">
        <v>127.4</v>
      </c>
      <c r="BR575" s="145">
        <v>127.5</v>
      </c>
      <c r="BS575" s="145">
        <v>127.2</v>
      </c>
      <c r="BT575" s="145">
        <v>128.6</v>
      </c>
      <c r="BU575" s="145">
        <v>129.69999999999999</v>
      </c>
      <c r="BV575" s="145">
        <v>129.69999999999999</v>
      </c>
      <c r="BW575" s="145">
        <v>124.7</v>
      </c>
      <c r="BX575" s="145">
        <v>128.9</v>
      </c>
      <c r="BY575" s="145">
        <v>130.1</v>
      </c>
      <c r="BZ575" s="143">
        <v>132.80000000000001</v>
      </c>
      <c r="CA575" s="143">
        <v>132.69999999999999</v>
      </c>
      <c r="CB575" s="143">
        <v>132.6</v>
      </c>
      <c r="CC575" s="143">
        <v>133.30000000000001</v>
      </c>
      <c r="CD575" s="143">
        <v>134.30000000000001</v>
      </c>
      <c r="CE575" s="143">
        <v>134.1</v>
      </c>
      <c r="CF575" s="143">
        <v>132.69999999999999</v>
      </c>
      <c r="CG575" s="143">
        <v>133.80000000000001</v>
      </c>
      <c r="CH575" s="143">
        <v>131.4</v>
      </c>
      <c r="CI575" s="143">
        <v>129.69999999999999</v>
      </c>
      <c r="CJ575" s="146">
        <v>131.9</v>
      </c>
      <c r="CK575" s="146">
        <v>131.80000000000001</v>
      </c>
      <c r="CL575" s="146">
        <v>128.9</v>
      </c>
      <c r="CM575" s="147">
        <v>130.69999999999999</v>
      </c>
      <c r="CN575" s="147">
        <v>129.9</v>
      </c>
      <c r="CO575" s="147">
        <v>129.69999999999999</v>
      </c>
      <c r="CP575" s="148">
        <v>126.7</v>
      </c>
      <c r="CQ575" s="149">
        <v>130.4</v>
      </c>
      <c r="CR575" s="149">
        <v>131.30000000000001</v>
      </c>
      <c r="CS575" s="149">
        <v>132.1</v>
      </c>
      <c r="CT575" s="149">
        <v>133.80000000000001</v>
      </c>
      <c r="CU575" s="150">
        <v>133.69999999999999</v>
      </c>
      <c r="CV575" s="150">
        <v>133.69999999999999</v>
      </c>
      <c r="CW575" s="150">
        <v>133.1</v>
      </c>
      <c r="CX575" s="150">
        <v>130.80000000000001</v>
      </c>
      <c r="CY575" s="150">
        <v>130.80000000000001</v>
      </c>
      <c r="CZ575" s="150">
        <v>132.69999999999999</v>
      </c>
      <c r="DA575" s="150">
        <v>132.19999999999999</v>
      </c>
      <c r="DB575" s="151">
        <v>133.6</v>
      </c>
      <c r="DC575" s="151">
        <v>134.80000000000001</v>
      </c>
      <c r="DD575" s="151">
        <v>133.30000000000001</v>
      </c>
      <c r="DE575" s="151">
        <v>131.9</v>
      </c>
      <c r="DF575" s="151">
        <v>133.30000000000001</v>
      </c>
      <c r="DG575" s="151">
        <v>132</v>
      </c>
      <c r="DH575" s="151">
        <v>131.9</v>
      </c>
      <c r="DI575" s="151">
        <v>131.80000000000001</v>
      </c>
      <c r="DJ575" s="151">
        <v>131.80000000000001</v>
      </c>
      <c r="DK575" s="151">
        <v>131.80000000000001</v>
      </c>
      <c r="DL575" s="151">
        <v>137.6</v>
      </c>
      <c r="DM575" s="152">
        <v>139.1</v>
      </c>
      <c r="DN575" s="152">
        <v>139.1</v>
      </c>
      <c r="DO575" s="152">
        <v>137.9</v>
      </c>
      <c r="DP575" s="152">
        <v>145.4</v>
      </c>
      <c r="DQ575" s="152">
        <v>145.6</v>
      </c>
      <c r="DR575" s="152">
        <v>145.80000000000001</v>
      </c>
      <c r="DS575" s="152">
        <v>144.4</v>
      </c>
      <c r="DT575" s="152">
        <v>146</v>
      </c>
      <c r="DU575" s="152">
        <v>150.19999999999999</v>
      </c>
      <c r="DV575" s="152">
        <v>144.4</v>
      </c>
      <c r="DW575" s="152">
        <v>144.5</v>
      </c>
      <c r="DX575" s="152">
        <v>151.80000000000001</v>
      </c>
      <c r="DY575" s="152">
        <v>151.9</v>
      </c>
      <c r="DZ575" s="152">
        <v>152.30000000000001</v>
      </c>
      <c r="EA575" s="152">
        <v>152.80000000000001</v>
      </c>
      <c r="EB575" s="152">
        <v>147.69999999999999</v>
      </c>
      <c r="EC575" s="152">
        <v>147.4</v>
      </c>
      <c r="ED575" s="152">
        <v>154.5</v>
      </c>
      <c r="EE575" s="152">
        <v>147.5</v>
      </c>
      <c r="EF575" s="152">
        <v>144.9</v>
      </c>
      <c r="EG575" s="152">
        <v>146.5</v>
      </c>
      <c r="EH575" s="152">
        <v>146.69999999999999</v>
      </c>
      <c r="EI575" s="152">
        <v>146.80000000000001</v>
      </c>
      <c r="EJ575" s="152">
        <v>150.5</v>
      </c>
      <c r="EK575" s="152">
        <v>153.80000000000001</v>
      </c>
      <c r="EL575" s="152">
        <v>150.5</v>
      </c>
      <c r="EM575" s="152">
        <v>143.9</v>
      </c>
      <c r="EN575" s="152">
        <v>150.6</v>
      </c>
      <c r="EO575" s="152">
        <v>152.1</v>
      </c>
      <c r="EP575" s="152">
        <v>155</v>
      </c>
      <c r="EQ575" s="152">
        <v>154.80000000000001</v>
      </c>
      <c r="ER575" s="152">
        <v>155.4</v>
      </c>
      <c r="ES575" s="152">
        <v>162.69999999999999</v>
      </c>
      <c r="ET575" s="152">
        <v>157.6</v>
      </c>
      <c r="EU575" s="152">
        <v>155.5</v>
      </c>
      <c r="EV575" s="152">
        <v>160.1</v>
      </c>
      <c r="EW575" s="152">
        <v>160.69999999999999</v>
      </c>
    </row>
    <row r="576" spans="1:153">
      <c r="A576" s="141" t="s">
        <v>8186</v>
      </c>
      <c r="B576" s="141" t="s">
        <v>8187</v>
      </c>
      <c r="C576" s="142">
        <v>6.6710000000000005E-2</v>
      </c>
      <c r="D576" s="143">
        <v>115.9</v>
      </c>
      <c r="E576" s="143">
        <v>110.2</v>
      </c>
      <c r="F576" s="143">
        <v>109.7</v>
      </c>
      <c r="G576" s="143">
        <v>108.2</v>
      </c>
      <c r="H576" s="143">
        <v>105.5</v>
      </c>
      <c r="I576" s="143">
        <v>105.6</v>
      </c>
      <c r="J576" s="143">
        <v>106.1</v>
      </c>
      <c r="K576" s="143">
        <v>104.1</v>
      </c>
      <c r="L576" s="143">
        <v>102.5</v>
      </c>
      <c r="M576" s="143">
        <v>103.3</v>
      </c>
      <c r="N576" s="143">
        <v>102.4</v>
      </c>
      <c r="O576" s="143">
        <v>102.4</v>
      </c>
      <c r="P576" s="143">
        <v>102.8</v>
      </c>
      <c r="Q576" s="143">
        <v>101.2</v>
      </c>
      <c r="R576" s="143">
        <v>100.4</v>
      </c>
      <c r="S576" s="143">
        <v>98.9</v>
      </c>
      <c r="T576" s="143">
        <v>94.9</v>
      </c>
      <c r="U576" s="143">
        <v>96.8</v>
      </c>
      <c r="V576" s="143">
        <v>96.8</v>
      </c>
      <c r="W576" s="143">
        <v>97.4</v>
      </c>
      <c r="X576" s="143">
        <v>98.7</v>
      </c>
      <c r="Y576" s="143">
        <v>102.4</v>
      </c>
      <c r="Z576" s="143">
        <v>103.6</v>
      </c>
      <c r="AA576" s="143">
        <v>103.6</v>
      </c>
      <c r="AB576" s="143">
        <v>106.3</v>
      </c>
      <c r="AC576" s="143">
        <v>107.7</v>
      </c>
      <c r="AD576" s="143">
        <v>107</v>
      </c>
      <c r="AE576" s="143">
        <v>105.4</v>
      </c>
      <c r="AF576" s="143">
        <v>102.8</v>
      </c>
      <c r="AG576" s="143">
        <v>102.3</v>
      </c>
      <c r="AH576" s="143">
        <v>102</v>
      </c>
      <c r="AI576" s="143">
        <v>99.1</v>
      </c>
      <c r="AJ576" s="143">
        <v>98.4</v>
      </c>
      <c r="AK576" s="143">
        <v>98.3</v>
      </c>
      <c r="AL576" s="143">
        <v>97.8</v>
      </c>
      <c r="AM576" s="143">
        <v>97.6</v>
      </c>
      <c r="AN576" s="143">
        <v>95.6</v>
      </c>
      <c r="AO576" s="143">
        <v>93.2</v>
      </c>
      <c r="AP576" s="143">
        <v>92.2</v>
      </c>
      <c r="AQ576" s="143">
        <v>89.7</v>
      </c>
      <c r="AR576" s="143">
        <v>87.7</v>
      </c>
      <c r="AS576" s="143">
        <v>87.6</v>
      </c>
      <c r="AT576" s="143">
        <v>86.1</v>
      </c>
      <c r="AU576" s="143">
        <v>85.5</v>
      </c>
      <c r="AV576" s="143">
        <v>85.7</v>
      </c>
      <c r="AW576" s="143">
        <v>86.8</v>
      </c>
      <c r="AX576" s="143">
        <v>86.9</v>
      </c>
      <c r="AY576" s="143">
        <v>87.5</v>
      </c>
      <c r="AZ576" s="143">
        <v>88.5</v>
      </c>
      <c r="BA576" s="143">
        <v>85.1</v>
      </c>
      <c r="BB576" s="143">
        <v>83.3</v>
      </c>
      <c r="BC576" s="143">
        <v>81.3</v>
      </c>
      <c r="BD576" s="143">
        <v>79.599999999999994</v>
      </c>
      <c r="BE576" s="143">
        <v>81.8</v>
      </c>
      <c r="BF576" s="143">
        <v>84.2</v>
      </c>
      <c r="BG576" s="143">
        <v>84.4</v>
      </c>
      <c r="BH576" s="143">
        <v>86.3</v>
      </c>
      <c r="BI576" s="143">
        <v>89.2</v>
      </c>
      <c r="BJ576" s="143">
        <v>90.8</v>
      </c>
      <c r="BK576" s="144">
        <v>93.2</v>
      </c>
      <c r="BL576" s="143">
        <v>96.3</v>
      </c>
      <c r="BM576" s="143">
        <v>95.2</v>
      </c>
      <c r="BN576" s="143">
        <v>92</v>
      </c>
      <c r="BO576" s="143">
        <v>92.4</v>
      </c>
      <c r="BP576" s="143">
        <v>92.3</v>
      </c>
      <c r="BQ576" s="143">
        <v>93.5</v>
      </c>
      <c r="BR576" s="145">
        <v>93.8</v>
      </c>
      <c r="BS576" s="145">
        <v>95.4</v>
      </c>
      <c r="BT576" s="145">
        <v>97.9</v>
      </c>
      <c r="BU576" s="145">
        <v>104</v>
      </c>
      <c r="BV576" s="145">
        <v>105.9</v>
      </c>
      <c r="BW576" s="145">
        <v>108.9</v>
      </c>
      <c r="BX576" s="145">
        <v>110.5</v>
      </c>
      <c r="BY576" s="145">
        <v>111.7</v>
      </c>
      <c r="BZ576" s="143">
        <v>111.3</v>
      </c>
      <c r="CA576" s="143">
        <v>110.5</v>
      </c>
      <c r="CB576" s="143">
        <v>112.8</v>
      </c>
      <c r="CC576" s="143">
        <v>114.6</v>
      </c>
      <c r="CD576" s="143">
        <v>114.3</v>
      </c>
      <c r="CE576" s="143">
        <v>112.4</v>
      </c>
      <c r="CF576" s="143">
        <v>110.3</v>
      </c>
      <c r="CG576" s="143">
        <v>109.3</v>
      </c>
      <c r="CH576" s="143">
        <v>111.6</v>
      </c>
      <c r="CI576" s="143">
        <v>111.3</v>
      </c>
      <c r="CJ576" s="146">
        <v>110.6</v>
      </c>
      <c r="CK576" s="146">
        <v>109.5</v>
      </c>
      <c r="CL576" s="146">
        <v>108.5</v>
      </c>
      <c r="CM576" s="147">
        <v>104.4</v>
      </c>
      <c r="CN576" s="147">
        <v>99.9</v>
      </c>
      <c r="CO576" s="147">
        <v>100.6</v>
      </c>
      <c r="CP576" s="148">
        <v>98.9</v>
      </c>
      <c r="CQ576" s="149">
        <v>99.5</v>
      </c>
      <c r="CR576" s="149">
        <v>99.5</v>
      </c>
      <c r="CS576" s="149">
        <v>101.6</v>
      </c>
      <c r="CT576" s="149">
        <v>101.5</v>
      </c>
      <c r="CU576" s="150">
        <v>100.9</v>
      </c>
      <c r="CV576" s="150">
        <v>101.6</v>
      </c>
      <c r="CW576" s="150">
        <v>101.8</v>
      </c>
      <c r="CX576" s="150">
        <v>102.3</v>
      </c>
      <c r="CY576" s="150">
        <v>101.2</v>
      </c>
      <c r="CZ576" s="150">
        <v>102.6</v>
      </c>
      <c r="DA576" s="150">
        <v>103.2</v>
      </c>
      <c r="DB576" s="151">
        <v>102.7</v>
      </c>
      <c r="DC576" s="151">
        <v>104.9</v>
      </c>
      <c r="DD576" s="151">
        <v>114.4</v>
      </c>
      <c r="DE576" s="151">
        <v>120.6</v>
      </c>
      <c r="DF576" s="151">
        <v>119.1</v>
      </c>
      <c r="DG576" s="151">
        <v>123.5</v>
      </c>
      <c r="DH576" s="151">
        <v>127.7</v>
      </c>
      <c r="DI576" s="151">
        <v>129.19999999999999</v>
      </c>
      <c r="DJ576" s="151">
        <v>129.4</v>
      </c>
      <c r="DK576" s="151">
        <v>127.6</v>
      </c>
      <c r="DL576" s="151">
        <v>128.19999999999999</v>
      </c>
      <c r="DM576" s="152">
        <v>129.80000000000001</v>
      </c>
      <c r="DN576" s="152">
        <v>136.1</v>
      </c>
      <c r="DO576" s="152">
        <v>133.6</v>
      </c>
      <c r="DP576" s="152">
        <v>130.69999999999999</v>
      </c>
      <c r="DQ576" s="152">
        <v>136.6</v>
      </c>
      <c r="DR576" s="152">
        <v>143.6</v>
      </c>
      <c r="DS576" s="152">
        <v>152.5</v>
      </c>
      <c r="DT576" s="152">
        <v>156.80000000000001</v>
      </c>
      <c r="DU576" s="152">
        <v>149.19999999999999</v>
      </c>
      <c r="DV576" s="152">
        <v>145.5</v>
      </c>
      <c r="DW576" s="152">
        <v>147.4</v>
      </c>
      <c r="DX576" s="152">
        <v>147</v>
      </c>
      <c r="DY576" s="152">
        <v>147.4</v>
      </c>
      <c r="DZ576" s="152">
        <v>149</v>
      </c>
      <c r="EA576" s="152">
        <v>143.5</v>
      </c>
      <c r="EB576" s="152">
        <v>141.30000000000001</v>
      </c>
      <c r="EC576" s="152">
        <v>145.80000000000001</v>
      </c>
      <c r="ED576" s="152">
        <v>144.80000000000001</v>
      </c>
      <c r="EE576" s="152">
        <v>144.9</v>
      </c>
      <c r="EF576" s="152">
        <v>144.4</v>
      </c>
      <c r="EG576" s="152">
        <v>142.5</v>
      </c>
      <c r="EH576" s="152">
        <v>139.69999999999999</v>
      </c>
      <c r="EI576" s="152">
        <v>136.1</v>
      </c>
      <c r="EJ576" s="152">
        <v>136.6</v>
      </c>
      <c r="EK576" s="152">
        <v>140.1</v>
      </c>
      <c r="EL576" s="152">
        <v>139.1</v>
      </c>
      <c r="EM576" s="152">
        <v>137</v>
      </c>
      <c r="EN576" s="152">
        <v>135.30000000000001</v>
      </c>
      <c r="EO576" s="152">
        <v>133.1</v>
      </c>
      <c r="EP576" s="152">
        <v>133.4</v>
      </c>
      <c r="EQ576" s="152">
        <v>134.30000000000001</v>
      </c>
      <c r="ER576" s="152">
        <v>137.9</v>
      </c>
      <c r="ES576" s="152">
        <v>142.19999999999999</v>
      </c>
      <c r="ET576" s="152">
        <v>141.30000000000001</v>
      </c>
      <c r="EU576" s="152">
        <v>136.5</v>
      </c>
      <c r="EV576" s="152">
        <v>134.6</v>
      </c>
      <c r="EW576" s="152">
        <v>133.5</v>
      </c>
    </row>
    <row r="577" spans="1:153">
      <c r="A577" s="141" t="s">
        <v>8188</v>
      </c>
      <c r="B577" s="141" t="s">
        <v>8189</v>
      </c>
      <c r="C577" s="142">
        <v>6.6710000000000005E-2</v>
      </c>
      <c r="D577" s="143">
        <v>115.9</v>
      </c>
      <c r="E577" s="143">
        <v>110.2</v>
      </c>
      <c r="F577" s="143">
        <v>109.7</v>
      </c>
      <c r="G577" s="143">
        <v>108.2</v>
      </c>
      <c r="H577" s="143">
        <v>105.5</v>
      </c>
      <c r="I577" s="143">
        <v>105.6</v>
      </c>
      <c r="J577" s="143">
        <v>106.1</v>
      </c>
      <c r="K577" s="143">
        <v>104.1</v>
      </c>
      <c r="L577" s="143">
        <v>102.5</v>
      </c>
      <c r="M577" s="143">
        <v>103.3</v>
      </c>
      <c r="N577" s="143">
        <v>102.4</v>
      </c>
      <c r="O577" s="143">
        <v>102.4</v>
      </c>
      <c r="P577" s="143">
        <v>102.8</v>
      </c>
      <c r="Q577" s="143">
        <v>101.2</v>
      </c>
      <c r="R577" s="143">
        <v>100.4</v>
      </c>
      <c r="S577" s="143">
        <v>98.9</v>
      </c>
      <c r="T577" s="143">
        <v>94.9</v>
      </c>
      <c r="U577" s="143">
        <v>96.8</v>
      </c>
      <c r="V577" s="143">
        <v>96.8</v>
      </c>
      <c r="W577" s="143">
        <v>97.4</v>
      </c>
      <c r="X577" s="143">
        <v>98.7</v>
      </c>
      <c r="Y577" s="143">
        <v>102.4</v>
      </c>
      <c r="Z577" s="143">
        <v>103.6</v>
      </c>
      <c r="AA577" s="143">
        <v>103.6</v>
      </c>
      <c r="AB577" s="143">
        <v>106.3</v>
      </c>
      <c r="AC577" s="143">
        <v>107.7</v>
      </c>
      <c r="AD577" s="143">
        <v>107</v>
      </c>
      <c r="AE577" s="143">
        <v>105.4</v>
      </c>
      <c r="AF577" s="143">
        <v>102.8</v>
      </c>
      <c r="AG577" s="143">
        <v>102.3</v>
      </c>
      <c r="AH577" s="143">
        <v>102</v>
      </c>
      <c r="AI577" s="143">
        <v>99.1</v>
      </c>
      <c r="AJ577" s="143">
        <v>98.4</v>
      </c>
      <c r="AK577" s="143">
        <v>98.3</v>
      </c>
      <c r="AL577" s="143">
        <v>97.8</v>
      </c>
      <c r="AM577" s="143">
        <v>97.6</v>
      </c>
      <c r="AN577" s="143">
        <v>95.6</v>
      </c>
      <c r="AO577" s="143">
        <v>93.2</v>
      </c>
      <c r="AP577" s="143">
        <v>92.2</v>
      </c>
      <c r="AQ577" s="143">
        <v>89.7</v>
      </c>
      <c r="AR577" s="143">
        <v>87.7</v>
      </c>
      <c r="AS577" s="143">
        <v>87.6</v>
      </c>
      <c r="AT577" s="143">
        <v>86.1</v>
      </c>
      <c r="AU577" s="143">
        <v>85.5</v>
      </c>
      <c r="AV577" s="143">
        <v>85.7</v>
      </c>
      <c r="AW577" s="143">
        <v>86.8</v>
      </c>
      <c r="AX577" s="143">
        <v>86.9</v>
      </c>
      <c r="AY577" s="143">
        <v>87.5</v>
      </c>
      <c r="AZ577" s="143">
        <v>88.5</v>
      </c>
      <c r="BA577" s="143">
        <v>85.1</v>
      </c>
      <c r="BB577" s="143">
        <v>83.3</v>
      </c>
      <c r="BC577" s="143">
        <v>81.3</v>
      </c>
      <c r="BD577" s="143">
        <v>79.599999999999994</v>
      </c>
      <c r="BE577" s="143">
        <v>81.8</v>
      </c>
      <c r="BF577" s="143">
        <v>84.2</v>
      </c>
      <c r="BG577" s="143">
        <v>84.4</v>
      </c>
      <c r="BH577" s="143">
        <v>86.3</v>
      </c>
      <c r="BI577" s="143">
        <v>89.2</v>
      </c>
      <c r="BJ577" s="143">
        <v>90.8</v>
      </c>
      <c r="BK577" s="144">
        <v>93.2</v>
      </c>
      <c r="BL577" s="143">
        <v>96.3</v>
      </c>
      <c r="BM577" s="143">
        <v>95.2</v>
      </c>
      <c r="BN577" s="143">
        <v>92</v>
      </c>
      <c r="BO577" s="143">
        <v>92.4</v>
      </c>
      <c r="BP577" s="143">
        <v>92.3</v>
      </c>
      <c r="BQ577" s="143">
        <v>93.5</v>
      </c>
      <c r="BR577" s="145">
        <v>93.8</v>
      </c>
      <c r="BS577" s="145">
        <v>95.4</v>
      </c>
      <c r="BT577" s="145">
        <v>97.9</v>
      </c>
      <c r="BU577" s="145">
        <v>104</v>
      </c>
      <c r="BV577" s="145">
        <v>105.9</v>
      </c>
      <c r="BW577" s="145">
        <v>108.9</v>
      </c>
      <c r="BX577" s="145">
        <v>110.5</v>
      </c>
      <c r="BY577" s="145">
        <v>111.7</v>
      </c>
      <c r="BZ577" s="143">
        <v>111.3</v>
      </c>
      <c r="CA577" s="143">
        <v>110.5</v>
      </c>
      <c r="CB577" s="143">
        <v>112.8</v>
      </c>
      <c r="CC577" s="143">
        <v>114.6</v>
      </c>
      <c r="CD577" s="143">
        <v>114.3</v>
      </c>
      <c r="CE577" s="143">
        <v>112.4</v>
      </c>
      <c r="CF577" s="143">
        <v>110.3</v>
      </c>
      <c r="CG577" s="143">
        <v>109.3</v>
      </c>
      <c r="CH577" s="143">
        <v>111.6</v>
      </c>
      <c r="CI577" s="143">
        <v>111.3</v>
      </c>
      <c r="CJ577" s="146">
        <v>110.6</v>
      </c>
      <c r="CK577" s="146">
        <v>109.5</v>
      </c>
      <c r="CL577" s="146">
        <v>108.5</v>
      </c>
      <c r="CM577" s="147">
        <v>104.4</v>
      </c>
      <c r="CN577" s="147">
        <v>99.9</v>
      </c>
      <c r="CO577" s="147">
        <v>100.6</v>
      </c>
      <c r="CP577" s="148">
        <v>98.9</v>
      </c>
      <c r="CQ577" s="149">
        <v>99.5</v>
      </c>
      <c r="CR577" s="149">
        <v>99.5</v>
      </c>
      <c r="CS577" s="149">
        <v>101.6</v>
      </c>
      <c r="CT577" s="149">
        <v>101.5</v>
      </c>
      <c r="CU577" s="150">
        <v>100.9</v>
      </c>
      <c r="CV577" s="150">
        <v>101.6</v>
      </c>
      <c r="CW577" s="150">
        <v>101.8</v>
      </c>
      <c r="CX577" s="150">
        <v>102.3</v>
      </c>
      <c r="CY577" s="150">
        <v>101.2</v>
      </c>
      <c r="CZ577" s="150">
        <v>102.6</v>
      </c>
      <c r="DA577" s="150">
        <v>103.2</v>
      </c>
      <c r="DB577" s="151">
        <v>102.7</v>
      </c>
      <c r="DC577" s="151">
        <v>104.9</v>
      </c>
      <c r="DD577" s="151">
        <v>114.4</v>
      </c>
      <c r="DE577" s="151">
        <v>120.6</v>
      </c>
      <c r="DF577" s="151">
        <v>119.1</v>
      </c>
      <c r="DG577" s="151">
        <v>123.5</v>
      </c>
      <c r="DH577" s="151">
        <v>127.7</v>
      </c>
      <c r="DI577" s="151">
        <v>129.19999999999999</v>
      </c>
      <c r="DJ577" s="151">
        <v>129.4</v>
      </c>
      <c r="DK577" s="151">
        <v>127.6</v>
      </c>
      <c r="DL577" s="151">
        <v>128.19999999999999</v>
      </c>
      <c r="DM577" s="152">
        <v>129.80000000000001</v>
      </c>
      <c r="DN577" s="152">
        <v>136.1</v>
      </c>
      <c r="DO577" s="152">
        <v>133.6</v>
      </c>
      <c r="DP577" s="152">
        <v>130.69999999999999</v>
      </c>
      <c r="DQ577" s="152">
        <v>136.6</v>
      </c>
      <c r="DR577" s="152">
        <v>143.6</v>
      </c>
      <c r="DS577" s="152">
        <v>152.5</v>
      </c>
      <c r="DT577" s="152">
        <v>156.80000000000001</v>
      </c>
      <c r="DU577" s="152">
        <v>149.19999999999999</v>
      </c>
      <c r="DV577" s="152">
        <v>145.5</v>
      </c>
      <c r="DW577" s="152">
        <v>147.4</v>
      </c>
      <c r="DX577" s="152">
        <v>147</v>
      </c>
      <c r="DY577" s="152">
        <v>147.4</v>
      </c>
      <c r="DZ577" s="152">
        <v>149</v>
      </c>
      <c r="EA577" s="152">
        <v>143.5</v>
      </c>
      <c r="EB577" s="152">
        <v>141.30000000000001</v>
      </c>
      <c r="EC577" s="152">
        <v>145.80000000000001</v>
      </c>
      <c r="ED577" s="152">
        <v>144.80000000000001</v>
      </c>
      <c r="EE577" s="152">
        <v>144.9</v>
      </c>
      <c r="EF577" s="152">
        <v>144.4</v>
      </c>
      <c r="EG577" s="152">
        <v>142.5</v>
      </c>
      <c r="EH577" s="152">
        <v>139.69999999999999</v>
      </c>
      <c r="EI577" s="152">
        <v>136.1</v>
      </c>
      <c r="EJ577" s="152">
        <v>136.6</v>
      </c>
      <c r="EK577" s="152">
        <v>140.1</v>
      </c>
      <c r="EL577" s="152">
        <v>139.1</v>
      </c>
      <c r="EM577" s="152">
        <v>137</v>
      </c>
      <c r="EN577" s="152">
        <v>135.30000000000001</v>
      </c>
      <c r="EO577" s="152">
        <v>133.1</v>
      </c>
      <c r="EP577" s="152">
        <v>133.4</v>
      </c>
      <c r="EQ577" s="152">
        <v>134.30000000000001</v>
      </c>
      <c r="ER577" s="152">
        <v>137.9</v>
      </c>
      <c r="ES577" s="152">
        <v>142.19999999999999</v>
      </c>
      <c r="ET577" s="152">
        <v>141.30000000000001</v>
      </c>
      <c r="EU577" s="152">
        <v>136.5</v>
      </c>
      <c r="EV577" s="152">
        <v>134.6</v>
      </c>
      <c r="EW577" s="152">
        <v>133.5</v>
      </c>
    </row>
    <row r="578" spans="1:153">
      <c r="A578" s="141" t="s">
        <v>8190</v>
      </c>
      <c r="B578" s="141" t="s">
        <v>8191</v>
      </c>
      <c r="C578" s="142">
        <v>0.92396</v>
      </c>
      <c r="D578" s="143">
        <v>103.9</v>
      </c>
      <c r="E578" s="143">
        <v>103.1</v>
      </c>
      <c r="F578" s="143">
        <v>102.9</v>
      </c>
      <c r="G578" s="143">
        <v>103.4</v>
      </c>
      <c r="H578" s="143">
        <v>103.3</v>
      </c>
      <c r="I578" s="143">
        <v>102.4</v>
      </c>
      <c r="J578" s="143">
        <v>102.4</v>
      </c>
      <c r="K578" s="143">
        <v>101.1</v>
      </c>
      <c r="L578" s="143">
        <v>101.6</v>
      </c>
      <c r="M578" s="143">
        <v>101.3</v>
      </c>
      <c r="N578" s="143">
        <v>98.3</v>
      </c>
      <c r="O578" s="143">
        <v>99.1</v>
      </c>
      <c r="P578" s="143">
        <v>99.8</v>
      </c>
      <c r="Q578" s="143">
        <v>99.7</v>
      </c>
      <c r="R578" s="143">
        <v>95.4</v>
      </c>
      <c r="S578" s="143">
        <v>95.3</v>
      </c>
      <c r="T578" s="143">
        <v>96</v>
      </c>
      <c r="U578" s="143">
        <v>97.1</v>
      </c>
      <c r="V578" s="143">
        <v>97.6</v>
      </c>
      <c r="W578" s="143">
        <v>96.5</v>
      </c>
      <c r="X578" s="143">
        <v>98.1</v>
      </c>
      <c r="Y578" s="143">
        <v>100.8</v>
      </c>
      <c r="Z578" s="143">
        <v>100.6</v>
      </c>
      <c r="AA578" s="143">
        <v>101.1</v>
      </c>
      <c r="AB578" s="143">
        <v>103.2</v>
      </c>
      <c r="AC578" s="143">
        <v>104.1</v>
      </c>
      <c r="AD578" s="143">
        <v>104.3</v>
      </c>
      <c r="AE578" s="143">
        <v>104.7</v>
      </c>
      <c r="AF578" s="143">
        <v>103.3</v>
      </c>
      <c r="AG578" s="143">
        <v>103.7</v>
      </c>
      <c r="AH578" s="143">
        <v>103.5</v>
      </c>
      <c r="AI578" s="143">
        <v>103</v>
      </c>
      <c r="AJ578" s="143">
        <v>103.4</v>
      </c>
      <c r="AK578" s="143">
        <v>101</v>
      </c>
      <c r="AL578" s="143">
        <v>102.9</v>
      </c>
      <c r="AM578" s="143">
        <v>103</v>
      </c>
      <c r="AN578" s="143">
        <v>101.8</v>
      </c>
      <c r="AO578" s="143">
        <v>101.7</v>
      </c>
      <c r="AP578" s="143">
        <v>100.5</v>
      </c>
      <c r="AQ578" s="143">
        <v>100.2</v>
      </c>
      <c r="AR578" s="143">
        <v>88.4</v>
      </c>
      <c r="AS578" s="143">
        <v>89.1</v>
      </c>
      <c r="AT578" s="143">
        <v>88</v>
      </c>
      <c r="AU578" s="143">
        <v>84.4</v>
      </c>
      <c r="AV578" s="143">
        <v>81</v>
      </c>
      <c r="AW578" s="143">
        <v>76.8</v>
      </c>
      <c r="AX578" s="143">
        <v>77.3</v>
      </c>
      <c r="AY578" s="143">
        <v>78.7</v>
      </c>
      <c r="AZ578" s="143">
        <v>79.400000000000006</v>
      </c>
      <c r="BA578" s="143">
        <v>81.599999999999994</v>
      </c>
      <c r="BB578" s="143">
        <v>81.2</v>
      </c>
      <c r="BC578" s="143">
        <v>81.2</v>
      </c>
      <c r="BD578" s="143">
        <v>82</v>
      </c>
      <c r="BE578" s="143">
        <v>81.900000000000006</v>
      </c>
      <c r="BF578" s="143">
        <v>85.3</v>
      </c>
      <c r="BG578" s="143">
        <v>85.6</v>
      </c>
      <c r="BH578" s="143">
        <v>86.1</v>
      </c>
      <c r="BI578" s="143">
        <v>86.8</v>
      </c>
      <c r="BJ578" s="143">
        <v>86.9</v>
      </c>
      <c r="BK578" s="144">
        <v>91</v>
      </c>
      <c r="BL578" s="143">
        <v>92.9</v>
      </c>
      <c r="BM578" s="143">
        <v>94.3</v>
      </c>
      <c r="BN578" s="143">
        <v>94</v>
      </c>
      <c r="BO578" s="143">
        <v>93.5</v>
      </c>
      <c r="BP578" s="143">
        <v>95.4</v>
      </c>
      <c r="BQ578" s="143">
        <v>96.7</v>
      </c>
      <c r="BR578" s="145">
        <v>95.5</v>
      </c>
      <c r="BS578" s="145">
        <v>96.1</v>
      </c>
      <c r="BT578" s="145">
        <v>100.8</v>
      </c>
      <c r="BU578" s="145">
        <v>102</v>
      </c>
      <c r="BV578" s="145">
        <v>107.4</v>
      </c>
      <c r="BW578" s="145">
        <v>109.8</v>
      </c>
      <c r="BX578" s="145">
        <v>110.1</v>
      </c>
      <c r="BY578" s="145">
        <v>116.4</v>
      </c>
      <c r="BZ578" s="143">
        <v>116.9</v>
      </c>
      <c r="CA578" s="143">
        <v>113.6</v>
      </c>
      <c r="CB578" s="143">
        <v>113.2</v>
      </c>
      <c r="CC578" s="143">
        <v>111.9</v>
      </c>
      <c r="CD578" s="143">
        <v>114.1</v>
      </c>
      <c r="CE578" s="143">
        <v>113.6</v>
      </c>
      <c r="CF578" s="143">
        <v>112.8</v>
      </c>
      <c r="CG578" s="143">
        <v>107.4</v>
      </c>
      <c r="CH578" s="143">
        <v>112.5</v>
      </c>
      <c r="CI578" s="143">
        <v>109.9</v>
      </c>
      <c r="CJ578" s="146">
        <v>109.9</v>
      </c>
      <c r="CK578" s="146">
        <v>109.7</v>
      </c>
      <c r="CL578" s="146">
        <v>106.6</v>
      </c>
      <c r="CM578" s="147">
        <v>101.2</v>
      </c>
      <c r="CN578" s="147">
        <v>98.3</v>
      </c>
      <c r="CO578" s="147">
        <v>101.1</v>
      </c>
      <c r="CP578" s="148">
        <v>98.7</v>
      </c>
      <c r="CQ578" s="149">
        <v>99.4</v>
      </c>
      <c r="CR578" s="149">
        <v>98.5</v>
      </c>
      <c r="CS578" s="149">
        <v>105.3</v>
      </c>
      <c r="CT578" s="149">
        <v>104.1</v>
      </c>
      <c r="CU578" s="150">
        <v>102</v>
      </c>
      <c r="CV578" s="150">
        <v>102</v>
      </c>
      <c r="CW578" s="150">
        <v>98.8</v>
      </c>
      <c r="CX578" s="150">
        <v>101.3</v>
      </c>
      <c r="CY578" s="150">
        <v>103.3</v>
      </c>
      <c r="CZ578" s="150">
        <v>102.8</v>
      </c>
      <c r="DA578" s="150">
        <v>105.6</v>
      </c>
      <c r="DB578" s="151">
        <v>106.1</v>
      </c>
      <c r="DC578" s="151">
        <v>106</v>
      </c>
      <c r="DD578" s="151">
        <v>107.7</v>
      </c>
      <c r="DE578" s="151">
        <v>126.1</v>
      </c>
      <c r="DF578" s="151">
        <v>118</v>
      </c>
      <c r="DG578" s="151">
        <v>125.7</v>
      </c>
      <c r="DH578" s="151">
        <v>131</v>
      </c>
      <c r="DI578" s="151">
        <v>135.1</v>
      </c>
      <c r="DJ578" s="151">
        <v>133.30000000000001</v>
      </c>
      <c r="DK578" s="151">
        <v>134</v>
      </c>
      <c r="DL578" s="151">
        <v>135.69999999999999</v>
      </c>
      <c r="DM578" s="152">
        <v>138.69999999999999</v>
      </c>
      <c r="DN578" s="152">
        <v>147.19999999999999</v>
      </c>
      <c r="DO578" s="152">
        <v>139.5</v>
      </c>
      <c r="DP578" s="152">
        <v>142.80000000000001</v>
      </c>
      <c r="DQ578" s="152">
        <v>145.5</v>
      </c>
      <c r="DR578" s="152">
        <v>147.69999999999999</v>
      </c>
      <c r="DS578" s="152">
        <v>169.9</v>
      </c>
      <c r="DT578" s="152">
        <v>173.1</v>
      </c>
      <c r="DU578" s="152">
        <v>167.4</v>
      </c>
      <c r="DV578" s="152">
        <v>147.80000000000001</v>
      </c>
      <c r="DW578" s="152">
        <v>156.9</v>
      </c>
      <c r="DX578" s="152">
        <v>154.6</v>
      </c>
      <c r="DY578" s="152">
        <v>150.9</v>
      </c>
      <c r="DZ578" s="152">
        <v>146.1</v>
      </c>
      <c r="EA578" s="152">
        <v>142.69999999999999</v>
      </c>
      <c r="EB578" s="152">
        <v>142.5</v>
      </c>
      <c r="EC578" s="152">
        <v>148.6</v>
      </c>
      <c r="ED578" s="152">
        <v>146.80000000000001</v>
      </c>
      <c r="EE578" s="152">
        <v>145.30000000000001</v>
      </c>
      <c r="EF578" s="152">
        <v>146</v>
      </c>
      <c r="EG578" s="152">
        <v>141.80000000000001</v>
      </c>
      <c r="EH578" s="152">
        <v>141.5</v>
      </c>
      <c r="EI578" s="152">
        <v>136</v>
      </c>
      <c r="EJ578" s="152">
        <v>139.69999999999999</v>
      </c>
      <c r="EK578" s="152">
        <v>137.1</v>
      </c>
      <c r="EL578" s="152">
        <v>136.80000000000001</v>
      </c>
      <c r="EM578" s="152">
        <v>133.80000000000001</v>
      </c>
      <c r="EN578" s="152">
        <v>132</v>
      </c>
      <c r="EO578" s="152">
        <v>131.80000000000001</v>
      </c>
      <c r="EP578" s="152">
        <v>129.4</v>
      </c>
      <c r="EQ578" s="152">
        <v>131.1</v>
      </c>
      <c r="ER578" s="152">
        <v>139.6</v>
      </c>
      <c r="ES578" s="152">
        <v>140.5</v>
      </c>
      <c r="ET578" s="152">
        <v>132.9</v>
      </c>
      <c r="EU578" s="152">
        <v>130.80000000000001</v>
      </c>
      <c r="EV578" s="152">
        <v>128.9</v>
      </c>
      <c r="EW578" s="152">
        <v>131.9</v>
      </c>
    </row>
    <row r="579" spans="1:153">
      <c r="A579" s="141" t="s">
        <v>8192</v>
      </c>
      <c r="B579" s="141" t="s">
        <v>8193</v>
      </c>
      <c r="C579" s="142">
        <v>0.48307</v>
      </c>
      <c r="D579" s="143">
        <v>91.3</v>
      </c>
      <c r="E579" s="143">
        <v>90.2</v>
      </c>
      <c r="F579" s="143">
        <v>91.5</v>
      </c>
      <c r="G579" s="143">
        <v>90.6</v>
      </c>
      <c r="H579" s="143">
        <v>90.3</v>
      </c>
      <c r="I579" s="143">
        <v>88.5</v>
      </c>
      <c r="J579" s="143">
        <v>88.4</v>
      </c>
      <c r="K579" s="143">
        <v>86.1</v>
      </c>
      <c r="L579" s="143">
        <v>86.9</v>
      </c>
      <c r="M579" s="143">
        <v>86.4</v>
      </c>
      <c r="N579" s="143">
        <v>84</v>
      </c>
      <c r="O579" s="143">
        <v>85.3</v>
      </c>
      <c r="P579" s="143">
        <v>86.4</v>
      </c>
      <c r="Q579" s="143">
        <v>86.6</v>
      </c>
      <c r="R579" s="143">
        <v>85</v>
      </c>
      <c r="S579" s="143">
        <v>84.9</v>
      </c>
      <c r="T579" s="143">
        <v>86.3</v>
      </c>
      <c r="U579" s="143">
        <v>88.4</v>
      </c>
      <c r="V579" s="143">
        <v>89.2</v>
      </c>
      <c r="W579" s="143">
        <v>87.2</v>
      </c>
      <c r="X579" s="143">
        <v>90.1</v>
      </c>
      <c r="Y579" s="143">
        <v>91.6</v>
      </c>
      <c r="Z579" s="143">
        <v>91.2</v>
      </c>
      <c r="AA579" s="143">
        <v>92.1</v>
      </c>
      <c r="AB579" s="143">
        <v>92.7</v>
      </c>
      <c r="AC579" s="143">
        <v>94.3</v>
      </c>
      <c r="AD579" s="143">
        <v>94.8</v>
      </c>
      <c r="AE579" s="143">
        <v>95.6</v>
      </c>
      <c r="AF579" s="143">
        <v>93.1</v>
      </c>
      <c r="AG579" s="143">
        <v>93.9</v>
      </c>
      <c r="AH579" s="143">
        <v>93.6</v>
      </c>
      <c r="AI579" s="143">
        <v>92.5</v>
      </c>
      <c r="AJ579" s="143">
        <v>93.4</v>
      </c>
      <c r="AK579" s="143">
        <v>93.4</v>
      </c>
      <c r="AL579" s="143">
        <v>92.1</v>
      </c>
      <c r="AM579" s="143">
        <v>92.4</v>
      </c>
      <c r="AN579" s="143">
        <v>90.5</v>
      </c>
      <c r="AO579" s="143">
        <v>90.2</v>
      </c>
      <c r="AP579" s="143">
        <v>88.1</v>
      </c>
      <c r="AQ579" s="143">
        <v>87.8</v>
      </c>
      <c r="AR579" s="143">
        <v>85.4</v>
      </c>
      <c r="AS579" s="143">
        <v>86.7</v>
      </c>
      <c r="AT579" s="143">
        <v>84.3</v>
      </c>
      <c r="AU579" s="143">
        <v>81.5</v>
      </c>
      <c r="AV579" s="143">
        <v>78.8</v>
      </c>
      <c r="AW579" s="143">
        <v>77.7</v>
      </c>
      <c r="AX579" s="143">
        <v>78.7</v>
      </c>
      <c r="AY579" s="143">
        <v>78.400000000000006</v>
      </c>
      <c r="AZ579" s="143">
        <v>79.7</v>
      </c>
      <c r="BA579" s="143">
        <v>79.5</v>
      </c>
      <c r="BB579" s="143">
        <v>78.7</v>
      </c>
      <c r="BC579" s="143">
        <v>78.8</v>
      </c>
      <c r="BD579" s="143">
        <v>80.400000000000006</v>
      </c>
      <c r="BE579" s="143">
        <v>80.2</v>
      </c>
      <c r="BF579" s="143">
        <v>82.9</v>
      </c>
      <c r="BG579" s="143">
        <v>83.2</v>
      </c>
      <c r="BH579" s="143">
        <v>83.6</v>
      </c>
      <c r="BI579" s="143">
        <v>85.1</v>
      </c>
      <c r="BJ579" s="143">
        <v>85.2</v>
      </c>
      <c r="BK579" s="144">
        <v>86.2</v>
      </c>
      <c r="BL579" s="143">
        <v>89.8</v>
      </c>
      <c r="BM579" s="143">
        <v>88.9</v>
      </c>
      <c r="BN579" s="143">
        <v>88.4</v>
      </c>
      <c r="BO579" s="143">
        <v>87</v>
      </c>
      <c r="BP579" s="143">
        <v>87.4</v>
      </c>
      <c r="BQ579" s="143">
        <v>87</v>
      </c>
      <c r="BR579" s="145">
        <v>86.1</v>
      </c>
      <c r="BS579" s="145">
        <v>87.2</v>
      </c>
      <c r="BT579" s="145">
        <v>88.9</v>
      </c>
      <c r="BU579" s="145">
        <v>91</v>
      </c>
      <c r="BV579" s="145">
        <v>92</v>
      </c>
      <c r="BW579" s="145">
        <v>92.9</v>
      </c>
      <c r="BX579" s="145">
        <v>93.6</v>
      </c>
      <c r="BY579" s="145">
        <v>94.3</v>
      </c>
      <c r="BZ579" s="143">
        <v>95.1</v>
      </c>
      <c r="CA579" s="143">
        <v>95.6</v>
      </c>
      <c r="CB579" s="143">
        <v>95.8</v>
      </c>
      <c r="CC579" s="143">
        <v>95.7</v>
      </c>
      <c r="CD579" s="143">
        <v>96.5</v>
      </c>
      <c r="CE579" s="143">
        <v>97</v>
      </c>
      <c r="CF579" s="143">
        <v>96.3</v>
      </c>
      <c r="CG579" s="143">
        <v>95.8</v>
      </c>
      <c r="CH579" s="143">
        <v>96.1</v>
      </c>
      <c r="CI579" s="143">
        <v>95.9</v>
      </c>
      <c r="CJ579" s="146">
        <v>96.1</v>
      </c>
      <c r="CK579" s="146">
        <v>96</v>
      </c>
      <c r="CL579" s="146">
        <v>95.2</v>
      </c>
      <c r="CM579" s="147">
        <v>94.1</v>
      </c>
      <c r="CN579" s="147">
        <v>92.7</v>
      </c>
      <c r="CO579" s="147">
        <v>93.2</v>
      </c>
      <c r="CP579" s="148">
        <v>93.1</v>
      </c>
      <c r="CQ579" s="149">
        <v>92.5</v>
      </c>
      <c r="CR579" s="149">
        <v>91.2</v>
      </c>
      <c r="CS579" s="149">
        <v>91.3</v>
      </c>
      <c r="CT579" s="149">
        <v>91.7</v>
      </c>
      <c r="CU579" s="150">
        <v>92.5</v>
      </c>
      <c r="CV579" s="150">
        <v>92.5</v>
      </c>
      <c r="CW579" s="150">
        <v>90.8</v>
      </c>
      <c r="CX579" s="150">
        <v>91.7</v>
      </c>
      <c r="CY579" s="150">
        <v>92.4</v>
      </c>
      <c r="CZ579" s="150">
        <v>92.5</v>
      </c>
      <c r="DA579" s="150">
        <v>92.6</v>
      </c>
      <c r="DB579" s="151">
        <v>93.4</v>
      </c>
      <c r="DC579" s="151">
        <v>93</v>
      </c>
      <c r="DD579" s="151">
        <v>96.1</v>
      </c>
      <c r="DE579" s="151">
        <v>97.9</v>
      </c>
      <c r="DF579" s="151">
        <v>101.3</v>
      </c>
      <c r="DG579" s="151">
        <v>103.5</v>
      </c>
      <c r="DH579" s="151">
        <v>102.8</v>
      </c>
      <c r="DI579" s="151">
        <v>105.5</v>
      </c>
      <c r="DJ579" s="151">
        <v>106.4</v>
      </c>
      <c r="DK579" s="151">
        <v>106.7</v>
      </c>
      <c r="DL579" s="151">
        <v>108.9</v>
      </c>
      <c r="DM579" s="152">
        <v>111.8</v>
      </c>
      <c r="DN579" s="152">
        <v>115.2</v>
      </c>
      <c r="DO579" s="152">
        <v>116.3</v>
      </c>
      <c r="DP579" s="152">
        <v>117.3</v>
      </c>
      <c r="DQ579" s="152">
        <v>118.1</v>
      </c>
      <c r="DR579" s="152">
        <v>118.5</v>
      </c>
      <c r="DS579" s="152">
        <v>123.3</v>
      </c>
      <c r="DT579" s="152">
        <v>127.8</v>
      </c>
      <c r="DU579" s="152">
        <v>125.1</v>
      </c>
      <c r="DV579" s="152">
        <v>121.5</v>
      </c>
      <c r="DW579" s="152">
        <v>120</v>
      </c>
      <c r="DX579" s="152">
        <v>118.9</v>
      </c>
      <c r="DY579" s="152">
        <v>117.9</v>
      </c>
      <c r="DZ579" s="152">
        <v>116.1</v>
      </c>
      <c r="EA579" s="152">
        <v>115.5</v>
      </c>
      <c r="EB579" s="152">
        <v>114</v>
      </c>
      <c r="EC579" s="152">
        <v>116.2</v>
      </c>
      <c r="ED579" s="152">
        <v>115</v>
      </c>
      <c r="EE579" s="152">
        <v>115.1</v>
      </c>
      <c r="EF579" s="152">
        <v>114</v>
      </c>
      <c r="EG579" s="152">
        <v>115.2</v>
      </c>
      <c r="EH579" s="152">
        <v>113</v>
      </c>
      <c r="EI579" s="152">
        <v>112.6</v>
      </c>
      <c r="EJ579" s="152">
        <v>112.4</v>
      </c>
      <c r="EK579" s="152">
        <v>112.8</v>
      </c>
      <c r="EL579" s="152">
        <v>114</v>
      </c>
      <c r="EM579" s="152">
        <v>113.3</v>
      </c>
      <c r="EN579" s="152">
        <v>109.7</v>
      </c>
      <c r="EO579" s="152">
        <v>111.1</v>
      </c>
      <c r="EP579" s="152">
        <v>108.3</v>
      </c>
      <c r="EQ579" s="152">
        <v>108</v>
      </c>
      <c r="ER579" s="152">
        <v>108.8</v>
      </c>
      <c r="ES579" s="152">
        <v>110.1</v>
      </c>
      <c r="ET579" s="152">
        <v>109.9</v>
      </c>
      <c r="EU579" s="152">
        <v>109.2</v>
      </c>
      <c r="EV579" s="152">
        <v>108.5</v>
      </c>
      <c r="EW579" s="152">
        <v>108.5</v>
      </c>
    </row>
    <row r="580" spans="1:153">
      <c r="A580" s="141" t="s">
        <v>8194</v>
      </c>
      <c r="B580" s="141" t="s">
        <v>8195</v>
      </c>
      <c r="C580" s="142">
        <v>0.41164000000000001</v>
      </c>
      <c r="D580" s="143">
        <v>118.4</v>
      </c>
      <c r="E580" s="143">
        <v>118.4</v>
      </c>
      <c r="F580" s="143">
        <v>116.4</v>
      </c>
      <c r="G580" s="143">
        <v>118.4</v>
      </c>
      <c r="H580" s="143">
        <v>118.4</v>
      </c>
      <c r="I580" s="143">
        <v>118.4</v>
      </c>
      <c r="J580" s="143">
        <v>118.4</v>
      </c>
      <c r="K580" s="143">
        <v>118.4</v>
      </c>
      <c r="L580" s="143">
        <v>118.4</v>
      </c>
      <c r="M580" s="143">
        <v>118.4</v>
      </c>
      <c r="N580" s="143">
        <v>114.5</v>
      </c>
      <c r="O580" s="143">
        <v>114.5</v>
      </c>
      <c r="P580" s="143">
        <v>114.5</v>
      </c>
      <c r="Q580" s="143">
        <v>114.5</v>
      </c>
      <c r="R580" s="143">
        <v>106.6</v>
      </c>
      <c r="S580" s="143">
        <v>106.6</v>
      </c>
      <c r="T580" s="143">
        <v>106.6</v>
      </c>
      <c r="U580" s="143">
        <v>106.6</v>
      </c>
      <c r="V580" s="143">
        <v>106.6</v>
      </c>
      <c r="W580" s="143">
        <v>106.6</v>
      </c>
      <c r="X580" s="143">
        <v>106.6</v>
      </c>
      <c r="Y580" s="143">
        <v>110.5</v>
      </c>
      <c r="Z580" s="143">
        <v>110.5</v>
      </c>
      <c r="AA580" s="143">
        <v>110.5</v>
      </c>
      <c r="AB580" s="143">
        <v>114.5</v>
      </c>
      <c r="AC580" s="143">
        <v>114.5</v>
      </c>
      <c r="AD580" s="143">
        <v>114.5</v>
      </c>
      <c r="AE580" s="143">
        <v>114.5</v>
      </c>
      <c r="AF580" s="143">
        <v>114.5</v>
      </c>
      <c r="AG580" s="143">
        <v>114.5</v>
      </c>
      <c r="AH580" s="143">
        <v>114.5</v>
      </c>
      <c r="AI580" s="143">
        <v>114.5</v>
      </c>
      <c r="AJ580" s="143">
        <v>114.5</v>
      </c>
      <c r="AK580" s="143">
        <v>108.5</v>
      </c>
      <c r="AL580" s="143">
        <v>114.5</v>
      </c>
      <c r="AM580" s="143">
        <v>114.5</v>
      </c>
      <c r="AN580" s="143">
        <v>114.5</v>
      </c>
      <c r="AO580" s="143">
        <v>114.5</v>
      </c>
      <c r="AP580" s="143">
        <v>114.5</v>
      </c>
      <c r="AQ580" s="143">
        <v>114.5</v>
      </c>
      <c r="AR580" s="143">
        <v>90.8</v>
      </c>
      <c r="AS580" s="143">
        <v>90.8</v>
      </c>
      <c r="AT580" s="143">
        <v>90.8</v>
      </c>
      <c r="AU580" s="143">
        <v>86</v>
      </c>
      <c r="AV580" s="143">
        <v>82.1</v>
      </c>
      <c r="AW580" s="143">
        <v>74.2</v>
      </c>
      <c r="AX580" s="143">
        <v>74.2</v>
      </c>
      <c r="AY580" s="143">
        <v>77.7</v>
      </c>
      <c r="AZ580" s="143">
        <v>77.7</v>
      </c>
      <c r="BA580" s="143">
        <v>82.9</v>
      </c>
      <c r="BB580" s="143">
        <v>82.9</v>
      </c>
      <c r="BC580" s="143">
        <v>82.9</v>
      </c>
      <c r="BD580" s="143">
        <v>82.9</v>
      </c>
      <c r="BE580" s="143">
        <v>82.9</v>
      </c>
      <c r="BF580" s="143">
        <v>86.8</v>
      </c>
      <c r="BG580" s="143">
        <v>86.8</v>
      </c>
      <c r="BH580" s="143">
        <v>86.8</v>
      </c>
      <c r="BI580" s="143">
        <v>86.8</v>
      </c>
      <c r="BJ580" s="143">
        <v>86.8</v>
      </c>
      <c r="BK580" s="144">
        <v>94.7</v>
      </c>
      <c r="BL580" s="143">
        <v>94.7</v>
      </c>
      <c r="BM580" s="143">
        <v>98.7</v>
      </c>
      <c r="BN580" s="143">
        <v>98.7</v>
      </c>
      <c r="BO580" s="143">
        <v>99.8</v>
      </c>
      <c r="BP580" s="143">
        <v>103.8</v>
      </c>
      <c r="BQ580" s="143">
        <v>107</v>
      </c>
      <c r="BR580" s="145">
        <v>105</v>
      </c>
      <c r="BS580" s="145">
        <v>105</v>
      </c>
      <c r="BT580" s="145">
        <v>113.7</v>
      </c>
      <c r="BU580" s="145">
        <v>113.9</v>
      </c>
      <c r="BV580" s="145">
        <v>124.7</v>
      </c>
      <c r="BW580" s="145">
        <v>129.1</v>
      </c>
      <c r="BX580" s="145">
        <v>129.1</v>
      </c>
      <c r="BY580" s="145">
        <v>142.1</v>
      </c>
      <c r="BZ580" s="143">
        <v>142.1</v>
      </c>
      <c r="CA580" s="143">
        <v>134.19999999999999</v>
      </c>
      <c r="CB580" s="143">
        <v>133</v>
      </c>
      <c r="CC580" s="143">
        <v>130.19999999999999</v>
      </c>
      <c r="CD580" s="143">
        <v>134.19999999999999</v>
      </c>
      <c r="CE580" s="143">
        <v>132.6</v>
      </c>
      <c r="CF580" s="143">
        <v>131.4</v>
      </c>
      <c r="CG580" s="143">
        <v>120</v>
      </c>
      <c r="CH580" s="143">
        <v>131</v>
      </c>
      <c r="CI580" s="143">
        <v>125.5</v>
      </c>
      <c r="CJ580" s="146">
        <v>125.5</v>
      </c>
      <c r="CK580" s="146">
        <v>125.1</v>
      </c>
      <c r="CL580" s="146">
        <v>119.2</v>
      </c>
      <c r="CM580" s="147">
        <v>108.5</v>
      </c>
      <c r="CN580" s="147">
        <v>103.8</v>
      </c>
      <c r="CO580" s="147">
        <v>109.3</v>
      </c>
      <c r="CP580" s="148">
        <v>104.2</v>
      </c>
      <c r="CQ580" s="149">
        <v>106.6</v>
      </c>
      <c r="CR580" s="149">
        <v>106.2</v>
      </c>
      <c r="CS580" s="149">
        <v>121.2</v>
      </c>
      <c r="CT580" s="149">
        <v>118.4</v>
      </c>
      <c r="CU580" s="150">
        <v>112.5</v>
      </c>
      <c r="CV580" s="150">
        <v>112.5</v>
      </c>
      <c r="CW580" s="150">
        <v>107.3</v>
      </c>
      <c r="CX580" s="150">
        <v>111.7</v>
      </c>
      <c r="CY580" s="150">
        <v>115.2</v>
      </c>
      <c r="CZ580" s="150">
        <v>114.1</v>
      </c>
      <c r="DA580" s="150">
        <v>120.4</v>
      </c>
      <c r="DB580" s="151">
        <v>120.4</v>
      </c>
      <c r="DC580" s="151">
        <v>120.4</v>
      </c>
      <c r="DD580" s="151">
        <v>120.4</v>
      </c>
      <c r="DE580" s="151">
        <v>159</v>
      </c>
      <c r="DF580" s="151">
        <v>136.9</v>
      </c>
      <c r="DG580" s="151">
        <v>151.19999999999999</v>
      </c>
      <c r="DH580" s="151">
        <v>163.80000000000001</v>
      </c>
      <c r="DI580" s="151">
        <v>169.7</v>
      </c>
      <c r="DJ580" s="151">
        <v>164.6</v>
      </c>
      <c r="DK580" s="151">
        <v>165.8</v>
      </c>
      <c r="DL580" s="151">
        <v>166.2</v>
      </c>
      <c r="DM580" s="152">
        <v>168.9</v>
      </c>
      <c r="DN580" s="152">
        <v>183.5</v>
      </c>
      <c r="DO580" s="152">
        <v>164.6</v>
      </c>
      <c r="DP580" s="152">
        <v>170.9</v>
      </c>
      <c r="DQ580" s="152">
        <v>176.8</v>
      </c>
      <c r="DR580" s="152">
        <v>180.8</v>
      </c>
      <c r="DS580" s="152">
        <v>225</v>
      </c>
      <c r="DT580" s="152">
        <v>226.5</v>
      </c>
      <c r="DU580" s="152">
        <v>217.1</v>
      </c>
      <c r="DV580" s="152">
        <v>177.6</v>
      </c>
      <c r="DW580" s="152">
        <v>200.5</v>
      </c>
      <c r="DX580" s="152">
        <v>196.5</v>
      </c>
      <c r="DY580" s="152">
        <v>189.4</v>
      </c>
      <c r="DZ580" s="152">
        <v>180.8</v>
      </c>
      <c r="EA580" s="152">
        <v>173.6</v>
      </c>
      <c r="EB580" s="152">
        <v>174.8</v>
      </c>
      <c r="EC580" s="152">
        <v>186.3</v>
      </c>
      <c r="ED580" s="152">
        <v>183.5</v>
      </c>
      <c r="EE580" s="152">
        <v>180.4</v>
      </c>
      <c r="EF580" s="152">
        <v>183.1</v>
      </c>
      <c r="EG580" s="152">
        <v>172.5</v>
      </c>
      <c r="EH580" s="152">
        <v>174.4</v>
      </c>
      <c r="EI580" s="152">
        <v>163</v>
      </c>
      <c r="EJ580" s="152">
        <v>171.7</v>
      </c>
      <c r="EK580" s="152">
        <v>165</v>
      </c>
      <c r="EL580" s="152">
        <v>163</v>
      </c>
      <c r="EM580" s="152">
        <v>157.1</v>
      </c>
      <c r="EN580" s="152">
        <v>157.1</v>
      </c>
      <c r="EO580" s="152">
        <v>155.1</v>
      </c>
      <c r="EP580" s="152">
        <v>153.1</v>
      </c>
      <c r="EQ580" s="152">
        <v>157.1</v>
      </c>
      <c r="ER580" s="152">
        <v>174.8</v>
      </c>
      <c r="ES580" s="152">
        <v>175.6</v>
      </c>
      <c r="ET580" s="152">
        <v>158.69999999999999</v>
      </c>
      <c r="EU580" s="152">
        <v>154.69999999999999</v>
      </c>
      <c r="EV580" s="152">
        <v>151.5</v>
      </c>
      <c r="EW580" s="152">
        <v>158.30000000000001</v>
      </c>
    </row>
    <row r="581" spans="1:153">
      <c r="A581" s="141" t="s">
        <v>8196</v>
      </c>
      <c r="B581" s="141" t="s">
        <v>8197</v>
      </c>
      <c r="C581" s="142">
        <v>2.9250000000000002E-2</v>
      </c>
      <c r="D581" s="143">
        <v>107.5</v>
      </c>
      <c r="E581" s="143">
        <v>102.5</v>
      </c>
      <c r="F581" s="143">
        <v>102.2</v>
      </c>
      <c r="G581" s="143">
        <v>105.8</v>
      </c>
      <c r="H581" s="143">
        <v>105.4</v>
      </c>
      <c r="I581" s="143">
        <v>105.9</v>
      </c>
      <c r="J581" s="143">
        <v>108.6</v>
      </c>
      <c r="K581" s="143">
        <v>105.8</v>
      </c>
      <c r="L581" s="143">
        <v>106.9</v>
      </c>
      <c r="M581" s="143">
        <v>107.4</v>
      </c>
      <c r="N581" s="143">
        <v>106.6</v>
      </c>
      <c r="O581" s="143">
        <v>111.2</v>
      </c>
      <c r="P581" s="143">
        <v>114</v>
      </c>
      <c r="Q581" s="143">
        <v>107.1</v>
      </c>
      <c r="R581" s="143">
        <v>110.9</v>
      </c>
      <c r="S581" s="143">
        <v>109.3</v>
      </c>
      <c r="T581" s="143">
        <v>106.9</v>
      </c>
      <c r="U581" s="143">
        <v>109</v>
      </c>
      <c r="V581" s="143">
        <v>109.9</v>
      </c>
      <c r="W581" s="143">
        <v>110.1</v>
      </c>
      <c r="X581" s="143">
        <v>110.5</v>
      </c>
      <c r="Y581" s="143">
        <v>114.8</v>
      </c>
      <c r="Z581" s="143">
        <v>114.9</v>
      </c>
      <c r="AA581" s="143">
        <v>117.8</v>
      </c>
      <c r="AB581" s="143">
        <v>117</v>
      </c>
      <c r="AC581" s="143">
        <v>120.4</v>
      </c>
      <c r="AD581" s="143">
        <v>118.3</v>
      </c>
      <c r="AE581" s="143">
        <v>117.9</v>
      </c>
      <c r="AF581" s="143">
        <v>115.9</v>
      </c>
      <c r="AG581" s="143">
        <v>115.6</v>
      </c>
      <c r="AH581" s="143">
        <v>112.5</v>
      </c>
      <c r="AI581" s="143">
        <v>115.1</v>
      </c>
      <c r="AJ581" s="143">
        <v>112.9</v>
      </c>
      <c r="AK581" s="143">
        <v>122.5</v>
      </c>
      <c r="AL581" s="143">
        <v>119.4</v>
      </c>
      <c r="AM581" s="143">
        <v>117.1</v>
      </c>
      <c r="AN581" s="143">
        <v>110</v>
      </c>
      <c r="AO581" s="143">
        <v>110.8</v>
      </c>
      <c r="AP581" s="143">
        <v>109.7</v>
      </c>
      <c r="AQ581" s="143">
        <v>104.2</v>
      </c>
      <c r="AR581" s="143">
        <v>104.9</v>
      </c>
      <c r="AS581" s="143">
        <v>106</v>
      </c>
      <c r="AT581" s="143">
        <v>108.7</v>
      </c>
      <c r="AU581" s="143">
        <v>107.3</v>
      </c>
      <c r="AV581" s="143">
        <v>103</v>
      </c>
      <c r="AW581" s="143">
        <v>97.2</v>
      </c>
      <c r="AX581" s="143">
        <v>96.2</v>
      </c>
      <c r="AY581" s="143">
        <v>96.7</v>
      </c>
      <c r="AZ581" s="143">
        <v>97.6</v>
      </c>
      <c r="BA581" s="143">
        <v>97.2</v>
      </c>
      <c r="BB581" s="143">
        <v>100</v>
      </c>
      <c r="BC581" s="143">
        <v>96.9</v>
      </c>
      <c r="BD581" s="143">
        <v>97.5</v>
      </c>
      <c r="BE581" s="143">
        <v>97.4</v>
      </c>
      <c r="BF581" s="143">
        <v>101.4</v>
      </c>
      <c r="BG581" s="143">
        <v>107.6</v>
      </c>
      <c r="BH581" s="143">
        <v>117</v>
      </c>
      <c r="BI581" s="143">
        <v>116.1</v>
      </c>
      <c r="BJ581" s="143">
        <v>115.9</v>
      </c>
      <c r="BK581" s="144">
        <v>117.3</v>
      </c>
      <c r="BL581" s="143">
        <v>117.4</v>
      </c>
      <c r="BM581" s="143">
        <v>120.8</v>
      </c>
      <c r="BN581" s="143">
        <v>120.8</v>
      </c>
      <c r="BO581" s="143">
        <v>110.3</v>
      </c>
      <c r="BP581" s="143">
        <v>108.6</v>
      </c>
      <c r="BQ581" s="143">
        <v>112.1</v>
      </c>
      <c r="BR581" s="145">
        <v>117</v>
      </c>
      <c r="BS581" s="145">
        <v>117.8</v>
      </c>
      <c r="BT581" s="145">
        <v>118.1</v>
      </c>
      <c r="BU581" s="145">
        <v>117</v>
      </c>
      <c r="BV581" s="145">
        <v>117.8</v>
      </c>
      <c r="BW581" s="145">
        <v>119.5</v>
      </c>
      <c r="BX581" s="145">
        <v>117.4</v>
      </c>
      <c r="BY581" s="145">
        <v>119.9</v>
      </c>
      <c r="BZ581" s="143">
        <v>122</v>
      </c>
      <c r="CA581" s="143">
        <v>119</v>
      </c>
      <c r="CB581" s="143">
        <v>120.3</v>
      </c>
      <c r="CC581" s="143">
        <v>120.1</v>
      </c>
      <c r="CD581" s="143">
        <v>122</v>
      </c>
      <c r="CE581" s="143">
        <v>122.5</v>
      </c>
      <c r="CF581" s="143">
        <v>124</v>
      </c>
      <c r="CG581" s="143">
        <v>120.6</v>
      </c>
      <c r="CH581" s="143">
        <v>120.9</v>
      </c>
      <c r="CI581" s="143">
        <v>122.3</v>
      </c>
      <c r="CJ581" s="146">
        <v>120.2</v>
      </c>
      <c r="CK581" s="146">
        <v>119.2</v>
      </c>
      <c r="CL581" s="146">
        <v>118.1</v>
      </c>
      <c r="CM581" s="147">
        <v>116.5</v>
      </c>
      <c r="CN581" s="147">
        <v>113.4</v>
      </c>
      <c r="CO581" s="147">
        <v>115.1</v>
      </c>
      <c r="CP581" s="148">
        <v>115</v>
      </c>
      <c r="CQ581" s="149">
        <v>113.9</v>
      </c>
      <c r="CR581" s="149">
        <v>110.6</v>
      </c>
      <c r="CS581" s="149">
        <v>112</v>
      </c>
      <c r="CT581" s="149">
        <v>108.8</v>
      </c>
      <c r="CU581" s="150">
        <v>110.5</v>
      </c>
      <c r="CV581" s="150">
        <v>110.7</v>
      </c>
      <c r="CW581" s="150">
        <v>110.7</v>
      </c>
      <c r="CX581" s="150">
        <v>113.7</v>
      </c>
      <c r="CY581" s="150">
        <v>114.5</v>
      </c>
      <c r="CZ581" s="150">
        <v>113.3</v>
      </c>
      <c r="DA581" s="150">
        <v>112.3</v>
      </c>
      <c r="DB581" s="151">
        <v>113.8</v>
      </c>
      <c r="DC581" s="151">
        <v>117.1</v>
      </c>
      <c r="DD581" s="151">
        <v>119.5</v>
      </c>
      <c r="DE581" s="151">
        <v>127.4</v>
      </c>
      <c r="DF581" s="151">
        <v>127.6</v>
      </c>
      <c r="DG581" s="151">
        <v>133.6</v>
      </c>
      <c r="DH581" s="151">
        <v>133.80000000000001</v>
      </c>
      <c r="DI581" s="151">
        <v>135.9</v>
      </c>
      <c r="DJ581" s="151">
        <v>137.5</v>
      </c>
      <c r="DK581" s="151">
        <v>138.69999999999999</v>
      </c>
      <c r="DL581" s="151">
        <v>150.9</v>
      </c>
      <c r="DM581" s="152">
        <v>158.4</v>
      </c>
      <c r="DN581" s="152">
        <v>164.9</v>
      </c>
      <c r="DO581" s="152">
        <v>169.1</v>
      </c>
      <c r="DP581" s="152">
        <v>169.3</v>
      </c>
      <c r="DQ581" s="152">
        <v>158</v>
      </c>
      <c r="DR581" s="152">
        <v>164.3</v>
      </c>
      <c r="DS581" s="152">
        <v>166.2</v>
      </c>
      <c r="DT581" s="152">
        <v>169</v>
      </c>
      <c r="DU581" s="152">
        <v>167.5</v>
      </c>
      <c r="DV581" s="152">
        <v>163.19999999999999</v>
      </c>
      <c r="DW581" s="152">
        <v>154.4</v>
      </c>
      <c r="DX581" s="152">
        <v>155.4</v>
      </c>
      <c r="DY581" s="152">
        <v>153.69999999999999</v>
      </c>
      <c r="DZ581" s="152">
        <v>153.69999999999999</v>
      </c>
      <c r="EA581" s="152">
        <v>157.6</v>
      </c>
      <c r="EB581" s="152">
        <v>158.9</v>
      </c>
      <c r="EC581" s="152">
        <v>154.6</v>
      </c>
      <c r="ED581" s="152">
        <v>154.9</v>
      </c>
      <c r="EE581" s="152">
        <v>152.4</v>
      </c>
      <c r="EF581" s="152">
        <v>151.69999999999999</v>
      </c>
      <c r="EG581" s="152">
        <v>148.30000000000001</v>
      </c>
      <c r="EH581" s="152">
        <v>148.6</v>
      </c>
      <c r="EI581" s="152">
        <v>142.80000000000001</v>
      </c>
      <c r="EJ581" s="152">
        <v>141.5</v>
      </c>
      <c r="EK581" s="152">
        <v>147.1</v>
      </c>
      <c r="EL581" s="152">
        <v>144.30000000000001</v>
      </c>
      <c r="EM581" s="152">
        <v>144.6</v>
      </c>
      <c r="EN581" s="152">
        <v>147.5</v>
      </c>
      <c r="EO581" s="152">
        <v>144.5</v>
      </c>
      <c r="EP581" s="152">
        <v>145.30000000000001</v>
      </c>
      <c r="EQ581" s="152">
        <v>147</v>
      </c>
      <c r="ER581" s="152">
        <v>151.9</v>
      </c>
      <c r="ES581" s="152">
        <v>147.5</v>
      </c>
      <c r="ET581" s="152">
        <v>151</v>
      </c>
      <c r="EU581" s="152">
        <v>151.9</v>
      </c>
      <c r="EV581" s="152">
        <v>148.6</v>
      </c>
      <c r="EW581" s="152">
        <v>147.9</v>
      </c>
    </row>
    <row r="582" spans="1:153">
      <c r="A582" s="141" t="s">
        <v>8198</v>
      </c>
      <c r="B582" s="141" t="s">
        <v>8199</v>
      </c>
      <c r="C582" s="142">
        <v>0.20533999999999999</v>
      </c>
      <c r="D582" s="143">
        <v>102.6</v>
      </c>
      <c r="E582" s="143">
        <v>105.2</v>
      </c>
      <c r="F582" s="143">
        <v>102.1</v>
      </c>
      <c r="G582" s="143">
        <v>103.8</v>
      </c>
      <c r="H582" s="143">
        <v>103.6</v>
      </c>
      <c r="I582" s="143">
        <v>103.2</v>
      </c>
      <c r="J582" s="143">
        <v>102.4</v>
      </c>
      <c r="K582" s="143">
        <v>101.4</v>
      </c>
      <c r="L582" s="143">
        <v>100.9</v>
      </c>
      <c r="M582" s="143">
        <v>103.8</v>
      </c>
      <c r="N582" s="143">
        <v>102.5</v>
      </c>
      <c r="O582" s="143">
        <v>103.4</v>
      </c>
      <c r="P582" s="143">
        <v>105.6</v>
      </c>
      <c r="Q582" s="143">
        <v>103.7</v>
      </c>
      <c r="R582" s="143">
        <v>104.8</v>
      </c>
      <c r="S582" s="143">
        <v>106.4</v>
      </c>
      <c r="T582" s="143">
        <v>104</v>
      </c>
      <c r="U582" s="143">
        <v>103.5</v>
      </c>
      <c r="V582" s="143">
        <v>103.3</v>
      </c>
      <c r="W582" s="143">
        <v>103.9</v>
      </c>
      <c r="X582" s="143">
        <v>104.7</v>
      </c>
      <c r="Y582" s="143">
        <v>105.8</v>
      </c>
      <c r="Z582" s="143">
        <v>103.1</v>
      </c>
      <c r="AA582" s="143">
        <v>105.3</v>
      </c>
      <c r="AB582" s="143">
        <v>105.9</v>
      </c>
      <c r="AC582" s="143">
        <v>104.4</v>
      </c>
      <c r="AD582" s="143">
        <v>107.4</v>
      </c>
      <c r="AE582" s="143">
        <v>109.1</v>
      </c>
      <c r="AF582" s="143">
        <v>113.4</v>
      </c>
      <c r="AG582" s="143">
        <v>111.1</v>
      </c>
      <c r="AH582" s="143">
        <v>112.6</v>
      </c>
      <c r="AI582" s="143">
        <v>110.4</v>
      </c>
      <c r="AJ582" s="143">
        <v>110.1</v>
      </c>
      <c r="AK582" s="143">
        <v>107.1</v>
      </c>
      <c r="AL582" s="143">
        <v>107</v>
      </c>
      <c r="AM582" s="143">
        <v>107.2</v>
      </c>
      <c r="AN582" s="143">
        <v>105.5</v>
      </c>
      <c r="AO582" s="143">
        <v>107.5</v>
      </c>
      <c r="AP582" s="143">
        <v>105.4</v>
      </c>
      <c r="AQ582" s="143">
        <v>107.6</v>
      </c>
      <c r="AR582" s="143">
        <v>104.3</v>
      </c>
      <c r="AS582" s="143">
        <v>104.9</v>
      </c>
      <c r="AT582" s="143">
        <v>103.1</v>
      </c>
      <c r="AU582" s="143">
        <v>104.2</v>
      </c>
      <c r="AV582" s="143">
        <v>101.5</v>
      </c>
      <c r="AW582" s="143">
        <v>102.7</v>
      </c>
      <c r="AX582" s="143">
        <v>104.2</v>
      </c>
      <c r="AY582" s="143">
        <v>104.4</v>
      </c>
      <c r="AZ582" s="143">
        <v>104.4</v>
      </c>
      <c r="BA582" s="143">
        <v>106.8</v>
      </c>
      <c r="BB582" s="143">
        <v>107.7</v>
      </c>
      <c r="BC582" s="143">
        <v>106.4</v>
      </c>
      <c r="BD582" s="143">
        <v>105.2</v>
      </c>
      <c r="BE582" s="143">
        <v>104.9</v>
      </c>
      <c r="BF582" s="143">
        <v>106.8</v>
      </c>
      <c r="BG582" s="143">
        <v>107</v>
      </c>
      <c r="BH582" s="143">
        <v>111.2</v>
      </c>
      <c r="BI582" s="143">
        <v>112.3</v>
      </c>
      <c r="BJ582" s="143">
        <v>112</v>
      </c>
      <c r="BK582" s="144">
        <v>108.8</v>
      </c>
      <c r="BL582" s="143">
        <v>109.8</v>
      </c>
      <c r="BM582" s="143">
        <v>110.6</v>
      </c>
      <c r="BN582" s="143">
        <v>110.3</v>
      </c>
      <c r="BO582" s="143">
        <v>110.4</v>
      </c>
      <c r="BP582" s="143">
        <v>112.6</v>
      </c>
      <c r="BQ582" s="143">
        <v>116.6</v>
      </c>
      <c r="BR582" s="145">
        <v>116.4</v>
      </c>
      <c r="BS582" s="145">
        <v>116.8</v>
      </c>
      <c r="BT582" s="145">
        <v>118.8</v>
      </c>
      <c r="BU582" s="145">
        <v>122.6</v>
      </c>
      <c r="BV582" s="145">
        <v>123.5</v>
      </c>
      <c r="BW582" s="145">
        <v>124.8</v>
      </c>
      <c r="BX582" s="145">
        <v>124.5</v>
      </c>
      <c r="BY582" s="145">
        <v>123.4</v>
      </c>
      <c r="BZ582" s="143">
        <v>126.5</v>
      </c>
      <c r="CA582" s="143">
        <v>124.8</v>
      </c>
      <c r="CB582" s="143">
        <v>125.8</v>
      </c>
      <c r="CC582" s="143">
        <v>127.4</v>
      </c>
      <c r="CD582" s="143">
        <v>127.6</v>
      </c>
      <c r="CE582" s="143">
        <v>127</v>
      </c>
      <c r="CF582" s="143">
        <v>127.3</v>
      </c>
      <c r="CG582" s="143">
        <v>127.8</v>
      </c>
      <c r="CH582" s="143">
        <v>128.6</v>
      </c>
      <c r="CI582" s="143">
        <v>128.19999999999999</v>
      </c>
      <c r="CJ582" s="146">
        <v>127.1</v>
      </c>
      <c r="CK582" s="146">
        <v>127.1</v>
      </c>
      <c r="CL582" s="146">
        <v>128.19999999999999</v>
      </c>
      <c r="CM582" s="147">
        <v>127</v>
      </c>
      <c r="CN582" s="147">
        <v>124.5</v>
      </c>
      <c r="CO582" s="147">
        <v>125.3</v>
      </c>
      <c r="CP582" s="148">
        <v>124.7</v>
      </c>
      <c r="CQ582" s="149">
        <v>123.7</v>
      </c>
      <c r="CR582" s="149">
        <v>126.5</v>
      </c>
      <c r="CS582" s="149">
        <v>126.9</v>
      </c>
      <c r="CT582" s="149">
        <v>127.4</v>
      </c>
      <c r="CU582" s="150">
        <v>125</v>
      </c>
      <c r="CV582" s="150">
        <v>125.3</v>
      </c>
      <c r="CW582" s="150">
        <v>123.3</v>
      </c>
      <c r="CX582" s="150">
        <v>120.9</v>
      </c>
      <c r="CY582" s="150">
        <v>123.3</v>
      </c>
      <c r="CZ582" s="150">
        <v>125.1</v>
      </c>
      <c r="DA582" s="150">
        <v>123.6</v>
      </c>
      <c r="DB582" s="151">
        <v>123.4</v>
      </c>
      <c r="DC582" s="151">
        <v>128.9</v>
      </c>
      <c r="DD582" s="151">
        <v>130.69999999999999</v>
      </c>
      <c r="DE582" s="151">
        <v>134.69999999999999</v>
      </c>
      <c r="DF582" s="151">
        <v>137.5</v>
      </c>
      <c r="DG582" s="151">
        <v>141.4</v>
      </c>
      <c r="DH582" s="151">
        <v>140.4</v>
      </c>
      <c r="DI582" s="151">
        <v>146.4</v>
      </c>
      <c r="DJ582" s="151">
        <v>145.4</v>
      </c>
      <c r="DK582" s="151">
        <v>146.80000000000001</v>
      </c>
      <c r="DL582" s="151">
        <v>149.9</v>
      </c>
      <c r="DM582" s="152">
        <v>154.30000000000001</v>
      </c>
      <c r="DN582" s="152">
        <v>159.9</v>
      </c>
      <c r="DO582" s="152">
        <v>160.1</v>
      </c>
      <c r="DP582" s="152">
        <v>161.80000000000001</v>
      </c>
      <c r="DQ582" s="152">
        <v>163.80000000000001</v>
      </c>
      <c r="DR582" s="152">
        <v>167.1</v>
      </c>
      <c r="DS582" s="152">
        <v>171.9</v>
      </c>
      <c r="DT582" s="152">
        <v>183.1</v>
      </c>
      <c r="DU582" s="152">
        <v>177</v>
      </c>
      <c r="DV582" s="152">
        <v>174.3</v>
      </c>
      <c r="DW582" s="152">
        <v>174</v>
      </c>
      <c r="DX582" s="152">
        <v>174.6</v>
      </c>
      <c r="DY582" s="152">
        <v>176.6</v>
      </c>
      <c r="DZ582" s="152">
        <v>175.6</v>
      </c>
      <c r="EA582" s="152">
        <v>173.6</v>
      </c>
      <c r="EB582" s="152">
        <v>171.9</v>
      </c>
      <c r="EC582" s="152">
        <v>175.3</v>
      </c>
      <c r="ED582" s="152">
        <v>175.2</v>
      </c>
      <c r="EE582" s="152">
        <v>173.8</v>
      </c>
      <c r="EF582" s="152">
        <v>172.4</v>
      </c>
      <c r="EG582" s="152">
        <v>170.3</v>
      </c>
      <c r="EH582" s="152">
        <v>169.7</v>
      </c>
      <c r="EI582" s="152">
        <v>169</v>
      </c>
      <c r="EJ582" s="152">
        <v>167.8</v>
      </c>
      <c r="EK582" s="152">
        <v>169.5</v>
      </c>
      <c r="EL582" s="152">
        <v>170.8</v>
      </c>
      <c r="EM582" s="152">
        <v>170.2</v>
      </c>
      <c r="EN582" s="152">
        <v>170.8</v>
      </c>
      <c r="EO582" s="152">
        <v>166.8</v>
      </c>
      <c r="EP582" s="152">
        <v>169.5</v>
      </c>
      <c r="EQ582" s="152">
        <v>169.8</v>
      </c>
      <c r="ER582" s="152">
        <v>168</v>
      </c>
      <c r="ES582" s="152">
        <v>166.7</v>
      </c>
      <c r="ET582" s="152">
        <v>166.1</v>
      </c>
      <c r="EU582" s="152">
        <v>166.3</v>
      </c>
      <c r="EV582" s="152">
        <v>166.3</v>
      </c>
      <c r="EW582" s="152">
        <v>163.69999999999999</v>
      </c>
    </row>
    <row r="583" spans="1:153">
      <c r="A583" s="141" t="s">
        <v>8200</v>
      </c>
      <c r="B583" s="141" t="s">
        <v>8201</v>
      </c>
      <c r="C583" s="142">
        <v>7.5000000000000002E-4</v>
      </c>
      <c r="D583" s="143">
        <v>101.3</v>
      </c>
      <c r="E583" s="143">
        <v>106.8</v>
      </c>
      <c r="F583" s="143">
        <v>105</v>
      </c>
      <c r="G583" s="143">
        <v>107.4</v>
      </c>
      <c r="H583" s="143">
        <v>103.5</v>
      </c>
      <c r="I583" s="143">
        <v>105.9</v>
      </c>
      <c r="J583" s="143">
        <v>101.6</v>
      </c>
      <c r="K583" s="143">
        <v>102.8</v>
      </c>
      <c r="L583" s="143">
        <v>103.2</v>
      </c>
      <c r="M583" s="143">
        <v>103.6</v>
      </c>
      <c r="N583" s="143">
        <v>103.5</v>
      </c>
      <c r="O583" s="143">
        <v>102.9</v>
      </c>
      <c r="P583" s="143">
        <v>102.8</v>
      </c>
      <c r="Q583" s="143">
        <v>103.2</v>
      </c>
      <c r="R583" s="143">
        <v>102</v>
      </c>
      <c r="S583" s="143">
        <v>103.8</v>
      </c>
      <c r="T583" s="143">
        <v>103.7</v>
      </c>
      <c r="U583" s="143">
        <v>103.7</v>
      </c>
      <c r="V583" s="143">
        <v>105.6</v>
      </c>
      <c r="W583" s="143">
        <v>107.9</v>
      </c>
      <c r="X583" s="143">
        <v>108.7</v>
      </c>
      <c r="Y583" s="143">
        <v>107</v>
      </c>
      <c r="Z583" s="143">
        <v>108.8</v>
      </c>
      <c r="AA583" s="143">
        <v>109.7</v>
      </c>
      <c r="AB583" s="143">
        <v>110.2</v>
      </c>
      <c r="AC583" s="143">
        <v>108.4</v>
      </c>
      <c r="AD583" s="143">
        <v>109.8</v>
      </c>
      <c r="AE583" s="143">
        <v>109</v>
      </c>
      <c r="AF583" s="143">
        <v>110.6</v>
      </c>
      <c r="AG583" s="143">
        <v>111.8</v>
      </c>
      <c r="AH583" s="143">
        <v>110.3</v>
      </c>
      <c r="AI583" s="143">
        <v>111.8</v>
      </c>
      <c r="AJ583" s="143">
        <v>112.7</v>
      </c>
      <c r="AK583" s="143">
        <v>110.1</v>
      </c>
      <c r="AL583" s="143">
        <v>110.4</v>
      </c>
      <c r="AM583" s="143">
        <v>111.6</v>
      </c>
      <c r="AN583" s="143">
        <v>108.5</v>
      </c>
      <c r="AO583" s="143">
        <v>110.9</v>
      </c>
      <c r="AP583" s="143">
        <v>109.2</v>
      </c>
      <c r="AQ583" s="143">
        <v>107</v>
      </c>
      <c r="AR583" s="143">
        <v>106.4</v>
      </c>
      <c r="AS583" s="143">
        <v>106.1</v>
      </c>
      <c r="AT583" s="143">
        <v>104.9</v>
      </c>
      <c r="AU583" s="143">
        <v>104.3</v>
      </c>
      <c r="AV583" s="143">
        <v>102.6</v>
      </c>
      <c r="AW583" s="143">
        <v>97.8</v>
      </c>
      <c r="AX583" s="143">
        <v>97.7</v>
      </c>
      <c r="AY583" s="143">
        <v>98.2</v>
      </c>
      <c r="AZ583" s="143">
        <v>101.4</v>
      </c>
      <c r="BA583" s="143">
        <v>101.2</v>
      </c>
      <c r="BB583" s="143">
        <v>101.8</v>
      </c>
      <c r="BC583" s="143">
        <v>100.4</v>
      </c>
      <c r="BD583" s="143">
        <v>100.2</v>
      </c>
      <c r="BE583" s="143">
        <v>102.9</v>
      </c>
      <c r="BF583" s="143">
        <v>103</v>
      </c>
      <c r="BG583" s="143">
        <v>101.4</v>
      </c>
      <c r="BH583" s="143">
        <v>100.5</v>
      </c>
      <c r="BI583" s="143">
        <v>102.9</v>
      </c>
      <c r="BJ583" s="143">
        <v>102.2</v>
      </c>
      <c r="BK583" s="144">
        <v>104.5</v>
      </c>
      <c r="BL583" s="143">
        <v>105.2</v>
      </c>
      <c r="BM583" s="143">
        <v>105.5</v>
      </c>
      <c r="BN583" s="143">
        <v>105.2</v>
      </c>
      <c r="BO583" s="143">
        <v>106</v>
      </c>
      <c r="BP583" s="143">
        <v>105.9</v>
      </c>
      <c r="BQ583" s="143">
        <v>106.8</v>
      </c>
      <c r="BR583" s="145">
        <v>106.8</v>
      </c>
      <c r="BS583" s="145">
        <v>106.5</v>
      </c>
      <c r="BT583" s="145">
        <v>106.4</v>
      </c>
      <c r="BU583" s="145">
        <v>107.3</v>
      </c>
      <c r="BV583" s="145">
        <v>108.2</v>
      </c>
      <c r="BW583" s="145">
        <v>109.4</v>
      </c>
      <c r="BX583" s="145">
        <v>109.5</v>
      </c>
      <c r="BY583" s="145">
        <v>113.5</v>
      </c>
      <c r="BZ583" s="143">
        <v>113.9</v>
      </c>
      <c r="CA583" s="143">
        <v>113.7</v>
      </c>
      <c r="CB583" s="143">
        <v>113.5</v>
      </c>
      <c r="CC583" s="143">
        <v>112.9</v>
      </c>
      <c r="CD583" s="143">
        <v>114</v>
      </c>
      <c r="CE583" s="143">
        <v>112.8</v>
      </c>
      <c r="CF583" s="143">
        <v>114.5</v>
      </c>
      <c r="CG583" s="143">
        <v>114.8</v>
      </c>
      <c r="CH583" s="143">
        <v>113.1</v>
      </c>
      <c r="CI583" s="143">
        <v>114</v>
      </c>
      <c r="CJ583" s="146">
        <v>114.3</v>
      </c>
      <c r="CK583" s="146">
        <v>114.3</v>
      </c>
      <c r="CL583" s="146">
        <v>113.7</v>
      </c>
      <c r="CM583" s="147">
        <v>113.6</v>
      </c>
      <c r="CN583" s="147">
        <v>112</v>
      </c>
      <c r="CO583" s="147">
        <v>111.6</v>
      </c>
      <c r="CP583" s="148">
        <v>111</v>
      </c>
      <c r="CQ583" s="149">
        <v>110.4</v>
      </c>
      <c r="CR583" s="149">
        <v>109.5</v>
      </c>
      <c r="CS583" s="149">
        <v>110.1</v>
      </c>
      <c r="CT583" s="149">
        <v>110</v>
      </c>
      <c r="CU583" s="150">
        <v>110.1</v>
      </c>
      <c r="CV583" s="150">
        <v>108.7</v>
      </c>
      <c r="CW583" s="150">
        <v>110.5</v>
      </c>
      <c r="CX583" s="150">
        <v>110.4</v>
      </c>
      <c r="CY583" s="150">
        <v>109.4</v>
      </c>
      <c r="CZ583" s="150">
        <v>109.3</v>
      </c>
      <c r="DA583" s="150">
        <v>110.6</v>
      </c>
      <c r="DB583" s="151">
        <v>111.7</v>
      </c>
      <c r="DC583" s="151">
        <v>112.1</v>
      </c>
      <c r="DD583" s="151">
        <v>113.5</v>
      </c>
      <c r="DE583" s="151">
        <v>119.2</v>
      </c>
      <c r="DF583" s="151">
        <v>116.4</v>
      </c>
      <c r="DG583" s="151">
        <v>119</v>
      </c>
      <c r="DH583" s="151">
        <v>123.8</v>
      </c>
      <c r="DI583" s="151">
        <v>136</v>
      </c>
      <c r="DJ583" s="151">
        <v>137.69999999999999</v>
      </c>
      <c r="DK583" s="151">
        <v>134.69999999999999</v>
      </c>
      <c r="DL583" s="151">
        <v>133.19999999999999</v>
      </c>
      <c r="DM583" s="152">
        <v>134</v>
      </c>
      <c r="DN583" s="152">
        <v>137</v>
      </c>
      <c r="DO583" s="152">
        <v>140.30000000000001</v>
      </c>
      <c r="DP583" s="152">
        <v>138.69999999999999</v>
      </c>
      <c r="DQ583" s="152">
        <v>137.4</v>
      </c>
      <c r="DR583" s="152">
        <v>137.4</v>
      </c>
      <c r="DS583" s="152">
        <v>136.69999999999999</v>
      </c>
      <c r="DT583" s="152">
        <v>140.5</v>
      </c>
      <c r="DU583" s="152">
        <v>143</v>
      </c>
      <c r="DV583" s="152">
        <v>143.69999999999999</v>
      </c>
      <c r="DW583" s="152">
        <v>138.19999999999999</v>
      </c>
      <c r="DX583" s="152">
        <v>137.4</v>
      </c>
      <c r="DY583" s="152">
        <v>131.80000000000001</v>
      </c>
      <c r="DZ583" s="152">
        <v>130.4</v>
      </c>
      <c r="EA583" s="152">
        <v>130.1</v>
      </c>
      <c r="EB583" s="152">
        <v>129.6</v>
      </c>
      <c r="EC583" s="152">
        <v>129.19999999999999</v>
      </c>
      <c r="ED583" s="152">
        <v>130.9</v>
      </c>
      <c r="EE583" s="152">
        <v>133.80000000000001</v>
      </c>
      <c r="EF583" s="152">
        <v>133.80000000000001</v>
      </c>
      <c r="EG583" s="152">
        <v>132.69999999999999</v>
      </c>
      <c r="EH583" s="152">
        <v>129.9</v>
      </c>
      <c r="EI583" s="152">
        <v>127.6</v>
      </c>
      <c r="EJ583" s="152">
        <v>127.4</v>
      </c>
      <c r="EK583" s="152">
        <v>128.19999999999999</v>
      </c>
      <c r="EL583" s="152">
        <v>128.1</v>
      </c>
      <c r="EM583" s="152">
        <v>128.80000000000001</v>
      </c>
      <c r="EN583" s="152">
        <v>127.6</v>
      </c>
      <c r="EO583" s="152">
        <v>126.5</v>
      </c>
      <c r="EP583" s="152">
        <v>124.1</v>
      </c>
      <c r="EQ583" s="152">
        <v>122.9</v>
      </c>
      <c r="ER583" s="152">
        <v>123.5</v>
      </c>
      <c r="ES583" s="152">
        <v>123.2</v>
      </c>
      <c r="ET583" s="152">
        <v>123.1</v>
      </c>
      <c r="EU583" s="152">
        <v>123.2</v>
      </c>
      <c r="EV583" s="152">
        <v>123.1</v>
      </c>
      <c r="EW583" s="152">
        <v>122.2</v>
      </c>
    </row>
    <row r="584" spans="1:153">
      <c r="A584" s="141" t="s">
        <v>8202</v>
      </c>
      <c r="B584" s="141" t="s">
        <v>8203</v>
      </c>
      <c r="C584" s="142">
        <v>0.20458999999999999</v>
      </c>
      <c r="D584" s="143">
        <v>102.6</v>
      </c>
      <c r="E584" s="143">
        <v>105.2</v>
      </c>
      <c r="F584" s="143">
        <v>102.1</v>
      </c>
      <c r="G584" s="143">
        <v>103.8</v>
      </c>
      <c r="H584" s="143">
        <v>103.6</v>
      </c>
      <c r="I584" s="143">
        <v>103.2</v>
      </c>
      <c r="J584" s="143">
        <v>102.4</v>
      </c>
      <c r="K584" s="143">
        <v>101.4</v>
      </c>
      <c r="L584" s="143">
        <v>100.9</v>
      </c>
      <c r="M584" s="143">
        <v>103.8</v>
      </c>
      <c r="N584" s="143">
        <v>102.5</v>
      </c>
      <c r="O584" s="143">
        <v>103.4</v>
      </c>
      <c r="P584" s="143">
        <v>105.6</v>
      </c>
      <c r="Q584" s="143">
        <v>103.7</v>
      </c>
      <c r="R584" s="143">
        <v>104.8</v>
      </c>
      <c r="S584" s="143">
        <v>106.4</v>
      </c>
      <c r="T584" s="143">
        <v>104</v>
      </c>
      <c r="U584" s="143">
        <v>103.5</v>
      </c>
      <c r="V584" s="143">
        <v>103.3</v>
      </c>
      <c r="W584" s="143">
        <v>103.9</v>
      </c>
      <c r="X584" s="143">
        <v>104.7</v>
      </c>
      <c r="Y584" s="143">
        <v>105.8</v>
      </c>
      <c r="Z584" s="143">
        <v>103</v>
      </c>
      <c r="AA584" s="143">
        <v>105.3</v>
      </c>
      <c r="AB584" s="143">
        <v>105.9</v>
      </c>
      <c r="AC584" s="143">
        <v>104.4</v>
      </c>
      <c r="AD584" s="143">
        <v>107.4</v>
      </c>
      <c r="AE584" s="143">
        <v>109.1</v>
      </c>
      <c r="AF584" s="143">
        <v>113.5</v>
      </c>
      <c r="AG584" s="143">
        <v>111.1</v>
      </c>
      <c r="AH584" s="143">
        <v>112.6</v>
      </c>
      <c r="AI584" s="143">
        <v>110.4</v>
      </c>
      <c r="AJ584" s="143">
        <v>110.1</v>
      </c>
      <c r="AK584" s="143">
        <v>107.1</v>
      </c>
      <c r="AL584" s="143">
        <v>107</v>
      </c>
      <c r="AM584" s="143">
        <v>107.1</v>
      </c>
      <c r="AN584" s="143">
        <v>105.5</v>
      </c>
      <c r="AO584" s="143">
        <v>107.5</v>
      </c>
      <c r="AP584" s="143">
        <v>105.4</v>
      </c>
      <c r="AQ584" s="143">
        <v>107.6</v>
      </c>
      <c r="AR584" s="143">
        <v>104.3</v>
      </c>
      <c r="AS584" s="143">
        <v>104.9</v>
      </c>
      <c r="AT584" s="143">
        <v>103.1</v>
      </c>
      <c r="AU584" s="143">
        <v>104.2</v>
      </c>
      <c r="AV584" s="143">
        <v>101.5</v>
      </c>
      <c r="AW584" s="143">
        <v>102.7</v>
      </c>
      <c r="AX584" s="143">
        <v>104.3</v>
      </c>
      <c r="AY584" s="143">
        <v>104.5</v>
      </c>
      <c r="AZ584" s="143">
        <v>104.5</v>
      </c>
      <c r="BA584" s="143">
        <v>106.8</v>
      </c>
      <c r="BB584" s="143">
        <v>107.8</v>
      </c>
      <c r="BC584" s="143">
        <v>106.4</v>
      </c>
      <c r="BD584" s="143">
        <v>105.2</v>
      </c>
      <c r="BE584" s="143">
        <v>104.9</v>
      </c>
      <c r="BF584" s="143">
        <v>106.8</v>
      </c>
      <c r="BG584" s="143">
        <v>107</v>
      </c>
      <c r="BH584" s="143">
        <v>111.2</v>
      </c>
      <c r="BI584" s="143">
        <v>112.3</v>
      </c>
      <c r="BJ584" s="143">
        <v>112.1</v>
      </c>
      <c r="BK584" s="144">
        <v>108.8</v>
      </c>
      <c r="BL584" s="143">
        <v>109.8</v>
      </c>
      <c r="BM584" s="143">
        <v>110.6</v>
      </c>
      <c r="BN584" s="143">
        <v>110.3</v>
      </c>
      <c r="BO584" s="143">
        <v>110.4</v>
      </c>
      <c r="BP584" s="143">
        <v>112.6</v>
      </c>
      <c r="BQ584" s="143">
        <v>116.6</v>
      </c>
      <c r="BR584" s="145">
        <v>116.4</v>
      </c>
      <c r="BS584" s="145">
        <v>116.8</v>
      </c>
      <c r="BT584" s="145">
        <v>118.8</v>
      </c>
      <c r="BU584" s="145">
        <v>122.6</v>
      </c>
      <c r="BV584" s="145">
        <v>123.5</v>
      </c>
      <c r="BW584" s="145">
        <v>124.9</v>
      </c>
      <c r="BX584" s="145">
        <v>124.5</v>
      </c>
      <c r="BY584" s="145">
        <v>123.4</v>
      </c>
      <c r="BZ584" s="143">
        <v>126.5</v>
      </c>
      <c r="CA584" s="143">
        <v>124.9</v>
      </c>
      <c r="CB584" s="143">
        <v>125.9</v>
      </c>
      <c r="CC584" s="143">
        <v>127.5</v>
      </c>
      <c r="CD584" s="143">
        <v>127.7</v>
      </c>
      <c r="CE584" s="143">
        <v>127</v>
      </c>
      <c r="CF584" s="143">
        <v>127.4</v>
      </c>
      <c r="CG584" s="143">
        <v>127.9</v>
      </c>
      <c r="CH584" s="143">
        <v>128.6</v>
      </c>
      <c r="CI584" s="143">
        <v>128.19999999999999</v>
      </c>
      <c r="CJ584" s="146">
        <v>127.2</v>
      </c>
      <c r="CK584" s="146">
        <v>127.1</v>
      </c>
      <c r="CL584" s="146">
        <v>128.30000000000001</v>
      </c>
      <c r="CM584" s="147">
        <v>127</v>
      </c>
      <c r="CN584" s="147">
        <v>124.5</v>
      </c>
      <c r="CO584" s="147">
        <v>125.3</v>
      </c>
      <c r="CP584" s="148">
        <v>124.8</v>
      </c>
      <c r="CQ584" s="149">
        <v>123.8</v>
      </c>
      <c r="CR584" s="149">
        <v>126.5</v>
      </c>
      <c r="CS584" s="149">
        <v>126.9</v>
      </c>
      <c r="CT584" s="149">
        <v>127.5</v>
      </c>
      <c r="CU584" s="150">
        <v>125.1</v>
      </c>
      <c r="CV584" s="150">
        <v>125.4</v>
      </c>
      <c r="CW584" s="150">
        <v>123.3</v>
      </c>
      <c r="CX584" s="150">
        <v>120.9</v>
      </c>
      <c r="CY584" s="150">
        <v>123.3</v>
      </c>
      <c r="CZ584" s="150">
        <v>125.2</v>
      </c>
      <c r="DA584" s="150">
        <v>123.7</v>
      </c>
      <c r="DB584" s="151">
        <v>123.4</v>
      </c>
      <c r="DC584" s="151">
        <v>129</v>
      </c>
      <c r="DD584" s="151">
        <v>130.80000000000001</v>
      </c>
      <c r="DE584" s="151">
        <v>134.80000000000001</v>
      </c>
      <c r="DF584" s="151">
        <v>137.6</v>
      </c>
      <c r="DG584" s="151">
        <v>141.5</v>
      </c>
      <c r="DH584" s="151">
        <v>140.5</v>
      </c>
      <c r="DI584" s="151">
        <v>146.4</v>
      </c>
      <c r="DJ584" s="151">
        <v>145.4</v>
      </c>
      <c r="DK584" s="151">
        <v>146.80000000000001</v>
      </c>
      <c r="DL584" s="151">
        <v>150</v>
      </c>
      <c r="DM584" s="152">
        <v>154.30000000000001</v>
      </c>
      <c r="DN584" s="152">
        <v>160</v>
      </c>
      <c r="DO584" s="152">
        <v>160.19999999999999</v>
      </c>
      <c r="DP584" s="152">
        <v>161.80000000000001</v>
      </c>
      <c r="DQ584" s="152">
        <v>163.9</v>
      </c>
      <c r="DR584" s="152">
        <v>167.2</v>
      </c>
      <c r="DS584" s="152">
        <v>172</v>
      </c>
      <c r="DT584" s="152">
        <v>183.3</v>
      </c>
      <c r="DU584" s="152">
        <v>177.1</v>
      </c>
      <c r="DV584" s="152">
        <v>174.4</v>
      </c>
      <c r="DW584" s="152">
        <v>174.1</v>
      </c>
      <c r="DX584" s="152">
        <v>174.8</v>
      </c>
      <c r="DY584" s="152">
        <v>176.8</v>
      </c>
      <c r="DZ584" s="152">
        <v>175.7</v>
      </c>
      <c r="EA584" s="152">
        <v>173.7</v>
      </c>
      <c r="EB584" s="152">
        <v>172</v>
      </c>
      <c r="EC584" s="152">
        <v>175.5</v>
      </c>
      <c r="ED584" s="152">
        <v>175.4</v>
      </c>
      <c r="EE584" s="152">
        <v>173.9</v>
      </c>
      <c r="EF584" s="152">
        <v>172.5</v>
      </c>
      <c r="EG584" s="152">
        <v>170.4</v>
      </c>
      <c r="EH584" s="152">
        <v>169.8</v>
      </c>
      <c r="EI584" s="152">
        <v>169.1</v>
      </c>
      <c r="EJ584" s="152">
        <v>167.9</v>
      </c>
      <c r="EK584" s="152">
        <v>169.7</v>
      </c>
      <c r="EL584" s="152">
        <v>170.9</v>
      </c>
      <c r="EM584" s="152">
        <v>170.4</v>
      </c>
      <c r="EN584" s="152">
        <v>170.9</v>
      </c>
      <c r="EO584" s="152">
        <v>166.9</v>
      </c>
      <c r="EP584" s="152">
        <v>169.6</v>
      </c>
      <c r="EQ584" s="152">
        <v>170</v>
      </c>
      <c r="ER584" s="152">
        <v>168.2</v>
      </c>
      <c r="ES584" s="152">
        <v>166.9</v>
      </c>
      <c r="ET584" s="152">
        <v>166.3</v>
      </c>
      <c r="EU584" s="152">
        <v>166.5</v>
      </c>
      <c r="EV584" s="152">
        <v>166.4</v>
      </c>
      <c r="EW584" s="152">
        <v>163.80000000000001</v>
      </c>
    </row>
    <row r="585" spans="1:153">
      <c r="A585" s="141" t="s">
        <v>8204</v>
      </c>
      <c r="B585" s="141" t="s">
        <v>8205</v>
      </c>
      <c r="C585" s="142">
        <v>1.6926399999999999</v>
      </c>
      <c r="D585" s="143">
        <v>101.7</v>
      </c>
      <c r="E585" s="143">
        <v>102.2</v>
      </c>
      <c r="F585" s="143">
        <v>103.9</v>
      </c>
      <c r="G585" s="143">
        <v>103.6</v>
      </c>
      <c r="H585" s="143">
        <v>104.6</v>
      </c>
      <c r="I585" s="143">
        <v>105.9</v>
      </c>
      <c r="J585" s="143">
        <v>104.6</v>
      </c>
      <c r="K585" s="143">
        <v>104</v>
      </c>
      <c r="L585" s="143">
        <v>105.1</v>
      </c>
      <c r="M585" s="143">
        <v>105.3</v>
      </c>
      <c r="N585" s="143">
        <v>104.8</v>
      </c>
      <c r="O585" s="143">
        <v>104.3</v>
      </c>
      <c r="P585" s="143">
        <v>104</v>
      </c>
      <c r="Q585" s="143">
        <v>102.3</v>
      </c>
      <c r="R585" s="143">
        <v>101.9</v>
      </c>
      <c r="S585" s="143">
        <v>103.2</v>
      </c>
      <c r="T585" s="143">
        <v>106.9</v>
      </c>
      <c r="U585" s="143">
        <v>109.6</v>
      </c>
      <c r="V585" s="143">
        <v>108.3</v>
      </c>
      <c r="W585" s="143">
        <v>108.3</v>
      </c>
      <c r="X585" s="143">
        <v>106.9</v>
      </c>
      <c r="Y585" s="143">
        <v>108.4</v>
      </c>
      <c r="Z585" s="143">
        <v>109.1</v>
      </c>
      <c r="AA585" s="143">
        <v>109</v>
      </c>
      <c r="AB585" s="143">
        <v>106.4</v>
      </c>
      <c r="AC585" s="143">
        <v>106.5</v>
      </c>
      <c r="AD585" s="143">
        <v>107.7</v>
      </c>
      <c r="AE585" s="143">
        <v>110.2</v>
      </c>
      <c r="AF585" s="143">
        <v>111.4</v>
      </c>
      <c r="AG585" s="143">
        <v>111.6</v>
      </c>
      <c r="AH585" s="143">
        <v>110.8</v>
      </c>
      <c r="AI585" s="143">
        <v>111.7</v>
      </c>
      <c r="AJ585" s="143">
        <v>110.7</v>
      </c>
      <c r="AK585" s="143">
        <v>107.3</v>
      </c>
      <c r="AL585" s="143">
        <v>105.6</v>
      </c>
      <c r="AM585" s="143">
        <v>104.8</v>
      </c>
      <c r="AN585" s="143">
        <v>105.8</v>
      </c>
      <c r="AO585" s="143">
        <v>107.1</v>
      </c>
      <c r="AP585" s="143">
        <v>106.2</v>
      </c>
      <c r="AQ585" s="143">
        <v>102.7</v>
      </c>
      <c r="AR585" s="143">
        <v>100.7</v>
      </c>
      <c r="AS585" s="143">
        <v>100.9</v>
      </c>
      <c r="AT585" s="143">
        <v>100.4</v>
      </c>
      <c r="AU585" s="143">
        <v>99.1</v>
      </c>
      <c r="AV585" s="143">
        <v>96.4</v>
      </c>
      <c r="AW585" s="143">
        <v>96.1</v>
      </c>
      <c r="AX585" s="143">
        <v>96.8</v>
      </c>
      <c r="AY585" s="143">
        <v>98.4</v>
      </c>
      <c r="AZ585" s="143">
        <v>97.9</v>
      </c>
      <c r="BA585" s="143">
        <v>98.1</v>
      </c>
      <c r="BB585" s="143">
        <v>97.7</v>
      </c>
      <c r="BC585" s="143">
        <v>98.4</v>
      </c>
      <c r="BD585" s="143">
        <v>98</v>
      </c>
      <c r="BE585" s="143">
        <v>97.4</v>
      </c>
      <c r="BF585" s="143">
        <v>98.2</v>
      </c>
      <c r="BG585" s="143">
        <v>99.7</v>
      </c>
      <c r="BH585" s="143">
        <v>102.3</v>
      </c>
      <c r="BI585" s="143">
        <v>103.3</v>
      </c>
      <c r="BJ585" s="143">
        <v>104.8</v>
      </c>
      <c r="BK585" s="144">
        <v>105.1</v>
      </c>
      <c r="BL585" s="143">
        <v>105</v>
      </c>
      <c r="BM585" s="143">
        <v>104.4</v>
      </c>
      <c r="BN585" s="143">
        <v>103.7</v>
      </c>
      <c r="BO585" s="143">
        <v>104</v>
      </c>
      <c r="BP585" s="143">
        <v>105.9</v>
      </c>
      <c r="BQ585" s="143">
        <v>108.1</v>
      </c>
      <c r="BR585" s="145">
        <v>109.9</v>
      </c>
      <c r="BS585" s="145">
        <v>110.1</v>
      </c>
      <c r="BT585" s="145">
        <v>109.3</v>
      </c>
      <c r="BU585" s="145">
        <v>111.5</v>
      </c>
      <c r="BV585" s="145">
        <v>111.6</v>
      </c>
      <c r="BW585" s="145">
        <v>110.8</v>
      </c>
      <c r="BX585" s="145">
        <v>111.4</v>
      </c>
      <c r="BY585" s="145">
        <v>114.1</v>
      </c>
      <c r="BZ585" s="143">
        <v>114.7</v>
      </c>
      <c r="CA585" s="143">
        <v>113.8</v>
      </c>
      <c r="CB585" s="143">
        <v>112.1</v>
      </c>
      <c r="CC585" s="143">
        <v>112.3</v>
      </c>
      <c r="CD585" s="143">
        <v>112.9</v>
      </c>
      <c r="CE585" s="143">
        <v>112.8</v>
      </c>
      <c r="CF585" s="143">
        <v>111.3</v>
      </c>
      <c r="CG585" s="143">
        <v>109.6</v>
      </c>
      <c r="CH585" s="143">
        <v>109.8</v>
      </c>
      <c r="CI585" s="143">
        <v>110.5</v>
      </c>
      <c r="CJ585" s="146">
        <v>110.1</v>
      </c>
      <c r="CK585" s="146">
        <v>109.2</v>
      </c>
      <c r="CL585" s="146">
        <v>107.9</v>
      </c>
      <c r="CM585" s="147">
        <v>107.1</v>
      </c>
      <c r="CN585" s="147">
        <v>106.9</v>
      </c>
      <c r="CO585" s="147">
        <v>107.1</v>
      </c>
      <c r="CP585" s="148">
        <v>106.5</v>
      </c>
      <c r="CQ585" s="149">
        <v>106.7</v>
      </c>
      <c r="CR585" s="149">
        <v>105.8</v>
      </c>
      <c r="CS585" s="149">
        <v>106.9</v>
      </c>
      <c r="CT585" s="149">
        <v>105.7</v>
      </c>
      <c r="CU585" s="150">
        <v>105.6</v>
      </c>
      <c r="CV585" s="150">
        <v>104.9</v>
      </c>
      <c r="CW585" s="150">
        <v>103.7</v>
      </c>
      <c r="CX585" s="150">
        <v>105.1</v>
      </c>
      <c r="CY585" s="150">
        <v>107.2</v>
      </c>
      <c r="CZ585" s="150">
        <v>109.2</v>
      </c>
      <c r="DA585" s="150">
        <v>110.6</v>
      </c>
      <c r="DB585" s="151">
        <v>111.5</v>
      </c>
      <c r="DC585" s="151">
        <v>113.5</v>
      </c>
      <c r="DD585" s="151">
        <v>116.9</v>
      </c>
      <c r="DE585" s="151">
        <v>119.2</v>
      </c>
      <c r="DF585" s="151">
        <v>120.8</v>
      </c>
      <c r="DG585" s="151">
        <v>123.8</v>
      </c>
      <c r="DH585" s="151">
        <v>125.9</v>
      </c>
      <c r="DI585" s="151">
        <v>132</v>
      </c>
      <c r="DJ585" s="151">
        <v>132.5</v>
      </c>
      <c r="DK585" s="151">
        <v>133.69999999999999</v>
      </c>
      <c r="DL585" s="151">
        <v>135.4</v>
      </c>
      <c r="DM585" s="152">
        <v>138.1</v>
      </c>
      <c r="DN585" s="152">
        <v>142.9</v>
      </c>
      <c r="DO585" s="152">
        <v>143.1</v>
      </c>
      <c r="DP585" s="152">
        <v>143.80000000000001</v>
      </c>
      <c r="DQ585" s="152">
        <v>145.6</v>
      </c>
      <c r="DR585" s="152">
        <v>149.4</v>
      </c>
      <c r="DS585" s="152">
        <v>155.4</v>
      </c>
      <c r="DT585" s="152">
        <v>156.19999999999999</v>
      </c>
      <c r="DU585" s="152">
        <v>153.30000000000001</v>
      </c>
      <c r="DV585" s="152">
        <v>149.80000000000001</v>
      </c>
      <c r="DW585" s="152">
        <v>144.30000000000001</v>
      </c>
      <c r="DX585" s="152">
        <v>141.80000000000001</v>
      </c>
      <c r="DY585" s="152">
        <v>139.19999999999999</v>
      </c>
      <c r="DZ585" s="152">
        <v>141.1</v>
      </c>
      <c r="EA585" s="152">
        <v>140.6</v>
      </c>
      <c r="EB585" s="152">
        <v>143.19999999999999</v>
      </c>
      <c r="EC585" s="152">
        <v>146.6</v>
      </c>
      <c r="ED585" s="152">
        <v>147.69999999999999</v>
      </c>
      <c r="EE585" s="152">
        <v>147</v>
      </c>
      <c r="EF585" s="152">
        <v>146.80000000000001</v>
      </c>
      <c r="EG585" s="152">
        <v>146</v>
      </c>
      <c r="EH585" s="152">
        <v>144.19999999999999</v>
      </c>
      <c r="EI585" s="152">
        <v>143.69999999999999</v>
      </c>
      <c r="EJ585" s="152">
        <v>143.69999999999999</v>
      </c>
      <c r="EK585" s="152">
        <v>144.5</v>
      </c>
      <c r="EL585" s="152">
        <v>143.9</v>
      </c>
      <c r="EM585" s="152">
        <v>143.6</v>
      </c>
      <c r="EN585" s="152">
        <v>144.4</v>
      </c>
      <c r="EO585" s="152">
        <v>145</v>
      </c>
      <c r="EP585" s="152">
        <v>145</v>
      </c>
      <c r="EQ585" s="152">
        <v>146.4</v>
      </c>
      <c r="ER585" s="152">
        <v>152.4</v>
      </c>
      <c r="ES585" s="152">
        <v>157.4</v>
      </c>
      <c r="ET585" s="152">
        <v>158.19999999999999</v>
      </c>
      <c r="EU585" s="152">
        <v>156.19999999999999</v>
      </c>
      <c r="EV585" s="152">
        <v>154.69999999999999</v>
      </c>
      <c r="EW585" s="152">
        <v>155.69999999999999</v>
      </c>
    </row>
    <row r="586" spans="1:153">
      <c r="A586" s="141" t="s">
        <v>8206</v>
      </c>
      <c r="B586" s="141" t="s">
        <v>8207</v>
      </c>
      <c r="C586" s="142">
        <v>0.11676</v>
      </c>
      <c r="D586" s="143">
        <v>97.7</v>
      </c>
      <c r="E586" s="143">
        <v>98.8</v>
      </c>
      <c r="F586" s="143">
        <v>99.5</v>
      </c>
      <c r="G586" s="143">
        <v>94.5</v>
      </c>
      <c r="H586" s="143">
        <v>95.5</v>
      </c>
      <c r="I586" s="143">
        <v>96.5</v>
      </c>
      <c r="J586" s="143">
        <v>99.4</v>
      </c>
      <c r="K586" s="143">
        <v>99.8</v>
      </c>
      <c r="L586" s="143">
        <v>101.9</v>
      </c>
      <c r="M586" s="143">
        <v>102.1</v>
      </c>
      <c r="N586" s="143">
        <v>101.9</v>
      </c>
      <c r="O586" s="143">
        <v>98.5</v>
      </c>
      <c r="P586" s="143">
        <v>95.3</v>
      </c>
      <c r="Q586" s="143">
        <v>94.3</v>
      </c>
      <c r="R586" s="143">
        <v>94.8</v>
      </c>
      <c r="S586" s="143">
        <v>96.6</v>
      </c>
      <c r="T586" s="143">
        <v>99.9</v>
      </c>
      <c r="U586" s="143">
        <v>99</v>
      </c>
      <c r="V586" s="143">
        <v>99.7</v>
      </c>
      <c r="W586" s="143">
        <v>97.4</v>
      </c>
      <c r="X586" s="143">
        <v>98.8</v>
      </c>
      <c r="Y586" s="143">
        <v>101.4</v>
      </c>
      <c r="Z586" s="143">
        <v>104.8</v>
      </c>
      <c r="AA586" s="143">
        <v>105.8</v>
      </c>
      <c r="AB586" s="143">
        <v>99.9</v>
      </c>
      <c r="AC586" s="143">
        <v>97.4</v>
      </c>
      <c r="AD586" s="143">
        <v>101.8</v>
      </c>
      <c r="AE586" s="143">
        <v>107.6</v>
      </c>
      <c r="AF586" s="143">
        <v>104.7</v>
      </c>
      <c r="AG586" s="143">
        <v>107.7</v>
      </c>
      <c r="AH586" s="143">
        <v>104.3</v>
      </c>
      <c r="AI586" s="143">
        <v>97.8</v>
      </c>
      <c r="AJ586" s="143">
        <v>102.3</v>
      </c>
      <c r="AK586" s="143">
        <v>102.8</v>
      </c>
      <c r="AL586" s="143">
        <v>96.5</v>
      </c>
      <c r="AM586" s="143">
        <v>98.1</v>
      </c>
      <c r="AN586" s="143">
        <v>98.6</v>
      </c>
      <c r="AO586" s="143">
        <v>98.1</v>
      </c>
      <c r="AP586" s="143">
        <v>100</v>
      </c>
      <c r="AQ586" s="143">
        <v>96.2</v>
      </c>
      <c r="AR586" s="143">
        <v>92.1</v>
      </c>
      <c r="AS586" s="143">
        <v>92.5</v>
      </c>
      <c r="AT586" s="143">
        <v>92.2</v>
      </c>
      <c r="AU586" s="143">
        <v>90.9</v>
      </c>
      <c r="AV586" s="143">
        <v>88.4</v>
      </c>
      <c r="AW586" s="143">
        <v>88.8</v>
      </c>
      <c r="AX586" s="143">
        <v>88.7</v>
      </c>
      <c r="AY586" s="143">
        <v>89.9</v>
      </c>
      <c r="AZ586" s="143">
        <v>88.9</v>
      </c>
      <c r="BA586" s="143">
        <v>85.9</v>
      </c>
      <c r="BB586" s="143">
        <v>85.6</v>
      </c>
      <c r="BC586" s="143">
        <v>84.1</v>
      </c>
      <c r="BD586" s="143">
        <v>84.2</v>
      </c>
      <c r="BE586" s="143">
        <v>83.3</v>
      </c>
      <c r="BF586" s="143">
        <v>84.5</v>
      </c>
      <c r="BG586" s="143">
        <v>87.4</v>
      </c>
      <c r="BH586" s="143">
        <v>91.9</v>
      </c>
      <c r="BI586" s="143">
        <v>94.6</v>
      </c>
      <c r="BJ586" s="143">
        <v>94.1</v>
      </c>
      <c r="BK586" s="144">
        <v>95</v>
      </c>
      <c r="BL586" s="143">
        <v>95.8</v>
      </c>
      <c r="BM586" s="143">
        <v>94.3</v>
      </c>
      <c r="BN586" s="143">
        <v>93.8</v>
      </c>
      <c r="BO586" s="143">
        <v>95</v>
      </c>
      <c r="BP586" s="143">
        <v>98.4</v>
      </c>
      <c r="BQ586" s="143">
        <v>99.2</v>
      </c>
      <c r="BR586" s="145">
        <v>100.1</v>
      </c>
      <c r="BS586" s="145">
        <v>101.9</v>
      </c>
      <c r="BT586" s="145">
        <v>102.3</v>
      </c>
      <c r="BU586" s="145">
        <v>103.3</v>
      </c>
      <c r="BV586" s="145">
        <v>104.6</v>
      </c>
      <c r="BW586" s="145">
        <v>104.3</v>
      </c>
      <c r="BX586" s="145">
        <v>104.6</v>
      </c>
      <c r="BY586" s="145">
        <v>106.1</v>
      </c>
      <c r="BZ586" s="143">
        <v>107.9</v>
      </c>
      <c r="CA586" s="143">
        <v>107.5</v>
      </c>
      <c r="CB586" s="143">
        <v>104.6</v>
      </c>
      <c r="CC586" s="143">
        <v>104.5</v>
      </c>
      <c r="CD586" s="143">
        <v>107.9</v>
      </c>
      <c r="CE586" s="143">
        <v>107.3</v>
      </c>
      <c r="CF586" s="143">
        <v>105.7</v>
      </c>
      <c r="CG586" s="143">
        <v>104.6</v>
      </c>
      <c r="CH586" s="143">
        <v>105.9</v>
      </c>
      <c r="CI586" s="143">
        <v>106.8</v>
      </c>
      <c r="CJ586" s="146">
        <v>106.3</v>
      </c>
      <c r="CK586" s="146">
        <v>106.3</v>
      </c>
      <c r="CL586" s="146">
        <v>103.6</v>
      </c>
      <c r="CM586" s="147">
        <v>101.2</v>
      </c>
      <c r="CN586" s="147">
        <v>100.8</v>
      </c>
      <c r="CO586" s="147">
        <v>101.2</v>
      </c>
      <c r="CP586" s="148">
        <v>100.2</v>
      </c>
      <c r="CQ586" s="149">
        <v>101.3</v>
      </c>
      <c r="CR586" s="149">
        <v>101.1</v>
      </c>
      <c r="CS586" s="149">
        <v>103.3</v>
      </c>
      <c r="CT586" s="149">
        <v>101.9</v>
      </c>
      <c r="CU586" s="150">
        <v>101.4</v>
      </c>
      <c r="CV586" s="150">
        <v>99.5</v>
      </c>
      <c r="CW586" s="150">
        <v>100.9</v>
      </c>
      <c r="CX586" s="150">
        <v>101.5</v>
      </c>
      <c r="CY586" s="150">
        <v>106.1</v>
      </c>
      <c r="CZ586" s="150">
        <v>109</v>
      </c>
      <c r="DA586" s="150">
        <v>110.1</v>
      </c>
      <c r="DB586" s="151">
        <v>110.8</v>
      </c>
      <c r="DC586" s="151">
        <v>112.2</v>
      </c>
      <c r="DD586" s="151">
        <v>117.3</v>
      </c>
      <c r="DE586" s="151">
        <v>114.2</v>
      </c>
      <c r="DF586" s="151">
        <v>120.3</v>
      </c>
      <c r="DG586" s="151">
        <v>123.8</v>
      </c>
      <c r="DH586" s="151">
        <v>125.1</v>
      </c>
      <c r="DI586" s="151">
        <v>128.6</v>
      </c>
      <c r="DJ586" s="151">
        <v>128.1</v>
      </c>
      <c r="DK586" s="151">
        <v>129.1</v>
      </c>
      <c r="DL586" s="151">
        <v>129.5</v>
      </c>
      <c r="DM586" s="152">
        <v>129.9</v>
      </c>
      <c r="DN586" s="152">
        <v>131.6</v>
      </c>
      <c r="DO586" s="152">
        <v>131.5</v>
      </c>
      <c r="DP586" s="152">
        <v>133.1</v>
      </c>
      <c r="DQ586" s="152">
        <v>132.6</v>
      </c>
      <c r="DR586" s="152">
        <v>133.69999999999999</v>
      </c>
      <c r="DS586" s="152">
        <v>136.5</v>
      </c>
      <c r="DT586" s="152">
        <v>137.30000000000001</v>
      </c>
      <c r="DU586" s="152">
        <v>135.19999999999999</v>
      </c>
      <c r="DV586" s="152">
        <v>133.9</v>
      </c>
      <c r="DW586" s="152">
        <v>125.2</v>
      </c>
      <c r="DX586" s="152">
        <v>124.8</v>
      </c>
      <c r="DY586" s="152">
        <v>126</v>
      </c>
      <c r="DZ586" s="152">
        <v>124.5</v>
      </c>
      <c r="EA586" s="152">
        <v>125.4</v>
      </c>
      <c r="EB586" s="152">
        <v>128.30000000000001</v>
      </c>
      <c r="EC586" s="152">
        <v>130.4</v>
      </c>
      <c r="ED586" s="152">
        <v>135.19999999999999</v>
      </c>
      <c r="EE586" s="152">
        <v>135.69999999999999</v>
      </c>
      <c r="EF586" s="152">
        <v>134.9</v>
      </c>
      <c r="EG586" s="152">
        <v>133.1</v>
      </c>
      <c r="EH586" s="152">
        <v>131.6</v>
      </c>
      <c r="EI586" s="152">
        <v>131.69999999999999</v>
      </c>
      <c r="EJ586" s="152">
        <v>131.69999999999999</v>
      </c>
      <c r="EK586" s="152">
        <v>131.1</v>
      </c>
      <c r="EL586" s="152">
        <v>130.19999999999999</v>
      </c>
      <c r="EM586" s="152">
        <v>130</v>
      </c>
      <c r="EN586" s="152">
        <v>130.9</v>
      </c>
      <c r="EO586" s="152">
        <v>133</v>
      </c>
      <c r="EP586" s="152">
        <v>131.80000000000001</v>
      </c>
      <c r="EQ586" s="152">
        <v>133</v>
      </c>
      <c r="ER586" s="152">
        <v>137</v>
      </c>
      <c r="ES586" s="152">
        <v>142.1</v>
      </c>
      <c r="ET586" s="152">
        <v>144.80000000000001</v>
      </c>
      <c r="EU586" s="152">
        <v>147.80000000000001</v>
      </c>
      <c r="EV586" s="152">
        <v>145.69999999999999</v>
      </c>
      <c r="EW586" s="152">
        <v>145.80000000000001</v>
      </c>
    </row>
    <row r="587" spans="1:153">
      <c r="A587" s="141" t="s">
        <v>8208</v>
      </c>
      <c r="B587" s="141" t="s">
        <v>8209</v>
      </c>
      <c r="C587" s="142">
        <v>2.265E-2</v>
      </c>
      <c r="D587" s="143">
        <v>101.5</v>
      </c>
      <c r="E587" s="143">
        <v>102.2</v>
      </c>
      <c r="F587" s="143">
        <v>102.2</v>
      </c>
      <c r="G587" s="143">
        <v>103.1</v>
      </c>
      <c r="H587" s="143">
        <v>103.9</v>
      </c>
      <c r="I587" s="143">
        <v>105.2</v>
      </c>
      <c r="J587" s="143">
        <v>106.5</v>
      </c>
      <c r="K587" s="143">
        <v>105.8</v>
      </c>
      <c r="L587" s="143">
        <v>106.3</v>
      </c>
      <c r="M587" s="143">
        <v>109.3</v>
      </c>
      <c r="N587" s="143">
        <v>109.1</v>
      </c>
      <c r="O587" s="143">
        <v>108</v>
      </c>
      <c r="P587" s="143">
        <v>108.1</v>
      </c>
      <c r="Q587" s="143">
        <v>107</v>
      </c>
      <c r="R587" s="143">
        <v>108.4</v>
      </c>
      <c r="S587" s="143">
        <v>110.7</v>
      </c>
      <c r="T587" s="143">
        <v>111.9</v>
      </c>
      <c r="U587" s="143">
        <v>113.9</v>
      </c>
      <c r="V587" s="143">
        <v>113.5</v>
      </c>
      <c r="W587" s="143">
        <v>113.9</v>
      </c>
      <c r="X587" s="143">
        <v>114.1</v>
      </c>
      <c r="Y587" s="143">
        <v>116</v>
      </c>
      <c r="Z587" s="143">
        <v>116</v>
      </c>
      <c r="AA587" s="143">
        <v>116.4</v>
      </c>
      <c r="AB587" s="143">
        <v>116.4</v>
      </c>
      <c r="AC587" s="143">
        <v>116.8</v>
      </c>
      <c r="AD587" s="143">
        <v>118.7</v>
      </c>
      <c r="AE587" s="143">
        <v>120.3</v>
      </c>
      <c r="AF587" s="143">
        <v>121.8</v>
      </c>
      <c r="AG587" s="143">
        <v>122.1</v>
      </c>
      <c r="AH587" s="143">
        <v>121.5</v>
      </c>
      <c r="AI587" s="143">
        <v>121.7</v>
      </c>
      <c r="AJ587" s="143">
        <v>120.6</v>
      </c>
      <c r="AK587" s="143">
        <v>119.9</v>
      </c>
      <c r="AL587" s="143">
        <v>118.2</v>
      </c>
      <c r="AM587" s="143">
        <v>117.9</v>
      </c>
      <c r="AN587" s="143">
        <v>117.9</v>
      </c>
      <c r="AO587" s="143">
        <v>117.5</v>
      </c>
      <c r="AP587" s="143">
        <v>114.5</v>
      </c>
      <c r="AQ587" s="143">
        <v>115.2</v>
      </c>
      <c r="AR587" s="143">
        <v>115</v>
      </c>
      <c r="AS587" s="143">
        <v>112.7</v>
      </c>
      <c r="AT587" s="143">
        <v>111.7</v>
      </c>
      <c r="AU587" s="143">
        <v>111.9</v>
      </c>
      <c r="AV587" s="143">
        <v>111</v>
      </c>
      <c r="AW587" s="143">
        <v>110.6</v>
      </c>
      <c r="AX587" s="143">
        <v>110.2</v>
      </c>
      <c r="AY587" s="143">
        <v>111.4</v>
      </c>
      <c r="AZ587" s="143">
        <v>111</v>
      </c>
      <c r="BA587" s="143">
        <v>113.8</v>
      </c>
      <c r="BB587" s="143">
        <v>115.1</v>
      </c>
      <c r="BC587" s="143">
        <v>116.2</v>
      </c>
      <c r="BD587" s="143">
        <v>113.8</v>
      </c>
      <c r="BE587" s="143">
        <v>115.7</v>
      </c>
      <c r="BF587" s="143">
        <v>117.3</v>
      </c>
      <c r="BG587" s="143">
        <v>122.3</v>
      </c>
      <c r="BH587" s="143">
        <v>123.8</v>
      </c>
      <c r="BI587" s="143">
        <v>126.1</v>
      </c>
      <c r="BJ587" s="143">
        <v>127.4</v>
      </c>
      <c r="BK587" s="144">
        <v>126.8</v>
      </c>
      <c r="BL587" s="143">
        <v>125.8</v>
      </c>
      <c r="BM587" s="143">
        <v>129.9</v>
      </c>
      <c r="BN587" s="143">
        <v>129.9</v>
      </c>
      <c r="BO587" s="143">
        <v>130.69999999999999</v>
      </c>
      <c r="BP587" s="143">
        <v>131.69999999999999</v>
      </c>
      <c r="BQ587" s="143">
        <v>133.4</v>
      </c>
      <c r="BR587" s="145">
        <v>135.6</v>
      </c>
      <c r="BS587" s="145">
        <v>139.5</v>
      </c>
      <c r="BT587" s="145">
        <v>139.6</v>
      </c>
      <c r="BU587" s="145">
        <v>140.19999999999999</v>
      </c>
      <c r="BV587" s="145">
        <v>140.30000000000001</v>
      </c>
      <c r="BW587" s="145">
        <v>141.19999999999999</v>
      </c>
      <c r="BX587" s="145">
        <v>140.1</v>
      </c>
      <c r="BY587" s="145">
        <v>142.4</v>
      </c>
      <c r="BZ587" s="143">
        <v>141.9</v>
      </c>
      <c r="CA587" s="143">
        <v>142.1</v>
      </c>
      <c r="CB587" s="143">
        <v>139.80000000000001</v>
      </c>
      <c r="CC587" s="143">
        <v>140.6</v>
      </c>
      <c r="CD587" s="143">
        <v>140.80000000000001</v>
      </c>
      <c r="CE587" s="143">
        <v>139.1</v>
      </c>
      <c r="CF587" s="143">
        <v>139.19999999999999</v>
      </c>
      <c r="CG587" s="143">
        <v>140</v>
      </c>
      <c r="CH587" s="143">
        <v>140.19999999999999</v>
      </c>
      <c r="CI587" s="143">
        <v>140.80000000000001</v>
      </c>
      <c r="CJ587" s="146">
        <v>140.4</v>
      </c>
      <c r="CK587" s="146">
        <v>140.80000000000001</v>
      </c>
      <c r="CL587" s="146">
        <v>137.9</v>
      </c>
      <c r="CM587" s="147">
        <v>136</v>
      </c>
      <c r="CN587" s="147">
        <v>135.80000000000001</v>
      </c>
      <c r="CO587" s="147">
        <v>137.5</v>
      </c>
      <c r="CP587" s="148">
        <v>136</v>
      </c>
      <c r="CQ587" s="149">
        <v>134.4</v>
      </c>
      <c r="CR587" s="149">
        <v>133.9</v>
      </c>
      <c r="CS587" s="149">
        <v>134</v>
      </c>
      <c r="CT587" s="149">
        <v>133.5</v>
      </c>
      <c r="CU587" s="150">
        <v>133.69999999999999</v>
      </c>
      <c r="CV587" s="150">
        <v>133.69999999999999</v>
      </c>
      <c r="CW587" s="150">
        <v>132.30000000000001</v>
      </c>
      <c r="CX587" s="150">
        <v>131.19999999999999</v>
      </c>
      <c r="CY587" s="150">
        <v>130.69999999999999</v>
      </c>
      <c r="CZ587" s="150">
        <v>133.5</v>
      </c>
      <c r="DA587" s="150">
        <v>132.69999999999999</v>
      </c>
      <c r="DB587" s="151">
        <v>135.30000000000001</v>
      </c>
      <c r="DC587" s="151">
        <v>136.1</v>
      </c>
      <c r="DD587" s="151">
        <v>141.1</v>
      </c>
      <c r="DE587" s="151">
        <v>142.5</v>
      </c>
      <c r="DF587" s="151">
        <v>143.5</v>
      </c>
      <c r="DG587" s="151">
        <v>145</v>
      </c>
      <c r="DH587" s="151">
        <v>144</v>
      </c>
      <c r="DI587" s="151">
        <v>146.1</v>
      </c>
      <c r="DJ587" s="151">
        <v>144.80000000000001</v>
      </c>
      <c r="DK587" s="151">
        <v>144.5</v>
      </c>
      <c r="DL587" s="151">
        <v>149.9</v>
      </c>
      <c r="DM587" s="152">
        <v>151.5</v>
      </c>
      <c r="DN587" s="152">
        <v>149.9</v>
      </c>
      <c r="DO587" s="152">
        <v>154.6</v>
      </c>
      <c r="DP587" s="152">
        <v>155.1</v>
      </c>
      <c r="DQ587" s="152">
        <v>158.69999999999999</v>
      </c>
      <c r="DR587" s="152">
        <v>160.19999999999999</v>
      </c>
      <c r="DS587" s="152">
        <v>165.5</v>
      </c>
      <c r="DT587" s="152">
        <v>168.3</v>
      </c>
      <c r="DU587" s="152">
        <v>166.6</v>
      </c>
      <c r="DV587" s="152">
        <v>166.7</v>
      </c>
      <c r="DW587" s="152">
        <v>160</v>
      </c>
      <c r="DX587" s="152">
        <v>164</v>
      </c>
      <c r="DY587" s="152">
        <v>158.6</v>
      </c>
      <c r="DZ587" s="152">
        <v>154.9</v>
      </c>
      <c r="EA587" s="152">
        <v>154.9</v>
      </c>
      <c r="EB587" s="152">
        <v>157.30000000000001</v>
      </c>
      <c r="EC587" s="152">
        <v>158.80000000000001</v>
      </c>
      <c r="ED587" s="152">
        <v>158.69999999999999</v>
      </c>
      <c r="EE587" s="152">
        <v>156.9</v>
      </c>
      <c r="EF587" s="152">
        <v>152.69999999999999</v>
      </c>
      <c r="EG587" s="152">
        <v>150.80000000000001</v>
      </c>
      <c r="EH587" s="152">
        <v>147</v>
      </c>
      <c r="EI587" s="152">
        <v>147.6</v>
      </c>
      <c r="EJ587" s="152">
        <v>147.69999999999999</v>
      </c>
      <c r="EK587" s="152">
        <v>144.80000000000001</v>
      </c>
      <c r="EL587" s="152">
        <v>146.1</v>
      </c>
      <c r="EM587" s="152">
        <v>143.19999999999999</v>
      </c>
      <c r="EN587" s="152">
        <v>146.80000000000001</v>
      </c>
      <c r="EO587" s="152">
        <v>145.9</v>
      </c>
      <c r="EP587" s="152">
        <v>145.80000000000001</v>
      </c>
      <c r="EQ587" s="152">
        <v>143</v>
      </c>
      <c r="ER587" s="152">
        <v>145.6</v>
      </c>
      <c r="ES587" s="152">
        <v>150.6</v>
      </c>
      <c r="ET587" s="152">
        <v>151.1</v>
      </c>
      <c r="EU587" s="152">
        <v>153.30000000000001</v>
      </c>
      <c r="EV587" s="152">
        <v>150.4</v>
      </c>
      <c r="EW587" s="152">
        <v>152</v>
      </c>
    </row>
    <row r="588" spans="1:153">
      <c r="A588" s="141" t="s">
        <v>8210</v>
      </c>
      <c r="B588" s="141" t="s">
        <v>8211</v>
      </c>
      <c r="C588" s="142">
        <v>1.8799999999999999E-3</v>
      </c>
      <c r="D588" s="143">
        <v>102.7</v>
      </c>
      <c r="E588" s="143">
        <v>104.6</v>
      </c>
      <c r="F588" s="143">
        <v>105.9</v>
      </c>
      <c r="G588" s="143">
        <v>105.3</v>
      </c>
      <c r="H588" s="143">
        <v>105.4</v>
      </c>
      <c r="I588" s="143">
        <v>109.2</v>
      </c>
      <c r="J588" s="143">
        <v>107.9</v>
      </c>
      <c r="K588" s="143">
        <v>108</v>
      </c>
      <c r="L588" s="143">
        <v>108.6</v>
      </c>
      <c r="M588" s="143">
        <v>109.2</v>
      </c>
      <c r="N588" s="143">
        <v>106.7</v>
      </c>
      <c r="O588" s="143">
        <v>105.9</v>
      </c>
      <c r="P588" s="143">
        <v>105.2</v>
      </c>
      <c r="Q588" s="143">
        <v>104.7</v>
      </c>
      <c r="R588" s="143">
        <v>105.1</v>
      </c>
      <c r="S588" s="143">
        <v>106.5</v>
      </c>
      <c r="T588" s="143">
        <v>109.2</v>
      </c>
      <c r="U588" s="143">
        <v>110.8</v>
      </c>
      <c r="V588" s="143">
        <v>109.8</v>
      </c>
      <c r="W588" s="143">
        <v>109.4</v>
      </c>
      <c r="X588" s="143">
        <v>109</v>
      </c>
      <c r="Y588" s="143">
        <v>109.2</v>
      </c>
      <c r="Z588" s="143">
        <v>108.1</v>
      </c>
      <c r="AA588" s="143">
        <v>110.6</v>
      </c>
      <c r="AB588" s="143">
        <v>113.7</v>
      </c>
      <c r="AC588" s="143">
        <v>110.5</v>
      </c>
      <c r="AD588" s="143">
        <v>114.9</v>
      </c>
      <c r="AE588" s="143">
        <v>115.9</v>
      </c>
      <c r="AF588" s="143">
        <v>118</v>
      </c>
      <c r="AG588" s="143">
        <v>120.8</v>
      </c>
      <c r="AH588" s="143">
        <v>119.4</v>
      </c>
      <c r="AI588" s="143">
        <v>122.5</v>
      </c>
      <c r="AJ588" s="143">
        <v>122.4</v>
      </c>
      <c r="AK588" s="143">
        <v>118.4</v>
      </c>
      <c r="AL588" s="143">
        <v>118.6</v>
      </c>
      <c r="AM588" s="143">
        <v>116.7</v>
      </c>
      <c r="AN588" s="143">
        <v>116.5</v>
      </c>
      <c r="AO588" s="143">
        <v>115.6</v>
      </c>
      <c r="AP588" s="143">
        <v>113.8</v>
      </c>
      <c r="AQ588" s="143">
        <v>111.5</v>
      </c>
      <c r="AR588" s="143">
        <v>110.7</v>
      </c>
      <c r="AS588" s="143">
        <v>110.1</v>
      </c>
      <c r="AT588" s="143">
        <v>109.5</v>
      </c>
      <c r="AU588" s="143">
        <v>104.3</v>
      </c>
      <c r="AV588" s="143">
        <v>104.6</v>
      </c>
      <c r="AW588" s="143">
        <v>104.3</v>
      </c>
      <c r="AX588" s="143">
        <v>105.4</v>
      </c>
      <c r="AY588" s="143">
        <v>105.8</v>
      </c>
      <c r="AZ588" s="143">
        <v>105.1</v>
      </c>
      <c r="BA588" s="143">
        <v>104.3</v>
      </c>
      <c r="BB588" s="143">
        <v>105.1</v>
      </c>
      <c r="BC588" s="143">
        <v>107.6</v>
      </c>
      <c r="BD588" s="143">
        <v>105.3</v>
      </c>
      <c r="BE588" s="143">
        <v>104.4</v>
      </c>
      <c r="BF588" s="143">
        <v>107.5</v>
      </c>
      <c r="BG588" s="143">
        <v>106.5</v>
      </c>
      <c r="BH588" s="143">
        <v>106.3</v>
      </c>
      <c r="BI588" s="143">
        <v>107.6</v>
      </c>
      <c r="BJ588" s="143">
        <v>106.8</v>
      </c>
      <c r="BK588" s="144">
        <v>109.1</v>
      </c>
      <c r="BL588" s="143">
        <v>109.3</v>
      </c>
      <c r="BM588" s="143">
        <v>109.9</v>
      </c>
      <c r="BN588" s="143">
        <v>110</v>
      </c>
      <c r="BO588" s="143">
        <v>108.7</v>
      </c>
      <c r="BP588" s="143">
        <v>109.7</v>
      </c>
      <c r="BQ588" s="143">
        <v>110.5</v>
      </c>
      <c r="BR588" s="145">
        <v>111.9</v>
      </c>
      <c r="BS588" s="145">
        <v>111.2</v>
      </c>
      <c r="BT588" s="145">
        <v>111.6</v>
      </c>
      <c r="BU588" s="145">
        <v>111.4</v>
      </c>
      <c r="BV588" s="145">
        <v>111.7</v>
      </c>
      <c r="BW588" s="145">
        <v>112</v>
      </c>
      <c r="BX588" s="145">
        <v>112.9</v>
      </c>
      <c r="BY588" s="145">
        <v>113.9</v>
      </c>
      <c r="BZ588" s="143">
        <v>113.5</v>
      </c>
      <c r="CA588" s="143">
        <v>111.3</v>
      </c>
      <c r="CB588" s="143">
        <v>110.7</v>
      </c>
      <c r="CC588" s="143">
        <v>111.2</v>
      </c>
      <c r="CD588" s="143">
        <v>111.6</v>
      </c>
      <c r="CE588" s="143">
        <v>110.5</v>
      </c>
      <c r="CF588" s="143">
        <v>109.9</v>
      </c>
      <c r="CG588" s="143">
        <v>108.8</v>
      </c>
      <c r="CH588" s="143">
        <v>108.9</v>
      </c>
      <c r="CI588" s="143">
        <v>108.2</v>
      </c>
      <c r="CJ588" s="146">
        <v>108</v>
      </c>
      <c r="CK588" s="146">
        <v>107.8</v>
      </c>
      <c r="CL588" s="146">
        <v>107.4</v>
      </c>
      <c r="CM588" s="147">
        <v>106.8</v>
      </c>
      <c r="CN588" s="147">
        <v>106.9</v>
      </c>
      <c r="CO588" s="147">
        <v>107.1</v>
      </c>
      <c r="CP588" s="148">
        <v>106.8</v>
      </c>
      <c r="CQ588" s="149">
        <v>107.2</v>
      </c>
      <c r="CR588" s="149">
        <v>108.4</v>
      </c>
      <c r="CS588" s="149">
        <v>108</v>
      </c>
      <c r="CT588" s="149">
        <v>108.5</v>
      </c>
      <c r="CU588" s="150">
        <v>108.1</v>
      </c>
      <c r="CV588" s="150">
        <v>107.8</v>
      </c>
      <c r="CW588" s="150">
        <v>107.5</v>
      </c>
      <c r="CX588" s="150">
        <v>108.8</v>
      </c>
      <c r="CY588" s="150">
        <v>109.2</v>
      </c>
      <c r="CZ588" s="150">
        <v>107.6</v>
      </c>
      <c r="DA588" s="150">
        <v>108.2</v>
      </c>
      <c r="DB588" s="151">
        <v>110.1</v>
      </c>
      <c r="DC588" s="151">
        <v>114</v>
      </c>
      <c r="DD588" s="151">
        <v>112.8</v>
      </c>
      <c r="DE588" s="151">
        <v>113.3</v>
      </c>
      <c r="DF588" s="151">
        <v>114.5</v>
      </c>
      <c r="DG588" s="151">
        <v>115.9</v>
      </c>
      <c r="DH588" s="151">
        <v>119.1</v>
      </c>
      <c r="DI588" s="151">
        <v>120.2</v>
      </c>
      <c r="DJ588" s="151">
        <v>122.8</v>
      </c>
      <c r="DK588" s="151">
        <v>124</v>
      </c>
      <c r="DL588" s="151">
        <v>125.3</v>
      </c>
      <c r="DM588" s="152">
        <v>130.30000000000001</v>
      </c>
      <c r="DN588" s="152">
        <v>136</v>
      </c>
      <c r="DO588" s="152">
        <v>140.69999999999999</v>
      </c>
      <c r="DP588" s="152">
        <v>139.5</v>
      </c>
      <c r="DQ588" s="152">
        <v>141.69999999999999</v>
      </c>
      <c r="DR588" s="152">
        <v>150.6</v>
      </c>
      <c r="DS588" s="152">
        <v>158.69999999999999</v>
      </c>
      <c r="DT588" s="152">
        <v>159.6</v>
      </c>
      <c r="DU588" s="152">
        <v>152.1</v>
      </c>
      <c r="DV588" s="152">
        <v>144.69999999999999</v>
      </c>
      <c r="DW588" s="152">
        <v>138.6</v>
      </c>
      <c r="DX588" s="152">
        <v>139.69999999999999</v>
      </c>
      <c r="DY588" s="152">
        <v>136</v>
      </c>
      <c r="DZ588" s="152">
        <v>137</v>
      </c>
      <c r="EA588" s="152">
        <v>138.6</v>
      </c>
      <c r="EB588" s="152">
        <v>139.9</v>
      </c>
      <c r="EC588" s="152">
        <v>142.69999999999999</v>
      </c>
      <c r="ED588" s="152">
        <v>140.80000000000001</v>
      </c>
      <c r="EE588" s="152">
        <v>139.80000000000001</v>
      </c>
      <c r="EF588" s="152">
        <v>138.1</v>
      </c>
      <c r="EG588" s="152">
        <v>138</v>
      </c>
      <c r="EH588" s="152">
        <v>136.19999999999999</v>
      </c>
      <c r="EI588" s="152">
        <v>135.69999999999999</v>
      </c>
      <c r="EJ588" s="152">
        <v>134.80000000000001</v>
      </c>
      <c r="EK588" s="152">
        <v>136.30000000000001</v>
      </c>
      <c r="EL588" s="152">
        <v>137.19999999999999</v>
      </c>
      <c r="EM588" s="152">
        <v>136.1</v>
      </c>
      <c r="EN588" s="152">
        <v>135</v>
      </c>
      <c r="EO588" s="152">
        <v>136.30000000000001</v>
      </c>
      <c r="EP588" s="152">
        <v>133</v>
      </c>
      <c r="EQ588" s="152">
        <v>137.9</v>
      </c>
      <c r="ER588" s="152">
        <v>145.1</v>
      </c>
      <c r="ES588" s="152">
        <v>148.30000000000001</v>
      </c>
      <c r="ET588" s="152">
        <v>145.80000000000001</v>
      </c>
      <c r="EU588" s="152">
        <v>144.69999999999999</v>
      </c>
      <c r="EV588" s="152">
        <v>142.1</v>
      </c>
      <c r="EW588" s="152">
        <v>144.69999999999999</v>
      </c>
    </row>
    <row r="589" spans="1:153">
      <c r="A589" s="141" t="s">
        <v>8212</v>
      </c>
      <c r="B589" s="141" t="s">
        <v>8213</v>
      </c>
      <c r="C589" s="142">
        <v>9.1480000000000006E-2</v>
      </c>
      <c r="D589" s="143">
        <v>102.4</v>
      </c>
      <c r="E589" s="143">
        <v>102.8</v>
      </c>
      <c r="F589" s="143">
        <v>102.4</v>
      </c>
      <c r="G589" s="143">
        <v>102.6</v>
      </c>
      <c r="H589" s="143">
        <v>103</v>
      </c>
      <c r="I589" s="143">
        <v>103.4</v>
      </c>
      <c r="J589" s="143">
        <v>103.1</v>
      </c>
      <c r="K589" s="143">
        <v>102.5</v>
      </c>
      <c r="L589" s="143">
        <v>102.9</v>
      </c>
      <c r="M589" s="143">
        <v>103</v>
      </c>
      <c r="N589" s="143">
        <v>103.2</v>
      </c>
      <c r="O589" s="143">
        <v>103</v>
      </c>
      <c r="P589" s="143">
        <v>106</v>
      </c>
      <c r="Q589" s="143">
        <v>106.2</v>
      </c>
      <c r="R589" s="143">
        <v>106.3</v>
      </c>
      <c r="S589" s="143">
        <v>105.6</v>
      </c>
      <c r="T589" s="143">
        <v>108.3</v>
      </c>
      <c r="U589" s="143">
        <v>108.4</v>
      </c>
      <c r="V589" s="143">
        <v>108.7</v>
      </c>
      <c r="W589" s="143">
        <v>108.1</v>
      </c>
      <c r="X589" s="143">
        <v>108</v>
      </c>
      <c r="Y589" s="143">
        <v>108.3</v>
      </c>
      <c r="Z589" s="143">
        <v>108.2</v>
      </c>
      <c r="AA589" s="143">
        <v>108.4</v>
      </c>
      <c r="AB589" s="143">
        <v>110.1</v>
      </c>
      <c r="AC589" s="143">
        <v>110.4</v>
      </c>
      <c r="AD589" s="143">
        <v>110.7</v>
      </c>
      <c r="AE589" s="143">
        <v>114.3</v>
      </c>
      <c r="AF589" s="143">
        <v>116.8</v>
      </c>
      <c r="AG589" s="143">
        <v>116.9</v>
      </c>
      <c r="AH589" s="143">
        <v>116.1</v>
      </c>
      <c r="AI589" s="143">
        <v>117.5</v>
      </c>
      <c r="AJ589" s="143">
        <v>118.2</v>
      </c>
      <c r="AK589" s="143">
        <v>115.4</v>
      </c>
      <c r="AL589" s="143">
        <v>114.8</v>
      </c>
      <c r="AM589" s="143">
        <v>114.6</v>
      </c>
      <c r="AN589" s="143">
        <v>115.7</v>
      </c>
      <c r="AO589" s="143">
        <v>113.8</v>
      </c>
      <c r="AP589" s="143">
        <v>109.5</v>
      </c>
      <c r="AQ589" s="143">
        <v>109</v>
      </c>
      <c r="AR589" s="143">
        <v>107.2</v>
      </c>
      <c r="AS589" s="143">
        <v>106.7</v>
      </c>
      <c r="AT589" s="143">
        <v>106.2</v>
      </c>
      <c r="AU589" s="143">
        <v>103.4</v>
      </c>
      <c r="AV589" s="143">
        <v>101.8</v>
      </c>
      <c r="AW589" s="143">
        <v>101.4</v>
      </c>
      <c r="AX589" s="143">
        <v>102.7</v>
      </c>
      <c r="AY589" s="143">
        <v>102.9</v>
      </c>
      <c r="AZ589" s="143">
        <v>103.1</v>
      </c>
      <c r="BA589" s="143">
        <v>105.7</v>
      </c>
      <c r="BB589" s="143">
        <v>105.1</v>
      </c>
      <c r="BC589" s="143">
        <v>106.7</v>
      </c>
      <c r="BD589" s="143">
        <v>106.6</v>
      </c>
      <c r="BE589" s="143">
        <v>106.3</v>
      </c>
      <c r="BF589" s="143">
        <v>107.3</v>
      </c>
      <c r="BG589" s="143">
        <v>107.8</v>
      </c>
      <c r="BH589" s="143">
        <v>108.2</v>
      </c>
      <c r="BI589" s="143">
        <v>108.8</v>
      </c>
      <c r="BJ589" s="143">
        <v>111.8</v>
      </c>
      <c r="BK589" s="144">
        <v>109.6</v>
      </c>
      <c r="BL589" s="143">
        <v>111.7</v>
      </c>
      <c r="BM589" s="143">
        <v>112.7</v>
      </c>
      <c r="BN589" s="143">
        <v>112.6</v>
      </c>
      <c r="BO589" s="143">
        <v>112.7</v>
      </c>
      <c r="BP589" s="143">
        <v>114.6</v>
      </c>
      <c r="BQ589" s="143">
        <v>115.6</v>
      </c>
      <c r="BR589" s="145">
        <v>117.8</v>
      </c>
      <c r="BS589" s="145">
        <v>118.8</v>
      </c>
      <c r="BT589" s="145">
        <v>118.2</v>
      </c>
      <c r="BU589" s="145">
        <v>117.9</v>
      </c>
      <c r="BV589" s="145">
        <v>117.9</v>
      </c>
      <c r="BW589" s="145">
        <v>117.8</v>
      </c>
      <c r="BX589" s="145">
        <v>118.9</v>
      </c>
      <c r="BY589" s="145">
        <v>124.7</v>
      </c>
      <c r="BZ589" s="143">
        <v>124.6</v>
      </c>
      <c r="CA589" s="143">
        <v>123.1</v>
      </c>
      <c r="CB589" s="143">
        <v>120.4</v>
      </c>
      <c r="CC589" s="143">
        <v>121.3</v>
      </c>
      <c r="CD589" s="143">
        <v>124.3</v>
      </c>
      <c r="CE589" s="143">
        <v>126.7</v>
      </c>
      <c r="CF589" s="143">
        <v>124.8</v>
      </c>
      <c r="CG589" s="143">
        <v>121.7</v>
      </c>
      <c r="CH589" s="143">
        <v>122.8</v>
      </c>
      <c r="CI589" s="143">
        <v>122</v>
      </c>
      <c r="CJ589" s="146">
        <v>121.1</v>
      </c>
      <c r="CK589" s="146">
        <v>120</v>
      </c>
      <c r="CL589" s="146">
        <v>119.5</v>
      </c>
      <c r="CM589" s="147">
        <v>119.6</v>
      </c>
      <c r="CN589" s="147">
        <v>119.2</v>
      </c>
      <c r="CO589" s="147">
        <v>118.8</v>
      </c>
      <c r="CP589" s="148">
        <v>119</v>
      </c>
      <c r="CQ589" s="149">
        <v>116.7</v>
      </c>
      <c r="CR589" s="149">
        <v>117.6</v>
      </c>
      <c r="CS589" s="149">
        <v>117.4</v>
      </c>
      <c r="CT589" s="149">
        <v>117.7</v>
      </c>
      <c r="CU589" s="150">
        <v>117.2</v>
      </c>
      <c r="CV589" s="150">
        <v>116.7</v>
      </c>
      <c r="CW589" s="150">
        <v>116.4</v>
      </c>
      <c r="CX589" s="150">
        <v>116.9</v>
      </c>
      <c r="CY589" s="150">
        <v>116.8</v>
      </c>
      <c r="CZ589" s="150">
        <v>116.9</v>
      </c>
      <c r="DA589" s="150">
        <v>118.4</v>
      </c>
      <c r="DB589" s="151">
        <v>118.7</v>
      </c>
      <c r="DC589" s="151">
        <v>120.1</v>
      </c>
      <c r="DD589" s="151">
        <v>125</v>
      </c>
      <c r="DE589" s="151">
        <v>126.5</v>
      </c>
      <c r="DF589" s="151">
        <v>126.7</v>
      </c>
      <c r="DG589" s="151">
        <v>128.19999999999999</v>
      </c>
      <c r="DH589" s="151">
        <v>136</v>
      </c>
      <c r="DI589" s="151">
        <v>146.6</v>
      </c>
      <c r="DJ589" s="151">
        <v>148.69999999999999</v>
      </c>
      <c r="DK589" s="151">
        <v>148.5</v>
      </c>
      <c r="DL589" s="151">
        <v>151.1</v>
      </c>
      <c r="DM589" s="152">
        <v>156.69999999999999</v>
      </c>
      <c r="DN589" s="152">
        <v>163.30000000000001</v>
      </c>
      <c r="DO589" s="152">
        <v>168.6</v>
      </c>
      <c r="DP589" s="152">
        <v>173</v>
      </c>
      <c r="DQ589" s="152">
        <v>175.5</v>
      </c>
      <c r="DR589" s="152">
        <v>181.6</v>
      </c>
      <c r="DS589" s="152">
        <v>192.7</v>
      </c>
      <c r="DT589" s="152">
        <v>192.7</v>
      </c>
      <c r="DU589" s="152">
        <v>186.2</v>
      </c>
      <c r="DV589" s="152">
        <v>179.8</v>
      </c>
      <c r="DW589" s="152">
        <v>173.5</v>
      </c>
      <c r="DX589" s="152">
        <v>165.6</v>
      </c>
      <c r="DY589" s="152">
        <v>162.30000000000001</v>
      </c>
      <c r="DZ589" s="152">
        <v>165.2</v>
      </c>
      <c r="EA589" s="152">
        <v>165.5</v>
      </c>
      <c r="EB589" s="152">
        <v>167.4</v>
      </c>
      <c r="EC589" s="152">
        <v>170.7</v>
      </c>
      <c r="ED589" s="152">
        <v>171</v>
      </c>
      <c r="EE589" s="152">
        <v>168.9</v>
      </c>
      <c r="EF589" s="152">
        <v>170.6</v>
      </c>
      <c r="EG589" s="152">
        <v>166.8</v>
      </c>
      <c r="EH589" s="152">
        <v>165.1</v>
      </c>
      <c r="EI589" s="152">
        <v>163.5</v>
      </c>
      <c r="EJ589" s="152">
        <v>163.30000000000001</v>
      </c>
      <c r="EK589" s="152">
        <v>162.69999999999999</v>
      </c>
      <c r="EL589" s="152">
        <v>163.69999999999999</v>
      </c>
      <c r="EM589" s="152">
        <v>165.3</v>
      </c>
      <c r="EN589" s="152">
        <v>164.8</v>
      </c>
      <c r="EO589" s="152">
        <v>164.4</v>
      </c>
      <c r="EP589" s="152">
        <v>164.6</v>
      </c>
      <c r="EQ589" s="152">
        <v>162.69999999999999</v>
      </c>
      <c r="ER589" s="152">
        <v>175.7</v>
      </c>
      <c r="ES589" s="152">
        <v>181.9</v>
      </c>
      <c r="ET589" s="152">
        <v>183.4</v>
      </c>
      <c r="EU589" s="152">
        <v>177.7</v>
      </c>
      <c r="EV589" s="152">
        <v>175.4</v>
      </c>
      <c r="EW589" s="152">
        <v>182</v>
      </c>
    </row>
    <row r="590" spans="1:153">
      <c r="A590" s="141" t="s">
        <v>8214</v>
      </c>
      <c r="B590" s="141" t="s">
        <v>8215</v>
      </c>
      <c r="C590" s="142">
        <v>1.9060000000000001E-2</v>
      </c>
      <c r="D590" s="143">
        <v>102</v>
      </c>
      <c r="E590" s="143">
        <v>98.8</v>
      </c>
      <c r="F590" s="143">
        <v>101.7</v>
      </c>
      <c r="G590" s="143">
        <v>101.9</v>
      </c>
      <c r="H590" s="143">
        <v>102.2</v>
      </c>
      <c r="I590" s="143">
        <v>102.7</v>
      </c>
      <c r="J590" s="143">
        <v>104.3</v>
      </c>
      <c r="K590" s="143">
        <v>103.9</v>
      </c>
      <c r="L590" s="143">
        <v>105.6</v>
      </c>
      <c r="M590" s="143">
        <v>107.4</v>
      </c>
      <c r="N590" s="143">
        <v>108.5</v>
      </c>
      <c r="O590" s="143">
        <v>108.3</v>
      </c>
      <c r="P590" s="143">
        <v>109.7</v>
      </c>
      <c r="Q590" s="143">
        <v>110.1</v>
      </c>
      <c r="R590" s="143">
        <v>108.4</v>
      </c>
      <c r="S590" s="143">
        <v>110.4</v>
      </c>
      <c r="T590" s="143">
        <v>110</v>
      </c>
      <c r="U590" s="143">
        <v>112</v>
      </c>
      <c r="V590" s="143">
        <v>110.1</v>
      </c>
      <c r="W590" s="143">
        <v>109.3</v>
      </c>
      <c r="X590" s="143">
        <v>111.8</v>
      </c>
      <c r="Y590" s="143">
        <v>112.3</v>
      </c>
      <c r="Z590" s="143">
        <v>112.5</v>
      </c>
      <c r="AA590" s="143">
        <v>113.5</v>
      </c>
      <c r="AB590" s="143">
        <v>113.6</v>
      </c>
      <c r="AC590" s="143">
        <v>113.2</v>
      </c>
      <c r="AD590" s="143">
        <v>112.4</v>
      </c>
      <c r="AE590" s="143">
        <v>111.9</v>
      </c>
      <c r="AF590" s="143">
        <v>112.1</v>
      </c>
      <c r="AG590" s="143">
        <v>114</v>
      </c>
      <c r="AH590" s="143">
        <v>111.6</v>
      </c>
      <c r="AI590" s="143">
        <v>97.6</v>
      </c>
      <c r="AJ590" s="143">
        <v>96.5</v>
      </c>
      <c r="AK590" s="143">
        <v>96.5</v>
      </c>
      <c r="AL590" s="143">
        <v>96.2</v>
      </c>
      <c r="AM590" s="143">
        <v>96</v>
      </c>
      <c r="AN590" s="143">
        <v>95.4</v>
      </c>
      <c r="AO590" s="143">
        <v>96.4</v>
      </c>
      <c r="AP590" s="143">
        <v>97.1</v>
      </c>
      <c r="AQ590" s="143">
        <v>95.7</v>
      </c>
      <c r="AR590" s="143">
        <v>94.6</v>
      </c>
      <c r="AS590" s="143">
        <v>96</v>
      </c>
      <c r="AT590" s="143">
        <v>94.2</v>
      </c>
      <c r="AU590" s="143">
        <v>93.6</v>
      </c>
      <c r="AV590" s="143">
        <v>93.6</v>
      </c>
      <c r="AW590" s="143">
        <v>93.8</v>
      </c>
      <c r="AX590" s="143">
        <v>94.2</v>
      </c>
      <c r="AY590" s="143">
        <v>94.3</v>
      </c>
      <c r="AZ590" s="143">
        <v>94.7</v>
      </c>
      <c r="BA590" s="143">
        <v>94.6</v>
      </c>
      <c r="BB590" s="143">
        <v>94.1</v>
      </c>
      <c r="BC590" s="143">
        <v>94.3</v>
      </c>
      <c r="BD590" s="143">
        <v>96.1</v>
      </c>
      <c r="BE590" s="143">
        <v>96.2</v>
      </c>
      <c r="BF590" s="143">
        <v>96.6</v>
      </c>
      <c r="BG590" s="143">
        <v>99</v>
      </c>
      <c r="BH590" s="143">
        <v>104.7</v>
      </c>
      <c r="BI590" s="143">
        <v>102.2</v>
      </c>
      <c r="BJ590" s="143">
        <v>104.3</v>
      </c>
      <c r="BK590" s="144">
        <v>105.5</v>
      </c>
      <c r="BL590" s="143">
        <v>107.6</v>
      </c>
      <c r="BM590" s="143">
        <v>108</v>
      </c>
      <c r="BN590" s="143">
        <v>108.3</v>
      </c>
      <c r="BO590" s="143">
        <v>110.8</v>
      </c>
      <c r="BP590" s="143">
        <v>111.1</v>
      </c>
      <c r="BQ590" s="143">
        <v>111.7</v>
      </c>
      <c r="BR590" s="145">
        <v>112.9</v>
      </c>
      <c r="BS590" s="145">
        <v>113.6</v>
      </c>
      <c r="BT590" s="145">
        <v>113.6</v>
      </c>
      <c r="BU590" s="145">
        <v>115.7</v>
      </c>
      <c r="BV590" s="145">
        <v>116.6</v>
      </c>
      <c r="BW590" s="145">
        <v>117</v>
      </c>
      <c r="BX590" s="145">
        <v>116.7</v>
      </c>
      <c r="BY590" s="145">
        <v>116.8</v>
      </c>
      <c r="BZ590" s="143">
        <v>117.2</v>
      </c>
      <c r="CA590" s="143">
        <v>117.8</v>
      </c>
      <c r="CB590" s="143">
        <v>117.3</v>
      </c>
      <c r="CC590" s="143">
        <v>116.9</v>
      </c>
      <c r="CD590" s="143">
        <v>117.7</v>
      </c>
      <c r="CE590" s="143">
        <v>115.9</v>
      </c>
      <c r="CF590" s="143">
        <v>115.3</v>
      </c>
      <c r="CG590" s="143">
        <v>115.4</v>
      </c>
      <c r="CH590" s="143">
        <v>115.6</v>
      </c>
      <c r="CI590" s="143">
        <v>115.4</v>
      </c>
      <c r="CJ590" s="146">
        <v>115.9</v>
      </c>
      <c r="CK590" s="146">
        <v>115.7</v>
      </c>
      <c r="CL590" s="146">
        <v>112.8</v>
      </c>
      <c r="CM590" s="147">
        <v>112.3</v>
      </c>
      <c r="CN590" s="147">
        <v>112.9</v>
      </c>
      <c r="CO590" s="147">
        <v>113.4</v>
      </c>
      <c r="CP590" s="148">
        <v>114</v>
      </c>
      <c r="CQ590" s="149">
        <v>114.2</v>
      </c>
      <c r="CR590" s="149">
        <v>113.6</v>
      </c>
      <c r="CS590" s="149">
        <v>112.5</v>
      </c>
      <c r="CT590" s="149">
        <v>112.7</v>
      </c>
      <c r="CU590" s="150">
        <v>112.1</v>
      </c>
      <c r="CV590" s="150">
        <v>111.4</v>
      </c>
      <c r="CW590" s="150">
        <v>111.1</v>
      </c>
      <c r="CX590" s="150">
        <v>110.9</v>
      </c>
      <c r="CY590" s="150">
        <v>110.8</v>
      </c>
      <c r="CZ590" s="150">
        <v>111.3</v>
      </c>
      <c r="DA590" s="150">
        <v>113.4</v>
      </c>
      <c r="DB590" s="151">
        <v>113.1</v>
      </c>
      <c r="DC590" s="151">
        <v>113</v>
      </c>
      <c r="DD590" s="151">
        <v>115.7</v>
      </c>
      <c r="DE590" s="151">
        <v>119.6</v>
      </c>
      <c r="DF590" s="151">
        <v>120.1</v>
      </c>
      <c r="DG590" s="151">
        <v>122.1</v>
      </c>
      <c r="DH590" s="151">
        <v>122.9</v>
      </c>
      <c r="DI590" s="151">
        <v>125.5</v>
      </c>
      <c r="DJ590" s="151">
        <v>125.7</v>
      </c>
      <c r="DK590" s="151">
        <v>125.6</v>
      </c>
      <c r="DL590" s="151">
        <v>128.6</v>
      </c>
      <c r="DM590" s="152">
        <v>137.1</v>
      </c>
      <c r="DN590" s="152">
        <v>137.5</v>
      </c>
      <c r="DO590" s="152">
        <v>137.69999999999999</v>
      </c>
      <c r="DP590" s="152">
        <v>136.5</v>
      </c>
      <c r="DQ590" s="152">
        <v>144.1</v>
      </c>
      <c r="DR590" s="152">
        <v>143.9</v>
      </c>
      <c r="DS590" s="152">
        <v>147</v>
      </c>
      <c r="DT590" s="152">
        <v>142.9</v>
      </c>
      <c r="DU590" s="152">
        <v>143.19999999999999</v>
      </c>
      <c r="DV590" s="152">
        <v>142.19999999999999</v>
      </c>
      <c r="DW590" s="152">
        <v>138.6</v>
      </c>
      <c r="DX590" s="152">
        <v>137.9</v>
      </c>
      <c r="DY590" s="152">
        <v>138.30000000000001</v>
      </c>
      <c r="DZ590" s="152">
        <v>136.4</v>
      </c>
      <c r="EA590" s="152">
        <v>136.9</v>
      </c>
      <c r="EB590" s="152">
        <v>139</v>
      </c>
      <c r="EC590" s="152">
        <v>141.9</v>
      </c>
      <c r="ED590" s="152">
        <v>141.30000000000001</v>
      </c>
      <c r="EE590" s="152">
        <v>140.5</v>
      </c>
      <c r="EF590" s="152">
        <v>141</v>
      </c>
      <c r="EG590" s="152">
        <v>140.5</v>
      </c>
      <c r="EH590" s="152">
        <v>139.5</v>
      </c>
      <c r="EI590" s="152">
        <v>140.9</v>
      </c>
      <c r="EJ590" s="152">
        <v>139.4</v>
      </c>
      <c r="EK590" s="152">
        <v>143.4</v>
      </c>
      <c r="EL590" s="152">
        <v>141.9</v>
      </c>
      <c r="EM590" s="152">
        <v>140.9</v>
      </c>
      <c r="EN590" s="152">
        <v>140.5</v>
      </c>
      <c r="EO590" s="152">
        <v>138.1</v>
      </c>
      <c r="EP590" s="152">
        <v>140.19999999999999</v>
      </c>
      <c r="EQ590" s="152">
        <v>138.5</v>
      </c>
      <c r="ER590" s="152">
        <v>135.6</v>
      </c>
      <c r="ES590" s="152">
        <v>137.4</v>
      </c>
      <c r="ET590" s="152">
        <v>138.4</v>
      </c>
      <c r="EU590" s="152">
        <v>139</v>
      </c>
      <c r="EV590" s="152">
        <v>138.1</v>
      </c>
      <c r="EW590" s="152">
        <v>136.69999999999999</v>
      </c>
    </row>
    <row r="591" spans="1:153">
      <c r="A591" s="141" t="s">
        <v>8216</v>
      </c>
      <c r="B591" s="141" t="s">
        <v>8217</v>
      </c>
      <c r="C591" s="142">
        <v>0.62858000000000003</v>
      </c>
      <c r="D591" s="143">
        <v>102.7</v>
      </c>
      <c r="E591" s="143">
        <v>101.8</v>
      </c>
      <c r="F591" s="143">
        <v>104.8</v>
      </c>
      <c r="G591" s="143">
        <v>104.5</v>
      </c>
      <c r="H591" s="143">
        <v>106.8</v>
      </c>
      <c r="I591" s="143">
        <v>109</v>
      </c>
      <c r="J591" s="143">
        <v>105.5</v>
      </c>
      <c r="K591" s="143">
        <v>104.9</v>
      </c>
      <c r="L591" s="143">
        <v>104.9</v>
      </c>
      <c r="M591" s="143">
        <v>105.6</v>
      </c>
      <c r="N591" s="143">
        <v>105.3</v>
      </c>
      <c r="O591" s="143">
        <v>105.6</v>
      </c>
      <c r="P591" s="143">
        <v>105.7</v>
      </c>
      <c r="Q591" s="143">
        <v>101.8</v>
      </c>
      <c r="R591" s="143">
        <v>98.5</v>
      </c>
      <c r="S591" s="143">
        <v>99.8</v>
      </c>
      <c r="T591" s="143">
        <v>106.6</v>
      </c>
      <c r="U591" s="143">
        <v>112</v>
      </c>
      <c r="V591" s="143">
        <v>109.4</v>
      </c>
      <c r="W591" s="143">
        <v>108.6</v>
      </c>
      <c r="X591" s="143">
        <v>106.8</v>
      </c>
      <c r="Y591" s="143">
        <v>109.9</v>
      </c>
      <c r="Z591" s="143">
        <v>110.5</v>
      </c>
      <c r="AA591" s="143">
        <v>108.7</v>
      </c>
      <c r="AB591" s="143">
        <v>102.4</v>
      </c>
      <c r="AC591" s="143">
        <v>103.3</v>
      </c>
      <c r="AD591" s="143">
        <v>103.8</v>
      </c>
      <c r="AE591" s="143">
        <v>106</v>
      </c>
      <c r="AF591" s="143">
        <v>107.4</v>
      </c>
      <c r="AG591" s="143">
        <v>106.8</v>
      </c>
      <c r="AH591" s="143">
        <v>106.2</v>
      </c>
      <c r="AI591" s="143">
        <v>107</v>
      </c>
      <c r="AJ591" s="143">
        <v>104.9</v>
      </c>
      <c r="AK591" s="143">
        <v>98.5</v>
      </c>
      <c r="AL591" s="143">
        <v>96.1</v>
      </c>
      <c r="AM591" s="143">
        <v>95</v>
      </c>
      <c r="AN591" s="143">
        <v>98.2</v>
      </c>
      <c r="AO591" s="143">
        <v>101.9</v>
      </c>
      <c r="AP591" s="143">
        <v>102.1</v>
      </c>
      <c r="AQ591" s="143">
        <v>94.4</v>
      </c>
      <c r="AR591" s="143">
        <v>91.5</v>
      </c>
      <c r="AS591" s="143">
        <v>91.5</v>
      </c>
      <c r="AT591" s="143">
        <v>91.4</v>
      </c>
      <c r="AU591" s="143">
        <v>91</v>
      </c>
      <c r="AV591" s="143">
        <v>85.8</v>
      </c>
      <c r="AW591" s="143">
        <v>84.9</v>
      </c>
      <c r="AX591" s="143">
        <v>85.2</v>
      </c>
      <c r="AY591" s="143">
        <v>88.1</v>
      </c>
      <c r="AZ591" s="143">
        <v>86.8</v>
      </c>
      <c r="BA591" s="143">
        <v>86.4</v>
      </c>
      <c r="BB591" s="143">
        <v>85.9</v>
      </c>
      <c r="BC591" s="143">
        <v>86.9</v>
      </c>
      <c r="BD591" s="143">
        <v>86.9</v>
      </c>
      <c r="BE591" s="143">
        <v>86</v>
      </c>
      <c r="BF591" s="143">
        <v>86.8</v>
      </c>
      <c r="BG591" s="143">
        <v>88.2</v>
      </c>
      <c r="BH591" s="143">
        <v>93.6</v>
      </c>
      <c r="BI591" s="143">
        <v>95</v>
      </c>
      <c r="BJ591" s="143">
        <v>96.9</v>
      </c>
      <c r="BK591" s="144">
        <v>96.8</v>
      </c>
      <c r="BL591" s="143">
        <v>95.3</v>
      </c>
      <c r="BM591" s="143">
        <v>93.8</v>
      </c>
      <c r="BN591" s="143">
        <v>93.3</v>
      </c>
      <c r="BO591" s="143">
        <v>95.2</v>
      </c>
      <c r="BP591" s="143">
        <v>97.7</v>
      </c>
      <c r="BQ591" s="143">
        <v>100.5</v>
      </c>
      <c r="BR591" s="145">
        <v>102</v>
      </c>
      <c r="BS591" s="145">
        <v>102.3</v>
      </c>
      <c r="BT591" s="145">
        <v>101.3</v>
      </c>
      <c r="BU591" s="145">
        <v>102.6</v>
      </c>
      <c r="BV591" s="145">
        <v>103.9</v>
      </c>
      <c r="BW591" s="145">
        <v>102.6</v>
      </c>
      <c r="BX591" s="145">
        <v>102.3</v>
      </c>
      <c r="BY591" s="145">
        <v>104.2</v>
      </c>
      <c r="BZ591" s="143">
        <v>104.8</v>
      </c>
      <c r="CA591" s="143">
        <v>104.7</v>
      </c>
      <c r="CB591" s="143">
        <v>102.1</v>
      </c>
      <c r="CC591" s="143">
        <v>99.8</v>
      </c>
      <c r="CD591" s="143">
        <v>100.9</v>
      </c>
      <c r="CE591" s="143">
        <v>103.5</v>
      </c>
      <c r="CF591" s="143">
        <v>101.8</v>
      </c>
      <c r="CG591" s="143">
        <v>100.4</v>
      </c>
      <c r="CH591" s="143">
        <v>101.4</v>
      </c>
      <c r="CI591" s="143">
        <v>103.2</v>
      </c>
      <c r="CJ591" s="146">
        <v>103.1</v>
      </c>
      <c r="CK591" s="146">
        <v>101.9</v>
      </c>
      <c r="CL591" s="146">
        <v>100.3</v>
      </c>
      <c r="CM591" s="147">
        <v>99.3</v>
      </c>
      <c r="CN591" s="147">
        <v>100.2</v>
      </c>
      <c r="CO591" s="147">
        <v>99.9</v>
      </c>
      <c r="CP591" s="148">
        <v>100.3</v>
      </c>
      <c r="CQ591" s="149">
        <v>101.5</v>
      </c>
      <c r="CR591" s="149">
        <v>100.3</v>
      </c>
      <c r="CS591" s="149">
        <v>101.6</v>
      </c>
      <c r="CT591" s="149">
        <v>100</v>
      </c>
      <c r="CU591" s="150">
        <v>100.6</v>
      </c>
      <c r="CV591" s="150">
        <v>100.8</v>
      </c>
      <c r="CW591" s="150">
        <v>98.5</v>
      </c>
      <c r="CX591" s="150">
        <v>100.6</v>
      </c>
      <c r="CY591" s="150">
        <v>103.9</v>
      </c>
      <c r="CZ591" s="150">
        <v>106.9</v>
      </c>
      <c r="DA591" s="150">
        <v>107.8</v>
      </c>
      <c r="DB591" s="151">
        <v>108.7</v>
      </c>
      <c r="DC591" s="151">
        <v>109.9</v>
      </c>
      <c r="DD591" s="151">
        <v>113.1</v>
      </c>
      <c r="DE591" s="151">
        <v>116.7</v>
      </c>
      <c r="DF591" s="151">
        <v>118.4</v>
      </c>
      <c r="DG591" s="151">
        <v>121.7</v>
      </c>
      <c r="DH591" s="151">
        <v>122.5</v>
      </c>
      <c r="DI591" s="151">
        <v>126.6</v>
      </c>
      <c r="DJ591" s="151">
        <v>126.8</v>
      </c>
      <c r="DK591" s="151">
        <v>127.1</v>
      </c>
      <c r="DL591" s="151">
        <v>127.1</v>
      </c>
      <c r="DM591" s="152">
        <v>124.8</v>
      </c>
      <c r="DN591" s="152">
        <v>128.5</v>
      </c>
      <c r="DO591" s="152">
        <v>130</v>
      </c>
      <c r="DP591" s="152">
        <v>130.1</v>
      </c>
      <c r="DQ591" s="152">
        <v>129.5</v>
      </c>
      <c r="DR591" s="152">
        <v>132.69999999999999</v>
      </c>
      <c r="DS591" s="152">
        <v>136</v>
      </c>
      <c r="DT591" s="152">
        <v>138</v>
      </c>
      <c r="DU591" s="152">
        <v>136.1</v>
      </c>
      <c r="DV591" s="152">
        <v>136</v>
      </c>
      <c r="DW591" s="152">
        <v>128.80000000000001</v>
      </c>
      <c r="DX591" s="152">
        <v>123.8</v>
      </c>
      <c r="DY591" s="152">
        <v>122.2</v>
      </c>
      <c r="DZ591" s="152">
        <v>125.1</v>
      </c>
      <c r="EA591" s="152">
        <v>124.1</v>
      </c>
      <c r="EB591" s="152">
        <v>129</v>
      </c>
      <c r="EC591" s="152">
        <v>134.1</v>
      </c>
      <c r="ED591" s="152">
        <v>136.69999999999999</v>
      </c>
      <c r="EE591" s="152">
        <v>137.19999999999999</v>
      </c>
      <c r="EF591" s="152">
        <v>136.30000000000001</v>
      </c>
      <c r="EG591" s="152">
        <v>135.19999999999999</v>
      </c>
      <c r="EH591" s="152">
        <v>132.80000000000001</v>
      </c>
      <c r="EI591" s="152">
        <v>133.5</v>
      </c>
      <c r="EJ591" s="152">
        <v>134.69999999999999</v>
      </c>
      <c r="EK591" s="152">
        <v>134.69999999999999</v>
      </c>
      <c r="EL591" s="152">
        <v>133</v>
      </c>
      <c r="EM591" s="152">
        <v>133</v>
      </c>
      <c r="EN591" s="152">
        <v>135.4</v>
      </c>
      <c r="EO591" s="152">
        <v>135.6</v>
      </c>
      <c r="EP591" s="152">
        <v>135.80000000000001</v>
      </c>
      <c r="EQ591" s="152">
        <v>136.69999999999999</v>
      </c>
      <c r="ER591" s="152">
        <v>140.9</v>
      </c>
      <c r="ES591" s="152">
        <v>147</v>
      </c>
      <c r="ET591" s="152">
        <v>148.4</v>
      </c>
      <c r="EU591" s="152">
        <v>146.69999999999999</v>
      </c>
      <c r="EV591" s="152">
        <v>142.5</v>
      </c>
      <c r="EW591" s="152">
        <v>141.9</v>
      </c>
    </row>
    <row r="592" spans="1:153">
      <c r="A592" s="141" t="s">
        <v>8218</v>
      </c>
      <c r="B592" s="141" t="s">
        <v>8219</v>
      </c>
      <c r="C592" s="142">
        <v>6.7960000000000007E-2</v>
      </c>
      <c r="D592" s="143">
        <v>101.1</v>
      </c>
      <c r="E592" s="143">
        <v>102.3</v>
      </c>
      <c r="F592" s="143">
        <v>103.3</v>
      </c>
      <c r="G592" s="143">
        <v>102.3</v>
      </c>
      <c r="H592" s="143">
        <v>102.4</v>
      </c>
      <c r="I592" s="143">
        <v>103.2</v>
      </c>
      <c r="J592" s="143">
        <v>104.5</v>
      </c>
      <c r="K592" s="143">
        <v>104.6</v>
      </c>
      <c r="L592" s="143">
        <v>103.6</v>
      </c>
      <c r="M592" s="143">
        <v>104.9</v>
      </c>
      <c r="N592" s="143">
        <v>103.8</v>
      </c>
      <c r="O592" s="143">
        <v>103.4</v>
      </c>
      <c r="P592" s="143">
        <v>107</v>
      </c>
      <c r="Q592" s="143">
        <v>105.2</v>
      </c>
      <c r="R592" s="143">
        <v>106.4</v>
      </c>
      <c r="S592" s="143">
        <v>109.2</v>
      </c>
      <c r="T592" s="143">
        <v>107</v>
      </c>
      <c r="U592" s="143">
        <v>105.8</v>
      </c>
      <c r="V592" s="143">
        <v>106.9</v>
      </c>
      <c r="W592" s="143">
        <v>108.2</v>
      </c>
      <c r="X592" s="143">
        <v>108.1</v>
      </c>
      <c r="Y592" s="143">
        <v>110</v>
      </c>
      <c r="Z592" s="143">
        <v>110.5</v>
      </c>
      <c r="AA592" s="143">
        <v>110</v>
      </c>
      <c r="AB592" s="143">
        <v>114.4</v>
      </c>
      <c r="AC592" s="143">
        <v>112.4</v>
      </c>
      <c r="AD592" s="143">
        <v>113.3</v>
      </c>
      <c r="AE592" s="143">
        <v>112.6</v>
      </c>
      <c r="AF592" s="143">
        <v>115.1</v>
      </c>
      <c r="AG592" s="143">
        <v>115.4</v>
      </c>
      <c r="AH592" s="143">
        <v>117.1</v>
      </c>
      <c r="AI592" s="143">
        <v>116</v>
      </c>
      <c r="AJ592" s="143">
        <v>119.3</v>
      </c>
      <c r="AK592" s="143">
        <v>116.9</v>
      </c>
      <c r="AL592" s="143">
        <v>117.3</v>
      </c>
      <c r="AM592" s="143">
        <v>116</v>
      </c>
      <c r="AN592" s="143">
        <v>115.6</v>
      </c>
      <c r="AO592" s="143">
        <v>116.2</v>
      </c>
      <c r="AP592" s="143">
        <v>115</v>
      </c>
      <c r="AQ592" s="143">
        <v>112.7</v>
      </c>
      <c r="AR592" s="143">
        <v>109.3</v>
      </c>
      <c r="AS592" s="143">
        <v>109.2</v>
      </c>
      <c r="AT592" s="143">
        <v>108</v>
      </c>
      <c r="AU592" s="143">
        <v>106.8</v>
      </c>
      <c r="AV592" s="143">
        <v>105.4</v>
      </c>
      <c r="AW592" s="143">
        <v>105.2</v>
      </c>
      <c r="AX592" s="143">
        <v>105.8</v>
      </c>
      <c r="AY592" s="143">
        <v>107.5</v>
      </c>
      <c r="AZ592" s="143">
        <v>107.6</v>
      </c>
      <c r="BA592" s="143">
        <v>107.9</v>
      </c>
      <c r="BB592" s="143">
        <v>108</v>
      </c>
      <c r="BC592" s="143">
        <v>111.8</v>
      </c>
      <c r="BD592" s="143">
        <v>110.8</v>
      </c>
      <c r="BE592" s="143">
        <v>113.4</v>
      </c>
      <c r="BF592" s="143">
        <v>111.6</v>
      </c>
      <c r="BG592" s="143">
        <v>113.4</v>
      </c>
      <c r="BH592" s="143">
        <v>112</v>
      </c>
      <c r="BI592" s="143">
        <v>113.8</v>
      </c>
      <c r="BJ592" s="143">
        <v>114.9</v>
      </c>
      <c r="BK592" s="144">
        <v>114.5</v>
      </c>
      <c r="BL592" s="143">
        <v>114.8</v>
      </c>
      <c r="BM592" s="143">
        <v>114.1</v>
      </c>
      <c r="BN592" s="143">
        <v>114.5</v>
      </c>
      <c r="BO592" s="143">
        <v>106.2</v>
      </c>
      <c r="BP592" s="143">
        <v>107.4</v>
      </c>
      <c r="BQ592" s="143">
        <v>108.5</v>
      </c>
      <c r="BR592" s="145">
        <v>109.7</v>
      </c>
      <c r="BS592" s="145">
        <v>112.9</v>
      </c>
      <c r="BT592" s="145">
        <v>111.9</v>
      </c>
      <c r="BU592" s="145">
        <v>114.4</v>
      </c>
      <c r="BV592" s="145">
        <v>114.7</v>
      </c>
      <c r="BW592" s="145">
        <v>115</v>
      </c>
      <c r="BX592" s="145">
        <v>114.8</v>
      </c>
      <c r="BY592" s="145">
        <v>117.3</v>
      </c>
      <c r="BZ592" s="143">
        <v>117.4</v>
      </c>
      <c r="CA592" s="143">
        <v>116.2</v>
      </c>
      <c r="CB592" s="143">
        <v>115.9</v>
      </c>
      <c r="CC592" s="143">
        <v>117</v>
      </c>
      <c r="CD592" s="143">
        <v>117.6</v>
      </c>
      <c r="CE592" s="143">
        <v>116.2</v>
      </c>
      <c r="CF592" s="143">
        <v>114.4</v>
      </c>
      <c r="CG592" s="143">
        <v>113.1</v>
      </c>
      <c r="CH592" s="143">
        <v>114</v>
      </c>
      <c r="CI592" s="143">
        <v>114.1</v>
      </c>
      <c r="CJ592" s="146">
        <v>112.5</v>
      </c>
      <c r="CK592" s="146">
        <v>112</v>
      </c>
      <c r="CL592" s="146">
        <v>111.2</v>
      </c>
      <c r="CM592" s="147">
        <v>110.3</v>
      </c>
      <c r="CN592" s="147">
        <v>107.1</v>
      </c>
      <c r="CO592" s="147">
        <v>110.9</v>
      </c>
      <c r="CP592" s="148">
        <v>108.7</v>
      </c>
      <c r="CQ592" s="149">
        <v>106.9</v>
      </c>
      <c r="CR592" s="149">
        <v>104.4</v>
      </c>
      <c r="CS592" s="149">
        <v>105.6</v>
      </c>
      <c r="CT592" s="149">
        <v>105</v>
      </c>
      <c r="CU592" s="150">
        <v>104.3</v>
      </c>
      <c r="CV592" s="150">
        <v>105</v>
      </c>
      <c r="CW592" s="150">
        <v>101.9</v>
      </c>
      <c r="CX592" s="150">
        <v>105.2</v>
      </c>
      <c r="CY592" s="150">
        <v>108.1</v>
      </c>
      <c r="CZ592" s="150">
        <v>107.2</v>
      </c>
      <c r="DA592" s="150">
        <v>109.4</v>
      </c>
      <c r="DB592" s="151">
        <v>110</v>
      </c>
      <c r="DC592" s="151">
        <v>112.5</v>
      </c>
      <c r="DD592" s="151">
        <v>114.5</v>
      </c>
      <c r="DE592" s="151">
        <v>115.5</v>
      </c>
      <c r="DF592" s="151">
        <v>116.9</v>
      </c>
      <c r="DG592" s="151">
        <v>118.8</v>
      </c>
      <c r="DH592" s="151">
        <v>119.3</v>
      </c>
      <c r="DI592" s="151">
        <v>121.5</v>
      </c>
      <c r="DJ592" s="151">
        <v>127</v>
      </c>
      <c r="DK592" s="151">
        <v>126.4</v>
      </c>
      <c r="DL592" s="151">
        <v>127.8</v>
      </c>
      <c r="DM592" s="152">
        <v>134</v>
      </c>
      <c r="DN592" s="152">
        <v>141</v>
      </c>
      <c r="DO592" s="152">
        <v>145.19999999999999</v>
      </c>
      <c r="DP592" s="152">
        <v>146.69999999999999</v>
      </c>
      <c r="DQ592" s="152">
        <v>154.4</v>
      </c>
      <c r="DR592" s="152">
        <v>154.1</v>
      </c>
      <c r="DS592" s="152">
        <v>164.1</v>
      </c>
      <c r="DT592" s="152">
        <v>168.1</v>
      </c>
      <c r="DU592" s="152">
        <v>166.1</v>
      </c>
      <c r="DV592" s="152">
        <v>165.7</v>
      </c>
      <c r="DW592" s="152">
        <v>165.6</v>
      </c>
      <c r="DX592" s="152">
        <v>161.6</v>
      </c>
      <c r="DY592" s="152">
        <v>160.4</v>
      </c>
      <c r="DZ592" s="152">
        <v>162</v>
      </c>
      <c r="EA592" s="152">
        <v>161</v>
      </c>
      <c r="EB592" s="152">
        <v>160.80000000000001</v>
      </c>
      <c r="EC592" s="152">
        <v>167.1</v>
      </c>
      <c r="ED592" s="152">
        <v>163.5</v>
      </c>
      <c r="EE592" s="152">
        <v>164.6</v>
      </c>
      <c r="EF592" s="152">
        <v>163.19999999999999</v>
      </c>
      <c r="EG592" s="152">
        <v>163.4</v>
      </c>
      <c r="EH592" s="152">
        <v>160.80000000000001</v>
      </c>
      <c r="EI592" s="152">
        <v>158.30000000000001</v>
      </c>
      <c r="EJ592" s="152">
        <v>156.69999999999999</v>
      </c>
      <c r="EK592" s="152">
        <v>158.4</v>
      </c>
      <c r="EL592" s="152">
        <v>159.5</v>
      </c>
      <c r="EM592" s="152">
        <v>156.80000000000001</v>
      </c>
      <c r="EN592" s="152">
        <v>157.30000000000001</v>
      </c>
      <c r="EO592" s="152">
        <v>157.6</v>
      </c>
      <c r="EP592" s="152">
        <v>154</v>
      </c>
      <c r="EQ592" s="152">
        <v>159.4</v>
      </c>
      <c r="ER592" s="152">
        <v>161.1</v>
      </c>
      <c r="ES592" s="152">
        <v>163.4</v>
      </c>
      <c r="ET592" s="152">
        <v>166.2</v>
      </c>
      <c r="EU592" s="152">
        <v>165</v>
      </c>
      <c r="EV592" s="152">
        <v>167.6</v>
      </c>
      <c r="EW592" s="152">
        <v>167.3</v>
      </c>
    </row>
    <row r="593" spans="1:153">
      <c r="A593" s="141" t="s">
        <v>8220</v>
      </c>
      <c r="B593" s="141" t="s">
        <v>8221</v>
      </c>
      <c r="C593" s="142">
        <v>3.952E-2</v>
      </c>
      <c r="D593" s="143">
        <v>91.9</v>
      </c>
      <c r="E593" s="143">
        <v>97.8</v>
      </c>
      <c r="F593" s="143">
        <v>100.9</v>
      </c>
      <c r="G593" s="143">
        <v>108.4</v>
      </c>
      <c r="H593" s="143">
        <v>97.9</v>
      </c>
      <c r="I593" s="143">
        <v>96.3</v>
      </c>
      <c r="J593" s="143">
        <v>96</v>
      </c>
      <c r="K593" s="143">
        <v>95.4</v>
      </c>
      <c r="L593" s="143">
        <v>98.5</v>
      </c>
      <c r="M593" s="143">
        <v>92.8</v>
      </c>
      <c r="N593" s="143">
        <v>97</v>
      </c>
      <c r="O593" s="143">
        <v>94.5</v>
      </c>
      <c r="P593" s="143">
        <v>95.5</v>
      </c>
      <c r="Q593" s="143">
        <v>94.1</v>
      </c>
      <c r="R593" s="143">
        <v>95.7</v>
      </c>
      <c r="S593" s="143">
        <v>95.7</v>
      </c>
      <c r="T593" s="143">
        <v>97.1</v>
      </c>
      <c r="U593" s="143">
        <v>99.8</v>
      </c>
      <c r="V593" s="143">
        <v>90.1</v>
      </c>
      <c r="W593" s="143">
        <v>87.5</v>
      </c>
      <c r="X593" s="143">
        <v>87.7</v>
      </c>
      <c r="Y593" s="143">
        <v>96.1</v>
      </c>
      <c r="Z593" s="143">
        <v>99.4</v>
      </c>
      <c r="AA593" s="143">
        <v>107.7</v>
      </c>
      <c r="AB593" s="143">
        <v>102.8</v>
      </c>
      <c r="AC593" s="143">
        <v>100.1</v>
      </c>
      <c r="AD593" s="143">
        <v>99.1</v>
      </c>
      <c r="AE593" s="143">
        <v>98.6</v>
      </c>
      <c r="AF593" s="143">
        <v>101.8</v>
      </c>
      <c r="AG593" s="143">
        <v>104.1</v>
      </c>
      <c r="AH593" s="143">
        <v>109.4</v>
      </c>
      <c r="AI593" s="143">
        <v>110.1</v>
      </c>
      <c r="AJ593" s="143">
        <v>110.6</v>
      </c>
      <c r="AK593" s="143">
        <v>104.5</v>
      </c>
      <c r="AL593" s="143">
        <v>102.3</v>
      </c>
      <c r="AM593" s="143">
        <v>103.4</v>
      </c>
      <c r="AN593" s="143">
        <v>103.1</v>
      </c>
      <c r="AO593" s="143">
        <v>104</v>
      </c>
      <c r="AP593" s="143">
        <v>105.3</v>
      </c>
      <c r="AQ593" s="143">
        <v>100.7</v>
      </c>
      <c r="AR593" s="143">
        <v>108.8</v>
      </c>
      <c r="AS593" s="143">
        <v>109.4</v>
      </c>
      <c r="AT593" s="143">
        <v>107.6</v>
      </c>
      <c r="AU593" s="143">
        <v>99.2</v>
      </c>
      <c r="AV593" s="143">
        <v>97.6</v>
      </c>
      <c r="AW593" s="143">
        <v>103.7</v>
      </c>
      <c r="AX593" s="143">
        <v>101.8</v>
      </c>
      <c r="AY593" s="143">
        <v>97.4</v>
      </c>
      <c r="AZ593" s="143">
        <v>99.2</v>
      </c>
      <c r="BA593" s="143">
        <v>103</v>
      </c>
      <c r="BB593" s="143">
        <v>102.5</v>
      </c>
      <c r="BC593" s="143">
        <v>103.8</v>
      </c>
      <c r="BD593" s="143">
        <v>100</v>
      </c>
      <c r="BE593" s="143">
        <v>100.7</v>
      </c>
      <c r="BF593" s="143">
        <v>98.8</v>
      </c>
      <c r="BG593" s="143">
        <v>101</v>
      </c>
      <c r="BH593" s="143">
        <v>101.2</v>
      </c>
      <c r="BI593" s="143">
        <v>101.7</v>
      </c>
      <c r="BJ593" s="143">
        <v>103.1</v>
      </c>
      <c r="BK593" s="144">
        <v>103.9</v>
      </c>
      <c r="BL593" s="143">
        <v>103.4</v>
      </c>
      <c r="BM593" s="143">
        <v>101.8</v>
      </c>
      <c r="BN593" s="143">
        <v>103.6</v>
      </c>
      <c r="BO593" s="143">
        <v>100.6</v>
      </c>
      <c r="BP593" s="143">
        <v>105.4</v>
      </c>
      <c r="BQ593" s="143">
        <v>107.4</v>
      </c>
      <c r="BR593" s="145">
        <v>108.8</v>
      </c>
      <c r="BS593" s="145">
        <v>107.7</v>
      </c>
      <c r="BT593" s="145">
        <v>102.8</v>
      </c>
      <c r="BU593" s="145">
        <v>108.7</v>
      </c>
      <c r="BV593" s="145">
        <v>106.1</v>
      </c>
      <c r="BW593" s="145">
        <v>110.1</v>
      </c>
      <c r="BX593" s="145">
        <v>114.9</v>
      </c>
      <c r="BY593" s="145">
        <v>109.5</v>
      </c>
      <c r="BZ593" s="143">
        <v>111</v>
      </c>
      <c r="CA593" s="143">
        <v>110.3</v>
      </c>
      <c r="CB593" s="143">
        <v>106.9</v>
      </c>
      <c r="CC593" s="143">
        <v>108.9</v>
      </c>
      <c r="CD593" s="143">
        <v>106.7</v>
      </c>
      <c r="CE593" s="143">
        <v>105.8</v>
      </c>
      <c r="CF593" s="143">
        <v>104.6</v>
      </c>
      <c r="CG593" s="143">
        <v>104.1</v>
      </c>
      <c r="CH593" s="143">
        <v>104</v>
      </c>
      <c r="CI593" s="143">
        <v>104.2</v>
      </c>
      <c r="CJ593" s="146">
        <v>106.4</v>
      </c>
      <c r="CK593" s="146">
        <v>105.2</v>
      </c>
      <c r="CL593" s="146">
        <v>106.5</v>
      </c>
      <c r="CM593" s="147">
        <v>101.9</v>
      </c>
      <c r="CN593" s="147">
        <v>101.7</v>
      </c>
      <c r="CO593" s="147">
        <v>101.3</v>
      </c>
      <c r="CP593" s="148">
        <v>101.7</v>
      </c>
      <c r="CQ593" s="149">
        <v>99</v>
      </c>
      <c r="CR593" s="149">
        <v>97.8</v>
      </c>
      <c r="CS593" s="149">
        <v>104.3</v>
      </c>
      <c r="CT593" s="149">
        <v>99.8</v>
      </c>
      <c r="CU593" s="150">
        <v>97.9</v>
      </c>
      <c r="CV593" s="150">
        <v>97.9</v>
      </c>
      <c r="CW593" s="150">
        <v>98.3</v>
      </c>
      <c r="CX593" s="150">
        <v>102.9</v>
      </c>
      <c r="CY593" s="150">
        <v>103.1</v>
      </c>
      <c r="CZ593" s="150">
        <v>104.4</v>
      </c>
      <c r="DA593" s="150">
        <v>102.7</v>
      </c>
      <c r="DB593" s="151">
        <v>108.3</v>
      </c>
      <c r="DC593" s="151">
        <v>108.6</v>
      </c>
      <c r="DD593" s="151">
        <v>110</v>
      </c>
      <c r="DE593" s="151">
        <v>110.4</v>
      </c>
      <c r="DF593" s="151">
        <v>112.3</v>
      </c>
      <c r="DG593" s="151">
        <v>111</v>
      </c>
      <c r="DH593" s="151">
        <v>109.9</v>
      </c>
      <c r="DI593" s="151">
        <v>121.6</v>
      </c>
      <c r="DJ593" s="151">
        <v>116.3</v>
      </c>
      <c r="DK593" s="151">
        <v>120.4</v>
      </c>
      <c r="DL593" s="151">
        <v>122.2</v>
      </c>
      <c r="DM593" s="152">
        <v>125.4</v>
      </c>
      <c r="DN593" s="152">
        <v>130.69999999999999</v>
      </c>
      <c r="DO593" s="152">
        <v>125.2</v>
      </c>
      <c r="DP593" s="152">
        <v>130.69999999999999</v>
      </c>
      <c r="DQ593" s="152">
        <v>132.30000000000001</v>
      </c>
      <c r="DR593" s="152">
        <v>134.4</v>
      </c>
      <c r="DS593" s="152">
        <v>133.5</v>
      </c>
      <c r="DT593" s="152">
        <v>133.5</v>
      </c>
      <c r="DU593" s="152">
        <v>133.69999999999999</v>
      </c>
      <c r="DV593" s="152">
        <v>131.30000000000001</v>
      </c>
      <c r="DW593" s="152">
        <v>129</v>
      </c>
      <c r="DX593" s="152">
        <v>128.9</v>
      </c>
      <c r="DY593" s="152">
        <v>125.3</v>
      </c>
      <c r="DZ593" s="152">
        <v>125.8</v>
      </c>
      <c r="EA593" s="152">
        <v>127.9</v>
      </c>
      <c r="EB593" s="152">
        <v>126.7</v>
      </c>
      <c r="EC593" s="152">
        <v>129.69999999999999</v>
      </c>
      <c r="ED593" s="152">
        <v>130.5</v>
      </c>
      <c r="EE593" s="152">
        <v>130.30000000000001</v>
      </c>
      <c r="EF593" s="152">
        <v>130.69999999999999</v>
      </c>
      <c r="EG593" s="152">
        <v>130.1</v>
      </c>
      <c r="EH593" s="152">
        <v>128.19999999999999</v>
      </c>
      <c r="EI593" s="152">
        <v>127.9</v>
      </c>
      <c r="EJ593" s="152">
        <v>127.7</v>
      </c>
      <c r="EK593" s="152">
        <v>127.7</v>
      </c>
      <c r="EL593" s="152">
        <v>128.19999999999999</v>
      </c>
      <c r="EM593" s="152">
        <v>127.4</v>
      </c>
      <c r="EN593" s="152">
        <v>128.1</v>
      </c>
      <c r="EO593" s="152">
        <v>128.4</v>
      </c>
      <c r="EP593" s="152">
        <v>129.4</v>
      </c>
      <c r="EQ593" s="152">
        <v>131.5</v>
      </c>
      <c r="ER593" s="152">
        <v>133.6</v>
      </c>
      <c r="ES593" s="152">
        <v>134.6</v>
      </c>
      <c r="ET593" s="152">
        <v>134.6</v>
      </c>
      <c r="EU593" s="152">
        <v>134.80000000000001</v>
      </c>
      <c r="EV593" s="152">
        <v>135.1</v>
      </c>
      <c r="EW593" s="152">
        <v>134.69999999999999</v>
      </c>
    </row>
    <row r="594" spans="1:153">
      <c r="A594" s="141" t="s">
        <v>8222</v>
      </c>
      <c r="B594" s="141" t="s">
        <v>8223</v>
      </c>
      <c r="C594" s="142">
        <v>7.8630000000000005E-2</v>
      </c>
      <c r="D594" s="143">
        <v>102.1</v>
      </c>
      <c r="E594" s="143">
        <v>100.9</v>
      </c>
      <c r="F594" s="143">
        <v>102.3</v>
      </c>
      <c r="G594" s="143">
        <v>102.2</v>
      </c>
      <c r="H594" s="143">
        <v>102.3</v>
      </c>
      <c r="I594" s="143">
        <v>102.3</v>
      </c>
      <c r="J594" s="143">
        <v>102.4</v>
      </c>
      <c r="K594" s="143">
        <v>101</v>
      </c>
      <c r="L594" s="143">
        <v>103.8</v>
      </c>
      <c r="M594" s="143">
        <v>104.6</v>
      </c>
      <c r="N594" s="143">
        <v>103.1</v>
      </c>
      <c r="O594" s="143">
        <v>102</v>
      </c>
      <c r="P594" s="143">
        <v>103.5</v>
      </c>
      <c r="Q594" s="143">
        <v>101.6</v>
      </c>
      <c r="R594" s="143">
        <v>102.4</v>
      </c>
      <c r="S594" s="143">
        <v>103.3</v>
      </c>
      <c r="T594" s="143">
        <v>102.6</v>
      </c>
      <c r="U594" s="143">
        <v>103.6</v>
      </c>
      <c r="V594" s="143">
        <v>105.5</v>
      </c>
      <c r="W594" s="143">
        <v>108.3</v>
      </c>
      <c r="X594" s="143">
        <v>106.6</v>
      </c>
      <c r="Y594" s="143">
        <v>107.3</v>
      </c>
      <c r="Z594" s="143">
        <v>106.4</v>
      </c>
      <c r="AA594" s="143">
        <v>105.6</v>
      </c>
      <c r="AB594" s="143">
        <v>109.3</v>
      </c>
      <c r="AC594" s="143">
        <v>109.8</v>
      </c>
      <c r="AD594" s="143">
        <v>106.4</v>
      </c>
      <c r="AE594" s="143">
        <v>111.7</v>
      </c>
      <c r="AF594" s="143">
        <v>111.8</v>
      </c>
      <c r="AG594" s="143">
        <v>111.4</v>
      </c>
      <c r="AH594" s="143">
        <v>113.3</v>
      </c>
      <c r="AI594" s="143">
        <v>118</v>
      </c>
      <c r="AJ594" s="143">
        <v>111</v>
      </c>
      <c r="AK594" s="143">
        <v>117.4</v>
      </c>
      <c r="AL594" s="143">
        <v>116.7</v>
      </c>
      <c r="AM594" s="143">
        <v>113.8</v>
      </c>
      <c r="AN594" s="143">
        <v>114.9</v>
      </c>
      <c r="AO594" s="143">
        <v>113.1</v>
      </c>
      <c r="AP594" s="143">
        <v>114.2</v>
      </c>
      <c r="AQ594" s="143">
        <v>114.7</v>
      </c>
      <c r="AR594" s="143">
        <v>109.6</v>
      </c>
      <c r="AS594" s="143">
        <v>113.4</v>
      </c>
      <c r="AT594" s="143">
        <v>114.3</v>
      </c>
      <c r="AU594" s="143">
        <v>112.4</v>
      </c>
      <c r="AV594" s="143">
        <v>111.3</v>
      </c>
      <c r="AW594" s="143">
        <v>107.6</v>
      </c>
      <c r="AX594" s="143">
        <v>111</v>
      </c>
      <c r="AY594" s="143">
        <v>112.6</v>
      </c>
      <c r="AZ594" s="143">
        <v>112.8</v>
      </c>
      <c r="BA594" s="143">
        <v>112.9</v>
      </c>
      <c r="BB594" s="143">
        <v>112.9</v>
      </c>
      <c r="BC594" s="143">
        <v>112.5</v>
      </c>
      <c r="BD594" s="143">
        <v>112.9</v>
      </c>
      <c r="BE594" s="143">
        <v>112.4</v>
      </c>
      <c r="BF594" s="143">
        <v>111.8</v>
      </c>
      <c r="BG594" s="143">
        <v>112.3</v>
      </c>
      <c r="BH594" s="143">
        <v>112.1</v>
      </c>
      <c r="BI594" s="143">
        <v>112.2</v>
      </c>
      <c r="BJ594" s="143">
        <v>112.5</v>
      </c>
      <c r="BK594" s="144">
        <v>112.9</v>
      </c>
      <c r="BL594" s="143">
        <v>113.6</v>
      </c>
      <c r="BM594" s="143">
        <v>113.4</v>
      </c>
      <c r="BN594" s="143">
        <v>113.5</v>
      </c>
      <c r="BO594" s="143">
        <v>114</v>
      </c>
      <c r="BP594" s="143">
        <v>112.9</v>
      </c>
      <c r="BQ594" s="143">
        <v>113.2</v>
      </c>
      <c r="BR594" s="145">
        <v>113.4</v>
      </c>
      <c r="BS594" s="145">
        <v>115.2</v>
      </c>
      <c r="BT594" s="145">
        <v>115.4</v>
      </c>
      <c r="BU594" s="145">
        <v>115.1</v>
      </c>
      <c r="BV594" s="145">
        <v>115.7</v>
      </c>
      <c r="BW594" s="145">
        <v>116.6</v>
      </c>
      <c r="BX594" s="145">
        <v>115.9</v>
      </c>
      <c r="BY594" s="145">
        <v>117.9</v>
      </c>
      <c r="BZ594" s="143">
        <v>117.1</v>
      </c>
      <c r="CA594" s="143">
        <v>118.6</v>
      </c>
      <c r="CB594" s="143">
        <v>117</v>
      </c>
      <c r="CC594" s="143">
        <v>118.3</v>
      </c>
      <c r="CD594" s="143">
        <v>117.5</v>
      </c>
      <c r="CE594" s="143">
        <v>118.3</v>
      </c>
      <c r="CF594" s="143">
        <v>117.5</v>
      </c>
      <c r="CG594" s="143">
        <v>116.5</v>
      </c>
      <c r="CH594" s="143">
        <v>115.9</v>
      </c>
      <c r="CI594" s="143">
        <v>116.6</v>
      </c>
      <c r="CJ594" s="146">
        <v>116.4</v>
      </c>
      <c r="CK594" s="146">
        <v>116.5</v>
      </c>
      <c r="CL594" s="146">
        <v>114.7</v>
      </c>
      <c r="CM594" s="147">
        <v>114.7</v>
      </c>
      <c r="CN594" s="147">
        <v>114.1</v>
      </c>
      <c r="CO594" s="147">
        <v>114.8</v>
      </c>
      <c r="CP594" s="148">
        <v>114.7</v>
      </c>
      <c r="CQ594" s="149">
        <v>113.6</v>
      </c>
      <c r="CR594" s="149">
        <v>112.1</v>
      </c>
      <c r="CS594" s="149">
        <v>112</v>
      </c>
      <c r="CT594" s="149">
        <v>112</v>
      </c>
      <c r="CU594" s="150">
        <v>112.2</v>
      </c>
      <c r="CV594" s="150">
        <v>113.2</v>
      </c>
      <c r="CW594" s="150">
        <v>113.1</v>
      </c>
      <c r="CX594" s="150">
        <v>112.8</v>
      </c>
      <c r="CY594" s="150">
        <v>113.5</v>
      </c>
      <c r="CZ594" s="150">
        <v>115</v>
      </c>
      <c r="DA594" s="150">
        <v>113.5</v>
      </c>
      <c r="DB594" s="151">
        <v>115</v>
      </c>
      <c r="DC594" s="151">
        <v>115.2</v>
      </c>
      <c r="DD594" s="151">
        <v>118.4</v>
      </c>
      <c r="DE594" s="151">
        <v>119.9</v>
      </c>
      <c r="DF594" s="151">
        <v>118.8</v>
      </c>
      <c r="DG594" s="151">
        <v>121.8</v>
      </c>
      <c r="DH594" s="151">
        <v>125.3</v>
      </c>
      <c r="DI594" s="151">
        <v>133</v>
      </c>
      <c r="DJ594" s="151">
        <v>135.80000000000001</v>
      </c>
      <c r="DK594" s="151">
        <v>137.9</v>
      </c>
      <c r="DL594" s="151">
        <v>141.5</v>
      </c>
      <c r="DM594" s="152">
        <v>143</v>
      </c>
      <c r="DN594" s="152">
        <v>146.30000000000001</v>
      </c>
      <c r="DO594" s="152">
        <v>149.19999999999999</v>
      </c>
      <c r="DP594" s="152">
        <v>149.9</v>
      </c>
      <c r="DQ594" s="152">
        <v>148.4</v>
      </c>
      <c r="DR594" s="152">
        <v>152.9</v>
      </c>
      <c r="DS594" s="152">
        <v>155.9</v>
      </c>
      <c r="DT594" s="152">
        <v>157.80000000000001</v>
      </c>
      <c r="DU594" s="152">
        <v>163.5</v>
      </c>
      <c r="DV594" s="152">
        <v>159.9</v>
      </c>
      <c r="DW594" s="152">
        <v>158.5</v>
      </c>
      <c r="DX594" s="152">
        <v>157</v>
      </c>
      <c r="DY594" s="152">
        <v>153.4</v>
      </c>
      <c r="DZ594" s="152">
        <v>153.5</v>
      </c>
      <c r="EA594" s="152">
        <v>153.1</v>
      </c>
      <c r="EB594" s="152">
        <v>153.9</v>
      </c>
      <c r="EC594" s="152">
        <v>152.1</v>
      </c>
      <c r="ED594" s="152">
        <v>151</v>
      </c>
      <c r="EE594" s="152">
        <v>150.19999999999999</v>
      </c>
      <c r="EF594" s="152">
        <v>149.80000000000001</v>
      </c>
      <c r="EG594" s="152">
        <v>148.9</v>
      </c>
      <c r="EH594" s="152">
        <v>148.80000000000001</v>
      </c>
      <c r="EI594" s="152">
        <v>145.6</v>
      </c>
      <c r="EJ594" s="152">
        <v>143.69999999999999</v>
      </c>
      <c r="EK594" s="152">
        <v>142.69999999999999</v>
      </c>
      <c r="EL594" s="152">
        <v>142.9</v>
      </c>
      <c r="EM594" s="152">
        <v>143.4</v>
      </c>
      <c r="EN594" s="152">
        <v>144.9</v>
      </c>
      <c r="EO594" s="152">
        <v>144.19999999999999</v>
      </c>
      <c r="EP594" s="152">
        <v>143.80000000000001</v>
      </c>
      <c r="EQ594" s="152">
        <v>142.6</v>
      </c>
      <c r="ER594" s="152">
        <v>143.5</v>
      </c>
      <c r="ES594" s="152">
        <v>147.69999999999999</v>
      </c>
      <c r="ET594" s="152">
        <v>150.1</v>
      </c>
      <c r="EU594" s="152">
        <v>152.4</v>
      </c>
      <c r="EV594" s="152">
        <v>153</v>
      </c>
      <c r="EW594" s="152">
        <v>152.4</v>
      </c>
    </row>
    <row r="595" spans="1:153">
      <c r="A595" s="141" t="s">
        <v>8224</v>
      </c>
      <c r="B595" s="141" t="s">
        <v>8225</v>
      </c>
      <c r="C595" s="142">
        <v>0.21326000000000001</v>
      </c>
      <c r="D595" s="143">
        <v>102</v>
      </c>
      <c r="E595" s="143">
        <v>104.5</v>
      </c>
      <c r="F595" s="143">
        <v>104.5</v>
      </c>
      <c r="G595" s="143">
        <v>105.3</v>
      </c>
      <c r="H595" s="143">
        <v>106.2</v>
      </c>
      <c r="I595" s="143">
        <v>105.9</v>
      </c>
      <c r="J595" s="143">
        <v>106.3</v>
      </c>
      <c r="K595" s="143">
        <v>105.2</v>
      </c>
      <c r="L595" s="143">
        <v>108.1</v>
      </c>
      <c r="M595" s="143">
        <v>107.6</v>
      </c>
      <c r="N595" s="143">
        <v>106.1</v>
      </c>
      <c r="O595" s="143">
        <v>106.2</v>
      </c>
      <c r="P595" s="143">
        <v>103.5</v>
      </c>
      <c r="Q595" s="143">
        <v>103.4</v>
      </c>
      <c r="R595" s="143">
        <v>104.7</v>
      </c>
      <c r="S595" s="143">
        <v>106.5</v>
      </c>
      <c r="T595" s="143">
        <v>107.8</v>
      </c>
      <c r="U595" s="143">
        <v>109.8</v>
      </c>
      <c r="V595" s="143">
        <v>108.2</v>
      </c>
      <c r="W595" s="143">
        <v>108.1</v>
      </c>
      <c r="X595" s="143">
        <v>108</v>
      </c>
      <c r="Y595" s="143">
        <v>107.3</v>
      </c>
      <c r="Z595" s="143">
        <v>108.1</v>
      </c>
      <c r="AA595" s="143">
        <v>109.3</v>
      </c>
      <c r="AB595" s="143">
        <v>108</v>
      </c>
      <c r="AC595" s="143">
        <v>108.9</v>
      </c>
      <c r="AD595" s="143">
        <v>110.7</v>
      </c>
      <c r="AE595" s="143">
        <v>113.5</v>
      </c>
      <c r="AF595" s="143">
        <v>115.8</v>
      </c>
      <c r="AG595" s="143">
        <v>117</v>
      </c>
      <c r="AH595" s="143">
        <v>114.6</v>
      </c>
      <c r="AI595" s="143">
        <v>118.3</v>
      </c>
      <c r="AJ595" s="143">
        <v>117.6</v>
      </c>
      <c r="AK595" s="143">
        <v>114.6</v>
      </c>
      <c r="AL595" s="143">
        <v>114.3</v>
      </c>
      <c r="AM595" s="143">
        <v>114.6</v>
      </c>
      <c r="AN595" s="143">
        <v>110.1</v>
      </c>
      <c r="AO595" s="143">
        <v>112.3</v>
      </c>
      <c r="AP595" s="143">
        <v>110.6</v>
      </c>
      <c r="AQ595" s="143">
        <v>110.6</v>
      </c>
      <c r="AR595" s="143">
        <v>110.7</v>
      </c>
      <c r="AS595" s="143">
        <v>111</v>
      </c>
      <c r="AT595" s="143">
        <v>109.4</v>
      </c>
      <c r="AU595" s="143">
        <v>107.7</v>
      </c>
      <c r="AV595" s="143">
        <v>106.7</v>
      </c>
      <c r="AW595" s="143">
        <v>106</v>
      </c>
      <c r="AX595" s="143">
        <v>105.9</v>
      </c>
      <c r="AY595" s="143">
        <v>106.9</v>
      </c>
      <c r="AZ595" s="143">
        <v>107.2</v>
      </c>
      <c r="BA595" s="143">
        <v>108.2</v>
      </c>
      <c r="BB595" s="143">
        <v>107.7</v>
      </c>
      <c r="BC595" s="143">
        <v>108.2</v>
      </c>
      <c r="BD595" s="143">
        <v>107.9</v>
      </c>
      <c r="BE595" s="143">
        <v>107.2</v>
      </c>
      <c r="BF595" s="143">
        <v>106.7</v>
      </c>
      <c r="BG595" s="143">
        <v>108.1</v>
      </c>
      <c r="BH595" s="143">
        <v>108.3</v>
      </c>
      <c r="BI595" s="143">
        <v>108.9</v>
      </c>
      <c r="BJ595" s="143">
        <v>110.7</v>
      </c>
      <c r="BK595" s="144">
        <v>111.5</v>
      </c>
      <c r="BL595" s="143">
        <v>110.8</v>
      </c>
      <c r="BM595" s="143">
        <v>111.1</v>
      </c>
      <c r="BN595" s="143">
        <v>110.8</v>
      </c>
      <c r="BO595" s="143">
        <v>109.1</v>
      </c>
      <c r="BP595" s="143">
        <v>110.7</v>
      </c>
      <c r="BQ595" s="143">
        <v>113.8</v>
      </c>
      <c r="BR595" s="145">
        <v>115.6</v>
      </c>
      <c r="BS595" s="145">
        <v>116.1</v>
      </c>
      <c r="BT595" s="145">
        <v>115.8</v>
      </c>
      <c r="BU595" s="145">
        <v>117.9</v>
      </c>
      <c r="BV595" s="145">
        <v>117.3</v>
      </c>
      <c r="BW595" s="145">
        <v>116.5</v>
      </c>
      <c r="BX595" s="145">
        <v>118.8</v>
      </c>
      <c r="BY595" s="145">
        <v>123.1</v>
      </c>
      <c r="BZ595" s="143">
        <v>123.1</v>
      </c>
      <c r="CA595" s="143">
        <v>121.5</v>
      </c>
      <c r="CB595" s="143">
        <v>120.6</v>
      </c>
      <c r="CC595" s="143">
        <v>122.3</v>
      </c>
      <c r="CD595" s="143">
        <v>121.2</v>
      </c>
      <c r="CE595" s="143">
        <v>118.6</v>
      </c>
      <c r="CF595" s="143">
        <v>117.3</v>
      </c>
      <c r="CG595" s="143">
        <v>115.7</v>
      </c>
      <c r="CH595" s="143">
        <v>115</v>
      </c>
      <c r="CI595" s="143">
        <v>114.9</v>
      </c>
      <c r="CJ595" s="146">
        <v>115.8</v>
      </c>
      <c r="CK595" s="146">
        <v>115.1</v>
      </c>
      <c r="CL595" s="146">
        <v>114.1</v>
      </c>
      <c r="CM595" s="147">
        <v>114.5</v>
      </c>
      <c r="CN595" s="147">
        <v>113.2</v>
      </c>
      <c r="CO595" s="147">
        <v>113.4</v>
      </c>
      <c r="CP595" s="148">
        <v>111.6</v>
      </c>
      <c r="CQ595" s="149">
        <v>112.5</v>
      </c>
      <c r="CR595" s="149">
        <v>111.3</v>
      </c>
      <c r="CS595" s="149">
        <v>112.2</v>
      </c>
      <c r="CT595" s="149">
        <v>110.4</v>
      </c>
      <c r="CU595" s="150">
        <v>110</v>
      </c>
      <c r="CV595" s="150">
        <v>108.5</v>
      </c>
      <c r="CW595" s="150">
        <v>108.2</v>
      </c>
      <c r="CX595" s="150">
        <v>108.6</v>
      </c>
      <c r="CY595" s="150">
        <v>109.1</v>
      </c>
      <c r="CZ595" s="150">
        <v>111</v>
      </c>
      <c r="DA595" s="150">
        <v>111.4</v>
      </c>
      <c r="DB595" s="151">
        <v>112.8</v>
      </c>
      <c r="DC595" s="151">
        <v>115.1</v>
      </c>
      <c r="DD595" s="151">
        <v>117.9</v>
      </c>
      <c r="DE595" s="151">
        <v>119.2</v>
      </c>
      <c r="DF595" s="151">
        <v>120.5</v>
      </c>
      <c r="DG595" s="151">
        <v>123.6</v>
      </c>
      <c r="DH595" s="151">
        <v>127</v>
      </c>
      <c r="DI595" s="151">
        <v>132.69999999999999</v>
      </c>
      <c r="DJ595" s="151">
        <v>133</v>
      </c>
      <c r="DK595" s="151">
        <v>136.30000000000001</v>
      </c>
      <c r="DL595" s="151">
        <v>138.5</v>
      </c>
      <c r="DM595" s="152">
        <v>146.1</v>
      </c>
      <c r="DN595" s="152">
        <v>153.4</v>
      </c>
      <c r="DO595" s="152">
        <v>149.6</v>
      </c>
      <c r="DP595" s="152">
        <v>150.4</v>
      </c>
      <c r="DQ595" s="152">
        <v>153</v>
      </c>
      <c r="DR595" s="152">
        <v>159.6</v>
      </c>
      <c r="DS595" s="152">
        <v>164.4</v>
      </c>
      <c r="DT595" s="152">
        <v>165.4</v>
      </c>
      <c r="DU595" s="152">
        <v>163.4</v>
      </c>
      <c r="DV595" s="152">
        <v>158.1</v>
      </c>
      <c r="DW595" s="152">
        <v>154.80000000000001</v>
      </c>
      <c r="DX595" s="152">
        <v>154.30000000000001</v>
      </c>
      <c r="DY595" s="152">
        <v>151.30000000000001</v>
      </c>
      <c r="DZ595" s="152">
        <v>150.69999999999999</v>
      </c>
      <c r="EA595" s="152">
        <v>150.80000000000001</v>
      </c>
      <c r="EB595" s="152">
        <v>151.4</v>
      </c>
      <c r="EC595" s="152">
        <v>153.19999999999999</v>
      </c>
      <c r="ED595" s="152">
        <v>154.30000000000001</v>
      </c>
      <c r="EE595" s="152">
        <v>150.4</v>
      </c>
      <c r="EF595" s="152">
        <v>151.4</v>
      </c>
      <c r="EG595" s="152">
        <v>150.5</v>
      </c>
      <c r="EH595" s="152">
        <v>150.1</v>
      </c>
      <c r="EI595" s="152">
        <v>149.19999999999999</v>
      </c>
      <c r="EJ595" s="152">
        <v>147.69999999999999</v>
      </c>
      <c r="EK595" s="152">
        <v>149.1</v>
      </c>
      <c r="EL595" s="152">
        <v>150.1</v>
      </c>
      <c r="EM595" s="152">
        <v>149</v>
      </c>
      <c r="EN595" s="152">
        <v>148.30000000000001</v>
      </c>
      <c r="EO595" s="152">
        <v>148.80000000000001</v>
      </c>
      <c r="EP595" s="152">
        <v>150</v>
      </c>
      <c r="EQ595" s="152">
        <v>152.4</v>
      </c>
      <c r="ER595" s="152">
        <v>159.4</v>
      </c>
      <c r="ES595" s="152">
        <v>163.4</v>
      </c>
      <c r="ET595" s="152">
        <v>163.6</v>
      </c>
      <c r="EU595" s="152">
        <v>162.9</v>
      </c>
      <c r="EV595" s="152">
        <v>162</v>
      </c>
      <c r="EW595" s="152">
        <v>164.1</v>
      </c>
    </row>
    <row r="596" spans="1:153">
      <c r="A596" s="141" t="s">
        <v>8226</v>
      </c>
      <c r="B596" s="141" t="s">
        <v>8227</v>
      </c>
      <c r="C596" s="142">
        <v>1.026E-2</v>
      </c>
      <c r="D596" s="143">
        <v>101.1</v>
      </c>
      <c r="E596" s="143">
        <v>102.5</v>
      </c>
      <c r="F596" s="143">
        <v>101.4</v>
      </c>
      <c r="G596" s="143">
        <v>103.3</v>
      </c>
      <c r="H596" s="143">
        <v>99.4</v>
      </c>
      <c r="I596" s="143">
        <v>101.7</v>
      </c>
      <c r="J596" s="143">
        <v>103.6</v>
      </c>
      <c r="K596" s="143">
        <v>103.2</v>
      </c>
      <c r="L596" s="143">
        <v>104.4</v>
      </c>
      <c r="M596" s="143">
        <v>104.9</v>
      </c>
      <c r="N596" s="143">
        <v>102.3</v>
      </c>
      <c r="O596" s="143">
        <v>102.1</v>
      </c>
      <c r="P596" s="143">
        <v>101.1</v>
      </c>
      <c r="Q596" s="143">
        <v>103.6</v>
      </c>
      <c r="R596" s="143">
        <v>103.6</v>
      </c>
      <c r="S596" s="143">
        <v>106.9</v>
      </c>
      <c r="T596" s="143">
        <v>104.6</v>
      </c>
      <c r="U596" s="143">
        <v>104.4</v>
      </c>
      <c r="V596" s="143">
        <v>104.2</v>
      </c>
      <c r="W596" s="143">
        <v>104.2</v>
      </c>
      <c r="X596" s="143">
        <v>108</v>
      </c>
      <c r="Y596" s="143">
        <v>107.3</v>
      </c>
      <c r="Z596" s="143">
        <v>109.6</v>
      </c>
      <c r="AA596" s="143">
        <v>109.4</v>
      </c>
      <c r="AB596" s="143">
        <v>109.3</v>
      </c>
      <c r="AC596" s="143">
        <v>108.3</v>
      </c>
      <c r="AD596" s="143">
        <v>110.6</v>
      </c>
      <c r="AE596" s="143">
        <v>109.1</v>
      </c>
      <c r="AF596" s="143">
        <v>111.7</v>
      </c>
      <c r="AG596" s="143">
        <v>110.5</v>
      </c>
      <c r="AH596" s="143">
        <v>110.1</v>
      </c>
      <c r="AI596" s="143">
        <v>107.7</v>
      </c>
      <c r="AJ596" s="143">
        <v>109.7</v>
      </c>
      <c r="AK596" s="143">
        <v>107.9</v>
      </c>
      <c r="AL596" s="143">
        <v>104.7</v>
      </c>
      <c r="AM596" s="143">
        <v>105.1</v>
      </c>
      <c r="AN596" s="143">
        <v>107.8</v>
      </c>
      <c r="AO596" s="143">
        <v>110.5</v>
      </c>
      <c r="AP596" s="143">
        <v>109.6</v>
      </c>
      <c r="AQ596" s="143">
        <v>106.1</v>
      </c>
      <c r="AR596" s="143">
        <v>105.7</v>
      </c>
      <c r="AS596" s="143">
        <v>103.7</v>
      </c>
      <c r="AT596" s="143">
        <v>104.7</v>
      </c>
      <c r="AU596" s="143">
        <v>103.1</v>
      </c>
      <c r="AV596" s="143">
        <v>99.3</v>
      </c>
      <c r="AW596" s="143">
        <v>98.2</v>
      </c>
      <c r="AX596" s="143">
        <v>99.7</v>
      </c>
      <c r="AY596" s="143">
        <v>100.3</v>
      </c>
      <c r="AZ596" s="143">
        <v>97.3</v>
      </c>
      <c r="BA596" s="143">
        <v>97.6</v>
      </c>
      <c r="BB596" s="143">
        <v>99.4</v>
      </c>
      <c r="BC596" s="143">
        <v>99.1</v>
      </c>
      <c r="BD596" s="143">
        <v>98.7</v>
      </c>
      <c r="BE596" s="143">
        <v>97.2</v>
      </c>
      <c r="BF596" s="143">
        <v>96.2</v>
      </c>
      <c r="BG596" s="143">
        <v>97</v>
      </c>
      <c r="BH596" s="143">
        <v>103</v>
      </c>
      <c r="BI596" s="143">
        <v>106.6</v>
      </c>
      <c r="BJ596" s="143">
        <v>107.8</v>
      </c>
      <c r="BK596" s="144">
        <v>108.3</v>
      </c>
      <c r="BL596" s="143">
        <v>107.8</v>
      </c>
      <c r="BM596" s="143">
        <v>107</v>
      </c>
      <c r="BN596" s="143">
        <v>104.6</v>
      </c>
      <c r="BO596" s="143">
        <v>108</v>
      </c>
      <c r="BP596" s="143">
        <v>109.3</v>
      </c>
      <c r="BQ596" s="143">
        <v>111.7</v>
      </c>
      <c r="BR596" s="145">
        <v>112.4</v>
      </c>
      <c r="BS596" s="145">
        <v>113.4</v>
      </c>
      <c r="BT596" s="145">
        <v>113.3</v>
      </c>
      <c r="BU596" s="145">
        <v>115.2</v>
      </c>
      <c r="BV596" s="145">
        <v>116.9</v>
      </c>
      <c r="BW596" s="145">
        <v>116.8</v>
      </c>
      <c r="BX596" s="145">
        <v>115.9</v>
      </c>
      <c r="BY596" s="145">
        <v>118.2</v>
      </c>
      <c r="BZ596" s="143">
        <v>120.1</v>
      </c>
      <c r="CA596" s="143">
        <v>117.8</v>
      </c>
      <c r="CB596" s="143">
        <v>114.5</v>
      </c>
      <c r="CC596" s="143">
        <v>115.8</v>
      </c>
      <c r="CD596" s="143">
        <v>118.6</v>
      </c>
      <c r="CE596" s="143">
        <v>118.5</v>
      </c>
      <c r="CF596" s="143">
        <v>116.6</v>
      </c>
      <c r="CG596" s="143">
        <v>115</v>
      </c>
      <c r="CH596" s="143">
        <v>115.6</v>
      </c>
      <c r="CI596" s="143">
        <v>116.2</v>
      </c>
      <c r="CJ596" s="146">
        <v>116.8</v>
      </c>
      <c r="CK596" s="146">
        <v>116.3</v>
      </c>
      <c r="CL596" s="146">
        <v>114.4</v>
      </c>
      <c r="CM596" s="147">
        <v>113.3</v>
      </c>
      <c r="CN596" s="147">
        <v>110.6</v>
      </c>
      <c r="CO596" s="147">
        <v>112.1</v>
      </c>
      <c r="CP596" s="148">
        <v>108.7</v>
      </c>
      <c r="CQ596" s="149">
        <v>104.9</v>
      </c>
      <c r="CR596" s="149">
        <v>105.9</v>
      </c>
      <c r="CS596" s="149">
        <v>107.6</v>
      </c>
      <c r="CT596" s="149">
        <v>106</v>
      </c>
      <c r="CU596" s="150">
        <v>106.3</v>
      </c>
      <c r="CV596" s="150">
        <v>104</v>
      </c>
      <c r="CW596" s="150">
        <v>110.6</v>
      </c>
      <c r="CX596" s="150">
        <v>111.9</v>
      </c>
      <c r="CY596" s="150">
        <v>114.1</v>
      </c>
      <c r="CZ596" s="150">
        <v>118</v>
      </c>
      <c r="DA596" s="150">
        <v>121.1</v>
      </c>
      <c r="DB596" s="151">
        <v>122.3</v>
      </c>
      <c r="DC596" s="151">
        <v>123.1</v>
      </c>
      <c r="DD596" s="151">
        <v>126.9</v>
      </c>
      <c r="DE596" s="151">
        <v>130.69999999999999</v>
      </c>
      <c r="DF596" s="151">
        <v>134.19999999999999</v>
      </c>
      <c r="DG596" s="151">
        <v>142.80000000000001</v>
      </c>
      <c r="DH596" s="151">
        <v>146.19999999999999</v>
      </c>
      <c r="DI596" s="151">
        <v>150</v>
      </c>
      <c r="DJ596" s="151">
        <v>152.4</v>
      </c>
      <c r="DK596" s="151">
        <v>161.5</v>
      </c>
      <c r="DL596" s="151">
        <v>156</v>
      </c>
      <c r="DM596" s="152">
        <v>155.9</v>
      </c>
      <c r="DN596" s="152">
        <v>157.69999999999999</v>
      </c>
      <c r="DO596" s="152">
        <v>161.9</v>
      </c>
      <c r="DP596" s="152">
        <v>160.4</v>
      </c>
      <c r="DQ596" s="152">
        <v>160.80000000000001</v>
      </c>
      <c r="DR596" s="152">
        <v>162.69999999999999</v>
      </c>
      <c r="DS596" s="152">
        <v>167.2</v>
      </c>
      <c r="DT596" s="152">
        <v>171.3</v>
      </c>
      <c r="DU596" s="152">
        <v>168.1</v>
      </c>
      <c r="DV596" s="152">
        <v>165.9</v>
      </c>
      <c r="DW596" s="152">
        <v>161.19999999999999</v>
      </c>
      <c r="DX596" s="152">
        <v>155.5</v>
      </c>
      <c r="DY596" s="152">
        <v>156</v>
      </c>
      <c r="DZ596" s="152">
        <v>153.30000000000001</v>
      </c>
      <c r="EA596" s="152">
        <v>153.80000000000001</v>
      </c>
      <c r="EB596" s="152">
        <v>155.80000000000001</v>
      </c>
      <c r="EC596" s="152">
        <v>157.80000000000001</v>
      </c>
      <c r="ED596" s="152">
        <v>160.19999999999999</v>
      </c>
      <c r="EE596" s="152">
        <v>161.19999999999999</v>
      </c>
      <c r="EF596" s="152">
        <v>166.4</v>
      </c>
      <c r="EG596" s="152">
        <v>165</v>
      </c>
      <c r="EH596" s="152">
        <v>161.4</v>
      </c>
      <c r="EI596" s="152">
        <v>158.69999999999999</v>
      </c>
      <c r="EJ596" s="152">
        <v>161.19999999999999</v>
      </c>
      <c r="EK596" s="152">
        <v>165.1</v>
      </c>
      <c r="EL596" s="152">
        <v>161</v>
      </c>
      <c r="EM596" s="152">
        <v>159.6</v>
      </c>
      <c r="EN596" s="152">
        <v>161.19999999999999</v>
      </c>
      <c r="EO596" s="152">
        <v>163.80000000000001</v>
      </c>
      <c r="EP596" s="152">
        <v>163.4</v>
      </c>
      <c r="EQ596" s="152">
        <v>164.2</v>
      </c>
      <c r="ER596" s="152">
        <v>167.1</v>
      </c>
      <c r="ES596" s="152">
        <v>174.8</v>
      </c>
      <c r="ET596" s="152">
        <v>177.2</v>
      </c>
      <c r="EU596" s="152">
        <v>174.8</v>
      </c>
      <c r="EV596" s="152">
        <v>172.1</v>
      </c>
      <c r="EW596" s="152">
        <v>171.9</v>
      </c>
    </row>
    <row r="597" spans="1:153">
      <c r="A597" s="141" t="s">
        <v>8228</v>
      </c>
      <c r="B597" s="141" t="s">
        <v>8229</v>
      </c>
      <c r="C597" s="142">
        <v>0.40260000000000001</v>
      </c>
      <c r="D597" s="143">
        <v>102</v>
      </c>
      <c r="E597" s="143">
        <v>103.5</v>
      </c>
      <c r="F597" s="143">
        <v>105</v>
      </c>
      <c r="G597" s="143">
        <v>104.5</v>
      </c>
      <c r="H597" s="143">
        <v>105.2</v>
      </c>
      <c r="I597" s="143">
        <v>106.8</v>
      </c>
      <c r="J597" s="143">
        <v>105.2</v>
      </c>
      <c r="K597" s="143">
        <v>104.9</v>
      </c>
      <c r="L597" s="143">
        <v>106.5</v>
      </c>
      <c r="M597" s="143">
        <v>106.2</v>
      </c>
      <c r="N597" s="143">
        <v>105.5</v>
      </c>
      <c r="O597" s="143">
        <v>104.6</v>
      </c>
      <c r="P597" s="143">
        <v>103.7</v>
      </c>
      <c r="Q597" s="143">
        <v>103.7</v>
      </c>
      <c r="R597" s="143">
        <v>105.7</v>
      </c>
      <c r="S597" s="143">
        <v>107.1</v>
      </c>
      <c r="T597" s="143">
        <v>110.1</v>
      </c>
      <c r="U597" s="143">
        <v>111.6</v>
      </c>
      <c r="V597" s="143">
        <v>111.4</v>
      </c>
      <c r="W597" s="143">
        <v>112.9</v>
      </c>
      <c r="X597" s="143">
        <v>109.5</v>
      </c>
      <c r="Y597" s="143">
        <v>109.4</v>
      </c>
      <c r="Z597" s="143">
        <v>109.6</v>
      </c>
      <c r="AA597" s="143">
        <v>110.4</v>
      </c>
      <c r="AB597" s="143">
        <v>110.3</v>
      </c>
      <c r="AC597" s="143">
        <v>110.2</v>
      </c>
      <c r="AD597" s="143">
        <v>112.4</v>
      </c>
      <c r="AE597" s="143">
        <v>114.7</v>
      </c>
      <c r="AF597" s="143">
        <v>115.7</v>
      </c>
      <c r="AG597" s="143">
        <v>115.5</v>
      </c>
      <c r="AH597" s="143">
        <v>114.5</v>
      </c>
      <c r="AI597" s="143">
        <v>116.5</v>
      </c>
      <c r="AJ597" s="143">
        <v>115.4</v>
      </c>
      <c r="AK597" s="143">
        <v>113.2</v>
      </c>
      <c r="AL597" s="143">
        <v>112.4</v>
      </c>
      <c r="AM597" s="143">
        <v>110.8</v>
      </c>
      <c r="AN597" s="143">
        <v>112</v>
      </c>
      <c r="AO597" s="143">
        <v>110.8</v>
      </c>
      <c r="AP597" s="143">
        <v>108.1</v>
      </c>
      <c r="AQ597" s="143">
        <v>107.7</v>
      </c>
      <c r="AR597" s="143">
        <v>106.2</v>
      </c>
      <c r="AS597" s="143">
        <v>106.2</v>
      </c>
      <c r="AT597" s="143">
        <v>105.7</v>
      </c>
      <c r="AU597" s="143">
        <v>104.2</v>
      </c>
      <c r="AV597" s="143">
        <v>103.3</v>
      </c>
      <c r="AW597" s="143">
        <v>104.1</v>
      </c>
      <c r="AX597" s="143">
        <v>105.6</v>
      </c>
      <c r="AY597" s="143">
        <v>106.7</v>
      </c>
      <c r="AZ597" s="143">
        <v>106.6</v>
      </c>
      <c r="BA597" s="143">
        <v>107</v>
      </c>
      <c r="BB597" s="143">
        <v>106.6</v>
      </c>
      <c r="BC597" s="143">
        <v>107.1</v>
      </c>
      <c r="BD597" s="143">
        <v>106.2</v>
      </c>
      <c r="BE597" s="143">
        <v>105.2</v>
      </c>
      <c r="BF597" s="143">
        <v>107.7</v>
      </c>
      <c r="BG597" s="143">
        <v>108.8</v>
      </c>
      <c r="BH597" s="143">
        <v>109.3</v>
      </c>
      <c r="BI597" s="143">
        <v>109.7</v>
      </c>
      <c r="BJ597" s="143">
        <v>111.1</v>
      </c>
      <c r="BK597" s="144">
        <v>112.4</v>
      </c>
      <c r="BL597" s="143">
        <v>113.7</v>
      </c>
      <c r="BM597" s="143">
        <v>113.7</v>
      </c>
      <c r="BN597" s="143">
        <v>111.8</v>
      </c>
      <c r="BO597" s="143">
        <v>111.7</v>
      </c>
      <c r="BP597" s="143">
        <v>113</v>
      </c>
      <c r="BQ597" s="143">
        <v>115.1</v>
      </c>
      <c r="BR597" s="145">
        <v>118.3</v>
      </c>
      <c r="BS597" s="145">
        <v>116.6</v>
      </c>
      <c r="BT597" s="145">
        <v>115.3</v>
      </c>
      <c r="BU597" s="145">
        <v>120.3</v>
      </c>
      <c r="BV597" s="145">
        <v>118.3</v>
      </c>
      <c r="BW597" s="145">
        <v>117.2</v>
      </c>
      <c r="BX597" s="145">
        <v>118.1</v>
      </c>
      <c r="BY597" s="145">
        <v>122.1</v>
      </c>
      <c r="BZ597" s="143">
        <v>123.1</v>
      </c>
      <c r="CA597" s="143">
        <v>121</v>
      </c>
      <c r="CB597" s="143">
        <v>120.4</v>
      </c>
      <c r="CC597" s="143">
        <v>123</v>
      </c>
      <c r="CD597" s="143">
        <v>123.1</v>
      </c>
      <c r="CE597" s="143">
        <v>120</v>
      </c>
      <c r="CF597" s="143">
        <v>118.4</v>
      </c>
      <c r="CG597" s="143">
        <v>115.7</v>
      </c>
      <c r="CH597" s="143">
        <v>114.8</v>
      </c>
      <c r="CI597" s="143">
        <v>114.8</v>
      </c>
      <c r="CJ597" s="146">
        <v>113.2</v>
      </c>
      <c r="CK597" s="146">
        <v>111.9</v>
      </c>
      <c r="CL597" s="146">
        <v>111.5</v>
      </c>
      <c r="CM597" s="147">
        <v>110.8</v>
      </c>
      <c r="CN597" s="147">
        <v>110</v>
      </c>
      <c r="CO597" s="147">
        <v>110.4</v>
      </c>
      <c r="CP597" s="148">
        <v>109.1</v>
      </c>
      <c r="CQ597" s="149">
        <v>108.8</v>
      </c>
      <c r="CR597" s="149">
        <v>107.9</v>
      </c>
      <c r="CS597" s="149">
        <v>108.7</v>
      </c>
      <c r="CT597" s="149">
        <v>108</v>
      </c>
      <c r="CU597" s="150">
        <v>107.6</v>
      </c>
      <c r="CV597" s="150">
        <v>105.4</v>
      </c>
      <c r="CW597" s="150">
        <v>104.4</v>
      </c>
      <c r="CX597" s="150">
        <v>105.6</v>
      </c>
      <c r="CY597" s="150">
        <v>106.6</v>
      </c>
      <c r="CZ597" s="150">
        <v>108</v>
      </c>
      <c r="DA597" s="150">
        <v>111.6</v>
      </c>
      <c r="DB597" s="151">
        <v>112</v>
      </c>
      <c r="DC597" s="151">
        <v>116</v>
      </c>
      <c r="DD597" s="151">
        <v>119.8</v>
      </c>
      <c r="DE597" s="151">
        <v>122.6</v>
      </c>
      <c r="DF597" s="151">
        <v>123.6</v>
      </c>
      <c r="DG597" s="151">
        <v>127</v>
      </c>
      <c r="DH597" s="151">
        <v>129.9</v>
      </c>
      <c r="DI597" s="151">
        <v>139.5</v>
      </c>
      <c r="DJ597" s="151">
        <v>139.9</v>
      </c>
      <c r="DK597" s="151">
        <v>141.30000000000001</v>
      </c>
      <c r="DL597" s="151">
        <v>145.30000000000001</v>
      </c>
      <c r="DM597" s="152">
        <v>152.4</v>
      </c>
      <c r="DN597" s="152">
        <v>158.69999999999999</v>
      </c>
      <c r="DO597" s="152">
        <v>156.80000000000001</v>
      </c>
      <c r="DP597" s="152">
        <v>157.1</v>
      </c>
      <c r="DQ597" s="152">
        <v>162.30000000000001</v>
      </c>
      <c r="DR597" s="152">
        <v>166.8</v>
      </c>
      <c r="DS597" s="152">
        <v>177.8</v>
      </c>
      <c r="DT597" s="152">
        <v>176.5</v>
      </c>
      <c r="DU597" s="152">
        <v>169.6</v>
      </c>
      <c r="DV597" s="152">
        <v>160.69999999999999</v>
      </c>
      <c r="DW597" s="152">
        <v>155.80000000000001</v>
      </c>
      <c r="DX597" s="152">
        <v>156.30000000000001</v>
      </c>
      <c r="DY597" s="152">
        <v>151.4</v>
      </c>
      <c r="DZ597" s="152">
        <v>155.1</v>
      </c>
      <c r="EA597" s="152">
        <v>154.19999999999999</v>
      </c>
      <c r="EB597" s="152">
        <v>155.5</v>
      </c>
      <c r="EC597" s="152">
        <v>158.19999999999999</v>
      </c>
      <c r="ED597" s="152">
        <v>157.4</v>
      </c>
      <c r="EE597" s="152">
        <v>156.1</v>
      </c>
      <c r="EF597" s="152">
        <v>156.69999999999999</v>
      </c>
      <c r="EG597" s="152">
        <v>157</v>
      </c>
      <c r="EH597" s="152">
        <v>155.4</v>
      </c>
      <c r="EI597" s="152">
        <v>154.1</v>
      </c>
      <c r="EJ597" s="152">
        <v>153.80000000000001</v>
      </c>
      <c r="EK597" s="152">
        <v>156.30000000000001</v>
      </c>
      <c r="EL597" s="152">
        <v>155.6</v>
      </c>
      <c r="EM597" s="152">
        <v>155.30000000000001</v>
      </c>
      <c r="EN597" s="152">
        <v>154.5</v>
      </c>
      <c r="EO597" s="152">
        <v>156.1</v>
      </c>
      <c r="EP597" s="152">
        <v>156.30000000000001</v>
      </c>
      <c r="EQ597" s="152">
        <v>158.80000000000001</v>
      </c>
      <c r="ER597" s="152">
        <v>168.7</v>
      </c>
      <c r="ES597" s="152">
        <v>173.4</v>
      </c>
      <c r="ET597" s="152">
        <v>172.2</v>
      </c>
      <c r="EU597" s="152">
        <v>166.9</v>
      </c>
      <c r="EV597" s="152">
        <v>168.5</v>
      </c>
      <c r="EW597" s="152">
        <v>171.1</v>
      </c>
    </row>
    <row r="598" spans="1:153">
      <c r="A598" s="141" t="s">
        <v>8230</v>
      </c>
      <c r="B598" s="141" t="s">
        <v>8231</v>
      </c>
      <c r="C598" s="142">
        <v>0.92451000000000005</v>
      </c>
      <c r="D598" s="143">
        <v>100.1</v>
      </c>
      <c r="E598" s="143">
        <v>105.7</v>
      </c>
      <c r="F598" s="143">
        <v>104.3</v>
      </c>
      <c r="G598" s="143">
        <v>106.9</v>
      </c>
      <c r="H598" s="143">
        <v>105.3</v>
      </c>
      <c r="I598" s="143">
        <v>109.3</v>
      </c>
      <c r="J598" s="143">
        <v>108.9</v>
      </c>
      <c r="K598" s="143">
        <v>107.8</v>
      </c>
      <c r="L598" s="143">
        <v>106.9</v>
      </c>
      <c r="M598" s="143">
        <v>104</v>
      </c>
      <c r="N598" s="143">
        <v>102.7</v>
      </c>
      <c r="O598" s="143">
        <v>107.5</v>
      </c>
      <c r="P598" s="143">
        <v>109.5</v>
      </c>
      <c r="Q598" s="143">
        <v>103</v>
      </c>
      <c r="R598" s="143">
        <v>106.5</v>
      </c>
      <c r="S598" s="143">
        <v>106.1</v>
      </c>
      <c r="T598" s="143">
        <v>109.1</v>
      </c>
      <c r="U598" s="143">
        <v>106.6</v>
      </c>
      <c r="V598" s="143">
        <v>103.2</v>
      </c>
      <c r="W598" s="143">
        <v>104.1</v>
      </c>
      <c r="X598" s="143">
        <v>106.4</v>
      </c>
      <c r="Y598" s="143">
        <v>102.5</v>
      </c>
      <c r="Z598" s="143">
        <v>98.5</v>
      </c>
      <c r="AA598" s="143">
        <v>98.8</v>
      </c>
      <c r="AB598" s="143">
        <v>94.6</v>
      </c>
      <c r="AC598" s="143">
        <v>92.5</v>
      </c>
      <c r="AD598" s="143">
        <v>98.6</v>
      </c>
      <c r="AE598" s="143">
        <v>99.2</v>
      </c>
      <c r="AF598" s="143">
        <v>101</v>
      </c>
      <c r="AG598" s="143">
        <v>98.4</v>
      </c>
      <c r="AH598" s="143">
        <v>95.4</v>
      </c>
      <c r="AI598" s="143">
        <v>96.6</v>
      </c>
      <c r="AJ598" s="143">
        <v>97.8</v>
      </c>
      <c r="AK598" s="143">
        <v>99</v>
      </c>
      <c r="AL598" s="143">
        <v>99.6</v>
      </c>
      <c r="AM598" s="143">
        <v>104</v>
      </c>
      <c r="AN598" s="143">
        <v>100</v>
      </c>
      <c r="AO598" s="143">
        <v>98</v>
      </c>
      <c r="AP598" s="143">
        <v>100.3</v>
      </c>
      <c r="AQ598" s="143">
        <v>99.9</v>
      </c>
      <c r="AR598" s="143">
        <v>101.4</v>
      </c>
      <c r="AS598" s="143">
        <v>100.4</v>
      </c>
      <c r="AT598" s="143">
        <v>99.5</v>
      </c>
      <c r="AU598" s="143">
        <v>97.1</v>
      </c>
      <c r="AV598" s="143">
        <v>97.6</v>
      </c>
      <c r="AW598" s="143">
        <v>95.1</v>
      </c>
      <c r="AX598" s="143">
        <v>97.7</v>
      </c>
      <c r="AY598" s="143">
        <v>97.1</v>
      </c>
      <c r="AZ598" s="143">
        <v>101.5</v>
      </c>
      <c r="BA598" s="143">
        <v>98.8</v>
      </c>
      <c r="BB598" s="143">
        <v>104.9</v>
      </c>
      <c r="BC598" s="143">
        <v>104.5</v>
      </c>
      <c r="BD598" s="143">
        <v>103.6</v>
      </c>
      <c r="BE598" s="143">
        <v>102.1</v>
      </c>
      <c r="BF598" s="143">
        <v>100.1</v>
      </c>
      <c r="BG598" s="143">
        <v>102.4</v>
      </c>
      <c r="BH598" s="143">
        <v>101.2</v>
      </c>
      <c r="BI598" s="143">
        <v>102.4</v>
      </c>
      <c r="BJ598" s="143">
        <v>102</v>
      </c>
      <c r="BK598" s="144">
        <v>103</v>
      </c>
      <c r="BL598" s="143">
        <v>102.8</v>
      </c>
      <c r="BM598" s="143">
        <v>103.5</v>
      </c>
      <c r="BN598" s="143">
        <v>103.1</v>
      </c>
      <c r="BO598" s="143">
        <v>101.2</v>
      </c>
      <c r="BP598" s="143">
        <v>104.2</v>
      </c>
      <c r="BQ598" s="143">
        <v>105.9</v>
      </c>
      <c r="BR598" s="145">
        <v>104.5</v>
      </c>
      <c r="BS598" s="145">
        <v>105</v>
      </c>
      <c r="BT598" s="145">
        <v>106.8</v>
      </c>
      <c r="BU598" s="145">
        <v>106.8</v>
      </c>
      <c r="BV598" s="145">
        <v>106.7</v>
      </c>
      <c r="BW598" s="145">
        <v>107</v>
      </c>
      <c r="BX598" s="145">
        <v>107.2</v>
      </c>
      <c r="BY598" s="145">
        <v>106.1</v>
      </c>
      <c r="BZ598" s="143">
        <v>107.6</v>
      </c>
      <c r="CA598" s="143">
        <v>108.3</v>
      </c>
      <c r="CB598" s="143">
        <v>109.5</v>
      </c>
      <c r="CC598" s="143">
        <v>111.1</v>
      </c>
      <c r="CD598" s="143">
        <v>110.7</v>
      </c>
      <c r="CE598" s="143">
        <v>109.3</v>
      </c>
      <c r="CF598" s="143">
        <v>109.8</v>
      </c>
      <c r="CG598" s="143">
        <v>110.3</v>
      </c>
      <c r="CH598" s="143">
        <v>109.9</v>
      </c>
      <c r="CI598" s="143">
        <v>113.8</v>
      </c>
      <c r="CJ598" s="146">
        <v>113.1</v>
      </c>
      <c r="CK598" s="146">
        <v>111.5</v>
      </c>
      <c r="CL598" s="146">
        <v>110.9</v>
      </c>
      <c r="CM598" s="147">
        <v>115.3</v>
      </c>
      <c r="CN598" s="147">
        <v>115.1</v>
      </c>
      <c r="CO598" s="147">
        <v>115.1</v>
      </c>
      <c r="CP598" s="148">
        <v>115.7</v>
      </c>
      <c r="CQ598" s="149">
        <v>112.6</v>
      </c>
      <c r="CR598" s="149">
        <v>113.4</v>
      </c>
      <c r="CS598" s="149">
        <v>111.7</v>
      </c>
      <c r="CT598" s="149">
        <v>112.4</v>
      </c>
      <c r="CU598" s="150">
        <v>107.9</v>
      </c>
      <c r="CV598" s="150">
        <v>106.9</v>
      </c>
      <c r="CW598" s="150">
        <v>106.4</v>
      </c>
      <c r="CX598" s="150">
        <v>107.6</v>
      </c>
      <c r="CY598" s="150">
        <v>106.5</v>
      </c>
      <c r="CZ598" s="150">
        <v>108.1</v>
      </c>
      <c r="DA598" s="150">
        <v>107.4</v>
      </c>
      <c r="DB598" s="151">
        <v>108.9</v>
      </c>
      <c r="DC598" s="151">
        <v>108.9</v>
      </c>
      <c r="DD598" s="151">
        <v>108.9</v>
      </c>
      <c r="DE598" s="151">
        <v>112.8</v>
      </c>
      <c r="DF598" s="151">
        <v>111.8</v>
      </c>
      <c r="DG598" s="151">
        <v>112.8</v>
      </c>
      <c r="DH598" s="151">
        <v>113.3</v>
      </c>
      <c r="DI598" s="151">
        <v>115.7</v>
      </c>
      <c r="DJ598" s="151">
        <v>116.5</v>
      </c>
      <c r="DK598" s="151">
        <v>117.1</v>
      </c>
      <c r="DL598" s="151">
        <v>118.2</v>
      </c>
      <c r="DM598" s="152">
        <v>119.2</v>
      </c>
      <c r="DN598" s="152">
        <v>119</v>
      </c>
      <c r="DO598" s="152">
        <v>118.7</v>
      </c>
      <c r="DP598" s="152">
        <v>120.7</v>
      </c>
      <c r="DQ598" s="152">
        <v>121.6</v>
      </c>
      <c r="DR598" s="152">
        <v>122.7</v>
      </c>
      <c r="DS598" s="152">
        <v>123.4</v>
      </c>
      <c r="DT598" s="152">
        <v>125.7</v>
      </c>
      <c r="DU598" s="152">
        <v>128.30000000000001</v>
      </c>
      <c r="DV598" s="152">
        <v>128.19999999999999</v>
      </c>
      <c r="DW598" s="152">
        <v>127.5</v>
      </c>
      <c r="DX598" s="152">
        <v>130.69999999999999</v>
      </c>
      <c r="DY598" s="152">
        <v>131.1</v>
      </c>
      <c r="DZ598" s="152">
        <v>130.6</v>
      </c>
      <c r="EA598" s="152">
        <v>131.19999999999999</v>
      </c>
      <c r="EB598" s="152">
        <v>133.30000000000001</v>
      </c>
      <c r="EC598" s="152">
        <v>134.69999999999999</v>
      </c>
      <c r="ED598" s="152">
        <v>133.80000000000001</v>
      </c>
      <c r="EE598" s="152">
        <v>133.1</v>
      </c>
      <c r="EF598" s="152">
        <v>133.69999999999999</v>
      </c>
      <c r="EG598" s="152">
        <v>133.6</v>
      </c>
      <c r="EH598" s="152">
        <v>134</v>
      </c>
      <c r="EI598" s="152">
        <v>137.19999999999999</v>
      </c>
      <c r="EJ598" s="152">
        <v>143</v>
      </c>
      <c r="EK598" s="152">
        <v>144.4</v>
      </c>
      <c r="EL598" s="152">
        <v>145</v>
      </c>
      <c r="EM598" s="152">
        <v>143.30000000000001</v>
      </c>
      <c r="EN598" s="152">
        <v>144.69999999999999</v>
      </c>
      <c r="EO598" s="152">
        <v>142.69999999999999</v>
      </c>
      <c r="EP598" s="152">
        <v>144.1</v>
      </c>
      <c r="EQ598" s="152">
        <v>146.1</v>
      </c>
      <c r="ER598" s="152">
        <v>145</v>
      </c>
      <c r="ES598" s="152">
        <v>144.1</v>
      </c>
      <c r="ET598" s="152">
        <v>144.5</v>
      </c>
      <c r="EU598" s="152">
        <v>145.19999999999999</v>
      </c>
      <c r="EV598" s="152">
        <v>145.4</v>
      </c>
      <c r="EW598" s="152">
        <v>144.4</v>
      </c>
    </row>
    <row r="599" spans="1:153">
      <c r="A599" s="141" t="s">
        <v>8232</v>
      </c>
      <c r="B599" s="141" t="s">
        <v>8233</v>
      </c>
      <c r="C599" s="142">
        <v>5.5500000000000001E-2</v>
      </c>
      <c r="D599" s="143">
        <v>104.7</v>
      </c>
      <c r="E599" s="143">
        <v>103</v>
      </c>
      <c r="F599" s="143">
        <v>104.9</v>
      </c>
      <c r="G599" s="143">
        <v>105.9</v>
      </c>
      <c r="H599" s="143">
        <v>104.7</v>
      </c>
      <c r="I599" s="143">
        <v>105.9</v>
      </c>
      <c r="J599" s="143">
        <v>105.3</v>
      </c>
      <c r="K599" s="143">
        <v>105.7</v>
      </c>
      <c r="L599" s="143">
        <v>108</v>
      </c>
      <c r="M599" s="143">
        <v>106</v>
      </c>
      <c r="N599" s="143">
        <v>105.9</v>
      </c>
      <c r="O599" s="143">
        <v>104.2</v>
      </c>
      <c r="P599" s="143">
        <v>107.5</v>
      </c>
      <c r="Q599" s="143">
        <v>106.7</v>
      </c>
      <c r="R599" s="143">
        <v>108</v>
      </c>
      <c r="S599" s="143">
        <v>106.5</v>
      </c>
      <c r="T599" s="143">
        <v>108.1</v>
      </c>
      <c r="U599" s="143">
        <v>109.1</v>
      </c>
      <c r="V599" s="143">
        <v>110.1</v>
      </c>
      <c r="W599" s="143">
        <v>112.1</v>
      </c>
      <c r="X599" s="143">
        <v>113.3</v>
      </c>
      <c r="Y599" s="143">
        <v>109.2</v>
      </c>
      <c r="Z599" s="143">
        <v>108.5</v>
      </c>
      <c r="AA599" s="143">
        <v>111.9</v>
      </c>
      <c r="AB599" s="143">
        <v>112</v>
      </c>
      <c r="AC599" s="143">
        <v>107.3</v>
      </c>
      <c r="AD599" s="143">
        <v>108.8</v>
      </c>
      <c r="AE599" s="143">
        <v>109.5</v>
      </c>
      <c r="AF599" s="143">
        <v>111.3</v>
      </c>
      <c r="AG599" s="143">
        <v>110.1</v>
      </c>
      <c r="AH599" s="143">
        <v>110.2</v>
      </c>
      <c r="AI599" s="143">
        <v>109.7</v>
      </c>
      <c r="AJ599" s="143">
        <v>109</v>
      </c>
      <c r="AK599" s="143">
        <v>108.1</v>
      </c>
      <c r="AL599" s="143">
        <v>106.4</v>
      </c>
      <c r="AM599" s="143">
        <v>107.9</v>
      </c>
      <c r="AN599" s="143">
        <v>108.2</v>
      </c>
      <c r="AO599" s="143">
        <v>106.3</v>
      </c>
      <c r="AP599" s="143">
        <v>108.2</v>
      </c>
      <c r="AQ599" s="143">
        <v>106</v>
      </c>
      <c r="AR599" s="143">
        <v>110</v>
      </c>
      <c r="AS599" s="143">
        <v>111</v>
      </c>
      <c r="AT599" s="143">
        <v>108.8</v>
      </c>
      <c r="AU599" s="143">
        <v>109.4</v>
      </c>
      <c r="AV599" s="143">
        <v>107.8</v>
      </c>
      <c r="AW599" s="143">
        <v>107.1</v>
      </c>
      <c r="AX599" s="143">
        <v>107.2</v>
      </c>
      <c r="AY599" s="143">
        <v>107.7</v>
      </c>
      <c r="AZ599" s="143">
        <v>105.6</v>
      </c>
      <c r="BA599" s="143">
        <v>106.6</v>
      </c>
      <c r="BB599" s="143">
        <v>105.7</v>
      </c>
      <c r="BC599" s="143">
        <v>105.2</v>
      </c>
      <c r="BD599" s="143">
        <v>104.3</v>
      </c>
      <c r="BE599" s="143">
        <v>104.8</v>
      </c>
      <c r="BF599" s="143">
        <v>104.4</v>
      </c>
      <c r="BG599" s="143">
        <v>103.8</v>
      </c>
      <c r="BH599" s="143">
        <v>105.2</v>
      </c>
      <c r="BI599" s="143">
        <v>105.2</v>
      </c>
      <c r="BJ599" s="143">
        <v>105.8</v>
      </c>
      <c r="BK599" s="144">
        <v>107.3</v>
      </c>
      <c r="BL599" s="143">
        <v>106.4</v>
      </c>
      <c r="BM599" s="143">
        <v>107</v>
      </c>
      <c r="BN599" s="143">
        <v>108.4</v>
      </c>
      <c r="BO599" s="143">
        <v>107.2</v>
      </c>
      <c r="BP599" s="143">
        <v>105.6</v>
      </c>
      <c r="BQ599" s="143">
        <v>106.8</v>
      </c>
      <c r="BR599" s="145">
        <v>107</v>
      </c>
      <c r="BS599" s="145">
        <v>106</v>
      </c>
      <c r="BT599" s="145">
        <v>106.4</v>
      </c>
      <c r="BU599" s="145">
        <v>106.9</v>
      </c>
      <c r="BV599" s="145">
        <v>108.8</v>
      </c>
      <c r="BW599" s="145">
        <v>110</v>
      </c>
      <c r="BX599" s="145">
        <v>109.6</v>
      </c>
      <c r="BY599" s="145">
        <v>110.3</v>
      </c>
      <c r="BZ599" s="143">
        <v>110.6</v>
      </c>
      <c r="CA599" s="143">
        <v>110.6</v>
      </c>
      <c r="CB599" s="143">
        <v>111.3</v>
      </c>
      <c r="CC599" s="143">
        <v>111.3</v>
      </c>
      <c r="CD599" s="143">
        <v>113.5</v>
      </c>
      <c r="CE599" s="143">
        <v>114.2</v>
      </c>
      <c r="CF599" s="143">
        <v>113.4</v>
      </c>
      <c r="CG599" s="143">
        <v>114.2</v>
      </c>
      <c r="CH599" s="143">
        <v>114</v>
      </c>
      <c r="CI599" s="143">
        <v>114.4</v>
      </c>
      <c r="CJ599" s="146">
        <v>114.8</v>
      </c>
      <c r="CK599" s="146">
        <v>114.2</v>
      </c>
      <c r="CL599" s="146">
        <v>114.5</v>
      </c>
      <c r="CM599" s="147">
        <v>114.6</v>
      </c>
      <c r="CN599" s="147">
        <v>113.9</v>
      </c>
      <c r="CO599" s="147">
        <v>114.2</v>
      </c>
      <c r="CP599" s="148">
        <v>114.3</v>
      </c>
      <c r="CQ599" s="149">
        <v>111.2</v>
      </c>
      <c r="CR599" s="149">
        <v>111.6</v>
      </c>
      <c r="CS599" s="149">
        <v>112</v>
      </c>
      <c r="CT599" s="149">
        <v>112</v>
      </c>
      <c r="CU599" s="150">
        <v>113.7</v>
      </c>
      <c r="CV599" s="150">
        <v>113.3</v>
      </c>
      <c r="CW599" s="150">
        <v>111.9</v>
      </c>
      <c r="CX599" s="150">
        <v>113.3</v>
      </c>
      <c r="CY599" s="150">
        <v>112.8</v>
      </c>
      <c r="CZ599" s="150">
        <v>113.5</v>
      </c>
      <c r="DA599" s="150">
        <v>114.6</v>
      </c>
      <c r="DB599" s="151">
        <v>114</v>
      </c>
      <c r="DC599" s="151">
        <v>115</v>
      </c>
      <c r="DD599" s="151">
        <v>116.2</v>
      </c>
      <c r="DE599" s="151">
        <v>115.3</v>
      </c>
      <c r="DF599" s="151">
        <v>116.4</v>
      </c>
      <c r="DG599" s="151">
        <v>116</v>
      </c>
      <c r="DH599" s="151">
        <v>116.4</v>
      </c>
      <c r="DI599" s="151">
        <v>118</v>
      </c>
      <c r="DJ599" s="151">
        <v>120.3</v>
      </c>
      <c r="DK599" s="151">
        <v>119.9</v>
      </c>
      <c r="DL599" s="151">
        <v>121.2</v>
      </c>
      <c r="DM599" s="152">
        <v>124.2</v>
      </c>
      <c r="DN599" s="152">
        <v>125.4</v>
      </c>
      <c r="DO599" s="152">
        <v>125.8</v>
      </c>
      <c r="DP599" s="152">
        <v>126.6</v>
      </c>
      <c r="DQ599" s="152">
        <v>128.6</v>
      </c>
      <c r="DR599" s="152">
        <v>130.4</v>
      </c>
      <c r="DS599" s="152">
        <v>132.19999999999999</v>
      </c>
      <c r="DT599" s="152">
        <v>132.19999999999999</v>
      </c>
      <c r="DU599" s="152">
        <v>133.19999999999999</v>
      </c>
      <c r="DV599" s="152">
        <v>136.5</v>
      </c>
      <c r="DW599" s="152">
        <v>136.1</v>
      </c>
      <c r="DX599" s="152">
        <v>136.80000000000001</v>
      </c>
      <c r="DY599" s="152">
        <v>137.5</v>
      </c>
      <c r="DZ599" s="152">
        <v>138.6</v>
      </c>
      <c r="EA599" s="152">
        <v>138.9</v>
      </c>
      <c r="EB599" s="152">
        <v>138.69999999999999</v>
      </c>
      <c r="EC599" s="152">
        <v>138.19999999999999</v>
      </c>
      <c r="ED599" s="152">
        <v>139.30000000000001</v>
      </c>
      <c r="EE599" s="152">
        <v>139.5</v>
      </c>
      <c r="EF599" s="152">
        <v>138.19999999999999</v>
      </c>
      <c r="EG599" s="152">
        <v>139.5</v>
      </c>
      <c r="EH599" s="152">
        <v>139.19999999999999</v>
      </c>
      <c r="EI599" s="152">
        <v>139.80000000000001</v>
      </c>
      <c r="EJ599" s="152">
        <v>139.80000000000001</v>
      </c>
      <c r="EK599" s="152">
        <v>140.30000000000001</v>
      </c>
      <c r="EL599" s="152">
        <v>139.80000000000001</v>
      </c>
      <c r="EM599" s="152">
        <v>139.4</v>
      </c>
      <c r="EN599" s="152">
        <v>139.30000000000001</v>
      </c>
      <c r="EO599" s="152">
        <v>140.5</v>
      </c>
      <c r="EP599" s="152">
        <v>139</v>
      </c>
      <c r="EQ599" s="152">
        <v>137.80000000000001</v>
      </c>
      <c r="ER599" s="152">
        <v>138.9</v>
      </c>
      <c r="ES599" s="152">
        <v>138.19999999999999</v>
      </c>
      <c r="ET599" s="152">
        <v>139</v>
      </c>
      <c r="EU599" s="152">
        <v>139.1</v>
      </c>
      <c r="EV599" s="152">
        <v>139.4</v>
      </c>
      <c r="EW599" s="152">
        <v>140</v>
      </c>
    </row>
    <row r="600" spans="1:153">
      <c r="A600" s="141" t="s">
        <v>8234</v>
      </c>
      <c r="B600" s="141" t="s">
        <v>8235</v>
      </c>
      <c r="C600" s="142">
        <v>0.78654999999999997</v>
      </c>
      <c r="D600" s="143">
        <v>99.4</v>
      </c>
      <c r="E600" s="143">
        <v>106.3</v>
      </c>
      <c r="F600" s="143">
        <v>104.4</v>
      </c>
      <c r="G600" s="143">
        <v>107.2</v>
      </c>
      <c r="H600" s="143">
        <v>105.2</v>
      </c>
      <c r="I600" s="143">
        <v>109.8</v>
      </c>
      <c r="J600" s="143">
        <v>109.3</v>
      </c>
      <c r="K600" s="143">
        <v>108</v>
      </c>
      <c r="L600" s="143">
        <v>107</v>
      </c>
      <c r="M600" s="143">
        <v>103.7</v>
      </c>
      <c r="N600" s="143">
        <v>101.9</v>
      </c>
      <c r="O600" s="143">
        <v>107.9</v>
      </c>
      <c r="P600" s="143">
        <v>110.2</v>
      </c>
      <c r="Q600" s="143">
        <v>102.7</v>
      </c>
      <c r="R600" s="143">
        <v>106.5</v>
      </c>
      <c r="S600" s="143">
        <v>106.1</v>
      </c>
      <c r="T600" s="143">
        <v>109.3</v>
      </c>
      <c r="U600" s="143">
        <v>106.4</v>
      </c>
      <c r="V600" s="143">
        <v>102.3</v>
      </c>
      <c r="W600" s="143">
        <v>103.2</v>
      </c>
      <c r="X600" s="143">
        <v>105.6</v>
      </c>
      <c r="Y600" s="143">
        <v>101.2</v>
      </c>
      <c r="Z600" s="143">
        <v>96.4</v>
      </c>
      <c r="AA600" s="143">
        <v>96.5</v>
      </c>
      <c r="AB600" s="143">
        <v>91.2</v>
      </c>
      <c r="AC600" s="143">
        <v>89</v>
      </c>
      <c r="AD600" s="143">
        <v>96.3</v>
      </c>
      <c r="AE600" s="143">
        <v>97</v>
      </c>
      <c r="AF600" s="143">
        <v>98.9</v>
      </c>
      <c r="AG600" s="143">
        <v>95.6</v>
      </c>
      <c r="AH600" s="143">
        <v>92.2</v>
      </c>
      <c r="AI600" s="143">
        <v>93.7</v>
      </c>
      <c r="AJ600" s="143">
        <v>95</v>
      </c>
      <c r="AK600" s="143">
        <v>96.2</v>
      </c>
      <c r="AL600" s="143">
        <v>97.1</v>
      </c>
      <c r="AM600" s="143">
        <v>102.3</v>
      </c>
      <c r="AN600" s="143">
        <v>97.8</v>
      </c>
      <c r="AO600" s="143">
        <v>95.5</v>
      </c>
      <c r="AP600" s="143">
        <v>98.1</v>
      </c>
      <c r="AQ600" s="143">
        <v>97.9</v>
      </c>
      <c r="AR600" s="143">
        <v>99.3</v>
      </c>
      <c r="AS600" s="143">
        <v>98.3</v>
      </c>
      <c r="AT600" s="143">
        <v>97.5</v>
      </c>
      <c r="AU600" s="143">
        <v>94.9</v>
      </c>
      <c r="AV600" s="143">
        <v>95.5</v>
      </c>
      <c r="AW600" s="143">
        <v>92.8</v>
      </c>
      <c r="AX600" s="143">
        <v>95.9</v>
      </c>
      <c r="AY600" s="143">
        <v>95</v>
      </c>
      <c r="AZ600" s="143">
        <v>100.8</v>
      </c>
      <c r="BA600" s="143">
        <v>97.3</v>
      </c>
      <c r="BB600" s="143">
        <v>104.3</v>
      </c>
      <c r="BC600" s="143">
        <v>104</v>
      </c>
      <c r="BD600" s="143">
        <v>103.1</v>
      </c>
      <c r="BE600" s="143">
        <v>101.4</v>
      </c>
      <c r="BF600" s="143">
        <v>99.1</v>
      </c>
      <c r="BG600" s="143">
        <v>101.7</v>
      </c>
      <c r="BH600" s="143">
        <v>100.1</v>
      </c>
      <c r="BI600" s="143">
        <v>101.5</v>
      </c>
      <c r="BJ600" s="143">
        <v>101</v>
      </c>
      <c r="BK600" s="144">
        <v>102.2</v>
      </c>
      <c r="BL600" s="143">
        <v>101.8</v>
      </c>
      <c r="BM600" s="143">
        <v>102.6</v>
      </c>
      <c r="BN600" s="143">
        <v>101.9</v>
      </c>
      <c r="BO600" s="143">
        <v>99.7</v>
      </c>
      <c r="BP600" s="143">
        <v>103.4</v>
      </c>
      <c r="BQ600" s="143">
        <v>105.2</v>
      </c>
      <c r="BR600" s="145">
        <v>103.5</v>
      </c>
      <c r="BS600" s="145">
        <v>104.1</v>
      </c>
      <c r="BT600" s="145">
        <v>106.2</v>
      </c>
      <c r="BU600" s="145">
        <v>106.2</v>
      </c>
      <c r="BV600" s="145">
        <v>106</v>
      </c>
      <c r="BW600" s="145">
        <v>106.3</v>
      </c>
      <c r="BX600" s="145">
        <v>106.4</v>
      </c>
      <c r="BY600" s="145">
        <v>105.1</v>
      </c>
      <c r="BZ600" s="143">
        <v>106.8</v>
      </c>
      <c r="CA600" s="143">
        <v>107.6</v>
      </c>
      <c r="CB600" s="143">
        <v>108.8</v>
      </c>
      <c r="CC600" s="143">
        <v>110.6</v>
      </c>
      <c r="CD600" s="143">
        <v>110</v>
      </c>
      <c r="CE600" s="143">
        <v>108.1</v>
      </c>
      <c r="CF600" s="143">
        <v>108.9</v>
      </c>
      <c r="CG600" s="143">
        <v>109.5</v>
      </c>
      <c r="CH600" s="143">
        <v>109</v>
      </c>
      <c r="CI600" s="143">
        <v>113.6</v>
      </c>
      <c r="CJ600" s="146">
        <v>112.7</v>
      </c>
      <c r="CK600" s="146">
        <v>110.9</v>
      </c>
      <c r="CL600" s="146">
        <v>110.3</v>
      </c>
      <c r="CM600" s="147">
        <v>115.7</v>
      </c>
      <c r="CN600" s="147">
        <v>115.4</v>
      </c>
      <c r="CO600" s="147">
        <v>115.4</v>
      </c>
      <c r="CP600" s="148">
        <v>116</v>
      </c>
      <c r="CQ600" s="149">
        <v>112.8</v>
      </c>
      <c r="CR600" s="149">
        <v>113.7</v>
      </c>
      <c r="CS600" s="149">
        <v>111.4</v>
      </c>
      <c r="CT600" s="149">
        <v>112.4</v>
      </c>
      <c r="CU600" s="150">
        <v>106.9</v>
      </c>
      <c r="CV600" s="150">
        <v>105.8</v>
      </c>
      <c r="CW600" s="150">
        <v>105.2</v>
      </c>
      <c r="CX600" s="150">
        <v>106.6</v>
      </c>
      <c r="CY600" s="150">
        <v>105.4</v>
      </c>
      <c r="CZ600" s="150">
        <v>107.1</v>
      </c>
      <c r="DA600" s="150">
        <v>106.2</v>
      </c>
      <c r="DB600" s="151">
        <v>108</v>
      </c>
      <c r="DC600" s="151">
        <v>107.8</v>
      </c>
      <c r="DD600" s="151">
        <v>108.2</v>
      </c>
      <c r="DE600" s="151">
        <v>112.3</v>
      </c>
      <c r="DF600" s="151">
        <v>111</v>
      </c>
      <c r="DG600" s="151">
        <v>112.3</v>
      </c>
      <c r="DH600" s="151">
        <v>112.8</v>
      </c>
      <c r="DI600" s="151">
        <v>115.4</v>
      </c>
      <c r="DJ600" s="151">
        <v>116</v>
      </c>
      <c r="DK600" s="151">
        <v>116.5</v>
      </c>
      <c r="DL600" s="151">
        <v>117.2</v>
      </c>
      <c r="DM600" s="152">
        <v>117.2</v>
      </c>
      <c r="DN600" s="152">
        <v>117.1</v>
      </c>
      <c r="DO600" s="152">
        <v>116.6</v>
      </c>
      <c r="DP600" s="152">
        <v>118.5</v>
      </c>
      <c r="DQ600" s="152">
        <v>118.8</v>
      </c>
      <c r="DR600" s="152">
        <v>120.2</v>
      </c>
      <c r="DS600" s="152">
        <v>120.9</v>
      </c>
      <c r="DT600" s="152">
        <v>123.2</v>
      </c>
      <c r="DU600" s="152">
        <v>126.2</v>
      </c>
      <c r="DV600" s="152">
        <v>126.1</v>
      </c>
      <c r="DW600" s="152">
        <v>125.2</v>
      </c>
      <c r="DX600" s="152">
        <v>129.1</v>
      </c>
      <c r="DY600" s="152">
        <v>129.6</v>
      </c>
      <c r="DZ600" s="152">
        <v>128.9</v>
      </c>
      <c r="EA600" s="152">
        <v>129.6</v>
      </c>
      <c r="EB600" s="152">
        <v>132.30000000000001</v>
      </c>
      <c r="EC600" s="152">
        <v>133.69999999999999</v>
      </c>
      <c r="ED600" s="152">
        <v>132.30000000000001</v>
      </c>
      <c r="EE600" s="152">
        <v>131.69999999999999</v>
      </c>
      <c r="EF600" s="152">
        <v>132.5</v>
      </c>
      <c r="EG600" s="152">
        <v>132.19999999999999</v>
      </c>
      <c r="EH600" s="152">
        <v>132.80000000000001</v>
      </c>
      <c r="EI600" s="152">
        <v>136.6</v>
      </c>
      <c r="EJ600" s="152">
        <v>143.5</v>
      </c>
      <c r="EK600" s="152">
        <v>145.1</v>
      </c>
      <c r="EL600" s="152">
        <v>146.30000000000001</v>
      </c>
      <c r="EM600" s="152">
        <v>144.4</v>
      </c>
      <c r="EN600" s="152">
        <v>146</v>
      </c>
      <c r="EO600" s="152">
        <v>143.80000000000001</v>
      </c>
      <c r="EP600" s="152">
        <v>145.4</v>
      </c>
      <c r="EQ600" s="152">
        <v>147.69999999999999</v>
      </c>
      <c r="ER600" s="152">
        <v>146.4</v>
      </c>
      <c r="ES600" s="152">
        <v>145.30000000000001</v>
      </c>
      <c r="ET600" s="152">
        <v>145.4</v>
      </c>
      <c r="EU600" s="152">
        <v>146.19999999999999</v>
      </c>
      <c r="EV600" s="152">
        <v>146.4</v>
      </c>
      <c r="EW600" s="152">
        <v>145.1</v>
      </c>
    </row>
    <row r="601" spans="1:153">
      <c r="A601" s="141" t="s">
        <v>8236</v>
      </c>
      <c r="B601" s="141" t="s">
        <v>8237</v>
      </c>
      <c r="C601" s="142">
        <v>2.077E-2</v>
      </c>
      <c r="D601" s="143">
        <v>105.5</v>
      </c>
      <c r="E601" s="143">
        <v>102.6</v>
      </c>
      <c r="F601" s="143">
        <v>106.4</v>
      </c>
      <c r="G601" s="143">
        <v>107.9</v>
      </c>
      <c r="H601" s="143">
        <v>109.6</v>
      </c>
      <c r="I601" s="143">
        <v>110.1</v>
      </c>
      <c r="J601" s="143">
        <v>111.6</v>
      </c>
      <c r="K601" s="143">
        <v>109.7</v>
      </c>
      <c r="L601" s="143">
        <v>95.7</v>
      </c>
      <c r="M601" s="143">
        <v>103.3</v>
      </c>
      <c r="N601" s="143">
        <v>108.7</v>
      </c>
      <c r="O601" s="143">
        <v>103.9</v>
      </c>
      <c r="P601" s="143">
        <v>100.4</v>
      </c>
      <c r="Q601" s="143">
        <v>96.5</v>
      </c>
      <c r="R601" s="143">
        <v>103.7</v>
      </c>
      <c r="S601" s="143">
        <v>102.7</v>
      </c>
      <c r="T601" s="143">
        <v>106.4</v>
      </c>
      <c r="U601" s="143">
        <v>106.8</v>
      </c>
      <c r="V601" s="143">
        <v>106.4</v>
      </c>
      <c r="W601" s="143">
        <v>104.2</v>
      </c>
      <c r="X601" s="143">
        <v>105</v>
      </c>
      <c r="Y601" s="143">
        <v>105.5</v>
      </c>
      <c r="Z601" s="143">
        <v>111.6</v>
      </c>
      <c r="AA601" s="143">
        <v>113.2</v>
      </c>
      <c r="AB601" s="143">
        <v>120.5</v>
      </c>
      <c r="AC601" s="143">
        <v>122.2</v>
      </c>
      <c r="AD601" s="143">
        <v>119</v>
      </c>
      <c r="AE601" s="143">
        <v>117.6</v>
      </c>
      <c r="AF601" s="143">
        <v>109.3</v>
      </c>
      <c r="AG601" s="143">
        <v>121.1</v>
      </c>
      <c r="AH601" s="143">
        <v>115.3</v>
      </c>
      <c r="AI601" s="143">
        <v>113.1</v>
      </c>
      <c r="AJ601" s="143">
        <v>117.2</v>
      </c>
      <c r="AK601" s="143">
        <v>121.3</v>
      </c>
      <c r="AL601" s="143">
        <v>113.3</v>
      </c>
      <c r="AM601" s="143">
        <v>106.6</v>
      </c>
      <c r="AN601" s="143">
        <v>105.9</v>
      </c>
      <c r="AO601" s="143">
        <v>108.4</v>
      </c>
      <c r="AP601" s="143">
        <v>111.3</v>
      </c>
      <c r="AQ601" s="143">
        <v>113.5</v>
      </c>
      <c r="AR601" s="143">
        <v>113.5</v>
      </c>
      <c r="AS601" s="143">
        <v>114.5</v>
      </c>
      <c r="AT601" s="143">
        <v>115.1</v>
      </c>
      <c r="AU601" s="143">
        <v>113.2</v>
      </c>
      <c r="AV601" s="143">
        <v>115.4</v>
      </c>
      <c r="AW601" s="143">
        <v>111.2</v>
      </c>
      <c r="AX601" s="143">
        <v>111.2</v>
      </c>
      <c r="AY601" s="143">
        <v>114.5</v>
      </c>
      <c r="AZ601" s="143">
        <v>109.2</v>
      </c>
      <c r="BA601" s="143">
        <v>115</v>
      </c>
      <c r="BB601" s="143">
        <v>116.1</v>
      </c>
      <c r="BC601" s="143">
        <v>111.8</v>
      </c>
      <c r="BD601" s="143">
        <v>114.5</v>
      </c>
      <c r="BE601" s="143">
        <v>110</v>
      </c>
      <c r="BF601" s="143">
        <v>110.7</v>
      </c>
      <c r="BG601" s="143">
        <v>114.4</v>
      </c>
      <c r="BH601" s="143">
        <v>115.5</v>
      </c>
      <c r="BI601" s="143">
        <v>115.9</v>
      </c>
      <c r="BJ601" s="143">
        <v>118.9</v>
      </c>
      <c r="BK601" s="144">
        <v>116</v>
      </c>
      <c r="BL601" s="143">
        <v>114.8</v>
      </c>
      <c r="BM601" s="143">
        <v>112.9</v>
      </c>
      <c r="BN601" s="143">
        <v>115.4</v>
      </c>
      <c r="BO601" s="143">
        <v>116.7</v>
      </c>
      <c r="BP601" s="143">
        <v>115.1</v>
      </c>
      <c r="BQ601" s="143">
        <v>118.2</v>
      </c>
      <c r="BR601" s="145">
        <v>121.7</v>
      </c>
      <c r="BS601" s="145">
        <v>121.9</v>
      </c>
      <c r="BT601" s="145">
        <v>121.9</v>
      </c>
      <c r="BU601" s="145">
        <v>120.8</v>
      </c>
      <c r="BV601" s="145">
        <v>121.3</v>
      </c>
      <c r="BW601" s="145">
        <v>117.4</v>
      </c>
      <c r="BX601" s="145">
        <v>118.3</v>
      </c>
      <c r="BY601" s="145">
        <v>121.6</v>
      </c>
      <c r="BZ601" s="143">
        <v>121.4</v>
      </c>
      <c r="CA601" s="143">
        <v>121.3</v>
      </c>
      <c r="CB601" s="143">
        <v>122.8</v>
      </c>
      <c r="CC601" s="143">
        <v>123.7</v>
      </c>
      <c r="CD601" s="143">
        <v>124.2</v>
      </c>
      <c r="CE601" s="143">
        <v>127.4</v>
      </c>
      <c r="CF601" s="143">
        <v>126.3</v>
      </c>
      <c r="CG601" s="143">
        <v>130.1</v>
      </c>
      <c r="CH601" s="143">
        <v>128.4</v>
      </c>
      <c r="CI601" s="143">
        <v>128.5</v>
      </c>
      <c r="CJ601" s="146">
        <v>127.9</v>
      </c>
      <c r="CK601" s="146">
        <v>128.80000000000001</v>
      </c>
      <c r="CL601" s="146">
        <v>126.1</v>
      </c>
      <c r="CM601" s="147">
        <v>124.8</v>
      </c>
      <c r="CN601" s="147">
        <v>125.6</v>
      </c>
      <c r="CO601" s="147">
        <v>128.1</v>
      </c>
      <c r="CP601" s="148">
        <v>131.69999999999999</v>
      </c>
      <c r="CQ601" s="149">
        <v>127</v>
      </c>
      <c r="CR601" s="149">
        <v>129.1</v>
      </c>
      <c r="CS601" s="149">
        <v>131.9</v>
      </c>
      <c r="CT601" s="149">
        <v>130.69999999999999</v>
      </c>
      <c r="CU601" s="150">
        <v>135.6</v>
      </c>
      <c r="CV601" s="150">
        <v>127.7</v>
      </c>
      <c r="CW601" s="150">
        <v>132.1</v>
      </c>
      <c r="CX601" s="150">
        <v>132.80000000000001</v>
      </c>
      <c r="CY601" s="150">
        <v>128.9</v>
      </c>
      <c r="CZ601" s="150">
        <v>129.69999999999999</v>
      </c>
      <c r="DA601" s="150">
        <v>123.3</v>
      </c>
      <c r="DB601" s="151">
        <v>121.6</v>
      </c>
      <c r="DC601" s="151">
        <v>123.9</v>
      </c>
      <c r="DD601" s="151">
        <v>130.1</v>
      </c>
      <c r="DE601" s="151">
        <v>125.7</v>
      </c>
      <c r="DF601" s="151">
        <v>129.6</v>
      </c>
      <c r="DG601" s="151">
        <v>130.4</v>
      </c>
      <c r="DH601" s="151">
        <v>133.5</v>
      </c>
      <c r="DI601" s="151">
        <v>126.4</v>
      </c>
      <c r="DJ601" s="151">
        <v>133.4</v>
      </c>
      <c r="DK601" s="151">
        <v>138.19999999999999</v>
      </c>
      <c r="DL601" s="151">
        <v>138.9</v>
      </c>
      <c r="DM601" s="152">
        <v>136.6</v>
      </c>
      <c r="DN601" s="152">
        <v>135.69999999999999</v>
      </c>
      <c r="DO601" s="152">
        <v>142.19999999999999</v>
      </c>
      <c r="DP601" s="152">
        <v>146.30000000000001</v>
      </c>
      <c r="DQ601" s="152">
        <v>154.5</v>
      </c>
      <c r="DR601" s="152">
        <v>146.5</v>
      </c>
      <c r="DS601" s="152">
        <v>149.9</v>
      </c>
      <c r="DT601" s="152">
        <v>154.1</v>
      </c>
      <c r="DU601" s="152">
        <v>154.6</v>
      </c>
      <c r="DV601" s="152">
        <v>156.69999999999999</v>
      </c>
      <c r="DW601" s="152">
        <v>156.1</v>
      </c>
      <c r="DX601" s="152">
        <v>153</v>
      </c>
      <c r="DY601" s="152">
        <v>160.5</v>
      </c>
      <c r="DZ601" s="152">
        <v>156.69999999999999</v>
      </c>
      <c r="EA601" s="152">
        <v>160.5</v>
      </c>
      <c r="EB601" s="152">
        <v>156.19999999999999</v>
      </c>
      <c r="EC601" s="152">
        <v>160.80000000000001</v>
      </c>
      <c r="ED601" s="152">
        <v>159.5</v>
      </c>
      <c r="EE601" s="152">
        <v>158.9</v>
      </c>
      <c r="EF601" s="152">
        <v>158.69999999999999</v>
      </c>
      <c r="EG601" s="152">
        <v>160.6</v>
      </c>
      <c r="EH601" s="152">
        <v>160.1</v>
      </c>
      <c r="EI601" s="152">
        <v>157.30000000000001</v>
      </c>
      <c r="EJ601" s="152">
        <v>158.30000000000001</v>
      </c>
      <c r="EK601" s="152">
        <v>158.80000000000001</v>
      </c>
      <c r="EL601" s="152">
        <v>155.9</v>
      </c>
      <c r="EM601" s="152">
        <v>155.5</v>
      </c>
      <c r="EN601" s="152">
        <v>156.19999999999999</v>
      </c>
      <c r="EO601" s="152">
        <v>151.69999999999999</v>
      </c>
      <c r="EP601" s="152">
        <v>147.80000000000001</v>
      </c>
      <c r="EQ601" s="152">
        <v>149.6</v>
      </c>
      <c r="ER601" s="152">
        <v>148.80000000000001</v>
      </c>
      <c r="ES601" s="152">
        <v>148.19999999999999</v>
      </c>
      <c r="ET601" s="152">
        <v>148.5</v>
      </c>
      <c r="EU601" s="152">
        <v>152.69999999999999</v>
      </c>
      <c r="EV601" s="152">
        <v>154.19999999999999</v>
      </c>
      <c r="EW601" s="152">
        <v>153.19999999999999</v>
      </c>
    </row>
    <row r="602" spans="1:153">
      <c r="A602" s="141" t="s">
        <v>8238</v>
      </c>
      <c r="B602" s="141" t="s">
        <v>8239</v>
      </c>
      <c r="C602" s="142">
        <v>6.1690000000000002E-2</v>
      </c>
      <c r="D602" s="143">
        <v>102.6</v>
      </c>
      <c r="E602" s="143">
        <v>102</v>
      </c>
      <c r="F602" s="143">
        <v>102.1</v>
      </c>
      <c r="G602" s="143">
        <v>103.7</v>
      </c>
      <c r="H602" s="143">
        <v>104.9</v>
      </c>
      <c r="I602" s="143">
        <v>106.4</v>
      </c>
      <c r="J602" s="143">
        <v>107.5</v>
      </c>
      <c r="K602" s="143">
        <v>107.5</v>
      </c>
      <c r="L602" s="143">
        <v>107.6</v>
      </c>
      <c r="M602" s="143">
        <v>107.1</v>
      </c>
      <c r="N602" s="143">
        <v>107.1</v>
      </c>
      <c r="O602" s="143">
        <v>106.7</v>
      </c>
      <c r="P602" s="143">
        <v>106.3</v>
      </c>
      <c r="Q602" s="143">
        <v>106.1</v>
      </c>
      <c r="R602" s="143">
        <v>106.1</v>
      </c>
      <c r="S602" s="143">
        <v>106.4</v>
      </c>
      <c r="T602" s="143">
        <v>107.4</v>
      </c>
      <c r="U602" s="143">
        <v>106.5</v>
      </c>
      <c r="V602" s="143">
        <v>106.5</v>
      </c>
      <c r="W602" s="143">
        <v>108.6</v>
      </c>
      <c r="X602" s="143">
        <v>110.5</v>
      </c>
      <c r="Y602" s="143">
        <v>111.3</v>
      </c>
      <c r="Z602" s="143">
        <v>111.3</v>
      </c>
      <c r="AA602" s="143">
        <v>112.7</v>
      </c>
      <c r="AB602" s="143">
        <v>113.4</v>
      </c>
      <c r="AC602" s="143">
        <v>112.8</v>
      </c>
      <c r="AD602" s="143">
        <v>112.8</v>
      </c>
      <c r="AE602" s="143">
        <v>112.8</v>
      </c>
      <c r="AF602" s="143">
        <v>115.3</v>
      </c>
      <c r="AG602" s="143">
        <v>115.4</v>
      </c>
      <c r="AH602" s="143">
        <v>116.1</v>
      </c>
      <c r="AI602" s="143">
        <v>116.1</v>
      </c>
      <c r="AJ602" s="143">
        <v>116.5</v>
      </c>
      <c r="AK602" s="143">
        <v>119.9</v>
      </c>
      <c r="AL602" s="143">
        <v>120.1</v>
      </c>
      <c r="AM602" s="143">
        <v>120.1</v>
      </c>
      <c r="AN602" s="143">
        <v>119</v>
      </c>
      <c r="AO602" s="143">
        <v>118.9</v>
      </c>
      <c r="AP602" s="143">
        <v>117.8</v>
      </c>
      <c r="AQ602" s="143">
        <v>115.6</v>
      </c>
      <c r="AR602" s="143">
        <v>115.5</v>
      </c>
      <c r="AS602" s="143">
        <v>113.3</v>
      </c>
      <c r="AT602" s="143">
        <v>111</v>
      </c>
      <c r="AU602" s="143">
        <v>109.7</v>
      </c>
      <c r="AV602" s="143">
        <v>109</v>
      </c>
      <c r="AW602" s="143">
        <v>108.8</v>
      </c>
      <c r="AX602" s="143">
        <v>106.9</v>
      </c>
      <c r="AY602" s="143">
        <v>108.1</v>
      </c>
      <c r="AZ602" s="143">
        <v>104</v>
      </c>
      <c r="BA602" s="143">
        <v>105.2</v>
      </c>
      <c r="BB602" s="143">
        <v>107</v>
      </c>
      <c r="BC602" s="143">
        <v>106.8</v>
      </c>
      <c r="BD602" s="143">
        <v>105.5</v>
      </c>
      <c r="BE602" s="143">
        <v>105.2</v>
      </c>
      <c r="BF602" s="143">
        <v>105.8</v>
      </c>
      <c r="BG602" s="143">
        <v>105.9</v>
      </c>
      <c r="BH602" s="143">
        <v>106.1</v>
      </c>
      <c r="BI602" s="143">
        <v>106.4</v>
      </c>
      <c r="BJ602" s="143">
        <v>106.5</v>
      </c>
      <c r="BK602" s="144">
        <v>104.3</v>
      </c>
      <c r="BL602" s="143">
        <v>108</v>
      </c>
      <c r="BM602" s="143">
        <v>108</v>
      </c>
      <c r="BN602" s="143">
        <v>109.1</v>
      </c>
      <c r="BO602" s="143">
        <v>109.2</v>
      </c>
      <c r="BP602" s="143">
        <v>109.3</v>
      </c>
      <c r="BQ602" s="143">
        <v>109.3</v>
      </c>
      <c r="BR602" s="145">
        <v>109.3</v>
      </c>
      <c r="BS602" s="145">
        <v>109.3</v>
      </c>
      <c r="BT602" s="145">
        <v>109.3</v>
      </c>
      <c r="BU602" s="145">
        <v>109.3</v>
      </c>
      <c r="BV602" s="145">
        <v>109.3</v>
      </c>
      <c r="BW602" s="145">
        <v>109.3</v>
      </c>
      <c r="BX602" s="145">
        <v>111</v>
      </c>
      <c r="BY602" s="145">
        <v>110.2</v>
      </c>
      <c r="BZ602" s="143">
        <v>111</v>
      </c>
      <c r="CA602" s="143">
        <v>110.5</v>
      </c>
      <c r="CB602" s="143">
        <v>111.9</v>
      </c>
      <c r="CC602" s="143">
        <v>113.4</v>
      </c>
      <c r="CD602" s="143">
        <v>113.2</v>
      </c>
      <c r="CE602" s="143">
        <v>113.4</v>
      </c>
      <c r="CF602" s="143">
        <v>112.8</v>
      </c>
      <c r="CG602" s="143">
        <v>111</v>
      </c>
      <c r="CH602" s="143">
        <v>111</v>
      </c>
      <c r="CI602" s="143">
        <v>111</v>
      </c>
      <c r="CJ602" s="146">
        <v>111.4</v>
      </c>
      <c r="CK602" s="146">
        <v>111.4</v>
      </c>
      <c r="CL602" s="146">
        <v>109.9</v>
      </c>
      <c r="CM602" s="147">
        <v>108.7</v>
      </c>
      <c r="CN602" s="147">
        <v>108.3</v>
      </c>
      <c r="CO602" s="147">
        <v>107.7</v>
      </c>
      <c r="CP602" s="148">
        <v>107.7</v>
      </c>
      <c r="CQ602" s="149">
        <v>105.9</v>
      </c>
      <c r="CR602" s="149">
        <v>105.9</v>
      </c>
      <c r="CS602" s="149">
        <v>107.6</v>
      </c>
      <c r="CT602" s="149">
        <v>107.3</v>
      </c>
      <c r="CU602" s="150">
        <v>107.4</v>
      </c>
      <c r="CV602" s="150">
        <v>107.4</v>
      </c>
      <c r="CW602" s="150">
        <v>107.4</v>
      </c>
      <c r="CX602" s="150">
        <v>106.1</v>
      </c>
      <c r="CY602" s="150">
        <v>106.5</v>
      </c>
      <c r="CZ602" s="150">
        <v>107.8</v>
      </c>
      <c r="DA602" s="150">
        <v>110.8</v>
      </c>
      <c r="DB602" s="151">
        <v>110.9</v>
      </c>
      <c r="DC602" s="151">
        <v>112</v>
      </c>
      <c r="DD602" s="151">
        <v>104.3</v>
      </c>
      <c r="DE602" s="151">
        <v>112.2</v>
      </c>
      <c r="DF602" s="151">
        <v>112.6</v>
      </c>
      <c r="DG602" s="151">
        <v>109.3</v>
      </c>
      <c r="DH602" s="151">
        <v>109.8</v>
      </c>
      <c r="DI602" s="151">
        <v>114.1</v>
      </c>
      <c r="DJ602" s="151">
        <v>114</v>
      </c>
      <c r="DK602" s="151">
        <v>114.8</v>
      </c>
      <c r="DL602" s="151">
        <v>122.1</v>
      </c>
      <c r="DM602" s="152">
        <v>134</v>
      </c>
      <c r="DN602" s="152">
        <v>133.19999999999999</v>
      </c>
      <c r="DO602" s="152">
        <v>132</v>
      </c>
      <c r="DP602" s="152">
        <v>134.80000000000001</v>
      </c>
      <c r="DQ602" s="152">
        <v>140.4</v>
      </c>
      <c r="DR602" s="152">
        <v>140.30000000000001</v>
      </c>
      <c r="DS602" s="152">
        <v>139</v>
      </c>
      <c r="DT602" s="152">
        <v>142.9</v>
      </c>
      <c r="DU602" s="152">
        <v>142</v>
      </c>
      <c r="DV602" s="152">
        <v>138</v>
      </c>
      <c r="DW602" s="152">
        <v>138.5</v>
      </c>
      <c r="DX602" s="152">
        <v>138.5</v>
      </c>
      <c r="DY602" s="152">
        <v>135.1</v>
      </c>
      <c r="DZ602" s="152">
        <v>135.1</v>
      </c>
      <c r="EA602" s="152">
        <v>134</v>
      </c>
      <c r="EB602" s="152">
        <v>134</v>
      </c>
      <c r="EC602" s="152">
        <v>136.19999999999999</v>
      </c>
      <c r="ED602" s="152">
        <v>139.4</v>
      </c>
      <c r="EE602" s="152">
        <v>136.1</v>
      </c>
      <c r="EF602" s="152">
        <v>137</v>
      </c>
      <c r="EG602" s="152">
        <v>137</v>
      </c>
      <c r="EH602" s="152">
        <v>135.9</v>
      </c>
      <c r="EI602" s="152">
        <v>135.19999999999999</v>
      </c>
      <c r="EJ602" s="152">
        <v>134.9</v>
      </c>
      <c r="EK602" s="152">
        <v>134.6</v>
      </c>
      <c r="EL602" s="152">
        <v>129</v>
      </c>
      <c r="EM602" s="152">
        <v>129</v>
      </c>
      <c r="EN602" s="152">
        <v>129.69999999999999</v>
      </c>
      <c r="EO602" s="152">
        <v>128</v>
      </c>
      <c r="EP602" s="152">
        <v>130.80000000000001</v>
      </c>
      <c r="EQ602" s="152">
        <v>131.1</v>
      </c>
      <c r="ER602" s="152">
        <v>131.80000000000001</v>
      </c>
      <c r="ES602" s="152">
        <v>132.19999999999999</v>
      </c>
      <c r="ET602" s="152">
        <v>135.6</v>
      </c>
      <c r="EU602" s="152">
        <v>135.6</v>
      </c>
      <c r="EV602" s="152">
        <v>134.9</v>
      </c>
      <c r="EW602" s="152">
        <v>137.1</v>
      </c>
    </row>
    <row r="603" spans="1:153">
      <c r="A603" s="141" t="s">
        <v>8240</v>
      </c>
      <c r="B603" s="141" t="s">
        <v>8241</v>
      </c>
      <c r="C603" s="142">
        <v>0.27050999999999997</v>
      </c>
      <c r="D603" s="143">
        <v>99.6</v>
      </c>
      <c r="E603" s="143">
        <v>106.1</v>
      </c>
      <c r="F603" s="143">
        <v>113.5</v>
      </c>
      <c r="G603" s="143">
        <v>104.9</v>
      </c>
      <c r="H603" s="143">
        <v>105.4</v>
      </c>
      <c r="I603" s="143">
        <v>98.4</v>
      </c>
      <c r="J603" s="143">
        <v>106.6</v>
      </c>
      <c r="K603" s="143">
        <v>103.7</v>
      </c>
      <c r="L603" s="143">
        <v>96.1</v>
      </c>
      <c r="M603" s="143">
        <v>100.5</v>
      </c>
      <c r="N603" s="143">
        <v>94.1</v>
      </c>
      <c r="O603" s="143">
        <v>99.3</v>
      </c>
      <c r="P603" s="143">
        <v>100.8</v>
      </c>
      <c r="Q603" s="143">
        <v>103.8</v>
      </c>
      <c r="R603" s="143">
        <v>101.6</v>
      </c>
      <c r="S603" s="143">
        <v>116.5</v>
      </c>
      <c r="T603" s="143">
        <v>99.8</v>
      </c>
      <c r="U603" s="143">
        <v>105.5</v>
      </c>
      <c r="V603" s="143">
        <v>97.6</v>
      </c>
      <c r="W603" s="143">
        <v>93.8</v>
      </c>
      <c r="X603" s="143">
        <v>98</v>
      </c>
      <c r="Y603" s="143">
        <v>103.1</v>
      </c>
      <c r="Z603" s="143">
        <v>104.5</v>
      </c>
      <c r="AA603" s="143">
        <v>114.2</v>
      </c>
      <c r="AB603" s="143">
        <v>99.2</v>
      </c>
      <c r="AC603" s="143">
        <v>100.2</v>
      </c>
      <c r="AD603" s="143">
        <v>129.69999999999999</v>
      </c>
      <c r="AE603" s="143">
        <v>118</v>
      </c>
      <c r="AF603" s="143">
        <v>123.4</v>
      </c>
      <c r="AG603" s="143">
        <v>111.3</v>
      </c>
      <c r="AH603" s="143">
        <v>116.4</v>
      </c>
      <c r="AI603" s="143">
        <v>99.9</v>
      </c>
      <c r="AJ603" s="143">
        <v>109.8</v>
      </c>
      <c r="AK603" s="143">
        <v>107.2</v>
      </c>
      <c r="AL603" s="143">
        <v>106.8</v>
      </c>
      <c r="AM603" s="143">
        <v>105.1</v>
      </c>
      <c r="AN603" s="143">
        <v>111.6</v>
      </c>
      <c r="AO603" s="143">
        <v>116.6</v>
      </c>
      <c r="AP603" s="143">
        <v>112.4</v>
      </c>
      <c r="AQ603" s="143">
        <v>109</v>
      </c>
      <c r="AR603" s="143">
        <v>110.6</v>
      </c>
      <c r="AS603" s="143">
        <v>106.7</v>
      </c>
      <c r="AT603" s="143">
        <v>130</v>
      </c>
      <c r="AU603" s="143">
        <v>119.7</v>
      </c>
      <c r="AV603" s="143">
        <v>115.5</v>
      </c>
      <c r="AW603" s="143">
        <v>115.1</v>
      </c>
      <c r="AX603" s="143">
        <v>117.5</v>
      </c>
      <c r="AY603" s="143">
        <v>119.5</v>
      </c>
      <c r="AZ603" s="143">
        <v>118</v>
      </c>
      <c r="BA603" s="143">
        <v>116.7</v>
      </c>
      <c r="BB603" s="143">
        <v>116.9</v>
      </c>
      <c r="BC603" s="143">
        <v>122.9</v>
      </c>
      <c r="BD603" s="143">
        <v>117.7</v>
      </c>
      <c r="BE603" s="143">
        <v>118.1</v>
      </c>
      <c r="BF603" s="143">
        <v>120.3</v>
      </c>
      <c r="BG603" s="143">
        <v>117.1</v>
      </c>
      <c r="BH603" s="143">
        <v>117.5</v>
      </c>
      <c r="BI603" s="143">
        <v>117.5</v>
      </c>
      <c r="BJ603" s="143">
        <v>117.5</v>
      </c>
      <c r="BK603" s="144">
        <v>118</v>
      </c>
      <c r="BL603" s="143">
        <v>118</v>
      </c>
      <c r="BM603" s="143">
        <v>118</v>
      </c>
      <c r="BN603" s="143">
        <v>117.5</v>
      </c>
      <c r="BO603" s="143">
        <v>118.1</v>
      </c>
      <c r="BP603" s="143">
        <v>117.5</v>
      </c>
      <c r="BQ603" s="143">
        <v>117.7</v>
      </c>
      <c r="BR603" s="145">
        <v>120.3</v>
      </c>
      <c r="BS603" s="145">
        <v>118.8</v>
      </c>
      <c r="BT603" s="145">
        <v>119.6</v>
      </c>
      <c r="BU603" s="145">
        <v>119.2</v>
      </c>
      <c r="BV603" s="145">
        <v>119.4</v>
      </c>
      <c r="BW603" s="145">
        <v>116.8</v>
      </c>
      <c r="BX603" s="145">
        <v>117.2</v>
      </c>
      <c r="BY603" s="145">
        <v>118.5</v>
      </c>
      <c r="BZ603" s="143">
        <v>115.3</v>
      </c>
      <c r="CA603" s="143">
        <v>112.5</v>
      </c>
      <c r="CB603" s="143">
        <v>115.1</v>
      </c>
      <c r="CC603" s="143">
        <v>116.1</v>
      </c>
      <c r="CD603" s="143">
        <v>136.69999999999999</v>
      </c>
      <c r="CE603" s="143">
        <v>136.1</v>
      </c>
      <c r="CF603" s="143">
        <v>136.80000000000001</v>
      </c>
      <c r="CG603" s="143">
        <v>137.5</v>
      </c>
      <c r="CH603" s="143">
        <v>140.19999999999999</v>
      </c>
      <c r="CI603" s="143">
        <v>139</v>
      </c>
      <c r="CJ603" s="146">
        <v>140.5</v>
      </c>
      <c r="CK603" s="146">
        <v>141.6</v>
      </c>
      <c r="CL603" s="146">
        <v>142.80000000000001</v>
      </c>
      <c r="CM603" s="147">
        <v>147.5</v>
      </c>
      <c r="CN603" s="147">
        <v>145.1</v>
      </c>
      <c r="CO603" s="147">
        <v>149.80000000000001</v>
      </c>
      <c r="CP603" s="148">
        <v>147.80000000000001</v>
      </c>
      <c r="CQ603" s="149">
        <v>151.4</v>
      </c>
      <c r="CR603" s="149">
        <v>149.69999999999999</v>
      </c>
      <c r="CS603" s="149">
        <v>147.1</v>
      </c>
      <c r="CT603" s="149">
        <v>146.6</v>
      </c>
      <c r="CU603" s="150">
        <v>145.19999999999999</v>
      </c>
      <c r="CV603" s="150">
        <v>145.19999999999999</v>
      </c>
      <c r="CW603" s="150">
        <v>145.9</v>
      </c>
      <c r="CX603" s="150">
        <v>147.5</v>
      </c>
      <c r="CY603" s="150">
        <v>146.1</v>
      </c>
      <c r="CZ603" s="150">
        <v>145.1</v>
      </c>
      <c r="DA603" s="150">
        <v>144.30000000000001</v>
      </c>
      <c r="DB603" s="151">
        <v>143.4</v>
      </c>
      <c r="DC603" s="151">
        <v>145.4</v>
      </c>
      <c r="DD603" s="151">
        <v>146.5</v>
      </c>
      <c r="DE603" s="151">
        <v>147.6</v>
      </c>
      <c r="DF603" s="151">
        <v>146.1</v>
      </c>
      <c r="DG603" s="151">
        <v>148.30000000000001</v>
      </c>
      <c r="DH603" s="151">
        <v>155.30000000000001</v>
      </c>
      <c r="DI603" s="151">
        <v>154</v>
      </c>
      <c r="DJ603" s="151">
        <v>155.6</v>
      </c>
      <c r="DK603" s="151">
        <v>154.69999999999999</v>
      </c>
      <c r="DL603" s="151">
        <v>155.80000000000001</v>
      </c>
      <c r="DM603" s="152">
        <v>157.80000000000001</v>
      </c>
      <c r="DN603" s="152">
        <v>157.6</v>
      </c>
      <c r="DO603" s="152">
        <v>160.19999999999999</v>
      </c>
      <c r="DP603" s="152">
        <v>160.6</v>
      </c>
      <c r="DQ603" s="152">
        <v>165.1</v>
      </c>
      <c r="DR603" s="152">
        <v>165.8</v>
      </c>
      <c r="DS603" s="152">
        <v>165</v>
      </c>
      <c r="DT603" s="152">
        <v>166.9</v>
      </c>
      <c r="DU603" s="152">
        <v>172.1</v>
      </c>
      <c r="DV603" s="152">
        <v>169.9</v>
      </c>
      <c r="DW603" s="152">
        <v>168.5</v>
      </c>
      <c r="DX603" s="152">
        <v>172.9</v>
      </c>
      <c r="DY603" s="152">
        <v>171.4</v>
      </c>
      <c r="DZ603" s="152">
        <v>173.4</v>
      </c>
      <c r="EA603" s="152">
        <v>172.6</v>
      </c>
      <c r="EB603" s="152">
        <v>175.7</v>
      </c>
      <c r="EC603" s="152">
        <v>173.8</v>
      </c>
      <c r="ED603" s="152">
        <v>175.7</v>
      </c>
      <c r="EE603" s="152">
        <v>175.5</v>
      </c>
      <c r="EF603" s="152">
        <v>172.9</v>
      </c>
      <c r="EG603" s="152">
        <v>173.5</v>
      </c>
      <c r="EH603" s="152">
        <v>172.2</v>
      </c>
      <c r="EI603" s="152">
        <v>173</v>
      </c>
      <c r="EJ603" s="152">
        <v>174.5</v>
      </c>
      <c r="EK603" s="152">
        <v>174</v>
      </c>
      <c r="EL603" s="152">
        <v>173.8</v>
      </c>
      <c r="EM603" s="152">
        <v>175.1</v>
      </c>
      <c r="EN603" s="152">
        <v>172.2</v>
      </c>
      <c r="EO603" s="152">
        <v>174.6</v>
      </c>
      <c r="EP603" s="152">
        <v>172.4</v>
      </c>
      <c r="EQ603" s="152">
        <v>170.8</v>
      </c>
      <c r="ER603" s="152">
        <v>171.2</v>
      </c>
      <c r="ES603" s="152">
        <v>173.1</v>
      </c>
      <c r="ET603" s="152">
        <v>174.4</v>
      </c>
      <c r="EU603" s="152">
        <v>171.6</v>
      </c>
      <c r="EV603" s="152">
        <v>170.7</v>
      </c>
      <c r="EW603" s="152">
        <v>170.8</v>
      </c>
    </row>
    <row r="604" spans="1:153">
      <c r="A604" s="141" t="s">
        <v>8242</v>
      </c>
      <c r="B604" s="141" t="s">
        <v>8243</v>
      </c>
      <c r="C604" s="142">
        <v>0.27050999999999997</v>
      </c>
      <c r="D604" s="143">
        <v>99.6</v>
      </c>
      <c r="E604" s="143">
        <v>106.1</v>
      </c>
      <c r="F604" s="143">
        <v>113.5</v>
      </c>
      <c r="G604" s="143">
        <v>104.9</v>
      </c>
      <c r="H604" s="143">
        <v>105.4</v>
      </c>
      <c r="I604" s="143">
        <v>98.4</v>
      </c>
      <c r="J604" s="143">
        <v>106.6</v>
      </c>
      <c r="K604" s="143">
        <v>103.7</v>
      </c>
      <c r="L604" s="143">
        <v>96.1</v>
      </c>
      <c r="M604" s="143">
        <v>100.5</v>
      </c>
      <c r="N604" s="143">
        <v>94.1</v>
      </c>
      <c r="O604" s="143">
        <v>99.3</v>
      </c>
      <c r="P604" s="143">
        <v>100.8</v>
      </c>
      <c r="Q604" s="143">
        <v>103.8</v>
      </c>
      <c r="R604" s="143">
        <v>101.6</v>
      </c>
      <c r="S604" s="143">
        <v>116.5</v>
      </c>
      <c r="T604" s="143">
        <v>99.8</v>
      </c>
      <c r="U604" s="143">
        <v>105.5</v>
      </c>
      <c r="V604" s="143">
        <v>97.6</v>
      </c>
      <c r="W604" s="143">
        <v>93.8</v>
      </c>
      <c r="X604" s="143">
        <v>98</v>
      </c>
      <c r="Y604" s="143">
        <v>103.1</v>
      </c>
      <c r="Z604" s="143">
        <v>104.5</v>
      </c>
      <c r="AA604" s="143">
        <v>114.2</v>
      </c>
      <c r="AB604" s="143">
        <v>99.2</v>
      </c>
      <c r="AC604" s="143">
        <v>100.2</v>
      </c>
      <c r="AD604" s="143">
        <v>129.69999999999999</v>
      </c>
      <c r="AE604" s="143">
        <v>118</v>
      </c>
      <c r="AF604" s="143">
        <v>123.4</v>
      </c>
      <c r="AG604" s="143">
        <v>111.3</v>
      </c>
      <c r="AH604" s="143">
        <v>116.4</v>
      </c>
      <c r="AI604" s="143">
        <v>99.9</v>
      </c>
      <c r="AJ604" s="143">
        <v>109.8</v>
      </c>
      <c r="AK604" s="143">
        <v>107.2</v>
      </c>
      <c r="AL604" s="143">
        <v>106.8</v>
      </c>
      <c r="AM604" s="143">
        <v>105.1</v>
      </c>
      <c r="AN604" s="143">
        <v>111.6</v>
      </c>
      <c r="AO604" s="143">
        <v>116.6</v>
      </c>
      <c r="AP604" s="143">
        <v>112.4</v>
      </c>
      <c r="AQ604" s="143">
        <v>109</v>
      </c>
      <c r="AR604" s="143">
        <v>110.6</v>
      </c>
      <c r="AS604" s="143">
        <v>106.7</v>
      </c>
      <c r="AT604" s="143">
        <v>130</v>
      </c>
      <c r="AU604" s="143">
        <v>119.7</v>
      </c>
      <c r="AV604" s="143">
        <v>115.5</v>
      </c>
      <c r="AW604" s="143">
        <v>115.1</v>
      </c>
      <c r="AX604" s="143">
        <v>117.5</v>
      </c>
      <c r="AY604" s="143">
        <v>119.5</v>
      </c>
      <c r="AZ604" s="143">
        <v>118</v>
      </c>
      <c r="BA604" s="143">
        <v>116.7</v>
      </c>
      <c r="BB604" s="143">
        <v>116.9</v>
      </c>
      <c r="BC604" s="143">
        <v>122.9</v>
      </c>
      <c r="BD604" s="143">
        <v>117.7</v>
      </c>
      <c r="BE604" s="143">
        <v>118.1</v>
      </c>
      <c r="BF604" s="143">
        <v>120.3</v>
      </c>
      <c r="BG604" s="143">
        <v>117.1</v>
      </c>
      <c r="BH604" s="143">
        <v>117.5</v>
      </c>
      <c r="BI604" s="143">
        <v>117.5</v>
      </c>
      <c r="BJ604" s="143">
        <v>117.5</v>
      </c>
      <c r="BK604" s="144">
        <v>118</v>
      </c>
      <c r="BL604" s="143">
        <v>118</v>
      </c>
      <c r="BM604" s="143">
        <v>118</v>
      </c>
      <c r="BN604" s="143">
        <v>117.5</v>
      </c>
      <c r="BO604" s="143">
        <v>118.1</v>
      </c>
      <c r="BP604" s="143">
        <v>117.5</v>
      </c>
      <c r="BQ604" s="143">
        <v>117.7</v>
      </c>
      <c r="BR604" s="145">
        <v>120.3</v>
      </c>
      <c r="BS604" s="145">
        <v>118.8</v>
      </c>
      <c r="BT604" s="145">
        <v>119.6</v>
      </c>
      <c r="BU604" s="145">
        <v>119.2</v>
      </c>
      <c r="BV604" s="145">
        <v>119.4</v>
      </c>
      <c r="BW604" s="145">
        <v>116.8</v>
      </c>
      <c r="BX604" s="145">
        <v>117.2</v>
      </c>
      <c r="BY604" s="145">
        <v>118.5</v>
      </c>
      <c r="BZ604" s="143">
        <v>115.3</v>
      </c>
      <c r="CA604" s="143">
        <v>112.5</v>
      </c>
      <c r="CB604" s="143">
        <v>115.1</v>
      </c>
      <c r="CC604" s="143">
        <v>116.1</v>
      </c>
      <c r="CD604" s="143">
        <v>136.69999999999999</v>
      </c>
      <c r="CE604" s="143">
        <v>136.1</v>
      </c>
      <c r="CF604" s="143">
        <v>136.80000000000001</v>
      </c>
      <c r="CG604" s="143">
        <v>137.5</v>
      </c>
      <c r="CH604" s="143">
        <v>140.19999999999999</v>
      </c>
      <c r="CI604" s="143">
        <v>139</v>
      </c>
      <c r="CJ604" s="146">
        <v>140.5</v>
      </c>
      <c r="CK604" s="146">
        <v>141.6</v>
      </c>
      <c r="CL604" s="146">
        <v>142.80000000000001</v>
      </c>
      <c r="CM604" s="147">
        <v>147.5</v>
      </c>
      <c r="CN604" s="147">
        <v>145.1</v>
      </c>
      <c r="CO604" s="147">
        <v>149.80000000000001</v>
      </c>
      <c r="CP604" s="148">
        <v>147.80000000000001</v>
      </c>
      <c r="CQ604" s="149">
        <v>151.4</v>
      </c>
      <c r="CR604" s="149">
        <v>149.69999999999999</v>
      </c>
      <c r="CS604" s="149">
        <v>147.1</v>
      </c>
      <c r="CT604" s="149">
        <v>146.6</v>
      </c>
      <c r="CU604" s="150">
        <v>145.19999999999999</v>
      </c>
      <c r="CV604" s="150">
        <v>145.19999999999999</v>
      </c>
      <c r="CW604" s="150">
        <v>145.9</v>
      </c>
      <c r="CX604" s="150">
        <v>147.5</v>
      </c>
      <c r="CY604" s="150">
        <v>146.1</v>
      </c>
      <c r="CZ604" s="150">
        <v>145.1</v>
      </c>
      <c r="DA604" s="150">
        <v>144.30000000000001</v>
      </c>
      <c r="DB604" s="151">
        <v>143.4</v>
      </c>
      <c r="DC604" s="151">
        <v>145.4</v>
      </c>
      <c r="DD604" s="151">
        <v>146.5</v>
      </c>
      <c r="DE604" s="151">
        <v>147.6</v>
      </c>
      <c r="DF604" s="151">
        <v>146.1</v>
      </c>
      <c r="DG604" s="151">
        <v>148.30000000000001</v>
      </c>
      <c r="DH604" s="151">
        <v>155.30000000000001</v>
      </c>
      <c r="DI604" s="151">
        <v>154</v>
      </c>
      <c r="DJ604" s="151">
        <v>155.6</v>
      </c>
      <c r="DK604" s="151">
        <v>154.69999999999999</v>
      </c>
      <c r="DL604" s="151">
        <v>155.80000000000001</v>
      </c>
      <c r="DM604" s="152">
        <v>157.80000000000001</v>
      </c>
      <c r="DN604" s="152">
        <v>157.6</v>
      </c>
      <c r="DO604" s="152">
        <v>160.19999999999999</v>
      </c>
      <c r="DP604" s="152">
        <v>160.6</v>
      </c>
      <c r="DQ604" s="152">
        <v>165.1</v>
      </c>
      <c r="DR604" s="152">
        <v>165.8</v>
      </c>
      <c r="DS604" s="152">
        <v>165</v>
      </c>
      <c r="DT604" s="152">
        <v>166.9</v>
      </c>
      <c r="DU604" s="152">
        <v>172.1</v>
      </c>
      <c r="DV604" s="152">
        <v>169.9</v>
      </c>
      <c r="DW604" s="152">
        <v>168.5</v>
      </c>
      <c r="DX604" s="152">
        <v>172.9</v>
      </c>
      <c r="DY604" s="152">
        <v>171.4</v>
      </c>
      <c r="DZ604" s="152">
        <v>173.4</v>
      </c>
      <c r="EA604" s="152">
        <v>172.6</v>
      </c>
      <c r="EB604" s="152">
        <v>175.7</v>
      </c>
      <c r="EC604" s="152">
        <v>173.8</v>
      </c>
      <c r="ED604" s="152">
        <v>175.7</v>
      </c>
      <c r="EE604" s="152">
        <v>175.5</v>
      </c>
      <c r="EF604" s="152">
        <v>172.9</v>
      </c>
      <c r="EG604" s="152">
        <v>173.5</v>
      </c>
      <c r="EH604" s="152">
        <v>172.2</v>
      </c>
      <c r="EI604" s="152">
        <v>173</v>
      </c>
      <c r="EJ604" s="152">
        <v>174.5</v>
      </c>
      <c r="EK604" s="152">
        <v>174</v>
      </c>
      <c r="EL604" s="152">
        <v>173.8</v>
      </c>
      <c r="EM604" s="152">
        <v>175.1</v>
      </c>
      <c r="EN604" s="152">
        <v>172.2</v>
      </c>
      <c r="EO604" s="152">
        <v>174.6</v>
      </c>
      <c r="EP604" s="152">
        <v>172.4</v>
      </c>
      <c r="EQ604" s="152">
        <v>170.8</v>
      </c>
      <c r="ER604" s="152">
        <v>171.2</v>
      </c>
      <c r="ES604" s="152">
        <v>173.1</v>
      </c>
      <c r="ET604" s="152">
        <v>174.4</v>
      </c>
      <c r="EU604" s="152">
        <v>171.6</v>
      </c>
      <c r="EV604" s="152">
        <v>170.7</v>
      </c>
      <c r="EW604" s="152">
        <v>170.8</v>
      </c>
    </row>
    <row r="605" spans="1:153">
      <c r="A605" s="141" t="s">
        <v>8244</v>
      </c>
      <c r="B605" s="141" t="s">
        <v>8245</v>
      </c>
      <c r="C605" s="142">
        <v>3.1549800000000001</v>
      </c>
      <c r="D605" s="143">
        <v>103.1</v>
      </c>
      <c r="E605" s="143">
        <v>103</v>
      </c>
      <c r="F605" s="143">
        <v>103.9</v>
      </c>
      <c r="G605" s="143">
        <v>104.4</v>
      </c>
      <c r="H605" s="143">
        <v>104.6</v>
      </c>
      <c r="I605" s="143">
        <v>103.3</v>
      </c>
      <c r="J605" s="143">
        <v>103.3</v>
      </c>
      <c r="K605" s="143">
        <v>102.3</v>
      </c>
      <c r="L605" s="143">
        <v>102.4</v>
      </c>
      <c r="M605" s="143">
        <v>101.8</v>
      </c>
      <c r="N605" s="143">
        <v>102.4</v>
      </c>
      <c r="O605" s="143">
        <v>103.5</v>
      </c>
      <c r="P605" s="143">
        <v>102.8</v>
      </c>
      <c r="Q605" s="143">
        <v>102.2</v>
      </c>
      <c r="R605" s="143">
        <v>101</v>
      </c>
      <c r="S605" s="143">
        <v>101.8</v>
      </c>
      <c r="T605" s="143">
        <v>102.8</v>
      </c>
      <c r="U605" s="143">
        <v>103.8</v>
      </c>
      <c r="V605" s="143">
        <v>102.6</v>
      </c>
      <c r="W605" s="143">
        <v>103.1</v>
      </c>
      <c r="X605" s="143">
        <v>103.1</v>
      </c>
      <c r="Y605" s="143">
        <v>104.1</v>
      </c>
      <c r="Z605" s="143">
        <v>104.3</v>
      </c>
      <c r="AA605" s="143">
        <v>104.5</v>
      </c>
      <c r="AB605" s="143">
        <v>104.1</v>
      </c>
      <c r="AC605" s="143">
        <v>105.8</v>
      </c>
      <c r="AD605" s="143">
        <v>105.3</v>
      </c>
      <c r="AE605" s="143">
        <v>104.9</v>
      </c>
      <c r="AF605" s="143">
        <v>105.5</v>
      </c>
      <c r="AG605" s="143">
        <v>104.9</v>
      </c>
      <c r="AH605" s="143">
        <v>105.4</v>
      </c>
      <c r="AI605" s="143">
        <v>105.2</v>
      </c>
      <c r="AJ605" s="143">
        <v>105.8</v>
      </c>
      <c r="AK605" s="143">
        <v>106.6</v>
      </c>
      <c r="AL605" s="143">
        <v>107.4</v>
      </c>
      <c r="AM605" s="143">
        <v>108.2</v>
      </c>
      <c r="AN605" s="143">
        <v>106.4</v>
      </c>
      <c r="AO605" s="143">
        <v>106.8</v>
      </c>
      <c r="AP605" s="143">
        <v>106.9</v>
      </c>
      <c r="AQ605" s="143">
        <v>105.9</v>
      </c>
      <c r="AR605" s="143">
        <v>106</v>
      </c>
      <c r="AS605" s="143">
        <v>106.3</v>
      </c>
      <c r="AT605" s="143">
        <v>105.5</v>
      </c>
      <c r="AU605" s="143">
        <v>105.7</v>
      </c>
      <c r="AV605" s="143">
        <v>105.4</v>
      </c>
      <c r="AW605" s="143">
        <v>105</v>
      </c>
      <c r="AX605" s="143">
        <v>105.2</v>
      </c>
      <c r="AY605" s="143">
        <v>105.1</v>
      </c>
      <c r="AZ605" s="143">
        <v>103.7</v>
      </c>
      <c r="BA605" s="143">
        <v>104.2</v>
      </c>
      <c r="BB605" s="143">
        <v>104.2</v>
      </c>
      <c r="BC605" s="143">
        <v>104</v>
      </c>
      <c r="BD605" s="143">
        <v>103.4</v>
      </c>
      <c r="BE605" s="143">
        <v>104.2</v>
      </c>
      <c r="BF605" s="143">
        <v>105.1</v>
      </c>
      <c r="BG605" s="143">
        <v>103.7</v>
      </c>
      <c r="BH605" s="143">
        <v>105.6</v>
      </c>
      <c r="BI605" s="143">
        <v>106.8</v>
      </c>
      <c r="BJ605" s="143">
        <v>107.6</v>
      </c>
      <c r="BK605" s="144">
        <v>108.5</v>
      </c>
      <c r="BL605" s="143">
        <v>108.4</v>
      </c>
      <c r="BM605" s="143">
        <v>108.2</v>
      </c>
      <c r="BN605" s="143">
        <v>107.2</v>
      </c>
      <c r="BO605" s="143">
        <v>107.7</v>
      </c>
      <c r="BP605" s="143">
        <v>106.3</v>
      </c>
      <c r="BQ605" s="143">
        <v>108.9</v>
      </c>
      <c r="BR605" s="145">
        <v>109.6</v>
      </c>
      <c r="BS605" s="145">
        <v>111.2</v>
      </c>
      <c r="BT605" s="145">
        <v>110.9</v>
      </c>
      <c r="BU605" s="145">
        <v>111.4</v>
      </c>
      <c r="BV605" s="145">
        <v>112.1</v>
      </c>
      <c r="BW605" s="145">
        <v>112</v>
      </c>
      <c r="BX605" s="145">
        <v>111.5</v>
      </c>
      <c r="BY605" s="145">
        <v>112.6</v>
      </c>
      <c r="BZ605" s="143">
        <v>114.1</v>
      </c>
      <c r="CA605" s="143">
        <v>114.9</v>
      </c>
      <c r="CB605" s="143">
        <v>115.4</v>
      </c>
      <c r="CC605" s="143">
        <v>115.3</v>
      </c>
      <c r="CD605" s="143">
        <v>116</v>
      </c>
      <c r="CE605" s="143">
        <v>115.8</v>
      </c>
      <c r="CF605" s="143">
        <v>115.7</v>
      </c>
      <c r="CG605" s="143">
        <v>116.4</v>
      </c>
      <c r="CH605" s="143">
        <v>115.7</v>
      </c>
      <c r="CI605" s="143">
        <v>116.2</v>
      </c>
      <c r="CJ605" s="146">
        <v>116.8</v>
      </c>
      <c r="CK605" s="146">
        <v>116.9</v>
      </c>
      <c r="CL605" s="146">
        <v>116.4</v>
      </c>
      <c r="CM605" s="147">
        <v>114.9</v>
      </c>
      <c r="CN605" s="147">
        <v>114.7</v>
      </c>
      <c r="CO605" s="147">
        <v>115.1</v>
      </c>
      <c r="CP605" s="148">
        <v>115</v>
      </c>
      <c r="CQ605" s="149">
        <v>115.7</v>
      </c>
      <c r="CR605" s="149">
        <v>115.2</v>
      </c>
      <c r="CS605" s="149">
        <v>115.2</v>
      </c>
      <c r="CT605" s="149">
        <v>114.6</v>
      </c>
      <c r="CU605" s="150">
        <v>115.3</v>
      </c>
      <c r="CV605" s="150">
        <v>114.8</v>
      </c>
      <c r="CW605" s="150">
        <v>112.8</v>
      </c>
      <c r="CX605" s="150">
        <v>113.8</v>
      </c>
      <c r="CY605" s="150">
        <v>113.3</v>
      </c>
      <c r="CZ605" s="150">
        <v>113.2</v>
      </c>
      <c r="DA605" s="150">
        <v>113.3</v>
      </c>
      <c r="DB605" s="151">
        <v>114.6</v>
      </c>
      <c r="DC605" s="151">
        <v>115.8</v>
      </c>
      <c r="DD605" s="151">
        <v>118</v>
      </c>
      <c r="DE605" s="151">
        <v>119.7</v>
      </c>
      <c r="DF605" s="151">
        <v>120.7</v>
      </c>
      <c r="DG605" s="151">
        <v>121.8</v>
      </c>
      <c r="DH605" s="151">
        <v>122.6</v>
      </c>
      <c r="DI605" s="151">
        <v>126.5</v>
      </c>
      <c r="DJ605" s="151">
        <v>127.5</v>
      </c>
      <c r="DK605" s="151">
        <v>128.69999999999999</v>
      </c>
      <c r="DL605" s="151">
        <v>129.30000000000001</v>
      </c>
      <c r="DM605" s="152">
        <v>130.6</v>
      </c>
      <c r="DN605" s="152">
        <v>130.9</v>
      </c>
      <c r="DO605" s="152">
        <v>132.4</v>
      </c>
      <c r="DP605" s="152">
        <v>133.1</v>
      </c>
      <c r="DQ605" s="152">
        <v>133.19999999999999</v>
      </c>
      <c r="DR605" s="152">
        <v>133.5</v>
      </c>
      <c r="DS605" s="152">
        <v>135.30000000000001</v>
      </c>
      <c r="DT605" s="152">
        <v>138.80000000000001</v>
      </c>
      <c r="DU605" s="152">
        <v>140.6</v>
      </c>
      <c r="DV605" s="152">
        <v>140</v>
      </c>
      <c r="DW605" s="152">
        <v>139.4</v>
      </c>
      <c r="DX605" s="152">
        <v>140</v>
      </c>
      <c r="DY605" s="152">
        <v>139.1</v>
      </c>
      <c r="DZ605" s="152">
        <v>137.69999999999999</v>
      </c>
      <c r="EA605" s="152">
        <v>137.80000000000001</v>
      </c>
      <c r="EB605" s="152">
        <v>138</v>
      </c>
      <c r="EC605" s="152">
        <v>137.9</v>
      </c>
      <c r="ED605" s="152">
        <v>139.1</v>
      </c>
      <c r="EE605" s="152">
        <v>139.19999999999999</v>
      </c>
      <c r="EF605" s="152">
        <v>139.5</v>
      </c>
      <c r="EG605" s="152">
        <v>139.69999999999999</v>
      </c>
      <c r="EH605" s="152">
        <v>139.30000000000001</v>
      </c>
      <c r="EI605" s="152">
        <v>138.30000000000001</v>
      </c>
      <c r="EJ605" s="152">
        <v>138.9</v>
      </c>
      <c r="EK605" s="152">
        <v>139.4</v>
      </c>
      <c r="EL605" s="152">
        <v>138.9</v>
      </c>
      <c r="EM605" s="152">
        <v>139.30000000000001</v>
      </c>
      <c r="EN605" s="152">
        <v>137.9</v>
      </c>
      <c r="EO605" s="152">
        <v>137.80000000000001</v>
      </c>
      <c r="EP605" s="152">
        <v>137.6</v>
      </c>
      <c r="EQ605" s="152">
        <v>136.19999999999999</v>
      </c>
      <c r="ER605" s="152">
        <v>136</v>
      </c>
      <c r="ES605" s="152">
        <v>136.4</v>
      </c>
      <c r="ET605" s="152">
        <v>136.1</v>
      </c>
      <c r="EU605" s="152">
        <v>136.30000000000001</v>
      </c>
      <c r="EV605" s="152">
        <v>136.80000000000001</v>
      </c>
      <c r="EW605" s="152">
        <v>136.4</v>
      </c>
    </row>
    <row r="606" spans="1:153">
      <c r="A606" s="141" t="s">
        <v>8246</v>
      </c>
      <c r="B606" s="141" t="s">
        <v>8247</v>
      </c>
      <c r="C606" s="142">
        <v>1.0314399999999999</v>
      </c>
      <c r="D606" s="143">
        <v>105.9</v>
      </c>
      <c r="E606" s="143">
        <v>105.5</v>
      </c>
      <c r="F606" s="143">
        <v>106.6</v>
      </c>
      <c r="G606" s="143">
        <v>111</v>
      </c>
      <c r="H606" s="143">
        <v>109.9</v>
      </c>
      <c r="I606" s="143">
        <v>107.3</v>
      </c>
      <c r="J606" s="143">
        <v>107.6</v>
      </c>
      <c r="K606" s="143">
        <v>106.8</v>
      </c>
      <c r="L606" s="143">
        <v>105.8</v>
      </c>
      <c r="M606" s="143">
        <v>105.5</v>
      </c>
      <c r="N606" s="143">
        <v>107.2</v>
      </c>
      <c r="O606" s="143">
        <v>108.2</v>
      </c>
      <c r="P606" s="143">
        <v>107.7</v>
      </c>
      <c r="Q606" s="143">
        <v>104.2</v>
      </c>
      <c r="R606" s="143">
        <v>104.7</v>
      </c>
      <c r="S606" s="143">
        <v>103.9</v>
      </c>
      <c r="T606" s="143">
        <v>105.4</v>
      </c>
      <c r="U606" s="143">
        <v>106.1</v>
      </c>
      <c r="V606" s="143">
        <v>104</v>
      </c>
      <c r="W606" s="143">
        <v>105</v>
      </c>
      <c r="X606" s="143">
        <v>104.1</v>
      </c>
      <c r="Y606" s="143">
        <v>105.3</v>
      </c>
      <c r="Z606" s="143">
        <v>106.2</v>
      </c>
      <c r="AA606" s="143">
        <v>104.5</v>
      </c>
      <c r="AB606" s="143">
        <v>105.4</v>
      </c>
      <c r="AC606" s="143">
        <v>106.7</v>
      </c>
      <c r="AD606" s="143">
        <v>106.1</v>
      </c>
      <c r="AE606" s="143">
        <v>107.4</v>
      </c>
      <c r="AF606" s="143">
        <v>106.6</v>
      </c>
      <c r="AG606" s="143">
        <v>107</v>
      </c>
      <c r="AH606" s="143">
        <v>107.2</v>
      </c>
      <c r="AI606" s="143">
        <v>106.6</v>
      </c>
      <c r="AJ606" s="143">
        <v>107.5</v>
      </c>
      <c r="AK606" s="143">
        <v>107</v>
      </c>
      <c r="AL606" s="143">
        <v>108</v>
      </c>
      <c r="AM606" s="143">
        <v>109</v>
      </c>
      <c r="AN606" s="143">
        <v>107.2</v>
      </c>
      <c r="AO606" s="143">
        <v>107.1</v>
      </c>
      <c r="AP606" s="143">
        <v>106.9</v>
      </c>
      <c r="AQ606" s="143">
        <v>104</v>
      </c>
      <c r="AR606" s="143">
        <v>104.9</v>
      </c>
      <c r="AS606" s="143">
        <v>105.5</v>
      </c>
      <c r="AT606" s="143">
        <v>104.7</v>
      </c>
      <c r="AU606" s="143">
        <v>105</v>
      </c>
      <c r="AV606" s="143">
        <v>104.2</v>
      </c>
      <c r="AW606" s="143">
        <v>104.2</v>
      </c>
      <c r="AX606" s="143">
        <v>104.4</v>
      </c>
      <c r="AY606" s="143">
        <v>104.2</v>
      </c>
      <c r="AZ606" s="143">
        <v>102.7</v>
      </c>
      <c r="BA606" s="143">
        <v>102.3</v>
      </c>
      <c r="BB606" s="143">
        <v>101.1</v>
      </c>
      <c r="BC606" s="143">
        <v>101.5</v>
      </c>
      <c r="BD606" s="143">
        <v>100.2</v>
      </c>
      <c r="BE606" s="143">
        <v>101.2</v>
      </c>
      <c r="BF606" s="143">
        <v>102.1</v>
      </c>
      <c r="BG606" s="143">
        <v>100.3</v>
      </c>
      <c r="BH606" s="143">
        <v>102.9</v>
      </c>
      <c r="BI606" s="143">
        <v>104.9</v>
      </c>
      <c r="BJ606" s="143">
        <v>105.2</v>
      </c>
      <c r="BK606" s="144">
        <v>105</v>
      </c>
      <c r="BL606" s="143">
        <v>104.3</v>
      </c>
      <c r="BM606" s="143">
        <v>104.2</v>
      </c>
      <c r="BN606" s="143">
        <v>103.9</v>
      </c>
      <c r="BO606" s="143">
        <v>104.8</v>
      </c>
      <c r="BP606" s="143">
        <v>104.1</v>
      </c>
      <c r="BQ606" s="143">
        <v>105.7</v>
      </c>
      <c r="BR606" s="145">
        <v>104</v>
      </c>
      <c r="BS606" s="145">
        <v>105.3</v>
      </c>
      <c r="BT606" s="145">
        <v>106.2</v>
      </c>
      <c r="BU606" s="145">
        <v>108.4</v>
      </c>
      <c r="BV606" s="145">
        <v>109.6</v>
      </c>
      <c r="BW606" s="145">
        <v>109.8</v>
      </c>
      <c r="BX606" s="145">
        <v>108.5</v>
      </c>
      <c r="BY606" s="145">
        <v>109.5</v>
      </c>
      <c r="BZ606" s="143">
        <v>110.6</v>
      </c>
      <c r="CA606" s="143">
        <v>111.6</v>
      </c>
      <c r="CB606" s="143">
        <v>114.2</v>
      </c>
      <c r="CC606" s="143">
        <v>114.3</v>
      </c>
      <c r="CD606" s="143">
        <v>114.2</v>
      </c>
      <c r="CE606" s="143">
        <v>113.5</v>
      </c>
      <c r="CF606" s="143">
        <v>114.1</v>
      </c>
      <c r="CG606" s="143">
        <v>114.2</v>
      </c>
      <c r="CH606" s="143">
        <v>114.2</v>
      </c>
      <c r="CI606" s="143">
        <v>115.2</v>
      </c>
      <c r="CJ606" s="146">
        <v>115.6</v>
      </c>
      <c r="CK606" s="146">
        <v>115.3</v>
      </c>
      <c r="CL606" s="146">
        <v>114.5</v>
      </c>
      <c r="CM606" s="147">
        <v>114.2</v>
      </c>
      <c r="CN606" s="147">
        <v>114</v>
      </c>
      <c r="CO606" s="147">
        <v>113.5</v>
      </c>
      <c r="CP606" s="148">
        <v>113.2</v>
      </c>
      <c r="CQ606" s="149">
        <v>113.5</v>
      </c>
      <c r="CR606" s="149">
        <v>112.8</v>
      </c>
      <c r="CS606" s="149">
        <v>113</v>
      </c>
      <c r="CT606" s="149">
        <v>112.8</v>
      </c>
      <c r="CU606" s="150">
        <v>113.5</v>
      </c>
      <c r="CV606" s="150">
        <v>112.9</v>
      </c>
      <c r="CW606" s="150">
        <v>112.5</v>
      </c>
      <c r="CX606" s="150">
        <v>112</v>
      </c>
      <c r="CY606" s="150">
        <v>111.4</v>
      </c>
      <c r="CZ606" s="150">
        <v>110.8</v>
      </c>
      <c r="DA606" s="150">
        <v>110</v>
      </c>
      <c r="DB606" s="151">
        <v>112.3</v>
      </c>
      <c r="DC606" s="151">
        <v>113.1</v>
      </c>
      <c r="DD606" s="151">
        <v>114.9</v>
      </c>
      <c r="DE606" s="151">
        <v>119.7</v>
      </c>
      <c r="DF606" s="151">
        <v>118.6</v>
      </c>
      <c r="DG606" s="151">
        <v>119</v>
      </c>
      <c r="DH606" s="151">
        <v>120.6</v>
      </c>
      <c r="DI606" s="151">
        <v>122.6</v>
      </c>
      <c r="DJ606" s="151">
        <v>122.3</v>
      </c>
      <c r="DK606" s="151">
        <v>122.5</v>
      </c>
      <c r="DL606" s="151">
        <v>123</v>
      </c>
      <c r="DM606" s="152">
        <v>124</v>
      </c>
      <c r="DN606" s="152">
        <v>123.5</v>
      </c>
      <c r="DO606" s="152">
        <v>124.1</v>
      </c>
      <c r="DP606" s="152">
        <v>124.8</v>
      </c>
      <c r="DQ606" s="152">
        <v>124.6</v>
      </c>
      <c r="DR606" s="152">
        <v>125.3</v>
      </c>
      <c r="DS606" s="152">
        <v>127.2</v>
      </c>
      <c r="DT606" s="152">
        <v>131.1</v>
      </c>
      <c r="DU606" s="152">
        <v>133.69999999999999</v>
      </c>
      <c r="DV606" s="152">
        <v>134.6</v>
      </c>
      <c r="DW606" s="152">
        <v>132.4</v>
      </c>
      <c r="DX606" s="152">
        <v>134.6</v>
      </c>
      <c r="DY606" s="152">
        <v>134.1</v>
      </c>
      <c r="DZ606" s="152">
        <v>131.30000000000001</v>
      </c>
      <c r="EA606" s="152">
        <v>132.1</v>
      </c>
      <c r="EB606" s="152">
        <v>132.4</v>
      </c>
      <c r="EC606" s="152">
        <v>131.80000000000001</v>
      </c>
      <c r="ED606" s="152">
        <v>131.5</v>
      </c>
      <c r="EE606" s="152">
        <v>133.1</v>
      </c>
      <c r="EF606" s="152">
        <v>132.69999999999999</v>
      </c>
      <c r="EG606" s="152">
        <v>133</v>
      </c>
      <c r="EH606" s="152">
        <v>132.19999999999999</v>
      </c>
      <c r="EI606" s="152">
        <v>130.19999999999999</v>
      </c>
      <c r="EJ606" s="152">
        <v>133.30000000000001</v>
      </c>
      <c r="EK606" s="152">
        <v>134.5</v>
      </c>
      <c r="EL606" s="152">
        <v>132.30000000000001</v>
      </c>
      <c r="EM606" s="152">
        <v>133.19999999999999</v>
      </c>
      <c r="EN606" s="152">
        <v>131.5</v>
      </c>
      <c r="EO606" s="152">
        <v>132.80000000000001</v>
      </c>
      <c r="EP606" s="152">
        <v>130.69999999999999</v>
      </c>
      <c r="EQ606" s="152">
        <v>130.6</v>
      </c>
      <c r="ER606" s="152">
        <v>130.6</v>
      </c>
      <c r="ES606" s="152">
        <v>131.1</v>
      </c>
      <c r="ET606" s="152">
        <v>130.4</v>
      </c>
      <c r="EU606" s="152">
        <v>131.1</v>
      </c>
      <c r="EV606" s="152">
        <v>131.19999999999999</v>
      </c>
      <c r="EW606" s="152">
        <v>131.4</v>
      </c>
    </row>
    <row r="607" spans="1:153">
      <c r="A607" s="141" t="s">
        <v>8248</v>
      </c>
      <c r="B607" s="141" t="s">
        <v>8249</v>
      </c>
      <c r="C607" s="142">
        <v>0.28647</v>
      </c>
      <c r="D607" s="143">
        <v>103</v>
      </c>
      <c r="E607" s="143">
        <v>104.6</v>
      </c>
      <c r="F607" s="143">
        <v>107.4</v>
      </c>
      <c r="G607" s="143">
        <v>108.1</v>
      </c>
      <c r="H607" s="143">
        <v>106.7</v>
      </c>
      <c r="I607" s="143">
        <v>105.5</v>
      </c>
      <c r="J607" s="143">
        <v>104.8</v>
      </c>
      <c r="K607" s="143">
        <v>103.7</v>
      </c>
      <c r="L607" s="143">
        <v>103.9</v>
      </c>
      <c r="M607" s="143">
        <v>104.8</v>
      </c>
      <c r="N607" s="143">
        <v>102.5</v>
      </c>
      <c r="O607" s="143">
        <v>101.4</v>
      </c>
      <c r="P607" s="143">
        <v>102.5</v>
      </c>
      <c r="Q607" s="143">
        <v>101.7</v>
      </c>
      <c r="R607" s="143">
        <v>101.5</v>
      </c>
      <c r="S607" s="143">
        <v>99.9</v>
      </c>
      <c r="T607" s="143">
        <v>102</v>
      </c>
      <c r="U607" s="143">
        <v>100.6</v>
      </c>
      <c r="V607" s="143">
        <v>100.1</v>
      </c>
      <c r="W607" s="143">
        <v>98.3</v>
      </c>
      <c r="X607" s="143">
        <v>99.2</v>
      </c>
      <c r="Y607" s="143">
        <v>102.9</v>
      </c>
      <c r="Z607" s="143">
        <v>104.5</v>
      </c>
      <c r="AA607" s="143">
        <v>98.1</v>
      </c>
      <c r="AB607" s="143">
        <v>98.8</v>
      </c>
      <c r="AC607" s="143">
        <v>98.2</v>
      </c>
      <c r="AD607" s="143">
        <v>100.1</v>
      </c>
      <c r="AE607" s="143">
        <v>104</v>
      </c>
      <c r="AF607" s="143">
        <v>104.5</v>
      </c>
      <c r="AG607" s="143">
        <v>103.1</v>
      </c>
      <c r="AH607" s="143">
        <v>102.1</v>
      </c>
      <c r="AI607" s="143">
        <v>100.5</v>
      </c>
      <c r="AJ607" s="143">
        <v>99.1</v>
      </c>
      <c r="AK607" s="143">
        <v>102.1</v>
      </c>
      <c r="AL607" s="143">
        <v>102.8</v>
      </c>
      <c r="AM607" s="143">
        <v>102.9</v>
      </c>
      <c r="AN607" s="143">
        <v>103.9</v>
      </c>
      <c r="AO607" s="143">
        <v>103.4</v>
      </c>
      <c r="AP607" s="143">
        <v>104.2</v>
      </c>
      <c r="AQ607" s="143">
        <v>100.5</v>
      </c>
      <c r="AR607" s="143">
        <v>101.2</v>
      </c>
      <c r="AS607" s="143">
        <v>100.5</v>
      </c>
      <c r="AT607" s="143">
        <v>101.5</v>
      </c>
      <c r="AU607" s="143">
        <v>101.8</v>
      </c>
      <c r="AV607" s="143">
        <v>99.5</v>
      </c>
      <c r="AW607" s="143">
        <v>98</v>
      </c>
      <c r="AX607" s="143">
        <v>99.7</v>
      </c>
      <c r="AY607" s="143">
        <v>99.2</v>
      </c>
      <c r="AZ607" s="143">
        <v>100.2</v>
      </c>
      <c r="BA607" s="143">
        <v>101.4</v>
      </c>
      <c r="BB607" s="143">
        <v>100.3</v>
      </c>
      <c r="BC607" s="143">
        <v>99.3</v>
      </c>
      <c r="BD607" s="143">
        <v>99.1</v>
      </c>
      <c r="BE607" s="143">
        <v>100.1</v>
      </c>
      <c r="BF607" s="143">
        <v>101.5</v>
      </c>
      <c r="BG607" s="143">
        <v>101.7</v>
      </c>
      <c r="BH607" s="143">
        <v>101.9</v>
      </c>
      <c r="BI607" s="143">
        <v>103.8</v>
      </c>
      <c r="BJ607" s="143">
        <v>103.6</v>
      </c>
      <c r="BK607" s="144">
        <v>104.1</v>
      </c>
      <c r="BL607" s="143">
        <v>104.7</v>
      </c>
      <c r="BM607" s="143">
        <v>104.9</v>
      </c>
      <c r="BN607" s="143">
        <v>104.4</v>
      </c>
      <c r="BO607" s="143">
        <v>104.9</v>
      </c>
      <c r="BP607" s="143">
        <v>104.9</v>
      </c>
      <c r="BQ607" s="143">
        <v>106</v>
      </c>
      <c r="BR607" s="145">
        <v>106.1</v>
      </c>
      <c r="BS607" s="145">
        <v>106.4</v>
      </c>
      <c r="BT607" s="145">
        <v>106.9</v>
      </c>
      <c r="BU607" s="145">
        <v>108.3</v>
      </c>
      <c r="BV607" s="145">
        <v>108.7</v>
      </c>
      <c r="BW607" s="145">
        <v>110.1</v>
      </c>
      <c r="BX607" s="145">
        <v>110.6</v>
      </c>
      <c r="BY607" s="145">
        <v>112.1</v>
      </c>
      <c r="BZ607" s="143">
        <v>113.9</v>
      </c>
      <c r="CA607" s="143">
        <v>113.5</v>
      </c>
      <c r="CB607" s="143">
        <v>115.3</v>
      </c>
      <c r="CC607" s="143">
        <v>114.6</v>
      </c>
      <c r="CD607" s="143">
        <v>115.9</v>
      </c>
      <c r="CE607" s="143">
        <v>114.7</v>
      </c>
      <c r="CF607" s="143">
        <v>114.5</v>
      </c>
      <c r="CG607" s="143">
        <v>115.1</v>
      </c>
      <c r="CH607" s="143">
        <v>114.8</v>
      </c>
      <c r="CI607" s="143">
        <v>114.9</v>
      </c>
      <c r="CJ607" s="146">
        <v>115.3</v>
      </c>
      <c r="CK607" s="146">
        <v>115.7</v>
      </c>
      <c r="CL607" s="146">
        <v>113.9</v>
      </c>
      <c r="CM607" s="147">
        <v>114.6</v>
      </c>
      <c r="CN607" s="147">
        <v>114.3</v>
      </c>
      <c r="CO607" s="147">
        <v>112.4</v>
      </c>
      <c r="CP607" s="148">
        <v>112.2</v>
      </c>
      <c r="CQ607" s="149">
        <v>112.7</v>
      </c>
      <c r="CR607" s="149">
        <v>111.6</v>
      </c>
      <c r="CS607" s="149">
        <v>113.1</v>
      </c>
      <c r="CT607" s="149">
        <v>112.5</v>
      </c>
      <c r="CU607" s="150">
        <v>112.8</v>
      </c>
      <c r="CV607" s="150">
        <v>113.1</v>
      </c>
      <c r="CW607" s="150">
        <v>113.9</v>
      </c>
      <c r="CX607" s="150">
        <v>114.1</v>
      </c>
      <c r="CY607" s="150">
        <v>112.3</v>
      </c>
      <c r="CZ607" s="150">
        <v>111.5</v>
      </c>
      <c r="DA607" s="150">
        <v>111.4</v>
      </c>
      <c r="DB607" s="151">
        <v>112</v>
      </c>
      <c r="DC607" s="151">
        <v>112.4</v>
      </c>
      <c r="DD607" s="151">
        <v>114.7</v>
      </c>
      <c r="DE607" s="151">
        <v>116.2</v>
      </c>
      <c r="DF607" s="151">
        <v>116.8</v>
      </c>
      <c r="DG607" s="151">
        <v>118.5</v>
      </c>
      <c r="DH607" s="151">
        <v>121.1</v>
      </c>
      <c r="DI607" s="151">
        <v>122.8</v>
      </c>
      <c r="DJ607" s="151">
        <v>125.4</v>
      </c>
      <c r="DK607" s="151">
        <v>124.8</v>
      </c>
      <c r="DL607" s="151">
        <v>126.2</v>
      </c>
      <c r="DM607" s="152">
        <v>130.19999999999999</v>
      </c>
      <c r="DN607" s="152">
        <v>131.19999999999999</v>
      </c>
      <c r="DO607" s="152">
        <v>131.6</v>
      </c>
      <c r="DP607" s="152">
        <v>132.6</v>
      </c>
      <c r="DQ607" s="152">
        <v>132.19999999999999</v>
      </c>
      <c r="DR607" s="152">
        <v>133.19999999999999</v>
      </c>
      <c r="DS607" s="152">
        <v>137.80000000000001</v>
      </c>
      <c r="DT607" s="152">
        <v>140.4</v>
      </c>
      <c r="DU607" s="152">
        <v>141.30000000000001</v>
      </c>
      <c r="DV607" s="152">
        <v>141.19999999999999</v>
      </c>
      <c r="DW607" s="152">
        <v>141</v>
      </c>
      <c r="DX607" s="152">
        <v>141.4</v>
      </c>
      <c r="DY607" s="152">
        <v>139.80000000000001</v>
      </c>
      <c r="DZ607" s="152">
        <v>138.9</v>
      </c>
      <c r="EA607" s="152">
        <v>138.19999999999999</v>
      </c>
      <c r="EB607" s="152">
        <v>137.4</v>
      </c>
      <c r="EC607" s="152">
        <v>140.5</v>
      </c>
      <c r="ED607" s="152">
        <v>138.9</v>
      </c>
      <c r="EE607" s="152">
        <v>140.5</v>
      </c>
      <c r="EF607" s="152">
        <v>138.5</v>
      </c>
      <c r="EG607" s="152">
        <v>139.1</v>
      </c>
      <c r="EH607" s="152">
        <v>139</v>
      </c>
      <c r="EI607" s="152">
        <v>136.19999999999999</v>
      </c>
      <c r="EJ607" s="152">
        <v>137.4</v>
      </c>
      <c r="EK607" s="152">
        <v>137.80000000000001</v>
      </c>
      <c r="EL607" s="152">
        <v>139.4</v>
      </c>
      <c r="EM607" s="152">
        <v>139.30000000000001</v>
      </c>
      <c r="EN607" s="152">
        <v>137.80000000000001</v>
      </c>
      <c r="EO607" s="152">
        <v>139.30000000000001</v>
      </c>
      <c r="EP607" s="152">
        <v>137.30000000000001</v>
      </c>
      <c r="EQ607" s="152">
        <v>134.9</v>
      </c>
      <c r="ER607" s="152">
        <v>135.80000000000001</v>
      </c>
      <c r="ES607" s="152">
        <v>138.80000000000001</v>
      </c>
      <c r="ET607" s="152">
        <v>139.6</v>
      </c>
      <c r="EU607" s="152">
        <v>139</v>
      </c>
      <c r="EV607" s="152">
        <v>138.1</v>
      </c>
      <c r="EW607" s="152">
        <v>134.1</v>
      </c>
    </row>
    <row r="608" spans="1:153">
      <c r="A608" s="141" t="s">
        <v>8250</v>
      </c>
      <c r="B608" s="141" t="s">
        <v>8251</v>
      </c>
      <c r="C608" s="142">
        <v>0.14193</v>
      </c>
      <c r="D608" s="143">
        <v>103.6</v>
      </c>
      <c r="E608" s="143">
        <v>103.6</v>
      </c>
      <c r="F608" s="143">
        <v>103.6</v>
      </c>
      <c r="G608" s="143">
        <v>121.9</v>
      </c>
      <c r="H608" s="143">
        <v>121.9</v>
      </c>
      <c r="I608" s="143">
        <v>109.5</v>
      </c>
      <c r="J608" s="143">
        <v>109.5</v>
      </c>
      <c r="K608" s="143">
        <v>109.5</v>
      </c>
      <c r="L608" s="143">
        <v>109.7</v>
      </c>
      <c r="M608" s="143">
        <v>109.7</v>
      </c>
      <c r="N608" s="143">
        <v>123.4</v>
      </c>
      <c r="O608" s="143">
        <v>121.9</v>
      </c>
      <c r="P608" s="143">
        <v>121.9</v>
      </c>
      <c r="Q608" s="143">
        <v>102.7</v>
      </c>
      <c r="R608" s="143">
        <v>102.2</v>
      </c>
      <c r="S608" s="143">
        <v>97.5</v>
      </c>
      <c r="T608" s="143">
        <v>101.7</v>
      </c>
      <c r="U608" s="143">
        <v>100.6</v>
      </c>
      <c r="V608" s="143">
        <v>99.1</v>
      </c>
      <c r="W608" s="143">
        <v>101.5</v>
      </c>
      <c r="X608" s="143">
        <v>101</v>
      </c>
      <c r="Y608" s="143">
        <v>104.9</v>
      </c>
      <c r="Z608" s="143">
        <v>107.7</v>
      </c>
      <c r="AA608" s="143">
        <v>104.1</v>
      </c>
      <c r="AB608" s="143">
        <v>106.3</v>
      </c>
      <c r="AC608" s="143">
        <v>116.2</v>
      </c>
      <c r="AD608" s="143">
        <v>110.7</v>
      </c>
      <c r="AE608" s="143">
        <v>110.2</v>
      </c>
      <c r="AF608" s="143">
        <v>108.4</v>
      </c>
      <c r="AG608" s="143">
        <v>109.6</v>
      </c>
      <c r="AH608" s="143">
        <v>108.5</v>
      </c>
      <c r="AI608" s="143">
        <v>108.5</v>
      </c>
      <c r="AJ608" s="143">
        <v>104.9</v>
      </c>
      <c r="AK608" s="143">
        <v>104.9</v>
      </c>
      <c r="AL608" s="143">
        <v>101.5</v>
      </c>
      <c r="AM608" s="143">
        <v>99.7</v>
      </c>
      <c r="AN608" s="143">
        <v>99.7</v>
      </c>
      <c r="AO608" s="143">
        <v>99.7</v>
      </c>
      <c r="AP608" s="143">
        <v>99.7</v>
      </c>
      <c r="AQ608" s="143">
        <v>90.1</v>
      </c>
      <c r="AR608" s="143">
        <v>90.1</v>
      </c>
      <c r="AS608" s="143">
        <v>90.1</v>
      </c>
      <c r="AT608" s="143">
        <v>90.1</v>
      </c>
      <c r="AU608" s="143">
        <v>90.1</v>
      </c>
      <c r="AV608" s="143">
        <v>90.1</v>
      </c>
      <c r="AW608" s="143">
        <v>90.1</v>
      </c>
      <c r="AX608" s="143">
        <v>90.1</v>
      </c>
      <c r="AY608" s="143">
        <v>90.1</v>
      </c>
      <c r="AZ608" s="143">
        <v>90.1</v>
      </c>
      <c r="BA608" s="143">
        <v>90.1</v>
      </c>
      <c r="BB608" s="143">
        <v>90.1</v>
      </c>
      <c r="BC608" s="143">
        <v>90.1</v>
      </c>
      <c r="BD608" s="143">
        <v>90.1</v>
      </c>
      <c r="BE608" s="143">
        <v>90.1</v>
      </c>
      <c r="BF608" s="143">
        <v>90.1</v>
      </c>
      <c r="BG608" s="143">
        <v>90.1</v>
      </c>
      <c r="BH608" s="143">
        <v>90.1</v>
      </c>
      <c r="BI608" s="143">
        <v>90.1</v>
      </c>
      <c r="BJ608" s="143">
        <v>90.1</v>
      </c>
      <c r="BK608" s="144">
        <v>90.1</v>
      </c>
      <c r="BL608" s="143">
        <v>90.1</v>
      </c>
      <c r="BM608" s="143">
        <v>90.1</v>
      </c>
      <c r="BN608" s="143">
        <v>90.1</v>
      </c>
      <c r="BO608" s="143">
        <v>90.1</v>
      </c>
      <c r="BP608" s="143">
        <v>90.1</v>
      </c>
      <c r="BQ608" s="143">
        <v>90.1</v>
      </c>
      <c r="BR608" s="145">
        <v>90.1</v>
      </c>
      <c r="BS608" s="145">
        <v>90.1</v>
      </c>
      <c r="BT608" s="145">
        <v>90.1</v>
      </c>
      <c r="BU608" s="145">
        <v>90.1</v>
      </c>
      <c r="BV608" s="145">
        <v>90.1</v>
      </c>
      <c r="BW608" s="145">
        <v>90.1</v>
      </c>
      <c r="BX608" s="145">
        <v>90.1</v>
      </c>
      <c r="BY608" s="145">
        <v>90.1</v>
      </c>
      <c r="BZ608" s="143">
        <v>90.1</v>
      </c>
      <c r="CA608" s="143">
        <v>90.1</v>
      </c>
      <c r="CB608" s="143">
        <v>90.1</v>
      </c>
      <c r="CC608" s="143">
        <v>90.1</v>
      </c>
      <c r="CD608" s="143">
        <v>90.1</v>
      </c>
      <c r="CE608" s="143">
        <v>90.1</v>
      </c>
      <c r="CF608" s="143">
        <v>90.1</v>
      </c>
      <c r="CG608" s="143">
        <v>90.1</v>
      </c>
      <c r="CH608" s="143">
        <v>90.1</v>
      </c>
      <c r="CI608" s="143">
        <v>90.1</v>
      </c>
      <c r="CJ608" s="146">
        <v>90.1</v>
      </c>
      <c r="CK608" s="146">
        <v>90.1</v>
      </c>
      <c r="CL608" s="146">
        <v>90.1</v>
      </c>
      <c r="CM608" s="147">
        <v>90.1</v>
      </c>
      <c r="CN608" s="147">
        <v>90.1</v>
      </c>
      <c r="CO608" s="147">
        <v>90.1</v>
      </c>
      <c r="CP608" s="148">
        <v>90.1</v>
      </c>
      <c r="CQ608" s="149">
        <v>90.1</v>
      </c>
      <c r="CR608" s="149">
        <v>90.1</v>
      </c>
      <c r="CS608" s="149">
        <v>90.1</v>
      </c>
      <c r="CT608" s="149">
        <v>90.1</v>
      </c>
      <c r="CU608" s="150">
        <v>90.1</v>
      </c>
      <c r="CV608" s="150">
        <v>90.1</v>
      </c>
      <c r="CW608" s="150">
        <v>90.1</v>
      </c>
      <c r="CX608" s="150">
        <v>90.1</v>
      </c>
      <c r="CY608" s="150">
        <v>90.1</v>
      </c>
      <c r="CZ608" s="150">
        <v>89.7</v>
      </c>
      <c r="DA608" s="150">
        <v>88.9</v>
      </c>
      <c r="DB608" s="151">
        <v>89.4</v>
      </c>
      <c r="DC608" s="151">
        <v>89.2</v>
      </c>
      <c r="DD608" s="151">
        <v>89.2</v>
      </c>
      <c r="DE608" s="151">
        <v>102.3</v>
      </c>
      <c r="DF608" s="151">
        <v>102.3</v>
      </c>
      <c r="DG608" s="151">
        <v>102.4</v>
      </c>
      <c r="DH608" s="151">
        <v>102.4</v>
      </c>
      <c r="DI608" s="151">
        <v>102.4</v>
      </c>
      <c r="DJ608" s="151">
        <v>102.4</v>
      </c>
      <c r="DK608" s="151">
        <v>102.4</v>
      </c>
      <c r="DL608" s="151">
        <v>102.5</v>
      </c>
      <c r="DM608" s="152">
        <v>102.5</v>
      </c>
      <c r="DN608" s="152">
        <v>102.5</v>
      </c>
      <c r="DO608" s="152">
        <v>102.5</v>
      </c>
      <c r="DP608" s="152">
        <v>102.5</v>
      </c>
      <c r="DQ608" s="152">
        <v>102.5</v>
      </c>
      <c r="DR608" s="152">
        <v>102.5</v>
      </c>
      <c r="DS608" s="152">
        <v>102.5</v>
      </c>
      <c r="DT608" s="152">
        <v>102.5</v>
      </c>
      <c r="DU608" s="152">
        <v>102.5</v>
      </c>
      <c r="DV608" s="152">
        <v>108.4</v>
      </c>
      <c r="DW608" s="152">
        <v>109.6</v>
      </c>
      <c r="DX608" s="152">
        <v>109.6</v>
      </c>
      <c r="DY608" s="152">
        <v>109.6</v>
      </c>
      <c r="DZ608" s="152">
        <v>100.5</v>
      </c>
      <c r="EA608" s="152">
        <v>109.6</v>
      </c>
      <c r="EB608" s="152">
        <v>109.6</v>
      </c>
      <c r="EC608" s="152">
        <v>96.9</v>
      </c>
      <c r="ED608" s="152">
        <v>100.5</v>
      </c>
      <c r="EE608" s="152">
        <v>100.5</v>
      </c>
      <c r="EF608" s="152">
        <v>102.3</v>
      </c>
      <c r="EG608" s="152">
        <v>104.2</v>
      </c>
      <c r="EH608" s="152">
        <v>100.5</v>
      </c>
      <c r="EI608" s="152">
        <v>104.2</v>
      </c>
      <c r="EJ608" s="152">
        <v>98.7</v>
      </c>
      <c r="EK608" s="152">
        <v>100.5</v>
      </c>
      <c r="EL608" s="152">
        <v>100.5</v>
      </c>
      <c r="EM608" s="152">
        <v>95</v>
      </c>
      <c r="EN608" s="152">
        <v>100.5</v>
      </c>
      <c r="EO608" s="152">
        <v>100.5</v>
      </c>
      <c r="EP608" s="152">
        <v>102.3</v>
      </c>
      <c r="EQ608" s="152">
        <v>100.5</v>
      </c>
      <c r="ER608" s="152">
        <v>102.3</v>
      </c>
      <c r="ES608" s="152">
        <v>104.2</v>
      </c>
      <c r="ET608" s="152">
        <v>104.2</v>
      </c>
      <c r="EU608" s="152">
        <v>100.5</v>
      </c>
      <c r="EV608" s="152">
        <v>100.5</v>
      </c>
      <c r="EW608" s="152">
        <v>102.3</v>
      </c>
    </row>
    <row r="609" spans="1:153">
      <c r="A609" s="141" t="s">
        <v>8252</v>
      </c>
      <c r="B609" s="141" t="s">
        <v>8253</v>
      </c>
      <c r="C609" s="142">
        <v>1.24E-3</v>
      </c>
      <c r="D609" s="143">
        <v>100.5</v>
      </c>
      <c r="E609" s="143">
        <v>101.4</v>
      </c>
      <c r="F609" s="143">
        <v>104.5</v>
      </c>
      <c r="G609" s="143">
        <v>104.7</v>
      </c>
      <c r="H609" s="143">
        <v>104.6</v>
      </c>
      <c r="I609" s="143">
        <v>108.1</v>
      </c>
      <c r="J609" s="143">
        <v>104.3</v>
      </c>
      <c r="K609" s="143">
        <v>108.6</v>
      </c>
      <c r="L609" s="143">
        <v>104.8</v>
      </c>
      <c r="M609" s="143">
        <v>102.3</v>
      </c>
      <c r="N609" s="143">
        <v>106.4</v>
      </c>
      <c r="O609" s="143">
        <v>109.1</v>
      </c>
      <c r="P609" s="143">
        <v>107.4</v>
      </c>
      <c r="Q609" s="143">
        <v>107.2</v>
      </c>
      <c r="R609" s="143">
        <v>108.6</v>
      </c>
      <c r="S609" s="143">
        <v>108.3</v>
      </c>
      <c r="T609" s="143">
        <v>103.2</v>
      </c>
      <c r="U609" s="143">
        <v>102.1</v>
      </c>
      <c r="V609" s="143">
        <v>103.8</v>
      </c>
      <c r="W609" s="143">
        <v>105</v>
      </c>
      <c r="X609" s="143">
        <v>105.5</v>
      </c>
      <c r="Y609" s="143">
        <v>105.5</v>
      </c>
      <c r="Z609" s="143">
        <v>107</v>
      </c>
      <c r="AA609" s="143">
        <v>105.2</v>
      </c>
      <c r="AB609" s="143">
        <v>104.8</v>
      </c>
      <c r="AC609" s="143">
        <v>105.2</v>
      </c>
      <c r="AD609" s="143">
        <v>102.9</v>
      </c>
      <c r="AE609" s="143">
        <v>103.9</v>
      </c>
      <c r="AF609" s="143">
        <v>104.8</v>
      </c>
      <c r="AG609" s="143">
        <v>101.7</v>
      </c>
      <c r="AH609" s="143">
        <v>103</v>
      </c>
      <c r="AI609" s="143">
        <v>103.5</v>
      </c>
      <c r="AJ609" s="143">
        <v>104.7</v>
      </c>
      <c r="AK609" s="143">
        <v>105.4</v>
      </c>
      <c r="AL609" s="143">
        <v>105.4</v>
      </c>
      <c r="AM609" s="143">
        <v>104.8</v>
      </c>
      <c r="AN609" s="143">
        <v>102.8</v>
      </c>
      <c r="AO609" s="143">
        <v>100.4</v>
      </c>
      <c r="AP609" s="143">
        <v>102.7</v>
      </c>
      <c r="AQ609" s="143">
        <v>101.4</v>
      </c>
      <c r="AR609" s="143">
        <v>102.2</v>
      </c>
      <c r="AS609" s="143">
        <v>100.5</v>
      </c>
      <c r="AT609" s="143">
        <v>100.1</v>
      </c>
      <c r="AU609" s="143">
        <v>102.4</v>
      </c>
      <c r="AV609" s="143">
        <v>101.1</v>
      </c>
      <c r="AW609" s="143">
        <v>98.7</v>
      </c>
      <c r="AX609" s="143">
        <v>95.1</v>
      </c>
      <c r="AY609" s="143">
        <v>98.1</v>
      </c>
      <c r="AZ609" s="143">
        <v>94.5</v>
      </c>
      <c r="BA609" s="143">
        <v>97.1</v>
      </c>
      <c r="BB609" s="143">
        <v>95.6</v>
      </c>
      <c r="BC609" s="143">
        <v>96.3</v>
      </c>
      <c r="BD609" s="143">
        <v>97.1</v>
      </c>
      <c r="BE609" s="143">
        <v>97.1</v>
      </c>
      <c r="BF609" s="143">
        <v>97.2</v>
      </c>
      <c r="BG609" s="143">
        <v>96.7</v>
      </c>
      <c r="BH609" s="143">
        <v>96.9</v>
      </c>
      <c r="BI609" s="143">
        <v>96.8</v>
      </c>
      <c r="BJ609" s="143">
        <v>98.2</v>
      </c>
      <c r="BK609" s="144">
        <v>98.1</v>
      </c>
      <c r="BL609" s="143">
        <v>99.8</v>
      </c>
      <c r="BM609" s="143">
        <v>101.8</v>
      </c>
      <c r="BN609" s="143">
        <v>101.7</v>
      </c>
      <c r="BO609" s="143">
        <v>103.4</v>
      </c>
      <c r="BP609" s="143">
        <v>103.4</v>
      </c>
      <c r="BQ609" s="143">
        <v>102</v>
      </c>
      <c r="BR609" s="145">
        <v>100.3</v>
      </c>
      <c r="BS609" s="145">
        <v>100.3</v>
      </c>
      <c r="BT609" s="145">
        <v>101.3</v>
      </c>
      <c r="BU609" s="145">
        <v>101.3</v>
      </c>
      <c r="BV609" s="145">
        <v>101.3</v>
      </c>
      <c r="BW609" s="145">
        <v>100.7</v>
      </c>
      <c r="BX609" s="145">
        <v>103.2</v>
      </c>
      <c r="BY609" s="145">
        <v>103.8</v>
      </c>
      <c r="BZ609" s="143">
        <v>103.6</v>
      </c>
      <c r="CA609" s="143">
        <v>103.2</v>
      </c>
      <c r="CB609" s="143">
        <v>105</v>
      </c>
      <c r="CC609" s="143">
        <v>106.8</v>
      </c>
      <c r="CD609" s="143">
        <v>107.7</v>
      </c>
      <c r="CE609" s="143">
        <v>107.6</v>
      </c>
      <c r="CF609" s="143">
        <v>108.8</v>
      </c>
      <c r="CG609" s="143">
        <v>106</v>
      </c>
      <c r="CH609" s="143">
        <v>106.2</v>
      </c>
      <c r="CI609" s="143">
        <v>106.1</v>
      </c>
      <c r="CJ609" s="146">
        <v>102.8</v>
      </c>
      <c r="CK609" s="146">
        <v>102</v>
      </c>
      <c r="CL609" s="146">
        <v>102.5</v>
      </c>
      <c r="CM609" s="147">
        <v>99.5</v>
      </c>
      <c r="CN609" s="147">
        <v>99.4</v>
      </c>
      <c r="CO609" s="147">
        <v>99.7</v>
      </c>
      <c r="CP609" s="148">
        <v>97.8</v>
      </c>
      <c r="CQ609" s="149">
        <v>99.1</v>
      </c>
      <c r="CR609" s="149">
        <v>99.1</v>
      </c>
      <c r="CS609" s="149">
        <v>99.3</v>
      </c>
      <c r="CT609" s="149">
        <v>99.9</v>
      </c>
      <c r="CU609" s="150">
        <v>99.6</v>
      </c>
      <c r="CV609" s="150">
        <v>99.6</v>
      </c>
      <c r="CW609" s="150">
        <v>99.8</v>
      </c>
      <c r="CX609" s="150">
        <v>100.3</v>
      </c>
      <c r="CY609" s="150">
        <v>100.3</v>
      </c>
      <c r="CZ609" s="150">
        <v>100.1</v>
      </c>
      <c r="DA609" s="150">
        <v>100.6</v>
      </c>
      <c r="DB609" s="151">
        <v>100</v>
      </c>
      <c r="DC609" s="151">
        <v>99.7</v>
      </c>
      <c r="DD609" s="151">
        <v>104.5</v>
      </c>
      <c r="DE609" s="151">
        <v>104.9</v>
      </c>
      <c r="DF609" s="151">
        <v>105.4</v>
      </c>
      <c r="DG609" s="151">
        <v>105.3</v>
      </c>
      <c r="DH609" s="151">
        <v>106.2</v>
      </c>
      <c r="DI609" s="151">
        <v>106.8</v>
      </c>
      <c r="DJ609" s="151">
        <v>106.9</v>
      </c>
      <c r="DK609" s="151">
        <v>106.8</v>
      </c>
      <c r="DL609" s="151">
        <v>110.8</v>
      </c>
      <c r="DM609" s="152">
        <v>112.3</v>
      </c>
      <c r="DN609" s="152">
        <v>116.3</v>
      </c>
      <c r="DO609" s="152">
        <v>117.5</v>
      </c>
      <c r="DP609" s="152">
        <v>119.5</v>
      </c>
      <c r="DQ609" s="152">
        <v>120.7</v>
      </c>
      <c r="DR609" s="152">
        <v>120.8</v>
      </c>
      <c r="DS609" s="152">
        <v>121.5</v>
      </c>
      <c r="DT609" s="152">
        <v>122.9</v>
      </c>
      <c r="DU609" s="152">
        <v>124.4</v>
      </c>
      <c r="DV609" s="152">
        <v>125.3</v>
      </c>
      <c r="DW609" s="152">
        <v>125.5</v>
      </c>
      <c r="DX609" s="152">
        <v>125.6</v>
      </c>
      <c r="DY609" s="152">
        <v>126</v>
      </c>
      <c r="DZ609" s="152">
        <v>125.6</v>
      </c>
      <c r="EA609" s="152">
        <v>126.1</v>
      </c>
      <c r="EB609" s="152">
        <v>125.6</v>
      </c>
      <c r="EC609" s="152">
        <v>128.1</v>
      </c>
      <c r="ED609" s="152">
        <v>128.30000000000001</v>
      </c>
      <c r="EE609" s="152">
        <v>129.19999999999999</v>
      </c>
      <c r="EF609" s="152">
        <v>129.69999999999999</v>
      </c>
      <c r="EG609" s="152">
        <v>129.69999999999999</v>
      </c>
      <c r="EH609" s="152">
        <v>130.1</v>
      </c>
      <c r="EI609" s="152">
        <v>130.80000000000001</v>
      </c>
      <c r="EJ609" s="152">
        <v>131.4</v>
      </c>
      <c r="EK609" s="152">
        <v>130.6</v>
      </c>
      <c r="EL609" s="152">
        <v>132.9</v>
      </c>
      <c r="EM609" s="152">
        <v>133.1</v>
      </c>
      <c r="EN609" s="152">
        <v>131.4</v>
      </c>
      <c r="EO609" s="152">
        <v>131.5</v>
      </c>
      <c r="EP609" s="152">
        <v>131.30000000000001</v>
      </c>
      <c r="EQ609" s="152">
        <v>130.1</v>
      </c>
      <c r="ER609" s="152">
        <v>131.19999999999999</v>
      </c>
      <c r="ES609" s="152">
        <v>131.6</v>
      </c>
      <c r="ET609" s="152">
        <v>131.6</v>
      </c>
      <c r="EU609" s="152">
        <v>132.1</v>
      </c>
      <c r="EV609" s="152">
        <v>131.69999999999999</v>
      </c>
      <c r="EW609" s="152">
        <v>131.80000000000001</v>
      </c>
    </row>
    <row r="610" spans="1:153">
      <c r="A610" s="141" t="s">
        <v>8254</v>
      </c>
      <c r="B610" s="141" t="s">
        <v>8255</v>
      </c>
      <c r="C610" s="142">
        <v>5.4099999999999999E-3</v>
      </c>
      <c r="D610" s="143">
        <v>101.4</v>
      </c>
      <c r="E610" s="143">
        <v>101.9</v>
      </c>
      <c r="F610" s="143">
        <v>101.2</v>
      </c>
      <c r="G610" s="143">
        <v>103.6</v>
      </c>
      <c r="H610" s="143">
        <v>105.5</v>
      </c>
      <c r="I610" s="143">
        <v>105.7</v>
      </c>
      <c r="J610" s="143">
        <v>105.9</v>
      </c>
      <c r="K610" s="143">
        <v>105.4</v>
      </c>
      <c r="L610" s="143">
        <v>105.1</v>
      </c>
      <c r="M610" s="143">
        <v>105.3</v>
      </c>
      <c r="N610" s="143">
        <v>106.1</v>
      </c>
      <c r="O610" s="143">
        <v>105.9</v>
      </c>
      <c r="P610" s="143">
        <v>105.7</v>
      </c>
      <c r="Q610" s="143">
        <v>105.3</v>
      </c>
      <c r="R610" s="143">
        <v>105.6</v>
      </c>
      <c r="S610" s="143">
        <v>105.3</v>
      </c>
      <c r="T610" s="143">
        <v>106.9</v>
      </c>
      <c r="U610" s="143">
        <v>106.1</v>
      </c>
      <c r="V610" s="143">
        <v>106.1</v>
      </c>
      <c r="W610" s="143">
        <v>106.9</v>
      </c>
      <c r="X610" s="143">
        <v>106.1</v>
      </c>
      <c r="Y610" s="143">
        <v>105.6</v>
      </c>
      <c r="Z610" s="143">
        <v>106.6</v>
      </c>
      <c r="AA610" s="143">
        <v>106.4</v>
      </c>
      <c r="AB610" s="143">
        <v>108.9</v>
      </c>
      <c r="AC610" s="143">
        <v>110</v>
      </c>
      <c r="AD610" s="143">
        <v>110.3</v>
      </c>
      <c r="AE610" s="143">
        <v>108.8</v>
      </c>
      <c r="AF610" s="143">
        <v>108.4</v>
      </c>
      <c r="AG610" s="143">
        <v>108.9</v>
      </c>
      <c r="AH610" s="143">
        <v>107.4</v>
      </c>
      <c r="AI610" s="143">
        <v>109.3</v>
      </c>
      <c r="AJ610" s="143">
        <v>109.9</v>
      </c>
      <c r="AK610" s="143">
        <v>109.1</v>
      </c>
      <c r="AL610" s="143">
        <v>109.4</v>
      </c>
      <c r="AM610" s="143">
        <v>108.5</v>
      </c>
      <c r="AN610" s="143">
        <v>109.8</v>
      </c>
      <c r="AO610" s="143">
        <v>109.7</v>
      </c>
      <c r="AP610" s="143">
        <v>109.8</v>
      </c>
      <c r="AQ610" s="143">
        <v>109.4</v>
      </c>
      <c r="AR610" s="143">
        <v>110.2</v>
      </c>
      <c r="AS610" s="143">
        <v>109.5</v>
      </c>
      <c r="AT610" s="143">
        <v>107.9</v>
      </c>
      <c r="AU610" s="143">
        <v>107.8</v>
      </c>
      <c r="AV610" s="143">
        <v>107.5</v>
      </c>
      <c r="AW610" s="143">
        <v>107.9</v>
      </c>
      <c r="AX610" s="143">
        <v>107.5</v>
      </c>
      <c r="AY610" s="143">
        <v>105.3</v>
      </c>
      <c r="AZ610" s="143">
        <v>106.6</v>
      </c>
      <c r="BA610" s="143">
        <v>107.8</v>
      </c>
      <c r="BB610" s="143">
        <v>107.5</v>
      </c>
      <c r="BC610" s="143">
        <v>107.5</v>
      </c>
      <c r="BD610" s="143">
        <v>107</v>
      </c>
      <c r="BE610" s="143">
        <v>108.2</v>
      </c>
      <c r="BF610" s="143">
        <v>107.8</v>
      </c>
      <c r="BG610" s="143">
        <v>107.2</v>
      </c>
      <c r="BH610" s="143">
        <v>108.3</v>
      </c>
      <c r="BI610" s="143">
        <v>108.2</v>
      </c>
      <c r="BJ610" s="143">
        <v>108.3</v>
      </c>
      <c r="BK610" s="144">
        <v>107.8</v>
      </c>
      <c r="BL610" s="143">
        <v>109.5</v>
      </c>
      <c r="BM610" s="143">
        <v>109.2</v>
      </c>
      <c r="BN610" s="143">
        <v>108.6</v>
      </c>
      <c r="BO610" s="143">
        <v>109.7</v>
      </c>
      <c r="BP610" s="143">
        <v>109.2</v>
      </c>
      <c r="BQ610" s="143">
        <v>109.7</v>
      </c>
      <c r="BR610" s="145">
        <v>109.2</v>
      </c>
      <c r="BS610" s="145">
        <v>108.9</v>
      </c>
      <c r="BT610" s="145">
        <v>108.6</v>
      </c>
      <c r="BU610" s="145">
        <v>109.2</v>
      </c>
      <c r="BV610" s="145">
        <v>108.6</v>
      </c>
      <c r="BW610" s="145">
        <v>109.7</v>
      </c>
      <c r="BX610" s="145">
        <v>109.2</v>
      </c>
      <c r="BY610" s="145">
        <v>109.5</v>
      </c>
      <c r="BZ610" s="143">
        <v>110.1</v>
      </c>
      <c r="CA610" s="143">
        <v>110</v>
      </c>
      <c r="CB610" s="143">
        <v>109.5</v>
      </c>
      <c r="CC610" s="143">
        <v>109.8</v>
      </c>
      <c r="CD610" s="143">
        <v>109.6</v>
      </c>
      <c r="CE610" s="143">
        <v>109.4</v>
      </c>
      <c r="CF610" s="143">
        <v>108.5</v>
      </c>
      <c r="CG610" s="143">
        <v>106.9</v>
      </c>
      <c r="CH610" s="143">
        <v>107.6</v>
      </c>
      <c r="CI610" s="143">
        <v>106.6</v>
      </c>
      <c r="CJ610" s="146">
        <v>106.7</v>
      </c>
      <c r="CK610" s="146">
        <v>107.3</v>
      </c>
      <c r="CL610" s="146">
        <v>109</v>
      </c>
      <c r="CM610" s="147">
        <v>108.5</v>
      </c>
      <c r="CN610" s="147">
        <v>108.6</v>
      </c>
      <c r="CO610" s="147">
        <v>108.6</v>
      </c>
      <c r="CP610" s="148">
        <v>107.9</v>
      </c>
      <c r="CQ610" s="149">
        <v>109.6</v>
      </c>
      <c r="CR610" s="149">
        <v>108.7</v>
      </c>
      <c r="CS610" s="149">
        <v>109.2</v>
      </c>
      <c r="CT610" s="149">
        <v>103.2</v>
      </c>
      <c r="CU610" s="150">
        <v>107.8</v>
      </c>
      <c r="CV610" s="150">
        <v>108.2</v>
      </c>
      <c r="CW610" s="150">
        <v>109.2</v>
      </c>
      <c r="CX610" s="150">
        <v>108.6</v>
      </c>
      <c r="CY610" s="150">
        <v>108.5</v>
      </c>
      <c r="CZ610" s="150">
        <v>109.2</v>
      </c>
      <c r="DA610" s="150">
        <v>109.5</v>
      </c>
      <c r="DB610" s="151">
        <v>110</v>
      </c>
      <c r="DC610" s="151">
        <v>110.4</v>
      </c>
      <c r="DD610" s="151">
        <v>111.3</v>
      </c>
      <c r="DE610" s="151">
        <v>112.7</v>
      </c>
      <c r="DF610" s="151">
        <v>111.1</v>
      </c>
      <c r="DG610" s="151">
        <v>116.1</v>
      </c>
      <c r="DH610" s="151">
        <v>119.4</v>
      </c>
      <c r="DI610" s="151">
        <v>118.1</v>
      </c>
      <c r="DJ610" s="151">
        <v>120</v>
      </c>
      <c r="DK610" s="151">
        <v>120.5</v>
      </c>
      <c r="DL610" s="151">
        <v>123.3</v>
      </c>
      <c r="DM610" s="152">
        <v>123.8</v>
      </c>
      <c r="DN610" s="152">
        <v>121.3</v>
      </c>
      <c r="DO610" s="152">
        <v>123.3</v>
      </c>
      <c r="DP610" s="152">
        <v>123.4</v>
      </c>
      <c r="DQ610" s="152">
        <v>123.9</v>
      </c>
      <c r="DR610" s="152">
        <v>123.3</v>
      </c>
      <c r="DS610" s="152">
        <v>123.4</v>
      </c>
      <c r="DT610" s="152">
        <v>124.7</v>
      </c>
      <c r="DU610" s="152">
        <v>126.9</v>
      </c>
      <c r="DV610" s="152">
        <v>130.69999999999999</v>
      </c>
      <c r="DW610" s="152">
        <v>129.69999999999999</v>
      </c>
      <c r="DX610" s="152">
        <v>133.30000000000001</v>
      </c>
      <c r="DY610" s="152">
        <v>133</v>
      </c>
      <c r="DZ610" s="152">
        <v>132.9</v>
      </c>
      <c r="EA610" s="152">
        <v>132.69999999999999</v>
      </c>
      <c r="EB610" s="152">
        <v>132.30000000000001</v>
      </c>
      <c r="EC610" s="152">
        <v>132</v>
      </c>
      <c r="ED610" s="152">
        <v>132.30000000000001</v>
      </c>
      <c r="EE610" s="152">
        <v>132.9</v>
      </c>
      <c r="EF610" s="152">
        <v>132.5</v>
      </c>
      <c r="EG610" s="152">
        <v>132.1</v>
      </c>
      <c r="EH610" s="152">
        <v>131.69999999999999</v>
      </c>
      <c r="EI610" s="152">
        <v>132.5</v>
      </c>
      <c r="EJ610" s="152">
        <v>134</v>
      </c>
      <c r="EK610" s="152">
        <v>136.1</v>
      </c>
      <c r="EL610" s="152">
        <v>137.69999999999999</v>
      </c>
      <c r="EM610" s="152">
        <v>138.4</v>
      </c>
      <c r="EN610" s="152">
        <v>138.6</v>
      </c>
      <c r="EO610" s="152">
        <v>139.4</v>
      </c>
      <c r="EP610" s="152">
        <v>138.19999999999999</v>
      </c>
      <c r="EQ610" s="152">
        <v>138</v>
      </c>
      <c r="ER610" s="152">
        <v>137.69999999999999</v>
      </c>
      <c r="ES610" s="152">
        <v>137.9</v>
      </c>
      <c r="ET610" s="152">
        <v>137.6</v>
      </c>
      <c r="EU610" s="152">
        <v>137.5</v>
      </c>
      <c r="EV610" s="152">
        <v>137.6</v>
      </c>
      <c r="EW610" s="152">
        <v>137.6</v>
      </c>
    </row>
    <row r="611" spans="1:153">
      <c r="A611" s="141" t="s">
        <v>8256</v>
      </c>
      <c r="B611" s="141" t="s">
        <v>8257</v>
      </c>
      <c r="C611" s="142">
        <v>0.59280999999999995</v>
      </c>
      <c r="D611" s="143">
        <v>107.9</v>
      </c>
      <c r="E611" s="143">
        <v>106.5</v>
      </c>
      <c r="F611" s="143">
        <v>107</v>
      </c>
      <c r="G611" s="143">
        <v>110</v>
      </c>
      <c r="H611" s="143">
        <v>108.7</v>
      </c>
      <c r="I611" s="143">
        <v>107.7</v>
      </c>
      <c r="J611" s="143">
        <v>108.5</v>
      </c>
      <c r="K611" s="143">
        <v>107.6</v>
      </c>
      <c r="L611" s="143">
        <v>105.8</v>
      </c>
      <c r="M611" s="143">
        <v>104.9</v>
      </c>
      <c r="N611" s="143">
        <v>105.7</v>
      </c>
      <c r="O611" s="143">
        <v>108.2</v>
      </c>
      <c r="P611" s="143">
        <v>106.9</v>
      </c>
      <c r="Q611" s="143">
        <v>105.7</v>
      </c>
      <c r="R611" s="143">
        <v>106.8</v>
      </c>
      <c r="S611" s="143">
        <v>107.3</v>
      </c>
      <c r="T611" s="143">
        <v>107.9</v>
      </c>
      <c r="U611" s="143">
        <v>110.2</v>
      </c>
      <c r="V611" s="143">
        <v>107</v>
      </c>
      <c r="W611" s="143">
        <v>109.1</v>
      </c>
      <c r="X611" s="143">
        <v>107.3</v>
      </c>
      <c r="Y611" s="143">
        <v>106.6</v>
      </c>
      <c r="Z611" s="143">
        <v>106.8</v>
      </c>
      <c r="AA611" s="143">
        <v>107.6</v>
      </c>
      <c r="AB611" s="143">
        <v>108.3</v>
      </c>
      <c r="AC611" s="143">
        <v>108.4</v>
      </c>
      <c r="AD611" s="143">
        <v>107.8</v>
      </c>
      <c r="AE611" s="143">
        <v>108.3</v>
      </c>
      <c r="AF611" s="143">
        <v>107.2</v>
      </c>
      <c r="AG611" s="143">
        <v>108.3</v>
      </c>
      <c r="AH611" s="143">
        <v>109.3</v>
      </c>
      <c r="AI611" s="143">
        <v>109</v>
      </c>
      <c r="AJ611" s="143">
        <v>112.1</v>
      </c>
      <c r="AK611" s="143">
        <v>109.8</v>
      </c>
      <c r="AL611" s="143">
        <v>112.1</v>
      </c>
      <c r="AM611" s="143">
        <v>114.1</v>
      </c>
      <c r="AN611" s="143">
        <v>110.6</v>
      </c>
      <c r="AO611" s="143">
        <v>110.6</v>
      </c>
      <c r="AP611" s="143">
        <v>109.9</v>
      </c>
      <c r="AQ611" s="143">
        <v>109</v>
      </c>
      <c r="AR611" s="143">
        <v>110.2</v>
      </c>
      <c r="AS611" s="143">
        <v>111.6</v>
      </c>
      <c r="AT611" s="143">
        <v>109.7</v>
      </c>
      <c r="AU611" s="143">
        <v>110.1</v>
      </c>
      <c r="AV611" s="143">
        <v>109.8</v>
      </c>
      <c r="AW611" s="143">
        <v>110.5</v>
      </c>
      <c r="AX611" s="143">
        <v>110.1</v>
      </c>
      <c r="AY611" s="143">
        <v>109.9</v>
      </c>
      <c r="AZ611" s="143">
        <v>106.8</v>
      </c>
      <c r="BA611" s="143">
        <v>105.6</v>
      </c>
      <c r="BB611" s="143">
        <v>103.9</v>
      </c>
      <c r="BC611" s="143">
        <v>105.2</v>
      </c>
      <c r="BD611" s="143">
        <v>103.1</v>
      </c>
      <c r="BE611" s="143">
        <v>104.4</v>
      </c>
      <c r="BF611" s="143">
        <v>105.1</v>
      </c>
      <c r="BG611" s="143">
        <v>102</v>
      </c>
      <c r="BH611" s="143">
        <v>106.3</v>
      </c>
      <c r="BI611" s="143">
        <v>109</v>
      </c>
      <c r="BJ611" s="143">
        <v>109.5</v>
      </c>
      <c r="BK611" s="144">
        <v>109.1</v>
      </c>
      <c r="BL611" s="143">
        <v>107.5</v>
      </c>
      <c r="BM611" s="143">
        <v>107.1</v>
      </c>
      <c r="BN611" s="143">
        <v>106.9</v>
      </c>
      <c r="BO611" s="143">
        <v>108.2</v>
      </c>
      <c r="BP611" s="143">
        <v>107</v>
      </c>
      <c r="BQ611" s="143">
        <v>109.2</v>
      </c>
      <c r="BR611" s="145">
        <v>106.2</v>
      </c>
      <c r="BS611" s="145">
        <v>108.3</v>
      </c>
      <c r="BT611" s="145">
        <v>109.7</v>
      </c>
      <c r="BU611" s="145">
        <v>112.8</v>
      </c>
      <c r="BV611" s="145">
        <v>114.7</v>
      </c>
      <c r="BW611" s="145">
        <v>114.2</v>
      </c>
      <c r="BX611" s="145">
        <v>111.8</v>
      </c>
      <c r="BY611" s="145">
        <v>112.9</v>
      </c>
      <c r="BZ611" s="143">
        <v>113.9</v>
      </c>
      <c r="CA611" s="143">
        <v>115.8</v>
      </c>
      <c r="CB611" s="143">
        <v>119.4</v>
      </c>
      <c r="CC611" s="143">
        <v>120</v>
      </c>
      <c r="CD611" s="143">
        <v>119.1</v>
      </c>
      <c r="CE611" s="143">
        <v>118.6</v>
      </c>
      <c r="CF611" s="143">
        <v>119.7</v>
      </c>
      <c r="CG611" s="143">
        <v>119.6</v>
      </c>
      <c r="CH611" s="143">
        <v>119.7</v>
      </c>
      <c r="CI611" s="143">
        <v>121.4</v>
      </c>
      <c r="CJ611" s="146">
        <v>122</v>
      </c>
      <c r="CK611" s="146">
        <v>121.1</v>
      </c>
      <c r="CL611" s="146">
        <v>120.7</v>
      </c>
      <c r="CM611" s="147">
        <v>119.9</v>
      </c>
      <c r="CN611" s="147">
        <v>119.5</v>
      </c>
      <c r="CO611" s="147">
        <v>119.6</v>
      </c>
      <c r="CP611" s="148">
        <v>119.3</v>
      </c>
      <c r="CQ611" s="149">
        <v>119.4</v>
      </c>
      <c r="CR611" s="149">
        <v>118.8</v>
      </c>
      <c r="CS611" s="149">
        <v>118.5</v>
      </c>
      <c r="CT611" s="149">
        <v>118.5</v>
      </c>
      <c r="CU611" s="150">
        <v>119.5</v>
      </c>
      <c r="CV611" s="150">
        <v>118.4</v>
      </c>
      <c r="CW611" s="150">
        <v>117.2</v>
      </c>
      <c r="CX611" s="150">
        <v>116.3</v>
      </c>
      <c r="CY611" s="150">
        <v>116</v>
      </c>
      <c r="CZ611" s="150">
        <v>115.5</v>
      </c>
      <c r="DA611" s="150">
        <v>114.4</v>
      </c>
      <c r="DB611" s="151">
        <v>117.9</v>
      </c>
      <c r="DC611" s="151">
        <v>119.1</v>
      </c>
      <c r="DD611" s="151">
        <v>121.2</v>
      </c>
      <c r="DE611" s="151">
        <v>125.7</v>
      </c>
      <c r="DF611" s="151">
        <v>123.6</v>
      </c>
      <c r="DG611" s="151">
        <v>123.2</v>
      </c>
      <c r="DH611" s="151">
        <v>124.8</v>
      </c>
      <c r="DI611" s="151">
        <v>127.5</v>
      </c>
      <c r="DJ611" s="151">
        <v>125.7</v>
      </c>
      <c r="DK611" s="151">
        <v>126.3</v>
      </c>
      <c r="DL611" s="151">
        <v>126.5</v>
      </c>
      <c r="DM611" s="152">
        <v>126.2</v>
      </c>
      <c r="DN611" s="152">
        <v>124.9</v>
      </c>
      <c r="DO611" s="152">
        <v>125.8</v>
      </c>
      <c r="DP611" s="152">
        <v>126.4</v>
      </c>
      <c r="DQ611" s="152">
        <v>126.4</v>
      </c>
      <c r="DR611" s="152">
        <v>127.1</v>
      </c>
      <c r="DS611" s="152">
        <v>128.19999999999999</v>
      </c>
      <c r="DT611" s="152">
        <v>133.6</v>
      </c>
      <c r="DU611" s="152">
        <v>137.6</v>
      </c>
      <c r="DV611" s="152">
        <v>137.9</v>
      </c>
      <c r="DW611" s="152">
        <v>133.9</v>
      </c>
      <c r="DX611" s="152">
        <v>137.5</v>
      </c>
      <c r="DY611" s="152">
        <v>137.4</v>
      </c>
      <c r="DZ611" s="152">
        <v>135.19999999999999</v>
      </c>
      <c r="EA611" s="152">
        <v>134.6</v>
      </c>
      <c r="EB611" s="152">
        <v>135.6</v>
      </c>
      <c r="EC611" s="152">
        <v>136</v>
      </c>
      <c r="ED611" s="152">
        <v>135.4</v>
      </c>
      <c r="EE611" s="152">
        <v>137.6</v>
      </c>
      <c r="EF611" s="152">
        <v>137.30000000000001</v>
      </c>
      <c r="EG611" s="152">
        <v>137.19999999999999</v>
      </c>
      <c r="EH611" s="152">
        <v>136.80000000000001</v>
      </c>
      <c r="EI611" s="152">
        <v>133.6</v>
      </c>
      <c r="EJ611" s="152">
        <v>139.80000000000001</v>
      </c>
      <c r="EK611" s="152">
        <v>141.19999999999999</v>
      </c>
      <c r="EL611" s="152">
        <v>136.6</v>
      </c>
      <c r="EM611" s="152">
        <v>139.5</v>
      </c>
      <c r="EN611" s="152">
        <v>135.9</v>
      </c>
      <c r="EO611" s="152">
        <v>137.5</v>
      </c>
      <c r="EP611" s="152">
        <v>134.4</v>
      </c>
      <c r="EQ611" s="152">
        <v>135.80000000000001</v>
      </c>
      <c r="ER611" s="152">
        <v>135.1</v>
      </c>
      <c r="ES611" s="152">
        <v>133.9</v>
      </c>
      <c r="ET611" s="152">
        <v>132.19999999999999</v>
      </c>
      <c r="EU611" s="152">
        <v>134.80000000000001</v>
      </c>
      <c r="EV611" s="152">
        <v>135.30000000000001</v>
      </c>
      <c r="EW611" s="152">
        <v>137.19999999999999</v>
      </c>
    </row>
    <row r="612" spans="1:153">
      <c r="A612" s="141" t="s">
        <v>8258</v>
      </c>
      <c r="B612" s="141" t="s">
        <v>8259</v>
      </c>
      <c r="C612" s="142">
        <v>3.5799999999999998E-3</v>
      </c>
      <c r="D612" s="143">
        <v>103.1</v>
      </c>
      <c r="E612" s="143">
        <v>103.5</v>
      </c>
      <c r="F612" s="143">
        <v>103.4</v>
      </c>
      <c r="G612" s="143">
        <v>103.2</v>
      </c>
      <c r="H612" s="143">
        <v>103.1</v>
      </c>
      <c r="I612" s="143">
        <v>103.2</v>
      </c>
      <c r="J612" s="143">
        <v>103.2</v>
      </c>
      <c r="K612" s="143">
        <v>104.3</v>
      </c>
      <c r="L612" s="143">
        <v>103.5</v>
      </c>
      <c r="M612" s="143">
        <v>103.5</v>
      </c>
      <c r="N612" s="143">
        <v>103.5</v>
      </c>
      <c r="O612" s="143">
        <v>102</v>
      </c>
      <c r="P612" s="143">
        <v>103.2</v>
      </c>
      <c r="Q612" s="143">
        <v>103.2</v>
      </c>
      <c r="R612" s="143">
        <v>104.2</v>
      </c>
      <c r="S612" s="143">
        <v>105.1</v>
      </c>
      <c r="T612" s="143">
        <v>104.2</v>
      </c>
      <c r="U612" s="143">
        <v>104.2</v>
      </c>
      <c r="V612" s="143">
        <v>104.2</v>
      </c>
      <c r="W612" s="143">
        <v>104.2</v>
      </c>
      <c r="X612" s="143">
        <v>104</v>
      </c>
      <c r="Y612" s="143">
        <v>104.2</v>
      </c>
      <c r="Z612" s="143">
        <v>104.2</v>
      </c>
      <c r="AA612" s="143">
        <v>106.3</v>
      </c>
      <c r="AB612" s="143">
        <v>106.3</v>
      </c>
      <c r="AC612" s="143">
        <v>106.3</v>
      </c>
      <c r="AD612" s="143">
        <v>106.3</v>
      </c>
      <c r="AE612" s="143">
        <v>106.3</v>
      </c>
      <c r="AF612" s="143">
        <v>106.3</v>
      </c>
      <c r="AG612" s="143">
        <v>106.3</v>
      </c>
      <c r="AH612" s="143">
        <v>106.3</v>
      </c>
      <c r="AI612" s="143">
        <v>106.3</v>
      </c>
      <c r="AJ612" s="143">
        <v>106.3</v>
      </c>
      <c r="AK612" s="143">
        <v>106.3</v>
      </c>
      <c r="AL612" s="143">
        <v>106.3</v>
      </c>
      <c r="AM612" s="143">
        <v>106.3</v>
      </c>
      <c r="AN612" s="143">
        <v>107</v>
      </c>
      <c r="AO612" s="143">
        <v>105.1</v>
      </c>
      <c r="AP612" s="143">
        <v>105.7</v>
      </c>
      <c r="AQ612" s="143">
        <v>104.9</v>
      </c>
      <c r="AR612" s="143">
        <v>104.2</v>
      </c>
      <c r="AS612" s="143">
        <v>104</v>
      </c>
      <c r="AT612" s="143">
        <v>103.9</v>
      </c>
      <c r="AU612" s="143">
        <v>105.8</v>
      </c>
      <c r="AV612" s="143">
        <v>105.3</v>
      </c>
      <c r="AW612" s="143">
        <v>106.1</v>
      </c>
      <c r="AX612" s="143">
        <v>105.6</v>
      </c>
      <c r="AY612" s="143">
        <v>109.7</v>
      </c>
      <c r="AZ612" s="143">
        <v>110.1</v>
      </c>
      <c r="BA612" s="143">
        <v>110.5</v>
      </c>
      <c r="BB612" s="143">
        <v>109.4</v>
      </c>
      <c r="BC612" s="143">
        <v>110.1</v>
      </c>
      <c r="BD612" s="143">
        <v>105.9</v>
      </c>
      <c r="BE612" s="143">
        <v>105.9</v>
      </c>
      <c r="BF612" s="143">
        <v>105.9</v>
      </c>
      <c r="BG612" s="143">
        <v>103.2</v>
      </c>
      <c r="BH612" s="143">
        <v>104.5</v>
      </c>
      <c r="BI612" s="143">
        <v>106.5</v>
      </c>
      <c r="BJ612" s="143">
        <v>106.5</v>
      </c>
      <c r="BK612" s="144">
        <v>103.7</v>
      </c>
      <c r="BL612" s="143">
        <v>106.3</v>
      </c>
      <c r="BM612" s="143">
        <v>106.3</v>
      </c>
      <c r="BN612" s="143">
        <v>106.6</v>
      </c>
      <c r="BO612" s="143">
        <v>106.4</v>
      </c>
      <c r="BP612" s="143">
        <v>111.6</v>
      </c>
      <c r="BQ612" s="143">
        <v>111.6</v>
      </c>
      <c r="BR612" s="145">
        <v>111.6</v>
      </c>
      <c r="BS612" s="145">
        <v>111.6</v>
      </c>
      <c r="BT612" s="145">
        <v>111.6</v>
      </c>
      <c r="BU612" s="145">
        <v>111.6</v>
      </c>
      <c r="BV612" s="145">
        <v>117.7</v>
      </c>
      <c r="BW612" s="145">
        <v>117.9</v>
      </c>
      <c r="BX612" s="145">
        <v>120</v>
      </c>
      <c r="BY612" s="145">
        <v>122</v>
      </c>
      <c r="BZ612" s="143">
        <v>122</v>
      </c>
      <c r="CA612" s="143">
        <v>122.1</v>
      </c>
      <c r="CB612" s="143">
        <v>123.2</v>
      </c>
      <c r="CC612" s="143">
        <v>123.2</v>
      </c>
      <c r="CD612" s="143">
        <v>125.2</v>
      </c>
      <c r="CE612" s="143">
        <v>125.3</v>
      </c>
      <c r="CF612" s="143">
        <v>122.4</v>
      </c>
      <c r="CG612" s="143">
        <v>122.5</v>
      </c>
      <c r="CH612" s="143">
        <v>122.5</v>
      </c>
      <c r="CI612" s="143">
        <v>122.4</v>
      </c>
      <c r="CJ612" s="146">
        <v>126</v>
      </c>
      <c r="CK612" s="146">
        <v>126</v>
      </c>
      <c r="CL612" s="146">
        <v>126</v>
      </c>
      <c r="CM612" s="147">
        <v>125.4</v>
      </c>
      <c r="CN612" s="147">
        <v>125.4</v>
      </c>
      <c r="CO612" s="147">
        <v>125.4</v>
      </c>
      <c r="CP612" s="148">
        <v>122.9</v>
      </c>
      <c r="CQ612" s="149">
        <v>121.7</v>
      </c>
      <c r="CR612" s="149">
        <v>121.8</v>
      </c>
      <c r="CS612" s="149">
        <v>119.8</v>
      </c>
      <c r="CT612" s="149">
        <v>117.5</v>
      </c>
      <c r="CU612" s="150">
        <v>117.5</v>
      </c>
      <c r="CV612" s="150">
        <v>117.5</v>
      </c>
      <c r="CW612" s="150">
        <v>117.5</v>
      </c>
      <c r="CX612" s="150">
        <v>116.9</v>
      </c>
      <c r="CY612" s="150">
        <v>116.9</v>
      </c>
      <c r="CZ612" s="150">
        <v>116.8</v>
      </c>
      <c r="DA612" s="150">
        <v>116.9</v>
      </c>
      <c r="DB612" s="151">
        <v>116.5</v>
      </c>
      <c r="DC612" s="151">
        <v>114.8</v>
      </c>
      <c r="DD612" s="151">
        <v>119.5</v>
      </c>
      <c r="DE612" s="151">
        <v>114.4</v>
      </c>
      <c r="DF612" s="151">
        <v>106.9</v>
      </c>
      <c r="DG612" s="151">
        <v>109.5</v>
      </c>
      <c r="DH612" s="151">
        <v>111.3</v>
      </c>
      <c r="DI612" s="151">
        <v>111.6</v>
      </c>
      <c r="DJ612" s="151">
        <v>116.9</v>
      </c>
      <c r="DK612" s="151">
        <v>112.2</v>
      </c>
      <c r="DL612" s="151">
        <v>116.7</v>
      </c>
      <c r="DM612" s="152">
        <v>116.6</v>
      </c>
      <c r="DN612" s="152">
        <v>118.4</v>
      </c>
      <c r="DO612" s="152">
        <v>105.5</v>
      </c>
      <c r="DP612" s="152">
        <v>106.9</v>
      </c>
      <c r="DQ612" s="152">
        <v>106.9</v>
      </c>
      <c r="DR612" s="152">
        <v>106.9</v>
      </c>
      <c r="DS612" s="152">
        <v>109</v>
      </c>
      <c r="DT612" s="152">
        <v>113.3</v>
      </c>
      <c r="DU612" s="152">
        <v>113.4</v>
      </c>
      <c r="DV612" s="152">
        <v>113.2</v>
      </c>
      <c r="DW612" s="152">
        <v>113.3</v>
      </c>
      <c r="DX612" s="152">
        <v>113.2</v>
      </c>
      <c r="DY612" s="152">
        <v>113.3</v>
      </c>
      <c r="DZ612" s="152">
        <v>112.6</v>
      </c>
      <c r="EA612" s="152">
        <v>112.6</v>
      </c>
      <c r="EB612" s="152">
        <v>111.6</v>
      </c>
      <c r="EC612" s="152">
        <v>111.5</v>
      </c>
      <c r="ED612" s="152">
        <v>111.1</v>
      </c>
      <c r="EE612" s="152">
        <v>109.9</v>
      </c>
      <c r="EF612" s="152">
        <v>107.5</v>
      </c>
      <c r="EG612" s="152">
        <v>107.2</v>
      </c>
      <c r="EH612" s="152">
        <v>104.9</v>
      </c>
      <c r="EI612" s="152">
        <v>104.9</v>
      </c>
      <c r="EJ612" s="152">
        <v>105.7</v>
      </c>
      <c r="EK612" s="152">
        <v>105.7</v>
      </c>
      <c r="EL612" s="152">
        <v>104.2</v>
      </c>
      <c r="EM612" s="152">
        <v>104.2</v>
      </c>
      <c r="EN612" s="152">
        <v>104.2</v>
      </c>
      <c r="EO612" s="152">
        <v>103.5</v>
      </c>
      <c r="EP612" s="152">
        <v>103.5</v>
      </c>
      <c r="EQ612" s="152">
        <v>103.4</v>
      </c>
      <c r="ER612" s="152">
        <v>103.2</v>
      </c>
      <c r="ES612" s="152">
        <v>104</v>
      </c>
      <c r="ET612" s="152">
        <v>103.9</v>
      </c>
      <c r="EU612" s="152">
        <v>104</v>
      </c>
      <c r="EV612" s="152">
        <v>104.4</v>
      </c>
      <c r="EW612" s="152">
        <v>104.5</v>
      </c>
    </row>
    <row r="613" spans="1:153">
      <c r="A613" s="141" t="s">
        <v>8260</v>
      </c>
      <c r="B613" s="141" t="s">
        <v>8261</v>
      </c>
      <c r="C613" s="142">
        <v>0.65951000000000004</v>
      </c>
      <c r="D613" s="143">
        <v>101.7</v>
      </c>
      <c r="E613" s="143">
        <v>102.2</v>
      </c>
      <c r="F613" s="143">
        <v>103.2</v>
      </c>
      <c r="G613" s="143">
        <v>101.8</v>
      </c>
      <c r="H613" s="143">
        <v>102.2</v>
      </c>
      <c r="I613" s="143">
        <v>102</v>
      </c>
      <c r="J613" s="143">
        <v>102.2</v>
      </c>
      <c r="K613" s="143">
        <v>101.5</v>
      </c>
      <c r="L613" s="143">
        <v>102.1</v>
      </c>
      <c r="M613" s="143">
        <v>102.1</v>
      </c>
      <c r="N613" s="143">
        <v>102.1</v>
      </c>
      <c r="O613" s="143">
        <v>101.9</v>
      </c>
      <c r="P613" s="143">
        <v>102.1</v>
      </c>
      <c r="Q613" s="143">
        <v>102.1</v>
      </c>
      <c r="R613" s="143">
        <v>102</v>
      </c>
      <c r="S613" s="143">
        <v>102.3</v>
      </c>
      <c r="T613" s="143">
        <v>102.3</v>
      </c>
      <c r="U613" s="143">
        <v>102.7</v>
      </c>
      <c r="V613" s="143">
        <v>102.9</v>
      </c>
      <c r="W613" s="143">
        <v>102.8</v>
      </c>
      <c r="X613" s="143">
        <v>101.5</v>
      </c>
      <c r="Y613" s="143">
        <v>103.1</v>
      </c>
      <c r="Z613" s="143">
        <v>102.7</v>
      </c>
      <c r="AA613" s="143">
        <v>102.4</v>
      </c>
      <c r="AB613" s="143">
        <v>102.9</v>
      </c>
      <c r="AC613" s="143">
        <v>102.9</v>
      </c>
      <c r="AD613" s="143">
        <v>103</v>
      </c>
      <c r="AE613" s="143">
        <v>102.7</v>
      </c>
      <c r="AF613" s="143">
        <v>103.1</v>
      </c>
      <c r="AG613" s="143">
        <v>100.8</v>
      </c>
      <c r="AH613" s="143">
        <v>101.9</v>
      </c>
      <c r="AI613" s="143">
        <v>102.1</v>
      </c>
      <c r="AJ613" s="143">
        <v>102.2</v>
      </c>
      <c r="AK613" s="143">
        <v>108.9</v>
      </c>
      <c r="AL613" s="143">
        <v>109.8</v>
      </c>
      <c r="AM613" s="143">
        <v>109.5</v>
      </c>
      <c r="AN613" s="143">
        <v>109.7</v>
      </c>
      <c r="AO613" s="143">
        <v>110.4</v>
      </c>
      <c r="AP613" s="143">
        <v>110.6</v>
      </c>
      <c r="AQ613" s="143">
        <v>110.1</v>
      </c>
      <c r="AR613" s="143">
        <v>109.9</v>
      </c>
      <c r="AS613" s="143">
        <v>108.3</v>
      </c>
      <c r="AT613" s="143">
        <v>107.5</v>
      </c>
      <c r="AU613" s="143">
        <v>107.7</v>
      </c>
      <c r="AV613" s="143">
        <v>108.8</v>
      </c>
      <c r="AW613" s="143">
        <v>109.9</v>
      </c>
      <c r="AX613" s="143">
        <v>108.8</v>
      </c>
      <c r="AY613" s="143">
        <v>107.4</v>
      </c>
      <c r="AZ613" s="143">
        <v>106.9</v>
      </c>
      <c r="BA613" s="143">
        <v>103.7</v>
      </c>
      <c r="BB613" s="143">
        <v>107.2</v>
      </c>
      <c r="BC613" s="143">
        <v>107</v>
      </c>
      <c r="BD613" s="143">
        <v>105.9</v>
      </c>
      <c r="BE613" s="143">
        <v>104.9</v>
      </c>
      <c r="BF613" s="143">
        <v>107.2</v>
      </c>
      <c r="BG613" s="143">
        <v>107.2</v>
      </c>
      <c r="BH613" s="143">
        <v>111.5</v>
      </c>
      <c r="BI613" s="143">
        <v>112.9</v>
      </c>
      <c r="BJ613" s="143">
        <v>116.3</v>
      </c>
      <c r="BK613" s="144">
        <v>119.6</v>
      </c>
      <c r="BL613" s="143">
        <v>120.2</v>
      </c>
      <c r="BM613" s="143">
        <v>118.7</v>
      </c>
      <c r="BN613" s="143">
        <v>117.3</v>
      </c>
      <c r="BO613" s="143">
        <v>118.4</v>
      </c>
      <c r="BP613" s="143">
        <v>117.5</v>
      </c>
      <c r="BQ613" s="143">
        <v>119.7</v>
      </c>
      <c r="BR613" s="145">
        <v>126.6</v>
      </c>
      <c r="BS613" s="145">
        <v>128.5</v>
      </c>
      <c r="BT613" s="145">
        <v>126</v>
      </c>
      <c r="BU613" s="145">
        <v>126.2</v>
      </c>
      <c r="BV613" s="145">
        <v>126.8</v>
      </c>
      <c r="BW613" s="145">
        <v>125.2</v>
      </c>
      <c r="BX613" s="145">
        <v>124.6</v>
      </c>
      <c r="BY613" s="145">
        <v>125.3</v>
      </c>
      <c r="BZ613" s="143">
        <v>128.30000000000001</v>
      </c>
      <c r="CA613" s="143">
        <v>129.19999999999999</v>
      </c>
      <c r="CB613" s="143">
        <v>129</v>
      </c>
      <c r="CC613" s="143">
        <v>128.69999999999999</v>
      </c>
      <c r="CD613" s="143">
        <v>129.6</v>
      </c>
      <c r="CE613" s="143">
        <v>129</v>
      </c>
      <c r="CF613" s="143">
        <v>127.3</v>
      </c>
      <c r="CG613" s="143">
        <v>127.6</v>
      </c>
      <c r="CH613" s="143">
        <v>123.1</v>
      </c>
      <c r="CI613" s="143">
        <v>123.8</v>
      </c>
      <c r="CJ613" s="146">
        <v>126.7</v>
      </c>
      <c r="CK613" s="146">
        <v>126.3</v>
      </c>
      <c r="CL613" s="146">
        <v>126.4</v>
      </c>
      <c r="CM613" s="147">
        <v>121.9</v>
      </c>
      <c r="CN613" s="147">
        <v>121.9</v>
      </c>
      <c r="CO613" s="147">
        <v>122.4</v>
      </c>
      <c r="CP613" s="148">
        <v>125</v>
      </c>
      <c r="CQ613" s="149">
        <v>125.6</v>
      </c>
      <c r="CR613" s="149">
        <v>124.9</v>
      </c>
      <c r="CS613" s="149">
        <v>124.2</v>
      </c>
      <c r="CT613" s="149">
        <v>123</v>
      </c>
      <c r="CU613" s="150">
        <v>125.1</v>
      </c>
      <c r="CV613" s="150">
        <v>124.5</v>
      </c>
      <c r="CW613" s="150">
        <v>121.4</v>
      </c>
      <c r="CX613" s="150">
        <v>123.3</v>
      </c>
      <c r="CY613" s="150">
        <v>121.7</v>
      </c>
      <c r="CZ613" s="150">
        <v>120.6</v>
      </c>
      <c r="DA613" s="150">
        <v>122.2</v>
      </c>
      <c r="DB613" s="151">
        <v>125.4</v>
      </c>
      <c r="DC613" s="151">
        <v>126.9</v>
      </c>
      <c r="DD613" s="151">
        <v>132.69999999999999</v>
      </c>
      <c r="DE613" s="151">
        <v>134.4</v>
      </c>
      <c r="DF613" s="151">
        <v>138.80000000000001</v>
      </c>
      <c r="DG613" s="151">
        <v>140.80000000000001</v>
      </c>
      <c r="DH613" s="151">
        <v>139.4</v>
      </c>
      <c r="DI613" s="151">
        <v>149.5</v>
      </c>
      <c r="DJ613" s="151">
        <v>152.30000000000001</v>
      </c>
      <c r="DK613" s="151">
        <v>156.19999999999999</v>
      </c>
      <c r="DL613" s="151">
        <v>156.5</v>
      </c>
      <c r="DM613" s="152">
        <v>156.30000000000001</v>
      </c>
      <c r="DN613" s="152">
        <v>157.6</v>
      </c>
      <c r="DO613" s="152">
        <v>160.69999999999999</v>
      </c>
      <c r="DP613" s="152">
        <v>162.1</v>
      </c>
      <c r="DQ613" s="152">
        <v>160</v>
      </c>
      <c r="DR613" s="152">
        <v>159.80000000000001</v>
      </c>
      <c r="DS613" s="152">
        <v>163.4</v>
      </c>
      <c r="DT613" s="152">
        <v>168.5</v>
      </c>
      <c r="DU613" s="152">
        <v>170.3</v>
      </c>
      <c r="DV613" s="152">
        <v>165.8</v>
      </c>
      <c r="DW613" s="152">
        <v>163.69999999999999</v>
      </c>
      <c r="DX613" s="152">
        <v>161.6</v>
      </c>
      <c r="DY613" s="152">
        <v>157.6</v>
      </c>
      <c r="DZ613" s="152">
        <v>157</v>
      </c>
      <c r="EA613" s="152">
        <v>156.80000000000001</v>
      </c>
      <c r="EB613" s="152">
        <v>156.30000000000001</v>
      </c>
      <c r="EC613" s="152">
        <v>155.4</v>
      </c>
      <c r="ED613" s="152">
        <v>159.69999999999999</v>
      </c>
      <c r="EE613" s="152">
        <v>160.5</v>
      </c>
      <c r="EF613" s="152">
        <v>161</v>
      </c>
      <c r="EG613" s="152">
        <v>161.30000000000001</v>
      </c>
      <c r="EH613" s="152">
        <v>160.4</v>
      </c>
      <c r="EI613" s="152">
        <v>158.69999999999999</v>
      </c>
      <c r="EJ613" s="152">
        <v>158.30000000000001</v>
      </c>
      <c r="EK613" s="152">
        <v>157.1</v>
      </c>
      <c r="EL613" s="152">
        <v>157.69999999999999</v>
      </c>
      <c r="EM613" s="152">
        <v>157.69999999999999</v>
      </c>
      <c r="EN613" s="152">
        <v>153.6</v>
      </c>
      <c r="EO613" s="152">
        <v>153.9</v>
      </c>
      <c r="EP613" s="152">
        <v>156</v>
      </c>
      <c r="EQ613" s="152">
        <v>155.30000000000001</v>
      </c>
      <c r="ER613" s="152">
        <v>151</v>
      </c>
      <c r="ES613" s="152">
        <v>153.30000000000001</v>
      </c>
      <c r="ET613" s="152">
        <v>151.6</v>
      </c>
      <c r="EU613" s="152">
        <v>151.4</v>
      </c>
      <c r="EV613" s="152">
        <v>152</v>
      </c>
      <c r="EW613" s="152">
        <v>150.6</v>
      </c>
    </row>
    <row r="614" spans="1:153">
      <c r="A614" s="141" t="s">
        <v>8262</v>
      </c>
      <c r="B614" s="141" t="s">
        <v>8263</v>
      </c>
      <c r="C614" s="142">
        <v>0.56455999999999995</v>
      </c>
      <c r="D614" s="143">
        <v>101.8</v>
      </c>
      <c r="E614" s="143">
        <v>102</v>
      </c>
      <c r="F614" s="143">
        <v>103.3</v>
      </c>
      <c r="G614" s="143">
        <v>101.3</v>
      </c>
      <c r="H614" s="143">
        <v>102</v>
      </c>
      <c r="I614" s="143">
        <v>101.9</v>
      </c>
      <c r="J614" s="143">
        <v>102.1</v>
      </c>
      <c r="K614" s="143">
        <v>101.6</v>
      </c>
      <c r="L614" s="143">
        <v>101.9</v>
      </c>
      <c r="M614" s="143">
        <v>102</v>
      </c>
      <c r="N614" s="143">
        <v>101.9</v>
      </c>
      <c r="O614" s="143">
        <v>101.8</v>
      </c>
      <c r="P614" s="143">
        <v>101.9</v>
      </c>
      <c r="Q614" s="143">
        <v>101.7</v>
      </c>
      <c r="R614" s="143">
        <v>101.5</v>
      </c>
      <c r="S614" s="143">
        <v>101.7</v>
      </c>
      <c r="T614" s="143">
        <v>101.5</v>
      </c>
      <c r="U614" s="143">
        <v>101.6</v>
      </c>
      <c r="V614" s="143">
        <v>101.7</v>
      </c>
      <c r="W614" s="143">
        <v>101.4</v>
      </c>
      <c r="X614" s="143">
        <v>100.1</v>
      </c>
      <c r="Y614" s="143">
        <v>101.9</v>
      </c>
      <c r="Z614" s="143">
        <v>101.4</v>
      </c>
      <c r="AA614" s="143">
        <v>101</v>
      </c>
      <c r="AB614" s="143">
        <v>101.5</v>
      </c>
      <c r="AC614" s="143">
        <v>101.4</v>
      </c>
      <c r="AD614" s="143">
        <v>101.4</v>
      </c>
      <c r="AE614" s="143">
        <v>101.1</v>
      </c>
      <c r="AF614" s="143">
        <v>100.9</v>
      </c>
      <c r="AG614" s="143">
        <v>98.4</v>
      </c>
      <c r="AH614" s="143">
        <v>99.9</v>
      </c>
      <c r="AI614" s="143">
        <v>100</v>
      </c>
      <c r="AJ614" s="143">
        <v>100.1</v>
      </c>
      <c r="AK614" s="143">
        <v>108.1</v>
      </c>
      <c r="AL614" s="143">
        <v>108.8</v>
      </c>
      <c r="AM614" s="143">
        <v>108.5</v>
      </c>
      <c r="AN614" s="143">
        <v>108.8</v>
      </c>
      <c r="AO614" s="143">
        <v>109.2</v>
      </c>
      <c r="AP614" s="143">
        <v>109.5</v>
      </c>
      <c r="AQ614" s="143">
        <v>109.1</v>
      </c>
      <c r="AR614" s="143">
        <v>109</v>
      </c>
      <c r="AS614" s="143">
        <v>107.5</v>
      </c>
      <c r="AT614" s="143">
        <v>106.4</v>
      </c>
      <c r="AU614" s="143">
        <v>106.7</v>
      </c>
      <c r="AV614" s="143">
        <v>108</v>
      </c>
      <c r="AW614" s="143">
        <v>109.3</v>
      </c>
      <c r="AX614" s="143">
        <v>108</v>
      </c>
      <c r="AY614" s="143">
        <v>106.4</v>
      </c>
      <c r="AZ614" s="143">
        <v>105.8</v>
      </c>
      <c r="BA614" s="143">
        <v>102.1</v>
      </c>
      <c r="BB614" s="143">
        <v>106.1</v>
      </c>
      <c r="BC614" s="143">
        <v>105.8</v>
      </c>
      <c r="BD614" s="143">
        <v>104.6</v>
      </c>
      <c r="BE614" s="143">
        <v>103.6</v>
      </c>
      <c r="BF614" s="143">
        <v>106.4</v>
      </c>
      <c r="BG614" s="143">
        <v>106.4</v>
      </c>
      <c r="BH614" s="143">
        <v>111.6</v>
      </c>
      <c r="BI614" s="143">
        <v>113</v>
      </c>
      <c r="BJ614" s="143">
        <v>116.9</v>
      </c>
      <c r="BK614" s="144">
        <v>120.6</v>
      </c>
      <c r="BL614" s="143">
        <v>121.5</v>
      </c>
      <c r="BM614" s="143">
        <v>119.8</v>
      </c>
      <c r="BN614" s="143">
        <v>118.2</v>
      </c>
      <c r="BO614" s="143">
        <v>119.4</v>
      </c>
      <c r="BP614" s="143">
        <v>118.4</v>
      </c>
      <c r="BQ614" s="143">
        <v>120.8</v>
      </c>
      <c r="BR614" s="145">
        <v>128.6</v>
      </c>
      <c r="BS614" s="145">
        <v>130.5</v>
      </c>
      <c r="BT614" s="145">
        <v>127.6</v>
      </c>
      <c r="BU614" s="145">
        <v>127.8</v>
      </c>
      <c r="BV614" s="145">
        <v>128.19999999999999</v>
      </c>
      <c r="BW614" s="145">
        <v>126.1</v>
      </c>
      <c r="BX614" s="145">
        <v>125.4</v>
      </c>
      <c r="BY614" s="145">
        <v>126.2</v>
      </c>
      <c r="BZ614" s="143">
        <v>129.69999999999999</v>
      </c>
      <c r="CA614" s="143">
        <v>130.6</v>
      </c>
      <c r="CB614" s="143">
        <v>130.4</v>
      </c>
      <c r="CC614" s="143">
        <v>129.9</v>
      </c>
      <c r="CD614" s="143">
        <v>130.69999999999999</v>
      </c>
      <c r="CE614" s="143">
        <v>130.19999999999999</v>
      </c>
      <c r="CF614" s="143">
        <v>127.9</v>
      </c>
      <c r="CG614" s="143">
        <v>128.19999999999999</v>
      </c>
      <c r="CH614" s="143">
        <v>122.9</v>
      </c>
      <c r="CI614" s="143">
        <v>123.7</v>
      </c>
      <c r="CJ614" s="146">
        <v>127.3</v>
      </c>
      <c r="CK614" s="146">
        <v>126.7</v>
      </c>
      <c r="CL614" s="146">
        <v>126.8</v>
      </c>
      <c r="CM614" s="147">
        <v>121.6</v>
      </c>
      <c r="CN614" s="147">
        <v>121.7</v>
      </c>
      <c r="CO614" s="147">
        <v>122.3</v>
      </c>
      <c r="CP614" s="148">
        <v>125.7</v>
      </c>
      <c r="CQ614" s="149">
        <v>126.5</v>
      </c>
      <c r="CR614" s="149">
        <v>125.7</v>
      </c>
      <c r="CS614" s="149">
        <v>125.3</v>
      </c>
      <c r="CT614" s="149">
        <v>123.8</v>
      </c>
      <c r="CU614" s="150">
        <v>126.1</v>
      </c>
      <c r="CV614" s="150">
        <v>125.1</v>
      </c>
      <c r="CW614" s="150">
        <v>121.1</v>
      </c>
      <c r="CX614" s="150">
        <v>123.6</v>
      </c>
      <c r="CY614" s="150">
        <v>121.7</v>
      </c>
      <c r="CZ614" s="150">
        <v>120.9</v>
      </c>
      <c r="DA614" s="150">
        <v>122.2</v>
      </c>
      <c r="DB614" s="151">
        <v>125.9</v>
      </c>
      <c r="DC614" s="151">
        <v>127.2</v>
      </c>
      <c r="DD614" s="151">
        <v>133.6</v>
      </c>
      <c r="DE614" s="151">
        <v>134.80000000000001</v>
      </c>
      <c r="DF614" s="151">
        <v>140.30000000000001</v>
      </c>
      <c r="DG614" s="151">
        <v>142.19999999999999</v>
      </c>
      <c r="DH614" s="151">
        <v>140.19999999999999</v>
      </c>
      <c r="DI614" s="151">
        <v>151.19999999999999</v>
      </c>
      <c r="DJ614" s="151">
        <v>153.69999999999999</v>
      </c>
      <c r="DK614" s="151">
        <v>157.80000000000001</v>
      </c>
      <c r="DL614" s="151">
        <v>157.9</v>
      </c>
      <c r="DM614" s="152">
        <v>157.9</v>
      </c>
      <c r="DN614" s="152">
        <v>159.30000000000001</v>
      </c>
      <c r="DO614" s="152">
        <v>161.80000000000001</v>
      </c>
      <c r="DP614" s="152">
        <v>163.5</v>
      </c>
      <c r="DQ614" s="152">
        <v>161.1</v>
      </c>
      <c r="DR614" s="152">
        <v>160.80000000000001</v>
      </c>
      <c r="DS614" s="152">
        <v>165.4</v>
      </c>
      <c r="DT614" s="152">
        <v>170</v>
      </c>
      <c r="DU614" s="152">
        <v>171.8</v>
      </c>
      <c r="DV614" s="152">
        <v>166.2</v>
      </c>
      <c r="DW614" s="152">
        <v>164.4</v>
      </c>
      <c r="DX614" s="152">
        <v>162.19999999999999</v>
      </c>
      <c r="DY614" s="152">
        <v>158</v>
      </c>
      <c r="DZ614" s="152">
        <v>157</v>
      </c>
      <c r="EA614" s="152">
        <v>157.1</v>
      </c>
      <c r="EB614" s="152">
        <v>156.5</v>
      </c>
      <c r="EC614" s="152">
        <v>155.80000000000001</v>
      </c>
      <c r="ED614" s="152">
        <v>160.9</v>
      </c>
      <c r="EE614" s="152">
        <v>161.9</v>
      </c>
      <c r="EF614" s="152">
        <v>161.9</v>
      </c>
      <c r="EG614" s="152">
        <v>162</v>
      </c>
      <c r="EH614" s="152">
        <v>161</v>
      </c>
      <c r="EI614" s="152">
        <v>159.30000000000001</v>
      </c>
      <c r="EJ614" s="152">
        <v>158.9</v>
      </c>
      <c r="EK614" s="152">
        <v>157.69999999999999</v>
      </c>
      <c r="EL614" s="152">
        <v>159</v>
      </c>
      <c r="EM614" s="152">
        <v>159.1</v>
      </c>
      <c r="EN614" s="152">
        <v>154.1</v>
      </c>
      <c r="EO614" s="152">
        <v>154.30000000000001</v>
      </c>
      <c r="EP614" s="152">
        <v>156.69999999999999</v>
      </c>
      <c r="EQ614" s="152">
        <v>156</v>
      </c>
      <c r="ER614" s="152">
        <v>151.1</v>
      </c>
      <c r="ES614" s="152">
        <v>153.6</v>
      </c>
      <c r="ET614" s="152">
        <v>151.6</v>
      </c>
      <c r="EU614" s="152">
        <v>151.5</v>
      </c>
      <c r="EV614" s="152">
        <v>152.4</v>
      </c>
      <c r="EW614" s="152">
        <v>150.5</v>
      </c>
    </row>
    <row r="615" spans="1:153">
      <c r="A615" s="141" t="s">
        <v>8264</v>
      </c>
      <c r="B615" s="141" t="s">
        <v>8265</v>
      </c>
      <c r="C615" s="142">
        <v>7.0749999999999993E-2</v>
      </c>
      <c r="D615" s="143">
        <v>101</v>
      </c>
      <c r="E615" s="143">
        <v>101.5</v>
      </c>
      <c r="F615" s="143">
        <v>101.1</v>
      </c>
      <c r="G615" s="143">
        <v>102.4</v>
      </c>
      <c r="H615" s="143">
        <v>101.7</v>
      </c>
      <c r="I615" s="143">
        <v>100.8</v>
      </c>
      <c r="J615" s="143">
        <v>100.4</v>
      </c>
      <c r="K615" s="143">
        <v>100.4</v>
      </c>
      <c r="L615" s="143">
        <v>100.9</v>
      </c>
      <c r="M615" s="143">
        <v>100.8</v>
      </c>
      <c r="N615" s="143">
        <v>101</v>
      </c>
      <c r="O615" s="143">
        <v>101.4</v>
      </c>
      <c r="P615" s="143">
        <v>101.6</v>
      </c>
      <c r="Q615" s="143">
        <v>102.1</v>
      </c>
      <c r="R615" s="143">
        <v>102.8</v>
      </c>
      <c r="S615" s="143">
        <v>103.9</v>
      </c>
      <c r="T615" s="143">
        <v>105.9</v>
      </c>
      <c r="U615" s="143">
        <v>109.3</v>
      </c>
      <c r="V615" s="143">
        <v>109.7</v>
      </c>
      <c r="W615" s="143">
        <v>110.5</v>
      </c>
      <c r="X615" s="143">
        <v>109.6</v>
      </c>
      <c r="Y615" s="143">
        <v>110.1</v>
      </c>
      <c r="Z615" s="143">
        <v>110.6</v>
      </c>
      <c r="AA615" s="143">
        <v>111</v>
      </c>
      <c r="AB615" s="143">
        <v>111.4</v>
      </c>
      <c r="AC615" s="143">
        <v>111.4</v>
      </c>
      <c r="AD615" s="143">
        <v>112.7</v>
      </c>
      <c r="AE615" s="143">
        <v>112.7</v>
      </c>
      <c r="AF615" s="143">
        <v>118.3</v>
      </c>
      <c r="AG615" s="143">
        <v>116.8</v>
      </c>
      <c r="AH615" s="143">
        <v>115.3</v>
      </c>
      <c r="AI615" s="143">
        <v>116.1</v>
      </c>
      <c r="AJ615" s="143">
        <v>115.6</v>
      </c>
      <c r="AK615" s="143">
        <v>114.8</v>
      </c>
      <c r="AL615" s="143">
        <v>116.7</v>
      </c>
      <c r="AM615" s="143">
        <v>116</v>
      </c>
      <c r="AN615" s="143">
        <v>115.9</v>
      </c>
      <c r="AO615" s="143">
        <v>118</v>
      </c>
      <c r="AP615" s="143">
        <v>117.5</v>
      </c>
      <c r="AQ615" s="143">
        <v>116.5</v>
      </c>
      <c r="AR615" s="143">
        <v>115.4</v>
      </c>
      <c r="AS615" s="143">
        <v>112.4</v>
      </c>
      <c r="AT615" s="143">
        <v>113.5</v>
      </c>
      <c r="AU615" s="143">
        <v>113.2</v>
      </c>
      <c r="AV615" s="143">
        <v>112.9</v>
      </c>
      <c r="AW615" s="143">
        <v>113</v>
      </c>
      <c r="AX615" s="143">
        <v>113.1</v>
      </c>
      <c r="AY615" s="143">
        <v>112.5</v>
      </c>
      <c r="AZ615" s="143">
        <v>112.9</v>
      </c>
      <c r="BA615" s="143">
        <v>113.2</v>
      </c>
      <c r="BB615" s="143">
        <v>113.7</v>
      </c>
      <c r="BC615" s="143">
        <v>114.1</v>
      </c>
      <c r="BD615" s="143">
        <v>113.5</v>
      </c>
      <c r="BE615" s="143">
        <v>111.7</v>
      </c>
      <c r="BF615" s="143">
        <v>110.6</v>
      </c>
      <c r="BG615" s="143">
        <v>111</v>
      </c>
      <c r="BH615" s="143">
        <v>109.7</v>
      </c>
      <c r="BI615" s="143">
        <v>111.2</v>
      </c>
      <c r="BJ615" s="143">
        <v>111.8</v>
      </c>
      <c r="BK615" s="144">
        <v>112.8</v>
      </c>
      <c r="BL615" s="143">
        <v>111.8</v>
      </c>
      <c r="BM615" s="143">
        <v>111.9</v>
      </c>
      <c r="BN615" s="143">
        <v>111.2</v>
      </c>
      <c r="BO615" s="143">
        <v>110.7</v>
      </c>
      <c r="BP615" s="143">
        <v>110.5</v>
      </c>
      <c r="BQ615" s="143">
        <v>111.5</v>
      </c>
      <c r="BR615" s="145">
        <v>112.8</v>
      </c>
      <c r="BS615" s="145">
        <v>115.5</v>
      </c>
      <c r="BT615" s="145">
        <v>116.1</v>
      </c>
      <c r="BU615" s="145">
        <v>115.5</v>
      </c>
      <c r="BV615" s="145">
        <v>117</v>
      </c>
      <c r="BW615" s="145">
        <v>119</v>
      </c>
      <c r="BX615" s="145">
        <v>119.9</v>
      </c>
      <c r="BY615" s="145">
        <v>120.5</v>
      </c>
      <c r="BZ615" s="143">
        <v>120.5</v>
      </c>
      <c r="CA615" s="143">
        <v>121.8</v>
      </c>
      <c r="CB615" s="143">
        <v>122.3</v>
      </c>
      <c r="CC615" s="143">
        <v>122.3</v>
      </c>
      <c r="CD615" s="143">
        <v>124.1</v>
      </c>
      <c r="CE615" s="143">
        <v>124.5</v>
      </c>
      <c r="CF615" s="143">
        <v>125.3</v>
      </c>
      <c r="CG615" s="143">
        <v>125.2</v>
      </c>
      <c r="CH615" s="143">
        <v>125.3</v>
      </c>
      <c r="CI615" s="143">
        <v>125.1</v>
      </c>
      <c r="CJ615" s="146">
        <v>124.6</v>
      </c>
      <c r="CK615" s="146">
        <v>125.1</v>
      </c>
      <c r="CL615" s="146">
        <v>125.1</v>
      </c>
      <c r="CM615" s="147">
        <v>124.3</v>
      </c>
      <c r="CN615" s="147">
        <v>124.5</v>
      </c>
      <c r="CO615" s="147">
        <v>123.5</v>
      </c>
      <c r="CP615" s="148">
        <v>121.7</v>
      </c>
      <c r="CQ615" s="149">
        <v>121.1</v>
      </c>
      <c r="CR615" s="149">
        <v>120.7</v>
      </c>
      <c r="CS615" s="149">
        <v>118.1</v>
      </c>
      <c r="CT615" s="149">
        <v>118.2</v>
      </c>
      <c r="CU615" s="150">
        <v>119.6</v>
      </c>
      <c r="CV615" s="150">
        <v>121.6</v>
      </c>
      <c r="CW615" s="150">
        <v>125.2</v>
      </c>
      <c r="CX615" s="150">
        <v>122.8</v>
      </c>
      <c r="CY615" s="150">
        <v>122.4</v>
      </c>
      <c r="CZ615" s="150">
        <v>119.5</v>
      </c>
      <c r="DA615" s="150">
        <v>123.2</v>
      </c>
      <c r="DB615" s="151">
        <v>124.5</v>
      </c>
      <c r="DC615" s="151">
        <v>127.5</v>
      </c>
      <c r="DD615" s="151">
        <v>130.5</v>
      </c>
      <c r="DE615" s="151">
        <v>135.9</v>
      </c>
      <c r="DF615" s="151">
        <v>133.5</v>
      </c>
      <c r="DG615" s="151">
        <v>135.1</v>
      </c>
      <c r="DH615" s="151">
        <v>137.69999999999999</v>
      </c>
      <c r="DI615" s="151">
        <v>143.6</v>
      </c>
      <c r="DJ615" s="151">
        <v>149.4</v>
      </c>
      <c r="DK615" s="151">
        <v>153.6</v>
      </c>
      <c r="DL615" s="151">
        <v>154.9</v>
      </c>
      <c r="DM615" s="152">
        <v>153</v>
      </c>
      <c r="DN615" s="152">
        <v>152.6</v>
      </c>
      <c r="DO615" s="152">
        <v>161.5</v>
      </c>
      <c r="DP615" s="152">
        <v>161.4</v>
      </c>
      <c r="DQ615" s="152">
        <v>160.80000000000001</v>
      </c>
      <c r="DR615" s="152">
        <v>160.9</v>
      </c>
      <c r="DS615" s="152">
        <v>156.5</v>
      </c>
      <c r="DT615" s="152">
        <v>168.1</v>
      </c>
      <c r="DU615" s="152">
        <v>170.3</v>
      </c>
      <c r="DV615" s="152">
        <v>172.2</v>
      </c>
      <c r="DW615" s="152">
        <v>167.2</v>
      </c>
      <c r="DX615" s="152">
        <v>164.5</v>
      </c>
      <c r="DY615" s="152">
        <v>161.6</v>
      </c>
      <c r="DZ615" s="152">
        <v>162.69999999999999</v>
      </c>
      <c r="EA615" s="152">
        <v>160.80000000000001</v>
      </c>
      <c r="EB615" s="152">
        <v>160.9</v>
      </c>
      <c r="EC615" s="152">
        <v>156.80000000000001</v>
      </c>
      <c r="ED615" s="152">
        <v>156.4</v>
      </c>
      <c r="EE615" s="152">
        <v>155.4</v>
      </c>
      <c r="EF615" s="152">
        <v>159.6</v>
      </c>
      <c r="EG615" s="152">
        <v>162.1</v>
      </c>
      <c r="EH615" s="152">
        <v>161.69999999999999</v>
      </c>
      <c r="EI615" s="152">
        <v>159.30000000000001</v>
      </c>
      <c r="EJ615" s="152">
        <v>158.69999999999999</v>
      </c>
      <c r="EK615" s="152">
        <v>158.4</v>
      </c>
      <c r="EL615" s="152">
        <v>152.5</v>
      </c>
      <c r="EM615" s="152">
        <v>152.6</v>
      </c>
      <c r="EN615" s="152">
        <v>153.4</v>
      </c>
      <c r="EO615" s="152">
        <v>154.4</v>
      </c>
      <c r="EP615" s="152">
        <v>155.19999999999999</v>
      </c>
      <c r="EQ615" s="152">
        <v>154.6</v>
      </c>
      <c r="ER615" s="152">
        <v>153.6</v>
      </c>
      <c r="ES615" s="152">
        <v>155</v>
      </c>
      <c r="ET615" s="152">
        <v>154.9</v>
      </c>
      <c r="EU615" s="152">
        <v>153.4</v>
      </c>
      <c r="EV615" s="152">
        <v>152.1</v>
      </c>
      <c r="EW615" s="152">
        <v>153.9</v>
      </c>
    </row>
    <row r="616" spans="1:153">
      <c r="A616" s="141" t="s">
        <v>8266</v>
      </c>
      <c r="B616" s="141" t="s">
        <v>8267</v>
      </c>
      <c r="C616" s="142">
        <v>2.4199999999999999E-2</v>
      </c>
      <c r="D616" s="143">
        <v>101.5</v>
      </c>
      <c r="E616" s="143">
        <v>107</v>
      </c>
      <c r="F616" s="143">
        <v>106.6</v>
      </c>
      <c r="G616" s="143">
        <v>111.8</v>
      </c>
      <c r="H616" s="143">
        <v>108.2</v>
      </c>
      <c r="I616" s="143">
        <v>110</v>
      </c>
      <c r="J616" s="143">
        <v>109.5</v>
      </c>
      <c r="K616" s="143">
        <v>102.9</v>
      </c>
      <c r="L616" s="143">
        <v>110.4</v>
      </c>
      <c r="M616" s="143">
        <v>108.3</v>
      </c>
      <c r="N616" s="143">
        <v>108.5</v>
      </c>
      <c r="O616" s="143">
        <v>107.6</v>
      </c>
      <c r="P616" s="143">
        <v>109.9</v>
      </c>
      <c r="Q616" s="143">
        <v>110.9</v>
      </c>
      <c r="R616" s="143">
        <v>110.6</v>
      </c>
      <c r="S616" s="143">
        <v>112.9</v>
      </c>
      <c r="T616" s="143">
        <v>112.1</v>
      </c>
      <c r="U616" s="143">
        <v>110.5</v>
      </c>
      <c r="V616" s="143">
        <v>111.3</v>
      </c>
      <c r="W616" s="143">
        <v>111.7</v>
      </c>
      <c r="X616" s="143">
        <v>110.6</v>
      </c>
      <c r="Y616" s="143">
        <v>110.4</v>
      </c>
      <c r="Z616" s="143">
        <v>110.3</v>
      </c>
      <c r="AA616" s="143">
        <v>110.9</v>
      </c>
      <c r="AB616" s="143">
        <v>111.9</v>
      </c>
      <c r="AC616" s="143">
        <v>112.1</v>
      </c>
      <c r="AD616" s="143">
        <v>110.2</v>
      </c>
      <c r="AE616" s="143">
        <v>110.9</v>
      </c>
      <c r="AF616" s="143">
        <v>111.3</v>
      </c>
      <c r="AG616" s="143">
        <v>111</v>
      </c>
      <c r="AH616" s="143">
        <v>110.9</v>
      </c>
      <c r="AI616" s="143">
        <v>112</v>
      </c>
      <c r="AJ616" s="143">
        <v>111</v>
      </c>
      <c r="AK616" s="143">
        <v>110.9</v>
      </c>
      <c r="AL616" s="143">
        <v>112.4</v>
      </c>
      <c r="AM616" s="143">
        <v>111.8</v>
      </c>
      <c r="AN616" s="143">
        <v>113.6</v>
      </c>
      <c r="AO616" s="143">
        <v>115.8</v>
      </c>
      <c r="AP616" s="143">
        <v>115.9</v>
      </c>
      <c r="AQ616" s="143">
        <v>114.7</v>
      </c>
      <c r="AR616" s="143">
        <v>114.6</v>
      </c>
      <c r="AS616" s="143">
        <v>114.6</v>
      </c>
      <c r="AT616" s="143">
        <v>114.7</v>
      </c>
      <c r="AU616" s="143">
        <v>114.6</v>
      </c>
      <c r="AV616" s="143">
        <v>114.6</v>
      </c>
      <c r="AW616" s="143">
        <v>114.6</v>
      </c>
      <c r="AX616" s="143">
        <v>114.5</v>
      </c>
      <c r="AY616" s="143">
        <v>114.7</v>
      </c>
      <c r="AZ616" s="143">
        <v>114.7</v>
      </c>
      <c r="BA616" s="143">
        <v>114.6</v>
      </c>
      <c r="BB616" s="143">
        <v>114.6</v>
      </c>
      <c r="BC616" s="143">
        <v>114.5</v>
      </c>
      <c r="BD616" s="143">
        <v>114.4</v>
      </c>
      <c r="BE616" s="143">
        <v>114.6</v>
      </c>
      <c r="BF616" s="143">
        <v>114.8</v>
      </c>
      <c r="BG616" s="143">
        <v>114.8</v>
      </c>
      <c r="BH616" s="143">
        <v>114.8</v>
      </c>
      <c r="BI616" s="143">
        <v>115</v>
      </c>
      <c r="BJ616" s="143">
        <v>115</v>
      </c>
      <c r="BK616" s="144">
        <v>115</v>
      </c>
      <c r="BL616" s="143">
        <v>115</v>
      </c>
      <c r="BM616" s="143">
        <v>115</v>
      </c>
      <c r="BN616" s="143">
        <v>115.2</v>
      </c>
      <c r="BO616" s="143">
        <v>117.7</v>
      </c>
      <c r="BP616" s="143">
        <v>117.7</v>
      </c>
      <c r="BQ616" s="143">
        <v>117.7</v>
      </c>
      <c r="BR616" s="145">
        <v>120.3</v>
      </c>
      <c r="BS616" s="145">
        <v>120.3</v>
      </c>
      <c r="BT616" s="145">
        <v>118.5</v>
      </c>
      <c r="BU616" s="145">
        <v>120.5</v>
      </c>
      <c r="BV616" s="145">
        <v>123.3</v>
      </c>
      <c r="BW616" s="145">
        <v>121.1</v>
      </c>
      <c r="BX616" s="145">
        <v>119</v>
      </c>
      <c r="BY616" s="145">
        <v>120</v>
      </c>
      <c r="BZ616" s="143">
        <v>118.7</v>
      </c>
      <c r="CA616" s="143">
        <v>119.6</v>
      </c>
      <c r="CB616" s="143">
        <v>115.8</v>
      </c>
      <c r="CC616" s="143">
        <v>118.8</v>
      </c>
      <c r="CD616" s="143">
        <v>119.4</v>
      </c>
      <c r="CE616" s="143">
        <v>114.9</v>
      </c>
      <c r="CF616" s="143">
        <v>119.6</v>
      </c>
      <c r="CG616" s="143">
        <v>120.9</v>
      </c>
      <c r="CH616" s="143">
        <v>119.8</v>
      </c>
      <c r="CI616" s="143">
        <v>119.8</v>
      </c>
      <c r="CJ616" s="146">
        <v>120.9</v>
      </c>
      <c r="CK616" s="146">
        <v>120.9</v>
      </c>
      <c r="CL616" s="146">
        <v>120.9</v>
      </c>
      <c r="CM616" s="147">
        <v>120.9</v>
      </c>
      <c r="CN616" s="147">
        <v>118.8</v>
      </c>
      <c r="CO616" s="147">
        <v>120.6</v>
      </c>
      <c r="CP616" s="148">
        <v>118.7</v>
      </c>
      <c r="CQ616" s="149">
        <v>117.7</v>
      </c>
      <c r="CR616" s="149">
        <v>118.2</v>
      </c>
      <c r="CS616" s="149">
        <v>118.1</v>
      </c>
      <c r="CT616" s="149">
        <v>118.1</v>
      </c>
      <c r="CU616" s="150">
        <v>118.1</v>
      </c>
      <c r="CV616" s="150">
        <v>118.1</v>
      </c>
      <c r="CW616" s="150">
        <v>117.4</v>
      </c>
      <c r="CX616" s="150">
        <v>117.4</v>
      </c>
      <c r="CY616" s="150">
        <v>117.4</v>
      </c>
      <c r="CZ616" s="150">
        <v>117.4</v>
      </c>
      <c r="DA616" s="150">
        <v>118.3</v>
      </c>
      <c r="DB616" s="151">
        <v>118.2</v>
      </c>
      <c r="DC616" s="151">
        <v>118.2</v>
      </c>
      <c r="DD616" s="151">
        <v>118.7</v>
      </c>
      <c r="DE616" s="151">
        <v>119.5</v>
      </c>
      <c r="DF616" s="151">
        <v>119.5</v>
      </c>
      <c r="DG616" s="151">
        <v>124</v>
      </c>
      <c r="DH616" s="151">
        <v>125.9</v>
      </c>
      <c r="DI616" s="151">
        <v>126.7</v>
      </c>
      <c r="DJ616" s="151">
        <v>127</v>
      </c>
      <c r="DK616" s="151">
        <v>127</v>
      </c>
      <c r="DL616" s="151">
        <v>127.5</v>
      </c>
      <c r="DM616" s="152">
        <v>130</v>
      </c>
      <c r="DN616" s="152">
        <v>131.80000000000001</v>
      </c>
      <c r="DO616" s="152">
        <v>133.19999999999999</v>
      </c>
      <c r="DP616" s="152">
        <v>133.19999999999999</v>
      </c>
      <c r="DQ616" s="152">
        <v>133.30000000000001</v>
      </c>
      <c r="DR616" s="152">
        <v>134.69999999999999</v>
      </c>
      <c r="DS616" s="152">
        <v>134.69999999999999</v>
      </c>
      <c r="DT616" s="152">
        <v>134.69999999999999</v>
      </c>
      <c r="DU616" s="152">
        <v>134.69999999999999</v>
      </c>
      <c r="DV616" s="152">
        <v>135.80000000000001</v>
      </c>
      <c r="DW616" s="152">
        <v>135.80000000000001</v>
      </c>
      <c r="DX616" s="152">
        <v>138.6</v>
      </c>
      <c r="DY616" s="152">
        <v>138.6</v>
      </c>
      <c r="DZ616" s="152">
        <v>138.6</v>
      </c>
      <c r="EA616" s="152">
        <v>138</v>
      </c>
      <c r="EB616" s="152">
        <v>138</v>
      </c>
      <c r="EC616" s="152">
        <v>142</v>
      </c>
      <c r="ED616" s="152">
        <v>141.80000000000001</v>
      </c>
      <c r="EE616" s="152">
        <v>141.80000000000001</v>
      </c>
      <c r="EF616" s="152">
        <v>143.4</v>
      </c>
      <c r="EG616" s="152">
        <v>143.4</v>
      </c>
      <c r="EH616" s="152">
        <v>142.69999999999999</v>
      </c>
      <c r="EI616" s="152">
        <v>142.80000000000001</v>
      </c>
      <c r="EJ616" s="152">
        <v>142.80000000000001</v>
      </c>
      <c r="EK616" s="152">
        <v>139.80000000000001</v>
      </c>
      <c r="EL616" s="152">
        <v>141</v>
      </c>
      <c r="EM616" s="152">
        <v>141</v>
      </c>
      <c r="EN616" s="152">
        <v>142.6</v>
      </c>
      <c r="EO616" s="152">
        <v>142.6</v>
      </c>
      <c r="EP616" s="152">
        <v>142.6</v>
      </c>
      <c r="EQ616" s="152">
        <v>142.6</v>
      </c>
      <c r="ER616" s="152">
        <v>142.9</v>
      </c>
      <c r="ES616" s="152">
        <v>142.9</v>
      </c>
      <c r="ET616" s="152">
        <v>142.9</v>
      </c>
      <c r="EU616" s="152">
        <v>142.9</v>
      </c>
      <c r="EV616" s="152">
        <v>142.9</v>
      </c>
      <c r="EW616" s="152">
        <v>143.5</v>
      </c>
    </row>
    <row r="617" spans="1:153">
      <c r="A617" s="141" t="s">
        <v>8268</v>
      </c>
      <c r="B617" s="141" t="s">
        <v>8269</v>
      </c>
      <c r="C617" s="142">
        <v>0.14462</v>
      </c>
      <c r="D617" s="143">
        <v>105.1</v>
      </c>
      <c r="E617" s="143">
        <v>105</v>
      </c>
      <c r="F617" s="143">
        <v>105.7</v>
      </c>
      <c r="G617" s="143">
        <v>106.5</v>
      </c>
      <c r="H617" s="143">
        <v>106.3</v>
      </c>
      <c r="I617" s="143">
        <v>106.5</v>
      </c>
      <c r="J617" s="143">
        <v>106.6</v>
      </c>
      <c r="K617" s="143">
        <v>106.5</v>
      </c>
      <c r="L617" s="143">
        <v>107.9</v>
      </c>
      <c r="M617" s="143">
        <v>110.3</v>
      </c>
      <c r="N617" s="143">
        <v>113.9</v>
      </c>
      <c r="O617" s="143">
        <v>113.3</v>
      </c>
      <c r="P617" s="143">
        <v>113.5</v>
      </c>
      <c r="Q617" s="143">
        <v>115.1</v>
      </c>
      <c r="R617" s="143">
        <v>115.1</v>
      </c>
      <c r="S617" s="143">
        <v>115.1</v>
      </c>
      <c r="T617" s="143">
        <v>116.4</v>
      </c>
      <c r="U617" s="143">
        <v>117.1</v>
      </c>
      <c r="V617" s="143">
        <v>117</v>
      </c>
      <c r="W617" s="143">
        <v>116.3</v>
      </c>
      <c r="X617" s="143">
        <v>116.3</v>
      </c>
      <c r="Y617" s="143">
        <v>116.3</v>
      </c>
      <c r="Z617" s="143">
        <v>116.3</v>
      </c>
      <c r="AA617" s="143">
        <v>112.4</v>
      </c>
      <c r="AB617" s="143">
        <v>102.5</v>
      </c>
      <c r="AC617" s="143">
        <v>104.2</v>
      </c>
      <c r="AD617" s="143">
        <v>104.2</v>
      </c>
      <c r="AE617" s="143">
        <v>103.1</v>
      </c>
      <c r="AF617" s="143">
        <v>103.2</v>
      </c>
      <c r="AG617" s="143">
        <v>103.3</v>
      </c>
      <c r="AH617" s="143">
        <v>103.1</v>
      </c>
      <c r="AI617" s="143">
        <v>103.2</v>
      </c>
      <c r="AJ617" s="143">
        <v>104</v>
      </c>
      <c r="AK617" s="143">
        <v>103.9</v>
      </c>
      <c r="AL617" s="143">
        <v>103.9</v>
      </c>
      <c r="AM617" s="143">
        <v>103.9</v>
      </c>
      <c r="AN617" s="143">
        <v>102.4</v>
      </c>
      <c r="AO617" s="143">
        <v>102.6</v>
      </c>
      <c r="AP617" s="143">
        <v>101.1</v>
      </c>
      <c r="AQ617" s="143">
        <v>101.2</v>
      </c>
      <c r="AR617" s="143">
        <v>101.2</v>
      </c>
      <c r="AS617" s="143">
        <v>101.2</v>
      </c>
      <c r="AT617" s="143">
        <v>102.2</v>
      </c>
      <c r="AU617" s="143">
        <v>101.1</v>
      </c>
      <c r="AV617" s="143">
        <v>103.1</v>
      </c>
      <c r="AW617" s="143">
        <v>102.5</v>
      </c>
      <c r="AX617" s="143">
        <v>101.2</v>
      </c>
      <c r="AY617" s="143">
        <v>103.2</v>
      </c>
      <c r="AZ617" s="143">
        <v>108.2</v>
      </c>
      <c r="BA617" s="143">
        <v>107</v>
      </c>
      <c r="BB617" s="143">
        <v>108.7</v>
      </c>
      <c r="BC617" s="143">
        <v>110.2</v>
      </c>
      <c r="BD617" s="143">
        <v>110.7</v>
      </c>
      <c r="BE617" s="143">
        <v>111.4</v>
      </c>
      <c r="BF617" s="143">
        <v>110.9</v>
      </c>
      <c r="BG617" s="143">
        <v>109.3</v>
      </c>
      <c r="BH617" s="143">
        <v>109.3</v>
      </c>
      <c r="BI617" s="143">
        <v>105.7</v>
      </c>
      <c r="BJ617" s="143">
        <v>105.5</v>
      </c>
      <c r="BK617" s="144">
        <v>105.5</v>
      </c>
      <c r="BL617" s="143">
        <v>107.7</v>
      </c>
      <c r="BM617" s="143">
        <v>107.8</v>
      </c>
      <c r="BN617" s="143">
        <v>107.8</v>
      </c>
      <c r="BO617" s="143">
        <v>109.4</v>
      </c>
      <c r="BP617" s="143">
        <v>109.4</v>
      </c>
      <c r="BQ617" s="143">
        <v>109.4</v>
      </c>
      <c r="BR617" s="145">
        <v>109.4</v>
      </c>
      <c r="BS617" s="145">
        <v>109.4</v>
      </c>
      <c r="BT617" s="145">
        <v>109.4</v>
      </c>
      <c r="BU617" s="145">
        <v>109.4</v>
      </c>
      <c r="BV617" s="145">
        <v>109.2</v>
      </c>
      <c r="BW617" s="145">
        <v>109.1</v>
      </c>
      <c r="BX617" s="145">
        <v>108.5</v>
      </c>
      <c r="BY617" s="145">
        <v>108.5</v>
      </c>
      <c r="BZ617" s="143">
        <v>108.5</v>
      </c>
      <c r="CA617" s="143">
        <v>108.5</v>
      </c>
      <c r="CB617" s="143">
        <v>107.1</v>
      </c>
      <c r="CC617" s="143">
        <v>103.7</v>
      </c>
      <c r="CD617" s="143">
        <v>103.8</v>
      </c>
      <c r="CE617" s="143">
        <v>103.8</v>
      </c>
      <c r="CF617" s="143">
        <v>103.8</v>
      </c>
      <c r="CG617" s="143">
        <v>104.8</v>
      </c>
      <c r="CH617" s="143">
        <v>104.8</v>
      </c>
      <c r="CI617" s="143">
        <v>104.8</v>
      </c>
      <c r="CJ617" s="146">
        <v>102.7</v>
      </c>
      <c r="CK617" s="146">
        <v>102.6</v>
      </c>
      <c r="CL617" s="146">
        <v>102.6</v>
      </c>
      <c r="CM617" s="147">
        <v>100.9</v>
      </c>
      <c r="CN617" s="147">
        <v>100.9</v>
      </c>
      <c r="CO617" s="147">
        <v>106</v>
      </c>
      <c r="CP617" s="148">
        <v>106.3</v>
      </c>
      <c r="CQ617" s="149">
        <v>106.3</v>
      </c>
      <c r="CR617" s="149">
        <v>106.3</v>
      </c>
      <c r="CS617" s="149">
        <v>106.3</v>
      </c>
      <c r="CT617" s="149">
        <v>107.7</v>
      </c>
      <c r="CU617" s="150">
        <v>107.7</v>
      </c>
      <c r="CV617" s="150">
        <v>107.7</v>
      </c>
      <c r="CW617" s="150">
        <v>99</v>
      </c>
      <c r="CX617" s="150">
        <v>99</v>
      </c>
      <c r="CY617" s="150">
        <v>99</v>
      </c>
      <c r="CZ617" s="150">
        <v>99</v>
      </c>
      <c r="DA617" s="150">
        <v>99</v>
      </c>
      <c r="DB617" s="151">
        <v>98.6</v>
      </c>
      <c r="DC617" s="151">
        <v>98.7</v>
      </c>
      <c r="DD617" s="151">
        <v>97.2</v>
      </c>
      <c r="DE617" s="151">
        <v>97.2</v>
      </c>
      <c r="DF617" s="151">
        <v>97.2</v>
      </c>
      <c r="DG617" s="151">
        <v>96.8</v>
      </c>
      <c r="DH617" s="151">
        <v>96.8</v>
      </c>
      <c r="DI617" s="151">
        <v>96.8</v>
      </c>
      <c r="DJ617" s="151">
        <v>96.8</v>
      </c>
      <c r="DK617" s="151">
        <v>96.8</v>
      </c>
      <c r="DL617" s="151">
        <v>96.8</v>
      </c>
      <c r="DM617" s="152">
        <v>96.9</v>
      </c>
      <c r="DN617" s="152">
        <v>97.1</v>
      </c>
      <c r="DO617" s="152">
        <v>97.6</v>
      </c>
      <c r="DP617" s="152">
        <v>94.8</v>
      </c>
      <c r="DQ617" s="152">
        <v>92.3</v>
      </c>
      <c r="DR617" s="152">
        <v>93.5</v>
      </c>
      <c r="DS617" s="152">
        <v>96.4</v>
      </c>
      <c r="DT617" s="152">
        <v>97</v>
      </c>
      <c r="DU617" s="152">
        <v>99.7</v>
      </c>
      <c r="DV617" s="152">
        <v>98.2</v>
      </c>
      <c r="DW617" s="152">
        <v>99.1</v>
      </c>
      <c r="DX617" s="152">
        <v>97.3</v>
      </c>
      <c r="DY617" s="152">
        <v>99.6</v>
      </c>
      <c r="DZ617" s="152">
        <v>103.1</v>
      </c>
      <c r="EA617" s="152">
        <v>102.9</v>
      </c>
      <c r="EB617" s="152">
        <v>101.2</v>
      </c>
      <c r="EC617" s="152">
        <v>103.7</v>
      </c>
      <c r="ED617" s="152">
        <v>102.4</v>
      </c>
      <c r="EE617" s="152">
        <v>101.2</v>
      </c>
      <c r="EF617" s="152">
        <v>105.3</v>
      </c>
      <c r="EG617" s="152">
        <v>108.1</v>
      </c>
      <c r="EH617" s="152">
        <v>109.4</v>
      </c>
      <c r="EI617" s="152">
        <v>105.8</v>
      </c>
      <c r="EJ617" s="152">
        <v>105.6</v>
      </c>
      <c r="EK617" s="152">
        <v>106.1</v>
      </c>
      <c r="EL617" s="152">
        <v>105.3</v>
      </c>
      <c r="EM617" s="152">
        <v>105.9</v>
      </c>
      <c r="EN617" s="152">
        <v>105.8</v>
      </c>
      <c r="EO617" s="152">
        <v>106.4</v>
      </c>
      <c r="EP617" s="152">
        <v>105.6</v>
      </c>
      <c r="EQ617" s="152">
        <v>106</v>
      </c>
      <c r="ER617" s="152">
        <v>108.1</v>
      </c>
      <c r="ES617" s="152">
        <v>108</v>
      </c>
      <c r="ET617" s="152">
        <v>109.6</v>
      </c>
      <c r="EU617" s="152">
        <v>111.5</v>
      </c>
      <c r="EV617" s="152">
        <v>111.5</v>
      </c>
      <c r="EW617" s="152">
        <v>110.8</v>
      </c>
    </row>
    <row r="618" spans="1:153">
      <c r="A618" s="141" t="s">
        <v>8270</v>
      </c>
      <c r="B618" s="141" t="s">
        <v>8271</v>
      </c>
      <c r="C618" s="142">
        <v>0.1225</v>
      </c>
      <c r="D618" s="143">
        <v>105.9</v>
      </c>
      <c r="E618" s="143">
        <v>105.9</v>
      </c>
      <c r="F618" s="143">
        <v>106.8</v>
      </c>
      <c r="G618" s="143">
        <v>107.7</v>
      </c>
      <c r="H618" s="143">
        <v>107.5</v>
      </c>
      <c r="I618" s="143">
        <v>107.6</v>
      </c>
      <c r="J618" s="143">
        <v>107.7</v>
      </c>
      <c r="K618" s="143">
        <v>107.7</v>
      </c>
      <c r="L618" s="143">
        <v>109.1</v>
      </c>
      <c r="M618" s="143">
        <v>112.1</v>
      </c>
      <c r="N618" s="143">
        <v>116.4</v>
      </c>
      <c r="O618" s="143">
        <v>115.7</v>
      </c>
      <c r="P618" s="143">
        <v>116</v>
      </c>
      <c r="Q618" s="143">
        <v>117.9</v>
      </c>
      <c r="R618" s="143">
        <v>117.9</v>
      </c>
      <c r="S618" s="143">
        <v>117.9</v>
      </c>
      <c r="T618" s="143">
        <v>119.4</v>
      </c>
      <c r="U618" s="143">
        <v>120.3</v>
      </c>
      <c r="V618" s="143">
        <v>120</v>
      </c>
      <c r="W618" s="143">
        <v>119.3</v>
      </c>
      <c r="X618" s="143">
        <v>119.3</v>
      </c>
      <c r="Y618" s="143">
        <v>119.3</v>
      </c>
      <c r="Z618" s="143">
        <v>119.3</v>
      </c>
      <c r="AA618" s="143">
        <v>114.7</v>
      </c>
      <c r="AB618" s="143">
        <v>102.9</v>
      </c>
      <c r="AC618" s="143">
        <v>105</v>
      </c>
      <c r="AD618" s="143">
        <v>105</v>
      </c>
      <c r="AE618" s="143">
        <v>103.7</v>
      </c>
      <c r="AF618" s="143">
        <v>103.8</v>
      </c>
      <c r="AG618" s="143">
        <v>103.7</v>
      </c>
      <c r="AH618" s="143">
        <v>103.7</v>
      </c>
      <c r="AI618" s="143">
        <v>103.8</v>
      </c>
      <c r="AJ618" s="143">
        <v>104.7</v>
      </c>
      <c r="AK618" s="143">
        <v>104.6</v>
      </c>
      <c r="AL618" s="143">
        <v>104.6</v>
      </c>
      <c r="AM618" s="143">
        <v>104.7</v>
      </c>
      <c r="AN618" s="143">
        <v>102.9</v>
      </c>
      <c r="AO618" s="143">
        <v>103.1</v>
      </c>
      <c r="AP618" s="143">
        <v>101.3</v>
      </c>
      <c r="AQ618" s="143">
        <v>101.4</v>
      </c>
      <c r="AR618" s="143">
        <v>101.4</v>
      </c>
      <c r="AS618" s="143">
        <v>101.4</v>
      </c>
      <c r="AT618" s="143">
        <v>102.6</v>
      </c>
      <c r="AU618" s="143">
        <v>101.3</v>
      </c>
      <c r="AV618" s="143">
        <v>103.6</v>
      </c>
      <c r="AW618" s="143">
        <v>102.9</v>
      </c>
      <c r="AX618" s="143">
        <v>101.4</v>
      </c>
      <c r="AY618" s="143">
        <v>103.8</v>
      </c>
      <c r="AZ618" s="143">
        <v>109.7</v>
      </c>
      <c r="BA618" s="143">
        <v>108.3</v>
      </c>
      <c r="BB618" s="143">
        <v>110.3</v>
      </c>
      <c r="BC618" s="143">
        <v>112</v>
      </c>
      <c r="BD618" s="143">
        <v>112.6</v>
      </c>
      <c r="BE618" s="143">
        <v>113.4</v>
      </c>
      <c r="BF618" s="143">
        <v>112.9</v>
      </c>
      <c r="BG618" s="143">
        <v>111</v>
      </c>
      <c r="BH618" s="143">
        <v>111</v>
      </c>
      <c r="BI618" s="143">
        <v>106.7</v>
      </c>
      <c r="BJ618" s="143">
        <v>106.6</v>
      </c>
      <c r="BK618" s="144">
        <v>106.5</v>
      </c>
      <c r="BL618" s="143">
        <v>109.2</v>
      </c>
      <c r="BM618" s="143">
        <v>109.2</v>
      </c>
      <c r="BN618" s="143">
        <v>109.2</v>
      </c>
      <c r="BO618" s="143">
        <v>111.1</v>
      </c>
      <c r="BP618" s="143">
        <v>111.1</v>
      </c>
      <c r="BQ618" s="143">
        <v>111.1</v>
      </c>
      <c r="BR618" s="145">
        <v>111.1</v>
      </c>
      <c r="BS618" s="145">
        <v>111.1</v>
      </c>
      <c r="BT618" s="145">
        <v>111.1</v>
      </c>
      <c r="BU618" s="145">
        <v>111.1</v>
      </c>
      <c r="BV618" s="145">
        <v>110.8</v>
      </c>
      <c r="BW618" s="145">
        <v>110.7</v>
      </c>
      <c r="BX618" s="145">
        <v>110.1</v>
      </c>
      <c r="BY618" s="145">
        <v>110.1</v>
      </c>
      <c r="BZ618" s="143">
        <v>110.1</v>
      </c>
      <c r="CA618" s="143">
        <v>110.1</v>
      </c>
      <c r="CB618" s="143">
        <v>108.4</v>
      </c>
      <c r="CC618" s="143">
        <v>104.4</v>
      </c>
      <c r="CD618" s="143">
        <v>104.5</v>
      </c>
      <c r="CE618" s="143">
        <v>104.5</v>
      </c>
      <c r="CF618" s="143">
        <v>104.5</v>
      </c>
      <c r="CG618" s="143">
        <v>105.7</v>
      </c>
      <c r="CH618" s="143">
        <v>105.7</v>
      </c>
      <c r="CI618" s="143">
        <v>105.7</v>
      </c>
      <c r="CJ618" s="146">
        <v>103.1</v>
      </c>
      <c r="CK618" s="146">
        <v>103.1</v>
      </c>
      <c r="CL618" s="146">
        <v>103.1</v>
      </c>
      <c r="CM618" s="147">
        <v>101.1</v>
      </c>
      <c r="CN618" s="147">
        <v>101.1</v>
      </c>
      <c r="CO618" s="147">
        <v>107</v>
      </c>
      <c r="CP618" s="148">
        <v>107.5</v>
      </c>
      <c r="CQ618" s="149">
        <v>107.5</v>
      </c>
      <c r="CR618" s="149">
        <v>107.5</v>
      </c>
      <c r="CS618" s="149">
        <v>107.5</v>
      </c>
      <c r="CT618" s="149">
        <v>109.2</v>
      </c>
      <c r="CU618" s="150">
        <v>109.2</v>
      </c>
      <c r="CV618" s="150">
        <v>109.2</v>
      </c>
      <c r="CW618" s="150">
        <v>98.9</v>
      </c>
      <c r="CX618" s="150">
        <v>98.9</v>
      </c>
      <c r="CY618" s="150">
        <v>98.9</v>
      </c>
      <c r="CZ618" s="150">
        <v>98.9</v>
      </c>
      <c r="DA618" s="150">
        <v>98.9</v>
      </c>
      <c r="DB618" s="151">
        <v>98.4</v>
      </c>
      <c r="DC618" s="151">
        <v>98.4</v>
      </c>
      <c r="DD618" s="151">
        <v>96.6</v>
      </c>
      <c r="DE618" s="151">
        <v>96.6</v>
      </c>
      <c r="DF618" s="151">
        <v>96.6</v>
      </c>
      <c r="DG618" s="151">
        <v>96</v>
      </c>
      <c r="DH618" s="151">
        <v>96</v>
      </c>
      <c r="DI618" s="151">
        <v>96</v>
      </c>
      <c r="DJ618" s="151">
        <v>96</v>
      </c>
      <c r="DK618" s="151">
        <v>96</v>
      </c>
      <c r="DL618" s="151">
        <v>96</v>
      </c>
      <c r="DM618" s="152">
        <v>96</v>
      </c>
      <c r="DN618" s="152">
        <v>96.2</v>
      </c>
      <c r="DO618" s="152">
        <v>96.7</v>
      </c>
      <c r="DP618" s="152">
        <v>93.3</v>
      </c>
      <c r="DQ618" s="152">
        <v>90.4</v>
      </c>
      <c r="DR618" s="152">
        <v>91.7</v>
      </c>
      <c r="DS618" s="152">
        <v>95.2</v>
      </c>
      <c r="DT618" s="152">
        <v>95.9</v>
      </c>
      <c r="DU618" s="152">
        <v>99.1</v>
      </c>
      <c r="DV618" s="152">
        <v>97.2</v>
      </c>
      <c r="DW618" s="152">
        <v>98.3</v>
      </c>
      <c r="DX618" s="152">
        <v>96.2</v>
      </c>
      <c r="DY618" s="152">
        <v>98.9</v>
      </c>
      <c r="DZ618" s="152">
        <v>103.1</v>
      </c>
      <c r="EA618" s="152">
        <v>102.9</v>
      </c>
      <c r="EB618" s="152">
        <v>100.8</v>
      </c>
      <c r="EC618" s="152">
        <v>103.8</v>
      </c>
      <c r="ED618" s="152">
        <v>102.2</v>
      </c>
      <c r="EE618" s="152">
        <v>100.8</v>
      </c>
      <c r="EF618" s="152">
        <v>105.4</v>
      </c>
      <c r="EG618" s="152">
        <v>108.8</v>
      </c>
      <c r="EH618" s="152">
        <v>110.3</v>
      </c>
      <c r="EI618" s="152">
        <v>106</v>
      </c>
      <c r="EJ618" s="152">
        <v>105.8</v>
      </c>
      <c r="EK618" s="152">
        <v>106.4</v>
      </c>
      <c r="EL618" s="152">
        <v>105.5</v>
      </c>
      <c r="EM618" s="152">
        <v>106.2</v>
      </c>
      <c r="EN618" s="152">
        <v>106.1</v>
      </c>
      <c r="EO618" s="152">
        <v>106.8</v>
      </c>
      <c r="EP618" s="152">
        <v>105.8</v>
      </c>
      <c r="EQ618" s="152">
        <v>106.3</v>
      </c>
      <c r="ER618" s="152">
        <v>108.8</v>
      </c>
      <c r="ES618" s="152">
        <v>110.9</v>
      </c>
      <c r="ET618" s="152">
        <v>110.8</v>
      </c>
      <c r="EU618" s="152">
        <v>113</v>
      </c>
      <c r="EV618" s="152">
        <v>113</v>
      </c>
      <c r="EW618" s="152">
        <v>113.1</v>
      </c>
    </row>
    <row r="619" spans="1:153">
      <c r="A619" s="141" t="s">
        <v>8272</v>
      </c>
      <c r="B619" s="141" t="s">
        <v>8273</v>
      </c>
      <c r="C619" s="142">
        <v>2.2120000000000001E-2</v>
      </c>
      <c r="D619" s="143">
        <v>100.7</v>
      </c>
      <c r="E619" s="143">
        <v>100.1</v>
      </c>
      <c r="F619" s="143">
        <v>99.8</v>
      </c>
      <c r="G619" s="143">
        <v>100</v>
      </c>
      <c r="H619" s="143">
        <v>100</v>
      </c>
      <c r="I619" s="143">
        <v>100.9</v>
      </c>
      <c r="J619" s="143">
        <v>101</v>
      </c>
      <c r="K619" s="143">
        <v>99.8</v>
      </c>
      <c r="L619" s="143">
        <v>101.2</v>
      </c>
      <c r="M619" s="143">
        <v>100.2</v>
      </c>
      <c r="N619" s="143">
        <v>100.2</v>
      </c>
      <c r="O619" s="143">
        <v>99.8</v>
      </c>
      <c r="P619" s="143">
        <v>99.8</v>
      </c>
      <c r="Q619" s="143">
        <v>99.8</v>
      </c>
      <c r="R619" s="143">
        <v>99.7</v>
      </c>
      <c r="S619" s="143">
        <v>100</v>
      </c>
      <c r="T619" s="143">
        <v>99.8</v>
      </c>
      <c r="U619" s="143">
        <v>99.9</v>
      </c>
      <c r="V619" s="143">
        <v>100.1</v>
      </c>
      <c r="W619" s="143">
        <v>100.1</v>
      </c>
      <c r="X619" s="143">
        <v>99.9</v>
      </c>
      <c r="Y619" s="143">
        <v>100</v>
      </c>
      <c r="Z619" s="143">
        <v>99.9</v>
      </c>
      <c r="AA619" s="143">
        <v>99.8</v>
      </c>
      <c r="AB619" s="143">
        <v>99.8</v>
      </c>
      <c r="AC619" s="143">
        <v>99.8</v>
      </c>
      <c r="AD619" s="143">
        <v>99.7</v>
      </c>
      <c r="AE619" s="143">
        <v>99.9</v>
      </c>
      <c r="AF619" s="143">
        <v>99.9</v>
      </c>
      <c r="AG619" s="143">
        <v>101.2</v>
      </c>
      <c r="AH619" s="143">
        <v>99.8</v>
      </c>
      <c r="AI619" s="143">
        <v>99.7</v>
      </c>
      <c r="AJ619" s="143">
        <v>100.2</v>
      </c>
      <c r="AK619" s="143">
        <v>100.2</v>
      </c>
      <c r="AL619" s="143">
        <v>99.9</v>
      </c>
      <c r="AM619" s="143">
        <v>99.7</v>
      </c>
      <c r="AN619" s="143">
        <v>99.8</v>
      </c>
      <c r="AO619" s="143">
        <v>99.9</v>
      </c>
      <c r="AP619" s="143">
        <v>99.9</v>
      </c>
      <c r="AQ619" s="143">
        <v>99.9</v>
      </c>
      <c r="AR619" s="143">
        <v>99.9</v>
      </c>
      <c r="AS619" s="143">
        <v>100</v>
      </c>
      <c r="AT619" s="143">
        <v>100</v>
      </c>
      <c r="AU619" s="143">
        <v>100</v>
      </c>
      <c r="AV619" s="143">
        <v>100</v>
      </c>
      <c r="AW619" s="143">
        <v>100.1</v>
      </c>
      <c r="AX619" s="143">
        <v>100.1</v>
      </c>
      <c r="AY619" s="143">
        <v>100.1</v>
      </c>
      <c r="AZ619" s="143">
        <v>100.1</v>
      </c>
      <c r="BA619" s="143">
        <v>100.1</v>
      </c>
      <c r="BB619" s="143">
        <v>100.1</v>
      </c>
      <c r="BC619" s="143">
        <v>100</v>
      </c>
      <c r="BD619" s="143">
        <v>100</v>
      </c>
      <c r="BE619" s="143">
        <v>100</v>
      </c>
      <c r="BF619" s="143">
        <v>99.9</v>
      </c>
      <c r="BG619" s="143">
        <v>99.9</v>
      </c>
      <c r="BH619" s="143">
        <v>99.9</v>
      </c>
      <c r="BI619" s="143">
        <v>99.8</v>
      </c>
      <c r="BJ619" s="143">
        <v>99.8</v>
      </c>
      <c r="BK619" s="144">
        <v>99.8</v>
      </c>
      <c r="BL619" s="143">
        <v>99.8</v>
      </c>
      <c r="BM619" s="143">
        <v>99.9</v>
      </c>
      <c r="BN619" s="143">
        <v>99.9</v>
      </c>
      <c r="BO619" s="143">
        <v>99.9</v>
      </c>
      <c r="BP619" s="143">
        <v>99.9</v>
      </c>
      <c r="BQ619" s="143">
        <v>99.9</v>
      </c>
      <c r="BR619" s="145">
        <v>99.9</v>
      </c>
      <c r="BS619" s="145">
        <v>99.9</v>
      </c>
      <c r="BT619" s="145">
        <v>99.9</v>
      </c>
      <c r="BU619" s="145">
        <v>99.9</v>
      </c>
      <c r="BV619" s="145">
        <v>99.9</v>
      </c>
      <c r="BW619" s="145">
        <v>99.9</v>
      </c>
      <c r="BX619" s="145">
        <v>99.9</v>
      </c>
      <c r="BY619" s="145">
        <v>99.9</v>
      </c>
      <c r="BZ619" s="143">
        <v>99.9</v>
      </c>
      <c r="CA619" s="143">
        <v>99.9</v>
      </c>
      <c r="CB619" s="143">
        <v>99.9</v>
      </c>
      <c r="CC619" s="143">
        <v>99.9</v>
      </c>
      <c r="CD619" s="143">
        <v>100.1</v>
      </c>
      <c r="CE619" s="143">
        <v>100.1</v>
      </c>
      <c r="CF619" s="143">
        <v>100.1</v>
      </c>
      <c r="CG619" s="143">
        <v>100.1</v>
      </c>
      <c r="CH619" s="143">
        <v>100.1</v>
      </c>
      <c r="CI619" s="143">
        <v>100.1</v>
      </c>
      <c r="CJ619" s="146">
        <v>100.1</v>
      </c>
      <c r="CK619" s="146">
        <v>99.9</v>
      </c>
      <c r="CL619" s="146">
        <v>99.9</v>
      </c>
      <c r="CM619" s="147">
        <v>99.9</v>
      </c>
      <c r="CN619" s="147">
        <v>99.9</v>
      </c>
      <c r="CO619" s="147">
        <v>99.9</v>
      </c>
      <c r="CP619" s="148">
        <v>99.9</v>
      </c>
      <c r="CQ619" s="149">
        <v>100</v>
      </c>
      <c r="CR619" s="149">
        <v>100</v>
      </c>
      <c r="CS619" s="149">
        <v>99.9</v>
      </c>
      <c r="CT619" s="149">
        <v>99.9</v>
      </c>
      <c r="CU619" s="150">
        <v>99.9</v>
      </c>
      <c r="CV619" s="150">
        <v>99.9</v>
      </c>
      <c r="CW619" s="150">
        <v>99.9</v>
      </c>
      <c r="CX619" s="150">
        <v>99.9</v>
      </c>
      <c r="CY619" s="150">
        <v>99.9</v>
      </c>
      <c r="CZ619" s="150">
        <v>99.9</v>
      </c>
      <c r="DA619" s="150">
        <v>99.9</v>
      </c>
      <c r="DB619" s="151">
        <v>100</v>
      </c>
      <c r="DC619" s="151">
        <v>100.7</v>
      </c>
      <c r="DD619" s="151">
        <v>100.7</v>
      </c>
      <c r="DE619" s="151">
        <v>100.7</v>
      </c>
      <c r="DF619" s="151">
        <v>100.7</v>
      </c>
      <c r="DG619" s="151">
        <v>100.9</v>
      </c>
      <c r="DH619" s="151">
        <v>100.9</v>
      </c>
      <c r="DI619" s="151">
        <v>100.9</v>
      </c>
      <c r="DJ619" s="151">
        <v>100.9</v>
      </c>
      <c r="DK619" s="151">
        <v>101.1</v>
      </c>
      <c r="DL619" s="151">
        <v>101.1</v>
      </c>
      <c r="DM619" s="152">
        <v>102.1</v>
      </c>
      <c r="DN619" s="152">
        <v>102.1</v>
      </c>
      <c r="DO619" s="152">
        <v>102.7</v>
      </c>
      <c r="DP619" s="152">
        <v>102.7</v>
      </c>
      <c r="DQ619" s="152">
        <v>102.7</v>
      </c>
      <c r="DR619" s="152">
        <v>103.3</v>
      </c>
      <c r="DS619" s="152">
        <v>103.3</v>
      </c>
      <c r="DT619" s="152">
        <v>103.3</v>
      </c>
      <c r="DU619" s="152">
        <v>103.3</v>
      </c>
      <c r="DV619" s="152">
        <v>103.7</v>
      </c>
      <c r="DW619" s="152">
        <v>103.7</v>
      </c>
      <c r="DX619" s="152">
        <v>103.2</v>
      </c>
      <c r="DY619" s="152">
        <v>103.2</v>
      </c>
      <c r="DZ619" s="152">
        <v>103.2</v>
      </c>
      <c r="EA619" s="152">
        <v>103.2</v>
      </c>
      <c r="EB619" s="152">
        <v>103.6</v>
      </c>
      <c r="EC619" s="152">
        <v>103.6</v>
      </c>
      <c r="ED619" s="152">
        <v>103.7</v>
      </c>
      <c r="EE619" s="152">
        <v>103.7</v>
      </c>
      <c r="EF619" s="152">
        <v>104.3</v>
      </c>
      <c r="EG619" s="152">
        <v>104.3</v>
      </c>
      <c r="EH619" s="152">
        <v>104.3</v>
      </c>
      <c r="EI619" s="152">
        <v>104.3</v>
      </c>
      <c r="EJ619" s="152">
        <v>104.3</v>
      </c>
      <c r="EK619" s="152">
        <v>104.3</v>
      </c>
      <c r="EL619" s="152">
        <v>104.3</v>
      </c>
      <c r="EM619" s="152">
        <v>104.3</v>
      </c>
      <c r="EN619" s="152">
        <v>104.3</v>
      </c>
      <c r="EO619" s="152">
        <v>104.3</v>
      </c>
      <c r="EP619" s="152">
        <v>104.3</v>
      </c>
      <c r="EQ619" s="152">
        <v>104.3</v>
      </c>
      <c r="ER619" s="152">
        <v>104.3</v>
      </c>
      <c r="ES619" s="152">
        <v>92.2</v>
      </c>
      <c r="ET619" s="152">
        <v>103.2</v>
      </c>
      <c r="EU619" s="152">
        <v>103.2</v>
      </c>
      <c r="EV619" s="152">
        <v>103.2</v>
      </c>
      <c r="EW619" s="152">
        <v>98.4</v>
      </c>
    </row>
    <row r="620" spans="1:153">
      <c r="A620" s="141" t="s">
        <v>8274</v>
      </c>
      <c r="B620" s="141" t="s">
        <v>8275</v>
      </c>
      <c r="C620" s="142">
        <v>0.38341999999999998</v>
      </c>
      <c r="D620" s="143">
        <v>102.5</v>
      </c>
      <c r="E620" s="143">
        <v>102</v>
      </c>
      <c r="F620" s="143">
        <v>102.6</v>
      </c>
      <c r="G620" s="143">
        <v>100.5</v>
      </c>
      <c r="H620" s="143">
        <v>99.9</v>
      </c>
      <c r="I620" s="143">
        <v>102.6</v>
      </c>
      <c r="J620" s="143">
        <v>96.3</v>
      </c>
      <c r="K620" s="143">
        <v>94.7</v>
      </c>
      <c r="L620" s="143">
        <v>99.2</v>
      </c>
      <c r="M620" s="143">
        <v>93</v>
      </c>
      <c r="N620" s="143">
        <v>87</v>
      </c>
      <c r="O620" s="143">
        <v>92.1</v>
      </c>
      <c r="P620" s="143">
        <v>89.9</v>
      </c>
      <c r="Q620" s="143">
        <v>92.1</v>
      </c>
      <c r="R620" s="143">
        <v>86</v>
      </c>
      <c r="S620" s="143">
        <v>90.2</v>
      </c>
      <c r="T620" s="143">
        <v>90.6</v>
      </c>
      <c r="U620" s="143">
        <v>95.4</v>
      </c>
      <c r="V620" s="143">
        <v>92.9</v>
      </c>
      <c r="W620" s="143">
        <v>93.8</v>
      </c>
      <c r="X620" s="143">
        <v>95.3</v>
      </c>
      <c r="Y620" s="143">
        <v>96.2</v>
      </c>
      <c r="Z620" s="143">
        <v>96.6</v>
      </c>
      <c r="AA620" s="143">
        <v>100.2</v>
      </c>
      <c r="AB620" s="143">
        <v>95.5</v>
      </c>
      <c r="AC620" s="143">
        <v>98</v>
      </c>
      <c r="AD620" s="143">
        <v>94.2</v>
      </c>
      <c r="AE620" s="143">
        <v>95.1</v>
      </c>
      <c r="AF620" s="143">
        <v>99.6</v>
      </c>
      <c r="AG620" s="143">
        <v>96.6</v>
      </c>
      <c r="AH620" s="143">
        <v>97.5</v>
      </c>
      <c r="AI620" s="143">
        <v>102.5</v>
      </c>
      <c r="AJ620" s="143">
        <v>102.4</v>
      </c>
      <c r="AK620" s="143">
        <v>98.8</v>
      </c>
      <c r="AL620" s="143">
        <v>98.1</v>
      </c>
      <c r="AM620" s="143">
        <v>95.9</v>
      </c>
      <c r="AN620" s="143">
        <v>96.8</v>
      </c>
      <c r="AO620" s="143">
        <v>97.7</v>
      </c>
      <c r="AP620" s="143">
        <v>98.3</v>
      </c>
      <c r="AQ620" s="143">
        <v>99</v>
      </c>
      <c r="AR620" s="143">
        <v>99.9</v>
      </c>
      <c r="AS620" s="143">
        <v>101.9</v>
      </c>
      <c r="AT620" s="143">
        <v>100.8</v>
      </c>
      <c r="AU620" s="143">
        <v>99.8</v>
      </c>
      <c r="AV620" s="143">
        <v>101.2</v>
      </c>
      <c r="AW620" s="143">
        <v>95.1</v>
      </c>
      <c r="AX620" s="143">
        <v>97.8</v>
      </c>
      <c r="AY620" s="143">
        <v>96.3</v>
      </c>
      <c r="AZ620" s="143">
        <v>94.9</v>
      </c>
      <c r="BA620" s="143">
        <v>99.4</v>
      </c>
      <c r="BB620" s="143">
        <v>96.7</v>
      </c>
      <c r="BC620" s="143">
        <v>95.1</v>
      </c>
      <c r="BD620" s="143">
        <v>96.7</v>
      </c>
      <c r="BE620" s="143">
        <v>95.9</v>
      </c>
      <c r="BF620" s="143">
        <v>93.6</v>
      </c>
      <c r="BG620" s="143">
        <v>92.9</v>
      </c>
      <c r="BH620" s="143">
        <v>93.7</v>
      </c>
      <c r="BI620" s="143">
        <v>92.4</v>
      </c>
      <c r="BJ620" s="143">
        <v>91.7</v>
      </c>
      <c r="BK620" s="144">
        <v>93</v>
      </c>
      <c r="BL620" s="143">
        <v>91.3</v>
      </c>
      <c r="BM620" s="143">
        <v>91.5</v>
      </c>
      <c r="BN620" s="143">
        <v>89.8</v>
      </c>
      <c r="BO620" s="143">
        <v>90</v>
      </c>
      <c r="BP620" s="143">
        <v>87.5</v>
      </c>
      <c r="BQ620" s="143">
        <v>92.1</v>
      </c>
      <c r="BR620" s="145">
        <v>89.2</v>
      </c>
      <c r="BS620" s="145">
        <v>91.5</v>
      </c>
      <c r="BT620" s="145">
        <v>93</v>
      </c>
      <c r="BU620" s="145">
        <v>91.5</v>
      </c>
      <c r="BV620" s="145">
        <v>90.7</v>
      </c>
      <c r="BW620" s="145">
        <v>90.3</v>
      </c>
      <c r="BX620" s="145">
        <v>88.2</v>
      </c>
      <c r="BY620" s="145">
        <v>92.1</v>
      </c>
      <c r="BZ620" s="143">
        <v>95.9</v>
      </c>
      <c r="CA620" s="143">
        <v>95.1</v>
      </c>
      <c r="CB620" s="143">
        <v>95.2</v>
      </c>
      <c r="CC620" s="143">
        <v>95.2</v>
      </c>
      <c r="CD620" s="143">
        <v>93.8</v>
      </c>
      <c r="CE620" s="143">
        <v>96.8</v>
      </c>
      <c r="CF620" s="143">
        <v>96.8</v>
      </c>
      <c r="CG620" s="143">
        <v>98.7</v>
      </c>
      <c r="CH620" s="143">
        <v>101.5</v>
      </c>
      <c r="CI620" s="143">
        <v>102.5</v>
      </c>
      <c r="CJ620" s="146">
        <v>101.6</v>
      </c>
      <c r="CK620" s="146">
        <v>102.3</v>
      </c>
      <c r="CL620" s="146">
        <v>101.6</v>
      </c>
      <c r="CM620" s="147">
        <v>100</v>
      </c>
      <c r="CN620" s="147">
        <v>101.6</v>
      </c>
      <c r="CO620" s="147">
        <v>102</v>
      </c>
      <c r="CP620" s="148">
        <v>99.6</v>
      </c>
      <c r="CQ620" s="149">
        <v>101.4</v>
      </c>
      <c r="CR620" s="149">
        <v>99.8</v>
      </c>
      <c r="CS620" s="149">
        <v>98.2</v>
      </c>
      <c r="CT620" s="149">
        <v>99</v>
      </c>
      <c r="CU620" s="150">
        <v>99.8</v>
      </c>
      <c r="CV620" s="150">
        <v>98.9</v>
      </c>
      <c r="CW620" s="150">
        <v>95.7</v>
      </c>
      <c r="CX620" s="150">
        <v>96.1</v>
      </c>
      <c r="CY620" s="150">
        <v>95.9</v>
      </c>
      <c r="CZ620" s="150">
        <v>98.4</v>
      </c>
      <c r="DA620" s="150">
        <v>99.6</v>
      </c>
      <c r="DB620" s="151">
        <v>96.2</v>
      </c>
      <c r="DC620" s="151">
        <v>99.4</v>
      </c>
      <c r="DD620" s="151">
        <v>100.6</v>
      </c>
      <c r="DE620" s="151">
        <v>96</v>
      </c>
      <c r="DF620" s="151">
        <v>97.5</v>
      </c>
      <c r="DG620" s="151">
        <v>99.5</v>
      </c>
      <c r="DH620" s="151">
        <v>100.9</v>
      </c>
      <c r="DI620" s="151">
        <v>107.7</v>
      </c>
      <c r="DJ620" s="151">
        <v>109.6</v>
      </c>
      <c r="DK620" s="151">
        <v>112.1</v>
      </c>
      <c r="DL620" s="151">
        <v>114.4</v>
      </c>
      <c r="DM620" s="152">
        <v>117.8</v>
      </c>
      <c r="DN620" s="152">
        <v>117.9</v>
      </c>
      <c r="DO620" s="152">
        <v>122.7</v>
      </c>
      <c r="DP620" s="152">
        <v>122.6</v>
      </c>
      <c r="DQ620" s="152">
        <v>125.2</v>
      </c>
      <c r="DR620" s="152">
        <v>126.2</v>
      </c>
      <c r="DS620" s="152">
        <v>127.1</v>
      </c>
      <c r="DT620" s="152">
        <v>129.4</v>
      </c>
      <c r="DU620" s="152">
        <v>132.30000000000001</v>
      </c>
      <c r="DV620" s="152">
        <v>136</v>
      </c>
      <c r="DW620" s="152">
        <v>135.19999999999999</v>
      </c>
      <c r="DX620" s="152">
        <v>136.9</v>
      </c>
      <c r="DY620" s="152">
        <v>136.19999999999999</v>
      </c>
      <c r="DZ620" s="152">
        <v>135.30000000000001</v>
      </c>
      <c r="EA620" s="152">
        <v>134.1</v>
      </c>
      <c r="EB620" s="152">
        <v>135.6</v>
      </c>
      <c r="EC620" s="152">
        <v>136.69999999999999</v>
      </c>
      <c r="ED620" s="152">
        <v>138.30000000000001</v>
      </c>
      <c r="EE620" s="152">
        <v>136.80000000000001</v>
      </c>
      <c r="EF620" s="152">
        <v>139.69999999999999</v>
      </c>
      <c r="EG620" s="152">
        <v>139.19999999999999</v>
      </c>
      <c r="EH620" s="152">
        <v>139.30000000000001</v>
      </c>
      <c r="EI620" s="152">
        <v>141.69999999999999</v>
      </c>
      <c r="EJ620" s="152">
        <v>142.5</v>
      </c>
      <c r="EK620" s="152">
        <v>143.30000000000001</v>
      </c>
      <c r="EL620" s="152">
        <v>143.80000000000001</v>
      </c>
      <c r="EM620" s="152">
        <v>145.30000000000001</v>
      </c>
      <c r="EN620" s="152">
        <v>144.5</v>
      </c>
      <c r="EO620" s="152">
        <v>141.6</v>
      </c>
      <c r="EP620" s="152">
        <v>139.5</v>
      </c>
      <c r="EQ620" s="152">
        <v>136.80000000000001</v>
      </c>
      <c r="ER620" s="152">
        <v>136.5</v>
      </c>
      <c r="ES620" s="152">
        <v>133.9</v>
      </c>
      <c r="ET620" s="152">
        <v>135.30000000000001</v>
      </c>
      <c r="EU620" s="152">
        <v>135.6</v>
      </c>
      <c r="EV620" s="152">
        <v>138.4</v>
      </c>
      <c r="EW620" s="152">
        <v>138.6</v>
      </c>
    </row>
    <row r="621" spans="1:153">
      <c r="A621" s="141" t="s">
        <v>8276</v>
      </c>
      <c r="B621" s="141" t="s">
        <v>8277</v>
      </c>
      <c r="C621" s="142">
        <v>0.17896000000000001</v>
      </c>
      <c r="D621" s="143">
        <v>99.9</v>
      </c>
      <c r="E621" s="143">
        <v>100.1</v>
      </c>
      <c r="F621" s="143">
        <v>98.8</v>
      </c>
      <c r="G621" s="143">
        <v>101.4</v>
      </c>
      <c r="H621" s="143">
        <v>99.6</v>
      </c>
      <c r="I621" s="143">
        <v>101.6</v>
      </c>
      <c r="J621" s="143">
        <v>100.1</v>
      </c>
      <c r="K621" s="143">
        <v>99.5</v>
      </c>
      <c r="L621" s="143">
        <v>96.5</v>
      </c>
      <c r="M621" s="143">
        <v>89.7</v>
      </c>
      <c r="N621" s="143">
        <v>84.8</v>
      </c>
      <c r="O621" s="143">
        <v>83.7</v>
      </c>
      <c r="P621" s="143">
        <v>84.4</v>
      </c>
      <c r="Q621" s="143">
        <v>83.8</v>
      </c>
      <c r="R621" s="143">
        <v>81.599999999999994</v>
      </c>
      <c r="S621" s="143">
        <v>83</v>
      </c>
      <c r="T621" s="143">
        <v>84.3</v>
      </c>
      <c r="U621" s="143">
        <v>88.3</v>
      </c>
      <c r="V621" s="143">
        <v>86.9</v>
      </c>
      <c r="W621" s="143">
        <v>86.5</v>
      </c>
      <c r="X621" s="143">
        <v>87.6</v>
      </c>
      <c r="Y621" s="143">
        <v>85.9</v>
      </c>
      <c r="Z621" s="143">
        <v>87.2</v>
      </c>
      <c r="AA621" s="143">
        <v>92.6</v>
      </c>
      <c r="AB621" s="143">
        <v>93.2</v>
      </c>
      <c r="AC621" s="143">
        <v>94.8</v>
      </c>
      <c r="AD621" s="143">
        <v>93.6</v>
      </c>
      <c r="AE621" s="143">
        <v>93.4</v>
      </c>
      <c r="AF621" s="143">
        <v>96</v>
      </c>
      <c r="AG621" s="143">
        <v>96.6</v>
      </c>
      <c r="AH621" s="143">
        <v>92.9</v>
      </c>
      <c r="AI621" s="143">
        <v>95.9</v>
      </c>
      <c r="AJ621" s="143">
        <v>96.2</v>
      </c>
      <c r="AK621" s="143">
        <v>97</v>
      </c>
      <c r="AL621" s="143">
        <v>98.3</v>
      </c>
      <c r="AM621" s="143">
        <v>97.3</v>
      </c>
      <c r="AN621" s="143">
        <v>97.3</v>
      </c>
      <c r="AO621" s="143">
        <v>102</v>
      </c>
      <c r="AP621" s="143">
        <v>103.1</v>
      </c>
      <c r="AQ621" s="143">
        <v>102.2</v>
      </c>
      <c r="AR621" s="143">
        <v>106.1</v>
      </c>
      <c r="AS621" s="143">
        <v>107.9</v>
      </c>
      <c r="AT621" s="143">
        <v>107.1</v>
      </c>
      <c r="AU621" s="143">
        <v>106.9</v>
      </c>
      <c r="AV621" s="143">
        <v>106.7</v>
      </c>
      <c r="AW621" s="143">
        <v>103.9</v>
      </c>
      <c r="AX621" s="143">
        <v>106.5</v>
      </c>
      <c r="AY621" s="143">
        <v>99.9</v>
      </c>
      <c r="AZ621" s="143">
        <v>102.5</v>
      </c>
      <c r="BA621" s="143">
        <v>106.9</v>
      </c>
      <c r="BB621" s="143">
        <v>102.2</v>
      </c>
      <c r="BC621" s="143">
        <v>97.9</v>
      </c>
      <c r="BD621" s="143">
        <v>98.6</v>
      </c>
      <c r="BE621" s="143">
        <v>95.4</v>
      </c>
      <c r="BF621" s="143">
        <v>92.5</v>
      </c>
      <c r="BG621" s="143">
        <v>90.5</v>
      </c>
      <c r="BH621" s="143">
        <v>91</v>
      </c>
      <c r="BI621" s="143">
        <v>89.1</v>
      </c>
      <c r="BJ621" s="143">
        <v>89.2</v>
      </c>
      <c r="BK621" s="144">
        <v>90.8</v>
      </c>
      <c r="BL621" s="143">
        <v>89.5</v>
      </c>
      <c r="BM621" s="143">
        <v>89.6</v>
      </c>
      <c r="BN621" s="143">
        <v>89.1</v>
      </c>
      <c r="BO621" s="143">
        <v>89.1</v>
      </c>
      <c r="BP621" s="143">
        <v>90.1</v>
      </c>
      <c r="BQ621" s="143">
        <v>93.1</v>
      </c>
      <c r="BR621" s="145">
        <v>87.4</v>
      </c>
      <c r="BS621" s="145">
        <v>91</v>
      </c>
      <c r="BT621" s="145">
        <v>90.4</v>
      </c>
      <c r="BU621" s="145">
        <v>91.1</v>
      </c>
      <c r="BV621" s="145">
        <v>90.6</v>
      </c>
      <c r="BW621" s="145">
        <v>89.9</v>
      </c>
      <c r="BX621" s="145">
        <v>86.6</v>
      </c>
      <c r="BY621" s="145">
        <v>90.4</v>
      </c>
      <c r="BZ621" s="143">
        <v>93.5</v>
      </c>
      <c r="CA621" s="143">
        <v>90</v>
      </c>
      <c r="CB621" s="143">
        <v>91</v>
      </c>
      <c r="CC621" s="143">
        <v>88.4</v>
      </c>
      <c r="CD621" s="143">
        <v>93.2</v>
      </c>
      <c r="CE621" s="143">
        <v>96.1</v>
      </c>
      <c r="CF621" s="143">
        <v>96.9</v>
      </c>
      <c r="CG621" s="143">
        <v>96</v>
      </c>
      <c r="CH621" s="143">
        <v>97.5</v>
      </c>
      <c r="CI621" s="143">
        <v>98</v>
      </c>
      <c r="CJ621" s="146">
        <v>96.4</v>
      </c>
      <c r="CK621" s="146">
        <v>96.1</v>
      </c>
      <c r="CL621" s="146">
        <v>96.3</v>
      </c>
      <c r="CM621" s="147">
        <v>94</v>
      </c>
      <c r="CN621" s="147">
        <v>92.2</v>
      </c>
      <c r="CO621" s="147">
        <v>93.8</v>
      </c>
      <c r="CP621" s="148">
        <v>92.7</v>
      </c>
      <c r="CQ621" s="149">
        <v>93.4</v>
      </c>
      <c r="CR621" s="149">
        <v>91.4</v>
      </c>
      <c r="CS621" s="149">
        <v>89.2</v>
      </c>
      <c r="CT621" s="149">
        <v>89.1</v>
      </c>
      <c r="CU621" s="150">
        <v>88.5</v>
      </c>
      <c r="CV621" s="150">
        <v>85.8</v>
      </c>
      <c r="CW621" s="150">
        <v>83.7</v>
      </c>
      <c r="CX621" s="150">
        <v>82.6</v>
      </c>
      <c r="CY621" s="150">
        <v>83.7</v>
      </c>
      <c r="CZ621" s="150">
        <v>85</v>
      </c>
      <c r="DA621" s="150">
        <v>85.1</v>
      </c>
      <c r="DB621" s="151">
        <v>86.1</v>
      </c>
      <c r="DC621" s="151">
        <v>85.2</v>
      </c>
      <c r="DD621" s="151">
        <v>86.3</v>
      </c>
      <c r="DE621" s="151">
        <v>87.4</v>
      </c>
      <c r="DF621" s="151">
        <v>86.1</v>
      </c>
      <c r="DG621" s="151">
        <v>87.1</v>
      </c>
      <c r="DH621" s="151">
        <v>91.4</v>
      </c>
      <c r="DI621" s="151">
        <v>105.6</v>
      </c>
      <c r="DJ621" s="151">
        <v>106.8</v>
      </c>
      <c r="DK621" s="151">
        <v>112.5</v>
      </c>
      <c r="DL621" s="151">
        <v>114.7</v>
      </c>
      <c r="DM621" s="152">
        <v>123.4</v>
      </c>
      <c r="DN621" s="152">
        <v>123.4</v>
      </c>
      <c r="DO621" s="152">
        <v>130.69999999999999</v>
      </c>
      <c r="DP621" s="152">
        <v>129.69999999999999</v>
      </c>
      <c r="DQ621" s="152">
        <v>134</v>
      </c>
      <c r="DR621" s="152">
        <v>135.9</v>
      </c>
      <c r="DS621" s="152">
        <v>132.19999999999999</v>
      </c>
      <c r="DT621" s="152">
        <v>136</v>
      </c>
      <c r="DU621" s="152">
        <v>143.9</v>
      </c>
      <c r="DV621" s="152">
        <v>149</v>
      </c>
      <c r="DW621" s="152">
        <v>152.19999999999999</v>
      </c>
      <c r="DX621" s="152">
        <v>154.69999999999999</v>
      </c>
      <c r="DY621" s="152">
        <v>152.80000000000001</v>
      </c>
      <c r="DZ621" s="152">
        <v>151</v>
      </c>
      <c r="EA621" s="152">
        <v>147.1</v>
      </c>
      <c r="EB621" s="152">
        <v>149.19999999999999</v>
      </c>
      <c r="EC621" s="152">
        <v>152.69999999999999</v>
      </c>
      <c r="ED621" s="152">
        <v>155.4</v>
      </c>
      <c r="EE621" s="152">
        <v>152.4</v>
      </c>
      <c r="EF621" s="152">
        <v>158.19999999999999</v>
      </c>
      <c r="EG621" s="152">
        <v>161.69999999999999</v>
      </c>
      <c r="EH621" s="152">
        <v>159</v>
      </c>
      <c r="EI621" s="152">
        <v>163.5</v>
      </c>
      <c r="EJ621" s="152">
        <v>163.80000000000001</v>
      </c>
      <c r="EK621" s="152">
        <v>165</v>
      </c>
      <c r="EL621" s="152">
        <v>165.9</v>
      </c>
      <c r="EM621" s="152">
        <v>169.6</v>
      </c>
      <c r="EN621" s="152">
        <v>168.8</v>
      </c>
      <c r="EO621" s="152">
        <v>162.5</v>
      </c>
      <c r="EP621" s="152">
        <v>159.69999999999999</v>
      </c>
      <c r="EQ621" s="152">
        <v>153.30000000000001</v>
      </c>
      <c r="ER621" s="152">
        <v>150.9</v>
      </c>
      <c r="ES621" s="152">
        <v>144.9</v>
      </c>
      <c r="ET621" s="152">
        <v>149</v>
      </c>
      <c r="EU621" s="152">
        <v>148.9</v>
      </c>
      <c r="EV621" s="152">
        <v>154.69999999999999</v>
      </c>
      <c r="EW621" s="152">
        <v>154.69999999999999</v>
      </c>
    </row>
    <row r="622" spans="1:153">
      <c r="A622" s="141" t="s">
        <v>8278</v>
      </c>
      <c r="B622" s="141" t="s">
        <v>8279</v>
      </c>
      <c r="C622" s="142">
        <v>0.20446</v>
      </c>
      <c r="D622" s="143">
        <v>104.8</v>
      </c>
      <c r="E622" s="143">
        <v>103.6</v>
      </c>
      <c r="F622" s="143">
        <v>106</v>
      </c>
      <c r="G622" s="143">
        <v>99.7</v>
      </c>
      <c r="H622" s="143">
        <v>100.2</v>
      </c>
      <c r="I622" s="143">
        <v>103.4</v>
      </c>
      <c r="J622" s="143">
        <v>93</v>
      </c>
      <c r="K622" s="143">
        <v>90.4</v>
      </c>
      <c r="L622" s="143">
        <v>101.6</v>
      </c>
      <c r="M622" s="143">
        <v>95.8</v>
      </c>
      <c r="N622" s="143">
        <v>88.9</v>
      </c>
      <c r="O622" s="143">
        <v>99.5</v>
      </c>
      <c r="P622" s="143">
        <v>94.8</v>
      </c>
      <c r="Q622" s="143">
        <v>99.3</v>
      </c>
      <c r="R622" s="143">
        <v>89.8</v>
      </c>
      <c r="S622" s="143">
        <v>96.5</v>
      </c>
      <c r="T622" s="143">
        <v>96.1</v>
      </c>
      <c r="U622" s="143">
        <v>101.6</v>
      </c>
      <c r="V622" s="143">
        <v>98.2</v>
      </c>
      <c r="W622" s="143">
        <v>100.2</v>
      </c>
      <c r="X622" s="143">
        <v>102</v>
      </c>
      <c r="Y622" s="143">
        <v>105.2</v>
      </c>
      <c r="Z622" s="143">
        <v>104.8</v>
      </c>
      <c r="AA622" s="143">
        <v>106.9</v>
      </c>
      <c r="AB622" s="143">
        <v>97.4</v>
      </c>
      <c r="AC622" s="143">
        <v>100.8</v>
      </c>
      <c r="AD622" s="143">
        <v>94.7</v>
      </c>
      <c r="AE622" s="143">
        <v>96.7</v>
      </c>
      <c r="AF622" s="143">
        <v>102.9</v>
      </c>
      <c r="AG622" s="143">
        <v>96.5</v>
      </c>
      <c r="AH622" s="143">
        <v>101.6</v>
      </c>
      <c r="AI622" s="143">
        <v>108.3</v>
      </c>
      <c r="AJ622" s="143">
        <v>107.7</v>
      </c>
      <c r="AK622" s="143">
        <v>100.3</v>
      </c>
      <c r="AL622" s="143">
        <v>98</v>
      </c>
      <c r="AM622" s="143">
        <v>94.6</v>
      </c>
      <c r="AN622" s="143">
        <v>96.2</v>
      </c>
      <c r="AO622" s="143">
        <v>94</v>
      </c>
      <c r="AP622" s="143">
        <v>94.1</v>
      </c>
      <c r="AQ622" s="143">
        <v>96.2</v>
      </c>
      <c r="AR622" s="143">
        <v>94.4</v>
      </c>
      <c r="AS622" s="143">
        <v>96.7</v>
      </c>
      <c r="AT622" s="143">
        <v>95.3</v>
      </c>
      <c r="AU622" s="143">
        <v>93.7</v>
      </c>
      <c r="AV622" s="143">
        <v>96.3</v>
      </c>
      <c r="AW622" s="143">
        <v>87.4</v>
      </c>
      <c r="AX622" s="143">
        <v>90.1</v>
      </c>
      <c r="AY622" s="143">
        <v>93.2</v>
      </c>
      <c r="AZ622" s="143">
        <v>88.3</v>
      </c>
      <c r="BA622" s="143">
        <v>92.9</v>
      </c>
      <c r="BB622" s="143">
        <v>91.8</v>
      </c>
      <c r="BC622" s="143">
        <v>92.6</v>
      </c>
      <c r="BD622" s="143">
        <v>95</v>
      </c>
      <c r="BE622" s="143">
        <v>96.3</v>
      </c>
      <c r="BF622" s="143">
        <v>94.7</v>
      </c>
      <c r="BG622" s="143">
        <v>95.1</v>
      </c>
      <c r="BH622" s="143">
        <v>96</v>
      </c>
      <c r="BI622" s="143">
        <v>95.2</v>
      </c>
      <c r="BJ622" s="143">
        <v>93.8</v>
      </c>
      <c r="BK622" s="144">
        <v>94.9</v>
      </c>
      <c r="BL622" s="143">
        <v>92.9</v>
      </c>
      <c r="BM622" s="143">
        <v>93.2</v>
      </c>
      <c r="BN622" s="143">
        <v>90.4</v>
      </c>
      <c r="BO622" s="143">
        <v>90.7</v>
      </c>
      <c r="BP622" s="143">
        <v>85.2</v>
      </c>
      <c r="BQ622" s="143">
        <v>91.3</v>
      </c>
      <c r="BR622" s="145">
        <v>90.7</v>
      </c>
      <c r="BS622" s="145">
        <v>91.9</v>
      </c>
      <c r="BT622" s="145">
        <v>95.2</v>
      </c>
      <c r="BU622" s="145">
        <v>91.8</v>
      </c>
      <c r="BV622" s="145">
        <v>90.9</v>
      </c>
      <c r="BW622" s="145">
        <v>90.6</v>
      </c>
      <c r="BX622" s="145">
        <v>89.6</v>
      </c>
      <c r="BY622" s="145">
        <v>93.7</v>
      </c>
      <c r="BZ622" s="143">
        <v>98.1</v>
      </c>
      <c r="CA622" s="143">
        <v>99.6</v>
      </c>
      <c r="CB622" s="143">
        <v>99</v>
      </c>
      <c r="CC622" s="143">
        <v>101.2</v>
      </c>
      <c r="CD622" s="143">
        <v>94.4</v>
      </c>
      <c r="CE622" s="143">
        <v>97.4</v>
      </c>
      <c r="CF622" s="143">
        <v>96.6</v>
      </c>
      <c r="CG622" s="143">
        <v>101</v>
      </c>
      <c r="CH622" s="143">
        <v>105</v>
      </c>
      <c r="CI622" s="143">
        <v>106.5</v>
      </c>
      <c r="CJ622" s="146">
        <v>106.1</v>
      </c>
      <c r="CK622" s="146">
        <v>107.8</v>
      </c>
      <c r="CL622" s="146">
        <v>106.3</v>
      </c>
      <c r="CM622" s="147">
        <v>105.3</v>
      </c>
      <c r="CN622" s="147">
        <v>109.7</v>
      </c>
      <c r="CO622" s="147">
        <v>109.2</v>
      </c>
      <c r="CP622" s="148">
        <v>105.7</v>
      </c>
      <c r="CQ622" s="149">
        <v>108.4</v>
      </c>
      <c r="CR622" s="149">
        <v>107.1</v>
      </c>
      <c r="CS622" s="149">
        <v>106</v>
      </c>
      <c r="CT622" s="149">
        <v>107.7</v>
      </c>
      <c r="CU622" s="150">
        <v>109.8</v>
      </c>
      <c r="CV622" s="150">
        <v>110.4</v>
      </c>
      <c r="CW622" s="150">
        <v>106.2</v>
      </c>
      <c r="CX622" s="150">
        <v>108</v>
      </c>
      <c r="CY622" s="150">
        <v>106.5</v>
      </c>
      <c r="CZ622" s="150">
        <v>110.1</v>
      </c>
      <c r="DA622" s="150">
        <v>112.3</v>
      </c>
      <c r="DB622" s="151">
        <v>105</v>
      </c>
      <c r="DC622" s="151">
        <v>111.9</v>
      </c>
      <c r="DD622" s="151">
        <v>113.1</v>
      </c>
      <c r="DE622" s="151">
        <v>103.6</v>
      </c>
      <c r="DF622" s="151">
        <v>107.5</v>
      </c>
      <c r="DG622" s="151">
        <v>110.3</v>
      </c>
      <c r="DH622" s="151">
        <v>109.2</v>
      </c>
      <c r="DI622" s="151">
        <v>109.6</v>
      </c>
      <c r="DJ622" s="151">
        <v>112</v>
      </c>
      <c r="DK622" s="151">
        <v>111.8</v>
      </c>
      <c r="DL622" s="151">
        <v>114.1</v>
      </c>
      <c r="DM622" s="152">
        <v>112.9</v>
      </c>
      <c r="DN622" s="152">
        <v>113.1</v>
      </c>
      <c r="DO622" s="152">
        <v>115.8</v>
      </c>
      <c r="DP622" s="152">
        <v>116.3</v>
      </c>
      <c r="DQ622" s="152">
        <v>117.4</v>
      </c>
      <c r="DR622" s="152">
        <v>117.7</v>
      </c>
      <c r="DS622" s="152">
        <v>122.6</v>
      </c>
      <c r="DT622" s="152">
        <v>123.6</v>
      </c>
      <c r="DU622" s="152">
        <v>122.2</v>
      </c>
      <c r="DV622" s="152">
        <v>124.6</v>
      </c>
      <c r="DW622" s="152">
        <v>120.3</v>
      </c>
      <c r="DX622" s="152">
        <v>121.4</v>
      </c>
      <c r="DY622" s="152">
        <v>121.6</v>
      </c>
      <c r="DZ622" s="152">
        <v>121.5</v>
      </c>
      <c r="EA622" s="152">
        <v>122.8</v>
      </c>
      <c r="EB622" s="152">
        <v>123.8</v>
      </c>
      <c r="EC622" s="152">
        <v>122.6</v>
      </c>
      <c r="ED622" s="152">
        <v>123.3</v>
      </c>
      <c r="EE622" s="152">
        <v>123.1</v>
      </c>
      <c r="EF622" s="152">
        <v>123.5</v>
      </c>
      <c r="EG622" s="152">
        <v>119.4</v>
      </c>
      <c r="EH622" s="152">
        <v>122</v>
      </c>
      <c r="EI622" s="152">
        <v>122.6</v>
      </c>
      <c r="EJ622" s="152">
        <v>123.9</v>
      </c>
      <c r="EK622" s="152">
        <v>124.4</v>
      </c>
      <c r="EL622" s="152">
        <v>124.6</v>
      </c>
      <c r="EM622" s="152">
        <v>124</v>
      </c>
      <c r="EN622" s="152">
        <v>123.2</v>
      </c>
      <c r="EO622" s="152">
        <v>123.3</v>
      </c>
      <c r="EP622" s="152">
        <v>121.7</v>
      </c>
      <c r="EQ622" s="152">
        <v>122.4</v>
      </c>
      <c r="ER622" s="152">
        <v>123.9</v>
      </c>
      <c r="ES622" s="152">
        <v>124.3</v>
      </c>
      <c r="ET622" s="152">
        <v>123.4</v>
      </c>
      <c r="EU622" s="152">
        <v>123.9</v>
      </c>
      <c r="EV622" s="152">
        <v>124.2</v>
      </c>
      <c r="EW622" s="152">
        <v>124.4</v>
      </c>
    </row>
    <row r="623" spans="1:153">
      <c r="A623" s="141" t="s">
        <v>8280</v>
      </c>
      <c r="B623" s="141" t="s">
        <v>8281</v>
      </c>
      <c r="C623" s="142">
        <v>0.20757999999999999</v>
      </c>
      <c r="D623" s="143">
        <v>100.7</v>
      </c>
      <c r="E623" s="143">
        <v>101.7</v>
      </c>
      <c r="F623" s="143">
        <v>101.1</v>
      </c>
      <c r="G623" s="143">
        <v>101.9</v>
      </c>
      <c r="H623" s="143">
        <v>101.9</v>
      </c>
      <c r="I623" s="143">
        <v>100.2</v>
      </c>
      <c r="J623" s="143">
        <v>100.5</v>
      </c>
      <c r="K623" s="143">
        <v>97.7</v>
      </c>
      <c r="L623" s="143">
        <v>97.9</v>
      </c>
      <c r="M623" s="143">
        <v>97.1</v>
      </c>
      <c r="N623" s="143">
        <v>97.6</v>
      </c>
      <c r="O623" s="143">
        <v>97.8</v>
      </c>
      <c r="P623" s="143">
        <v>96</v>
      </c>
      <c r="Q623" s="143">
        <v>97.8</v>
      </c>
      <c r="R623" s="143">
        <v>97.3</v>
      </c>
      <c r="S623" s="143">
        <v>99.7</v>
      </c>
      <c r="T623" s="143">
        <v>101.9</v>
      </c>
      <c r="U623" s="143">
        <v>99.7</v>
      </c>
      <c r="V623" s="143">
        <v>100.4</v>
      </c>
      <c r="W623" s="143">
        <v>100.1</v>
      </c>
      <c r="X623" s="143">
        <v>100.7</v>
      </c>
      <c r="Y623" s="143">
        <v>99.7</v>
      </c>
      <c r="Z623" s="143">
        <v>101</v>
      </c>
      <c r="AA623" s="143">
        <v>101.1</v>
      </c>
      <c r="AB623" s="143">
        <v>103.3</v>
      </c>
      <c r="AC623" s="143">
        <v>102.4</v>
      </c>
      <c r="AD623" s="143">
        <v>101.4</v>
      </c>
      <c r="AE623" s="143">
        <v>99.6</v>
      </c>
      <c r="AF623" s="143">
        <v>99.7</v>
      </c>
      <c r="AG623" s="143">
        <v>100.5</v>
      </c>
      <c r="AH623" s="143">
        <v>100.5</v>
      </c>
      <c r="AI623" s="143">
        <v>104</v>
      </c>
      <c r="AJ623" s="143">
        <v>104.6</v>
      </c>
      <c r="AK623" s="143">
        <v>104.4</v>
      </c>
      <c r="AL623" s="143">
        <v>104.1</v>
      </c>
      <c r="AM623" s="143">
        <v>104.1</v>
      </c>
      <c r="AN623" s="143">
        <v>104.6</v>
      </c>
      <c r="AO623" s="143">
        <v>104.4</v>
      </c>
      <c r="AP623" s="143">
        <v>104.9</v>
      </c>
      <c r="AQ623" s="143">
        <v>105.2</v>
      </c>
      <c r="AR623" s="143">
        <v>105.9</v>
      </c>
      <c r="AS623" s="143">
        <v>106.6</v>
      </c>
      <c r="AT623" s="143">
        <v>107.2</v>
      </c>
      <c r="AU623" s="143">
        <v>106.9</v>
      </c>
      <c r="AV623" s="143">
        <v>103.7</v>
      </c>
      <c r="AW623" s="143">
        <v>107.8</v>
      </c>
      <c r="AX623" s="143">
        <v>107.7</v>
      </c>
      <c r="AY623" s="143">
        <v>108.8</v>
      </c>
      <c r="AZ623" s="143">
        <v>108.1</v>
      </c>
      <c r="BA623" s="143">
        <v>108.9</v>
      </c>
      <c r="BB623" s="143">
        <v>108.2</v>
      </c>
      <c r="BC623" s="143">
        <v>109.5</v>
      </c>
      <c r="BD623" s="143">
        <v>112.7</v>
      </c>
      <c r="BE623" s="143">
        <v>111.9</v>
      </c>
      <c r="BF623" s="143">
        <v>111.2</v>
      </c>
      <c r="BG623" s="143">
        <v>114.5</v>
      </c>
      <c r="BH623" s="143">
        <v>110.5</v>
      </c>
      <c r="BI623" s="143">
        <v>113.7</v>
      </c>
      <c r="BJ623" s="143">
        <v>114.4</v>
      </c>
      <c r="BK623" s="144">
        <v>114.5</v>
      </c>
      <c r="BL623" s="143">
        <v>114.6</v>
      </c>
      <c r="BM623" s="143">
        <v>114.6</v>
      </c>
      <c r="BN623" s="143">
        <v>112.9</v>
      </c>
      <c r="BO623" s="143">
        <v>109.7</v>
      </c>
      <c r="BP623" s="143">
        <v>93.5</v>
      </c>
      <c r="BQ623" s="143">
        <v>94.3</v>
      </c>
      <c r="BR623" s="145">
        <v>94.3</v>
      </c>
      <c r="BS623" s="145">
        <v>97.9</v>
      </c>
      <c r="BT623" s="145">
        <v>99.4</v>
      </c>
      <c r="BU623" s="145">
        <v>98.9</v>
      </c>
      <c r="BV623" s="145">
        <v>98.9</v>
      </c>
      <c r="BW623" s="145">
        <v>99.1</v>
      </c>
      <c r="BX623" s="145">
        <v>99.3</v>
      </c>
      <c r="BY623" s="145">
        <v>99.5</v>
      </c>
      <c r="BZ623" s="143">
        <v>99.9</v>
      </c>
      <c r="CA623" s="143">
        <v>99.2</v>
      </c>
      <c r="CB623" s="143">
        <v>99.7</v>
      </c>
      <c r="CC623" s="143">
        <v>99.7</v>
      </c>
      <c r="CD623" s="143">
        <v>99.5</v>
      </c>
      <c r="CE623" s="143">
        <v>99.9</v>
      </c>
      <c r="CF623" s="143">
        <v>100.2</v>
      </c>
      <c r="CG623" s="143">
        <v>99.6</v>
      </c>
      <c r="CH623" s="143">
        <v>99.9</v>
      </c>
      <c r="CI623" s="143">
        <v>100.1</v>
      </c>
      <c r="CJ623" s="146">
        <v>99.9</v>
      </c>
      <c r="CK623" s="146">
        <v>100.1</v>
      </c>
      <c r="CL623" s="146">
        <v>100.2</v>
      </c>
      <c r="CM623" s="147">
        <v>100.2</v>
      </c>
      <c r="CN623" s="147">
        <v>100.3</v>
      </c>
      <c r="CO623" s="147">
        <v>100.3</v>
      </c>
      <c r="CP623" s="148">
        <v>100.5</v>
      </c>
      <c r="CQ623" s="149">
        <v>100.3</v>
      </c>
      <c r="CR623" s="149">
        <v>100.5</v>
      </c>
      <c r="CS623" s="149">
        <v>101.8</v>
      </c>
      <c r="CT623" s="149">
        <v>100.9</v>
      </c>
      <c r="CU623" s="150">
        <v>100.8</v>
      </c>
      <c r="CV623" s="150">
        <v>100.8</v>
      </c>
      <c r="CW623" s="150">
        <v>101.4</v>
      </c>
      <c r="CX623" s="150">
        <v>100.8</v>
      </c>
      <c r="CY623" s="150">
        <v>101.7</v>
      </c>
      <c r="CZ623" s="150">
        <v>101.9</v>
      </c>
      <c r="DA623" s="150">
        <v>102.5</v>
      </c>
      <c r="DB623" s="151">
        <v>102.6</v>
      </c>
      <c r="DC623" s="151">
        <v>102.9</v>
      </c>
      <c r="DD623" s="151">
        <v>104.7</v>
      </c>
      <c r="DE623" s="151">
        <v>103.9</v>
      </c>
      <c r="DF623" s="151">
        <v>104.2</v>
      </c>
      <c r="DG623" s="151">
        <v>106.5</v>
      </c>
      <c r="DH623" s="151">
        <v>106.7</v>
      </c>
      <c r="DI623" s="151">
        <v>106.9</v>
      </c>
      <c r="DJ623" s="151">
        <v>106.4</v>
      </c>
      <c r="DK623" s="151">
        <v>106.5</v>
      </c>
      <c r="DL623" s="151">
        <v>107.2</v>
      </c>
      <c r="DM623" s="152">
        <v>108.3</v>
      </c>
      <c r="DN623" s="152">
        <v>108.7</v>
      </c>
      <c r="DO623" s="152">
        <v>109.7</v>
      </c>
      <c r="DP623" s="152">
        <v>109.6</v>
      </c>
      <c r="DQ623" s="152">
        <v>109.5</v>
      </c>
      <c r="DR623" s="152">
        <v>109.4</v>
      </c>
      <c r="DS623" s="152">
        <v>108.5</v>
      </c>
      <c r="DT623" s="152">
        <v>112.2</v>
      </c>
      <c r="DU623" s="152">
        <v>112.2</v>
      </c>
      <c r="DV623" s="152">
        <v>112.5</v>
      </c>
      <c r="DW623" s="152">
        <v>112.3</v>
      </c>
      <c r="DX623" s="152">
        <v>112.6</v>
      </c>
      <c r="DY623" s="152">
        <v>112.6</v>
      </c>
      <c r="DZ623" s="152">
        <v>113.2</v>
      </c>
      <c r="EA623" s="152">
        <v>113.3</v>
      </c>
      <c r="EB623" s="152">
        <v>113.3</v>
      </c>
      <c r="EC623" s="152">
        <v>110.8</v>
      </c>
      <c r="ED623" s="152">
        <v>110.6</v>
      </c>
      <c r="EE623" s="152">
        <v>110.6</v>
      </c>
      <c r="EF623" s="152">
        <v>110.7</v>
      </c>
      <c r="EG623" s="152">
        <v>108.8</v>
      </c>
      <c r="EH623" s="152">
        <v>108.8</v>
      </c>
      <c r="EI623" s="152">
        <v>108.7</v>
      </c>
      <c r="EJ623" s="152">
        <v>108.5</v>
      </c>
      <c r="EK623" s="152">
        <v>108.4</v>
      </c>
      <c r="EL623" s="152">
        <v>108.6</v>
      </c>
      <c r="EM623" s="152">
        <v>109.2</v>
      </c>
      <c r="EN623" s="152">
        <v>109.1</v>
      </c>
      <c r="EO623" s="152">
        <v>109.3</v>
      </c>
      <c r="EP623" s="152">
        <v>109.4</v>
      </c>
      <c r="EQ623" s="152">
        <v>101.5</v>
      </c>
      <c r="ER623" s="152">
        <v>101.9</v>
      </c>
      <c r="ES623" s="152">
        <v>102</v>
      </c>
      <c r="ET623" s="152">
        <v>101.5</v>
      </c>
      <c r="EU623" s="152">
        <v>101.7</v>
      </c>
      <c r="EV623" s="152">
        <v>101.9</v>
      </c>
      <c r="EW623" s="152">
        <v>102</v>
      </c>
    </row>
    <row r="624" spans="1:153">
      <c r="A624" s="141" t="s">
        <v>8282</v>
      </c>
      <c r="B624" s="141" t="s">
        <v>8283</v>
      </c>
      <c r="C624" s="142">
        <v>8.5459999999999994E-2</v>
      </c>
      <c r="D624" s="143">
        <v>103.5</v>
      </c>
      <c r="E624" s="143">
        <v>103.7</v>
      </c>
      <c r="F624" s="143">
        <v>104.6</v>
      </c>
      <c r="G624" s="143">
        <v>104.8</v>
      </c>
      <c r="H624" s="143">
        <v>105.9</v>
      </c>
      <c r="I624" s="143">
        <v>104</v>
      </c>
      <c r="J624" s="143">
        <v>104.6</v>
      </c>
      <c r="K624" s="143">
        <v>105.6</v>
      </c>
      <c r="L624" s="143">
        <v>106.4</v>
      </c>
      <c r="M624" s="143">
        <v>106.3</v>
      </c>
      <c r="N624" s="143">
        <v>106.4</v>
      </c>
      <c r="O624" s="143">
        <v>104.5</v>
      </c>
      <c r="P624" s="143">
        <v>102</v>
      </c>
      <c r="Q624" s="143">
        <v>100.6</v>
      </c>
      <c r="R624" s="143">
        <v>103.5</v>
      </c>
      <c r="S624" s="143">
        <v>106.1</v>
      </c>
      <c r="T624" s="143">
        <v>106.8</v>
      </c>
      <c r="U624" s="143">
        <v>105.3</v>
      </c>
      <c r="V624" s="143">
        <v>105</v>
      </c>
      <c r="W624" s="143">
        <v>105.9</v>
      </c>
      <c r="X624" s="143">
        <v>107</v>
      </c>
      <c r="Y624" s="143">
        <v>107.3</v>
      </c>
      <c r="Z624" s="143">
        <v>107.2</v>
      </c>
      <c r="AA624" s="143">
        <v>107.2</v>
      </c>
      <c r="AB624" s="143">
        <v>107.5</v>
      </c>
      <c r="AC624" s="143">
        <v>107.4</v>
      </c>
      <c r="AD624" s="143">
        <v>108.6</v>
      </c>
      <c r="AE624" s="143">
        <v>109.8</v>
      </c>
      <c r="AF624" s="143">
        <v>110.5</v>
      </c>
      <c r="AG624" s="143">
        <v>110.1</v>
      </c>
      <c r="AH624" s="143">
        <v>109.2</v>
      </c>
      <c r="AI624" s="143">
        <v>110.6</v>
      </c>
      <c r="AJ624" s="143">
        <v>110.7</v>
      </c>
      <c r="AK624" s="143">
        <v>111</v>
      </c>
      <c r="AL624" s="143">
        <v>111.5</v>
      </c>
      <c r="AM624" s="143">
        <v>111.2</v>
      </c>
      <c r="AN624" s="143">
        <v>109.9</v>
      </c>
      <c r="AO624" s="143">
        <v>110.9</v>
      </c>
      <c r="AP624" s="143">
        <v>111.7</v>
      </c>
      <c r="AQ624" s="143">
        <v>113</v>
      </c>
      <c r="AR624" s="143">
        <v>114.5</v>
      </c>
      <c r="AS624" s="143">
        <v>115.3</v>
      </c>
      <c r="AT624" s="143">
        <v>116.3</v>
      </c>
      <c r="AU624" s="143">
        <v>115.7</v>
      </c>
      <c r="AV624" s="143">
        <v>107.5</v>
      </c>
      <c r="AW624" s="143">
        <v>117.5</v>
      </c>
      <c r="AX624" s="143">
        <v>117.2</v>
      </c>
      <c r="AY624" s="143">
        <v>108.5</v>
      </c>
      <c r="AZ624" s="143">
        <v>106.8</v>
      </c>
      <c r="BA624" s="143">
        <v>108.7</v>
      </c>
      <c r="BB624" s="143">
        <v>107.1</v>
      </c>
      <c r="BC624" s="143">
        <v>110.2</v>
      </c>
      <c r="BD624" s="143">
        <v>118.6</v>
      </c>
      <c r="BE624" s="143">
        <v>116.6</v>
      </c>
      <c r="BF624" s="143">
        <v>115</v>
      </c>
      <c r="BG624" s="143">
        <v>122.9</v>
      </c>
      <c r="BH624" s="143">
        <v>113.2</v>
      </c>
      <c r="BI624" s="143">
        <v>121.1</v>
      </c>
      <c r="BJ624" s="143">
        <v>122.8</v>
      </c>
      <c r="BK624" s="144">
        <v>123</v>
      </c>
      <c r="BL624" s="143">
        <v>123</v>
      </c>
      <c r="BM624" s="143">
        <v>123.1</v>
      </c>
      <c r="BN624" s="143">
        <v>118.9</v>
      </c>
      <c r="BO624" s="143">
        <v>115.7</v>
      </c>
      <c r="BP624" s="143">
        <v>111</v>
      </c>
      <c r="BQ624" s="143">
        <v>113</v>
      </c>
      <c r="BR624" s="145">
        <v>113</v>
      </c>
      <c r="BS624" s="145">
        <v>116</v>
      </c>
      <c r="BT624" s="145">
        <v>120.1</v>
      </c>
      <c r="BU624" s="145">
        <v>118.7</v>
      </c>
      <c r="BV624" s="145">
        <v>118.8</v>
      </c>
      <c r="BW624" s="145">
        <v>119.2</v>
      </c>
      <c r="BX624" s="145">
        <v>119.6</v>
      </c>
      <c r="BY624" s="145">
        <v>120.1</v>
      </c>
      <c r="BZ624" s="143">
        <v>121.2</v>
      </c>
      <c r="CA624" s="143">
        <v>120</v>
      </c>
      <c r="CB624" s="143">
        <v>122.4</v>
      </c>
      <c r="CC624" s="143">
        <v>122.3</v>
      </c>
      <c r="CD624" s="143">
        <v>122</v>
      </c>
      <c r="CE624" s="143">
        <v>124.4</v>
      </c>
      <c r="CF624" s="143">
        <v>125.2</v>
      </c>
      <c r="CG624" s="143">
        <v>123.7</v>
      </c>
      <c r="CH624" s="143">
        <v>124.4</v>
      </c>
      <c r="CI624" s="143">
        <v>124.9</v>
      </c>
      <c r="CJ624" s="146">
        <v>124.5</v>
      </c>
      <c r="CK624" s="146">
        <v>124.8</v>
      </c>
      <c r="CL624" s="146">
        <v>125.1</v>
      </c>
      <c r="CM624" s="147">
        <v>125.2</v>
      </c>
      <c r="CN624" s="147">
        <v>125.6</v>
      </c>
      <c r="CO624" s="147">
        <v>125.6</v>
      </c>
      <c r="CP624" s="148">
        <v>125.9</v>
      </c>
      <c r="CQ624" s="149">
        <v>125.6</v>
      </c>
      <c r="CR624" s="149">
        <v>126.2</v>
      </c>
      <c r="CS624" s="149">
        <v>129.5</v>
      </c>
      <c r="CT624" s="149">
        <v>126.9</v>
      </c>
      <c r="CU624" s="150">
        <v>127</v>
      </c>
      <c r="CV624" s="150">
        <v>127</v>
      </c>
      <c r="CW624" s="150">
        <v>128.30000000000001</v>
      </c>
      <c r="CX624" s="150">
        <v>126.9</v>
      </c>
      <c r="CY624" s="150">
        <v>127</v>
      </c>
      <c r="CZ624" s="150">
        <v>127.2</v>
      </c>
      <c r="DA624" s="150">
        <v>128.6</v>
      </c>
      <c r="DB624" s="151">
        <v>128.9</v>
      </c>
      <c r="DC624" s="151">
        <v>129.4</v>
      </c>
      <c r="DD624" s="151">
        <v>132.69999999999999</v>
      </c>
      <c r="DE624" s="151">
        <v>130.5</v>
      </c>
      <c r="DF624" s="151">
        <v>131.19999999999999</v>
      </c>
      <c r="DG624" s="151">
        <v>136.19999999999999</v>
      </c>
      <c r="DH624" s="151">
        <v>136.69999999999999</v>
      </c>
      <c r="DI624" s="151">
        <v>137.19999999999999</v>
      </c>
      <c r="DJ624" s="151">
        <v>137.5</v>
      </c>
      <c r="DK624" s="151">
        <v>137.69999999999999</v>
      </c>
      <c r="DL624" s="151">
        <v>139.19999999999999</v>
      </c>
      <c r="DM624" s="152">
        <v>139.4</v>
      </c>
      <c r="DN624" s="152">
        <v>140.5</v>
      </c>
      <c r="DO624" s="152">
        <v>142.80000000000001</v>
      </c>
      <c r="DP624" s="152">
        <v>143</v>
      </c>
      <c r="DQ624" s="152">
        <v>143</v>
      </c>
      <c r="DR624" s="152">
        <v>143.1</v>
      </c>
      <c r="DS624" s="152">
        <v>141</v>
      </c>
      <c r="DT624" s="152">
        <v>148.6</v>
      </c>
      <c r="DU624" s="152">
        <v>148.6</v>
      </c>
      <c r="DV624" s="152">
        <v>149.19999999999999</v>
      </c>
      <c r="DW624" s="152">
        <v>150.30000000000001</v>
      </c>
      <c r="DX624" s="152">
        <v>151.1</v>
      </c>
      <c r="DY624" s="152">
        <v>151.1</v>
      </c>
      <c r="DZ624" s="152">
        <v>152.6</v>
      </c>
      <c r="EA624" s="152">
        <v>152.6</v>
      </c>
      <c r="EB624" s="152">
        <v>152.30000000000001</v>
      </c>
      <c r="EC624" s="152">
        <v>146.1</v>
      </c>
      <c r="ED624" s="152">
        <v>145.69999999999999</v>
      </c>
      <c r="EE624" s="152">
        <v>145.69999999999999</v>
      </c>
      <c r="EF624" s="152">
        <v>145.6</v>
      </c>
      <c r="EG624" s="152">
        <v>140.9</v>
      </c>
      <c r="EH624" s="152">
        <v>141</v>
      </c>
      <c r="EI624" s="152">
        <v>140.6</v>
      </c>
      <c r="EJ624" s="152">
        <v>140.19999999999999</v>
      </c>
      <c r="EK624" s="152">
        <v>140</v>
      </c>
      <c r="EL624" s="152">
        <v>140.4</v>
      </c>
      <c r="EM624" s="152">
        <v>142</v>
      </c>
      <c r="EN624" s="152">
        <v>141.80000000000001</v>
      </c>
      <c r="EO624" s="152">
        <v>142.1</v>
      </c>
      <c r="EP624" s="152">
        <v>142.30000000000001</v>
      </c>
      <c r="EQ624" s="152">
        <v>123.1</v>
      </c>
      <c r="ER624" s="152">
        <v>123.6</v>
      </c>
      <c r="ES624" s="152">
        <v>123.4</v>
      </c>
      <c r="ET624" s="152">
        <v>122.3</v>
      </c>
      <c r="EU624" s="152">
        <v>122.7</v>
      </c>
      <c r="EV624" s="152">
        <v>123.4</v>
      </c>
      <c r="EW624" s="152">
        <v>123.6</v>
      </c>
    </row>
    <row r="625" spans="1:153">
      <c r="A625" s="141" t="s">
        <v>8284</v>
      </c>
      <c r="B625" s="141" t="s">
        <v>8285</v>
      </c>
      <c r="C625" s="142">
        <v>0.11854000000000001</v>
      </c>
      <c r="D625" s="143">
        <v>98.7</v>
      </c>
      <c r="E625" s="143">
        <v>100.2</v>
      </c>
      <c r="F625" s="143">
        <v>98.6</v>
      </c>
      <c r="G625" s="143">
        <v>99.8</v>
      </c>
      <c r="H625" s="143">
        <v>99</v>
      </c>
      <c r="I625" s="143">
        <v>97.4</v>
      </c>
      <c r="J625" s="143">
        <v>97.4</v>
      </c>
      <c r="K625" s="143">
        <v>91.8</v>
      </c>
      <c r="L625" s="143">
        <v>91.6</v>
      </c>
      <c r="M625" s="143">
        <v>90.3</v>
      </c>
      <c r="N625" s="143">
        <v>91.2</v>
      </c>
      <c r="O625" s="143">
        <v>92.9</v>
      </c>
      <c r="P625" s="143">
        <v>91.3</v>
      </c>
      <c r="Q625" s="143">
        <v>95.6</v>
      </c>
      <c r="R625" s="143">
        <v>92.6</v>
      </c>
      <c r="S625" s="143">
        <v>94.9</v>
      </c>
      <c r="T625" s="143">
        <v>98.3</v>
      </c>
      <c r="U625" s="143">
        <v>95.5</v>
      </c>
      <c r="V625" s="143">
        <v>97</v>
      </c>
      <c r="W625" s="143">
        <v>95.8</v>
      </c>
      <c r="X625" s="143">
        <v>96</v>
      </c>
      <c r="Y625" s="143">
        <v>93.9</v>
      </c>
      <c r="Z625" s="143">
        <v>96.4</v>
      </c>
      <c r="AA625" s="143">
        <v>96.5</v>
      </c>
      <c r="AB625" s="143">
        <v>100.1</v>
      </c>
      <c r="AC625" s="143">
        <v>98.5</v>
      </c>
      <c r="AD625" s="143">
        <v>95.8</v>
      </c>
      <c r="AE625" s="143">
        <v>91.7</v>
      </c>
      <c r="AF625" s="143">
        <v>91.6</v>
      </c>
      <c r="AG625" s="143">
        <v>93.3</v>
      </c>
      <c r="AH625" s="143">
        <v>93.9</v>
      </c>
      <c r="AI625" s="143">
        <v>99.1</v>
      </c>
      <c r="AJ625" s="143">
        <v>99.9</v>
      </c>
      <c r="AK625" s="143">
        <v>99.3</v>
      </c>
      <c r="AL625" s="143">
        <v>98.6</v>
      </c>
      <c r="AM625" s="143">
        <v>98.9</v>
      </c>
      <c r="AN625" s="143">
        <v>100.7</v>
      </c>
      <c r="AO625" s="143">
        <v>99.6</v>
      </c>
      <c r="AP625" s="143">
        <v>99.9</v>
      </c>
      <c r="AQ625" s="143">
        <v>99.5</v>
      </c>
      <c r="AR625" s="143">
        <v>99.5</v>
      </c>
      <c r="AS625" s="143">
        <v>100.1</v>
      </c>
      <c r="AT625" s="143">
        <v>100.5</v>
      </c>
      <c r="AU625" s="143">
        <v>100.5</v>
      </c>
      <c r="AV625" s="143">
        <v>100.7</v>
      </c>
      <c r="AW625" s="143">
        <v>100.7</v>
      </c>
      <c r="AX625" s="143">
        <v>100.7</v>
      </c>
      <c r="AY625" s="143">
        <v>108.9</v>
      </c>
      <c r="AZ625" s="143">
        <v>108.9</v>
      </c>
      <c r="BA625" s="143">
        <v>108.9</v>
      </c>
      <c r="BB625" s="143">
        <v>108.9</v>
      </c>
      <c r="BC625" s="143">
        <v>108.9</v>
      </c>
      <c r="BD625" s="143">
        <v>108.5</v>
      </c>
      <c r="BE625" s="143">
        <v>108.5</v>
      </c>
      <c r="BF625" s="143">
        <v>108.5</v>
      </c>
      <c r="BG625" s="143">
        <v>108.5</v>
      </c>
      <c r="BH625" s="143">
        <v>108.5</v>
      </c>
      <c r="BI625" s="143">
        <v>108.5</v>
      </c>
      <c r="BJ625" s="143">
        <v>108.5</v>
      </c>
      <c r="BK625" s="144">
        <v>108.5</v>
      </c>
      <c r="BL625" s="143">
        <v>108.5</v>
      </c>
      <c r="BM625" s="143">
        <v>108.5</v>
      </c>
      <c r="BN625" s="143">
        <v>108.5</v>
      </c>
      <c r="BO625" s="143">
        <v>105</v>
      </c>
      <c r="BP625" s="143">
        <v>80.099999999999994</v>
      </c>
      <c r="BQ625" s="143">
        <v>80.099999999999994</v>
      </c>
      <c r="BR625" s="145">
        <v>80.099999999999994</v>
      </c>
      <c r="BS625" s="145">
        <v>84.2</v>
      </c>
      <c r="BT625" s="145">
        <v>83.8</v>
      </c>
      <c r="BU625" s="145">
        <v>83.8</v>
      </c>
      <c r="BV625" s="145">
        <v>83.8</v>
      </c>
      <c r="BW625" s="145">
        <v>83.8</v>
      </c>
      <c r="BX625" s="145">
        <v>83.8</v>
      </c>
      <c r="BY625" s="145">
        <v>83.8</v>
      </c>
      <c r="BZ625" s="143">
        <v>83.8</v>
      </c>
      <c r="CA625" s="143">
        <v>83.4</v>
      </c>
      <c r="CB625" s="143">
        <v>82.6</v>
      </c>
      <c r="CC625" s="143">
        <v>82.6</v>
      </c>
      <c r="CD625" s="143">
        <v>82.6</v>
      </c>
      <c r="CE625" s="143">
        <v>81.400000000000006</v>
      </c>
      <c r="CF625" s="143">
        <v>81.400000000000006</v>
      </c>
      <c r="CG625" s="143">
        <v>81.400000000000006</v>
      </c>
      <c r="CH625" s="143">
        <v>81.400000000000006</v>
      </c>
      <c r="CI625" s="143">
        <v>81.400000000000006</v>
      </c>
      <c r="CJ625" s="146">
        <v>81.400000000000006</v>
      </c>
      <c r="CK625" s="146">
        <v>81.400000000000006</v>
      </c>
      <c r="CL625" s="146">
        <v>81.400000000000006</v>
      </c>
      <c r="CM625" s="147">
        <v>81.400000000000006</v>
      </c>
      <c r="CN625" s="147">
        <v>81.400000000000006</v>
      </c>
      <c r="CO625" s="147">
        <v>81.400000000000006</v>
      </c>
      <c r="CP625" s="148">
        <v>81.400000000000006</v>
      </c>
      <c r="CQ625" s="149">
        <v>81.400000000000006</v>
      </c>
      <c r="CR625" s="149">
        <v>81.3</v>
      </c>
      <c r="CS625" s="149">
        <v>81.3</v>
      </c>
      <c r="CT625" s="149">
        <v>81.3</v>
      </c>
      <c r="CU625" s="150">
        <v>81.3</v>
      </c>
      <c r="CV625" s="150">
        <v>81.3</v>
      </c>
      <c r="CW625" s="150">
        <v>81.3</v>
      </c>
      <c r="CX625" s="150">
        <v>81.3</v>
      </c>
      <c r="CY625" s="150">
        <v>83.1</v>
      </c>
      <c r="CZ625" s="150">
        <v>83.1</v>
      </c>
      <c r="DA625" s="150">
        <v>83.1</v>
      </c>
      <c r="DB625" s="151">
        <v>83.1</v>
      </c>
      <c r="DC625" s="151">
        <v>83.1</v>
      </c>
      <c r="DD625" s="151">
        <v>83.1</v>
      </c>
      <c r="DE625" s="151">
        <v>83.1</v>
      </c>
      <c r="DF625" s="151">
        <v>83.1</v>
      </c>
      <c r="DG625" s="151">
        <v>83.6</v>
      </c>
      <c r="DH625" s="151">
        <v>83.6</v>
      </c>
      <c r="DI625" s="151">
        <v>83.6</v>
      </c>
      <c r="DJ625" s="151">
        <v>82.4</v>
      </c>
      <c r="DK625" s="151">
        <v>82.4</v>
      </c>
      <c r="DL625" s="151">
        <v>82.4</v>
      </c>
      <c r="DM625" s="152">
        <v>82.4</v>
      </c>
      <c r="DN625" s="152">
        <v>82.4</v>
      </c>
      <c r="DO625" s="152">
        <v>82.4</v>
      </c>
      <c r="DP625" s="152">
        <v>82.4</v>
      </c>
      <c r="DQ625" s="152">
        <v>82.4</v>
      </c>
      <c r="DR625" s="152">
        <v>82.4</v>
      </c>
      <c r="DS625" s="152">
        <v>82.4</v>
      </c>
      <c r="DT625" s="152">
        <v>82.4</v>
      </c>
      <c r="DU625" s="152">
        <v>82.4</v>
      </c>
      <c r="DV625" s="152">
        <v>82.4</v>
      </c>
      <c r="DW625" s="152">
        <v>81.2</v>
      </c>
      <c r="DX625" s="152">
        <v>81.2</v>
      </c>
      <c r="DY625" s="152">
        <v>81.2</v>
      </c>
      <c r="DZ625" s="152">
        <v>81.2</v>
      </c>
      <c r="EA625" s="152">
        <v>81.2</v>
      </c>
      <c r="EB625" s="152">
        <v>81.2</v>
      </c>
      <c r="EC625" s="152">
        <v>81.2</v>
      </c>
      <c r="ED625" s="152">
        <v>81.2</v>
      </c>
      <c r="EE625" s="152">
        <v>81.2</v>
      </c>
      <c r="EF625" s="152">
        <v>81.2</v>
      </c>
      <c r="EG625" s="152">
        <v>81.2</v>
      </c>
      <c r="EH625" s="152">
        <v>81.2</v>
      </c>
      <c r="EI625" s="152">
        <v>81.2</v>
      </c>
      <c r="EJ625" s="152">
        <v>81.2</v>
      </c>
      <c r="EK625" s="152">
        <v>81.2</v>
      </c>
      <c r="EL625" s="152">
        <v>81.2</v>
      </c>
      <c r="EM625" s="152">
        <v>81.2</v>
      </c>
      <c r="EN625" s="152">
        <v>81.2</v>
      </c>
      <c r="EO625" s="152">
        <v>81.2</v>
      </c>
      <c r="EP625" s="152">
        <v>81.2</v>
      </c>
      <c r="EQ625" s="152">
        <v>81.2</v>
      </c>
      <c r="ER625" s="152">
        <v>81.2</v>
      </c>
      <c r="ES625" s="152">
        <v>81.2</v>
      </c>
      <c r="ET625" s="152">
        <v>81.2</v>
      </c>
      <c r="EU625" s="152">
        <v>81.2</v>
      </c>
      <c r="EV625" s="152">
        <v>81.2</v>
      </c>
      <c r="EW625" s="152">
        <v>81.2</v>
      </c>
    </row>
    <row r="626" spans="1:153">
      <c r="A626" s="141" t="s">
        <v>8286</v>
      </c>
      <c r="B626" s="141" t="s">
        <v>8287</v>
      </c>
      <c r="C626" s="142">
        <v>3.0000000000000001E-3</v>
      </c>
      <c r="D626" s="143">
        <v>103.1</v>
      </c>
      <c r="E626" s="143">
        <v>103.1</v>
      </c>
      <c r="F626" s="143">
        <v>103.1</v>
      </c>
      <c r="G626" s="143">
        <v>103.1</v>
      </c>
      <c r="H626" s="143">
        <v>103.1</v>
      </c>
      <c r="I626" s="143">
        <v>103.1</v>
      </c>
      <c r="J626" s="143">
        <v>103.1</v>
      </c>
      <c r="K626" s="143">
        <v>103.1</v>
      </c>
      <c r="L626" s="143">
        <v>103.1</v>
      </c>
      <c r="M626" s="143">
        <v>103.1</v>
      </c>
      <c r="N626" s="143">
        <v>103.1</v>
      </c>
      <c r="O626" s="143">
        <v>103.1</v>
      </c>
      <c r="P626" s="143">
        <v>106.6</v>
      </c>
      <c r="Q626" s="143">
        <v>106.6</v>
      </c>
      <c r="R626" s="143">
        <v>106.6</v>
      </c>
      <c r="S626" s="143">
        <v>106.6</v>
      </c>
      <c r="T626" s="143">
        <v>106.6</v>
      </c>
      <c r="U626" s="143">
        <v>106.6</v>
      </c>
      <c r="V626" s="143">
        <v>106.6</v>
      </c>
      <c r="W626" s="143">
        <v>106.6</v>
      </c>
      <c r="X626" s="143">
        <v>106.6</v>
      </c>
      <c r="Y626" s="143">
        <v>106.6</v>
      </c>
      <c r="Z626" s="143">
        <v>106.6</v>
      </c>
      <c r="AA626" s="143">
        <v>106.6</v>
      </c>
      <c r="AB626" s="143">
        <v>111.8</v>
      </c>
      <c r="AC626" s="143">
        <v>111.8</v>
      </c>
      <c r="AD626" s="143">
        <v>111.8</v>
      </c>
      <c r="AE626" s="143">
        <v>111.8</v>
      </c>
      <c r="AF626" s="143">
        <v>111.8</v>
      </c>
      <c r="AG626" s="143">
        <v>111.8</v>
      </c>
      <c r="AH626" s="143">
        <v>111.8</v>
      </c>
      <c r="AI626" s="143">
        <v>111.8</v>
      </c>
      <c r="AJ626" s="143">
        <v>111.8</v>
      </c>
      <c r="AK626" s="143">
        <v>111.8</v>
      </c>
      <c r="AL626" s="143">
        <v>110.3</v>
      </c>
      <c r="AM626" s="143">
        <v>105.6</v>
      </c>
      <c r="AN626" s="143">
        <v>109.1</v>
      </c>
      <c r="AO626" s="143">
        <v>109.1</v>
      </c>
      <c r="AP626" s="143">
        <v>109.1</v>
      </c>
      <c r="AQ626" s="143">
        <v>109.1</v>
      </c>
      <c r="AR626" s="143">
        <v>113.7</v>
      </c>
      <c r="AS626" s="143">
        <v>113.7</v>
      </c>
      <c r="AT626" s="143">
        <v>113.7</v>
      </c>
      <c r="AU626" s="143">
        <v>113.7</v>
      </c>
      <c r="AV626" s="143">
        <v>113.7</v>
      </c>
      <c r="AW626" s="143">
        <v>113.7</v>
      </c>
      <c r="AX626" s="143">
        <v>113.7</v>
      </c>
      <c r="AY626" s="143">
        <v>113.7</v>
      </c>
      <c r="AZ626" s="143">
        <v>113.7</v>
      </c>
      <c r="BA626" s="143">
        <v>113.7</v>
      </c>
      <c r="BB626" s="143">
        <v>113.7</v>
      </c>
      <c r="BC626" s="143">
        <v>113.7</v>
      </c>
      <c r="BD626" s="143">
        <v>113.7</v>
      </c>
      <c r="BE626" s="143">
        <v>113.7</v>
      </c>
      <c r="BF626" s="143">
        <v>113.7</v>
      </c>
      <c r="BG626" s="143">
        <v>113.7</v>
      </c>
      <c r="BH626" s="143">
        <v>113.7</v>
      </c>
      <c r="BI626" s="143">
        <v>113.7</v>
      </c>
      <c r="BJ626" s="143">
        <v>113.7</v>
      </c>
      <c r="BK626" s="144">
        <v>113.7</v>
      </c>
      <c r="BL626" s="143">
        <v>118.8</v>
      </c>
      <c r="BM626" s="143">
        <v>118.8</v>
      </c>
      <c r="BN626" s="143">
        <v>118.8</v>
      </c>
      <c r="BO626" s="143">
        <v>123.8</v>
      </c>
      <c r="BP626" s="143">
        <v>123.8</v>
      </c>
      <c r="BQ626" s="143">
        <v>123.8</v>
      </c>
      <c r="BR626" s="145">
        <v>123.8</v>
      </c>
      <c r="BS626" s="145">
        <v>123.8</v>
      </c>
      <c r="BT626" s="145">
        <v>123.8</v>
      </c>
      <c r="BU626" s="145">
        <v>130.1</v>
      </c>
      <c r="BV626" s="145">
        <v>130.1</v>
      </c>
      <c r="BW626" s="145">
        <v>130.1</v>
      </c>
      <c r="BX626" s="145">
        <v>130.1</v>
      </c>
      <c r="BY626" s="145">
        <v>130.1</v>
      </c>
      <c r="BZ626" s="143">
        <v>130.1</v>
      </c>
      <c r="CA626" s="143">
        <v>130.1</v>
      </c>
      <c r="CB626" s="143">
        <v>130.1</v>
      </c>
      <c r="CC626" s="143">
        <v>130.1</v>
      </c>
      <c r="CD626" s="143">
        <v>130.1</v>
      </c>
      <c r="CE626" s="143">
        <v>130.1</v>
      </c>
      <c r="CF626" s="143">
        <v>130.1</v>
      </c>
      <c r="CG626" s="143">
        <v>130.1</v>
      </c>
      <c r="CH626" s="143">
        <v>130.1</v>
      </c>
      <c r="CI626" s="143">
        <v>130.1</v>
      </c>
      <c r="CJ626" s="146">
        <v>130.1</v>
      </c>
      <c r="CK626" s="146">
        <v>130.1</v>
      </c>
      <c r="CL626" s="146">
        <v>130.1</v>
      </c>
      <c r="CM626" s="147">
        <v>130.1</v>
      </c>
      <c r="CN626" s="147">
        <v>124.6</v>
      </c>
      <c r="CO626" s="147">
        <v>127.4</v>
      </c>
      <c r="CP626" s="148">
        <v>130.1</v>
      </c>
      <c r="CQ626" s="149">
        <v>124.6</v>
      </c>
      <c r="CR626" s="149">
        <v>124.6</v>
      </c>
      <c r="CS626" s="149">
        <v>124.6</v>
      </c>
      <c r="CT626" s="149">
        <v>130.1</v>
      </c>
      <c r="CU626" s="150">
        <v>124.6</v>
      </c>
      <c r="CV626" s="150">
        <v>124.6</v>
      </c>
      <c r="CW626" s="150">
        <v>130.1</v>
      </c>
      <c r="CX626" s="150">
        <v>124.6</v>
      </c>
      <c r="CY626" s="150">
        <v>118.8</v>
      </c>
      <c r="CZ626" s="150">
        <v>124.6</v>
      </c>
      <c r="DA626" s="150">
        <v>124.6</v>
      </c>
      <c r="DB626" s="151">
        <v>124.6</v>
      </c>
      <c r="DC626" s="151">
        <v>130.1</v>
      </c>
      <c r="DD626" s="151">
        <v>163.6</v>
      </c>
      <c r="DE626" s="151">
        <v>164.6</v>
      </c>
      <c r="DF626" s="151">
        <v>166.8</v>
      </c>
      <c r="DG626" s="151">
        <v>166.8</v>
      </c>
      <c r="DH626" s="151">
        <v>166.8</v>
      </c>
      <c r="DI626" s="151">
        <v>166.8</v>
      </c>
      <c r="DJ626" s="151">
        <v>166.8</v>
      </c>
      <c r="DK626" s="151">
        <v>166.8</v>
      </c>
      <c r="DL626" s="151">
        <v>173.7</v>
      </c>
      <c r="DM626" s="152">
        <v>241.2</v>
      </c>
      <c r="DN626" s="152">
        <v>241.2</v>
      </c>
      <c r="DO626" s="152">
        <v>241.2</v>
      </c>
      <c r="DP626" s="152">
        <v>228.9</v>
      </c>
      <c r="DQ626" s="152">
        <v>225.3</v>
      </c>
      <c r="DR626" s="152">
        <v>213.7</v>
      </c>
      <c r="DS626" s="152">
        <v>213.8</v>
      </c>
      <c r="DT626" s="152">
        <v>248.4</v>
      </c>
      <c r="DU626" s="152">
        <v>248.4</v>
      </c>
      <c r="DV626" s="152">
        <v>252.8</v>
      </c>
      <c r="DW626" s="152">
        <v>252.8</v>
      </c>
      <c r="DX626" s="152">
        <v>252.8</v>
      </c>
      <c r="DY626" s="152">
        <v>252.8</v>
      </c>
      <c r="DZ626" s="152">
        <v>252.8</v>
      </c>
      <c r="EA626" s="152">
        <v>259.10000000000002</v>
      </c>
      <c r="EB626" s="152">
        <v>267.8</v>
      </c>
      <c r="EC626" s="152">
        <v>271.7</v>
      </c>
      <c r="ED626" s="152">
        <v>271.7</v>
      </c>
      <c r="EE626" s="152">
        <v>271.7</v>
      </c>
      <c r="EF626" s="152">
        <v>278.89999999999998</v>
      </c>
      <c r="EG626" s="152">
        <v>280.2</v>
      </c>
      <c r="EH626" s="152">
        <v>280.2</v>
      </c>
      <c r="EI626" s="152">
        <v>280.2</v>
      </c>
      <c r="EJ626" s="152">
        <v>280.2</v>
      </c>
      <c r="EK626" s="152">
        <v>280.2</v>
      </c>
      <c r="EL626" s="152">
        <v>280.2</v>
      </c>
      <c r="EM626" s="152">
        <v>280.2</v>
      </c>
      <c r="EN626" s="152">
        <v>280.2</v>
      </c>
      <c r="EO626" s="152">
        <v>280.7</v>
      </c>
      <c r="EP626" s="152">
        <v>280.7</v>
      </c>
      <c r="EQ626" s="152">
        <v>280.7</v>
      </c>
      <c r="ER626" s="152">
        <v>298.10000000000002</v>
      </c>
      <c r="ES626" s="152">
        <v>305.60000000000002</v>
      </c>
      <c r="ET626" s="152">
        <v>305.60000000000002</v>
      </c>
      <c r="EU626" s="152">
        <v>304.7</v>
      </c>
      <c r="EV626" s="152">
        <v>303.7</v>
      </c>
      <c r="EW626" s="152">
        <v>299.5</v>
      </c>
    </row>
    <row r="627" spans="1:153">
      <c r="A627" s="141" t="s">
        <v>8288</v>
      </c>
      <c r="B627" s="141" t="s">
        <v>8289</v>
      </c>
      <c r="C627" s="142">
        <v>1.2E-4</v>
      </c>
      <c r="D627" s="143">
        <v>101.1</v>
      </c>
      <c r="E627" s="143">
        <v>101.7</v>
      </c>
      <c r="F627" s="143">
        <v>101.9</v>
      </c>
      <c r="G627" s="143">
        <v>102.1</v>
      </c>
      <c r="H627" s="143">
        <v>103.3</v>
      </c>
      <c r="I627" s="143">
        <v>104.4</v>
      </c>
      <c r="J627" s="143">
        <v>103.8</v>
      </c>
      <c r="K627" s="143">
        <v>103.6</v>
      </c>
      <c r="L627" s="143">
        <v>103.6</v>
      </c>
      <c r="M627" s="143">
        <v>103.6</v>
      </c>
      <c r="N627" s="143">
        <v>103.2</v>
      </c>
      <c r="O627" s="143">
        <v>103.2</v>
      </c>
      <c r="P627" s="143">
        <v>103.2</v>
      </c>
      <c r="Q627" s="143">
        <v>102.8</v>
      </c>
      <c r="R627" s="143">
        <v>102.6</v>
      </c>
      <c r="S627" s="143">
        <v>102.6</v>
      </c>
      <c r="T627" s="143">
        <v>102.4</v>
      </c>
      <c r="U627" s="143">
        <v>102.7</v>
      </c>
      <c r="V627" s="143">
        <v>102.7</v>
      </c>
      <c r="W627" s="143">
        <v>103.2</v>
      </c>
      <c r="X627" s="143">
        <v>103.2</v>
      </c>
      <c r="Y627" s="143">
        <v>104.4</v>
      </c>
      <c r="Z627" s="143">
        <v>104.8</v>
      </c>
      <c r="AA627" s="143">
        <v>104.8</v>
      </c>
      <c r="AB627" s="143">
        <v>104.8</v>
      </c>
      <c r="AC627" s="143">
        <v>105.1</v>
      </c>
      <c r="AD627" s="143">
        <v>105.1</v>
      </c>
      <c r="AE627" s="143">
        <v>105.7</v>
      </c>
      <c r="AF627" s="143">
        <v>106.4</v>
      </c>
      <c r="AG627" s="143">
        <v>110.3</v>
      </c>
      <c r="AH627" s="143">
        <v>110.3</v>
      </c>
      <c r="AI627" s="143">
        <v>110.3</v>
      </c>
      <c r="AJ627" s="143">
        <v>111.9</v>
      </c>
      <c r="AK627" s="143">
        <v>110.5</v>
      </c>
      <c r="AL627" s="143">
        <v>110.9</v>
      </c>
      <c r="AM627" s="143">
        <v>109.3</v>
      </c>
      <c r="AN627" s="143">
        <v>108.8</v>
      </c>
      <c r="AO627" s="143">
        <v>108</v>
      </c>
      <c r="AP627" s="143">
        <v>108.5</v>
      </c>
      <c r="AQ627" s="143">
        <v>108.1</v>
      </c>
      <c r="AR627" s="143">
        <v>107.7</v>
      </c>
      <c r="AS627" s="143">
        <v>107.6</v>
      </c>
      <c r="AT627" s="143">
        <v>106.8</v>
      </c>
      <c r="AU627" s="143">
        <v>107.2</v>
      </c>
      <c r="AV627" s="143">
        <v>107.1</v>
      </c>
      <c r="AW627" s="143">
        <v>110.9</v>
      </c>
      <c r="AX627" s="143">
        <v>108.7</v>
      </c>
      <c r="AY627" s="143">
        <v>111.3</v>
      </c>
      <c r="AZ627" s="143">
        <v>110.3</v>
      </c>
      <c r="BA627" s="143">
        <v>108.7</v>
      </c>
      <c r="BB627" s="143">
        <v>107.8</v>
      </c>
      <c r="BC627" s="143">
        <v>107.4</v>
      </c>
      <c r="BD627" s="143">
        <v>108.9</v>
      </c>
      <c r="BE627" s="143">
        <v>108.8</v>
      </c>
      <c r="BF627" s="143">
        <v>108.5</v>
      </c>
      <c r="BG627" s="143">
        <v>108.5</v>
      </c>
      <c r="BH627" s="143">
        <v>108.5</v>
      </c>
      <c r="BI627" s="143">
        <v>108.7</v>
      </c>
      <c r="BJ627" s="143">
        <v>109.3</v>
      </c>
      <c r="BK627" s="144">
        <v>108.8</v>
      </c>
      <c r="BL627" s="143">
        <v>108.6</v>
      </c>
      <c r="BM627" s="143">
        <v>108.3</v>
      </c>
      <c r="BN627" s="143">
        <v>110.1</v>
      </c>
      <c r="BO627" s="143">
        <v>111.5</v>
      </c>
      <c r="BP627" s="143">
        <v>108.8</v>
      </c>
      <c r="BQ627" s="143">
        <v>109.5</v>
      </c>
      <c r="BR627" s="145">
        <v>109.6</v>
      </c>
      <c r="BS627" s="145">
        <v>111.1</v>
      </c>
      <c r="BT627" s="145">
        <v>109.6</v>
      </c>
      <c r="BU627" s="145">
        <v>109.6</v>
      </c>
      <c r="BV627" s="145">
        <v>108.2</v>
      </c>
      <c r="BW627" s="145">
        <v>110</v>
      </c>
      <c r="BX627" s="145">
        <v>110.4</v>
      </c>
      <c r="BY627" s="145">
        <v>110.8</v>
      </c>
      <c r="BZ627" s="143">
        <v>111.5</v>
      </c>
      <c r="CA627" s="143">
        <v>107.9</v>
      </c>
      <c r="CB627" s="143">
        <v>110.4</v>
      </c>
      <c r="CC627" s="143">
        <v>111.8</v>
      </c>
      <c r="CD627" s="143">
        <v>112.6</v>
      </c>
      <c r="CE627" s="143">
        <v>110.2</v>
      </c>
      <c r="CF627" s="143">
        <v>111.7</v>
      </c>
      <c r="CG627" s="143">
        <v>110.4</v>
      </c>
      <c r="CH627" s="143">
        <v>113</v>
      </c>
      <c r="CI627" s="143">
        <v>111.3</v>
      </c>
      <c r="CJ627" s="146">
        <v>112</v>
      </c>
      <c r="CK627" s="146">
        <v>111.9</v>
      </c>
      <c r="CL627" s="146">
        <v>111.6</v>
      </c>
      <c r="CM627" s="147">
        <v>111.5</v>
      </c>
      <c r="CN627" s="147">
        <v>110.4</v>
      </c>
      <c r="CO627" s="147">
        <v>110.8</v>
      </c>
      <c r="CP627" s="148">
        <v>111.2</v>
      </c>
      <c r="CQ627" s="149">
        <v>112.3</v>
      </c>
      <c r="CR627" s="149">
        <v>111.8</v>
      </c>
      <c r="CS627" s="149">
        <v>111.8</v>
      </c>
      <c r="CT627" s="149">
        <v>113.2</v>
      </c>
      <c r="CU627" s="150">
        <v>109.5</v>
      </c>
      <c r="CV627" s="150">
        <v>109.6</v>
      </c>
      <c r="CW627" s="150">
        <v>109.5</v>
      </c>
      <c r="CX627" s="150">
        <v>112.1</v>
      </c>
      <c r="CY627" s="150">
        <v>113.2</v>
      </c>
      <c r="CZ627" s="150">
        <v>112</v>
      </c>
      <c r="DA627" s="150">
        <v>113.5</v>
      </c>
      <c r="DB627" s="151">
        <v>113</v>
      </c>
      <c r="DC627" s="151">
        <v>112.5</v>
      </c>
      <c r="DD627" s="151">
        <v>113.3</v>
      </c>
      <c r="DE627" s="151">
        <v>113.2</v>
      </c>
      <c r="DF627" s="151">
        <v>114.7</v>
      </c>
      <c r="DG627" s="151">
        <v>116.1</v>
      </c>
      <c r="DH627" s="151">
        <v>118.5</v>
      </c>
      <c r="DI627" s="151">
        <v>117.7</v>
      </c>
      <c r="DJ627" s="151">
        <v>118.9</v>
      </c>
      <c r="DK627" s="151">
        <v>118.3</v>
      </c>
      <c r="DL627" s="151">
        <v>121.4</v>
      </c>
      <c r="DM627" s="152">
        <v>121.8</v>
      </c>
      <c r="DN627" s="152">
        <v>121</v>
      </c>
      <c r="DO627" s="152">
        <v>122.4</v>
      </c>
      <c r="DP627" s="152">
        <v>124.6</v>
      </c>
      <c r="DQ627" s="152">
        <v>122.6</v>
      </c>
      <c r="DR627" s="152">
        <v>123</v>
      </c>
      <c r="DS627" s="152">
        <v>126.8</v>
      </c>
      <c r="DT627" s="152">
        <v>125.8</v>
      </c>
      <c r="DU627" s="152">
        <v>126.6</v>
      </c>
      <c r="DV627" s="152">
        <v>130</v>
      </c>
      <c r="DW627" s="152">
        <v>129.19999999999999</v>
      </c>
      <c r="DX627" s="152">
        <v>131</v>
      </c>
      <c r="DY627" s="152">
        <v>130.5</v>
      </c>
      <c r="DZ627" s="152">
        <v>129.9</v>
      </c>
      <c r="EA627" s="152">
        <v>128.9</v>
      </c>
      <c r="EB627" s="152">
        <v>128.6</v>
      </c>
      <c r="EC627" s="152">
        <v>130.1</v>
      </c>
      <c r="ED627" s="152">
        <v>130.69999999999999</v>
      </c>
      <c r="EE627" s="152">
        <v>129.69999999999999</v>
      </c>
      <c r="EF627" s="152">
        <v>129.1</v>
      </c>
      <c r="EG627" s="152">
        <v>129.19999999999999</v>
      </c>
      <c r="EH627" s="152">
        <v>129.19999999999999</v>
      </c>
      <c r="EI627" s="152">
        <v>129.80000000000001</v>
      </c>
      <c r="EJ627" s="152">
        <v>127.4</v>
      </c>
      <c r="EK627" s="152">
        <v>128</v>
      </c>
      <c r="EL627" s="152">
        <v>127.4</v>
      </c>
      <c r="EM627" s="152">
        <v>127.7</v>
      </c>
      <c r="EN627" s="152">
        <v>127.4</v>
      </c>
      <c r="EO627" s="152">
        <v>127.4</v>
      </c>
      <c r="EP627" s="152">
        <v>126.1</v>
      </c>
      <c r="EQ627" s="152">
        <v>127.6</v>
      </c>
      <c r="ER627" s="152">
        <v>126.8</v>
      </c>
      <c r="ES627" s="152">
        <v>128.6</v>
      </c>
      <c r="ET627" s="152">
        <v>128.30000000000001</v>
      </c>
      <c r="EU627" s="152">
        <v>127.8</v>
      </c>
      <c r="EV627" s="152">
        <v>127.6</v>
      </c>
      <c r="EW627" s="152">
        <v>128.6</v>
      </c>
    </row>
    <row r="628" spans="1:153">
      <c r="A628" s="141" t="s">
        <v>8290</v>
      </c>
      <c r="B628" s="141" t="s">
        <v>8291</v>
      </c>
      <c r="C628" s="142">
        <v>4.6000000000000001E-4</v>
      </c>
      <c r="D628" s="143">
        <v>97.1</v>
      </c>
      <c r="E628" s="143">
        <v>100.3</v>
      </c>
      <c r="F628" s="143">
        <v>102.7</v>
      </c>
      <c r="G628" s="143">
        <v>101.9</v>
      </c>
      <c r="H628" s="143">
        <v>104</v>
      </c>
      <c r="I628" s="143">
        <v>99.7</v>
      </c>
      <c r="J628" s="143">
        <v>95.3</v>
      </c>
      <c r="K628" s="143">
        <v>105.6</v>
      </c>
      <c r="L628" s="143">
        <v>104.4</v>
      </c>
      <c r="M628" s="143">
        <v>102.7</v>
      </c>
      <c r="N628" s="143">
        <v>99.5</v>
      </c>
      <c r="O628" s="143">
        <v>107.3</v>
      </c>
      <c r="P628" s="143">
        <v>94.3</v>
      </c>
      <c r="Q628" s="143">
        <v>95.4</v>
      </c>
      <c r="R628" s="143">
        <v>101.7</v>
      </c>
      <c r="S628" s="143">
        <v>104.3</v>
      </c>
      <c r="T628" s="143">
        <v>103.4</v>
      </c>
      <c r="U628" s="143">
        <v>107.1</v>
      </c>
      <c r="V628" s="143">
        <v>103</v>
      </c>
      <c r="W628" s="143">
        <v>109.3</v>
      </c>
      <c r="X628" s="143">
        <v>106.4</v>
      </c>
      <c r="Y628" s="143">
        <v>111</v>
      </c>
      <c r="Z628" s="143">
        <v>109.2</v>
      </c>
      <c r="AA628" s="143">
        <v>117.4</v>
      </c>
      <c r="AB628" s="143">
        <v>112.8</v>
      </c>
      <c r="AC628" s="143">
        <v>117.2</v>
      </c>
      <c r="AD628" s="143">
        <v>115.2</v>
      </c>
      <c r="AE628" s="143">
        <v>119.9</v>
      </c>
      <c r="AF628" s="143">
        <v>116.6</v>
      </c>
      <c r="AG628" s="143">
        <v>115.2</v>
      </c>
      <c r="AH628" s="143">
        <v>113.2</v>
      </c>
      <c r="AI628" s="143">
        <v>118.6</v>
      </c>
      <c r="AJ628" s="143">
        <v>120</v>
      </c>
      <c r="AK628" s="143">
        <v>108.4</v>
      </c>
      <c r="AL628" s="143">
        <v>109</v>
      </c>
      <c r="AM628" s="143">
        <v>118.3</v>
      </c>
      <c r="AN628" s="143">
        <v>110.5</v>
      </c>
      <c r="AO628" s="143">
        <v>108.1</v>
      </c>
      <c r="AP628" s="143">
        <v>109</v>
      </c>
      <c r="AQ628" s="143">
        <v>107.6</v>
      </c>
      <c r="AR628" s="143">
        <v>107.6</v>
      </c>
      <c r="AS628" s="143">
        <v>104.9</v>
      </c>
      <c r="AT628" s="143">
        <v>104.9</v>
      </c>
      <c r="AU628" s="143">
        <v>104.9</v>
      </c>
      <c r="AV628" s="143">
        <v>104.9</v>
      </c>
      <c r="AW628" s="143">
        <v>101.9</v>
      </c>
      <c r="AX628" s="143">
        <v>101.9</v>
      </c>
      <c r="AY628" s="143">
        <v>99.9</v>
      </c>
      <c r="AZ628" s="143">
        <v>99.9</v>
      </c>
      <c r="BA628" s="143">
        <v>99.9</v>
      </c>
      <c r="BB628" s="143">
        <v>99.9</v>
      </c>
      <c r="BC628" s="143">
        <v>99.9</v>
      </c>
      <c r="BD628" s="143">
        <v>99.9</v>
      </c>
      <c r="BE628" s="143">
        <v>99.9</v>
      </c>
      <c r="BF628" s="143">
        <v>99.9</v>
      </c>
      <c r="BG628" s="143">
        <v>99.9</v>
      </c>
      <c r="BH628" s="143">
        <v>99.2</v>
      </c>
      <c r="BI628" s="143">
        <v>98.5</v>
      </c>
      <c r="BJ628" s="143">
        <v>98.5</v>
      </c>
      <c r="BK628" s="144">
        <v>98.5</v>
      </c>
      <c r="BL628" s="143">
        <v>97</v>
      </c>
      <c r="BM628" s="143">
        <v>97</v>
      </c>
      <c r="BN628" s="143">
        <v>97</v>
      </c>
      <c r="BO628" s="143">
        <v>97.5</v>
      </c>
      <c r="BP628" s="143">
        <v>97.5</v>
      </c>
      <c r="BQ628" s="143">
        <v>98.4</v>
      </c>
      <c r="BR628" s="145">
        <v>94.9</v>
      </c>
      <c r="BS628" s="145">
        <v>97.6</v>
      </c>
      <c r="BT628" s="145">
        <v>98.6</v>
      </c>
      <c r="BU628" s="145">
        <v>97.6</v>
      </c>
      <c r="BV628" s="145">
        <v>97.6</v>
      </c>
      <c r="BW628" s="145">
        <v>97.6</v>
      </c>
      <c r="BX628" s="145">
        <v>97.6</v>
      </c>
      <c r="BY628" s="145">
        <v>97.6</v>
      </c>
      <c r="BZ628" s="143">
        <v>97.6</v>
      </c>
      <c r="CA628" s="143">
        <v>97.6</v>
      </c>
      <c r="CB628" s="143">
        <v>97.6</v>
      </c>
      <c r="CC628" s="143">
        <v>97.6</v>
      </c>
      <c r="CD628" s="143">
        <v>99.9</v>
      </c>
      <c r="CE628" s="143">
        <v>99.9</v>
      </c>
      <c r="CF628" s="143">
        <v>99.9</v>
      </c>
      <c r="CG628" s="143">
        <v>99.9</v>
      </c>
      <c r="CH628" s="143">
        <v>103.5</v>
      </c>
      <c r="CI628" s="143">
        <v>99.9</v>
      </c>
      <c r="CJ628" s="146">
        <v>100.3</v>
      </c>
      <c r="CK628" s="146">
        <v>100.3</v>
      </c>
      <c r="CL628" s="146">
        <v>99</v>
      </c>
      <c r="CM628" s="147">
        <v>99</v>
      </c>
      <c r="CN628" s="147">
        <v>102.8</v>
      </c>
      <c r="CO628" s="147">
        <v>98.6</v>
      </c>
      <c r="CP628" s="148">
        <v>98.6</v>
      </c>
      <c r="CQ628" s="149">
        <v>98.6</v>
      </c>
      <c r="CR628" s="149">
        <v>98.8</v>
      </c>
      <c r="CS628" s="149">
        <v>99.7</v>
      </c>
      <c r="CT628" s="149">
        <v>100.1</v>
      </c>
      <c r="CU628" s="150">
        <v>100.2</v>
      </c>
      <c r="CV628" s="150">
        <v>100.2</v>
      </c>
      <c r="CW628" s="150">
        <v>100.1</v>
      </c>
      <c r="CX628" s="150">
        <v>99.5</v>
      </c>
      <c r="CY628" s="150">
        <v>100.8</v>
      </c>
      <c r="CZ628" s="150">
        <v>100.8</v>
      </c>
      <c r="DA628" s="150">
        <v>100.8</v>
      </c>
      <c r="DB628" s="151">
        <v>99.4</v>
      </c>
      <c r="DC628" s="151">
        <v>99.5</v>
      </c>
      <c r="DD628" s="151">
        <v>99.5</v>
      </c>
      <c r="DE628" s="151">
        <v>100.9</v>
      </c>
      <c r="DF628" s="151">
        <v>100.9</v>
      </c>
      <c r="DG628" s="151">
        <v>103.6</v>
      </c>
      <c r="DH628" s="151">
        <v>104.8</v>
      </c>
      <c r="DI628" s="151">
        <v>104.4</v>
      </c>
      <c r="DJ628" s="151">
        <v>105.3</v>
      </c>
      <c r="DK628" s="151">
        <v>105.2</v>
      </c>
      <c r="DL628" s="151">
        <v>105.6</v>
      </c>
      <c r="DM628" s="152">
        <v>106.1</v>
      </c>
      <c r="DN628" s="152">
        <v>107.8</v>
      </c>
      <c r="DO628" s="152">
        <v>106.4</v>
      </c>
      <c r="DP628" s="152">
        <v>106.2</v>
      </c>
      <c r="DQ628" s="152">
        <v>106.9</v>
      </c>
      <c r="DR628" s="152">
        <v>107.7</v>
      </c>
      <c r="DS628" s="152">
        <v>108</v>
      </c>
      <c r="DT628" s="152">
        <v>110</v>
      </c>
      <c r="DU628" s="152">
        <v>110.8</v>
      </c>
      <c r="DV628" s="152">
        <v>110.8</v>
      </c>
      <c r="DW628" s="152">
        <v>111.2</v>
      </c>
      <c r="DX628" s="152">
        <v>111.5</v>
      </c>
      <c r="DY628" s="152">
        <v>111.9</v>
      </c>
      <c r="DZ628" s="152">
        <v>112.5</v>
      </c>
      <c r="EA628" s="152">
        <v>112.5</v>
      </c>
      <c r="EB628" s="152">
        <v>116.9</v>
      </c>
      <c r="EC628" s="152">
        <v>117.1</v>
      </c>
      <c r="ED628" s="152">
        <v>115.5</v>
      </c>
      <c r="EE628" s="152">
        <v>115.6</v>
      </c>
      <c r="EF628" s="152">
        <v>114.6</v>
      </c>
      <c r="EG628" s="152">
        <v>114.6</v>
      </c>
      <c r="EH628" s="152">
        <v>114.4</v>
      </c>
      <c r="EI628" s="152">
        <v>118.3</v>
      </c>
      <c r="EJ628" s="152">
        <v>117.4</v>
      </c>
      <c r="EK628" s="152">
        <v>117.1</v>
      </c>
      <c r="EL628" s="152">
        <v>117</v>
      </c>
      <c r="EM628" s="152">
        <v>117.2</v>
      </c>
      <c r="EN628" s="152">
        <v>116.8</v>
      </c>
      <c r="EO628" s="152">
        <v>117.3</v>
      </c>
      <c r="EP628" s="152">
        <v>116.7</v>
      </c>
      <c r="EQ628" s="152">
        <v>116.8</v>
      </c>
      <c r="ER628" s="152">
        <v>117.1</v>
      </c>
      <c r="ES628" s="152">
        <v>117.1</v>
      </c>
      <c r="ET628" s="152">
        <v>117.5</v>
      </c>
      <c r="EU628" s="152">
        <v>119.4</v>
      </c>
      <c r="EV628" s="152">
        <v>119.6</v>
      </c>
      <c r="EW628" s="152">
        <v>119.7</v>
      </c>
    </row>
    <row r="629" spans="1:153">
      <c r="A629" s="141" t="s">
        <v>8292</v>
      </c>
      <c r="B629" s="141" t="s">
        <v>8293</v>
      </c>
      <c r="C629" s="142">
        <v>0.72841</v>
      </c>
      <c r="D629" s="143">
        <v>101.1</v>
      </c>
      <c r="E629" s="143">
        <v>100.8</v>
      </c>
      <c r="F629" s="143">
        <v>101.9</v>
      </c>
      <c r="G629" s="143">
        <v>99.8</v>
      </c>
      <c r="H629" s="143">
        <v>102.3</v>
      </c>
      <c r="I629" s="143">
        <v>99.4</v>
      </c>
      <c r="J629" s="143">
        <v>102.2</v>
      </c>
      <c r="K629" s="143">
        <v>101.3</v>
      </c>
      <c r="L629" s="143">
        <v>99.9</v>
      </c>
      <c r="M629" s="143">
        <v>100.7</v>
      </c>
      <c r="N629" s="143">
        <v>103.3</v>
      </c>
      <c r="O629" s="143">
        <v>103.8</v>
      </c>
      <c r="P629" s="143">
        <v>103.1</v>
      </c>
      <c r="Q629" s="143">
        <v>103.3</v>
      </c>
      <c r="R629" s="143">
        <v>100.9</v>
      </c>
      <c r="S629" s="143">
        <v>102.6</v>
      </c>
      <c r="T629" s="143">
        <v>103.5</v>
      </c>
      <c r="U629" s="143">
        <v>104.2</v>
      </c>
      <c r="V629" s="143">
        <v>103.2</v>
      </c>
      <c r="W629" s="143">
        <v>104</v>
      </c>
      <c r="X629" s="143">
        <v>105.3</v>
      </c>
      <c r="Y629" s="143">
        <v>106.5</v>
      </c>
      <c r="Z629" s="143">
        <v>105.6</v>
      </c>
      <c r="AA629" s="143">
        <v>107.9</v>
      </c>
      <c r="AB629" s="143">
        <v>108.7</v>
      </c>
      <c r="AC629" s="143">
        <v>112.5</v>
      </c>
      <c r="AD629" s="143">
        <v>113.6</v>
      </c>
      <c r="AE629" s="143">
        <v>110.4</v>
      </c>
      <c r="AF629" s="143">
        <v>111.3</v>
      </c>
      <c r="AG629" s="143">
        <v>111.4</v>
      </c>
      <c r="AH629" s="143">
        <v>112.1</v>
      </c>
      <c r="AI629" s="143">
        <v>108.1</v>
      </c>
      <c r="AJ629" s="143">
        <v>109.3</v>
      </c>
      <c r="AK629" s="143">
        <v>109.3</v>
      </c>
      <c r="AL629" s="143">
        <v>110.7</v>
      </c>
      <c r="AM629" s="143">
        <v>114.3</v>
      </c>
      <c r="AN629" s="143">
        <v>108.7</v>
      </c>
      <c r="AO629" s="143">
        <v>109.3</v>
      </c>
      <c r="AP629" s="143">
        <v>109.8</v>
      </c>
      <c r="AQ629" s="143">
        <v>109.7</v>
      </c>
      <c r="AR629" s="143">
        <v>108.4</v>
      </c>
      <c r="AS629" s="143">
        <v>108.9</v>
      </c>
      <c r="AT629" s="143">
        <v>107.7</v>
      </c>
      <c r="AU629" s="143">
        <v>108.6</v>
      </c>
      <c r="AV629" s="143">
        <v>107.1</v>
      </c>
      <c r="AW629" s="143">
        <v>106.8</v>
      </c>
      <c r="AX629" s="143">
        <v>107.3</v>
      </c>
      <c r="AY629" s="143">
        <v>108.4</v>
      </c>
      <c r="AZ629" s="143">
        <v>104.9</v>
      </c>
      <c r="BA629" s="143">
        <v>108</v>
      </c>
      <c r="BB629" s="143">
        <v>108</v>
      </c>
      <c r="BC629" s="143">
        <v>106.5</v>
      </c>
      <c r="BD629" s="143">
        <v>105.2</v>
      </c>
      <c r="BE629" s="143">
        <v>108.7</v>
      </c>
      <c r="BF629" s="143">
        <v>110.5</v>
      </c>
      <c r="BG629" s="143">
        <v>106.7</v>
      </c>
      <c r="BH629" s="143">
        <v>108.4</v>
      </c>
      <c r="BI629" s="143">
        <v>109.9</v>
      </c>
      <c r="BJ629" s="143">
        <v>110.1</v>
      </c>
      <c r="BK629" s="144">
        <v>110.5</v>
      </c>
      <c r="BL629" s="143">
        <v>110.9</v>
      </c>
      <c r="BM629" s="143">
        <v>111.5</v>
      </c>
      <c r="BN629" s="143">
        <v>110</v>
      </c>
      <c r="BO629" s="143">
        <v>110.6</v>
      </c>
      <c r="BP629" s="143">
        <v>112</v>
      </c>
      <c r="BQ629" s="143">
        <v>116.6</v>
      </c>
      <c r="BR629" s="145">
        <v>117.2</v>
      </c>
      <c r="BS629" s="145">
        <v>118.4</v>
      </c>
      <c r="BT629" s="145">
        <v>116.9</v>
      </c>
      <c r="BU629" s="145">
        <v>116.7</v>
      </c>
      <c r="BV629" s="145">
        <v>118</v>
      </c>
      <c r="BW629" s="145">
        <v>118.8</v>
      </c>
      <c r="BX629" s="145">
        <v>120.1</v>
      </c>
      <c r="BY629" s="145">
        <v>120.6</v>
      </c>
      <c r="BZ629" s="143">
        <v>120.8</v>
      </c>
      <c r="CA629" s="143">
        <v>122.8</v>
      </c>
      <c r="CB629" s="143">
        <v>121.6</v>
      </c>
      <c r="CC629" s="143">
        <v>121.9</v>
      </c>
      <c r="CD629" s="143">
        <v>125.1</v>
      </c>
      <c r="CE629" s="143">
        <v>123.9</v>
      </c>
      <c r="CF629" s="143">
        <v>124.3</v>
      </c>
      <c r="CG629" s="143">
        <v>125.7</v>
      </c>
      <c r="CH629" s="143">
        <v>125.2</v>
      </c>
      <c r="CI629" s="143">
        <v>125</v>
      </c>
      <c r="CJ629" s="146">
        <v>125.3</v>
      </c>
      <c r="CK629" s="146">
        <v>126.1</v>
      </c>
      <c r="CL629" s="146">
        <v>125.2</v>
      </c>
      <c r="CM629" s="147">
        <v>124.4</v>
      </c>
      <c r="CN629" s="147">
        <v>123.2</v>
      </c>
      <c r="CO629" s="147">
        <v>123.7</v>
      </c>
      <c r="CP629" s="148">
        <v>122.5</v>
      </c>
      <c r="CQ629" s="149">
        <v>123.5</v>
      </c>
      <c r="CR629" s="149">
        <v>123.7</v>
      </c>
      <c r="CS629" s="149">
        <v>124.4</v>
      </c>
      <c r="CT629" s="149">
        <v>122.9</v>
      </c>
      <c r="CU629" s="150">
        <v>122.6</v>
      </c>
      <c r="CV629" s="150">
        <v>122.6</v>
      </c>
      <c r="CW629" s="150">
        <v>120.3</v>
      </c>
      <c r="CX629" s="150">
        <v>123.6</v>
      </c>
      <c r="CY629" s="150">
        <v>123.7</v>
      </c>
      <c r="CZ629" s="150">
        <v>123.6</v>
      </c>
      <c r="DA629" s="150">
        <v>122.9</v>
      </c>
      <c r="DB629" s="151">
        <v>124.2</v>
      </c>
      <c r="DC629" s="151">
        <v>125.4</v>
      </c>
      <c r="DD629" s="151">
        <v>125.9</v>
      </c>
      <c r="DE629" s="151">
        <v>127.8</v>
      </c>
      <c r="DF629" s="151">
        <v>128.80000000000001</v>
      </c>
      <c r="DG629" s="151">
        <v>129.69999999999999</v>
      </c>
      <c r="DH629" s="151">
        <v>131.30000000000001</v>
      </c>
      <c r="DI629" s="151">
        <v>132.69999999999999</v>
      </c>
      <c r="DJ629" s="151">
        <v>134.1</v>
      </c>
      <c r="DK629" s="151">
        <v>133.9</v>
      </c>
      <c r="DL629" s="151">
        <v>134.4</v>
      </c>
      <c r="DM629" s="152">
        <v>136.4</v>
      </c>
      <c r="DN629" s="152">
        <v>136.9</v>
      </c>
      <c r="DO629" s="152">
        <v>136.9</v>
      </c>
      <c r="DP629" s="152">
        <v>138.30000000000001</v>
      </c>
      <c r="DQ629" s="152">
        <v>140.30000000000001</v>
      </c>
      <c r="DR629" s="152">
        <v>140.1</v>
      </c>
      <c r="DS629" s="152">
        <v>140.80000000000001</v>
      </c>
      <c r="DT629" s="152">
        <v>143.69999999999999</v>
      </c>
      <c r="DU629" s="152">
        <v>143.9</v>
      </c>
      <c r="DV629" s="152">
        <v>142.6</v>
      </c>
      <c r="DW629" s="152">
        <v>145.4</v>
      </c>
      <c r="DX629" s="152">
        <v>146</v>
      </c>
      <c r="DY629" s="152">
        <v>146.5</v>
      </c>
      <c r="DZ629" s="152">
        <v>144.19999999999999</v>
      </c>
      <c r="EA629" s="152">
        <v>144.4</v>
      </c>
      <c r="EB629" s="152">
        <v>144.80000000000001</v>
      </c>
      <c r="EC629" s="152">
        <v>145.9</v>
      </c>
      <c r="ED629" s="152">
        <v>146.9</v>
      </c>
      <c r="EE629" s="152">
        <v>145.4</v>
      </c>
      <c r="EF629" s="152">
        <v>144.69999999999999</v>
      </c>
      <c r="EG629" s="152">
        <v>144.9</v>
      </c>
      <c r="EH629" s="152">
        <v>145</v>
      </c>
      <c r="EI629" s="152">
        <v>144.5</v>
      </c>
      <c r="EJ629" s="152">
        <v>142.5</v>
      </c>
      <c r="EK629" s="152">
        <v>143.5</v>
      </c>
      <c r="EL629" s="152">
        <v>143.80000000000001</v>
      </c>
      <c r="EM629" s="152">
        <v>143.5</v>
      </c>
      <c r="EN629" s="152">
        <v>143.80000000000001</v>
      </c>
      <c r="EO629" s="152">
        <v>142.80000000000001</v>
      </c>
      <c r="EP629" s="152">
        <v>144</v>
      </c>
      <c r="EQ629" s="152">
        <v>142.30000000000001</v>
      </c>
      <c r="ER629" s="152">
        <v>144.80000000000001</v>
      </c>
      <c r="ES629" s="152">
        <v>145.5</v>
      </c>
      <c r="ET629" s="152">
        <v>145.80000000000001</v>
      </c>
      <c r="EU629" s="152">
        <v>145.1</v>
      </c>
      <c r="EV629" s="152">
        <v>145.1</v>
      </c>
      <c r="EW629" s="152">
        <v>144.30000000000001</v>
      </c>
    </row>
    <row r="630" spans="1:153">
      <c r="A630" s="141" t="s">
        <v>8294</v>
      </c>
      <c r="B630" s="141" t="s">
        <v>8295</v>
      </c>
      <c r="C630" s="142">
        <v>0.18662000000000001</v>
      </c>
      <c r="D630" s="143">
        <v>108.1</v>
      </c>
      <c r="E630" s="143">
        <v>100.5</v>
      </c>
      <c r="F630" s="143">
        <v>104.7</v>
      </c>
      <c r="G630" s="143">
        <v>102.3</v>
      </c>
      <c r="H630" s="143">
        <v>103.2</v>
      </c>
      <c r="I630" s="143">
        <v>98.3</v>
      </c>
      <c r="J630" s="143">
        <v>101.6</v>
      </c>
      <c r="K630" s="143">
        <v>98.8</v>
      </c>
      <c r="L630" s="143">
        <v>98.2</v>
      </c>
      <c r="M630" s="143">
        <v>99.5</v>
      </c>
      <c r="N630" s="143">
        <v>98.5</v>
      </c>
      <c r="O630" s="143">
        <v>99.1</v>
      </c>
      <c r="P630" s="143">
        <v>96.6</v>
      </c>
      <c r="Q630" s="143">
        <v>96.9</v>
      </c>
      <c r="R630" s="143">
        <v>99.1</v>
      </c>
      <c r="S630" s="143">
        <v>102.5</v>
      </c>
      <c r="T630" s="143">
        <v>102.9</v>
      </c>
      <c r="U630" s="143">
        <v>103.3</v>
      </c>
      <c r="V630" s="143">
        <v>101.2</v>
      </c>
      <c r="W630" s="143">
        <v>101.4</v>
      </c>
      <c r="X630" s="143">
        <v>99</v>
      </c>
      <c r="Y630" s="143">
        <v>102.1</v>
      </c>
      <c r="Z630" s="143">
        <v>100.5</v>
      </c>
      <c r="AA630" s="143">
        <v>100.2</v>
      </c>
      <c r="AB630" s="143">
        <v>102.1</v>
      </c>
      <c r="AC630" s="143">
        <v>108.8</v>
      </c>
      <c r="AD630" s="143">
        <v>110.4</v>
      </c>
      <c r="AE630" s="143">
        <v>109.7</v>
      </c>
      <c r="AF630" s="143">
        <v>111.1</v>
      </c>
      <c r="AG630" s="143">
        <v>109.9</v>
      </c>
      <c r="AH630" s="143">
        <v>109.5</v>
      </c>
      <c r="AI630" s="143">
        <v>101.4</v>
      </c>
      <c r="AJ630" s="143">
        <v>101.7</v>
      </c>
      <c r="AK630" s="143">
        <v>101.7</v>
      </c>
      <c r="AL630" s="143">
        <v>100</v>
      </c>
      <c r="AM630" s="143">
        <v>100.9</v>
      </c>
      <c r="AN630" s="143">
        <v>100.9</v>
      </c>
      <c r="AO630" s="143">
        <v>101.5</v>
      </c>
      <c r="AP630" s="143">
        <v>101.5</v>
      </c>
      <c r="AQ630" s="143">
        <v>100.3</v>
      </c>
      <c r="AR630" s="143">
        <v>93.8</v>
      </c>
      <c r="AS630" s="143">
        <v>93.8</v>
      </c>
      <c r="AT630" s="143">
        <v>93.6</v>
      </c>
      <c r="AU630" s="143">
        <v>93.9</v>
      </c>
      <c r="AV630" s="143">
        <v>93.4</v>
      </c>
      <c r="AW630" s="143">
        <v>93.6</v>
      </c>
      <c r="AX630" s="143">
        <v>93.3</v>
      </c>
      <c r="AY630" s="143">
        <v>92.1</v>
      </c>
      <c r="AZ630" s="143">
        <v>91.1</v>
      </c>
      <c r="BA630" s="143">
        <v>93</v>
      </c>
      <c r="BB630" s="143">
        <v>93.6</v>
      </c>
      <c r="BC630" s="143">
        <v>92</v>
      </c>
      <c r="BD630" s="143">
        <v>89.1</v>
      </c>
      <c r="BE630" s="143">
        <v>91.4</v>
      </c>
      <c r="BF630" s="143">
        <v>91.7</v>
      </c>
      <c r="BG630" s="143">
        <v>94.7</v>
      </c>
      <c r="BH630" s="143">
        <v>99.1</v>
      </c>
      <c r="BI630" s="143">
        <v>99.8</v>
      </c>
      <c r="BJ630" s="143">
        <v>99.2</v>
      </c>
      <c r="BK630" s="144">
        <v>98.3</v>
      </c>
      <c r="BL630" s="143">
        <v>102.1</v>
      </c>
      <c r="BM630" s="143">
        <v>101</v>
      </c>
      <c r="BN630" s="143">
        <v>99.2</v>
      </c>
      <c r="BO630" s="143">
        <v>103.9</v>
      </c>
      <c r="BP630" s="143">
        <v>101.7</v>
      </c>
      <c r="BQ630" s="143">
        <v>103.9</v>
      </c>
      <c r="BR630" s="145">
        <v>103.5</v>
      </c>
      <c r="BS630" s="145">
        <v>104.1</v>
      </c>
      <c r="BT630" s="145">
        <v>104.3</v>
      </c>
      <c r="BU630" s="145">
        <v>108.3</v>
      </c>
      <c r="BV630" s="145">
        <v>108.8</v>
      </c>
      <c r="BW630" s="145">
        <v>109.8</v>
      </c>
      <c r="BX630" s="145">
        <v>110.5</v>
      </c>
      <c r="BY630" s="145">
        <v>111</v>
      </c>
      <c r="BZ630" s="143">
        <v>112.8</v>
      </c>
      <c r="CA630" s="143">
        <v>114.3</v>
      </c>
      <c r="CB630" s="143">
        <v>111.6</v>
      </c>
      <c r="CC630" s="143">
        <v>111.7</v>
      </c>
      <c r="CD630" s="143">
        <v>115.8</v>
      </c>
      <c r="CE630" s="143">
        <v>115.4</v>
      </c>
      <c r="CF630" s="143">
        <v>114.9</v>
      </c>
      <c r="CG630" s="143">
        <v>115.9</v>
      </c>
      <c r="CH630" s="143">
        <v>116.2</v>
      </c>
      <c r="CI630" s="143">
        <v>116</v>
      </c>
      <c r="CJ630" s="146">
        <v>113.7</v>
      </c>
      <c r="CK630" s="146">
        <v>113.9</v>
      </c>
      <c r="CL630" s="146">
        <v>113.3</v>
      </c>
      <c r="CM630" s="147">
        <v>111.7</v>
      </c>
      <c r="CN630" s="147">
        <v>110.4</v>
      </c>
      <c r="CO630" s="147">
        <v>110.4</v>
      </c>
      <c r="CP630" s="148">
        <v>110.2</v>
      </c>
      <c r="CQ630" s="149">
        <v>112.1</v>
      </c>
      <c r="CR630" s="149">
        <v>110.1</v>
      </c>
      <c r="CS630" s="149">
        <v>113.1</v>
      </c>
      <c r="CT630" s="149">
        <v>109.5</v>
      </c>
      <c r="CU630" s="150">
        <v>109.1</v>
      </c>
      <c r="CV630" s="150">
        <v>109</v>
      </c>
      <c r="CW630" s="150">
        <v>109.9</v>
      </c>
      <c r="CX630" s="150">
        <v>113.5</v>
      </c>
      <c r="CY630" s="150">
        <v>114</v>
      </c>
      <c r="CZ630" s="150">
        <v>113.4</v>
      </c>
      <c r="DA630" s="150">
        <v>113.1</v>
      </c>
      <c r="DB630" s="151">
        <v>113.6</v>
      </c>
      <c r="DC630" s="151">
        <v>114.1</v>
      </c>
      <c r="DD630" s="151">
        <v>114.7</v>
      </c>
      <c r="DE630" s="151">
        <v>117.7</v>
      </c>
      <c r="DF630" s="151">
        <v>117.3</v>
      </c>
      <c r="DG630" s="151">
        <v>119.5</v>
      </c>
      <c r="DH630" s="151">
        <v>120.8</v>
      </c>
      <c r="DI630" s="151">
        <v>125.8</v>
      </c>
      <c r="DJ630" s="151">
        <v>124.6</v>
      </c>
      <c r="DK630" s="151">
        <v>121.8</v>
      </c>
      <c r="DL630" s="151">
        <v>122.3</v>
      </c>
      <c r="DM630" s="152">
        <v>131.6</v>
      </c>
      <c r="DN630" s="152">
        <v>133.6</v>
      </c>
      <c r="DO630" s="152">
        <v>134</v>
      </c>
      <c r="DP630" s="152">
        <v>134</v>
      </c>
      <c r="DQ630" s="152">
        <v>136.5</v>
      </c>
      <c r="DR630" s="152">
        <v>137.6</v>
      </c>
      <c r="DS630" s="152">
        <v>141.4</v>
      </c>
      <c r="DT630" s="152">
        <v>150.69999999999999</v>
      </c>
      <c r="DU630" s="152">
        <v>146.1</v>
      </c>
      <c r="DV630" s="152">
        <v>145</v>
      </c>
      <c r="DW630" s="152">
        <v>151.1</v>
      </c>
      <c r="DX630" s="152">
        <v>152.19999999999999</v>
      </c>
      <c r="DY630" s="152">
        <v>151.69999999999999</v>
      </c>
      <c r="DZ630" s="152">
        <v>147.69999999999999</v>
      </c>
      <c r="EA630" s="152">
        <v>146.1</v>
      </c>
      <c r="EB630" s="152">
        <v>145.6</v>
      </c>
      <c r="EC630" s="152">
        <v>148.19999999999999</v>
      </c>
      <c r="ED630" s="152">
        <v>149.80000000000001</v>
      </c>
      <c r="EE630" s="152">
        <v>149.1</v>
      </c>
      <c r="EF630" s="152">
        <v>148.69999999999999</v>
      </c>
      <c r="EG630" s="152">
        <v>145.9</v>
      </c>
      <c r="EH630" s="152">
        <v>145.5</v>
      </c>
      <c r="EI630" s="152">
        <v>144.80000000000001</v>
      </c>
      <c r="EJ630" s="152">
        <v>142.69999999999999</v>
      </c>
      <c r="EK630" s="152">
        <v>142.5</v>
      </c>
      <c r="EL630" s="152">
        <v>146.1</v>
      </c>
      <c r="EM630" s="152">
        <v>144.19999999999999</v>
      </c>
      <c r="EN630" s="152">
        <v>142.80000000000001</v>
      </c>
      <c r="EO630" s="152">
        <v>142.4</v>
      </c>
      <c r="EP630" s="152">
        <v>141.69999999999999</v>
      </c>
      <c r="EQ630" s="152">
        <v>140.5</v>
      </c>
      <c r="ER630" s="152">
        <v>144.9</v>
      </c>
      <c r="ES630" s="152">
        <v>147.1</v>
      </c>
      <c r="ET630" s="152">
        <v>146.1</v>
      </c>
      <c r="EU630" s="152">
        <v>147.1</v>
      </c>
      <c r="EV630" s="152">
        <v>147</v>
      </c>
      <c r="EW630" s="152">
        <v>146.4</v>
      </c>
    </row>
    <row r="631" spans="1:153">
      <c r="A631" s="141" t="s">
        <v>8296</v>
      </c>
      <c r="B631" s="141" t="s">
        <v>8297</v>
      </c>
      <c r="C631" s="142">
        <v>0.27659</v>
      </c>
      <c r="D631" s="143">
        <v>96.1</v>
      </c>
      <c r="E631" s="143">
        <v>98.3</v>
      </c>
      <c r="F631" s="143">
        <v>97.3</v>
      </c>
      <c r="G631" s="143">
        <v>95.6</v>
      </c>
      <c r="H631" s="143">
        <v>100.9</v>
      </c>
      <c r="I631" s="143">
        <v>95</v>
      </c>
      <c r="J631" s="143">
        <v>99.8</v>
      </c>
      <c r="K631" s="143">
        <v>97.9</v>
      </c>
      <c r="L631" s="143">
        <v>94.1</v>
      </c>
      <c r="M631" s="143">
        <v>95.2</v>
      </c>
      <c r="N631" s="143">
        <v>100.7</v>
      </c>
      <c r="O631" s="143">
        <v>102.6</v>
      </c>
      <c r="P631" s="143">
        <v>102.1</v>
      </c>
      <c r="Q631" s="143">
        <v>101.7</v>
      </c>
      <c r="R631" s="143">
        <v>95.3</v>
      </c>
      <c r="S631" s="143">
        <v>96.2</v>
      </c>
      <c r="T631" s="143">
        <v>97.1</v>
      </c>
      <c r="U631" s="143">
        <v>101.6</v>
      </c>
      <c r="V631" s="143">
        <v>101</v>
      </c>
      <c r="W631" s="143">
        <v>99.8</v>
      </c>
      <c r="X631" s="143">
        <v>100.8</v>
      </c>
      <c r="Y631" s="143">
        <v>101.2</v>
      </c>
      <c r="Z631" s="143">
        <v>101.3</v>
      </c>
      <c r="AA631" s="143">
        <v>105.6</v>
      </c>
      <c r="AB631" s="143">
        <v>105.4</v>
      </c>
      <c r="AC631" s="143">
        <v>108.4</v>
      </c>
      <c r="AD631" s="143">
        <v>108.9</v>
      </c>
      <c r="AE631" s="143">
        <v>104.2</v>
      </c>
      <c r="AF631" s="143">
        <v>105.2</v>
      </c>
      <c r="AG631" s="143">
        <v>105.5</v>
      </c>
      <c r="AH631" s="143">
        <v>106.6</v>
      </c>
      <c r="AI631" s="143">
        <v>100.5</v>
      </c>
      <c r="AJ631" s="143">
        <v>104</v>
      </c>
      <c r="AK631" s="143">
        <v>100.8</v>
      </c>
      <c r="AL631" s="143">
        <v>105.4</v>
      </c>
      <c r="AM631" s="143">
        <v>114.9</v>
      </c>
      <c r="AN631" s="143">
        <v>102.5</v>
      </c>
      <c r="AO631" s="143">
        <v>106.4</v>
      </c>
      <c r="AP631" s="143">
        <v>109.4</v>
      </c>
      <c r="AQ631" s="143">
        <v>108.7</v>
      </c>
      <c r="AR631" s="143">
        <v>108.4</v>
      </c>
      <c r="AS631" s="143">
        <v>108.2</v>
      </c>
      <c r="AT631" s="143">
        <v>109.9</v>
      </c>
      <c r="AU631" s="143">
        <v>109.8</v>
      </c>
      <c r="AV631" s="143">
        <v>108.5</v>
      </c>
      <c r="AW631" s="143">
        <v>109</v>
      </c>
      <c r="AX631" s="143">
        <v>107.6</v>
      </c>
      <c r="AY631" s="143">
        <v>111</v>
      </c>
      <c r="AZ631" s="143">
        <v>108</v>
      </c>
      <c r="BA631" s="143">
        <v>111.2</v>
      </c>
      <c r="BB631" s="143">
        <v>109</v>
      </c>
      <c r="BC631" s="143">
        <v>106.7</v>
      </c>
      <c r="BD631" s="143">
        <v>106</v>
      </c>
      <c r="BE631" s="143">
        <v>114.1</v>
      </c>
      <c r="BF631" s="143">
        <v>111.3</v>
      </c>
      <c r="BG631" s="143">
        <v>108.2</v>
      </c>
      <c r="BH631" s="143">
        <v>107.6</v>
      </c>
      <c r="BI631" s="143">
        <v>113.9</v>
      </c>
      <c r="BJ631" s="143">
        <v>110.6</v>
      </c>
      <c r="BK631" s="144">
        <v>111</v>
      </c>
      <c r="BL631" s="143">
        <v>109.6</v>
      </c>
      <c r="BM631" s="143">
        <v>111.4</v>
      </c>
      <c r="BN631" s="143">
        <v>109.4</v>
      </c>
      <c r="BO631" s="143">
        <v>107.9</v>
      </c>
      <c r="BP631" s="143">
        <v>117</v>
      </c>
      <c r="BQ631" s="143">
        <v>127.8</v>
      </c>
      <c r="BR631" s="145">
        <v>129.6</v>
      </c>
      <c r="BS631" s="145">
        <v>131.9</v>
      </c>
      <c r="BT631" s="145">
        <v>131.1</v>
      </c>
      <c r="BU631" s="145">
        <v>131.1</v>
      </c>
      <c r="BV631" s="145">
        <v>128.80000000000001</v>
      </c>
      <c r="BW631" s="145">
        <v>133.5</v>
      </c>
      <c r="BX631" s="145">
        <v>134.5</v>
      </c>
      <c r="BY631" s="145">
        <v>133.19999999999999</v>
      </c>
      <c r="BZ631" s="143">
        <v>133.69999999999999</v>
      </c>
      <c r="CA631" s="143">
        <v>138.80000000000001</v>
      </c>
      <c r="CB631" s="143">
        <v>136.5</v>
      </c>
      <c r="CC631" s="143">
        <v>137</v>
      </c>
      <c r="CD631" s="143">
        <v>138.19999999999999</v>
      </c>
      <c r="CE631" s="143">
        <v>137.19999999999999</v>
      </c>
      <c r="CF631" s="143">
        <v>141.1</v>
      </c>
      <c r="CG631" s="143">
        <v>143.69999999999999</v>
      </c>
      <c r="CH631" s="143">
        <v>141.69999999999999</v>
      </c>
      <c r="CI631" s="143">
        <v>140.30000000000001</v>
      </c>
      <c r="CJ631" s="146">
        <v>143.19999999999999</v>
      </c>
      <c r="CK631" s="146">
        <v>145.30000000000001</v>
      </c>
      <c r="CL631" s="146">
        <v>143.80000000000001</v>
      </c>
      <c r="CM631" s="147">
        <v>144.69999999999999</v>
      </c>
      <c r="CN631" s="147">
        <v>139.5</v>
      </c>
      <c r="CO631" s="147">
        <v>140.5</v>
      </c>
      <c r="CP631" s="148">
        <v>137.4</v>
      </c>
      <c r="CQ631" s="149">
        <v>141.80000000000001</v>
      </c>
      <c r="CR631" s="149">
        <v>142.69999999999999</v>
      </c>
      <c r="CS631" s="149">
        <v>142.1</v>
      </c>
      <c r="CT631" s="149">
        <v>142.19999999999999</v>
      </c>
      <c r="CU631" s="150">
        <v>140.6</v>
      </c>
      <c r="CV631" s="150">
        <v>140.6</v>
      </c>
      <c r="CW631" s="150">
        <v>132.19999999999999</v>
      </c>
      <c r="CX631" s="150">
        <v>136.69999999999999</v>
      </c>
      <c r="CY631" s="150">
        <v>140</v>
      </c>
      <c r="CZ631" s="150">
        <v>140.69999999999999</v>
      </c>
      <c r="DA631" s="150">
        <v>141.30000000000001</v>
      </c>
      <c r="DB631" s="151">
        <v>142.30000000000001</v>
      </c>
      <c r="DC631" s="151">
        <v>145</v>
      </c>
      <c r="DD631" s="151">
        <v>144.9</v>
      </c>
      <c r="DE631" s="151">
        <v>144.69999999999999</v>
      </c>
      <c r="DF631" s="151">
        <v>144.19999999999999</v>
      </c>
      <c r="DG631" s="151">
        <v>145</v>
      </c>
      <c r="DH631" s="151">
        <v>145.19999999999999</v>
      </c>
      <c r="DI631" s="151">
        <v>144.19999999999999</v>
      </c>
      <c r="DJ631" s="151">
        <v>149.1</v>
      </c>
      <c r="DK631" s="151">
        <v>150.30000000000001</v>
      </c>
      <c r="DL631" s="151">
        <v>150.69999999999999</v>
      </c>
      <c r="DM631" s="152">
        <v>149.4</v>
      </c>
      <c r="DN631" s="152">
        <v>148</v>
      </c>
      <c r="DO631" s="152">
        <v>148.1</v>
      </c>
      <c r="DP631" s="152">
        <v>150</v>
      </c>
      <c r="DQ631" s="152">
        <v>153.9</v>
      </c>
      <c r="DR631" s="152">
        <v>151.19999999999999</v>
      </c>
      <c r="DS631" s="152">
        <v>150.6</v>
      </c>
      <c r="DT631" s="152">
        <v>151.69999999999999</v>
      </c>
      <c r="DU631" s="152">
        <v>152</v>
      </c>
      <c r="DV631" s="152">
        <v>151.1</v>
      </c>
      <c r="DW631" s="152">
        <v>150.9</v>
      </c>
      <c r="DX631" s="152">
        <v>152.30000000000001</v>
      </c>
      <c r="DY631" s="152">
        <v>154.1</v>
      </c>
      <c r="DZ631" s="152">
        <v>151.6</v>
      </c>
      <c r="EA631" s="152">
        <v>152.5</v>
      </c>
      <c r="EB631" s="152">
        <v>154.30000000000001</v>
      </c>
      <c r="EC631" s="152">
        <v>155.1</v>
      </c>
      <c r="ED631" s="152">
        <v>154.69999999999999</v>
      </c>
      <c r="EE631" s="152">
        <v>154.19999999999999</v>
      </c>
      <c r="EF631" s="152">
        <v>153.19999999999999</v>
      </c>
      <c r="EG631" s="152">
        <v>154.1</v>
      </c>
      <c r="EH631" s="152">
        <v>153.69999999999999</v>
      </c>
      <c r="EI631" s="152">
        <v>153.1</v>
      </c>
      <c r="EJ631" s="152">
        <v>151.30000000000001</v>
      </c>
      <c r="EK631" s="152">
        <v>152.69999999999999</v>
      </c>
      <c r="EL631" s="152">
        <v>151.6</v>
      </c>
      <c r="EM631" s="152">
        <v>152.1</v>
      </c>
      <c r="EN631" s="152">
        <v>154</v>
      </c>
      <c r="EO631" s="152">
        <v>151.80000000000001</v>
      </c>
      <c r="EP631" s="152">
        <v>155.5</v>
      </c>
      <c r="EQ631" s="152">
        <v>152.1</v>
      </c>
      <c r="ER631" s="152">
        <v>154.1</v>
      </c>
      <c r="ES631" s="152">
        <v>154.5</v>
      </c>
      <c r="ET631" s="152">
        <v>154.30000000000001</v>
      </c>
      <c r="EU631" s="152">
        <v>153.1</v>
      </c>
      <c r="EV631" s="152">
        <v>153.6</v>
      </c>
      <c r="EW631" s="152">
        <v>153.1</v>
      </c>
    </row>
    <row r="632" spans="1:153">
      <c r="A632" s="141" t="s">
        <v>8298</v>
      </c>
      <c r="B632" s="141" t="s">
        <v>8299</v>
      </c>
      <c r="C632" s="142">
        <v>1.294E-2</v>
      </c>
      <c r="D632" s="143">
        <v>99.3</v>
      </c>
      <c r="E632" s="143">
        <v>100.4</v>
      </c>
      <c r="F632" s="143">
        <v>99.3</v>
      </c>
      <c r="G632" s="143">
        <v>99.5</v>
      </c>
      <c r="H632" s="143">
        <v>100.6</v>
      </c>
      <c r="I632" s="143">
        <v>101.5</v>
      </c>
      <c r="J632" s="143">
        <v>102.1</v>
      </c>
      <c r="K632" s="143">
        <v>101.7</v>
      </c>
      <c r="L632" s="143">
        <v>100.6</v>
      </c>
      <c r="M632" s="143">
        <v>101.3</v>
      </c>
      <c r="N632" s="143">
        <v>101.5</v>
      </c>
      <c r="O632" s="143">
        <v>102.6</v>
      </c>
      <c r="P632" s="143">
        <v>101.5</v>
      </c>
      <c r="Q632" s="143">
        <v>103</v>
      </c>
      <c r="R632" s="143">
        <v>104.1</v>
      </c>
      <c r="S632" s="143">
        <v>105</v>
      </c>
      <c r="T632" s="143">
        <v>109.1</v>
      </c>
      <c r="U632" s="143">
        <v>106.4</v>
      </c>
      <c r="V632" s="143">
        <v>107.9</v>
      </c>
      <c r="W632" s="143">
        <v>107</v>
      </c>
      <c r="X632" s="143">
        <v>106.4</v>
      </c>
      <c r="Y632" s="143">
        <v>106.8</v>
      </c>
      <c r="Z632" s="143">
        <v>107.7</v>
      </c>
      <c r="AA632" s="143">
        <v>113.7</v>
      </c>
      <c r="AB632" s="143">
        <v>114.4</v>
      </c>
      <c r="AC632" s="143">
        <v>113.7</v>
      </c>
      <c r="AD632" s="143">
        <v>113.7</v>
      </c>
      <c r="AE632" s="143">
        <v>114.6</v>
      </c>
      <c r="AF632" s="143">
        <v>114.2</v>
      </c>
      <c r="AG632" s="143">
        <v>114.6</v>
      </c>
      <c r="AH632" s="143">
        <v>111.4</v>
      </c>
      <c r="AI632" s="143">
        <v>112.5</v>
      </c>
      <c r="AJ632" s="143">
        <v>113.1</v>
      </c>
      <c r="AK632" s="143">
        <v>112.3</v>
      </c>
      <c r="AL632" s="143">
        <v>112.9</v>
      </c>
      <c r="AM632" s="143">
        <v>113.1</v>
      </c>
      <c r="AN632" s="143">
        <v>111.4</v>
      </c>
      <c r="AO632" s="143">
        <v>111.8</v>
      </c>
      <c r="AP632" s="143">
        <v>112.3</v>
      </c>
      <c r="AQ632" s="143">
        <v>112.7</v>
      </c>
      <c r="AR632" s="143">
        <v>111.8</v>
      </c>
      <c r="AS632" s="143">
        <v>113.1</v>
      </c>
      <c r="AT632" s="143">
        <v>111.1</v>
      </c>
      <c r="AU632" s="143">
        <v>112.3</v>
      </c>
      <c r="AV632" s="143">
        <v>111.6</v>
      </c>
      <c r="AW632" s="143">
        <v>113.8</v>
      </c>
      <c r="AX632" s="143">
        <v>112.3</v>
      </c>
      <c r="AY632" s="143">
        <v>113.1</v>
      </c>
      <c r="AZ632" s="143">
        <v>111.6</v>
      </c>
      <c r="BA632" s="143">
        <v>111.6</v>
      </c>
      <c r="BB632" s="143">
        <v>111.6</v>
      </c>
      <c r="BC632" s="143">
        <v>111.6</v>
      </c>
      <c r="BD632" s="143">
        <v>111.6</v>
      </c>
      <c r="BE632" s="143">
        <v>111.6</v>
      </c>
      <c r="BF632" s="143">
        <v>112.7</v>
      </c>
      <c r="BG632" s="143">
        <v>111.6</v>
      </c>
      <c r="BH632" s="143">
        <v>112.7</v>
      </c>
      <c r="BI632" s="143">
        <v>112.7</v>
      </c>
      <c r="BJ632" s="143">
        <v>112.7</v>
      </c>
      <c r="BK632" s="144">
        <v>112.7</v>
      </c>
      <c r="BL632" s="143">
        <v>112.7</v>
      </c>
      <c r="BM632" s="143">
        <v>113.8</v>
      </c>
      <c r="BN632" s="143">
        <v>113.8</v>
      </c>
      <c r="BO632" s="143">
        <v>121.4</v>
      </c>
      <c r="BP632" s="143">
        <v>121.4</v>
      </c>
      <c r="BQ632" s="143">
        <v>121.4</v>
      </c>
      <c r="BR632" s="145">
        <v>121.4</v>
      </c>
      <c r="BS632" s="145">
        <v>121.4</v>
      </c>
      <c r="BT632" s="145">
        <v>120.2</v>
      </c>
      <c r="BU632" s="145">
        <v>120.2</v>
      </c>
      <c r="BV632" s="145">
        <v>119</v>
      </c>
      <c r="BW632" s="145">
        <v>116.4</v>
      </c>
      <c r="BX632" s="145">
        <v>117.7</v>
      </c>
      <c r="BY632" s="145">
        <v>119</v>
      </c>
      <c r="BZ632" s="143">
        <v>119</v>
      </c>
      <c r="CA632" s="143">
        <v>119</v>
      </c>
      <c r="CB632" s="143">
        <v>119</v>
      </c>
      <c r="CC632" s="143">
        <v>120</v>
      </c>
      <c r="CD632" s="143">
        <v>120</v>
      </c>
      <c r="CE632" s="143">
        <v>123.3</v>
      </c>
      <c r="CF632" s="143">
        <v>123.3</v>
      </c>
      <c r="CG632" s="143">
        <v>123.3</v>
      </c>
      <c r="CH632" s="143">
        <v>124.6</v>
      </c>
      <c r="CI632" s="143">
        <v>123.8</v>
      </c>
      <c r="CJ632" s="146">
        <v>123.8</v>
      </c>
      <c r="CK632" s="146">
        <v>123.8</v>
      </c>
      <c r="CL632" s="146">
        <v>123.8</v>
      </c>
      <c r="CM632" s="147">
        <v>126.3</v>
      </c>
      <c r="CN632" s="147">
        <v>125.3</v>
      </c>
      <c r="CO632" s="147">
        <v>126.3</v>
      </c>
      <c r="CP632" s="148">
        <v>125.3</v>
      </c>
      <c r="CQ632" s="149">
        <v>124.5</v>
      </c>
      <c r="CR632" s="149">
        <v>125</v>
      </c>
      <c r="CS632" s="149">
        <v>125</v>
      </c>
      <c r="CT632" s="149">
        <v>125</v>
      </c>
      <c r="CU632" s="150">
        <v>125</v>
      </c>
      <c r="CV632" s="150">
        <v>125</v>
      </c>
      <c r="CW632" s="150">
        <v>125</v>
      </c>
      <c r="CX632" s="150">
        <v>126.2</v>
      </c>
      <c r="CY632" s="150">
        <v>126.2</v>
      </c>
      <c r="CZ632" s="150">
        <v>126.2</v>
      </c>
      <c r="DA632" s="150">
        <v>126.2</v>
      </c>
      <c r="DB632" s="151">
        <v>126.2</v>
      </c>
      <c r="DC632" s="151">
        <v>127.4</v>
      </c>
      <c r="DD632" s="151">
        <v>129.80000000000001</v>
      </c>
      <c r="DE632" s="151">
        <v>131.1</v>
      </c>
      <c r="DF632" s="151">
        <v>132.4</v>
      </c>
      <c r="DG632" s="151">
        <v>133.6</v>
      </c>
      <c r="DH632" s="151">
        <v>133.6</v>
      </c>
      <c r="DI632" s="151">
        <v>133.6</v>
      </c>
      <c r="DJ632" s="151">
        <v>138.5</v>
      </c>
      <c r="DK632" s="151">
        <v>138.5</v>
      </c>
      <c r="DL632" s="151">
        <v>141.9</v>
      </c>
      <c r="DM632" s="152">
        <v>143.1</v>
      </c>
      <c r="DN632" s="152">
        <v>143.1</v>
      </c>
      <c r="DO632" s="152">
        <v>143.1</v>
      </c>
      <c r="DP632" s="152">
        <v>143.1</v>
      </c>
      <c r="DQ632" s="152">
        <v>145.4</v>
      </c>
      <c r="DR632" s="152">
        <v>145.4</v>
      </c>
      <c r="DS632" s="152">
        <v>145.4</v>
      </c>
      <c r="DT632" s="152">
        <v>147.30000000000001</v>
      </c>
      <c r="DU632" s="152">
        <v>147.80000000000001</v>
      </c>
      <c r="DV632" s="152">
        <v>147.80000000000001</v>
      </c>
      <c r="DW632" s="152">
        <v>146.9</v>
      </c>
      <c r="DX632" s="152">
        <v>141.6</v>
      </c>
      <c r="DY632" s="152">
        <v>141.6</v>
      </c>
      <c r="DZ632" s="152">
        <v>141.4</v>
      </c>
      <c r="EA632" s="152">
        <v>140.9</v>
      </c>
      <c r="EB632" s="152">
        <v>140.9</v>
      </c>
      <c r="EC632" s="152">
        <v>139.80000000000001</v>
      </c>
      <c r="ED632" s="152">
        <v>139.80000000000001</v>
      </c>
      <c r="EE632" s="152">
        <v>139.80000000000001</v>
      </c>
      <c r="EF632" s="152">
        <v>139.80000000000001</v>
      </c>
      <c r="EG632" s="152">
        <v>142</v>
      </c>
      <c r="EH632" s="152">
        <v>144.6</v>
      </c>
      <c r="EI632" s="152">
        <v>144.6</v>
      </c>
      <c r="EJ632" s="152">
        <v>144.6</v>
      </c>
      <c r="EK632" s="152">
        <v>144.6</v>
      </c>
      <c r="EL632" s="152">
        <v>144.6</v>
      </c>
      <c r="EM632" s="152">
        <v>142.19999999999999</v>
      </c>
      <c r="EN632" s="152">
        <v>142.19999999999999</v>
      </c>
      <c r="EO632" s="152">
        <v>146.80000000000001</v>
      </c>
      <c r="EP632" s="152">
        <v>146.80000000000001</v>
      </c>
      <c r="EQ632" s="152">
        <v>146.80000000000001</v>
      </c>
      <c r="ER632" s="152">
        <v>146.80000000000001</v>
      </c>
      <c r="ES632" s="152">
        <v>146.80000000000001</v>
      </c>
      <c r="ET632" s="152">
        <v>146.80000000000001</v>
      </c>
      <c r="EU632" s="152">
        <v>146.80000000000001</v>
      </c>
      <c r="EV632" s="152">
        <v>146.80000000000001</v>
      </c>
      <c r="EW632" s="152">
        <v>149</v>
      </c>
    </row>
    <row r="633" spans="1:153">
      <c r="A633" s="141" t="s">
        <v>8300</v>
      </c>
      <c r="B633" s="141" t="s">
        <v>8301</v>
      </c>
      <c r="C633" s="142">
        <v>2.264E-2</v>
      </c>
      <c r="D633" s="143">
        <v>106.3</v>
      </c>
      <c r="E633" s="143">
        <v>97.5</v>
      </c>
      <c r="F633" s="143">
        <v>102.5</v>
      </c>
      <c r="G633" s="143">
        <v>102.2</v>
      </c>
      <c r="H633" s="143">
        <v>97.3</v>
      </c>
      <c r="I633" s="143">
        <v>98.2</v>
      </c>
      <c r="J633" s="143">
        <v>97.2</v>
      </c>
      <c r="K633" s="143">
        <v>97.4</v>
      </c>
      <c r="L633" s="143">
        <v>94.7</v>
      </c>
      <c r="M633" s="143">
        <v>97.5</v>
      </c>
      <c r="N633" s="143">
        <v>98.3</v>
      </c>
      <c r="O633" s="143">
        <v>103.2</v>
      </c>
      <c r="P633" s="143">
        <v>98.1</v>
      </c>
      <c r="Q633" s="143">
        <v>97.8</v>
      </c>
      <c r="R633" s="143">
        <v>97.8</v>
      </c>
      <c r="S633" s="143">
        <v>97.3</v>
      </c>
      <c r="T633" s="143">
        <v>98.4</v>
      </c>
      <c r="U633" s="143">
        <v>98.2</v>
      </c>
      <c r="V633" s="143">
        <v>103.5</v>
      </c>
      <c r="W633" s="143">
        <v>99</v>
      </c>
      <c r="X633" s="143">
        <v>106.3</v>
      </c>
      <c r="Y633" s="143">
        <v>107.9</v>
      </c>
      <c r="Z633" s="143">
        <v>111.2</v>
      </c>
      <c r="AA633" s="143">
        <v>120.4</v>
      </c>
      <c r="AB633" s="143">
        <v>123.5</v>
      </c>
      <c r="AC633" s="143">
        <v>123.5</v>
      </c>
      <c r="AD633" s="143">
        <v>123.5</v>
      </c>
      <c r="AE633" s="143">
        <v>112.7</v>
      </c>
      <c r="AF633" s="143">
        <v>114.5</v>
      </c>
      <c r="AG633" s="143">
        <v>115</v>
      </c>
      <c r="AH633" s="143">
        <v>112.9</v>
      </c>
      <c r="AI633" s="143">
        <v>114.5</v>
      </c>
      <c r="AJ633" s="143">
        <v>115.7</v>
      </c>
      <c r="AK633" s="143">
        <v>116.4</v>
      </c>
      <c r="AL633" s="143">
        <v>128.69999999999999</v>
      </c>
      <c r="AM633" s="143">
        <v>134.5</v>
      </c>
      <c r="AN633" s="143">
        <v>140.30000000000001</v>
      </c>
      <c r="AO633" s="143">
        <v>120.9</v>
      </c>
      <c r="AP633" s="143">
        <v>118.9</v>
      </c>
      <c r="AQ633" s="143">
        <v>118.2</v>
      </c>
      <c r="AR633" s="143">
        <v>118.1</v>
      </c>
      <c r="AS633" s="143">
        <v>118.4</v>
      </c>
      <c r="AT633" s="143">
        <v>117.8</v>
      </c>
      <c r="AU633" s="143">
        <v>116.8</v>
      </c>
      <c r="AV633" s="143">
        <v>116.6</v>
      </c>
      <c r="AW633" s="143">
        <v>118.5</v>
      </c>
      <c r="AX633" s="143">
        <v>119</v>
      </c>
      <c r="AY633" s="143">
        <v>119.4</v>
      </c>
      <c r="AZ633" s="143">
        <v>118.8</v>
      </c>
      <c r="BA633" s="143">
        <v>118.7</v>
      </c>
      <c r="BB633" s="143">
        <v>118.6</v>
      </c>
      <c r="BC633" s="143">
        <v>119</v>
      </c>
      <c r="BD633" s="143">
        <v>118.9</v>
      </c>
      <c r="BE633" s="143">
        <v>119</v>
      </c>
      <c r="BF633" s="143">
        <v>120</v>
      </c>
      <c r="BG633" s="143">
        <v>120.2</v>
      </c>
      <c r="BH633" s="143">
        <v>120.9</v>
      </c>
      <c r="BI633" s="143">
        <v>121.1</v>
      </c>
      <c r="BJ633" s="143">
        <v>120.1</v>
      </c>
      <c r="BK633" s="144">
        <v>120.3</v>
      </c>
      <c r="BL633" s="143">
        <v>120.6</v>
      </c>
      <c r="BM633" s="143">
        <v>121.4</v>
      </c>
      <c r="BN633" s="143">
        <v>120.4</v>
      </c>
      <c r="BO633" s="143">
        <v>119</v>
      </c>
      <c r="BP633" s="143">
        <v>114.7</v>
      </c>
      <c r="BQ633" s="143">
        <v>116.4</v>
      </c>
      <c r="BR633" s="145">
        <v>116.9</v>
      </c>
      <c r="BS633" s="145">
        <v>116.6</v>
      </c>
      <c r="BT633" s="145">
        <v>114.9</v>
      </c>
      <c r="BU633" s="145">
        <v>115.6</v>
      </c>
      <c r="BV633" s="145">
        <v>115.8</v>
      </c>
      <c r="BW633" s="145">
        <v>114.5</v>
      </c>
      <c r="BX633" s="145">
        <v>114.7</v>
      </c>
      <c r="BY633" s="145">
        <v>118.1</v>
      </c>
      <c r="BZ633" s="143">
        <v>117.4</v>
      </c>
      <c r="CA633" s="143">
        <v>117.3</v>
      </c>
      <c r="CB633" s="143">
        <v>117.3</v>
      </c>
      <c r="CC633" s="143">
        <v>117.3</v>
      </c>
      <c r="CD633" s="143">
        <v>117.3</v>
      </c>
      <c r="CE633" s="143">
        <v>117.6</v>
      </c>
      <c r="CF633" s="143">
        <v>116.7</v>
      </c>
      <c r="CG633" s="143">
        <v>116.9</v>
      </c>
      <c r="CH633" s="143">
        <v>117.1</v>
      </c>
      <c r="CI633" s="143">
        <v>117.5</v>
      </c>
      <c r="CJ633" s="146">
        <v>118.1</v>
      </c>
      <c r="CK633" s="146">
        <v>117.9</v>
      </c>
      <c r="CL633" s="146">
        <v>117.6</v>
      </c>
      <c r="CM633" s="147">
        <v>116.3</v>
      </c>
      <c r="CN633" s="147">
        <v>116.4</v>
      </c>
      <c r="CO633" s="147">
        <v>115.8</v>
      </c>
      <c r="CP633" s="148">
        <v>107.5</v>
      </c>
      <c r="CQ633" s="149">
        <v>116</v>
      </c>
      <c r="CR633" s="149">
        <v>115.8</v>
      </c>
      <c r="CS633" s="149">
        <v>115.9</v>
      </c>
      <c r="CT633" s="149">
        <v>115.5</v>
      </c>
      <c r="CU633" s="150">
        <v>115.8</v>
      </c>
      <c r="CV633" s="150">
        <v>115.6</v>
      </c>
      <c r="CW633" s="150">
        <v>115.4</v>
      </c>
      <c r="CX633" s="150">
        <v>116.4</v>
      </c>
      <c r="CY633" s="150">
        <v>117.3</v>
      </c>
      <c r="CZ633" s="150">
        <v>117.9</v>
      </c>
      <c r="DA633" s="150">
        <v>118.1</v>
      </c>
      <c r="DB633" s="151">
        <v>118.6</v>
      </c>
      <c r="DC633" s="151">
        <v>119.4</v>
      </c>
      <c r="DD633" s="151">
        <v>120</v>
      </c>
      <c r="DE633" s="151">
        <v>121.1</v>
      </c>
      <c r="DF633" s="151">
        <v>123.1</v>
      </c>
      <c r="DG633" s="151">
        <v>123.7</v>
      </c>
      <c r="DH633" s="151">
        <v>124.9</v>
      </c>
      <c r="DI633" s="151">
        <v>126.7</v>
      </c>
      <c r="DJ633" s="151">
        <v>127.6</v>
      </c>
      <c r="DK633" s="151">
        <v>126.6</v>
      </c>
      <c r="DL633" s="151">
        <v>129.19999999999999</v>
      </c>
      <c r="DM633" s="152">
        <v>132.19999999999999</v>
      </c>
      <c r="DN633" s="152">
        <v>133.9</v>
      </c>
      <c r="DO633" s="152">
        <v>132.4</v>
      </c>
      <c r="DP633" s="152">
        <v>132</v>
      </c>
      <c r="DQ633" s="152">
        <v>133.4</v>
      </c>
      <c r="DR633" s="152">
        <v>135.4</v>
      </c>
      <c r="DS633" s="152">
        <v>135.80000000000001</v>
      </c>
      <c r="DT633" s="152">
        <v>136.5</v>
      </c>
      <c r="DU633" s="152">
        <v>137.6</v>
      </c>
      <c r="DV633" s="152">
        <v>135.19999999999999</v>
      </c>
      <c r="DW633" s="152">
        <v>135.5</v>
      </c>
      <c r="DX633" s="152">
        <v>136.19999999999999</v>
      </c>
      <c r="DY633" s="152">
        <v>134.6</v>
      </c>
      <c r="DZ633" s="152">
        <v>132</v>
      </c>
      <c r="EA633" s="152">
        <v>134.80000000000001</v>
      </c>
      <c r="EB633" s="152">
        <v>132.9</v>
      </c>
      <c r="EC633" s="152">
        <v>134</v>
      </c>
      <c r="ED633" s="152">
        <v>133.19999999999999</v>
      </c>
      <c r="EE633" s="152">
        <v>134.1</v>
      </c>
      <c r="EF633" s="152">
        <v>135.69999999999999</v>
      </c>
      <c r="EG633" s="152">
        <v>131.80000000000001</v>
      </c>
      <c r="EH633" s="152">
        <v>132.30000000000001</v>
      </c>
      <c r="EI633" s="152">
        <v>131.30000000000001</v>
      </c>
      <c r="EJ633" s="152">
        <v>132.19999999999999</v>
      </c>
      <c r="EK633" s="152">
        <v>133.1</v>
      </c>
      <c r="EL633" s="152">
        <v>133.5</v>
      </c>
      <c r="EM633" s="152">
        <v>133.80000000000001</v>
      </c>
      <c r="EN633" s="152">
        <v>134.19999999999999</v>
      </c>
      <c r="EO633" s="152">
        <v>134.1</v>
      </c>
      <c r="EP633" s="152">
        <v>135.19999999999999</v>
      </c>
      <c r="EQ633" s="152">
        <v>137.19999999999999</v>
      </c>
      <c r="ER633" s="152">
        <v>140.30000000000001</v>
      </c>
      <c r="ES633" s="152">
        <v>138.6</v>
      </c>
      <c r="ET633" s="152">
        <v>139</v>
      </c>
      <c r="EU633" s="152">
        <v>139.5</v>
      </c>
      <c r="EV633" s="152">
        <v>138.69999999999999</v>
      </c>
      <c r="EW633" s="152">
        <v>138.4</v>
      </c>
    </row>
    <row r="634" spans="1:153">
      <c r="A634" s="141" t="s">
        <v>8302</v>
      </c>
      <c r="B634" s="141" t="s">
        <v>8303</v>
      </c>
      <c r="C634" s="142">
        <v>6.2509999999999996E-2</v>
      </c>
      <c r="D634" s="143">
        <v>96.2</v>
      </c>
      <c r="E634" s="143">
        <v>103.9</v>
      </c>
      <c r="F634" s="143">
        <v>104.7</v>
      </c>
      <c r="G634" s="143">
        <v>101</v>
      </c>
      <c r="H634" s="143">
        <v>101.4</v>
      </c>
      <c r="I634" s="143">
        <v>106.8</v>
      </c>
      <c r="J634" s="143">
        <v>104.1</v>
      </c>
      <c r="K634" s="143">
        <v>110.5</v>
      </c>
      <c r="L634" s="143">
        <v>106.5</v>
      </c>
      <c r="M634" s="143">
        <v>109.6</v>
      </c>
      <c r="N634" s="143">
        <v>114.7</v>
      </c>
      <c r="O634" s="143">
        <v>109.3</v>
      </c>
      <c r="P634" s="143">
        <v>108.7</v>
      </c>
      <c r="Q634" s="143">
        <v>114.3</v>
      </c>
      <c r="R634" s="143">
        <v>102.5</v>
      </c>
      <c r="S634" s="143">
        <v>107.6</v>
      </c>
      <c r="T634" s="143">
        <v>113.5</v>
      </c>
      <c r="U634" s="143">
        <v>102.8</v>
      </c>
      <c r="V634" s="143">
        <v>100.6</v>
      </c>
      <c r="W634" s="143">
        <v>109.2</v>
      </c>
      <c r="X634" s="143">
        <v>115.5</v>
      </c>
      <c r="Y634" s="143">
        <v>123.2</v>
      </c>
      <c r="Z634" s="143">
        <v>110.6</v>
      </c>
      <c r="AA634" s="143">
        <v>120.4</v>
      </c>
      <c r="AB634" s="143">
        <v>119.6</v>
      </c>
      <c r="AC634" s="143">
        <v>123.5</v>
      </c>
      <c r="AD634" s="143">
        <v>119.1</v>
      </c>
      <c r="AE634" s="143">
        <v>112.9</v>
      </c>
      <c r="AF634" s="143">
        <v>111.2</v>
      </c>
      <c r="AG634" s="143">
        <v>130</v>
      </c>
      <c r="AH634" s="143">
        <v>133.6</v>
      </c>
      <c r="AI634" s="143">
        <v>132.19999999999999</v>
      </c>
      <c r="AJ634" s="143">
        <v>130.19999999999999</v>
      </c>
      <c r="AK634" s="143">
        <v>129.4</v>
      </c>
      <c r="AL634" s="143">
        <v>132.5</v>
      </c>
      <c r="AM634" s="143">
        <v>131.80000000000001</v>
      </c>
      <c r="AN634" s="143">
        <v>112.6</v>
      </c>
      <c r="AO634" s="143">
        <v>125.6</v>
      </c>
      <c r="AP634" s="143">
        <v>111.8</v>
      </c>
      <c r="AQ634" s="143">
        <v>116.6</v>
      </c>
      <c r="AR634" s="143">
        <v>121.8</v>
      </c>
      <c r="AS634" s="143">
        <v>128.19999999999999</v>
      </c>
      <c r="AT634" s="143">
        <v>114.1</v>
      </c>
      <c r="AU634" s="143">
        <v>120.1</v>
      </c>
      <c r="AV634" s="143">
        <v>115.4</v>
      </c>
      <c r="AW634" s="143">
        <v>108.2</v>
      </c>
      <c r="AX634" s="143">
        <v>120.9</v>
      </c>
      <c r="AY634" s="143">
        <v>120.9</v>
      </c>
      <c r="AZ634" s="143">
        <v>97.9</v>
      </c>
      <c r="BA634" s="143">
        <v>113.8</v>
      </c>
      <c r="BB634" s="143">
        <v>121.3</v>
      </c>
      <c r="BC634" s="143">
        <v>120.9</v>
      </c>
      <c r="BD634" s="143">
        <v>118</v>
      </c>
      <c r="BE634" s="143">
        <v>109.5</v>
      </c>
      <c r="BF634" s="143">
        <v>143.19999999999999</v>
      </c>
      <c r="BG634" s="143">
        <v>105.1</v>
      </c>
      <c r="BH634" s="143">
        <v>111.8</v>
      </c>
      <c r="BI634" s="143">
        <v>93.4</v>
      </c>
      <c r="BJ634" s="143">
        <v>115.6</v>
      </c>
      <c r="BK634" s="144">
        <v>119.5</v>
      </c>
      <c r="BL634" s="143">
        <v>119.5</v>
      </c>
      <c r="BM634" s="143">
        <v>119.5</v>
      </c>
      <c r="BN634" s="143">
        <v>119.5</v>
      </c>
      <c r="BO634" s="143">
        <v>119.5</v>
      </c>
      <c r="BP634" s="143">
        <v>100.4</v>
      </c>
      <c r="BQ634" s="143">
        <v>100.4</v>
      </c>
      <c r="BR634" s="145">
        <v>100.4</v>
      </c>
      <c r="BS634" s="145">
        <v>100.4</v>
      </c>
      <c r="BT634" s="145">
        <v>85.1</v>
      </c>
      <c r="BU634" s="145">
        <v>65.8</v>
      </c>
      <c r="BV634" s="145">
        <v>89.5</v>
      </c>
      <c r="BW634" s="145">
        <v>75.099999999999994</v>
      </c>
      <c r="BX634" s="145">
        <v>78.599999999999994</v>
      </c>
      <c r="BY634" s="145">
        <v>82.3</v>
      </c>
      <c r="BZ634" s="143">
        <v>82.3</v>
      </c>
      <c r="CA634" s="143">
        <v>80.900000000000006</v>
      </c>
      <c r="CB634" s="143">
        <v>80.900000000000006</v>
      </c>
      <c r="CC634" s="143">
        <v>80.900000000000006</v>
      </c>
      <c r="CD634" s="143">
        <v>99.1</v>
      </c>
      <c r="CE634" s="143">
        <v>91.2</v>
      </c>
      <c r="CF634" s="143">
        <v>83.3</v>
      </c>
      <c r="CG634" s="143">
        <v>83.8</v>
      </c>
      <c r="CH634" s="143">
        <v>83.8</v>
      </c>
      <c r="CI634" s="143">
        <v>90.1</v>
      </c>
      <c r="CJ634" s="146">
        <v>84.3</v>
      </c>
      <c r="CK634" s="146">
        <v>84.3</v>
      </c>
      <c r="CL634" s="146">
        <v>84.3</v>
      </c>
      <c r="CM634" s="147">
        <v>76.7</v>
      </c>
      <c r="CN634" s="147">
        <v>90.9</v>
      </c>
      <c r="CO634" s="147">
        <v>90.9</v>
      </c>
      <c r="CP634" s="148">
        <v>96.6</v>
      </c>
      <c r="CQ634" s="149">
        <v>81.599999999999994</v>
      </c>
      <c r="CR634" s="149">
        <v>85.6</v>
      </c>
      <c r="CS634" s="149">
        <v>88.7</v>
      </c>
      <c r="CT634" s="149">
        <v>81.7</v>
      </c>
      <c r="CU634" s="150">
        <v>86.4</v>
      </c>
      <c r="CV634" s="150">
        <v>86.4</v>
      </c>
      <c r="CW634" s="150">
        <v>92.8</v>
      </c>
      <c r="CX634" s="150">
        <v>98.8</v>
      </c>
      <c r="CY634" s="150">
        <v>89.5</v>
      </c>
      <c r="CZ634" s="150">
        <v>89.5</v>
      </c>
      <c r="DA634" s="150">
        <v>76.8</v>
      </c>
      <c r="DB634" s="151">
        <v>82.2</v>
      </c>
      <c r="DC634" s="151">
        <v>82.2</v>
      </c>
      <c r="DD634" s="151">
        <v>81.5</v>
      </c>
      <c r="DE634" s="151">
        <v>87.6</v>
      </c>
      <c r="DF634" s="151">
        <v>93.9</v>
      </c>
      <c r="DG634" s="151">
        <v>92.3</v>
      </c>
      <c r="DH634" s="151">
        <v>99</v>
      </c>
      <c r="DI634" s="151">
        <v>101.4</v>
      </c>
      <c r="DJ634" s="151">
        <v>96.3</v>
      </c>
      <c r="DK634" s="151">
        <v>96.3</v>
      </c>
      <c r="DL634" s="151">
        <v>93.9</v>
      </c>
      <c r="DM634" s="152">
        <v>88.5</v>
      </c>
      <c r="DN634" s="152">
        <v>91.5</v>
      </c>
      <c r="DO634" s="152">
        <v>91.5</v>
      </c>
      <c r="DP634" s="152">
        <v>98.4</v>
      </c>
      <c r="DQ634" s="152">
        <v>95.9</v>
      </c>
      <c r="DR634" s="152">
        <v>101</v>
      </c>
      <c r="DS634" s="152">
        <v>97.2</v>
      </c>
      <c r="DT634" s="152">
        <v>96.2</v>
      </c>
      <c r="DU634" s="152">
        <v>107.7</v>
      </c>
      <c r="DV634" s="152">
        <v>101.8</v>
      </c>
      <c r="DW634" s="152">
        <v>108.2</v>
      </c>
      <c r="DX634" s="152">
        <v>110.2</v>
      </c>
      <c r="DY634" s="152">
        <v>109.3</v>
      </c>
      <c r="DZ634" s="152">
        <v>108.5</v>
      </c>
      <c r="EA634" s="152">
        <v>110.1</v>
      </c>
      <c r="EB634" s="152">
        <v>108.2</v>
      </c>
      <c r="EC634" s="152">
        <v>108</v>
      </c>
      <c r="ED634" s="152">
        <v>117.2</v>
      </c>
      <c r="EE634" s="152">
        <v>103.8</v>
      </c>
      <c r="EF634" s="152">
        <v>105.8</v>
      </c>
      <c r="EG634" s="152">
        <v>109.8</v>
      </c>
      <c r="EH634" s="152">
        <v>113.8</v>
      </c>
      <c r="EI634" s="152">
        <v>114.1</v>
      </c>
      <c r="EJ634" s="152">
        <v>109.8</v>
      </c>
      <c r="EK634" s="152">
        <v>109.7</v>
      </c>
      <c r="EL634" s="152">
        <v>109.7</v>
      </c>
      <c r="EM634" s="152">
        <v>109.8</v>
      </c>
      <c r="EN634" s="152">
        <v>108.3</v>
      </c>
      <c r="EO634" s="152">
        <v>107.9</v>
      </c>
      <c r="EP634" s="152">
        <v>108.9</v>
      </c>
      <c r="EQ634" s="152">
        <v>105.9</v>
      </c>
      <c r="ER634" s="152">
        <v>109.9</v>
      </c>
      <c r="ES634" s="152">
        <v>110.6</v>
      </c>
      <c r="ET634" s="152">
        <v>116.5</v>
      </c>
      <c r="EU634" s="152">
        <v>111.8</v>
      </c>
      <c r="EV634" s="152">
        <v>111.8</v>
      </c>
      <c r="EW634" s="152">
        <v>108.2</v>
      </c>
    </row>
    <row r="635" spans="1:153">
      <c r="A635" s="141" t="s">
        <v>8304</v>
      </c>
      <c r="B635" s="141" t="s">
        <v>8305</v>
      </c>
      <c r="C635" s="142">
        <v>8.5000000000000006E-3</v>
      </c>
      <c r="D635" s="143">
        <v>106.6</v>
      </c>
      <c r="E635" s="143">
        <v>109.2</v>
      </c>
      <c r="F635" s="143">
        <v>107.8</v>
      </c>
      <c r="G635" s="143">
        <v>105.5</v>
      </c>
      <c r="H635" s="143">
        <v>106.3</v>
      </c>
      <c r="I635" s="143">
        <v>103.8</v>
      </c>
      <c r="J635" s="143">
        <v>103.9</v>
      </c>
      <c r="K635" s="143">
        <v>108.1</v>
      </c>
      <c r="L635" s="143">
        <v>111.5</v>
      </c>
      <c r="M635" s="143">
        <v>112.7</v>
      </c>
      <c r="N635" s="143">
        <v>113.5</v>
      </c>
      <c r="O635" s="143">
        <v>110.6</v>
      </c>
      <c r="P635" s="143">
        <v>109.7</v>
      </c>
      <c r="Q635" s="143">
        <v>113.8</v>
      </c>
      <c r="R635" s="143">
        <v>114.1</v>
      </c>
      <c r="S635" s="143">
        <v>113.9</v>
      </c>
      <c r="T635" s="143">
        <v>109.4</v>
      </c>
      <c r="U635" s="143">
        <v>111.6</v>
      </c>
      <c r="V635" s="143">
        <v>115.1</v>
      </c>
      <c r="W635" s="143">
        <v>117.8</v>
      </c>
      <c r="X635" s="143">
        <v>119.2</v>
      </c>
      <c r="Y635" s="143">
        <v>117.1</v>
      </c>
      <c r="Z635" s="143">
        <v>119.6</v>
      </c>
      <c r="AA635" s="143">
        <v>117.3</v>
      </c>
      <c r="AB635" s="143">
        <v>121.8</v>
      </c>
      <c r="AC635" s="143">
        <v>118.7</v>
      </c>
      <c r="AD635" s="143">
        <v>118</v>
      </c>
      <c r="AE635" s="143">
        <v>121.9</v>
      </c>
      <c r="AF635" s="143">
        <v>130.19999999999999</v>
      </c>
      <c r="AG635" s="143">
        <v>126.8</v>
      </c>
      <c r="AH635" s="143">
        <v>127.4</v>
      </c>
      <c r="AI635" s="143">
        <v>135.80000000000001</v>
      </c>
      <c r="AJ635" s="143">
        <v>126.2</v>
      </c>
      <c r="AK635" s="143">
        <v>126.2</v>
      </c>
      <c r="AL635" s="143">
        <v>125.9</v>
      </c>
      <c r="AM635" s="143">
        <v>129.19999999999999</v>
      </c>
      <c r="AN635" s="143">
        <v>130</v>
      </c>
      <c r="AO635" s="143">
        <v>124.9</v>
      </c>
      <c r="AP635" s="143">
        <v>125.7</v>
      </c>
      <c r="AQ635" s="143">
        <v>127.7</v>
      </c>
      <c r="AR635" s="143">
        <v>130.80000000000001</v>
      </c>
      <c r="AS635" s="143">
        <v>128.30000000000001</v>
      </c>
      <c r="AT635" s="143">
        <v>128.4</v>
      </c>
      <c r="AU635" s="143">
        <v>134.69999999999999</v>
      </c>
      <c r="AV635" s="143">
        <v>131.4</v>
      </c>
      <c r="AW635" s="143">
        <v>130.30000000000001</v>
      </c>
      <c r="AX635" s="143">
        <v>132</v>
      </c>
      <c r="AY635" s="143">
        <v>132.6</v>
      </c>
      <c r="AZ635" s="143">
        <v>130.5</v>
      </c>
      <c r="BA635" s="143">
        <v>127.6</v>
      </c>
      <c r="BB635" s="143">
        <v>130.5</v>
      </c>
      <c r="BC635" s="143">
        <v>130.19999999999999</v>
      </c>
      <c r="BD635" s="143">
        <v>130</v>
      </c>
      <c r="BE635" s="143">
        <v>130.19999999999999</v>
      </c>
      <c r="BF635" s="143">
        <v>129.5</v>
      </c>
      <c r="BG635" s="143">
        <v>131.4</v>
      </c>
      <c r="BH635" s="143">
        <v>135.19999999999999</v>
      </c>
      <c r="BI635" s="143">
        <v>142.5</v>
      </c>
      <c r="BJ635" s="143">
        <v>144.80000000000001</v>
      </c>
      <c r="BK635" s="144">
        <v>145.1</v>
      </c>
      <c r="BL635" s="143">
        <v>144.1</v>
      </c>
      <c r="BM635" s="143">
        <v>146</v>
      </c>
      <c r="BN635" s="143">
        <v>149.4</v>
      </c>
      <c r="BO635" s="143">
        <v>151.30000000000001</v>
      </c>
      <c r="BP635" s="143">
        <v>152.69999999999999</v>
      </c>
      <c r="BQ635" s="143">
        <v>153.9</v>
      </c>
      <c r="BR635" s="145">
        <v>150.1</v>
      </c>
      <c r="BS635" s="145">
        <v>148.1</v>
      </c>
      <c r="BT635" s="145">
        <v>148.6</v>
      </c>
      <c r="BU635" s="145">
        <v>149.1</v>
      </c>
      <c r="BV635" s="145">
        <v>150.9</v>
      </c>
      <c r="BW635" s="145">
        <v>150.6</v>
      </c>
      <c r="BX635" s="145">
        <v>151.30000000000001</v>
      </c>
      <c r="BY635" s="145">
        <v>154.1</v>
      </c>
      <c r="BZ635" s="143">
        <v>155.30000000000001</v>
      </c>
      <c r="CA635" s="143">
        <v>154.30000000000001</v>
      </c>
      <c r="CB635" s="143">
        <v>155.4</v>
      </c>
      <c r="CC635" s="143">
        <v>153.6</v>
      </c>
      <c r="CD635" s="143">
        <v>155.9</v>
      </c>
      <c r="CE635" s="143">
        <v>157.5</v>
      </c>
      <c r="CF635" s="143">
        <v>152.5</v>
      </c>
      <c r="CG635" s="143">
        <v>148.30000000000001</v>
      </c>
      <c r="CH635" s="143">
        <v>148.30000000000001</v>
      </c>
      <c r="CI635" s="143">
        <v>147.30000000000001</v>
      </c>
      <c r="CJ635" s="146">
        <v>151.9</v>
      </c>
      <c r="CK635" s="146">
        <v>151</v>
      </c>
      <c r="CL635" s="146">
        <v>151.5</v>
      </c>
      <c r="CM635" s="147">
        <v>150.69999999999999</v>
      </c>
      <c r="CN635" s="147">
        <v>150.6</v>
      </c>
      <c r="CO635" s="147">
        <v>151.9</v>
      </c>
      <c r="CP635" s="148">
        <v>151.80000000000001</v>
      </c>
      <c r="CQ635" s="149">
        <v>151.5</v>
      </c>
      <c r="CR635" s="149">
        <v>150.1</v>
      </c>
      <c r="CS635" s="149">
        <v>152.1</v>
      </c>
      <c r="CT635" s="149">
        <v>151</v>
      </c>
      <c r="CU635" s="150">
        <v>150.9</v>
      </c>
      <c r="CV635" s="150">
        <v>150.80000000000001</v>
      </c>
      <c r="CW635" s="150">
        <v>151.30000000000001</v>
      </c>
      <c r="CX635" s="150">
        <v>151.1</v>
      </c>
      <c r="CY635" s="150">
        <v>150.19999999999999</v>
      </c>
      <c r="CZ635" s="150">
        <v>147</v>
      </c>
      <c r="DA635" s="150">
        <v>148.19999999999999</v>
      </c>
      <c r="DB635" s="151">
        <v>148.5</v>
      </c>
      <c r="DC635" s="151">
        <v>149</v>
      </c>
      <c r="DD635" s="151">
        <v>152.80000000000001</v>
      </c>
      <c r="DE635" s="151">
        <v>153.80000000000001</v>
      </c>
      <c r="DF635" s="151">
        <v>149.9</v>
      </c>
      <c r="DG635" s="151">
        <v>150.9</v>
      </c>
      <c r="DH635" s="151">
        <v>153.4</v>
      </c>
      <c r="DI635" s="151">
        <v>155.30000000000001</v>
      </c>
      <c r="DJ635" s="151">
        <v>155.80000000000001</v>
      </c>
      <c r="DK635" s="151">
        <v>156.69999999999999</v>
      </c>
      <c r="DL635" s="151">
        <v>157.9</v>
      </c>
      <c r="DM635" s="152">
        <v>161.9</v>
      </c>
      <c r="DN635" s="152">
        <v>167.2</v>
      </c>
      <c r="DO635" s="152">
        <v>168.4</v>
      </c>
      <c r="DP635" s="152">
        <v>168.5</v>
      </c>
      <c r="DQ635" s="152">
        <v>170.6</v>
      </c>
      <c r="DR635" s="152">
        <v>173.2</v>
      </c>
      <c r="DS635" s="152">
        <v>173.5</v>
      </c>
      <c r="DT635" s="152">
        <v>173.6</v>
      </c>
      <c r="DU635" s="152">
        <v>173.3</v>
      </c>
      <c r="DV635" s="152">
        <v>173.8</v>
      </c>
      <c r="DW635" s="152">
        <v>173.1</v>
      </c>
      <c r="DX635" s="152">
        <v>171.6</v>
      </c>
      <c r="DY635" s="152">
        <v>166.9</v>
      </c>
      <c r="DZ635" s="152">
        <v>172.4</v>
      </c>
      <c r="EA635" s="152">
        <v>169.3</v>
      </c>
      <c r="EB635" s="152">
        <v>170.4</v>
      </c>
      <c r="EC635" s="152">
        <v>173.6</v>
      </c>
      <c r="ED635" s="152">
        <v>174.1</v>
      </c>
      <c r="EE635" s="152">
        <v>170.6</v>
      </c>
      <c r="EF635" s="152">
        <v>169.9</v>
      </c>
      <c r="EG635" s="152">
        <v>168.8</v>
      </c>
      <c r="EH635" s="152">
        <v>168.2</v>
      </c>
      <c r="EI635" s="152">
        <v>169.2</v>
      </c>
      <c r="EJ635" s="152">
        <v>169.5</v>
      </c>
      <c r="EK635" s="152">
        <v>169.9</v>
      </c>
      <c r="EL635" s="152">
        <v>169.7</v>
      </c>
      <c r="EM635" s="152">
        <v>169.3</v>
      </c>
      <c r="EN635" s="152">
        <v>169.5</v>
      </c>
      <c r="EO635" s="152">
        <v>169.2</v>
      </c>
      <c r="EP635" s="152">
        <v>171.4</v>
      </c>
      <c r="EQ635" s="152">
        <v>172.2</v>
      </c>
      <c r="ER635" s="152">
        <v>171.6</v>
      </c>
      <c r="ES635" s="152">
        <v>172.7</v>
      </c>
      <c r="ET635" s="152">
        <v>175.5</v>
      </c>
      <c r="EU635" s="152">
        <v>175.1</v>
      </c>
      <c r="EV635" s="152">
        <v>173.2</v>
      </c>
      <c r="EW635" s="152">
        <v>172.1</v>
      </c>
    </row>
    <row r="636" spans="1:153">
      <c r="A636" s="141" t="s">
        <v>8306</v>
      </c>
      <c r="B636" s="141" t="s">
        <v>8307</v>
      </c>
      <c r="C636" s="142">
        <v>9.0660000000000004E-2</v>
      </c>
      <c r="D636" s="143">
        <v>102.1</v>
      </c>
      <c r="E636" s="143">
        <v>104.9</v>
      </c>
      <c r="F636" s="143">
        <v>106.4</v>
      </c>
      <c r="G636" s="143">
        <v>102.5</v>
      </c>
      <c r="H636" s="143">
        <v>104.9</v>
      </c>
      <c r="I636" s="143">
        <v>106.4</v>
      </c>
      <c r="J636" s="143">
        <v>109.1</v>
      </c>
      <c r="K636" s="143">
        <v>108.7</v>
      </c>
      <c r="L636" s="143">
        <v>113.8</v>
      </c>
      <c r="M636" s="143">
        <v>111</v>
      </c>
      <c r="N636" s="143">
        <v>112.8</v>
      </c>
      <c r="O636" s="143">
        <v>112.5</v>
      </c>
      <c r="P636" s="143">
        <v>113.6</v>
      </c>
      <c r="Q636" s="143">
        <v>111.4</v>
      </c>
      <c r="R636" s="143">
        <v>114.8</v>
      </c>
      <c r="S636" s="143">
        <v>113.3</v>
      </c>
      <c r="T636" s="143">
        <v>112.1</v>
      </c>
      <c r="U636" s="143">
        <v>112.1</v>
      </c>
      <c r="V636" s="143">
        <v>110</v>
      </c>
      <c r="W636" s="143">
        <v>114.4</v>
      </c>
      <c r="X636" s="143">
        <v>119.5</v>
      </c>
      <c r="Y636" s="143">
        <v>117.5</v>
      </c>
      <c r="Z636" s="143">
        <v>120</v>
      </c>
      <c r="AA636" s="143">
        <v>115.9</v>
      </c>
      <c r="AB636" s="143">
        <v>117.7</v>
      </c>
      <c r="AC636" s="143">
        <v>122</v>
      </c>
      <c r="AD636" s="143">
        <v>129</v>
      </c>
      <c r="AE636" s="143">
        <v>125.2</v>
      </c>
      <c r="AF636" s="143">
        <v>127.5</v>
      </c>
      <c r="AG636" s="143">
        <v>115.3</v>
      </c>
      <c r="AH636" s="143">
        <v>117.2</v>
      </c>
      <c r="AI636" s="143">
        <v>119.8</v>
      </c>
      <c r="AJ636" s="143">
        <v>120.1</v>
      </c>
      <c r="AK636" s="143">
        <v>130.9</v>
      </c>
      <c r="AL636" s="143">
        <v>126.6</v>
      </c>
      <c r="AM636" s="143">
        <v>124.8</v>
      </c>
      <c r="AN636" s="143">
        <v>126.7</v>
      </c>
      <c r="AO636" s="143">
        <v>114.6</v>
      </c>
      <c r="AP636" s="143">
        <v>120.6</v>
      </c>
      <c r="AQ636" s="143">
        <v>120.7</v>
      </c>
      <c r="AR636" s="143">
        <v>118.9</v>
      </c>
      <c r="AS636" s="143">
        <v>120.9</v>
      </c>
      <c r="AT636" s="143">
        <v>116.4</v>
      </c>
      <c r="AU636" s="143">
        <v>117</v>
      </c>
      <c r="AV636" s="143">
        <v>115.7</v>
      </c>
      <c r="AW636" s="143">
        <v>115.5</v>
      </c>
      <c r="AX636" s="143">
        <v>115.5</v>
      </c>
      <c r="AY636" s="143">
        <v>117</v>
      </c>
      <c r="AZ636" s="143">
        <v>116.8</v>
      </c>
      <c r="BA636" s="143">
        <v>116.6</v>
      </c>
      <c r="BB636" s="143">
        <v>116.4</v>
      </c>
      <c r="BC636" s="143">
        <v>115.9</v>
      </c>
      <c r="BD636" s="143">
        <v>115.9</v>
      </c>
      <c r="BE636" s="143">
        <v>120.2</v>
      </c>
      <c r="BF636" s="143">
        <v>118.8</v>
      </c>
      <c r="BG636" s="143">
        <v>117.4</v>
      </c>
      <c r="BH636" s="143">
        <v>118.7</v>
      </c>
      <c r="BI636" s="143">
        <v>121.5</v>
      </c>
      <c r="BJ636" s="143">
        <v>118.7</v>
      </c>
      <c r="BK636" s="144">
        <v>119.1</v>
      </c>
      <c r="BL636" s="143">
        <v>119.4</v>
      </c>
      <c r="BM636" s="143">
        <v>119.9</v>
      </c>
      <c r="BN636" s="143">
        <v>118.7</v>
      </c>
      <c r="BO636" s="143">
        <v>115.8</v>
      </c>
      <c r="BP636" s="143">
        <v>117.8</v>
      </c>
      <c r="BQ636" s="143">
        <v>118</v>
      </c>
      <c r="BR636" s="145">
        <v>117.7</v>
      </c>
      <c r="BS636" s="145">
        <v>117.4</v>
      </c>
      <c r="BT636" s="145">
        <v>118.4</v>
      </c>
      <c r="BU636" s="145">
        <v>119.3</v>
      </c>
      <c r="BV636" s="145">
        <v>119.3</v>
      </c>
      <c r="BW636" s="145">
        <v>118.8</v>
      </c>
      <c r="BX636" s="145">
        <v>119.5</v>
      </c>
      <c r="BY636" s="145">
        <v>121.4</v>
      </c>
      <c r="BZ636" s="143">
        <v>118.7</v>
      </c>
      <c r="CA636" s="143">
        <v>118.3</v>
      </c>
      <c r="CB636" s="143">
        <v>120.7</v>
      </c>
      <c r="CC636" s="143">
        <v>122.3</v>
      </c>
      <c r="CD636" s="143">
        <v>122.6</v>
      </c>
      <c r="CE636" s="143">
        <v>120.9</v>
      </c>
      <c r="CF636" s="143">
        <v>119.4</v>
      </c>
      <c r="CG636" s="143">
        <v>120.7</v>
      </c>
      <c r="CH636" s="143">
        <v>121.2</v>
      </c>
      <c r="CI636" s="143">
        <v>120.8</v>
      </c>
      <c r="CJ636" s="146">
        <v>121.6</v>
      </c>
      <c r="CK636" s="146">
        <v>122</v>
      </c>
      <c r="CL636" s="146">
        <v>120.5</v>
      </c>
      <c r="CM636" s="147">
        <v>119.6</v>
      </c>
      <c r="CN636" s="147">
        <v>119</v>
      </c>
      <c r="CO636" s="147">
        <v>120.6</v>
      </c>
      <c r="CP636" s="148">
        <v>120.1</v>
      </c>
      <c r="CQ636" s="149">
        <v>120.6</v>
      </c>
      <c r="CR636" s="149">
        <v>121.4</v>
      </c>
      <c r="CS636" s="149">
        <v>121.2</v>
      </c>
      <c r="CT636" s="149">
        <v>120.9</v>
      </c>
      <c r="CU636" s="150">
        <v>120.5</v>
      </c>
      <c r="CV636" s="150">
        <v>120</v>
      </c>
      <c r="CW636" s="150">
        <v>120.2</v>
      </c>
      <c r="CX636" s="150">
        <v>120.7</v>
      </c>
      <c r="CY636" s="150">
        <v>117.5</v>
      </c>
      <c r="CZ636" s="150">
        <v>117.8</v>
      </c>
      <c r="DA636" s="150">
        <v>119.3</v>
      </c>
      <c r="DB636" s="151">
        <v>119.1</v>
      </c>
      <c r="DC636" s="151">
        <v>118.9</v>
      </c>
      <c r="DD636" s="151">
        <v>120.7</v>
      </c>
      <c r="DE636" s="151">
        <v>120.9</v>
      </c>
      <c r="DF636" s="151">
        <v>124.1</v>
      </c>
      <c r="DG636" s="151">
        <v>124.4</v>
      </c>
      <c r="DH636" s="151">
        <v>127.5</v>
      </c>
      <c r="DI636" s="151">
        <v>127.6</v>
      </c>
      <c r="DJ636" s="151">
        <v>126.6</v>
      </c>
      <c r="DK636" s="151">
        <v>124.9</v>
      </c>
      <c r="DL636" s="151">
        <v>126.6</v>
      </c>
      <c r="DM636" s="152">
        <v>129</v>
      </c>
      <c r="DN636" s="152">
        <v>129.5</v>
      </c>
      <c r="DO636" s="152">
        <v>128.9</v>
      </c>
      <c r="DP636" s="152">
        <v>131</v>
      </c>
      <c r="DQ636" s="152">
        <v>131.19999999999999</v>
      </c>
      <c r="DR636" s="152">
        <v>130.5</v>
      </c>
      <c r="DS636" s="152">
        <v>133.30000000000001</v>
      </c>
      <c r="DT636" s="152">
        <v>132</v>
      </c>
      <c r="DU636" s="152">
        <v>132.69999999999999</v>
      </c>
      <c r="DV636" s="152">
        <v>131.6</v>
      </c>
      <c r="DW636" s="152">
        <v>139.30000000000001</v>
      </c>
      <c r="DX636" s="152">
        <v>138.69999999999999</v>
      </c>
      <c r="DY636" s="152">
        <v>139.4</v>
      </c>
      <c r="DZ636" s="152">
        <v>138.19999999999999</v>
      </c>
      <c r="EA636" s="152">
        <v>139.19999999999999</v>
      </c>
      <c r="EB636" s="152">
        <v>138.4</v>
      </c>
      <c r="EC636" s="152">
        <v>138.80000000000001</v>
      </c>
      <c r="ED636" s="152">
        <v>138.19999999999999</v>
      </c>
      <c r="EE636" s="152">
        <v>138.1</v>
      </c>
      <c r="EF636" s="152">
        <v>134.6</v>
      </c>
      <c r="EG636" s="152">
        <v>134.80000000000001</v>
      </c>
      <c r="EH636" s="152">
        <v>135</v>
      </c>
      <c r="EI636" s="152">
        <v>135.1</v>
      </c>
      <c r="EJ636" s="152">
        <v>131.5</v>
      </c>
      <c r="EK636" s="152">
        <v>135.4</v>
      </c>
      <c r="EL636" s="152">
        <v>134.1</v>
      </c>
      <c r="EM636" s="152">
        <v>134.5</v>
      </c>
      <c r="EN636" s="152">
        <v>133.80000000000001</v>
      </c>
      <c r="EO636" s="152">
        <v>133.1</v>
      </c>
      <c r="EP636" s="152">
        <v>132.30000000000001</v>
      </c>
      <c r="EQ636" s="152">
        <v>133.4</v>
      </c>
      <c r="ER636" s="152">
        <v>132.80000000000001</v>
      </c>
      <c r="ES636" s="152">
        <v>133.5</v>
      </c>
      <c r="ET636" s="152">
        <v>134.6</v>
      </c>
      <c r="EU636" s="152">
        <v>134.80000000000001</v>
      </c>
      <c r="EV636" s="152">
        <v>133.69999999999999</v>
      </c>
      <c r="EW636" s="152">
        <v>133</v>
      </c>
    </row>
    <row r="637" spans="1:153">
      <c r="A637" s="141" t="s">
        <v>8308</v>
      </c>
      <c r="B637" s="141" t="s">
        <v>8309</v>
      </c>
      <c r="C637" s="142">
        <v>4.521E-2</v>
      </c>
      <c r="D637" s="143">
        <v>103.8</v>
      </c>
      <c r="E637" s="143">
        <v>104.4</v>
      </c>
      <c r="F637" s="143">
        <v>104.5</v>
      </c>
      <c r="G637" s="143">
        <v>104.6</v>
      </c>
      <c r="H637" s="143">
        <v>105.1</v>
      </c>
      <c r="I637" s="143">
        <v>105.2</v>
      </c>
      <c r="J637" s="143">
        <v>105.4</v>
      </c>
      <c r="K637" s="143">
        <v>105.6</v>
      </c>
      <c r="L637" s="143">
        <v>105.7</v>
      </c>
      <c r="M637" s="143">
        <v>105.7</v>
      </c>
      <c r="N637" s="143">
        <v>106.3</v>
      </c>
      <c r="O637" s="143">
        <v>106.7</v>
      </c>
      <c r="P637" s="143">
        <v>110.3</v>
      </c>
      <c r="Q637" s="143">
        <v>111.2</v>
      </c>
      <c r="R637" s="143">
        <v>111.4</v>
      </c>
      <c r="S637" s="143">
        <v>113.6</v>
      </c>
      <c r="T637" s="143">
        <v>114.8</v>
      </c>
      <c r="U637" s="143">
        <v>112.4</v>
      </c>
      <c r="V637" s="143">
        <v>111.5</v>
      </c>
      <c r="W637" s="143">
        <v>111.5</v>
      </c>
      <c r="X637" s="143">
        <v>114.5</v>
      </c>
      <c r="Y637" s="143">
        <v>109.9</v>
      </c>
      <c r="Z637" s="143">
        <v>112.6</v>
      </c>
      <c r="AA637" s="143">
        <v>112.4</v>
      </c>
      <c r="AB637" s="143">
        <v>112.9</v>
      </c>
      <c r="AC637" s="143">
        <v>114.5</v>
      </c>
      <c r="AD637" s="143">
        <v>114.7</v>
      </c>
      <c r="AE637" s="143">
        <v>115.5</v>
      </c>
      <c r="AF637" s="143">
        <v>114.7</v>
      </c>
      <c r="AG637" s="143">
        <v>117.2</v>
      </c>
      <c r="AH637" s="143">
        <v>116.7</v>
      </c>
      <c r="AI637" s="143">
        <v>117.2</v>
      </c>
      <c r="AJ637" s="143">
        <v>116.7</v>
      </c>
      <c r="AK637" s="143">
        <v>115.6</v>
      </c>
      <c r="AL637" s="143">
        <v>116.4</v>
      </c>
      <c r="AM637" s="143">
        <v>114.9</v>
      </c>
      <c r="AN637" s="143">
        <v>119.3</v>
      </c>
      <c r="AO637" s="143">
        <v>118.5</v>
      </c>
      <c r="AP637" s="143">
        <v>116.9</v>
      </c>
      <c r="AQ637" s="143">
        <v>116.2</v>
      </c>
      <c r="AR637" s="143">
        <v>119.4</v>
      </c>
      <c r="AS637" s="143">
        <v>117.4</v>
      </c>
      <c r="AT637" s="143">
        <v>119.3</v>
      </c>
      <c r="AU637" s="143">
        <v>121.8</v>
      </c>
      <c r="AV637" s="143">
        <v>118.3</v>
      </c>
      <c r="AW637" s="143">
        <v>118.8</v>
      </c>
      <c r="AX637" s="143">
        <v>118.3</v>
      </c>
      <c r="AY637" s="143">
        <v>118.4</v>
      </c>
      <c r="AZ637" s="143">
        <v>117.2</v>
      </c>
      <c r="BA637" s="143">
        <v>118.4</v>
      </c>
      <c r="BB637" s="143">
        <v>118.7</v>
      </c>
      <c r="BC637" s="143">
        <v>117.1</v>
      </c>
      <c r="BD637" s="143">
        <v>116</v>
      </c>
      <c r="BE637" s="143">
        <v>117.2</v>
      </c>
      <c r="BF637" s="143">
        <v>116.7</v>
      </c>
      <c r="BG637" s="143">
        <v>116.8</v>
      </c>
      <c r="BH637" s="143">
        <v>116.3</v>
      </c>
      <c r="BI637" s="143">
        <v>117.1</v>
      </c>
      <c r="BJ637" s="143">
        <v>116.7</v>
      </c>
      <c r="BK637" s="144">
        <v>116</v>
      </c>
      <c r="BL637" s="143">
        <v>116.5</v>
      </c>
      <c r="BM637" s="143">
        <v>116.9</v>
      </c>
      <c r="BN637" s="143">
        <v>116.4</v>
      </c>
      <c r="BO637" s="143">
        <v>118.9</v>
      </c>
      <c r="BP637" s="143">
        <v>119</v>
      </c>
      <c r="BQ637" s="143">
        <v>116.5</v>
      </c>
      <c r="BR637" s="145">
        <v>116.4</v>
      </c>
      <c r="BS637" s="145">
        <v>119</v>
      </c>
      <c r="BT637" s="145">
        <v>119.6</v>
      </c>
      <c r="BU637" s="145">
        <v>123.3</v>
      </c>
      <c r="BV637" s="145">
        <v>122.7</v>
      </c>
      <c r="BW637" s="145">
        <v>123.7</v>
      </c>
      <c r="BX637" s="145">
        <v>127.7</v>
      </c>
      <c r="BY637" s="145">
        <v>129.80000000000001</v>
      </c>
      <c r="BZ637" s="143">
        <v>129.5</v>
      </c>
      <c r="CA637" s="143">
        <v>124.8</v>
      </c>
      <c r="CB637" s="143">
        <v>125.9</v>
      </c>
      <c r="CC637" s="143">
        <v>124.9</v>
      </c>
      <c r="CD637" s="143">
        <v>124.3</v>
      </c>
      <c r="CE637" s="143">
        <v>125.3</v>
      </c>
      <c r="CF637" s="143">
        <v>124.2</v>
      </c>
      <c r="CG637" s="143">
        <v>125</v>
      </c>
      <c r="CH637" s="143">
        <v>125</v>
      </c>
      <c r="CI637" s="143">
        <v>125</v>
      </c>
      <c r="CJ637" s="146">
        <v>126.7</v>
      </c>
      <c r="CK637" s="146">
        <v>126.8</v>
      </c>
      <c r="CL637" s="146">
        <v>126.4</v>
      </c>
      <c r="CM637" s="147">
        <v>128</v>
      </c>
      <c r="CN637" s="147">
        <v>126.9</v>
      </c>
      <c r="CO637" s="147">
        <v>127</v>
      </c>
      <c r="CP637" s="148">
        <v>125.2</v>
      </c>
      <c r="CQ637" s="149">
        <v>124.2</v>
      </c>
      <c r="CR637" s="149">
        <v>124.4</v>
      </c>
      <c r="CS637" s="149">
        <v>124.2</v>
      </c>
      <c r="CT637" s="149">
        <v>124.1</v>
      </c>
      <c r="CU637" s="150">
        <v>124.3</v>
      </c>
      <c r="CV637" s="150">
        <v>124.3</v>
      </c>
      <c r="CW637" s="150">
        <v>124.2</v>
      </c>
      <c r="CX637" s="150">
        <v>125.6</v>
      </c>
      <c r="CY637" s="150">
        <v>123.9</v>
      </c>
      <c r="CZ637" s="150">
        <v>122.3</v>
      </c>
      <c r="DA637" s="150">
        <v>121</v>
      </c>
      <c r="DB637" s="151">
        <v>124.3</v>
      </c>
      <c r="DC637" s="151">
        <v>124.1</v>
      </c>
      <c r="DD637" s="151">
        <v>125.1</v>
      </c>
      <c r="DE637" s="151">
        <v>126.5</v>
      </c>
      <c r="DF637" s="151">
        <v>127.3</v>
      </c>
      <c r="DG637" s="151">
        <v>128.30000000000001</v>
      </c>
      <c r="DH637" s="151">
        <v>129.5</v>
      </c>
      <c r="DI637" s="151">
        <v>129.5</v>
      </c>
      <c r="DJ637" s="151">
        <v>130.4</v>
      </c>
      <c r="DK637" s="151">
        <v>131.30000000000001</v>
      </c>
      <c r="DL637" s="151">
        <v>133.19999999999999</v>
      </c>
      <c r="DM637" s="152">
        <v>134</v>
      </c>
      <c r="DN637" s="152">
        <v>134.9</v>
      </c>
      <c r="DO637" s="152">
        <v>136.1</v>
      </c>
      <c r="DP637" s="152">
        <v>137.1</v>
      </c>
      <c r="DQ637" s="152">
        <v>137.80000000000001</v>
      </c>
      <c r="DR637" s="152">
        <v>138.4</v>
      </c>
      <c r="DS637" s="152">
        <v>139</v>
      </c>
      <c r="DT637" s="152">
        <v>140.5</v>
      </c>
      <c r="DU637" s="152">
        <v>140.1</v>
      </c>
      <c r="DV637" s="152">
        <v>140.9</v>
      </c>
      <c r="DW637" s="152">
        <v>141.80000000000001</v>
      </c>
      <c r="DX637" s="152">
        <v>140.9</v>
      </c>
      <c r="DY637" s="152">
        <v>141.19999999999999</v>
      </c>
      <c r="DZ637" s="152">
        <v>141.80000000000001</v>
      </c>
      <c r="EA637" s="152">
        <v>141.9</v>
      </c>
      <c r="EB637" s="152">
        <v>142.4</v>
      </c>
      <c r="EC637" s="152">
        <v>142.9</v>
      </c>
      <c r="ED637" s="152">
        <v>142.80000000000001</v>
      </c>
      <c r="EE637" s="152">
        <v>142.80000000000001</v>
      </c>
      <c r="EF637" s="152">
        <v>143</v>
      </c>
      <c r="EG637" s="152">
        <v>145.80000000000001</v>
      </c>
      <c r="EH637" s="152">
        <v>145.30000000000001</v>
      </c>
      <c r="EI637" s="152">
        <v>145.6</v>
      </c>
      <c r="EJ637" s="152">
        <v>146.80000000000001</v>
      </c>
      <c r="EK637" s="152">
        <v>146.9</v>
      </c>
      <c r="EL637" s="152">
        <v>146.80000000000001</v>
      </c>
      <c r="EM637" s="152">
        <v>147.1</v>
      </c>
      <c r="EN637" s="152">
        <v>148.5</v>
      </c>
      <c r="EO637" s="152">
        <v>148.69999999999999</v>
      </c>
      <c r="EP637" s="152">
        <v>148.1</v>
      </c>
      <c r="EQ637" s="152">
        <v>147.80000000000001</v>
      </c>
      <c r="ER637" s="152">
        <v>149.9</v>
      </c>
      <c r="ES637" s="152">
        <v>148.4</v>
      </c>
      <c r="ET637" s="152">
        <v>149</v>
      </c>
      <c r="EU637" s="152">
        <v>147.80000000000001</v>
      </c>
      <c r="EV637" s="152">
        <v>147.4</v>
      </c>
      <c r="EW637" s="152">
        <v>147.4</v>
      </c>
    </row>
    <row r="638" spans="1:153">
      <c r="A638" s="141" t="s">
        <v>8310</v>
      </c>
      <c r="B638" s="141" t="s">
        <v>8311</v>
      </c>
      <c r="C638" s="142">
        <v>2.274E-2</v>
      </c>
      <c r="D638" s="143">
        <v>100.9</v>
      </c>
      <c r="E638" s="143">
        <v>100.4</v>
      </c>
      <c r="F638" s="143">
        <v>101.7</v>
      </c>
      <c r="G638" s="143">
        <v>101.2</v>
      </c>
      <c r="H638" s="143">
        <v>100.7</v>
      </c>
      <c r="I638" s="143">
        <v>101.5</v>
      </c>
      <c r="J638" s="143">
        <v>100.3</v>
      </c>
      <c r="K638" s="143">
        <v>100.3</v>
      </c>
      <c r="L638" s="143">
        <v>99.5</v>
      </c>
      <c r="M638" s="143">
        <v>99.1</v>
      </c>
      <c r="N638" s="143">
        <v>99.5</v>
      </c>
      <c r="O638" s="143">
        <v>99.3</v>
      </c>
      <c r="P638" s="143">
        <v>99.3</v>
      </c>
      <c r="Q638" s="143">
        <v>99</v>
      </c>
      <c r="R638" s="143">
        <v>98.9</v>
      </c>
      <c r="S638" s="143">
        <v>102.2</v>
      </c>
      <c r="T638" s="143">
        <v>103</v>
      </c>
      <c r="U638" s="143">
        <v>102.9</v>
      </c>
      <c r="V638" s="143">
        <v>103.4</v>
      </c>
      <c r="W638" s="143">
        <v>103.2</v>
      </c>
      <c r="X638" s="143">
        <v>102.3</v>
      </c>
      <c r="Y638" s="143">
        <v>104.3</v>
      </c>
      <c r="Z638" s="143">
        <v>104.1</v>
      </c>
      <c r="AA638" s="143">
        <v>104.9</v>
      </c>
      <c r="AB638" s="143">
        <v>105.4</v>
      </c>
      <c r="AC638" s="143">
        <v>105.3</v>
      </c>
      <c r="AD638" s="143">
        <v>106.3</v>
      </c>
      <c r="AE638" s="143">
        <v>106.4</v>
      </c>
      <c r="AF638" s="143">
        <v>106.4</v>
      </c>
      <c r="AG638" s="143">
        <v>106.3</v>
      </c>
      <c r="AH638" s="143">
        <v>105.7</v>
      </c>
      <c r="AI638" s="143">
        <v>105.2</v>
      </c>
      <c r="AJ638" s="143">
        <v>104.5</v>
      </c>
      <c r="AK638" s="143">
        <v>105.4</v>
      </c>
      <c r="AL638" s="143">
        <v>104</v>
      </c>
      <c r="AM638" s="143">
        <v>102.9</v>
      </c>
      <c r="AN638" s="143">
        <v>104</v>
      </c>
      <c r="AO638" s="143">
        <v>104.6</v>
      </c>
      <c r="AP638" s="143">
        <v>103.8</v>
      </c>
      <c r="AQ638" s="143">
        <v>104.6</v>
      </c>
      <c r="AR638" s="143">
        <v>107</v>
      </c>
      <c r="AS638" s="143">
        <v>103.8</v>
      </c>
      <c r="AT638" s="143">
        <v>102.6</v>
      </c>
      <c r="AU638" s="143">
        <v>102.4</v>
      </c>
      <c r="AV638" s="143">
        <v>101.9</v>
      </c>
      <c r="AW638" s="143">
        <v>101.1</v>
      </c>
      <c r="AX638" s="143">
        <v>101.2</v>
      </c>
      <c r="AY638" s="143">
        <v>99.2</v>
      </c>
      <c r="AZ638" s="143">
        <v>100.1</v>
      </c>
      <c r="BA638" s="143">
        <v>101</v>
      </c>
      <c r="BB638" s="143">
        <v>101.7</v>
      </c>
      <c r="BC638" s="143">
        <v>101.3</v>
      </c>
      <c r="BD638" s="143">
        <v>102.5</v>
      </c>
      <c r="BE638" s="143">
        <v>100.8</v>
      </c>
      <c r="BF638" s="143">
        <v>101.4</v>
      </c>
      <c r="BG638" s="143">
        <v>103.9</v>
      </c>
      <c r="BH638" s="143">
        <v>103.7</v>
      </c>
      <c r="BI638" s="143">
        <v>105.6</v>
      </c>
      <c r="BJ638" s="143">
        <v>106.5</v>
      </c>
      <c r="BK638" s="144">
        <v>109.4</v>
      </c>
      <c r="BL638" s="143">
        <v>108.1</v>
      </c>
      <c r="BM638" s="143">
        <v>106.7</v>
      </c>
      <c r="BN638" s="143">
        <v>106.7</v>
      </c>
      <c r="BO638" s="143">
        <v>107.2</v>
      </c>
      <c r="BP638" s="143">
        <v>107</v>
      </c>
      <c r="BQ638" s="143">
        <v>108.8</v>
      </c>
      <c r="BR638" s="145">
        <v>111</v>
      </c>
      <c r="BS638" s="145">
        <v>113.1</v>
      </c>
      <c r="BT638" s="145">
        <v>113.2</v>
      </c>
      <c r="BU638" s="145">
        <v>112.8</v>
      </c>
      <c r="BV638" s="145">
        <v>114</v>
      </c>
      <c r="BW638" s="145">
        <v>117.6</v>
      </c>
      <c r="BX638" s="145">
        <v>118.5</v>
      </c>
      <c r="BY638" s="145">
        <v>119</v>
      </c>
      <c r="BZ638" s="143">
        <v>118.5</v>
      </c>
      <c r="CA638" s="143">
        <v>121</v>
      </c>
      <c r="CB638" s="143">
        <v>122</v>
      </c>
      <c r="CC638" s="143">
        <v>121.9</v>
      </c>
      <c r="CD638" s="143">
        <v>122.9</v>
      </c>
      <c r="CE638" s="143">
        <v>124.5</v>
      </c>
      <c r="CF638" s="143">
        <v>126.5</v>
      </c>
      <c r="CG638" s="143">
        <v>126.2</v>
      </c>
      <c r="CH638" s="143">
        <v>126.4</v>
      </c>
      <c r="CI638" s="143">
        <v>124.5</v>
      </c>
      <c r="CJ638" s="146">
        <v>124.5</v>
      </c>
      <c r="CK638" s="146">
        <v>123.6</v>
      </c>
      <c r="CL638" s="146">
        <v>123.5</v>
      </c>
      <c r="CM638" s="147">
        <v>122.7</v>
      </c>
      <c r="CN638" s="147">
        <v>122.7</v>
      </c>
      <c r="CO638" s="147">
        <v>121.1</v>
      </c>
      <c r="CP638" s="148">
        <v>118.3</v>
      </c>
      <c r="CQ638" s="149">
        <v>115.8</v>
      </c>
      <c r="CR638" s="149">
        <v>114.7</v>
      </c>
      <c r="CS638" s="149">
        <v>112.4</v>
      </c>
      <c r="CT638" s="149">
        <v>112.4</v>
      </c>
      <c r="CU638" s="150">
        <v>114</v>
      </c>
      <c r="CV638" s="150">
        <v>117.9</v>
      </c>
      <c r="CW638" s="150">
        <v>118.4</v>
      </c>
      <c r="CX638" s="150">
        <v>117</v>
      </c>
      <c r="CY638" s="150">
        <v>118.1</v>
      </c>
      <c r="CZ638" s="150">
        <v>114.4</v>
      </c>
      <c r="DA638" s="150">
        <v>118.1</v>
      </c>
      <c r="DB638" s="151">
        <v>122.5</v>
      </c>
      <c r="DC638" s="151">
        <v>122.5</v>
      </c>
      <c r="DD638" s="151">
        <v>124.7</v>
      </c>
      <c r="DE638" s="151">
        <v>141.5</v>
      </c>
      <c r="DF638" s="151">
        <v>148.1</v>
      </c>
      <c r="DG638" s="151">
        <v>150.1</v>
      </c>
      <c r="DH638" s="151">
        <v>151.9</v>
      </c>
      <c r="DI638" s="151">
        <v>160</v>
      </c>
      <c r="DJ638" s="151">
        <v>166</v>
      </c>
      <c r="DK638" s="151">
        <v>174.6</v>
      </c>
      <c r="DL638" s="151">
        <v>171.7</v>
      </c>
      <c r="DM638" s="152">
        <v>175.8</v>
      </c>
      <c r="DN638" s="152">
        <v>174.1</v>
      </c>
      <c r="DO638" s="152">
        <v>172</v>
      </c>
      <c r="DP638" s="152">
        <v>165</v>
      </c>
      <c r="DQ638" s="152">
        <v>163.1</v>
      </c>
      <c r="DR638" s="152">
        <v>164</v>
      </c>
      <c r="DS638" s="152">
        <v>159.69999999999999</v>
      </c>
      <c r="DT638" s="152">
        <v>167.4</v>
      </c>
      <c r="DU638" s="152">
        <v>172.9</v>
      </c>
      <c r="DV638" s="152">
        <v>172.3</v>
      </c>
      <c r="DW638" s="152">
        <v>165</v>
      </c>
      <c r="DX638" s="152">
        <v>160.1</v>
      </c>
      <c r="DY638" s="152">
        <v>158</v>
      </c>
      <c r="DZ638" s="152">
        <v>156.19999999999999</v>
      </c>
      <c r="EA638" s="152">
        <v>154.9</v>
      </c>
      <c r="EB638" s="152">
        <v>157.69999999999999</v>
      </c>
      <c r="EC638" s="152">
        <v>157</v>
      </c>
      <c r="ED638" s="152">
        <v>159.5</v>
      </c>
      <c r="EE638" s="152">
        <v>162.6</v>
      </c>
      <c r="EF638" s="152">
        <v>162.4</v>
      </c>
      <c r="EG638" s="152">
        <v>164.9</v>
      </c>
      <c r="EH638" s="152">
        <v>163.80000000000001</v>
      </c>
      <c r="EI638" s="152">
        <v>160</v>
      </c>
      <c r="EJ638" s="152">
        <v>158.1</v>
      </c>
      <c r="EK638" s="152">
        <v>158.1</v>
      </c>
      <c r="EL638" s="152">
        <v>155.19999999999999</v>
      </c>
      <c r="EM638" s="152">
        <v>155.9</v>
      </c>
      <c r="EN638" s="152">
        <v>156.4</v>
      </c>
      <c r="EO638" s="152">
        <v>155</v>
      </c>
      <c r="EP638" s="152">
        <v>156.69999999999999</v>
      </c>
      <c r="EQ638" s="152">
        <v>154.1</v>
      </c>
      <c r="ER638" s="152">
        <v>156.69999999999999</v>
      </c>
      <c r="ES638" s="152">
        <v>155.1</v>
      </c>
      <c r="ET638" s="152">
        <v>152.80000000000001</v>
      </c>
      <c r="EU638" s="152">
        <v>152.69999999999999</v>
      </c>
      <c r="EV638" s="152">
        <v>153.5</v>
      </c>
      <c r="EW638" s="152">
        <v>152.5</v>
      </c>
    </row>
    <row r="639" spans="1:153">
      <c r="A639" s="141" t="s">
        <v>8312</v>
      </c>
      <c r="B639" s="141" t="s">
        <v>8313</v>
      </c>
      <c r="C639" s="142">
        <v>2.00875</v>
      </c>
      <c r="D639" s="143">
        <v>99.7</v>
      </c>
      <c r="E639" s="143">
        <v>100.6</v>
      </c>
      <c r="F639" s="143">
        <v>100.3</v>
      </c>
      <c r="G639" s="143">
        <v>100.3</v>
      </c>
      <c r="H639" s="143">
        <v>100.4</v>
      </c>
      <c r="I639" s="143">
        <v>100.2</v>
      </c>
      <c r="J639" s="143">
        <v>102</v>
      </c>
      <c r="K639" s="143">
        <v>101.8</v>
      </c>
      <c r="L639" s="143">
        <v>102.1</v>
      </c>
      <c r="M639" s="143">
        <v>102.1</v>
      </c>
      <c r="N639" s="143">
        <v>101</v>
      </c>
      <c r="O639" s="143">
        <v>101.9</v>
      </c>
      <c r="P639" s="143">
        <v>101.3</v>
      </c>
      <c r="Q639" s="143">
        <v>102.6</v>
      </c>
      <c r="R639" s="143">
        <v>102.6</v>
      </c>
      <c r="S639" s="143">
        <v>102.5</v>
      </c>
      <c r="T639" s="143">
        <v>103.8</v>
      </c>
      <c r="U639" s="143">
        <v>104.5</v>
      </c>
      <c r="V639" s="143">
        <v>103.2</v>
      </c>
      <c r="W639" s="143">
        <v>102.4</v>
      </c>
      <c r="X639" s="143">
        <v>102.3</v>
      </c>
      <c r="Y639" s="143">
        <v>103.1</v>
      </c>
      <c r="Z639" s="143">
        <v>104</v>
      </c>
      <c r="AA639" s="143">
        <v>103.4</v>
      </c>
      <c r="AB639" s="143">
        <v>104.4</v>
      </c>
      <c r="AC639" s="143">
        <v>105.4</v>
      </c>
      <c r="AD639" s="143">
        <v>106.5</v>
      </c>
      <c r="AE639" s="143">
        <v>106.5</v>
      </c>
      <c r="AF639" s="143">
        <v>107.5</v>
      </c>
      <c r="AG639" s="143">
        <v>107.8</v>
      </c>
      <c r="AH639" s="143">
        <v>108</v>
      </c>
      <c r="AI639" s="143">
        <v>107.7</v>
      </c>
      <c r="AJ639" s="143">
        <v>109.3</v>
      </c>
      <c r="AK639" s="143">
        <v>108.9</v>
      </c>
      <c r="AL639" s="143">
        <v>108</v>
      </c>
      <c r="AM639" s="143">
        <v>108.8</v>
      </c>
      <c r="AN639" s="143">
        <v>105.6</v>
      </c>
      <c r="AO639" s="143">
        <v>107.5</v>
      </c>
      <c r="AP639" s="143">
        <v>107.7</v>
      </c>
      <c r="AQ639" s="143">
        <v>107.9</v>
      </c>
      <c r="AR639" s="143">
        <v>107.4</v>
      </c>
      <c r="AS639" s="143">
        <v>107.9</v>
      </c>
      <c r="AT639" s="143">
        <v>108.6</v>
      </c>
      <c r="AU639" s="143">
        <v>108.9</v>
      </c>
      <c r="AV639" s="143">
        <v>108.4</v>
      </c>
      <c r="AW639" s="143">
        <v>108.8</v>
      </c>
      <c r="AX639" s="143">
        <v>109.5</v>
      </c>
      <c r="AY639" s="143">
        <v>108</v>
      </c>
      <c r="AZ639" s="143">
        <v>107.4</v>
      </c>
      <c r="BA639" s="143">
        <v>107.2</v>
      </c>
      <c r="BB639" s="143">
        <v>108.4</v>
      </c>
      <c r="BC639" s="143">
        <v>108.3</v>
      </c>
      <c r="BD639" s="143">
        <v>108.8</v>
      </c>
      <c r="BE639" s="143">
        <v>108.5</v>
      </c>
      <c r="BF639" s="143">
        <v>108.5</v>
      </c>
      <c r="BG639" s="143">
        <v>108.7</v>
      </c>
      <c r="BH639" s="143">
        <v>108.2</v>
      </c>
      <c r="BI639" s="143">
        <v>109.2</v>
      </c>
      <c r="BJ639" s="143">
        <v>108.8</v>
      </c>
      <c r="BK639" s="144">
        <v>108</v>
      </c>
      <c r="BL639" s="143">
        <v>109.2</v>
      </c>
      <c r="BM639" s="143">
        <v>108.6</v>
      </c>
      <c r="BN639" s="143">
        <v>109.1</v>
      </c>
      <c r="BO639" s="143">
        <v>109.2</v>
      </c>
      <c r="BP639" s="143">
        <v>109.5</v>
      </c>
      <c r="BQ639" s="143">
        <v>111.7</v>
      </c>
      <c r="BR639" s="145">
        <v>111.2</v>
      </c>
      <c r="BS639" s="145">
        <v>110.3</v>
      </c>
      <c r="BT639" s="145">
        <v>110.5</v>
      </c>
      <c r="BU639" s="145">
        <v>110.7</v>
      </c>
      <c r="BV639" s="145">
        <v>110.7</v>
      </c>
      <c r="BW639" s="145">
        <v>110.6</v>
      </c>
      <c r="BX639" s="145">
        <v>111.4</v>
      </c>
      <c r="BY639" s="145">
        <v>111.3</v>
      </c>
      <c r="BZ639" s="143">
        <v>111.2</v>
      </c>
      <c r="CA639" s="143">
        <v>110.8</v>
      </c>
      <c r="CB639" s="143">
        <v>112.8</v>
      </c>
      <c r="CC639" s="143">
        <v>112.2</v>
      </c>
      <c r="CD639" s="143">
        <v>113.1</v>
      </c>
      <c r="CE639" s="143">
        <v>112.9</v>
      </c>
      <c r="CF639" s="143">
        <v>111.6</v>
      </c>
      <c r="CG639" s="143">
        <v>111.5</v>
      </c>
      <c r="CH639" s="143">
        <v>111.8</v>
      </c>
      <c r="CI639" s="143">
        <v>111.3</v>
      </c>
      <c r="CJ639" s="146">
        <v>111.4</v>
      </c>
      <c r="CK639" s="146">
        <v>111.4</v>
      </c>
      <c r="CL639" s="146">
        <v>111.4</v>
      </c>
      <c r="CM639" s="147">
        <v>111.2</v>
      </c>
      <c r="CN639" s="147">
        <v>110.2</v>
      </c>
      <c r="CO639" s="147">
        <v>110.1</v>
      </c>
      <c r="CP639" s="148">
        <v>109.8</v>
      </c>
      <c r="CQ639" s="149">
        <v>109.7</v>
      </c>
      <c r="CR639" s="149">
        <v>109.9</v>
      </c>
      <c r="CS639" s="149">
        <v>109.6</v>
      </c>
      <c r="CT639" s="149">
        <v>109.4</v>
      </c>
      <c r="CU639" s="150">
        <v>110.1</v>
      </c>
      <c r="CV639" s="150">
        <v>109.9</v>
      </c>
      <c r="CW639" s="150">
        <v>110</v>
      </c>
      <c r="CX639" s="150">
        <v>109.9</v>
      </c>
      <c r="CY639" s="150">
        <v>109.6</v>
      </c>
      <c r="CZ639" s="150">
        <v>109.1</v>
      </c>
      <c r="DA639" s="150">
        <v>109.1</v>
      </c>
      <c r="DB639" s="151">
        <v>108.9</v>
      </c>
      <c r="DC639" s="151">
        <v>108.2</v>
      </c>
      <c r="DD639" s="151">
        <v>109.2</v>
      </c>
      <c r="DE639" s="151">
        <v>110.1</v>
      </c>
      <c r="DF639" s="151">
        <v>111.1</v>
      </c>
      <c r="DG639" s="151">
        <v>111</v>
      </c>
      <c r="DH639" s="151">
        <v>111.6</v>
      </c>
      <c r="DI639" s="151">
        <v>111.6</v>
      </c>
      <c r="DJ639" s="151">
        <v>112.7</v>
      </c>
      <c r="DK639" s="151">
        <v>113.2</v>
      </c>
      <c r="DL639" s="151">
        <v>113.2</v>
      </c>
      <c r="DM639" s="152">
        <v>112.7</v>
      </c>
      <c r="DN639" s="152">
        <v>113.4</v>
      </c>
      <c r="DO639" s="152">
        <v>113.9</v>
      </c>
      <c r="DP639" s="152">
        <v>113.5</v>
      </c>
      <c r="DQ639" s="152">
        <v>115.6</v>
      </c>
      <c r="DR639" s="152">
        <v>116.4</v>
      </c>
      <c r="DS639" s="152">
        <v>116.4</v>
      </c>
      <c r="DT639" s="152">
        <v>116.4</v>
      </c>
      <c r="DU639" s="152">
        <v>115.9</v>
      </c>
      <c r="DV639" s="152">
        <v>116.6</v>
      </c>
      <c r="DW639" s="152">
        <v>115.9</v>
      </c>
      <c r="DX639" s="152">
        <v>116.8</v>
      </c>
      <c r="DY639" s="152">
        <v>117.2</v>
      </c>
      <c r="DZ639" s="152">
        <v>117.1</v>
      </c>
      <c r="EA639" s="152">
        <v>116.5</v>
      </c>
      <c r="EB639" s="152">
        <v>116.7</v>
      </c>
      <c r="EC639" s="152">
        <v>117.1</v>
      </c>
      <c r="ED639" s="152">
        <v>116.8</v>
      </c>
      <c r="EE639" s="152">
        <v>116.4</v>
      </c>
      <c r="EF639" s="152">
        <v>117.5</v>
      </c>
      <c r="EG639" s="152">
        <v>118.3</v>
      </c>
      <c r="EH639" s="152">
        <v>118.3</v>
      </c>
      <c r="EI639" s="152">
        <v>118.4</v>
      </c>
      <c r="EJ639" s="152">
        <v>119.4</v>
      </c>
      <c r="EK639" s="152">
        <v>119.8</v>
      </c>
      <c r="EL639" s="152">
        <v>120.1</v>
      </c>
      <c r="EM639" s="152">
        <v>120</v>
      </c>
      <c r="EN639" s="152">
        <v>119.9</v>
      </c>
      <c r="EO639" s="152">
        <v>119.5</v>
      </c>
      <c r="EP639" s="152">
        <v>119.5</v>
      </c>
      <c r="EQ639" s="152">
        <v>120.4</v>
      </c>
      <c r="ER639" s="152">
        <v>121.6</v>
      </c>
      <c r="ES639" s="152">
        <v>122.2</v>
      </c>
      <c r="ET639" s="152">
        <v>121.9</v>
      </c>
      <c r="EU639" s="152">
        <v>121.1</v>
      </c>
      <c r="EV639" s="152">
        <v>121.3</v>
      </c>
      <c r="EW639" s="152">
        <v>121.7</v>
      </c>
    </row>
    <row r="640" spans="1:153">
      <c r="A640" s="141" t="s">
        <v>8314</v>
      </c>
      <c r="B640" s="141" t="s">
        <v>8315</v>
      </c>
      <c r="C640" s="142">
        <v>0.40240999999999999</v>
      </c>
      <c r="D640" s="143">
        <v>103.4</v>
      </c>
      <c r="E640" s="143">
        <v>104.3</v>
      </c>
      <c r="F640" s="143">
        <v>103.2</v>
      </c>
      <c r="G640" s="143">
        <v>103.9</v>
      </c>
      <c r="H640" s="143">
        <v>103.1</v>
      </c>
      <c r="I640" s="143">
        <v>101.1</v>
      </c>
      <c r="J640" s="143">
        <v>104.7</v>
      </c>
      <c r="K640" s="143">
        <v>104.6</v>
      </c>
      <c r="L640" s="143">
        <v>104.4</v>
      </c>
      <c r="M640" s="143">
        <v>105.5</v>
      </c>
      <c r="N640" s="143">
        <v>106.1</v>
      </c>
      <c r="O640" s="143">
        <v>109.5</v>
      </c>
      <c r="P640" s="143">
        <v>105.2</v>
      </c>
      <c r="Q640" s="143">
        <v>105.1</v>
      </c>
      <c r="R640" s="143">
        <v>103.7</v>
      </c>
      <c r="S640" s="143">
        <v>105.5</v>
      </c>
      <c r="T640" s="143">
        <v>107.8</v>
      </c>
      <c r="U640" s="143">
        <v>108.6</v>
      </c>
      <c r="V640" s="143">
        <v>106.6</v>
      </c>
      <c r="W640" s="143">
        <v>106</v>
      </c>
      <c r="X640" s="143">
        <v>109.4</v>
      </c>
      <c r="Y640" s="143">
        <v>105.8</v>
      </c>
      <c r="Z640" s="143">
        <v>111.7</v>
      </c>
      <c r="AA640" s="143">
        <v>110.7</v>
      </c>
      <c r="AB640" s="143">
        <v>108.7</v>
      </c>
      <c r="AC640" s="143">
        <v>107.5</v>
      </c>
      <c r="AD640" s="143">
        <v>105.6</v>
      </c>
      <c r="AE640" s="143">
        <v>103.7</v>
      </c>
      <c r="AF640" s="143">
        <v>102.9</v>
      </c>
      <c r="AG640" s="143">
        <v>106.8</v>
      </c>
      <c r="AH640" s="143">
        <v>102.9</v>
      </c>
      <c r="AI640" s="143">
        <v>103.5</v>
      </c>
      <c r="AJ640" s="143">
        <v>106.6</v>
      </c>
      <c r="AK640" s="143">
        <v>105.4</v>
      </c>
      <c r="AL640" s="143">
        <v>108.3</v>
      </c>
      <c r="AM640" s="143">
        <v>108.7</v>
      </c>
      <c r="AN640" s="143">
        <v>101.6</v>
      </c>
      <c r="AO640" s="143">
        <v>107.6</v>
      </c>
      <c r="AP640" s="143">
        <v>107.1</v>
      </c>
      <c r="AQ640" s="143">
        <v>105.5</v>
      </c>
      <c r="AR640" s="143">
        <v>105.2</v>
      </c>
      <c r="AS640" s="143">
        <v>105.9</v>
      </c>
      <c r="AT640" s="143">
        <v>104.5</v>
      </c>
      <c r="AU640" s="143">
        <v>101.7</v>
      </c>
      <c r="AV640" s="143">
        <v>103.6</v>
      </c>
      <c r="AW640" s="143">
        <v>104</v>
      </c>
      <c r="AX640" s="143">
        <v>109.3</v>
      </c>
      <c r="AY640" s="143">
        <v>104.7</v>
      </c>
      <c r="AZ640" s="143">
        <v>105.3</v>
      </c>
      <c r="BA640" s="143">
        <v>103.7</v>
      </c>
      <c r="BB640" s="143">
        <v>108.2</v>
      </c>
      <c r="BC640" s="143">
        <v>107.2</v>
      </c>
      <c r="BD640" s="143">
        <v>108.8</v>
      </c>
      <c r="BE640" s="143">
        <v>108.3</v>
      </c>
      <c r="BF640" s="143">
        <v>106</v>
      </c>
      <c r="BG640" s="143">
        <v>105.9</v>
      </c>
      <c r="BH640" s="143">
        <v>108.3</v>
      </c>
      <c r="BI640" s="143">
        <v>107.7</v>
      </c>
      <c r="BJ640" s="143">
        <v>106</v>
      </c>
      <c r="BK640" s="144">
        <v>104.8</v>
      </c>
      <c r="BL640" s="143">
        <v>105.4</v>
      </c>
      <c r="BM640" s="143">
        <v>105.3</v>
      </c>
      <c r="BN640" s="143">
        <v>105.9</v>
      </c>
      <c r="BO640" s="143">
        <v>103.7</v>
      </c>
      <c r="BP640" s="143">
        <v>104</v>
      </c>
      <c r="BQ640" s="143">
        <v>103.6</v>
      </c>
      <c r="BR640" s="145">
        <v>104.4</v>
      </c>
      <c r="BS640" s="145">
        <v>103.2</v>
      </c>
      <c r="BT640" s="145">
        <v>101.7</v>
      </c>
      <c r="BU640" s="145">
        <v>102.9</v>
      </c>
      <c r="BV640" s="145">
        <v>102.1</v>
      </c>
      <c r="BW640" s="145">
        <v>102.3</v>
      </c>
      <c r="BX640" s="145">
        <v>101.8</v>
      </c>
      <c r="BY640" s="145">
        <v>102.6</v>
      </c>
      <c r="BZ640" s="143">
        <v>100.4</v>
      </c>
      <c r="CA640" s="143">
        <v>101.8</v>
      </c>
      <c r="CB640" s="143">
        <v>101.8</v>
      </c>
      <c r="CC640" s="143">
        <v>101.3</v>
      </c>
      <c r="CD640" s="143">
        <v>101.3</v>
      </c>
      <c r="CE640" s="143">
        <v>102.6</v>
      </c>
      <c r="CF640" s="143">
        <v>100.9</v>
      </c>
      <c r="CG640" s="143">
        <v>99.5</v>
      </c>
      <c r="CH640" s="143">
        <v>98.5</v>
      </c>
      <c r="CI640" s="143">
        <v>98.4</v>
      </c>
      <c r="CJ640" s="146">
        <v>98</v>
      </c>
      <c r="CK640" s="146">
        <v>98.7</v>
      </c>
      <c r="CL640" s="146">
        <v>98.3</v>
      </c>
      <c r="CM640" s="147">
        <v>99.6</v>
      </c>
      <c r="CN640" s="147">
        <v>98</v>
      </c>
      <c r="CO640" s="147">
        <v>97.3</v>
      </c>
      <c r="CP640" s="148">
        <v>97.5</v>
      </c>
      <c r="CQ640" s="149">
        <v>97.8</v>
      </c>
      <c r="CR640" s="149">
        <v>97.8</v>
      </c>
      <c r="CS640" s="149">
        <v>97.4</v>
      </c>
      <c r="CT640" s="149">
        <v>98.1</v>
      </c>
      <c r="CU640" s="150">
        <v>98</v>
      </c>
      <c r="CV640" s="150">
        <v>98.2</v>
      </c>
      <c r="CW640" s="150">
        <v>98.6</v>
      </c>
      <c r="CX640" s="150">
        <v>96.7</v>
      </c>
      <c r="CY640" s="150">
        <v>97.5</v>
      </c>
      <c r="CZ640" s="150">
        <v>97.2</v>
      </c>
      <c r="DA640" s="150">
        <v>96.8</v>
      </c>
      <c r="DB640" s="151">
        <v>98.9</v>
      </c>
      <c r="DC640" s="151">
        <v>99.2</v>
      </c>
      <c r="DD640" s="151">
        <v>100.3</v>
      </c>
      <c r="DE640" s="151">
        <v>99.8</v>
      </c>
      <c r="DF640" s="151">
        <v>100.5</v>
      </c>
      <c r="DG640" s="151">
        <v>101.2</v>
      </c>
      <c r="DH640" s="151">
        <v>102.2</v>
      </c>
      <c r="DI640" s="151">
        <v>100.3</v>
      </c>
      <c r="DJ640" s="151">
        <v>103.4</v>
      </c>
      <c r="DK640" s="151">
        <v>104.1</v>
      </c>
      <c r="DL640" s="151">
        <v>105.2</v>
      </c>
      <c r="DM640" s="152">
        <v>104.9</v>
      </c>
      <c r="DN640" s="152">
        <v>105.7</v>
      </c>
      <c r="DO640" s="152">
        <v>106.8</v>
      </c>
      <c r="DP640" s="152">
        <v>107.5</v>
      </c>
      <c r="DQ640" s="152">
        <v>110.5</v>
      </c>
      <c r="DR640" s="152">
        <v>111.5</v>
      </c>
      <c r="DS640" s="152">
        <v>111.5</v>
      </c>
      <c r="DT640" s="152">
        <v>113.2</v>
      </c>
      <c r="DU640" s="152">
        <v>114.8</v>
      </c>
      <c r="DV640" s="152">
        <v>116</v>
      </c>
      <c r="DW640" s="152">
        <v>116</v>
      </c>
      <c r="DX640" s="152">
        <v>116.2</v>
      </c>
      <c r="DY640" s="152">
        <v>115.9</v>
      </c>
      <c r="DZ640" s="152">
        <v>115.6</v>
      </c>
      <c r="EA640" s="152">
        <v>115.1</v>
      </c>
      <c r="EB640" s="152">
        <v>113.7</v>
      </c>
      <c r="EC640" s="152">
        <v>115.4</v>
      </c>
      <c r="ED640" s="152">
        <v>114.8</v>
      </c>
      <c r="EE640" s="152">
        <v>113.4</v>
      </c>
      <c r="EF640" s="152">
        <v>113.8</v>
      </c>
      <c r="EG640" s="152">
        <v>114.1</v>
      </c>
      <c r="EH640" s="152">
        <v>114.9</v>
      </c>
      <c r="EI640" s="152">
        <v>115.4</v>
      </c>
      <c r="EJ640" s="152">
        <v>115.6</v>
      </c>
      <c r="EK640" s="152">
        <v>116.7</v>
      </c>
      <c r="EL640" s="152">
        <v>116</v>
      </c>
      <c r="EM640" s="152">
        <v>115</v>
      </c>
      <c r="EN640" s="152">
        <v>114.7</v>
      </c>
      <c r="EO640" s="152">
        <v>114.2</v>
      </c>
      <c r="EP640" s="152">
        <v>114.6</v>
      </c>
      <c r="EQ640" s="152">
        <v>115.5</v>
      </c>
      <c r="ER640" s="152">
        <v>116.6</v>
      </c>
      <c r="ES640" s="152">
        <v>117.9</v>
      </c>
      <c r="ET640" s="152">
        <v>117.7</v>
      </c>
      <c r="EU640" s="152">
        <v>117.7</v>
      </c>
      <c r="EV640" s="152">
        <v>117.4</v>
      </c>
      <c r="EW640" s="152">
        <v>117.6</v>
      </c>
    </row>
    <row r="641" spans="1:153">
      <c r="A641" s="141" t="s">
        <v>8316</v>
      </c>
      <c r="B641" s="141" t="s">
        <v>8317</v>
      </c>
      <c r="C641" s="142">
        <v>0.20041</v>
      </c>
      <c r="D641" s="143">
        <v>103.2</v>
      </c>
      <c r="E641" s="143">
        <v>103.7</v>
      </c>
      <c r="F641" s="143">
        <v>102.4</v>
      </c>
      <c r="G641" s="143">
        <v>103.5</v>
      </c>
      <c r="H641" s="143">
        <v>104</v>
      </c>
      <c r="I641" s="143">
        <v>101.1</v>
      </c>
      <c r="J641" s="143">
        <v>103.6</v>
      </c>
      <c r="K641" s="143">
        <v>101</v>
      </c>
      <c r="L641" s="143">
        <v>102.3</v>
      </c>
      <c r="M641" s="143">
        <v>105.7</v>
      </c>
      <c r="N641" s="143">
        <v>103.5</v>
      </c>
      <c r="O641" s="143">
        <v>103.4</v>
      </c>
      <c r="P641" s="143">
        <v>103.5</v>
      </c>
      <c r="Q641" s="143">
        <v>104.3</v>
      </c>
      <c r="R641" s="143">
        <v>101.2</v>
      </c>
      <c r="S641" s="143">
        <v>104.3</v>
      </c>
      <c r="T641" s="143">
        <v>105.3</v>
      </c>
      <c r="U641" s="143">
        <v>106.1</v>
      </c>
      <c r="V641" s="143">
        <v>105.6</v>
      </c>
      <c r="W641" s="143">
        <v>106.2</v>
      </c>
      <c r="X641" s="143">
        <v>109.8</v>
      </c>
      <c r="Y641" s="143">
        <v>106.5</v>
      </c>
      <c r="Z641" s="143">
        <v>117.9</v>
      </c>
      <c r="AA641" s="143">
        <v>114.3</v>
      </c>
      <c r="AB641" s="143">
        <v>113.3</v>
      </c>
      <c r="AC641" s="143">
        <v>112.5</v>
      </c>
      <c r="AD641" s="143">
        <v>110</v>
      </c>
      <c r="AE641" s="143">
        <v>109.1</v>
      </c>
      <c r="AF641" s="143">
        <v>106.8</v>
      </c>
      <c r="AG641" s="143">
        <v>109.8</v>
      </c>
      <c r="AH641" s="143">
        <v>104.8</v>
      </c>
      <c r="AI641" s="143">
        <v>104.9</v>
      </c>
      <c r="AJ641" s="143">
        <v>110.7</v>
      </c>
      <c r="AK641" s="143">
        <v>109.9</v>
      </c>
      <c r="AL641" s="143">
        <v>112</v>
      </c>
      <c r="AM641" s="143">
        <v>110.5</v>
      </c>
      <c r="AN641" s="143">
        <v>103.8</v>
      </c>
      <c r="AO641" s="143">
        <v>112.5</v>
      </c>
      <c r="AP641" s="143">
        <v>107.7</v>
      </c>
      <c r="AQ641" s="143">
        <v>108.6</v>
      </c>
      <c r="AR641" s="143">
        <v>107.3</v>
      </c>
      <c r="AS641" s="143">
        <v>107.5</v>
      </c>
      <c r="AT641" s="143">
        <v>110.8</v>
      </c>
      <c r="AU641" s="143">
        <v>107.1</v>
      </c>
      <c r="AV641" s="143">
        <v>110.2</v>
      </c>
      <c r="AW641" s="143">
        <v>110.8</v>
      </c>
      <c r="AX641" s="143">
        <v>114.1</v>
      </c>
      <c r="AY641" s="143">
        <v>111.2</v>
      </c>
      <c r="AZ641" s="143">
        <v>111.2</v>
      </c>
      <c r="BA641" s="143">
        <v>109.4</v>
      </c>
      <c r="BB641" s="143">
        <v>113.1</v>
      </c>
      <c r="BC641" s="143">
        <v>113.7</v>
      </c>
      <c r="BD641" s="143">
        <v>115.8</v>
      </c>
      <c r="BE641" s="143">
        <v>115.1</v>
      </c>
      <c r="BF641" s="143">
        <v>115.5</v>
      </c>
      <c r="BG641" s="143">
        <v>114.2</v>
      </c>
      <c r="BH641" s="143">
        <v>114.8</v>
      </c>
      <c r="BI641" s="143">
        <v>114.8</v>
      </c>
      <c r="BJ641" s="143">
        <v>110.2</v>
      </c>
      <c r="BK641" s="144">
        <v>110.1</v>
      </c>
      <c r="BL641" s="143">
        <v>110.4</v>
      </c>
      <c r="BM641" s="143">
        <v>110.2</v>
      </c>
      <c r="BN641" s="143">
        <v>111</v>
      </c>
      <c r="BO641" s="143">
        <v>106.4</v>
      </c>
      <c r="BP641" s="143">
        <v>107.5</v>
      </c>
      <c r="BQ641" s="143">
        <v>108.5</v>
      </c>
      <c r="BR641" s="145">
        <v>110.1</v>
      </c>
      <c r="BS641" s="145">
        <v>107.4</v>
      </c>
      <c r="BT641" s="145">
        <v>104.3</v>
      </c>
      <c r="BU641" s="145">
        <v>106.3</v>
      </c>
      <c r="BV641" s="145">
        <v>104.5</v>
      </c>
      <c r="BW641" s="145">
        <v>104.1</v>
      </c>
      <c r="BX641" s="145">
        <v>103.3</v>
      </c>
      <c r="BY641" s="145">
        <v>105.2</v>
      </c>
      <c r="BZ641" s="143">
        <v>100.8</v>
      </c>
      <c r="CA641" s="143">
        <v>103.8</v>
      </c>
      <c r="CB641" s="143">
        <v>103.1</v>
      </c>
      <c r="CC641" s="143">
        <v>102.7</v>
      </c>
      <c r="CD641" s="143">
        <v>102.2</v>
      </c>
      <c r="CE641" s="143">
        <v>105.5</v>
      </c>
      <c r="CF641" s="143">
        <v>101.1</v>
      </c>
      <c r="CG641" s="143">
        <v>98.4</v>
      </c>
      <c r="CH641" s="143">
        <v>96.4</v>
      </c>
      <c r="CI641" s="143">
        <v>96.9</v>
      </c>
      <c r="CJ641" s="146">
        <v>97</v>
      </c>
      <c r="CK641" s="146">
        <v>98.5</v>
      </c>
      <c r="CL641" s="146">
        <v>97.1</v>
      </c>
      <c r="CM641" s="147">
        <v>99.7</v>
      </c>
      <c r="CN641" s="147">
        <v>97.5</v>
      </c>
      <c r="CO641" s="147">
        <v>96.9</v>
      </c>
      <c r="CP641" s="148">
        <v>96.6</v>
      </c>
      <c r="CQ641" s="149">
        <v>97.4</v>
      </c>
      <c r="CR641" s="149">
        <v>97</v>
      </c>
      <c r="CS641" s="149">
        <v>97.1</v>
      </c>
      <c r="CT641" s="149">
        <v>97.5</v>
      </c>
      <c r="CU641" s="150">
        <v>97.1</v>
      </c>
      <c r="CV641" s="150">
        <v>97.1</v>
      </c>
      <c r="CW641" s="150">
        <v>99.7</v>
      </c>
      <c r="CX641" s="150">
        <v>99.7</v>
      </c>
      <c r="CY641" s="150">
        <v>100.5</v>
      </c>
      <c r="CZ641" s="150">
        <v>100.2</v>
      </c>
      <c r="DA641" s="150">
        <v>99.2</v>
      </c>
      <c r="DB641" s="151">
        <v>102.8</v>
      </c>
      <c r="DC641" s="151">
        <v>102.2</v>
      </c>
      <c r="DD641" s="151">
        <v>104.1</v>
      </c>
      <c r="DE641" s="151">
        <v>102.8</v>
      </c>
      <c r="DF641" s="151">
        <v>104.2</v>
      </c>
      <c r="DG641" s="151">
        <v>104.3</v>
      </c>
      <c r="DH641" s="151">
        <v>106.8</v>
      </c>
      <c r="DI641" s="151">
        <v>106.3</v>
      </c>
      <c r="DJ641" s="151">
        <v>108.3</v>
      </c>
      <c r="DK641" s="151">
        <v>108.5</v>
      </c>
      <c r="DL641" s="151">
        <v>105.6</v>
      </c>
      <c r="DM641" s="152">
        <v>105.7</v>
      </c>
      <c r="DN641" s="152">
        <v>106.3</v>
      </c>
      <c r="DO641" s="152">
        <v>107.6</v>
      </c>
      <c r="DP641" s="152">
        <v>108.4</v>
      </c>
      <c r="DQ641" s="152">
        <v>111.7</v>
      </c>
      <c r="DR641" s="152">
        <v>112.8</v>
      </c>
      <c r="DS641" s="152">
        <v>112.9</v>
      </c>
      <c r="DT641" s="152">
        <v>116.1</v>
      </c>
      <c r="DU641" s="152">
        <v>120.8</v>
      </c>
      <c r="DV641" s="152">
        <v>121.5</v>
      </c>
      <c r="DW641" s="152">
        <v>125</v>
      </c>
      <c r="DX641" s="152">
        <v>125.5</v>
      </c>
      <c r="DY641" s="152">
        <v>124.9</v>
      </c>
      <c r="DZ641" s="152">
        <v>124.3</v>
      </c>
      <c r="EA641" s="152">
        <v>124.3</v>
      </c>
      <c r="EB641" s="152">
        <v>124.7</v>
      </c>
      <c r="EC641" s="152">
        <v>124.5</v>
      </c>
      <c r="ED641" s="152">
        <v>124.8</v>
      </c>
      <c r="EE641" s="152">
        <v>124.6</v>
      </c>
      <c r="EF641" s="152">
        <v>126.3</v>
      </c>
      <c r="EG641" s="152">
        <v>125.3</v>
      </c>
      <c r="EH641" s="152">
        <v>124.6</v>
      </c>
      <c r="EI641" s="152">
        <v>125.9</v>
      </c>
      <c r="EJ641" s="152">
        <v>125.6</v>
      </c>
      <c r="EK641" s="152">
        <v>127.6</v>
      </c>
      <c r="EL641" s="152">
        <v>126.4</v>
      </c>
      <c r="EM641" s="152">
        <v>125.2</v>
      </c>
      <c r="EN641" s="152">
        <v>125.8</v>
      </c>
      <c r="EO641" s="152">
        <v>125.5</v>
      </c>
      <c r="EP641" s="152">
        <v>125.7</v>
      </c>
      <c r="EQ641" s="152">
        <v>125.8</v>
      </c>
      <c r="ER641" s="152">
        <v>126.6</v>
      </c>
      <c r="ES641" s="152">
        <v>126.9</v>
      </c>
      <c r="ET641" s="152">
        <v>126.6</v>
      </c>
      <c r="EU641" s="152">
        <v>127.5</v>
      </c>
      <c r="EV641" s="152">
        <v>127.5</v>
      </c>
      <c r="EW641" s="152">
        <v>127.7</v>
      </c>
    </row>
    <row r="642" spans="1:153">
      <c r="A642" s="141" t="s">
        <v>8318</v>
      </c>
      <c r="B642" s="141" t="s">
        <v>8319</v>
      </c>
      <c r="C642" s="142">
        <v>0.12825</v>
      </c>
      <c r="D642" s="143">
        <v>100.4</v>
      </c>
      <c r="E642" s="143">
        <v>100.5</v>
      </c>
      <c r="F642" s="143">
        <v>100.5</v>
      </c>
      <c r="G642" s="143">
        <v>101.8</v>
      </c>
      <c r="H642" s="143">
        <v>99.1</v>
      </c>
      <c r="I642" s="143">
        <v>97.4</v>
      </c>
      <c r="J642" s="143">
        <v>104.1</v>
      </c>
      <c r="K642" s="143">
        <v>105.2</v>
      </c>
      <c r="L642" s="143">
        <v>105.4</v>
      </c>
      <c r="M642" s="143">
        <v>103.7</v>
      </c>
      <c r="N642" s="143">
        <v>107.8</v>
      </c>
      <c r="O642" s="143">
        <v>118.3</v>
      </c>
      <c r="P642" s="143">
        <v>105.8</v>
      </c>
      <c r="Q642" s="143">
        <v>103.7</v>
      </c>
      <c r="R642" s="143">
        <v>104</v>
      </c>
      <c r="S642" s="143">
        <v>104.4</v>
      </c>
      <c r="T642" s="143">
        <v>109.3</v>
      </c>
      <c r="U642" s="143">
        <v>111.6</v>
      </c>
      <c r="V642" s="143">
        <v>104.6</v>
      </c>
      <c r="W642" s="143">
        <v>102.7</v>
      </c>
      <c r="X642" s="143">
        <v>105</v>
      </c>
      <c r="Y642" s="143">
        <v>102.2</v>
      </c>
      <c r="Z642" s="143">
        <v>99.5</v>
      </c>
      <c r="AA642" s="143">
        <v>102.6</v>
      </c>
      <c r="AB642" s="143">
        <v>99.6</v>
      </c>
      <c r="AC642" s="143">
        <v>95.1</v>
      </c>
      <c r="AD642" s="143">
        <v>91</v>
      </c>
      <c r="AE642" s="143">
        <v>88.2</v>
      </c>
      <c r="AF642" s="143">
        <v>89.8</v>
      </c>
      <c r="AG642" s="143">
        <v>96.5</v>
      </c>
      <c r="AH642" s="143">
        <v>92.5</v>
      </c>
      <c r="AI642" s="143">
        <v>91.8</v>
      </c>
      <c r="AJ642" s="143">
        <v>93</v>
      </c>
      <c r="AK642" s="143">
        <v>91.8</v>
      </c>
      <c r="AL642" s="143">
        <v>96.7</v>
      </c>
      <c r="AM642" s="143">
        <v>101.2</v>
      </c>
      <c r="AN642" s="143">
        <v>90.8</v>
      </c>
      <c r="AO642" s="143">
        <v>92.4</v>
      </c>
      <c r="AP642" s="143">
        <v>96.4</v>
      </c>
      <c r="AQ642" s="143">
        <v>93</v>
      </c>
      <c r="AR642" s="143">
        <v>94.7</v>
      </c>
      <c r="AS642" s="143">
        <v>96.4</v>
      </c>
      <c r="AT642" s="143">
        <v>87.3</v>
      </c>
      <c r="AU642" s="143">
        <v>83.2</v>
      </c>
      <c r="AV642" s="143">
        <v>82.9</v>
      </c>
      <c r="AW642" s="143">
        <v>82.3</v>
      </c>
      <c r="AX642" s="143">
        <v>92.1</v>
      </c>
      <c r="AY642" s="143">
        <v>83</v>
      </c>
      <c r="AZ642" s="143">
        <v>84.7</v>
      </c>
      <c r="BA642" s="143">
        <v>81.3</v>
      </c>
      <c r="BB642" s="143">
        <v>89.6</v>
      </c>
      <c r="BC642" s="143">
        <v>85</v>
      </c>
      <c r="BD642" s="143">
        <v>85</v>
      </c>
      <c r="BE642" s="143">
        <v>86.1</v>
      </c>
      <c r="BF642" s="143">
        <v>79.2</v>
      </c>
      <c r="BG642" s="143">
        <v>80</v>
      </c>
      <c r="BH642" s="143">
        <v>85.3</v>
      </c>
      <c r="BI642" s="143">
        <v>83.6</v>
      </c>
      <c r="BJ642" s="143">
        <v>83.6</v>
      </c>
      <c r="BK642" s="144">
        <v>79.2</v>
      </c>
      <c r="BL642" s="143">
        <v>80.7</v>
      </c>
      <c r="BM642" s="143">
        <v>80.7</v>
      </c>
      <c r="BN642" s="143">
        <v>80.7</v>
      </c>
      <c r="BO642" s="143">
        <v>80.8</v>
      </c>
      <c r="BP642" s="143">
        <v>80.8</v>
      </c>
      <c r="BQ642" s="143">
        <v>78.5</v>
      </c>
      <c r="BR642" s="145">
        <v>78.5</v>
      </c>
      <c r="BS642" s="145">
        <v>78.5</v>
      </c>
      <c r="BT642" s="145">
        <v>79.400000000000006</v>
      </c>
      <c r="BU642" s="145">
        <v>79.400000000000006</v>
      </c>
      <c r="BV642" s="145">
        <v>79.7</v>
      </c>
      <c r="BW642" s="145">
        <v>78.900000000000006</v>
      </c>
      <c r="BX642" s="145">
        <v>78.900000000000006</v>
      </c>
      <c r="BY642" s="145">
        <v>79.099999999999994</v>
      </c>
      <c r="BZ642" s="143">
        <v>79.099999999999994</v>
      </c>
      <c r="CA642" s="143">
        <v>79.099999999999994</v>
      </c>
      <c r="CB642" s="143">
        <v>79.099999999999994</v>
      </c>
      <c r="CC642" s="143">
        <v>79.099999999999994</v>
      </c>
      <c r="CD642" s="143">
        <v>79.099999999999994</v>
      </c>
      <c r="CE642" s="143">
        <v>79.099999999999994</v>
      </c>
      <c r="CF642" s="143">
        <v>79.3</v>
      </c>
      <c r="CG642" s="143">
        <v>79.3</v>
      </c>
      <c r="CH642" s="143">
        <v>79.5</v>
      </c>
      <c r="CI642" s="143">
        <v>79.5</v>
      </c>
      <c r="CJ642" s="146">
        <v>79.599999999999994</v>
      </c>
      <c r="CK642" s="146">
        <v>79.599999999999994</v>
      </c>
      <c r="CL642" s="146">
        <v>79.599999999999994</v>
      </c>
      <c r="CM642" s="147">
        <v>79.099999999999994</v>
      </c>
      <c r="CN642" s="147">
        <v>79.599999999999994</v>
      </c>
      <c r="CO642" s="147">
        <v>78.7</v>
      </c>
      <c r="CP642" s="148">
        <v>78.7</v>
      </c>
      <c r="CQ642" s="149">
        <v>78.5</v>
      </c>
      <c r="CR642" s="149">
        <v>78.5</v>
      </c>
      <c r="CS642" s="149">
        <v>78.7</v>
      </c>
      <c r="CT642" s="149">
        <v>82</v>
      </c>
      <c r="CU642" s="150">
        <v>82</v>
      </c>
      <c r="CV642" s="150">
        <v>82</v>
      </c>
      <c r="CW642" s="150">
        <v>80.099999999999994</v>
      </c>
      <c r="CX642" s="150">
        <v>76.099999999999994</v>
      </c>
      <c r="CY642" s="150">
        <v>77.2</v>
      </c>
      <c r="CZ642" s="150">
        <v>77.2</v>
      </c>
      <c r="DA642" s="150">
        <v>77.2</v>
      </c>
      <c r="DB642" s="151">
        <v>77.2</v>
      </c>
      <c r="DC642" s="151">
        <v>78.8</v>
      </c>
      <c r="DD642" s="151">
        <v>78.8</v>
      </c>
      <c r="DE642" s="151">
        <v>77.7</v>
      </c>
      <c r="DF642" s="151">
        <v>78.2</v>
      </c>
      <c r="DG642" s="151">
        <v>78.599999999999994</v>
      </c>
      <c r="DH642" s="151">
        <v>79.8</v>
      </c>
      <c r="DI642" s="151">
        <v>79.599999999999994</v>
      </c>
      <c r="DJ642" s="151">
        <v>81.7</v>
      </c>
      <c r="DK642" s="151">
        <v>82.7</v>
      </c>
      <c r="DL642" s="151">
        <v>89.1</v>
      </c>
      <c r="DM642" s="152">
        <v>87.8</v>
      </c>
      <c r="DN642" s="152">
        <v>87.8</v>
      </c>
      <c r="DO642" s="152">
        <v>87.8</v>
      </c>
      <c r="DP642" s="152">
        <v>86.6</v>
      </c>
      <c r="DQ642" s="152">
        <v>92.8</v>
      </c>
      <c r="DR642" s="152">
        <v>93.5</v>
      </c>
      <c r="DS642" s="152">
        <v>94.1</v>
      </c>
      <c r="DT642" s="152">
        <v>94.1</v>
      </c>
      <c r="DU642" s="152">
        <v>94.6</v>
      </c>
      <c r="DV642" s="152">
        <v>94.6</v>
      </c>
      <c r="DW642" s="152">
        <v>89.6</v>
      </c>
      <c r="DX642" s="152">
        <v>89.6</v>
      </c>
      <c r="DY642" s="152">
        <v>87.9</v>
      </c>
      <c r="DZ642" s="152">
        <v>87.9</v>
      </c>
      <c r="EA642" s="152">
        <v>87</v>
      </c>
      <c r="EB642" s="152">
        <v>85.8</v>
      </c>
      <c r="EC642" s="152">
        <v>88.6</v>
      </c>
      <c r="ED642" s="152">
        <v>88.6</v>
      </c>
      <c r="EE642" s="152">
        <v>84.5</v>
      </c>
      <c r="EF642" s="152">
        <v>84.5</v>
      </c>
      <c r="EG642" s="152">
        <v>84</v>
      </c>
      <c r="EH642" s="152">
        <v>84.7</v>
      </c>
      <c r="EI642" s="152">
        <v>86.8</v>
      </c>
      <c r="EJ642" s="152">
        <v>86.8</v>
      </c>
      <c r="EK642" s="152">
        <v>86.8</v>
      </c>
      <c r="EL642" s="152">
        <v>86.8</v>
      </c>
      <c r="EM642" s="152">
        <v>86.8</v>
      </c>
      <c r="EN642" s="152">
        <v>85.1</v>
      </c>
      <c r="EO642" s="152">
        <v>84.7</v>
      </c>
      <c r="EP642" s="152">
        <v>84.7</v>
      </c>
      <c r="EQ642" s="152">
        <v>87.6</v>
      </c>
      <c r="ER642" s="152">
        <v>90.1</v>
      </c>
      <c r="ES642" s="152">
        <v>91.4</v>
      </c>
      <c r="ET642" s="152">
        <v>91.4</v>
      </c>
      <c r="EU642" s="152">
        <v>89.7</v>
      </c>
      <c r="EV642" s="152">
        <v>88.6</v>
      </c>
      <c r="EW642" s="152">
        <v>89</v>
      </c>
    </row>
    <row r="643" spans="1:153">
      <c r="A643" s="141" t="s">
        <v>8320</v>
      </c>
      <c r="B643" s="141" t="s">
        <v>8321</v>
      </c>
      <c r="C643" s="142">
        <v>7.3749999999999996E-2</v>
      </c>
      <c r="D643" s="143">
        <v>109.1</v>
      </c>
      <c r="E643" s="143">
        <v>112.3</v>
      </c>
      <c r="F643" s="143">
        <v>110</v>
      </c>
      <c r="G643" s="143">
        <v>108.5</v>
      </c>
      <c r="H643" s="143">
        <v>107.9</v>
      </c>
      <c r="I643" s="143">
        <v>107.3</v>
      </c>
      <c r="J643" s="143">
        <v>109.1</v>
      </c>
      <c r="K643" s="143">
        <v>113</v>
      </c>
      <c r="L643" s="143">
        <v>108</v>
      </c>
      <c r="M643" s="143">
        <v>108.2</v>
      </c>
      <c r="N643" s="143">
        <v>110.2</v>
      </c>
      <c r="O643" s="143">
        <v>110.6</v>
      </c>
      <c r="P643" s="143">
        <v>108.9</v>
      </c>
      <c r="Q643" s="143">
        <v>109.7</v>
      </c>
      <c r="R643" s="143">
        <v>110.1</v>
      </c>
      <c r="S643" s="143">
        <v>110.8</v>
      </c>
      <c r="T643" s="143">
        <v>111.7</v>
      </c>
      <c r="U643" s="143">
        <v>110.4</v>
      </c>
      <c r="V643" s="143">
        <v>112.5</v>
      </c>
      <c r="W643" s="143">
        <v>111.1</v>
      </c>
      <c r="X643" s="143">
        <v>116.1</v>
      </c>
      <c r="Y643" s="143">
        <v>110.2</v>
      </c>
      <c r="Z643" s="143">
        <v>116.4</v>
      </c>
      <c r="AA643" s="143">
        <v>115.1</v>
      </c>
      <c r="AB643" s="143">
        <v>111.9</v>
      </c>
      <c r="AC643" s="143">
        <v>115.3</v>
      </c>
      <c r="AD643" s="143">
        <v>118.8</v>
      </c>
      <c r="AE643" s="143">
        <v>116.4</v>
      </c>
      <c r="AF643" s="143">
        <v>115.4</v>
      </c>
      <c r="AG643" s="143">
        <v>116.4</v>
      </c>
      <c r="AH643" s="143">
        <v>116.1</v>
      </c>
      <c r="AI643" s="143">
        <v>120</v>
      </c>
      <c r="AJ643" s="143">
        <v>119.4</v>
      </c>
      <c r="AK643" s="143">
        <v>117</v>
      </c>
      <c r="AL643" s="143">
        <v>118.6</v>
      </c>
      <c r="AM643" s="143">
        <v>117</v>
      </c>
      <c r="AN643" s="143">
        <v>114.5</v>
      </c>
      <c r="AO643" s="143">
        <v>120.6</v>
      </c>
      <c r="AP643" s="143">
        <v>124.1</v>
      </c>
      <c r="AQ643" s="143">
        <v>119.1</v>
      </c>
      <c r="AR643" s="143">
        <v>117.8</v>
      </c>
      <c r="AS643" s="143">
        <v>118</v>
      </c>
      <c r="AT643" s="143">
        <v>117.5</v>
      </c>
      <c r="AU643" s="143">
        <v>119.6</v>
      </c>
      <c r="AV643" s="143">
        <v>121.8</v>
      </c>
      <c r="AW643" s="143">
        <v>123</v>
      </c>
      <c r="AX643" s="143">
        <v>126.3</v>
      </c>
      <c r="AY643" s="143">
        <v>124.5</v>
      </c>
      <c r="AZ643" s="143">
        <v>125.1</v>
      </c>
      <c r="BA643" s="143">
        <v>127.3</v>
      </c>
      <c r="BB643" s="143">
        <v>127.2</v>
      </c>
      <c r="BC643" s="143">
        <v>128.19999999999999</v>
      </c>
      <c r="BD643" s="143">
        <v>131</v>
      </c>
      <c r="BE643" s="143">
        <v>128.6</v>
      </c>
      <c r="BF643" s="143">
        <v>126.9</v>
      </c>
      <c r="BG643" s="143">
        <v>128.69999999999999</v>
      </c>
      <c r="BH643" s="143">
        <v>130.9</v>
      </c>
      <c r="BI643" s="143">
        <v>130.1</v>
      </c>
      <c r="BJ643" s="143">
        <v>133.6</v>
      </c>
      <c r="BK643" s="144">
        <v>135</v>
      </c>
      <c r="BL643" s="143">
        <v>134.69999999999999</v>
      </c>
      <c r="BM643" s="143">
        <v>134.5</v>
      </c>
      <c r="BN643" s="143">
        <v>136</v>
      </c>
      <c r="BO643" s="143">
        <v>136.19999999999999</v>
      </c>
      <c r="BP643" s="143">
        <v>134.6</v>
      </c>
      <c r="BQ643" s="143">
        <v>134</v>
      </c>
      <c r="BR643" s="145">
        <v>134.30000000000001</v>
      </c>
      <c r="BS643" s="145">
        <v>134.5</v>
      </c>
      <c r="BT643" s="145">
        <v>133.6</v>
      </c>
      <c r="BU643" s="145">
        <v>134.30000000000001</v>
      </c>
      <c r="BV643" s="145">
        <v>134.5</v>
      </c>
      <c r="BW643" s="145">
        <v>138.1</v>
      </c>
      <c r="BX643" s="145">
        <v>137.5</v>
      </c>
      <c r="BY643" s="145">
        <v>136.4</v>
      </c>
      <c r="BZ643" s="143">
        <v>136.6</v>
      </c>
      <c r="CA643" s="143">
        <v>135.6</v>
      </c>
      <c r="CB643" s="143">
        <v>137.4</v>
      </c>
      <c r="CC643" s="143">
        <v>135.9</v>
      </c>
      <c r="CD643" s="143">
        <v>137.6</v>
      </c>
      <c r="CE643" s="143">
        <v>135.6</v>
      </c>
      <c r="CF643" s="143">
        <v>138.1</v>
      </c>
      <c r="CG643" s="143">
        <v>137.4</v>
      </c>
      <c r="CH643" s="143">
        <v>137.30000000000001</v>
      </c>
      <c r="CI643" s="143">
        <v>135.6</v>
      </c>
      <c r="CJ643" s="146">
        <v>132.69999999999999</v>
      </c>
      <c r="CK643" s="146">
        <v>132.69999999999999</v>
      </c>
      <c r="CL643" s="146">
        <v>133.80000000000001</v>
      </c>
      <c r="CM643" s="147">
        <v>135.1</v>
      </c>
      <c r="CN643" s="147">
        <v>131.1</v>
      </c>
      <c r="CO643" s="147">
        <v>130.5</v>
      </c>
      <c r="CP643" s="148">
        <v>132.5</v>
      </c>
      <c r="CQ643" s="149">
        <v>132.80000000000001</v>
      </c>
      <c r="CR643" s="149">
        <v>133.69999999999999</v>
      </c>
      <c r="CS643" s="149">
        <v>131</v>
      </c>
      <c r="CT643" s="149">
        <v>127.5</v>
      </c>
      <c r="CU643" s="150">
        <v>128.5</v>
      </c>
      <c r="CV643" s="150">
        <v>129</v>
      </c>
      <c r="CW643" s="150">
        <v>127.7</v>
      </c>
      <c r="CX643" s="150">
        <v>124.6</v>
      </c>
      <c r="CY643" s="150">
        <v>124.5</v>
      </c>
      <c r="CZ643" s="150">
        <v>123.9</v>
      </c>
      <c r="DA643" s="150">
        <v>124.2</v>
      </c>
      <c r="DB643" s="151">
        <v>126.3</v>
      </c>
      <c r="DC643" s="151">
        <v>126.4</v>
      </c>
      <c r="DD643" s="151">
        <v>127.2</v>
      </c>
      <c r="DE643" s="151">
        <v>129.80000000000001</v>
      </c>
      <c r="DF643" s="151">
        <v>129.30000000000001</v>
      </c>
      <c r="DG643" s="151">
        <v>132.30000000000001</v>
      </c>
      <c r="DH643" s="151">
        <v>129</v>
      </c>
      <c r="DI643" s="151">
        <v>120.2</v>
      </c>
      <c r="DJ643" s="151">
        <v>127.6</v>
      </c>
      <c r="DK643" s="151">
        <v>129.5</v>
      </c>
      <c r="DL643" s="151">
        <v>131.9</v>
      </c>
      <c r="DM643" s="152">
        <v>132.30000000000001</v>
      </c>
      <c r="DN643" s="152">
        <v>135.19999999999999</v>
      </c>
      <c r="DO643" s="152">
        <v>137.30000000000001</v>
      </c>
      <c r="DP643" s="152">
        <v>141.19999999999999</v>
      </c>
      <c r="DQ643" s="152">
        <v>137.6</v>
      </c>
      <c r="DR643" s="152">
        <v>139.4</v>
      </c>
      <c r="DS643" s="152">
        <v>137.80000000000001</v>
      </c>
      <c r="DT643" s="152">
        <v>138.6</v>
      </c>
      <c r="DU643" s="152">
        <v>133.5</v>
      </c>
      <c r="DV643" s="152">
        <v>138.19999999999999</v>
      </c>
      <c r="DW643" s="152">
        <v>137.30000000000001</v>
      </c>
      <c r="DX643" s="152">
        <v>136.9</v>
      </c>
      <c r="DY643" s="152">
        <v>139.9</v>
      </c>
      <c r="DZ643" s="152">
        <v>140.5</v>
      </c>
      <c r="EA643" s="152">
        <v>138.9</v>
      </c>
      <c r="EB643" s="152">
        <v>132.4</v>
      </c>
      <c r="EC643" s="152">
        <v>137.19999999999999</v>
      </c>
      <c r="ED643" s="152">
        <v>133.4</v>
      </c>
      <c r="EE643" s="152">
        <v>133.4</v>
      </c>
      <c r="EF643" s="152">
        <v>130.80000000000001</v>
      </c>
      <c r="EG643" s="152">
        <v>136.1</v>
      </c>
      <c r="EH643" s="152">
        <v>140.80000000000001</v>
      </c>
      <c r="EI643" s="152">
        <v>136.6</v>
      </c>
      <c r="EJ643" s="152">
        <v>138.6</v>
      </c>
      <c r="EK643" s="152">
        <v>139.19999999999999</v>
      </c>
      <c r="EL643" s="152">
        <v>138.69999999999999</v>
      </c>
      <c r="EM643" s="152">
        <v>136.19999999999999</v>
      </c>
      <c r="EN643" s="152">
        <v>135.80000000000001</v>
      </c>
      <c r="EO643" s="152">
        <v>134.9</v>
      </c>
      <c r="EP643" s="152">
        <v>136.5</v>
      </c>
      <c r="EQ643" s="152">
        <v>136.30000000000001</v>
      </c>
      <c r="ER643" s="152">
        <v>135.30000000000001</v>
      </c>
      <c r="ES643" s="152">
        <v>139.5</v>
      </c>
      <c r="ET643" s="152">
        <v>139.5</v>
      </c>
      <c r="EU643" s="152">
        <v>139.5</v>
      </c>
      <c r="EV643" s="152">
        <v>140.1</v>
      </c>
      <c r="EW643" s="152">
        <v>140</v>
      </c>
    </row>
    <row r="644" spans="1:153">
      <c r="A644" s="141" t="s">
        <v>8322</v>
      </c>
      <c r="B644" s="141" t="s">
        <v>8323</v>
      </c>
      <c r="C644" s="142">
        <v>0.33637</v>
      </c>
      <c r="D644" s="143">
        <v>95.5</v>
      </c>
      <c r="E644" s="143">
        <v>95.6</v>
      </c>
      <c r="F644" s="143">
        <v>95.6</v>
      </c>
      <c r="G644" s="143">
        <v>95.6</v>
      </c>
      <c r="H644" s="143">
        <v>95.7</v>
      </c>
      <c r="I644" s="143">
        <v>95.7</v>
      </c>
      <c r="J644" s="143">
        <v>95.7</v>
      </c>
      <c r="K644" s="143">
        <v>95.6</v>
      </c>
      <c r="L644" s="143">
        <v>95.7</v>
      </c>
      <c r="M644" s="143">
        <v>95.7</v>
      </c>
      <c r="N644" s="143">
        <v>95.7</v>
      </c>
      <c r="O644" s="143">
        <v>95.7</v>
      </c>
      <c r="P644" s="143">
        <v>98.8</v>
      </c>
      <c r="Q644" s="143">
        <v>97.7</v>
      </c>
      <c r="R644" s="143">
        <v>97.4</v>
      </c>
      <c r="S644" s="143">
        <v>97.4</v>
      </c>
      <c r="T644" s="143">
        <v>98.6</v>
      </c>
      <c r="U644" s="143">
        <v>98.6</v>
      </c>
      <c r="V644" s="143">
        <v>98.6</v>
      </c>
      <c r="W644" s="143">
        <v>98.6</v>
      </c>
      <c r="X644" s="143">
        <v>98.4</v>
      </c>
      <c r="Y644" s="143">
        <v>98.4</v>
      </c>
      <c r="Z644" s="143">
        <v>98.4</v>
      </c>
      <c r="AA644" s="143">
        <v>98.2</v>
      </c>
      <c r="AB644" s="143">
        <v>100.3</v>
      </c>
      <c r="AC644" s="143">
        <v>102.5</v>
      </c>
      <c r="AD644" s="143">
        <v>114.7</v>
      </c>
      <c r="AE644" s="143">
        <v>120.8</v>
      </c>
      <c r="AF644" s="143">
        <v>126.9</v>
      </c>
      <c r="AG644" s="143">
        <v>127.3</v>
      </c>
      <c r="AH644" s="143">
        <v>127.3</v>
      </c>
      <c r="AI644" s="143">
        <v>127.3</v>
      </c>
      <c r="AJ644" s="143">
        <v>127.3</v>
      </c>
      <c r="AK644" s="143">
        <v>127.2</v>
      </c>
      <c r="AL644" s="143">
        <v>127.2</v>
      </c>
      <c r="AM644" s="143">
        <v>127.2</v>
      </c>
      <c r="AN644" s="143">
        <v>127.3</v>
      </c>
      <c r="AO644" s="143">
        <v>127.3</v>
      </c>
      <c r="AP644" s="143">
        <v>127.3</v>
      </c>
      <c r="AQ644" s="143">
        <v>127.3</v>
      </c>
      <c r="AR644" s="143">
        <v>127.4</v>
      </c>
      <c r="AS644" s="143">
        <v>127.4</v>
      </c>
      <c r="AT644" s="143">
        <v>127.6</v>
      </c>
      <c r="AU644" s="143">
        <v>127.6</v>
      </c>
      <c r="AV644" s="143">
        <v>127.7</v>
      </c>
      <c r="AW644" s="143">
        <v>127.7</v>
      </c>
      <c r="AX644" s="143">
        <v>127.6</v>
      </c>
      <c r="AY644" s="143">
        <v>127.3</v>
      </c>
      <c r="AZ644" s="143">
        <v>127.3</v>
      </c>
      <c r="BA644" s="143">
        <v>127.3</v>
      </c>
      <c r="BB644" s="143">
        <v>127.3</v>
      </c>
      <c r="BC644" s="143">
        <v>127.3</v>
      </c>
      <c r="BD644" s="143">
        <v>127.3</v>
      </c>
      <c r="BE644" s="143">
        <v>127.3</v>
      </c>
      <c r="BF644" s="143">
        <v>127.3</v>
      </c>
      <c r="BG644" s="143">
        <v>127.3</v>
      </c>
      <c r="BH644" s="143">
        <v>127.3</v>
      </c>
      <c r="BI644" s="143">
        <v>127.3</v>
      </c>
      <c r="BJ644" s="143">
        <v>127.3</v>
      </c>
      <c r="BK644" s="144">
        <v>127.3</v>
      </c>
      <c r="BL644" s="143">
        <v>127.3</v>
      </c>
      <c r="BM644" s="143">
        <v>127.5</v>
      </c>
      <c r="BN644" s="143">
        <v>127.5</v>
      </c>
      <c r="BO644" s="143">
        <v>127.4</v>
      </c>
      <c r="BP644" s="143">
        <v>127.4</v>
      </c>
      <c r="BQ644" s="143">
        <v>127.4</v>
      </c>
      <c r="BR644" s="145">
        <v>127.4</v>
      </c>
      <c r="BS644" s="145">
        <v>127.4</v>
      </c>
      <c r="BT644" s="145">
        <v>127.4</v>
      </c>
      <c r="BU644" s="145">
        <v>127.4</v>
      </c>
      <c r="BV644" s="145">
        <v>127.4</v>
      </c>
      <c r="BW644" s="145">
        <v>127.4</v>
      </c>
      <c r="BX644" s="145">
        <v>127.3</v>
      </c>
      <c r="BY644" s="145">
        <v>127.3</v>
      </c>
      <c r="BZ644" s="143">
        <v>127.3</v>
      </c>
      <c r="CA644" s="143">
        <v>127.3</v>
      </c>
      <c r="CB644" s="143">
        <v>135.1</v>
      </c>
      <c r="CC644" s="143">
        <v>135.1</v>
      </c>
      <c r="CD644" s="143">
        <v>135.1</v>
      </c>
      <c r="CE644" s="143">
        <v>135.1</v>
      </c>
      <c r="CF644" s="143">
        <v>135.1</v>
      </c>
      <c r="CG644" s="143">
        <v>135</v>
      </c>
      <c r="CH644" s="143">
        <v>135</v>
      </c>
      <c r="CI644" s="143">
        <v>135</v>
      </c>
      <c r="CJ644" s="146">
        <v>135.1</v>
      </c>
      <c r="CK644" s="146">
        <v>135</v>
      </c>
      <c r="CL644" s="146">
        <v>135</v>
      </c>
      <c r="CM644" s="147">
        <v>135</v>
      </c>
      <c r="CN644" s="147">
        <v>135.1</v>
      </c>
      <c r="CO644" s="147">
        <v>135.1</v>
      </c>
      <c r="CP644" s="148">
        <v>135.1</v>
      </c>
      <c r="CQ644" s="149">
        <v>135</v>
      </c>
      <c r="CR644" s="149">
        <v>135</v>
      </c>
      <c r="CS644" s="149">
        <v>135</v>
      </c>
      <c r="CT644" s="149">
        <v>135</v>
      </c>
      <c r="CU644" s="150">
        <v>135</v>
      </c>
      <c r="CV644" s="150">
        <v>135</v>
      </c>
      <c r="CW644" s="150">
        <v>135</v>
      </c>
      <c r="CX644" s="150">
        <v>135.1</v>
      </c>
      <c r="CY644" s="150">
        <v>135.1</v>
      </c>
      <c r="CZ644" s="150">
        <v>135.1</v>
      </c>
      <c r="DA644" s="150">
        <v>135.1</v>
      </c>
      <c r="DB644" s="151">
        <v>135.19999999999999</v>
      </c>
      <c r="DC644" s="151">
        <v>134</v>
      </c>
      <c r="DD644" s="151">
        <v>134.4</v>
      </c>
      <c r="DE644" s="151">
        <v>134.4</v>
      </c>
      <c r="DF644" s="151">
        <v>134.4</v>
      </c>
      <c r="DG644" s="151">
        <v>134.5</v>
      </c>
      <c r="DH644" s="151">
        <v>134.6</v>
      </c>
      <c r="DI644" s="151">
        <v>134.80000000000001</v>
      </c>
      <c r="DJ644" s="151">
        <v>134.80000000000001</v>
      </c>
      <c r="DK644" s="151">
        <v>134.6</v>
      </c>
      <c r="DL644" s="151">
        <v>134.6</v>
      </c>
      <c r="DM644" s="152">
        <v>134.6</v>
      </c>
      <c r="DN644" s="152">
        <v>134.69999999999999</v>
      </c>
      <c r="DO644" s="152">
        <v>134.9</v>
      </c>
      <c r="DP644" s="152">
        <v>134.9</v>
      </c>
      <c r="DQ644" s="152">
        <v>134.80000000000001</v>
      </c>
      <c r="DR644" s="152">
        <v>134.69999999999999</v>
      </c>
      <c r="DS644" s="152">
        <v>134.80000000000001</v>
      </c>
      <c r="DT644" s="152">
        <v>134.80000000000001</v>
      </c>
      <c r="DU644" s="152">
        <v>135</v>
      </c>
      <c r="DV644" s="152">
        <v>134.9</v>
      </c>
      <c r="DW644" s="152">
        <v>134.9</v>
      </c>
      <c r="DX644" s="152">
        <v>134.9</v>
      </c>
      <c r="DY644" s="152">
        <v>134.9</v>
      </c>
      <c r="DZ644" s="152">
        <v>134.9</v>
      </c>
      <c r="EA644" s="152">
        <v>134.9</v>
      </c>
      <c r="EB644" s="152">
        <v>135</v>
      </c>
      <c r="EC644" s="152">
        <v>135</v>
      </c>
      <c r="ED644" s="152">
        <v>135.1</v>
      </c>
      <c r="EE644" s="152">
        <v>135.1</v>
      </c>
      <c r="EF644" s="152">
        <v>135.1</v>
      </c>
      <c r="EG644" s="152">
        <v>135.1</v>
      </c>
      <c r="EH644" s="152">
        <v>135.1</v>
      </c>
      <c r="EI644" s="152">
        <v>135.1</v>
      </c>
      <c r="EJ644" s="152">
        <v>135.1</v>
      </c>
      <c r="EK644" s="152">
        <v>135.9</v>
      </c>
      <c r="EL644" s="152">
        <v>135.9</v>
      </c>
      <c r="EM644" s="152">
        <v>135.1</v>
      </c>
      <c r="EN644" s="152">
        <v>135.1</v>
      </c>
      <c r="EO644" s="152">
        <v>135.1</v>
      </c>
      <c r="EP644" s="152">
        <v>135.1</v>
      </c>
      <c r="EQ644" s="152">
        <v>135.30000000000001</v>
      </c>
      <c r="ER644" s="152">
        <v>135.30000000000001</v>
      </c>
      <c r="ES644" s="152">
        <v>135.30000000000001</v>
      </c>
      <c r="ET644" s="152">
        <v>135.30000000000001</v>
      </c>
      <c r="EU644" s="152">
        <v>136</v>
      </c>
      <c r="EV644" s="152">
        <v>136.19999999999999</v>
      </c>
      <c r="EW644" s="152">
        <v>135.4</v>
      </c>
    </row>
    <row r="645" spans="1:153">
      <c r="A645" s="141" t="s">
        <v>8324</v>
      </c>
      <c r="B645" s="141" t="s">
        <v>8325</v>
      </c>
      <c r="C645" s="142">
        <v>0.10995000000000001</v>
      </c>
      <c r="D645" s="143">
        <v>100.5</v>
      </c>
      <c r="E645" s="143">
        <v>100.9</v>
      </c>
      <c r="F645" s="143">
        <v>100.9</v>
      </c>
      <c r="G645" s="143">
        <v>100.9</v>
      </c>
      <c r="H645" s="143">
        <v>100.9</v>
      </c>
      <c r="I645" s="143">
        <v>100.9</v>
      </c>
      <c r="J645" s="143">
        <v>100.9</v>
      </c>
      <c r="K645" s="143">
        <v>100.9</v>
      </c>
      <c r="L645" s="143">
        <v>100.9</v>
      </c>
      <c r="M645" s="143">
        <v>100.9</v>
      </c>
      <c r="N645" s="143">
        <v>100.9</v>
      </c>
      <c r="O645" s="143">
        <v>100.9</v>
      </c>
      <c r="P645" s="143">
        <v>100.9</v>
      </c>
      <c r="Q645" s="143">
        <v>97.8</v>
      </c>
      <c r="R645" s="143">
        <v>97.8</v>
      </c>
      <c r="S645" s="143">
        <v>97.8</v>
      </c>
      <c r="T645" s="143">
        <v>100.9</v>
      </c>
      <c r="U645" s="143">
        <v>100.9</v>
      </c>
      <c r="V645" s="143">
        <v>100.9</v>
      </c>
      <c r="W645" s="143">
        <v>100.9</v>
      </c>
      <c r="X645" s="143">
        <v>100.9</v>
      </c>
      <c r="Y645" s="143">
        <v>100.9</v>
      </c>
      <c r="Z645" s="143">
        <v>100.9</v>
      </c>
      <c r="AA645" s="143">
        <v>100.5</v>
      </c>
      <c r="AB645" s="143">
        <v>106.9</v>
      </c>
      <c r="AC645" s="143">
        <v>114.3</v>
      </c>
      <c r="AD645" s="143">
        <v>114.3</v>
      </c>
      <c r="AE645" s="143">
        <v>114.3</v>
      </c>
      <c r="AF645" s="143">
        <v>114.3</v>
      </c>
      <c r="AG645" s="143">
        <v>115.5</v>
      </c>
      <c r="AH645" s="143">
        <v>115.5</v>
      </c>
      <c r="AI645" s="143">
        <v>115.5</v>
      </c>
      <c r="AJ645" s="143">
        <v>115.5</v>
      </c>
      <c r="AK645" s="143">
        <v>115.5</v>
      </c>
      <c r="AL645" s="143">
        <v>115.5</v>
      </c>
      <c r="AM645" s="143">
        <v>115.5</v>
      </c>
      <c r="AN645" s="143">
        <v>115.6</v>
      </c>
      <c r="AO645" s="143">
        <v>115.6</v>
      </c>
      <c r="AP645" s="143">
        <v>115.6</v>
      </c>
      <c r="AQ645" s="143">
        <v>115.6</v>
      </c>
      <c r="AR645" s="143">
        <v>115.6</v>
      </c>
      <c r="AS645" s="143">
        <v>115.6</v>
      </c>
      <c r="AT645" s="143">
        <v>115.6</v>
      </c>
      <c r="AU645" s="143">
        <v>115.6</v>
      </c>
      <c r="AV645" s="143">
        <v>115.6</v>
      </c>
      <c r="AW645" s="143">
        <v>115.6</v>
      </c>
      <c r="AX645" s="143">
        <v>115.6</v>
      </c>
      <c r="AY645" s="143">
        <v>115.6</v>
      </c>
      <c r="AZ645" s="143">
        <v>115.6</v>
      </c>
      <c r="BA645" s="143">
        <v>115.6</v>
      </c>
      <c r="BB645" s="143">
        <v>115.6</v>
      </c>
      <c r="BC645" s="143">
        <v>115.6</v>
      </c>
      <c r="BD645" s="143">
        <v>115.6</v>
      </c>
      <c r="BE645" s="143">
        <v>115.6</v>
      </c>
      <c r="BF645" s="143">
        <v>115.6</v>
      </c>
      <c r="BG645" s="143">
        <v>115.6</v>
      </c>
      <c r="BH645" s="143">
        <v>115.6</v>
      </c>
      <c r="BI645" s="143">
        <v>115.6</v>
      </c>
      <c r="BJ645" s="143">
        <v>115.6</v>
      </c>
      <c r="BK645" s="144">
        <v>115.6</v>
      </c>
      <c r="BL645" s="143">
        <v>115.6</v>
      </c>
      <c r="BM645" s="143">
        <v>115.6</v>
      </c>
      <c r="BN645" s="143">
        <v>115.6</v>
      </c>
      <c r="BO645" s="143">
        <v>115.6</v>
      </c>
      <c r="BP645" s="143">
        <v>115.6</v>
      </c>
      <c r="BQ645" s="143">
        <v>115.6</v>
      </c>
      <c r="BR645" s="145">
        <v>115.6</v>
      </c>
      <c r="BS645" s="145">
        <v>115.6</v>
      </c>
      <c r="BT645" s="145">
        <v>115.6</v>
      </c>
      <c r="BU645" s="145">
        <v>115.6</v>
      </c>
      <c r="BV645" s="145">
        <v>115.6</v>
      </c>
      <c r="BW645" s="145">
        <v>115.6</v>
      </c>
      <c r="BX645" s="145">
        <v>115.6</v>
      </c>
      <c r="BY645" s="145">
        <v>115.6</v>
      </c>
      <c r="BZ645" s="143">
        <v>115.6</v>
      </c>
      <c r="CA645" s="143">
        <v>115.6</v>
      </c>
      <c r="CB645" s="143">
        <v>115.6</v>
      </c>
      <c r="CC645" s="143">
        <v>115.6</v>
      </c>
      <c r="CD645" s="143">
        <v>115.6</v>
      </c>
      <c r="CE645" s="143">
        <v>115.6</v>
      </c>
      <c r="CF645" s="143">
        <v>115.6</v>
      </c>
      <c r="CG645" s="143">
        <v>115.6</v>
      </c>
      <c r="CH645" s="143">
        <v>115.6</v>
      </c>
      <c r="CI645" s="143">
        <v>115.6</v>
      </c>
      <c r="CJ645" s="146">
        <v>115.6</v>
      </c>
      <c r="CK645" s="146">
        <v>115.6</v>
      </c>
      <c r="CL645" s="146">
        <v>115.6</v>
      </c>
      <c r="CM645" s="147">
        <v>115.6</v>
      </c>
      <c r="CN645" s="147">
        <v>115.6</v>
      </c>
      <c r="CO645" s="147">
        <v>115.6</v>
      </c>
      <c r="CP645" s="148">
        <v>115.6</v>
      </c>
      <c r="CQ645" s="149">
        <v>115.6</v>
      </c>
      <c r="CR645" s="149">
        <v>115.6</v>
      </c>
      <c r="CS645" s="149">
        <v>115.6</v>
      </c>
      <c r="CT645" s="149">
        <v>115.6</v>
      </c>
      <c r="CU645" s="150">
        <v>115.6</v>
      </c>
      <c r="CV645" s="150">
        <v>115.6</v>
      </c>
      <c r="CW645" s="150">
        <v>115.6</v>
      </c>
      <c r="CX645" s="150">
        <v>115.6</v>
      </c>
      <c r="CY645" s="150">
        <v>115.6</v>
      </c>
      <c r="CZ645" s="150">
        <v>115.6</v>
      </c>
      <c r="DA645" s="150">
        <v>115.6</v>
      </c>
      <c r="DB645" s="151">
        <v>115.6</v>
      </c>
      <c r="DC645" s="151">
        <v>115.6</v>
      </c>
      <c r="DD645" s="151">
        <v>115.6</v>
      </c>
      <c r="DE645" s="151">
        <v>115.6</v>
      </c>
      <c r="DF645" s="151">
        <v>115.6</v>
      </c>
      <c r="DG645" s="151">
        <v>115.6</v>
      </c>
      <c r="DH645" s="151">
        <v>115.6</v>
      </c>
      <c r="DI645" s="151">
        <v>115.6</v>
      </c>
      <c r="DJ645" s="151">
        <v>115.6</v>
      </c>
      <c r="DK645" s="151">
        <v>115.6</v>
      </c>
      <c r="DL645" s="151">
        <v>115.6</v>
      </c>
      <c r="DM645" s="152">
        <v>115.6</v>
      </c>
      <c r="DN645" s="152">
        <v>115.6</v>
      </c>
      <c r="DO645" s="152">
        <v>115.6</v>
      </c>
      <c r="DP645" s="152">
        <v>115.6</v>
      </c>
      <c r="DQ645" s="152">
        <v>115.6</v>
      </c>
      <c r="DR645" s="152">
        <v>115.6</v>
      </c>
      <c r="DS645" s="152">
        <v>115.6</v>
      </c>
      <c r="DT645" s="152">
        <v>115.6</v>
      </c>
      <c r="DU645" s="152">
        <v>115.6</v>
      </c>
      <c r="DV645" s="152">
        <v>115.6</v>
      </c>
      <c r="DW645" s="152">
        <v>115.6</v>
      </c>
      <c r="DX645" s="152">
        <v>115.6</v>
      </c>
      <c r="DY645" s="152">
        <v>115.6</v>
      </c>
      <c r="DZ645" s="152">
        <v>115.6</v>
      </c>
      <c r="EA645" s="152">
        <v>115.6</v>
      </c>
      <c r="EB645" s="152">
        <v>115.6</v>
      </c>
      <c r="EC645" s="152">
        <v>115.6</v>
      </c>
      <c r="ED645" s="152">
        <v>115.6</v>
      </c>
      <c r="EE645" s="152">
        <v>115.6</v>
      </c>
      <c r="EF645" s="152">
        <v>115.6</v>
      </c>
      <c r="EG645" s="152">
        <v>115.6</v>
      </c>
      <c r="EH645" s="152">
        <v>115.6</v>
      </c>
      <c r="EI645" s="152">
        <v>115.6</v>
      </c>
      <c r="EJ645" s="152">
        <v>115.6</v>
      </c>
      <c r="EK645" s="152">
        <v>118</v>
      </c>
      <c r="EL645" s="152">
        <v>118</v>
      </c>
      <c r="EM645" s="152">
        <v>115.6</v>
      </c>
      <c r="EN645" s="152">
        <v>115.6</v>
      </c>
      <c r="EO645" s="152">
        <v>115.6</v>
      </c>
      <c r="EP645" s="152">
        <v>115.6</v>
      </c>
      <c r="EQ645" s="152">
        <v>115.6</v>
      </c>
      <c r="ER645" s="152">
        <v>115.6</v>
      </c>
      <c r="ES645" s="152">
        <v>115.6</v>
      </c>
      <c r="ET645" s="152">
        <v>115.6</v>
      </c>
      <c r="EU645" s="152">
        <v>115.6</v>
      </c>
      <c r="EV645" s="152">
        <v>118.4</v>
      </c>
      <c r="EW645" s="152">
        <v>115.9</v>
      </c>
    </row>
    <row r="646" spans="1:153">
      <c r="A646" s="141" t="s">
        <v>8326</v>
      </c>
      <c r="B646" s="141" t="s">
        <v>8327</v>
      </c>
      <c r="C646" s="142">
        <v>0.19067999999999999</v>
      </c>
      <c r="D646" s="143">
        <v>91.7</v>
      </c>
      <c r="E646" s="143">
        <v>91.7</v>
      </c>
      <c r="F646" s="143">
        <v>91.7</v>
      </c>
      <c r="G646" s="143">
        <v>91.7</v>
      </c>
      <c r="H646" s="143">
        <v>91.7</v>
      </c>
      <c r="I646" s="143">
        <v>91.7</v>
      </c>
      <c r="J646" s="143">
        <v>91.7</v>
      </c>
      <c r="K646" s="143">
        <v>91.7</v>
      </c>
      <c r="L646" s="143">
        <v>91.7</v>
      </c>
      <c r="M646" s="143">
        <v>91.7</v>
      </c>
      <c r="N646" s="143">
        <v>91.7</v>
      </c>
      <c r="O646" s="143">
        <v>91.7</v>
      </c>
      <c r="P646" s="143">
        <v>97.2</v>
      </c>
      <c r="Q646" s="143">
        <v>97.2</v>
      </c>
      <c r="R646" s="143">
        <v>97.2</v>
      </c>
      <c r="S646" s="143">
        <v>97.2</v>
      </c>
      <c r="T646" s="143">
        <v>97.2</v>
      </c>
      <c r="U646" s="143">
        <v>97.2</v>
      </c>
      <c r="V646" s="143">
        <v>97.2</v>
      </c>
      <c r="W646" s="143">
        <v>97.2</v>
      </c>
      <c r="X646" s="143">
        <v>97.2</v>
      </c>
      <c r="Y646" s="143">
        <v>97.2</v>
      </c>
      <c r="Z646" s="143">
        <v>97.2</v>
      </c>
      <c r="AA646" s="143">
        <v>97.2</v>
      </c>
      <c r="AB646" s="143">
        <v>97.2</v>
      </c>
      <c r="AC646" s="143">
        <v>97.2</v>
      </c>
      <c r="AD646" s="143">
        <v>118.8</v>
      </c>
      <c r="AE646" s="143">
        <v>129.6</v>
      </c>
      <c r="AF646" s="143">
        <v>140.4</v>
      </c>
      <c r="AG646" s="143">
        <v>140.4</v>
      </c>
      <c r="AH646" s="143">
        <v>140.4</v>
      </c>
      <c r="AI646" s="143">
        <v>140.4</v>
      </c>
      <c r="AJ646" s="143">
        <v>140.4</v>
      </c>
      <c r="AK646" s="143">
        <v>140.4</v>
      </c>
      <c r="AL646" s="143">
        <v>140.4</v>
      </c>
      <c r="AM646" s="143">
        <v>140.4</v>
      </c>
      <c r="AN646" s="143">
        <v>140.4</v>
      </c>
      <c r="AO646" s="143">
        <v>140.4</v>
      </c>
      <c r="AP646" s="143">
        <v>140.4</v>
      </c>
      <c r="AQ646" s="143">
        <v>140.4</v>
      </c>
      <c r="AR646" s="143">
        <v>140.4</v>
      </c>
      <c r="AS646" s="143">
        <v>140.4</v>
      </c>
      <c r="AT646" s="143">
        <v>140.4</v>
      </c>
      <c r="AU646" s="143">
        <v>140.4</v>
      </c>
      <c r="AV646" s="143">
        <v>140.4</v>
      </c>
      <c r="AW646" s="143">
        <v>140.4</v>
      </c>
      <c r="AX646" s="143">
        <v>140.4</v>
      </c>
      <c r="AY646" s="143">
        <v>140.4</v>
      </c>
      <c r="AZ646" s="143">
        <v>140.4</v>
      </c>
      <c r="BA646" s="143">
        <v>140.4</v>
      </c>
      <c r="BB646" s="143">
        <v>140.4</v>
      </c>
      <c r="BC646" s="143">
        <v>140.4</v>
      </c>
      <c r="BD646" s="143">
        <v>140.4</v>
      </c>
      <c r="BE646" s="143">
        <v>140.4</v>
      </c>
      <c r="BF646" s="143">
        <v>140.4</v>
      </c>
      <c r="BG646" s="143">
        <v>140.4</v>
      </c>
      <c r="BH646" s="143">
        <v>140.4</v>
      </c>
      <c r="BI646" s="143">
        <v>140.4</v>
      </c>
      <c r="BJ646" s="143">
        <v>140.4</v>
      </c>
      <c r="BK646" s="144">
        <v>140.4</v>
      </c>
      <c r="BL646" s="143">
        <v>140.4</v>
      </c>
      <c r="BM646" s="143">
        <v>140.4</v>
      </c>
      <c r="BN646" s="143">
        <v>140.4</v>
      </c>
      <c r="BO646" s="143">
        <v>140.4</v>
      </c>
      <c r="BP646" s="143">
        <v>140.4</v>
      </c>
      <c r="BQ646" s="143">
        <v>140.4</v>
      </c>
      <c r="BR646" s="145">
        <v>140.4</v>
      </c>
      <c r="BS646" s="145">
        <v>140.4</v>
      </c>
      <c r="BT646" s="145">
        <v>140.4</v>
      </c>
      <c r="BU646" s="145">
        <v>140.4</v>
      </c>
      <c r="BV646" s="145">
        <v>140.4</v>
      </c>
      <c r="BW646" s="145">
        <v>140.4</v>
      </c>
      <c r="BX646" s="145">
        <v>140.4</v>
      </c>
      <c r="BY646" s="145">
        <v>140.4</v>
      </c>
      <c r="BZ646" s="143">
        <v>140.4</v>
      </c>
      <c r="CA646" s="143">
        <v>140.4</v>
      </c>
      <c r="CB646" s="143">
        <v>154.1</v>
      </c>
      <c r="CC646" s="143">
        <v>154.1</v>
      </c>
      <c r="CD646" s="143">
        <v>154.1</v>
      </c>
      <c r="CE646" s="143">
        <v>154.1</v>
      </c>
      <c r="CF646" s="143">
        <v>154.1</v>
      </c>
      <c r="CG646" s="143">
        <v>154.1</v>
      </c>
      <c r="CH646" s="143">
        <v>154.1</v>
      </c>
      <c r="CI646" s="143">
        <v>154.1</v>
      </c>
      <c r="CJ646" s="146">
        <v>154.1</v>
      </c>
      <c r="CK646" s="146">
        <v>154.1</v>
      </c>
      <c r="CL646" s="146">
        <v>154.1</v>
      </c>
      <c r="CM646" s="147">
        <v>154.1</v>
      </c>
      <c r="CN646" s="147">
        <v>154.1</v>
      </c>
      <c r="CO646" s="147">
        <v>154.1</v>
      </c>
      <c r="CP646" s="148">
        <v>154.1</v>
      </c>
      <c r="CQ646" s="149">
        <v>154.1</v>
      </c>
      <c r="CR646" s="149">
        <v>154.1</v>
      </c>
      <c r="CS646" s="149">
        <v>154.1</v>
      </c>
      <c r="CT646" s="149">
        <v>154.1</v>
      </c>
      <c r="CU646" s="150">
        <v>154.1</v>
      </c>
      <c r="CV646" s="150">
        <v>154.1</v>
      </c>
      <c r="CW646" s="150">
        <v>154.1</v>
      </c>
      <c r="CX646" s="150">
        <v>154.1</v>
      </c>
      <c r="CY646" s="150">
        <v>154.1</v>
      </c>
      <c r="CZ646" s="150">
        <v>154.1</v>
      </c>
      <c r="DA646" s="150">
        <v>154.1</v>
      </c>
      <c r="DB646" s="151">
        <v>154.1</v>
      </c>
      <c r="DC646" s="151">
        <v>154.1</v>
      </c>
      <c r="DD646" s="151">
        <v>154.1</v>
      </c>
      <c r="DE646" s="151">
        <v>154.1</v>
      </c>
      <c r="DF646" s="151">
        <v>154.1</v>
      </c>
      <c r="DG646" s="151">
        <v>154.1</v>
      </c>
      <c r="DH646" s="151">
        <v>154.1</v>
      </c>
      <c r="DI646" s="151">
        <v>154.1</v>
      </c>
      <c r="DJ646" s="151">
        <v>154.1</v>
      </c>
      <c r="DK646" s="151">
        <v>154.1</v>
      </c>
      <c r="DL646" s="151">
        <v>154.1</v>
      </c>
      <c r="DM646" s="152">
        <v>154.1</v>
      </c>
      <c r="DN646" s="152">
        <v>154.1</v>
      </c>
      <c r="DO646" s="152">
        <v>154.1</v>
      </c>
      <c r="DP646" s="152">
        <v>154.1</v>
      </c>
      <c r="DQ646" s="152">
        <v>154.1</v>
      </c>
      <c r="DR646" s="152">
        <v>154.1</v>
      </c>
      <c r="DS646" s="152">
        <v>154.1</v>
      </c>
      <c r="DT646" s="152">
        <v>154.1</v>
      </c>
      <c r="DU646" s="152">
        <v>154.1</v>
      </c>
      <c r="DV646" s="152">
        <v>154.1</v>
      </c>
      <c r="DW646" s="152">
        <v>154.1</v>
      </c>
      <c r="DX646" s="152">
        <v>154.1</v>
      </c>
      <c r="DY646" s="152">
        <v>154.1</v>
      </c>
      <c r="DZ646" s="152">
        <v>154.1</v>
      </c>
      <c r="EA646" s="152">
        <v>154.1</v>
      </c>
      <c r="EB646" s="152">
        <v>154.1</v>
      </c>
      <c r="EC646" s="152">
        <v>154.1</v>
      </c>
      <c r="ED646" s="152">
        <v>154.1</v>
      </c>
      <c r="EE646" s="152">
        <v>154.1</v>
      </c>
      <c r="EF646" s="152">
        <v>154.1</v>
      </c>
      <c r="EG646" s="152">
        <v>154.1</v>
      </c>
      <c r="EH646" s="152">
        <v>154.1</v>
      </c>
      <c r="EI646" s="152">
        <v>154.1</v>
      </c>
      <c r="EJ646" s="152">
        <v>154.1</v>
      </c>
      <c r="EK646" s="152">
        <v>154.1</v>
      </c>
      <c r="EL646" s="152">
        <v>154.1</v>
      </c>
      <c r="EM646" s="152">
        <v>154.1</v>
      </c>
      <c r="EN646" s="152">
        <v>154.1</v>
      </c>
      <c r="EO646" s="152">
        <v>154.1</v>
      </c>
      <c r="EP646" s="152">
        <v>154.1</v>
      </c>
      <c r="EQ646" s="152">
        <v>154.1</v>
      </c>
      <c r="ER646" s="152">
        <v>154.1</v>
      </c>
      <c r="ES646" s="152">
        <v>154.1</v>
      </c>
      <c r="ET646" s="152">
        <v>154.1</v>
      </c>
      <c r="EU646" s="152">
        <v>155.4</v>
      </c>
      <c r="EV646" s="152">
        <v>154.1</v>
      </c>
      <c r="EW646" s="152">
        <v>154.1</v>
      </c>
    </row>
    <row r="647" spans="1:153">
      <c r="A647" s="141" t="s">
        <v>8328</v>
      </c>
      <c r="B647" s="141" t="s">
        <v>8329</v>
      </c>
      <c r="C647" s="142">
        <v>3.5740000000000001E-2</v>
      </c>
      <c r="D647" s="143">
        <v>100.5</v>
      </c>
      <c r="E647" s="143">
        <v>100.5</v>
      </c>
      <c r="F647" s="143">
        <v>100.5</v>
      </c>
      <c r="G647" s="143">
        <v>100.5</v>
      </c>
      <c r="H647" s="143">
        <v>100.7</v>
      </c>
      <c r="I647" s="143">
        <v>100.7</v>
      </c>
      <c r="J647" s="143">
        <v>100.7</v>
      </c>
      <c r="K647" s="143">
        <v>100.5</v>
      </c>
      <c r="L647" s="143">
        <v>101.5</v>
      </c>
      <c r="M647" s="143">
        <v>101.3</v>
      </c>
      <c r="N647" s="143">
        <v>101.3</v>
      </c>
      <c r="O647" s="143">
        <v>101.3</v>
      </c>
      <c r="P647" s="143">
        <v>101</v>
      </c>
      <c r="Q647" s="143">
        <v>100</v>
      </c>
      <c r="R647" s="143">
        <v>97.6</v>
      </c>
      <c r="S647" s="143">
        <v>97.6</v>
      </c>
      <c r="T647" s="143">
        <v>98.5</v>
      </c>
      <c r="U647" s="143">
        <v>98.5</v>
      </c>
      <c r="V647" s="143">
        <v>98.5</v>
      </c>
      <c r="W647" s="143">
        <v>98.5</v>
      </c>
      <c r="X647" s="143">
        <v>96.7</v>
      </c>
      <c r="Y647" s="143">
        <v>96.6</v>
      </c>
      <c r="Z647" s="143">
        <v>96.5</v>
      </c>
      <c r="AA647" s="143">
        <v>96.5</v>
      </c>
      <c r="AB647" s="143">
        <v>96.5</v>
      </c>
      <c r="AC647" s="143">
        <v>93.9</v>
      </c>
      <c r="AD647" s="143">
        <v>93.9</v>
      </c>
      <c r="AE647" s="143">
        <v>93.6</v>
      </c>
      <c r="AF647" s="143">
        <v>93.6</v>
      </c>
      <c r="AG647" s="143">
        <v>93.6</v>
      </c>
      <c r="AH647" s="143">
        <v>93.6</v>
      </c>
      <c r="AI647" s="143">
        <v>93.6</v>
      </c>
      <c r="AJ647" s="143">
        <v>93.6</v>
      </c>
      <c r="AK647" s="143">
        <v>92.9</v>
      </c>
      <c r="AL647" s="143">
        <v>92.9</v>
      </c>
      <c r="AM647" s="143">
        <v>92.9</v>
      </c>
      <c r="AN647" s="143">
        <v>92.9</v>
      </c>
      <c r="AO647" s="143">
        <v>92.9</v>
      </c>
      <c r="AP647" s="143">
        <v>92.9</v>
      </c>
      <c r="AQ647" s="143">
        <v>92.9</v>
      </c>
      <c r="AR647" s="143">
        <v>94.2</v>
      </c>
      <c r="AS647" s="143">
        <v>94.2</v>
      </c>
      <c r="AT647" s="143">
        <v>95.7</v>
      </c>
      <c r="AU647" s="143">
        <v>95.7</v>
      </c>
      <c r="AV647" s="143">
        <v>96.8</v>
      </c>
      <c r="AW647" s="143">
        <v>96.8</v>
      </c>
      <c r="AX647" s="143">
        <v>96.1</v>
      </c>
      <c r="AY647" s="143">
        <v>93.3</v>
      </c>
      <c r="AZ647" s="143">
        <v>93</v>
      </c>
      <c r="BA647" s="143">
        <v>93</v>
      </c>
      <c r="BB647" s="143">
        <v>93.3</v>
      </c>
      <c r="BC647" s="143">
        <v>93</v>
      </c>
      <c r="BD647" s="143">
        <v>93</v>
      </c>
      <c r="BE647" s="143">
        <v>93.3</v>
      </c>
      <c r="BF647" s="143">
        <v>93.3</v>
      </c>
      <c r="BG647" s="143">
        <v>93.3</v>
      </c>
      <c r="BH647" s="143">
        <v>93.3</v>
      </c>
      <c r="BI647" s="143">
        <v>93.1</v>
      </c>
      <c r="BJ647" s="143">
        <v>93.2</v>
      </c>
      <c r="BK647" s="144">
        <v>93.3</v>
      </c>
      <c r="BL647" s="143">
        <v>93.4</v>
      </c>
      <c r="BM647" s="143">
        <v>94.9</v>
      </c>
      <c r="BN647" s="143">
        <v>94.9</v>
      </c>
      <c r="BO647" s="143">
        <v>94.2</v>
      </c>
      <c r="BP647" s="143">
        <v>94</v>
      </c>
      <c r="BQ647" s="143">
        <v>93.9</v>
      </c>
      <c r="BR647" s="145">
        <v>93.9</v>
      </c>
      <c r="BS647" s="145">
        <v>93.9</v>
      </c>
      <c r="BT647" s="145">
        <v>93.9</v>
      </c>
      <c r="BU647" s="145">
        <v>93.9</v>
      </c>
      <c r="BV647" s="145">
        <v>93.9</v>
      </c>
      <c r="BW647" s="145">
        <v>93.8</v>
      </c>
      <c r="BX647" s="145">
        <v>93.4</v>
      </c>
      <c r="BY647" s="145">
        <v>93.4</v>
      </c>
      <c r="BZ647" s="143">
        <v>93.6</v>
      </c>
      <c r="CA647" s="143">
        <v>93.6</v>
      </c>
      <c r="CB647" s="143">
        <v>93.8</v>
      </c>
      <c r="CC647" s="143">
        <v>93.4</v>
      </c>
      <c r="CD647" s="143">
        <v>93.8</v>
      </c>
      <c r="CE647" s="143">
        <v>93.8</v>
      </c>
      <c r="CF647" s="143">
        <v>93.4</v>
      </c>
      <c r="CG647" s="143">
        <v>93.1</v>
      </c>
      <c r="CH647" s="143">
        <v>93.1</v>
      </c>
      <c r="CI647" s="143">
        <v>93.1</v>
      </c>
      <c r="CJ647" s="146">
        <v>93.4</v>
      </c>
      <c r="CK647" s="146">
        <v>93.1</v>
      </c>
      <c r="CL647" s="146">
        <v>93.1</v>
      </c>
      <c r="CM647" s="147">
        <v>93.1</v>
      </c>
      <c r="CN647" s="147">
        <v>93.4</v>
      </c>
      <c r="CO647" s="147">
        <v>93.4</v>
      </c>
      <c r="CP647" s="148">
        <v>93.4</v>
      </c>
      <c r="CQ647" s="149">
        <v>93.1</v>
      </c>
      <c r="CR647" s="149">
        <v>93.1</v>
      </c>
      <c r="CS647" s="149">
        <v>92.7</v>
      </c>
      <c r="CT647" s="149">
        <v>92.7</v>
      </c>
      <c r="CU647" s="150">
        <v>92.7</v>
      </c>
      <c r="CV647" s="150">
        <v>92.7</v>
      </c>
      <c r="CW647" s="150">
        <v>92.7</v>
      </c>
      <c r="CX647" s="150">
        <v>93.4</v>
      </c>
      <c r="CY647" s="150">
        <v>93.4</v>
      </c>
      <c r="CZ647" s="150">
        <v>93.4</v>
      </c>
      <c r="DA647" s="150">
        <v>93.4</v>
      </c>
      <c r="DB647" s="151">
        <v>94.5</v>
      </c>
      <c r="DC647" s="151">
        <v>83.3</v>
      </c>
      <c r="DD647" s="151">
        <v>87.2</v>
      </c>
      <c r="DE647" s="151">
        <v>87.2</v>
      </c>
      <c r="DF647" s="151">
        <v>87.2</v>
      </c>
      <c r="DG647" s="151">
        <v>88.3</v>
      </c>
      <c r="DH647" s="151">
        <v>88.8</v>
      </c>
      <c r="DI647" s="151">
        <v>91.3</v>
      </c>
      <c r="DJ647" s="151">
        <v>91.3</v>
      </c>
      <c r="DK647" s="151">
        <v>89.3</v>
      </c>
      <c r="DL647" s="151">
        <v>89.3</v>
      </c>
      <c r="DM647" s="152">
        <v>89.4</v>
      </c>
      <c r="DN647" s="152">
        <v>89.8</v>
      </c>
      <c r="DO647" s="152">
        <v>92</v>
      </c>
      <c r="DP647" s="152">
        <v>92</v>
      </c>
      <c r="DQ647" s="152">
        <v>91.5</v>
      </c>
      <c r="DR647" s="152">
        <v>90.5</v>
      </c>
      <c r="DS647" s="152">
        <v>90.7</v>
      </c>
      <c r="DT647" s="152">
        <v>90.7</v>
      </c>
      <c r="DU647" s="152">
        <v>92.9</v>
      </c>
      <c r="DV647" s="152">
        <v>92.4</v>
      </c>
      <c r="DW647" s="152">
        <v>92</v>
      </c>
      <c r="DX647" s="152">
        <v>92.4</v>
      </c>
      <c r="DY647" s="152">
        <v>92.5</v>
      </c>
      <c r="DZ647" s="152">
        <v>92.4</v>
      </c>
      <c r="EA647" s="152">
        <v>92.4</v>
      </c>
      <c r="EB647" s="152">
        <v>92.8</v>
      </c>
      <c r="EC647" s="152">
        <v>92.8</v>
      </c>
      <c r="ED647" s="152">
        <v>93.8</v>
      </c>
      <c r="EE647" s="152">
        <v>93.8</v>
      </c>
      <c r="EF647" s="152">
        <v>93.8</v>
      </c>
      <c r="EG647" s="152">
        <v>93.8</v>
      </c>
      <c r="EH647" s="152">
        <v>93.8</v>
      </c>
      <c r="EI647" s="152">
        <v>94</v>
      </c>
      <c r="EJ647" s="152">
        <v>94</v>
      </c>
      <c r="EK647" s="152">
        <v>94</v>
      </c>
      <c r="EL647" s="152">
        <v>94.2</v>
      </c>
      <c r="EM647" s="152">
        <v>94.2</v>
      </c>
      <c r="EN647" s="152">
        <v>94.2</v>
      </c>
      <c r="EO647" s="152">
        <v>94.2</v>
      </c>
      <c r="EP647" s="152">
        <v>94.2</v>
      </c>
      <c r="EQ647" s="152">
        <v>95.4</v>
      </c>
      <c r="ER647" s="152">
        <v>95.4</v>
      </c>
      <c r="ES647" s="152">
        <v>95.4</v>
      </c>
      <c r="ET647" s="152">
        <v>95.4</v>
      </c>
      <c r="EU647" s="152">
        <v>95.4</v>
      </c>
      <c r="EV647" s="152">
        <v>95.4</v>
      </c>
      <c r="EW647" s="152">
        <v>95.4</v>
      </c>
    </row>
    <row r="648" spans="1:153">
      <c r="A648" s="141" t="s">
        <v>8330</v>
      </c>
      <c r="B648" s="141" t="s">
        <v>8331</v>
      </c>
      <c r="C648" s="142">
        <v>0.30997999999999998</v>
      </c>
      <c r="D648" s="143">
        <v>103.2</v>
      </c>
      <c r="E648" s="143">
        <v>104.3</v>
      </c>
      <c r="F648" s="143">
        <v>102.1</v>
      </c>
      <c r="G648" s="143">
        <v>101.7</v>
      </c>
      <c r="H648" s="143">
        <v>102.7</v>
      </c>
      <c r="I648" s="143">
        <v>104.1</v>
      </c>
      <c r="J648" s="143">
        <v>101.7</v>
      </c>
      <c r="K648" s="143">
        <v>103.2</v>
      </c>
      <c r="L648" s="143">
        <v>102.7</v>
      </c>
      <c r="M648" s="143">
        <v>101.5</v>
      </c>
      <c r="N648" s="143">
        <v>103.2</v>
      </c>
      <c r="O648" s="143">
        <v>103</v>
      </c>
      <c r="P648" s="143">
        <v>101</v>
      </c>
      <c r="Q648" s="143">
        <v>108.7</v>
      </c>
      <c r="R648" s="143">
        <v>111</v>
      </c>
      <c r="S648" s="143">
        <v>110.7</v>
      </c>
      <c r="T648" s="143">
        <v>110.8</v>
      </c>
      <c r="U648" s="143">
        <v>110</v>
      </c>
      <c r="V648" s="143">
        <v>106.6</v>
      </c>
      <c r="W648" s="143">
        <v>103.4</v>
      </c>
      <c r="X648" s="143">
        <v>104.1</v>
      </c>
      <c r="Y648" s="143">
        <v>105.6</v>
      </c>
      <c r="Z648" s="143">
        <v>104.4</v>
      </c>
      <c r="AA648" s="143">
        <v>105.9</v>
      </c>
      <c r="AB648" s="143">
        <v>108.9</v>
      </c>
      <c r="AC648" s="143">
        <v>109.2</v>
      </c>
      <c r="AD648" s="143">
        <v>105.8</v>
      </c>
      <c r="AE648" s="143">
        <v>107.4</v>
      </c>
      <c r="AF648" s="143">
        <v>104.8</v>
      </c>
      <c r="AG648" s="143">
        <v>105.2</v>
      </c>
      <c r="AH648" s="143">
        <v>104.4</v>
      </c>
      <c r="AI648" s="143">
        <v>106.9</v>
      </c>
      <c r="AJ648" s="143">
        <v>106</v>
      </c>
      <c r="AK648" s="143">
        <v>108.8</v>
      </c>
      <c r="AL648" s="143">
        <v>108.7</v>
      </c>
      <c r="AM648" s="143">
        <v>109.8</v>
      </c>
      <c r="AN648" s="143">
        <v>104.2</v>
      </c>
      <c r="AO648" s="143">
        <v>102.9</v>
      </c>
      <c r="AP648" s="143">
        <v>103.7</v>
      </c>
      <c r="AQ648" s="143">
        <v>104.1</v>
      </c>
      <c r="AR648" s="143">
        <v>104.1</v>
      </c>
      <c r="AS648" s="143">
        <v>104.1</v>
      </c>
      <c r="AT648" s="143">
        <v>104.6</v>
      </c>
      <c r="AU648" s="143">
        <v>106.6</v>
      </c>
      <c r="AV648" s="143">
        <v>106.6</v>
      </c>
      <c r="AW648" s="143">
        <v>106.6</v>
      </c>
      <c r="AX648" s="143">
        <v>106.6</v>
      </c>
      <c r="AY648" s="143">
        <v>106.6</v>
      </c>
      <c r="AZ648" s="143">
        <v>104.1</v>
      </c>
      <c r="BA648" s="143">
        <v>104.1</v>
      </c>
      <c r="BB648" s="143">
        <v>104.1</v>
      </c>
      <c r="BC648" s="143">
        <v>104.1</v>
      </c>
      <c r="BD648" s="143">
        <v>104.1</v>
      </c>
      <c r="BE648" s="143">
        <v>104.1</v>
      </c>
      <c r="BF648" s="143">
        <v>104.1</v>
      </c>
      <c r="BG648" s="143">
        <v>104.1</v>
      </c>
      <c r="BH648" s="143">
        <v>104.1</v>
      </c>
      <c r="BI648" s="143">
        <v>104.1</v>
      </c>
      <c r="BJ648" s="143">
        <v>104.1</v>
      </c>
      <c r="BK648" s="144">
        <v>104.1</v>
      </c>
      <c r="BL648" s="143">
        <v>104.1</v>
      </c>
      <c r="BM648" s="143">
        <v>104.1</v>
      </c>
      <c r="BN648" s="143">
        <v>104.1</v>
      </c>
      <c r="BO648" s="143">
        <v>104.7</v>
      </c>
      <c r="BP648" s="143">
        <v>104.7</v>
      </c>
      <c r="BQ648" s="143">
        <v>116</v>
      </c>
      <c r="BR648" s="145">
        <v>115.7</v>
      </c>
      <c r="BS648" s="145">
        <v>115.7</v>
      </c>
      <c r="BT648" s="145">
        <v>116</v>
      </c>
      <c r="BU648" s="145">
        <v>114.2</v>
      </c>
      <c r="BV648" s="145">
        <v>114.3</v>
      </c>
      <c r="BW648" s="145">
        <v>114</v>
      </c>
      <c r="BX648" s="145">
        <v>117.1</v>
      </c>
      <c r="BY648" s="145">
        <v>116.3</v>
      </c>
      <c r="BZ648" s="143">
        <v>117.4</v>
      </c>
      <c r="CA648" s="143">
        <v>116.4</v>
      </c>
      <c r="CB648" s="143">
        <v>116.2</v>
      </c>
      <c r="CC648" s="143">
        <v>117.4</v>
      </c>
      <c r="CD648" s="143">
        <v>117.3</v>
      </c>
      <c r="CE648" s="143">
        <v>116.5</v>
      </c>
      <c r="CF648" s="143">
        <v>116.8</v>
      </c>
      <c r="CG648" s="143">
        <v>116.5</v>
      </c>
      <c r="CH648" s="143">
        <v>116.6</v>
      </c>
      <c r="CI648" s="143">
        <v>116.6</v>
      </c>
      <c r="CJ648" s="146">
        <v>116.6</v>
      </c>
      <c r="CK648" s="146">
        <v>116.6</v>
      </c>
      <c r="CL648" s="146">
        <v>116.7</v>
      </c>
      <c r="CM648" s="147">
        <v>116.9</v>
      </c>
      <c r="CN648" s="147">
        <v>117.2</v>
      </c>
      <c r="CO648" s="147">
        <v>117.6</v>
      </c>
      <c r="CP648" s="148">
        <v>117.5</v>
      </c>
      <c r="CQ648" s="149">
        <v>118.8</v>
      </c>
      <c r="CR648" s="149">
        <v>118.9</v>
      </c>
      <c r="CS648" s="149">
        <v>116.8</v>
      </c>
      <c r="CT648" s="149">
        <v>115</v>
      </c>
      <c r="CU648" s="150">
        <v>114.9</v>
      </c>
      <c r="CV648" s="150">
        <v>115.1</v>
      </c>
      <c r="CW648" s="150">
        <v>115</v>
      </c>
      <c r="CX648" s="150">
        <v>115.4</v>
      </c>
      <c r="CY648" s="150">
        <v>114.8</v>
      </c>
      <c r="CZ648" s="150">
        <v>114.2</v>
      </c>
      <c r="DA648" s="150">
        <v>114.3</v>
      </c>
      <c r="DB648" s="151">
        <v>114.2</v>
      </c>
      <c r="DC648" s="151">
        <v>114.4</v>
      </c>
      <c r="DD648" s="151">
        <v>114.6</v>
      </c>
      <c r="DE648" s="151">
        <v>115.1</v>
      </c>
      <c r="DF648" s="151">
        <v>115</v>
      </c>
      <c r="DG648" s="151">
        <v>116.4</v>
      </c>
      <c r="DH648" s="151">
        <v>116.3</v>
      </c>
      <c r="DI648" s="151">
        <v>118.4</v>
      </c>
      <c r="DJ648" s="151">
        <v>120.7</v>
      </c>
      <c r="DK648" s="151">
        <v>119.7</v>
      </c>
      <c r="DL648" s="151">
        <v>119.3</v>
      </c>
      <c r="DM648" s="152">
        <v>119.3</v>
      </c>
      <c r="DN648" s="152">
        <v>119.3</v>
      </c>
      <c r="DO648" s="152">
        <v>120.5</v>
      </c>
      <c r="DP648" s="152">
        <v>120.5</v>
      </c>
      <c r="DQ648" s="152">
        <v>128.6</v>
      </c>
      <c r="DR648" s="152">
        <v>128.6</v>
      </c>
      <c r="DS648" s="152">
        <v>128.80000000000001</v>
      </c>
      <c r="DT648" s="152">
        <v>128.19999999999999</v>
      </c>
      <c r="DU648" s="152">
        <v>128.19999999999999</v>
      </c>
      <c r="DV648" s="152">
        <v>128</v>
      </c>
      <c r="DW648" s="152">
        <v>128.6</v>
      </c>
      <c r="DX648" s="152">
        <v>129.5</v>
      </c>
      <c r="DY648" s="152">
        <v>129.5</v>
      </c>
      <c r="DZ648" s="152">
        <v>129.6</v>
      </c>
      <c r="EA648" s="152">
        <v>129.6</v>
      </c>
      <c r="EB648" s="152">
        <v>130.69999999999999</v>
      </c>
      <c r="EC648" s="152">
        <v>129.80000000000001</v>
      </c>
      <c r="ED648" s="152">
        <v>130.5</v>
      </c>
      <c r="EE648" s="152">
        <v>130.5</v>
      </c>
      <c r="EF648" s="152">
        <v>131</v>
      </c>
      <c r="EG648" s="152">
        <v>131</v>
      </c>
      <c r="EH648" s="152">
        <v>131.5</v>
      </c>
      <c r="EI648" s="152">
        <v>131.5</v>
      </c>
      <c r="EJ648" s="152">
        <v>136.9</v>
      </c>
      <c r="EK648" s="152">
        <v>136.1</v>
      </c>
      <c r="EL648" s="152">
        <v>137.30000000000001</v>
      </c>
      <c r="EM648" s="152">
        <v>139.4</v>
      </c>
      <c r="EN648" s="152">
        <v>139.4</v>
      </c>
      <c r="EO648" s="152">
        <v>139.69999999999999</v>
      </c>
      <c r="EP648" s="152">
        <v>139.30000000000001</v>
      </c>
      <c r="EQ648" s="152">
        <v>139.5</v>
      </c>
      <c r="ER648" s="152">
        <v>146.30000000000001</v>
      </c>
      <c r="ES648" s="152">
        <v>146.30000000000001</v>
      </c>
      <c r="ET648" s="152">
        <v>145.9</v>
      </c>
      <c r="EU648" s="152">
        <v>145.4</v>
      </c>
      <c r="EV648" s="152">
        <v>145.4</v>
      </c>
      <c r="EW648" s="152">
        <v>145.1</v>
      </c>
    </row>
    <row r="649" spans="1:153">
      <c r="A649" s="141" t="s">
        <v>8332</v>
      </c>
      <c r="B649" s="141" t="s">
        <v>8333</v>
      </c>
      <c r="C649" s="142">
        <v>0.30578</v>
      </c>
      <c r="D649" s="143">
        <v>103.3</v>
      </c>
      <c r="E649" s="143">
        <v>104.4</v>
      </c>
      <c r="F649" s="143">
        <v>102.1</v>
      </c>
      <c r="G649" s="143">
        <v>101.7</v>
      </c>
      <c r="H649" s="143">
        <v>102.8</v>
      </c>
      <c r="I649" s="143">
        <v>104.1</v>
      </c>
      <c r="J649" s="143">
        <v>101.7</v>
      </c>
      <c r="K649" s="143">
        <v>103.3</v>
      </c>
      <c r="L649" s="143">
        <v>102.8</v>
      </c>
      <c r="M649" s="143">
        <v>101.5</v>
      </c>
      <c r="N649" s="143">
        <v>103.3</v>
      </c>
      <c r="O649" s="143">
        <v>103</v>
      </c>
      <c r="P649" s="143">
        <v>101</v>
      </c>
      <c r="Q649" s="143">
        <v>108.8</v>
      </c>
      <c r="R649" s="143">
        <v>111.2</v>
      </c>
      <c r="S649" s="143">
        <v>110.8</v>
      </c>
      <c r="T649" s="143">
        <v>110.9</v>
      </c>
      <c r="U649" s="143">
        <v>110.1</v>
      </c>
      <c r="V649" s="143">
        <v>106.6</v>
      </c>
      <c r="W649" s="143">
        <v>103.3</v>
      </c>
      <c r="X649" s="143">
        <v>104.2</v>
      </c>
      <c r="Y649" s="143">
        <v>105.7</v>
      </c>
      <c r="Z649" s="143">
        <v>104.5</v>
      </c>
      <c r="AA649" s="143">
        <v>106</v>
      </c>
      <c r="AB649" s="143">
        <v>109.1</v>
      </c>
      <c r="AC649" s="143">
        <v>109.4</v>
      </c>
      <c r="AD649" s="143">
        <v>105.9</v>
      </c>
      <c r="AE649" s="143">
        <v>107.5</v>
      </c>
      <c r="AF649" s="143">
        <v>105</v>
      </c>
      <c r="AG649" s="143">
        <v>105.3</v>
      </c>
      <c r="AH649" s="143">
        <v>104.5</v>
      </c>
      <c r="AI649" s="143">
        <v>107.1</v>
      </c>
      <c r="AJ649" s="143">
        <v>106.2</v>
      </c>
      <c r="AK649" s="143">
        <v>109</v>
      </c>
      <c r="AL649" s="143">
        <v>108.9</v>
      </c>
      <c r="AM649" s="143">
        <v>110</v>
      </c>
      <c r="AN649" s="143">
        <v>104.3</v>
      </c>
      <c r="AO649" s="143">
        <v>103</v>
      </c>
      <c r="AP649" s="143">
        <v>103.9</v>
      </c>
      <c r="AQ649" s="143">
        <v>104.2</v>
      </c>
      <c r="AR649" s="143">
        <v>104.2</v>
      </c>
      <c r="AS649" s="143">
        <v>104.2</v>
      </c>
      <c r="AT649" s="143">
        <v>104.7</v>
      </c>
      <c r="AU649" s="143">
        <v>106.7</v>
      </c>
      <c r="AV649" s="143">
        <v>106.7</v>
      </c>
      <c r="AW649" s="143">
        <v>106.7</v>
      </c>
      <c r="AX649" s="143">
        <v>106.7</v>
      </c>
      <c r="AY649" s="143">
        <v>106.7</v>
      </c>
      <c r="AZ649" s="143">
        <v>104.2</v>
      </c>
      <c r="BA649" s="143">
        <v>104.2</v>
      </c>
      <c r="BB649" s="143">
        <v>104.2</v>
      </c>
      <c r="BC649" s="143">
        <v>104.2</v>
      </c>
      <c r="BD649" s="143">
        <v>104.2</v>
      </c>
      <c r="BE649" s="143">
        <v>104.2</v>
      </c>
      <c r="BF649" s="143">
        <v>104.2</v>
      </c>
      <c r="BG649" s="143">
        <v>104.2</v>
      </c>
      <c r="BH649" s="143">
        <v>104.2</v>
      </c>
      <c r="BI649" s="143">
        <v>104.2</v>
      </c>
      <c r="BJ649" s="143">
        <v>104.2</v>
      </c>
      <c r="BK649" s="144">
        <v>104.2</v>
      </c>
      <c r="BL649" s="143">
        <v>104.2</v>
      </c>
      <c r="BM649" s="143">
        <v>104.2</v>
      </c>
      <c r="BN649" s="143">
        <v>104.2</v>
      </c>
      <c r="BO649" s="143">
        <v>104.8</v>
      </c>
      <c r="BP649" s="143">
        <v>104.8</v>
      </c>
      <c r="BQ649" s="143">
        <v>116.3</v>
      </c>
      <c r="BR649" s="145">
        <v>116</v>
      </c>
      <c r="BS649" s="145">
        <v>116</v>
      </c>
      <c r="BT649" s="145">
        <v>116.3</v>
      </c>
      <c r="BU649" s="145">
        <v>114.5</v>
      </c>
      <c r="BV649" s="145">
        <v>114.6</v>
      </c>
      <c r="BW649" s="145">
        <v>114.3</v>
      </c>
      <c r="BX649" s="145">
        <v>117.4</v>
      </c>
      <c r="BY649" s="145">
        <v>116.6</v>
      </c>
      <c r="BZ649" s="143">
        <v>117.6</v>
      </c>
      <c r="CA649" s="143">
        <v>116.7</v>
      </c>
      <c r="CB649" s="143">
        <v>116.5</v>
      </c>
      <c r="CC649" s="143">
        <v>117.7</v>
      </c>
      <c r="CD649" s="143">
        <v>117.6</v>
      </c>
      <c r="CE649" s="143">
        <v>116.8</v>
      </c>
      <c r="CF649" s="143">
        <v>117</v>
      </c>
      <c r="CG649" s="143">
        <v>116.7</v>
      </c>
      <c r="CH649" s="143">
        <v>116.9</v>
      </c>
      <c r="CI649" s="143">
        <v>116.9</v>
      </c>
      <c r="CJ649" s="146">
        <v>116.9</v>
      </c>
      <c r="CK649" s="146">
        <v>117</v>
      </c>
      <c r="CL649" s="146">
        <v>117.1</v>
      </c>
      <c r="CM649" s="147">
        <v>117.4</v>
      </c>
      <c r="CN649" s="147">
        <v>117.6</v>
      </c>
      <c r="CO649" s="147">
        <v>118.1</v>
      </c>
      <c r="CP649" s="148">
        <v>117.9</v>
      </c>
      <c r="CQ649" s="149">
        <v>119.3</v>
      </c>
      <c r="CR649" s="149">
        <v>119.4</v>
      </c>
      <c r="CS649" s="149">
        <v>117.2</v>
      </c>
      <c r="CT649" s="149">
        <v>115.4</v>
      </c>
      <c r="CU649" s="150">
        <v>115.3</v>
      </c>
      <c r="CV649" s="150">
        <v>115.5</v>
      </c>
      <c r="CW649" s="150">
        <v>115.5</v>
      </c>
      <c r="CX649" s="150">
        <v>115.9</v>
      </c>
      <c r="CY649" s="150">
        <v>115.2</v>
      </c>
      <c r="CZ649" s="150">
        <v>114.6</v>
      </c>
      <c r="DA649" s="150">
        <v>114.7</v>
      </c>
      <c r="DB649" s="151">
        <v>114.6</v>
      </c>
      <c r="DC649" s="151">
        <v>114.8</v>
      </c>
      <c r="DD649" s="151">
        <v>115.1</v>
      </c>
      <c r="DE649" s="151">
        <v>115.5</v>
      </c>
      <c r="DF649" s="151">
        <v>115.4</v>
      </c>
      <c r="DG649" s="151">
        <v>116.8</v>
      </c>
      <c r="DH649" s="151">
        <v>116.8</v>
      </c>
      <c r="DI649" s="151">
        <v>118.9</v>
      </c>
      <c r="DJ649" s="151">
        <v>121.2</v>
      </c>
      <c r="DK649" s="151">
        <v>120.3</v>
      </c>
      <c r="DL649" s="151">
        <v>119.9</v>
      </c>
      <c r="DM649" s="152">
        <v>119.9</v>
      </c>
      <c r="DN649" s="152">
        <v>119.9</v>
      </c>
      <c r="DO649" s="152">
        <v>121.1</v>
      </c>
      <c r="DP649" s="152">
        <v>121</v>
      </c>
      <c r="DQ649" s="152">
        <v>129.30000000000001</v>
      </c>
      <c r="DR649" s="152">
        <v>129.30000000000001</v>
      </c>
      <c r="DS649" s="152">
        <v>129.5</v>
      </c>
      <c r="DT649" s="152">
        <v>128.9</v>
      </c>
      <c r="DU649" s="152">
        <v>128.9</v>
      </c>
      <c r="DV649" s="152">
        <v>128.6</v>
      </c>
      <c r="DW649" s="152">
        <v>129.30000000000001</v>
      </c>
      <c r="DX649" s="152">
        <v>130.19999999999999</v>
      </c>
      <c r="DY649" s="152">
        <v>130.19999999999999</v>
      </c>
      <c r="DZ649" s="152">
        <v>130.30000000000001</v>
      </c>
      <c r="EA649" s="152">
        <v>130.30000000000001</v>
      </c>
      <c r="EB649" s="152">
        <v>131.4</v>
      </c>
      <c r="EC649" s="152">
        <v>130.5</v>
      </c>
      <c r="ED649" s="152">
        <v>131.1</v>
      </c>
      <c r="EE649" s="152">
        <v>131.1</v>
      </c>
      <c r="EF649" s="152">
        <v>131.6</v>
      </c>
      <c r="EG649" s="152">
        <v>131.6</v>
      </c>
      <c r="EH649" s="152">
        <v>132.1</v>
      </c>
      <c r="EI649" s="152">
        <v>132.1</v>
      </c>
      <c r="EJ649" s="152">
        <v>137.6</v>
      </c>
      <c r="EK649" s="152">
        <v>136.80000000000001</v>
      </c>
      <c r="EL649" s="152">
        <v>138</v>
      </c>
      <c r="EM649" s="152">
        <v>140.1</v>
      </c>
      <c r="EN649" s="152">
        <v>140.1</v>
      </c>
      <c r="EO649" s="152">
        <v>140.5</v>
      </c>
      <c r="EP649" s="152">
        <v>140.1</v>
      </c>
      <c r="EQ649" s="152">
        <v>140.1</v>
      </c>
      <c r="ER649" s="152">
        <v>147</v>
      </c>
      <c r="ES649" s="152">
        <v>147</v>
      </c>
      <c r="ET649" s="152">
        <v>146.6</v>
      </c>
      <c r="EU649" s="152">
        <v>146.1</v>
      </c>
      <c r="EV649" s="152">
        <v>146.1</v>
      </c>
      <c r="EW649" s="152">
        <v>145.80000000000001</v>
      </c>
    </row>
    <row r="650" spans="1:153">
      <c r="A650" s="141" t="s">
        <v>8334</v>
      </c>
      <c r="B650" s="141" t="s">
        <v>8335</v>
      </c>
      <c r="C650" s="142">
        <v>4.1999999999999997E-3</v>
      </c>
      <c r="D650" s="143">
        <v>100</v>
      </c>
      <c r="E650" s="143">
        <v>100</v>
      </c>
      <c r="F650" s="143">
        <v>100</v>
      </c>
      <c r="G650" s="143">
        <v>100</v>
      </c>
      <c r="H650" s="143">
        <v>100</v>
      </c>
      <c r="I650" s="143">
        <v>100</v>
      </c>
      <c r="J650" s="143">
        <v>100</v>
      </c>
      <c r="K650" s="143">
        <v>100</v>
      </c>
      <c r="L650" s="143">
        <v>100</v>
      </c>
      <c r="M650" s="143">
        <v>100</v>
      </c>
      <c r="N650" s="143">
        <v>100</v>
      </c>
      <c r="O650" s="143">
        <v>100</v>
      </c>
      <c r="P650" s="143">
        <v>100</v>
      </c>
      <c r="Q650" s="143">
        <v>100</v>
      </c>
      <c r="R650" s="143">
        <v>100</v>
      </c>
      <c r="S650" s="143">
        <v>100</v>
      </c>
      <c r="T650" s="143">
        <v>100</v>
      </c>
      <c r="U650" s="143">
        <v>100</v>
      </c>
      <c r="V650" s="143">
        <v>106.5</v>
      </c>
      <c r="W650" s="143">
        <v>106.5</v>
      </c>
      <c r="X650" s="143">
        <v>95.7</v>
      </c>
      <c r="Y650" s="143">
        <v>95.7</v>
      </c>
      <c r="Z650" s="143">
        <v>95.7</v>
      </c>
      <c r="AA650" s="143">
        <v>95.7</v>
      </c>
      <c r="AB650" s="143">
        <v>95.7</v>
      </c>
      <c r="AC650" s="143">
        <v>95.7</v>
      </c>
      <c r="AD650" s="143">
        <v>95.7</v>
      </c>
      <c r="AE650" s="143">
        <v>95.7</v>
      </c>
      <c r="AF650" s="143">
        <v>95.7</v>
      </c>
      <c r="AG650" s="143">
        <v>95.7</v>
      </c>
      <c r="AH650" s="143">
        <v>95.7</v>
      </c>
      <c r="AI650" s="143">
        <v>95.7</v>
      </c>
      <c r="AJ650" s="143">
        <v>95.7</v>
      </c>
      <c r="AK650" s="143">
        <v>95.7</v>
      </c>
      <c r="AL650" s="143">
        <v>95.7</v>
      </c>
      <c r="AM650" s="143">
        <v>95.7</v>
      </c>
      <c r="AN650" s="143">
        <v>95.7</v>
      </c>
      <c r="AO650" s="143">
        <v>95.7</v>
      </c>
      <c r="AP650" s="143">
        <v>95.7</v>
      </c>
      <c r="AQ650" s="143">
        <v>95.7</v>
      </c>
      <c r="AR650" s="143">
        <v>95.7</v>
      </c>
      <c r="AS650" s="143">
        <v>95.7</v>
      </c>
      <c r="AT650" s="143">
        <v>95.7</v>
      </c>
      <c r="AU650" s="143">
        <v>95.7</v>
      </c>
      <c r="AV650" s="143">
        <v>95.7</v>
      </c>
      <c r="AW650" s="143">
        <v>95.7</v>
      </c>
      <c r="AX650" s="143">
        <v>95.7</v>
      </c>
      <c r="AY650" s="143">
        <v>95.7</v>
      </c>
      <c r="AZ650" s="143">
        <v>95.7</v>
      </c>
      <c r="BA650" s="143">
        <v>95.7</v>
      </c>
      <c r="BB650" s="143">
        <v>95.7</v>
      </c>
      <c r="BC650" s="143">
        <v>95.7</v>
      </c>
      <c r="BD650" s="143">
        <v>95.7</v>
      </c>
      <c r="BE650" s="143">
        <v>95.7</v>
      </c>
      <c r="BF650" s="143">
        <v>95.7</v>
      </c>
      <c r="BG650" s="143">
        <v>95.7</v>
      </c>
      <c r="BH650" s="143">
        <v>95.7</v>
      </c>
      <c r="BI650" s="143">
        <v>95.7</v>
      </c>
      <c r="BJ650" s="143">
        <v>95.7</v>
      </c>
      <c r="BK650" s="144">
        <v>95.7</v>
      </c>
      <c r="BL650" s="143">
        <v>95.7</v>
      </c>
      <c r="BM650" s="143">
        <v>95.7</v>
      </c>
      <c r="BN650" s="143">
        <v>95.7</v>
      </c>
      <c r="BO650" s="143">
        <v>95.7</v>
      </c>
      <c r="BP650" s="143">
        <v>95.7</v>
      </c>
      <c r="BQ650" s="143">
        <v>95.7</v>
      </c>
      <c r="BR650" s="145">
        <v>95.7</v>
      </c>
      <c r="BS650" s="145">
        <v>95.7</v>
      </c>
      <c r="BT650" s="145">
        <v>95.7</v>
      </c>
      <c r="BU650" s="145">
        <v>95.7</v>
      </c>
      <c r="BV650" s="145">
        <v>95.7</v>
      </c>
      <c r="BW650" s="145">
        <v>95.7</v>
      </c>
      <c r="BX650" s="145">
        <v>95.7</v>
      </c>
      <c r="BY650" s="145">
        <v>95.7</v>
      </c>
      <c r="BZ650" s="143">
        <v>95.7</v>
      </c>
      <c r="CA650" s="143">
        <v>95.7</v>
      </c>
      <c r="CB650" s="143">
        <v>95.7</v>
      </c>
      <c r="CC650" s="143">
        <v>95.7</v>
      </c>
      <c r="CD650" s="143">
        <v>95.7</v>
      </c>
      <c r="CE650" s="143">
        <v>95.7</v>
      </c>
      <c r="CF650" s="143">
        <v>95.7</v>
      </c>
      <c r="CG650" s="143">
        <v>95.7</v>
      </c>
      <c r="CH650" s="143">
        <v>95.7</v>
      </c>
      <c r="CI650" s="143">
        <v>95.7</v>
      </c>
      <c r="CJ650" s="146">
        <v>89.9</v>
      </c>
      <c r="CK650" s="146">
        <v>89.9</v>
      </c>
      <c r="CL650" s="146">
        <v>84.2</v>
      </c>
      <c r="CM650" s="147">
        <v>84.2</v>
      </c>
      <c r="CN650" s="147">
        <v>84.2</v>
      </c>
      <c r="CO650" s="147">
        <v>84.2</v>
      </c>
      <c r="CP650" s="148">
        <v>84.2</v>
      </c>
      <c r="CQ650" s="149">
        <v>84.2</v>
      </c>
      <c r="CR650" s="149">
        <v>84.2</v>
      </c>
      <c r="CS650" s="149">
        <v>84.2</v>
      </c>
      <c r="CT650" s="149">
        <v>84.2</v>
      </c>
      <c r="CU650" s="150">
        <v>84.2</v>
      </c>
      <c r="CV650" s="150">
        <v>84.2</v>
      </c>
      <c r="CW650" s="150">
        <v>84.2</v>
      </c>
      <c r="CX650" s="150">
        <v>84.2</v>
      </c>
      <c r="CY650" s="150">
        <v>84.2</v>
      </c>
      <c r="CZ650" s="150">
        <v>84.2</v>
      </c>
      <c r="DA650" s="150">
        <v>84.2</v>
      </c>
      <c r="DB650" s="151">
        <v>84.2</v>
      </c>
      <c r="DC650" s="151">
        <v>84.2</v>
      </c>
      <c r="DD650" s="151">
        <v>84.2</v>
      </c>
      <c r="DE650" s="151">
        <v>84.2</v>
      </c>
      <c r="DF650" s="151">
        <v>84.2</v>
      </c>
      <c r="DG650" s="151">
        <v>84.2</v>
      </c>
      <c r="DH650" s="151">
        <v>79.099999999999994</v>
      </c>
      <c r="DI650" s="151">
        <v>79.099999999999994</v>
      </c>
      <c r="DJ650" s="151">
        <v>79.099999999999994</v>
      </c>
      <c r="DK650" s="151">
        <v>79.099999999999994</v>
      </c>
      <c r="DL650" s="151">
        <v>79.099999999999994</v>
      </c>
      <c r="DM650" s="152">
        <v>79.099999999999994</v>
      </c>
      <c r="DN650" s="152">
        <v>79.099999999999994</v>
      </c>
      <c r="DO650" s="152">
        <v>79.099999999999994</v>
      </c>
      <c r="DP650" s="152">
        <v>79.099999999999994</v>
      </c>
      <c r="DQ650" s="152">
        <v>79.099999999999994</v>
      </c>
      <c r="DR650" s="152">
        <v>79.099999999999994</v>
      </c>
      <c r="DS650" s="152">
        <v>79.099999999999994</v>
      </c>
      <c r="DT650" s="152">
        <v>79.099999999999994</v>
      </c>
      <c r="DU650" s="152">
        <v>79.099999999999994</v>
      </c>
      <c r="DV650" s="152">
        <v>79.099999999999994</v>
      </c>
      <c r="DW650" s="152">
        <v>79.099999999999994</v>
      </c>
      <c r="DX650" s="152">
        <v>79.099999999999994</v>
      </c>
      <c r="DY650" s="152">
        <v>79.099999999999994</v>
      </c>
      <c r="DZ650" s="152">
        <v>79.099999999999994</v>
      </c>
      <c r="EA650" s="152">
        <v>79.099999999999994</v>
      </c>
      <c r="EB650" s="152">
        <v>79.099999999999994</v>
      </c>
      <c r="EC650" s="152">
        <v>79.099999999999994</v>
      </c>
      <c r="ED650" s="152">
        <v>85.4</v>
      </c>
      <c r="EE650" s="152">
        <v>85.4</v>
      </c>
      <c r="EF650" s="152">
        <v>85.4</v>
      </c>
      <c r="EG650" s="152">
        <v>85.4</v>
      </c>
      <c r="EH650" s="152">
        <v>85.4</v>
      </c>
      <c r="EI650" s="152">
        <v>85.4</v>
      </c>
      <c r="EJ650" s="152">
        <v>85.4</v>
      </c>
      <c r="EK650" s="152">
        <v>85.7</v>
      </c>
      <c r="EL650" s="152">
        <v>85.7</v>
      </c>
      <c r="EM650" s="152">
        <v>85.7</v>
      </c>
      <c r="EN650" s="152">
        <v>85.7</v>
      </c>
      <c r="EO650" s="152">
        <v>86.2</v>
      </c>
      <c r="EP650" s="152">
        <v>86.2</v>
      </c>
      <c r="EQ650" s="152">
        <v>94.2</v>
      </c>
      <c r="ER650" s="152">
        <v>94.2</v>
      </c>
      <c r="ES650" s="152">
        <v>94.2</v>
      </c>
      <c r="ET650" s="152">
        <v>94.2</v>
      </c>
      <c r="EU650" s="152">
        <v>94.8</v>
      </c>
      <c r="EV650" s="152">
        <v>94.8</v>
      </c>
      <c r="EW650" s="152">
        <v>94.8</v>
      </c>
    </row>
    <row r="651" spans="1:153">
      <c r="A651" s="141" t="s">
        <v>8336</v>
      </c>
      <c r="B651" s="141" t="s">
        <v>8337</v>
      </c>
      <c r="C651" s="142">
        <v>0.64095000000000002</v>
      </c>
      <c r="D651" s="143">
        <v>98.5</v>
      </c>
      <c r="E651" s="143">
        <v>99.7</v>
      </c>
      <c r="F651" s="143">
        <v>98.7</v>
      </c>
      <c r="G651" s="143">
        <v>98.9</v>
      </c>
      <c r="H651" s="143">
        <v>99.8</v>
      </c>
      <c r="I651" s="143">
        <v>99.6</v>
      </c>
      <c r="J651" s="143">
        <v>102.1</v>
      </c>
      <c r="K651" s="143">
        <v>102.3</v>
      </c>
      <c r="L651" s="143">
        <v>101.8</v>
      </c>
      <c r="M651" s="143">
        <v>101.6</v>
      </c>
      <c r="N651" s="143">
        <v>97.4</v>
      </c>
      <c r="O651" s="143">
        <v>98.6</v>
      </c>
      <c r="P651" s="143">
        <v>99.2</v>
      </c>
      <c r="Q651" s="143">
        <v>98.7</v>
      </c>
      <c r="R651" s="143">
        <v>99.6</v>
      </c>
      <c r="S651" s="143">
        <v>99.1</v>
      </c>
      <c r="T651" s="143">
        <v>100.3</v>
      </c>
      <c r="U651" s="143">
        <v>100.1</v>
      </c>
      <c r="V651" s="143">
        <v>100.6</v>
      </c>
      <c r="W651" s="143">
        <v>101.2</v>
      </c>
      <c r="X651" s="143">
        <v>97.8</v>
      </c>
      <c r="Y651" s="143">
        <v>100.9</v>
      </c>
      <c r="Z651" s="143">
        <v>100.7</v>
      </c>
      <c r="AA651" s="143">
        <v>99.2</v>
      </c>
      <c r="AB651" s="143">
        <v>100.5</v>
      </c>
      <c r="AC651" s="143">
        <v>100.5</v>
      </c>
      <c r="AD651" s="143">
        <v>101.1</v>
      </c>
      <c r="AE651" s="143">
        <v>100.8</v>
      </c>
      <c r="AF651" s="143">
        <v>100.3</v>
      </c>
      <c r="AG651" s="143">
        <v>100.1</v>
      </c>
      <c r="AH651" s="143">
        <v>102.1</v>
      </c>
      <c r="AI651" s="143">
        <v>101.3</v>
      </c>
      <c r="AJ651" s="143">
        <v>102.3</v>
      </c>
      <c r="AK651" s="143">
        <v>102.3</v>
      </c>
      <c r="AL651" s="143">
        <v>98.2</v>
      </c>
      <c r="AM651" s="143">
        <v>98.4</v>
      </c>
      <c r="AN651" s="143">
        <v>98.2</v>
      </c>
      <c r="AO651" s="143">
        <v>99.4</v>
      </c>
      <c r="AP651" s="143">
        <v>101.4</v>
      </c>
      <c r="AQ651" s="143">
        <v>100.2</v>
      </c>
      <c r="AR651" s="143">
        <v>99.6</v>
      </c>
      <c r="AS651" s="143">
        <v>100.9</v>
      </c>
      <c r="AT651" s="143">
        <v>103.8</v>
      </c>
      <c r="AU651" s="143">
        <v>105.3</v>
      </c>
      <c r="AV651" s="143">
        <v>102.9</v>
      </c>
      <c r="AW651" s="143">
        <v>103.6</v>
      </c>
      <c r="AX651" s="143">
        <v>102</v>
      </c>
      <c r="AY651" s="143">
        <v>100.8</v>
      </c>
      <c r="AZ651" s="143">
        <v>99.7</v>
      </c>
      <c r="BA651" s="143">
        <v>99.8</v>
      </c>
      <c r="BB651" s="143">
        <v>99.3</v>
      </c>
      <c r="BC651" s="143">
        <v>99.4</v>
      </c>
      <c r="BD651" s="143">
        <v>100.2</v>
      </c>
      <c r="BE651" s="143">
        <v>99.4</v>
      </c>
      <c r="BF651" s="143">
        <v>101.1</v>
      </c>
      <c r="BG651" s="143">
        <v>101.7</v>
      </c>
      <c r="BH651" s="143">
        <v>98.6</v>
      </c>
      <c r="BI651" s="143">
        <v>99.6</v>
      </c>
      <c r="BJ651" s="143">
        <v>100.8</v>
      </c>
      <c r="BK651" s="144">
        <v>99.8</v>
      </c>
      <c r="BL651" s="143">
        <v>102.8</v>
      </c>
      <c r="BM651" s="143">
        <v>100.2</v>
      </c>
      <c r="BN651" s="143">
        <v>101.6</v>
      </c>
      <c r="BO651" s="143">
        <v>103.4</v>
      </c>
      <c r="BP651" s="143">
        <v>104.5</v>
      </c>
      <c r="BQ651" s="143">
        <v>105</v>
      </c>
      <c r="BR651" s="145">
        <v>103.5</v>
      </c>
      <c r="BS651" s="145">
        <v>101.4</v>
      </c>
      <c r="BT651" s="145">
        <v>102.9</v>
      </c>
      <c r="BU651" s="145">
        <v>103.9</v>
      </c>
      <c r="BV651" s="145">
        <v>104.1</v>
      </c>
      <c r="BW651" s="145">
        <v>103.4</v>
      </c>
      <c r="BX651" s="145">
        <v>103.9</v>
      </c>
      <c r="BY651" s="145">
        <v>103.6</v>
      </c>
      <c r="BZ651" s="143">
        <v>104.6</v>
      </c>
      <c r="CA651" s="143">
        <v>103</v>
      </c>
      <c r="CB651" s="143">
        <v>105.4</v>
      </c>
      <c r="CC651" s="143">
        <v>103.4</v>
      </c>
      <c r="CD651" s="143">
        <v>105.5</v>
      </c>
      <c r="CE651" s="143">
        <v>104.9</v>
      </c>
      <c r="CF651" s="143">
        <v>102.6</v>
      </c>
      <c r="CG651" s="143">
        <v>103.8</v>
      </c>
      <c r="CH651" s="143">
        <v>103.9</v>
      </c>
      <c r="CI651" s="143">
        <v>102.4</v>
      </c>
      <c r="CJ651" s="146">
        <v>101.9</v>
      </c>
      <c r="CK651" s="146">
        <v>102</v>
      </c>
      <c r="CL651" s="146">
        <v>102.2</v>
      </c>
      <c r="CM651" s="147">
        <v>101</v>
      </c>
      <c r="CN651" s="147">
        <v>99</v>
      </c>
      <c r="CO651" s="147">
        <v>98.9</v>
      </c>
      <c r="CP651" s="148">
        <v>97.2</v>
      </c>
      <c r="CQ651" s="149">
        <v>95.3</v>
      </c>
      <c r="CR651" s="149">
        <v>96.7</v>
      </c>
      <c r="CS651" s="149">
        <v>96.9</v>
      </c>
      <c r="CT651" s="149">
        <v>96.5</v>
      </c>
      <c r="CU651" s="150">
        <v>99</v>
      </c>
      <c r="CV651" s="150">
        <v>98</v>
      </c>
      <c r="CW651" s="150">
        <v>98.1</v>
      </c>
      <c r="CX651" s="150">
        <v>99.5</v>
      </c>
      <c r="CY651" s="150">
        <v>99.1</v>
      </c>
      <c r="CZ651" s="150">
        <v>98</v>
      </c>
      <c r="DA651" s="150">
        <v>97.9</v>
      </c>
      <c r="DB651" s="151">
        <v>96.5</v>
      </c>
      <c r="DC651" s="151">
        <v>94.7</v>
      </c>
      <c r="DD651" s="151">
        <v>95.8</v>
      </c>
      <c r="DE651" s="151">
        <v>99.1</v>
      </c>
      <c r="DF651" s="151">
        <v>102.4</v>
      </c>
      <c r="DG651" s="151">
        <v>100.9</v>
      </c>
      <c r="DH651" s="151">
        <v>101.8</v>
      </c>
      <c r="DI651" s="151">
        <v>101.5</v>
      </c>
      <c r="DJ651" s="151">
        <v>101.6</v>
      </c>
      <c r="DK651" s="151">
        <v>102.8</v>
      </c>
      <c r="DL651" s="151">
        <v>103</v>
      </c>
      <c r="DM651" s="152">
        <v>101.6</v>
      </c>
      <c r="DN651" s="152">
        <v>102.8</v>
      </c>
      <c r="DO651" s="152">
        <v>103.1</v>
      </c>
      <c r="DP651" s="152">
        <v>100.8</v>
      </c>
      <c r="DQ651" s="152">
        <v>101.4</v>
      </c>
      <c r="DR651" s="152">
        <v>102.3</v>
      </c>
      <c r="DS651" s="152">
        <v>102</v>
      </c>
      <c r="DT651" s="152">
        <v>101</v>
      </c>
      <c r="DU651" s="152">
        <v>98.7</v>
      </c>
      <c r="DV651" s="152">
        <v>99.6</v>
      </c>
      <c r="DW651" s="152">
        <v>97.8</v>
      </c>
      <c r="DX651" s="152">
        <v>99.3</v>
      </c>
      <c r="DY651" s="152">
        <v>100.6</v>
      </c>
      <c r="DZ651" s="152">
        <v>100.4</v>
      </c>
      <c r="EA651" s="152">
        <v>98.6</v>
      </c>
      <c r="EB651" s="152">
        <v>100.2</v>
      </c>
      <c r="EC651" s="152">
        <v>100.6</v>
      </c>
      <c r="ED651" s="152">
        <v>99.5</v>
      </c>
      <c r="EE651" s="152">
        <v>100</v>
      </c>
      <c r="EF651" s="152">
        <v>101.8</v>
      </c>
      <c r="EG651" s="152">
        <v>104.9</v>
      </c>
      <c r="EH651" s="152">
        <v>104.1</v>
      </c>
      <c r="EI651" s="152">
        <v>103.5</v>
      </c>
      <c r="EJ651" s="152">
        <v>103.4</v>
      </c>
      <c r="EK651" s="152">
        <v>103.5</v>
      </c>
      <c r="EL651" s="152">
        <v>104.7</v>
      </c>
      <c r="EM651" s="152">
        <v>104.4</v>
      </c>
      <c r="EN651" s="152">
        <v>103.9</v>
      </c>
      <c r="EO651" s="152">
        <v>102.8</v>
      </c>
      <c r="EP651" s="152">
        <v>102.7</v>
      </c>
      <c r="EQ651" s="152">
        <v>103.7</v>
      </c>
      <c r="ER651" s="152">
        <v>103.9</v>
      </c>
      <c r="ES651" s="152">
        <v>103.3</v>
      </c>
      <c r="ET651" s="152">
        <v>103.3</v>
      </c>
      <c r="EU651" s="152">
        <v>100.5</v>
      </c>
      <c r="EV651" s="152">
        <v>100.5</v>
      </c>
      <c r="EW651" s="152">
        <v>101.2</v>
      </c>
    </row>
    <row r="652" spans="1:153">
      <c r="A652" s="141" t="s">
        <v>8338</v>
      </c>
      <c r="B652" s="141" t="s">
        <v>8339</v>
      </c>
      <c r="C652" s="142">
        <v>0.43702000000000002</v>
      </c>
      <c r="D652" s="143">
        <v>97.5</v>
      </c>
      <c r="E652" s="143">
        <v>99.8</v>
      </c>
      <c r="F652" s="143">
        <v>97.6</v>
      </c>
      <c r="G652" s="143">
        <v>97.5</v>
      </c>
      <c r="H652" s="143">
        <v>97.5</v>
      </c>
      <c r="I652" s="143">
        <v>96.7</v>
      </c>
      <c r="J652" s="143">
        <v>100.3</v>
      </c>
      <c r="K652" s="143">
        <v>100.8</v>
      </c>
      <c r="L652" s="143">
        <v>99.8</v>
      </c>
      <c r="M652" s="143">
        <v>100.3</v>
      </c>
      <c r="N652" s="143">
        <v>94.4</v>
      </c>
      <c r="O652" s="143">
        <v>95.9</v>
      </c>
      <c r="P652" s="143">
        <v>97.5</v>
      </c>
      <c r="Q652" s="143">
        <v>96</v>
      </c>
      <c r="R652" s="143">
        <v>97.1</v>
      </c>
      <c r="S652" s="143">
        <v>96.6</v>
      </c>
      <c r="T652" s="143">
        <v>97.6</v>
      </c>
      <c r="U652" s="143">
        <v>97.7</v>
      </c>
      <c r="V652" s="143">
        <v>98.3</v>
      </c>
      <c r="W652" s="143">
        <v>98.9</v>
      </c>
      <c r="X652" s="143">
        <v>94.7</v>
      </c>
      <c r="Y652" s="143">
        <v>98.3</v>
      </c>
      <c r="Z652" s="143">
        <v>98.1</v>
      </c>
      <c r="AA652" s="143">
        <v>95.4</v>
      </c>
      <c r="AB652" s="143">
        <v>97.2</v>
      </c>
      <c r="AC652" s="143">
        <v>97.4</v>
      </c>
      <c r="AD652" s="143">
        <v>98.3</v>
      </c>
      <c r="AE652" s="143">
        <v>97.7</v>
      </c>
      <c r="AF652" s="143">
        <v>96.7</v>
      </c>
      <c r="AG652" s="143">
        <v>96.8</v>
      </c>
      <c r="AH652" s="143">
        <v>99.2</v>
      </c>
      <c r="AI652" s="143">
        <v>98.1</v>
      </c>
      <c r="AJ652" s="143">
        <v>99.4</v>
      </c>
      <c r="AK652" s="143">
        <v>99.5</v>
      </c>
      <c r="AL652" s="143">
        <v>93.9</v>
      </c>
      <c r="AM652" s="143">
        <v>93.9</v>
      </c>
      <c r="AN652" s="143">
        <v>93.7</v>
      </c>
      <c r="AO652" s="143">
        <v>95</v>
      </c>
      <c r="AP652" s="143">
        <v>97</v>
      </c>
      <c r="AQ652" s="143">
        <v>95.7</v>
      </c>
      <c r="AR652" s="143">
        <v>94.6</v>
      </c>
      <c r="AS652" s="143">
        <v>97.2</v>
      </c>
      <c r="AT652" s="143">
        <v>100.6</v>
      </c>
      <c r="AU652" s="143">
        <v>102.8</v>
      </c>
      <c r="AV652" s="143">
        <v>99.5</v>
      </c>
      <c r="AW652" s="143">
        <v>99.6</v>
      </c>
      <c r="AX652" s="143">
        <v>98.2</v>
      </c>
      <c r="AY652" s="143">
        <v>96.3</v>
      </c>
      <c r="AZ652" s="143">
        <v>94.7</v>
      </c>
      <c r="BA652" s="143">
        <v>95</v>
      </c>
      <c r="BB652" s="143">
        <v>94.3</v>
      </c>
      <c r="BC652" s="143">
        <v>94.7</v>
      </c>
      <c r="BD652" s="143">
        <v>95.7</v>
      </c>
      <c r="BE652" s="143">
        <v>94.6</v>
      </c>
      <c r="BF652" s="143">
        <v>97.1</v>
      </c>
      <c r="BG652" s="143">
        <v>97.7</v>
      </c>
      <c r="BH652" s="143">
        <v>93.5</v>
      </c>
      <c r="BI652" s="143">
        <v>94.8</v>
      </c>
      <c r="BJ652" s="143">
        <v>96.7</v>
      </c>
      <c r="BK652" s="144">
        <v>94.8</v>
      </c>
      <c r="BL652" s="143">
        <v>97.5</v>
      </c>
      <c r="BM652" s="143">
        <v>93.7</v>
      </c>
      <c r="BN652" s="143">
        <v>95.7</v>
      </c>
      <c r="BO652" s="143">
        <v>98.7</v>
      </c>
      <c r="BP652" s="143">
        <v>100</v>
      </c>
      <c r="BQ652" s="143">
        <v>100.6</v>
      </c>
      <c r="BR652" s="145">
        <v>99</v>
      </c>
      <c r="BS652" s="145">
        <v>95.9</v>
      </c>
      <c r="BT652" s="145">
        <v>97.8</v>
      </c>
      <c r="BU652" s="145">
        <v>98.7</v>
      </c>
      <c r="BV652" s="145">
        <v>98.6</v>
      </c>
      <c r="BW652" s="145">
        <v>97.5</v>
      </c>
      <c r="BX652" s="145">
        <v>98.3</v>
      </c>
      <c r="BY652" s="145">
        <v>98.3</v>
      </c>
      <c r="BZ652" s="143">
        <v>99.7</v>
      </c>
      <c r="CA652" s="143">
        <v>96.9</v>
      </c>
      <c r="CB652" s="143">
        <v>99.8</v>
      </c>
      <c r="CC652" s="143">
        <v>97.4</v>
      </c>
      <c r="CD652" s="143">
        <v>100.3</v>
      </c>
      <c r="CE652" s="143">
        <v>99.6</v>
      </c>
      <c r="CF652" s="143">
        <v>96.4</v>
      </c>
      <c r="CG652" s="143">
        <v>97.5</v>
      </c>
      <c r="CH652" s="143">
        <v>97.5</v>
      </c>
      <c r="CI652" s="143">
        <v>95.5</v>
      </c>
      <c r="CJ652" s="146">
        <v>94.2</v>
      </c>
      <c r="CK652" s="146">
        <v>94.2</v>
      </c>
      <c r="CL652" s="146">
        <v>94.7</v>
      </c>
      <c r="CM652" s="147">
        <v>92.4</v>
      </c>
      <c r="CN652" s="147">
        <v>89.9</v>
      </c>
      <c r="CO652" s="147">
        <v>89.9</v>
      </c>
      <c r="CP652" s="148">
        <v>88.1</v>
      </c>
      <c r="CQ652" s="149">
        <v>85</v>
      </c>
      <c r="CR652" s="149">
        <v>87.4</v>
      </c>
      <c r="CS652" s="149">
        <v>87.8</v>
      </c>
      <c r="CT652" s="149">
        <v>87.2</v>
      </c>
      <c r="CU652" s="150">
        <v>90.9</v>
      </c>
      <c r="CV652" s="150">
        <v>89.5</v>
      </c>
      <c r="CW652" s="150">
        <v>89.5</v>
      </c>
      <c r="CX652" s="150">
        <v>90.4</v>
      </c>
      <c r="CY652" s="150">
        <v>90</v>
      </c>
      <c r="CZ652" s="150">
        <v>88.7</v>
      </c>
      <c r="DA652" s="150">
        <v>88.5</v>
      </c>
      <c r="DB652" s="151">
        <v>86.9</v>
      </c>
      <c r="DC652" s="151">
        <v>85.1</v>
      </c>
      <c r="DD652" s="151">
        <v>87.1</v>
      </c>
      <c r="DE652" s="151">
        <v>91.2</v>
      </c>
      <c r="DF652" s="151">
        <v>95.4</v>
      </c>
      <c r="DG652" s="151">
        <v>92.5</v>
      </c>
      <c r="DH652" s="151">
        <v>93.7</v>
      </c>
      <c r="DI652" s="151">
        <v>93</v>
      </c>
      <c r="DJ652" s="151">
        <v>93</v>
      </c>
      <c r="DK652" s="151">
        <v>94.7</v>
      </c>
      <c r="DL652" s="151">
        <v>95.1</v>
      </c>
      <c r="DM652" s="152">
        <v>93</v>
      </c>
      <c r="DN652" s="152">
        <v>94.7</v>
      </c>
      <c r="DO652" s="152">
        <v>95.4</v>
      </c>
      <c r="DP652" s="152">
        <v>91.8</v>
      </c>
      <c r="DQ652" s="152">
        <v>94</v>
      </c>
      <c r="DR652" s="152">
        <v>95</v>
      </c>
      <c r="DS652" s="152">
        <v>94.2</v>
      </c>
      <c r="DT652" s="152">
        <v>92.5</v>
      </c>
      <c r="DU652" s="152">
        <v>88.6</v>
      </c>
      <c r="DV652" s="152">
        <v>89.7</v>
      </c>
      <c r="DW652" s="152">
        <v>86.3</v>
      </c>
      <c r="DX652" s="152">
        <v>89.3</v>
      </c>
      <c r="DY652" s="152">
        <v>91.2</v>
      </c>
      <c r="DZ652" s="152">
        <v>90.8</v>
      </c>
      <c r="EA652" s="152">
        <v>88.6</v>
      </c>
      <c r="EB652" s="152">
        <v>91</v>
      </c>
      <c r="EC652" s="152">
        <v>91.3</v>
      </c>
      <c r="ED652" s="152">
        <v>90</v>
      </c>
      <c r="EE652" s="152">
        <v>89.8</v>
      </c>
      <c r="EF652" s="152">
        <v>92.5</v>
      </c>
      <c r="EG652" s="152">
        <v>97.1</v>
      </c>
      <c r="EH652" s="152">
        <v>95.6</v>
      </c>
      <c r="EI652" s="152">
        <v>94.7</v>
      </c>
      <c r="EJ652" s="152">
        <v>94.7</v>
      </c>
      <c r="EK652" s="152">
        <v>94.9</v>
      </c>
      <c r="EL652" s="152">
        <v>96.6</v>
      </c>
      <c r="EM652" s="152">
        <v>96.3</v>
      </c>
      <c r="EN652" s="152">
        <v>95.4</v>
      </c>
      <c r="EO652" s="152">
        <v>94.5</v>
      </c>
      <c r="EP652" s="152">
        <v>93.8</v>
      </c>
      <c r="EQ652" s="152">
        <v>94.5</v>
      </c>
      <c r="ER652" s="152">
        <v>95.3</v>
      </c>
      <c r="ES652" s="152">
        <v>94.1</v>
      </c>
      <c r="ET652" s="152">
        <v>94.2</v>
      </c>
      <c r="EU652" s="152">
        <v>89.6</v>
      </c>
      <c r="EV652" s="152">
        <v>89.6</v>
      </c>
      <c r="EW652" s="152">
        <v>90.4</v>
      </c>
    </row>
    <row r="653" spans="1:153">
      <c r="A653" s="141" t="s">
        <v>8340</v>
      </c>
      <c r="B653" s="141" t="s">
        <v>8341</v>
      </c>
      <c r="C653" s="142">
        <v>0.20393</v>
      </c>
      <c r="D653" s="143">
        <v>100.8</v>
      </c>
      <c r="E653" s="143">
        <v>99.5</v>
      </c>
      <c r="F653" s="143">
        <v>100.8</v>
      </c>
      <c r="G653" s="143">
        <v>102</v>
      </c>
      <c r="H653" s="143">
        <v>104.7</v>
      </c>
      <c r="I653" s="143">
        <v>106</v>
      </c>
      <c r="J653" s="143">
        <v>106</v>
      </c>
      <c r="K653" s="143">
        <v>105.4</v>
      </c>
      <c r="L653" s="143">
        <v>106.1</v>
      </c>
      <c r="M653" s="143">
        <v>104.6</v>
      </c>
      <c r="N653" s="143">
        <v>103.9</v>
      </c>
      <c r="O653" s="143">
        <v>104.3</v>
      </c>
      <c r="P653" s="143">
        <v>102.9</v>
      </c>
      <c r="Q653" s="143">
        <v>104.5</v>
      </c>
      <c r="R653" s="143">
        <v>104.9</v>
      </c>
      <c r="S653" s="143">
        <v>104.4</v>
      </c>
      <c r="T653" s="143">
        <v>106.1</v>
      </c>
      <c r="U653" s="143">
        <v>105.3</v>
      </c>
      <c r="V653" s="143">
        <v>105.6</v>
      </c>
      <c r="W653" s="143">
        <v>106.1</v>
      </c>
      <c r="X653" s="143">
        <v>104.4</v>
      </c>
      <c r="Y653" s="143">
        <v>106.4</v>
      </c>
      <c r="Z653" s="143">
        <v>106.3</v>
      </c>
      <c r="AA653" s="143">
        <v>107.3</v>
      </c>
      <c r="AB653" s="143">
        <v>107.8</v>
      </c>
      <c r="AC653" s="143">
        <v>107.1</v>
      </c>
      <c r="AD653" s="143">
        <v>107.1</v>
      </c>
      <c r="AE653" s="143">
        <v>107.4</v>
      </c>
      <c r="AF653" s="143">
        <v>108.2</v>
      </c>
      <c r="AG653" s="143">
        <v>107</v>
      </c>
      <c r="AH653" s="143">
        <v>108.5</v>
      </c>
      <c r="AI653" s="143">
        <v>108.3</v>
      </c>
      <c r="AJ653" s="143">
        <v>108.3</v>
      </c>
      <c r="AK653" s="143">
        <v>108.5</v>
      </c>
      <c r="AL653" s="143">
        <v>107.5</v>
      </c>
      <c r="AM653" s="143">
        <v>108</v>
      </c>
      <c r="AN653" s="143">
        <v>107.9</v>
      </c>
      <c r="AO653" s="143">
        <v>108.7</v>
      </c>
      <c r="AP653" s="143">
        <v>110.7</v>
      </c>
      <c r="AQ653" s="143">
        <v>109.6</v>
      </c>
      <c r="AR653" s="143">
        <v>110.3</v>
      </c>
      <c r="AS653" s="143">
        <v>108.8</v>
      </c>
      <c r="AT653" s="143">
        <v>110.6</v>
      </c>
      <c r="AU653" s="143">
        <v>110.5</v>
      </c>
      <c r="AV653" s="143">
        <v>110</v>
      </c>
      <c r="AW653" s="143">
        <v>112.1</v>
      </c>
      <c r="AX653" s="143">
        <v>110.1</v>
      </c>
      <c r="AY653" s="143">
        <v>110.5</v>
      </c>
      <c r="AZ653" s="143">
        <v>110.4</v>
      </c>
      <c r="BA653" s="143">
        <v>110.2</v>
      </c>
      <c r="BB653" s="143">
        <v>110.1</v>
      </c>
      <c r="BC653" s="143">
        <v>109.3</v>
      </c>
      <c r="BD653" s="143">
        <v>109.8</v>
      </c>
      <c r="BE653" s="143">
        <v>109.8</v>
      </c>
      <c r="BF653" s="143">
        <v>109.8</v>
      </c>
      <c r="BG653" s="143">
        <v>110.4</v>
      </c>
      <c r="BH653" s="143">
        <v>109.5</v>
      </c>
      <c r="BI653" s="143">
        <v>109.9</v>
      </c>
      <c r="BJ653" s="143">
        <v>109.7</v>
      </c>
      <c r="BK653" s="144">
        <v>110.6</v>
      </c>
      <c r="BL653" s="143">
        <v>114.1</v>
      </c>
      <c r="BM653" s="143">
        <v>114.2</v>
      </c>
      <c r="BN653" s="143">
        <v>114.3</v>
      </c>
      <c r="BO653" s="143">
        <v>113.3</v>
      </c>
      <c r="BP653" s="143">
        <v>114.2</v>
      </c>
      <c r="BQ653" s="143">
        <v>114.5</v>
      </c>
      <c r="BR653" s="145">
        <v>113.3</v>
      </c>
      <c r="BS653" s="145">
        <v>113.3</v>
      </c>
      <c r="BT653" s="145">
        <v>113.8</v>
      </c>
      <c r="BU653" s="145">
        <v>115</v>
      </c>
      <c r="BV653" s="145">
        <v>115.8</v>
      </c>
      <c r="BW653" s="145">
        <v>116</v>
      </c>
      <c r="BX653" s="145">
        <v>115.9</v>
      </c>
      <c r="BY653" s="145">
        <v>114.8</v>
      </c>
      <c r="BZ653" s="143">
        <v>115.2</v>
      </c>
      <c r="CA653" s="143">
        <v>116</v>
      </c>
      <c r="CB653" s="143">
        <v>117.5</v>
      </c>
      <c r="CC653" s="143">
        <v>116.3</v>
      </c>
      <c r="CD653" s="143">
        <v>116.6</v>
      </c>
      <c r="CE653" s="143">
        <v>116.5</v>
      </c>
      <c r="CF653" s="143">
        <v>116</v>
      </c>
      <c r="CG653" s="143">
        <v>117.2</v>
      </c>
      <c r="CH653" s="143">
        <v>117.5</v>
      </c>
      <c r="CI653" s="143">
        <v>117.3</v>
      </c>
      <c r="CJ653" s="146">
        <v>118.3</v>
      </c>
      <c r="CK653" s="146">
        <v>118.7</v>
      </c>
      <c r="CL653" s="146">
        <v>118.3</v>
      </c>
      <c r="CM653" s="147">
        <v>119.4</v>
      </c>
      <c r="CN653" s="147">
        <v>118.6</v>
      </c>
      <c r="CO653" s="147">
        <v>118.2</v>
      </c>
      <c r="CP653" s="148">
        <v>116.9</v>
      </c>
      <c r="CQ653" s="149">
        <v>117.5</v>
      </c>
      <c r="CR653" s="149">
        <v>116.8</v>
      </c>
      <c r="CS653" s="149">
        <v>116.4</v>
      </c>
      <c r="CT653" s="149">
        <v>116.4</v>
      </c>
      <c r="CU653" s="150">
        <v>116.3</v>
      </c>
      <c r="CV653" s="150">
        <v>116.2</v>
      </c>
      <c r="CW653" s="150">
        <v>116.6</v>
      </c>
      <c r="CX653" s="150">
        <v>118.9</v>
      </c>
      <c r="CY653" s="150">
        <v>118.8</v>
      </c>
      <c r="CZ653" s="150">
        <v>118</v>
      </c>
      <c r="DA653" s="150">
        <v>118.2</v>
      </c>
      <c r="DB653" s="151">
        <v>117.2</v>
      </c>
      <c r="DC653" s="151">
        <v>115.2</v>
      </c>
      <c r="DD653" s="151">
        <v>114.3</v>
      </c>
      <c r="DE653" s="151">
        <v>116</v>
      </c>
      <c r="DF653" s="151">
        <v>117.4</v>
      </c>
      <c r="DG653" s="151">
        <v>119</v>
      </c>
      <c r="DH653" s="151">
        <v>119.2</v>
      </c>
      <c r="DI653" s="151">
        <v>119.8</v>
      </c>
      <c r="DJ653" s="151">
        <v>120</v>
      </c>
      <c r="DK653" s="151">
        <v>120</v>
      </c>
      <c r="DL653" s="151">
        <v>120.2</v>
      </c>
      <c r="DM653" s="152">
        <v>120.2</v>
      </c>
      <c r="DN653" s="152">
        <v>120.1</v>
      </c>
      <c r="DO653" s="152">
        <v>119.6</v>
      </c>
      <c r="DP653" s="152">
        <v>120.2</v>
      </c>
      <c r="DQ653" s="152">
        <v>117.1</v>
      </c>
      <c r="DR653" s="152">
        <v>117.9</v>
      </c>
      <c r="DS653" s="152">
        <v>118.8</v>
      </c>
      <c r="DT653" s="152">
        <v>119.2</v>
      </c>
      <c r="DU653" s="152">
        <v>120.1</v>
      </c>
      <c r="DV653" s="152">
        <v>121</v>
      </c>
      <c r="DW653" s="152">
        <v>122.3</v>
      </c>
      <c r="DX653" s="152">
        <v>120.6</v>
      </c>
      <c r="DY653" s="152">
        <v>120.7</v>
      </c>
      <c r="DZ653" s="152">
        <v>120.8</v>
      </c>
      <c r="EA653" s="152">
        <v>120</v>
      </c>
      <c r="EB653" s="152">
        <v>119.7</v>
      </c>
      <c r="EC653" s="152">
        <v>120.4</v>
      </c>
      <c r="ED653" s="152">
        <v>119.9</v>
      </c>
      <c r="EE653" s="152">
        <v>121.9</v>
      </c>
      <c r="EF653" s="152">
        <v>121.7</v>
      </c>
      <c r="EG653" s="152">
        <v>121.8</v>
      </c>
      <c r="EH653" s="152">
        <v>122.5</v>
      </c>
      <c r="EI653" s="152">
        <v>122.4</v>
      </c>
      <c r="EJ653" s="152">
        <v>122</v>
      </c>
      <c r="EK653" s="152">
        <v>121.9</v>
      </c>
      <c r="EL653" s="152">
        <v>122.2</v>
      </c>
      <c r="EM653" s="152">
        <v>121.8</v>
      </c>
      <c r="EN653" s="152">
        <v>122.3</v>
      </c>
      <c r="EO653" s="152">
        <v>120.6</v>
      </c>
      <c r="EP653" s="152">
        <v>121.7</v>
      </c>
      <c r="EQ653" s="152">
        <v>123.3</v>
      </c>
      <c r="ER653" s="152">
        <v>122.5</v>
      </c>
      <c r="ES653" s="152">
        <v>123.1</v>
      </c>
      <c r="ET653" s="152">
        <v>123</v>
      </c>
      <c r="EU653" s="152">
        <v>124</v>
      </c>
      <c r="EV653" s="152">
        <v>124</v>
      </c>
      <c r="EW653" s="152">
        <v>124.2</v>
      </c>
    </row>
    <row r="654" spans="1:153">
      <c r="A654" s="141" t="s">
        <v>8342</v>
      </c>
      <c r="B654" s="141" t="s">
        <v>8343</v>
      </c>
      <c r="C654" s="142">
        <v>0.18056</v>
      </c>
      <c r="D654" s="143">
        <v>94.7</v>
      </c>
      <c r="E654" s="143">
        <v>97.8</v>
      </c>
      <c r="F654" s="143">
        <v>102.5</v>
      </c>
      <c r="G654" s="143">
        <v>101.7</v>
      </c>
      <c r="H654" s="143">
        <v>100.2</v>
      </c>
      <c r="I654" s="143">
        <v>100.5</v>
      </c>
      <c r="J654" s="143">
        <v>105.6</v>
      </c>
      <c r="K654" s="143">
        <v>102.6</v>
      </c>
      <c r="L654" s="143">
        <v>107.9</v>
      </c>
      <c r="M654" s="143">
        <v>108</v>
      </c>
      <c r="N654" s="143">
        <v>105.1</v>
      </c>
      <c r="O654" s="143">
        <v>105.4</v>
      </c>
      <c r="P654" s="143">
        <v>100.6</v>
      </c>
      <c r="Q654" s="143">
        <v>106.7</v>
      </c>
      <c r="R654" s="143">
        <v>104</v>
      </c>
      <c r="S654" s="143">
        <v>99.4</v>
      </c>
      <c r="T654" s="143">
        <v>100.5</v>
      </c>
      <c r="U654" s="143">
        <v>108</v>
      </c>
      <c r="V654" s="143">
        <v>101</v>
      </c>
      <c r="W654" s="143">
        <v>96.3</v>
      </c>
      <c r="X654" s="143">
        <v>98.8</v>
      </c>
      <c r="Y654" s="143">
        <v>102.3</v>
      </c>
      <c r="Z654" s="143">
        <v>100.9</v>
      </c>
      <c r="AA654" s="143">
        <v>100.5</v>
      </c>
      <c r="AB654" s="143">
        <v>98.8</v>
      </c>
      <c r="AC654" s="143">
        <v>107.4</v>
      </c>
      <c r="AD654" s="143">
        <v>105.2</v>
      </c>
      <c r="AE654" s="143">
        <v>97.5</v>
      </c>
      <c r="AF654" s="143">
        <v>105.3</v>
      </c>
      <c r="AG654" s="143">
        <v>99</v>
      </c>
      <c r="AH654" s="143">
        <v>104.3</v>
      </c>
      <c r="AI654" s="143">
        <v>98.8</v>
      </c>
      <c r="AJ654" s="143">
        <v>106.2</v>
      </c>
      <c r="AK654" s="143">
        <v>100.8</v>
      </c>
      <c r="AL654" s="143">
        <v>98.9</v>
      </c>
      <c r="AM654" s="143">
        <v>104.5</v>
      </c>
      <c r="AN654" s="143">
        <v>97.3</v>
      </c>
      <c r="AO654" s="143">
        <v>102.1</v>
      </c>
      <c r="AP654" s="143">
        <v>96.9</v>
      </c>
      <c r="AQ654" s="143">
        <v>104.9</v>
      </c>
      <c r="AR654" s="143">
        <v>101.5</v>
      </c>
      <c r="AS654" s="143">
        <v>101.5</v>
      </c>
      <c r="AT654" s="143">
        <v>101.5</v>
      </c>
      <c r="AU654" s="143">
        <v>101.5</v>
      </c>
      <c r="AV654" s="143">
        <v>101.5</v>
      </c>
      <c r="AW654" s="143">
        <v>101.5</v>
      </c>
      <c r="AX654" s="143">
        <v>101.5</v>
      </c>
      <c r="AY654" s="143">
        <v>101.5</v>
      </c>
      <c r="AZ654" s="143">
        <v>101.5</v>
      </c>
      <c r="BA654" s="143">
        <v>101.5</v>
      </c>
      <c r="BB654" s="143">
        <v>101.5</v>
      </c>
      <c r="BC654" s="143">
        <v>101.5</v>
      </c>
      <c r="BD654" s="143">
        <v>101.5</v>
      </c>
      <c r="BE654" s="143">
        <v>101.5</v>
      </c>
      <c r="BF654" s="143">
        <v>102.3</v>
      </c>
      <c r="BG654" s="143">
        <v>102.3</v>
      </c>
      <c r="BH654" s="143">
        <v>102.3</v>
      </c>
      <c r="BI654" s="143">
        <v>111.5</v>
      </c>
      <c r="BJ654" s="143">
        <v>106.1</v>
      </c>
      <c r="BK654" s="144">
        <v>103.7</v>
      </c>
      <c r="BL654" s="143">
        <v>103.7</v>
      </c>
      <c r="BM654" s="143">
        <v>106.6</v>
      </c>
      <c r="BN654" s="143">
        <v>106.6</v>
      </c>
      <c r="BO654" s="143">
        <v>106.1</v>
      </c>
      <c r="BP654" s="143">
        <v>105.9</v>
      </c>
      <c r="BQ654" s="143">
        <v>108.7</v>
      </c>
      <c r="BR654" s="145">
        <v>106.2</v>
      </c>
      <c r="BS654" s="145">
        <v>107.8</v>
      </c>
      <c r="BT654" s="145">
        <v>108.4</v>
      </c>
      <c r="BU654" s="145">
        <v>106.5</v>
      </c>
      <c r="BV654" s="145">
        <v>107.3</v>
      </c>
      <c r="BW654" s="145">
        <v>109.1</v>
      </c>
      <c r="BX654" s="145">
        <v>111.4</v>
      </c>
      <c r="BY654" s="145">
        <v>111.4</v>
      </c>
      <c r="BZ654" s="143">
        <v>109.2</v>
      </c>
      <c r="CA654" s="143">
        <v>109.2</v>
      </c>
      <c r="CB654" s="143">
        <v>109.8</v>
      </c>
      <c r="CC654" s="143">
        <v>108.6</v>
      </c>
      <c r="CD654" s="143">
        <v>111.2</v>
      </c>
      <c r="CE654" s="143">
        <v>110.6</v>
      </c>
      <c r="CF654" s="143">
        <v>105.4</v>
      </c>
      <c r="CG654" s="143">
        <v>105.3</v>
      </c>
      <c r="CH654" s="143">
        <v>108.9</v>
      </c>
      <c r="CI654" s="143">
        <v>109</v>
      </c>
      <c r="CJ654" s="146">
        <v>111.9</v>
      </c>
      <c r="CK654" s="146">
        <v>111.9</v>
      </c>
      <c r="CL654" s="146">
        <v>112.1</v>
      </c>
      <c r="CM654" s="147">
        <v>110.8</v>
      </c>
      <c r="CN654" s="147">
        <v>110.5</v>
      </c>
      <c r="CO654" s="147">
        <v>110.5</v>
      </c>
      <c r="CP654" s="148">
        <v>112.9</v>
      </c>
      <c r="CQ654" s="149">
        <v>113.5</v>
      </c>
      <c r="CR654" s="149">
        <v>111.1</v>
      </c>
      <c r="CS654" s="149">
        <v>110.6</v>
      </c>
      <c r="CT654" s="149">
        <v>110.6</v>
      </c>
      <c r="CU654" s="150">
        <v>111</v>
      </c>
      <c r="CV654" s="150">
        <v>111</v>
      </c>
      <c r="CW654" s="150">
        <v>111</v>
      </c>
      <c r="CX654" s="150">
        <v>109.2</v>
      </c>
      <c r="CY654" s="150">
        <v>106</v>
      </c>
      <c r="CZ654" s="150">
        <v>106</v>
      </c>
      <c r="DA654" s="150">
        <v>106.1</v>
      </c>
      <c r="DB654" s="151">
        <v>106.1</v>
      </c>
      <c r="DC654" s="151">
        <v>106.1</v>
      </c>
      <c r="DD654" s="151">
        <v>109.6</v>
      </c>
      <c r="DE654" s="151">
        <v>108.8</v>
      </c>
      <c r="DF654" s="151">
        <v>106.1</v>
      </c>
      <c r="DG654" s="151">
        <v>106.1</v>
      </c>
      <c r="DH654" s="151">
        <v>107</v>
      </c>
      <c r="DI654" s="151">
        <v>107</v>
      </c>
      <c r="DJ654" s="151">
        <v>108.5</v>
      </c>
      <c r="DK654" s="151">
        <v>108.5</v>
      </c>
      <c r="DL654" s="151">
        <v>107.7</v>
      </c>
      <c r="DM654" s="152">
        <v>107.1</v>
      </c>
      <c r="DN654" s="152">
        <v>107.1</v>
      </c>
      <c r="DO654" s="152">
        <v>107.1</v>
      </c>
      <c r="DP654" s="152">
        <v>108.5</v>
      </c>
      <c r="DQ654" s="152">
        <v>109.2</v>
      </c>
      <c r="DR654" s="152">
        <v>112.2</v>
      </c>
      <c r="DS654" s="152">
        <v>112.2</v>
      </c>
      <c r="DT654" s="152">
        <v>112.3</v>
      </c>
      <c r="DU654" s="152">
        <v>112.7</v>
      </c>
      <c r="DV654" s="152">
        <v>112.8</v>
      </c>
      <c r="DW654" s="152">
        <v>112.9</v>
      </c>
      <c r="DX654" s="152">
        <v>113.1</v>
      </c>
      <c r="DY654" s="152">
        <v>113.1</v>
      </c>
      <c r="DZ654" s="152">
        <v>113.5</v>
      </c>
      <c r="EA654" s="152">
        <v>113.5</v>
      </c>
      <c r="EB654" s="152">
        <v>112.5</v>
      </c>
      <c r="EC654" s="152">
        <v>113</v>
      </c>
      <c r="ED654" s="152">
        <v>113</v>
      </c>
      <c r="EE654" s="152">
        <v>111.7</v>
      </c>
      <c r="EF654" s="152">
        <v>113</v>
      </c>
      <c r="EG654" s="152">
        <v>111.7</v>
      </c>
      <c r="EH654" s="152">
        <v>111.6</v>
      </c>
      <c r="EI654" s="152">
        <v>112.7</v>
      </c>
      <c r="EJ654" s="152">
        <v>114.2</v>
      </c>
      <c r="EK654" s="152">
        <v>114</v>
      </c>
      <c r="EL654" s="152">
        <v>114.1</v>
      </c>
      <c r="EM654" s="152">
        <v>113.8</v>
      </c>
      <c r="EN654" s="152">
        <v>113.8</v>
      </c>
      <c r="EO654" s="152">
        <v>114</v>
      </c>
      <c r="EP654" s="152">
        <v>114</v>
      </c>
      <c r="EQ654" s="152">
        <v>118.2</v>
      </c>
      <c r="ER654" s="152">
        <v>115</v>
      </c>
      <c r="ES654" s="152">
        <v>119.8</v>
      </c>
      <c r="ET654" s="152">
        <v>117.8</v>
      </c>
      <c r="EU654" s="152">
        <v>118.1</v>
      </c>
      <c r="EV654" s="152">
        <v>118.1</v>
      </c>
      <c r="EW654" s="152">
        <v>120.9</v>
      </c>
    </row>
    <row r="655" spans="1:153">
      <c r="A655" s="141" t="s">
        <v>8344</v>
      </c>
      <c r="B655" s="141" t="s">
        <v>8345</v>
      </c>
      <c r="C655" s="142">
        <v>0.18056</v>
      </c>
      <c r="D655" s="143">
        <v>94.7</v>
      </c>
      <c r="E655" s="143">
        <v>97.8</v>
      </c>
      <c r="F655" s="143">
        <v>102.5</v>
      </c>
      <c r="G655" s="143">
        <v>101.7</v>
      </c>
      <c r="H655" s="143">
        <v>100.2</v>
      </c>
      <c r="I655" s="143">
        <v>100.5</v>
      </c>
      <c r="J655" s="143">
        <v>105.6</v>
      </c>
      <c r="K655" s="143">
        <v>102.6</v>
      </c>
      <c r="L655" s="143">
        <v>107.9</v>
      </c>
      <c r="M655" s="143">
        <v>108</v>
      </c>
      <c r="N655" s="143">
        <v>105.1</v>
      </c>
      <c r="O655" s="143">
        <v>105.4</v>
      </c>
      <c r="P655" s="143">
        <v>100.6</v>
      </c>
      <c r="Q655" s="143">
        <v>106.7</v>
      </c>
      <c r="R655" s="143">
        <v>104</v>
      </c>
      <c r="S655" s="143">
        <v>99.4</v>
      </c>
      <c r="T655" s="143">
        <v>100.5</v>
      </c>
      <c r="U655" s="143">
        <v>108</v>
      </c>
      <c r="V655" s="143">
        <v>101</v>
      </c>
      <c r="W655" s="143">
        <v>96.3</v>
      </c>
      <c r="X655" s="143">
        <v>98.8</v>
      </c>
      <c r="Y655" s="143">
        <v>102.3</v>
      </c>
      <c r="Z655" s="143">
        <v>100.9</v>
      </c>
      <c r="AA655" s="143">
        <v>100.5</v>
      </c>
      <c r="AB655" s="143">
        <v>98.8</v>
      </c>
      <c r="AC655" s="143">
        <v>107.4</v>
      </c>
      <c r="AD655" s="143">
        <v>105.2</v>
      </c>
      <c r="AE655" s="143">
        <v>97.5</v>
      </c>
      <c r="AF655" s="143">
        <v>105.3</v>
      </c>
      <c r="AG655" s="143">
        <v>99</v>
      </c>
      <c r="AH655" s="143">
        <v>104.3</v>
      </c>
      <c r="AI655" s="143">
        <v>98.8</v>
      </c>
      <c r="AJ655" s="143">
        <v>106.2</v>
      </c>
      <c r="AK655" s="143">
        <v>100.8</v>
      </c>
      <c r="AL655" s="143">
        <v>98.9</v>
      </c>
      <c r="AM655" s="143">
        <v>104.5</v>
      </c>
      <c r="AN655" s="143">
        <v>97.3</v>
      </c>
      <c r="AO655" s="143">
        <v>102.1</v>
      </c>
      <c r="AP655" s="143">
        <v>96.9</v>
      </c>
      <c r="AQ655" s="143">
        <v>104.9</v>
      </c>
      <c r="AR655" s="143">
        <v>101.5</v>
      </c>
      <c r="AS655" s="143">
        <v>101.5</v>
      </c>
      <c r="AT655" s="143">
        <v>101.5</v>
      </c>
      <c r="AU655" s="143">
        <v>101.5</v>
      </c>
      <c r="AV655" s="143">
        <v>101.5</v>
      </c>
      <c r="AW655" s="143">
        <v>101.5</v>
      </c>
      <c r="AX655" s="143">
        <v>101.5</v>
      </c>
      <c r="AY655" s="143">
        <v>101.5</v>
      </c>
      <c r="AZ655" s="143">
        <v>101.5</v>
      </c>
      <c r="BA655" s="143">
        <v>101.5</v>
      </c>
      <c r="BB655" s="143">
        <v>101.5</v>
      </c>
      <c r="BC655" s="143">
        <v>101.5</v>
      </c>
      <c r="BD655" s="143">
        <v>101.5</v>
      </c>
      <c r="BE655" s="143">
        <v>101.5</v>
      </c>
      <c r="BF655" s="143">
        <v>102.3</v>
      </c>
      <c r="BG655" s="143">
        <v>102.3</v>
      </c>
      <c r="BH655" s="143">
        <v>102.3</v>
      </c>
      <c r="BI655" s="143">
        <v>111.5</v>
      </c>
      <c r="BJ655" s="143">
        <v>106.1</v>
      </c>
      <c r="BK655" s="144">
        <v>103.7</v>
      </c>
      <c r="BL655" s="143">
        <v>103.7</v>
      </c>
      <c r="BM655" s="143">
        <v>106.6</v>
      </c>
      <c r="BN655" s="143">
        <v>106.6</v>
      </c>
      <c r="BO655" s="143">
        <v>106.1</v>
      </c>
      <c r="BP655" s="143">
        <v>105.9</v>
      </c>
      <c r="BQ655" s="143">
        <v>108.7</v>
      </c>
      <c r="BR655" s="145">
        <v>106.2</v>
      </c>
      <c r="BS655" s="145">
        <v>107.8</v>
      </c>
      <c r="BT655" s="145">
        <v>108.4</v>
      </c>
      <c r="BU655" s="145">
        <v>106.5</v>
      </c>
      <c r="BV655" s="145">
        <v>107.3</v>
      </c>
      <c r="BW655" s="145">
        <v>109.1</v>
      </c>
      <c r="BX655" s="145">
        <v>111.4</v>
      </c>
      <c r="BY655" s="145">
        <v>111.4</v>
      </c>
      <c r="BZ655" s="143">
        <v>109.2</v>
      </c>
      <c r="CA655" s="143">
        <v>109.2</v>
      </c>
      <c r="CB655" s="143">
        <v>109.8</v>
      </c>
      <c r="CC655" s="143">
        <v>108.6</v>
      </c>
      <c r="CD655" s="143">
        <v>111.2</v>
      </c>
      <c r="CE655" s="143">
        <v>110.6</v>
      </c>
      <c r="CF655" s="143">
        <v>105.4</v>
      </c>
      <c r="CG655" s="143">
        <v>105.3</v>
      </c>
      <c r="CH655" s="143">
        <v>108.9</v>
      </c>
      <c r="CI655" s="143">
        <v>109</v>
      </c>
      <c r="CJ655" s="146">
        <v>111.9</v>
      </c>
      <c r="CK655" s="146">
        <v>111.9</v>
      </c>
      <c r="CL655" s="146">
        <v>112.1</v>
      </c>
      <c r="CM655" s="147">
        <v>110.8</v>
      </c>
      <c r="CN655" s="147">
        <v>110.5</v>
      </c>
      <c r="CO655" s="147">
        <v>110.5</v>
      </c>
      <c r="CP655" s="148">
        <v>112.9</v>
      </c>
      <c r="CQ655" s="149">
        <v>113.5</v>
      </c>
      <c r="CR655" s="149">
        <v>111.1</v>
      </c>
      <c r="CS655" s="149">
        <v>110.6</v>
      </c>
      <c r="CT655" s="149">
        <v>110.6</v>
      </c>
      <c r="CU655" s="150">
        <v>111</v>
      </c>
      <c r="CV655" s="150">
        <v>111</v>
      </c>
      <c r="CW655" s="150">
        <v>111</v>
      </c>
      <c r="CX655" s="150">
        <v>109.2</v>
      </c>
      <c r="CY655" s="150">
        <v>106</v>
      </c>
      <c r="CZ655" s="150">
        <v>106</v>
      </c>
      <c r="DA655" s="150">
        <v>106.1</v>
      </c>
      <c r="DB655" s="151">
        <v>106.1</v>
      </c>
      <c r="DC655" s="151">
        <v>106.1</v>
      </c>
      <c r="DD655" s="151">
        <v>109.6</v>
      </c>
      <c r="DE655" s="151">
        <v>108.8</v>
      </c>
      <c r="DF655" s="151">
        <v>106.1</v>
      </c>
      <c r="DG655" s="151">
        <v>106.1</v>
      </c>
      <c r="DH655" s="151">
        <v>107</v>
      </c>
      <c r="DI655" s="151">
        <v>107</v>
      </c>
      <c r="DJ655" s="151">
        <v>108.5</v>
      </c>
      <c r="DK655" s="151">
        <v>108.5</v>
      </c>
      <c r="DL655" s="151">
        <v>107.7</v>
      </c>
      <c r="DM655" s="152">
        <v>107.1</v>
      </c>
      <c r="DN655" s="152">
        <v>107.1</v>
      </c>
      <c r="DO655" s="152">
        <v>107.1</v>
      </c>
      <c r="DP655" s="152">
        <v>108.5</v>
      </c>
      <c r="DQ655" s="152">
        <v>109.2</v>
      </c>
      <c r="DR655" s="152">
        <v>112.2</v>
      </c>
      <c r="DS655" s="152">
        <v>112.2</v>
      </c>
      <c r="DT655" s="152">
        <v>112.3</v>
      </c>
      <c r="DU655" s="152">
        <v>112.7</v>
      </c>
      <c r="DV655" s="152">
        <v>112.8</v>
      </c>
      <c r="DW655" s="152">
        <v>112.9</v>
      </c>
      <c r="DX655" s="152">
        <v>113.1</v>
      </c>
      <c r="DY655" s="152">
        <v>113.1</v>
      </c>
      <c r="DZ655" s="152">
        <v>113.5</v>
      </c>
      <c r="EA655" s="152">
        <v>113.5</v>
      </c>
      <c r="EB655" s="152">
        <v>112.5</v>
      </c>
      <c r="EC655" s="152">
        <v>113</v>
      </c>
      <c r="ED655" s="152">
        <v>113</v>
      </c>
      <c r="EE655" s="152">
        <v>111.7</v>
      </c>
      <c r="EF655" s="152">
        <v>113</v>
      </c>
      <c r="EG655" s="152">
        <v>111.7</v>
      </c>
      <c r="EH655" s="152">
        <v>111.6</v>
      </c>
      <c r="EI655" s="152">
        <v>112.7</v>
      </c>
      <c r="EJ655" s="152">
        <v>114.2</v>
      </c>
      <c r="EK655" s="152">
        <v>114</v>
      </c>
      <c r="EL655" s="152">
        <v>114.1</v>
      </c>
      <c r="EM655" s="152">
        <v>113.8</v>
      </c>
      <c r="EN655" s="152">
        <v>113.8</v>
      </c>
      <c r="EO655" s="152">
        <v>114</v>
      </c>
      <c r="EP655" s="152">
        <v>114</v>
      </c>
      <c r="EQ655" s="152">
        <v>118.2</v>
      </c>
      <c r="ER655" s="152">
        <v>115</v>
      </c>
      <c r="ES655" s="152">
        <v>119.8</v>
      </c>
      <c r="ET655" s="152">
        <v>117.8</v>
      </c>
      <c r="EU655" s="152">
        <v>118.1</v>
      </c>
      <c r="EV655" s="152">
        <v>118.1</v>
      </c>
      <c r="EW655" s="152">
        <v>120.9</v>
      </c>
    </row>
    <row r="656" spans="1:153">
      <c r="A656" s="141" t="s">
        <v>8346</v>
      </c>
      <c r="B656" s="141" t="s">
        <v>8347</v>
      </c>
      <c r="C656" s="142">
        <v>7.5509999999999994E-2</v>
      </c>
      <c r="D656" s="143">
        <v>103.8</v>
      </c>
      <c r="E656" s="143">
        <v>104</v>
      </c>
      <c r="F656" s="143">
        <v>104.1</v>
      </c>
      <c r="G656" s="143">
        <v>103.6</v>
      </c>
      <c r="H656" s="143">
        <v>103.8</v>
      </c>
      <c r="I656" s="143">
        <v>104.4</v>
      </c>
      <c r="J656" s="143">
        <v>104.2</v>
      </c>
      <c r="K656" s="143">
        <v>104.7</v>
      </c>
      <c r="L656" s="143">
        <v>104.7</v>
      </c>
      <c r="M656" s="143">
        <v>104.7</v>
      </c>
      <c r="N656" s="143">
        <v>105.6</v>
      </c>
      <c r="O656" s="143">
        <v>105</v>
      </c>
      <c r="P656" s="143">
        <v>109.6</v>
      </c>
      <c r="Q656" s="143">
        <v>109.6</v>
      </c>
      <c r="R656" s="143">
        <v>109.6</v>
      </c>
      <c r="S656" s="143">
        <v>109.5</v>
      </c>
      <c r="T656" s="143">
        <v>112.4</v>
      </c>
      <c r="U656" s="143">
        <v>114.8</v>
      </c>
      <c r="V656" s="143">
        <v>114.9</v>
      </c>
      <c r="W656" s="143">
        <v>114.9</v>
      </c>
      <c r="X656" s="143">
        <v>115.5</v>
      </c>
      <c r="Y656" s="143">
        <v>115.7</v>
      </c>
      <c r="Z656" s="143">
        <v>115.9</v>
      </c>
      <c r="AA656" s="143">
        <v>117.3</v>
      </c>
      <c r="AB656" s="143">
        <v>122.2</v>
      </c>
      <c r="AC656" s="143">
        <v>122.3</v>
      </c>
      <c r="AD656" s="143">
        <v>122.2</v>
      </c>
      <c r="AE656" s="143">
        <v>122.5</v>
      </c>
      <c r="AF656" s="143">
        <v>122.9</v>
      </c>
      <c r="AG656" s="143">
        <v>122.9</v>
      </c>
      <c r="AH656" s="143">
        <v>123.2</v>
      </c>
      <c r="AI656" s="143">
        <v>122.9</v>
      </c>
      <c r="AJ656" s="143">
        <v>122.6</v>
      </c>
      <c r="AK656" s="143">
        <v>122.9</v>
      </c>
      <c r="AL656" s="143">
        <v>122.3</v>
      </c>
      <c r="AM656" s="143">
        <v>123.4</v>
      </c>
      <c r="AN656" s="143">
        <v>123.7</v>
      </c>
      <c r="AO656" s="143">
        <v>124</v>
      </c>
      <c r="AP656" s="143">
        <v>124.6</v>
      </c>
      <c r="AQ656" s="143">
        <v>124.6</v>
      </c>
      <c r="AR656" s="143">
        <v>125.1</v>
      </c>
      <c r="AS656" s="143">
        <v>125.1</v>
      </c>
      <c r="AT656" s="143">
        <v>124.6</v>
      </c>
      <c r="AU656" s="143">
        <v>124.6</v>
      </c>
      <c r="AV656" s="143">
        <v>124.4</v>
      </c>
      <c r="AW656" s="143">
        <v>125.8</v>
      </c>
      <c r="AX656" s="143">
        <v>126.4</v>
      </c>
      <c r="AY656" s="143">
        <v>126.8</v>
      </c>
      <c r="AZ656" s="143">
        <v>126.8</v>
      </c>
      <c r="BA656" s="143">
        <v>126.8</v>
      </c>
      <c r="BB656" s="143">
        <v>139.80000000000001</v>
      </c>
      <c r="BC656" s="143">
        <v>139.6</v>
      </c>
      <c r="BD656" s="143">
        <v>140</v>
      </c>
      <c r="BE656" s="143">
        <v>140.19999999999999</v>
      </c>
      <c r="BF656" s="143">
        <v>140.19999999999999</v>
      </c>
      <c r="BG656" s="143">
        <v>140.1</v>
      </c>
      <c r="BH656" s="143">
        <v>139.80000000000001</v>
      </c>
      <c r="BI656" s="143">
        <v>140.4</v>
      </c>
      <c r="BJ656" s="143">
        <v>140.6</v>
      </c>
      <c r="BK656" s="144">
        <v>140.6</v>
      </c>
      <c r="BL656" s="143">
        <v>141.9</v>
      </c>
      <c r="BM656" s="143">
        <v>141.80000000000001</v>
      </c>
      <c r="BN656" s="143">
        <v>139.4</v>
      </c>
      <c r="BO656" s="143">
        <v>137.19999999999999</v>
      </c>
      <c r="BP656" s="143">
        <v>136.6</v>
      </c>
      <c r="BQ656" s="143">
        <v>136.69999999999999</v>
      </c>
      <c r="BR656" s="145">
        <v>137.19999999999999</v>
      </c>
      <c r="BS656" s="145">
        <v>136.1</v>
      </c>
      <c r="BT656" s="145">
        <v>136.1</v>
      </c>
      <c r="BU656" s="145">
        <v>137.1</v>
      </c>
      <c r="BV656" s="145">
        <v>136.80000000000001</v>
      </c>
      <c r="BW656" s="145">
        <v>137.1</v>
      </c>
      <c r="BX656" s="145">
        <v>137.4</v>
      </c>
      <c r="BY656" s="145">
        <v>137.4</v>
      </c>
      <c r="BZ656" s="143">
        <v>137.4</v>
      </c>
      <c r="CA656" s="143">
        <v>138.9</v>
      </c>
      <c r="CB656" s="143">
        <v>137.4</v>
      </c>
      <c r="CC656" s="143">
        <v>138.5</v>
      </c>
      <c r="CD656" s="143">
        <v>138.5</v>
      </c>
      <c r="CE656" s="143">
        <v>138.6</v>
      </c>
      <c r="CF656" s="143">
        <v>138.6</v>
      </c>
      <c r="CG656" s="143">
        <v>135.6</v>
      </c>
      <c r="CH656" s="143">
        <v>138.69999999999999</v>
      </c>
      <c r="CI656" s="143">
        <v>136.6</v>
      </c>
      <c r="CJ656" s="146">
        <v>139.69999999999999</v>
      </c>
      <c r="CK656" s="146">
        <v>136.6</v>
      </c>
      <c r="CL656" s="146">
        <v>136.6</v>
      </c>
      <c r="CM656" s="147">
        <v>138.69999999999999</v>
      </c>
      <c r="CN656" s="147">
        <v>138.69999999999999</v>
      </c>
      <c r="CO656" s="147">
        <v>138.69999999999999</v>
      </c>
      <c r="CP656" s="148">
        <v>136.5</v>
      </c>
      <c r="CQ656" s="149">
        <v>139.69999999999999</v>
      </c>
      <c r="CR656" s="149">
        <v>139.69999999999999</v>
      </c>
      <c r="CS656" s="149">
        <v>140.5</v>
      </c>
      <c r="CT656" s="149">
        <v>140.9</v>
      </c>
      <c r="CU656" s="150">
        <v>141.1</v>
      </c>
      <c r="CV656" s="150">
        <v>141.1</v>
      </c>
      <c r="CW656" s="150">
        <v>141.1</v>
      </c>
      <c r="CX656" s="150">
        <v>142</v>
      </c>
      <c r="CY656" s="150">
        <v>141.69999999999999</v>
      </c>
      <c r="CZ656" s="150">
        <v>141.9</v>
      </c>
      <c r="DA656" s="150">
        <v>142.9</v>
      </c>
      <c r="DB656" s="151">
        <v>141.69999999999999</v>
      </c>
      <c r="DC656" s="151">
        <v>141.69999999999999</v>
      </c>
      <c r="DD656" s="151">
        <v>141.69999999999999</v>
      </c>
      <c r="DE656" s="151">
        <v>141.80000000000001</v>
      </c>
      <c r="DF656" s="151">
        <v>141.6</v>
      </c>
      <c r="DG656" s="151">
        <v>141.69999999999999</v>
      </c>
      <c r="DH656" s="151">
        <v>142.80000000000001</v>
      </c>
      <c r="DI656" s="151">
        <v>142</v>
      </c>
      <c r="DJ656" s="151">
        <v>142.4</v>
      </c>
      <c r="DK656" s="151">
        <v>143.30000000000001</v>
      </c>
      <c r="DL656" s="151">
        <v>143.19999999999999</v>
      </c>
      <c r="DM656" s="152">
        <v>145.69999999999999</v>
      </c>
      <c r="DN656" s="152">
        <v>145.4</v>
      </c>
      <c r="DO656" s="152">
        <v>145.6</v>
      </c>
      <c r="DP656" s="152">
        <v>145.6</v>
      </c>
      <c r="DQ656" s="152">
        <v>147.6</v>
      </c>
      <c r="DR656" s="152">
        <v>148.4</v>
      </c>
      <c r="DS656" s="152">
        <v>150.5</v>
      </c>
      <c r="DT656" s="152">
        <v>149.30000000000001</v>
      </c>
      <c r="DU656" s="152">
        <v>149.6</v>
      </c>
      <c r="DV656" s="152">
        <v>152.6</v>
      </c>
      <c r="DW656" s="152">
        <v>149.6</v>
      </c>
      <c r="DX656" s="152">
        <v>152.6</v>
      </c>
      <c r="DY656" s="152">
        <v>152.80000000000001</v>
      </c>
      <c r="DZ656" s="152">
        <v>151.6</v>
      </c>
      <c r="EA656" s="152">
        <v>151.9</v>
      </c>
      <c r="EB656" s="152">
        <v>151.30000000000001</v>
      </c>
      <c r="EC656" s="152">
        <v>151.5</v>
      </c>
      <c r="ED656" s="152">
        <v>151.9</v>
      </c>
      <c r="EE656" s="152">
        <v>150</v>
      </c>
      <c r="EF656" s="152">
        <v>153.1</v>
      </c>
      <c r="EG656" s="152">
        <v>153.69999999999999</v>
      </c>
      <c r="EH656" s="152">
        <v>154.69999999999999</v>
      </c>
      <c r="EI656" s="152">
        <v>156.69999999999999</v>
      </c>
      <c r="EJ656" s="152">
        <v>156.6</v>
      </c>
      <c r="EK656" s="152">
        <v>158</v>
      </c>
      <c r="EL656" s="152">
        <v>157</v>
      </c>
      <c r="EM656" s="152">
        <v>158.6</v>
      </c>
      <c r="EN656" s="152">
        <v>159.19999999999999</v>
      </c>
      <c r="EO656" s="152">
        <v>159.30000000000001</v>
      </c>
      <c r="EP656" s="152">
        <v>159.80000000000001</v>
      </c>
      <c r="EQ656" s="152">
        <v>159.9</v>
      </c>
      <c r="ER656" s="152">
        <v>162.9</v>
      </c>
      <c r="ES656" s="152">
        <v>162.69999999999999</v>
      </c>
      <c r="ET656" s="152">
        <v>163</v>
      </c>
      <c r="EU656" s="152">
        <v>163.1</v>
      </c>
      <c r="EV656" s="152">
        <v>166.3</v>
      </c>
      <c r="EW656" s="152">
        <v>166.3</v>
      </c>
    </row>
    <row r="657" spans="1:153">
      <c r="A657" s="141" t="s">
        <v>8348</v>
      </c>
      <c r="B657" s="141" t="s">
        <v>8349</v>
      </c>
      <c r="C657" s="142">
        <v>6.7339999999999997E-2</v>
      </c>
      <c r="D657" s="143">
        <v>103.4</v>
      </c>
      <c r="E657" s="143">
        <v>103.4</v>
      </c>
      <c r="F657" s="143">
        <v>103.4</v>
      </c>
      <c r="G657" s="143">
        <v>103.4</v>
      </c>
      <c r="H657" s="143">
        <v>103.4</v>
      </c>
      <c r="I657" s="143">
        <v>103.9</v>
      </c>
      <c r="J657" s="143">
        <v>103.9</v>
      </c>
      <c r="K657" s="143">
        <v>103.9</v>
      </c>
      <c r="L657" s="143">
        <v>103.9</v>
      </c>
      <c r="M657" s="143">
        <v>103.9</v>
      </c>
      <c r="N657" s="143">
        <v>103.9</v>
      </c>
      <c r="O657" s="143">
        <v>103.9</v>
      </c>
      <c r="P657" s="143">
        <v>108.2</v>
      </c>
      <c r="Q657" s="143">
        <v>108.2</v>
      </c>
      <c r="R657" s="143">
        <v>108.2</v>
      </c>
      <c r="S657" s="143">
        <v>108.2</v>
      </c>
      <c r="T657" s="143">
        <v>111.4</v>
      </c>
      <c r="U657" s="143">
        <v>114.3</v>
      </c>
      <c r="V657" s="143">
        <v>114.3</v>
      </c>
      <c r="W657" s="143">
        <v>114.3</v>
      </c>
      <c r="X657" s="143">
        <v>114.3</v>
      </c>
      <c r="Y657" s="143">
        <v>114.3</v>
      </c>
      <c r="Z657" s="143">
        <v>114.6</v>
      </c>
      <c r="AA657" s="143">
        <v>115.9</v>
      </c>
      <c r="AB657" s="143">
        <v>121.1</v>
      </c>
      <c r="AC657" s="143">
        <v>121.1</v>
      </c>
      <c r="AD657" s="143">
        <v>121.1</v>
      </c>
      <c r="AE657" s="143">
        <v>121.1</v>
      </c>
      <c r="AF657" s="143">
        <v>121.1</v>
      </c>
      <c r="AG657" s="143">
        <v>121.1</v>
      </c>
      <c r="AH657" s="143">
        <v>121.1</v>
      </c>
      <c r="AI657" s="143">
        <v>121.1</v>
      </c>
      <c r="AJ657" s="143">
        <v>121.1</v>
      </c>
      <c r="AK657" s="143">
        <v>121.1</v>
      </c>
      <c r="AL657" s="143">
        <v>121.1</v>
      </c>
      <c r="AM657" s="143">
        <v>121.1</v>
      </c>
      <c r="AN657" s="143">
        <v>122.4</v>
      </c>
      <c r="AO657" s="143">
        <v>122.4</v>
      </c>
      <c r="AP657" s="143">
        <v>122.4</v>
      </c>
      <c r="AQ657" s="143">
        <v>122.4</v>
      </c>
      <c r="AR657" s="143">
        <v>122.4</v>
      </c>
      <c r="AS657" s="143">
        <v>122.4</v>
      </c>
      <c r="AT657" s="143">
        <v>122.4</v>
      </c>
      <c r="AU657" s="143">
        <v>122.4</v>
      </c>
      <c r="AV657" s="143">
        <v>122.3</v>
      </c>
      <c r="AW657" s="143">
        <v>123.8</v>
      </c>
      <c r="AX657" s="143">
        <v>124.2</v>
      </c>
      <c r="AY657" s="143">
        <v>124.6</v>
      </c>
      <c r="AZ657" s="143">
        <v>125</v>
      </c>
      <c r="BA657" s="143">
        <v>125</v>
      </c>
      <c r="BB657" s="143">
        <v>139.1</v>
      </c>
      <c r="BC657" s="143">
        <v>138.80000000000001</v>
      </c>
      <c r="BD657" s="143">
        <v>139.1</v>
      </c>
      <c r="BE657" s="143">
        <v>139.30000000000001</v>
      </c>
      <c r="BF657" s="143">
        <v>139.30000000000001</v>
      </c>
      <c r="BG657" s="143">
        <v>139.30000000000001</v>
      </c>
      <c r="BH657" s="143">
        <v>139</v>
      </c>
      <c r="BI657" s="143">
        <v>139.69999999999999</v>
      </c>
      <c r="BJ657" s="143">
        <v>139.9</v>
      </c>
      <c r="BK657" s="144">
        <v>139.9</v>
      </c>
      <c r="BL657" s="143">
        <v>141.30000000000001</v>
      </c>
      <c r="BM657" s="143">
        <v>141.19999999999999</v>
      </c>
      <c r="BN657" s="143">
        <v>138.5</v>
      </c>
      <c r="BO657" s="143">
        <v>135.6</v>
      </c>
      <c r="BP657" s="143">
        <v>135.19999999999999</v>
      </c>
      <c r="BQ657" s="143">
        <v>135.19999999999999</v>
      </c>
      <c r="BR657" s="145">
        <v>135.6</v>
      </c>
      <c r="BS657" s="145">
        <v>134.4</v>
      </c>
      <c r="BT657" s="145">
        <v>134.4</v>
      </c>
      <c r="BU657" s="145">
        <v>135.4</v>
      </c>
      <c r="BV657" s="145">
        <v>135.4</v>
      </c>
      <c r="BW657" s="145">
        <v>135.4</v>
      </c>
      <c r="BX657" s="145">
        <v>135.4</v>
      </c>
      <c r="BY657" s="145">
        <v>135.4</v>
      </c>
      <c r="BZ657" s="143">
        <v>135.5</v>
      </c>
      <c r="CA657" s="143">
        <v>137.1</v>
      </c>
      <c r="CB657" s="143">
        <v>135.5</v>
      </c>
      <c r="CC657" s="143">
        <v>136.69999999999999</v>
      </c>
      <c r="CD657" s="143">
        <v>136.69999999999999</v>
      </c>
      <c r="CE657" s="143">
        <v>136.69999999999999</v>
      </c>
      <c r="CF657" s="143">
        <v>136.69999999999999</v>
      </c>
      <c r="CG657" s="143">
        <v>133.30000000000001</v>
      </c>
      <c r="CH657" s="143">
        <v>136.69999999999999</v>
      </c>
      <c r="CI657" s="143">
        <v>134.4</v>
      </c>
      <c r="CJ657" s="146">
        <v>137.9</v>
      </c>
      <c r="CK657" s="146">
        <v>134.30000000000001</v>
      </c>
      <c r="CL657" s="146">
        <v>134.30000000000001</v>
      </c>
      <c r="CM657" s="147">
        <v>136.69999999999999</v>
      </c>
      <c r="CN657" s="147">
        <v>136.69999999999999</v>
      </c>
      <c r="CO657" s="147">
        <v>136.69999999999999</v>
      </c>
      <c r="CP657" s="148">
        <v>134.19999999999999</v>
      </c>
      <c r="CQ657" s="149">
        <v>137.80000000000001</v>
      </c>
      <c r="CR657" s="149">
        <v>137.80000000000001</v>
      </c>
      <c r="CS657" s="149">
        <v>138.5</v>
      </c>
      <c r="CT657" s="149">
        <v>138.69999999999999</v>
      </c>
      <c r="CU657" s="150">
        <v>139</v>
      </c>
      <c r="CV657" s="150">
        <v>139</v>
      </c>
      <c r="CW657" s="150">
        <v>139</v>
      </c>
      <c r="CX657" s="150">
        <v>139.80000000000001</v>
      </c>
      <c r="CY657" s="150">
        <v>139.5</v>
      </c>
      <c r="CZ657" s="150">
        <v>139.69999999999999</v>
      </c>
      <c r="DA657" s="150">
        <v>140.80000000000001</v>
      </c>
      <c r="DB657" s="151">
        <v>139.5</v>
      </c>
      <c r="DC657" s="151">
        <v>139.5</v>
      </c>
      <c r="DD657" s="151">
        <v>139.5</v>
      </c>
      <c r="DE657" s="151">
        <v>139.5</v>
      </c>
      <c r="DF657" s="151">
        <v>139.30000000000001</v>
      </c>
      <c r="DG657" s="151">
        <v>139.30000000000001</v>
      </c>
      <c r="DH657" s="151">
        <v>140.5</v>
      </c>
      <c r="DI657" s="151">
        <v>139.6</v>
      </c>
      <c r="DJ657" s="151">
        <v>140.1</v>
      </c>
      <c r="DK657" s="151">
        <v>141.1</v>
      </c>
      <c r="DL657" s="151">
        <v>141</v>
      </c>
      <c r="DM657" s="152">
        <v>142</v>
      </c>
      <c r="DN657" s="152">
        <v>141.6</v>
      </c>
      <c r="DO657" s="152">
        <v>141.9</v>
      </c>
      <c r="DP657" s="152">
        <v>141.30000000000001</v>
      </c>
      <c r="DQ657" s="152">
        <v>142.5</v>
      </c>
      <c r="DR657" s="152">
        <v>143.30000000000001</v>
      </c>
      <c r="DS657" s="152">
        <v>145.6</v>
      </c>
      <c r="DT657" s="152">
        <v>144.30000000000001</v>
      </c>
      <c r="DU657" s="152">
        <v>144.6</v>
      </c>
      <c r="DV657" s="152">
        <v>148</v>
      </c>
      <c r="DW657" s="152">
        <v>144.30000000000001</v>
      </c>
      <c r="DX657" s="152">
        <v>147.69999999999999</v>
      </c>
      <c r="DY657" s="152">
        <v>147.9</v>
      </c>
      <c r="DZ657" s="152">
        <v>146.5</v>
      </c>
      <c r="EA657" s="152">
        <v>146.80000000000001</v>
      </c>
      <c r="EB657" s="152">
        <v>146.1</v>
      </c>
      <c r="EC657" s="152">
        <v>146.4</v>
      </c>
      <c r="ED657" s="152">
        <v>146.80000000000001</v>
      </c>
      <c r="EE657" s="152">
        <v>144</v>
      </c>
      <c r="EF657" s="152">
        <v>146.6</v>
      </c>
      <c r="EG657" s="152">
        <v>146.6</v>
      </c>
      <c r="EH657" s="152">
        <v>146.6</v>
      </c>
      <c r="EI657" s="152">
        <v>148.9</v>
      </c>
      <c r="EJ657" s="152">
        <v>148.80000000000001</v>
      </c>
      <c r="EK657" s="152">
        <v>150.1</v>
      </c>
      <c r="EL657" s="152">
        <v>149</v>
      </c>
      <c r="EM657" s="152">
        <v>149</v>
      </c>
      <c r="EN657" s="152">
        <v>149.69999999999999</v>
      </c>
      <c r="EO657" s="152">
        <v>149.80000000000001</v>
      </c>
      <c r="EP657" s="152">
        <v>150.30000000000001</v>
      </c>
      <c r="EQ657" s="152">
        <v>150</v>
      </c>
      <c r="ER657" s="152">
        <v>148.80000000000001</v>
      </c>
      <c r="ES657" s="152">
        <v>148.6</v>
      </c>
      <c r="ET657" s="152">
        <v>149</v>
      </c>
      <c r="EU657" s="152">
        <v>148.80000000000001</v>
      </c>
      <c r="EV657" s="152">
        <v>152.4</v>
      </c>
      <c r="EW657" s="152">
        <v>152.4</v>
      </c>
    </row>
    <row r="658" spans="1:153">
      <c r="A658" s="141" t="s">
        <v>8350</v>
      </c>
      <c r="B658" s="141" t="s">
        <v>8351</v>
      </c>
      <c r="C658" s="142">
        <v>3.0400000000000002E-3</v>
      </c>
      <c r="D658" s="143">
        <v>108.5</v>
      </c>
      <c r="E658" s="143">
        <v>112.6</v>
      </c>
      <c r="F658" s="143">
        <v>116.5</v>
      </c>
      <c r="G658" s="143">
        <v>104.2</v>
      </c>
      <c r="H658" s="143">
        <v>108.5</v>
      </c>
      <c r="I658" s="143">
        <v>112.6</v>
      </c>
      <c r="J658" s="143">
        <v>108.5</v>
      </c>
      <c r="K658" s="143">
        <v>120.3</v>
      </c>
      <c r="L658" s="143">
        <v>112.6</v>
      </c>
      <c r="M658" s="143">
        <v>112.6</v>
      </c>
      <c r="N658" s="143">
        <v>134.5</v>
      </c>
      <c r="O658" s="143">
        <v>120.3</v>
      </c>
      <c r="P658" s="143">
        <v>128.4</v>
      </c>
      <c r="Q658" s="143">
        <v>128.4</v>
      </c>
      <c r="R658" s="143">
        <v>128.4</v>
      </c>
      <c r="S658" s="143">
        <v>124.8</v>
      </c>
      <c r="T658" s="143">
        <v>128.4</v>
      </c>
      <c r="U658" s="143">
        <v>121</v>
      </c>
      <c r="V658" s="143">
        <v>124.8</v>
      </c>
      <c r="W658" s="143">
        <v>124.8</v>
      </c>
      <c r="X658" s="143">
        <v>135.30000000000001</v>
      </c>
      <c r="Y658" s="143">
        <v>138.69999999999999</v>
      </c>
      <c r="Z658" s="143">
        <v>138.69999999999999</v>
      </c>
      <c r="AA658" s="143">
        <v>145.1</v>
      </c>
      <c r="AB658" s="143">
        <v>146.4</v>
      </c>
      <c r="AC658" s="143">
        <v>150</v>
      </c>
      <c r="AD658" s="143">
        <v>146.4</v>
      </c>
      <c r="AE658" s="143">
        <v>153.5</v>
      </c>
      <c r="AF658" s="143">
        <v>163.69999999999999</v>
      </c>
      <c r="AG658" s="143">
        <v>163.69999999999999</v>
      </c>
      <c r="AH658" s="143">
        <v>170.1</v>
      </c>
      <c r="AI658" s="143">
        <v>163.69999999999999</v>
      </c>
      <c r="AJ658" s="143">
        <v>157</v>
      </c>
      <c r="AK658" s="143">
        <v>163.69999999999999</v>
      </c>
      <c r="AL658" s="143">
        <v>150</v>
      </c>
      <c r="AM658" s="143">
        <v>176.3</v>
      </c>
      <c r="AN658" s="143">
        <v>153.5</v>
      </c>
      <c r="AO658" s="143">
        <v>160.69999999999999</v>
      </c>
      <c r="AP658" s="143">
        <v>177.3</v>
      </c>
      <c r="AQ658" s="143">
        <v>177.3</v>
      </c>
      <c r="AR658" s="143">
        <v>188.7</v>
      </c>
      <c r="AS658" s="143">
        <v>188.7</v>
      </c>
      <c r="AT658" s="143">
        <v>175.2</v>
      </c>
      <c r="AU658" s="143">
        <v>175.2</v>
      </c>
      <c r="AV658" s="143">
        <v>173.2</v>
      </c>
      <c r="AW658" s="143">
        <v>177.6</v>
      </c>
      <c r="AX658" s="143">
        <v>181</v>
      </c>
      <c r="AY658" s="143">
        <v>181.9</v>
      </c>
      <c r="AZ658" s="143">
        <v>173.8</v>
      </c>
      <c r="BA658" s="143">
        <v>174</v>
      </c>
      <c r="BB658" s="143">
        <v>185.5</v>
      </c>
      <c r="BC658" s="143">
        <v>185.2</v>
      </c>
      <c r="BD658" s="143">
        <v>190.2</v>
      </c>
      <c r="BE658" s="143">
        <v>190.2</v>
      </c>
      <c r="BF658" s="143">
        <v>190.3</v>
      </c>
      <c r="BG658" s="143">
        <v>186.7</v>
      </c>
      <c r="BH658" s="143">
        <v>186.7</v>
      </c>
      <c r="BI658" s="143">
        <v>186.7</v>
      </c>
      <c r="BJ658" s="143">
        <v>186.8</v>
      </c>
      <c r="BK658" s="144">
        <v>186.8</v>
      </c>
      <c r="BL658" s="143">
        <v>186.9</v>
      </c>
      <c r="BM658" s="143">
        <v>186.9</v>
      </c>
      <c r="BN658" s="143">
        <v>186.9</v>
      </c>
      <c r="BO658" s="143">
        <v>186.9</v>
      </c>
      <c r="BP658" s="143">
        <v>180.7</v>
      </c>
      <c r="BQ658" s="143">
        <v>183.9</v>
      </c>
      <c r="BR658" s="145">
        <v>187.1</v>
      </c>
      <c r="BS658" s="145">
        <v>185</v>
      </c>
      <c r="BT658" s="145">
        <v>185</v>
      </c>
      <c r="BU658" s="145">
        <v>189.1</v>
      </c>
      <c r="BV658" s="145">
        <v>180.7</v>
      </c>
      <c r="BW658" s="145">
        <v>189.1</v>
      </c>
      <c r="BX658" s="145">
        <v>192</v>
      </c>
      <c r="BY658" s="145">
        <v>192</v>
      </c>
      <c r="BZ658" s="143">
        <v>191.2</v>
      </c>
      <c r="CA658" s="143">
        <v>191.2</v>
      </c>
      <c r="CB658" s="143">
        <v>191.2</v>
      </c>
      <c r="CC658" s="143">
        <v>191.2</v>
      </c>
      <c r="CD658" s="143">
        <v>193.2</v>
      </c>
      <c r="CE658" s="143">
        <v>193.2</v>
      </c>
      <c r="CF658" s="143">
        <v>195.2</v>
      </c>
      <c r="CG658" s="143">
        <v>195.2</v>
      </c>
      <c r="CH658" s="143">
        <v>195.2</v>
      </c>
      <c r="CI658" s="143">
        <v>195.2</v>
      </c>
      <c r="CJ658" s="146">
        <v>195.2</v>
      </c>
      <c r="CK658" s="146">
        <v>195.2</v>
      </c>
      <c r="CL658" s="146">
        <v>195.2</v>
      </c>
      <c r="CM658" s="147">
        <v>196</v>
      </c>
      <c r="CN658" s="147">
        <v>196</v>
      </c>
      <c r="CO658" s="147">
        <v>196</v>
      </c>
      <c r="CP658" s="148">
        <v>196</v>
      </c>
      <c r="CQ658" s="149">
        <v>198</v>
      </c>
      <c r="CR658" s="149">
        <v>198</v>
      </c>
      <c r="CS658" s="149">
        <v>201.1</v>
      </c>
      <c r="CT658" s="149">
        <v>205.7</v>
      </c>
      <c r="CU658" s="150">
        <v>205.7</v>
      </c>
      <c r="CV658" s="150">
        <v>205.7</v>
      </c>
      <c r="CW658" s="150">
        <v>205.7</v>
      </c>
      <c r="CX658" s="150">
        <v>209.8</v>
      </c>
      <c r="CY658" s="150">
        <v>209.8</v>
      </c>
      <c r="CZ658" s="150">
        <v>209.8</v>
      </c>
      <c r="DA658" s="150">
        <v>209.8</v>
      </c>
      <c r="DB658" s="151">
        <v>209.8</v>
      </c>
      <c r="DC658" s="151">
        <v>209.8</v>
      </c>
      <c r="DD658" s="151">
        <v>209.8</v>
      </c>
      <c r="DE658" s="151">
        <v>210.5</v>
      </c>
      <c r="DF658" s="151">
        <v>210.5</v>
      </c>
      <c r="DG658" s="151">
        <v>213.8</v>
      </c>
      <c r="DH658" s="151">
        <v>213.8</v>
      </c>
      <c r="DI658" s="151">
        <v>213.8</v>
      </c>
      <c r="DJ658" s="151">
        <v>213.8</v>
      </c>
      <c r="DK658" s="151">
        <v>213.8</v>
      </c>
      <c r="DL658" s="151">
        <v>214.8</v>
      </c>
      <c r="DM658" s="152">
        <v>214.6</v>
      </c>
      <c r="DN658" s="152">
        <v>215.3</v>
      </c>
      <c r="DO658" s="152">
        <v>215.3</v>
      </c>
      <c r="DP658" s="152">
        <v>216.1</v>
      </c>
      <c r="DQ658" s="152">
        <v>216.1</v>
      </c>
      <c r="DR658" s="152">
        <v>217</v>
      </c>
      <c r="DS658" s="152">
        <v>217</v>
      </c>
      <c r="DT658" s="152">
        <v>217</v>
      </c>
      <c r="DU658" s="152">
        <v>217</v>
      </c>
      <c r="DV658" s="152">
        <v>217</v>
      </c>
      <c r="DW658" s="152">
        <v>222.8</v>
      </c>
      <c r="DX658" s="152">
        <v>222.8</v>
      </c>
      <c r="DY658" s="152">
        <v>224.1</v>
      </c>
      <c r="DZ658" s="152">
        <v>224.1</v>
      </c>
      <c r="EA658" s="152">
        <v>225</v>
      </c>
      <c r="EB658" s="152">
        <v>225.4</v>
      </c>
      <c r="EC658" s="152">
        <v>225.4</v>
      </c>
      <c r="ED658" s="152">
        <v>225.4</v>
      </c>
      <c r="EE658" s="152">
        <v>240.2</v>
      </c>
      <c r="EF658" s="152">
        <v>260.5</v>
      </c>
      <c r="EG658" s="152">
        <v>275.10000000000002</v>
      </c>
      <c r="EH658" s="152">
        <v>285.39999999999998</v>
      </c>
      <c r="EI658" s="152">
        <v>285.39999999999998</v>
      </c>
      <c r="EJ658" s="152">
        <v>285.39999999999998</v>
      </c>
      <c r="EK658" s="152">
        <v>289.7</v>
      </c>
      <c r="EL658" s="152">
        <v>289.7</v>
      </c>
      <c r="EM658" s="152">
        <v>289.7</v>
      </c>
      <c r="EN658" s="152">
        <v>289.7</v>
      </c>
      <c r="EO658" s="152">
        <v>289.7</v>
      </c>
      <c r="EP658" s="152">
        <v>289.7</v>
      </c>
      <c r="EQ658" s="152">
        <v>298.89999999999998</v>
      </c>
      <c r="ER658" s="152">
        <v>298.89999999999998</v>
      </c>
      <c r="ES658" s="152">
        <v>298.89999999999998</v>
      </c>
      <c r="ET658" s="152">
        <v>298.89999999999998</v>
      </c>
      <c r="EU658" s="152">
        <v>303.7</v>
      </c>
      <c r="EV658" s="152">
        <v>303.7</v>
      </c>
      <c r="EW658" s="152">
        <v>303.7</v>
      </c>
    </row>
    <row r="659" spans="1:153">
      <c r="A659" s="141" t="s">
        <v>8352</v>
      </c>
      <c r="B659" s="141" t="s">
        <v>8353</v>
      </c>
      <c r="C659" s="142">
        <v>5.13E-3</v>
      </c>
      <c r="D659" s="143">
        <v>106.8</v>
      </c>
      <c r="E659" s="143">
        <v>106.8</v>
      </c>
      <c r="F659" s="143">
        <v>106.8</v>
      </c>
      <c r="G659" s="143">
        <v>106.8</v>
      </c>
      <c r="H659" s="143">
        <v>106.8</v>
      </c>
      <c r="I659" s="143">
        <v>106.8</v>
      </c>
      <c r="J659" s="143">
        <v>106.8</v>
      </c>
      <c r="K659" s="143">
        <v>106.8</v>
      </c>
      <c r="L659" s="143">
        <v>111</v>
      </c>
      <c r="M659" s="143">
        <v>111</v>
      </c>
      <c r="N659" s="143">
        <v>111</v>
      </c>
      <c r="O659" s="143">
        <v>111</v>
      </c>
      <c r="P659" s="143">
        <v>117</v>
      </c>
      <c r="Q659" s="143">
        <v>117</v>
      </c>
      <c r="R659" s="143">
        <v>117</v>
      </c>
      <c r="S659" s="143">
        <v>117</v>
      </c>
      <c r="T659" s="143">
        <v>117</v>
      </c>
      <c r="U659" s="143">
        <v>117</v>
      </c>
      <c r="V659" s="143">
        <v>117</v>
      </c>
      <c r="W659" s="143">
        <v>117</v>
      </c>
      <c r="X659" s="143">
        <v>119.9</v>
      </c>
      <c r="Y659" s="143">
        <v>119.9</v>
      </c>
      <c r="Z659" s="143">
        <v>119.9</v>
      </c>
      <c r="AA659" s="143">
        <v>119.9</v>
      </c>
      <c r="AB659" s="143">
        <v>122.7</v>
      </c>
      <c r="AC659" s="143">
        <v>122.7</v>
      </c>
      <c r="AD659" s="143">
        <v>122.7</v>
      </c>
      <c r="AE659" s="143">
        <v>122.7</v>
      </c>
      <c r="AF659" s="143">
        <v>122.7</v>
      </c>
      <c r="AG659" s="143">
        <v>122.7</v>
      </c>
      <c r="AH659" s="143">
        <v>122.7</v>
      </c>
      <c r="AI659" s="143">
        <v>122.7</v>
      </c>
      <c r="AJ659" s="143">
        <v>122.7</v>
      </c>
      <c r="AK659" s="143">
        <v>122.7</v>
      </c>
      <c r="AL659" s="143">
        <v>122.7</v>
      </c>
      <c r="AM659" s="143">
        <v>122.6</v>
      </c>
      <c r="AN659" s="143">
        <v>122.6</v>
      </c>
      <c r="AO659" s="143">
        <v>122.6</v>
      </c>
      <c r="AP659" s="143">
        <v>122.6</v>
      </c>
      <c r="AQ659" s="143">
        <v>122.6</v>
      </c>
      <c r="AR659" s="143">
        <v>122.6</v>
      </c>
      <c r="AS659" s="143">
        <v>122.6</v>
      </c>
      <c r="AT659" s="143">
        <v>122.6</v>
      </c>
      <c r="AU659" s="143">
        <v>122.6</v>
      </c>
      <c r="AV659" s="143">
        <v>122.6</v>
      </c>
      <c r="AW659" s="143">
        <v>122.6</v>
      </c>
      <c r="AX659" s="143">
        <v>122.6</v>
      </c>
      <c r="AY659" s="143">
        <v>122.6</v>
      </c>
      <c r="AZ659" s="143">
        <v>122.6</v>
      </c>
      <c r="BA659" s="143">
        <v>122.6</v>
      </c>
      <c r="BB659" s="143">
        <v>122.6</v>
      </c>
      <c r="BC659" s="143">
        <v>122.6</v>
      </c>
      <c r="BD659" s="143">
        <v>122.6</v>
      </c>
      <c r="BE659" s="143">
        <v>122.6</v>
      </c>
      <c r="BF659" s="143">
        <v>122.6</v>
      </c>
      <c r="BG659" s="143">
        <v>122.6</v>
      </c>
      <c r="BH659" s="143">
        <v>122.6</v>
      </c>
      <c r="BI659" s="143">
        <v>122.6</v>
      </c>
      <c r="BJ659" s="143">
        <v>122.6</v>
      </c>
      <c r="BK659" s="144">
        <v>122.6</v>
      </c>
      <c r="BL659" s="143">
        <v>122.6</v>
      </c>
      <c r="BM659" s="143">
        <v>122.6</v>
      </c>
      <c r="BN659" s="143">
        <v>122.6</v>
      </c>
      <c r="BO659" s="143">
        <v>129.1</v>
      </c>
      <c r="BP659" s="143">
        <v>129.1</v>
      </c>
      <c r="BQ659" s="143">
        <v>129.1</v>
      </c>
      <c r="BR659" s="145">
        <v>129.1</v>
      </c>
      <c r="BS659" s="145">
        <v>129.1</v>
      </c>
      <c r="BT659" s="145">
        <v>129.1</v>
      </c>
      <c r="BU659" s="145">
        <v>129.1</v>
      </c>
      <c r="BV659" s="145">
        <v>129.1</v>
      </c>
      <c r="BW659" s="145">
        <v>129.1</v>
      </c>
      <c r="BX659" s="145">
        <v>130.80000000000001</v>
      </c>
      <c r="BY659" s="145">
        <v>130.80000000000001</v>
      </c>
      <c r="BZ659" s="143">
        <v>130.80000000000001</v>
      </c>
      <c r="CA659" s="143">
        <v>130.80000000000001</v>
      </c>
      <c r="CB659" s="143">
        <v>130.80000000000001</v>
      </c>
      <c r="CC659" s="143">
        <v>130.80000000000001</v>
      </c>
      <c r="CD659" s="143">
        <v>130.80000000000001</v>
      </c>
      <c r="CE659" s="143">
        <v>130.80000000000001</v>
      </c>
      <c r="CF659" s="143">
        <v>130.80000000000001</v>
      </c>
      <c r="CG659" s="143">
        <v>130.80000000000001</v>
      </c>
      <c r="CH659" s="143">
        <v>130.80000000000001</v>
      </c>
      <c r="CI659" s="143">
        <v>130.80000000000001</v>
      </c>
      <c r="CJ659" s="146">
        <v>130.80000000000001</v>
      </c>
      <c r="CK659" s="146">
        <v>130.80000000000001</v>
      </c>
      <c r="CL659" s="146">
        <v>130.80000000000001</v>
      </c>
      <c r="CM659" s="147">
        <v>130.80000000000001</v>
      </c>
      <c r="CN659" s="147">
        <v>130.80000000000001</v>
      </c>
      <c r="CO659" s="147">
        <v>130.80000000000001</v>
      </c>
      <c r="CP659" s="148">
        <v>130.80000000000001</v>
      </c>
      <c r="CQ659" s="149">
        <v>130.80000000000001</v>
      </c>
      <c r="CR659" s="149">
        <v>130.80000000000001</v>
      </c>
      <c r="CS659" s="149">
        <v>130.80000000000001</v>
      </c>
      <c r="CT659" s="149">
        <v>130.80000000000001</v>
      </c>
      <c r="CU659" s="150">
        <v>130.80000000000001</v>
      </c>
      <c r="CV659" s="150">
        <v>130.80000000000001</v>
      </c>
      <c r="CW659" s="150">
        <v>130.80000000000001</v>
      </c>
      <c r="CX659" s="150">
        <v>130.80000000000001</v>
      </c>
      <c r="CY659" s="150">
        <v>130.80000000000001</v>
      </c>
      <c r="CZ659" s="150">
        <v>130.80000000000001</v>
      </c>
      <c r="DA659" s="150">
        <v>130.80000000000001</v>
      </c>
      <c r="DB659" s="151">
        <v>130.80000000000001</v>
      </c>
      <c r="DC659" s="151">
        <v>130.80000000000001</v>
      </c>
      <c r="DD659" s="151">
        <v>130.80000000000001</v>
      </c>
      <c r="DE659" s="151">
        <v>130.80000000000001</v>
      </c>
      <c r="DF659" s="151">
        <v>130.80000000000001</v>
      </c>
      <c r="DG659" s="151">
        <v>130.80000000000001</v>
      </c>
      <c r="DH659" s="151">
        <v>130.80000000000001</v>
      </c>
      <c r="DI659" s="151">
        <v>130.80000000000001</v>
      </c>
      <c r="DJ659" s="151">
        <v>130.80000000000001</v>
      </c>
      <c r="DK659" s="151">
        <v>130.80000000000001</v>
      </c>
      <c r="DL659" s="151">
        <v>130.80000000000001</v>
      </c>
      <c r="DM659" s="152">
        <v>153.19999999999999</v>
      </c>
      <c r="DN659" s="152">
        <v>153.19999999999999</v>
      </c>
      <c r="DO659" s="152">
        <v>153.19999999999999</v>
      </c>
      <c r="DP659" s="152">
        <v>160.5</v>
      </c>
      <c r="DQ659" s="152">
        <v>175</v>
      </c>
      <c r="DR659" s="152">
        <v>175</v>
      </c>
      <c r="DS659" s="152">
        <v>175</v>
      </c>
      <c r="DT659" s="152">
        <v>175</v>
      </c>
      <c r="DU659" s="152">
        <v>175</v>
      </c>
      <c r="DV659" s="152">
        <v>175</v>
      </c>
      <c r="DW659" s="152">
        <v>175</v>
      </c>
      <c r="DX659" s="152">
        <v>175</v>
      </c>
      <c r="DY659" s="152">
        <v>175</v>
      </c>
      <c r="DZ659" s="152">
        <v>175</v>
      </c>
      <c r="EA659" s="152">
        <v>175</v>
      </c>
      <c r="EB659" s="152">
        <v>175</v>
      </c>
      <c r="EC659" s="152">
        <v>175</v>
      </c>
      <c r="ED659" s="152">
        <v>175</v>
      </c>
      <c r="EE659" s="152">
        <v>175</v>
      </c>
      <c r="EF659" s="152">
        <v>175</v>
      </c>
      <c r="EG659" s="152">
        <v>175</v>
      </c>
      <c r="EH659" s="152">
        <v>183</v>
      </c>
      <c r="EI659" s="152">
        <v>183</v>
      </c>
      <c r="EJ659" s="152">
        <v>183</v>
      </c>
      <c r="EK659" s="152">
        <v>183</v>
      </c>
      <c r="EL659" s="152">
        <v>183</v>
      </c>
      <c r="EM659" s="152">
        <v>206.7</v>
      </c>
      <c r="EN659" s="152">
        <v>206.7</v>
      </c>
      <c r="EO659" s="152">
        <v>206.7</v>
      </c>
      <c r="EP659" s="152">
        <v>206.7</v>
      </c>
      <c r="EQ659" s="152">
        <v>206.7</v>
      </c>
      <c r="ER659" s="152">
        <v>266.7</v>
      </c>
      <c r="ES659" s="152">
        <v>266.7</v>
      </c>
      <c r="ET659" s="152">
        <v>266.7</v>
      </c>
      <c r="EU659" s="152">
        <v>266.7</v>
      </c>
      <c r="EV659" s="152">
        <v>266.7</v>
      </c>
      <c r="EW659" s="152">
        <v>266.7</v>
      </c>
    </row>
    <row r="660" spans="1:153">
      <c r="A660" s="141" t="s">
        <v>8354</v>
      </c>
      <c r="B660" s="141" t="s">
        <v>8355</v>
      </c>
      <c r="C660" s="142">
        <v>5.5460000000000002E-2</v>
      </c>
      <c r="D660" s="143">
        <v>101.7</v>
      </c>
      <c r="E660" s="143">
        <v>96.4</v>
      </c>
      <c r="F660" s="143">
        <v>103</v>
      </c>
      <c r="G660" s="143">
        <v>101.6</v>
      </c>
      <c r="H660" s="143">
        <v>100.2</v>
      </c>
      <c r="I660" s="143">
        <v>101</v>
      </c>
      <c r="J660" s="143">
        <v>105.2</v>
      </c>
      <c r="K660" s="143">
        <v>100.9</v>
      </c>
      <c r="L660" s="143">
        <v>101.6</v>
      </c>
      <c r="M660" s="143">
        <v>102.2</v>
      </c>
      <c r="N660" s="143">
        <v>103.7</v>
      </c>
      <c r="O660" s="143">
        <v>102.4</v>
      </c>
      <c r="P660" s="143">
        <v>102.6</v>
      </c>
      <c r="Q660" s="143">
        <v>101.7</v>
      </c>
      <c r="R660" s="143">
        <v>99.9</v>
      </c>
      <c r="S660" s="143">
        <v>104</v>
      </c>
      <c r="T660" s="143">
        <v>105.6</v>
      </c>
      <c r="U660" s="143">
        <v>103.6</v>
      </c>
      <c r="V660" s="143">
        <v>108.4</v>
      </c>
      <c r="W660" s="143">
        <v>109.4</v>
      </c>
      <c r="X660" s="143">
        <v>110.3</v>
      </c>
      <c r="Y660" s="143">
        <v>110.4</v>
      </c>
      <c r="Z660" s="143">
        <v>111.6</v>
      </c>
      <c r="AA660" s="143">
        <v>108.7</v>
      </c>
      <c r="AB660" s="143">
        <v>111.1</v>
      </c>
      <c r="AC660" s="143">
        <v>113.7</v>
      </c>
      <c r="AD660" s="143">
        <v>112.4</v>
      </c>
      <c r="AE660" s="143">
        <v>107.1</v>
      </c>
      <c r="AF660" s="143">
        <v>108.2</v>
      </c>
      <c r="AG660" s="143">
        <v>109.8</v>
      </c>
      <c r="AH660" s="143">
        <v>109.2</v>
      </c>
      <c r="AI660" s="143">
        <v>107.5</v>
      </c>
      <c r="AJ660" s="143">
        <v>111.2</v>
      </c>
      <c r="AK660" s="143">
        <v>107.5</v>
      </c>
      <c r="AL660" s="143">
        <v>108.6</v>
      </c>
      <c r="AM660" s="143">
        <v>106.2</v>
      </c>
      <c r="AN660" s="143">
        <v>98.8</v>
      </c>
      <c r="AO660" s="143">
        <v>103.3</v>
      </c>
      <c r="AP660" s="143">
        <v>102</v>
      </c>
      <c r="AQ660" s="143">
        <v>107.4</v>
      </c>
      <c r="AR660" s="143">
        <v>105.4</v>
      </c>
      <c r="AS660" s="143">
        <v>105</v>
      </c>
      <c r="AT660" s="143">
        <v>104.8</v>
      </c>
      <c r="AU660" s="143">
        <v>107.6</v>
      </c>
      <c r="AV660" s="143">
        <v>102.7</v>
      </c>
      <c r="AW660" s="143">
        <v>103.1</v>
      </c>
      <c r="AX660" s="143">
        <v>107.7</v>
      </c>
      <c r="AY660" s="143">
        <v>103.6</v>
      </c>
      <c r="AZ660" s="143">
        <v>105.4</v>
      </c>
      <c r="BA660" s="143">
        <v>105</v>
      </c>
      <c r="BB660" s="143">
        <v>104.4</v>
      </c>
      <c r="BC660" s="143">
        <v>108.9</v>
      </c>
      <c r="BD660" s="143">
        <v>105.5</v>
      </c>
      <c r="BE660" s="143">
        <v>105.2</v>
      </c>
      <c r="BF660" s="143">
        <v>102.5</v>
      </c>
      <c r="BG660" s="143">
        <v>103</v>
      </c>
      <c r="BH660" s="143">
        <v>103.5</v>
      </c>
      <c r="BI660" s="143">
        <v>102.8</v>
      </c>
      <c r="BJ660" s="143">
        <v>102.8</v>
      </c>
      <c r="BK660" s="144">
        <v>102.8</v>
      </c>
      <c r="BL660" s="143">
        <v>105.1</v>
      </c>
      <c r="BM660" s="143">
        <v>103.5</v>
      </c>
      <c r="BN660" s="143">
        <v>103.5</v>
      </c>
      <c r="BO660" s="143">
        <v>102.2</v>
      </c>
      <c r="BP660" s="143">
        <v>102.6</v>
      </c>
      <c r="BQ660" s="143">
        <v>105.3</v>
      </c>
      <c r="BR660" s="145">
        <v>104.3</v>
      </c>
      <c r="BS660" s="145">
        <v>102.3</v>
      </c>
      <c r="BT660" s="145">
        <v>100.5</v>
      </c>
      <c r="BU660" s="145">
        <v>102.6</v>
      </c>
      <c r="BV660" s="145">
        <v>102.9</v>
      </c>
      <c r="BW660" s="145">
        <v>100.3</v>
      </c>
      <c r="BX660" s="145">
        <v>104.3</v>
      </c>
      <c r="BY660" s="145">
        <v>102</v>
      </c>
      <c r="BZ660" s="143">
        <v>103.7</v>
      </c>
      <c r="CA660" s="143">
        <v>103</v>
      </c>
      <c r="CB660" s="143">
        <v>101.5</v>
      </c>
      <c r="CC660" s="143">
        <v>103.6</v>
      </c>
      <c r="CD660" s="143">
        <v>101.9</v>
      </c>
      <c r="CE660" s="143">
        <v>99.8</v>
      </c>
      <c r="CF660" s="143">
        <v>105.4</v>
      </c>
      <c r="CG660" s="143">
        <v>104.4</v>
      </c>
      <c r="CH660" s="143">
        <v>104.2</v>
      </c>
      <c r="CI660" s="143">
        <v>106.6</v>
      </c>
      <c r="CJ660" s="146">
        <v>105.3</v>
      </c>
      <c r="CK660" s="146">
        <v>105.3</v>
      </c>
      <c r="CL660" s="146">
        <v>103.6</v>
      </c>
      <c r="CM660" s="147">
        <v>102</v>
      </c>
      <c r="CN660" s="147">
        <v>100.3</v>
      </c>
      <c r="CO660" s="147">
        <v>100.3</v>
      </c>
      <c r="CP660" s="148">
        <v>102.5</v>
      </c>
      <c r="CQ660" s="149">
        <v>103.1</v>
      </c>
      <c r="CR660" s="149">
        <v>101.4</v>
      </c>
      <c r="CS660" s="149">
        <v>104.9</v>
      </c>
      <c r="CT660" s="149">
        <v>108.3</v>
      </c>
      <c r="CU660" s="150">
        <v>104.5</v>
      </c>
      <c r="CV660" s="150">
        <v>104.3</v>
      </c>
      <c r="CW660" s="150">
        <v>103.8</v>
      </c>
      <c r="CX660" s="150">
        <v>102</v>
      </c>
      <c r="CY660" s="150">
        <v>103.5</v>
      </c>
      <c r="CZ660" s="150">
        <v>103.5</v>
      </c>
      <c r="DA660" s="150">
        <v>103</v>
      </c>
      <c r="DB660" s="151">
        <v>102.5</v>
      </c>
      <c r="DC660" s="151">
        <v>102.5</v>
      </c>
      <c r="DD660" s="151">
        <v>102.5</v>
      </c>
      <c r="DE660" s="151">
        <v>101.5</v>
      </c>
      <c r="DF660" s="151">
        <v>102.7</v>
      </c>
      <c r="DG660" s="151">
        <v>102.4</v>
      </c>
      <c r="DH660" s="151">
        <v>103.5</v>
      </c>
      <c r="DI660" s="151">
        <v>106</v>
      </c>
      <c r="DJ660" s="151">
        <v>106.6</v>
      </c>
      <c r="DK660" s="151">
        <v>108.5</v>
      </c>
      <c r="DL660" s="151">
        <v>104</v>
      </c>
      <c r="DM660" s="152">
        <v>103</v>
      </c>
      <c r="DN660" s="152">
        <v>108.6</v>
      </c>
      <c r="DO660" s="152">
        <v>106.1</v>
      </c>
      <c r="DP660" s="152">
        <v>109.2</v>
      </c>
      <c r="DQ660" s="152">
        <v>106.2</v>
      </c>
      <c r="DR660" s="152">
        <v>107.4</v>
      </c>
      <c r="DS660" s="152">
        <v>107.4</v>
      </c>
      <c r="DT660" s="152">
        <v>109.9</v>
      </c>
      <c r="DU660" s="152">
        <v>106.1</v>
      </c>
      <c r="DV660" s="152">
        <v>109.2</v>
      </c>
      <c r="DW660" s="152">
        <v>107</v>
      </c>
      <c r="DX660" s="152">
        <v>107.6</v>
      </c>
      <c r="DY660" s="152">
        <v>110.4</v>
      </c>
      <c r="DZ660" s="152">
        <v>111.6</v>
      </c>
      <c r="EA660" s="152">
        <v>112.3</v>
      </c>
      <c r="EB660" s="152">
        <v>108</v>
      </c>
      <c r="EC660" s="152">
        <v>108.9</v>
      </c>
      <c r="ED660" s="152">
        <v>109.1</v>
      </c>
      <c r="EE660" s="152">
        <v>106.8</v>
      </c>
      <c r="EF660" s="152">
        <v>110.5</v>
      </c>
      <c r="EG660" s="152">
        <v>106.4</v>
      </c>
      <c r="EH660" s="152">
        <v>107.3</v>
      </c>
      <c r="EI660" s="152">
        <v>107.1</v>
      </c>
      <c r="EJ660" s="152">
        <v>108.9</v>
      </c>
      <c r="EK660" s="152">
        <v>109.6</v>
      </c>
      <c r="EL660" s="152">
        <v>107.9</v>
      </c>
      <c r="EM660" s="152">
        <v>107.1</v>
      </c>
      <c r="EN660" s="152">
        <v>109.6</v>
      </c>
      <c r="EO660" s="152">
        <v>109</v>
      </c>
      <c r="EP660" s="152">
        <v>108.3</v>
      </c>
      <c r="EQ660" s="152">
        <v>108.4</v>
      </c>
      <c r="ER660" s="152">
        <v>109.3</v>
      </c>
      <c r="ES660" s="152">
        <v>113.5</v>
      </c>
      <c r="ET660" s="152">
        <v>109.9</v>
      </c>
      <c r="EU660" s="152">
        <v>111.1</v>
      </c>
      <c r="EV660" s="152">
        <v>115</v>
      </c>
      <c r="EW660" s="152">
        <v>117.7</v>
      </c>
    </row>
    <row r="661" spans="1:153">
      <c r="A661" s="141" t="s">
        <v>8356</v>
      </c>
      <c r="B661" s="141" t="s">
        <v>8357</v>
      </c>
      <c r="C661" s="142">
        <v>4.8480000000000002E-2</v>
      </c>
      <c r="D661" s="143">
        <v>101.8</v>
      </c>
      <c r="E661" s="143">
        <v>95.1</v>
      </c>
      <c r="F661" s="143">
        <v>102.8</v>
      </c>
      <c r="G661" s="143">
        <v>101.1</v>
      </c>
      <c r="H661" s="143">
        <v>99.6</v>
      </c>
      <c r="I661" s="143">
        <v>99.9</v>
      </c>
      <c r="J661" s="143">
        <v>104.9</v>
      </c>
      <c r="K661" s="143">
        <v>100.3</v>
      </c>
      <c r="L661" s="143">
        <v>101.1</v>
      </c>
      <c r="M661" s="143">
        <v>101.5</v>
      </c>
      <c r="N661" s="143">
        <v>103.4</v>
      </c>
      <c r="O661" s="143">
        <v>101.4</v>
      </c>
      <c r="P661" s="143">
        <v>101.5</v>
      </c>
      <c r="Q661" s="143">
        <v>100.7</v>
      </c>
      <c r="R661" s="143">
        <v>98.3</v>
      </c>
      <c r="S661" s="143">
        <v>102.9</v>
      </c>
      <c r="T661" s="143">
        <v>104.3</v>
      </c>
      <c r="U661" s="143">
        <v>102.3</v>
      </c>
      <c r="V661" s="143">
        <v>107.4</v>
      </c>
      <c r="W661" s="143">
        <v>108.6</v>
      </c>
      <c r="X661" s="143">
        <v>109.3</v>
      </c>
      <c r="Y661" s="143">
        <v>109.7</v>
      </c>
      <c r="Z661" s="143">
        <v>110.5</v>
      </c>
      <c r="AA661" s="143">
        <v>107.2</v>
      </c>
      <c r="AB661" s="143">
        <v>109.7</v>
      </c>
      <c r="AC661" s="143">
        <v>112.9</v>
      </c>
      <c r="AD661" s="143">
        <v>111.3</v>
      </c>
      <c r="AE661" s="143">
        <v>105.3</v>
      </c>
      <c r="AF661" s="143">
        <v>106.9</v>
      </c>
      <c r="AG661" s="143">
        <v>108.2</v>
      </c>
      <c r="AH661" s="143">
        <v>107.6</v>
      </c>
      <c r="AI661" s="143">
        <v>105.8</v>
      </c>
      <c r="AJ661" s="143">
        <v>109.9</v>
      </c>
      <c r="AK661" s="143">
        <v>105.8</v>
      </c>
      <c r="AL661" s="143">
        <v>106.9</v>
      </c>
      <c r="AM661" s="143">
        <v>104.1</v>
      </c>
      <c r="AN661" s="143">
        <v>95.7</v>
      </c>
      <c r="AO661" s="143">
        <v>100.8</v>
      </c>
      <c r="AP661" s="143">
        <v>99.3</v>
      </c>
      <c r="AQ661" s="143">
        <v>105.6</v>
      </c>
      <c r="AR661" s="143">
        <v>103.3</v>
      </c>
      <c r="AS661" s="143">
        <v>102.8</v>
      </c>
      <c r="AT661" s="143">
        <v>102.6</v>
      </c>
      <c r="AU661" s="143">
        <v>105.8</v>
      </c>
      <c r="AV661" s="143">
        <v>100.2</v>
      </c>
      <c r="AW661" s="143">
        <v>100.7</v>
      </c>
      <c r="AX661" s="143">
        <v>105.9</v>
      </c>
      <c r="AY661" s="143">
        <v>101.2</v>
      </c>
      <c r="AZ661" s="143">
        <v>103.2</v>
      </c>
      <c r="BA661" s="143">
        <v>102.8</v>
      </c>
      <c r="BB661" s="143">
        <v>102.1</v>
      </c>
      <c r="BC661" s="143">
        <v>107.3</v>
      </c>
      <c r="BD661" s="143">
        <v>103.4</v>
      </c>
      <c r="BE661" s="143">
        <v>103.1</v>
      </c>
      <c r="BF661" s="143">
        <v>99.9</v>
      </c>
      <c r="BG661" s="143">
        <v>100.4</v>
      </c>
      <c r="BH661" s="143">
        <v>101</v>
      </c>
      <c r="BI661" s="143">
        <v>100.4</v>
      </c>
      <c r="BJ661" s="143">
        <v>100.4</v>
      </c>
      <c r="BK661" s="144">
        <v>100.3</v>
      </c>
      <c r="BL661" s="143">
        <v>103</v>
      </c>
      <c r="BM661" s="143">
        <v>101.2</v>
      </c>
      <c r="BN661" s="143">
        <v>101.1</v>
      </c>
      <c r="BO661" s="143">
        <v>99.9</v>
      </c>
      <c r="BP661" s="143">
        <v>100.4</v>
      </c>
      <c r="BQ661" s="143">
        <v>103.4</v>
      </c>
      <c r="BR661" s="145">
        <v>102.3</v>
      </c>
      <c r="BS661" s="145">
        <v>100</v>
      </c>
      <c r="BT661" s="145">
        <v>98</v>
      </c>
      <c r="BU661" s="145">
        <v>101.2</v>
      </c>
      <c r="BV661" s="145">
        <v>101.6</v>
      </c>
      <c r="BW661" s="145">
        <v>98.3</v>
      </c>
      <c r="BX661" s="145">
        <v>102.9</v>
      </c>
      <c r="BY661" s="145">
        <v>100.2</v>
      </c>
      <c r="BZ661" s="143">
        <v>102.1</v>
      </c>
      <c r="CA661" s="143">
        <v>101.4</v>
      </c>
      <c r="CB661" s="143">
        <v>99.7</v>
      </c>
      <c r="CC661" s="143">
        <v>102.1</v>
      </c>
      <c r="CD661" s="143">
        <v>100.1</v>
      </c>
      <c r="CE661" s="143">
        <v>97.6</v>
      </c>
      <c r="CF661" s="143">
        <v>104.1</v>
      </c>
      <c r="CG661" s="143">
        <v>102.9</v>
      </c>
      <c r="CH661" s="143">
        <v>102.9</v>
      </c>
      <c r="CI661" s="143">
        <v>105.6</v>
      </c>
      <c r="CJ661" s="146">
        <v>104.1</v>
      </c>
      <c r="CK661" s="146">
        <v>104.1</v>
      </c>
      <c r="CL661" s="146">
        <v>102.2</v>
      </c>
      <c r="CM661" s="147">
        <v>100.4</v>
      </c>
      <c r="CN661" s="147">
        <v>98.4</v>
      </c>
      <c r="CO661" s="147">
        <v>98.4</v>
      </c>
      <c r="CP661" s="148">
        <v>101</v>
      </c>
      <c r="CQ661" s="149">
        <v>101.6</v>
      </c>
      <c r="CR661" s="149">
        <v>99.7</v>
      </c>
      <c r="CS661" s="149">
        <v>103.3</v>
      </c>
      <c r="CT661" s="149">
        <v>107.4</v>
      </c>
      <c r="CU661" s="150">
        <v>103.4</v>
      </c>
      <c r="CV661" s="150">
        <v>103.2</v>
      </c>
      <c r="CW661" s="150">
        <v>102.6</v>
      </c>
      <c r="CX661" s="150">
        <v>100.6</v>
      </c>
      <c r="CY661" s="150">
        <v>102.3</v>
      </c>
      <c r="CZ661" s="150">
        <v>102.3</v>
      </c>
      <c r="DA661" s="150">
        <v>101.7</v>
      </c>
      <c r="DB661" s="151">
        <v>101.1</v>
      </c>
      <c r="DC661" s="151">
        <v>101.1</v>
      </c>
      <c r="DD661" s="151">
        <v>101.1</v>
      </c>
      <c r="DE661" s="151">
        <v>99.9</v>
      </c>
      <c r="DF661" s="151">
        <v>101.3</v>
      </c>
      <c r="DG661" s="151">
        <v>100</v>
      </c>
      <c r="DH661" s="151">
        <v>101.4</v>
      </c>
      <c r="DI661" s="151">
        <v>104.2</v>
      </c>
      <c r="DJ661" s="151">
        <v>102.1</v>
      </c>
      <c r="DK661" s="151">
        <v>104.2</v>
      </c>
      <c r="DL661" s="151">
        <v>99</v>
      </c>
      <c r="DM661" s="152">
        <v>99</v>
      </c>
      <c r="DN661" s="152">
        <v>104.9</v>
      </c>
      <c r="DO661" s="152">
        <v>102.8</v>
      </c>
      <c r="DP661" s="152">
        <v>105.1</v>
      </c>
      <c r="DQ661" s="152">
        <v>102.8</v>
      </c>
      <c r="DR661" s="152">
        <v>104</v>
      </c>
      <c r="DS661" s="152">
        <v>103.9</v>
      </c>
      <c r="DT661" s="152">
        <v>106.4</v>
      </c>
      <c r="DU661" s="152">
        <v>102.3</v>
      </c>
      <c r="DV661" s="152">
        <v>105.5</v>
      </c>
      <c r="DW661" s="152">
        <v>103</v>
      </c>
      <c r="DX661" s="152">
        <v>104</v>
      </c>
      <c r="DY661" s="152">
        <v>107.2</v>
      </c>
      <c r="DZ661" s="152">
        <v>108.4</v>
      </c>
      <c r="EA661" s="152">
        <v>109.2</v>
      </c>
      <c r="EB661" s="152">
        <v>104.3</v>
      </c>
      <c r="EC661" s="152">
        <v>105.4</v>
      </c>
      <c r="ED661" s="152">
        <v>105.3</v>
      </c>
      <c r="EE661" s="152">
        <v>102.9</v>
      </c>
      <c r="EF661" s="152">
        <v>107.2</v>
      </c>
      <c r="EG661" s="152">
        <v>102.4</v>
      </c>
      <c r="EH661" s="152">
        <v>103.5</v>
      </c>
      <c r="EI661" s="152">
        <v>103.2</v>
      </c>
      <c r="EJ661" s="152">
        <v>104.5</v>
      </c>
      <c r="EK661" s="152">
        <v>105.3</v>
      </c>
      <c r="EL661" s="152">
        <v>103.5</v>
      </c>
      <c r="EM661" s="152">
        <v>102.5</v>
      </c>
      <c r="EN661" s="152">
        <v>105.4</v>
      </c>
      <c r="EO661" s="152">
        <v>104.7</v>
      </c>
      <c r="EP661" s="152">
        <v>103.6</v>
      </c>
      <c r="EQ661" s="152">
        <v>103.7</v>
      </c>
      <c r="ER661" s="152">
        <v>104.9</v>
      </c>
      <c r="ES661" s="152">
        <v>109.6</v>
      </c>
      <c r="ET661" s="152">
        <v>105.3</v>
      </c>
      <c r="EU661" s="152">
        <v>106.7</v>
      </c>
      <c r="EV661" s="152">
        <v>111.3</v>
      </c>
      <c r="EW661" s="152">
        <v>114.2</v>
      </c>
    </row>
    <row r="662" spans="1:153">
      <c r="A662" s="141" t="s">
        <v>8358</v>
      </c>
      <c r="B662" s="141" t="s">
        <v>8359</v>
      </c>
      <c r="C662" s="142">
        <v>6.9800000000000001E-3</v>
      </c>
      <c r="D662" s="143">
        <v>100.9</v>
      </c>
      <c r="E662" s="143">
        <v>105</v>
      </c>
      <c r="F662" s="143">
        <v>104.3</v>
      </c>
      <c r="G662" s="143">
        <v>104.7</v>
      </c>
      <c r="H662" s="143">
        <v>104.6</v>
      </c>
      <c r="I662" s="143">
        <v>108.6</v>
      </c>
      <c r="J662" s="143">
        <v>107.1</v>
      </c>
      <c r="K662" s="143">
        <v>105.2</v>
      </c>
      <c r="L662" s="143">
        <v>105.3</v>
      </c>
      <c r="M662" s="143">
        <v>106.4</v>
      </c>
      <c r="N662" s="143">
        <v>105.8</v>
      </c>
      <c r="O662" s="143">
        <v>109.4</v>
      </c>
      <c r="P662" s="143">
        <v>110.5</v>
      </c>
      <c r="Q662" s="143">
        <v>108.6</v>
      </c>
      <c r="R662" s="143">
        <v>110.7</v>
      </c>
      <c r="S662" s="143">
        <v>111.5</v>
      </c>
      <c r="T662" s="143">
        <v>114.8</v>
      </c>
      <c r="U662" s="143">
        <v>112.6</v>
      </c>
      <c r="V662" s="143">
        <v>115.4</v>
      </c>
      <c r="W662" s="143">
        <v>114.9</v>
      </c>
      <c r="X662" s="143">
        <v>117</v>
      </c>
      <c r="Y662" s="143">
        <v>115.5</v>
      </c>
      <c r="Z662" s="143">
        <v>119.3</v>
      </c>
      <c r="AA662" s="143">
        <v>119.2</v>
      </c>
      <c r="AB662" s="143">
        <v>121</v>
      </c>
      <c r="AC662" s="143">
        <v>119</v>
      </c>
      <c r="AD662" s="143">
        <v>119.8</v>
      </c>
      <c r="AE662" s="143">
        <v>119.3</v>
      </c>
      <c r="AF662" s="143">
        <v>117.4</v>
      </c>
      <c r="AG662" s="143">
        <v>120.6</v>
      </c>
      <c r="AH662" s="143">
        <v>120.1</v>
      </c>
      <c r="AI662" s="143">
        <v>119.4</v>
      </c>
      <c r="AJ662" s="143">
        <v>120.3</v>
      </c>
      <c r="AK662" s="143">
        <v>119.7</v>
      </c>
      <c r="AL662" s="143">
        <v>120.4</v>
      </c>
      <c r="AM662" s="143">
        <v>121</v>
      </c>
      <c r="AN662" s="143">
        <v>120.8</v>
      </c>
      <c r="AO662" s="143">
        <v>120.8</v>
      </c>
      <c r="AP662" s="143">
        <v>120.6</v>
      </c>
      <c r="AQ662" s="143">
        <v>120.1</v>
      </c>
      <c r="AR662" s="143">
        <v>120.1</v>
      </c>
      <c r="AS662" s="143">
        <v>120.1</v>
      </c>
      <c r="AT662" s="143">
        <v>120.1</v>
      </c>
      <c r="AU662" s="143">
        <v>120.1</v>
      </c>
      <c r="AV662" s="143">
        <v>120.1</v>
      </c>
      <c r="AW662" s="143">
        <v>120.1</v>
      </c>
      <c r="AX662" s="143">
        <v>120.1</v>
      </c>
      <c r="AY662" s="143">
        <v>120.1</v>
      </c>
      <c r="AZ662" s="143">
        <v>120.1</v>
      </c>
      <c r="BA662" s="143">
        <v>120.1</v>
      </c>
      <c r="BB662" s="143">
        <v>120.1</v>
      </c>
      <c r="BC662" s="143">
        <v>120.1</v>
      </c>
      <c r="BD662" s="143">
        <v>120.1</v>
      </c>
      <c r="BE662" s="143">
        <v>120.1</v>
      </c>
      <c r="BF662" s="143">
        <v>120.1</v>
      </c>
      <c r="BG662" s="143">
        <v>120.9</v>
      </c>
      <c r="BH662" s="143">
        <v>120.9</v>
      </c>
      <c r="BI662" s="143">
        <v>120.1</v>
      </c>
      <c r="BJ662" s="143">
        <v>120.1</v>
      </c>
      <c r="BK662" s="144">
        <v>120.1</v>
      </c>
      <c r="BL662" s="143">
        <v>120.1</v>
      </c>
      <c r="BM662" s="143">
        <v>120.1</v>
      </c>
      <c r="BN662" s="143">
        <v>120.1</v>
      </c>
      <c r="BO662" s="143">
        <v>118</v>
      </c>
      <c r="BP662" s="143">
        <v>118</v>
      </c>
      <c r="BQ662" s="143">
        <v>118.2</v>
      </c>
      <c r="BR662" s="145">
        <v>118.2</v>
      </c>
      <c r="BS662" s="145">
        <v>118.2</v>
      </c>
      <c r="BT662" s="145">
        <v>118.1</v>
      </c>
      <c r="BU662" s="145">
        <v>112</v>
      </c>
      <c r="BV662" s="145">
        <v>112</v>
      </c>
      <c r="BW662" s="145">
        <v>114.2</v>
      </c>
      <c r="BX662" s="145">
        <v>114.5</v>
      </c>
      <c r="BY662" s="145">
        <v>114.5</v>
      </c>
      <c r="BZ662" s="143">
        <v>114.4</v>
      </c>
      <c r="CA662" s="143">
        <v>114.2</v>
      </c>
      <c r="CB662" s="143">
        <v>114.2</v>
      </c>
      <c r="CC662" s="143">
        <v>114.2</v>
      </c>
      <c r="CD662" s="143">
        <v>114.2</v>
      </c>
      <c r="CE662" s="143">
        <v>114.8</v>
      </c>
      <c r="CF662" s="143">
        <v>114.5</v>
      </c>
      <c r="CG662" s="143">
        <v>114.5</v>
      </c>
      <c r="CH662" s="143">
        <v>113.4</v>
      </c>
      <c r="CI662" s="143">
        <v>113.3</v>
      </c>
      <c r="CJ662" s="146">
        <v>113.4</v>
      </c>
      <c r="CK662" s="146">
        <v>113.5</v>
      </c>
      <c r="CL662" s="146">
        <v>113.2</v>
      </c>
      <c r="CM662" s="147">
        <v>113.1</v>
      </c>
      <c r="CN662" s="147">
        <v>113.3</v>
      </c>
      <c r="CO662" s="147">
        <v>113.2</v>
      </c>
      <c r="CP662" s="148">
        <v>113.4</v>
      </c>
      <c r="CQ662" s="149">
        <v>113.2</v>
      </c>
      <c r="CR662" s="149">
        <v>113.1</v>
      </c>
      <c r="CS662" s="149">
        <v>115.7</v>
      </c>
      <c r="CT662" s="149">
        <v>114.4</v>
      </c>
      <c r="CU662" s="150">
        <v>111.8</v>
      </c>
      <c r="CV662" s="150">
        <v>111.8</v>
      </c>
      <c r="CW662" s="150">
        <v>111.8</v>
      </c>
      <c r="CX662" s="150">
        <v>112.3</v>
      </c>
      <c r="CY662" s="150">
        <v>111.8</v>
      </c>
      <c r="CZ662" s="150">
        <v>111.8</v>
      </c>
      <c r="DA662" s="150">
        <v>112.3</v>
      </c>
      <c r="DB662" s="151">
        <v>112.3</v>
      </c>
      <c r="DC662" s="151">
        <v>112.5</v>
      </c>
      <c r="DD662" s="151">
        <v>112.3</v>
      </c>
      <c r="DE662" s="151">
        <v>112.7</v>
      </c>
      <c r="DF662" s="151">
        <v>112.6</v>
      </c>
      <c r="DG662" s="151">
        <v>119.5</v>
      </c>
      <c r="DH662" s="151">
        <v>118</v>
      </c>
      <c r="DI662" s="151">
        <v>118.2</v>
      </c>
      <c r="DJ662" s="151">
        <v>138</v>
      </c>
      <c r="DK662" s="151">
        <v>138.1</v>
      </c>
      <c r="DL662" s="151">
        <v>138.19999999999999</v>
      </c>
      <c r="DM662" s="152">
        <v>130.69999999999999</v>
      </c>
      <c r="DN662" s="152">
        <v>133.69999999999999</v>
      </c>
      <c r="DO662" s="152">
        <v>129.30000000000001</v>
      </c>
      <c r="DP662" s="152">
        <v>137.30000000000001</v>
      </c>
      <c r="DQ662" s="152">
        <v>129.80000000000001</v>
      </c>
      <c r="DR662" s="152">
        <v>130.5</v>
      </c>
      <c r="DS662" s="152">
        <v>132</v>
      </c>
      <c r="DT662" s="152">
        <v>134.69999999999999</v>
      </c>
      <c r="DU662" s="152">
        <v>132.30000000000001</v>
      </c>
      <c r="DV662" s="152">
        <v>134.6</v>
      </c>
      <c r="DW662" s="152">
        <v>134.9</v>
      </c>
      <c r="DX662" s="152">
        <v>133.19999999999999</v>
      </c>
      <c r="DY662" s="152">
        <v>133.19999999999999</v>
      </c>
      <c r="DZ662" s="152">
        <v>134.1</v>
      </c>
      <c r="EA662" s="152">
        <v>134.1</v>
      </c>
      <c r="EB662" s="152">
        <v>133.5</v>
      </c>
      <c r="EC662" s="152">
        <v>133.9</v>
      </c>
      <c r="ED662" s="152">
        <v>134.80000000000001</v>
      </c>
      <c r="EE662" s="152">
        <v>133.9</v>
      </c>
      <c r="EF662" s="152">
        <v>134.1</v>
      </c>
      <c r="EG662" s="152">
        <v>133.9</v>
      </c>
      <c r="EH662" s="152">
        <v>133.9</v>
      </c>
      <c r="EI662" s="152">
        <v>134.1</v>
      </c>
      <c r="EJ662" s="152">
        <v>138.9</v>
      </c>
      <c r="EK662" s="152">
        <v>138.9</v>
      </c>
      <c r="EL662" s="152">
        <v>138.9</v>
      </c>
      <c r="EM662" s="152">
        <v>138.9</v>
      </c>
      <c r="EN662" s="152">
        <v>138.9</v>
      </c>
      <c r="EO662" s="152">
        <v>138.9</v>
      </c>
      <c r="EP662" s="152">
        <v>140.6</v>
      </c>
      <c r="EQ662" s="152">
        <v>140.6</v>
      </c>
      <c r="ER662" s="152">
        <v>139.9</v>
      </c>
      <c r="ES662" s="152">
        <v>140.5</v>
      </c>
      <c r="ET662" s="152">
        <v>141.5</v>
      </c>
      <c r="EU662" s="152">
        <v>141.5</v>
      </c>
      <c r="EV662" s="152">
        <v>140.80000000000001</v>
      </c>
      <c r="EW662" s="152">
        <v>141.9</v>
      </c>
    </row>
    <row r="663" spans="1:153">
      <c r="A663" s="141" t="s">
        <v>8360</v>
      </c>
      <c r="B663" s="141" t="s">
        <v>8361</v>
      </c>
      <c r="C663" s="142">
        <v>7.5100000000000002E-3</v>
      </c>
      <c r="D663" s="143">
        <v>101.7</v>
      </c>
      <c r="E663" s="143">
        <v>102.7</v>
      </c>
      <c r="F663" s="143">
        <v>104</v>
      </c>
      <c r="G663" s="143">
        <v>104.3</v>
      </c>
      <c r="H663" s="143">
        <v>102.3</v>
      </c>
      <c r="I663" s="143">
        <v>98.3</v>
      </c>
      <c r="J663" s="143">
        <v>98.4</v>
      </c>
      <c r="K663" s="143">
        <v>99.6</v>
      </c>
      <c r="L663" s="143">
        <v>99.5</v>
      </c>
      <c r="M663" s="143">
        <v>99.6</v>
      </c>
      <c r="N663" s="143">
        <v>104.6</v>
      </c>
      <c r="O663" s="143">
        <v>102.5</v>
      </c>
      <c r="P663" s="143">
        <v>109.4</v>
      </c>
      <c r="Q663" s="143">
        <v>107.2</v>
      </c>
      <c r="R663" s="143">
        <v>108</v>
      </c>
      <c r="S663" s="143">
        <v>106.1</v>
      </c>
      <c r="T663" s="143">
        <v>107.3</v>
      </c>
      <c r="U663" s="143">
        <v>106.5</v>
      </c>
      <c r="V663" s="143">
        <v>108.4</v>
      </c>
      <c r="W663" s="143">
        <v>106.3</v>
      </c>
      <c r="X663" s="143">
        <v>106.6</v>
      </c>
      <c r="Y663" s="143">
        <v>107.1</v>
      </c>
      <c r="Z663" s="143">
        <v>108.4</v>
      </c>
      <c r="AA663" s="143">
        <v>107.5</v>
      </c>
      <c r="AB663" s="143">
        <v>106.4</v>
      </c>
      <c r="AC663" s="143">
        <v>107.6</v>
      </c>
      <c r="AD663" s="143">
        <v>108.8</v>
      </c>
      <c r="AE663" s="143">
        <v>106</v>
      </c>
      <c r="AF663" s="143">
        <v>104.4</v>
      </c>
      <c r="AG663" s="143">
        <v>104.9</v>
      </c>
      <c r="AH663" s="143">
        <v>102.7</v>
      </c>
      <c r="AI663" s="143">
        <v>105.4</v>
      </c>
      <c r="AJ663" s="143">
        <v>104.1</v>
      </c>
      <c r="AK663" s="143">
        <v>104.7</v>
      </c>
      <c r="AL663" s="143">
        <v>105.1</v>
      </c>
      <c r="AM663" s="143">
        <v>106.3</v>
      </c>
      <c r="AN663" s="143">
        <v>100.8</v>
      </c>
      <c r="AO663" s="143">
        <v>99.1</v>
      </c>
      <c r="AP663" s="143">
        <v>100.6</v>
      </c>
      <c r="AQ663" s="143">
        <v>100.2</v>
      </c>
      <c r="AR663" s="143">
        <v>101</v>
      </c>
      <c r="AS663" s="143">
        <v>101.6</v>
      </c>
      <c r="AT663" s="143">
        <v>101.8</v>
      </c>
      <c r="AU663" s="143">
        <v>95</v>
      </c>
      <c r="AV663" s="143">
        <v>95.8</v>
      </c>
      <c r="AW663" s="143">
        <v>95.8</v>
      </c>
      <c r="AX663" s="143">
        <v>96.1</v>
      </c>
      <c r="AY663" s="143">
        <v>100.7</v>
      </c>
      <c r="AZ663" s="143">
        <v>98.3</v>
      </c>
      <c r="BA663" s="143">
        <v>98.2</v>
      </c>
      <c r="BB663" s="143">
        <v>97.2</v>
      </c>
      <c r="BC663" s="143">
        <v>97.5</v>
      </c>
      <c r="BD663" s="143">
        <v>97.7</v>
      </c>
      <c r="BE663" s="143">
        <v>98.4</v>
      </c>
      <c r="BF663" s="143">
        <v>95.2</v>
      </c>
      <c r="BG663" s="143">
        <v>94.9</v>
      </c>
      <c r="BH663" s="143">
        <v>95</v>
      </c>
      <c r="BI663" s="143">
        <v>95.1</v>
      </c>
      <c r="BJ663" s="143">
        <v>95.7</v>
      </c>
      <c r="BK663" s="144">
        <v>96.3</v>
      </c>
      <c r="BL663" s="143">
        <v>98.5</v>
      </c>
      <c r="BM663" s="143">
        <v>97.8</v>
      </c>
      <c r="BN663" s="143">
        <v>98.2</v>
      </c>
      <c r="BO663" s="143">
        <v>106.8</v>
      </c>
      <c r="BP663" s="143">
        <v>105.1</v>
      </c>
      <c r="BQ663" s="143">
        <v>112.8</v>
      </c>
      <c r="BR663" s="145">
        <v>113.6</v>
      </c>
      <c r="BS663" s="145">
        <v>113.1</v>
      </c>
      <c r="BT663" s="145">
        <v>113.1</v>
      </c>
      <c r="BU663" s="145">
        <v>112.3</v>
      </c>
      <c r="BV663" s="145">
        <v>111.8</v>
      </c>
      <c r="BW663" s="145">
        <v>112.6</v>
      </c>
      <c r="BX663" s="145">
        <v>109.6</v>
      </c>
      <c r="BY663" s="145">
        <v>111.8</v>
      </c>
      <c r="BZ663" s="143">
        <v>111.8</v>
      </c>
      <c r="CA663" s="143">
        <v>112.1</v>
      </c>
      <c r="CB663" s="143">
        <v>107.5</v>
      </c>
      <c r="CC663" s="143">
        <v>107.5</v>
      </c>
      <c r="CD663" s="143">
        <v>107.2</v>
      </c>
      <c r="CE663" s="143">
        <v>107.2</v>
      </c>
      <c r="CF663" s="143">
        <v>107.4</v>
      </c>
      <c r="CG663" s="143">
        <v>107.3</v>
      </c>
      <c r="CH663" s="143">
        <v>107.3</v>
      </c>
      <c r="CI663" s="143">
        <v>107.5</v>
      </c>
      <c r="CJ663" s="146">
        <v>109.2</v>
      </c>
      <c r="CK663" s="146">
        <v>109.2</v>
      </c>
      <c r="CL663" s="146">
        <v>109.3</v>
      </c>
      <c r="CM663" s="147">
        <v>109.4</v>
      </c>
      <c r="CN663" s="147">
        <v>109.5</v>
      </c>
      <c r="CO663" s="147">
        <v>109.5</v>
      </c>
      <c r="CP663" s="148">
        <v>109.5</v>
      </c>
      <c r="CQ663" s="149">
        <v>109.4</v>
      </c>
      <c r="CR663" s="149">
        <v>110.9</v>
      </c>
      <c r="CS663" s="149">
        <v>112.2</v>
      </c>
      <c r="CT663" s="149">
        <v>112</v>
      </c>
      <c r="CU663" s="150">
        <v>112.2</v>
      </c>
      <c r="CV663" s="150">
        <v>112.2</v>
      </c>
      <c r="CW663" s="150">
        <v>112.1</v>
      </c>
      <c r="CX663" s="150">
        <v>112.1</v>
      </c>
      <c r="CY663" s="150">
        <v>112.1</v>
      </c>
      <c r="CZ663" s="150">
        <v>108.8</v>
      </c>
      <c r="DA663" s="150">
        <v>111.2</v>
      </c>
      <c r="DB663" s="151">
        <v>95.7</v>
      </c>
      <c r="DC663" s="151">
        <v>95.7</v>
      </c>
      <c r="DD663" s="151">
        <v>95.2</v>
      </c>
      <c r="DE663" s="151">
        <v>95.2</v>
      </c>
      <c r="DF663" s="151">
        <v>94.9</v>
      </c>
      <c r="DG663" s="151">
        <v>95.9</v>
      </c>
      <c r="DH663" s="151">
        <v>95.8</v>
      </c>
      <c r="DI663" s="151">
        <v>95.8</v>
      </c>
      <c r="DJ663" s="151">
        <v>98.5</v>
      </c>
      <c r="DK663" s="151">
        <v>98.5</v>
      </c>
      <c r="DL663" s="151">
        <v>98.5</v>
      </c>
      <c r="DM663" s="152">
        <v>98.4</v>
      </c>
      <c r="DN663" s="152">
        <v>98.5</v>
      </c>
      <c r="DO663" s="152">
        <v>98.4</v>
      </c>
      <c r="DP663" s="152">
        <v>98.4</v>
      </c>
      <c r="DQ663" s="152">
        <v>99.6</v>
      </c>
      <c r="DR663" s="152">
        <v>99.7</v>
      </c>
      <c r="DS663" s="152">
        <v>99.6</v>
      </c>
      <c r="DT663" s="152">
        <v>99.6</v>
      </c>
      <c r="DU663" s="152">
        <v>99.6</v>
      </c>
      <c r="DV663" s="152">
        <v>98.3</v>
      </c>
      <c r="DW663" s="152">
        <v>99</v>
      </c>
      <c r="DX663" s="152">
        <v>101.6</v>
      </c>
      <c r="DY663" s="152">
        <v>101.6</v>
      </c>
      <c r="DZ663" s="152">
        <v>101.6</v>
      </c>
      <c r="EA663" s="152">
        <v>101.7</v>
      </c>
      <c r="EB663" s="152">
        <v>101.8</v>
      </c>
      <c r="EC663" s="152">
        <v>100.3</v>
      </c>
      <c r="ED663" s="152">
        <v>100.3</v>
      </c>
      <c r="EE663" s="152">
        <v>100.3</v>
      </c>
      <c r="EF663" s="152">
        <v>103.7</v>
      </c>
      <c r="EG663" s="152">
        <v>103.6</v>
      </c>
      <c r="EH663" s="152">
        <v>103.6</v>
      </c>
      <c r="EI663" s="152">
        <v>103.9</v>
      </c>
      <c r="EJ663" s="152">
        <v>103.6</v>
      </c>
      <c r="EK663" s="152">
        <v>103.5</v>
      </c>
      <c r="EL663" s="152">
        <v>103.8</v>
      </c>
      <c r="EM663" s="152">
        <v>103.6</v>
      </c>
      <c r="EN663" s="152">
        <v>102.2</v>
      </c>
      <c r="EO663" s="152">
        <v>103.1</v>
      </c>
      <c r="EP663" s="152">
        <v>105.3</v>
      </c>
      <c r="EQ663" s="152">
        <v>105.2</v>
      </c>
      <c r="ER663" s="152">
        <v>104.1</v>
      </c>
      <c r="ES663" s="152">
        <v>105.9</v>
      </c>
      <c r="ET663" s="152">
        <v>109.8</v>
      </c>
      <c r="EU663" s="152">
        <v>106.7</v>
      </c>
      <c r="EV663" s="152">
        <v>106.7</v>
      </c>
      <c r="EW663" s="152">
        <v>106.9</v>
      </c>
    </row>
    <row r="664" spans="1:153">
      <c r="A664" s="141" t="s">
        <v>8362</v>
      </c>
      <c r="B664" s="141" t="s">
        <v>8363</v>
      </c>
      <c r="C664" s="142">
        <v>4.4999999999999997E-3</v>
      </c>
      <c r="D664" s="143">
        <v>100</v>
      </c>
      <c r="E664" s="143">
        <v>100</v>
      </c>
      <c r="F664" s="143">
        <v>100</v>
      </c>
      <c r="G664" s="143">
        <v>100</v>
      </c>
      <c r="H664" s="143">
        <v>100</v>
      </c>
      <c r="I664" s="143">
        <v>100</v>
      </c>
      <c r="J664" s="143">
        <v>100</v>
      </c>
      <c r="K664" s="143">
        <v>100</v>
      </c>
      <c r="L664" s="143">
        <v>100</v>
      </c>
      <c r="M664" s="143">
        <v>100</v>
      </c>
      <c r="N664" s="143">
        <v>100</v>
      </c>
      <c r="O664" s="143">
        <v>100</v>
      </c>
      <c r="P664" s="143">
        <v>105.4</v>
      </c>
      <c r="Q664" s="143">
        <v>105.4</v>
      </c>
      <c r="R664" s="143">
        <v>105.4</v>
      </c>
      <c r="S664" s="143">
        <v>105.4</v>
      </c>
      <c r="T664" s="143">
        <v>105.4</v>
      </c>
      <c r="U664" s="143">
        <v>105.4</v>
      </c>
      <c r="V664" s="143">
        <v>105.4</v>
      </c>
      <c r="W664" s="143">
        <v>105.4</v>
      </c>
      <c r="X664" s="143">
        <v>105.4</v>
      </c>
      <c r="Y664" s="143">
        <v>105.4</v>
      </c>
      <c r="Z664" s="143">
        <v>105.4</v>
      </c>
      <c r="AA664" s="143">
        <v>105.4</v>
      </c>
      <c r="AB664" s="143">
        <v>104.7</v>
      </c>
      <c r="AC664" s="143">
        <v>104.7</v>
      </c>
      <c r="AD664" s="143">
        <v>104.7</v>
      </c>
      <c r="AE664" s="143">
        <v>104.7</v>
      </c>
      <c r="AF664" s="143">
        <v>104.7</v>
      </c>
      <c r="AG664" s="143">
        <v>104.7</v>
      </c>
      <c r="AH664" s="143">
        <v>104.7</v>
      </c>
      <c r="AI664" s="143">
        <v>104.7</v>
      </c>
      <c r="AJ664" s="143">
        <v>104.7</v>
      </c>
      <c r="AK664" s="143">
        <v>104.7</v>
      </c>
      <c r="AL664" s="143">
        <v>104.7</v>
      </c>
      <c r="AM664" s="143">
        <v>104.7</v>
      </c>
      <c r="AN664" s="143">
        <v>102.3</v>
      </c>
      <c r="AO664" s="143">
        <v>102.3</v>
      </c>
      <c r="AP664" s="143">
        <v>102.3</v>
      </c>
      <c r="AQ664" s="143">
        <v>102.3</v>
      </c>
      <c r="AR664" s="143">
        <v>102.3</v>
      </c>
      <c r="AS664" s="143">
        <v>102.3</v>
      </c>
      <c r="AT664" s="143">
        <v>102.3</v>
      </c>
      <c r="AU664" s="143">
        <v>91.7</v>
      </c>
      <c r="AV664" s="143">
        <v>91.7</v>
      </c>
      <c r="AW664" s="143">
        <v>91.7</v>
      </c>
      <c r="AX664" s="143">
        <v>91.7</v>
      </c>
      <c r="AY664" s="143">
        <v>91.7</v>
      </c>
      <c r="AZ664" s="143">
        <v>91.7</v>
      </c>
      <c r="BA664" s="143">
        <v>91.7</v>
      </c>
      <c r="BB664" s="143">
        <v>91.7</v>
      </c>
      <c r="BC664" s="143">
        <v>91.7</v>
      </c>
      <c r="BD664" s="143">
        <v>91.7</v>
      </c>
      <c r="BE664" s="143">
        <v>91.7</v>
      </c>
      <c r="BF664" s="143">
        <v>91.7</v>
      </c>
      <c r="BG664" s="143">
        <v>91.7</v>
      </c>
      <c r="BH664" s="143">
        <v>91.7</v>
      </c>
      <c r="BI664" s="143">
        <v>91.7</v>
      </c>
      <c r="BJ664" s="143">
        <v>91.7</v>
      </c>
      <c r="BK664" s="144">
        <v>91.7</v>
      </c>
      <c r="BL664" s="143">
        <v>96.4</v>
      </c>
      <c r="BM664" s="143">
        <v>96.2</v>
      </c>
      <c r="BN664" s="143">
        <v>96.2</v>
      </c>
      <c r="BO664" s="143">
        <v>104.8</v>
      </c>
      <c r="BP664" s="143">
        <v>104.8</v>
      </c>
      <c r="BQ664" s="143">
        <v>112.9</v>
      </c>
      <c r="BR664" s="145">
        <v>112.9</v>
      </c>
      <c r="BS664" s="145">
        <v>112.9</v>
      </c>
      <c r="BT664" s="145">
        <v>112.9</v>
      </c>
      <c r="BU664" s="145">
        <v>112.9</v>
      </c>
      <c r="BV664" s="145">
        <v>112.9</v>
      </c>
      <c r="BW664" s="145">
        <v>113.8</v>
      </c>
      <c r="BX664" s="145">
        <v>111</v>
      </c>
      <c r="BY664" s="145">
        <v>114.7</v>
      </c>
      <c r="BZ664" s="143">
        <v>114.7</v>
      </c>
      <c r="CA664" s="143">
        <v>114.7</v>
      </c>
      <c r="CB664" s="143">
        <v>105.3</v>
      </c>
      <c r="CC664" s="143">
        <v>105.3</v>
      </c>
      <c r="CD664" s="143">
        <v>105.3</v>
      </c>
      <c r="CE664" s="143">
        <v>105.3</v>
      </c>
      <c r="CF664" s="143">
        <v>105.3</v>
      </c>
      <c r="CG664" s="143">
        <v>105.3</v>
      </c>
      <c r="CH664" s="143">
        <v>105.3</v>
      </c>
      <c r="CI664" s="143">
        <v>105.3</v>
      </c>
      <c r="CJ664" s="146">
        <v>107.9</v>
      </c>
      <c r="CK664" s="146">
        <v>107.9</v>
      </c>
      <c r="CL664" s="146">
        <v>107.9</v>
      </c>
      <c r="CM664" s="147">
        <v>107.9</v>
      </c>
      <c r="CN664" s="147">
        <v>107.9</v>
      </c>
      <c r="CO664" s="147">
        <v>107.9</v>
      </c>
      <c r="CP664" s="148">
        <v>107.9</v>
      </c>
      <c r="CQ664" s="149">
        <v>107.9</v>
      </c>
      <c r="CR664" s="149">
        <v>110.7</v>
      </c>
      <c r="CS664" s="149">
        <v>110.7</v>
      </c>
      <c r="CT664" s="149">
        <v>110.7</v>
      </c>
      <c r="CU664" s="150">
        <v>110.7</v>
      </c>
      <c r="CV664" s="150">
        <v>110.7</v>
      </c>
      <c r="CW664" s="150">
        <v>110.7</v>
      </c>
      <c r="CX664" s="150">
        <v>110.7</v>
      </c>
      <c r="CY664" s="150">
        <v>110.7</v>
      </c>
      <c r="CZ664" s="150">
        <v>110.7</v>
      </c>
      <c r="DA664" s="150">
        <v>114.6</v>
      </c>
      <c r="DB664" s="151">
        <v>114.6</v>
      </c>
      <c r="DC664" s="151">
        <v>114.6</v>
      </c>
      <c r="DD664" s="151">
        <v>113.8</v>
      </c>
      <c r="DE664" s="151">
        <v>113.8</v>
      </c>
      <c r="DF664" s="151">
        <v>113.8</v>
      </c>
      <c r="DG664" s="151">
        <v>113.8</v>
      </c>
      <c r="DH664" s="151">
        <v>113.8</v>
      </c>
      <c r="DI664" s="151">
        <v>113.8</v>
      </c>
      <c r="DJ664" s="151">
        <v>118.5</v>
      </c>
      <c r="DK664" s="151">
        <v>118.5</v>
      </c>
      <c r="DL664" s="151">
        <v>118.5</v>
      </c>
      <c r="DM664" s="152">
        <v>118.5</v>
      </c>
      <c r="DN664" s="152">
        <v>118.5</v>
      </c>
      <c r="DO664" s="152">
        <v>118.5</v>
      </c>
      <c r="DP664" s="152">
        <v>118.5</v>
      </c>
      <c r="DQ664" s="152">
        <v>120.3</v>
      </c>
      <c r="DR664" s="152">
        <v>120.3</v>
      </c>
      <c r="DS664" s="152">
        <v>120.3</v>
      </c>
      <c r="DT664" s="152">
        <v>120.3</v>
      </c>
      <c r="DU664" s="152">
        <v>120.3</v>
      </c>
      <c r="DV664" s="152">
        <v>118.1</v>
      </c>
      <c r="DW664" s="152">
        <v>118.2</v>
      </c>
      <c r="DX664" s="152">
        <v>122.7</v>
      </c>
      <c r="DY664" s="152">
        <v>122.7</v>
      </c>
      <c r="DZ664" s="152">
        <v>122.7</v>
      </c>
      <c r="EA664" s="152">
        <v>122.7</v>
      </c>
      <c r="EB664" s="152">
        <v>122.7</v>
      </c>
      <c r="EC664" s="152">
        <v>120.3</v>
      </c>
      <c r="ED664" s="152">
        <v>120.3</v>
      </c>
      <c r="EE664" s="152">
        <v>120.3</v>
      </c>
      <c r="EF664" s="152">
        <v>126</v>
      </c>
      <c r="EG664" s="152">
        <v>125.7</v>
      </c>
      <c r="EH664" s="152">
        <v>125.7</v>
      </c>
      <c r="EI664" s="152">
        <v>125.7</v>
      </c>
      <c r="EJ664" s="152">
        <v>125.7</v>
      </c>
      <c r="EK664" s="152">
        <v>125.7</v>
      </c>
      <c r="EL664" s="152">
        <v>125.7</v>
      </c>
      <c r="EM664" s="152">
        <v>125.7</v>
      </c>
      <c r="EN664" s="152">
        <v>125.7</v>
      </c>
      <c r="EO664" s="152">
        <v>125.7</v>
      </c>
      <c r="EP664" s="152">
        <v>125.7</v>
      </c>
      <c r="EQ664" s="152">
        <v>125.7</v>
      </c>
      <c r="ER664" s="152">
        <v>125.7</v>
      </c>
      <c r="ES664" s="152">
        <v>129.1</v>
      </c>
      <c r="ET664" s="152">
        <v>135.6</v>
      </c>
      <c r="EU664" s="152">
        <v>131.30000000000001</v>
      </c>
      <c r="EV664" s="152">
        <v>131.30000000000001</v>
      </c>
      <c r="EW664" s="152">
        <v>131.30000000000001</v>
      </c>
    </row>
    <row r="665" spans="1:153">
      <c r="A665" s="141" t="s">
        <v>8364</v>
      </c>
      <c r="B665" s="141" t="s">
        <v>8365</v>
      </c>
      <c r="C665" s="142">
        <v>3.0100000000000001E-3</v>
      </c>
      <c r="D665" s="143">
        <v>104.3</v>
      </c>
      <c r="E665" s="143">
        <v>106.7</v>
      </c>
      <c r="F665" s="143">
        <v>110.1</v>
      </c>
      <c r="G665" s="143">
        <v>110.7</v>
      </c>
      <c r="H665" s="143">
        <v>105.7</v>
      </c>
      <c r="I665" s="143">
        <v>95.8</v>
      </c>
      <c r="J665" s="143">
        <v>96.1</v>
      </c>
      <c r="K665" s="143">
        <v>98.9</v>
      </c>
      <c r="L665" s="143">
        <v>98.7</v>
      </c>
      <c r="M665" s="143">
        <v>99.1</v>
      </c>
      <c r="N665" s="143">
        <v>111.5</v>
      </c>
      <c r="O665" s="143">
        <v>106.2</v>
      </c>
      <c r="P665" s="143">
        <v>115.3</v>
      </c>
      <c r="Q665" s="143">
        <v>110</v>
      </c>
      <c r="R665" s="143">
        <v>112</v>
      </c>
      <c r="S665" s="143">
        <v>107.1</v>
      </c>
      <c r="T665" s="143">
        <v>110.2</v>
      </c>
      <c r="U665" s="143">
        <v>108.3</v>
      </c>
      <c r="V665" s="143">
        <v>112.9</v>
      </c>
      <c r="W665" s="143">
        <v>107.8</v>
      </c>
      <c r="X665" s="143">
        <v>108.5</v>
      </c>
      <c r="Y665" s="143">
        <v>109.7</v>
      </c>
      <c r="Z665" s="143">
        <v>112.9</v>
      </c>
      <c r="AA665" s="143">
        <v>110.8</v>
      </c>
      <c r="AB665" s="143">
        <v>108.9</v>
      </c>
      <c r="AC665" s="143">
        <v>111.9</v>
      </c>
      <c r="AD665" s="143">
        <v>115</v>
      </c>
      <c r="AE665" s="143">
        <v>108</v>
      </c>
      <c r="AF665" s="143">
        <v>103.9</v>
      </c>
      <c r="AG665" s="143">
        <v>105.3</v>
      </c>
      <c r="AH665" s="143">
        <v>99.7</v>
      </c>
      <c r="AI665" s="143">
        <v>106.5</v>
      </c>
      <c r="AJ665" s="143">
        <v>103.1</v>
      </c>
      <c r="AK665" s="143">
        <v>104.8</v>
      </c>
      <c r="AL665" s="143">
        <v>105.6</v>
      </c>
      <c r="AM665" s="143">
        <v>108.6</v>
      </c>
      <c r="AN665" s="143">
        <v>98.7</v>
      </c>
      <c r="AO665" s="143">
        <v>94.5</v>
      </c>
      <c r="AP665" s="143">
        <v>98.1</v>
      </c>
      <c r="AQ665" s="143">
        <v>97</v>
      </c>
      <c r="AR665" s="143">
        <v>99</v>
      </c>
      <c r="AS665" s="143">
        <v>100.6</v>
      </c>
      <c r="AT665" s="143">
        <v>101.2</v>
      </c>
      <c r="AU665" s="143">
        <v>99.9</v>
      </c>
      <c r="AV665" s="143">
        <v>101.9</v>
      </c>
      <c r="AW665" s="143">
        <v>102</v>
      </c>
      <c r="AX665" s="143">
        <v>102.7</v>
      </c>
      <c r="AY665" s="143">
        <v>114.2</v>
      </c>
      <c r="AZ665" s="143">
        <v>108.3</v>
      </c>
      <c r="BA665" s="143">
        <v>107.9</v>
      </c>
      <c r="BB665" s="143">
        <v>105.5</v>
      </c>
      <c r="BC665" s="143">
        <v>106</v>
      </c>
      <c r="BD665" s="143">
        <v>106.7</v>
      </c>
      <c r="BE665" s="143">
        <v>108.5</v>
      </c>
      <c r="BF665" s="143">
        <v>100.4</v>
      </c>
      <c r="BG665" s="143">
        <v>99.6</v>
      </c>
      <c r="BH665" s="143">
        <v>100</v>
      </c>
      <c r="BI665" s="143">
        <v>100.1</v>
      </c>
      <c r="BJ665" s="143">
        <v>101.6</v>
      </c>
      <c r="BK665" s="144">
        <v>103</v>
      </c>
      <c r="BL665" s="143">
        <v>101.6</v>
      </c>
      <c r="BM665" s="143">
        <v>100.2</v>
      </c>
      <c r="BN665" s="143">
        <v>101.3</v>
      </c>
      <c r="BO665" s="143">
        <v>109.7</v>
      </c>
      <c r="BP665" s="143">
        <v>105.6</v>
      </c>
      <c r="BQ665" s="143">
        <v>112.5</v>
      </c>
      <c r="BR665" s="145">
        <v>114.5</v>
      </c>
      <c r="BS665" s="145">
        <v>113.4</v>
      </c>
      <c r="BT665" s="145">
        <v>113.3</v>
      </c>
      <c r="BU665" s="145">
        <v>111.4</v>
      </c>
      <c r="BV665" s="145">
        <v>110.2</v>
      </c>
      <c r="BW665" s="145">
        <v>110.9</v>
      </c>
      <c r="BX665" s="145">
        <v>107.5</v>
      </c>
      <c r="BY665" s="145">
        <v>107.5</v>
      </c>
      <c r="BZ665" s="143">
        <v>107.5</v>
      </c>
      <c r="CA665" s="143">
        <v>108.2</v>
      </c>
      <c r="CB665" s="143">
        <v>110.8</v>
      </c>
      <c r="CC665" s="143">
        <v>110.8</v>
      </c>
      <c r="CD665" s="143">
        <v>110.1</v>
      </c>
      <c r="CE665" s="143">
        <v>110.1</v>
      </c>
      <c r="CF665" s="143">
        <v>110.7</v>
      </c>
      <c r="CG665" s="143">
        <v>110.3</v>
      </c>
      <c r="CH665" s="143">
        <v>110.3</v>
      </c>
      <c r="CI665" s="143">
        <v>110.8</v>
      </c>
      <c r="CJ665" s="146">
        <v>111.1</v>
      </c>
      <c r="CK665" s="146">
        <v>111.1</v>
      </c>
      <c r="CL665" s="146">
        <v>111.5</v>
      </c>
      <c r="CM665" s="147">
        <v>111.6</v>
      </c>
      <c r="CN665" s="147">
        <v>111.9</v>
      </c>
      <c r="CO665" s="147">
        <v>111.9</v>
      </c>
      <c r="CP665" s="148">
        <v>111.9</v>
      </c>
      <c r="CQ665" s="149">
        <v>111.6</v>
      </c>
      <c r="CR665" s="149">
        <v>111.3</v>
      </c>
      <c r="CS665" s="149">
        <v>114.4</v>
      </c>
      <c r="CT665" s="149">
        <v>113.9</v>
      </c>
      <c r="CU665" s="150">
        <v>114.5</v>
      </c>
      <c r="CV665" s="150">
        <v>114.5</v>
      </c>
      <c r="CW665" s="150">
        <v>114.3</v>
      </c>
      <c r="CX665" s="150">
        <v>114.3</v>
      </c>
      <c r="CY665" s="150">
        <v>114.3</v>
      </c>
      <c r="CZ665" s="150">
        <v>106.1</v>
      </c>
      <c r="DA665" s="150">
        <v>106.1</v>
      </c>
      <c r="DB665" s="151">
        <v>67.400000000000006</v>
      </c>
      <c r="DC665" s="151">
        <v>67.400000000000006</v>
      </c>
      <c r="DD665" s="151">
        <v>67.3</v>
      </c>
      <c r="DE665" s="151">
        <v>67.3</v>
      </c>
      <c r="DF665" s="151">
        <v>66.599999999999994</v>
      </c>
      <c r="DG665" s="151">
        <v>69</v>
      </c>
      <c r="DH665" s="151">
        <v>68.900000000000006</v>
      </c>
      <c r="DI665" s="151">
        <v>68.900000000000006</v>
      </c>
      <c r="DJ665" s="151">
        <v>68.599999999999994</v>
      </c>
      <c r="DK665" s="151">
        <v>68.599999999999994</v>
      </c>
      <c r="DL665" s="151">
        <v>68.5</v>
      </c>
      <c r="DM665" s="152">
        <v>68.400000000000006</v>
      </c>
      <c r="DN665" s="152">
        <v>68.7</v>
      </c>
      <c r="DO665" s="152">
        <v>68.400000000000006</v>
      </c>
      <c r="DP665" s="152">
        <v>68.5</v>
      </c>
      <c r="DQ665" s="152">
        <v>68.599999999999994</v>
      </c>
      <c r="DR665" s="152">
        <v>68.8</v>
      </c>
      <c r="DS665" s="152">
        <v>68.599999999999994</v>
      </c>
      <c r="DT665" s="152">
        <v>68.599999999999994</v>
      </c>
      <c r="DU665" s="152">
        <v>68.8</v>
      </c>
      <c r="DV665" s="152">
        <v>68.599999999999994</v>
      </c>
      <c r="DW665" s="152">
        <v>70.5</v>
      </c>
      <c r="DX665" s="152">
        <v>70.099999999999994</v>
      </c>
      <c r="DY665" s="152">
        <v>70.2</v>
      </c>
      <c r="DZ665" s="152">
        <v>70</v>
      </c>
      <c r="EA665" s="152">
        <v>70.400000000000006</v>
      </c>
      <c r="EB665" s="152">
        <v>70.599999999999994</v>
      </c>
      <c r="EC665" s="152">
        <v>70.400000000000006</v>
      </c>
      <c r="ED665" s="152">
        <v>70.400000000000006</v>
      </c>
      <c r="EE665" s="152">
        <v>70.5</v>
      </c>
      <c r="EF665" s="152">
        <v>70.400000000000006</v>
      </c>
      <c r="EG665" s="152">
        <v>70.5</v>
      </c>
      <c r="EH665" s="152">
        <v>70.7</v>
      </c>
      <c r="EI665" s="152">
        <v>71.2</v>
      </c>
      <c r="EJ665" s="152">
        <v>70.7</v>
      </c>
      <c r="EK665" s="152">
        <v>70.3</v>
      </c>
      <c r="EL665" s="152">
        <v>71.099999999999994</v>
      </c>
      <c r="EM665" s="152">
        <v>70.599999999999994</v>
      </c>
      <c r="EN665" s="152">
        <v>67</v>
      </c>
      <c r="EO665" s="152">
        <v>69.400000000000006</v>
      </c>
      <c r="EP665" s="152">
        <v>74.8</v>
      </c>
      <c r="EQ665" s="152">
        <v>74.5</v>
      </c>
      <c r="ER665" s="152">
        <v>71.7</v>
      </c>
      <c r="ES665" s="152">
        <v>71.400000000000006</v>
      </c>
      <c r="ET665" s="152">
        <v>71.099999999999994</v>
      </c>
      <c r="EU665" s="152">
        <v>69.900000000000006</v>
      </c>
      <c r="EV665" s="152">
        <v>69.900000000000006</v>
      </c>
      <c r="EW665" s="152">
        <v>70.400000000000006</v>
      </c>
    </row>
    <row r="666" spans="1:153">
      <c r="A666" s="141" t="s">
        <v>8366</v>
      </c>
      <c r="B666" s="141" t="s">
        <v>8367</v>
      </c>
      <c r="C666" s="142">
        <v>2.9297</v>
      </c>
      <c r="D666" s="143">
        <v>104.1</v>
      </c>
      <c r="E666" s="143">
        <v>102.3</v>
      </c>
      <c r="F666" s="143">
        <v>103.1</v>
      </c>
      <c r="G666" s="143">
        <v>101.6</v>
      </c>
      <c r="H666" s="143">
        <v>102.6</v>
      </c>
      <c r="I666" s="143">
        <v>103.8</v>
      </c>
      <c r="J666" s="143">
        <v>104.3</v>
      </c>
      <c r="K666" s="143">
        <v>104.3</v>
      </c>
      <c r="L666" s="143">
        <v>105.3</v>
      </c>
      <c r="M666" s="143">
        <v>103.2</v>
      </c>
      <c r="N666" s="143">
        <v>103</v>
      </c>
      <c r="O666" s="143">
        <v>102.7</v>
      </c>
      <c r="P666" s="143">
        <v>102.3</v>
      </c>
      <c r="Q666" s="143">
        <v>101.9</v>
      </c>
      <c r="R666" s="143">
        <v>103.2</v>
      </c>
      <c r="S666" s="143">
        <v>102.9</v>
      </c>
      <c r="T666" s="143">
        <v>104</v>
      </c>
      <c r="U666" s="143">
        <v>104.8</v>
      </c>
      <c r="V666" s="143">
        <v>105.1</v>
      </c>
      <c r="W666" s="143">
        <v>106.3</v>
      </c>
      <c r="X666" s="143">
        <v>107</v>
      </c>
      <c r="Y666" s="143">
        <v>106.9</v>
      </c>
      <c r="Z666" s="143">
        <v>106.2</v>
      </c>
      <c r="AA666" s="143">
        <v>107.2</v>
      </c>
      <c r="AB666" s="143">
        <v>108</v>
      </c>
      <c r="AC666" s="143">
        <v>108.6</v>
      </c>
      <c r="AD666" s="143">
        <v>108</v>
      </c>
      <c r="AE666" s="143">
        <v>109.1</v>
      </c>
      <c r="AF666" s="143">
        <v>110.9</v>
      </c>
      <c r="AG666" s="143">
        <v>110.7</v>
      </c>
      <c r="AH666" s="143">
        <v>111.3</v>
      </c>
      <c r="AI666" s="143">
        <v>110.4</v>
      </c>
      <c r="AJ666" s="143">
        <v>109.6</v>
      </c>
      <c r="AK666" s="143">
        <v>108.9</v>
      </c>
      <c r="AL666" s="143">
        <v>108.9</v>
      </c>
      <c r="AM666" s="143">
        <v>109.2</v>
      </c>
      <c r="AN666" s="143">
        <v>110.9</v>
      </c>
      <c r="AO666" s="143">
        <v>109.5</v>
      </c>
      <c r="AP666" s="143">
        <v>111</v>
      </c>
      <c r="AQ666" s="143">
        <v>110.3</v>
      </c>
      <c r="AR666" s="143">
        <v>109.4</v>
      </c>
      <c r="AS666" s="143">
        <v>108.3</v>
      </c>
      <c r="AT666" s="143">
        <v>108.4</v>
      </c>
      <c r="AU666" s="143">
        <v>107.9</v>
      </c>
      <c r="AV666" s="143">
        <v>107.6</v>
      </c>
      <c r="AW666" s="143">
        <v>107.9</v>
      </c>
      <c r="AX666" s="143">
        <v>108</v>
      </c>
      <c r="AY666" s="143">
        <v>108.5</v>
      </c>
      <c r="AZ666" s="143">
        <v>108.6</v>
      </c>
      <c r="BA666" s="143">
        <v>108.3</v>
      </c>
      <c r="BB666" s="143">
        <v>107.6</v>
      </c>
      <c r="BC666" s="143">
        <v>108.8</v>
      </c>
      <c r="BD666" s="143">
        <v>108</v>
      </c>
      <c r="BE666" s="143">
        <v>108.2</v>
      </c>
      <c r="BF666" s="143">
        <v>107.9</v>
      </c>
      <c r="BG666" s="143">
        <v>107.8</v>
      </c>
      <c r="BH666" s="143">
        <v>108.3</v>
      </c>
      <c r="BI666" s="143">
        <v>108.3</v>
      </c>
      <c r="BJ666" s="143">
        <v>108</v>
      </c>
      <c r="BK666" s="144">
        <v>108</v>
      </c>
      <c r="BL666" s="143">
        <v>108.4</v>
      </c>
      <c r="BM666" s="143">
        <v>108.5</v>
      </c>
      <c r="BN666" s="143">
        <v>109</v>
      </c>
      <c r="BO666" s="143">
        <v>109.6</v>
      </c>
      <c r="BP666" s="143">
        <v>109.9</v>
      </c>
      <c r="BQ666" s="143">
        <v>110.7</v>
      </c>
      <c r="BR666" s="145">
        <v>110.2</v>
      </c>
      <c r="BS666" s="145">
        <v>109.7</v>
      </c>
      <c r="BT666" s="145">
        <v>109.7</v>
      </c>
      <c r="BU666" s="145">
        <v>110.1</v>
      </c>
      <c r="BV666" s="145">
        <v>109.4</v>
      </c>
      <c r="BW666" s="145">
        <v>110.1</v>
      </c>
      <c r="BX666" s="145">
        <v>110.9</v>
      </c>
      <c r="BY666" s="145">
        <v>110.8</v>
      </c>
      <c r="BZ666" s="143">
        <v>111.8</v>
      </c>
      <c r="CA666" s="143">
        <v>111.5</v>
      </c>
      <c r="CB666" s="143">
        <v>111.8</v>
      </c>
      <c r="CC666" s="143">
        <v>111.5</v>
      </c>
      <c r="CD666" s="143">
        <v>111.7</v>
      </c>
      <c r="CE666" s="143">
        <v>112.1</v>
      </c>
      <c r="CF666" s="143">
        <v>112.2</v>
      </c>
      <c r="CG666" s="143">
        <v>112.1</v>
      </c>
      <c r="CH666" s="143">
        <v>112</v>
      </c>
      <c r="CI666" s="143">
        <v>112.1</v>
      </c>
      <c r="CJ666" s="146">
        <v>112.7</v>
      </c>
      <c r="CK666" s="146">
        <v>112</v>
      </c>
      <c r="CL666" s="146">
        <v>111.9</v>
      </c>
      <c r="CM666" s="147">
        <v>111.2</v>
      </c>
      <c r="CN666" s="147">
        <v>110.9</v>
      </c>
      <c r="CO666" s="147">
        <v>110.5</v>
      </c>
      <c r="CP666" s="148">
        <v>111.2</v>
      </c>
      <c r="CQ666" s="149">
        <v>112.1</v>
      </c>
      <c r="CR666" s="149">
        <v>110.8</v>
      </c>
      <c r="CS666" s="149">
        <v>110.8</v>
      </c>
      <c r="CT666" s="149">
        <v>110.7</v>
      </c>
      <c r="CU666" s="150">
        <v>111.5</v>
      </c>
      <c r="CV666" s="150">
        <v>110.3</v>
      </c>
      <c r="CW666" s="150">
        <v>111.1</v>
      </c>
      <c r="CX666" s="150">
        <v>112</v>
      </c>
      <c r="CY666" s="150">
        <v>112.6</v>
      </c>
      <c r="CZ666" s="150">
        <v>113</v>
      </c>
      <c r="DA666" s="150">
        <v>112.2</v>
      </c>
      <c r="DB666" s="151">
        <v>112.6</v>
      </c>
      <c r="DC666" s="151">
        <v>113.4</v>
      </c>
      <c r="DD666" s="151">
        <v>115</v>
      </c>
      <c r="DE666" s="151">
        <v>115.7</v>
      </c>
      <c r="DF666" s="151">
        <v>116.9</v>
      </c>
      <c r="DG666" s="151">
        <v>118.9</v>
      </c>
      <c r="DH666" s="151">
        <v>118.6</v>
      </c>
      <c r="DI666" s="151">
        <v>118.8</v>
      </c>
      <c r="DJ666" s="151">
        <v>120.2</v>
      </c>
      <c r="DK666" s="151">
        <v>118.9</v>
      </c>
      <c r="DL666" s="151">
        <v>121.5</v>
      </c>
      <c r="DM666" s="152">
        <v>122</v>
      </c>
      <c r="DN666" s="152">
        <v>123.2</v>
      </c>
      <c r="DO666" s="152">
        <v>123.2</v>
      </c>
      <c r="DP666" s="152">
        <v>123.6</v>
      </c>
      <c r="DQ666" s="152">
        <v>124.8</v>
      </c>
      <c r="DR666" s="152">
        <v>124.8</v>
      </c>
      <c r="DS666" s="152">
        <v>126</v>
      </c>
      <c r="DT666" s="152">
        <v>127.4</v>
      </c>
      <c r="DU666" s="152">
        <v>127.2</v>
      </c>
      <c r="DV666" s="152">
        <v>128.6</v>
      </c>
      <c r="DW666" s="152">
        <v>127.4</v>
      </c>
      <c r="DX666" s="152">
        <v>128.6</v>
      </c>
      <c r="DY666" s="152">
        <v>129.19999999999999</v>
      </c>
      <c r="DZ666" s="152">
        <v>129.19999999999999</v>
      </c>
      <c r="EA666" s="152">
        <v>128.9</v>
      </c>
      <c r="EB666" s="152">
        <v>129.5</v>
      </c>
      <c r="EC666" s="152">
        <v>130.1</v>
      </c>
      <c r="ED666" s="152">
        <v>129.9</v>
      </c>
      <c r="EE666" s="152">
        <v>129.5</v>
      </c>
      <c r="EF666" s="152">
        <v>130.69999999999999</v>
      </c>
      <c r="EG666" s="152">
        <v>130.5</v>
      </c>
      <c r="EH666" s="152">
        <v>130.5</v>
      </c>
      <c r="EI666" s="152">
        <v>130.9</v>
      </c>
      <c r="EJ666" s="152">
        <v>132.1</v>
      </c>
      <c r="EK666" s="152">
        <v>131.30000000000001</v>
      </c>
      <c r="EL666" s="152">
        <v>132.19999999999999</v>
      </c>
      <c r="EM666" s="152">
        <v>131.19999999999999</v>
      </c>
      <c r="EN666" s="152">
        <v>131.6</v>
      </c>
      <c r="EO666" s="152">
        <v>132.1</v>
      </c>
      <c r="EP666" s="152">
        <v>131.80000000000001</v>
      </c>
      <c r="EQ666" s="152">
        <v>131.9</v>
      </c>
      <c r="ER666" s="152">
        <v>132.30000000000001</v>
      </c>
      <c r="ES666" s="152">
        <v>133.4</v>
      </c>
      <c r="ET666" s="152">
        <v>133.6</v>
      </c>
      <c r="EU666" s="152">
        <v>133.4</v>
      </c>
      <c r="EV666" s="152">
        <v>133.4</v>
      </c>
      <c r="EW666" s="152">
        <v>133.4</v>
      </c>
    </row>
    <row r="667" spans="1:153">
      <c r="A667" s="141" t="s">
        <v>8368</v>
      </c>
      <c r="B667" s="141" t="s">
        <v>8369</v>
      </c>
      <c r="C667" s="142">
        <v>1.29789</v>
      </c>
      <c r="D667" s="143">
        <v>108.1</v>
      </c>
      <c r="E667" s="143">
        <v>103.5</v>
      </c>
      <c r="F667" s="143">
        <v>103.7</v>
      </c>
      <c r="G667" s="143">
        <v>99.9</v>
      </c>
      <c r="H667" s="143">
        <v>100.8</v>
      </c>
      <c r="I667" s="143">
        <v>102.7</v>
      </c>
      <c r="J667" s="143">
        <v>103.3</v>
      </c>
      <c r="K667" s="143">
        <v>103.3</v>
      </c>
      <c r="L667" s="143">
        <v>104.3</v>
      </c>
      <c r="M667" s="143">
        <v>99.6</v>
      </c>
      <c r="N667" s="143">
        <v>99.3</v>
      </c>
      <c r="O667" s="143">
        <v>97.7</v>
      </c>
      <c r="P667" s="143">
        <v>96.8</v>
      </c>
      <c r="Q667" s="143">
        <v>95.3</v>
      </c>
      <c r="R667" s="143">
        <v>98.7</v>
      </c>
      <c r="S667" s="143">
        <v>98.1</v>
      </c>
      <c r="T667" s="143">
        <v>100</v>
      </c>
      <c r="U667" s="143">
        <v>99.2</v>
      </c>
      <c r="V667" s="143">
        <v>99.4</v>
      </c>
      <c r="W667" s="143">
        <v>101.4</v>
      </c>
      <c r="X667" s="143">
        <v>102.9</v>
      </c>
      <c r="Y667" s="143">
        <v>101.6</v>
      </c>
      <c r="Z667" s="143">
        <v>100.4</v>
      </c>
      <c r="AA667" s="143">
        <v>102.1</v>
      </c>
      <c r="AB667" s="143">
        <v>104.2</v>
      </c>
      <c r="AC667" s="143">
        <v>105.7</v>
      </c>
      <c r="AD667" s="143">
        <v>103.1</v>
      </c>
      <c r="AE667" s="143">
        <v>105.4</v>
      </c>
      <c r="AF667" s="143">
        <v>109.1</v>
      </c>
      <c r="AG667" s="143">
        <v>108.5</v>
      </c>
      <c r="AH667" s="143">
        <v>110.1</v>
      </c>
      <c r="AI667" s="143">
        <v>108.2</v>
      </c>
      <c r="AJ667" s="143">
        <v>107</v>
      </c>
      <c r="AK667" s="143">
        <v>105.7</v>
      </c>
      <c r="AL667" s="143">
        <v>106</v>
      </c>
      <c r="AM667" s="143">
        <v>106.8</v>
      </c>
      <c r="AN667" s="143">
        <v>108.8</v>
      </c>
      <c r="AO667" s="143">
        <v>105.9</v>
      </c>
      <c r="AP667" s="143">
        <v>108.7</v>
      </c>
      <c r="AQ667" s="143">
        <v>107.4</v>
      </c>
      <c r="AR667" s="143">
        <v>106.5</v>
      </c>
      <c r="AS667" s="143">
        <v>103.4</v>
      </c>
      <c r="AT667" s="143">
        <v>103.8</v>
      </c>
      <c r="AU667" s="143">
        <v>103.6</v>
      </c>
      <c r="AV667" s="143">
        <v>103.8</v>
      </c>
      <c r="AW667" s="143">
        <v>105</v>
      </c>
      <c r="AX667" s="143">
        <v>104.9</v>
      </c>
      <c r="AY667" s="143">
        <v>105.2</v>
      </c>
      <c r="AZ667" s="143">
        <v>105.6</v>
      </c>
      <c r="BA667" s="143">
        <v>105.1</v>
      </c>
      <c r="BB667" s="143">
        <v>105.1</v>
      </c>
      <c r="BC667" s="143">
        <v>106</v>
      </c>
      <c r="BD667" s="143">
        <v>104.9</v>
      </c>
      <c r="BE667" s="143">
        <v>104.9</v>
      </c>
      <c r="BF667" s="143">
        <v>104.6</v>
      </c>
      <c r="BG667" s="143">
        <v>104.2</v>
      </c>
      <c r="BH667" s="143">
        <v>104.9</v>
      </c>
      <c r="BI667" s="143">
        <v>104.8</v>
      </c>
      <c r="BJ667" s="143">
        <v>104.9</v>
      </c>
      <c r="BK667" s="144">
        <v>104.7</v>
      </c>
      <c r="BL667" s="143">
        <v>104.6</v>
      </c>
      <c r="BM667" s="143">
        <v>104.6</v>
      </c>
      <c r="BN667" s="143">
        <v>106.4</v>
      </c>
      <c r="BO667" s="143">
        <v>106</v>
      </c>
      <c r="BP667" s="143">
        <v>106.5</v>
      </c>
      <c r="BQ667" s="143">
        <v>106.8</v>
      </c>
      <c r="BR667" s="145">
        <v>106.5</v>
      </c>
      <c r="BS667" s="145">
        <v>105.5</v>
      </c>
      <c r="BT667" s="145">
        <v>105.3</v>
      </c>
      <c r="BU667" s="145">
        <v>106.1</v>
      </c>
      <c r="BV667" s="145">
        <v>104.9</v>
      </c>
      <c r="BW667" s="145">
        <v>106.1</v>
      </c>
      <c r="BX667" s="145">
        <v>107.3</v>
      </c>
      <c r="BY667" s="145">
        <v>105.6</v>
      </c>
      <c r="BZ667" s="143">
        <v>107.4</v>
      </c>
      <c r="CA667" s="143">
        <v>106.9</v>
      </c>
      <c r="CB667" s="143">
        <v>107.9</v>
      </c>
      <c r="CC667" s="143">
        <v>106.4</v>
      </c>
      <c r="CD667" s="143">
        <v>106.7</v>
      </c>
      <c r="CE667" s="143">
        <v>109</v>
      </c>
      <c r="CF667" s="143">
        <v>108.8</v>
      </c>
      <c r="CG667" s="143">
        <v>108.2</v>
      </c>
      <c r="CH667" s="143">
        <v>108.2</v>
      </c>
      <c r="CI667" s="143">
        <v>108.5</v>
      </c>
      <c r="CJ667" s="146">
        <v>111</v>
      </c>
      <c r="CK667" s="146">
        <v>109.6</v>
      </c>
      <c r="CL667" s="146">
        <v>109.6</v>
      </c>
      <c r="CM667" s="147">
        <v>108.4</v>
      </c>
      <c r="CN667" s="147">
        <v>108</v>
      </c>
      <c r="CO667" s="147">
        <v>107.6</v>
      </c>
      <c r="CP667" s="148">
        <v>108.5</v>
      </c>
      <c r="CQ667" s="149">
        <v>111.2</v>
      </c>
      <c r="CR667" s="149">
        <v>108.2</v>
      </c>
      <c r="CS667" s="149">
        <v>108.4</v>
      </c>
      <c r="CT667" s="149">
        <v>108.6</v>
      </c>
      <c r="CU667" s="150">
        <v>110.8</v>
      </c>
      <c r="CV667" s="150">
        <v>108.7</v>
      </c>
      <c r="CW667" s="150">
        <v>110.2</v>
      </c>
      <c r="CX667" s="150">
        <v>112.2</v>
      </c>
      <c r="CY667" s="150">
        <v>114</v>
      </c>
      <c r="CZ667" s="150">
        <v>114.5</v>
      </c>
      <c r="DA667" s="150">
        <v>112.5</v>
      </c>
      <c r="DB667" s="151">
        <v>111.6</v>
      </c>
      <c r="DC667" s="151">
        <v>112.8</v>
      </c>
      <c r="DD667" s="151">
        <v>115</v>
      </c>
      <c r="DE667" s="151">
        <v>115.3</v>
      </c>
      <c r="DF667" s="151">
        <v>116.6</v>
      </c>
      <c r="DG667" s="151">
        <v>119.1</v>
      </c>
      <c r="DH667" s="151">
        <v>117.6</v>
      </c>
      <c r="DI667" s="151">
        <v>116.2</v>
      </c>
      <c r="DJ667" s="151">
        <v>118</v>
      </c>
      <c r="DK667" s="151">
        <v>114.8</v>
      </c>
      <c r="DL667" s="151">
        <v>119.3</v>
      </c>
      <c r="DM667" s="152">
        <v>119.3</v>
      </c>
      <c r="DN667" s="152">
        <v>120.6</v>
      </c>
      <c r="DO667" s="152">
        <v>120.3</v>
      </c>
      <c r="DP667" s="152">
        <v>120.8</v>
      </c>
      <c r="DQ667" s="152">
        <v>121.6</v>
      </c>
      <c r="DR667" s="152">
        <v>121.2</v>
      </c>
      <c r="DS667" s="152">
        <v>122.2</v>
      </c>
      <c r="DT667" s="152">
        <v>123.3</v>
      </c>
      <c r="DU667" s="152">
        <v>122.6</v>
      </c>
      <c r="DV667" s="152">
        <v>125.2</v>
      </c>
      <c r="DW667" s="152">
        <v>124.3</v>
      </c>
      <c r="DX667" s="152">
        <v>127</v>
      </c>
      <c r="DY667" s="152">
        <v>128.30000000000001</v>
      </c>
      <c r="DZ667" s="152">
        <v>128.1</v>
      </c>
      <c r="EA667" s="152">
        <v>126.7</v>
      </c>
      <c r="EB667" s="152">
        <v>128.1</v>
      </c>
      <c r="EC667" s="152">
        <v>129</v>
      </c>
      <c r="ED667" s="152">
        <v>127.3</v>
      </c>
      <c r="EE667" s="152">
        <v>126</v>
      </c>
      <c r="EF667" s="152">
        <v>128.1</v>
      </c>
      <c r="EG667" s="152">
        <v>128.30000000000001</v>
      </c>
      <c r="EH667" s="152">
        <v>128.19999999999999</v>
      </c>
      <c r="EI667" s="152">
        <v>128.80000000000001</v>
      </c>
      <c r="EJ667" s="152">
        <v>131.6</v>
      </c>
      <c r="EK667" s="152">
        <v>129.9</v>
      </c>
      <c r="EL667" s="152">
        <v>132.1</v>
      </c>
      <c r="EM667" s="152">
        <v>130.30000000000001</v>
      </c>
      <c r="EN667" s="152">
        <v>130.6</v>
      </c>
      <c r="EO667" s="152">
        <v>131.4</v>
      </c>
      <c r="EP667" s="152">
        <v>131.30000000000001</v>
      </c>
      <c r="EQ667" s="152">
        <v>130.6</v>
      </c>
      <c r="ER667" s="152">
        <v>131.19999999999999</v>
      </c>
      <c r="ES667" s="152">
        <v>131.69999999999999</v>
      </c>
      <c r="ET667" s="152">
        <v>131.30000000000001</v>
      </c>
      <c r="EU667" s="152">
        <v>131.1</v>
      </c>
      <c r="EV667" s="152">
        <v>131.4</v>
      </c>
      <c r="EW667" s="152">
        <v>131.6</v>
      </c>
    </row>
    <row r="668" spans="1:153">
      <c r="A668" s="141" t="s">
        <v>8370</v>
      </c>
      <c r="B668" s="141" t="s">
        <v>8371</v>
      </c>
      <c r="C668" s="142">
        <v>0.39019999999999999</v>
      </c>
      <c r="D668" s="143">
        <v>104.4</v>
      </c>
      <c r="E668" s="143">
        <v>101.4</v>
      </c>
      <c r="F668" s="143">
        <v>97.4</v>
      </c>
      <c r="G668" s="143">
        <v>93.5</v>
      </c>
      <c r="H668" s="143">
        <v>99.8</v>
      </c>
      <c r="I668" s="143">
        <v>100.4</v>
      </c>
      <c r="J668" s="143">
        <v>99.7</v>
      </c>
      <c r="K668" s="143">
        <v>101.8</v>
      </c>
      <c r="L668" s="143">
        <v>102.2</v>
      </c>
      <c r="M668" s="143">
        <v>97.7</v>
      </c>
      <c r="N668" s="143">
        <v>92.4</v>
      </c>
      <c r="O668" s="143">
        <v>94.2</v>
      </c>
      <c r="P668" s="143">
        <v>96.1</v>
      </c>
      <c r="Q668" s="143">
        <v>97.1</v>
      </c>
      <c r="R668" s="143">
        <v>95.9</v>
      </c>
      <c r="S668" s="143">
        <v>91.6</v>
      </c>
      <c r="T668" s="143">
        <v>93.9</v>
      </c>
      <c r="U668" s="143">
        <v>93</v>
      </c>
      <c r="V668" s="143">
        <v>94.5</v>
      </c>
      <c r="W668" s="143">
        <v>94.7</v>
      </c>
      <c r="X668" s="143">
        <v>95.4</v>
      </c>
      <c r="Y668" s="143">
        <v>92.4</v>
      </c>
      <c r="Z668" s="143">
        <v>90.1</v>
      </c>
      <c r="AA668" s="143">
        <v>93</v>
      </c>
      <c r="AB668" s="143">
        <v>91.9</v>
      </c>
      <c r="AC668" s="143">
        <v>94.9</v>
      </c>
      <c r="AD668" s="143">
        <v>97.4</v>
      </c>
      <c r="AE668" s="143">
        <v>97.4</v>
      </c>
      <c r="AF668" s="143">
        <v>99.9</v>
      </c>
      <c r="AG668" s="143">
        <v>105.6</v>
      </c>
      <c r="AH668" s="143">
        <v>105.6</v>
      </c>
      <c r="AI668" s="143">
        <v>106.2</v>
      </c>
      <c r="AJ668" s="143">
        <v>100.8</v>
      </c>
      <c r="AK668" s="143">
        <v>100.7</v>
      </c>
      <c r="AL668" s="143">
        <v>101.7</v>
      </c>
      <c r="AM668" s="143">
        <v>105.2</v>
      </c>
      <c r="AN668" s="143">
        <v>105.4</v>
      </c>
      <c r="AO668" s="143">
        <v>105.9</v>
      </c>
      <c r="AP668" s="143">
        <v>104.7</v>
      </c>
      <c r="AQ668" s="143">
        <v>106.4</v>
      </c>
      <c r="AR668" s="143">
        <v>105.3</v>
      </c>
      <c r="AS668" s="143">
        <v>104.9</v>
      </c>
      <c r="AT668" s="143">
        <v>105.1</v>
      </c>
      <c r="AU668" s="143">
        <v>105.1</v>
      </c>
      <c r="AV668" s="143">
        <v>105.2</v>
      </c>
      <c r="AW668" s="143">
        <v>109.8</v>
      </c>
      <c r="AX668" s="143">
        <v>108.9</v>
      </c>
      <c r="AY668" s="143">
        <v>108</v>
      </c>
      <c r="AZ668" s="143">
        <v>108.6</v>
      </c>
      <c r="BA668" s="143">
        <v>107.7</v>
      </c>
      <c r="BB668" s="143">
        <v>108</v>
      </c>
      <c r="BC668" s="143">
        <v>109.9</v>
      </c>
      <c r="BD668" s="143">
        <v>110</v>
      </c>
      <c r="BE668" s="143">
        <v>111.5</v>
      </c>
      <c r="BF668" s="143">
        <v>109.8</v>
      </c>
      <c r="BG668" s="143">
        <v>110.4</v>
      </c>
      <c r="BH668" s="143">
        <v>111.7</v>
      </c>
      <c r="BI668" s="143">
        <v>110.9</v>
      </c>
      <c r="BJ668" s="143">
        <v>110.4</v>
      </c>
      <c r="BK668" s="144">
        <v>111.9</v>
      </c>
      <c r="BL668" s="143">
        <v>112.3</v>
      </c>
      <c r="BM668" s="143">
        <v>113.1</v>
      </c>
      <c r="BN668" s="143">
        <v>114</v>
      </c>
      <c r="BO668" s="143">
        <v>115</v>
      </c>
      <c r="BP668" s="143">
        <v>115.7</v>
      </c>
      <c r="BQ668" s="143">
        <v>115.7</v>
      </c>
      <c r="BR668" s="145">
        <v>114.8</v>
      </c>
      <c r="BS668" s="145">
        <v>114.8</v>
      </c>
      <c r="BT668" s="145">
        <v>115.4</v>
      </c>
      <c r="BU668" s="145">
        <v>115.8</v>
      </c>
      <c r="BV668" s="145">
        <v>115.7</v>
      </c>
      <c r="BW668" s="145">
        <v>115.5</v>
      </c>
      <c r="BX668" s="145">
        <v>115.1</v>
      </c>
      <c r="BY668" s="145">
        <v>115.4</v>
      </c>
      <c r="BZ668" s="143">
        <v>116.6</v>
      </c>
      <c r="CA668" s="143">
        <v>116.9</v>
      </c>
      <c r="CB668" s="143">
        <v>116.9</v>
      </c>
      <c r="CC668" s="143">
        <v>117.7</v>
      </c>
      <c r="CD668" s="143">
        <v>117.9</v>
      </c>
      <c r="CE668" s="143">
        <v>118.5</v>
      </c>
      <c r="CF668" s="143">
        <v>118.8</v>
      </c>
      <c r="CG668" s="143">
        <v>117.1</v>
      </c>
      <c r="CH668" s="143">
        <v>116.8</v>
      </c>
      <c r="CI668" s="143">
        <v>117.3</v>
      </c>
      <c r="CJ668" s="146">
        <v>118.2</v>
      </c>
      <c r="CK668" s="146">
        <v>118.6</v>
      </c>
      <c r="CL668" s="146">
        <v>118.2</v>
      </c>
      <c r="CM668" s="147">
        <v>117.6</v>
      </c>
      <c r="CN668" s="147">
        <v>117.5</v>
      </c>
      <c r="CO668" s="147">
        <v>116.7</v>
      </c>
      <c r="CP668" s="148">
        <v>116.9</v>
      </c>
      <c r="CQ668" s="149">
        <v>117.1</v>
      </c>
      <c r="CR668" s="149">
        <v>117.2</v>
      </c>
      <c r="CS668" s="149">
        <v>118</v>
      </c>
      <c r="CT668" s="149">
        <v>118</v>
      </c>
      <c r="CU668" s="150">
        <v>118</v>
      </c>
      <c r="CV668" s="150">
        <v>117.6</v>
      </c>
      <c r="CW668" s="150">
        <v>115.2</v>
      </c>
      <c r="CX668" s="150">
        <v>119.2</v>
      </c>
      <c r="CY668" s="150">
        <v>118.6</v>
      </c>
      <c r="CZ668" s="150">
        <v>119.5</v>
      </c>
      <c r="DA668" s="150">
        <v>119.1</v>
      </c>
      <c r="DB668" s="151">
        <v>120.3</v>
      </c>
      <c r="DC668" s="151">
        <v>120.5</v>
      </c>
      <c r="DD668" s="151">
        <v>120.8</v>
      </c>
      <c r="DE668" s="151">
        <v>121.4</v>
      </c>
      <c r="DF668" s="151">
        <v>122.3</v>
      </c>
      <c r="DG668" s="151">
        <v>125.3</v>
      </c>
      <c r="DH668" s="151">
        <v>126.1</v>
      </c>
      <c r="DI668" s="151">
        <v>119.4</v>
      </c>
      <c r="DJ668" s="151">
        <v>121.7</v>
      </c>
      <c r="DK668" s="151">
        <v>120.2</v>
      </c>
      <c r="DL668" s="151">
        <v>119.3</v>
      </c>
      <c r="DM668" s="152">
        <v>121.7</v>
      </c>
      <c r="DN668" s="152">
        <v>123.5</v>
      </c>
      <c r="DO668" s="152">
        <v>125.9</v>
      </c>
      <c r="DP668" s="152">
        <v>127.9</v>
      </c>
      <c r="DQ668" s="152">
        <v>130.19999999999999</v>
      </c>
      <c r="DR668" s="152">
        <v>131.19999999999999</v>
      </c>
      <c r="DS668" s="152">
        <v>134.30000000000001</v>
      </c>
      <c r="DT668" s="152">
        <v>135</v>
      </c>
      <c r="DU668" s="152">
        <v>134.5</v>
      </c>
      <c r="DV668" s="152">
        <v>137.1</v>
      </c>
      <c r="DW668" s="152">
        <v>137.30000000000001</v>
      </c>
      <c r="DX668" s="152">
        <v>137.80000000000001</v>
      </c>
      <c r="DY668" s="152">
        <v>137.5</v>
      </c>
      <c r="DZ668" s="152">
        <v>138.4</v>
      </c>
      <c r="EA668" s="152">
        <v>138</v>
      </c>
      <c r="EB668" s="152">
        <v>139.30000000000001</v>
      </c>
      <c r="EC668" s="152">
        <v>137.9</v>
      </c>
      <c r="ED668" s="152">
        <v>138.5</v>
      </c>
      <c r="EE668" s="152">
        <v>135.9</v>
      </c>
      <c r="EF668" s="152">
        <v>135.9</v>
      </c>
      <c r="EG668" s="152">
        <v>135.69999999999999</v>
      </c>
      <c r="EH668" s="152">
        <v>136.69999999999999</v>
      </c>
      <c r="EI668" s="152">
        <v>137.30000000000001</v>
      </c>
      <c r="EJ668" s="152">
        <v>140.19999999999999</v>
      </c>
      <c r="EK668" s="152">
        <v>140.5</v>
      </c>
      <c r="EL668" s="152">
        <v>143.80000000000001</v>
      </c>
      <c r="EM668" s="152">
        <v>141.19999999999999</v>
      </c>
      <c r="EN668" s="152">
        <v>142.4</v>
      </c>
      <c r="EO668" s="152">
        <v>143.19999999999999</v>
      </c>
      <c r="EP668" s="152">
        <v>140.30000000000001</v>
      </c>
      <c r="EQ668" s="152">
        <v>138.5</v>
      </c>
      <c r="ER668" s="152">
        <v>138.19999999999999</v>
      </c>
      <c r="ES668" s="152">
        <v>139.1</v>
      </c>
      <c r="ET668" s="152">
        <v>138.1</v>
      </c>
      <c r="EU668" s="152">
        <v>138.4</v>
      </c>
      <c r="EV668" s="152">
        <v>138.4</v>
      </c>
      <c r="EW668" s="152">
        <v>139.4</v>
      </c>
    </row>
    <row r="669" spans="1:153">
      <c r="A669" s="141" t="s">
        <v>8372</v>
      </c>
      <c r="B669" s="141" t="s">
        <v>8373</v>
      </c>
      <c r="C669" s="142">
        <v>9.4900000000000002E-3</v>
      </c>
      <c r="D669" s="143">
        <v>106.4</v>
      </c>
      <c r="E669" s="143">
        <v>107</v>
      </c>
      <c r="F669" s="143">
        <v>107.2</v>
      </c>
      <c r="G669" s="143">
        <v>108.2</v>
      </c>
      <c r="H669" s="143">
        <v>107.2</v>
      </c>
      <c r="I669" s="143">
        <v>107.2</v>
      </c>
      <c r="J669" s="143">
        <v>107.2</v>
      </c>
      <c r="K669" s="143">
        <v>107.2</v>
      </c>
      <c r="L669" s="143">
        <v>107.3</v>
      </c>
      <c r="M669" s="143">
        <v>107.3</v>
      </c>
      <c r="N669" s="143">
        <v>107.3</v>
      </c>
      <c r="O669" s="143">
        <v>107.3</v>
      </c>
      <c r="P669" s="143">
        <v>107.7</v>
      </c>
      <c r="Q669" s="143">
        <v>107.6</v>
      </c>
      <c r="R669" s="143">
        <v>110.4</v>
      </c>
      <c r="S669" s="143">
        <v>110.5</v>
      </c>
      <c r="T669" s="143">
        <v>111.3</v>
      </c>
      <c r="U669" s="143">
        <v>111.8</v>
      </c>
      <c r="V669" s="143">
        <v>111.8</v>
      </c>
      <c r="W669" s="143">
        <v>112.2</v>
      </c>
      <c r="X669" s="143">
        <v>111.8</v>
      </c>
      <c r="Y669" s="143">
        <v>112.2</v>
      </c>
      <c r="Z669" s="143">
        <v>111.8</v>
      </c>
      <c r="AA669" s="143">
        <v>111.7</v>
      </c>
      <c r="AB669" s="143">
        <v>114.8</v>
      </c>
      <c r="AC669" s="143">
        <v>114.5</v>
      </c>
      <c r="AD669" s="143">
        <v>114.1</v>
      </c>
      <c r="AE669" s="143">
        <v>113.9</v>
      </c>
      <c r="AF669" s="143">
        <v>113.7</v>
      </c>
      <c r="AG669" s="143">
        <v>113.6</v>
      </c>
      <c r="AH669" s="143">
        <v>113.3</v>
      </c>
      <c r="AI669" s="143">
        <v>113.3</v>
      </c>
      <c r="AJ669" s="143">
        <v>113.3</v>
      </c>
      <c r="AK669" s="143">
        <v>113.5</v>
      </c>
      <c r="AL669" s="143">
        <v>113.3</v>
      </c>
      <c r="AM669" s="143">
        <v>113.1</v>
      </c>
      <c r="AN669" s="143">
        <v>112.7</v>
      </c>
      <c r="AO669" s="143">
        <v>112.3</v>
      </c>
      <c r="AP669" s="143">
        <v>112.3</v>
      </c>
      <c r="AQ669" s="143">
        <v>112</v>
      </c>
      <c r="AR669" s="143">
        <v>112.1</v>
      </c>
      <c r="AS669" s="143">
        <v>112.1</v>
      </c>
      <c r="AT669" s="143">
        <v>116.7</v>
      </c>
      <c r="AU669" s="143">
        <v>116.7</v>
      </c>
      <c r="AV669" s="143">
        <v>116.7</v>
      </c>
      <c r="AW669" s="143">
        <v>116.7</v>
      </c>
      <c r="AX669" s="143">
        <v>116.7</v>
      </c>
      <c r="AY669" s="143">
        <v>116.7</v>
      </c>
      <c r="AZ669" s="143">
        <v>116.7</v>
      </c>
      <c r="BA669" s="143">
        <v>116.7</v>
      </c>
      <c r="BB669" s="143">
        <v>116.7</v>
      </c>
      <c r="BC669" s="143">
        <v>116.7</v>
      </c>
      <c r="BD669" s="143">
        <v>116.7</v>
      </c>
      <c r="BE669" s="143">
        <v>116.7</v>
      </c>
      <c r="BF669" s="143">
        <v>116.7</v>
      </c>
      <c r="BG669" s="143">
        <v>123.8</v>
      </c>
      <c r="BH669" s="143">
        <v>123.8</v>
      </c>
      <c r="BI669" s="143">
        <v>123.8</v>
      </c>
      <c r="BJ669" s="143">
        <v>123.8</v>
      </c>
      <c r="BK669" s="144">
        <v>123.8</v>
      </c>
      <c r="BL669" s="143">
        <v>123.8</v>
      </c>
      <c r="BM669" s="143">
        <v>123.8</v>
      </c>
      <c r="BN669" s="143">
        <v>123.8</v>
      </c>
      <c r="BO669" s="143">
        <v>123.8</v>
      </c>
      <c r="BP669" s="143">
        <v>123.8</v>
      </c>
      <c r="BQ669" s="143">
        <v>123.8</v>
      </c>
      <c r="BR669" s="145">
        <v>123.8</v>
      </c>
      <c r="BS669" s="145">
        <v>123.8</v>
      </c>
      <c r="BT669" s="145">
        <v>123.8</v>
      </c>
      <c r="BU669" s="145">
        <v>123.8</v>
      </c>
      <c r="BV669" s="145">
        <v>123.8</v>
      </c>
      <c r="BW669" s="145">
        <v>123.8</v>
      </c>
      <c r="BX669" s="145">
        <v>123.8</v>
      </c>
      <c r="BY669" s="145">
        <v>123.2</v>
      </c>
      <c r="BZ669" s="143">
        <v>123.2</v>
      </c>
      <c r="CA669" s="143">
        <v>123.2</v>
      </c>
      <c r="CB669" s="143">
        <v>123.2</v>
      </c>
      <c r="CC669" s="143">
        <v>126</v>
      </c>
      <c r="CD669" s="143">
        <v>126</v>
      </c>
      <c r="CE669" s="143">
        <v>126</v>
      </c>
      <c r="CF669" s="143">
        <v>126</v>
      </c>
      <c r="CG669" s="143">
        <v>126</v>
      </c>
      <c r="CH669" s="143">
        <v>126</v>
      </c>
      <c r="CI669" s="143">
        <v>126.2</v>
      </c>
      <c r="CJ669" s="146">
        <v>126</v>
      </c>
      <c r="CK669" s="146">
        <v>126</v>
      </c>
      <c r="CL669" s="146">
        <v>126</v>
      </c>
      <c r="CM669" s="147">
        <v>126.3</v>
      </c>
      <c r="CN669" s="147">
        <v>126.3</v>
      </c>
      <c r="CO669" s="147">
        <v>126.2</v>
      </c>
      <c r="CP669" s="148">
        <v>126.2</v>
      </c>
      <c r="CQ669" s="149">
        <v>126</v>
      </c>
      <c r="CR669" s="149">
        <v>126</v>
      </c>
      <c r="CS669" s="149">
        <v>126</v>
      </c>
      <c r="CT669" s="149">
        <v>126.2</v>
      </c>
      <c r="CU669" s="150">
        <v>128.9</v>
      </c>
      <c r="CV669" s="150">
        <v>128.9</v>
      </c>
      <c r="CW669" s="150">
        <v>128.9</v>
      </c>
      <c r="CX669" s="150">
        <v>128.9</v>
      </c>
      <c r="CY669" s="150">
        <v>128.9</v>
      </c>
      <c r="CZ669" s="150">
        <v>128.9</v>
      </c>
      <c r="DA669" s="150">
        <v>128.9</v>
      </c>
      <c r="DB669" s="151">
        <v>117.8</v>
      </c>
      <c r="DC669" s="151">
        <v>117.8</v>
      </c>
      <c r="DD669" s="151">
        <v>127.5</v>
      </c>
      <c r="DE669" s="151">
        <v>104.8</v>
      </c>
      <c r="DF669" s="151">
        <v>104.8</v>
      </c>
      <c r="DG669" s="151">
        <v>104.8</v>
      </c>
      <c r="DH669" s="151">
        <v>104.8</v>
      </c>
      <c r="DI669" s="151">
        <v>104.8</v>
      </c>
      <c r="DJ669" s="151">
        <v>104.8</v>
      </c>
      <c r="DK669" s="151">
        <v>104.8</v>
      </c>
      <c r="DL669" s="151">
        <v>104.8</v>
      </c>
      <c r="DM669" s="152">
        <v>127.6</v>
      </c>
      <c r="DN669" s="152">
        <v>127.6</v>
      </c>
      <c r="DO669" s="152">
        <v>132.69999999999999</v>
      </c>
      <c r="DP669" s="152">
        <v>132.69999999999999</v>
      </c>
      <c r="DQ669" s="152">
        <v>132.69999999999999</v>
      </c>
      <c r="DR669" s="152">
        <v>132.69999999999999</v>
      </c>
      <c r="DS669" s="152">
        <v>132.69999999999999</v>
      </c>
      <c r="DT669" s="152">
        <v>132.69999999999999</v>
      </c>
      <c r="DU669" s="152">
        <v>132.69999999999999</v>
      </c>
      <c r="DV669" s="152">
        <v>142.19999999999999</v>
      </c>
      <c r="DW669" s="152">
        <v>142.19999999999999</v>
      </c>
      <c r="DX669" s="152">
        <v>162.4</v>
      </c>
      <c r="DY669" s="152">
        <v>162.4</v>
      </c>
      <c r="DZ669" s="152">
        <v>162.4</v>
      </c>
      <c r="EA669" s="152">
        <v>162.4</v>
      </c>
      <c r="EB669" s="152">
        <v>162.4</v>
      </c>
      <c r="EC669" s="152">
        <v>162.4</v>
      </c>
      <c r="ED669" s="152">
        <v>162.4</v>
      </c>
      <c r="EE669" s="152">
        <v>177</v>
      </c>
      <c r="EF669" s="152">
        <v>177</v>
      </c>
      <c r="EG669" s="152">
        <v>177</v>
      </c>
      <c r="EH669" s="152">
        <v>177</v>
      </c>
      <c r="EI669" s="152">
        <v>177</v>
      </c>
      <c r="EJ669" s="152">
        <v>177</v>
      </c>
      <c r="EK669" s="152">
        <v>177</v>
      </c>
      <c r="EL669" s="152">
        <v>177</v>
      </c>
      <c r="EM669" s="152">
        <v>177</v>
      </c>
      <c r="EN669" s="152">
        <v>177</v>
      </c>
      <c r="EO669" s="152">
        <v>177</v>
      </c>
      <c r="EP669" s="152">
        <v>177</v>
      </c>
      <c r="EQ669" s="152">
        <v>177</v>
      </c>
      <c r="ER669" s="152">
        <v>178.4</v>
      </c>
      <c r="ES669" s="152">
        <v>178.4</v>
      </c>
      <c r="ET669" s="152">
        <v>178.4</v>
      </c>
      <c r="EU669" s="152">
        <v>178.4</v>
      </c>
      <c r="EV669" s="152">
        <v>178.4</v>
      </c>
      <c r="EW669" s="152">
        <v>178.4</v>
      </c>
    </row>
    <row r="670" spans="1:153">
      <c r="A670" s="141" t="s">
        <v>8374</v>
      </c>
      <c r="B670" s="141" t="s">
        <v>8375</v>
      </c>
      <c r="C670" s="142">
        <v>6.7999999999999996E-3</v>
      </c>
      <c r="D670" s="143">
        <v>101.1</v>
      </c>
      <c r="E670" s="143">
        <v>101</v>
      </c>
      <c r="F670" s="143">
        <v>101.1</v>
      </c>
      <c r="G670" s="143">
        <v>100.8</v>
      </c>
      <c r="H670" s="143">
        <v>101</v>
      </c>
      <c r="I670" s="143">
        <v>101</v>
      </c>
      <c r="J670" s="143">
        <v>100.5</v>
      </c>
      <c r="K670" s="143">
        <v>100.5</v>
      </c>
      <c r="L670" s="143">
        <v>100</v>
      </c>
      <c r="M670" s="143">
        <v>100.5</v>
      </c>
      <c r="N670" s="143">
        <v>96.9</v>
      </c>
      <c r="O670" s="143">
        <v>97</v>
      </c>
      <c r="P670" s="143">
        <v>97.7</v>
      </c>
      <c r="Q670" s="143">
        <v>97.3</v>
      </c>
      <c r="R670" s="143">
        <v>97.1</v>
      </c>
      <c r="S670" s="143">
        <v>96.8</v>
      </c>
      <c r="T670" s="143">
        <v>97</v>
      </c>
      <c r="U670" s="143">
        <v>98.7</v>
      </c>
      <c r="V670" s="143">
        <v>99.5</v>
      </c>
      <c r="W670" s="143">
        <v>98.7</v>
      </c>
      <c r="X670" s="143">
        <v>97</v>
      </c>
      <c r="Y670" s="143">
        <v>96.9</v>
      </c>
      <c r="Z670" s="143">
        <v>96.9</v>
      </c>
      <c r="AA670" s="143">
        <v>95.6</v>
      </c>
      <c r="AB670" s="143">
        <v>96</v>
      </c>
      <c r="AC670" s="143">
        <v>96</v>
      </c>
      <c r="AD670" s="143">
        <v>94.8</v>
      </c>
      <c r="AE670" s="143">
        <v>94.7</v>
      </c>
      <c r="AF670" s="143">
        <v>94.3</v>
      </c>
      <c r="AG670" s="143">
        <v>94.3</v>
      </c>
      <c r="AH670" s="143">
        <v>94.3</v>
      </c>
      <c r="AI670" s="143">
        <v>94.7</v>
      </c>
      <c r="AJ670" s="143">
        <v>94.5</v>
      </c>
      <c r="AK670" s="143">
        <v>94</v>
      </c>
      <c r="AL670" s="143">
        <v>93.8</v>
      </c>
      <c r="AM670" s="143">
        <v>93.3</v>
      </c>
      <c r="AN670" s="143">
        <v>93.5</v>
      </c>
      <c r="AO670" s="143">
        <v>93</v>
      </c>
      <c r="AP670" s="143">
        <v>92.2</v>
      </c>
      <c r="AQ670" s="143">
        <v>90.8</v>
      </c>
      <c r="AR670" s="143">
        <v>89.9</v>
      </c>
      <c r="AS670" s="143">
        <v>89.1</v>
      </c>
      <c r="AT670" s="143">
        <v>89.9</v>
      </c>
      <c r="AU670" s="143">
        <v>89.8</v>
      </c>
      <c r="AV670" s="143">
        <v>90.2</v>
      </c>
      <c r="AW670" s="143">
        <v>89.3</v>
      </c>
      <c r="AX670" s="143">
        <v>88.4</v>
      </c>
      <c r="AY670" s="143">
        <v>90.5</v>
      </c>
      <c r="AZ670" s="143">
        <v>91.3</v>
      </c>
      <c r="BA670" s="143">
        <v>93</v>
      </c>
      <c r="BB670" s="143">
        <v>92.5</v>
      </c>
      <c r="BC670" s="143">
        <v>90.9</v>
      </c>
      <c r="BD670" s="143">
        <v>90.1</v>
      </c>
      <c r="BE670" s="143">
        <v>91.8</v>
      </c>
      <c r="BF670" s="143">
        <v>93.5</v>
      </c>
      <c r="BG670" s="143">
        <v>93.9</v>
      </c>
      <c r="BH670" s="143">
        <v>94.3</v>
      </c>
      <c r="BI670" s="143">
        <v>96.5</v>
      </c>
      <c r="BJ670" s="143">
        <v>93.7</v>
      </c>
      <c r="BK670" s="144">
        <v>93.5</v>
      </c>
      <c r="BL670" s="143">
        <v>93.7</v>
      </c>
      <c r="BM670" s="143">
        <v>93.4</v>
      </c>
      <c r="BN670" s="143">
        <v>92</v>
      </c>
      <c r="BO670" s="143">
        <v>90.9</v>
      </c>
      <c r="BP670" s="143">
        <v>92.2</v>
      </c>
      <c r="BQ670" s="143">
        <v>94.2</v>
      </c>
      <c r="BR670" s="145">
        <v>93.8</v>
      </c>
      <c r="BS670" s="145">
        <v>94.5</v>
      </c>
      <c r="BT670" s="145">
        <v>94.2</v>
      </c>
      <c r="BU670" s="145">
        <v>96.4</v>
      </c>
      <c r="BV670" s="145">
        <v>97.2</v>
      </c>
      <c r="BW670" s="145">
        <v>97.2</v>
      </c>
      <c r="BX670" s="145">
        <v>93.9</v>
      </c>
      <c r="BY670" s="145">
        <v>96</v>
      </c>
      <c r="BZ670" s="143">
        <v>94</v>
      </c>
      <c r="CA670" s="143">
        <v>93.7</v>
      </c>
      <c r="CB670" s="143">
        <v>92.9</v>
      </c>
      <c r="CC670" s="143">
        <v>93.8</v>
      </c>
      <c r="CD670" s="143">
        <v>93.9</v>
      </c>
      <c r="CE670" s="143">
        <v>94.7</v>
      </c>
      <c r="CF670" s="143">
        <v>94.6</v>
      </c>
      <c r="CG670" s="143">
        <v>92.5</v>
      </c>
      <c r="CH670" s="143">
        <v>92</v>
      </c>
      <c r="CI670" s="143">
        <v>91.8</v>
      </c>
      <c r="CJ670" s="146">
        <v>91.9</v>
      </c>
      <c r="CK670" s="146">
        <v>91.8</v>
      </c>
      <c r="CL670" s="146">
        <v>90.6</v>
      </c>
      <c r="CM670" s="147">
        <v>89.4</v>
      </c>
      <c r="CN670" s="147">
        <v>88.7</v>
      </c>
      <c r="CO670" s="147">
        <v>95.7</v>
      </c>
      <c r="CP670" s="148">
        <v>94.8</v>
      </c>
      <c r="CQ670" s="149">
        <v>96.8</v>
      </c>
      <c r="CR670" s="149">
        <v>100.9</v>
      </c>
      <c r="CS670" s="149">
        <v>104.1</v>
      </c>
      <c r="CT670" s="149">
        <v>112.8</v>
      </c>
      <c r="CU670" s="150">
        <v>114.2</v>
      </c>
      <c r="CV670" s="150">
        <v>114.2</v>
      </c>
      <c r="CW670" s="150">
        <v>113.2</v>
      </c>
      <c r="CX670" s="150">
        <v>115.7</v>
      </c>
      <c r="CY670" s="150">
        <v>115.3</v>
      </c>
      <c r="CZ670" s="150">
        <v>117.8</v>
      </c>
      <c r="DA670" s="150">
        <v>124.8</v>
      </c>
      <c r="DB670" s="151">
        <v>126.3</v>
      </c>
      <c r="DC670" s="151">
        <v>127.9</v>
      </c>
      <c r="DD670" s="151">
        <v>132.30000000000001</v>
      </c>
      <c r="DE670" s="151">
        <v>132</v>
      </c>
      <c r="DF670" s="151">
        <v>135.1</v>
      </c>
      <c r="DG670" s="151">
        <v>135.4</v>
      </c>
      <c r="DH670" s="151">
        <v>141</v>
      </c>
      <c r="DI670" s="151">
        <v>140.19999999999999</v>
      </c>
      <c r="DJ670" s="151">
        <v>143.30000000000001</v>
      </c>
      <c r="DK670" s="151">
        <v>143.69999999999999</v>
      </c>
      <c r="DL670" s="151">
        <v>144.19999999999999</v>
      </c>
      <c r="DM670" s="152">
        <v>141.30000000000001</v>
      </c>
      <c r="DN670" s="152">
        <v>141.5</v>
      </c>
      <c r="DO670" s="152">
        <v>141.30000000000001</v>
      </c>
      <c r="DP670" s="152">
        <v>138.9</v>
      </c>
      <c r="DQ670" s="152">
        <v>137</v>
      </c>
      <c r="DR670" s="152">
        <v>139.5</v>
      </c>
      <c r="DS670" s="152">
        <v>145.19999999999999</v>
      </c>
      <c r="DT670" s="152">
        <v>149.69999999999999</v>
      </c>
      <c r="DU670" s="152">
        <v>148.1</v>
      </c>
      <c r="DV670" s="152">
        <v>142.30000000000001</v>
      </c>
      <c r="DW670" s="152">
        <v>136.80000000000001</v>
      </c>
      <c r="DX670" s="152">
        <v>134.19999999999999</v>
      </c>
      <c r="DY670" s="152">
        <v>132.19999999999999</v>
      </c>
      <c r="DZ670" s="152">
        <v>130.5</v>
      </c>
      <c r="EA670" s="152">
        <v>131.5</v>
      </c>
      <c r="EB670" s="152">
        <v>131.19999999999999</v>
      </c>
      <c r="EC670" s="152">
        <v>131.6</v>
      </c>
      <c r="ED670" s="152">
        <v>132.19999999999999</v>
      </c>
      <c r="EE670" s="152">
        <v>132.19999999999999</v>
      </c>
      <c r="EF670" s="152">
        <v>130.30000000000001</v>
      </c>
      <c r="EG670" s="152">
        <v>130.4</v>
      </c>
      <c r="EH670" s="152">
        <v>129.9</v>
      </c>
      <c r="EI670" s="152">
        <v>130.6</v>
      </c>
      <c r="EJ670" s="152">
        <v>130.30000000000001</v>
      </c>
      <c r="EK670" s="152">
        <v>131.69999999999999</v>
      </c>
      <c r="EL670" s="152">
        <v>131.4</v>
      </c>
      <c r="EM670" s="152">
        <v>132</v>
      </c>
      <c r="EN670" s="152">
        <v>131.19999999999999</v>
      </c>
      <c r="EO670" s="152">
        <v>131</v>
      </c>
      <c r="EP670" s="152">
        <v>129.9</v>
      </c>
      <c r="EQ670" s="152">
        <v>129.5</v>
      </c>
      <c r="ER670" s="152">
        <v>129.19999999999999</v>
      </c>
      <c r="ES670" s="152">
        <v>130.69999999999999</v>
      </c>
      <c r="ET670" s="152">
        <v>130.4</v>
      </c>
      <c r="EU670" s="152">
        <v>127.7</v>
      </c>
      <c r="EV670" s="152">
        <v>127.9</v>
      </c>
      <c r="EW670" s="152">
        <v>127.6</v>
      </c>
    </row>
    <row r="671" spans="1:153">
      <c r="A671" s="141" t="s">
        <v>8376</v>
      </c>
      <c r="B671" s="141" t="s">
        <v>8377</v>
      </c>
      <c r="C671" s="142">
        <v>0.55071999999999999</v>
      </c>
      <c r="D671" s="143">
        <v>114.8</v>
      </c>
      <c r="E671" s="143">
        <v>105.8</v>
      </c>
      <c r="F671" s="143">
        <v>108.5</v>
      </c>
      <c r="G671" s="143">
        <v>102.3</v>
      </c>
      <c r="H671" s="143">
        <v>99.9</v>
      </c>
      <c r="I671" s="143">
        <v>103.9</v>
      </c>
      <c r="J671" s="143">
        <v>105.3</v>
      </c>
      <c r="K671" s="143">
        <v>103.3</v>
      </c>
      <c r="L671" s="143">
        <v>105.4</v>
      </c>
      <c r="M671" s="143">
        <v>97.4</v>
      </c>
      <c r="N671" s="143">
        <v>100.8</v>
      </c>
      <c r="O671" s="143">
        <v>95.7</v>
      </c>
      <c r="P671" s="143">
        <v>92.4</v>
      </c>
      <c r="Q671" s="143">
        <v>89</v>
      </c>
      <c r="R671" s="143">
        <v>97.1</v>
      </c>
      <c r="S671" s="143">
        <v>98.5</v>
      </c>
      <c r="T671" s="143">
        <v>101.3</v>
      </c>
      <c r="U671" s="143">
        <v>99.6</v>
      </c>
      <c r="V671" s="143">
        <v>98.9</v>
      </c>
      <c r="W671" s="143">
        <v>102.9</v>
      </c>
      <c r="X671" s="143">
        <v>106.4</v>
      </c>
      <c r="Y671" s="143">
        <v>105.2</v>
      </c>
      <c r="Z671" s="143">
        <v>104.4</v>
      </c>
      <c r="AA671" s="143">
        <v>106.4</v>
      </c>
      <c r="AB671" s="143">
        <v>111.5</v>
      </c>
      <c r="AC671" s="143">
        <v>113</v>
      </c>
      <c r="AD671" s="143">
        <v>104.5</v>
      </c>
      <c r="AE671" s="143">
        <v>109.9</v>
      </c>
      <c r="AF671" s="143">
        <v>115.7</v>
      </c>
      <c r="AG671" s="143">
        <v>110.7</v>
      </c>
      <c r="AH671" s="143">
        <v>114.5</v>
      </c>
      <c r="AI671" s="143">
        <v>110.1</v>
      </c>
      <c r="AJ671" s="143">
        <v>111.3</v>
      </c>
      <c r="AK671" s="143">
        <v>108.5</v>
      </c>
      <c r="AL671" s="143">
        <v>109.1</v>
      </c>
      <c r="AM671" s="143">
        <v>108</v>
      </c>
      <c r="AN671" s="143">
        <v>111.7</v>
      </c>
      <c r="AO671" s="143">
        <v>104.7</v>
      </c>
      <c r="AP671" s="143">
        <v>112.5</v>
      </c>
      <c r="AQ671" s="143">
        <v>108.3</v>
      </c>
      <c r="AR671" s="143">
        <v>107.4</v>
      </c>
      <c r="AS671" s="143">
        <v>100.4</v>
      </c>
      <c r="AT671" s="143">
        <v>101.2</v>
      </c>
      <c r="AU671" s="143">
        <v>101</v>
      </c>
      <c r="AV671" s="143">
        <v>101.4</v>
      </c>
      <c r="AW671" s="143">
        <v>101.4</v>
      </c>
      <c r="AX671" s="143">
        <v>101.4</v>
      </c>
      <c r="AY671" s="143">
        <v>102</v>
      </c>
      <c r="AZ671" s="143">
        <v>103.1</v>
      </c>
      <c r="BA671" s="143">
        <v>103</v>
      </c>
      <c r="BB671" s="143">
        <v>103.3</v>
      </c>
      <c r="BC671" s="143">
        <v>103.4</v>
      </c>
      <c r="BD671" s="143">
        <v>101.1</v>
      </c>
      <c r="BE671" s="143">
        <v>101.1</v>
      </c>
      <c r="BF671" s="143">
        <v>101.1</v>
      </c>
      <c r="BG671" s="143">
        <v>100</v>
      </c>
      <c r="BH671" s="143">
        <v>100</v>
      </c>
      <c r="BI671" s="143">
        <v>100.5</v>
      </c>
      <c r="BJ671" s="143">
        <v>100.7</v>
      </c>
      <c r="BK671" s="144">
        <v>99.1</v>
      </c>
      <c r="BL671" s="143">
        <v>98.5</v>
      </c>
      <c r="BM671" s="143">
        <v>98</v>
      </c>
      <c r="BN671" s="143">
        <v>101.2</v>
      </c>
      <c r="BO671" s="143">
        <v>99.7</v>
      </c>
      <c r="BP671" s="143">
        <v>100.1</v>
      </c>
      <c r="BQ671" s="143">
        <v>101.1</v>
      </c>
      <c r="BR671" s="145">
        <v>100.7</v>
      </c>
      <c r="BS671" s="145">
        <v>98.4</v>
      </c>
      <c r="BT671" s="145">
        <v>97.3</v>
      </c>
      <c r="BU671" s="145">
        <v>98.6</v>
      </c>
      <c r="BV671" s="145">
        <v>95.6</v>
      </c>
      <c r="BW671" s="145">
        <v>98.5</v>
      </c>
      <c r="BX671" s="145">
        <v>101.3</v>
      </c>
      <c r="BY671" s="145">
        <v>97</v>
      </c>
      <c r="BZ671" s="143">
        <v>100</v>
      </c>
      <c r="CA671" s="143">
        <v>99.1</v>
      </c>
      <c r="CB671" s="143">
        <v>102</v>
      </c>
      <c r="CC671" s="143">
        <v>97.5</v>
      </c>
      <c r="CD671" s="143">
        <v>98.1</v>
      </c>
      <c r="CE671" s="143">
        <v>103</v>
      </c>
      <c r="CF671" s="143">
        <v>102.5</v>
      </c>
      <c r="CG671" s="143">
        <v>102.5</v>
      </c>
      <c r="CH671" s="143">
        <v>102.7</v>
      </c>
      <c r="CI671" s="143">
        <v>103.2</v>
      </c>
      <c r="CJ671" s="146">
        <v>107.3</v>
      </c>
      <c r="CK671" s="146">
        <v>104.3</v>
      </c>
      <c r="CL671" s="146">
        <v>104.1</v>
      </c>
      <c r="CM671" s="147">
        <v>102</v>
      </c>
      <c r="CN671" s="147">
        <v>100.8</v>
      </c>
      <c r="CO671" s="147">
        <v>100.4</v>
      </c>
      <c r="CP671" s="148">
        <v>102.4</v>
      </c>
      <c r="CQ671" s="149">
        <v>108.8</v>
      </c>
      <c r="CR671" s="149">
        <v>101.5</v>
      </c>
      <c r="CS671" s="149">
        <v>101.2</v>
      </c>
      <c r="CT671" s="149">
        <v>101.4</v>
      </c>
      <c r="CU671" s="150">
        <v>106.4</v>
      </c>
      <c r="CV671" s="150">
        <v>101.9</v>
      </c>
      <c r="CW671" s="150">
        <v>107.2</v>
      </c>
      <c r="CX671" s="150">
        <v>109</v>
      </c>
      <c r="CY671" s="150">
        <v>114</v>
      </c>
      <c r="CZ671" s="150">
        <v>114.5</v>
      </c>
      <c r="DA671" s="150">
        <v>109.6</v>
      </c>
      <c r="DB671" s="151">
        <v>106.6</v>
      </c>
      <c r="DC671" s="151">
        <v>108.5</v>
      </c>
      <c r="DD671" s="151">
        <v>112.5</v>
      </c>
      <c r="DE671" s="151">
        <v>111.8</v>
      </c>
      <c r="DF671" s="151">
        <v>115.3</v>
      </c>
      <c r="DG671" s="151">
        <v>116.6</v>
      </c>
      <c r="DH671" s="151">
        <v>113.4</v>
      </c>
      <c r="DI671" s="151">
        <v>114.8</v>
      </c>
      <c r="DJ671" s="151">
        <v>116.6</v>
      </c>
      <c r="DK671" s="151">
        <v>110.6</v>
      </c>
      <c r="DL671" s="151">
        <v>121.6</v>
      </c>
      <c r="DM671" s="152">
        <v>118.2</v>
      </c>
      <c r="DN671" s="152">
        <v>118.9</v>
      </c>
      <c r="DO671" s="152">
        <v>115.4</v>
      </c>
      <c r="DP671" s="152">
        <v>114.9</v>
      </c>
      <c r="DQ671" s="152">
        <v>114</v>
      </c>
      <c r="DR671" s="152">
        <v>112.3</v>
      </c>
      <c r="DS671" s="152">
        <v>111.3</v>
      </c>
      <c r="DT671" s="152">
        <v>112.4</v>
      </c>
      <c r="DU671" s="152">
        <v>110.9</v>
      </c>
      <c r="DV671" s="152">
        <v>115.1</v>
      </c>
      <c r="DW671" s="152">
        <v>113.8</v>
      </c>
      <c r="DX671" s="152">
        <v>119</v>
      </c>
      <c r="DY671" s="152">
        <v>122.3</v>
      </c>
      <c r="DZ671" s="152">
        <v>121.2</v>
      </c>
      <c r="EA671" s="152">
        <v>117.8</v>
      </c>
      <c r="EB671" s="152">
        <v>120.1</v>
      </c>
      <c r="EC671" s="152">
        <v>122.7</v>
      </c>
      <c r="ED671" s="152">
        <v>118</v>
      </c>
      <c r="EE671" s="152">
        <v>116.6</v>
      </c>
      <c r="EF671" s="152">
        <v>120.8</v>
      </c>
      <c r="EG671" s="152">
        <v>121.5</v>
      </c>
      <c r="EH671" s="152">
        <v>121.1</v>
      </c>
      <c r="EI671" s="152">
        <v>121.9</v>
      </c>
      <c r="EJ671" s="152">
        <v>126.6</v>
      </c>
      <c r="EK671" s="152">
        <v>122</v>
      </c>
      <c r="EL671" s="152">
        <v>125.3</v>
      </c>
      <c r="EM671" s="152">
        <v>122.4</v>
      </c>
      <c r="EN671" s="152">
        <v>122.4</v>
      </c>
      <c r="EO671" s="152">
        <v>123.1</v>
      </c>
      <c r="EP671" s="152">
        <v>124.9</v>
      </c>
      <c r="EQ671" s="152">
        <v>124.4</v>
      </c>
      <c r="ER671" s="152">
        <v>125</v>
      </c>
      <c r="ES671" s="152">
        <v>125.4</v>
      </c>
      <c r="ET671" s="152">
        <v>124.8</v>
      </c>
      <c r="EU671" s="152">
        <v>123.5</v>
      </c>
      <c r="EV671" s="152">
        <v>124.5</v>
      </c>
      <c r="EW671" s="152">
        <v>124.5</v>
      </c>
    </row>
    <row r="672" spans="1:153">
      <c r="A672" s="141" t="s">
        <v>8378</v>
      </c>
      <c r="B672" s="141" t="s">
        <v>8379</v>
      </c>
      <c r="C672" s="142">
        <v>2.2179999999999998E-2</v>
      </c>
      <c r="D672" s="143">
        <v>101.5</v>
      </c>
      <c r="E672" s="143">
        <v>101.4</v>
      </c>
      <c r="F672" s="143">
        <v>101.5</v>
      </c>
      <c r="G672" s="143">
        <v>101.7</v>
      </c>
      <c r="H672" s="143">
        <v>101.2</v>
      </c>
      <c r="I672" s="143">
        <v>100.9</v>
      </c>
      <c r="J672" s="143">
        <v>101.7</v>
      </c>
      <c r="K672" s="143">
        <v>101.4</v>
      </c>
      <c r="L672" s="143">
        <v>100.7</v>
      </c>
      <c r="M672" s="143">
        <v>101.7</v>
      </c>
      <c r="N672" s="143">
        <v>101.6</v>
      </c>
      <c r="O672" s="143">
        <v>101.5</v>
      </c>
      <c r="P672" s="143">
        <v>102.2</v>
      </c>
      <c r="Q672" s="143">
        <v>102.1</v>
      </c>
      <c r="R672" s="143">
        <v>103.4</v>
      </c>
      <c r="S672" s="143">
        <v>103.8</v>
      </c>
      <c r="T672" s="143">
        <v>104.1</v>
      </c>
      <c r="U672" s="143">
        <v>104.1</v>
      </c>
      <c r="V672" s="143">
        <v>103.6</v>
      </c>
      <c r="W672" s="143">
        <v>104.9</v>
      </c>
      <c r="X672" s="143">
        <v>104</v>
      </c>
      <c r="Y672" s="143">
        <v>105.2</v>
      </c>
      <c r="Z672" s="143">
        <v>105.3</v>
      </c>
      <c r="AA672" s="143">
        <v>105.3</v>
      </c>
      <c r="AB672" s="143">
        <v>108.2</v>
      </c>
      <c r="AC672" s="143">
        <v>108.4</v>
      </c>
      <c r="AD672" s="143">
        <v>107.8</v>
      </c>
      <c r="AE672" s="143">
        <v>108.2</v>
      </c>
      <c r="AF672" s="143">
        <v>109.5</v>
      </c>
      <c r="AG672" s="143">
        <v>110.1</v>
      </c>
      <c r="AH672" s="143">
        <v>110.2</v>
      </c>
      <c r="AI672" s="143">
        <v>110.9</v>
      </c>
      <c r="AJ672" s="143">
        <v>112.1</v>
      </c>
      <c r="AK672" s="143">
        <v>110.5</v>
      </c>
      <c r="AL672" s="143">
        <v>110</v>
      </c>
      <c r="AM672" s="143">
        <v>110.9</v>
      </c>
      <c r="AN672" s="143">
        <v>112.1</v>
      </c>
      <c r="AO672" s="143">
        <v>112.5</v>
      </c>
      <c r="AP672" s="143">
        <v>112.1</v>
      </c>
      <c r="AQ672" s="143">
        <v>111.5</v>
      </c>
      <c r="AR672" s="143">
        <v>112.5</v>
      </c>
      <c r="AS672" s="143">
        <v>112.6</v>
      </c>
      <c r="AT672" s="143">
        <v>111.9</v>
      </c>
      <c r="AU672" s="143">
        <v>110</v>
      </c>
      <c r="AV672" s="143">
        <v>111.3</v>
      </c>
      <c r="AW672" s="143">
        <v>109.7</v>
      </c>
      <c r="AX672" s="143">
        <v>111.8</v>
      </c>
      <c r="AY672" s="143">
        <v>113.6</v>
      </c>
      <c r="AZ672" s="143">
        <v>111.1</v>
      </c>
      <c r="BA672" s="143">
        <v>114.2</v>
      </c>
      <c r="BB672" s="143">
        <v>114.9</v>
      </c>
      <c r="BC672" s="143">
        <v>115.5</v>
      </c>
      <c r="BD672" s="143">
        <v>112.8</v>
      </c>
      <c r="BE672" s="143">
        <v>110.8</v>
      </c>
      <c r="BF672" s="143">
        <v>111</v>
      </c>
      <c r="BG672" s="143">
        <v>110.7</v>
      </c>
      <c r="BH672" s="143">
        <v>117</v>
      </c>
      <c r="BI672" s="143">
        <v>111.8</v>
      </c>
      <c r="BJ672" s="143">
        <v>112.5</v>
      </c>
      <c r="BK672" s="144">
        <v>114.1</v>
      </c>
      <c r="BL672" s="143">
        <v>114.2</v>
      </c>
      <c r="BM672" s="143">
        <v>114.6</v>
      </c>
      <c r="BN672" s="143">
        <v>114</v>
      </c>
      <c r="BO672" s="143">
        <v>115.8</v>
      </c>
      <c r="BP672" s="143">
        <v>115.2</v>
      </c>
      <c r="BQ672" s="143">
        <v>115.1</v>
      </c>
      <c r="BR672" s="145">
        <v>116</v>
      </c>
      <c r="BS672" s="145">
        <v>116.1</v>
      </c>
      <c r="BT672" s="145">
        <v>116.6</v>
      </c>
      <c r="BU672" s="145">
        <v>115.5</v>
      </c>
      <c r="BV672" s="145">
        <v>116</v>
      </c>
      <c r="BW672" s="145">
        <v>116.3</v>
      </c>
      <c r="BX672" s="145">
        <v>117.2</v>
      </c>
      <c r="BY672" s="145">
        <v>116.8</v>
      </c>
      <c r="BZ672" s="143">
        <v>117</v>
      </c>
      <c r="CA672" s="143">
        <v>117.6</v>
      </c>
      <c r="CB672" s="143">
        <v>118</v>
      </c>
      <c r="CC672" s="143">
        <v>118.1</v>
      </c>
      <c r="CD672" s="143">
        <v>118</v>
      </c>
      <c r="CE672" s="143">
        <v>118</v>
      </c>
      <c r="CF672" s="143">
        <v>118.2</v>
      </c>
      <c r="CG672" s="143">
        <v>118.2</v>
      </c>
      <c r="CH672" s="143">
        <v>118.5</v>
      </c>
      <c r="CI672" s="143">
        <v>118.6</v>
      </c>
      <c r="CJ672" s="146">
        <v>118.6</v>
      </c>
      <c r="CK672" s="146">
        <v>118.2</v>
      </c>
      <c r="CL672" s="146">
        <v>118.6</v>
      </c>
      <c r="CM672" s="147">
        <v>118.5</v>
      </c>
      <c r="CN672" s="147">
        <v>121.2</v>
      </c>
      <c r="CO672" s="147">
        <v>121.7</v>
      </c>
      <c r="CP672" s="148">
        <v>121.7</v>
      </c>
      <c r="CQ672" s="149">
        <v>122.2</v>
      </c>
      <c r="CR672" s="149">
        <v>123</v>
      </c>
      <c r="CS672" s="149">
        <v>122.5</v>
      </c>
      <c r="CT672" s="149">
        <v>123.8</v>
      </c>
      <c r="CU672" s="150">
        <v>123.1</v>
      </c>
      <c r="CV672" s="150">
        <v>123.1</v>
      </c>
      <c r="CW672" s="150">
        <v>123.2</v>
      </c>
      <c r="CX672" s="150">
        <v>123.1</v>
      </c>
      <c r="CY672" s="150">
        <v>125.9</v>
      </c>
      <c r="CZ672" s="150">
        <v>123.1</v>
      </c>
      <c r="DA672" s="150">
        <v>125.6</v>
      </c>
      <c r="DB672" s="151">
        <v>125.3</v>
      </c>
      <c r="DC672" s="151">
        <v>125.5</v>
      </c>
      <c r="DD672" s="151">
        <v>125.9</v>
      </c>
      <c r="DE672" s="151">
        <v>129.6</v>
      </c>
      <c r="DF672" s="151">
        <v>130.80000000000001</v>
      </c>
      <c r="DG672" s="151">
        <v>132.6</v>
      </c>
      <c r="DH672" s="151">
        <v>133.69999999999999</v>
      </c>
      <c r="DI672" s="151">
        <v>134.6</v>
      </c>
      <c r="DJ672" s="151">
        <v>135</v>
      </c>
      <c r="DK672" s="151">
        <v>136.4</v>
      </c>
      <c r="DL672" s="151">
        <v>137.30000000000001</v>
      </c>
      <c r="DM672" s="152">
        <v>137.4</v>
      </c>
      <c r="DN672" s="152">
        <v>137.19999999999999</v>
      </c>
      <c r="DO672" s="152">
        <v>137.30000000000001</v>
      </c>
      <c r="DP672" s="152">
        <v>137.19999999999999</v>
      </c>
      <c r="DQ672" s="152">
        <v>137.4</v>
      </c>
      <c r="DR672" s="152">
        <v>137.4</v>
      </c>
      <c r="DS672" s="152">
        <v>139.1</v>
      </c>
      <c r="DT672" s="152">
        <v>142.30000000000001</v>
      </c>
      <c r="DU672" s="152">
        <v>143.6</v>
      </c>
      <c r="DV672" s="152">
        <v>142.69999999999999</v>
      </c>
      <c r="DW672" s="152">
        <v>143</v>
      </c>
      <c r="DX672" s="152">
        <v>143.30000000000001</v>
      </c>
      <c r="DY672" s="152">
        <v>143.4</v>
      </c>
      <c r="DZ672" s="152">
        <v>142.19999999999999</v>
      </c>
      <c r="EA672" s="152">
        <v>142.5</v>
      </c>
      <c r="EB672" s="152">
        <v>141.9</v>
      </c>
      <c r="EC672" s="152">
        <v>142.1</v>
      </c>
      <c r="ED672" s="152">
        <v>143.4</v>
      </c>
      <c r="EE672" s="152">
        <v>142.19999999999999</v>
      </c>
      <c r="EF672" s="152">
        <v>143.6</v>
      </c>
      <c r="EG672" s="152">
        <v>142.4</v>
      </c>
      <c r="EH672" s="152">
        <v>142.19999999999999</v>
      </c>
      <c r="EI672" s="152">
        <v>142.19999999999999</v>
      </c>
      <c r="EJ672" s="152">
        <v>142.6</v>
      </c>
      <c r="EK672" s="152">
        <v>142.4</v>
      </c>
      <c r="EL672" s="152">
        <v>142.9</v>
      </c>
      <c r="EM672" s="152">
        <v>141.69999999999999</v>
      </c>
      <c r="EN672" s="152">
        <v>140.9</v>
      </c>
      <c r="EO672" s="152">
        <v>141.5</v>
      </c>
      <c r="EP672" s="152">
        <v>141.4</v>
      </c>
      <c r="EQ672" s="152">
        <v>140.9</v>
      </c>
      <c r="ER672" s="152">
        <v>140.69999999999999</v>
      </c>
      <c r="ES672" s="152">
        <v>141.9</v>
      </c>
      <c r="ET672" s="152">
        <v>140.9</v>
      </c>
      <c r="EU672" s="152">
        <v>140.6</v>
      </c>
      <c r="EV672" s="152">
        <v>140.6</v>
      </c>
      <c r="EW672" s="152">
        <v>140.5</v>
      </c>
    </row>
    <row r="673" spans="1:153">
      <c r="A673" s="141" t="s">
        <v>8380</v>
      </c>
      <c r="B673" s="141" t="s">
        <v>8381</v>
      </c>
      <c r="C673" s="142">
        <v>4.3450000000000003E-2</v>
      </c>
      <c r="D673" s="143">
        <v>100.2</v>
      </c>
      <c r="E673" s="143">
        <v>100.2</v>
      </c>
      <c r="F673" s="143">
        <v>100.4</v>
      </c>
      <c r="G673" s="143">
        <v>100.3</v>
      </c>
      <c r="H673" s="143">
        <v>100.4</v>
      </c>
      <c r="I673" s="143">
        <v>99.9</v>
      </c>
      <c r="J673" s="143">
        <v>100.2</v>
      </c>
      <c r="K673" s="143">
        <v>101.5</v>
      </c>
      <c r="L673" s="143">
        <v>101.5</v>
      </c>
      <c r="M673" s="143">
        <v>101.9</v>
      </c>
      <c r="N673" s="143">
        <v>101.9</v>
      </c>
      <c r="O673" s="143">
        <v>101.6</v>
      </c>
      <c r="P673" s="143">
        <v>102</v>
      </c>
      <c r="Q673" s="143">
        <v>100.2</v>
      </c>
      <c r="R673" s="143">
        <v>100.2</v>
      </c>
      <c r="S673" s="143">
        <v>100.1</v>
      </c>
      <c r="T673" s="143">
        <v>100.5</v>
      </c>
      <c r="U673" s="143">
        <v>100.4</v>
      </c>
      <c r="V673" s="143">
        <v>100</v>
      </c>
      <c r="W673" s="143">
        <v>101.5</v>
      </c>
      <c r="X673" s="143">
        <v>101.6</v>
      </c>
      <c r="Y673" s="143">
        <v>101.3</v>
      </c>
      <c r="Z673" s="143">
        <v>101.5</v>
      </c>
      <c r="AA673" s="143">
        <v>102</v>
      </c>
      <c r="AB673" s="143">
        <v>101.7</v>
      </c>
      <c r="AC673" s="143">
        <v>101.5</v>
      </c>
      <c r="AD673" s="143">
        <v>101.5</v>
      </c>
      <c r="AE673" s="143">
        <v>102.1</v>
      </c>
      <c r="AF673" s="143">
        <v>103.3</v>
      </c>
      <c r="AG673" s="143">
        <v>103.4</v>
      </c>
      <c r="AH673" s="143">
        <v>103.1</v>
      </c>
      <c r="AI673" s="143">
        <v>103.1</v>
      </c>
      <c r="AJ673" s="143">
        <v>102.3</v>
      </c>
      <c r="AK673" s="143">
        <v>101.4</v>
      </c>
      <c r="AL673" s="143">
        <v>101</v>
      </c>
      <c r="AM673" s="143">
        <v>101</v>
      </c>
      <c r="AN673" s="143">
        <v>99.7</v>
      </c>
      <c r="AO673" s="143">
        <v>100.5</v>
      </c>
      <c r="AP673" s="143">
        <v>100.6</v>
      </c>
      <c r="AQ673" s="143">
        <v>100.2</v>
      </c>
      <c r="AR673" s="143">
        <v>97.9</v>
      </c>
      <c r="AS673" s="143">
        <v>97.7</v>
      </c>
      <c r="AT673" s="143">
        <v>97.6</v>
      </c>
      <c r="AU673" s="143">
        <v>97</v>
      </c>
      <c r="AV673" s="143">
        <v>96.5</v>
      </c>
      <c r="AW673" s="143">
        <v>97.4</v>
      </c>
      <c r="AX673" s="143">
        <v>97.3</v>
      </c>
      <c r="AY673" s="143">
        <v>98.1</v>
      </c>
      <c r="AZ673" s="143">
        <v>96.5</v>
      </c>
      <c r="BA673" s="143">
        <v>96.2</v>
      </c>
      <c r="BB673" s="143">
        <v>95.4</v>
      </c>
      <c r="BC673" s="143">
        <v>93.6</v>
      </c>
      <c r="BD673" s="143">
        <v>94</v>
      </c>
      <c r="BE673" s="143">
        <v>92.7</v>
      </c>
      <c r="BF673" s="143">
        <v>93</v>
      </c>
      <c r="BG673" s="143">
        <v>93.5</v>
      </c>
      <c r="BH673" s="143">
        <v>93.5</v>
      </c>
      <c r="BI673" s="143">
        <v>93.5</v>
      </c>
      <c r="BJ673" s="143">
        <v>93.5</v>
      </c>
      <c r="BK673" s="144">
        <v>93.5</v>
      </c>
      <c r="BL673" s="143">
        <v>93.8</v>
      </c>
      <c r="BM673" s="143">
        <v>94.5</v>
      </c>
      <c r="BN673" s="143">
        <v>96.6</v>
      </c>
      <c r="BO673" s="143">
        <v>95.5</v>
      </c>
      <c r="BP673" s="143">
        <v>95.7</v>
      </c>
      <c r="BQ673" s="143">
        <v>95.7</v>
      </c>
      <c r="BR673" s="145">
        <v>95.7</v>
      </c>
      <c r="BS673" s="145">
        <v>94.7</v>
      </c>
      <c r="BT673" s="145">
        <v>95.5</v>
      </c>
      <c r="BU673" s="145">
        <v>94.5</v>
      </c>
      <c r="BV673" s="145">
        <v>94.7</v>
      </c>
      <c r="BW673" s="145">
        <v>95</v>
      </c>
      <c r="BX673" s="145">
        <v>94.1</v>
      </c>
      <c r="BY673" s="145">
        <v>95.2</v>
      </c>
      <c r="BZ673" s="143">
        <v>95.2</v>
      </c>
      <c r="CA673" s="143">
        <v>95.4</v>
      </c>
      <c r="CB673" s="143">
        <v>95</v>
      </c>
      <c r="CC673" s="143">
        <v>95.4</v>
      </c>
      <c r="CD673" s="143">
        <v>95.4</v>
      </c>
      <c r="CE673" s="143">
        <v>95.4</v>
      </c>
      <c r="CF673" s="143">
        <v>95.4</v>
      </c>
      <c r="CG673" s="143">
        <v>95.6</v>
      </c>
      <c r="CH673" s="143">
        <v>95.4</v>
      </c>
      <c r="CI673" s="143">
        <v>96.3</v>
      </c>
      <c r="CJ673" s="146">
        <v>94.8</v>
      </c>
      <c r="CK673" s="146">
        <v>96.4</v>
      </c>
      <c r="CL673" s="146">
        <v>96.3</v>
      </c>
      <c r="CM673" s="147">
        <v>95.5</v>
      </c>
      <c r="CN673" s="147">
        <v>95.8</v>
      </c>
      <c r="CO673" s="147">
        <v>95.9</v>
      </c>
      <c r="CP673" s="148">
        <v>96.1</v>
      </c>
      <c r="CQ673" s="149">
        <v>96.4</v>
      </c>
      <c r="CR673" s="149">
        <v>96.7</v>
      </c>
      <c r="CS673" s="149">
        <v>96.9</v>
      </c>
      <c r="CT673" s="149">
        <v>96.9</v>
      </c>
      <c r="CU673" s="150">
        <v>96.9</v>
      </c>
      <c r="CV673" s="150">
        <v>96.9</v>
      </c>
      <c r="CW673" s="150">
        <v>96.8</v>
      </c>
      <c r="CX673" s="150">
        <v>97.1</v>
      </c>
      <c r="CY673" s="150">
        <v>97.1</v>
      </c>
      <c r="CZ673" s="150">
        <v>97</v>
      </c>
      <c r="DA673" s="150">
        <v>97.2</v>
      </c>
      <c r="DB673" s="151">
        <v>96</v>
      </c>
      <c r="DC673" s="151">
        <v>95.3</v>
      </c>
      <c r="DD673" s="151">
        <v>95.3</v>
      </c>
      <c r="DE673" s="151">
        <v>96.5</v>
      </c>
      <c r="DF673" s="151">
        <v>98</v>
      </c>
      <c r="DG673" s="151">
        <v>99.2</v>
      </c>
      <c r="DH673" s="151">
        <v>99.9</v>
      </c>
      <c r="DI673" s="151">
        <v>100.1</v>
      </c>
      <c r="DJ673" s="151">
        <v>103.4</v>
      </c>
      <c r="DK673" s="151">
        <v>98.3</v>
      </c>
      <c r="DL673" s="151">
        <v>96.7</v>
      </c>
      <c r="DM673" s="152">
        <v>96.3</v>
      </c>
      <c r="DN673" s="152">
        <v>100.9</v>
      </c>
      <c r="DO673" s="152">
        <v>100</v>
      </c>
      <c r="DP673" s="152">
        <v>103.5</v>
      </c>
      <c r="DQ673" s="152">
        <v>105.4</v>
      </c>
      <c r="DR673" s="152">
        <v>105.9</v>
      </c>
      <c r="DS673" s="152">
        <v>103.7</v>
      </c>
      <c r="DT673" s="152">
        <v>103.8</v>
      </c>
      <c r="DU673" s="152">
        <v>104.6</v>
      </c>
      <c r="DV673" s="152">
        <v>106.3</v>
      </c>
      <c r="DW673" s="152">
        <v>104.4</v>
      </c>
      <c r="DX673" s="152">
        <v>104.9</v>
      </c>
      <c r="DY673" s="152">
        <v>103.8</v>
      </c>
      <c r="DZ673" s="152">
        <v>107.3</v>
      </c>
      <c r="EA673" s="152">
        <v>106.4</v>
      </c>
      <c r="EB673" s="152">
        <v>105.1</v>
      </c>
      <c r="EC673" s="152">
        <v>105.7</v>
      </c>
      <c r="ED673" s="152">
        <v>107.1</v>
      </c>
      <c r="EE673" s="152">
        <v>107.5</v>
      </c>
      <c r="EF673" s="152">
        <v>107.6</v>
      </c>
      <c r="EG673" s="152">
        <v>108.5</v>
      </c>
      <c r="EH673" s="152">
        <v>109</v>
      </c>
      <c r="EI673" s="152">
        <v>110.8</v>
      </c>
      <c r="EJ673" s="152">
        <v>108.1</v>
      </c>
      <c r="EK673" s="152">
        <v>110.2</v>
      </c>
      <c r="EL673" s="152">
        <v>107.2</v>
      </c>
      <c r="EM673" s="152">
        <v>110.7</v>
      </c>
      <c r="EN673" s="152">
        <v>111.6</v>
      </c>
      <c r="EO673" s="152">
        <v>111</v>
      </c>
      <c r="EP673" s="152">
        <v>111.3</v>
      </c>
      <c r="EQ673" s="152">
        <v>114</v>
      </c>
      <c r="ER673" s="152">
        <v>114</v>
      </c>
      <c r="ES673" s="152">
        <v>116.7</v>
      </c>
      <c r="ET673" s="152">
        <v>117</v>
      </c>
      <c r="EU673" s="152">
        <v>117.9</v>
      </c>
      <c r="EV673" s="152">
        <v>118.8</v>
      </c>
      <c r="EW673" s="152">
        <v>118.1</v>
      </c>
    </row>
    <row r="674" spans="1:153">
      <c r="A674" s="141" t="s">
        <v>8382</v>
      </c>
      <c r="B674" s="141" t="s">
        <v>8383</v>
      </c>
      <c r="C674" s="142">
        <v>2.069E-2</v>
      </c>
      <c r="D674" s="143">
        <v>99.8</v>
      </c>
      <c r="E674" s="143">
        <v>99.1</v>
      </c>
      <c r="F674" s="143">
        <v>99.1</v>
      </c>
      <c r="G674" s="143">
        <v>99.2</v>
      </c>
      <c r="H674" s="143">
        <v>100.8</v>
      </c>
      <c r="I674" s="143">
        <v>101</v>
      </c>
      <c r="J674" s="143">
        <v>101.5</v>
      </c>
      <c r="K674" s="143">
        <v>100.9</v>
      </c>
      <c r="L674" s="143">
        <v>101.7</v>
      </c>
      <c r="M674" s="143">
        <v>104</v>
      </c>
      <c r="N674" s="143">
        <v>104.1</v>
      </c>
      <c r="O674" s="143">
        <v>104.1</v>
      </c>
      <c r="P674" s="143">
        <v>104.8</v>
      </c>
      <c r="Q674" s="143">
        <v>105.8</v>
      </c>
      <c r="R674" s="143">
        <v>105.1</v>
      </c>
      <c r="S674" s="143">
        <v>105.4</v>
      </c>
      <c r="T674" s="143">
        <v>106.6</v>
      </c>
      <c r="U674" s="143">
        <v>106.7</v>
      </c>
      <c r="V674" s="143">
        <v>107.6</v>
      </c>
      <c r="W674" s="143">
        <v>109.5</v>
      </c>
      <c r="X674" s="143">
        <v>108.4</v>
      </c>
      <c r="Y674" s="143">
        <v>110.5</v>
      </c>
      <c r="Z674" s="143">
        <v>110.5</v>
      </c>
      <c r="AA674" s="143">
        <v>109.9</v>
      </c>
      <c r="AB674" s="143">
        <v>109.3</v>
      </c>
      <c r="AC674" s="143">
        <v>108.4</v>
      </c>
      <c r="AD674" s="143">
        <v>111.5</v>
      </c>
      <c r="AE674" s="143">
        <v>109.9</v>
      </c>
      <c r="AF674" s="143">
        <v>110.5</v>
      </c>
      <c r="AG674" s="143">
        <v>108.6</v>
      </c>
      <c r="AH674" s="143">
        <v>109.2</v>
      </c>
      <c r="AI674" s="143">
        <v>109.5</v>
      </c>
      <c r="AJ674" s="143">
        <v>109.6</v>
      </c>
      <c r="AK674" s="143">
        <v>111.4</v>
      </c>
      <c r="AL674" s="143">
        <v>109.1</v>
      </c>
      <c r="AM674" s="143">
        <v>109.1</v>
      </c>
      <c r="AN674" s="143">
        <v>110.5</v>
      </c>
      <c r="AO674" s="143">
        <v>108.9</v>
      </c>
      <c r="AP674" s="143">
        <v>109.4</v>
      </c>
      <c r="AQ674" s="143">
        <v>111.8</v>
      </c>
      <c r="AR674" s="143">
        <v>111.8</v>
      </c>
      <c r="AS674" s="143">
        <v>111.8</v>
      </c>
      <c r="AT674" s="143">
        <v>112.1</v>
      </c>
      <c r="AU674" s="143">
        <v>113.8</v>
      </c>
      <c r="AV674" s="143">
        <v>113.6</v>
      </c>
      <c r="AW674" s="143">
        <v>111</v>
      </c>
      <c r="AX674" s="143">
        <v>110.6</v>
      </c>
      <c r="AY674" s="143">
        <v>112.8</v>
      </c>
      <c r="AZ674" s="143">
        <v>110.4</v>
      </c>
      <c r="BA674" s="143">
        <v>110.4</v>
      </c>
      <c r="BB674" s="143">
        <v>111.1</v>
      </c>
      <c r="BC674" s="143">
        <v>108.4</v>
      </c>
      <c r="BD674" s="143">
        <v>110</v>
      </c>
      <c r="BE674" s="143">
        <v>108.9</v>
      </c>
      <c r="BF674" s="143">
        <v>111.1</v>
      </c>
      <c r="BG674" s="143">
        <v>106.8</v>
      </c>
      <c r="BH674" s="143">
        <v>107.2</v>
      </c>
      <c r="BI674" s="143">
        <v>106.1</v>
      </c>
      <c r="BJ674" s="143">
        <v>108</v>
      </c>
      <c r="BK674" s="144">
        <v>108.6</v>
      </c>
      <c r="BL674" s="143">
        <v>106.8</v>
      </c>
      <c r="BM674" s="143">
        <v>107.5</v>
      </c>
      <c r="BN674" s="143">
        <v>106.9</v>
      </c>
      <c r="BO674" s="143">
        <v>106.3</v>
      </c>
      <c r="BP674" s="143">
        <v>105.6</v>
      </c>
      <c r="BQ674" s="143">
        <v>104.9</v>
      </c>
      <c r="BR674" s="145">
        <v>105.5</v>
      </c>
      <c r="BS674" s="145">
        <v>105.5</v>
      </c>
      <c r="BT674" s="145">
        <v>103.8</v>
      </c>
      <c r="BU674" s="145">
        <v>103.4</v>
      </c>
      <c r="BV674" s="145">
        <v>104.5</v>
      </c>
      <c r="BW674" s="145">
        <v>105.2</v>
      </c>
      <c r="BX674" s="145">
        <v>105.9</v>
      </c>
      <c r="BY674" s="145">
        <v>106.2</v>
      </c>
      <c r="BZ674" s="143">
        <v>105.1</v>
      </c>
      <c r="CA674" s="143">
        <v>105.6</v>
      </c>
      <c r="CB674" s="143">
        <v>105.1</v>
      </c>
      <c r="CC674" s="143">
        <v>105.1</v>
      </c>
      <c r="CD674" s="143">
        <v>105.9</v>
      </c>
      <c r="CE674" s="143">
        <v>105.1</v>
      </c>
      <c r="CF674" s="143">
        <v>106.1</v>
      </c>
      <c r="CG674" s="143">
        <v>106.4</v>
      </c>
      <c r="CH674" s="143">
        <v>108</v>
      </c>
      <c r="CI674" s="143">
        <v>108.3</v>
      </c>
      <c r="CJ674" s="146">
        <v>106.9</v>
      </c>
      <c r="CK674" s="146">
        <v>108.3</v>
      </c>
      <c r="CL674" s="146">
        <v>108.5</v>
      </c>
      <c r="CM674" s="147">
        <v>107.2</v>
      </c>
      <c r="CN674" s="147">
        <v>108.9</v>
      </c>
      <c r="CO674" s="147">
        <v>109.4</v>
      </c>
      <c r="CP674" s="148">
        <v>108</v>
      </c>
      <c r="CQ674" s="149">
        <v>108.4</v>
      </c>
      <c r="CR674" s="149">
        <v>108.7</v>
      </c>
      <c r="CS674" s="149">
        <v>109.7</v>
      </c>
      <c r="CT674" s="149">
        <v>108.2</v>
      </c>
      <c r="CU674" s="150">
        <v>109.1</v>
      </c>
      <c r="CV674" s="150">
        <v>109.4</v>
      </c>
      <c r="CW674" s="150">
        <v>109</v>
      </c>
      <c r="CX674" s="150">
        <v>108.8</v>
      </c>
      <c r="CY674" s="150">
        <v>108.6</v>
      </c>
      <c r="CZ674" s="150">
        <v>109.3</v>
      </c>
      <c r="DA674" s="150">
        <v>109.5</v>
      </c>
      <c r="DB674" s="151">
        <v>112.3</v>
      </c>
      <c r="DC674" s="151">
        <v>110.8</v>
      </c>
      <c r="DD674" s="151">
        <v>111.9</v>
      </c>
      <c r="DE674" s="151">
        <v>114</v>
      </c>
      <c r="DF674" s="151">
        <v>114.1</v>
      </c>
      <c r="DG674" s="151">
        <v>114.4</v>
      </c>
      <c r="DH674" s="151">
        <v>113.8</v>
      </c>
      <c r="DI674" s="151">
        <v>114.6</v>
      </c>
      <c r="DJ674" s="151">
        <v>115.9</v>
      </c>
      <c r="DK674" s="151">
        <v>117.4</v>
      </c>
      <c r="DL674" s="151">
        <v>117.8</v>
      </c>
      <c r="DM674" s="152">
        <v>118.2</v>
      </c>
      <c r="DN674" s="152">
        <v>120.1</v>
      </c>
      <c r="DO674" s="152">
        <v>119.4</v>
      </c>
      <c r="DP674" s="152">
        <v>119.5</v>
      </c>
      <c r="DQ674" s="152">
        <v>120.8</v>
      </c>
      <c r="DR674" s="152">
        <v>121.4</v>
      </c>
      <c r="DS674" s="152">
        <v>121.6</v>
      </c>
      <c r="DT674" s="152">
        <v>122.8</v>
      </c>
      <c r="DU674" s="152">
        <v>122.3</v>
      </c>
      <c r="DV674" s="152">
        <v>122.4</v>
      </c>
      <c r="DW674" s="152">
        <v>122.8</v>
      </c>
      <c r="DX674" s="152">
        <v>122.6</v>
      </c>
      <c r="DY674" s="152">
        <v>122.5</v>
      </c>
      <c r="DZ674" s="152">
        <v>122.5</v>
      </c>
      <c r="EA674" s="152">
        <v>122.5</v>
      </c>
      <c r="EB674" s="152">
        <v>122.7</v>
      </c>
      <c r="EC674" s="152">
        <v>124.6</v>
      </c>
      <c r="ED674" s="152">
        <v>124.7</v>
      </c>
      <c r="EE674" s="152">
        <v>126.9</v>
      </c>
      <c r="EF674" s="152">
        <v>127.3</v>
      </c>
      <c r="EG674" s="152">
        <v>128.30000000000001</v>
      </c>
      <c r="EH674" s="152">
        <v>128.9</v>
      </c>
      <c r="EI674" s="152">
        <v>128.80000000000001</v>
      </c>
      <c r="EJ674" s="152">
        <v>127.5</v>
      </c>
      <c r="EK674" s="152">
        <v>127.3</v>
      </c>
      <c r="EL674" s="152">
        <v>128.1</v>
      </c>
      <c r="EM674" s="152">
        <v>128.6</v>
      </c>
      <c r="EN674" s="152">
        <v>127.1</v>
      </c>
      <c r="EO674" s="152">
        <v>128.30000000000001</v>
      </c>
      <c r="EP674" s="152">
        <v>128.69999999999999</v>
      </c>
      <c r="EQ674" s="152">
        <v>129.1</v>
      </c>
      <c r="ER674" s="152">
        <v>129</v>
      </c>
      <c r="ES674" s="152">
        <v>130.4</v>
      </c>
      <c r="ET674" s="152">
        <v>130.69999999999999</v>
      </c>
      <c r="EU674" s="152">
        <v>131.5</v>
      </c>
      <c r="EV674" s="152">
        <v>131</v>
      </c>
      <c r="EW674" s="152">
        <v>131.1</v>
      </c>
    </row>
    <row r="675" spans="1:153">
      <c r="A675" s="141" t="s">
        <v>8384</v>
      </c>
      <c r="B675" s="141" t="s">
        <v>8385</v>
      </c>
      <c r="C675" s="142">
        <v>5.246E-2</v>
      </c>
      <c r="D675" s="143">
        <v>101.9</v>
      </c>
      <c r="E675" s="143">
        <v>102</v>
      </c>
      <c r="F675" s="143">
        <v>102</v>
      </c>
      <c r="G675" s="143">
        <v>102.1</v>
      </c>
      <c r="H675" s="143">
        <v>102.1</v>
      </c>
      <c r="I675" s="143">
        <v>102.1</v>
      </c>
      <c r="J675" s="143">
        <v>102.2</v>
      </c>
      <c r="K675" s="143">
        <v>102</v>
      </c>
      <c r="L675" s="143">
        <v>102.3</v>
      </c>
      <c r="M675" s="143">
        <v>102.6</v>
      </c>
      <c r="N675" s="143">
        <v>100.9</v>
      </c>
      <c r="O675" s="143">
        <v>101</v>
      </c>
      <c r="P675" s="143">
        <v>100.8</v>
      </c>
      <c r="Q675" s="143">
        <v>100.2</v>
      </c>
      <c r="R675" s="143">
        <v>99.2</v>
      </c>
      <c r="S675" s="143">
        <v>99.8</v>
      </c>
      <c r="T675" s="143">
        <v>99.8</v>
      </c>
      <c r="U675" s="143">
        <v>100.5</v>
      </c>
      <c r="V675" s="143">
        <v>101.3</v>
      </c>
      <c r="W675" s="143">
        <v>101.8</v>
      </c>
      <c r="X675" s="143">
        <v>101.5</v>
      </c>
      <c r="Y675" s="143">
        <v>102.3</v>
      </c>
      <c r="Z675" s="143">
        <v>102.3</v>
      </c>
      <c r="AA675" s="143">
        <v>102.9</v>
      </c>
      <c r="AB675" s="143">
        <v>102.3</v>
      </c>
      <c r="AC675" s="143">
        <v>103.1</v>
      </c>
      <c r="AD675" s="143">
        <v>103.2</v>
      </c>
      <c r="AE675" s="143">
        <v>103.1</v>
      </c>
      <c r="AF675" s="143">
        <v>103.7</v>
      </c>
      <c r="AG675" s="143">
        <v>102.9</v>
      </c>
      <c r="AH675" s="143">
        <v>103.5</v>
      </c>
      <c r="AI675" s="143">
        <v>103.1</v>
      </c>
      <c r="AJ675" s="143">
        <v>103.6</v>
      </c>
      <c r="AK675" s="143">
        <v>105.5</v>
      </c>
      <c r="AL675" s="143">
        <v>105.5</v>
      </c>
      <c r="AM675" s="143">
        <v>105.6</v>
      </c>
      <c r="AN675" s="143">
        <v>107.1</v>
      </c>
      <c r="AO675" s="143">
        <v>106.8</v>
      </c>
      <c r="AP675" s="143">
        <v>106.6</v>
      </c>
      <c r="AQ675" s="143">
        <v>107.6</v>
      </c>
      <c r="AR675" s="143">
        <v>107.6</v>
      </c>
      <c r="AS675" s="143">
        <v>107.7</v>
      </c>
      <c r="AT675" s="143">
        <v>107.1</v>
      </c>
      <c r="AU675" s="143">
        <v>108.6</v>
      </c>
      <c r="AV675" s="143">
        <v>109.7</v>
      </c>
      <c r="AW675" s="143">
        <v>109.2</v>
      </c>
      <c r="AX675" s="143">
        <v>109.2</v>
      </c>
      <c r="AY675" s="143">
        <v>109.1</v>
      </c>
      <c r="AZ675" s="143">
        <v>106.2</v>
      </c>
      <c r="BA675" s="143">
        <v>105.9</v>
      </c>
      <c r="BB675" s="143">
        <v>105.9</v>
      </c>
      <c r="BC675" s="143">
        <v>107.2</v>
      </c>
      <c r="BD675" s="143">
        <v>107.2</v>
      </c>
      <c r="BE675" s="143">
        <v>107.6</v>
      </c>
      <c r="BF675" s="143">
        <v>108.1</v>
      </c>
      <c r="BG675" s="143">
        <v>108</v>
      </c>
      <c r="BH675" s="143">
        <v>108</v>
      </c>
      <c r="BI675" s="143">
        <v>108.4</v>
      </c>
      <c r="BJ675" s="143">
        <v>108.6</v>
      </c>
      <c r="BK675" s="144">
        <v>108.9</v>
      </c>
      <c r="BL675" s="143">
        <v>109.1</v>
      </c>
      <c r="BM675" s="143">
        <v>109.1</v>
      </c>
      <c r="BN675" s="143">
        <v>109.1</v>
      </c>
      <c r="BO675" s="143">
        <v>110.1</v>
      </c>
      <c r="BP675" s="143">
        <v>110.1</v>
      </c>
      <c r="BQ675" s="143">
        <v>110.1</v>
      </c>
      <c r="BR675" s="145">
        <v>110.1</v>
      </c>
      <c r="BS675" s="145">
        <v>110.1</v>
      </c>
      <c r="BT675" s="145">
        <v>111.2</v>
      </c>
      <c r="BU675" s="145">
        <v>111.2</v>
      </c>
      <c r="BV675" s="145">
        <v>111.5</v>
      </c>
      <c r="BW675" s="145">
        <v>111.7</v>
      </c>
      <c r="BX675" s="145">
        <v>112</v>
      </c>
      <c r="BY675" s="145">
        <v>112.5</v>
      </c>
      <c r="BZ675" s="143">
        <v>112.7</v>
      </c>
      <c r="CA675" s="143">
        <v>111.5</v>
      </c>
      <c r="CB675" s="143">
        <v>111.9</v>
      </c>
      <c r="CC675" s="143">
        <v>111.9</v>
      </c>
      <c r="CD675" s="143">
        <v>112.5</v>
      </c>
      <c r="CE675" s="143">
        <v>112.5</v>
      </c>
      <c r="CF675" s="143">
        <v>112.6</v>
      </c>
      <c r="CG675" s="143">
        <v>112.6</v>
      </c>
      <c r="CH675" s="143">
        <v>112.6</v>
      </c>
      <c r="CI675" s="143">
        <v>112.6</v>
      </c>
      <c r="CJ675" s="146">
        <v>112.6</v>
      </c>
      <c r="CK675" s="146">
        <v>112.6</v>
      </c>
      <c r="CL675" s="146">
        <v>112.6</v>
      </c>
      <c r="CM675" s="147">
        <v>112.5</v>
      </c>
      <c r="CN675" s="147">
        <v>112.5</v>
      </c>
      <c r="CO675" s="147">
        <v>112.5</v>
      </c>
      <c r="CP675" s="148">
        <v>112.5</v>
      </c>
      <c r="CQ675" s="149">
        <v>112.6</v>
      </c>
      <c r="CR675" s="149">
        <v>112.6</v>
      </c>
      <c r="CS675" s="149">
        <v>112.6</v>
      </c>
      <c r="CT675" s="149">
        <v>112.6</v>
      </c>
      <c r="CU675" s="150">
        <v>112.6</v>
      </c>
      <c r="CV675" s="150">
        <v>112.6</v>
      </c>
      <c r="CW675" s="150">
        <v>112.6</v>
      </c>
      <c r="CX675" s="150">
        <v>112.6</v>
      </c>
      <c r="CY675" s="150">
        <v>112.6</v>
      </c>
      <c r="CZ675" s="150">
        <v>112.6</v>
      </c>
      <c r="DA675" s="150">
        <v>112.6</v>
      </c>
      <c r="DB675" s="151">
        <v>112.6</v>
      </c>
      <c r="DC675" s="151">
        <v>112.6</v>
      </c>
      <c r="DD675" s="151">
        <v>112.7</v>
      </c>
      <c r="DE675" s="151">
        <v>113</v>
      </c>
      <c r="DF675" s="151">
        <v>113</v>
      </c>
      <c r="DG675" s="151">
        <v>113.1</v>
      </c>
      <c r="DH675" s="151">
        <v>113.1</v>
      </c>
      <c r="DI675" s="151">
        <v>113.1</v>
      </c>
      <c r="DJ675" s="151">
        <v>113.1</v>
      </c>
      <c r="DK675" s="151">
        <v>113.1</v>
      </c>
      <c r="DL675" s="151">
        <v>113.8</v>
      </c>
      <c r="DM675" s="152">
        <v>114.1</v>
      </c>
      <c r="DN675" s="152">
        <v>114.1</v>
      </c>
      <c r="DO675" s="152">
        <v>114.1</v>
      </c>
      <c r="DP675" s="152">
        <v>114.2</v>
      </c>
      <c r="DQ675" s="152">
        <v>114.6</v>
      </c>
      <c r="DR675" s="152">
        <v>114.6</v>
      </c>
      <c r="DS675" s="152">
        <v>114.7</v>
      </c>
      <c r="DT675" s="152">
        <v>114.7</v>
      </c>
      <c r="DU675" s="152">
        <v>114.8</v>
      </c>
      <c r="DV675" s="152">
        <v>114.8</v>
      </c>
      <c r="DW675" s="152">
        <v>114.8</v>
      </c>
      <c r="DX675" s="152">
        <v>114.8</v>
      </c>
      <c r="DY675" s="152">
        <v>114.7</v>
      </c>
      <c r="DZ675" s="152">
        <v>115.9</v>
      </c>
      <c r="EA675" s="152">
        <v>116.4</v>
      </c>
      <c r="EB675" s="152">
        <v>116.4</v>
      </c>
      <c r="EC675" s="152">
        <v>116.3</v>
      </c>
      <c r="ED675" s="152">
        <v>116.1</v>
      </c>
      <c r="EE675" s="152">
        <v>116.4</v>
      </c>
      <c r="EF675" s="152">
        <v>116.5</v>
      </c>
      <c r="EG675" s="152">
        <v>116.5</v>
      </c>
      <c r="EH675" s="152">
        <v>116.6</v>
      </c>
      <c r="EI675" s="152">
        <v>116.5</v>
      </c>
      <c r="EJ675" s="152">
        <v>116.6</v>
      </c>
      <c r="EK675" s="152">
        <v>116.6</v>
      </c>
      <c r="EL675" s="152">
        <v>116.6</v>
      </c>
      <c r="EM675" s="152">
        <v>116.7</v>
      </c>
      <c r="EN675" s="152">
        <v>116.1</v>
      </c>
      <c r="EO675" s="152">
        <v>116.1</v>
      </c>
      <c r="EP675" s="152">
        <v>116.1</v>
      </c>
      <c r="EQ675" s="152">
        <v>116</v>
      </c>
      <c r="ER675" s="152">
        <v>116</v>
      </c>
      <c r="ES675" s="152">
        <v>116</v>
      </c>
      <c r="ET675" s="152">
        <v>116</v>
      </c>
      <c r="EU675" s="152">
        <v>116.7</v>
      </c>
      <c r="EV675" s="152">
        <v>116.7</v>
      </c>
      <c r="EW675" s="152">
        <v>116.7</v>
      </c>
    </row>
    <row r="676" spans="1:153">
      <c r="A676" s="141" t="s">
        <v>8386</v>
      </c>
      <c r="B676" s="141" t="s">
        <v>8387</v>
      </c>
      <c r="C676" s="142">
        <v>1.1000000000000001E-3</v>
      </c>
      <c r="D676" s="143">
        <v>104.2</v>
      </c>
      <c r="E676" s="143">
        <v>105.9</v>
      </c>
      <c r="F676" s="143">
        <v>106.5</v>
      </c>
      <c r="G676" s="143">
        <v>107.5</v>
      </c>
      <c r="H676" s="143">
        <v>107.4</v>
      </c>
      <c r="I676" s="143">
        <v>105.5</v>
      </c>
      <c r="J676" s="143">
        <v>104</v>
      </c>
      <c r="K676" s="143">
        <v>104.5</v>
      </c>
      <c r="L676" s="143">
        <v>106.6</v>
      </c>
      <c r="M676" s="143">
        <v>105.7</v>
      </c>
      <c r="N676" s="143">
        <v>104.7</v>
      </c>
      <c r="O676" s="143">
        <v>106.4</v>
      </c>
      <c r="P676" s="143">
        <v>104.6</v>
      </c>
      <c r="Q676" s="143">
        <v>104.5</v>
      </c>
      <c r="R676" s="143">
        <v>105.7</v>
      </c>
      <c r="S676" s="143">
        <v>109.7</v>
      </c>
      <c r="T676" s="143">
        <v>108.3</v>
      </c>
      <c r="U676" s="143">
        <v>110.6</v>
      </c>
      <c r="V676" s="143">
        <v>109.4</v>
      </c>
      <c r="W676" s="143">
        <v>108.3</v>
      </c>
      <c r="X676" s="143">
        <v>109.2</v>
      </c>
      <c r="Y676" s="143">
        <v>108</v>
      </c>
      <c r="Z676" s="143">
        <v>108.5</v>
      </c>
      <c r="AA676" s="143">
        <v>107.8</v>
      </c>
      <c r="AB676" s="143">
        <v>107.8</v>
      </c>
      <c r="AC676" s="143">
        <v>109.8</v>
      </c>
      <c r="AD676" s="143">
        <v>110.6</v>
      </c>
      <c r="AE676" s="143">
        <v>110</v>
      </c>
      <c r="AF676" s="143">
        <v>108.6</v>
      </c>
      <c r="AG676" s="143">
        <v>108.9</v>
      </c>
      <c r="AH676" s="143">
        <v>109.5</v>
      </c>
      <c r="AI676" s="143">
        <v>108.4</v>
      </c>
      <c r="AJ676" s="143">
        <v>108.2</v>
      </c>
      <c r="AK676" s="143">
        <v>108.9</v>
      </c>
      <c r="AL676" s="143">
        <v>108.5</v>
      </c>
      <c r="AM676" s="143">
        <v>110.5</v>
      </c>
      <c r="AN676" s="143">
        <v>113.4</v>
      </c>
      <c r="AO676" s="143">
        <v>113</v>
      </c>
      <c r="AP676" s="143">
        <v>113.5</v>
      </c>
      <c r="AQ676" s="143">
        <v>112.4</v>
      </c>
      <c r="AR676" s="143">
        <v>112.5</v>
      </c>
      <c r="AS676" s="143">
        <v>112.7</v>
      </c>
      <c r="AT676" s="143">
        <v>112.8</v>
      </c>
      <c r="AU676" s="143">
        <v>120.6</v>
      </c>
      <c r="AV676" s="143">
        <v>119.6</v>
      </c>
      <c r="AW676" s="143">
        <v>119.1</v>
      </c>
      <c r="AX676" s="143">
        <v>120.5</v>
      </c>
      <c r="AY676" s="143">
        <v>121.7</v>
      </c>
      <c r="AZ676" s="143">
        <v>121.2</v>
      </c>
      <c r="BA676" s="143">
        <v>119.9</v>
      </c>
      <c r="BB676" s="143">
        <v>118.9</v>
      </c>
      <c r="BC676" s="143">
        <v>121.3</v>
      </c>
      <c r="BD676" s="143">
        <v>121.1</v>
      </c>
      <c r="BE676" s="143">
        <v>120.2</v>
      </c>
      <c r="BF676" s="143">
        <v>121.1</v>
      </c>
      <c r="BG676" s="143">
        <v>121.6</v>
      </c>
      <c r="BH676" s="143">
        <v>123.1</v>
      </c>
      <c r="BI676" s="143">
        <v>123.1</v>
      </c>
      <c r="BJ676" s="143">
        <v>123.1</v>
      </c>
      <c r="BK676" s="144">
        <v>123.1</v>
      </c>
      <c r="BL676" s="143">
        <v>123.1</v>
      </c>
      <c r="BM676" s="143">
        <v>123.1</v>
      </c>
      <c r="BN676" s="143">
        <v>113.6</v>
      </c>
      <c r="BO676" s="143">
        <v>113.3</v>
      </c>
      <c r="BP676" s="143">
        <v>113</v>
      </c>
      <c r="BQ676" s="143">
        <v>113</v>
      </c>
      <c r="BR676" s="145">
        <v>110.4</v>
      </c>
      <c r="BS676" s="145">
        <v>110.4</v>
      </c>
      <c r="BT676" s="145">
        <v>114.2</v>
      </c>
      <c r="BU676" s="145">
        <v>111.3</v>
      </c>
      <c r="BV676" s="145">
        <v>111.6</v>
      </c>
      <c r="BW676" s="145">
        <v>112.9</v>
      </c>
      <c r="BX676" s="145">
        <v>112.9</v>
      </c>
      <c r="BY676" s="145">
        <v>112.9</v>
      </c>
      <c r="BZ676" s="143">
        <v>112.9</v>
      </c>
      <c r="CA676" s="143">
        <v>112.9</v>
      </c>
      <c r="CB676" s="143">
        <v>114</v>
      </c>
      <c r="CC676" s="143">
        <v>114</v>
      </c>
      <c r="CD676" s="143">
        <v>114.7</v>
      </c>
      <c r="CE676" s="143">
        <v>116.6</v>
      </c>
      <c r="CF676" s="143">
        <v>117.2</v>
      </c>
      <c r="CG676" s="143">
        <v>117.2</v>
      </c>
      <c r="CH676" s="143">
        <v>117.2</v>
      </c>
      <c r="CI676" s="143">
        <v>117.2</v>
      </c>
      <c r="CJ676" s="146">
        <v>117.2</v>
      </c>
      <c r="CK676" s="146">
        <v>115.1</v>
      </c>
      <c r="CL676" s="146">
        <v>115.1</v>
      </c>
      <c r="CM676" s="147">
        <v>115.2</v>
      </c>
      <c r="CN676" s="147">
        <v>115.2</v>
      </c>
      <c r="CO676" s="147">
        <v>115.8</v>
      </c>
      <c r="CP676" s="148">
        <v>116</v>
      </c>
      <c r="CQ676" s="149">
        <v>116.5</v>
      </c>
      <c r="CR676" s="149">
        <v>116.8</v>
      </c>
      <c r="CS676" s="149">
        <v>117.3</v>
      </c>
      <c r="CT676" s="149">
        <v>117.3</v>
      </c>
      <c r="CU676" s="150">
        <v>117.3</v>
      </c>
      <c r="CV676" s="150">
        <v>117.3</v>
      </c>
      <c r="CW676" s="150">
        <v>117.3</v>
      </c>
      <c r="CX676" s="150">
        <v>117.3</v>
      </c>
      <c r="CY676" s="150">
        <v>117.3</v>
      </c>
      <c r="CZ676" s="150">
        <v>117.3</v>
      </c>
      <c r="DA676" s="150">
        <v>117.3</v>
      </c>
      <c r="DB676" s="151">
        <v>117.3</v>
      </c>
      <c r="DC676" s="151">
        <v>117.3</v>
      </c>
      <c r="DD676" s="151">
        <v>117.4</v>
      </c>
      <c r="DE676" s="151">
        <v>118.6</v>
      </c>
      <c r="DF676" s="151">
        <v>124.2</v>
      </c>
      <c r="DG676" s="151">
        <v>124.2</v>
      </c>
      <c r="DH676" s="151">
        <v>130.80000000000001</v>
      </c>
      <c r="DI676" s="151">
        <v>130.9</v>
      </c>
      <c r="DJ676" s="151">
        <v>130.9</v>
      </c>
      <c r="DK676" s="151">
        <v>132</v>
      </c>
      <c r="DL676" s="151">
        <v>132.5</v>
      </c>
      <c r="DM676" s="152">
        <v>133.30000000000001</v>
      </c>
      <c r="DN676" s="152">
        <v>133.6</v>
      </c>
      <c r="DO676" s="152">
        <v>133.6</v>
      </c>
      <c r="DP676" s="152">
        <v>134</v>
      </c>
      <c r="DQ676" s="152">
        <v>134.9</v>
      </c>
      <c r="DR676" s="152">
        <v>134.9</v>
      </c>
      <c r="DS676" s="152">
        <v>132.9</v>
      </c>
      <c r="DT676" s="152">
        <v>133</v>
      </c>
      <c r="DU676" s="152">
        <v>133.1</v>
      </c>
      <c r="DV676" s="152">
        <v>133.1</v>
      </c>
      <c r="DW676" s="152">
        <v>133.1</v>
      </c>
      <c r="DX676" s="152">
        <v>133.4</v>
      </c>
      <c r="DY676" s="152">
        <v>133.4</v>
      </c>
      <c r="DZ676" s="152">
        <v>133.4</v>
      </c>
      <c r="EA676" s="152">
        <v>133.4</v>
      </c>
      <c r="EB676" s="152">
        <v>135.30000000000001</v>
      </c>
      <c r="EC676" s="152">
        <v>135.30000000000001</v>
      </c>
      <c r="ED676" s="152">
        <v>139.6</v>
      </c>
      <c r="EE676" s="152">
        <v>140.30000000000001</v>
      </c>
      <c r="EF676" s="152">
        <v>139</v>
      </c>
      <c r="EG676" s="152">
        <v>139.80000000000001</v>
      </c>
      <c r="EH676" s="152">
        <v>140</v>
      </c>
      <c r="EI676" s="152">
        <v>140</v>
      </c>
      <c r="EJ676" s="152">
        <v>140.4</v>
      </c>
      <c r="EK676" s="152">
        <v>140.4</v>
      </c>
      <c r="EL676" s="152">
        <v>140.4</v>
      </c>
      <c r="EM676" s="152">
        <v>140.4</v>
      </c>
      <c r="EN676" s="152">
        <v>140.4</v>
      </c>
      <c r="EO676" s="152">
        <v>141.80000000000001</v>
      </c>
      <c r="EP676" s="152">
        <v>141.80000000000001</v>
      </c>
      <c r="EQ676" s="152">
        <v>142.30000000000001</v>
      </c>
      <c r="ER676" s="152">
        <v>142.4</v>
      </c>
      <c r="ES676" s="152">
        <v>142.6</v>
      </c>
      <c r="ET676" s="152">
        <v>142.6</v>
      </c>
      <c r="EU676" s="152">
        <v>142.80000000000001</v>
      </c>
      <c r="EV676" s="152">
        <v>142.9</v>
      </c>
      <c r="EW676" s="152">
        <v>143.19999999999999</v>
      </c>
    </row>
    <row r="677" spans="1:153">
      <c r="A677" s="141" t="s">
        <v>8388</v>
      </c>
      <c r="B677" s="141" t="s">
        <v>8389</v>
      </c>
      <c r="C677" s="142">
        <v>0.1027</v>
      </c>
      <c r="D677" s="143">
        <v>103.5</v>
      </c>
      <c r="E677" s="143">
        <v>104.4</v>
      </c>
      <c r="F677" s="143">
        <v>106.4</v>
      </c>
      <c r="G677" s="143">
        <v>106.4</v>
      </c>
      <c r="H677" s="143">
        <v>106.3</v>
      </c>
      <c r="I677" s="143">
        <v>105.9</v>
      </c>
      <c r="J677" s="143">
        <v>108.2</v>
      </c>
      <c r="K677" s="143">
        <v>110.6</v>
      </c>
      <c r="L677" s="143">
        <v>109.8</v>
      </c>
      <c r="M677" s="143">
        <v>109.1</v>
      </c>
      <c r="N677" s="143">
        <v>108.5</v>
      </c>
      <c r="O677" s="143">
        <v>109.1</v>
      </c>
      <c r="P677" s="143">
        <v>107</v>
      </c>
      <c r="Q677" s="143">
        <v>103.1</v>
      </c>
      <c r="R677" s="143">
        <v>108.5</v>
      </c>
      <c r="S677" s="143">
        <v>108.2</v>
      </c>
      <c r="T677" s="143">
        <v>108.4</v>
      </c>
      <c r="U677" s="143">
        <v>110.2</v>
      </c>
      <c r="V677" s="143">
        <v>110.7</v>
      </c>
      <c r="W677" s="143">
        <v>111.9</v>
      </c>
      <c r="X677" s="143">
        <v>109.3</v>
      </c>
      <c r="Y677" s="143">
        <v>110.5</v>
      </c>
      <c r="Z677" s="143">
        <v>109.1</v>
      </c>
      <c r="AA677" s="143">
        <v>108</v>
      </c>
      <c r="AB677" s="143">
        <v>110.7</v>
      </c>
      <c r="AC677" s="143">
        <v>110.5</v>
      </c>
      <c r="AD677" s="143">
        <v>112.3</v>
      </c>
      <c r="AE677" s="143">
        <v>112.2</v>
      </c>
      <c r="AF677" s="143">
        <v>115.6</v>
      </c>
      <c r="AG677" s="143">
        <v>114.1</v>
      </c>
      <c r="AH677" s="143">
        <v>113.6</v>
      </c>
      <c r="AI677" s="143">
        <v>111.3</v>
      </c>
      <c r="AJ677" s="143">
        <v>110</v>
      </c>
      <c r="AK677" s="143">
        <v>108</v>
      </c>
      <c r="AL677" s="143">
        <v>105.5</v>
      </c>
      <c r="AM677" s="143">
        <v>107.5</v>
      </c>
      <c r="AN677" s="143">
        <v>108.8</v>
      </c>
      <c r="AO677" s="143">
        <v>107.2</v>
      </c>
      <c r="AP677" s="143">
        <v>106</v>
      </c>
      <c r="AQ677" s="143">
        <v>105.5</v>
      </c>
      <c r="AR677" s="143">
        <v>101.5</v>
      </c>
      <c r="AS677" s="143">
        <v>102.1</v>
      </c>
      <c r="AT677" s="143">
        <v>102.5</v>
      </c>
      <c r="AU677" s="143">
        <v>101</v>
      </c>
      <c r="AV677" s="143">
        <v>101.5</v>
      </c>
      <c r="AW677" s="143">
        <v>101.3</v>
      </c>
      <c r="AX677" s="143">
        <v>103.2</v>
      </c>
      <c r="AY677" s="143">
        <v>105.1</v>
      </c>
      <c r="AZ677" s="143">
        <v>103.8</v>
      </c>
      <c r="BA677" s="143">
        <v>102.8</v>
      </c>
      <c r="BB677" s="143">
        <v>103.1</v>
      </c>
      <c r="BC677" s="143">
        <v>103.3</v>
      </c>
      <c r="BD677" s="143">
        <v>101.8</v>
      </c>
      <c r="BE677" s="143">
        <v>102</v>
      </c>
      <c r="BF677" s="143">
        <v>102.4</v>
      </c>
      <c r="BG677" s="143">
        <v>101.9</v>
      </c>
      <c r="BH677" s="143">
        <v>102.8</v>
      </c>
      <c r="BI677" s="143">
        <v>103.1</v>
      </c>
      <c r="BJ677" s="143">
        <v>103.6</v>
      </c>
      <c r="BK677" s="144">
        <v>104</v>
      </c>
      <c r="BL677" s="143">
        <v>104.4</v>
      </c>
      <c r="BM677" s="143">
        <v>103</v>
      </c>
      <c r="BN677" s="143">
        <v>104.9</v>
      </c>
      <c r="BO677" s="143">
        <v>104.4</v>
      </c>
      <c r="BP677" s="143">
        <v>104.3</v>
      </c>
      <c r="BQ677" s="143">
        <v>104.2</v>
      </c>
      <c r="BR677" s="145">
        <v>104.8</v>
      </c>
      <c r="BS677" s="145">
        <v>104.4</v>
      </c>
      <c r="BT677" s="145">
        <v>106</v>
      </c>
      <c r="BU677" s="145">
        <v>106.7</v>
      </c>
      <c r="BV677" s="145">
        <v>107.3</v>
      </c>
      <c r="BW677" s="145">
        <v>107.9</v>
      </c>
      <c r="BX677" s="145">
        <v>108.9</v>
      </c>
      <c r="BY677" s="145">
        <v>108.9</v>
      </c>
      <c r="BZ677" s="143">
        <v>109.6</v>
      </c>
      <c r="CA677" s="143">
        <v>108.6</v>
      </c>
      <c r="CB677" s="143">
        <v>107.8</v>
      </c>
      <c r="CC677" s="143">
        <v>108.9</v>
      </c>
      <c r="CD677" s="143">
        <v>109.3</v>
      </c>
      <c r="CE677" s="143">
        <v>109.3</v>
      </c>
      <c r="CF677" s="143">
        <v>108.4</v>
      </c>
      <c r="CG677" s="143">
        <v>107.1</v>
      </c>
      <c r="CH677" s="143">
        <v>107</v>
      </c>
      <c r="CI677" s="143">
        <v>107.3</v>
      </c>
      <c r="CJ677" s="146">
        <v>111.4</v>
      </c>
      <c r="CK677" s="146">
        <v>107.5</v>
      </c>
      <c r="CL677" s="146">
        <v>110.2</v>
      </c>
      <c r="CM677" s="147">
        <v>109.7</v>
      </c>
      <c r="CN677" s="147">
        <v>110.2</v>
      </c>
      <c r="CO677" s="147">
        <v>109.4</v>
      </c>
      <c r="CP677" s="148">
        <v>109.6</v>
      </c>
      <c r="CQ677" s="149">
        <v>108.8</v>
      </c>
      <c r="CR677" s="149">
        <v>108.5</v>
      </c>
      <c r="CS677" s="149">
        <v>108.8</v>
      </c>
      <c r="CT677" s="149">
        <v>109.4</v>
      </c>
      <c r="CU677" s="150">
        <v>109.7</v>
      </c>
      <c r="CV677" s="150">
        <v>109.2</v>
      </c>
      <c r="CW677" s="150">
        <v>108.2</v>
      </c>
      <c r="CX677" s="150">
        <v>108.5</v>
      </c>
      <c r="CY677" s="150">
        <v>106.6</v>
      </c>
      <c r="CZ677" s="150">
        <v>107.3</v>
      </c>
      <c r="DA677" s="150">
        <v>108.4</v>
      </c>
      <c r="DB677" s="151">
        <v>109.6</v>
      </c>
      <c r="DC677" s="151">
        <v>114</v>
      </c>
      <c r="DD677" s="151">
        <v>116</v>
      </c>
      <c r="DE677" s="151">
        <v>117.7</v>
      </c>
      <c r="DF677" s="151">
        <v>115</v>
      </c>
      <c r="DG677" s="151">
        <v>126.8</v>
      </c>
      <c r="DH677" s="151">
        <v>120.4</v>
      </c>
      <c r="DI677" s="151">
        <v>121</v>
      </c>
      <c r="DJ677" s="151">
        <v>122.4</v>
      </c>
      <c r="DK677" s="151">
        <v>121.2</v>
      </c>
      <c r="DL677" s="151">
        <v>121.9</v>
      </c>
      <c r="DM677" s="152">
        <v>127.5</v>
      </c>
      <c r="DN677" s="152">
        <v>130.80000000000001</v>
      </c>
      <c r="DO677" s="152">
        <v>135.30000000000001</v>
      </c>
      <c r="DP677" s="152">
        <v>130.9</v>
      </c>
      <c r="DQ677" s="152">
        <v>136.69999999999999</v>
      </c>
      <c r="DR677" s="152">
        <v>135.30000000000001</v>
      </c>
      <c r="DS677" s="152">
        <v>141.30000000000001</v>
      </c>
      <c r="DT677" s="152">
        <v>145.30000000000001</v>
      </c>
      <c r="DU677" s="152">
        <v>144.80000000000001</v>
      </c>
      <c r="DV677" s="152">
        <v>145</v>
      </c>
      <c r="DW677" s="152">
        <v>140.19999999999999</v>
      </c>
      <c r="DX677" s="152">
        <v>141.69999999999999</v>
      </c>
      <c r="DY677" s="152">
        <v>142</v>
      </c>
      <c r="DZ677" s="152">
        <v>139.19999999999999</v>
      </c>
      <c r="EA677" s="152">
        <v>141.4</v>
      </c>
      <c r="EB677" s="152">
        <v>141.19999999999999</v>
      </c>
      <c r="EC677" s="152">
        <v>141.80000000000001</v>
      </c>
      <c r="ED677" s="152">
        <v>142.80000000000001</v>
      </c>
      <c r="EE677" s="152">
        <v>140.80000000000001</v>
      </c>
      <c r="EF677" s="152">
        <v>142.80000000000001</v>
      </c>
      <c r="EG677" s="152">
        <v>142.19999999999999</v>
      </c>
      <c r="EH677" s="152">
        <v>138.69999999999999</v>
      </c>
      <c r="EI677" s="152">
        <v>138.9</v>
      </c>
      <c r="EJ677" s="152">
        <v>140.30000000000001</v>
      </c>
      <c r="EK677" s="152">
        <v>140.69999999999999</v>
      </c>
      <c r="EL677" s="152">
        <v>140.1</v>
      </c>
      <c r="EM677" s="152">
        <v>141</v>
      </c>
      <c r="EN677" s="152">
        <v>140.30000000000001</v>
      </c>
      <c r="EO677" s="152">
        <v>140.69999999999999</v>
      </c>
      <c r="EP677" s="152">
        <v>141.69999999999999</v>
      </c>
      <c r="EQ677" s="152">
        <v>141.9</v>
      </c>
      <c r="ER677" s="152">
        <v>146.1</v>
      </c>
      <c r="ES677" s="152">
        <v>145.30000000000001</v>
      </c>
      <c r="ET677" s="152">
        <v>147.69999999999999</v>
      </c>
      <c r="EU677" s="152">
        <v>147.9</v>
      </c>
      <c r="EV677" s="152">
        <v>146.1</v>
      </c>
      <c r="EW677" s="152">
        <v>144.4</v>
      </c>
    </row>
    <row r="678" spans="1:153">
      <c r="A678" s="141" t="s">
        <v>8390</v>
      </c>
      <c r="B678" s="141" t="s">
        <v>8391</v>
      </c>
      <c r="C678" s="142">
        <v>5.2500000000000003E-3</v>
      </c>
      <c r="D678" s="143">
        <v>101.9</v>
      </c>
      <c r="E678" s="143">
        <v>105.7</v>
      </c>
      <c r="F678" s="143">
        <v>103.3</v>
      </c>
      <c r="G678" s="143">
        <v>100.1</v>
      </c>
      <c r="H678" s="143">
        <v>103.2</v>
      </c>
      <c r="I678" s="143">
        <v>104.6</v>
      </c>
      <c r="J678" s="143">
        <v>104.7</v>
      </c>
      <c r="K678" s="143">
        <v>107.5</v>
      </c>
      <c r="L678" s="143">
        <v>110.4</v>
      </c>
      <c r="M678" s="143">
        <v>111.3</v>
      </c>
      <c r="N678" s="143">
        <v>115.7</v>
      </c>
      <c r="O678" s="143">
        <v>113.2</v>
      </c>
      <c r="P678" s="143">
        <v>117.5</v>
      </c>
      <c r="Q678" s="143">
        <v>123.6</v>
      </c>
      <c r="R678" s="143">
        <v>118.1</v>
      </c>
      <c r="S678" s="143">
        <v>116.8</v>
      </c>
      <c r="T678" s="143">
        <v>116.8</v>
      </c>
      <c r="U678" s="143">
        <v>116</v>
      </c>
      <c r="V678" s="143">
        <v>110.5</v>
      </c>
      <c r="W678" s="143">
        <v>112.8</v>
      </c>
      <c r="X678" s="143">
        <v>114.9</v>
      </c>
      <c r="Y678" s="143">
        <v>115.3</v>
      </c>
      <c r="Z678" s="143">
        <v>113.5</v>
      </c>
      <c r="AA678" s="143">
        <v>113.8</v>
      </c>
      <c r="AB678" s="143">
        <v>116.9</v>
      </c>
      <c r="AC678" s="143">
        <v>116.3</v>
      </c>
      <c r="AD678" s="143">
        <v>118.5</v>
      </c>
      <c r="AE678" s="143">
        <v>119.1</v>
      </c>
      <c r="AF678" s="143">
        <v>119.1</v>
      </c>
      <c r="AG678" s="143">
        <v>124.5</v>
      </c>
      <c r="AH678" s="143">
        <v>122.4</v>
      </c>
      <c r="AI678" s="143">
        <v>122.5</v>
      </c>
      <c r="AJ678" s="143">
        <v>121.4</v>
      </c>
      <c r="AK678" s="143">
        <v>121.1</v>
      </c>
      <c r="AL678" s="143">
        <v>124.9</v>
      </c>
      <c r="AM678" s="143">
        <v>124.5</v>
      </c>
      <c r="AN678" s="143">
        <v>122.6</v>
      </c>
      <c r="AO678" s="143">
        <v>124.5</v>
      </c>
      <c r="AP678" s="143">
        <v>130.69999999999999</v>
      </c>
      <c r="AQ678" s="143">
        <v>129.9</v>
      </c>
      <c r="AR678" s="143">
        <v>130</v>
      </c>
      <c r="AS678" s="143">
        <v>130.30000000000001</v>
      </c>
      <c r="AT678" s="143">
        <v>128.30000000000001</v>
      </c>
      <c r="AU678" s="143">
        <v>128.30000000000001</v>
      </c>
      <c r="AV678" s="143">
        <v>131.19999999999999</v>
      </c>
      <c r="AW678" s="143">
        <v>123.3</v>
      </c>
      <c r="AX678" s="143">
        <v>123.3</v>
      </c>
      <c r="AY678" s="143">
        <v>125.3</v>
      </c>
      <c r="AZ678" s="143">
        <v>125.3</v>
      </c>
      <c r="BA678" s="143">
        <v>125.5</v>
      </c>
      <c r="BB678" s="143">
        <v>125.3</v>
      </c>
      <c r="BC678" s="143">
        <v>125.6</v>
      </c>
      <c r="BD678" s="143">
        <v>123.3</v>
      </c>
      <c r="BE678" s="143">
        <v>122.9</v>
      </c>
      <c r="BF678" s="143">
        <v>122.9</v>
      </c>
      <c r="BG678" s="143">
        <v>123.1</v>
      </c>
      <c r="BH678" s="143">
        <v>123.1</v>
      </c>
      <c r="BI678" s="143">
        <v>123.1</v>
      </c>
      <c r="BJ678" s="143">
        <v>123.1</v>
      </c>
      <c r="BK678" s="144">
        <v>123.1</v>
      </c>
      <c r="BL678" s="143">
        <v>123.1</v>
      </c>
      <c r="BM678" s="143">
        <v>123.6</v>
      </c>
      <c r="BN678" s="143">
        <v>123.6</v>
      </c>
      <c r="BO678" s="143">
        <v>122.3</v>
      </c>
      <c r="BP678" s="143">
        <v>122.3</v>
      </c>
      <c r="BQ678" s="143">
        <v>122.3</v>
      </c>
      <c r="BR678" s="145">
        <v>122.3</v>
      </c>
      <c r="BS678" s="145">
        <v>122.3</v>
      </c>
      <c r="BT678" s="145">
        <v>122.3</v>
      </c>
      <c r="BU678" s="145">
        <v>122.3</v>
      </c>
      <c r="BV678" s="145">
        <v>122.3</v>
      </c>
      <c r="BW678" s="145">
        <v>123.2</v>
      </c>
      <c r="BX678" s="145">
        <v>123.3</v>
      </c>
      <c r="BY678" s="145">
        <v>122.6</v>
      </c>
      <c r="BZ678" s="143">
        <v>122.6</v>
      </c>
      <c r="CA678" s="143">
        <v>122.7</v>
      </c>
      <c r="CB678" s="143">
        <v>122.7</v>
      </c>
      <c r="CC678" s="143">
        <v>121</v>
      </c>
      <c r="CD678" s="143">
        <v>111.9</v>
      </c>
      <c r="CE678" s="143">
        <v>114.4</v>
      </c>
      <c r="CF678" s="143">
        <v>114.4</v>
      </c>
      <c r="CG678" s="143">
        <v>114.4</v>
      </c>
      <c r="CH678" s="143">
        <v>107.9</v>
      </c>
      <c r="CI678" s="143">
        <v>108</v>
      </c>
      <c r="CJ678" s="146">
        <v>109.5</v>
      </c>
      <c r="CK678" s="146">
        <v>109.5</v>
      </c>
      <c r="CL678" s="146">
        <v>109.5</v>
      </c>
      <c r="CM678" s="147">
        <v>109</v>
      </c>
      <c r="CN678" s="147">
        <v>109</v>
      </c>
      <c r="CO678" s="147">
        <v>109.2</v>
      </c>
      <c r="CP678" s="148">
        <v>109.2</v>
      </c>
      <c r="CQ678" s="149">
        <v>109.9</v>
      </c>
      <c r="CR678" s="149">
        <v>109.9</v>
      </c>
      <c r="CS678" s="149">
        <v>110.8</v>
      </c>
      <c r="CT678" s="149">
        <v>111.3</v>
      </c>
      <c r="CU678" s="150">
        <v>108.8</v>
      </c>
      <c r="CV678" s="150">
        <v>109.5</v>
      </c>
      <c r="CW678" s="150">
        <v>109.5</v>
      </c>
      <c r="CX678" s="150">
        <v>108.7</v>
      </c>
      <c r="CY678" s="150">
        <v>108.5</v>
      </c>
      <c r="CZ678" s="150">
        <v>107.9</v>
      </c>
      <c r="DA678" s="150">
        <v>107.9</v>
      </c>
      <c r="DB678" s="151">
        <v>108.3</v>
      </c>
      <c r="DC678" s="151">
        <v>108.3</v>
      </c>
      <c r="DD678" s="151">
        <v>109</v>
      </c>
      <c r="DE678" s="151">
        <v>109.1</v>
      </c>
      <c r="DF678" s="151">
        <v>109.1</v>
      </c>
      <c r="DG678" s="151">
        <v>109.8</v>
      </c>
      <c r="DH678" s="151">
        <v>109.7</v>
      </c>
      <c r="DI678" s="151">
        <v>110</v>
      </c>
      <c r="DJ678" s="151">
        <v>111.4</v>
      </c>
      <c r="DK678" s="151">
        <v>111.5</v>
      </c>
      <c r="DL678" s="151">
        <v>111.5</v>
      </c>
      <c r="DM678" s="152">
        <v>111.9</v>
      </c>
      <c r="DN678" s="152">
        <v>112.3</v>
      </c>
      <c r="DO678" s="152">
        <v>112.2</v>
      </c>
      <c r="DP678" s="152">
        <v>113.1</v>
      </c>
      <c r="DQ678" s="152">
        <v>113.7</v>
      </c>
      <c r="DR678" s="152">
        <v>117.7</v>
      </c>
      <c r="DS678" s="152">
        <v>117.7</v>
      </c>
      <c r="DT678" s="152">
        <v>117.7</v>
      </c>
      <c r="DU678" s="152">
        <v>121</v>
      </c>
      <c r="DV678" s="152">
        <v>121</v>
      </c>
      <c r="DW678" s="152">
        <v>120.7</v>
      </c>
      <c r="DX678" s="152">
        <v>119.1</v>
      </c>
      <c r="DY678" s="152">
        <v>119.5</v>
      </c>
      <c r="DZ678" s="152">
        <v>119.5</v>
      </c>
      <c r="EA678" s="152">
        <v>118.6</v>
      </c>
      <c r="EB678" s="152">
        <v>119.7</v>
      </c>
      <c r="EC678" s="152">
        <v>119.4</v>
      </c>
      <c r="ED678" s="152">
        <v>118.9</v>
      </c>
      <c r="EE678" s="152">
        <v>118.1</v>
      </c>
      <c r="EF678" s="152">
        <v>121.5</v>
      </c>
      <c r="EG678" s="152">
        <v>120.9</v>
      </c>
      <c r="EH678" s="152">
        <v>123.7</v>
      </c>
      <c r="EI678" s="152">
        <v>124</v>
      </c>
      <c r="EJ678" s="152">
        <v>124.8</v>
      </c>
      <c r="EK678" s="152">
        <v>124.8</v>
      </c>
      <c r="EL678" s="152">
        <v>125.7</v>
      </c>
      <c r="EM678" s="152">
        <v>125.5</v>
      </c>
      <c r="EN678" s="152">
        <v>129</v>
      </c>
      <c r="EO678" s="152">
        <v>128.1</v>
      </c>
      <c r="EP678" s="152">
        <v>128.1</v>
      </c>
      <c r="EQ678" s="152">
        <v>128.19999999999999</v>
      </c>
      <c r="ER678" s="152">
        <v>129.19999999999999</v>
      </c>
      <c r="ES678" s="152">
        <v>131.69999999999999</v>
      </c>
      <c r="ET678" s="152">
        <v>131.80000000000001</v>
      </c>
      <c r="EU678" s="152">
        <v>132.30000000000001</v>
      </c>
      <c r="EV678" s="152">
        <v>130.19999999999999</v>
      </c>
      <c r="EW678" s="152">
        <v>130.4</v>
      </c>
    </row>
    <row r="679" spans="1:153">
      <c r="A679" s="141" t="s">
        <v>8392</v>
      </c>
      <c r="B679" s="141" t="s">
        <v>8393</v>
      </c>
      <c r="C679" s="142">
        <v>1.3999999999999999E-4</v>
      </c>
      <c r="D679" s="143">
        <v>102.6</v>
      </c>
      <c r="E679" s="143">
        <v>102.6</v>
      </c>
      <c r="F679" s="143">
        <v>102.6</v>
      </c>
      <c r="G679" s="143">
        <v>102.6</v>
      </c>
      <c r="H679" s="143">
        <v>102.6</v>
      </c>
      <c r="I679" s="143">
        <v>102.6</v>
      </c>
      <c r="J679" s="143">
        <v>102.6</v>
      </c>
      <c r="K679" s="143">
        <v>102.6</v>
      </c>
      <c r="L679" s="143">
        <v>102.6</v>
      </c>
      <c r="M679" s="143">
        <v>102.6</v>
      </c>
      <c r="N679" s="143">
        <v>102.6</v>
      </c>
      <c r="O679" s="143">
        <v>102.6</v>
      </c>
      <c r="P679" s="143">
        <v>106</v>
      </c>
      <c r="Q679" s="143">
        <v>106</v>
      </c>
      <c r="R679" s="143">
        <v>106</v>
      </c>
      <c r="S679" s="143">
        <v>106</v>
      </c>
      <c r="T679" s="143">
        <v>106</v>
      </c>
      <c r="U679" s="143">
        <v>106</v>
      </c>
      <c r="V679" s="143">
        <v>106</v>
      </c>
      <c r="W679" s="143">
        <v>106</v>
      </c>
      <c r="X679" s="143">
        <v>106</v>
      </c>
      <c r="Y679" s="143">
        <v>106</v>
      </c>
      <c r="Z679" s="143">
        <v>106</v>
      </c>
      <c r="AA679" s="143">
        <v>106</v>
      </c>
      <c r="AB679" s="143">
        <v>111.2</v>
      </c>
      <c r="AC679" s="143">
        <v>111.2</v>
      </c>
      <c r="AD679" s="143">
        <v>111.2</v>
      </c>
      <c r="AE679" s="143">
        <v>111.2</v>
      </c>
      <c r="AF679" s="143">
        <v>111.2</v>
      </c>
      <c r="AG679" s="143">
        <v>111.2</v>
      </c>
      <c r="AH679" s="143">
        <v>114.1</v>
      </c>
      <c r="AI679" s="143">
        <v>114.1</v>
      </c>
      <c r="AJ679" s="143">
        <v>114.1</v>
      </c>
      <c r="AK679" s="143">
        <v>114.1</v>
      </c>
      <c r="AL679" s="143">
        <v>114.1</v>
      </c>
      <c r="AM679" s="143">
        <v>114.1</v>
      </c>
      <c r="AN679" s="143">
        <v>120</v>
      </c>
      <c r="AO679" s="143">
        <v>120</v>
      </c>
      <c r="AP679" s="143">
        <v>120</v>
      </c>
      <c r="AQ679" s="143">
        <v>120</v>
      </c>
      <c r="AR679" s="143">
        <v>120</v>
      </c>
      <c r="AS679" s="143">
        <v>120</v>
      </c>
      <c r="AT679" s="143">
        <v>120</v>
      </c>
      <c r="AU679" s="143">
        <v>126.7</v>
      </c>
      <c r="AV679" s="143">
        <v>126.7</v>
      </c>
      <c r="AW679" s="143">
        <v>126.7</v>
      </c>
      <c r="AX679" s="143">
        <v>126.7</v>
      </c>
      <c r="AY679" s="143">
        <v>126.7</v>
      </c>
      <c r="AZ679" s="143">
        <v>126.7</v>
      </c>
      <c r="BA679" s="143">
        <v>126.7</v>
      </c>
      <c r="BB679" s="143">
        <v>126.7</v>
      </c>
      <c r="BC679" s="143">
        <v>126.7</v>
      </c>
      <c r="BD679" s="143">
        <v>129.80000000000001</v>
      </c>
      <c r="BE679" s="143">
        <v>129.80000000000001</v>
      </c>
      <c r="BF679" s="143">
        <v>129.80000000000001</v>
      </c>
      <c r="BG679" s="143">
        <v>129.80000000000001</v>
      </c>
      <c r="BH679" s="143">
        <v>129.80000000000001</v>
      </c>
      <c r="BI679" s="143">
        <v>129.80000000000001</v>
      </c>
      <c r="BJ679" s="143">
        <v>129.80000000000001</v>
      </c>
      <c r="BK679" s="144">
        <v>129.80000000000001</v>
      </c>
      <c r="BL679" s="143">
        <v>129.80000000000001</v>
      </c>
      <c r="BM679" s="143">
        <v>129.80000000000001</v>
      </c>
      <c r="BN679" s="143">
        <v>129.80000000000001</v>
      </c>
      <c r="BO679" s="143">
        <v>129.80000000000001</v>
      </c>
      <c r="BP679" s="143">
        <v>129.80000000000001</v>
      </c>
      <c r="BQ679" s="143">
        <v>129.80000000000001</v>
      </c>
      <c r="BR679" s="145">
        <v>129.80000000000001</v>
      </c>
      <c r="BS679" s="145">
        <v>129.80000000000001</v>
      </c>
      <c r="BT679" s="145">
        <v>129.80000000000001</v>
      </c>
      <c r="BU679" s="145">
        <v>129.80000000000001</v>
      </c>
      <c r="BV679" s="145">
        <v>129.9</v>
      </c>
      <c r="BW679" s="145">
        <v>129.9</v>
      </c>
      <c r="BX679" s="145">
        <v>129.9</v>
      </c>
      <c r="BY679" s="145">
        <v>133</v>
      </c>
      <c r="BZ679" s="143">
        <v>133</v>
      </c>
      <c r="CA679" s="143">
        <v>133</v>
      </c>
      <c r="CB679" s="143">
        <v>133</v>
      </c>
      <c r="CC679" s="143">
        <v>133</v>
      </c>
      <c r="CD679" s="143">
        <v>133</v>
      </c>
      <c r="CE679" s="143">
        <v>133</v>
      </c>
      <c r="CF679" s="143">
        <v>133</v>
      </c>
      <c r="CG679" s="143">
        <v>133</v>
      </c>
      <c r="CH679" s="143">
        <v>133</v>
      </c>
      <c r="CI679" s="143">
        <v>133</v>
      </c>
      <c r="CJ679" s="146">
        <v>133</v>
      </c>
      <c r="CK679" s="146">
        <v>133</v>
      </c>
      <c r="CL679" s="146">
        <v>133</v>
      </c>
      <c r="CM679" s="147">
        <v>133</v>
      </c>
      <c r="CN679" s="147">
        <v>133</v>
      </c>
      <c r="CO679" s="147">
        <v>133</v>
      </c>
      <c r="CP679" s="148">
        <v>133</v>
      </c>
      <c r="CQ679" s="149">
        <v>133</v>
      </c>
      <c r="CR679" s="149">
        <v>133</v>
      </c>
      <c r="CS679" s="149">
        <v>133</v>
      </c>
      <c r="CT679" s="149">
        <v>133</v>
      </c>
      <c r="CU679" s="150">
        <v>133</v>
      </c>
      <c r="CV679" s="150">
        <v>133</v>
      </c>
      <c r="CW679" s="150">
        <v>133</v>
      </c>
      <c r="CX679" s="150">
        <v>133</v>
      </c>
      <c r="CY679" s="150">
        <v>133</v>
      </c>
      <c r="CZ679" s="150">
        <v>133</v>
      </c>
      <c r="DA679" s="150">
        <v>133</v>
      </c>
      <c r="DB679" s="151">
        <v>133</v>
      </c>
      <c r="DC679" s="151">
        <v>133</v>
      </c>
      <c r="DD679" s="151">
        <v>133</v>
      </c>
      <c r="DE679" s="151">
        <v>133</v>
      </c>
      <c r="DF679" s="151">
        <v>133</v>
      </c>
      <c r="DG679" s="151">
        <v>133</v>
      </c>
      <c r="DH679" s="151">
        <v>133</v>
      </c>
      <c r="DI679" s="151">
        <v>133</v>
      </c>
      <c r="DJ679" s="151">
        <v>133</v>
      </c>
      <c r="DK679" s="151">
        <v>133</v>
      </c>
      <c r="DL679" s="151">
        <v>133</v>
      </c>
      <c r="DM679" s="152">
        <v>133</v>
      </c>
      <c r="DN679" s="152">
        <v>133</v>
      </c>
      <c r="DO679" s="152">
        <v>133</v>
      </c>
      <c r="DP679" s="152">
        <v>133</v>
      </c>
      <c r="DQ679" s="152">
        <v>133</v>
      </c>
      <c r="DR679" s="152">
        <v>133</v>
      </c>
      <c r="DS679" s="152">
        <v>133</v>
      </c>
      <c r="DT679" s="152">
        <v>133</v>
      </c>
      <c r="DU679" s="152">
        <v>133</v>
      </c>
      <c r="DV679" s="152">
        <v>133</v>
      </c>
      <c r="DW679" s="152">
        <v>133</v>
      </c>
      <c r="DX679" s="152">
        <v>133</v>
      </c>
      <c r="DY679" s="152">
        <v>133.69999999999999</v>
      </c>
      <c r="DZ679" s="152">
        <v>142.4</v>
      </c>
      <c r="EA679" s="152">
        <v>135.69999999999999</v>
      </c>
      <c r="EB679" s="152">
        <v>135.69999999999999</v>
      </c>
      <c r="EC679" s="152">
        <v>136.1</v>
      </c>
      <c r="ED679" s="152">
        <v>136.1</v>
      </c>
      <c r="EE679" s="152">
        <v>136.1</v>
      </c>
      <c r="EF679" s="152">
        <v>136.1</v>
      </c>
      <c r="EG679" s="152">
        <v>136.1</v>
      </c>
      <c r="EH679" s="152">
        <v>136.1</v>
      </c>
      <c r="EI679" s="152">
        <v>136.1</v>
      </c>
      <c r="EJ679" s="152">
        <v>136.1</v>
      </c>
      <c r="EK679" s="152">
        <v>136.1</v>
      </c>
      <c r="EL679" s="152">
        <v>136.1</v>
      </c>
      <c r="EM679" s="152">
        <v>136.1</v>
      </c>
      <c r="EN679" s="152">
        <v>136.1</v>
      </c>
      <c r="EO679" s="152">
        <v>136.1</v>
      </c>
      <c r="EP679" s="152">
        <v>136.1</v>
      </c>
      <c r="EQ679" s="152">
        <v>136.1</v>
      </c>
      <c r="ER679" s="152">
        <v>136.1</v>
      </c>
      <c r="ES679" s="152">
        <v>136.1</v>
      </c>
      <c r="ET679" s="152">
        <v>133</v>
      </c>
      <c r="EU679" s="152">
        <v>136.4</v>
      </c>
      <c r="EV679" s="152">
        <v>136.4</v>
      </c>
      <c r="EW679" s="152">
        <v>136.4</v>
      </c>
    </row>
    <row r="680" spans="1:153">
      <c r="A680" s="141" t="s">
        <v>8394</v>
      </c>
      <c r="B680" s="141" t="s">
        <v>8395</v>
      </c>
      <c r="C680" s="142">
        <v>8.0790000000000001E-2</v>
      </c>
      <c r="D680" s="143">
        <v>99.9</v>
      </c>
      <c r="E680" s="143">
        <v>100.6</v>
      </c>
      <c r="F680" s="143">
        <v>100.8</v>
      </c>
      <c r="G680" s="143">
        <v>102.1</v>
      </c>
      <c r="H680" s="143">
        <v>102.1</v>
      </c>
      <c r="I680" s="143">
        <v>102.3</v>
      </c>
      <c r="J680" s="143">
        <v>102.6</v>
      </c>
      <c r="K680" s="143">
        <v>102.9</v>
      </c>
      <c r="L680" s="143">
        <v>103</v>
      </c>
      <c r="M680" s="143">
        <v>103.3</v>
      </c>
      <c r="N680" s="143">
        <v>103.4</v>
      </c>
      <c r="O680" s="143">
        <v>103.5</v>
      </c>
      <c r="P680" s="143">
        <v>103.5</v>
      </c>
      <c r="Q680" s="143">
        <v>103.7</v>
      </c>
      <c r="R680" s="143">
        <v>102.9</v>
      </c>
      <c r="S680" s="143">
        <v>103.2</v>
      </c>
      <c r="T680" s="143">
        <v>103.5</v>
      </c>
      <c r="U680" s="143">
        <v>104</v>
      </c>
      <c r="V680" s="143">
        <v>103.6</v>
      </c>
      <c r="W680" s="143">
        <v>104.2</v>
      </c>
      <c r="X680" s="143">
        <v>103.9</v>
      </c>
      <c r="Y680" s="143">
        <v>104</v>
      </c>
      <c r="Z680" s="143">
        <v>102.8</v>
      </c>
      <c r="AA680" s="143">
        <v>102.6</v>
      </c>
      <c r="AB680" s="143">
        <v>102.4</v>
      </c>
      <c r="AC680" s="143">
        <v>102.5</v>
      </c>
      <c r="AD680" s="143">
        <v>103.1</v>
      </c>
      <c r="AE680" s="143">
        <v>104.1</v>
      </c>
      <c r="AF680" s="143">
        <v>104.7</v>
      </c>
      <c r="AG680" s="143">
        <v>104.6</v>
      </c>
      <c r="AH680" s="143">
        <v>104.4</v>
      </c>
      <c r="AI680" s="143">
        <v>104.5</v>
      </c>
      <c r="AJ680" s="143">
        <v>103.8</v>
      </c>
      <c r="AK680" s="143">
        <v>105</v>
      </c>
      <c r="AL680" s="143">
        <v>104.7</v>
      </c>
      <c r="AM680" s="143">
        <v>104.8</v>
      </c>
      <c r="AN680" s="143">
        <v>107.6</v>
      </c>
      <c r="AO680" s="143">
        <v>107.9</v>
      </c>
      <c r="AP680" s="143">
        <v>107.8</v>
      </c>
      <c r="AQ680" s="143">
        <v>107.9</v>
      </c>
      <c r="AR680" s="143">
        <v>109.6</v>
      </c>
      <c r="AS680" s="143">
        <v>110.2</v>
      </c>
      <c r="AT680" s="143">
        <v>108.9</v>
      </c>
      <c r="AU680" s="143">
        <v>107.6</v>
      </c>
      <c r="AV680" s="143">
        <v>104.4</v>
      </c>
      <c r="AW680" s="143">
        <v>104.4</v>
      </c>
      <c r="AX680" s="143">
        <v>104.7</v>
      </c>
      <c r="AY680" s="143">
        <v>104.8</v>
      </c>
      <c r="AZ680" s="143">
        <v>107.3</v>
      </c>
      <c r="BA680" s="143">
        <v>105.4</v>
      </c>
      <c r="BB680" s="143">
        <v>101.1</v>
      </c>
      <c r="BC680" s="143">
        <v>105.8</v>
      </c>
      <c r="BD680" s="143">
        <v>105.9</v>
      </c>
      <c r="BE680" s="143">
        <v>100.5</v>
      </c>
      <c r="BF680" s="143">
        <v>102</v>
      </c>
      <c r="BG680" s="143">
        <v>100</v>
      </c>
      <c r="BH680" s="143">
        <v>102.5</v>
      </c>
      <c r="BI680" s="143">
        <v>101.8</v>
      </c>
      <c r="BJ680" s="143">
        <v>102.5</v>
      </c>
      <c r="BK680" s="144">
        <v>102.1</v>
      </c>
      <c r="BL680" s="143">
        <v>102.8</v>
      </c>
      <c r="BM680" s="143">
        <v>102.8</v>
      </c>
      <c r="BN680" s="143">
        <v>102.9</v>
      </c>
      <c r="BO680" s="143">
        <v>102.8</v>
      </c>
      <c r="BP680" s="143">
        <v>102.5</v>
      </c>
      <c r="BQ680" s="143">
        <v>103.1</v>
      </c>
      <c r="BR680" s="145">
        <v>103.3</v>
      </c>
      <c r="BS680" s="145">
        <v>103</v>
      </c>
      <c r="BT680" s="145">
        <v>102.9</v>
      </c>
      <c r="BU680" s="145">
        <v>102.7</v>
      </c>
      <c r="BV680" s="145">
        <v>102.7</v>
      </c>
      <c r="BW680" s="145">
        <v>102.8</v>
      </c>
      <c r="BX680" s="145">
        <v>103.1</v>
      </c>
      <c r="BY680" s="145">
        <v>103.4</v>
      </c>
      <c r="BZ680" s="143">
        <v>103.6</v>
      </c>
      <c r="CA680" s="143">
        <v>103.7</v>
      </c>
      <c r="CB680" s="143">
        <v>99.6</v>
      </c>
      <c r="CC680" s="143">
        <v>99.8</v>
      </c>
      <c r="CD680" s="143">
        <v>100.3</v>
      </c>
      <c r="CE680" s="143">
        <v>100.4</v>
      </c>
      <c r="CF680" s="143">
        <v>99.8</v>
      </c>
      <c r="CG680" s="143">
        <v>99.6</v>
      </c>
      <c r="CH680" s="143">
        <v>99.8</v>
      </c>
      <c r="CI680" s="143">
        <v>99.3</v>
      </c>
      <c r="CJ680" s="146">
        <v>101.4</v>
      </c>
      <c r="CK680" s="146">
        <v>101.2</v>
      </c>
      <c r="CL680" s="146">
        <v>101.2</v>
      </c>
      <c r="CM680" s="147">
        <v>101.1</v>
      </c>
      <c r="CN680" s="147">
        <v>101.3</v>
      </c>
      <c r="CO680" s="147">
        <v>101.7</v>
      </c>
      <c r="CP680" s="148">
        <v>101.5</v>
      </c>
      <c r="CQ680" s="149">
        <v>101.5</v>
      </c>
      <c r="CR680" s="149">
        <v>101.7</v>
      </c>
      <c r="CS680" s="149">
        <v>102.1</v>
      </c>
      <c r="CT680" s="149">
        <v>102.1</v>
      </c>
      <c r="CU680" s="150">
        <v>102.2</v>
      </c>
      <c r="CV680" s="150">
        <v>102.6</v>
      </c>
      <c r="CW680" s="150">
        <v>103</v>
      </c>
      <c r="CX680" s="150">
        <v>103.2</v>
      </c>
      <c r="CY680" s="150">
        <v>103.2</v>
      </c>
      <c r="CZ680" s="150">
        <v>102.8</v>
      </c>
      <c r="DA680" s="150">
        <v>102.8</v>
      </c>
      <c r="DB680" s="151">
        <v>103</v>
      </c>
      <c r="DC680" s="151">
        <v>103.1</v>
      </c>
      <c r="DD680" s="151">
        <v>103.5</v>
      </c>
      <c r="DE680" s="151">
        <v>107.9</v>
      </c>
      <c r="DF680" s="151">
        <v>102.6</v>
      </c>
      <c r="DG680" s="151">
        <v>103</v>
      </c>
      <c r="DH680" s="151">
        <v>103.7</v>
      </c>
      <c r="DI680" s="151">
        <v>103.6</v>
      </c>
      <c r="DJ680" s="151">
        <v>103.9</v>
      </c>
      <c r="DK680" s="151">
        <v>104.4</v>
      </c>
      <c r="DL680" s="151">
        <v>104.5</v>
      </c>
      <c r="DM680" s="152">
        <v>106.1</v>
      </c>
      <c r="DN680" s="152">
        <v>106.9</v>
      </c>
      <c r="DO680" s="152">
        <v>107.5</v>
      </c>
      <c r="DP680" s="152">
        <v>111.6</v>
      </c>
      <c r="DQ680" s="152">
        <v>111.7</v>
      </c>
      <c r="DR680" s="152">
        <v>112.1</v>
      </c>
      <c r="DS680" s="152">
        <v>112.6</v>
      </c>
      <c r="DT680" s="152">
        <v>113.3</v>
      </c>
      <c r="DU680" s="152">
        <v>113.5</v>
      </c>
      <c r="DV680" s="152">
        <v>113.4</v>
      </c>
      <c r="DW680" s="152">
        <v>114.2</v>
      </c>
      <c r="DX680" s="152">
        <v>115.1</v>
      </c>
      <c r="DY680" s="152">
        <v>115.4</v>
      </c>
      <c r="DZ680" s="152">
        <v>116.3</v>
      </c>
      <c r="EA680" s="152">
        <v>116.4</v>
      </c>
      <c r="EB680" s="152">
        <v>116.3</v>
      </c>
      <c r="EC680" s="152">
        <v>118.3</v>
      </c>
      <c r="ED680" s="152">
        <v>117.3</v>
      </c>
      <c r="EE680" s="152">
        <v>118.9</v>
      </c>
      <c r="EF680" s="152">
        <v>119</v>
      </c>
      <c r="EG680" s="152">
        <v>119.5</v>
      </c>
      <c r="EH680" s="152">
        <v>119.2</v>
      </c>
      <c r="EI680" s="152">
        <v>119.4</v>
      </c>
      <c r="EJ680" s="152">
        <v>118.3</v>
      </c>
      <c r="EK680" s="152">
        <v>119.1</v>
      </c>
      <c r="EL680" s="152">
        <v>118.4</v>
      </c>
      <c r="EM680" s="152">
        <v>118.8</v>
      </c>
      <c r="EN680" s="152">
        <v>119.1</v>
      </c>
      <c r="EO680" s="152">
        <v>121.1</v>
      </c>
      <c r="EP680" s="152">
        <v>121.2</v>
      </c>
      <c r="EQ680" s="152">
        <v>119.6</v>
      </c>
      <c r="ER680" s="152">
        <v>122.5</v>
      </c>
      <c r="ES680" s="152">
        <v>121.2</v>
      </c>
      <c r="ET680" s="152">
        <v>120.2</v>
      </c>
      <c r="EU680" s="152">
        <v>123.8</v>
      </c>
      <c r="EV680" s="152">
        <v>124.2</v>
      </c>
      <c r="EW680" s="152">
        <v>124.3</v>
      </c>
    </row>
    <row r="681" spans="1:153">
      <c r="A681" s="141" t="s">
        <v>8396</v>
      </c>
      <c r="B681" s="141" t="s">
        <v>8397</v>
      </c>
      <c r="C681" s="142">
        <v>7.3200000000000001E-3</v>
      </c>
      <c r="D681" s="143">
        <v>108.8</v>
      </c>
      <c r="E681" s="143">
        <v>107.9</v>
      </c>
      <c r="F681" s="143">
        <v>109.6</v>
      </c>
      <c r="G681" s="143">
        <v>109.2</v>
      </c>
      <c r="H681" s="143">
        <v>109.2</v>
      </c>
      <c r="I681" s="143">
        <v>109</v>
      </c>
      <c r="J681" s="143">
        <v>110.4</v>
      </c>
      <c r="K681" s="143">
        <v>109.9</v>
      </c>
      <c r="L681" s="143">
        <v>109.9</v>
      </c>
      <c r="M681" s="143">
        <v>109.9</v>
      </c>
      <c r="N681" s="143">
        <v>112</v>
      </c>
      <c r="O681" s="143">
        <v>112</v>
      </c>
      <c r="P681" s="143">
        <v>106.4</v>
      </c>
      <c r="Q681" s="143">
        <v>105</v>
      </c>
      <c r="R681" s="143">
        <v>103.5</v>
      </c>
      <c r="S681" s="143">
        <v>105.3</v>
      </c>
      <c r="T681" s="143">
        <v>106</v>
      </c>
      <c r="U681" s="143">
        <v>105.9</v>
      </c>
      <c r="V681" s="143">
        <v>106</v>
      </c>
      <c r="W681" s="143">
        <v>105.7</v>
      </c>
      <c r="X681" s="143">
        <v>106</v>
      </c>
      <c r="Y681" s="143">
        <v>106</v>
      </c>
      <c r="Z681" s="143">
        <v>106</v>
      </c>
      <c r="AA681" s="143">
        <v>106</v>
      </c>
      <c r="AB681" s="143">
        <v>107.4</v>
      </c>
      <c r="AC681" s="143">
        <v>107.9</v>
      </c>
      <c r="AD681" s="143">
        <v>107.9</v>
      </c>
      <c r="AE681" s="143">
        <v>108.4</v>
      </c>
      <c r="AF681" s="143">
        <v>108.3</v>
      </c>
      <c r="AG681" s="143">
        <v>108.3</v>
      </c>
      <c r="AH681" s="143">
        <v>110.9</v>
      </c>
      <c r="AI681" s="143">
        <v>111.1</v>
      </c>
      <c r="AJ681" s="143">
        <v>111.3</v>
      </c>
      <c r="AK681" s="143">
        <v>111.3</v>
      </c>
      <c r="AL681" s="143">
        <v>111.3</v>
      </c>
      <c r="AM681" s="143">
        <v>113</v>
      </c>
      <c r="AN681" s="143">
        <v>120.9</v>
      </c>
      <c r="AO681" s="143">
        <v>120.3</v>
      </c>
      <c r="AP681" s="143">
        <v>118.6</v>
      </c>
      <c r="AQ681" s="143">
        <v>118.3</v>
      </c>
      <c r="AR681" s="143">
        <v>118.1</v>
      </c>
      <c r="AS681" s="143">
        <v>116.6</v>
      </c>
      <c r="AT681" s="143">
        <v>113</v>
      </c>
      <c r="AU681" s="143">
        <v>124.2</v>
      </c>
      <c r="AV681" s="143">
        <v>128.4</v>
      </c>
      <c r="AW681" s="143">
        <v>128.1</v>
      </c>
      <c r="AX681" s="143">
        <v>127.5</v>
      </c>
      <c r="AY681" s="143">
        <v>128.6</v>
      </c>
      <c r="AZ681" s="143">
        <v>124.4</v>
      </c>
      <c r="BA681" s="143">
        <v>121.4</v>
      </c>
      <c r="BB681" s="143">
        <v>122.7</v>
      </c>
      <c r="BC681" s="143">
        <v>121.9</v>
      </c>
      <c r="BD681" s="143">
        <v>121.3</v>
      </c>
      <c r="BE681" s="143">
        <v>121.4</v>
      </c>
      <c r="BF681" s="143">
        <v>120.7</v>
      </c>
      <c r="BG681" s="143">
        <v>122</v>
      </c>
      <c r="BH681" s="143">
        <v>123.6</v>
      </c>
      <c r="BI681" s="143">
        <v>123.4</v>
      </c>
      <c r="BJ681" s="143">
        <v>125.1</v>
      </c>
      <c r="BK681" s="144">
        <v>123.7</v>
      </c>
      <c r="BL681" s="143">
        <v>121.6</v>
      </c>
      <c r="BM681" s="143">
        <v>124.9</v>
      </c>
      <c r="BN681" s="143">
        <v>125.8</v>
      </c>
      <c r="BO681" s="143">
        <v>130.19999999999999</v>
      </c>
      <c r="BP681" s="143">
        <v>131.30000000000001</v>
      </c>
      <c r="BQ681" s="143">
        <v>131.5</v>
      </c>
      <c r="BR681" s="145">
        <v>131.19999999999999</v>
      </c>
      <c r="BS681" s="145">
        <v>132.69999999999999</v>
      </c>
      <c r="BT681" s="145">
        <v>136.69999999999999</v>
      </c>
      <c r="BU681" s="145">
        <v>142.30000000000001</v>
      </c>
      <c r="BV681" s="145">
        <v>142.30000000000001</v>
      </c>
      <c r="BW681" s="145">
        <v>143.69999999999999</v>
      </c>
      <c r="BX681" s="145">
        <v>145.30000000000001</v>
      </c>
      <c r="BY681" s="145">
        <v>146</v>
      </c>
      <c r="BZ681" s="143">
        <v>145.69999999999999</v>
      </c>
      <c r="CA681" s="143">
        <v>143.69999999999999</v>
      </c>
      <c r="CB681" s="143">
        <v>144.30000000000001</v>
      </c>
      <c r="CC681" s="143">
        <v>144.1</v>
      </c>
      <c r="CD681" s="143">
        <v>148</v>
      </c>
      <c r="CE681" s="143">
        <v>148.80000000000001</v>
      </c>
      <c r="CF681" s="143">
        <v>146.80000000000001</v>
      </c>
      <c r="CG681" s="143">
        <v>148.5</v>
      </c>
      <c r="CH681" s="143">
        <v>148.4</v>
      </c>
      <c r="CI681" s="143">
        <v>148.30000000000001</v>
      </c>
      <c r="CJ681" s="146">
        <v>150.4</v>
      </c>
      <c r="CK681" s="146">
        <v>149.4</v>
      </c>
      <c r="CL681" s="146">
        <v>149.4</v>
      </c>
      <c r="CM681" s="147">
        <v>147</v>
      </c>
      <c r="CN681" s="147">
        <v>149.5</v>
      </c>
      <c r="CO681" s="147">
        <v>149.5</v>
      </c>
      <c r="CP681" s="148">
        <v>151</v>
      </c>
      <c r="CQ681" s="149">
        <v>149.4</v>
      </c>
      <c r="CR681" s="149">
        <v>150.19999999999999</v>
      </c>
      <c r="CS681" s="149">
        <v>150.6</v>
      </c>
      <c r="CT681" s="149">
        <v>149.9</v>
      </c>
      <c r="CU681" s="150">
        <v>149.6</v>
      </c>
      <c r="CV681" s="150">
        <v>149.6</v>
      </c>
      <c r="CW681" s="150">
        <v>145.6</v>
      </c>
      <c r="CX681" s="150">
        <v>145.9</v>
      </c>
      <c r="CY681" s="150">
        <v>144.6</v>
      </c>
      <c r="CZ681" s="150">
        <v>148</v>
      </c>
      <c r="DA681" s="150">
        <v>147.69999999999999</v>
      </c>
      <c r="DB681" s="151">
        <v>151.9</v>
      </c>
      <c r="DC681" s="151">
        <v>152.69999999999999</v>
      </c>
      <c r="DD681" s="151">
        <v>155.1</v>
      </c>
      <c r="DE681" s="151">
        <v>156.9</v>
      </c>
      <c r="DF681" s="151">
        <v>158.4</v>
      </c>
      <c r="DG681" s="151">
        <v>159.80000000000001</v>
      </c>
      <c r="DH681" s="151">
        <v>159.80000000000001</v>
      </c>
      <c r="DI681" s="151">
        <v>160.19999999999999</v>
      </c>
      <c r="DJ681" s="151">
        <v>161.9</v>
      </c>
      <c r="DK681" s="151">
        <v>162</v>
      </c>
      <c r="DL681" s="151">
        <v>167.4</v>
      </c>
      <c r="DM681" s="152">
        <v>168.8</v>
      </c>
      <c r="DN681" s="152">
        <v>167.9</v>
      </c>
      <c r="DO681" s="152">
        <v>178</v>
      </c>
      <c r="DP681" s="152">
        <v>179.8</v>
      </c>
      <c r="DQ681" s="152">
        <v>179.7</v>
      </c>
      <c r="DR681" s="152">
        <v>180.7</v>
      </c>
      <c r="DS681" s="152">
        <v>181.9</v>
      </c>
      <c r="DT681" s="152">
        <v>180.6</v>
      </c>
      <c r="DU681" s="152">
        <v>180.8</v>
      </c>
      <c r="DV681" s="152">
        <v>182.9</v>
      </c>
      <c r="DW681" s="152">
        <v>182.2</v>
      </c>
      <c r="DX681" s="152">
        <v>183.6</v>
      </c>
      <c r="DY681" s="152">
        <v>182</v>
      </c>
      <c r="DZ681" s="152">
        <v>183.8</v>
      </c>
      <c r="EA681" s="152">
        <v>182.6</v>
      </c>
      <c r="EB681" s="152">
        <v>183</v>
      </c>
      <c r="EC681" s="152">
        <v>184.1</v>
      </c>
      <c r="ED681" s="152">
        <v>187.5</v>
      </c>
      <c r="EE681" s="152">
        <v>186.7</v>
      </c>
      <c r="EF681" s="152">
        <v>187.1</v>
      </c>
      <c r="EG681" s="152">
        <v>187.5</v>
      </c>
      <c r="EH681" s="152">
        <v>186.2</v>
      </c>
      <c r="EI681" s="152">
        <v>186.6</v>
      </c>
      <c r="EJ681" s="152">
        <v>186.8</v>
      </c>
      <c r="EK681" s="152">
        <v>186.8</v>
      </c>
      <c r="EL681" s="152">
        <v>188.2</v>
      </c>
      <c r="EM681" s="152">
        <v>185.8</v>
      </c>
      <c r="EN681" s="152">
        <v>186.9</v>
      </c>
      <c r="EO681" s="152">
        <v>190.8</v>
      </c>
      <c r="EP681" s="152">
        <v>189</v>
      </c>
      <c r="EQ681" s="152">
        <v>189.1</v>
      </c>
      <c r="ER681" s="152">
        <v>187.8</v>
      </c>
      <c r="ES681" s="152">
        <v>187.7</v>
      </c>
      <c r="ET681" s="152">
        <v>188.3</v>
      </c>
      <c r="EU681" s="152">
        <v>188.1</v>
      </c>
      <c r="EV681" s="152">
        <v>188.1</v>
      </c>
      <c r="EW681" s="152">
        <v>187.9</v>
      </c>
    </row>
    <row r="682" spans="1:153">
      <c r="A682" s="141" t="s">
        <v>8398</v>
      </c>
      <c r="B682" s="141" t="s">
        <v>8399</v>
      </c>
      <c r="C682" s="142">
        <v>4.5999999999999999E-3</v>
      </c>
      <c r="D682" s="143">
        <v>100.5</v>
      </c>
      <c r="E682" s="143">
        <v>109.5</v>
      </c>
      <c r="F682" s="143">
        <v>111.1</v>
      </c>
      <c r="G682" s="143">
        <v>110.7</v>
      </c>
      <c r="H682" s="143">
        <v>110.9</v>
      </c>
      <c r="I682" s="143">
        <v>110.9</v>
      </c>
      <c r="J682" s="143">
        <v>110</v>
      </c>
      <c r="K682" s="143">
        <v>111.2</v>
      </c>
      <c r="L682" s="143">
        <v>111</v>
      </c>
      <c r="M682" s="143">
        <v>111</v>
      </c>
      <c r="N682" s="143">
        <v>111</v>
      </c>
      <c r="O682" s="143">
        <v>111</v>
      </c>
      <c r="P682" s="143">
        <v>114.6</v>
      </c>
      <c r="Q682" s="143">
        <v>115</v>
      </c>
      <c r="R682" s="143">
        <v>116.9</v>
      </c>
      <c r="S682" s="143">
        <v>116.7</v>
      </c>
      <c r="T682" s="143">
        <v>117.9</v>
      </c>
      <c r="U682" s="143">
        <v>118.9</v>
      </c>
      <c r="V682" s="143">
        <v>117.7</v>
      </c>
      <c r="W682" s="143">
        <v>118.3</v>
      </c>
      <c r="X682" s="143">
        <v>118.1</v>
      </c>
      <c r="Y682" s="143">
        <v>117.7</v>
      </c>
      <c r="Z682" s="143">
        <v>118.1</v>
      </c>
      <c r="AA682" s="143">
        <v>117.6</v>
      </c>
      <c r="AB682" s="143">
        <v>128.4</v>
      </c>
      <c r="AC682" s="143">
        <v>128.4</v>
      </c>
      <c r="AD682" s="143">
        <v>128.6</v>
      </c>
      <c r="AE682" s="143">
        <v>128.80000000000001</v>
      </c>
      <c r="AF682" s="143">
        <v>129.4</v>
      </c>
      <c r="AG682" s="143">
        <v>128.9</v>
      </c>
      <c r="AH682" s="143">
        <v>129.6</v>
      </c>
      <c r="AI682" s="143">
        <v>129.80000000000001</v>
      </c>
      <c r="AJ682" s="143">
        <v>130.4</v>
      </c>
      <c r="AK682" s="143">
        <v>129.9</v>
      </c>
      <c r="AL682" s="143">
        <v>130</v>
      </c>
      <c r="AM682" s="143">
        <v>130</v>
      </c>
      <c r="AN682" s="143">
        <v>127.4</v>
      </c>
      <c r="AO682" s="143">
        <v>127.6</v>
      </c>
      <c r="AP682" s="143">
        <v>127.3</v>
      </c>
      <c r="AQ682" s="143">
        <v>128.1</v>
      </c>
      <c r="AR682" s="143">
        <v>128.1</v>
      </c>
      <c r="AS682" s="143">
        <v>128.1</v>
      </c>
      <c r="AT682" s="143">
        <v>128</v>
      </c>
      <c r="AU682" s="143">
        <v>140.6</v>
      </c>
      <c r="AV682" s="143">
        <v>141.30000000000001</v>
      </c>
      <c r="AW682" s="143">
        <v>138.19999999999999</v>
      </c>
      <c r="AX682" s="143">
        <v>132.6</v>
      </c>
      <c r="AY682" s="143">
        <v>140.1</v>
      </c>
      <c r="AZ682" s="143">
        <v>139.4</v>
      </c>
      <c r="BA682" s="143">
        <v>138.5</v>
      </c>
      <c r="BB682" s="143">
        <v>137.80000000000001</v>
      </c>
      <c r="BC682" s="143">
        <v>143.6</v>
      </c>
      <c r="BD682" s="143">
        <v>137.80000000000001</v>
      </c>
      <c r="BE682" s="143">
        <v>140.19999999999999</v>
      </c>
      <c r="BF682" s="143">
        <v>133.6</v>
      </c>
      <c r="BG682" s="143">
        <v>132.5</v>
      </c>
      <c r="BH682" s="143">
        <v>132.6</v>
      </c>
      <c r="BI682" s="143">
        <v>137.5</v>
      </c>
      <c r="BJ682" s="143">
        <v>139.30000000000001</v>
      </c>
      <c r="BK682" s="144">
        <v>144.9</v>
      </c>
      <c r="BL682" s="143">
        <v>137.5</v>
      </c>
      <c r="BM682" s="143">
        <v>133.5</v>
      </c>
      <c r="BN682" s="143">
        <v>131.4</v>
      </c>
      <c r="BO682" s="143">
        <v>135.6</v>
      </c>
      <c r="BP682" s="143">
        <v>144.9</v>
      </c>
      <c r="BQ682" s="143">
        <v>133.6</v>
      </c>
      <c r="BR682" s="145">
        <v>139.5</v>
      </c>
      <c r="BS682" s="145">
        <v>138.69999999999999</v>
      </c>
      <c r="BT682" s="145">
        <v>133.30000000000001</v>
      </c>
      <c r="BU682" s="145">
        <v>143.9</v>
      </c>
      <c r="BV682" s="145">
        <v>135.6</v>
      </c>
      <c r="BW682" s="145">
        <v>138.5</v>
      </c>
      <c r="BX682" s="145">
        <v>143.19999999999999</v>
      </c>
      <c r="BY682" s="145">
        <v>138.1</v>
      </c>
      <c r="BZ682" s="143">
        <v>146.19999999999999</v>
      </c>
      <c r="CA682" s="143">
        <v>141.9</v>
      </c>
      <c r="CB682" s="143">
        <v>149.4</v>
      </c>
      <c r="CC682" s="143">
        <v>150.4</v>
      </c>
      <c r="CD682" s="143">
        <v>149.19999999999999</v>
      </c>
      <c r="CE682" s="143">
        <v>148.5</v>
      </c>
      <c r="CF682" s="143">
        <v>151.4</v>
      </c>
      <c r="CG682" s="143">
        <v>147.6</v>
      </c>
      <c r="CH682" s="143">
        <v>151.9</v>
      </c>
      <c r="CI682" s="143">
        <v>147.19999999999999</v>
      </c>
      <c r="CJ682" s="146">
        <v>147.80000000000001</v>
      </c>
      <c r="CK682" s="146">
        <v>147.80000000000001</v>
      </c>
      <c r="CL682" s="146">
        <v>152.5</v>
      </c>
      <c r="CM682" s="147">
        <v>152.19999999999999</v>
      </c>
      <c r="CN682" s="147">
        <v>148.1</v>
      </c>
      <c r="CO682" s="147">
        <v>148.1</v>
      </c>
      <c r="CP682" s="148">
        <v>146.80000000000001</v>
      </c>
      <c r="CQ682" s="149">
        <v>147.9</v>
      </c>
      <c r="CR682" s="149">
        <v>147.1</v>
      </c>
      <c r="CS682" s="149">
        <v>150.80000000000001</v>
      </c>
      <c r="CT682" s="149">
        <v>146.6</v>
      </c>
      <c r="CU682" s="150">
        <v>146.6</v>
      </c>
      <c r="CV682" s="150">
        <v>146.6</v>
      </c>
      <c r="CW682" s="150">
        <v>145.69999999999999</v>
      </c>
      <c r="CX682" s="150">
        <v>150.80000000000001</v>
      </c>
      <c r="CY682" s="150">
        <v>140</v>
      </c>
      <c r="CZ682" s="150">
        <v>144.5</v>
      </c>
      <c r="DA682" s="150">
        <v>150.5</v>
      </c>
      <c r="DB682" s="151">
        <v>142.5</v>
      </c>
      <c r="DC682" s="151">
        <v>141.80000000000001</v>
      </c>
      <c r="DD682" s="151">
        <v>151.4</v>
      </c>
      <c r="DE682" s="151">
        <v>154.1</v>
      </c>
      <c r="DF682" s="151">
        <v>155.69999999999999</v>
      </c>
      <c r="DG682" s="151">
        <v>157.4</v>
      </c>
      <c r="DH682" s="151">
        <v>159</v>
      </c>
      <c r="DI682" s="151">
        <v>158.69999999999999</v>
      </c>
      <c r="DJ682" s="151">
        <v>159.19999999999999</v>
      </c>
      <c r="DK682" s="151">
        <v>170.4</v>
      </c>
      <c r="DL682" s="151">
        <v>168.2</v>
      </c>
      <c r="DM682" s="152">
        <v>165.7</v>
      </c>
      <c r="DN682" s="152">
        <v>165.5</v>
      </c>
      <c r="DO682" s="152">
        <v>167.3</v>
      </c>
      <c r="DP682" s="152">
        <v>166.7</v>
      </c>
      <c r="DQ682" s="152">
        <v>166.5</v>
      </c>
      <c r="DR682" s="152">
        <v>170.5</v>
      </c>
      <c r="DS682" s="152">
        <v>170.3</v>
      </c>
      <c r="DT682" s="152">
        <v>173.1</v>
      </c>
      <c r="DU682" s="152">
        <v>172.2</v>
      </c>
      <c r="DV682" s="152">
        <v>172.2</v>
      </c>
      <c r="DW682" s="152">
        <v>172.7</v>
      </c>
      <c r="DX682" s="152">
        <v>173.3</v>
      </c>
      <c r="DY682" s="152">
        <v>173.2</v>
      </c>
      <c r="DZ682" s="152">
        <v>170.6</v>
      </c>
      <c r="EA682" s="152">
        <v>181.2</v>
      </c>
      <c r="EB682" s="152">
        <v>188.8</v>
      </c>
      <c r="EC682" s="152">
        <v>194.2</v>
      </c>
      <c r="ED682" s="152">
        <v>202.3</v>
      </c>
      <c r="EE682" s="152">
        <v>213.9</v>
      </c>
      <c r="EF682" s="152">
        <v>221.3</v>
      </c>
      <c r="EG682" s="152">
        <v>227</v>
      </c>
      <c r="EH682" s="152">
        <v>223.6</v>
      </c>
      <c r="EI682" s="152">
        <v>225</v>
      </c>
      <c r="EJ682" s="152">
        <v>229.1</v>
      </c>
      <c r="EK682" s="152">
        <v>227.3</v>
      </c>
      <c r="EL682" s="152">
        <v>225.9</v>
      </c>
      <c r="EM682" s="152">
        <v>223.5</v>
      </c>
      <c r="EN682" s="152">
        <v>227.6</v>
      </c>
      <c r="EO682" s="152">
        <v>223.8</v>
      </c>
      <c r="EP682" s="152">
        <v>227.1</v>
      </c>
      <c r="EQ682" s="152">
        <v>227</v>
      </c>
      <c r="ER682" s="152">
        <v>224.5</v>
      </c>
      <c r="ES682" s="152">
        <v>224.3</v>
      </c>
      <c r="ET682" s="152">
        <v>234.7</v>
      </c>
      <c r="EU682" s="152">
        <v>234.4</v>
      </c>
      <c r="EV682" s="152">
        <v>232</v>
      </c>
      <c r="EW682" s="152">
        <v>234.2</v>
      </c>
    </row>
    <row r="683" spans="1:153">
      <c r="A683" s="141" t="s">
        <v>8400</v>
      </c>
      <c r="B683" s="141" t="s">
        <v>8401</v>
      </c>
      <c r="C683" s="142">
        <v>0.23573</v>
      </c>
      <c r="D683" s="143">
        <v>100.2</v>
      </c>
      <c r="E683" s="143">
        <v>100.6</v>
      </c>
      <c r="F683" s="143">
        <v>101.1</v>
      </c>
      <c r="G683" s="143">
        <v>102.2</v>
      </c>
      <c r="H683" s="143">
        <v>103.7</v>
      </c>
      <c r="I683" s="143">
        <v>104.3</v>
      </c>
      <c r="J683" s="143">
        <v>103</v>
      </c>
      <c r="K683" s="143">
        <v>103.4</v>
      </c>
      <c r="L683" s="143">
        <v>103.3</v>
      </c>
      <c r="M683" s="143">
        <v>104.8</v>
      </c>
      <c r="N683" s="143">
        <v>105.9</v>
      </c>
      <c r="O683" s="143">
        <v>106.4</v>
      </c>
      <c r="P683" s="143">
        <v>109.1</v>
      </c>
      <c r="Q683" s="143">
        <v>111.8</v>
      </c>
      <c r="R683" s="143">
        <v>110.2</v>
      </c>
      <c r="S683" s="143">
        <v>108.7</v>
      </c>
      <c r="T683" s="143">
        <v>109.7</v>
      </c>
      <c r="U683" s="143">
        <v>110.7</v>
      </c>
      <c r="V683" s="143">
        <v>112.3</v>
      </c>
      <c r="W683" s="143">
        <v>114.8</v>
      </c>
      <c r="X683" s="143">
        <v>112.8</v>
      </c>
      <c r="Y683" s="143">
        <v>114.5</v>
      </c>
      <c r="Z683" s="143">
        <v>115.2</v>
      </c>
      <c r="AA683" s="143">
        <v>115.2</v>
      </c>
      <c r="AB683" s="143">
        <v>117.9</v>
      </c>
      <c r="AC683" s="143">
        <v>116.8</v>
      </c>
      <c r="AD683" s="143">
        <v>117.9</v>
      </c>
      <c r="AE683" s="143">
        <v>118.3</v>
      </c>
      <c r="AF683" s="143">
        <v>116.3</v>
      </c>
      <c r="AG683" s="143">
        <v>117.2</v>
      </c>
      <c r="AH683" s="143">
        <v>118.1</v>
      </c>
      <c r="AI683" s="143">
        <v>117.9</v>
      </c>
      <c r="AJ683" s="143">
        <v>115.3</v>
      </c>
      <c r="AK683" s="143">
        <v>116.4</v>
      </c>
      <c r="AL683" s="143">
        <v>115.9</v>
      </c>
      <c r="AM683" s="143">
        <v>115.2</v>
      </c>
      <c r="AN683" s="143">
        <v>116.8</v>
      </c>
      <c r="AO683" s="143">
        <v>118.5</v>
      </c>
      <c r="AP683" s="143">
        <v>119.9</v>
      </c>
      <c r="AQ683" s="143">
        <v>120.8</v>
      </c>
      <c r="AR683" s="143">
        <v>120.3</v>
      </c>
      <c r="AS683" s="143">
        <v>120.5</v>
      </c>
      <c r="AT683" s="143">
        <v>120.8</v>
      </c>
      <c r="AU683" s="143">
        <v>121</v>
      </c>
      <c r="AV683" s="143">
        <v>121</v>
      </c>
      <c r="AW683" s="143">
        <v>120.2</v>
      </c>
      <c r="AX683" s="143">
        <v>120.8</v>
      </c>
      <c r="AY683" s="143">
        <v>121</v>
      </c>
      <c r="AZ683" s="143">
        <v>121.7</v>
      </c>
      <c r="BA683" s="143">
        <v>121.7</v>
      </c>
      <c r="BB683" s="143">
        <v>119.3</v>
      </c>
      <c r="BC683" s="143">
        <v>118.8</v>
      </c>
      <c r="BD683" s="143">
        <v>118.7</v>
      </c>
      <c r="BE683" s="143">
        <v>118.4</v>
      </c>
      <c r="BF683" s="143">
        <v>121.3</v>
      </c>
      <c r="BG683" s="143">
        <v>120.3</v>
      </c>
      <c r="BH683" s="143">
        <v>120.8</v>
      </c>
      <c r="BI683" s="143">
        <v>121.7</v>
      </c>
      <c r="BJ683" s="143">
        <v>121.3</v>
      </c>
      <c r="BK683" s="144">
        <v>121.1</v>
      </c>
      <c r="BL683" s="143">
        <v>121.7</v>
      </c>
      <c r="BM683" s="143">
        <v>122.1</v>
      </c>
      <c r="BN683" s="143">
        <v>119.2</v>
      </c>
      <c r="BO683" s="143">
        <v>115.4</v>
      </c>
      <c r="BP683" s="143">
        <v>115.2</v>
      </c>
      <c r="BQ683" s="143">
        <v>115.3</v>
      </c>
      <c r="BR683" s="145">
        <v>115.6</v>
      </c>
      <c r="BS683" s="145">
        <v>116.6</v>
      </c>
      <c r="BT683" s="145">
        <v>116.5</v>
      </c>
      <c r="BU683" s="145">
        <v>116.7</v>
      </c>
      <c r="BV683" s="145">
        <v>117</v>
      </c>
      <c r="BW683" s="145">
        <v>117.2</v>
      </c>
      <c r="BX683" s="145">
        <v>117.3</v>
      </c>
      <c r="BY683" s="145">
        <v>117.3</v>
      </c>
      <c r="BZ683" s="143">
        <v>118</v>
      </c>
      <c r="CA683" s="143">
        <v>118.4</v>
      </c>
      <c r="CB683" s="143">
        <v>118.5</v>
      </c>
      <c r="CC683" s="143">
        <v>118.2</v>
      </c>
      <c r="CD683" s="143">
        <v>118.3</v>
      </c>
      <c r="CE683" s="143">
        <v>118.3</v>
      </c>
      <c r="CF683" s="143">
        <v>117.7</v>
      </c>
      <c r="CG683" s="143">
        <v>117.3</v>
      </c>
      <c r="CH683" s="143">
        <v>116.6</v>
      </c>
      <c r="CI683" s="143">
        <v>116.8</v>
      </c>
      <c r="CJ683" s="146">
        <v>117.6</v>
      </c>
      <c r="CK683" s="146">
        <v>117.5</v>
      </c>
      <c r="CL683" s="146">
        <v>117.6</v>
      </c>
      <c r="CM683" s="147">
        <v>117.5</v>
      </c>
      <c r="CN683" s="147">
        <v>117.5</v>
      </c>
      <c r="CO683" s="147">
        <v>117.1</v>
      </c>
      <c r="CP683" s="148">
        <v>117</v>
      </c>
      <c r="CQ683" s="149">
        <v>117.9</v>
      </c>
      <c r="CR683" s="149">
        <v>116</v>
      </c>
      <c r="CS683" s="149">
        <v>116.6</v>
      </c>
      <c r="CT683" s="149">
        <v>115.9</v>
      </c>
      <c r="CU683" s="150">
        <v>116.4</v>
      </c>
      <c r="CV683" s="150">
        <v>117</v>
      </c>
      <c r="CW683" s="150">
        <v>117.1</v>
      </c>
      <c r="CX683" s="150">
        <v>118.1</v>
      </c>
      <c r="CY683" s="150">
        <v>116.3</v>
      </c>
      <c r="CZ683" s="150">
        <v>117</v>
      </c>
      <c r="DA683" s="150">
        <v>116.9</v>
      </c>
      <c r="DB683" s="151">
        <v>119.3</v>
      </c>
      <c r="DC683" s="151">
        <v>118.9</v>
      </c>
      <c r="DD683" s="151">
        <v>117.9</v>
      </c>
      <c r="DE683" s="151">
        <v>115.6</v>
      </c>
      <c r="DF683" s="151">
        <v>117.3</v>
      </c>
      <c r="DG683" s="151">
        <v>116.4</v>
      </c>
      <c r="DH683" s="151">
        <v>116.5</v>
      </c>
      <c r="DI683" s="151">
        <v>115.8</v>
      </c>
      <c r="DJ683" s="151">
        <v>117.5</v>
      </c>
      <c r="DK683" s="151">
        <v>118.1</v>
      </c>
      <c r="DL683" s="151">
        <v>120.5</v>
      </c>
      <c r="DM683" s="152">
        <v>121.9</v>
      </c>
      <c r="DN683" s="152">
        <v>123.8</v>
      </c>
      <c r="DO683" s="152">
        <v>123.1</v>
      </c>
      <c r="DP683" s="152">
        <v>123.8</v>
      </c>
      <c r="DQ683" s="152">
        <v>125.6</v>
      </c>
      <c r="DR683" s="152">
        <v>125.1</v>
      </c>
      <c r="DS683" s="152">
        <v>127.2</v>
      </c>
      <c r="DT683" s="152">
        <v>129.4</v>
      </c>
      <c r="DU683" s="152">
        <v>129.69999999999999</v>
      </c>
      <c r="DV683" s="152">
        <v>131.69999999999999</v>
      </c>
      <c r="DW683" s="152">
        <v>132.19999999999999</v>
      </c>
      <c r="DX683" s="152">
        <v>132.19999999999999</v>
      </c>
      <c r="DY683" s="152">
        <v>132.19999999999999</v>
      </c>
      <c r="DZ683" s="152">
        <v>133.1</v>
      </c>
      <c r="EA683" s="152">
        <v>133.19999999999999</v>
      </c>
      <c r="EB683" s="152">
        <v>131.69999999999999</v>
      </c>
      <c r="EC683" s="152">
        <v>131.6</v>
      </c>
      <c r="ED683" s="152">
        <v>131.6</v>
      </c>
      <c r="EE683" s="152">
        <v>134.4</v>
      </c>
      <c r="EF683" s="152">
        <v>136.4</v>
      </c>
      <c r="EG683" s="152">
        <v>136.1</v>
      </c>
      <c r="EH683" s="152">
        <v>136.80000000000001</v>
      </c>
      <c r="EI683" s="152">
        <v>136.9</v>
      </c>
      <c r="EJ683" s="152">
        <v>136.5</v>
      </c>
      <c r="EK683" s="152">
        <v>137.19999999999999</v>
      </c>
      <c r="EL683" s="152">
        <v>137.69999999999999</v>
      </c>
      <c r="EM683" s="152">
        <v>138.6</v>
      </c>
      <c r="EN683" s="152">
        <v>139.1</v>
      </c>
      <c r="EO683" s="152">
        <v>138.9</v>
      </c>
      <c r="EP683" s="152">
        <v>139.19999999999999</v>
      </c>
      <c r="EQ683" s="152">
        <v>140.4</v>
      </c>
      <c r="ER683" s="152">
        <v>139.80000000000001</v>
      </c>
      <c r="ES683" s="152">
        <v>140.5</v>
      </c>
      <c r="ET683" s="152">
        <v>141.69999999999999</v>
      </c>
      <c r="EU683" s="152">
        <v>141.69999999999999</v>
      </c>
      <c r="EV683" s="152">
        <v>141.80000000000001</v>
      </c>
      <c r="EW683" s="152">
        <v>141.30000000000001</v>
      </c>
    </row>
    <row r="684" spans="1:153">
      <c r="A684" s="141" t="s">
        <v>8402</v>
      </c>
      <c r="B684" s="141" t="s">
        <v>8403</v>
      </c>
      <c r="C684" s="142">
        <v>4.299E-2</v>
      </c>
      <c r="D684" s="143">
        <v>98.8</v>
      </c>
      <c r="E684" s="143">
        <v>98.9</v>
      </c>
      <c r="F684" s="143">
        <v>98.9</v>
      </c>
      <c r="G684" s="143">
        <v>98.9</v>
      </c>
      <c r="H684" s="143">
        <v>98.9</v>
      </c>
      <c r="I684" s="143">
        <v>99.9</v>
      </c>
      <c r="J684" s="143">
        <v>99.9</v>
      </c>
      <c r="K684" s="143">
        <v>99.9</v>
      </c>
      <c r="L684" s="143">
        <v>99.9</v>
      </c>
      <c r="M684" s="143">
        <v>99.9</v>
      </c>
      <c r="N684" s="143">
        <v>99.9</v>
      </c>
      <c r="O684" s="143">
        <v>99.9</v>
      </c>
      <c r="P684" s="143">
        <v>100.4</v>
      </c>
      <c r="Q684" s="143">
        <v>105.3</v>
      </c>
      <c r="R684" s="143">
        <v>105.3</v>
      </c>
      <c r="S684" s="143">
        <v>105.3</v>
      </c>
      <c r="T684" s="143">
        <v>106.1</v>
      </c>
      <c r="U684" s="143">
        <v>111</v>
      </c>
      <c r="V684" s="143">
        <v>114.8</v>
      </c>
      <c r="W684" s="143">
        <v>115.3</v>
      </c>
      <c r="X684" s="143">
        <v>115.3</v>
      </c>
      <c r="Y684" s="143">
        <v>120.7</v>
      </c>
      <c r="Z684" s="143">
        <v>120.7</v>
      </c>
      <c r="AA684" s="143">
        <v>121.6</v>
      </c>
      <c r="AB684" s="143">
        <v>124.7</v>
      </c>
      <c r="AC684" s="143">
        <v>124.7</v>
      </c>
      <c r="AD684" s="143">
        <v>125.2</v>
      </c>
      <c r="AE684" s="143">
        <v>125.2</v>
      </c>
      <c r="AF684" s="143">
        <v>118.6</v>
      </c>
      <c r="AG684" s="143">
        <v>118.6</v>
      </c>
      <c r="AH684" s="143">
        <v>117.3</v>
      </c>
      <c r="AI684" s="143">
        <v>119.5</v>
      </c>
      <c r="AJ684" s="143">
        <v>119.5</v>
      </c>
      <c r="AK684" s="143">
        <v>119.8</v>
      </c>
      <c r="AL684" s="143">
        <v>119.8</v>
      </c>
      <c r="AM684" s="143">
        <v>120.1</v>
      </c>
      <c r="AN684" s="143">
        <v>117.9</v>
      </c>
      <c r="AO684" s="143">
        <v>118.3</v>
      </c>
      <c r="AP684" s="143">
        <v>118.5</v>
      </c>
      <c r="AQ684" s="143">
        <v>119.1</v>
      </c>
      <c r="AR684" s="143">
        <v>119.1</v>
      </c>
      <c r="AS684" s="143">
        <v>119.1</v>
      </c>
      <c r="AT684" s="143">
        <v>119.1</v>
      </c>
      <c r="AU684" s="143">
        <v>121.5</v>
      </c>
      <c r="AV684" s="143">
        <v>122.3</v>
      </c>
      <c r="AW684" s="143">
        <v>122.7</v>
      </c>
      <c r="AX684" s="143">
        <v>122.3</v>
      </c>
      <c r="AY684" s="143">
        <v>122.3</v>
      </c>
      <c r="AZ684" s="143">
        <v>122.3</v>
      </c>
      <c r="BA684" s="143">
        <v>122.3</v>
      </c>
      <c r="BB684" s="143">
        <v>122.3</v>
      </c>
      <c r="BC684" s="143">
        <v>122.3</v>
      </c>
      <c r="BD684" s="143">
        <v>122.3</v>
      </c>
      <c r="BE684" s="143">
        <v>122.3</v>
      </c>
      <c r="BF684" s="143">
        <v>124</v>
      </c>
      <c r="BG684" s="143">
        <v>124</v>
      </c>
      <c r="BH684" s="143">
        <v>124.3</v>
      </c>
      <c r="BI684" s="143">
        <v>124.3</v>
      </c>
      <c r="BJ684" s="143">
        <v>124.3</v>
      </c>
      <c r="BK684" s="144">
        <v>122.5</v>
      </c>
      <c r="BL684" s="143">
        <v>122.5</v>
      </c>
      <c r="BM684" s="143">
        <v>123.2</v>
      </c>
      <c r="BN684" s="143">
        <v>123.2</v>
      </c>
      <c r="BO684" s="143">
        <v>115.8</v>
      </c>
      <c r="BP684" s="143">
        <v>115.8</v>
      </c>
      <c r="BQ684" s="143">
        <v>119.8</v>
      </c>
      <c r="BR684" s="145">
        <v>119.8</v>
      </c>
      <c r="BS684" s="145">
        <v>119.1</v>
      </c>
      <c r="BT684" s="145">
        <v>115.1</v>
      </c>
      <c r="BU684" s="145">
        <v>115.1</v>
      </c>
      <c r="BV684" s="145">
        <v>114.1</v>
      </c>
      <c r="BW684" s="145">
        <v>115</v>
      </c>
      <c r="BX684" s="145">
        <v>115</v>
      </c>
      <c r="BY684" s="145">
        <v>115</v>
      </c>
      <c r="BZ684" s="143">
        <v>115</v>
      </c>
      <c r="CA684" s="143">
        <v>115</v>
      </c>
      <c r="CB684" s="143">
        <v>115</v>
      </c>
      <c r="CC684" s="143">
        <v>115</v>
      </c>
      <c r="CD684" s="143">
        <v>115</v>
      </c>
      <c r="CE684" s="143">
        <v>115</v>
      </c>
      <c r="CF684" s="143">
        <v>115</v>
      </c>
      <c r="CG684" s="143">
        <v>115</v>
      </c>
      <c r="CH684" s="143">
        <v>115</v>
      </c>
      <c r="CI684" s="143">
        <v>115</v>
      </c>
      <c r="CJ684" s="146">
        <v>115</v>
      </c>
      <c r="CK684" s="146">
        <v>115</v>
      </c>
      <c r="CL684" s="146">
        <v>117.3</v>
      </c>
      <c r="CM684" s="147">
        <v>117.3</v>
      </c>
      <c r="CN684" s="147">
        <v>115.8</v>
      </c>
      <c r="CO684" s="147">
        <v>115.8</v>
      </c>
      <c r="CP684" s="148">
        <v>115.8</v>
      </c>
      <c r="CQ684" s="149">
        <v>116.2</v>
      </c>
      <c r="CR684" s="149">
        <v>112.9</v>
      </c>
      <c r="CS684" s="149">
        <v>112.9</v>
      </c>
      <c r="CT684" s="149">
        <v>113</v>
      </c>
      <c r="CU684" s="150">
        <v>113</v>
      </c>
      <c r="CV684" s="150">
        <v>113</v>
      </c>
      <c r="CW684" s="150">
        <v>113.4</v>
      </c>
      <c r="CX684" s="150">
        <v>113.7</v>
      </c>
      <c r="CY684" s="150">
        <v>113.7</v>
      </c>
      <c r="CZ684" s="150">
        <v>113.7</v>
      </c>
      <c r="DA684" s="150">
        <v>114.1</v>
      </c>
      <c r="DB684" s="151">
        <v>114.2</v>
      </c>
      <c r="DC684" s="151">
        <v>114.3</v>
      </c>
      <c r="DD684" s="151">
        <v>113.8</v>
      </c>
      <c r="DE684" s="151">
        <v>114</v>
      </c>
      <c r="DF684" s="151">
        <v>112.3</v>
      </c>
      <c r="DG684" s="151">
        <v>111.4</v>
      </c>
      <c r="DH684" s="151">
        <v>112.9</v>
      </c>
      <c r="DI684" s="151">
        <v>113.9</v>
      </c>
      <c r="DJ684" s="151">
        <v>114.1</v>
      </c>
      <c r="DK684" s="151">
        <v>114.1</v>
      </c>
      <c r="DL684" s="151">
        <v>114.1</v>
      </c>
      <c r="DM684" s="152">
        <v>114.3</v>
      </c>
      <c r="DN684" s="152">
        <v>114.3</v>
      </c>
      <c r="DO684" s="152">
        <v>114.3</v>
      </c>
      <c r="DP684" s="152">
        <v>114.1</v>
      </c>
      <c r="DQ684" s="152">
        <v>116.3</v>
      </c>
      <c r="DR684" s="152">
        <v>117.5</v>
      </c>
      <c r="DS684" s="152">
        <v>122</v>
      </c>
      <c r="DT684" s="152">
        <v>124.6</v>
      </c>
      <c r="DU684" s="152">
        <v>124.9</v>
      </c>
      <c r="DV684" s="152">
        <v>125.7</v>
      </c>
      <c r="DW684" s="152">
        <v>125.3</v>
      </c>
      <c r="DX684" s="152">
        <v>130.69999999999999</v>
      </c>
      <c r="DY684" s="152">
        <v>133</v>
      </c>
      <c r="DZ684" s="152">
        <v>133</v>
      </c>
      <c r="EA684" s="152">
        <v>133</v>
      </c>
      <c r="EB684" s="152">
        <v>133</v>
      </c>
      <c r="EC684" s="152">
        <v>133</v>
      </c>
      <c r="ED684" s="152">
        <v>133.19999999999999</v>
      </c>
      <c r="EE684" s="152">
        <v>134.4</v>
      </c>
      <c r="EF684" s="152">
        <v>140.69999999999999</v>
      </c>
      <c r="EG684" s="152">
        <v>140.6</v>
      </c>
      <c r="EH684" s="152">
        <v>140.69999999999999</v>
      </c>
      <c r="EI684" s="152">
        <v>140.69999999999999</v>
      </c>
      <c r="EJ684" s="152">
        <v>140.69999999999999</v>
      </c>
      <c r="EK684" s="152">
        <v>140.69999999999999</v>
      </c>
      <c r="EL684" s="152">
        <v>141.6</v>
      </c>
      <c r="EM684" s="152">
        <v>142.69999999999999</v>
      </c>
      <c r="EN684" s="152">
        <v>143.19999999999999</v>
      </c>
      <c r="EO684" s="152">
        <v>144.4</v>
      </c>
      <c r="EP684" s="152">
        <v>144.4</v>
      </c>
      <c r="EQ684" s="152">
        <v>144.4</v>
      </c>
      <c r="ER684" s="152">
        <v>144.4</v>
      </c>
      <c r="ES684" s="152">
        <v>146</v>
      </c>
      <c r="ET684" s="152">
        <v>147.4</v>
      </c>
      <c r="EU684" s="152">
        <v>147.6</v>
      </c>
      <c r="EV684" s="152">
        <v>147.4</v>
      </c>
      <c r="EW684" s="152">
        <v>147.4</v>
      </c>
    </row>
    <row r="685" spans="1:153">
      <c r="A685" s="141" t="s">
        <v>8404</v>
      </c>
      <c r="B685" s="141" t="s">
        <v>8405</v>
      </c>
      <c r="C685" s="142">
        <v>3.8999999999999999E-4</v>
      </c>
      <c r="D685" s="143">
        <v>102</v>
      </c>
      <c r="E685" s="143">
        <v>99.8</v>
      </c>
      <c r="F685" s="143">
        <v>104.6</v>
      </c>
      <c r="G685" s="143">
        <v>102.9</v>
      </c>
      <c r="H685" s="143">
        <v>105</v>
      </c>
      <c r="I685" s="143">
        <v>105.1</v>
      </c>
      <c r="J685" s="143">
        <v>107.2</v>
      </c>
      <c r="K685" s="143">
        <v>107.6</v>
      </c>
      <c r="L685" s="143">
        <v>109.9</v>
      </c>
      <c r="M685" s="143">
        <v>112.6</v>
      </c>
      <c r="N685" s="143">
        <v>112.8</v>
      </c>
      <c r="O685" s="143">
        <v>114.8</v>
      </c>
      <c r="P685" s="143">
        <v>121.3</v>
      </c>
      <c r="Q685" s="143">
        <v>122.9</v>
      </c>
      <c r="R685" s="143">
        <v>114.8</v>
      </c>
      <c r="S685" s="143">
        <v>114</v>
      </c>
      <c r="T685" s="143">
        <v>114.2</v>
      </c>
      <c r="U685" s="143">
        <v>114.7</v>
      </c>
      <c r="V685" s="143">
        <v>118.5</v>
      </c>
      <c r="W685" s="143">
        <v>114.1</v>
      </c>
      <c r="X685" s="143">
        <v>113.3</v>
      </c>
      <c r="Y685" s="143">
        <v>115.2</v>
      </c>
      <c r="Z685" s="143">
        <v>117.6</v>
      </c>
      <c r="AA685" s="143">
        <v>117.6</v>
      </c>
      <c r="AB685" s="143">
        <v>122.4</v>
      </c>
      <c r="AC685" s="143">
        <v>125.6</v>
      </c>
      <c r="AD685" s="143">
        <v>125.5</v>
      </c>
      <c r="AE685" s="143">
        <v>123.5</v>
      </c>
      <c r="AF685" s="143">
        <v>122.9</v>
      </c>
      <c r="AG685" s="143">
        <v>122</v>
      </c>
      <c r="AH685" s="143">
        <v>120.7</v>
      </c>
      <c r="AI685" s="143">
        <v>122.6</v>
      </c>
      <c r="AJ685" s="143">
        <v>122.1</v>
      </c>
      <c r="AK685" s="143">
        <v>121</v>
      </c>
      <c r="AL685" s="143">
        <v>124</v>
      </c>
      <c r="AM685" s="143">
        <v>120.4</v>
      </c>
      <c r="AN685" s="143">
        <v>122.3</v>
      </c>
      <c r="AO685" s="143">
        <v>126.1</v>
      </c>
      <c r="AP685" s="143">
        <v>123</v>
      </c>
      <c r="AQ685" s="143">
        <v>124</v>
      </c>
      <c r="AR685" s="143">
        <v>123.1</v>
      </c>
      <c r="AS685" s="143">
        <v>119.6</v>
      </c>
      <c r="AT685" s="143">
        <v>121.9</v>
      </c>
      <c r="AU685" s="143">
        <v>121.3</v>
      </c>
      <c r="AV685" s="143">
        <v>119.3</v>
      </c>
      <c r="AW685" s="143">
        <v>116.8</v>
      </c>
      <c r="AX685" s="143">
        <v>118.6</v>
      </c>
      <c r="AY685" s="143">
        <v>121.1</v>
      </c>
      <c r="AZ685" s="143">
        <v>120.4</v>
      </c>
      <c r="BA685" s="143">
        <v>119.5</v>
      </c>
      <c r="BB685" s="143">
        <v>115.8</v>
      </c>
      <c r="BC685" s="143">
        <v>116.8</v>
      </c>
      <c r="BD685" s="143">
        <v>118.3</v>
      </c>
      <c r="BE685" s="143">
        <v>118</v>
      </c>
      <c r="BF685" s="143">
        <v>119.7</v>
      </c>
      <c r="BG685" s="143">
        <v>120.7</v>
      </c>
      <c r="BH685" s="143">
        <v>120.4</v>
      </c>
      <c r="BI685" s="143">
        <v>121.9</v>
      </c>
      <c r="BJ685" s="143">
        <v>122.1</v>
      </c>
      <c r="BK685" s="144">
        <v>122.1</v>
      </c>
      <c r="BL685" s="143">
        <v>122.1</v>
      </c>
      <c r="BM685" s="143">
        <v>121.1</v>
      </c>
      <c r="BN685" s="143">
        <v>121.1</v>
      </c>
      <c r="BO685" s="143">
        <v>122.1</v>
      </c>
      <c r="BP685" s="143">
        <v>122.2</v>
      </c>
      <c r="BQ685" s="143">
        <v>122.2</v>
      </c>
      <c r="BR685" s="145">
        <v>122.2</v>
      </c>
      <c r="BS685" s="145">
        <v>122.2</v>
      </c>
      <c r="BT685" s="145">
        <v>123.1</v>
      </c>
      <c r="BU685" s="145">
        <v>123.1</v>
      </c>
      <c r="BV685" s="145">
        <v>123.1</v>
      </c>
      <c r="BW685" s="145">
        <v>123.1</v>
      </c>
      <c r="BX685" s="145">
        <v>123.1</v>
      </c>
      <c r="BY685" s="145">
        <v>123.1</v>
      </c>
      <c r="BZ685" s="143">
        <v>123.2</v>
      </c>
      <c r="CA685" s="143">
        <v>123.2</v>
      </c>
      <c r="CB685" s="143">
        <v>123.2</v>
      </c>
      <c r="CC685" s="143">
        <v>123.2</v>
      </c>
      <c r="CD685" s="143">
        <v>123.2</v>
      </c>
      <c r="CE685" s="143">
        <v>122.5</v>
      </c>
      <c r="CF685" s="143">
        <v>121.3</v>
      </c>
      <c r="CG685" s="143">
        <v>121.6</v>
      </c>
      <c r="CH685" s="143">
        <v>121.7</v>
      </c>
      <c r="CI685" s="143">
        <v>121.8</v>
      </c>
      <c r="CJ685" s="146">
        <v>121.8</v>
      </c>
      <c r="CK685" s="146">
        <v>121.4</v>
      </c>
      <c r="CL685" s="146">
        <v>119.3</v>
      </c>
      <c r="CM685" s="147">
        <v>118.9</v>
      </c>
      <c r="CN685" s="147">
        <v>118.9</v>
      </c>
      <c r="CO685" s="147">
        <v>118.9</v>
      </c>
      <c r="CP685" s="148">
        <v>118.9</v>
      </c>
      <c r="CQ685" s="149">
        <v>118.9</v>
      </c>
      <c r="CR685" s="149">
        <v>118.9</v>
      </c>
      <c r="CS685" s="149">
        <v>119.2</v>
      </c>
      <c r="CT685" s="149">
        <v>113.8</v>
      </c>
      <c r="CU685" s="150">
        <v>113.7</v>
      </c>
      <c r="CV685" s="150">
        <v>111.8</v>
      </c>
      <c r="CW685" s="150">
        <v>111.9</v>
      </c>
      <c r="CX685" s="150">
        <v>113.7</v>
      </c>
      <c r="CY685" s="150">
        <v>113</v>
      </c>
      <c r="CZ685" s="150">
        <v>113.2</v>
      </c>
      <c r="DA685" s="150">
        <v>111.4</v>
      </c>
      <c r="DB685" s="151">
        <v>109</v>
      </c>
      <c r="DC685" s="151">
        <v>109.8</v>
      </c>
      <c r="DD685" s="151">
        <v>109.3</v>
      </c>
      <c r="DE685" s="151">
        <v>110.6</v>
      </c>
      <c r="DF685" s="151">
        <v>111.9</v>
      </c>
      <c r="DG685" s="151">
        <v>112.4</v>
      </c>
      <c r="DH685" s="151">
        <v>112.6</v>
      </c>
      <c r="DI685" s="151">
        <v>113</v>
      </c>
      <c r="DJ685" s="151">
        <v>113.3</v>
      </c>
      <c r="DK685" s="151">
        <v>111</v>
      </c>
      <c r="DL685" s="151">
        <v>112.7</v>
      </c>
      <c r="DM685" s="152">
        <v>114.3</v>
      </c>
      <c r="DN685" s="152">
        <v>114.8</v>
      </c>
      <c r="DO685" s="152">
        <v>115.4</v>
      </c>
      <c r="DP685" s="152">
        <v>115.9</v>
      </c>
      <c r="DQ685" s="152">
        <v>116.3</v>
      </c>
      <c r="DR685" s="152">
        <v>116.3</v>
      </c>
      <c r="DS685" s="152">
        <v>117.5</v>
      </c>
      <c r="DT685" s="152">
        <v>119.1</v>
      </c>
      <c r="DU685" s="152">
        <v>119.5</v>
      </c>
      <c r="DV685" s="152">
        <v>119.7</v>
      </c>
      <c r="DW685" s="152">
        <v>121.5</v>
      </c>
      <c r="DX685" s="152">
        <v>120.2</v>
      </c>
      <c r="DY685" s="152">
        <v>121.5</v>
      </c>
      <c r="DZ685" s="152">
        <v>120.8</v>
      </c>
      <c r="EA685" s="152">
        <v>120.3</v>
      </c>
      <c r="EB685" s="152">
        <v>119.7</v>
      </c>
      <c r="EC685" s="152">
        <v>120.2</v>
      </c>
      <c r="ED685" s="152">
        <v>120.5</v>
      </c>
      <c r="EE685" s="152">
        <v>121.2</v>
      </c>
      <c r="EF685" s="152">
        <v>121.5</v>
      </c>
      <c r="EG685" s="152">
        <v>121.1</v>
      </c>
      <c r="EH685" s="152">
        <v>122.3</v>
      </c>
      <c r="EI685" s="152">
        <v>122.5</v>
      </c>
      <c r="EJ685" s="152">
        <v>122.7</v>
      </c>
      <c r="EK685" s="152">
        <v>122.1</v>
      </c>
      <c r="EL685" s="152">
        <v>121.9</v>
      </c>
      <c r="EM685" s="152">
        <v>122.1</v>
      </c>
      <c r="EN685" s="152">
        <v>121.8</v>
      </c>
      <c r="EO685" s="152">
        <v>122.5</v>
      </c>
      <c r="EP685" s="152">
        <v>122.2</v>
      </c>
      <c r="EQ685" s="152">
        <v>120.7</v>
      </c>
      <c r="ER685" s="152">
        <v>120.9</v>
      </c>
      <c r="ES685" s="152">
        <v>121.3</v>
      </c>
      <c r="ET685" s="152">
        <v>120.7</v>
      </c>
      <c r="EU685" s="152">
        <v>121.4</v>
      </c>
      <c r="EV685" s="152">
        <v>120.2</v>
      </c>
      <c r="EW685" s="152">
        <v>120.1</v>
      </c>
    </row>
    <row r="686" spans="1:153">
      <c r="A686" s="141" t="s">
        <v>8406</v>
      </c>
      <c r="B686" s="141" t="s">
        <v>8407</v>
      </c>
      <c r="C686" s="142">
        <v>2.0699999999999998E-3</v>
      </c>
      <c r="D686" s="143">
        <v>108.7</v>
      </c>
      <c r="E686" s="143">
        <v>108.8</v>
      </c>
      <c r="F686" s="143">
        <v>105.9</v>
      </c>
      <c r="G686" s="143">
        <v>104.6</v>
      </c>
      <c r="H686" s="143">
        <v>110.4</v>
      </c>
      <c r="I686" s="143">
        <v>110.4</v>
      </c>
      <c r="J686" s="143">
        <v>119.3</v>
      </c>
      <c r="K686" s="143">
        <v>120.6</v>
      </c>
      <c r="L686" s="143">
        <v>127.1</v>
      </c>
      <c r="M686" s="143">
        <v>122.1</v>
      </c>
      <c r="N686" s="143">
        <v>140.30000000000001</v>
      </c>
      <c r="O686" s="143">
        <v>140.80000000000001</v>
      </c>
      <c r="P686" s="143">
        <v>133.1</v>
      </c>
      <c r="Q686" s="143">
        <v>138.5</v>
      </c>
      <c r="R686" s="143">
        <v>124.4</v>
      </c>
      <c r="S686" s="143">
        <v>104.7</v>
      </c>
      <c r="T686" s="143">
        <v>104.6</v>
      </c>
      <c r="U686" s="143">
        <v>105.8</v>
      </c>
      <c r="V686" s="143">
        <v>116.4</v>
      </c>
      <c r="W686" s="143">
        <v>109.5</v>
      </c>
      <c r="X686" s="143">
        <v>107.7</v>
      </c>
      <c r="Y686" s="143">
        <v>107.4</v>
      </c>
      <c r="Z686" s="143">
        <v>111.1</v>
      </c>
      <c r="AA686" s="143">
        <v>110.7</v>
      </c>
      <c r="AB686" s="143">
        <v>107.7</v>
      </c>
      <c r="AC686" s="143">
        <v>107.6</v>
      </c>
      <c r="AD686" s="143">
        <v>114.3</v>
      </c>
      <c r="AE686" s="143">
        <v>110.6</v>
      </c>
      <c r="AF686" s="143">
        <v>112.9</v>
      </c>
      <c r="AG686" s="143">
        <v>117.7</v>
      </c>
      <c r="AH686" s="143">
        <v>112.1</v>
      </c>
      <c r="AI686" s="143">
        <v>120.3</v>
      </c>
      <c r="AJ686" s="143">
        <v>103.7</v>
      </c>
      <c r="AK686" s="143">
        <v>109.4</v>
      </c>
      <c r="AL686" s="143">
        <v>113.8</v>
      </c>
      <c r="AM686" s="143">
        <v>110.9</v>
      </c>
      <c r="AN686" s="143">
        <v>110.7</v>
      </c>
      <c r="AO686" s="143">
        <v>111.7</v>
      </c>
      <c r="AP686" s="143">
        <v>111.7</v>
      </c>
      <c r="AQ686" s="143">
        <v>111.7</v>
      </c>
      <c r="AR686" s="143">
        <v>111.7</v>
      </c>
      <c r="AS686" s="143">
        <v>110.7</v>
      </c>
      <c r="AT686" s="143">
        <v>107.4</v>
      </c>
      <c r="AU686" s="143">
        <v>107.9</v>
      </c>
      <c r="AV686" s="143">
        <v>107.9</v>
      </c>
      <c r="AW686" s="143">
        <v>117.1</v>
      </c>
      <c r="AX686" s="143">
        <v>116.9</v>
      </c>
      <c r="AY686" s="143">
        <v>118.4</v>
      </c>
      <c r="AZ686" s="143">
        <v>118.5</v>
      </c>
      <c r="BA686" s="143">
        <v>119.2</v>
      </c>
      <c r="BB686" s="143">
        <v>119.2</v>
      </c>
      <c r="BC686" s="143">
        <v>119.2</v>
      </c>
      <c r="BD686" s="143">
        <v>117.1</v>
      </c>
      <c r="BE686" s="143">
        <v>117.1</v>
      </c>
      <c r="BF686" s="143">
        <v>117.1</v>
      </c>
      <c r="BG686" s="143">
        <v>118.2</v>
      </c>
      <c r="BH686" s="143">
        <v>123.2</v>
      </c>
      <c r="BI686" s="143">
        <v>123.2</v>
      </c>
      <c r="BJ686" s="143">
        <v>124</v>
      </c>
      <c r="BK686" s="144">
        <v>124.9</v>
      </c>
      <c r="BL686" s="143">
        <v>124.9</v>
      </c>
      <c r="BM686" s="143">
        <v>125.7</v>
      </c>
      <c r="BN686" s="143">
        <v>133.6</v>
      </c>
      <c r="BO686" s="143">
        <v>132.80000000000001</v>
      </c>
      <c r="BP686" s="143">
        <v>129.69999999999999</v>
      </c>
      <c r="BQ686" s="143">
        <v>127.2</v>
      </c>
      <c r="BR686" s="145">
        <v>127.2</v>
      </c>
      <c r="BS686" s="145">
        <v>128.5</v>
      </c>
      <c r="BT686" s="145">
        <v>129.30000000000001</v>
      </c>
      <c r="BU686" s="145">
        <v>129.30000000000001</v>
      </c>
      <c r="BV686" s="145">
        <v>129.30000000000001</v>
      </c>
      <c r="BW686" s="145">
        <v>129.30000000000001</v>
      </c>
      <c r="BX686" s="145">
        <v>129.6</v>
      </c>
      <c r="BY686" s="145">
        <v>130.19999999999999</v>
      </c>
      <c r="BZ686" s="143">
        <v>130.1</v>
      </c>
      <c r="CA686" s="143">
        <v>130.1</v>
      </c>
      <c r="CB686" s="143">
        <v>130.1</v>
      </c>
      <c r="CC686" s="143">
        <v>130.1</v>
      </c>
      <c r="CD686" s="143">
        <v>130.1</v>
      </c>
      <c r="CE686" s="143">
        <v>130.1</v>
      </c>
      <c r="CF686" s="143">
        <v>130.1</v>
      </c>
      <c r="CG686" s="143">
        <v>130.1</v>
      </c>
      <c r="CH686" s="143">
        <v>130.1</v>
      </c>
      <c r="CI686" s="143">
        <v>120.8</v>
      </c>
      <c r="CJ686" s="146">
        <v>114.6</v>
      </c>
      <c r="CK686" s="146">
        <v>114.6</v>
      </c>
      <c r="CL686" s="146">
        <v>114.6</v>
      </c>
      <c r="CM686" s="147">
        <v>121.6</v>
      </c>
      <c r="CN686" s="147">
        <v>121.7</v>
      </c>
      <c r="CO686" s="147">
        <v>119.4</v>
      </c>
      <c r="CP686" s="148">
        <v>124.1</v>
      </c>
      <c r="CQ686" s="149">
        <v>123.2</v>
      </c>
      <c r="CR686" s="149">
        <v>125</v>
      </c>
      <c r="CS686" s="149">
        <v>125</v>
      </c>
      <c r="CT686" s="149">
        <v>125</v>
      </c>
      <c r="CU686" s="150">
        <v>125</v>
      </c>
      <c r="CV686" s="150">
        <v>125</v>
      </c>
      <c r="CW686" s="150">
        <v>125</v>
      </c>
      <c r="CX686" s="150">
        <v>125.6</v>
      </c>
      <c r="CY686" s="150">
        <v>123.7</v>
      </c>
      <c r="CZ686" s="150">
        <v>125.3</v>
      </c>
      <c r="DA686" s="150">
        <v>122.7</v>
      </c>
      <c r="DB686" s="151">
        <v>122.7</v>
      </c>
      <c r="DC686" s="151">
        <v>115.6</v>
      </c>
      <c r="DD686" s="151">
        <v>115.6</v>
      </c>
      <c r="DE686" s="151">
        <v>115.6</v>
      </c>
      <c r="DF686" s="151">
        <v>115.6</v>
      </c>
      <c r="DG686" s="151">
        <v>116.3</v>
      </c>
      <c r="DH686" s="151">
        <v>131.4</v>
      </c>
      <c r="DI686" s="151">
        <v>131.4</v>
      </c>
      <c r="DJ686" s="151">
        <v>133.80000000000001</v>
      </c>
      <c r="DK686" s="151">
        <v>133.80000000000001</v>
      </c>
      <c r="DL686" s="151">
        <v>133.80000000000001</v>
      </c>
      <c r="DM686" s="152">
        <v>134.1</v>
      </c>
      <c r="DN686" s="152">
        <v>137.1</v>
      </c>
      <c r="DO686" s="152">
        <v>137.1</v>
      </c>
      <c r="DP686" s="152">
        <v>137.1</v>
      </c>
      <c r="DQ686" s="152">
        <v>137.1</v>
      </c>
      <c r="DR686" s="152">
        <v>137.1</v>
      </c>
      <c r="DS686" s="152">
        <v>137.1</v>
      </c>
      <c r="DT686" s="152">
        <v>137.1</v>
      </c>
      <c r="DU686" s="152">
        <v>138.5</v>
      </c>
      <c r="DV686" s="152">
        <v>138.5</v>
      </c>
      <c r="DW686" s="152">
        <v>138.5</v>
      </c>
      <c r="DX686" s="152">
        <v>137.1</v>
      </c>
      <c r="DY686" s="152">
        <v>136.80000000000001</v>
      </c>
      <c r="DZ686" s="152">
        <v>136.80000000000001</v>
      </c>
      <c r="EA686" s="152">
        <v>136.80000000000001</v>
      </c>
      <c r="EB686" s="152">
        <v>136.80000000000001</v>
      </c>
      <c r="EC686" s="152">
        <v>136.80000000000001</v>
      </c>
      <c r="ED686" s="152">
        <v>137.1</v>
      </c>
      <c r="EE686" s="152">
        <v>137.1</v>
      </c>
      <c r="EF686" s="152">
        <v>137.1</v>
      </c>
      <c r="EG686" s="152">
        <v>140.30000000000001</v>
      </c>
      <c r="EH686" s="152">
        <v>140.30000000000001</v>
      </c>
      <c r="EI686" s="152">
        <v>140.30000000000001</v>
      </c>
      <c r="EJ686" s="152">
        <v>138</v>
      </c>
      <c r="EK686" s="152">
        <v>137.1</v>
      </c>
      <c r="EL686" s="152">
        <v>137.1</v>
      </c>
      <c r="EM686" s="152">
        <v>137.1</v>
      </c>
      <c r="EN686" s="152">
        <v>137.1</v>
      </c>
      <c r="EO686" s="152">
        <v>137.1</v>
      </c>
      <c r="EP686" s="152">
        <v>137.19999999999999</v>
      </c>
      <c r="EQ686" s="152">
        <v>137.19999999999999</v>
      </c>
      <c r="ER686" s="152">
        <v>137.19999999999999</v>
      </c>
      <c r="ES686" s="152">
        <v>137.19999999999999</v>
      </c>
      <c r="ET686" s="152">
        <v>137.19999999999999</v>
      </c>
      <c r="EU686" s="152">
        <v>137.19999999999999</v>
      </c>
      <c r="EV686" s="152">
        <v>137.19999999999999</v>
      </c>
      <c r="EW686" s="152">
        <v>140</v>
      </c>
    </row>
    <row r="687" spans="1:153">
      <c r="A687" s="141" t="s">
        <v>8408</v>
      </c>
      <c r="B687" s="141" t="s">
        <v>8409</v>
      </c>
      <c r="C687" s="142">
        <v>0.19028</v>
      </c>
      <c r="D687" s="143">
        <v>100.4</v>
      </c>
      <c r="E687" s="143">
        <v>100.9</v>
      </c>
      <c r="F687" s="143">
        <v>101.5</v>
      </c>
      <c r="G687" s="143">
        <v>103</v>
      </c>
      <c r="H687" s="143">
        <v>104.7</v>
      </c>
      <c r="I687" s="143">
        <v>105.2</v>
      </c>
      <c r="J687" s="143">
        <v>103.5</v>
      </c>
      <c r="K687" s="143">
        <v>104</v>
      </c>
      <c r="L687" s="143">
        <v>103.8</v>
      </c>
      <c r="M687" s="143">
        <v>105.7</v>
      </c>
      <c r="N687" s="143">
        <v>106.8</v>
      </c>
      <c r="O687" s="143">
        <v>107.5</v>
      </c>
      <c r="P687" s="143">
        <v>110.7</v>
      </c>
      <c r="Q687" s="143">
        <v>112.9</v>
      </c>
      <c r="R687" s="143">
        <v>111.1</v>
      </c>
      <c r="S687" s="143">
        <v>109.5</v>
      </c>
      <c r="T687" s="143">
        <v>110.6</v>
      </c>
      <c r="U687" s="143">
        <v>110.7</v>
      </c>
      <c r="V687" s="143">
        <v>111.7</v>
      </c>
      <c r="W687" s="143">
        <v>114.7</v>
      </c>
      <c r="X687" s="143">
        <v>112.3</v>
      </c>
      <c r="Y687" s="143">
        <v>113.2</v>
      </c>
      <c r="Z687" s="143">
        <v>114</v>
      </c>
      <c r="AA687" s="143">
        <v>113.8</v>
      </c>
      <c r="AB687" s="143">
        <v>116.4</v>
      </c>
      <c r="AC687" s="143">
        <v>115.1</v>
      </c>
      <c r="AD687" s="143">
        <v>116.2</v>
      </c>
      <c r="AE687" s="143">
        <v>116.9</v>
      </c>
      <c r="AF687" s="143">
        <v>115.9</v>
      </c>
      <c r="AG687" s="143">
        <v>116.9</v>
      </c>
      <c r="AH687" s="143">
        <v>118.4</v>
      </c>
      <c r="AI687" s="143">
        <v>117.5</v>
      </c>
      <c r="AJ687" s="143">
        <v>114.4</v>
      </c>
      <c r="AK687" s="143">
        <v>115.7</v>
      </c>
      <c r="AL687" s="143">
        <v>115.1</v>
      </c>
      <c r="AM687" s="143">
        <v>114.1</v>
      </c>
      <c r="AN687" s="143">
        <v>116.6</v>
      </c>
      <c r="AO687" s="143">
        <v>118.6</v>
      </c>
      <c r="AP687" s="143">
        <v>120.3</v>
      </c>
      <c r="AQ687" s="143">
        <v>121.3</v>
      </c>
      <c r="AR687" s="143">
        <v>120.7</v>
      </c>
      <c r="AS687" s="143">
        <v>120.9</v>
      </c>
      <c r="AT687" s="143">
        <v>121.3</v>
      </c>
      <c r="AU687" s="143">
        <v>121.1</v>
      </c>
      <c r="AV687" s="143">
        <v>120.9</v>
      </c>
      <c r="AW687" s="143">
        <v>119.7</v>
      </c>
      <c r="AX687" s="143">
        <v>120.5</v>
      </c>
      <c r="AY687" s="143">
        <v>120.7</v>
      </c>
      <c r="AZ687" s="143">
        <v>121.6</v>
      </c>
      <c r="BA687" s="143">
        <v>121.6</v>
      </c>
      <c r="BB687" s="143">
        <v>118.7</v>
      </c>
      <c r="BC687" s="143">
        <v>118</v>
      </c>
      <c r="BD687" s="143">
        <v>117.9</v>
      </c>
      <c r="BE687" s="143">
        <v>117.6</v>
      </c>
      <c r="BF687" s="143">
        <v>120.8</v>
      </c>
      <c r="BG687" s="143">
        <v>119.6</v>
      </c>
      <c r="BH687" s="143">
        <v>120</v>
      </c>
      <c r="BI687" s="143">
        <v>121.1</v>
      </c>
      <c r="BJ687" s="143">
        <v>120.6</v>
      </c>
      <c r="BK687" s="144">
        <v>120.8</v>
      </c>
      <c r="BL687" s="143">
        <v>121.5</v>
      </c>
      <c r="BM687" s="143">
        <v>121.8</v>
      </c>
      <c r="BN687" s="143">
        <v>118.2</v>
      </c>
      <c r="BO687" s="143">
        <v>115.2</v>
      </c>
      <c r="BP687" s="143">
        <v>114.9</v>
      </c>
      <c r="BQ687" s="143">
        <v>114.1</v>
      </c>
      <c r="BR687" s="145">
        <v>114.5</v>
      </c>
      <c r="BS687" s="145">
        <v>115.8</v>
      </c>
      <c r="BT687" s="145">
        <v>116.6</v>
      </c>
      <c r="BU687" s="145">
        <v>116.8</v>
      </c>
      <c r="BV687" s="145">
        <v>117.5</v>
      </c>
      <c r="BW687" s="145">
        <v>117.5</v>
      </c>
      <c r="BX687" s="145">
        <v>117.7</v>
      </c>
      <c r="BY687" s="145">
        <v>117.7</v>
      </c>
      <c r="BZ687" s="143">
        <v>118.5</v>
      </c>
      <c r="CA687" s="143">
        <v>119</v>
      </c>
      <c r="CB687" s="143">
        <v>119.2</v>
      </c>
      <c r="CC687" s="143">
        <v>118.8</v>
      </c>
      <c r="CD687" s="143">
        <v>118.9</v>
      </c>
      <c r="CE687" s="143">
        <v>118.9</v>
      </c>
      <c r="CF687" s="143">
        <v>118.2</v>
      </c>
      <c r="CG687" s="143">
        <v>117.7</v>
      </c>
      <c r="CH687" s="143">
        <v>116.8</v>
      </c>
      <c r="CI687" s="143">
        <v>117.2</v>
      </c>
      <c r="CJ687" s="146">
        <v>118.3</v>
      </c>
      <c r="CK687" s="146">
        <v>118</v>
      </c>
      <c r="CL687" s="146">
        <v>117.6</v>
      </c>
      <c r="CM687" s="147">
        <v>117.5</v>
      </c>
      <c r="CN687" s="147">
        <v>117.8</v>
      </c>
      <c r="CO687" s="147">
        <v>117.4</v>
      </c>
      <c r="CP687" s="148">
        <v>117.1</v>
      </c>
      <c r="CQ687" s="149">
        <v>118.2</v>
      </c>
      <c r="CR687" s="149">
        <v>116.5</v>
      </c>
      <c r="CS687" s="149">
        <v>117.4</v>
      </c>
      <c r="CT687" s="149">
        <v>116.5</v>
      </c>
      <c r="CU687" s="150">
        <v>117.1</v>
      </c>
      <c r="CV687" s="150">
        <v>117.9</v>
      </c>
      <c r="CW687" s="150">
        <v>117.8</v>
      </c>
      <c r="CX687" s="150">
        <v>119</v>
      </c>
      <c r="CY687" s="150">
        <v>116.8</v>
      </c>
      <c r="CZ687" s="150">
        <v>117.7</v>
      </c>
      <c r="DA687" s="150">
        <v>117.4</v>
      </c>
      <c r="DB687" s="151">
        <v>120.5</v>
      </c>
      <c r="DC687" s="151">
        <v>119.9</v>
      </c>
      <c r="DD687" s="151">
        <v>118.8</v>
      </c>
      <c r="DE687" s="151">
        <v>116</v>
      </c>
      <c r="DF687" s="151">
        <v>118.4</v>
      </c>
      <c r="DG687" s="151">
        <v>117.6</v>
      </c>
      <c r="DH687" s="151">
        <v>117.2</v>
      </c>
      <c r="DI687" s="151">
        <v>116.1</v>
      </c>
      <c r="DJ687" s="151">
        <v>118</v>
      </c>
      <c r="DK687" s="151">
        <v>118.9</v>
      </c>
      <c r="DL687" s="151">
        <v>121.9</v>
      </c>
      <c r="DM687" s="152">
        <v>123.5</v>
      </c>
      <c r="DN687" s="152">
        <v>125.8</v>
      </c>
      <c r="DO687" s="152">
        <v>125</v>
      </c>
      <c r="DP687" s="152">
        <v>125.8</v>
      </c>
      <c r="DQ687" s="152">
        <v>127.5</v>
      </c>
      <c r="DR687" s="152">
        <v>126.7</v>
      </c>
      <c r="DS687" s="152">
        <v>128.30000000000001</v>
      </c>
      <c r="DT687" s="152">
        <v>130.4</v>
      </c>
      <c r="DU687" s="152">
        <v>130.69999999999999</v>
      </c>
      <c r="DV687" s="152">
        <v>133.1</v>
      </c>
      <c r="DW687" s="152">
        <v>133.69999999999999</v>
      </c>
      <c r="DX687" s="152">
        <v>132.6</v>
      </c>
      <c r="DY687" s="152">
        <v>132</v>
      </c>
      <c r="DZ687" s="152">
        <v>133.1</v>
      </c>
      <c r="EA687" s="152">
        <v>133.30000000000001</v>
      </c>
      <c r="EB687" s="152">
        <v>131.30000000000001</v>
      </c>
      <c r="EC687" s="152">
        <v>131.19999999999999</v>
      </c>
      <c r="ED687" s="152">
        <v>131.30000000000001</v>
      </c>
      <c r="EE687" s="152">
        <v>134.4</v>
      </c>
      <c r="EF687" s="152">
        <v>135.5</v>
      </c>
      <c r="EG687" s="152">
        <v>135</v>
      </c>
      <c r="EH687" s="152">
        <v>135.9</v>
      </c>
      <c r="EI687" s="152">
        <v>136</v>
      </c>
      <c r="EJ687" s="152">
        <v>135.6</v>
      </c>
      <c r="EK687" s="152">
        <v>136.4</v>
      </c>
      <c r="EL687" s="152">
        <v>136.9</v>
      </c>
      <c r="EM687" s="152">
        <v>137.69999999999999</v>
      </c>
      <c r="EN687" s="152">
        <v>138.30000000000001</v>
      </c>
      <c r="EO687" s="152">
        <v>137.69999999999999</v>
      </c>
      <c r="EP687" s="152">
        <v>138</v>
      </c>
      <c r="EQ687" s="152">
        <v>139.5</v>
      </c>
      <c r="ER687" s="152">
        <v>138.80000000000001</v>
      </c>
      <c r="ES687" s="152">
        <v>139.30000000000001</v>
      </c>
      <c r="ET687" s="152">
        <v>140.5</v>
      </c>
      <c r="EU687" s="152">
        <v>140.4</v>
      </c>
      <c r="EV687" s="152">
        <v>140.6</v>
      </c>
      <c r="EW687" s="152">
        <v>139.9</v>
      </c>
    </row>
    <row r="688" spans="1:153">
      <c r="A688" s="141" t="s">
        <v>8410</v>
      </c>
      <c r="B688" s="141" t="s">
        <v>8411</v>
      </c>
      <c r="C688" s="142">
        <v>0.13327</v>
      </c>
      <c r="D688" s="143">
        <v>102.2</v>
      </c>
      <c r="E688" s="143">
        <v>105.3</v>
      </c>
      <c r="F688" s="143">
        <v>107</v>
      </c>
      <c r="G688" s="143">
        <v>107.9</v>
      </c>
      <c r="H688" s="143">
        <v>111.3</v>
      </c>
      <c r="I688" s="143">
        <v>112.5</v>
      </c>
      <c r="J688" s="143">
        <v>111.6</v>
      </c>
      <c r="K688" s="143">
        <v>114.3</v>
      </c>
      <c r="L688" s="143">
        <v>115.6</v>
      </c>
      <c r="M688" s="143">
        <v>119</v>
      </c>
      <c r="N688" s="143">
        <v>119.4</v>
      </c>
      <c r="O688" s="143">
        <v>120.7</v>
      </c>
      <c r="P688" s="143">
        <v>119.6</v>
      </c>
      <c r="Q688" s="143">
        <v>119.6</v>
      </c>
      <c r="R688" s="143">
        <v>117.4</v>
      </c>
      <c r="S688" s="143">
        <v>119.2</v>
      </c>
      <c r="T688" s="143">
        <v>118.5</v>
      </c>
      <c r="U688" s="143">
        <v>118.1</v>
      </c>
      <c r="V688" s="143">
        <v>118.3</v>
      </c>
      <c r="W688" s="143">
        <v>118.2</v>
      </c>
      <c r="X688" s="143">
        <v>118.8</v>
      </c>
      <c r="Y688" s="143">
        <v>119.7</v>
      </c>
      <c r="Z688" s="143">
        <v>123.3</v>
      </c>
      <c r="AA688" s="143">
        <v>126</v>
      </c>
      <c r="AB688" s="143">
        <v>124.2</v>
      </c>
      <c r="AC688" s="143">
        <v>127.8</v>
      </c>
      <c r="AD688" s="143">
        <v>128.69999999999999</v>
      </c>
      <c r="AE688" s="143">
        <v>127.8</v>
      </c>
      <c r="AF688" s="143">
        <v>125.9</v>
      </c>
      <c r="AG688" s="143">
        <v>125.4</v>
      </c>
      <c r="AH688" s="143">
        <v>124.6</v>
      </c>
      <c r="AI688" s="143">
        <v>124.1</v>
      </c>
      <c r="AJ688" s="143">
        <v>123.4</v>
      </c>
      <c r="AK688" s="143">
        <v>126.7</v>
      </c>
      <c r="AL688" s="143">
        <v>126.3</v>
      </c>
      <c r="AM688" s="143">
        <v>127.1</v>
      </c>
      <c r="AN688" s="143">
        <v>124.3</v>
      </c>
      <c r="AO688" s="143">
        <v>124.5</v>
      </c>
      <c r="AP688" s="143">
        <v>124.3</v>
      </c>
      <c r="AQ688" s="143">
        <v>120.7</v>
      </c>
      <c r="AR688" s="143">
        <v>122</v>
      </c>
      <c r="AS688" s="143">
        <v>122.8</v>
      </c>
      <c r="AT688" s="143">
        <v>124</v>
      </c>
      <c r="AU688" s="143">
        <v>123.7</v>
      </c>
      <c r="AV688" s="143">
        <v>118.5</v>
      </c>
      <c r="AW688" s="143">
        <v>117.1</v>
      </c>
      <c r="AX688" s="143">
        <v>121</v>
      </c>
      <c r="AY688" s="143">
        <v>122.4</v>
      </c>
      <c r="AZ688" s="143">
        <v>118.5</v>
      </c>
      <c r="BA688" s="143">
        <v>120</v>
      </c>
      <c r="BB688" s="143">
        <v>119.8</v>
      </c>
      <c r="BC688" s="143">
        <v>122.5</v>
      </c>
      <c r="BD688" s="143">
        <v>119.3</v>
      </c>
      <c r="BE688" s="143">
        <v>120</v>
      </c>
      <c r="BF688" s="143">
        <v>117.2</v>
      </c>
      <c r="BG688" s="143">
        <v>118.4</v>
      </c>
      <c r="BH688" s="143">
        <v>118.3</v>
      </c>
      <c r="BI688" s="143">
        <v>117.9</v>
      </c>
      <c r="BJ688" s="143">
        <v>117.2</v>
      </c>
      <c r="BK688" s="144">
        <v>116.2</v>
      </c>
      <c r="BL688" s="143">
        <v>116.3</v>
      </c>
      <c r="BM688" s="143">
        <v>117.5</v>
      </c>
      <c r="BN688" s="143">
        <v>114.3</v>
      </c>
      <c r="BO688" s="143">
        <v>123.6</v>
      </c>
      <c r="BP688" s="143">
        <v>122.9</v>
      </c>
      <c r="BQ688" s="143">
        <v>123.8</v>
      </c>
      <c r="BR688" s="145">
        <v>117.2</v>
      </c>
      <c r="BS688" s="145">
        <v>112.7</v>
      </c>
      <c r="BT688" s="145">
        <v>112.8</v>
      </c>
      <c r="BU688" s="145">
        <v>113.7</v>
      </c>
      <c r="BV688" s="145">
        <v>110.3</v>
      </c>
      <c r="BW688" s="145">
        <v>112.4</v>
      </c>
      <c r="BX688" s="145">
        <v>116.6</v>
      </c>
      <c r="BY688" s="145">
        <v>126</v>
      </c>
      <c r="BZ688" s="143">
        <v>127.3</v>
      </c>
      <c r="CA688" s="143">
        <v>123.5</v>
      </c>
      <c r="CB688" s="143">
        <v>127</v>
      </c>
      <c r="CC688" s="143">
        <v>129.6</v>
      </c>
      <c r="CD688" s="143">
        <v>128.5</v>
      </c>
      <c r="CE688" s="143">
        <v>126.3</v>
      </c>
      <c r="CF688" s="143">
        <v>128.69999999999999</v>
      </c>
      <c r="CG688" s="143">
        <v>128.80000000000001</v>
      </c>
      <c r="CH688" s="143">
        <v>127.7</v>
      </c>
      <c r="CI688" s="143">
        <v>126.2</v>
      </c>
      <c r="CJ688" s="146">
        <v>119</v>
      </c>
      <c r="CK688" s="146">
        <v>118</v>
      </c>
      <c r="CL688" s="146">
        <v>117.2</v>
      </c>
      <c r="CM688" s="147">
        <v>115.4</v>
      </c>
      <c r="CN688" s="147">
        <v>106.6</v>
      </c>
      <c r="CO688" s="147">
        <v>106.3</v>
      </c>
      <c r="CP688" s="148">
        <v>108.4</v>
      </c>
      <c r="CQ688" s="149">
        <v>104.1</v>
      </c>
      <c r="CR688" s="149">
        <v>109.2</v>
      </c>
      <c r="CS688" s="149">
        <v>108</v>
      </c>
      <c r="CT688" s="149">
        <v>105.9</v>
      </c>
      <c r="CU688" s="150">
        <v>103.8</v>
      </c>
      <c r="CV688" s="150">
        <v>99.4</v>
      </c>
      <c r="CW688" s="150">
        <v>101.1</v>
      </c>
      <c r="CX688" s="150">
        <v>96.9</v>
      </c>
      <c r="CY688" s="150">
        <v>93.7</v>
      </c>
      <c r="CZ688" s="150">
        <v>93</v>
      </c>
      <c r="DA688" s="150">
        <v>93.3</v>
      </c>
      <c r="DB688" s="151">
        <v>97.2</v>
      </c>
      <c r="DC688" s="151">
        <v>98</v>
      </c>
      <c r="DD688" s="151">
        <v>99.4</v>
      </c>
      <c r="DE688" s="151">
        <v>101.6</v>
      </c>
      <c r="DF688" s="151">
        <v>99.9</v>
      </c>
      <c r="DG688" s="151">
        <v>100.5</v>
      </c>
      <c r="DH688" s="151">
        <v>102.2</v>
      </c>
      <c r="DI688" s="151">
        <v>101.6</v>
      </c>
      <c r="DJ688" s="151">
        <v>101.1</v>
      </c>
      <c r="DK688" s="151">
        <v>100.2</v>
      </c>
      <c r="DL688" s="151">
        <v>101.6</v>
      </c>
      <c r="DM688" s="152">
        <v>102.1</v>
      </c>
      <c r="DN688" s="152">
        <v>103.7</v>
      </c>
      <c r="DO688" s="152">
        <v>103.8</v>
      </c>
      <c r="DP688" s="152">
        <v>100.4</v>
      </c>
      <c r="DQ688" s="152">
        <v>106</v>
      </c>
      <c r="DR688" s="152">
        <v>106.4</v>
      </c>
      <c r="DS688" s="152">
        <v>109.4</v>
      </c>
      <c r="DT688" s="152">
        <v>105.3</v>
      </c>
      <c r="DU688" s="152">
        <v>108.6</v>
      </c>
      <c r="DV688" s="152">
        <v>112.5</v>
      </c>
      <c r="DW688" s="152">
        <v>113.8</v>
      </c>
      <c r="DX688" s="152">
        <v>117</v>
      </c>
      <c r="DY688" s="152">
        <v>118.7</v>
      </c>
      <c r="DZ688" s="152">
        <v>119.9</v>
      </c>
      <c r="EA688" s="152">
        <v>120.4</v>
      </c>
      <c r="EB688" s="152">
        <v>119.1</v>
      </c>
      <c r="EC688" s="152">
        <v>119.9</v>
      </c>
      <c r="ED688" s="152">
        <v>122.9</v>
      </c>
      <c r="EE688" s="152">
        <v>121.6</v>
      </c>
      <c r="EF688" s="152">
        <v>121.5</v>
      </c>
      <c r="EG688" s="152">
        <v>123</v>
      </c>
      <c r="EH688" s="152">
        <v>123.7</v>
      </c>
      <c r="EI688" s="152">
        <v>122.8</v>
      </c>
      <c r="EJ688" s="152">
        <v>123.6</v>
      </c>
      <c r="EK688" s="152">
        <v>124.8</v>
      </c>
      <c r="EL688" s="152">
        <v>123.5</v>
      </c>
      <c r="EM688" s="152">
        <v>125.6</v>
      </c>
      <c r="EN688" s="152">
        <v>126</v>
      </c>
      <c r="EO688" s="152">
        <v>123.1</v>
      </c>
      <c r="EP688" s="152">
        <v>122.4</v>
      </c>
      <c r="EQ688" s="152">
        <v>121.2</v>
      </c>
      <c r="ER688" s="152">
        <v>120.1</v>
      </c>
      <c r="ES688" s="152">
        <v>119.6</v>
      </c>
      <c r="ET688" s="152">
        <v>121</v>
      </c>
      <c r="EU688" s="152">
        <v>120.7</v>
      </c>
      <c r="EV688" s="152">
        <v>120.7</v>
      </c>
      <c r="EW688" s="152">
        <v>121.2</v>
      </c>
    </row>
    <row r="689" spans="1:153">
      <c r="A689" s="141" t="s">
        <v>8412</v>
      </c>
      <c r="B689" s="141" t="s">
        <v>8413</v>
      </c>
      <c r="C689" s="142">
        <v>0.13327</v>
      </c>
      <c r="D689" s="143">
        <v>102.2</v>
      </c>
      <c r="E689" s="143">
        <v>105.3</v>
      </c>
      <c r="F689" s="143">
        <v>107</v>
      </c>
      <c r="G689" s="143">
        <v>107.9</v>
      </c>
      <c r="H689" s="143">
        <v>111.3</v>
      </c>
      <c r="I689" s="143">
        <v>112.5</v>
      </c>
      <c r="J689" s="143">
        <v>111.6</v>
      </c>
      <c r="K689" s="143">
        <v>114.3</v>
      </c>
      <c r="L689" s="143">
        <v>115.6</v>
      </c>
      <c r="M689" s="143">
        <v>119</v>
      </c>
      <c r="N689" s="143">
        <v>119.4</v>
      </c>
      <c r="O689" s="143">
        <v>120.7</v>
      </c>
      <c r="P689" s="143">
        <v>119.6</v>
      </c>
      <c r="Q689" s="143">
        <v>119.6</v>
      </c>
      <c r="R689" s="143">
        <v>117.4</v>
      </c>
      <c r="S689" s="143">
        <v>119.2</v>
      </c>
      <c r="T689" s="143">
        <v>118.5</v>
      </c>
      <c r="U689" s="143">
        <v>118.1</v>
      </c>
      <c r="V689" s="143">
        <v>118.3</v>
      </c>
      <c r="W689" s="143">
        <v>118.2</v>
      </c>
      <c r="X689" s="143">
        <v>118.8</v>
      </c>
      <c r="Y689" s="143">
        <v>119.7</v>
      </c>
      <c r="Z689" s="143">
        <v>123.3</v>
      </c>
      <c r="AA689" s="143">
        <v>126</v>
      </c>
      <c r="AB689" s="143">
        <v>124.2</v>
      </c>
      <c r="AC689" s="143">
        <v>127.8</v>
      </c>
      <c r="AD689" s="143">
        <v>128.69999999999999</v>
      </c>
      <c r="AE689" s="143">
        <v>127.8</v>
      </c>
      <c r="AF689" s="143">
        <v>125.9</v>
      </c>
      <c r="AG689" s="143">
        <v>125.4</v>
      </c>
      <c r="AH689" s="143">
        <v>124.6</v>
      </c>
      <c r="AI689" s="143">
        <v>124.1</v>
      </c>
      <c r="AJ689" s="143">
        <v>123.4</v>
      </c>
      <c r="AK689" s="143">
        <v>126.7</v>
      </c>
      <c r="AL689" s="143">
        <v>126.3</v>
      </c>
      <c r="AM689" s="143">
        <v>127.1</v>
      </c>
      <c r="AN689" s="143">
        <v>124.3</v>
      </c>
      <c r="AO689" s="143">
        <v>124.5</v>
      </c>
      <c r="AP689" s="143">
        <v>124.3</v>
      </c>
      <c r="AQ689" s="143">
        <v>120.7</v>
      </c>
      <c r="AR689" s="143">
        <v>122</v>
      </c>
      <c r="AS689" s="143">
        <v>122.8</v>
      </c>
      <c r="AT689" s="143">
        <v>124</v>
      </c>
      <c r="AU689" s="143">
        <v>123.7</v>
      </c>
      <c r="AV689" s="143">
        <v>118.5</v>
      </c>
      <c r="AW689" s="143">
        <v>117.1</v>
      </c>
      <c r="AX689" s="143">
        <v>121</v>
      </c>
      <c r="AY689" s="143">
        <v>122.4</v>
      </c>
      <c r="AZ689" s="143">
        <v>118.5</v>
      </c>
      <c r="BA689" s="143">
        <v>120</v>
      </c>
      <c r="BB689" s="143">
        <v>119.8</v>
      </c>
      <c r="BC689" s="143">
        <v>122.5</v>
      </c>
      <c r="BD689" s="143">
        <v>119.3</v>
      </c>
      <c r="BE689" s="143">
        <v>120</v>
      </c>
      <c r="BF689" s="143">
        <v>117.2</v>
      </c>
      <c r="BG689" s="143">
        <v>118.4</v>
      </c>
      <c r="BH689" s="143">
        <v>118.3</v>
      </c>
      <c r="BI689" s="143">
        <v>117.9</v>
      </c>
      <c r="BJ689" s="143">
        <v>117.2</v>
      </c>
      <c r="BK689" s="144">
        <v>116.2</v>
      </c>
      <c r="BL689" s="143">
        <v>116.3</v>
      </c>
      <c r="BM689" s="143">
        <v>117.5</v>
      </c>
      <c r="BN689" s="143">
        <v>114.3</v>
      </c>
      <c r="BO689" s="143">
        <v>123.6</v>
      </c>
      <c r="BP689" s="143">
        <v>122.9</v>
      </c>
      <c r="BQ689" s="143">
        <v>123.8</v>
      </c>
      <c r="BR689" s="145">
        <v>117.2</v>
      </c>
      <c r="BS689" s="145">
        <v>112.7</v>
      </c>
      <c r="BT689" s="145">
        <v>112.8</v>
      </c>
      <c r="BU689" s="145">
        <v>113.7</v>
      </c>
      <c r="BV689" s="145">
        <v>110.3</v>
      </c>
      <c r="BW689" s="145">
        <v>112.4</v>
      </c>
      <c r="BX689" s="145">
        <v>116.6</v>
      </c>
      <c r="BY689" s="145">
        <v>126</v>
      </c>
      <c r="BZ689" s="143">
        <v>127.3</v>
      </c>
      <c r="CA689" s="143">
        <v>123.5</v>
      </c>
      <c r="CB689" s="143">
        <v>127</v>
      </c>
      <c r="CC689" s="143">
        <v>129.6</v>
      </c>
      <c r="CD689" s="143">
        <v>128.5</v>
      </c>
      <c r="CE689" s="143">
        <v>126.3</v>
      </c>
      <c r="CF689" s="143">
        <v>128.69999999999999</v>
      </c>
      <c r="CG689" s="143">
        <v>128.80000000000001</v>
      </c>
      <c r="CH689" s="143">
        <v>127.7</v>
      </c>
      <c r="CI689" s="143">
        <v>126.2</v>
      </c>
      <c r="CJ689" s="146">
        <v>119</v>
      </c>
      <c r="CK689" s="146">
        <v>118</v>
      </c>
      <c r="CL689" s="146">
        <v>117.2</v>
      </c>
      <c r="CM689" s="147">
        <v>115.4</v>
      </c>
      <c r="CN689" s="147">
        <v>106.6</v>
      </c>
      <c r="CO689" s="147">
        <v>106.3</v>
      </c>
      <c r="CP689" s="148">
        <v>108.4</v>
      </c>
      <c r="CQ689" s="149">
        <v>104.1</v>
      </c>
      <c r="CR689" s="149">
        <v>109.2</v>
      </c>
      <c r="CS689" s="149">
        <v>108</v>
      </c>
      <c r="CT689" s="149">
        <v>105.9</v>
      </c>
      <c r="CU689" s="150">
        <v>103.8</v>
      </c>
      <c r="CV689" s="150">
        <v>99.4</v>
      </c>
      <c r="CW689" s="150">
        <v>101.1</v>
      </c>
      <c r="CX689" s="150">
        <v>96.9</v>
      </c>
      <c r="CY689" s="150">
        <v>93.7</v>
      </c>
      <c r="CZ689" s="150">
        <v>93</v>
      </c>
      <c r="DA689" s="150">
        <v>93.3</v>
      </c>
      <c r="DB689" s="151">
        <v>97.2</v>
      </c>
      <c r="DC689" s="151">
        <v>98</v>
      </c>
      <c r="DD689" s="151">
        <v>99.4</v>
      </c>
      <c r="DE689" s="151">
        <v>101.6</v>
      </c>
      <c r="DF689" s="151">
        <v>99.9</v>
      </c>
      <c r="DG689" s="151">
        <v>100.5</v>
      </c>
      <c r="DH689" s="151">
        <v>102.2</v>
      </c>
      <c r="DI689" s="151">
        <v>101.6</v>
      </c>
      <c r="DJ689" s="151">
        <v>101.1</v>
      </c>
      <c r="DK689" s="151">
        <v>100.2</v>
      </c>
      <c r="DL689" s="151">
        <v>101.6</v>
      </c>
      <c r="DM689" s="152">
        <v>102.1</v>
      </c>
      <c r="DN689" s="152">
        <v>103.7</v>
      </c>
      <c r="DO689" s="152">
        <v>103.8</v>
      </c>
      <c r="DP689" s="152">
        <v>100.4</v>
      </c>
      <c r="DQ689" s="152">
        <v>106</v>
      </c>
      <c r="DR689" s="152">
        <v>106.4</v>
      </c>
      <c r="DS689" s="152">
        <v>109.4</v>
      </c>
      <c r="DT689" s="152">
        <v>105.3</v>
      </c>
      <c r="DU689" s="152">
        <v>108.6</v>
      </c>
      <c r="DV689" s="152">
        <v>112.5</v>
      </c>
      <c r="DW689" s="152">
        <v>113.8</v>
      </c>
      <c r="DX689" s="152">
        <v>117</v>
      </c>
      <c r="DY689" s="152">
        <v>118.7</v>
      </c>
      <c r="DZ689" s="152">
        <v>119.9</v>
      </c>
      <c r="EA689" s="152">
        <v>120.4</v>
      </c>
      <c r="EB689" s="152">
        <v>119.1</v>
      </c>
      <c r="EC689" s="152">
        <v>119.9</v>
      </c>
      <c r="ED689" s="152">
        <v>122.9</v>
      </c>
      <c r="EE689" s="152">
        <v>121.6</v>
      </c>
      <c r="EF689" s="152">
        <v>121.5</v>
      </c>
      <c r="EG689" s="152">
        <v>123</v>
      </c>
      <c r="EH689" s="152">
        <v>123.7</v>
      </c>
      <c r="EI689" s="152">
        <v>122.8</v>
      </c>
      <c r="EJ689" s="152">
        <v>123.6</v>
      </c>
      <c r="EK689" s="152">
        <v>124.8</v>
      </c>
      <c r="EL689" s="152">
        <v>123.5</v>
      </c>
      <c r="EM689" s="152">
        <v>125.6</v>
      </c>
      <c r="EN689" s="152">
        <v>126</v>
      </c>
      <c r="EO689" s="152">
        <v>123.1</v>
      </c>
      <c r="EP689" s="152">
        <v>122.4</v>
      </c>
      <c r="EQ689" s="152">
        <v>121.2</v>
      </c>
      <c r="ER689" s="152">
        <v>120.1</v>
      </c>
      <c r="ES689" s="152">
        <v>119.6</v>
      </c>
      <c r="ET689" s="152">
        <v>121</v>
      </c>
      <c r="EU689" s="152">
        <v>120.7</v>
      </c>
      <c r="EV689" s="152">
        <v>120.7</v>
      </c>
      <c r="EW689" s="152">
        <v>121.2</v>
      </c>
    </row>
    <row r="690" spans="1:153">
      <c r="A690" s="141" t="s">
        <v>8340</v>
      </c>
      <c r="B690" s="141" t="s">
        <v>8414</v>
      </c>
      <c r="C690" s="142">
        <v>0.42798000000000003</v>
      </c>
      <c r="D690" s="143">
        <v>103.2</v>
      </c>
      <c r="E690" s="143">
        <v>104.5</v>
      </c>
      <c r="F690" s="143">
        <v>104.8</v>
      </c>
      <c r="G690" s="143">
        <v>103.7</v>
      </c>
      <c r="H690" s="143">
        <v>102.8</v>
      </c>
      <c r="I690" s="143">
        <v>103.6</v>
      </c>
      <c r="J690" s="143">
        <v>105.9</v>
      </c>
      <c r="K690" s="143">
        <v>105.2</v>
      </c>
      <c r="L690" s="143">
        <v>105.9</v>
      </c>
      <c r="M690" s="143">
        <v>105.5</v>
      </c>
      <c r="N690" s="143">
        <v>104.7</v>
      </c>
      <c r="O690" s="143">
        <v>105.7</v>
      </c>
      <c r="P690" s="143">
        <v>103.4</v>
      </c>
      <c r="Q690" s="143">
        <v>103.4</v>
      </c>
      <c r="R690" s="143">
        <v>103.9</v>
      </c>
      <c r="S690" s="143">
        <v>103.8</v>
      </c>
      <c r="T690" s="143">
        <v>104.6</v>
      </c>
      <c r="U690" s="143">
        <v>107.7</v>
      </c>
      <c r="V690" s="143">
        <v>107.8</v>
      </c>
      <c r="W690" s="143">
        <v>108.8</v>
      </c>
      <c r="X690" s="143">
        <v>108.9</v>
      </c>
      <c r="Y690" s="143">
        <v>109.8</v>
      </c>
      <c r="Z690" s="143">
        <v>109</v>
      </c>
      <c r="AA690" s="143">
        <v>109.1</v>
      </c>
      <c r="AB690" s="143">
        <v>106.1</v>
      </c>
      <c r="AC690" s="143">
        <v>105.9</v>
      </c>
      <c r="AD690" s="143">
        <v>106.5</v>
      </c>
      <c r="AE690" s="143">
        <v>106.7</v>
      </c>
      <c r="AF690" s="143">
        <v>109</v>
      </c>
      <c r="AG690" s="143">
        <v>109.8</v>
      </c>
      <c r="AH690" s="143">
        <v>108.4</v>
      </c>
      <c r="AI690" s="143">
        <v>107.7</v>
      </c>
      <c r="AJ690" s="143">
        <v>107.4</v>
      </c>
      <c r="AK690" s="143">
        <v>106.5</v>
      </c>
      <c r="AL690" s="143">
        <v>104.2</v>
      </c>
      <c r="AM690" s="143">
        <v>104.5</v>
      </c>
      <c r="AN690" s="143">
        <v>105.6</v>
      </c>
      <c r="AO690" s="143">
        <v>104.5</v>
      </c>
      <c r="AP690" s="143">
        <v>104.7</v>
      </c>
      <c r="AQ690" s="143">
        <v>103.3</v>
      </c>
      <c r="AR690" s="143">
        <v>100.7</v>
      </c>
      <c r="AS690" s="143">
        <v>101.6</v>
      </c>
      <c r="AT690" s="143">
        <v>101.7</v>
      </c>
      <c r="AU690" s="143">
        <v>99.7</v>
      </c>
      <c r="AV690" s="143">
        <v>98.4</v>
      </c>
      <c r="AW690" s="143">
        <v>99.2</v>
      </c>
      <c r="AX690" s="143">
        <v>97.7</v>
      </c>
      <c r="AY690" s="143">
        <v>98.4</v>
      </c>
      <c r="AZ690" s="143">
        <v>99.9</v>
      </c>
      <c r="BA690" s="143">
        <v>99.1</v>
      </c>
      <c r="BB690" s="143">
        <v>97.7</v>
      </c>
      <c r="BC690" s="143">
        <v>98.5</v>
      </c>
      <c r="BD690" s="143">
        <v>98.2</v>
      </c>
      <c r="BE690" s="143">
        <v>98.8</v>
      </c>
      <c r="BF690" s="143">
        <v>98.4</v>
      </c>
      <c r="BG690" s="143">
        <v>99.2</v>
      </c>
      <c r="BH690" s="143">
        <v>101.4</v>
      </c>
      <c r="BI690" s="143">
        <v>101.6</v>
      </c>
      <c r="BJ690" s="143">
        <v>101.8</v>
      </c>
      <c r="BK690" s="144">
        <v>101.7</v>
      </c>
      <c r="BL690" s="143">
        <v>102.3</v>
      </c>
      <c r="BM690" s="143">
        <v>102.2</v>
      </c>
      <c r="BN690" s="143">
        <v>102.5</v>
      </c>
      <c r="BO690" s="143">
        <v>103.5</v>
      </c>
      <c r="BP690" s="143">
        <v>104.5</v>
      </c>
      <c r="BQ690" s="143">
        <v>106.7</v>
      </c>
      <c r="BR690" s="145">
        <v>106</v>
      </c>
      <c r="BS690" s="145">
        <v>107.3</v>
      </c>
      <c r="BT690" s="145">
        <v>107.5</v>
      </c>
      <c r="BU690" s="145">
        <v>108.1</v>
      </c>
      <c r="BV690" s="145">
        <v>108.6</v>
      </c>
      <c r="BW690" s="145">
        <v>109.2</v>
      </c>
      <c r="BX690" s="145">
        <v>110</v>
      </c>
      <c r="BY690" s="145">
        <v>110.6</v>
      </c>
      <c r="BZ690" s="143">
        <v>111.9</v>
      </c>
      <c r="CA690" s="143">
        <v>111.6</v>
      </c>
      <c r="CB690" s="143">
        <v>110</v>
      </c>
      <c r="CC690" s="143">
        <v>111.3</v>
      </c>
      <c r="CD690" s="143">
        <v>112.3</v>
      </c>
      <c r="CE690" s="143">
        <v>111.8</v>
      </c>
      <c r="CF690" s="143">
        <v>111.5</v>
      </c>
      <c r="CG690" s="143">
        <v>111.4</v>
      </c>
      <c r="CH690" s="143">
        <v>111.4</v>
      </c>
      <c r="CI690" s="143">
        <v>111.4</v>
      </c>
      <c r="CJ690" s="146">
        <v>110.2</v>
      </c>
      <c r="CK690" s="146">
        <v>110.2</v>
      </c>
      <c r="CL690" s="146">
        <v>108.6</v>
      </c>
      <c r="CM690" s="147">
        <v>109.7</v>
      </c>
      <c r="CN690" s="147">
        <v>109.9</v>
      </c>
      <c r="CO690" s="147">
        <v>109.1</v>
      </c>
      <c r="CP690" s="148">
        <v>109.7</v>
      </c>
      <c r="CQ690" s="149">
        <v>109.5</v>
      </c>
      <c r="CR690" s="149">
        <v>109.8</v>
      </c>
      <c r="CS690" s="149">
        <v>110.5</v>
      </c>
      <c r="CT690" s="149">
        <v>109.4</v>
      </c>
      <c r="CU690" s="150">
        <v>108.8</v>
      </c>
      <c r="CV690" s="150">
        <v>108.3</v>
      </c>
      <c r="CW690" s="150">
        <v>108.1</v>
      </c>
      <c r="CX690" s="150">
        <v>109.5</v>
      </c>
      <c r="CY690" s="150">
        <v>110.9</v>
      </c>
      <c r="CZ690" s="150">
        <v>111.6</v>
      </c>
      <c r="DA690" s="150">
        <v>113.3</v>
      </c>
      <c r="DB690" s="151">
        <v>114.5</v>
      </c>
      <c r="DC690" s="151">
        <v>115.6</v>
      </c>
      <c r="DD690" s="151">
        <v>119.3</v>
      </c>
      <c r="DE690" s="151">
        <v>122.5</v>
      </c>
      <c r="DF690" s="151">
        <v>124.4</v>
      </c>
      <c r="DG690" s="151">
        <v>129.4</v>
      </c>
      <c r="DH690" s="151">
        <v>130.4</v>
      </c>
      <c r="DI690" s="151">
        <v>134.69999999999999</v>
      </c>
      <c r="DJ690" s="151">
        <v>137.1</v>
      </c>
      <c r="DK690" s="151">
        <v>137.69999999999999</v>
      </c>
      <c r="DL690" s="151">
        <v>138.19999999999999</v>
      </c>
      <c r="DM690" s="152">
        <v>140.1</v>
      </c>
      <c r="DN690" s="152">
        <v>141.9</v>
      </c>
      <c r="DO690" s="152">
        <v>142.19999999999999</v>
      </c>
      <c r="DP690" s="152">
        <v>143.1</v>
      </c>
      <c r="DQ690" s="152">
        <v>144.69999999999999</v>
      </c>
      <c r="DR690" s="152">
        <v>146.5</v>
      </c>
      <c r="DS690" s="152">
        <v>150.30000000000001</v>
      </c>
      <c r="DT690" s="152">
        <v>153.30000000000001</v>
      </c>
      <c r="DU690" s="152">
        <v>152</v>
      </c>
      <c r="DV690" s="152">
        <v>150.6</v>
      </c>
      <c r="DW690" s="152">
        <v>144.1</v>
      </c>
      <c r="DX690" s="152">
        <v>142.1</v>
      </c>
      <c r="DY690" s="152">
        <v>141.69999999999999</v>
      </c>
      <c r="DZ690" s="152">
        <v>141.4</v>
      </c>
      <c r="EA690" s="152">
        <v>142.9</v>
      </c>
      <c r="EB690" s="152">
        <v>144.1</v>
      </c>
      <c r="EC690" s="152">
        <v>146.4</v>
      </c>
      <c r="ED690" s="152">
        <v>149</v>
      </c>
      <c r="EE690" s="152">
        <v>148.30000000000001</v>
      </c>
      <c r="EF690" s="152">
        <v>148.6</v>
      </c>
      <c r="EG690" s="152">
        <v>146.4</v>
      </c>
      <c r="EH690" s="152">
        <v>145.5</v>
      </c>
      <c r="EI690" s="152">
        <v>146.4</v>
      </c>
      <c r="EJ690" s="152">
        <v>146.30000000000001</v>
      </c>
      <c r="EK690" s="152">
        <v>146.80000000000001</v>
      </c>
      <c r="EL690" s="152">
        <v>145.4</v>
      </c>
      <c r="EM690" s="152">
        <v>144.69999999999999</v>
      </c>
      <c r="EN690" s="152">
        <v>145.6</v>
      </c>
      <c r="EO690" s="152">
        <v>145.9</v>
      </c>
      <c r="EP690" s="152">
        <v>145.19999999999999</v>
      </c>
      <c r="EQ690" s="152">
        <v>146.9</v>
      </c>
      <c r="ER690" s="152">
        <v>149.9</v>
      </c>
      <c r="ES690" s="152">
        <v>154.6</v>
      </c>
      <c r="ET690" s="152">
        <v>155.80000000000001</v>
      </c>
      <c r="EU690" s="152">
        <v>154.4</v>
      </c>
      <c r="EV690" s="152">
        <v>153.4</v>
      </c>
      <c r="EW690" s="152">
        <v>153.1</v>
      </c>
    </row>
    <row r="691" spans="1:153">
      <c r="A691" s="141" t="s">
        <v>8415</v>
      </c>
      <c r="B691" s="141" t="s">
        <v>8416</v>
      </c>
      <c r="C691" s="142">
        <v>8.2919999999999994E-2</v>
      </c>
      <c r="D691" s="143">
        <v>98.9</v>
      </c>
      <c r="E691" s="143">
        <v>100.7</v>
      </c>
      <c r="F691" s="143">
        <v>99</v>
      </c>
      <c r="G691" s="143">
        <v>96.4</v>
      </c>
      <c r="H691" s="143">
        <v>96.3</v>
      </c>
      <c r="I691" s="143">
        <v>97.9</v>
      </c>
      <c r="J691" s="143">
        <v>99.9</v>
      </c>
      <c r="K691" s="143">
        <v>98.8</v>
      </c>
      <c r="L691" s="143">
        <v>101.1</v>
      </c>
      <c r="M691" s="143">
        <v>98</v>
      </c>
      <c r="N691" s="143">
        <v>98.3</v>
      </c>
      <c r="O691" s="143">
        <v>98.8</v>
      </c>
      <c r="P691" s="143">
        <v>99.3</v>
      </c>
      <c r="Q691" s="143">
        <v>99.5</v>
      </c>
      <c r="R691" s="143">
        <v>96.5</v>
      </c>
      <c r="S691" s="143">
        <v>99</v>
      </c>
      <c r="T691" s="143">
        <v>101.1</v>
      </c>
      <c r="U691" s="143">
        <v>103.2</v>
      </c>
      <c r="V691" s="143">
        <v>104.5</v>
      </c>
      <c r="W691" s="143">
        <v>105</v>
      </c>
      <c r="X691" s="143">
        <v>106.9</v>
      </c>
      <c r="Y691" s="143">
        <v>105.8</v>
      </c>
      <c r="Z691" s="143">
        <v>106.7</v>
      </c>
      <c r="AA691" s="143">
        <v>106.1</v>
      </c>
      <c r="AB691" s="143">
        <v>104.7</v>
      </c>
      <c r="AC691" s="143">
        <v>105.1</v>
      </c>
      <c r="AD691" s="143">
        <v>104.6</v>
      </c>
      <c r="AE691" s="143">
        <v>103.2</v>
      </c>
      <c r="AF691" s="143">
        <v>105.7</v>
      </c>
      <c r="AG691" s="143">
        <v>107.6</v>
      </c>
      <c r="AH691" s="143">
        <v>107.8</v>
      </c>
      <c r="AI691" s="143">
        <v>109</v>
      </c>
      <c r="AJ691" s="143">
        <v>112</v>
      </c>
      <c r="AK691" s="143">
        <v>111.3</v>
      </c>
      <c r="AL691" s="143">
        <v>108.9</v>
      </c>
      <c r="AM691" s="143">
        <v>107.6</v>
      </c>
      <c r="AN691" s="143">
        <v>107.6</v>
      </c>
      <c r="AO691" s="143">
        <v>106.6</v>
      </c>
      <c r="AP691" s="143">
        <v>109.7</v>
      </c>
      <c r="AQ691" s="143">
        <v>105.6</v>
      </c>
      <c r="AR691" s="143">
        <v>102.7</v>
      </c>
      <c r="AS691" s="143">
        <v>104.4</v>
      </c>
      <c r="AT691" s="143">
        <v>104.7</v>
      </c>
      <c r="AU691" s="143">
        <v>104.2</v>
      </c>
      <c r="AV691" s="143">
        <v>102.2</v>
      </c>
      <c r="AW691" s="143">
        <v>102.4</v>
      </c>
      <c r="AX691" s="143">
        <v>101.2</v>
      </c>
      <c r="AY691" s="143">
        <v>101.1</v>
      </c>
      <c r="AZ691" s="143">
        <v>102.3</v>
      </c>
      <c r="BA691" s="143">
        <v>103.7</v>
      </c>
      <c r="BB691" s="143">
        <v>100.4</v>
      </c>
      <c r="BC691" s="143">
        <v>101</v>
      </c>
      <c r="BD691" s="143">
        <v>101</v>
      </c>
      <c r="BE691" s="143">
        <v>101.9</v>
      </c>
      <c r="BF691" s="143">
        <v>100.4</v>
      </c>
      <c r="BG691" s="143">
        <v>101.6</v>
      </c>
      <c r="BH691" s="143">
        <v>104</v>
      </c>
      <c r="BI691" s="143">
        <v>102.5</v>
      </c>
      <c r="BJ691" s="143">
        <v>105.9</v>
      </c>
      <c r="BK691" s="144">
        <v>103.6</v>
      </c>
      <c r="BL691" s="143">
        <v>105.3</v>
      </c>
      <c r="BM691" s="143">
        <v>104.8</v>
      </c>
      <c r="BN691" s="143">
        <v>107.7</v>
      </c>
      <c r="BO691" s="143">
        <v>106.5</v>
      </c>
      <c r="BP691" s="143">
        <v>109.2</v>
      </c>
      <c r="BQ691" s="143">
        <v>108.2</v>
      </c>
      <c r="BR691" s="145">
        <v>108</v>
      </c>
      <c r="BS691" s="145">
        <v>109.8</v>
      </c>
      <c r="BT691" s="145">
        <v>111.6</v>
      </c>
      <c r="BU691" s="145">
        <v>112.2</v>
      </c>
      <c r="BV691" s="145">
        <v>111.4</v>
      </c>
      <c r="BW691" s="145">
        <v>112.2</v>
      </c>
      <c r="BX691" s="145">
        <v>112.6</v>
      </c>
      <c r="BY691" s="145">
        <v>111</v>
      </c>
      <c r="BZ691" s="143">
        <v>112.4</v>
      </c>
      <c r="CA691" s="143">
        <v>113.6</v>
      </c>
      <c r="CB691" s="143">
        <v>110.7</v>
      </c>
      <c r="CC691" s="143">
        <v>112.6</v>
      </c>
      <c r="CD691" s="143">
        <v>113.4</v>
      </c>
      <c r="CE691" s="143">
        <v>115.6</v>
      </c>
      <c r="CF691" s="143">
        <v>113.1</v>
      </c>
      <c r="CG691" s="143">
        <v>115.6</v>
      </c>
      <c r="CH691" s="143">
        <v>114.3</v>
      </c>
      <c r="CI691" s="143">
        <v>115</v>
      </c>
      <c r="CJ691" s="146">
        <v>112.2</v>
      </c>
      <c r="CK691" s="146">
        <v>111.9</v>
      </c>
      <c r="CL691" s="146">
        <v>109.2</v>
      </c>
      <c r="CM691" s="147">
        <v>112.1</v>
      </c>
      <c r="CN691" s="147">
        <v>111.1</v>
      </c>
      <c r="CO691" s="147">
        <v>109.6</v>
      </c>
      <c r="CP691" s="148">
        <v>108.7</v>
      </c>
      <c r="CQ691" s="149">
        <v>112.6</v>
      </c>
      <c r="CR691" s="149">
        <v>109.6</v>
      </c>
      <c r="CS691" s="149">
        <v>110.7</v>
      </c>
      <c r="CT691" s="149">
        <v>109.9</v>
      </c>
      <c r="CU691" s="150">
        <v>108.5</v>
      </c>
      <c r="CV691" s="150">
        <v>108.7</v>
      </c>
      <c r="CW691" s="150">
        <v>108.4</v>
      </c>
      <c r="CX691" s="150">
        <v>106.9</v>
      </c>
      <c r="CY691" s="150">
        <v>107.4</v>
      </c>
      <c r="CZ691" s="150">
        <v>111.4</v>
      </c>
      <c r="DA691" s="150">
        <v>111.5</v>
      </c>
      <c r="DB691" s="151">
        <v>114.3</v>
      </c>
      <c r="DC691" s="151">
        <v>118.7</v>
      </c>
      <c r="DD691" s="151">
        <v>119.2</v>
      </c>
      <c r="DE691" s="151">
        <v>123.6</v>
      </c>
      <c r="DF691" s="151">
        <v>124.6</v>
      </c>
      <c r="DG691" s="151">
        <v>129.5</v>
      </c>
      <c r="DH691" s="151">
        <v>130.6</v>
      </c>
      <c r="DI691" s="151">
        <v>133.69999999999999</v>
      </c>
      <c r="DJ691" s="151">
        <v>139.9</v>
      </c>
      <c r="DK691" s="151">
        <v>141.5</v>
      </c>
      <c r="DL691" s="151">
        <v>140.69999999999999</v>
      </c>
      <c r="DM691" s="152">
        <v>141.4</v>
      </c>
      <c r="DN691" s="152">
        <v>143.9</v>
      </c>
      <c r="DO691" s="152">
        <v>146.30000000000001</v>
      </c>
      <c r="DP691" s="152">
        <v>150.4</v>
      </c>
      <c r="DQ691" s="152">
        <v>151.6</v>
      </c>
      <c r="DR691" s="152">
        <v>154</v>
      </c>
      <c r="DS691" s="152">
        <v>160</v>
      </c>
      <c r="DT691" s="152">
        <v>162</v>
      </c>
      <c r="DU691" s="152">
        <v>164.2</v>
      </c>
      <c r="DV691" s="152">
        <v>160.9</v>
      </c>
      <c r="DW691" s="152">
        <v>156.19999999999999</v>
      </c>
      <c r="DX691" s="152">
        <v>155.19999999999999</v>
      </c>
      <c r="DY691" s="152">
        <v>155.69999999999999</v>
      </c>
      <c r="DZ691" s="152">
        <v>154</v>
      </c>
      <c r="EA691" s="152">
        <v>154.4</v>
      </c>
      <c r="EB691" s="152">
        <v>153</v>
      </c>
      <c r="EC691" s="152">
        <v>156</v>
      </c>
      <c r="ED691" s="152">
        <v>158.5</v>
      </c>
      <c r="EE691" s="152">
        <v>156.5</v>
      </c>
      <c r="EF691" s="152">
        <v>155</v>
      </c>
      <c r="EG691" s="152">
        <v>152.30000000000001</v>
      </c>
      <c r="EH691" s="152">
        <v>152.1</v>
      </c>
      <c r="EI691" s="152">
        <v>153.5</v>
      </c>
      <c r="EJ691" s="152">
        <v>153.4</v>
      </c>
      <c r="EK691" s="152">
        <v>154.80000000000001</v>
      </c>
      <c r="EL691" s="152">
        <v>152.9</v>
      </c>
      <c r="EM691" s="152">
        <v>151.9</v>
      </c>
      <c r="EN691" s="152">
        <v>153.9</v>
      </c>
      <c r="EO691" s="152">
        <v>154.80000000000001</v>
      </c>
      <c r="EP691" s="152">
        <v>152.9</v>
      </c>
      <c r="EQ691" s="152">
        <v>154.6</v>
      </c>
      <c r="ER691" s="152">
        <v>159.4</v>
      </c>
      <c r="ES691" s="152">
        <v>163.69999999999999</v>
      </c>
      <c r="ET691" s="152">
        <v>165.5</v>
      </c>
      <c r="EU691" s="152">
        <v>164.4</v>
      </c>
      <c r="EV691" s="152">
        <v>163.80000000000001</v>
      </c>
      <c r="EW691" s="152">
        <v>165.9</v>
      </c>
    </row>
    <row r="692" spans="1:153">
      <c r="A692" s="141" t="s">
        <v>8417</v>
      </c>
      <c r="B692" s="141" t="s">
        <v>8418</v>
      </c>
      <c r="C692" s="142">
        <v>3.6600000000000001E-3</v>
      </c>
      <c r="D692" s="143">
        <v>94.2</v>
      </c>
      <c r="E692" s="143">
        <v>99.1</v>
      </c>
      <c r="F692" s="143">
        <v>103.1</v>
      </c>
      <c r="G692" s="143">
        <v>101.4</v>
      </c>
      <c r="H692" s="143">
        <v>98.2</v>
      </c>
      <c r="I692" s="143">
        <v>107.8</v>
      </c>
      <c r="J692" s="143">
        <v>103.4</v>
      </c>
      <c r="K692" s="143">
        <v>104.5</v>
      </c>
      <c r="L692" s="143">
        <v>104.7</v>
      </c>
      <c r="M692" s="143">
        <v>106.5</v>
      </c>
      <c r="N692" s="143">
        <v>105.3</v>
      </c>
      <c r="O692" s="143">
        <v>104.8</v>
      </c>
      <c r="P692" s="143">
        <v>101.6</v>
      </c>
      <c r="Q692" s="143">
        <v>101.7</v>
      </c>
      <c r="R692" s="143">
        <v>104.7</v>
      </c>
      <c r="S692" s="143">
        <v>100.9</v>
      </c>
      <c r="T692" s="143">
        <v>107.8</v>
      </c>
      <c r="U692" s="143">
        <v>111</v>
      </c>
      <c r="V692" s="143">
        <v>114.1</v>
      </c>
      <c r="W692" s="143">
        <v>109.3</v>
      </c>
      <c r="X692" s="143">
        <v>106.6</v>
      </c>
      <c r="Y692" s="143">
        <v>104.6</v>
      </c>
      <c r="Z692" s="143">
        <v>110.8</v>
      </c>
      <c r="AA692" s="143">
        <v>111</v>
      </c>
      <c r="AB692" s="143">
        <v>108</v>
      </c>
      <c r="AC692" s="143">
        <v>115.2</v>
      </c>
      <c r="AD692" s="143">
        <v>119.8</v>
      </c>
      <c r="AE692" s="143">
        <v>120.3</v>
      </c>
      <c r="AF692" s="143">
        <v>116.8</v>
      </c>
      <c r="AG692" s="143">
        <v>118.3</v>
      </c>
      <c r="AH692" s="143">
        <v>115.7</v>
      </c>
      <c r="AI692" s="143">
        <v>118.5</v>
      </c>
      <c r="AJ692" s="143">
        <v>118.7</v>
      </c>
      <c r="AK692" s="143">
        <v>117</v>
      </c>
      <c r="AL692" s="143">
        <v>114.5</v>
      </c>
      <c r="AM692" s="143">
        <v>115.3</v>
      </c>
      <c r="AN692" s="143">
        <v>116.9</v>
      </c>
      <c r="AO692" s="143">
        <v>116</v>
      </c>
      <c r="AP692" s="143">
        <v>117.7</v>
      </c>
      <c r="AQ692" s="143">
        <v>120.2</v>
      </c>
      <c r="AR692" s="143">
        <v>104.3</v>
      </c>
      <c r="AS692" s="143">
        <v>108</v>
      </c>
      <c r="AT692" s="143">
        <v>108</v>
      </c>
      <c r="AU692" s="143">
        <v>105.4</v>
      </c>
      <c r="AV692" s="143">
        <v>102.6</v>
      </c>
      <c r="AW692" s="143">
        <v>105.6</v>
      </c>
      <c r="AX692" s="143">
        <v>106.4</v>
      </c>
      <c r="AY692" s="143">
        <v>103</v>
      </c>
      <c r="AZ692" s="143">
        <v>105.4</v>
      </c>
      <c r="BA692" s="143">
        <v>102.2</v>
      </c>
      <c r="BB692" s="143">
        <v>102.9</v>
      </c>
      <c r="BC692" s="143">
        <v>102.9</v>
      </c>
      <c r="BD692" s="143">
        <v>106.1</v>
      </c>
      <c r="BE692" s="143">
        <v>107.1</v>
      </c>
      <c r="BF692" s="143">
        <v>106.8</v>
      </c>
      <c r="BG692" s="143">
        <v>101.4</v>
      </c>
      <c r="BH692" s="143">
        <v>102.1</v>
      </c>
      <c r="BI692" s="143">
        <v>102.1</v>
      </c>
      <c r="BJ692" s="143">
        <v>102.1</v>
      </c>
      <c r="BK692" s="144">
        <v>102.1</v>
      </c>
      <c r="BL692" s="143">
        <v>102.1</v>
      </c>
      <c r="BM692" s="143">
        <v>101.7</v>
      </c>
      <c r="BN692" s="143">
        <v>101.7</v>
      </c>
      <c r="BO692" s="143">
        <v>101.6</v>
      </c>
      <c r="BP692" s="143">
        <v>102</v>
      </c>
      <c r="BQ692" s="143">
        <v>104</v>
      </c>
      <c r="BR692" s="145">
        <v>104.8</v>
      </c>
      <c r="BS692" s="145">
        <v>102.4</v>
      </c>
      <c r="BT692" s="145">
        <v>116.2</v>
      </c>
      <c r="BU692" s="145">
        <v>113</v>
      </c>
      <c r="BV692" s="145">
        <v>115</v>
      </c>
      <c r="BW692" s="145">
        <v>119</v>
      </c>
      <c r="BX692" s="145">
        <v>116.7</v>
      </c>
      <c r="BY692" s="145">
        <v>121.5</v>
      </c>
      <c r="BZ692" s="143">
        <v>119</v>
      </c>
      <c r="CA692" s="143">
        <v>119.1</v>
      </c>
      <c r="CB692" s="143">
        <v>119.6</v>
      </c>
      <c r="CC692" s="143">
        <v>118.8</v>
      </c>
      <c r="CD692" s="143">
        <v>122.6</v>
      </c>
      <c r="CE692" s="143">
        <v>114.8</v>
      </c>
      <c r="CF692" s="143">
        <v>115.3</v>
      </c>
      <c r="CG692" s="143">
        <v>117.4</v>
      </c>
      <c r="CH692" s="143">
        <v>118.9</v>
      </c>
      <c r="CI692" s="143">
        <v>117.4</v>
      </c>
      <c r="CJ692" s="146">
        <v>114.6</v>
      </c>
      <c r="CK692" s="146">
        <v>113.2</v>
      </c>
      <c r="CL692" s="146">
        <v>113.3</v>
      </c>
      <c r="CM692" s="147">
        <v>111.7</v>
      </c>
      <c r="CN692" s="147">
        <v>111.9</v>
      </c>
      <c r="CO692" s="147">
        <v>112.4</v>
      </c>
      <c r="CP692" s="148">
        <v>115.6</v>
      </c>
      <c r="CQ692" s="149">
        <v>114.9</v>
      </c>
      <c r="CR692" s="149">
        <v>118.2</v>
      </c>
      <c r="CS692" s="149">
        <v>121</v>
      </c>
      <c r="CT692" s="149">
        <v>124.1</v>
      </c>
      <c r="CU692" s="150">
        <v>121.4</v>
      </c>
      <c r="CV692" s="150">
        <v>121.4</v>
      </c>
      <c r="CW692" s="150">
        <v>120.8</v>
      </c>
      <c r="CX692" s="150">
        <v>120.7</v>
      </c>
      <c r="CY692" s="150">
        <v>122.4</v>
      </c>
      <c r="CZ692" s="150">
        <v>118.2</v>
      </c>
      <c r="DA692" s="150">
        <v>123.2</v>
      </c>
      <c r="DB692" s="151">
        <v>128.30000000000001</v>
      </c>
      <c r="DC692" s="151">
        <v>126.8</v>
      </c>
      <c r="DD692" s="151">
        <v>124.3</v>
      </c>
      <c r="DE692" s="151">
        <v>129.9</v>
      </c>
      <c r="DF692" s="151">
        <v>127.9</v>
      </c>
      <c r="DG692" s="151">
        <v>117.8</v>
      </c>
      <c r="DH692" s="151">
        <v>121.4</v>
      </c>
      <c r="DI692" s="151">
        <v>131.30000000000001</v>
      </c>
      <c r="DJ692" s="151">
        <v>136.80000000000001</v>
      </c>
      <c r="DK692" s="151">
        <v>129.80000000000001</v>
      </c>
      <c r="DL692" s="151">
        <v>129.6</v>
      </c>
      <c r="DM692" s="152">
        <v>134.9</v>
      </c>
      <c r="DN692" s="152">
        <v>140.5</v>
      </c>
      <c r="DO692" s="152">
        <v>134.5</v>
      </c>
      <c r="DP692" s="152">
        <v>135.1</v>
      </c>
      <c r="DQ692" s="152">
        <v>136.9</v>
      </c>
      <c r="DR692" s="152">
        <v>139.69999999999999</v>
      </c>
      <c r="DS692" s="152">
        <v>146.19999999999999</v>
      </c>
      <c r="DT692" s="152">
        <v>151</v>
      </c>
      <c r="DU692" s="152">
        <v>150.30000000000001</v>
      </c>
      <c r="DV692" s="152">
        <v>156.9</v>
      </c>
      <c r="DW692" s="152">
        <v>141.4</v>
      </c>
      <c r="DX692" s="152">
        <v>142.4</v>
      </c>
      <c r="DY692" s="152">
        <v>141.80000000000001</v>
      </c>
      <c r="DZ692" s="152">
        <v>142.19999999999999</v>
      </c>
      <c r="EA692" s="152">
        <v>141.9</v>
      </c>
      <c r="EB692" s="152">
        <v>141.69999999999999</v>
      </c>
      <c r="EC692" s="152">
        <v>139.30000000000001</v>
      </c>
      <c r="ED692" s="152">
        <v>140.9</v>
      </c>
      <c r="EE692" s="152">
        <v>142</v>
      </c>
      <c r="EF692" s="152">
        <v>142.1</v>
      </c>
      <c r="EG692" s="152">
        <v>139.69999999999999</v>
      </c>
      <c r="EH692" s="152">
        <v>142.5</v>
      </c>
      <c r="EI692" s="152">
        <v>144.5</v>
      </c>
      <c r="EJ692" s="152">
        <v>144.6</v>
      </c>
      <c r="EK692" s="152">
        <v>145</v>
      </c>
      <c r="EL692" s="152">
        <v>145.1</v>
      </c>
      <c r="EM692" s="152">
        <v>146.80000000000001</v>
      </c>
      <c r="EN692" s="152">
        <v>146.19999999999999</v>
      </c>
      <c r="EO692" s="152">
        <v>147.19999999999999</v>
      </c>
      <c r="EP692" s="152">
        <v>147.5</v>
      </c>
      <c r="EQ692" s="152">
        <v>150.80000000000001</v>
      </c>
      <c r="ER692" s="152">
        <v>155.1</v>
      </c>
      <c r="ES692" s="152">
        <v>159.4</v>
      </c>
      <c r="ET692" s="152">
        <v>154.6</v>
      </c>
      <c r="EU692" s="152">
        <v>154.30000000000001</v>
      </c>
      <c r="EV692" s="152">
        <v>156.69999999999999</v>
      </c>
      <c r="EW692" s="152">
        <v>156.6</v>
      </c>
    </row>
    <row r="693" spans="1:153">
      <c r="A693" s="141" t="s">
        <v>8419</v>
      </c>
      <c r="B693" s="141" t="s">
        <v>8420</v>
      </c>
      <c r="C693" s="142">
        <v>2.1569999999999999E-2</v>
      </c>
      <c r="D693" s="143">
        <v>102.4</v>
      </c>
      <c r="E693" s="143">
        <v>105.2</v>
      </c>
      <c r="F693" s="143">
        <v>111.3</v>
      </c>
      <c r="G693" s="143">
        <v>111.7</v>
      </c>
      <c r="H693" s="143">
        <v>113</v>
      </c>
      <c r="I693" s="143">
        <v>113</v>
      </c>
      <c r="J693" s="143">
        <v>113.8</v>
      </c>
      <c r="K693" s="143">
        <v>113</v>
      </c>
      <c r="L693" s="143">
        <v>113</v>
      </c>
      <c r="M693" s="143">
        <v>113</v>
      </c>
      <c r="N693" s="143">
        <v>113</v>
      </c>
      <c r="O693" s="143">
        <v>113.1</v>
      </c>
      <c r="P693" s="143">
        <v>111.7</v>
      </c>
      <c r="Q693" s="143">
        <v>112.1</v>
      </c>
      <c r="R693" s="143">
        <v>112.1</v>
      </c>
      <c r="S693" s="143">
        <v>112.1</v>
      </c>
      <c r="T693" s="143">
        <v>112.9</v>
      </c>
      <c r="U693" s="143">
        <v>114.2</v>
      </c>
      <c r="V693" s="143">
        <v>109.2</v>
      </c>
      <c r="W693" s="143">
        <v>114.2</v>
      </c>
      <c r="X693" s="143">
        <v>115.9</v>
      </c>
      <c r="Y693" s="143">
        <v>116.4</v>
      </c>
      <c r="Z693" s="143">
        <v>116.9</v>
      </c>
      <c r="AA693" s="143">
        <v>116.5</v>
      </c>
      <c r="AB693" s="143">
        <v>115.4</v>
      </c>
      <c r="AC693" s="143">
        <v>115.4</v>
      </c>
      <c r="AD693" s="143">
        <v>115.4</v>
      </c>
      <c r="AE693" s="143">
        <v>115.4</v>
      </c>
      <c r="AF693" s="143">
        <v>115.4</v>
      </c>
      <c r="AG693" s="143">
        <v>116</v>
      </c>
      <c r="AH693" s="143">
        <v>116</v>
      </c>
      <c r="AI693" s="143">
        <v>110.3</v>
      </c>
      <c r="AJ693" s="143">
        <v>109.7</v>
      </c>
      <c r="AK693" s="143">
        <v>108.9</v>
      </c>
      <c r="AL693" s="143">
        <v>108</v>
      </c>
      <c r="AM693" s="143">
        <v>108</v>
      </c>
      <c r="AN693" s="143">
        <v>108</v>
      </c>
      <c r="AO693" s="143">
        <v>110.9</v>
      </c>
      <c r="AP693" s="143">
        <v>110.5</v>
      </c>
      <c r="AQ693" s="143">
        <v>110</v>
      </c>
      <c r="AR693" s="143">
        <v>109.4</v>
      </c>
      <c r="AS693" s="143">
        <v>108.8</v>
      </c>
      <c r="AT693" s="143">
        <v>106.8</v>
      </c>
      <c r="AU693" s="143">
        <v>106.4</v>
      </c>
      <c r="AV693" s="143">
        <v>105.9</v>
      </c>
      <c r="AW693" s="143">
        <v>102.7</v>
      </c>
      <c r="AX693" s="143">
        <v>102.3</v>
      </c>
      <c r="AY693" s="143">
        <v>99.4</v>
      </c>
      <c r="AZ693" s="143">
        <v>99.4</v>
      </c>
      <c r="BA693" s="143">
        <v>99.4</v>
      </c>
      <c r="BB693" s="143">
        <v>98.8</v>
      </c>
      <c r="BC693" s="143">
        <v>98.8</v>
      </c>
      <c r="BD693" s="143">
        <v>98.8</v>
      </c>
      <c r="BE693" s="143">
        <v>98.8</v>
      </c>
      <c r="BF693" s="143">
        <v>98.8</v>
      </c>
      <c r="BG693" s="143">
        <v>99.6</v>
      </c>
      <c r="BH693" s="143">
        <v>99.6</v>
      </c>
      <c r="BI693" s="143">
        <v>100.7</v>
      </c>
      <c r="BJ693" s="143">
        <v>100.7</v>
      </c>
      <c r="BK693" s="144">
        <v>101.8</v>
      </c>
      <c r="BL693" s="143">
        <v>101.8</v>
      </c>
      <c r="BM693" s="143">
        <v>101.8</v>
      </c>
      <c r="BN693" s="143">
        <v>102.2</v>
      </c>
      <c r="BO693" s="143">
        <v>103.6</v>
      </c>
      <c r="BP693" s="143">
        <v>105.9</v>
      </c>
      <c r="BQ693" s="143">
        <v>107.9</v>
      </c>
      <c r="BR693" s="145">
        <v>107.9</v>
      </c>
      <c r="BS693" s="145">
        <v>110.8</v>
      </c>
      <c r="BT693" s="145">
        <v>110.8</v>
      </c>
      <c r="BU693" s="145">
        <v>110.1</v>
      </c>
      <c r="BV693" s="145">
        <v>110.1</v>
      </c>
      <c r="BW693" s="145">
        <v>111.4</v>
      </c>
      <c r="BX693" s="145">
        <v>111.4</v>
      </c>
      <c r="BY693" s="145">
        <v>112.5</v>
      </c>
      <c r="BZ693" s="143">
        <v>113.6</v>
      </c>
      <c r="CA693" s="143">
        <v>113</v>
      </c>
      <c r="CB693" s="143">
        <v>113</v>
      </c>
      <c r="CC693" s="143">
        <v>112.5</v>
      </c>
      <c r="CD693" s="143">
        <v>113.2</v>
      </c>
      <c r="CE693" s="143">
        <v>113.4</v>
      </c>
      <c r="CF693" s="143">
        <v>113.4</v>
      </c>
      <c r="CG693" s="143">
        <v>112.8</v>
      </c>
      <c r="CH693" s="143">
        <v>112.8</v>
      </c>
      <c r="CI693" s="143">
        <v>112.8</v>
      </c>
      <c r="CJ693" s="146">
        <v>113.6</v>
      </c>
      <c r="CK693" s="146">
        <v>112.3</v>
      </c>
      <c r="CL693" s="146">
        <v>112.3</v>
      </c>
      <c r="CM693" s="147">
        <v>112.1</v>
      </c>
      <c r="CN693" s="147">
        <v>112.1</v>
      </c>
      <c r="CO693" s="147">
        <v>112.1</v>
      </c>
      <c r="CP693" s="148">
        <v>112.1</v>
      </c>
      <c r="CQ693" s="149">
        <v>112.1</v>
      </c>
      <c r="CR693" s="149">
        <v>112.1</v>
      </c>
      <c r="CS693" s="149">
        <v>111.2</v>
      </c>
      <c r="CT693" s="149">
        <v>110.7</v>
      </c>
      <c r="CU693" s="150">
        <v>110.7</v>
      </c>
      <c r="CV693" s="150">
        <v>110.7</v>
      </c>
      <c r="CW693" s="150">
        <v>110.7</v>
      </c>
      <c r="CX693" s="150">
        <v>107.9</v>
      </c>
      <c r="CY693" s="150">
        <v>107.6</v>
      </c>
      <c r="CZ693" s="150">
        <v>109.9</v>
      </c>
      <c r="DA693" s="150">
        <v>111.7</v>
      </c>
      <c r="DB693" s="151">
        <v>111.7</v>
      </c>
      <c r="DC693" s="151">
        <v>114.8</v>
      </c>
      <c r="DD693" s="151">
        <v>116.7</v>
      </c>
      <c r="DE693" s="151">
        <v>129.4</v>
      </c>
      <c r="DF693" s="151">
        <v>132.6</v>
      </c>
      <c r="DG693" s="151">
        <v>137.80000000000001</v>
      </c>
      <c r="DH693" s="151">
        <v>138.4</v>
      </c>
      <c r="DI693" s="151">
        <v>144.1</v>
      </c>
      <c r="DJ693" s="151">
        <v>145.69999999999999</v>
      </c>
      <c r="DK693" s="151">
        <v>144.1</v>
      </c>
      <c r="DL693" s="151">
        <v>145.69999999999999</v>
      </c>
      <c r="DM693" s="152">
        <v>147.6</v>
      </c>
      <c r="DN693" s="152">
        <v>149.80000000000001</v>
      </c>
      <c r="DO693" s="152">
        <v>149.80000000000001</v>
      </c>
      <c r="DP693" s="152">
        <v>148.80000000000001</v>
      </c>
      <c r="DQ693" s="152">
        <v>149.30000000000001</v>
      </c>
      <c r="DR693" s="152">
        <v>149.1</v>
      </c>
      <c r="DS693" s="152">
        <v>157.4</v>
      </c>
      <c r="DT693" s="152">
        <v>155.9</v>
      </c>
      <c r="DU693" s="152">
        <v>154.5</v>
      </c>
      <c r="DV693" s="152">
        <v>151.19999999999999</v>
      </c>
      <c r="DW693" s="152">
        <v>148.9</v>
      </c>
      <c r="DX693" s="152">
        <v>147</v>
      </c>
      <c r="DY693" s="152">
        <v>143.69999999999999</v>
      </c>
      <c r="DZ693" s="152">
        <v>142</v>
      </c>
      <c r="EA693" s="152">
        <v>143.5</v>
      </c>
      <c r="EB693" s="152">
        <v>143</v>
      </c>
      <c r="EC693" s="152">
        <v>143.69999999999999</v>
      </c>
      <c r="ED693" s="152">
        <v>148.69999999999999</v>
      </c>
      <c r="EE693" s="152">
        <v>150.6</v>
      </c>
      <c r="EF693" s="152">
        <v>150.6</v>
      </c>
      <c r="EG693" s="152">
        <v>149.4</v>
      </c>
      <c r="EH693" s="152">
        <v>147.5</v>
      </c>
      <c r="EI693" s="152">
        <v>148.19999999999999</v>
      </c>
      <c r="EJ693" s="152">
        <v>146.9</v>
      </c>
      <c r="EK693" s="152">
        <v>146.9</v>
      </c>
      <c r="EL693" s="152">
        <v>145.80000000000001</v>
      </c>
      <c r="EM693" s="152">
        <v>145.80000000000001</v>
      </c>
      <c r="EN693" s="152">
        <v>146.6</v>
      </c>
      <c r="EO693" s="152">
        <v>146.6</v>
      </c>
      <c r="EP693" s="152">
        <v>146.6</v>
      </c>
      <c r="EQ693" s="152">
        <v>146.6</v>
      </c>
      <c r="ER693" s="152">
        <v>152.69999999999999</v>
      </c>
      <c r="ES693" s="152">
        <v>154.69999999999999</v>
      </c>
      <c r="ET693" s="152">
        <v>152</v>
      </c>
      <c r="EU693" s="152">
        <v>151</v>
      </c>
      <c r="EV693" s="152">
        <v>150.6</v>
      </c>
      <c r="EW693" s="152">
        <v>150.5</v>
      </c>
    </row>
    <row r="694" spans="1:153">
      <c r="A694" s="141" t="s">
        <v>8421</v>
      </c>
      <c r="B694" s="141" t="s">
        <v>8422</v>
      </c>
      <c r="C694" s="142">
        <v>4.7410000000000001E-2</v>
      </c>
      <c r="D694" s="143">
        <v>100.3</v>
      </c>
      <c r="E694" s="143">
        <v>100.7</v>
      </c>
      <c r="F694" s="143">
        <v>100</v>
      </c>
      <c r="G694" s="143">
        <v>103.3</v>
      </c>
      <c r="H694" s="143">
        <v>100.6</v>
      </c>
      <c r="I694" s="143">
        <v>101.3</v>
      </c>
      <c r="J694" s="143">
        <v>105.2</v>
      </c>
      <c r="K694" s="143">
        <v>104.5</v>
      </c>
      <c r="L694" s="143">
        <v>104.4</v>
      </c>
      <c r="M694" s="143">
        <v>106</v>
      </c>
      <c r="N694" s="143">
        <v>107.2</v>
      </c>
      <c r="O694" s="143">
        <v>107.4</v>
      </c>
      <c r="P694" s="143">
        <v>106.5</v>
      </c>
      <c r="Q694" s="143">
        <v>106.2</v>
      </c>
      <c r="R694" s="143">
        <v>107</v>
      </c>
      <c r="S694" s="143">
        <v>107.2</v>
      </c>
      <c r="T694" s="143">
        <v>107.3</v>
      </c>
      <c r="U694" s="143">
        <v>107.7</v>
      </c>
      <c r="V694" s="143">
        <v>108.2</v>
      </c>
      <c r="W694" s="143">
        <v>105.4</v>
      </c>
      <c r="X694" s="143">
        <v>104.7</v>
      </c>
      <c r="Y694" s="143">
        <v>105.5</v>
      </c>
      <c r="Z694" s="143">
        <v>106.2</v>
      </c>
      <c r="AA694" s="143">
        <v>107.3</v>
      </c>
      <c r="AB694" s="143">
        <v>107.6</v>
      </c>
      <c r="AC694" s="143">
        <v>107.7</v>
      </c>
      <c r="AD694" s="143">
        <v>109.8</v>
      </c>
      <c r="AE694" s="143">
        <v>111</v>
      </c>
      <c r="AF694" s="143">
        <v>111.9</v>
      </c>
      <c r="AG694" s="143">
        <v>112.1</v>
      </c>
      <c r="AH694" s="143">
        <v>113.3</v>
      </c>
      <c r="AI694" s="143">
        <v>113.2</v>
      </c>
      <c r="AJ694" s="143">
        <v>112.8</v>
      </c>
      <c r="AK694" s="143">
        <v>113.2</v>
      </c>
      <c r="AL694" s="143">
        <v>113.2</v>
      </c>
      <c r="AM694" s="143">
        <v>112.9</v>
      </c>
      <c r="AN694" s="143">
        <v>112</v>
      </c>
      <c r="AO694" s="143">
        <v>113.7</v>
      </c>
      <c r="AP694" s="143">
        <v>112.7</v>
      </c>
      <c r="AQ694" s="143">
        <v>113.3</v>
      </c>
      <c r="AR694" s="143">
        <v>112.8</v>
      </c>
      <c r="AS694" s="143">
        <v>110.3</v>
      </c>
      <c r="AT694" s="143">
        <v>106.9</v>
      </c>
      <c r="AU694" s="143">
        <v>105.7</v>
      </c>
      <c r="AV694" s="143">
        <v>106.5</v>
      </c>
      <c r="AW694" s="143">
        <v>106.1</v>
      </c>
      <c r="AX694" s="143">
        <v>106.7</v>
      </c>
      <c r="AY694" s="143">
        <v>106.9</v>
      </c>
      <c r="AZ694" s="143">
        <v>111.4</v>
      </c>
      <c r="BA694" s="143">
        <v>107.2</v>
      </c>
      <c r="BB694" s="143">
        <v>107.9</v>
      </c>
      <c r="BC694" s="143">
        <v>108.3</v>
      </c>
      <c r="BD694" s="143">
        <v>109</v>
      </c>
      <c r="BE694" s="143">
        <v>109.2</v>
      </c>
      <c r="BF694" s="143">
        <v>109.3</v>
      </c>
      <c r="BG694" s="143">
        <v>109.2</v>
      </c>
      <c r="BH694" s="143">
        <v>110</v>
      </c>
      <c r="BI694" s="143">
        <v>110.7</v>
      </c>
      <c r="BJ694" s="143">
        <v>110.9</v>
      </c>
      <c r="BK694" s="144">
        <v>112.1</v>
      </c>
      <c r="BL694" s="143">
        <v>111.9</v>
      </c>
      <c r="BM694" s="143">
        <v>112.6</v>
      </c>
      <c r="BN694" s="143">
        <v>112.5</v>
      </c>
      <c r="BO694" s="143">
        <v>115.2</v>
      </c>
      <c r="BP694" s="143">
        <v>114.5</v>
      </c>
      <c r="BQ694" s="143">
        <v>115.5</v>
      </c>
      <c r="BR694" s="145">
        <v>112.4</v>
      </c>
      <c r="BS694" s="145">
        <v>115.6</v>
      </c>
      <c r="BT694" s="145">
        <v>112</v>
      </c>
      <c r="BU694" s="145">
        <v>113.4</v>
      </c>
      <c r="BV694" s="145">
        <v>116.1</v>
      </c>
      <c r="BW694" s="145">
        <v>117.8</v>
      </c>
      <c r="BX694" s="145">
        <v>118.3</v>
      </c>
      <c r="BY694" s="145">
        <v>116.2</v>
      </c>
      <c r="BZ694" s="143">
        <v>117.8</v>
      </c>
      <c r="CA694" s="143">
        <v>117.9</v>
      </c>
      <c r="CB694" s="143">
        <v>116.7</v>
      </c>
      <c r="CC694" s="143">
        <v>121.2</v>
      </c>
      <c r="CD694" s="143">
        <v>123.3</v>
      </c>
      <c r="CE694" s="143">
        <v>115.6</v>
      </c>
      <c r="CF694" s="143">
        <v>115.8</v>
      </c>
      <c r="CG694" s="143">
        <v>116.3</v>
      </c>
      <c r="CH694" s="143">
        <v>118.6</v>
      </c>
      <c r="CI694" s="143">
        <v>113.4</v>
      </c>
      <c r="CJ694" s="146">
        <v>111.6</v>
      </c>
      <c r="CK694" s="146">
        <v>110.4</v>
      </c>
      <c r="CL694" s="146">
        <v>112.2</v>
      </c>
      <c r="CM694" s="147">
        <v>114.1</v>
      </c>
      <c r="CN694" s="147">
        <v>114.1</v>
      </c>
      <c r="CO694" s="147">
        <v>114.1</v>
      </c>
      <c r="CP694" s="148">
        <v>116.3</v>
      </c>
      <c r="CQ694" s="149">
        <v>113</v>
      </c>
      <c r="CR694" s="149">
        <v>114.8</v>
      </c>
      <c r="CS694" s="149">
        <v>117.7</v>
      </c>
      <c r="CT694" s="149">
        <v>111.7</v>
      </c>
      <c r="CU694" s="150">
        <v>116.5</v>
      </c>
      <c r="CV694" s="150">
        <v>116.2</v>
      </c>
      <c r="CW694" s="150">
        <v>114.3</v>
      </c>
      <c r="CX694" s="150">
        <v>119.2</v>
      </c>
      <c r="CY694" s="150">
        <v>118</v>
      </c>
      <c r="CZ694" s="150">
        <v>116.7</v>
      </c>
      <c r="DA694" s="150">
        <v>113.9</v>
      </c>
      <c r="DB694" s="151">
        <v>112.3</v>
      </c>
      <c r="DC694" s="151">
        <v>113.5</v>
      </c>
      <c r="DD694" s="151">
        <v>120</v>
      </c>
      <c r="DE694" s="151">
        <v>115.2</v>
      </c>
      <c r="DF694" s="151">
        <v>120.2</v>
      </c>
      <c r="DG694" s="151">
        <v>120.4</v>
      </c>
      <c r="DH694" s="151">
        <v>120.3</v>
      </c>
      <c r="DI694" s="151">
        <v>126.5</v>
      </c>
      <c r="DJ694" s="151">
        <v>129.4</v>
      </c>
      <c r="DK694" s="151">
        <v>130.19999999999999</v>
      </c>
      <c r="DL694" s="151">
        <v>128.19999999999999</v>
      </c>
      <c r="DM694" s="152">
        <v>129.6</v>
      </c>
      <c r="DN694" s="152">
        <v>131.80000000000001</v>
      </c>
      <c r="DO694" s="152">
        <v>131.1</v>
      </c>
      <c r="DP694" s="152">
        <v>129.19999999999999</v>
      </c>
      <c r="DQ694" s="152">
        <v>129.69999999999999</v>
      </c>
      <c r="DR694" s="152">
        <v>132.80000000000001</v>
      </c>
      <c r="DS694" s="152">
        <v>132.80000000000001</v>
      </c>
      <c r="DT694" s="152">
        <v>137.1</v>
      </c>
      <c r="DU694" s="152">
        <v>138.5</v>
      </c>
      <c r="DV694" s="152">
        <v>139.19999999999999</v>
      </c>
      <c r="DW694" s="152">
        <v>135.6</v>
      </c>
      <c r="DX694" s="152">
        <v>133.1</v>
      </c>
      <c r="DY694" s="152">
        <v>131.5</v>
      </c>
      <c r="DZ694" s="152">
        <v>132.4</v>
      </c>
      <c r="EA694" s="152">
        <v>129.19999999999999</v>
      </c>
      <c r="EB694" s="152">
        <v>130.30000000000001</v>
      </c>
      <c r="EC694" s="152">
        <v>132.19999999999999</v>
      </c>
      <c r="ED694" s="152">
        <v>132.4</v>
      </c>
      <c r="EE694" s="152">
        <v>133</v>
      </c>
      <c r="EF694" s="152">
        <v>133.69999999999999</v>
      </c>
      <c r="EG694" s="152">
        <v>132.69999999999999</v>
      </c>
      <c r="EH694" s="152">
        <v>132.80000000000001</v>
      </c>
      <c r="EI694" s="152">
        <v>132.19999999999999</v>
      </c>
      <c r="EJ694" s="152">
        <v>132.80000000000001</v>
      </c>
      <c r="EK694" s="152">
        <v>132.4</v>
      </c>
      <c r="EL694" s="152">
        <v>134.30000000000001</v>
      </c>
      <c r="EM694" s="152">
        <v>132.5</v>
      </c>
      <c r="EN694" s="152">
        <v>132.80000000000001</v>
      </c>
      <c r="EO694" s="152">
        <v>131.5</v>
      </c>
      <c r="EP694" s="152">
        <v>131.6</v>
      </c>
      <c r="EQ694" s="152">
        <v>132.69999999999999</v>
      </c>
      <c r="ER694" s="152">
        <v>131</v>
      </c>
      <c r="ES694" s="152">
        <v>133.80000000000001</v>
      </c>
      <c r="ET694" s="152">
        <v>136</v>
      </c>
      <c r="EU694" s="152">
        <v>135.30000000000001</v>
      </c>
      <c r="EV694" s="152">
        <v>134.69999999999999</v>
      </c>
      <c r="EW694" s="152">
        <v>134.4</v>
      </c>
    </row>
    <row r="695" spans="1:153">
      <c r="A695" s="141" t="s">
        <v>8423</v>
      </c>
      <c r="B695" s="141" t="s">
        <v>8424</v>
      </c>
      <c r="C695" s="142">
        <v>2.6669999999999999E-2</v>
      </c>
      <c r="D695" s="143">
        <v>98.5</v>
      </c>
      <c r="E695" s="143">
        <v>101</v>
      </c>
      <c r="F695" s="143">
        <v>101.8</v>
      </c>
      <c r="G695" s="143">
        <v>100.2</v>
      </c>
      <c r="H695" s="143">
        <v>100.3</v>
      </c>
      <c r="I695" s="143">
        <v>102.3</v>
      </c>
      <c r="J695" s="143">
        <v>102.6</v>
      </c>
      <c r="K695" s="143">
        <v>99.9</v>
      </c>
      <c r="L695" s="143">
        <v>106.2</v>
      </c>
      <c r="M695" s="143">
        <v>108.5</v>
      </c>
      <c r="N695" s="143">
        <v>108.1</v>
      </c>
      <c r="O695" s="143">
        <v>106.4</v>
      </c>
      <c r="P695" s="143">
        <v>107.9</v>
      </c>
      <c r="Q695" s="143">
        <v>108.3</v>
      </c>
      <c r="R695" s="143">
        <v>109.9</v>
      </c>
      <c r="S695" s="143">
        <v>105.8</v>
      </c>
      <c r="T695" s="143">
        <v>106</v>
      </c>
      <c r="U695" s="143">
        <v>106.9</v>
      </c>
      <c r="V695" s="143">
        <v>107.4</v>
      </c>
      <c r="W695" s="143">
        <v>106</v>
      </c>
      <c r="X695" s="143">
        <v>105</v>
      </c>
      <c r="Y695" s="143">
        <v>105.7</v>
      </c>
      <c r="Z695" s="143">
        <v>106.5</v>
      </c>
      <c r="AA695" s="143">
        <v>109.1</v>
      </c>
      <c r="AB695" s="143">
        <v>109.6</v>
      </c>
      <c r="AC695" s="143">
        <v>110.7</v>
      </c>
      <c r="AD695" s="143">
        <v>109.8</v>
      </c>
      <c r="AE695" s="143">
        <v>111.7</v>
      </c>
      <c r="AF695" s="143">
        <v>114</v>
      </c>
      <c r="AG695" s="143">
        <v>115.4</v>
      </c>
      <c r="AH695" s="143">
        <v>117.2</v>
      </c>
      <c r="AI695" s="143">
        <v>119.4</v>
      </c>
      <c r="AJ695" s="143">
        <v>118</v>
      </c>
      <c r="AK695" s="143">
        <v>115.5</v>
      </c>
      <c r="AL695" s="143">
        <v>116.7</v>
      </c>
      <c r="AM695" s="143">
        <v>115.8</v>
      </c>
      <c r="AN695" s="143">
        <v>116</v>
      </c>
      <c r="AO695" s="143">
        <v>112.1</v>
      </c>
      <c r="AP695" s="143">
        <v>110.1</v>
      </c>
      <c r="AQ695" s="143">
        <v>108.5</v>
      </c>
      <c r="AR695" s="143">
        <v>113</v>
      </c>
      <c r="AS695" s="143">
        <v>112.8</v>
      </c>
      <c r="AT695" s="143">
        <v>112.4</v>
      </c>
      <c r="AU695" s="143">
        <v>110.5</v>
      </c>
      <c r="AV695" s="143">
        <v>110.3</v>
      </c>
      <c r="AW695" s="143">
        <v>111.5</v>
      </c>
      <c r="AX695" s="143">
        <v>111.1</v>
      </c>
      <c r="AY695" s="143">
        <v>109.5</v>
      </c>
      <c r="AZ695" s="143">
        <v>108.9</v>
      </c>
      <c r="BA695" s="143">
        <v>110.1</v>
      </c>
      <c r="BB695" s="143">
        <v>109.1</v>
      </c>
      <c r="BC695" s="143">
        <v>110.6</v>
      </c>
      <c r="BD695" s="143">
        <v>109.5</v>
      </c>
      <c r="BE695" s="143">
        <v>109.2</v>
      </c>
      <c r="BF695" s="143">
        <v>110</v>
      </c>
      <c r="BG695" s="143">
        <v>110.5</v>
      </c>
      <c r="BH695" s="143">
        <v>111.8</v>
      </c>
      <c r="BI695" s="143">
        <v>112.5</v>
      </c>
      <c r="BJ695" s="143">
        <v>113.6</v>
      </c>
      <c r="BK695" s="144">
        <v>115.7</v>
      </c>
      <c r="BL695" s="143">
        <v>117.5</v>
      </c>
      <c r="BM695" s="143">
        <v>117</v>
      </c>
      <c r="BN695" s="143">
        <v>117.4</v>
      </c>
      <c r="BO695" s="143">
        <v>117.9</v>
      </c>
      <c r="BP695" s="143">
        <v>118.5</v>
      </c>
      <c r="BQ695" s="143">
        <v>121.9</v>
      </c>
      <c r="BR695" s="145">
        <v>123.1</v>
      </c>
      <c r="BS695" s="145">
        <v>122.9</v>
      </c>
      <c r="BT695" s="145">
        <v>122.2</v>
      </c>
      <c r="BU695" s="145">
        <v>124</v>
      </c>
      <c r="BV695" s="145">
        <v>125.8</v>
      </c>
      <c r="BW695" s="145">
        <v>124.5</v>
      </c>
      <c r="BX695" s="145">
        <v>125.6</v>
      </c>
      <c r="BY695" s="145">
        <v>128.30000000000001</v>
      </c>
      <c r="BZ695" s="143">
        <v>128.19999999999999</v>
      </c>
      <c r="CA695" s="143">
        <v>128</v>
      </c>
      <c r="CB695" s="143">
        <v>126.6</v>
      </c>
      <c r="CC695" s="143">
        <v>128</v>
      </c>
      <c r="CD695" s="143">
        <v>128.6</v>
      </c>
      <c r="CE695" s="143">
        <v>129.30000000000001</v>
      </c>
      <c r="CF695" s="143">
        <v>127.8</v>
      </c>
      <c r="CG695" s="143">
        <v>124.3</v>
      </c>
      <c r="CH695" s="143">
        <v>124.1</v>
      </c>
      <c r="CI695" s="143">
        <v>123.9</v>
      </c>
      <c r="CJ695" s="146">
        <v>117.5</v>
      </c>
      <c r="CK695" s="146">
        <v>116.8</v>
      </c>
      <c r="CL695" s="146">
        <v>116.1</v>
      </c>
      <c r="CM695" s="147">
        <v>119.6</v>
      </c>
      <c r="CN695" s="147">
        <v>119.1</v>
      </c>
      <c r="CO695" s="147">
        <v>119.1</v>
      </c>
      <c r="CP695" s="148">
        <v>118.3</v>
      </c>
      <c r="CQ695" s="149">
        <v>116.3</v>
      </c>
      <c r="CR695" s="149">
        <v>116.8</v>
      </c>
      <c r="CS695" s="149">
        <v>117.2</v>
      </c>
      <c r="CT695" s="149">
        <v>116.4</v>
      </c>
      <c r="CU695" s="150">
        <v>116.7</v>
      </c>
      <c r="CV695" s="150">
        <v>117.8</v>
      </c>
      <c r="CW695" s="150">
        <v>117.5</v>
      </c>
      <c r="CX695" s="150">
        <v>118.2</v>
      </c>
      <c r="CY695" s="150">
        <v>119.1</v>
      </c>
      <c r="CZ695" s="150">
        <v>118.7</v>
      </c>
      <c r="DA695" s="150">
        <v>118.9</v>
      </c>
      <c r="DB695" s="151">
        <v>130.6</v>
      </c>
      <c r="DC695" s="151">
        <v>131.6</v>
      </c>
      <c r="DD695" s="151">
        <v>136.69999999999999</v>
      </c>
      <c r="DE695" s="151">
        <v>136.80000000000001</v>
      </c>
      <c r="DF695" s="151">
        <v>137</v>
      </c>
      <c r="DG695" s="151">
        <v>138.69999999999999</v>
      </c>
      <c r="DH695" s="151">
        <v>139.80000000000001</v>
      </c>
      <c r="DI695" s="151">
        <v>141.80000000000001</v>
      </c>
      <c r="DJ695" s="151">
        <v>140.80000000000001</v>
      </c>
      <c r="DK695" s="151">
        <v>142.30000000000001</v>
      </c>
      <c r="DL695" s="151">
        <v>143.19999999999999</v>
      </c>
      <c r="DM695" s="152">
        <v>149.4</v>
      </c>
      <c r="DN695" s="152">
        <v>153.5</v>
      </c>
      <c r="DO695" s="152">
        <v>152.5</v>
      </c>
      <c r="DP695" s="152">
        <v>152.69999999999999</v>
      </c>
      <c r="DQ695" s="152">
        <v>154.5</v>
      </c>
      <c r="DR695" s="152">
        <v>159.1</v>
      </c>
      <c r="DS695" s="152">
        <v>168.3</v>
      </c>
      <c r="DT695" s="152">
        <v>170.3</v>
      </c>
      <c r="DU695" s="152">
        <v>165.4</v>
      </c>
      <c r="DV695" s="152">
        <v>161.69999999999999</v>
      </c>
      <c r="DW695" s="152">
        <v>157.80000000000001</v>
      </c>
      <c r="DX695" s="152">
        <v>159.80000000000001</v>
      </c>
      <c r="DY695" s="152">
        <v>158.5</v>
      </c>
      <c r="DZ695" s="152">
        <v>156.80000000000001</v>
      </c>
      <c r="EA695" s="152">
        <v>158.9</v>
      </c>
      <c r="EB695" s="152">
        <v>162.5</v>
      </c>
      <c r="EC695" s="152">
        <v>162.30000000000001</v>
      </c>
      <c r="ED695" s="152">
        <v>161.1</v>
      </c>
      <c r="EE695" s="152">
        <v>158.5</v>
      </c>
      <c r="EF695" s="152">
        <v>159.4</v>
      </c>
      <c r="EG695" s="152">
        <v>161.5</v>
      </c>
      <c r="EH695" s="152">
        <v>159.1</v>
      </c>
      <c r="EI695" s="152">
        <v>157</v>
      </c>
      <c r="EJ695" s="152">
        <v>157.4</v>
      </c>
      <c r="EK695" s="152">
        <v>157.5</v>
      </c>
      <c r="EL695" s="152">
        <v>158.69999999999999</v>
      </c>
      <c r="EM695" s="152">
        <v>159</v>
      </c>
      <c r="EN695" s="152">
        <v>158.1</v>
      </c>
      <c r="EO695" s="152">
        <v>161</v>
      </c>
      <c r="EP695" s="152">
        <v>158.69999999999999</v>
      </c>
      <c r="EQ695" s="152">
        <v>160.30000000000001</v>
      </c>
      <c r="ER695" s="152">
        <v>164.6</v>
      </c>
      <c r="ES695" s="152">
        <v>168.3</v>
      </c>
      <c r="ET695" s="152">
        <v>169.4</v>
      </c>
      <c r="EU695" s="152">
        <v>169.6</v>
      </c>
      <c r="EV695" s="152">
        <v>166.7</v>
      </c>
      <c r="EW695" s="152">
        <v>169.4</v>
      </c>
    </row>
    <row r="696" spans="1:153">
      <c r="A696" s="141" t="s">
        <v>8425</v>
      </c>
      <c r="B696" s="141" t="s">
        <v>8426</v>
      </c>
      <c r="C696" s="142">
        <v>1.353E-2</v>
      </c>
      <c r="D696" s="143">
        <v>101.7</v>
      </c>
      <c r="E696" s="143">
        <v>103.8</v>
      </c>
      <c r="F696" s="143">
        <v>103.3</v>
      </c>
      <c r="G696" s="143">
        <v>100.7</v>
      </c>
      <c r="H696" s="143">
        <v>100.2</v>
      </c>
      <c r="I696" s="143">
        <v>102.8</v>
      </c>
      <c r="J696" s="143">
        <v>101</v>
      </c>
      <c r="K696" s="143">
        <v>106.7</v>
      </c>
      <c r="L696" s="143">
        <v>106.7</v>
      </c>
      <c r="M696" s="143">
        <v>107.1</v>
      </c>
      <c r="N696" s="143">
        <v>106.5</v>
      </c>
      <c r="O696" s="143">
        <v>107.2</v>
      </c>
      <c r="P696" s="143">
        <v>105.7</v>
      </c>
      <c r="Q696" s="143">
        <v>104.7</v>
      </c>
      <c r="R696" s="143">
        <v>105.8</v>
      </c>
      <c r="S696" s="143">
        <v>108.8</v>
      </c>
      <c r="T696" s="143">
        <v>112.5</v>
      </c>
      <c r="U696" s="143">
        <v>111.7</v>
      </c>
      <c r="V696" s="143">
        <v>108.7</v>
      </c>
      <c r="W696" s="143">
        <v>111</v>
      </c>
      <c r="X696" s="143">
        <v>111.6</v>
      </c>
      <c r="Y696" s="143">
        <v>111.2</v>
      </c>
      <c r="Z696" s="143">
        <v>112.2</v>
      </c>
      <c r="AA696" s="143">
        <v>109</v>
      </c>
      <c r="AB696" s="143">
        <v>110.4</v>
      </c>
      <c r="AC696" s="143">
        <v>110.9</v>
      </c>
      <c r="AD696" s="143">
        <v>112.4</v>
      </c>
      <c r="AE696" s="143">
        <v>114.1</v>
      </c>
      <c r="AF696" s="143">
        <v>116.1</v>
      </c>
      <c r="AG696" s="143">
        <v>117</v>
      </c>
      <c r="AH696" s="143">
        <v>118.2</v>
      </c>
      <c r="AI696" s="143">
        <v>120.2</v>
      </c>
      <c r="AJ696" s="143">
        <v>120.1</v>
      </c>
      <c r="AK696" s="143">
        <v>118.7</v>
      </c>
      <c r="AL696" s="143">
        <v>117.8</v>
      </c>
      <c r="AM696" s="143">
        <v>115.8</v>
      </c>
      <c r="AN696" s="143">
        <v>115.6</v>
      </c>
      <c r="AO696" s="143">
        <v>113.7</v>
      </c>
      <c r="AP696" s="143">
        <v>110.9</v>
      </c>
      <c r="AQ696" s="143">
        <v>109.9</v>
      </c>
      <c r="AR696" s="143">
        <v>108.9</v>
      </c>
      <c r="AS696" s="143">
        <v>107.4</v>
      </c>
      <c r="AT696" s="143">
        <v>106.6</v>
      </c>
      <c r="AU696" s="143">
        <v>103.9</v>
      </c>
      <c r="AV696" s="143">
        <v>106.2</v>
      </c>
      <c r="AW696" s="143">
        <v>105.9</v>
      </c>
      <c r="AX696" s="143">
        <v>107.8</v>
      </c>
      <c r="AY696" s="143">
        <v>109.2</v>
      </c>
      <c r="AZ696" s="143">
        <v>109.6</v>
      </c>
      <c r="BA696" s="143">
        <v>111.1</v>
      </c>
      <c r="BB696" s="143">
        <v>109.1</v>
      </c>
      <c r="BC696" s="143">
        <v>110.6</v>
      </c>
      <c r="BD696" s="143">
        <v>110.5</v>
      </c>
      <c r="BE696" s="143">
        <v>109.9</v>
      </c>
      <c r="BF696" s="143">
        <v>110.9</v>
      </c>
      <c r="BG696" s="143">
        <v>112.7</v>
      </c>
      <c r="BH696" s="143">
        <v>112.9</v>
      </c>
      <c r="BI696" s="143">
        <v>113.6</v>
      </c>
      <c r="BJ696" s="143">
        <v>116.2</v>
      </c>
      <c r="BK696" s="144">
        <v>116.6</v>
      </c>
      <c r="BL696" s="143">
        <v>116.7</v>
      </c>
      <c r="BM696" s="143">
        <v>117.4</v>
      </c>
      <c r="BN696" s="143">
        <v>115.8</v>
      </c>
      <c r="BO696" s="143">
        <v>112</v>
      </c>
      <c r="BP696" s="143">
        <v>112.4</v>
      </c>
      <c r="BQ696" s="143">
        <v>118.1</v>
      </c>
      <c r="BR696" s="145">
        <v>122.6</v>
      </c>
      <c r="BS696" s="145">
        <v>118.1</v>
      </c>
      <c r="BT696" s="145">
        <v>117.7</v>
      </c>
      <c r="BU696" s="145">
        <v>120.2</v>
      </c>
      <c r="BV696" s="145">
        <v>120.9</v>
      </c>
      <c r="BW696" s="145">
        <v>120.2</v>
      </c>
      <c r="BX696" s="145">
        <v>123.4</v>
      </c>
      <c r="BY696" s="145">
        <v>128.1</v>
      </c>
      <c r="BZ696" s="143">
        <v>127.6</v>
      </c>
      <c r="CA696" s="143">
        <v>124.5</v>
      </c>
      <c r="CB696" s="143">
        <v>123.6</v>
      </c>
      <c r="CC696" s="143">
        <v>123.9</v>
      </c>
      <c r="CD696" s="143">
        <v>124.3</v>
      </c>
      <c r="CE696" s="143">
        <v>124</v>
      </c>
      <c r="CF696" s="143">
        <v>120.5</v>
      </c>
      <c r="CG696" s="143">
        <v>119</v>
      </c>
      <c r="CH696" s="143">
        <v>118.9</v>
      </c>
      <c r="CI696" s="143">
        <v>119.2</v>
      </c>
      <c r="CJ696" s="146">
        <v>120.4</v>
      </c>
      <c r="CK696" s="146">
        <v>119.1</v>
      </c>
      <c r="CL696" s="146">
        <v>117.6</v>
      </c>
      <c r="CM696" s="147">
        <v>117.2</v>
      </c>
      <c r="CN696" s="147">
        <v>117.4</v>
      </c>
      <c r="CO696" s="147">
        <v>117</v>
      </c>
      <c r="CP696" s="148">
        <v>116.3</v>
      </c>
      <c r="CQ696" s="149">
        <v>116.2</v>
      </c>
      <c r="CR696" s="149">
        <v>116.7</v>
      </c>
      <c r="CS696" s="149">
        <v>117.2</v>
      </c>
      <c r="CT696" s="149">
        <v>114.8</v>
      </c>
      <c r="CU696" s="150">
        <v>115</v>
      </c>
      <c r="CV696" s="150">
        <v>113.3</v>
      </c>
      <c r="CW696" s="150">
        <v>113.2</v>
      </c>
      <c r="CX696" s="150">
        <v>113.7</v>
      </c>
      <c r="CY696" s="150">
        <v>114.1</v>
      </c>
      <c r="CZ696" s="150">
        <v>115.3</v>
      </c>
      <c r="DA696" s="150">
        <v>116.2</v>
      </c>
      <c r="DB696" s="151">
        <v>118.2</v>
      </c>
      <c r="DC696" s="151">
        <v>122.2</v>
      </c>
      <c r="DD696" s="151">
        <v>124.5</v>
      </c>
      <c r="DE696" s="151">
        <v>125.7</v>
      </c>
      <c r="DF696" s="151">
        <v>127.9</v>
      </c>
      <c r="DG696" s="151">
        <v>130.6</v>
      </c>
      <c r="DH696" s="151">
        <v>135.6</v>
      </c>
      <c r="DI696" s="151">
        <v>141.30000000000001</v>
      </c>
      <c r="DJ696" s="151">
        <v>141.19999999999999</v>
      </c>
      <c r="DK696" s="151">
        <v>144.30000000000001</v>
      </c>
      <c r="DL696" s="151">
        <v>145.5</v>
      </c>
      <c r="DM696" s="152">
        <v>148.9</v>
      </c>
      <c r="DN696" s="152">
        <v>154.4</v>
      </c>
      <c r="DO696" s="152">
        <v>152.69999999999999</v>
      </c>
      <c r="DP696" s="152">
        <v>151.1</v>
      </c>
      <c r="DQ696" s="152">
        <v>153.5</v>
      </c>
      <c r="DR696" s="152">
        <v>159.6</v>
      </c>
      <c r="DS696" s="152">
        <v>165.7</v>
      </c>
      <c r="DT696" s="152">
        <v>177.8</v>
      </c>
      <c r="DU696" s="152">
        <v>173.1</v>
      </c>
      <c r="DV696" s="152">
        <v>166.2</v>
      </c>
      <c r="DW696" s="152">
        <v>161.9</v>
      </c>
      <c r="DX696" s="152">
        <v>158.80000000000001</v>
      </c>
      <c r="DY696" s="152">
        <v>156.30000000000001</v>
      </c>
      <c r="DZ696" s="152">
        <v>155.4</v>
      </c>
      <c r="EA696" s="152">
        <v>157</v>
      </c>
      <c r="EB696" s="152">
        <v>157.9</v>
      </c>
      <c r="EC696" s="152">
        <v>160.80000000000001</v>
      </c>
      <c r="ED696" s="152">
        <v>162.69999999999999</v>
      </c>
      <c r="EE696" s="152">
        <v>158.4</v>
      </c>
      <c r="EF696" s="152">
        <v>157.69999999999999</v>
      </c>
      <c r="EG696" s="152">
        <v>158</v>
      </c>
      <c r="EH696" s="152">
        <v>156.4</v>
      </c>
      <c r="EI696" s="152">
        <v>154.69999999999999</v>
      </c>
      <c r="EJ696" s="152">
        <v>154.80000000000001</v>
      </c>
      <c r="EK696" s="152">
        <v>157.30000000000001</v>
      </c>
      <c r="EL696" s="152">
        <v>156.19999999999999</v>
      </c>
      <c r="EM696" s="152">
        <v>156.5</v>
      </c>
      <c r="EN696" s="152">
        <v>156.30000000000001</v>
      </c>
      <c r="EO696" s="152">
        <v>155.1</v>
      </c>
      <c r="EP696" s="152">
        <v>154.69999999999999</v>
      </c>
      <c r="EQ696" s="152">
        <v>156.19999999999999</v>
      </c>
      <c r="ER696" s="152">
        <v>163.9</v>
      </c>
      <c r="ES696" s="152">
        <v>170.3</v>
      </c>
      <c r="ET696" s="152">
        <v>168.5</v>
      </c>
      <c r="EU696" s="152">
        <v>166.2</v>
      </c>
      <c r="EV696" s="152">
        <v>166.9</v>
      </c>
      <c r="EW696" s="152">
        <v>168.3</v>
      </c>
    </row>
    <row r="697" spans="1:153">
      <c r="A697" s="141" t="s">
        <v>8427</v>
      </c>
      <c r="B697" s="141" t="s">
        <v>8428</v>
      </c>
      <c r="C697" s="142">
        <v>7.782E-2</v>
      </c>
      <c r="D697" s="143">
        <v>104.7</v>
      </c>
      <c r="E697" s="143">
        <v>105.4</v>
      </c>
      <c r="F697" s="143">
        <v>104.3</v>
      </c>
      <c r="G697" s="143">
        <v>104</v>
      </c>
      <c r="H697" s="143">
        <v>103.6</v>
      </c>
      <c r="I697" s="143">
        <v>104</v>
      </c>
      <c r="J697" s="143">
        <v>105.8</v>
      </c>
      <c r="K697" s="143">
        <v>104.6</v>
      </c>
      <c r="L697" s="143">
        <v>104.7</v>
      </c>
      <c r="M697" s="143">
        <v>105.1</v>
      </c>
      <c r="N697" s="143">
        <v>105.4</v>
      </c>
      <c r="O697" s="143">
        <v>104.9</v>
      </c>
      <c r="P697" s="143">
        <v>101.6</v>
      </c>
      <c r="Q697" s="143">
        <v>99.4</v>
      </c>
      <c r="R697" s="143">
        <v>101.9</v>
      </c>
      <c r="S697" s="143">
        <v>101.4</v>
      </c>
      <c r="T697" s="143">
        <v>104.4</v>
      </c>
      <c r="U697" s="143">
        <v>110.2</v>
      </c>
      <c r="V697" s="143">
        <v>109.6</v>
      </c>
      <c r="W697" s="143">
        <v>111.8</v>
      </c>
      <c r="X697" s="143">
        <v>112.3</v>
      </c>
      <c r="Y697" s="143">
        <v>119</v>
      </c>
      <c r="Z697" s="143">
        <v>112.6</v>
      </c>
      <c r="AA697" s="143">
        <v>109.8</v>
      </c>
      <c r="AB697" s="143">
        <v>108.1</v>
      </c>
      <c r="AC697" s="143">
        <v>107.9</v>
      </c>
      <c r="AD697" s="143">
        <v>107.2</v>
      </c>
      <c r="AE697" s="143">
        <v>110.1</v>
      </c>
      <c r="AF697" s="143">
        <v>111.8</v>
      </c>
      <c r="AG697" s="143">
        <v>108.3</v>
      </c>
      <c r="AH697" s="143">
        <v>107.9</v>
      </c>
      <c r="AI697" s="143">
        <v>107.7</v>
      </c>
      <c r="AJ697" s="143">
        <v>105.4</v>
      </c>
      <c r="AK697" s="143">
        <v>102.3</v>
      </c>
      <c r="AL697" s="143">
        <v>97.6</v>
      </c>
      <c r="AM697" s="143">
        <v>98.6</v>
      </c>
      <c r="AN697" s="143">
        <v>103</v>
      </c>
      <c r="AO697" s="143">
        <v>101.4</v>
      </c>
      <c r="AP697" s="143">
        <v>99.6</v>
      </c>
      <c r="AQ697" s="143">
        <v>98.5</v>
      </c>
      <c r="AR697" s="143">
        <v>94.4</v>
      </c>
      <c r="AS697" s="143">
        <v>93.8</v>
      </c>
      <c r="AT697" s="143">
        <v>95.3</v>
      </c>
      <c r="AU697" s="143">
        <v>90.7</v>
      </c>
      <c r="AV697" s="143">
        <v>87.1</v>
      </c>
      <c r="AW697" s="143">
        <v>87.1</v>
      </c>
      <c r="AX697" s="143">
        <v>86.5</v>
      </c>
      <c r="AY697" s="143">
        <v>88</v>
      </c>
      <c r="AZ697" s="143">
        <v>90.3</v>
      </c>
      <c r="BA697" s="143">
        <v>89.7</v>
      </c>
      <c r="BB697" s="143">
        <v>87.4</v>
      </c>
      <c r="BC697" s="143">
        <v>89.3</v>
      </c>
      <c r="BD697" s="143">
        <v>89.6</v>
      </c>
      <c r="BE697" s="143">
        <v>88.4</v>
      </c>
      <c r="BF697" s="143">
        <v>88.3</v>
      </c>
      <c r="BG697" s="143">
        <v>90</v>
      </c>
      <c r="BH697" s="143">
        <v>95.5</v>
      </c>
      <c r="BI697" s="143">
        <v>96</v>
      </c>
      <c r="BJ697" s="143">
        <v>94.8</v>
      </c>
      <c r="BK697" s="144">
        <v>94.5</v>
      </c>
      <c r="BL697" s="143">
        <v>96</v>
      </c>
      <c r="BM697" s="143">
        <v>94.8</v>
      </c>
      <c r="BN697" s="143">
        <v>94.1</v>
      </c>
      <c r="BO697" s="143">
        <v>94.2</v>
      </c>
      <c r="BP697" s="143">
        <v>96.5</v>
      </c>
      <c r="BQ697" s="143">
        <v>102.9</v>
      </c>
      <c r="BR697" s="145">
        <v>101.3</v>
      </c>
      <c r="BS697" s="145">
        <v>104.9</v>
      </c>
      <c r="BT697" s="145">
        <v>104.9</v>
      </c>
      <c r="BU697" s="145">
        <v>106.7</v>
      </c>
      <c r="BV697" s="145">
        <v>106.6</v>
      </c>
      <c r="BW697" s="145">
        <v>107.6</v>
      </c>
      <c r="BX697" s="145">
        <v>107.5</v>
      </c>
      <c r="BY697" s="145">
        <v>110.1</v>
      </c>
      <c r="BZ697" s="143">
        <v>110</v>
      </c>
      <c r="CA697" s="143">
        <v>109.9</v>
      </c>
      <c r="CB697" s="143">
        <v>107.6</v>
      </c>
      <c r="CC697" s="143">
        <v>107.9</v>
      </c>
      <c r="CD697" s="143">
        <v>108.7</v>
      </c>
      <c r="CE697" s="143">
        <v>108.9</v>
      </c>
      <c r="CF697" s="143">
        <v>109</v>
      </c>
      <c r="CG697" s="143">
        <v>108.4</v>
      </c>
      <c r="CH697" s="143">
        <v>109.5</v>
      </c>
      <c r="CI697" s="143">
        <v>110.5</v>
      </c>
      <c r="CJ697" s="146">
        <v>110.6</v>
      </c>
      <c r="CK697" s="146">
        <v>112.2</v>
      </c>
      <c r="CL697" s="146">
        <v>107.7</v>
      </c>
      <c r="CM697" s="147">
        <v>106.5</v>
      </c>
      <c r="CN697" s="147">
        <v>107.9</v>
      </c>
      <c r="CO697" s="147">
        <v>106.7</v>
      </c>
      <c r="CP697" s="148">
        <v>107.5</v>
      </c>
      <c r="CQ697" s="149">
        <v>105.8</v>
      </c>
      <c r="CR697" s="149">
        <v>108.8</v>
      </c>
      <c r="CS697" s="149">
        <v>109.3</v>
      </c>
      <c r="CT697" s="149">
        <v>107.9</v>
      </c>
      <c r="CU697" s="150">
        <v>105.5</v>
      </c>
      <c r="CV697" s="150">
        <v>102.4</v>
      </c>
      <c r="CW697" s="150">
        <v>104.8</v>
      </c>
      <c r="CX697" s="150">
        <v>107.6</v>
      </c>
      <c r="CY697" s="150">
        <v>110.8</v>
      </c>
      <c r="CZ697" s="150">
        <v>112</v>
      </c>
      <c r="DA697" s="150">
        <v>114.7</v>
      </c>
      <c r="DB697" s="151">
        <v>116.7</v>
      </c>
      <c r="DC697" s="151">
        <v>117.3</v>
      </c>
      <c r="DD697" s="151">
        <v>122.1</v>
      </c>
      <c r="DE697" s="151">
        <v>127.2</v>
      </c>
      <c r="DF697" s="151">
        <v>131</v>
      </c>
      <c r="DG697" s="151">
        <v>142.69999999999999</v>
      </c>
      <c r="DH697" s="151">
        <v>144.6</v>
      </c>
      <c r="DI697" s="151">
        <v>151.1</v>
      </c>
      <c r="DJ697" s="151">
        <v>154</v>
      </c>
      <c r="DK697" s="151">
        <v>151.9</v>
      </c>
      <c r="DL697" s="151">
        <v>152.69999999999999</v>
      </c>
      <c r="DM697" s="152">
        <v>155.80000000000001</v>
      </c>
      <c r="DN697" s="152">
        <v>158</v>
      </c>
      <c r="DO697" s="152">
        <v>156.4</v>
      </c>
      <c r="DP697" s="152">
        <v>155.6</v>
      </c>
      <c r="DQ697" s="152">
        <v>161.5</v>
      </c>
      <c r="DR697" s="152">
        <v>165.7</v>
      </c>
      <c r="DS697" s="152">
        <v>170.3</v>
      </c>
      <c r="DT697" s="152">
        <v>176.1</v>
      </c>
      <c r="DU697" s="152">
        <v>171.8</v>
      </c>
      <c r="DV697" s="152">
        <v>171</v>
      </c>
      <c r="DW697" s="152">
        <v>157.4</v>
      </c>
      <c r="DX697" s="152">
        <v>154.1</v>
      </c>
      <c r="DY697" s="152">
        <v>150.1</v>
      </c>
      <c r="DZ697" s="152">
        <v>150.1</v>
      </c>
      <c r="EA697" s="152">
        <v>153.30000000000001</v>
      </c>
      <c r="EB697" s="152">
        <v>155.9</v>
      </c>
      <c r="EC697" s="152">
        <v>161.19999999999999</v>
      </c>
      <c r="ED697" s="152">
        <v>167.1</v>
      </c>
      <c r="EE697" s="152">
        <v>166.8</v>
      </c>
      <c r="EF697" s="152">
        <v>166.2</v>
      </c>
      <c r="EG697" s="152">
        <v>162</v>
      </c>
      <c r="EH697" s="152">
        <v>158.4</v>
      </c>
      <c r="EI697" s="152">
        <v>159.80000000000001</v>
      </c>
      <c r="EJ697" s="152">
        <v>160.69999999999999</v>
      </c>
      <c r="EK697" s="152">
        <v>161.69999999999999</v>
      </c>
      <c r="EL697" s="152">
        <v>162.5</v>
      </c>
      <c r="EM697" s="152">
        <v>158.69999999999999</v>
      </c>
      <c r="EN697" s="152">
        <v>160.1</v>
      </c>
      <c r="EO697" s="152">
        <v>161.19999999999999</v>
      </c>
      <c r="EP697" s="152">
        <v>161.4</v>
      </c>
      <c r="EQ697" s="152">
        <v>162.80000000000001</v>
      </c>
      <c r="ER697" s="152">
        <v>166.9</v>
      </c>
      <c r="ES697" s="152">
        <v>179.9</v>
      </c>
      <c r="ET697" s="152">
        <v>182</v>
      </c>
      <c r="EU697" s="152">
        <v>179.3</v>
      </c>
      <c r="EV697" s="152">
        <v>176.2</v>
      </c>
      <c r="EW697" s="152">
        <v>173</v>
      </c>
    </row>
    <row r="698" spans="1:153">
      <c r="A698" s="141" t="s">
        <v>8429</v>
      </c>
      <c r="B698" s="141" t="s">
        <v>8430</v>
      </c>
      <c r="C698" s="142">
        <v>1.9640000000000001E-2</v>
      </c>
      <c r="D698" s="143">
        <v>129.6</v>
      </c>
      <c r="E698" s="143">
        <v>127</v>
      </c>
      <c r="F698" s="143">
        <v>129</v>
      </c>
      <c r="G698" s="143">
        <v>126.5</v>
      </c>
      <c r="H698" s="143">
        <v>124.7</v>
      </c>
      <c r="I698" s="143">
        <v>118</v>
      </c>
      <c r="J698" s="143">
        <v>117.6</v>
      </c>
      <c r="K698" s="143">
        <v>117</v>
      </c>
      <c r="L698" s="143">
        <v>127.1</v>
      </c>
      <c r="M698" s="143">
        <v>113.8</v>
      </c>
      <c r="N698" s="143">
        <v>98.9</v>
      </c>
      <c r="O698" s="143">
        <v>107.2</v>
      </c>
      <c r="P698" s="143">
        <v>108.1</v>
      </c>
      <c r="Q698" s="143">
        <v>106.8</v>
      </c>
      <c r="R698" s="143">
        <v>116.8</v>
      </c>
      <c r="S698" s="143">
        <v>109.5</v>
      </c>
      <c r="T698" s="143">
        <v>98.8</v>
      </c>
      <c r="U698" s="143">
        <v>98.1</v>
      </c>
      <c r="V698" s="143">
        <v>105</v>
      </c>
      <c r="W698" s="143">
        <v>100.9</v>
      </c>
      <c r="X698" s="143">
        <v>101.4</v>
      </c>
      <c r="Y698" s="143">
        <v>103.4</v>
      </c>
      <c r="Z698" s="143">
        <v>110.2</v>
      </c>
      <c r="AA698" s="143">
        <v>109.6</v>
      </c>
      <c r="AB698" s="143">
        <v>98.3</v>
      </c>
      <c r="AC698" s="143">
        <v>99.1</v>
      </c>
      <c r="AD698" s="143">
        <v>101.7</v>
      </c>
      <c r="AE698" s="143">
        <v>101.5</v>
      </c>
      <c r="AF698" s="143">
        <v>108.4</v>
      </c>
      <c r="AG698" s="143">
        <v>109.4</v>
      </c>
      <c r="AH698" s="143">
        <v>109.1</v>
      </c>
      <c r="AI698" s="143">
        <v>100.5</v>
      </c>
      <c r="AJ698" s="143">
        <v>96.6</v>
      </c>
      <c r="AK698" s="143">
        <v>93.8</v>
      </c>
      <c r="AL698" s="143">
        <v>85.9</v>
      </c>
      <c r="AM698" s="143">
        <v>91.8</v>
      </c>
      <c r="AN698" s="143">
        <v>89.4</v>
      </c>
      <c r="AO698" s="143">
        <v>94.4</v>
      </c>
      <c r="AP698" s="143">
        <v>89.5</v>
      </c>
      <c r="AQ698" s="143">
        <v>75.5</v>
      </c>
      <c r="AR698" s="143">
        <v>71.7</v>
      </c>
      <c r="AS698" s="143">
        <v>74.900000000000006</v>
      </c>
      <c r="AT698" s="143">
        <v>77</v>
      </c>
      <c r="AU698" s="143">
        <v>77</v>
      </c>
      <c r="AV698" s="143">
        <v>79.7</v>
      </c>
      <c r="AW698" s="143">
        <v>81.3</v>
      </c>
      <c r="AX698" s="143">
        <v>79.5</v>
      </c>
      <c r="AY698" s="143">
        <v>79.900000000000006</v>
      </c>
      <c r="AZ698" s="143">
        <v>80.099999999999994</v>
      </c>
      <c r="BA698" s="143">
        <v>79.8</v>
      </c>
      <c r="BB698" s="143">
        <v>79.5</v>
      </c>
      <c r="BC698" s="143">
        <v>80</v>
      </c>
      <c r="BD698" s="143">
        <v>80.5</v>
      </c>
      <c r="BE698" s="143">
        <v>80.3</v>
      </c>
      <c r="BF698" s="143">
        <v>80.2</v>
      </c>
      <c r="BG698" s="143">
        <v>80.099999999999994</v>
      </c>
      <c r="BH698" s="143">
        <v>80.5</v>
      </c>
      <c r="BI698" s="143">
        <v>80.599999999999994</v>
      </c>
      <c r="BJ698" s="143">
        <v>66.3</v>
      </c>
      <c r="BK698" s="144">
        <v>66.5</v>
      </c>
      <c r="BL698" s="143">
        <v>64.900000000000006</v>
      </c>
      <c r="BM698" s="143">
        <v>65.5</v>
      </c>
      <c r="BN698" s="143">
        <v>65.400000000000006</v>
      </c>
      <c r="BO698" s="143">
        <v>64.400000000000006</v>
      </c>
      <c r="BP698" s="143">
        <v>65.400000000000006</v>
      </c>
      <c r="BQ698" s="143">
        <v>64.8</v>
      </c>
      <c r="BR698" s="145">
        <v>65.2</v>
      </c>
      <c r="BS698" s="145">
        <v>65.3</v>
      </c>
      <c r="BT698" s="145">
        <v>65.5</v>
      </c>
      <c r="BU698" s="145">
        <v>61.1</v>
      </c>
      <c r="BV698" s="145">
        <v>61.2</v>
      </c>
      <c r="BW698" s="145">
        <v>61.9</v>
      </c>
      <c r="BX698" s="145">
        <v>62.2</v>
      </c>
      <c r="BY698" s="145">
        <v>62.1</v>
      </c>
      <c r="BZ698" s="143">
        <v>63.2</v>
      </c>
      <c r="CA698" s="143">
        <v>62.9</v>
      </c>
      <c r="CB698" s="143">
        <v>62.8</v>
      </c>
      <c r="CC698" s="143">
        <v>62.3</v>
      </c>
      <c r="CD698" s="143">
        <v>62.6</v>
      </c>
      <c r="CE698" s="143">
        <v>63</v>
      </c>
      <c r="CF698" s="143">
        <v>63</v>
      </c>
      <c r="CG698" s="143">
        <v>62.5</v>
      </c>
      <c r="CH698" s="143">
        <v>62.9</v>
      </c>
      <c r="CI698" s="143">
        <v>62.8</v>
      </c>
      <c r="CJ698" s="146">
        <v>62.3</v>
      </c>
      <c r="CK698" s="146">
        <v>62.4</v>
      </c>
      <c r="CL698" s="146">
        <v>62.1</v>
      </c>
      <c r="CM698" s="147">
        <v>62</v>
      </c>
      <c r="CN698" s="147">
        <v>62.2</v>
      </c>
      <c r="CO698" s="147">
        <v>62.5</v>
      </c>
      <c r="CP698" s="148">
        <v>62.4</v>
      </c>
      <c r="CQ698" s="149">
        <v>62.5</v>
      </c>
      <c r="CR698" s="149">
        <v>62.5</v>
      </c>
      <c r="CS698" s="149">
        <v>62.5</v>
      </c>
      <c r="CT698" s="149">
        <v>62.6</v>
      </c>
      <c r="CU698" s="150">
        <v>62.1</v>
      </c>
      <c r="CV698" s="150">
        <v>62.1</v>
      </c>
      <c r="CW698" s="150">
        <v>62.9</v>
      </c>
      <c r="CX698" s="150">
        <v>63.5</v>
      </c>
      <c r="CY698" s="150">
        <v>62.9</v>
      </c>
      <c r="CZ698" s="150">
        <v>64.400000000000006</v>
      </c>
      <c r="DA698" s="150">
        <v>64.2</v>
      </c>
      <c r="DB698" s="151">
        <v>63.9</v>
      </c>
      <c r="DC698" s="151">
        <v>65.099999999999994</v>
      </c>
      <c r="DD698" s="151">
        <v>65.900000000000006</v>
      </c>
      <c r="DE698" s="151">
        <v>66.900000000000006</v>
      </c>
      <c r="DF698" s="151">
        <v>67.599999999999994</v>
      </c>
      <c r="DG698" s="151">
        <v>69.099999999999994</v>
      </c>
      <c r="DH698" s="151">
        <v>69.7</v>
      </c>
      <c r="DI698" s="151">
        <v>70.400000000000006</v>
      </c>
      <c r="DJ698" s="151">
        <v>69.400000000000006</v>
      </c>
      <c r="DK698" s="151">
        <v>69</v>
      </c>
      <c r="DL698" s="151">
        <v>68.900000000000006</v>
      </c>
      <c r="DM698" s="152">
        <v>70.900000000000006</v>
      </c>
      <c r="DN698" s="152">
        <v>71.599999999999994</v>
      </c>
      <c r="DO698" s="152">
        <v>72.5</v>
      </c>
      <c r="DP698" s="152">
        <v>74.2</v>
      </c>
      <c r="DQ698" s="152">
        <v>74.3</v>
      </c>
      <c r="DR698" s="152">
        <v>74.599999999999994</v>
      </c>
      <c r="DS698" s="152">
        <v>74.8</v>
      </c>
      <c r="DT698" s="152">
        <v>76.5</v>
      </c>
      <c r="DU698" s="152">
        <v>76.400000000000006</v>
      </c>
      <c r="DV698" s="152">
        <v>75.400000000000006</v>
      </c>
      <c r="DW698" s="152">
        <v>75</v>
      </c>
      <c r="DX698" s="152">
        <v>74.599999999999994</v>
      </c>
      <c r="DY698" s="152">
        <v>73.7</v>
      </c>
      <c r="DZ698" s="152">
        <v>73.2</v>
      </c>
      <c r="EA698" s="152">
        <v>73.5</v>
      </c>
      <c r="EB698" s="152">
        <v>73.599999999999994</v>
      </c>
      <c r="EC698" s="152">
        <v>74.900000000000006</v>
      </c>
      <c r="ED698" s="152">
        <v>76.099999999999994</v>
      </c>
      <c r="EE698" s="152">
        <v>75.5</v>
      </c>
      <c r="EF698" s="152">
        <v>76</v>
      </c>
      <c r="EG698" s="152">
        <v>76.099999999999994</v>
      </c>
      <c r="EH698" s="152">
        <v>74.900000000000006</v>
      </c>
      <c r="EI698" s="152">
        <v>75.8</v>
      </c>
      <c r="EJ698" s="152">
        <v>74.8</v>
      </c>
      <c r="EK698" s="152">
        <v>76.2</v>
      </c>
      <c r="EL698" s="152">
        <v>74.099999999999994</v>
      </c>
      <c r="EM698" s="152">
        <v>75</v>
      </c>
      <c r="EN698" s="152">
        <v>74.099999999999994</v>
      </c>
      <c r="EO698" s="152">
        <v>73.599999999999994</v>
      </c>
      <c r="EP698" s="152">
        <v>73.7</v>
      </c>
      <c r="EQ698" s="152">
        <v>73.400000000000006</v>
      </c>
      <c r="ER698" s="152">
        <v>74.7</v>
      </c>
      <c r="ES698" s="152">
        <v>75.900000000000006</v>
      </c>
      <c r="ET698" s="152">
        <v>78.400000000000006</v>
      </c>
      <c r="EU698" s="152">
        <v>76.599999999999994</v>
      </c>
      <c r="EV698" s="152">
        <v>77.8</v>
      </c>
      <c r="EW698" s="152">
        <v>77.5</v>
      </c>
    </row>
    <row r="699" spans="1:153">
      <c r="A699" s="141" t="s">
        <v>8431</v>
      </c>
      <c r="B699" s="141" t="s">
        <v>8432</v>
      </c>
      <c r="C699" s="142">
        <v>8.6440000000000003E-2</v>
      </c>
      <c r="D699" s="143">
        <v>104.1</v>
      </c>
      <c r="E699" s="143">
        <v>107.2</v>
      </c>
      <c r="F699" s="143">
        <v>105.5</v>
      </c>
      <c r="G699" s="143">
        <v>104.2</v>
      </c>
      <c r="H699" s="143">
        <v>102.5</v>
      </c>
      <c r="I699" s="143">
        <v>101.8</v>
      </c>
      <c r="J699" s="143">
        <v>107</v>
      </c>
      <c r="K699" s="143">
        <v>106.1</v>
      </c>
      <c r="L699" s="143">
        <v>104.5</v>
      </c>
      <c r="M699" s="143">
        <v>105.2</v>
      </c>
      <c r="N699" s="143">
        <v>105.9</v>
      </c>
      <c r="O699" s="143">
        <v>109.7</v>
      </c>
      <c r="P699" s="143">
        <v>101.9</v>
      </c>
      <c r="Q699" s="143">
        <v>102.6</v>
      </c>
      <c r="R699" s="143">
        <v>102.3</v>
      </c>
      <c r="S699" s="143">
        <v>102.8</v>
      </c>
      <c r="T699" s="143">
        <v>104</v>
      </c>
      <c r="U699" s="143">
        <v>112.2</v>
      </c>
      <c r="V699" s="143">
        <v>110</v>
      </c>
      <c r="W699" s="143">
        <v>112.3</v>
      </c>
      <c r="X699" s="143">
        <v>110.9</v>
      </c>
      <c r="Y699" s="143">
        <v>109.2</v>
      </c>
      <c r="Z699" s="143">
        <v>107</v>
      </c>
      <c r="AA699" s="143">
        <v>109.9</v>
      </c>
      <c r="AB699" s="143">
        <v>100.9</v>
      </c>
      <c r="AC699" s="143">
        <v>98.4</v>
      </c>
      <c r="AD699" s="143">
        <v>98.2</v>
      </c>
      <c r="AE699" s="143">
        <v>97.1</v>
      </c>
      <c r="AF699" s="143">
        <v>100.6</v>
      </c>
      <c r="AG699" s="143">
        <v>104.9</v>
      </c>
      <c r="AH699" s="143">
        <v>96.3</v>
      </c>
      <c r="AI699" s="143">
        <v>96.1</v>
      </c>
      <c r="AJ699" s="143">
        <v>96.9</v>
      </c>
      <c r="AK699" s="143">
        <v>97.6</v>
      </c>
      <c r="AL699" s="143">
        <v>94.1</v>
      </c>
      <c r="AM699" s="143">
        <v>93.3</v>
      </c>
      <c r="AN699" s="143">
        <v>96.9</v>
      </c>
      <c r="AO699" s="143">
        <v>92.9</v>
      </c>
      <c r="AP699" s="143">
        <v>94.3</v>
      </c>
      <c r="AQ699" s="143">
        <v>96.7</v>
      </c>
      <c r="AR699" s="143">
        <v>95</v>
      </c>
      <c r="AS699" s="143">
        <v>98.7</v>
      </c>
      <c r="AT699" s="143">
        <v>98.4</v>
      </c>
      <c r="AU699" s="143">
        <v>95</v>
      </c>
      <c r="AV699" s="143">
        <v>92.8</v>
      </c>
      <c r="AW699" s="143">
        <v>94.6</v>
      </c>
      <c r="AX699" s="143">
        <v>89.9</v>
      </c>
      <c r="AY699" s="143">
        <v>93</v>
      </c>
      <c r="AZ699" s="143">
        <v>94.1</v>
      </c>
      <c r="BA699" s="143">
        <v>91.4</v>
      </c>
      <c r="BB699" s="143">
        <v>89.8</v>
      </c>
      <c r="BC699" s="143">
        <v>89.5</v>
      </c>
      <c r="BD699" s="143">
        <v>88.4</v>
      </c>
      <c r="BE699" s="143">
        <v>91</v>
      </c>
      <c r="BF699" s="143">
        <v>90.5</v>
      </c>
      <c r="BG699" s="143">
        <v>91.9</v>
      </c>
      <c r="BH699" s="143">
        <v>93.2</v>
      </c>
      <c r="BI699" s="143">
        <v>95.9</v>
      </c>
      <c r="BJ699" s="143">
        <v>96</v>
      </c>
      <c r="BK699" s="144">
        <v>96.3</v>
      </c>
      <c r="BL699" s="143">
        <v>95.8</v>
      </c>
      <c r="BM699" s="143">
        <v>95</v>
      </c>
      <c r="BN699" s="143">
        <v>97.1</v>
      </c>
      <c r="BO699" s="143">
        <v>97.6</v>
      </c>
      <c r="BP699" s="143">
        <v>97.5</v>
      </c>
      <c r="BQ699" s="143">
        <v>98.9</v>
      </c>
      <c r="BR699" s="145">
        <v>98.2</v>
      </c>
      <c r="BS699" s="145">
        <v>99.2</v>
      </c>
      <c r="BT699" s="145">
        <v>100.9</v>
      </c>
      <c r="BU699" s="145">
        <v>101.1</v>
      </c>
      <c r="BV699" s="145">
        <v>103.4</v>
      </c>
      <c r="BW699" s="145">
        <v>102.3</v>
      </c>
      <c r="BX699" s="145">
        <v>103.6</v>
      </c>
      <c r="BY699" s="145">
        <v>104.3</v>
      </c>
      <c r="BZ699" s="143">
        <v>106.5</v>
      </c>
      <c r="CA699" s="143">
        <v>104.8</v>
      </c>
      <c r="CB699" s="143">
        <v>102.9</v>
      </c>
      <c r="CC699" s="143">
        <v>104.5</v>
      </c>
      <c r="CD699" s="143">
        <v>107</v>
      </c>
      <c r="CE699" s="143">
        <v>106.5</v>
      </c>
      <c r="CF699" s="143">
        <v>107.2</v>
      </c>
      <c r="CG699" s="143">
        <v>106</v>
      </c>
      <c r="CH699" s="143">
        <v>105.7</v>
      </c>
      <c r="CI699" s="143">
        <v>106.3</v>
      </c>
      <c r="CJ699" s="146">
        <v>106.7</v>
      </c>
      <c r="CK699" s="146">
        <v>107.2</v>
      </c>
      <c r="CL699" s="146">
        <v>105</v>
      </c>
      <c r="CM699" s="147">
        <v>105.4</v>
      </c>
      <c r="CN699" s="147">
        <v>106</v>
      </c>
      <c r="CO699" s="147">
        <v>106.2</v>
      </c>
      <c r="CP699" s="148">
        <v>107.4</v>
      </c>
      <c r="CQ699" s="149">
        <v>106.2</v>
      </c>
      <c r="CR699" s="149">
        <v>107.5</v>
      </c>
      <c r="CS699" s="149">
        <v>107.6</v>
      </c>
      <c r="CT699" s="149">
        <v>108.6</v>
      </c>
      <c r="CU699" s="150">
        <v>109.2</v>
      </c>
      <c r="CV699" s="150">
        <v>109.5</v>
      </c>
      <c r="CW699" s="150">
        <v>104.4</v>
      </c>
      <c r="CX699" s="150">
        <v>104.6</v>
      </c>
      <c r="CY699" s="150">
        <v>110.4</v>
      </c>
      <c r="CZ699" s="150">
        <v>108.6</v>
      </c>
      <c r="DA699" s="150">
        <v>115.2</v>
      </c>
      <c r="DB699" s="151">
        <v>113.9</v>
      </c>
      <c r="DC699" s="151">
        <v>113.9</v>
      </c>
      <c r="DD699" s="151">
        <v>121.1</v>
      </c>
      <c r="DE699" s="151">
        <v>126.1</v>
      </c>
      <c r="DF699" s="151">
        <v>126.9</v>
      </c>
      <c r="DG699" s="151">
        <v>132.30000000000001</v>
      </c>
      <c r="DH699" s="151">
        <v>133.80000000000001</v>
      </c>
      <c r="DI699" s="151">
        <v>140.80000000000001</v>
      </c>
      <c r="DJ699" s="151">
        <v>140.6</v>
      </c>
      <c r="DK699" s="151">
        <v>142.6</v>
      </c>
      <c r="DL699" s="151">
        <v>144.4</v>
      </c>
      <c r="DM699" s="152">
        <v>142.69999999999999</v>
      </c>
      <c r="DN699" s="152">
        <v>145</v>
      </c>
      <c r="DO699" s="152">
        <v>144.9</v>
      </c>
      <c r="DP699" s="152">
        <v>146.6</v>
      </c>
      <c r="DQ699" s="152">
        <v>147.19999999999999</v>
      </c>
      <c r="DR699" s="152">
        <v>146.1</v>
      </c>
      <c r="DS699" s="152">
        <v>150</v>
      </c>
      <c r="DT699" s="152">
        <v>152</v>
      </c>
      <c r="DU699" s="152">
        <v>148.6</v>
      </c>
      <c r="DV699" s="152">
        <v>147.1</v>
      </c>
      <c r="DW699" s="152">
        <v>138.6</v>
      </c>
      <c r="DX699" s="152">
        <v>134.1</v>
      </c>
      <c r="DY699" s="152">
        <v>137.1</v>
      </c>
      <c r="DZ699" s="152">
        <v>137.19999999999999</v>
      </c>
      <c r="EA699" s="152">
        <v>141.6</v>
      </c>
      <c r="EB699" s="152">
        <v>145.1</v>
      </c>
      <c r="EC699" s="152">
        <v>147.5</v>
      </c>
      <c r="ED699" s="152">
        <v>149.6</v>
      </c>
      <c r="EE699" s="152">
        <v>149.4</v>
      </c>
      <c r="EF699" s="152">
        <v>151.80000000000001</v>
      </c>
      <c r="EG699" s="152">
        <v>148</v>
      </c>
      <c r="EH699" s="152">
        <v>148.1</v>
      </c>
      <c r="EI699" s="152">
        <v>149.69999999999999</v>
      </c>
      <c r="EJ699" s="152">
        <v>147.6</v>
      </c>
      <c r="EK699" s="152">
        <v>148.1</v>
      </c>
      <c r="EL699" s="152">
        <v>143.6</v>
      </c>
      <c r="EM699" s="152">
        <v>145.1</v>
      </c>
      <c r="EN699" s="152">
        <v>146.80000000000001</v>
      </c>
      <c r="EO699" s="152">
        <v>147</v>
      </c>
      <c r="EP699" s="152">
        <v>145.9</v>
      </c>
      <c r="EQ699" s="152">
        <v>149.6</v>
      </c>
      <c r="ER699" s="152">
        <v>152.6</v>
      </c>
      <c r="ES699" s="152">
        <v>155.19999999999999</v>
      </c>
      <c r="ET699" s="152">
        <v>156.4</v>
      </c>
      <c r="EU699" s="152">
        <v>154.5</v>
      </c>
      <c r="EV699" s="152">
        <v>154</v>
      </c>
      <c r="EW699" s="152">
        <v>152.69999999999999</v>
      </c>
    </row>
    <row r="700" spans="1:153">
      <c r="A700" s="141" t="s">
        <v>8433</v>
      </c>
      <c r="B700" s="141" t="s">
        <v>8434</v>
      </c>
      <c r="C700" s="142">
        <v>4.8320000000000002E-2</v>
      </c>
      <c r="D700" s="143">
        <v>102.4</v>
      </c>
      <c r="E700" s="143">
        <v>101.8</v>
      </c>
      <c r="F700" s="143">
        <v>108</v>
      </c>
      <c r="G700" s="143">
        <v>105.8</v>
      </c>
      <c r="H700" s="143">
        <v>104.4</v>
      </c>
      <c r="I700" s="143">
        <v>108.5</v>
      </c>
      <c r="J700" s="143">
        <v>109.8</v>
      </c>
      <c r="K700" s="143">
        <v>110.5</v>
      </c>
      <c r="L700" s="143">
        <v>108.3</v>
      </c>
      <c r="M700" s="143">
        <v>109.9</v>
      </c>
      <c r="N700" s="143">
        <v>106.2</v>
      </c>
      <c r="O700" s="143">
        <v>105.1</v>
      </c>
      <c r="P700" s="143">
        <v>104.1</v>
      </c>
      <c r="Q700" s="143">
        <v>107.1</v>
      </c>
      <c r="R700" s="143">
        <v>106.6</v>
      </c>
      <c r="S700" s="143">
        <v>106.3</v>
      </c>
      <c r="T700" s="143">
        <v>104.7</v>
      </c>
      <c r="U700" s="143">
        <v>103.4</v>
      </c>
      <c r="V700" s="143">
        <v>105.9</v>
      </c>
      <c r="W700" s="143">
        <v>108.9</v>
      </c>
      <c r="X700" s="143">
        <v>108.8</v>
      </c>
      <c r="Y700" s="143">
        <v>108.7</v>
      </c>
      <c r="Z700" s="143">
        <v>109.8</v>
      </c>
      <c r="AA700" s="143">
        <v>109.7</v>
      </c>
      <c r="AB700" s="143">
        <v>109.1</v>
      </c>
      <c r="AC700" s="143">
        <v>109.5</v>
      </c>
      <c r="AD700" s="143">
        <v>113.4</v>
      </c>
      <c r="AE700" s="143">
        <v>112.8</v>
      </c>
      <c r="AF700" s="143">
        <v>114.6</v>
      </c>
      <c r="AG700" s="143">
        <v>114.2</v>
      </c>
      <c r="AH700" s="143">
        <v>115.4</v>
      </c>
      <c r="AI700" s="143">
        <v>111.9</v>
      </c>
      <c r="AJ700" s="143">
        <v>109.1</v>
      </c>
      <c r="AK700" s="143">
        <v>109.4</v>
      </c>
      <c r="AL700" s="143">
        <v>110.6</v>
      </c>
      <c r="AM700" s="143">
        <v>113.8</v>
      </c>
      <c r="AN700" s="143">
        <v>112</v>
      </c>
      <c r="AO700" s="143">
        <v>110.9</v>
      </c>
      <c r="AP700" s="143">
        <v>113</v>
      </c>
      <c r="AQ700" s="143">
        <v>111.6</v>
      </c>
      <c r="AR700" s="143">
        <v>104.1</v>
      </c>
      <c r="AS700" s="143">
        <v>105.4</v>
      </c>
      <c r="AT700" s="143">
        <v>108</v>
      </c>
      <c r="AU700" s="143">
        <v>107.5</v>
      </c>
      <c r="AV700" s="143">
        <v>107.1</v>
      </c>
      <c r="AW700" s="143">
        <v>111.3</v>
      </c>
      <c r="AX700" s="143">
        <v>109.3</v>
      </c>
      <c r="AY700" s="143">
        <v>109.4</v>
      </c>
      <c r="AZ700" s="143">
        <v>110.8</v>
      </c>
      <c r="BA700" s="143">
        <v>110.4</v>
      </c>
      <c r="BB700" s="143">
        <v>110.5</v>
      </c>
      <c r="BC700" s="143">
        <v>112.3</v>
      </c>
      <c r="BD700" s="143">
        <v>110.9</v>
      </c>
      <c r="BE700" s="143">
        <v>111.9</v>
      </c>
      <c r="BF700" s="143">
        <v>111.7</v>
      </c>
      <c r="BG700" s="143">
        <v>110.2</v>
      </c>
      <c r="BH700" s="143">
        <v>112.9</v>
      </c>
      <c r="BI700" s="143">
        <v>110</v>
      </c>
      <c r="BJ700" s="143">
        <v>111.4</v>
      </c>
      <c r="BK700" s="144">
        <v>112.2</v>
      </c>
      <c r="BL700" s="143">
        <v>112.8</v>
      </c>
      <c r="BM700" s="143">
        <v>114.9</v>
      </c>
      <c r="BN700" s="143">
        <v>110.2</v>
      </c>
      <c r="BO700" s="143">
        <v>117.7</v>
      </c>
      <c r="BP700" s="143">
        <v>117.6</v>
      </c>
      <c r="BQ700" s="143">
        <v>120.8</v>
      </c>
      <c r="BR700" s="145">
        <v>119.9</v>
      </c>
      <c r="BS700" s="145">
        <v>117.5</v>
      </c>
      <c r="BT700" s="145">
        <v>116</v>
      </c>
      <c r="BU700" s="145">
        <v>116</v>
      </c>
      <c r="BV700" s="145">
        <v>114.4</v>
      </c>
      <c r="BW700" s="145">
        <v>116.4</v>
      </c>
      <c r="BX700" s="145">
        <v>118.9</v>
      </c>
      <c r="BY700" s="145">
        <v>119.9</v>
      </c>
      <c r="BZ700" s="143">
        <v>123.4</v>
      </c>
      <c r="CA700" s="143">
        <v>122.6</v>
      </c>
      <c r="CB700" s="143">
        <v>123.3</v>
      </c>
      <c r="CC700" s="143">
        <v>123.1</v>
      </c>
      <c r="CD700" s="143">
        <v>121.6</v>
      </c>
      <c r="CE700" s="143">
        <v>121.5</v>
      </c>
      <c r="CF700" s="143">
        <v>123.1</v>
      </c>
      <c r="CG700" s="143">
        <v>123.6</v>
      </c>
      <c r="CH700" s="143">
        <v>122.1</v>
      </c>
      <c r="CI700" s="143">
        <v>123.3</v>
      </c>
      <c r="CJ700" s="146">
        <v>121.6</v>
      </c>
      <c r="CK700" s="146">
        <v>121.2</v>
      </c>
      <c r="CL700" s="146">
        <v>122.1</v>
      </c>
      <c r="CM700" s="147">
        <v>124.6</v>
      </c>
      <c r="CN700" s="147">
        <v>124.9</v>
      </c>
      <c r="CO700" s="147">
        <v>122.2</v>
      </c>
      <c r="CP700" s="148">
        <v>123.4</v>
      </c>
      <c r="CQ700" s="149">
        <v>124.1</v>
      </c>
      <c r="CR700" s="149">
        <v>122.6</v>
      </c>
      <c r="CS700" s="149">
        <v>123.1</v>
      </c>
      <c r="CT700" s="149">
        <v>122.1</v>
      </c>
      <c r="CU700" s="150">
        <v>117.5</v>
      </c>
      <c r="CV700" s="150">
        <v>117.5</v>
      </c>
      <c r="CW700" s="150">
        <v>122.7</v>
      </c>
      <c r="CX700" s="150">
        <v>129</v>
      </c>
      <c r="CY700" s="150">
        <v>126</v>
      </c>
      <c r="CZ700" s="150">
        <v>126.1</v>
      </c>
      <c r="DA700" s="150">
        <v>126.2</v>
      </c>
      <c r="DB700" s="151">
        <v>124.9</v>
      </c>
      <c r="DC700" s="151">
        <v>122</v>
      </c>
      <c r="DD700" s="151">
        <v>122.2</v>
      </c>
      <c r="DE700" s="151">
        <v>123.8</v>
      </c>
      <c r="DF700" s="151">
        <v>124.2</v>
      </c>
      <c r="DG700" s="151">
        <v>127.6</v>
      </c>
      <c r="DH700" s="151">
        <v>126.1</v>
      </c>
      <c r="DI700" s="151">
        <v>123.8</v>
      </c>
      <c r="DJ700" s="151">
        <v>127.3</v>
      </c>
      <c r="DK700" s="151">
        <v>128.19999999999999</v>
      </c>
      <c r="DL700" s="151">
        <v>130.1</v>
      </c>
      <c r="DM700" s="152">
        <v>135.9</v>
      </c>
      <c r="DN700" s="152">
        <v>132.1</v>
      </c>
      <c r="DO700" s="152">
        <v>135.30000000000001</v>
      </c>
      <c r="DP700" s="152">
        <v>136.19999999999999</v>
      </c>
      <c r="DQ700" s="152">
        <v>135.5</v>
      </c>
      <c r="DR700" s="152">
        <v>134.9</v>
      </c>
      <c r="DS700" s="152">
        <v>133</v>
      </c>
      <c r="DT700" s="152">
        <v>134.30000000000001</v>
      </c>
      <c r="DU700" s="152">
        <v>134.5</v>
      </c>
      <c r="DV700" s="152">
        <v>137.1</v>
      </c>
      <c r="DW700" s="152">
        <v>133.19999999999999</v>
      </c>
      <c r="DX700" s="152">
        <v>134.6</v>
      </c>
      <c r="DY700" s="152">
        <v>136.1</v>
      </c>
      <c r="DZ700" s="152">
        <v>137.5</v>
      </c>
      <c r="EA700" s="152">
        <v>137.5</v>
      </c>
      <c r="EB700" s="152">
        <v>136.80000000000001</v>
      </c>
      <c r="EC700" s="152">
        <v>136.1</v>
      </c>
      <c r="ED700" s="152">
        <v>138.30000000000001</v>
      </c>
      <c r="EE700" s="152">
        <v>138.6</v>
      </c>
      <c r="EF700" s="152">
        <v>138.9</v>
      </c>
      <c r="EG700" s="152">
        <v>138.1</v>
      </c>
      <c r="EH700" s="152">
        <v>138.30000000000001</v>
      </c>
      <c r="EI700" s="152">
        <v>140.80000000000001</v>
      </c>
      <c r="EJ700" s="152">
        <v>142.1</v>
      </c>
      <c r="EK700" s="152">
        <v>141</v>
      </c>
      <c r="EL700" s="152">
        <v>137.30000000000001</v>
      </c>
      <c r="EM700" s="152">
        <v>137.69999999999999</v>
      </c>
      <c r="EN700" s="152">
        <v>136.9</v>
      </c>
      <c r="EO700" s="152">
        <v>136.30000000000001</v>
      </c>
      <c r="EP700" s="152">
        <v>136.30000000000001</v>
      </c>
      <c r="EQ700" s="152">
        <v>136.9</v>
      </c>
      <c r="ER700" s="152">
        <v>137</v>
      </c>
      <c r="ES700" s="152">
        <v>137.30000000000001</v>
      </c>
      <c r="ET700" s="152">
        <v>137.19999999999999</v>
      </c>
      <c r="EU700" s="152">
        <v>137.30000000000001</v>
      </c>
      <c r="EV700" s="152">
        <v>136.6</v>
      </c>
      <c r="EW700" s="152">
        <v>136.6</v>
      </c>
    </row>
    <row r="701" spans="1:153">
      <c r="A701" s="141" t="s">
        <v>8435</v>
      </c>
      <c r="B701" s="141" t="s">
        <v>8436</v>
      </c>
      <c r="C701" s="142">
        <v>0.26294000000000001</v>
      </c>
      <c r="D701" s="143">
        <v>95.3</v>
      </c>
      <c r="E701" s="143">
        <v>95.3</v>
      </c>
      <c r="F701" s="143">
        <v>96.9</v>
      </c>
      <c r="G701" s="143">
        <v>96.5</v>
      </c>
      <c r="H701" s="143">
        <v>98.1</v>
      </c>
      <c r="I701" s="143">
        <v>97.7</v>
      </c>
      <c r="J701" s="143">
        <v>98.5</v>
      </c>
      <c r="K701" s="143">
        <v>98.6</v>
      </c>
      <c r="L701" s="143">
        <v>103.5</v>
      </c>
      <c r="M701" s="143">
        <v>98.9</v>
      </c>
      <c r="N701" s="143">
        <v>98.5</v>
      </c>
      <c r="O701" s="143">
        <v>98.9</v>
      </c>
      <c r="P701" s="143">
        <v>98.8</v>
      </c>
      <c r="Q701" s="143">
        <v>98.1</v>
      </c>
      <c r="R701" s="143">
        <v>98.8</v>
      </c>
      <c r="S701" s="143">
        <v>100.4</v>
      </c>
      <c r="T701" s="143">
        <v>100.5</v>
      </c>
      <c r="U701" s="143">
        <v>101.9</v>
      </c>
      <c r="V701" s="143">
        <v>103.7</v>
      </c>
      <c r="W701" s="143">
        <v>100.2</v>
      </c>
      <c r="X701" s="143">
        <v>102.3</v>
      </c>
      <c r="Y701" s="143">
        <v>103.3</v>
      </c>
      <c r="Z701" s="143">
        <v>101.9</v>
      </c>
      <c r="AA701" s="143">
        <v>103.8</v>
      </c>
      <c r="AB701" s="143">
        <v>104.6</v>
      </c>
      <c r="AC701" s="143">
        <v>103.4</v>
      </c>
      <c r="AD701" s="143">
        <v>106.3</v>
      </c>
      <c r="AE701" s="143">
        <v>104.9</v>
      </c>
      <c r="AF701" s="143">
        <v>104.2</v>
      </c>
      <c r="AG701" s="143">
        <v>102.8</v>
      </c>
      <c r="AH701" s="143">
        <v>102.7</v>
      </c>
      <c r="AI701" s="143">
        <v>102.9</v>
      </c>
      <c r="AJ701" s="143">
        <v>106.2</v>
      </c>
      <c r="AK701" s="143">
        <v>104</v>
      </c>
      <c r="AL701" s="143">
        <v>104.2</v>
      </c>
      <c r="AM701" s="143">
        <v>104.2</v>
      </c>
      <c r="AN701" s="143">
        <v>112.6</v>
      </c>
      <c r="AO701" s="143">
        <v>110.7</v>
      </c>
      <c r="AP701" s="143">
        <v>111.4</v>
      </c>
      <c r="AQ701" s="143">
        <v>110.8</v>
      </c>
      <c r="AR701" s="143">
        <v>111.2</v>
      </c>
      <c r="AS701" s="143">
        <v>110.9</v>
      </c>
      <c r="AT701" s="143">
        <v>109.4</v>
      </c>
      <c r="AU701" s="143">
        <v>109.8</v>
      </c>
      <c r="AV701" s="143">
        <v>109.2</v>
      </c>
      <c r="AW701" s="143">
        <v>107.1</v>
      </c>
      <c r="AX701" s="143">
        <v>108.2</v>
      </c>
      <c r="AY701" s="143">
        <v>107.9</v>
      </c>
      <c r="AZ701" s="143">
        <v>110</v>
      </c>
      <c r="BA701" s="143">
        <v>107.8</v>
      </c>
      <c r="BB701" s="143">
        <v>106.5</v>
      </c>
      <c r="BC701" s="143">
        <v>112.1</v>
      </c>
      <c r="BD701" s="143">
        <v>110.4</v>
      </c>
      <c r="BE701" s="143">
        <v>111.4</v>
      </c>
      <c r="BF701" s="143">
        <v>107.7</v>
      </c>
      <c r="BG701" s="143">
        <v>110.1</v>
      </c>
      <c r="BH701" s="143">
        <v>107.2</v>
      </c>
      <c r="BI701" s="143">
        <v>106.3</v>
      </c>
      <c r="BJ701" s="143">
        <v>105.8</v>
      </c>
      <c r="BK701" s="144">
        <v>107.1</v>
      </c>
      <c r="BL701" s="143">
        <v>107.4</v>
      </c>
      <c r="BM701" s="143">
        <v>106.8</v>
      </c>
      <c r="BN701" s="143">
        <v>105.7</v>
      </c>
      <c r="BO701" s="143">
        <v>111.6</v>
      </c>
      <c r="BP701" s="143">
        <v>111.6</v>
      </c>
      <c r="BQ701" s="143">
        <v>110.7</v>
      </c>
      <c r="BR701" s="145">
        <v>111.9</v>
      </c>
      <c r="BS701" s="145">
        <v>112</v>
      </c>
      <c r="BT701" s="145">
        <v>111.3</v>
      </c>
      <c r="BU701" s="145">
        <v>111</v>
      </c>
      <c r="BV701" s="145">
        <v>109.5</v>
      </c>
      <c r="BW701" s="145">
        <v>109.7</v>
      </c>
      <c r="BX701" s="145">
        <v>109.4</v>
      </c>
      <c r="BY701" s="145">
        <v>109.2</v>
      </c>
      <c r="BZ701" s="143">
        <v>108.2</v>
      </c>
      <c r="CA701" s="143">
        <v>108.8</v>
      </c>
      <c r="CB701" s="143">
        <v>108.7</v>
      </c>
      <c r="CC701" s="143">
        <v>108.8</v>
      </c>
      <c r="CD701" s="143">
        <v>109.8</v>
      </c>
      <c r="CE701" s="143">
        <v>105.9</v>
      </c>
      <c r="CF701" s="143">
        <v>106.4</v>
      </c>
      <c r="CG701" s="143">
        <v>108.5</v>
      </c>
      <c r="CH701" s="143">
        <v>109.4</v>
      </c>
      <c r="CI701" s="143">
        <v>109.9</v>
      </c>
      <c r="CJ701" s="146">
        <v>110.3</v>
      </c>
      <c r="CK701" s="146">
        <v>110</v>
      </c>
      <c r="CL701" s="146">
        <v>111.4</v>
      </c>
      <c r="CM701" s="147">
        <v>107.9</v>
      </c>
      <c r="CN701" s="147">
        <v>112.1</v>
      </c>
      <c r="CO701" s="147">
        <v>111.7</v>
      </c>
      <c r="CP701" s="148">
        <v>112.5</v>
      </c>
      <c r="CQ701" s="149">
        <v>111.7</v>
      </c>
      <c r="CR701" s="149">
        <v>110.3</v>
      </c>
      <c r="CS701" s="149">
        <v>111.3</v>
      </c>
      <c r="CT701" s="149">
        <v>111.7</v>
      </c>
      <c r="CU701" s="150">
        <v>112.2</v>
      </c>
      <c r="CV701" s="150">
        <v>111.1</v>
      </c>
      <c r="CW701" s="150">
        <v>112</v>
      </c>
      <c r="CX701" s="150">
        <v>110.4</v>
      </c>
      <c r="CY701" s="150">
        <v>110.5</v>
      </c>
      <c r="CZ701" s="150">
        <v>110.9</v>
      </c>
      <c r="DA701" s="150">
        <v>110</v>
      </c>
      <c r="DB701" s="151">
        <v>110.7</v>
      </c>
      <c r="DC701" s="151">
        <v>110.8</v>
      </c>
      <c r="DD701" s="151">
        <v>109.5</v>
      </c>
      <c r="DE701" s="151">
        <v>111.4</v>
      </c>
      <c r="DF701" s="151">
        <v>111.8</v>
      </c>
      <c r="DG701" s="151">
        <v>111.8</v>
      </c>
      <c r="DH701" s="151">
        <v>112.4</v>
      </c>
      <c r="DI701" s="151">
        <v>113.9</v>
      </c>
      <c r="DJ701" s="151">
        <v>113.8</v>
      </c>
      <c r="DK701" s="151">
        <v>114.2</v>
      </c>
      <c r="DL701" s="151">
        <v>113.6</v>
      </c>
      <c r="DM701" s="152">
        <v>114</v>
      </c>
      <c r="DN701" s="152">
        <v>114.9</v>
      </c>
      <c r="DO701" s="152">
        <v>115.6</v>
      </c>
      <c r="DP701" s="152">
        <v>115.6</v>
      </c>
      <c r="DQ701" s="152">
        <v>115.3</v>
      </c>
      <c r="DR701" s="152">
        <v>115.4</v>
      </c>
      <c r="DS701" s="152">
        <v>115.4</v>
      </c>
      <c r="DT701" s="152">
        <v>116.2</v>
      </c>
      <c r="DU701" s="152">
        <v>117</v>
      </c>
      <c r="DV701" s="152">
        <v>116.8</v>
      </c>
      <c r="DW701" s="152">
        <v>117</v>
      </c>
      <c r="DX701" s="152">
        <v>116.4</v>
      </c>
      <c r="DY701" s="152">
        <v>117.9</v>
      </c>
      <c r="DZ701" s="152">
        <v>117.5</v>
      </c>
      <c r="EA701" s="152">
        <v>118</v>
      </c>
      <c r="EB701" s="152">
        <v>117.7</v>
      </c>
      <c r="EC701" s="152">
        <v>117</v>
      </c>
      <c r="ED701" s="152">
        <v>116.9</v>
      </c>
      <c r="EE701" s="152">
        <v>117.5</v>
      </c>
      <c r="EF701" s="152">
        <v>116.9</v>
      </c>
      <c r="EG701" s="152">
        <v>116.8</v>
      </c>
      <c r="EH701" s="152">
        <v>117</v>
      </c>
      <c r="EI701" s="152">
        <v>116</v>
      </c>
      <c r="EJ701" s="152">
        <v>116.1</v>
      </c>
      <c r="EK701" s="152">
        <v>116.2</v>
      </c>
      <c r="EL701" s="152">
        <v>116.3</v>
      </c>
      <c r="EM701" s="152">
        <v>116.2</v>
      </c>
      <c r="EN701" s="152">
        <v>117.1</v>
      </c>
      <c r="EO701" s="152">
        <v>117.7</v>
      </c>
      <c r="EP701" s="152">
        <v>117.8</v>
      </c>
      <c r="EQ701" s="152">
        <v>117.6</v>
      </c>
      <c r="ER701" s="152">
        <v>117.6</v>
      </c>
      <c r="ES701" s="152">
        <v>118.9</v>
      </c>
      <c r="ET701" s="152">
        <v>119.5</v>
      </c>
      <c r="EU701" s="152">
        <v>119</v>
      </c>
      <c r="EV701" s="152">
        <v>119.1</v>
      </c>
      <c r="EW701" s="152">
        <v>118.7</v>
      </c>
    </row>
    <row r="702" spans="1:153">
      <c r="A702" s="141" t="s">
        <v>8437</v>
      </c>
      <c r="B702" s="141" t="s">
        <v>8438</v>
      </c>
      <c r="C702" s="142">
        <v>0.17380999999999999</v>
      </c>
      <c r="D702" s="143">
        <v>92.2</v>
      </c>
      <c r="E702" s="143">
        <v>91.8</v>
      </c>
      <c r="F702" s="143">
        <v>93.3</v>
      </c>
      <c r="G702" s="143">
        <v>92.8</v>
      </c>
      <c r="H702" s="143">
        <v>95.2</v>
      </c>
      <c r="I702" s="143">
        <v>94.2</v>
      </c>
      <c r="J702" s="143">
        <v>95.1</v>
      </c>
      <c r="K702" s="143">
        <v>94.7</v>
      </c>
      <c r="L702" s="143">
        <v>102</v>
      </c>
      <c r="M702" s="143">
        <v>94.8</v>
      </c>
      <c r="N702" s="143">
        <v>94.1</v>
      </c>
      <c r="O702" s="143">
        <v>94.6</v>
      </c>
      <c r="P702" s="143">
        <v>95.7</v>
      </c>
      <c r="Q702" s="143">
        <v>95</v>
      </c>
      <c r="R702" s="143">
        <v>96</v>
      </c>
      <c r="S702" s="143">
        <v>98.3</v>
      </c>
      <c r="T702" s="143">
        <v>98.8</v>
      </c>
      <c r="U702" s="143">
        <v>100.5</v>
      </c>
      <c r="V702" s="143">
        <v>103</v>
      </c>
      <c r="W702" s="143">
        <v>97.5</v>
      </c>
      <c r="X702" s="143">
        <v>99.4</v>
      </c>
      <c r="Y702" s="143">
        <v>101.5</v>
      </c>
      <c r="Z702" s="143">
        <v>99</v>
      </c>
      <c r="AA702" s="143">
        <v>101.9</v>
      </c>
      <c r="AB702" s="143">
        <v>102.1</v>
      </c>
      <c r="AC702" s="143">
        <v>100.4</v>
      </c>
      <c r="AD702" s="143">
        <v>104.7</v>
      </c>
      <c r="AE702" s="143">
        <v>102.4</v>
      </c>
      <c r="AF702" s="143">
        <v>101.1</v>
      </c>
      <c r="AG702" s="143">
        <v>99</v>
      </c>
      <c r="AH702" s="143">
        <v>98.9</v>
      </c>
      <c r="AI702" s="143">
        <v>98.8</v>
      </c>
      <c r="AJ702" s="143">
        <v>104.4</v>
      </c>
      <c r="AK702" s="143">
        <v>100.5</v>
      </c>
      <c r="AL702" s="143">
        <v>100.8</v>
      </c>
      <c r="AM702" s="143">
        <v>100.6</v>
      </c>
      <c r="AN702" s="143">
        <v>113.3</v>
      </c>
      <c r="AO702" s="143">
        <v>110.9</v>
      </c>
      <c r="AP702" s="143">
        <v>112.4</v>
      </c>
      <c r="AQ702" s="143">
        <v>111</v>
      </c>
      <c r="AR702" s="143">
        <v>111</v>
      </c>
      <c r="AS702" s="143">
        <v>111.1</v>
      </c>
      <c r="AT702" s="143">
        <v>108.8</v>
      </c>
      <c r="AU702" s="143">
        <v>109.8</v>
      </c>
      <c r="AV702" s="143">
        <v>109.1</v>
      </c>
      <c r="AW702" s="143">
        <v>105.6</v>
      </c>
      <c r="AX702" s="143">
        <v>108.1</v>
      </c>
      <c r="AY702" s="143">
        <v>107.8</v>
      </c>
      <c r="AZ702" s="143">
        <v>109.3</v>
      </c>
      <c r="BA702" s="143">
        <v>105.9</v>
      </c>
      <c r="BB702" s="143">
        <v>104.1</v>
      </c>
      <c r="BC702" s="143">
        <v>112.4</v>
      </c>
      <c r="BD702" s="143">
        <v>110.4</v>
      </c>
      <c r="BE702" s="143">
        <v>113.1</v>
      </c>
      <c r="BF702" s="143">
        <v>107.6</v>
      </c>
      <c r="BG702" s="143">
        <v>110.6</v>
      </c>
      <c r="BH702" s="143">
        <v>106.6</v>
      </c>
      <c r="BI702" s="143">
        <v>104.8</v>
      </c>
      <c r="BJ702" s="143">
        <v>104.5</v>
      </c>
      <c r="BK702" s="144">
        <v>105.9</v>
      </c>
      <c r="BL702" s="143">
        <v>105.9</v>
      </c>
      <c r="BM702" s="143">
        <v>105.9</v>
      </c>
      <c r="BN702" s="143">
        <v>103.9</v>
      </c>
      <c r="BO702" s="143">
        <v>112.1</v>
      </c>
      <c r="BP702" s="143">
        <v>112.1</v>
      </c>
      <c r="BQ702" s="143">
        <v>110.9</v>
      </c>
      <c r="BR702" s="145">
        <v>112.6</v>
      </c>
      <c r="BS702" s="145">
        <v>112.6</v>
      </c>
      <c r="BT702" s="145">
        <v>111.5</v>
      </c>
      <c r="BU702" s="145">
        <v>111.2</v>
      </c>
      <c r="BV702" s="145">
        <v>108.8</v>
      </c>
      <c r="BW702" s="145">
        <v>109.1</v>
      </c>
      <c r="BX702" s="145">
        <v>108.5</v>
      </c>
      <c r="BY702" s="145">
        <v>108.3</v>
      </c>
      <c r="BZ702" s="143">
        <v>106.4</v>
      </c>
      <c r="CA702" s="143">
        <v>107.3</v>
      </c>
      <c r="CB702" s="143">
        <v>107.1</v>
      </c>
      <c r="CC702" s="143">
        <v>107.3</v>
      </c>
      <c r="CD702" s="143">
        <v>107.8</v>
      </c>
      <c r="CE702" s="143">
        <v>101.6</v>
      </c>
      <c r="CF702" s="143">
        <v>101.8</v>
      </c>
      <c r="CG702" s="143">
        <v>105.1</v>
      </c>
      <c r="CH702" s="143">
        <v>106.3</v>
      </c>
      <c r="CI702" s="143">
        <v>107.4</v>
      </c>
      <c r="CJ702" s="146">
        <v>108</v>
      </c>
      <c r="CK702" s="146">
        <v>107.9</v>
      </c>
      <c r="CL702" s="146">
        <v>109.5</v>
      </c>
      <c r="CM702" s="147">
        <v>104</v>
      </c>
      <c r="CN702" s="147">
        <v>111.3</v>
      </c>
      <c r="CO702" s="147">
        <v>110.8</v>
      </c>
      <c r="CP702" s="148">
        <v>111.8</v>
      </c>
      <c r="CQ702" s="149">
        <v>110.6</v>
      </c>
      <c r="CR702" s="149">
        <v>109.1</v>
      </c>
      <c r="CS702" s="149">
        <v>110</v>
      </c>
      <c r="CT702" s="149">
        <v>110.6</v>
      </c>
      <c r="CU702" s="150">
        <v>111.8</v>
      </c>
      <c r="CV702" s="150">
        <v>110.4</v>
      </c>
      <c r="CW702" s="150">
        <v>112</v>
      </c>
      <c r="CX702" s="150">
        <v>109.6</v>
      </c>
      <c r="CY702" s="150">
        <v>109.8</v>
      </c>
      <c r="CZ702" s="150">
        <v>110.7</v>
      </c>
      <c r="DA702" s="150">
        <v>109.2</v>
      </c>
      <c r="DB702" s="151">
        <v>110.2</v>
      </c>
      <c r="DC702" s="151">
        <v>110.2</v>
      </c>
      <c r="DD702" s="151">
        <v>107.8</v>
      </c>
      <c r="DE702" s="151">
        <v>110.8</v>
      </c>
      <c r="DF702" s="151">
        <v>110.8</v>
      </c>
      <c r="DG702" s="151">
        <v>110.8</v>
      </c>
      <c r="DH702" s="151">
        <v>111.2</v>
      </c>
      <c r="DI702" s="151">
        <v>111.2</v>
      </c>
      <c r="DJ702" s="151">
        <v>111.2</v>
      </c>
      <c r="DK702" s="151">
        <v>112.2</v>
      </c>
      <c r="DL702" s="151">
        <v>111</v>
      </c>
      <c r="DM702" s="152">
        <v>111.2</v>
      </c>
      <c r="DN702" s="152">
        <v>112.5</v>
      </c>
      <c r="DO702" s="152">
        <v>113.4</v>
      </c>
      <c r="DP702" s="152">
        <v>113.6</v>
      </c>
      <c r="DQ702" s="152">
        <v>113</v>
      </c>
      <c r="DR702" s="152">
        <v>112.5</v>
      </c>
      <c r="DS702" s="152">
        <v>112.6</v>
      </c>
      <c r="DT702" s="152">
        <v>114.2</v>
      </c>
      <c r="DU702" s="152">
        <v>114.6</v>
      </c>
      <c r="DV702" s="152">
        <v>114.2</v>
      </c>
      <c r="DW702" s="152">
        <v>114</v>
      </c>
      <c r="DX702" s="152">
        <v>113.4</v>
      </c>
      <c r="DY702" s="152">
        <v>115</v>
      </c>
      <c r="DZ702" s="152">
        <v>114.9</v>
      </c>
      <c r="EA702" s="152">
        <v>115.2</v>
      </c>
      <c r="EB702" s="152">
        <v>114.9</v>
      </c>
      <c r="EC702" s="152">
        <v>113.8</v>
      </c>
      <c r="ED702" s="152">
        <v>114</v>
      </c>
      <c r="EE702" s="152">
        <v>113.8</v>
      </c>
      <c r="EF702" s="152">
        <v>114.1</v>
      </c>
      <c r="EG702" s="152">
        <v>114.1</v>
      </c>
      <c r="EH702" s="152">
        <v>113.9</v>
      </c>
      <c r="EI702" s="152">
        <v>113</v>
      </c>
      <c r="EJ702" s="152">
        <v>113.1</v>
      </c>
      <c r="EK702" s="152">
        <v>113.4</v>
      </c>
      <c r="EL702" s="152">
        <v>113.9</v>
      </c>
      <c r="EM702" s="152">
        <v>113.4</v>
      </c>
      <c r="EN702" s="152">
        <v>114.2</v>
      </c>
      <c r="EO702" s="152">
        <v>115.3</v>
      </c>
      <c r="EP702" s="152">
        <v>115.6</v>
      </c>
      <c r="EQ702" s="152">
        <v>115</v>
      </c>
      <c r="ER702" s="152">
        <v>115.1</v>
      </c>
      <c r="ES702" s="152">
        <v>117.1</v>
      </c>
      <c r="ET702" s="152">
        <v>118.3</v>
      </c>
      <c r="EU702" s="152">
        <v>117.4</v>
      </c>
      <c r="EV702" s="152">
        <v>117.4</v>
      </c>
      <c r="EW702" s="152">
        <v>117.3</v>
      </c>
    </row>
    <row r="703" spans="1:153">
      <c r="A703" s="141" t="s">
        <v>8439</v>
      </c>
      <c r="B703" s="141" t="s">
        <v>8440</v>
      </c>
      <c r="C703" s="142">
        <v>3.1130000000000001E-2</v>
      </c>
      <c r="D703" s="143">
        <v>102.3</v>
      </c>
      <c r="E703" s="143">
        <v>104</v>
      </c>
      <c r="F703" s="143">
        <v>106.8</v>
      </c>
      <c r="G703" s="143">
        <v>106.3</v>
      </c>
      <c r="H703" s="143">
        <v>106.7</v>
      </c>
      <c r="I703" s="143">
        <v>107.8</v>
      </c>
      <c r="J703" s="143">
        <v>108.2</v>
      </c>
      <c r="K703" s="143">
        <v>109.6</v>
      </c>
      <c r="L703" s="143">
        <v>110</v>
      </c>
      <c r="M703" s="143">
        <v>111.7</v>
      </c>
      <c r="N703" s="143">
        <v>111.7</v>
      </c>
      <c r="O703" s="143">
        <v>111.7</v>
      </c>
      <c r="P703" s="143">
        <v>104.2</v>
      </c>
      <c r="Q703" s="143">
        <v>103.5</v>
      </c>
      <c r="R703" s="143">
        <v>106.2</v>
      </c>
      <c r="S703" s="143">
        <v>107.1</v>
      </c>
      <c r="T703" s="143">
        <v>106</v>
      </c>
      <c r="U703" s="143">
        <v>107.6</v>
      </c>
      <c r="V703" s="143">
        <v>107.3</v>
      </c>
      <c r="W703" s="143">
        <v>107</v>
      </c>
      <c r="X703" s="143">
        <v>109.6</v>
      </c>
      <c r="Y703" s="143">
        <v>108.6</v>
      </c>
      <c r="Z703" s="143">
        <v>109.6</v>
      </c>
      <c r="AA703" s="143">
        <v>108.4</v>
      </c>
      <c r="AB703" s="143">
        <v>114.9</v>
      </c>
      <c r="AC703" s="143">
        <v>114.2</v>
      </c>
      <c r="AD703" s="143">
        <v>115.3</v>
      </c>
      <c r="AE703" s="143">
        <v>117.6</v>
      </c>
      <c r="AF703" s="143">
        <v>118.6</v>
      </c>
      <c r="AG703" s="143">
        <v>119.2</v>
      </c>
      <c r="AH703" s="143">
        <v>118.2</v>
      </c>
      <c r="AI703" s="143">
        <v>119.7</v>
      </c>
      <c r="AJ703" s="143">
        <v>118.1</v>
      </c>
      <c r="AK703" s="143">
        <v>120.3</v>
      </c>
      <c r="AL703" s="143">
        <v>117.5</v>
      </c>
      <c r="AM703" s="143">
        <v>121</v>
      </c>
      <c r="AN703" s="143">
        <v>121.4</v>
      </c>
      <c r="AO703" s="143">
        <v>117.4</v>
      </c>
      <c r="AP703" s="143">
        <v>115.4</v>
      </c>
      <c r="AQ703" s="143">
        <v>119.6</v>
      </c>
      <c r="AR703" s="143">
        <v>122.9</v>
      </c>
      <c r="AS703" s="143">
        <v>123.5</v>
      </c>
      <c r="AT703" s="143">
        <v>123.3</v>
      </c>
      <c r="AU703" s="143">
        <v>123.5</v>
      </c>
      <c r="AV703" s="143">
        <v>122.6</v>
      </c>
      <c r="AW703" s="143">
        <v>126.2</v>
      </c>
      <c r="AX703" s="143">
        <v>121.8</v>
      </c>
      <c r="AY703" s="143">
        <v>120.5</v>
      </c>
      <c r="AZ703" s="143">
        <v>128.69999999999999</v>
      </c>
      <c r="BA703" s="143">
        <v>129</v>
      </c>
      <c r="BB703" s="143">
        <v>127.7</v>
      </c>
      <c r="BC703" s="143">
        <v>129.80000000000001</v>
      </c>
      <c r="BD703" s="143">
        <v>126.4</v>
      </c>
      <c r="BE703" s="143">
        <v>120.3</v>
      </c>
      <c r="BF703" s="143">
        <v>120.9</v>
      </c>
      <c r="BG703" s="143">
        <v>123.1</v>
      </c>
      <c r="BH703" s="143">
        <v>122.2</v>
      </c>
      <c r="BI703" s="143">
        <v>124.5</v>
      </c>
      <c r="BJ703" s="143">
        <v>122.1</v>
      </c>
      <c r="BK703" s="144">
        <v>125.1</v>
      </c>
      <c r="BL703" s="143">
        <v>127.1</v>
      </c>
      <c r="BM703" s="143">
        <v>121.4</v>
      </c>
      <c r="BN703" s="143">
        <v>124.1</v>
      </c>
      <c r="BO703" s="143">
        <v>124.1</v>
      </c>
      <c r="BP703" s="143">
        <v>124.6</v>
      </c>
      <c r="BQ703" s="143">
        <v>123.3</v>
      </c>
      <c r="BR703" s="145">
        <v>123.3</v>
      </c>
      <c r="BS703" s="145">
        <v>123.4</v>
      </c>
      <c r="BT703" s="145">
        <v>123.4</v>
      </c>
      <c r="BU703" s="145">
        <v>122.3</v>
      </c>
      <c r="BV703" s="145">
        <v>122.7</v>
      </c>
      <c r="BW703" s="145">
        <v>122.7</v>
      </c>
      <c r="BX703" s="145">
        <v>124</v>
      </c>
      <c r="BY703" s="145">
        <v>123.6</v>
      </c>
      <c r="BZ703" s="143">
        <v>126.3</v>
      </c>
      <c r="CA703" s="143">
        <v>126.5</v>
      </c>
      <c r="CB703" s="143">
        <v>127.2</v>
      </c>
      <c r="CC703" s="143">
        <v>127.3</v>
      </c>
      <c r="CD703" s="143">
        <v>127.2</v>
      </c>
      <c r="CE703" s="143">
        <v>127.5</v>
      </c>
      <c r="CF703" s="143">
        <v>127.5</v>
      </c>
      <c r="CG703" s="143">
        <v>127.2</v>
      </c>
      <c r="CH703" s="143">
        <v>127.3</v>
      </c>
      <c r="CI703" s="143">
        <v>127.2</v>
      </c>
      <c r="CJ703" s="146">
        <v>126.9</v>
      </c>
      <c r="CK703" s="146">
        <v>126.5</v>
      </c>
      <c r="CL703" s="146">
        <v>126.7</v>
      </c>
      <c r="CM703" s="147">
        <v>127.1</v>
      </c>
      <c r="CN703" s="147">
        <v>123.6</v>
      </c>
      <c r="CO703" s="147">
        <v>123.8</v>
      </c>
      <c r="CP703" s="148">
        <v>123.8</v>
      </c>
      <c r="CQ703" s="149">
        <v>123.9</v>
      </c>
      <c r="CR703" s="149">
        <v>123.2</v>
      </c>
      <c r="CS703" s="149">
        <v>123.6</v>
      </c>
      <c r="CT703" s="149">
        <v>123.6</v>
      </c>
      <c r="CU703" s="150">
        <v>123.1</v>
      </c>
      <c r="CV703" s="150">
        <v>121.5</v>
      </c>
      <c r="CW703" s="150">
        <v>120.3</v>
      </c>
      <c r="CX703" s="150">
        <v>121.3</v>
      </c>
      <c r="CY703" s="150">
        <v>121</v>
      </c>
      <c r="CZ703" s="150">
        <v>121.2</v>
      </c>
      <c r="DA703" s="150">
        <v>121.5</v>
      </c>
      <c r="DB703" s="151">
        <v>121.3</v>
      </c>
      <c r="DC703" s="151">
        <v>121.8</v>
      </c>
      <c r="DD703" s="151">
        <v>122.7</v>
      </c>
      <c r="DE703" s="151">
        <v>121.4</v>
      </c>
      <c r="DF703" s="151">
        <v>124.7</v>
      </c>
      <c r="DG703" s="151">
        <v>124.3</v>
      </c>
      <c r="DH703" s="151">
        <v>124.1</v>
      </c>
      <c r="DI703" s="151">
        <v>135</v>
      </c>
      <c r="DJ703" s="151">
        <v>135.6</v>
      </c>
      <c r="DK703" s="151">
        <v>135.80000000000001</v>
      </c>
      <c r="DL703" s="151">
        <v>136.1</v>
      </c>
      <c r="DM703" s="152">
        <v>136.30000000000001</v>
      </c>
      <c r="DN703" s="152">
        <v>136.30000000000001</v>
      </c>
      <c r="DO703" s="152">
        <v>136.30000000000001</v>
      </c>
      <c r="DP703" s="152">
        <v>135.5</v>
      </c>
      <c r="DQ703" s="152">
        <v>135.9</v>
      </c>
      <c r="DR703" s="152">
        <v>135.9</v>
      </c>
      <c r="DS703" s="152">
        <v>136</v>
      </c>
      <c r="DT703" s="152">
        <v>136</v>
      </c>
      <c r="DU703" s="152">
        <v>136</v>
      </c>
      <c r="DV703" s="152">
        <v>136</v>
      </c>
      <c r="DW703" s="152">
        <v>137.1</v>
      </c>
      <c r="DX703" s="152">
        <v>137.5</v>
      </c>
      <c r="DY703" s="152">
        <v>140.6</v>
      </c>
      <c r="DZ703" s="152">
        <v>138.9</v>
      </c>
      <c r="EA703" s="152">
        <v>140.4</v>
      </c>
      <c r="EB703" s="152">
        <v>139.80000000000001</v>
      </c>
      <c r="EC703" s="152">
        <v>141</v>
      </c>
      <c r="ED703" s="152">
        <v>139.80000000000001</v>
      </c>
      <c r="EE703" s="152">
        <v>142.80000000000001</v>
      </c>
      <c r="EF703" s="152">
        <v>139.19999999999999</v>
      </c>
      <c r="EG703" s="152">
        <v>137</v>
      </c>
      <c r="EH703" s="152">
        <v>137.9</v>
      </c>
      <c r="EI703" s="152">
        <v>132.5</v>
      </c>
      <c r="EJ703" s="152">
        <v>133.80000000000001</v>
      </c>
      <c r="EK703" s="152">
        <v>132.6</v>
      </c>
      <c r="EL703" s="152">
        <v>131.9</v>
      </c>
      <c r="EM703" s="152">
        <v>132.9</v>
      </c>
      <c r="EN703" s="152">
        <v>135.6</v>
      </c>
      <c r="EO703" s="152">
        <v>134.80000000000001</v>
      </c>
      <c r="EP703" s="152">
        <v>133.30000000000001</v>
      </c>
      <c r="EQ703" s="152">
        <v>133.9</v>
      </c>
      <c r="ER703" s="152">
        <v>133.6</v>
      </c>
      <c r="ES703" s="152">
        <v>134.6</v>
      </c>
      <c r="ET703" s="152">
        <v>135</v>
      </c>
      <c r="EU703" s="152">
        <v>135.19999999999999</v>
      </c>
      <c r="EV703" s="152">
        <v>135.6</v>
      </c>
      <c r="EW703" s="152">
        <v>134.1</v>
      </c>
    </row>
    <row r="704" spans="1:153">
      <c r="A704" s="141" t="s">
        <v>8441</v>
      </c>
      <c r="B704" s="141" t="s">
        <v>8442</v>
      </c>
      <c r="C704" s="142">
        <v>3.823E-2</v>
      </c>
      <c r="D704" s="143">
        <v>99.6</v>
      </c>
      <c r="E704" s="143">
        <v>100.8</v>
      </c>
      <c r="F704" s="143">
        <v>102.3</v>
      </c>
      <c r="G704" s="143">
        <v>102.7</v>
      </c>
      <c r="H704" s="143">
        <v>102</v>
      </c>
      <c r="I704" s="143">
        <v>102</v>
      </c>
      <c r="J704" s="143">
        <v>103.2</v>
      </c>
      <c r="K704" s="143">
        <v>104.4</v>
      </c>
      <c r="L704" s="143">
        <v>104.3</v>
      </c>
      <c r="M704" s="143">
        <v>104</v>
      </c>
      <c r="N704" s="143">
        <v>103.7</v>
      </c>
      <c r="O704" s="143">
        <v>104.1</v>
      </c>
      <c r="P704" s="143">
        <v>103.9</v>
      </c>
      <c r="Q704" s="143">
        <v>103.1</v>
      </c>
      <c r="R704" s="143">
        <v>101.9</v>
      </c>
      <c r="S704" s="143">
        <v>102.4</v>
      </c>
      <c r="T704" s="143">
        <v>101.3</v>
      </c>
      <c r="U704" s="143">
        <v>101</v>
      </c>
      <c r="V704" s="143">
        <v>102.4</v>
      </c>
      <c r="W704" s="143">
        <v>103.1</v>
      </c>
      <c r="X704" s="143">
        <v>104.3</v>
      </c>
      <c r="Y704" s="143">
        <v>104.7</v>
      </c>
      <c r="Z704" s="143">
        <v>104.8</v>
      </c>
      <c r="AA704" s="143">
        <v>105.7</v>
      </c>
      <c r="AB704" s="143">
        <v>104.5</v>
      </c>
      <c r="AC704" s="143">
        <v>104.7</v>
      </c>
      <c r="AD704" s="143">
        <v>103.4</v>
      </c>
      <c r="AE704" s="143">
        <v>103</v>
      </c>
      <c r="AF704" s="143">
        <v>103.7</v>
      </c>
      <c r="AG704" s="143">
        <v>103.7</v>
      </c>
      <c r="AH704" s="143">
        <v>104.7</v>
      </c>
      <c r="AI704" s="143">
        <v>103.9</v>
      </c>
      <c r="AJ704" s="143">
        <v>103</v>
      </c>
      <c r="AK704" s="143">
        <v>104.1</v>
      </c>
      <c r="AL704" s="143">
        <v>106.2</v>
      </c>
      <c r="AM704" s="143">
        <v>104.6</v>
      </c>
      <c r="AN704" s="143">
        <v>104.2</v>
      </c>
      <c r="AO704" s="143">
        <v>105.1</v>
      </c>
      <c r="AP704" s="143">
        <v>104.5</v>
      </c>
      <c r="AQ704" s="143">
        <v>104.1</v>
      </c>
      <c r="AR704" s="143">
        <v>104.3</v>
      </c>
      <c r="AS704" s="143">
        <v>102.3</v>
      </c>
      <c r="AT704" s="143">
        <v>102.2</v>
      </c>
      <c r="AU704" s="143">
        <v>100.6</v>
      </c>
      <c r="AV704" s="143">
        <v>100.4</v>
      </c>
      <c r="AW704" s="143">
        <v>100.5</v>
      </c>
      <c r="AX704" s="143">
        <v>99.8</v>
      </c>
      <c r="AY704" s="143">
        <v>99.6</v>
      </c>
      <c r="AZ704" s="143">
        <v>99.9</v>
      </c>
      <c r="BA704" s="143">
        <v>99.6</v>
      </c>
      <c r="BB704" s="143">
        <v>99.4</v>
      </c>
      <c r="BC704" s="143">
        <v>99.3</v>
      </c>
      <c r="BD704" s="143">
        <v>99.7</v>
      </c>
      <c r="BE704" s="143">
        <v>99.4</v>
      </c>
      <c r="BF704" s="143">
        <v>98.9</v>
      </c>
      <c r="BG704" s="143">
        <v>98.4</v>
      </c>
      <c r="BH704" s="143">
        <v>98.6</v>
      </c>
      <c r="BI704" s="143">
        <v>98.7</v>
      </c>
      <c r="BJ704" s="143">
        <v>97.9</v>
      </c>
      <c r="BK704" s="144">
        <v>97.8</v>
      </c>
      <c r="BL704" s="143">
        <v>98.6</v>
      </c>
      <c r="BM704" s="143">
        <v>98.8</v>
      </c>
      <c r="BN704" s="143">
        <v>98.9</v>
      </c>
      <c r="BO704" s="143">
        <v>101.4</v>
      </c>
      <c r="BP704" s="143">
        <v>101.1</v>
      </c>
      <c r="BQ704" s="143">
        <v>101.3</v>
      </c>
      <c r="BR704" s="145">
        <v>101.7</v>
      </c>
      <c r="BS704" s="145">
        <v>102.4</v>
      </c>
      <c r="BT704" s="145">
        <v>102.6</v>
      </c>
      <c r="BU704" s="145">
        <v>102.6</v>
      </c>
      <c r="BV704" s="145">
        <v>102.8</v>
      </c>
      <c r="BW704" s="145">
        <v>103</v>
      </c>
      <c r="BX704" s="145">
        <v>102.9</v>
      </c>
      <c r="BY704" s="145">
        <v>102.6</v>
      </c>
      <c r="BZ704" s="143">
        <v>102.3</v>
      </c>
      <c r="CA704" s="143">
        <v>102.2</v>
      </c>
      <c r="CB704" s="143">
        <v>102.2</v>
      </c>
      <c r="CC704" s="143">
        <v>102.2</v>
      </c>
      <c r="CD704" s="143">
        <v>105.3</v>
      </c>
      <c r="CE704" s="143">
        <v>106.1</v>
      </c>
      <c r="CF704" s="143">
        <v>109</v>
      </c>
      <c r="CG704" s="143">
        <v>110.1</v>
      </c>
      <c r="CH704" s="143">
        <v>110.4</v>
      </c>
      <c r="CI704" s="143">
        <v>109.3</v>
      </c>
      <c r="CJ704" s="146">
        <v>109.2</v>
      </c>
      <c r="CK704" s="146">
        <v>108.1</v>
      </c>
      <c r="CL704" s="146">
        <v>109.7</v>
      </c>
      <c r="CM704" s="147">
        <v>110</v>
      </c>
      <c r="CN704" s="147">
        <v>108.7</v>
      </c>
      <c r="CO704" s="147">
        <v>109</v>
      </c>
      <c r="CP704" s="148">
        <v>110</v>
      </c>
      <c r="CQ704" s="149">
        <v>109.7</v>
      </c>
      <c r="CR704" s="149">
        <v>107.8</v>
      </c>
      <c r="CS704" s="149">
        <v>108.9</v>
      </c>
      <c r="CT704" s="149">
        <v>109.3</v>
      </c>
      <c r="CU704" s="150">
        <v>108.4</v>
      </c>
      <c r="CV704" s="150">
        <v>108.4</v>
      </c>
      <c r="CW704" s="150">
        <v>107.9</v>
      </c>
      <c r="CX704" s="150">
        <v>107.4</v>
      </c>
      <c r="CY704" s="150">
        <v>108</v>
      </c>
      <c r="CZ704" s="150">
        <v>107</v>
      </c>
      <c r="DA704" s="150">
        <v>107.2</v>
      </c>
      <c r="DB704" s="151">
        <v>107.1</v>
      </c>
      <c r="DC704" s="151">
        <v>107.6</v>
      </c>
      <c r="DD704" s="151">
        <v>108.9</v>
      </c>
      <c r="DE704" s="151">
        <v>109.5</v>
      </c>
      <c r="DF704" s="151">
        <v>109.2</v>
      </c>
      <c r="DG704" s="151">
        <v>109.8</v>
      </c>
      <c r="DH704" s="151">
        <v>110.9</v>
      </c>
      <c r="DI704" s="151">
        <v>113</v>
      </c>
      <c r="DJ704" s="151">
        <v>111</v>
      </c>
      <c r="DK704" s="151">
        <v>109.1</v>
      </c>
      <c r="DL704" s="151">
        <v>110.3</v>
      </c>
      <c r="DM704" s="152">
        <v>112.1</v>
      </c>
      <c r="DN704" s="152">
        <v>112.3</v>
      </c>
      <c r="DO704" s="152">
        <v>112.7</v>
      </c>
      <c r="DP704" s="152">
        <v>112.6</v>
      </c>
      <c r="DQ704" s="152">
        <v>112.2</v>
      </c>
      <c r="DR704" s="152">
        <v>114.2</v>
      </c>
      <c r="DS704" s="152">
        <v>114</v>
      </c>
      <c r="DT704" s="152">
        <v>112.6</v>
      </c>
      <c r="DU704" s="152">
        <v>115.2</v>
      </c>
      <c r="DV704" s="152">
        <v>115.9</v>
      </c>
      <c r="DW704" s="152">
        <v>116.1</v>
      </c>
      <c r="DX704" s="152">
        <v>114.2</v>
      </c>
      <c r="DY704" s="152">
        <v>114.8</v>
      </c>
      <c r="DZ704" s="152">
        <v>114.1</v>
      </c>
      <c r="EA704" s="152">
        <v>116.2</v>
      </c>
      <c r="EB704" s="152">
        <v>116</v>
      </c>
      <c r="EC704" s="152">
        <v>115</v>
      </c>
      <c r="ED704" s="152">
        <v>114.9</v>
      </c>
      <c r="EE704" s="152">
        <v>117</v>
      </c>
      <c r="EF704" s="152">
        <v>114.1</v>
      </c>
      <c r="EG704" s="152">
        <v>114.7</v>
      </c>
      <c r="EH704" s="152">
        <v>116.9</v>
      </c>
      <c r="EI704" s="152">
        <v>117.2</v>
      </c>
      <c r="EJ704" s="152">
        <v>116.7</v>
      </c>
      <c r="EK704" s="152">
        <v>116.7</v>
      </c>
      <c r="EL704" s="152">
        <v>116.7</v>
      </c>
      <c r="EM704" s="152">
        <v>116.7</v>
      </c>
      <c r="EN704" s="152">
        <v>117</v>
      </c>
      <c r="EO704" s="152">
        <v>117.4</v>
      </c>
      <c r="EP704" s="152">
        <v>117.9</v>
      </c>
      <c r="EQ704" s="152">
        <v>118.2</v>
      </c>
      <c r="ER704" s="152">
        <v>118.1</v>
      </c>
      <c r="ES704" s="152">
        <v>117.7</v>
      </c>
      <c r="ET704" s="152">
        <v>116.6</v>
      </c>
      <c r="EU704" s="152">
        <v>117</v>
      </c>
      <c r="EV704" s="152">
        <v>116.5</v>
      </c>
      <c r="EW704" s="152">
        <v>115.4</v>
      </c>
    </row>
    <row r="705" spans="1:153">
      <c r="A705" s="141" t="s">
        <v>8443</v>
      </c>
      <c r="B705" s="141" t="s">
        <v>8444</v>
      </c>
      <c r="C705" s="142">
        <v>1.6000000000000001E-3</v>
      </c>
      <c r="D705" s="143">
        <v>100.2</v>
      </c>
      <c r="E705" s="143">
        <v>101.3</v>
      </c>
      <c r="F705" s="143">
        <v>101.8</v>
      </c>
      <c r="G705" s="143">
        <v>104.7</v>
      </c>
      <c r="H705" s="143">
        <v>103.8</v>
      </c>
      <c r="I705" s="143">
        <v>104.9</v>
      </c>
      <c r="J705" s="143">
        <v>103.5</v>
      </c>
      <c r="K705" s="143">
        <v>104.4</v>
      </c>
      <c r="L705" s="143">
        <v>103</v>
      </c>
      <c r="M705" s="143">
        <v>103.8</v>
      </c>
      <c r="N705" s="143">
        <v>103.2</v>
      </c>
      <c r="O705" s="143">
        <v>107.2</v>
      </c>
      <c r="P705" s="143">
        <v>106.6</v>
      </c>
      <c r="Q705" s="143">
        <v>102.6</v>
      </c>
      <c r="R705" s="143">
        <v>104.4</v>
      </c>
      <c r="S705" s="143">
        <v>101.9</v>
      </c>
      <c r="T705" s="143">
        <v>105.2</v>
      </c>
      <c r="U705" s="143">
        <v>105.2</v>
      </c>
      <c r="V705" s="143">
        <v>105.6</v>
      </c>
      <c r="W705" s="143">
        <v>104.3</v>
      </c>
      <c r="X705" s="143">
        <v>105.1</v>
      </c>
      <c r="Y705" s="143">
        <v>104.5</v>
      </c>
      <c r="Z705" s="143">
        <v>106.1</v>
      </c>
      <c r="AA705" s="143">
        <v>105.4</v>
      </c>
      <c r="AB705" s="143">
        <v>106.2</v>
      </c>
      <c r="AC705" s="143">
        <v>105.7</v>
      </c>
      <c r="AD705" s="143">
        <v>107.6</v>
      </c>
      <c r="AE705" s="143">
        <v>104.9</v>
      </c>
      <c r="AF705" s="143">
        <v>107.9</v>
      </c>
      <c r="AG705" s="143">
        <v>106.2</v>
      </c>
      <c r="AH705" s="143">
        <v>107.2</v>
      </c>
      <c r="AI705" s="143">
        <v>105.8</v>
      </c>
      <c r="AJ705" s="143">
        <v>104.7</v>
      </c>
      <c r="AK705" s="143">
        <v>106.7</v>
      </c>
      <c r="AL705" s="143">
        <v>105.9</v>
      </c>
      <c r="AM705" s="143">
        <v>104.5</v>
      </c>
      <c r="AN705" s="143">
        <v>104.3</v>
      </c>
      <c r="AO705" s="143">
        <v>105.1</v>
      </c>
      <c r="AP705" s="143">
        <v>106.7</v>
      </c>
      <c r="AQ705" s="143">
        <v>105.6</v>
      </c>
      <c r="AR705" s="143">
        <v>105.4</v>
      </c>
      <c r="AS705" s="143">
        <v>104</v>
      </c>
      <c r="AT705" s="143">
        <v>105.5</v>
      </c>
      <c r="AU705" s="143">
        <v>105.9</v>
      </c>
      <c r="AV705" s="143">
        <v>105.5</v>
      </c>
      <c r="AW705" s="143">
        <v>104.6</v>
      </c>
      <c r="AX705" s="143">
        <v>104.3</v>
      </c>
      <c r="AY705" s="143">
        <v>104</v>
      </c>
      <c r="AZ705" s="143">
        <v>104.4</v>
      </c>
      <c r="BA705" s="143">
        <v>104.3</v>
      </c>
      <c r="BB705" s="143">
        <v>104.7</v>
      </c>
      <c r="BC705" s="143">
        <v>104.2</v>
      </c>
      <c r="BD705" s="143">
        <v>104.2</v>
      </c>
      <c r="BE705" s="143">
        <v>104.5</v>
      </c>
      <c r="BF705" s="143">
        <v>104.2</v>
      </c>
      <c r="BG705" s="143">
        <v>104.3</v>
      </c>
      <c r="BH705" s="143">
        <v>104.5</v>
      </c>
      <c r="BI705" s="143">
        <v>105</v>
      </c>
      <c r="BJ705" s="143">
        <v>104.9</v>
      </c>
      <c r="BK705" s="144">
        <v>105.1</v>
      </c>
      <c r="BL705" s="143">
        <v>105</v>
      </c>
      <c r="BM705" s="143">
        <v>105.3</v>
      </c>
      <c r="BN705" s="143">
        <v>105.6</v>
      </c>
      <c r="BO705" s="143">
        <v>108.3</v>
      </c>
      <c r="BP705" s="143">
        <v>107.7</v>
      </c>
      <c r="BQ705" s="143">
        <v>106.5</v>
      </c>
      <c r="BR705" s="145">
        <v>105.9</v>
      </c>
      <c r="BS705" s="145">
        <v>106.6</v>
      </c>
      <c r="BT705" s="145">
        <v>106.3</v>
      </c>
      <c r="BU705" s="145">
        <v>106.5</v>
      </c>
      <c r="BV705" s="145">
        <v>107.1</v>
      </c>
      <c r="BW705" s="145">
        <v>107.6</v>
      </c>
      <c r="BX705" s="145">
        <v>109.1</v>
      </c>
      <c r="BY705" s="145">
        <v>108.9</v>
      </c>
      <c r="BZ705" s="143">
        <v>108.7</v>
      </c>
      <c r="CA705" s="143">
        <v>108.3</v>
      </c>
      <c r="CB705" s="143">
        <v>108.4</v>
      </c>
      <c r="CC705" s="143">
        <v>108.5</v>
      </c>
      <c r="CD705" s="143">
        <v>110.8</v>
      </c>
      <c r="CE705" s="143">
        <v>112.1</v>
      </c>
      <c r="CF705" s="143">
        <v>112.4</v>
      </c>
      <c r="CG705" s="143">
        <v>110.2</v>
      </c>
      <c r="CH705" s="143">
        <v>109.4</v>
      </c>
      <c r="CI705" s="143">
        <v>110</v>
      </c>
      <c r="CJ705" s="146">
        <v>110.2</v>
      </c>
      <c r="CK705" s="146">
        <v>108.4</v>
      </c>
      <c r="CL705" s="146">
        <v>111.3</v>
      </c>
      <c r="CM705" s="147">
        <v>112.9</v>
      </c>
      <c r="CN705" s="147">
        <v>110.9</v>
      </c>
      <c r="CO705" s="147">
        <v>110.9</v>
      </c>
      <c r="CP705" s="148">
        <v>112.4</v>
      </c>
      <c r="CQ705" s="149">
        <v>112.3</v>
      </c>
      <c r="CR705" s="149">
        <v>112.4</v>
      </c>
      <c r="CS705" s="149">
        <v>112.4</v>
      </c>
      <c r="CT705" s="149">
        <v>112.1</v>
      </c>
      <c r="CU705" s="150">
        <v>112.1</v>
      </c>
      <c r="CV705" s="150">
        <v>112.1</v>
      </c>
      <c r="CW705" s="150">
        <v>112.2</v>
      </c>
      <c r="CX705" s="150">
        <v>112.7</v>
      </c>
      <c r="CY705" s="150">
        <v>112.7</v>
      </c>
      <c r="CZ705" s="150">
        <v>112.7</v>
      </c>
      <c r="DA705" s="150">
        <v>113.8</v>
      </c>
      <c r="DB705" s="151">
        <v>112.4</v>
      </c>
      <c r="DC705" s="151">
        <v>112.7</v>
      </c>
      <c r="DD705" s="151">
        <v>113.2</v>
      </c>
      <c r="DE705" s="151">
        <v>113.5</v>
      </c>
      <c r="DF705" s="151">
        <v>112.1</v>
      </c>
      <c r="DG705" s="151">
        <v>112.7</v>
      </c>
      <c r="DH705" s="151">
        <v>115.1</v>
      </c>
      <c r="DI705" s="151">
        <v>115.5</v>
      </c>
      <c r="DJ705" s="151">
        <v>116.5</v>
      </c>
      <c r="DK705" s="151">
        <v>116.9</v>
      </c>
      <c r="DL705" s="151">
        <v>117.1</v>
      </c>
      <c r="DM705" s="152">
        <v>115.4</v>
      </c>
      <c r="DN705" s="152">
        <v>114.4</v>
      </c>
      <c r="DO705" s="152">
        <v>113.4</v>
      </c>
      <c r="DP705" s="152">
        <v>112.7</v>
      </c>
      <c r="DQ705" s="152">
        <v>112.7</v>
      </c>
      <c r="DR705" s="152">
        <v>112</v>
      </c>
      <c r="DS705" s="152">
        <v>112.5</v>
      </c>
      <c r="DT705" s="152">
        <v>112.1</v>
      </c>
      <c r="DU705" s="152">
        <v>114.2</v>
      </c>
      <c r="DV705" s="152">
        <v>113.2</v>
      </c>
      <c r="DW705" s="152">
        <v>114.9</v>
      </c>
      <c r="DX705" s="152">
        <v>115.5</v>
      </c>
      <c r="DY705" s="152">
        <v>116.3</v>
      </c>
      <c r="DZ705" s="152">
        <v>116.3</v>
      </c>
      <c r="EA705" s="152">
        <v>116.5</v>
      </c>
      <c r="EB705" s="152">
        <v>112.9</v>
      </c>
      <c r="EC705" s="152">
        <v>111.6</v>
      </c>
      <c r="ED705" s="152">
        <v>112.9</v>
      </c>
      <c r="EE705" s="152">
        <v>114.2</v>
      </c>
      <c r="EF705" s="152">
        <v>115</v>
      </c>
      <c r="EG705" s="152">
        <v>116.9</v>
      </c>
      <c r="EH705" s="152">
        <v>117.6</v>
      </c>
      <c r="EI705" s="152">
        <v>118.4</v>
      </c>
      <c r="EJ705" s="152">
        <v>121.5</v>
      </c>
      <c r="EK705" s="152">
        <v>120.7</v>
      </c>
      <c r="EL705" s="152">
        <v>118.9</v>
      </c>
      <c r="EM705" s="152">
        <v>119.4</v>
      </c>
      <c r="EN705" s="152">
        <v>119.1</v>
      </c>
      <c r="EO705" s="152">
        <v>117.6</v>
      </c>
      <c r="EP705" s="152">
        <v>118.2</v>
      </c>
      <c r="EQ705" s="152">
        <v>117.9</v>
      </c>
      <c r="ER705" s="152">
        <v>115.8</v>
      </c>
      <c r="ES705" s="152">
        <v>115.7</v>
      </c>
      <c r="ET705" s="152">
        <v>114.6</v>
      </c>
      <c r="EU705" s="152">
        <v>114.3</v>
      </c>
      <c r="EV705" s="152">
        <v>115.2</v>
      </c>
      <c r="EW705" s="152">
        <v>115.5</v>
      </c>
    </row>
    <row r="706" spans="1:153">
      <c r="A706" s="141" t="s">
        <v>8445</v>
      </c>
      <c r="B706" s="141" t="s">
        <v>8446</v>
      </c>
      <c r="C706" s="142">
        <v>1.4710000000000001E-2</v>
      </c>
      <c r="D706" s="143">
        <v>104.1</v>
      </c>
      <c r="E706" s="143">
        <v>102</v>
      </c>
      <c r="F706" s="143">
        <v>102.4</v>
      </c>
      <c r="G706" s="143">
        <v>102.4</v>
      </c>
      <c r="H706" s="143">
        <v>102.4</v>
      </c>
      <c r="I706" s="143">
        <v>104.8</v>
      </c>
      <c r="J706" s="143">
        <v>104.8</v>
      </c>
      <c r="K706" s="143">
        <v>104.8</v>
      </c>
      <c r="L706" s="143">
        <v>106.7</v>
      </c>
      <c r="M706" s="143">
        <v>107.2</v>
      </c>
      <c r="N706" s="143">
        <v>108</v>
      </c>
      <c r="O706" s="143">
        <v>108</v>
      </c>
      <c r="P706" s="143">
        <v>110.5</v>
      </c>
      <c r="Q706" s="143">
        <v>108.7</v>
      </c>
      <c r="R706" s="143">
        <v>107.4</v>
      </c>
      <c r="S706" s="143">
        <v>106.7</v>
      </c>
      <c r="T706" s="143">
        <v>107.3</v>
      </c>
      <c r="U706" s="143">
        <v>108.4</v>
      </c>
      <c r="V706" s="143">
        <v>109.4</v>
      </c>
      <c r="W706" s="143">
        <v>110.4</v>
      </c>
      <c r="X706" s="143">
        <v>115.7</v>
      </c>
      <c r="Y706" s="143">
        <v>111.1</v>
      </c>
      <c r="Z706" s="143">
        <v>112.3</v>
      </c>
      <c r="AA706" s="143">
        <v>112.3</v>
      </c>
      <c r="AB706" s="143">
        <v>114</v>
      </c>
      <c r="AC706" s="143">
        <v>113.8</v>
      </c>
      <c r="AD706" s="143">
        <v>114.7</v>
      </c>
      <c r="AE706" s="143">
        <v>113.3</v>
      </c>
      <c r="AF706" s="143">
        <v>113.5</v>
      </c>
      <c r="AG706" s="143">
        <v>111.5</v>
      </c>
      <c r="AH706" s="143">
        <v>110.7</v>
      </c>
      <c r="AI706" s="143">
        <v>113.9</v>
      </c>
      <c r="AJ706" s="143">
        <v>112.9</v>
      </c>
      <c r="AK706" s="143">
        <v>112</v>
      </c>
      <c r="AL706" s="143">
        <v>112.5</v>
      </c>
      <c r="AM706" s="143">
        <v>112.6</v>
      </c>
      <c r="AN706" s="143">
        <v>113.4</v>
      </c>
      <c r="AO706" s="143">
        <v>113.1</v>
      </c>
      <c r="AP706" s="143">
        <v>113.4</v>
      </c>
      <c r="AQ706" s="143">
        <v>112.7</v>
      </c>
      <c r="AR706" s="143">
        <v>112.2</v>
      </c>
      <c r="AS706" s="143">
        <v>110.5</v>
      </c>
      <c r="AT706" s="143">
        <v>111.2</v>
      </c>
      <c r="AU706" s="143">
        <v>110.8</v>
      </c>
      <c r="AV706" s="143">
        <v>109.8</v>
      </c>
      <c r="AW706" s="143">
        <v>107.4</v>
      </c>
      <c r="AX706" s="143">
        <v>109</v>
      </c>
      <c r="AY706" s="143">
        <v>109.2</v>
      </c>
      <c r="AZ706" s="143">
        <v>110.1</v>
      </c>
      <c r="BA706" s="143">
        <v>111.8</v>
      </c>
      <c r="BB706" s="143">
        <v>111.9</v>
      </c>
      <c r="BC706" s="143">
        <v>109.6</v>
      </c>
      <c r="BD706" s="143">
        <v>110.8</v>
      </c>
      <c r="BE706" s="143">
        <v>109.6</v>
      </c>
      <c r="BF706" s="143">
        <v>109.4</v>
      </c>
      <c r="BG706" s="143">
        <v>111.1</v>
      </c>
      <c r="BH706" s="143">
        <v>109.9</v>
      </c>
      <c r="BI706" s="143">
        <v>108.8</v>
      </c>
      <c r="BJ706" s="143">
        <v>111.6</v>
      </c>
      <c r="BK706" s="144">
        <v>111.1</v>
      </c>
      <c r="BL706" s="143">
        <v>109.4</v>
      </c>
      <c r="BM706" s="143">
        <v>110.1</v>
      </c>
      <c r="BN706" s="143">
        <v>110.1</v>
      </c>
      <c r="BO706" s="143">
        <v>111.5</v>
      </c>
      <c r="BP706" s="143">
        <v>111.5</v>
      </c>
      <c r="BQ706" s="143">
        <v>111.5</v>
      </c>
      <c r="BR706" s="145">
        <v>111.4</v>
      </c>
      <c r="BS706" s="145">
        <v>111.4</v>
      </c>
      <c r="BT706" s="145">
        <v>111.8</v>
      </c>
      <c r="BU706" s="145">
        <v>111.7</v>
      </c>
      <c r="BV706" s="145">
        <v>111.5</v>
      </c>
      <c r="BW706" s="145">
        <v>110.9</v>
      </c>
      <c r="BX706" s="145">
        <v>110.9</v>
      </c>
      <c r="BY706" s="145">
        <v>110.4</v>
      </c>
      <c r="BZ706" s="143">
        <v>110.5</v>
      </c>
      <c r="CA706" s="143">
        <v>110.2</v>
      </c>
      <c r="CB706" s="143">
        <v>110.4</v>
      </c>
      <c r="CC706" s="143">
        <v>109.6</v>
      </c>
      <c r="CD706" s="143">
        <v>112.3</v>
      </c>
      <c r="CE706" s="143">
        <v>112.3</v>
      </c>
      <c r="CF706" s="143">
        <v>112.3</v>
      </c>
      <c r="CG706" s="143">
        <v>109.5</v>
      </c>
      <c r="CH706" s="143">
        <v>109.5</v>
      </c>
      <c r="CI706" s="143">
        <v>109.3</v>
      </c>
      <c r="CJ706" s="146">
        <v>110.8</v>
      </c>
      <c r="CK706" s="146">
        <v>110.2</v>
      </c>
      <c r="CL706" s="146">
        <v>111.2</v>
      </c>
      <c r="CM706" s="147">
        <v>110.9</v>
      </c>
      <c r="CN706" s="147">
        <v>110.3</v>
      </c>
      <c r="CO706" s="147">
        <v>109.9</v>
      </c>
      <c r="CP706" s="148">
        <v>109.3</v>
      </c>
      <c r="CQ706" s="149">
        <v>109</v>
      </c>
      <c r="CR706" s="149">
        <v>109.4</v>
      </c>
      <c r="CS706" s="149">
        <v>110.3</v>
      </c>
      <c r="CT706" s="149">
        <v>110.2</v>
      </c>
      <c r="CU706" s="150">
        <v>109.2</v>
      </c>
      <c r="CV706" s="150">
        <v>109.2</v>
      </c>
      <c r="CW706" s="150">
        <v>109.2</v>
      </c>
      <c r="CX706" s="150">
        <v>108.9</v>
      </c>
      <c r="CY706" s="150">
        <v>107.2</v>
      </c>
      <c r="CZ706" s="150">
        <v>107.3</v>
      </c>
      <c r="DA706" s="150">
        <v>107.5</v>
      </c>
      <c r="DB706" s="151">
        <v>107.1</v>
      </c>
      <c r="DC706" s="151">
        <v>107.1</v>
      </c>
      <c r="DD706" s="151">
        <v>107.4</v>
      </c>
      <c r="DE706" s="151">
        <v>107.4</v>
      </c>
      <c r="DF706" s="151">
        <v>107.5</v>
      </c>
      <c r="DG706" s="151">
        <v>107.7</v>
      </c>
      <c r="DH706" s="151">
        <v>109.6</v>
      </c>
      <c r="DI706" s="151">
        <v>109.3</v>
      </c>
      <c r="DJ706" s="151">
        <v>110.8</v>
      </c>
      <c r="DK706" s="151">
        <v>111.4</v>
      </c>
      <c r="DL706" s="151">
        <v>110.3</v>
      </c>
      <c r="DM706" s="152">
        <v>110.3</v>
      </c>
      <c r="DN706" s="152">
        <v>110.2</v>
      </c>
      <c r="DO706" s="152">
        <v>111.8</v>
      </c>
      <c r="DP706" s="152">
        <v>111.8</v>
      </c>
      <c r="DQ706" s="152">
        <v>112.9</v>
      </c>
      <c r="DR706" s="152">
        <v>115.1</v>
      </c>
      <c r="DS706" s="152">
        <v>114.4</v>
      </c>
      <c r="DT706" s="152">
        <v>113.1</v>
      </c>
      <c r="DU706" s="152">
        <v>115.1</v>
      </c>
      <c r="DV706" s="152">
        <v>116.7</v>
      </c>
      <c r="DW706" s="152">
        <v>119</v>
      </c>
      <c r="DX706" s="152">
        <v>119</v>
      </c>
      <c r="DY706" s="152">
        <v>119</v>
      </c>
      <c r="DZ706" s="152">
        <v>117.3</v>
      </c>
      <c r="EA706" s="152">
        <v>115.7</v>
      </c>
      <c r="EB706" s="152">
        <v>115.7</v>
      </c>
      <c r="EC706" s="152">
        <v>115.5</v>
      </c>
      <c r="ED706" s="152">
        <v>115.3</v>
      </c>
      <c r="EE706" s="152">
        <v>115.3</v>
      </c>
      <c r="EF706" s="152">
        <v>115.8</v>
      </c>
      <c r="EG706" s="152">
        <v>117.6</v>
      </c>
      <c r="EH706" s="152">
        <v>116.6</v>
      </c>
      <c r="EI706" s="152">
        <v>118.6</v>
      </c>
      <c r="EJ706" s="152">
        <v>118.8</v>
      </c>
      <c r="EK706" s="152">
        <v>118</v>
      </c>
      <c r="EL706" s="152">
        <v>116.8</v>
      </c>
      <c r="EM706" s="152">
        <v>118.7</v>
      </c>
      <c r="EN706" s="152">
        <v>118.5</v>
      </c>
      <c r="EO706" s="152">
        <v>117.8</v>
      </c>
      <c r="EP706" s="152">
        <v>118.1</v>
      </c>
      <c r="EQ706" s="152">
        <v>118.2</v>
      </c>
      <c r="ER706" s="152">
        <v>117.7</v>
      </c>
      <c r="ES706" s="152">
        <v>116.6</v>
      </c>
      <c r="ET706" s="152">
        <v>116.4</v>
      </c>
      <c r="EU706" s="152">
        <v>116.7</v>
      </c>
      <c r="EV706" s="152">
        <v>117.9</v>
      </c>
      <c r="EW706" s="152">
        <v>118.5</v>
      </c>
    </row>
    <row r="707" spans="1:153">
      <c r="A707" s="141" t="s">
        <v>8447</v>
      </c>
      <c r="B707" s="141" t="s">
        <v>8448</v>
      </c>
      <c r="C707" s="142">
        <v>3.46E-3</v>
      </c>
      <c r="D707" s="143">
        <v>99.4</v>
      </c>
      <c r="E707" s="143">
        <v>99.4</v>
      </c>
      <c r="F707" s="143">
        <v>99.4</v>
      </c>
      <c r="G707" s="143">
        <v>99.4</v>
      </c>
      <c r="H707" s="143">
        <v>99.4</v>
      </c>
      <c r="I707" s="143">
        <v>99.4</v>
      </c>
      <c r="J707" s="143">
        <v>98.1</v>
      </c>
      <c r="K707" s="143">
        <v>98.1</v>
      </c>
      <c r="L707" s="143">
        <v>98.1</v>
      </c>
      <c r="M707" s="143">
        <v>98.1</v>
      </c>
      <c r="N707" s="143">
        <v>98.1</v>
      </c>
      <c r="O707" s="143">
        <v>98.1</v>
      </c>
      <c r="P707" s="143">
        <v>98.1</v>
      </c>
      <c r="Q707" s="143">
        <v>98.1</v>
      </c>
      <c r="R707" s="143">
        <v>98.1</v>
      </c>
      <c r="S707" s="143">
        <v>98.1</v>
      </c>
      <c r="T707" s="143">
        <v>98.1</v>
      </c>
      <c r="U707" s="143">
        <v>98.1</v>
      </c>
      <c r="V707" s="143">
        <v>98.1</v>
      </c>
      <c r="W707" s="143">
        <v>98.1</v>
      </c>
      <c r="X707" s="143">
        <v>98.1</v>
      </c>
      <c r="Y707" s="143">
        <v>98.1</v>
      </c>
      <c r="Z707" s="143">
        <v>98.1</v>
      </c>
      <c r="AA707" s="143">
        <v>99.4</v>
      </c>
      <c r="AB707" s="143">
        <v>99.4</v>
      </c>
      <c r="AC707" s="143">
        <v>99.4</v>
      </c>
      <c r="AD707" s="143">
        <v>99.4</v>
      </c>
      <c r="AE707" s="143">
        <v>99.4</v>
      </c>
      <c r="AF707" s="143">
        <v>99.4</v>
      </c>
      <c r="AG707" s="143">
        <v>99.4</v>
      </c>
      <c r="AH707" s="143">
        <v>99.4</v>
      </c>
      <c r="AI707" s="143">
        <v>99.4</v>
      </c>
      <c r="AJ707" s="143">
        <v>99.4</v>
      </c>
      <c r="AK707" s="143">
        <v>99.4</v>
      </c>
      <c r="AL707" s="143">
        <v>99.4</v>
      </c>
      <c r="AM707" s="143">
        <v>92.3</v>
      </c>
      <c r="AN707" s="143">
        <v>92.3</v>
      </c>
      <c r="AO707" s="143">
        <v>92.3</v>
      </c>
      <c r="AP707" s="143">
        <v>92.3</v>
      </c>
      <c r="AQ707" s="143">
        <v>92.3</v>
      </c>
      <c r="AR707" s="143">
        <v>92.3</v>
      </c>
      <c r="AS707" s="143">
        <v>91.2</v>
      </c>
      <c r="AT707" s="143">
        <v>91.1</v>
      </c>
      <c r="AU707" s="143">
        <v>91.1</v>
      </c>
      <c r="AV707" s="143">
        <v>88.6</v>
      </c>
      <c r="AW707" s="143">
        <v>88.6</v>
      </c>
      <c r="AX707" s="143">
        <v>87</v>
      </c>
      <c r="AY707" s="143">
        <v>88.2</v>
      </c>
      <c r="AZ707" s="143">
        <v>89.8</v>
      </c>
      <c r="BA707" s="143">
        <v>89.8</v>
      </c>
      <c r="BB707" s="143">
        <v>89.8</v>
      </c>
      <c r="BC707" s="143">
        <v>89.8</v>
      </c>
      <c r="BD707" s="143">
        <v>89.8</v>
      </c>
      <c r="BE707" s="143">
        <v>89.8</v>
      </c>
      <c r="BF707" s="143">
        <v>89.8</v>
      </c>
      <c r="BG707" s="143">
        <v>89.8</v>
      </c>
      <c r="BH707" s="143">
        <v>89.8</v>
      </c>
      <c r="BI707" s="143">
        <v>89.8</v>
      </c>
      <c r="BJ707" s="143">
        <v>89.8</v>
      </c>
      <c r="BK707" s="144">
        <v>89.8</v>
      </c>
      <c r="BL707" s="143">
        <v>89.8</v>
      </c>
      <c r="BM707" s="143">
        <v>89.8</v>
      </c>
      <c r="BN707" s="143">
        <v>89.8</v>
      </c>
      <c r="BO707" s="143">
        <v>89.8</v>
      </c>
      <c r="BP707" s="143">
        <v>89.8</v>
      </c>
      <c r="BQ707" s="143">
        <v>89.8</v>
      </c>
      <c r="BR707" s="145">
        <v>89.8</v>
      </c>
      <c r="BS707" s="145">
        <v>89.8</v>
      </c>
      <c r="BT707" s="145">
        <v>89.8</v>
      </c>
      <c r="BU707" s="145">
        <v>89.8</v>
      </c>
      <c r="BV707" s="145">
        <v>89.8</v>
      </c>
      <c r="BW707" s="145">
        <v>89.8</v>
      </c>
      <c r="BX707" s="145">
        <v>89.8</v>
      </c>
      <c r="BY707" s="145">
        <v>89.8</v>
      </c>
      <c r="BZ707" s="143">
        <v>89.8</v>
      </c>
      <c r="CA707" s="143">
        <v>89.8</v>
      </c>
      <c r="CB707" s="143">
        <v>89.8</v>
      </c>
      <c r="CC707" s="143">
        <v>89.8</v>
      </c>
      <c r="CD707" s="143">
        <v>89.8</v>
      </c>
      <c r="CE707" s="143">
        <v>89.8</v>
      </c>
      <c r="CF707" s="143">
        <v>89.8</v>
      </c>
      <c r="CG707" s="143">
        <v>89.8</v>
      </c>
      <c r="CH707" s="143">
        <v>89.8</v>
      </c>
      <c r="CI707" s="143">
        <v>89.8</v>
      </c>
      <c r="CJ707" s="146">
        <v>89.8</v>
      </c>
      <c r="CK707" s="146">
        <v>89.8</v>
      </c>
      <c r="CL707" s="146">
        <v>89.8</v>
      </c>
      <c r="CM707" s="147">
        <v>89.8</v>
      </c>
      <c r="CN707" s="147">
        <v>89.8</v>
      </c>
      <c r="CO707" s="147">
        <v>89.8</v>
      </c>
      <c r="CP707" s="148">
        <v>89.8</v>
      </c>
      <c r="CQ707" s="149">
        <v>89.8</v>
      </c>
      <c r="CR707" s="149">
        <v>89.8</v>
      </c>
      <c r="CS707" s="149">
        <v>89.8</v>
      </c>
      <c r="CT707" s="149">
        <v>89.8</v>
      </c>
      <c r="CU707" s="150">
        <v>89.8</v>
      </c>
      <c r="CV707" s="150">
        <v>89.8</v>
      </c>
      <c r="CW707" s="150">
        <v>89.8</v>
      </c>
      <c r="CX707" s="150">
        <v>89.8</v>
      </c>
      <c r="CY707" s="150">
        <v>89.8</v>
      </c>
      <c r="CZ707" s="150">
        <v>89.8</v>
      </c>
      <c r="DA707" s="150">
        <v>89.8</v>
      </c>
      <c r="DB707" s="151">
        <v>89.8</v>
      </c>
      <c r="DC707" s="151">
        <v>89.8</v>
      </c>
      <c r="DD707" s="151">
        <v>89.8</v>
      </c>
      <c r="DE707" s="151">
        <v>89.8</v>
      </c>
      <c r="DF707" s="151">
        <v>89.8</v>
      </c>
      <c r="DG707" s="151">
        <v>89.8</v>
      </c>
      <c r="DH707" s="151">
        <v>89.8</v>
      </c>
      <c r="DI707" s="151">
        <v>89.8</v>
      </c>
      <c r="DJ707" s="151">
        <v>89.8</v>
      </c>
      <c r="DK707" s="151">
        <v>89.8</v>
      </c>
      <c r="DL707" s="151">
        <v>89.8</v>
      </c>
      <c r="DM707" s="152">
        <v>89.8</v>
      </c>
      <c r="DN707" s="152">
        <v>89.8</v>
      </c>
      <c r="DO707" s="152">
        <v>89.8</v>
      </c>
      <c r="DP707" s="152">
        <v>89.8</v>
      </c>
      <c r="DQ707" s="152">
        <v>89.8</v>
      </c>
      <c r="DR707" s="152">
        <v>89.8</v>
      </c>
      <c r="DS707" s="152">
        <v>89.8</v>
      </c>
      <c r="DT707" s="152">
        <v>89.8</v>
      </c>
      <c r="DU707" s="152">
        <v>89.8</v>
      </c>
      <c r="DV707" s="152">
        <v>89.8</v>
      </c>
      <c r="DW707" s="152">
        <v>89.8</v>
      </c>
      <c r="DX707" s="152">
        <v>89.8</v>
      </c>
      <c r="DY707" s="152">
        <v>89.8</v>
      </c>
      <c r="DZ707" s="152">
        <v>89.8</v>
      </c>
      <c r="EA707" s="152">
        <v>89.8</v>
      </c>
      <c r="EB707" s="152">
        <v>89.8</v>
      </c>
      <c r="EC707" s="152">
        <v>89.8</v>
      </c>
      <c r="ED707" s="152">
        <v>89.8</v>
      </c>
      <c r="EE707" s="152">
        <v>89.8</v>
      </c>
      <c r="EF707" s="152">
        <v>89.8</v>
      </c>
      <c r="EG707" s="152">
        <v>89.8</v>
      </c>
      <c r="EH707" s="152">
        <v>89.8</v>
      </c>
      <c r="EI707" s="152">
        <v>89.8</v>
      </c>
      <c r="EJ707" s="152">
        <v>89.8</v>
      </c>
      <c r="EK707" s="152">
        <v>89.8</v>
      </c>
      <c r="EL707" s="152">
        <v>89.8</v>
      </c>
      <c r="EM707" s="152">
        <v>89.8</v>
      </c>
      <c r="EN707" s="152">
        <v>89.8</v>
      </c>
      <c r="EO707" s="152">
        <v>89.8</v>
      </c>
      <c r="EP707" s="152">
        <v>89.8</v>
      </c>
      <c r="EQ707" s="152">
        <v>89.8</v>
      </c>
      <c r="ER707" s="152">
        <v>89.8</v>
      </c>
      <c r="ES707" s="152">
        <v>89.8</v>
      </c>
      <c r="ET707" s="152">
        <v>89.8</v>
      </c>
      <c r="EU707" s="152">
        <v>87.6</v>
      </c>
      <c r="EV707" s="152">
        <v>87.6</v>
      </c>
      <c r="EW707" s="152">
        <v>87.6</v>
      </c>
    </row>
    <row r="708" spans="1:153">
      <c r="A708" s="141" t="s">
        <v>8449</v>
      </c>
      <c r="B708" s="141" t="s">
        <v>8450</v>
      </c>
      <c r="C708" s="142">
        <v>0.36599999999999999</v>
      </c>
      <c r="D708" s="143">
        <v>102.3</v>
      </c>
      <c r="E708" s="143">
        <v>102.2</v>
      </c>
      <c r="F708" s="143">
        <v>104.4</v>
      </c>
      <c r="G708" s="143">
        <v>105.7</v>
      </c>
      <c r="H708" s="143">
        <v>107.5</v>
      </c>
      <c r="I708" s="143">
        <v>109.8</v>
      </c>
      <c r="J708" s="143">
        <v>109.8</v>
      </c>
      <c r="K708" s="143">
        <v>109.4</v>
      </c>
      <c r="L708" s="143">
        <v>109.1</v>
      </c>
      <c r="M708" s="143">
        <v>110.6</v>
      </c>
      <c r="N708" s="143">
        <v>110.9</v>
      </c>
      <c r="O708" s="143">
        <v>111.4</v>
      </c>
      <c r="P708" s="143">
        <v>111.9</v>
      </c>
      <c r="Q708" s="143">
        <v>112.4</v>
      </c>
      <c r="R708" s="143">
        <v>111.7</v>
      </c>
      <c r="S708" s="143">
        <v>111.9</v>
      </c>
      <c r="T708" s="143">
        <v>112</v>
      </c>
      <c r="U708" s="143">
        <v>114.4</v>
      </c>
      <c r="V708" s="143">
        <v>114.9</v>
      </c>
      <c r="W708" s="143">
        <v>116.1</v>
      </c>
      <c r="X708" s="143">
        <v>115.4</v>
      </c>
      <c r="Y708" s="143">
        <v>116.2</v>
      </c>
      <c r="Z708" s="143">
        <v>115.3</v>
      </c>
      <c r="AA708" s="143">
        <v>114.6</v>
      </c>
      <c r="AB708" s="143">
        <v>115.2</v>
      </c>
      <c r="AC708" s="143">
        <v>116</v>
      </c>
      <c r="AD708" s="143">
        <v>115.2</v>
      </c>
      <c r="AE708" s="143">
        <v>116.6</v>
      </c>
      <c r="AF708" s="143">
        <v>117</v>
      </c>
      <c r="AG708" s="143">
        <v>117.1</v>
      </c>
      <c r="AH708" s="143">
        <v>117.2</v>
      </c>
      <c r="AI708" s="143">
        <v>118.2</v>
      </c>
      <c r="AJ708" s="143">
        <v>116.7</v>
      </c>
      <c r="AK708" s="143">
        <v>116.1</v>
      </c>
      <c r="AL708" s="143">
        <v>116.2</v>
      </c>
      <c r="AM708" s="143">
        <v>115.8</v>
      </c>
      <c r="AN708" s="143">
        <v>115.8</v>
      </c>
      <c r="AO708" s="143">
        <v>116.9</v>
      </c>
      <c r="AP708" s="143">
        <v>117.3</v>
      </c>
      <c r="AQ708" s="143">
        <v>119</v>
      </c>
      <c r="AR708" s="143">
        <v>118.4</v>
      </c>
      <c r="AS708" s="143">
        <v>118.8</v>
      </c>
      <c r="AT708" s="143">
        <v>119.1</v>
      </c>
      <c r="AU708" s="143">
        <v>118.6</v>
      </c>
      <c r="AV708" s="143">
        <v>119.2</v>
      </c>
      <c r="AW708" s="143">
        <v>119.4</v>
      </c>
      <c r="AX708" s="143">
        <v>119.2</v>
      </c>
      <c r="AY708" s="143">
        <v>119.4</v>
      </c>
      <c r="AZ708" s="143">
        <v>118.8</v>
      </c>
      <c r="BA708" s="143">
        <v>119.1</v>
      </c>
      <c r="BB708" s="143">
        <v>119.3</v>
      </c>
      <c r="BC708" s="143">
        <v>119.2</v>
      </c>
      <c r="BD708" s="143">
        <v>119.1</v>
      </c>
      <c r="BE708" s="143">
        <v>119.6</v>
      </c>
      <c r="BF708" s="143">
        <v>119.9</v>
      </c>
      <c r="BG708" s="143">
        <v>119.4</v>
      </c>
      <c r="BH708" s="143">
        <v>119.9</v>
      </c>
      <c r="BI708" s="143">
        <v>120.5</v>
      </c>
      <c r="BJ708" s="143">
        <v>118.8</v>
      </c>
      <c r="BK708" s="144">
        <v>119</v>
      </c>
      <c r="BL708" s="143">
        <v>119.8</v>
      </c>
      <c r="BM708" s="143">
        <v>120.4</v>
      </c>
      <c r="BN708" s="143">
        <v>120.7</v>
      </c>
      <c r="BO708" s="143">
        <v>121.4</v>
      </c>
      <c r="BP708" s="143">
        <v>121.5</v>
      </c>
      <c r="BQ708" s="143">
        <v>122.1</v>
      </c>
      <c r="BR708" s="145">
        <v>121.7</v>
      </c>
      <c r="BS708" s="145">
        <v>121.5</v>
      </c>
      <c r="BT708" s="145">
        <v>121.5</v>
      </c>
      <c r="BU708" s="145">
        <v>121.8</v>
      </c>
      <c r="BV708" s="145">
        <v>121.7</v>
      </c>
      <c r="BW708" s="145">
        <v>121.5</v>
      </c>
      <c r="BX708" s="145">
        <v>121.8</v>
      </c>
      <c r="BY708" s="145">
        <v>122.8</v>
      </c>
      <c r="BZ708" s="143">
        <v>122.9</v>
      </c>
      <c r="CA708" s="143">
        <v>122.7</v>
      </c>
      <c r="CB708" s="143">
        <v>121.8</v>
      </c>
      <c r="CC708" s="143">
        <v>122.1</v>
      </c>
      <c r="CD708" s="143">
        <v>121</v>
      </c>
      <c r="CE708" s="143">
        <v>121.1</v>
      </c>
      <c r="CF708" s="143">
        <v>120.8</v>
      </c>
      <c r="CG708" s="143">
        <v>120.9</v>
      </c>
      <c r="CH708" s="143">
        <v>120.8</v>
      </c>
      <c r="CI708" s="143">
        <v>120.1</v>
      </c>
      <c r="CJ708" s="146">
        <v>120.4</v>
      </c>
      <c r="CK708" s="146">
        <v>120.4</v>
      </c>
      <c r="CL708" s="146">
        <v>120.4</v>
      </c>
      <c r="CM708" s="147">
        <v>120.5</v>
      </c>
      <c r="CN708" s="147">
        <v>120.5</v>
      </c>
      <c r="CO708" s="147">
        <v>119.5</v>
      </c>
      <c r="CP708" s="148">
        <v>120.6</v>
      </c>
      <c r="CQ708" s="149">
        <v>120.3</v>
      </c>
      <c r="CR708" s="149">
        <v>120.4</v>
      </c>
      <c r="CS708" s="149">
        <v>118.3</v>
      </c>
      <c r="CT708" s="149">
        <v>118.1</v>
      </c>
      <c r="CU708" s="150">
        <v>118.1</v>
      </c>
      <c r="CV708" s="150">
        <v>118.1</v>
      </c>
      <c r="CW708" s="150">
        <v>118.2</v>
      </c>
      <c r="CX708" s="150">
        <v>117.8</v>
      </c>
      <c r="CY708" s="150">
        <v>118.2</v>
      </c>
      <c r="CZ708" s="150">
        <v>118.3</v>
      </c>
      <c r="DA708" s="150">
        <v>118.6</v>
      </c>
      <c r="DB708" s="151">
        <v>118.6</v>
      </c>
      <c r="DC708" s="151">
        <v>118.9</v>
      </c>
      <c r="DD708" s="151">
        <v>119.8</v>
      </c>
      <c r="DE708" s="151">
        <v>121</v>
      </c>
      <c r="DF708" s="151">
        <v>122.9</v>
      </c>
      <c r="DG708" s="151">
        <v>123.8</v>
      </c>
      <c r="DH708" s="151">
        <v>124.6</v>
      </c>
      <c r="DI708" s="151">
        <v>125.1</v>
      </c>
      <c r="DJ708" s="151">
        <v>125.2</v>
      </c>
      <c r="DK708" s="151">
        <v>125.7</v>
      </c>
      <c r="DL708" s="151">
        <v>126.8</v>
      </c>
      <c r="DM708" s="152">
        <v>128.69999999999999</v>
      </c>
      <c r="DN708" s="152">
        <v>128.69999999999999</v>
      </c>
      <c r="DO708" s="152">
        <v>129.6</v>
      </c>
      <c r="DP708" s="152">
        <v>130.80000000000001</v>
      </c>
      <c r="DQ708" s="152">
        <v>131.30000000000001</v>
      </c>
      <c r="DR708" s="152">
        <v>131.30000000000001</v>
      </c>
      <c r="DS708" s="152">
        <v>131.19999999999999</v>
      </c>
      <c r="DT708" s="152">
        <v>133.30000000000001</v>
      </c>
      <c r="DU708" s="152">
        <v>134</v>
      </c>
      <c r="DV708" s="152">
        <v>134.30000000000001</v>
      </c>
      <c r="DW708" s="152">
        <v>134.5</v>
      </c>
      <c r="DX708" s="152">
        <v>135.1</v>
      </c>
      <c r="DY708" s="152">
        <v>134.69999999999999</v>
      </c>
      <c r="DZ708" s="152">
        <v>134.69999999999999</v>
      </c>
      <c r="EA708" s="152">
        <v>134.5</v>
      </c>
      <c r="EB708" s="152">
        <v>133.69999999999999</v>
      </c>
      <c r="EC708" s="152">
        <v>133.80000000000001</v>
      </c>
      <c r="ED708" s="152">
        <v>133.19999999999999</v>
      </c>
      <c r="EE708" s="152">
        <v>133.19999999999999</v>
      </c>
      <c r="EF708" s="152">
        <v>133.80000000000001</v>
      </c>
      <c r="EG708" s="152">
        <v>134</v>
      </c>
      <c r="EH708" s="152">
        <v>134.5</v>
      </c>
      <c r="EI708" s="152">
        <v>135.19999999999999</v>
      </c>
      <c r="EJ708" s="152">
        <v>135.19999999999999</v>
      </c>
      <c r="EK708" s="152">
        <v>133.19999999999999</v>
      </c>
      <c r="EL708" s="152">
        <v>133.9</v>
      </c>
      <c r="EM708" s="152">
        <v>132.5</v>
      </c>
      <c r="EN708" s="152">
        <v>132.6</v>
      </c>
      <c r="EO708" s="152">
        <v>134</v>
      </c>
      <c r="EP708" s="152">
        <v>133.1</v>
      </c>
      <c r="EQ708" s="152">
        <v>133.30000000000001</v>
      </c>
      <c r="ER708" s="152">
        <v>132.1</v>
      </c>
      <c r="ES708" s="152">
        <v>131.9</v>
      </c>
      <c r="ET708" s="152">
        <v>132</v>
      </c>
      <c r="EU708" s="152">
        <v>132.1</v>
      </c>
      <c r="EV708" s="152">
        <v>132.4</v>
      </c>
      <c r="EW708" s="152">
        <v>132.30000000000001</v>
      </c>
    </row>
    <row r="709" spans="1:153">
      <c r="A709" s="141" t="s">
        <v>8451</v>
      </c>
      <c r="B709" s="141" t="s">
        <v>8452</v>
      </c>
      <c r="C709" s="142">
        <v>0.13502</v>
      </c>
      <c r="D709" s="143">
        <v>101.5</v>
      </c>
      <c r="E709" s="143">
        <v>103.4</v>
      </c>
      <c r="F709" s="143">
        <v>106.9</v>
      </c>
      <c r="G709" s="143">
        <v>107.1</v>
      </c>
      <c r="H709" s="143">
        <v>110.2</v>
      </c>
      <c r="I709" s="143">
        <v>111.1</v>
      </c>
      <c r="J709" s="143">
        <v>114.1</v>
      </c>
      <c r="K709" s="143">
        <v>113.7</v>
      </c>
      <c r="L709" s="143">
        <v>113.8</v>
      </c>
      <c r="M709" s="143">
        <v>113.2</v>
      </c>
      <c r="N709" s="143">
        <v>113.6</v>
      </c>
      <c r="O709" s="143">
        <v>113.2</v>
      </c>
      <c r="P709" s="143">
        <v>117.9</v>
      </c>
      <c r="Q709" s="143">
        <v>119.3</v>
      </c>
      <c r="R709" s="143">
        <v>115.4</v>
      </c>
      <c r="S709" s="143">
        <v>116.6</v>
      </c>
      <c r="T709" s="143">
        <v>118.5</v>
      </c>
      <c r="U709" s="143">
        <v>120</v>
      </c>
      <c r="V709" s="143">
        <v>120.7</v>
      </c>
      <c r="W709" s="143">
        <v>121.4</v>
      </c>
      <c r="X709" s="143">
        <v>121.7</v>
      </c>
      <c r="Y709" s="143">
        <v>121.4</v>
      </c>
      <c r="Z709" s="143">
        <v>118.5</v>
      </c>
      <c r="AA709" s="143">
        <v>118.5</v>
      </c>
      <c r="AB709" s="143">
        <v>119.4</v>
      </c>
      <c r="AC709" s="143">
        <v>119.2</v>
      </c>
      <c r="AD709" s="143">
        <v>117.1</v>
      </c>
      <c r="AE709" s="143">
        <v>119.1</v>
      </c>
      <c r="AF709" s="143">
        <v>120</v>
      </c>
      <c r="AG709" s="143">
        <v>121</v>
      </c>
      <c r="AH709" s="143">
        <v>121.7</v>
      </c>
      <c r="AI709" s="143">
        <v>121.8</v>
      </c>
      <c r="AJ709" s="143">
        <v>118.2</v>
      </c>
      <c r="AK709" s="143">
        <v>119.9</v>
      </c>
      <c r="AL709" s="143">
        <v>119.2</v>
      </c>
      <c r="AM709" s="143">
        <v>117.2</v>
      </c>
      <c r="AN709" s="143">
        <v>118</v>
      </c>
      <c r="AO709" s="143">
        <v>118.7</v>
      </c>
      <c r="AP709" s="143">
        <v>119.5</v>
      </c>
      <c r="AQ709" s="143">
        <v>122.5</v>
      </c>
      <c r="AR709" s="143">
        <v>123.7</v>
      </c>
      <c r="AS709" s="143">
        <v>124.5</v>
      </c>
      <c r="AT709" s="143">
        <v>126</v>
      </c>
      <c r="AU709" s="143">
        <v>125.5</v>
      </c>
      <c r="AV709" s="143">
        <v>126.8</v>
      </c>
      <c r="AW709" s="143">
        <v>126.2</v>
      </c>
      <c r="AX709" s="143">
        <v>126</v>
      </c>
      <c r="AY709" s="143">
        <v>126.3</v>
      </c>
      <c r="AZ709" s="143">
        <v>125.8</v>
      </c>
      <c r="BA709" s="143">
        <v>126.9</v>
      </c>
      <c r="BB709" s="143">
        <v>126.7</v>
      </c>
      <c r="BC709" s="143">
        <v>126.7</v>
      </c>
      <c r="BD709" s="143">
        <v>127.3</v>
      </c>
      <c r="BE709" s="143">
        <v>127.5</v>
      </c>
      <c r="BF709" s="143">
        <v>127.6</v>
      </c>
      <c r="BG709" s="143">
        <v>126.6</v>
      </c>
      <c r="BH709" s="143">
        <v>126.8</v>
      </c>
      <c r="BI709" s="143">
        <v>127.3</v>
      </c>
      <c r="BJ709" s="143">
        <v>126.5</v>
      </c>
      <c r="BK709" s="144">
        <v>127.2</v>
      </c>
      <c r="BL709" s="143">
        <v>126.7</v>
      </c>
      <c r="BM709" s="143">
        <v>128.4</v>
      </c>
      <c r="BN709" s="143">
        <v>129.19999999999999</v>
      </c>
      <c r="BO709" s="143">
        <v>129.19999999999999</v>
      </c>
      <c r="BP709" s="143">
        <v>130.4</v>
      </c>
      <c r="BQ709" s="143">
        <v>130.69999999999999</v>
      </c>
      <c r="BR709" s="145">
        <v>130.69999999999999</v>
      </c>
      <c r="BS709" s="145">
        <v>130.6</v>
      </c>
      <c r="BT709" s="145">
        <v>130.9</v>
      </c>
      <c r="BU709" s="145">
        <v>130.69999999999999</v>
      </c>
      <c r="BV709" s="145">
        <v>130.69999999999999</v>
      </c>
      <c r="BW709" s="145">
        <v>130.80000000000001</v>
      </c>
      <c r="BX709" s="145">
        <v>130.6</v>
      </c>
      <c r="BY709" s="145">
        <v>131.4</v>
      </c>
      <c r="BZ709" s="143">
        <v>132</v>
      </c>
      <c r="CA709" s="143">
        <v>132.19999999999999</v>
      </c>
      <c r="CB709" s="143">
        <v>129.6</v>
      </c>
      <c r="CC709" s="143">
        <v>129.30000000000001</v>
      </c>
      <c r="CD709" s="143">
        <v>126.3</v>
      </c>
      <c r="CE709" s="143">
        <v>125.8</v>
      </c>
      <c r="CF709" s="143">
        <v>125.6</v>
      </c>
      <c r="CG709" s="143">
        <v>125.3</v>
      </c>
      <c r="CH709" s="143">
        <v>125.9</v>
      </c>
      <c r="CI709" s="143">
        <v>124.3</v>
      </c>
      <c r="CJ709" s="146">
        <v>124</v>
      </c>
      <c r="CK709" s="146">
        <v>124</v>
      </c>
      <c r="CL709" s="146">
        <v>124</v>
      </c>
      <c r="CM709" s="147">
        <v>124</v>
      </c>
      <c r="CN709" s="147">
        <v>123.8</v>
      </c>
      <c r="CO709" s="147">
        <v>120.4</v>
      </c>
      <c r="CP709" s="148">
        <v>123.7</v>
      </c>
      <c r="CQ709" s="149">
        <v>123.7</v>
      </c>
      <c r="CR709" s="149">
        <v>123.7</v>
      </c>
      <c r="CS709" s="149">
        <v>123.7</v>
      </c>
      <c r="CT709" s="149">
        <v>123.3</v>
      </c>
      <c r="CU709" s="150">
        <v>123.7</v>
      </c>
      <c r="CV709" s="150">
        <v>123.7</v>
      </c>
      <c r="CW709" s="150">
        <v>123.7</v>
      </c>
      <c r="CX709" s="150">
        <v>123.2</v>
      </c>
      <c r="CY709" s="150">
        <v>123.3</v>
      </c>
      <c r="CZ709" s="150">
        <v>123.3</v>
      </c>
      <c r="DA709" s="150">
        <v>123.6</v>
      </c>
      <c r="DB709" s="151">
        <v>123.7</v>
      </c>
      <c r="DC709" s="151">
        <v>123.6</v>
      </c>
      <c r="DD709" s="151">
        <v>123.9</v>
      </c>
      <c r="DE709" s="151">
        <v>123.8</v>
      </c>
      <c r="DF709" s="151">
        <v>125.4</v>
      </c>
      <c r="DG709" s="151">
        <v>126.8</v>
      </c>
      <c r="DH709" s="151">
        <v>127</v>
      </c>
      <c r="DI709" s="151">
        <v>127.2</v>
      </c>
      <c r="DJ709" s="151">
        <v>127.3</v>
      </c>
      <c r="DK709" s="151">
        <v>127.3</v>
      </c>
      <c r="DL709" s="151">
        <v>128</v>
      </c>
      <c r="DM709" s="152">
        <v>129.19999999999999</v>
      </c>
      <c r="DN709" s="152">
        <v>128.80000000000001</v>
      </c>
      <c r="DO709" s="152">
        <v>130.6</v>
      </c>
      <c r="DP709" s="152">
        <v>131.80000000000001</v>
      </c>
      <c r="DQ709" s="152">
        <v>131.30000000000001</v>
      </c>
      <c r="DR709" s="152">
        <v>131.4</v>
      </c>
      <c r="DS709" s="152">
        <v>131.5</v>
      </c>
      <c r="DT709" s="152">
        <v>130</v>
      </c>
      <c r="DU709" s="152">
        <v>130.6</v>
      </c>
      <c r="DV709" s="152">
        <v>130.6</v>
      </c>
      <c r="DW709" s="152">
        <v>130.19999999999999</v>
      </c>
      <c r="DX709" s="152">
        <v>131.5</v>
      </c>
      <c r="DY709" s="152">
        <v>131.30000000000001</v>
      </c>
      <c r="DZ709" s="152">
        <v>131.5</v>
      </c>
      <c r="EA709" s="152">
        <v>131.69999999999999</v>
      </c>
      <c r="EB709" s="152">
        <v>129.80000000000001</v>
      </c>
      <c r="EC709" s="152">
        <v>130.80000000000001</v>
      </c>
      <c r="ED709" s="152">
        <v>130.69999999999999</v>
      </c>
      <c r="EE709" s="152">
        <v>130.69999999999999</v>
      </c>
      <c r="EF709" s="152">
        <v>130.30000000000001</v>
      </c>
      <c r="EG709" s="152">
        <v>130.9</v>
      </c>
      <c r="EH709" s="152">
        <v>130.4</v>
      </c>
      <c r="EI709" s="152">
        <v>130.1</v>
      </c>
      <c r="EJ709" s="152">
        <v>130.9</v>
      </c>
      <c r="EK709" s="152">
        <v>130.4</v>
      </c>
      <c r="EL709" s="152">
        <v>130.9</v>
      </c>
      <c r="EM709" s="152">
        <v>130.9</v>
      </c>
      <c r="EN709" s="152">
        <v>130.9</v>
      </c>
      <c r="EO709" s="152">
        <v>129.9</v>
      </c>
      <c r="EP709" s="152">
        <v>129.9</v>
      </c>
      <c r="EQ709" s="152">
        <v>130.30000000000001</v>
      </c>
      <c r="ER709" s="152">
        <v>130.30000000000001</v>
      </c>
      <c r="ES709" s="152">
        <v>130</v>
      </c>
      <c r="ET709" s="152">
        <v>130</v>
      </c>
      <c r="EU709" s="152">
        <v>129.69999999999999</v>
      </c>
      <c r="EV709" s="152">
        <v>130</v>
      </c>
      <c r="EW709" s="152">
        <v>129.4</v>
      </c>
    </row>
    <row r="710" spans="1:153">
      <c r="A710" s="141" t="s">
        <v>8453</v>
      </c>
      <c r="B710" s="141" t="s">
        <v>8454</v>
      </c>
      <c r="C710" s="142">
        <v>4.3130000000000002E-2</v>
      </c>
      <c r="D710" s="143">
        <v>101.5</v>
      </c>
      <c r="E710" s="143">
        <v>101.4</v>
      </c>
      <c r="F710" s="143">
        <v>101.6</v>
      </c>
      <c r="G710" s="143">
        <v>101.7</v>
      </c>
      <c r="H710" s="143">
        <v>102</v>
      </c>
      <c r="I710" s="143">
        <v>102.2</v>
      </c>
      <c r="J710" s="143">
        <v>100.3</v>
      </c>
      <c r="K710" s="143">
        <v>99.6</v>
      </c>
      <c r="L710" s="143">
        <v>98.8</v>
      </c>
      <c r="M710" s="143">
        <v>98.6</v>
      </c>
      <c r="N710" s="143">
        <v>98.5</v>
      </c>
      <c r="O710" s="143">
        <v>99.5</v>
      </c>
      <c r="P710" s="143">
        <v>100.5</v>
      </c>
      <c r="Q710" s="143">
        <v>100.6</v>
      </c>
      <c r="R710" s="143">
        <v>100.7</v>
      </c>
      <c r="S710" s="143">
        <v>100.8</v>
      </c>
      <c r="T710" s="143">
        <v>101.3</v>
      </c>
      <c r="U710" s="143">
        <v>101.2</v>
      </c>
      <c r="V710" s="143">
        <v>101</v>
      </c>
      <c r="W710" s="143">
        <v>98.6</v>
      </c>
      <c r="X710" s="143">
        <v>98.2</v>
      </c>
      <c r="Y710" s="143">
        <v>98.8</v>
      </c>
      <c r="Z710" s="143">
        <v>99.1</v>
      </c>
      <c r="AA710" s="143">
        <v>99</v>
      </c>
      <c r="AB710" s="143">
        <v>94.6</v>
      </c>
      <c r="AC710" s="143">
        <v>96</v>
      </c>
      <c r="AD710" s="143">
        <v>96.5</v>
      </c>
      <c r="AE710" s="143">
        <v>96.9</v>
      </c>
      <c r="AF710" s="143">
        <v>95</v>
      </c>
      <c r="AG710" s="143">
        <v>94.1</v>
      </c>
      <c r="AH710" s="143">
        <v>96.3</v>
      </c>
      <c r="AI710" s="143">
        <v>96</v>
      </c>
      <c r="AJ710" s="143">
        <v>95.6</v>
      </c>
      <c r="AK710" s="143">
        <v>94.8</v>
      </c>
      <c r="AL710" s="143">
        <v>91.2</v>
      </c>
      <c r="AM710" s="143">
        <v>91.8</v>
      </c>
      <c r="AN710" s="143">
        <v>93.6</v>
      </c>
      <c r="AO710" s="143">
        <v>90.8</v>
      </c>
      <c r="AP710" s="143">
        <v>91.6</v>
      </c>
      <c r="AQ710" s="143">
        <v>90.6</v>
      </c>
      <c r="AR710" s="143">
        <v>91</v>
      </c>
      <c r="AS710" s="143">
        <v>91.5</v>
      </c>
      <c r="AT710" s="143">
        <v>90.5</v>
      </c>
      <c r="AU710" s="143">
        <v>89.1</v>
      </c>
      <c r="AV710" s="143">
        <v>89.5</v>
      </c>
      <c r="AW710" s="143">
        <v>90.1</v>
      </c>
      <c r="AX710" s="143">
        <v>90.1</v>
      </c>
      <c r="AY710" s="143">
        <v>89.5</v>
      </c>
      <c r="AZ710" s="143">
        <v>88.4</v>
      </c>
      <c r="BA710" s="143">
        <v>87.2</v>
      </c>
      <c r="BB710" s="143">
        <v>87</v>
      </c>
      <c r="BC710" s="143">
        <v>86.6</v>
      </c>
      <c r="BD710" s="143">
        <v>85.6</v>
      </c>
      <c r="BE710" s="143">
        <v>86.3</v>
      </c>
      <c r="BF710" s="143">
        <v>88.9</v>
      </c>
      <c r="BG710" s="143">
        <v>88.8</v>
      </c>
      <c r="BH710" s="143">
        <v>90.2</v>
      </c>
      <c r="BI710" s="143">
        <v>89.5</v>
      </c>
      <c r="BJ710" s="143">
        <v>89.6</v>
      </c>
      <c r="BK710" s="144">
        <v>88.7</v>
      </c>
      <c r="BL710" s="143">
        <v>89.2</v>
      </c>
      <c r="BM710" s="143">
        <v>88.9</v>
      </c>
      <c r="BN710" s="143">
        <v>89.4</v>
      </c>
      <c r="BO710" s="143">
        <v>89.8</v>
      </c>
      <c r="BP710" s="143">
        <v>89.9</v>
      </c>
      <c r="BQ710" s="143">
        <v>90.4</v>
      </c>
      <c r="BR710" s="145">
        <v>90.2</v>
      </c>
      <c r="BS710" s="145">
        <v>90</v>
      </c>
      <c r="BT710" s="145">
        <v>90.4</v>
      </c>
      <c r="BU710" s="145">
        <v>90.5</v>
      </c>
      <c r="BV710" s="145">
        <v>90.1</v>
      </c>
      <c r="BW710" s="145">
        <v>89.8</v>
      </c>
      <c r="BX710" s="145">
        <v>90.3</v>
      </c>
      <c r="BY710" s="145">
        <v>90.5</v>
      </c>
      <c r="BZ710" s="143">
        <v>89.9</v>
      </c>
      <c r="CA710" s="143">
        <v>90.3</v>
      </c>
      <c r="CB710" s="143">
        <v>90.7</v>
      </c>
      <c r="CC710" s="143">
        <v>91.5</v>
      </c>
      <c r="CD710" s="143">
        <v>90.9</v>
      </c>
      <c r="CE710" s="143">
        <v>89.8</v>
      </c>
      <c r="CF710" s="143">
        <v>90.8</v>
      </c>
      <c r="CG710" s="143">
        <v>90.6</v>
      </c>
      <c r="CH710" s="143">
        <v>89.9</v>
      </c>
      <c r="CI710" s="143">
        <v>89.4</v>
      </c>
      <c r="CJ710" s="146">
        <v>89.9</v>
      </c>
      <c r="CK710" s="146">
        <v>89.9</v>
      </c>
      <c r="CL710" s="146">
        <v>89.5</v>
      </c>
      <c r="CM710" s="147">
        <v>88.8</v>
      </c>
      <c r="CN710" s="147">
        <v>89.6</v>
      </c>
      <c r="CO710" s="147">
        <v>89.9</v>
      </c>
      <c r="CP710" s="148">
        <v>89.1</v>
      </c>
      <c r="CQ710" s="149">
        <v>89.5</v>
      </c>
      <c r="CR710" s="149">
        <v>88.8</v>
      </c>
      <c r="CS710" s="149">
        <v>90.6</v>
      </c>
      <c r="CT710" s="149">
        <v>89.6</v>
      </c>
      <c r="CU710" s="150">
        <v>89.5</v>
      </c>
      <c r="CV710" s="150">
        <v>89.5</v>
      </c>
      <c r="CW710" s="150">
        <v>90.4</v>
      </c>
      <c r="CX710" s="150">
        <v>90.4</v>
      </c>
      <c r="CY710" s="150">
        <v>91.3</v>
      </c>
      <c r="CZ710" s="150">
        <v>90.7</v>
      </c>
      <c r="DA710" s="150">
        <v>91.6</v>
      </c>
      <c r="DB710" s="151">
        <v>91.9</v>
      </c>
      <c r="DC710" s="151">
        <v>92.2</v>
      </c>
      <c r="DD710" s="151">
        <v>93.5</v>
      </c>
      <c r="DE710" s="151">
        <v>99.9</v>
      </c>
      <c r="DF710" s="151">
        <v>101.7</v>
      </c>
      <c r="DG710" s="151">
        <v>100.2</v>
      </c>
      <c r="DH710" s="151">
        <v>100.5</v>
      </c>
      <c r="DI710" s="151">
        <v>100.1</v>
      </c>
      <c r="DJ710" s="151">
        <v>99.6</v>
      </c>
      <c r="DK710" s="151">
        <v>101.5</v>
      </c>
      <c r="DL710" s="151">
        <v>102</v>
      </c>
      <c r="DM710" s="152">
        <v>103.5</v>
      </c>
      <c r="DN710" s="152">
        <v>104.8</v>
      </c>
      <c r="DO710" s="152">
        <v>103.9</v>
      </c>
      <c r="DP710" s="152">
        <v>105.3</v>
      </c>
      <c r="DQ710" s="152">
        <v>105.9</v>
      </c>
      <c r="DR710" s="152">
        <v>107.6</v>
      </c>
      <c r="DS710" s="152">
        <v>107.8</v>
      </c>
      <c r="DT710" s="152">
        <v>108</v>
      </c>
      <c r="DU710" s="152">
        <v>108.6</v>
      </c>
      <c r="DV710" s="152">
        <v>108.8</v>
      </c>
      <c r="DW710" s="152">
        <v>110.1</v>
      </c>
      <c r="DX710" s="152">
        <v>110.2</v>
      </c>
      <c r="DY710" s="152">
        <v>110.9</v>
      </c>
      <c r="DZ710" s="152">
        <v>110.4</v>
      </c>
      <c r="EA710" s="152">
        <v>110.1</v>
      </c>
      <c r="EB710" s="152">
        <v>109.5</v>
      </c>
      <c r="EC710" s="152">
        <v>107.5</v>
      </c>
      <c r="ED710" s="152">
        <v>107.8</v>
      </c>
      <c r="EE710" s="152">
        <v>107.5</v>
      </c>
      <c r="EF710" s="152">
        <v>108.9</v>
      </c>
      <c r="EG710" s="152">
        <v>109.1</v>
      </c>
      <c r="EH710" s="152">
        <v>109.8</v>
      </c>
      <c r="EI710" s="152">
        <v>109.9</v>
      </c>
      <c r="EJ710" s="152">
        <v>110.8</v>
      </c>
      <c r="EK710" s="152">
        <v>109.5</v>
      </c>
      <c r="EL710" s="152">
        <v>110.5</v>
      </c>
      <c r="EM710" s="152">
        <v>111.4</v>
      </c>
      <c r="EN710" s="152">
        <v>108.3</v>
      </c>
      <c r="EO710" s="152">
        <v>111.2</v>
      </c>
      <c r="EP710" s="152">
        <v>110.8</v>
      </c>
      <c r="EQ710" s="152">
        <v>110.7</v>
      </c>
      <c r="ER710" s="152">
        <v>111.5</v>
      </c>
      <c r="ES710" s="152">
        <v>112.2</v>
      </c>
      <c r="ET710" s="152">
        <v>112.3</v>
      </c>
      <c r="EU710" s="152">
        <v>112.1</v>
      </c>
      <c r="EV710" s="152">
        <v>112.2</v>
      </c>
      <c r="EW710" s="152">
        <v>112.5</v>
      </c>
    </row>
    <row r="711" spans="1:153">
      <c r="A711" s="141" t="s">
        <v>8455</v>
      </c>
      <c r="B711" s="141" t="s">
        <v>8456</v>
      </c>
      <c r="C711" s="142">
        <v>6.9699999999999996E-3</v>
      </c>
      <c r="D711" s="143">
        <v>100.4</v>
      </c>
      <c r="E711" s="143">
        <v>100.4</v>
      </c>
      <c r="F711" s="143">
        <v>100.6</v>
      </c>
      <c r="G711" s="143">
        <v>101.1</v>
      </c>
      <c r="H711" s="143">
        <v>101.1</v>
      </c>
      <c r="I711" s="143">
        <v>101.1</v>
      </c>
      <c r="J711" s="143">
        <v>100.2</v>
      </c>
      <c r="K711" s="143">
        <v>100.1</v>
      </c>
      <c r="L711" s="143">
        <v>101.8</v>
      </c>
      <c r="M711" s="143">
        <v>102.3</v>
      </c>
      <c r="N711" s="143">
        <v>102.1</v>
      </c>
      <c r="O711" s="143">
        <v>102.4</v>
      </c>
      <c r="P711" s="143">
        <v>102.1</v>
      </c>
      <c r="Q711" s="143">
        <v>101.9</v>
      </c>
      <c r="R711" s="143">
        <v>101.6</v>
      </c>
      <c r="S711" s="143">
        <v>101.6</v>
      </c>
      <c r="T711" s="143">
        <v>107</v>
      </c>
      <c r="U711" s="143">
        <v>114.6</v>
      </c>
      <c r="V711" s="143">
        <v>109.6</v>
      </c>
      <c r="W711" s="143">
        <v>113.1</v>
      </c>
      <c r="X711" s="143">
        <v>111.8</v>
      </c>
      <c r="Y711" s="143">
        <v>111.2</v>
      </c>
      <c r="Z711" s="143">
        <v>111</v>
      </c>
      <c r="AA711" s="143">
        <v>111.3</v>
      </c>
      <c r="AB711" s="143">
        <v>111.4</v>
      </c>
      <c r="AC711" s="143">
        <v>112.7</v>
      </c>
      <c r="AD711" s="143">
        <v>112.5</v>
      </c>
      <c r="AE711" s="143">
        <v>115.8</v>
      </c>
      <c r="AF711" s="143">
        <v>116</v>
      </c>
      <c r="AG711" s="143">
        <v>116.6</v>
      </c>
      <c r="AH711" s="143">
        <v>117</v>
      </c>
      <c r="AI711" s="143">
        <v>117.2</v>
      </c>
      <c r="AJ711" s="143">
        <v>117</v>
      </c>
      <c r="AK711" s="143">
        <v>116.3</v>
      </c>
      <c r="AL711" s="143">
        <v>113</v>
      </c>
      <c r="AM711" s="143">
        <v>113.6</v>
      </c>
      <c r="AN711" s="143">
        <v>113.6</v>
      </c>
      <c r="AO711" s="143">
        <v>114.2</v>
      </c>
      <c r="AP711" s="143">
        <v>112.8</v>
      </c>
      <c r="AQ711" s="143">
        <v>118.2</v>
      </c>
      <c r="AR711" s="143">
        <v>117.1</v>
      </c>
      <c r="AS711" s="143">
        <v>114.4</v>
      </c>
      <c r="AT711" s="143">
        <v>114.4</v>
      </c>
      <c r="AU711" s="143">
        <v>111.6</v>
      </c>
      <c r="AV711" s="143">
        <v>109.9</v>
      </c>
      <c r="AW711" s="143">
        <v>114.2</v>
      </c>
      <c r="AX711" s="143">
        <v>113.4</v>
      </c>
      <c r="AY711" s="143">
        <v>113.9</v>
      </c>
      <c r="AZ711" s="143">
        <v>114.5</v>
      </c>
      <c r="BA711" s="143">
        <v>115.3</v>
      </c>
      <c r="BB711" s="143">
        <v>115.3</v>
      </c>
      <c r="BC711" s="143">
        <v>115.3</v>
      </c>
      <c r="BD711" s="143">
        <v>116</v>
      </c>
      <c r="BE711" s="143">
        <v>115.9</v>
      </c>
      <c r="BF711" s="143">
        <v>116.1</v>
      </c>
      <c r="BG711" s="143">
        <v>116.2</v>
      </c>
      <c r="BH711" s="143">
        <v>117</v>
      </c>
      <c r="BI711" s="143">
        <v>117</v>
      </c>
      <c r="BJ711" s="143">
        <v>117</v>
      </c>
      <c r="BK711" s="144">
        <v>117</v>
      </c>
      <c r="BL711" s="143">
        <v>118.2</v>
      </c>
      <c r="BM711" s="143">
        <v>118.2</v>
      </c>
      <c r="BN711" s="143">
        <v>118.2</v>
      </c>
      <c r="BO711" s="143">
        <v>118.2</v>
      </c>
      <c r="BP711" s="143">
        <v>118.2</v>
      </c>
      <c r="BQ711" s="143">
        <v>117.5</v>
      </c>
      <c r="BR711" s="145">
        <v>117.5</v>
      </c>
      <c r="BS711" s="145">
        <v>117.5</v>
      </c>
      <c r="BT711" s="145">
        <v>117.2</v>
      </c>
      <c r="BU711" s="145">
        <v>117.5</v>
      </c>
      <c r="BV711" s="145">
        <v>117.9</v>
      </c>
      <c r="BW711" s="145">
        <v>117.9</v>
      </c>
      <c r="BX711" s="145">
        <v>118.2</v>
      </c>
      <c r="BY711" s="145">
        <v>118.2</v>
      </c>
      <c r="BZ711" s="143">
        <v>118.2</v>
      </c>
      <c r="CA711" s="143">
        <v>118.2</v>
      </c>
      <c r="CB711" s="143">
        <v>118.2</v>
      </c>
      <c r="CC711" s="143">
        <v>121.3</v>
      </c>
      <c r="CD711" s="143">
        <v>121.3</v>
      </c>
      <c r="CE711" s="143">
        <v>120.8</v>
      </c>
      <c r="CF711" s="143">
        <v>121.4</v>
      </c>
      <c r="CG711" s="143">
        <v>120.6</v>
      </c>
      <c r="CH711" s="143">
        <v>120.6</v>
      </c>
      <c r="CI711" s="143">
        <v>117.6</v>
      </c>
      <c r="CJ711" s="146">
        <v>120.7</v>
      </c>
      <c r="CK711" s="146">
        <v>120.7</v>
      </c>
      <c r="CL711" s="146">
        <v>119.5</v>
      </c>
      <c r="CM711" s="147">
        <v>117.5</v>
      </c>
      <c r="CN711" s="147">
        <v>119.5</v>
      </c>
      <c r="CO711" s="147">
        <v>119.2</v>
      </c>
      <c r="CP711" s="148">
        <v>119.2</v>
      </c>
      <c r="CQ711" s="149">
        <v>113.8</v>
      </c>
      <c r="CR711" s="149">
        <v>119.2</v>
      </c>
      <c r="CS711" s="149">
        <v>119.7</v>
      </c>
      <c r="CT711" s="149">
        <v>118.9</v>
      </c>
      <c r="CU711" s="150">
        <v>118.9</v>
      </c>
      <c r="CV711" s="150">
        <v>118.9</v>
      </c>
      <c r="CW711" s="150">
        <v>116.1</v>
      </c>
      <c r="CX711" s="150">
        <v>116.1</v>
      </c>
      <c r="CY711" s="150">
        <v>116.1</v>
      </c>
      <c r="CZ711" s="150">
        <v>116.1</v>
      </c>
      <c r="DA711" s="150">
        <v>117.6</v>
      </c>
      <c r="DB711" s="151">
        <v>115.5</v>
      </c>
      <c r="DC711" s="151">
        <v>115.5</v>
      </c>
      <c r="DD711" s="151">
        <v>116.3</v>
      </c>
      <c r="DE711" s="151">
        <v>115.5</v>
      </c>
      <c r="DF711" s="151">
        <v>118.7</v>
      </c>
      <c r="DG711" s="151">
        <v>118.7</v>
      </c>
      <c r="DH711" s="151">
        <v>118.7</v>
      </c>
      <c r="DI711" s="151">
        <v>118.7</v>
      </c>
      <c r="DJ711" s="151">
        <v>115.4</v>
      </c>
      <c r="DK711" s="151">
        <v>118.7</v>
      </c>
      <c r="DL711" s="151">
        <v>121</v>
      </c>
      <c r="DM711" s="152">
        <v>120.2</v>
      </c>
      <c r="DN711" s="152">
        <v>124.4</v>
      </c>
      <c r="DO711" s="152">
        <v>124.9</v>
      </c>
      <c r="DP711" s="152">
        <v>125.6</v>
      </c>
      <c r="DQ711" s="152">
        <v>127</v>
      </c>
      <c r="DR711" s="152">
        <v>129.9</v>
      </c>
      <c r="DS711" s="152">
        <v>123.7</v>
      </c>
      <c r="DT711" s="152">
        <v>126.2</v>
      </c>
      <c r="DU711" s="152">
        <v>129.1</v>
      </c>
      <c r="DV711" s="152">
        <v>130.1</v>
      </c>
      <c r="DW711" s="152">
        <v>130.1</v>
      </c>
      <c r="DX711" s="152">
        <v>130.1</v>
      </c>
      <c r="DY711" s="152">
        <v>124.2</v>
      </c>
      <c r="DZ711" s="152">
        <v>129.4</v>
      </c>
      <c r="EA711" s="152">
        <v>129.9</v>
      </c>
      <c r="EB711" s="152">
        <v>129.9</v>
      </c>
      <c r="EC711" s="152">
        <v>137.19999999999999</v>
      </c>
      <c r="ED711" s="152">
        <v>133.80000000000001</v>
      </c>
      <c r="EE711" s="152">
        <v>133.80000000000001</v>
      </c>
      <c r="EF711" s="152">
        <v>136.19999999999999</v>
      </c>
      <c r="EG711" s="152">
        <v>136.19999999999999</v>
      </c>
      <c r="EH711" s="152">
        <v>136.19999999999999</v>
      </c>
      <c r="EI711" s="152">
        <v>133.80000000000001</v>
      </c>
      <c r="EJ711" s="152">
        <v>135.19999999999999</v>
      </c>
      <c r="EK711" s="152">
        <v>132.80000000000001</v>
      </c>
      <c r="EL711" s="152">
        <v>128.6</v>
      </c>
      <c r="EM711" s="152">
        <v>131.80000000000001</v>
      </c>
      <c r="EN711" s="152">
        <v>132</v>
      </c>
      <c r="EO711" s="152">
        <v>129.80000000000001</v>
      </c>
      <c r="EP711" s="152">
        <v>130</v>
      </c>
      <c r="EQ711" s="152">
        <v>131.6</v>
      </c>
      <c r="ER711" s="152">
        <v>132.30000000000001</v>
      </c>
      <c r="ES711" s="152">
        <v>132.6</v>
      </c>
      <c r="ET711" s="152">
        <v>132.6</v>
      </c>
      <c r="EU711" s="152">
        <v>133.4</v>
      </c>
      <c r="EV711" s="152">
        <v>136.6</v>
      </c>
      <c r="EW711" s="152">
        <v>132.30000000000001</v>
      </c>
    </row>
    <row r="712" spans="1:153">
      <c r="A712" s="141" t="s">
        <v>8457</v>
      </c>
      <c r="B712" s="141" t="s">
        <v>8458</v>
      </c>
      <c r="C712" s="142">
        <v>2.6900000000000001E-3</v>
      </c>
      <c r="D712" s="143">
        <v>104.9</v>
      </c>
      <c r="E712" s="143">
        <v>104.9</v>
      </c>
      <c r="F712" s="143">
        <v>105.2</v>
      </c>
      <c r="G712" s="143">
        <v>103.7</v>
      </c>
      <c r="H712" s="143">
        <v>103.7</v>
      </c>
      <c r="I712" s="143">
        <v>107.5</v>
      </c>
      <c r="J712" s="143">
        <v>112</v>
      </c>
      <c r="K712" s="143">
        <v>109.1</v>
      </c>
      <c r="L712" s="143">
        <v>103.9</v>
      </c>
      <c r="M712" s="143">
        <v>119.3</v>
      </c>
      <c r="N712" s="143">
        <v>113.1</v>
      </c>
      <c r="O712" s="143">
        <v>111.9</v>
      </c>
      <c r="P712" s="143">
        <v>111.8</v>
      </c>
      <c r="Q712" s="143">
        <v>114.1</v>
      </c>
      <c r="R712" s="143">
        <v>114.3</v>
      </c>
      <c r="S712" s="143">
        <v>119.7</v>
      </c>
      <c r="T712" s="143">
        <v>123.4</v>
      </c>
      <c r="U712" s="143">
        <v>123.4</v>
      </c>
      <c r="V712" s="143">
        <v>124.6</v>
      </c>
      <c r="W712" s="143">
        <v>124.6</v>
      </c>
      <c r="X712" s="143">
        <v>123.4</v>
      </c>
      <c r="Y712" s="143">
        <v>106.7</v>
      </c>
      <c r="Z712" s="143">
        <v>107.7</v>
      </c>
      <c r="AA712" s="143">
        <v>107.6</v>
      </c>
      <c r="AB712" s="143">
        <v>108.7</v>
      </c>
      <c r="AC712" s="143">
        <v>108.7</v>
      </c>
      <c r="AD712" s="143">
        <v>108.7</v>
      </c>
      <c r="AE712" s="143">
        <v>108.7</v>
      </c>
      <c r="AF712" s="143">
        <v>108.7</v>
      </c>
      <c r="AG712" s="143">
        <v>108.7</v>
      </c>
      <c r="AH712" s="143">
        <v>111.4</v>
      </c>
      <c r="AI712" s="143">
        <v>111.4</v>
      </c>
      <c r="AJ712" s="143">
        <v>111.4</v>
      </c>
      <c r="AK712" s="143">
        <v>105.3</v>
      </c>
      <c r="AL712" s="143">
        <v>111.5</v>
      </c>
      <c r="AM712" s="143">
        <v>111.4</v>
      </c>
      <c r="AN712" s="143">
        <v>111.4</v>
      </c>
      <c r="AO712" s="143">
        <v>111.1</v>
      </c>
      <c r="AP712" s="143">
        <v>112.9</v>
      </c>
      <c r="AQ712" s="143">
        <v>112.6</v>
      </c>
      <c r="AR712" s="143">
        <v>114.2</v>
      </c>
      <c r="AS712" s="143">
        <v>113.4</v>
      </c>
      <c r="AT712" s="143">
        <v>104.4</v>
      </c>
      <c r="AU712" s="143">
        <v>104.8</v>
      </c>
      <c r="AV712" s="143">
        <v>102.5</v>
      </c>
      <c r="AW712" s="143">
        <v>104.8</v>
      </c>
      <c r="AX712" s="143">
        <v>105.1</v>
      </c>
      <c r="AY712" s="143">
        <v>105.1</v>
      </c>
      <c r="AZ712" s="143">
        <v>105.1</v>
      </c>
      <c r="BA712" s="143">
        <v>112.7</v>
      </c>
      <c r="BB712" s="143">
        <v>112.7</v>
      </c>
      <c r="BC712" s="143">
        <v>105.1</v>
      </c>
      <c r="BD712" s="143">
        <v>98.5</v>
      </c>
      <c r="BE712" s="143">
        <v>98.7</v>
      </c>
      <c r="BF712" s="143">
        <v>98.9</v>
      </c>
      <c r="BG712" s="143">
        <v>97.4</v>
      </c>
      <c r="BH712" s="143">
        <v>98.8</v>
      </c>
      <c r="BI712" s="143">
        <v>98.8</v>
      </c>
      <c r="BJ712" s="143">
        <v>98.8</v>
      </c>
      <c r="BK712" s="144">
        <v>98.8</v>
      </c>
      <c r="BL712" s="143">
        <v>98.8</v>
      </c>
      <c r="BM712" s="143">
        <v>98.8</v>
      </c>
      <c r="BN712" s="143">
        <v>98.9</v>
      </c>
      <c r="BO712" s="143">
        <v>101.9</v>
      </c>
      <c r="BP712" s="143">
        <v>101.9</v>
      </c>
      <c r="BQ712" s="143">
        <v>101.9</v>
      </c>
      <c r="BR712" s="145">
        <v>101.9</v>
      </c>
      <c r="BS712" s="145">
        <v>101.9</v>
      </c>
      <c r="BT712" s="145">
        <v>101.9</v>
      </c>
      <c r="BU712" s="145">
        <v>101.9</v>
      </c>
      <c r="BV712" s="145">
        <v>101.9</v>
      </c>
      <c r="BW712" s="145">
        <v>101.9</v>
      </c>
      <c r="BX712" s="145">
        <v>101.9</v>
      </c>
      <c r="BY712" s="145">
        <v>101.9</v>
      </c>
      <c r="BZ712" s="143">
        <v>101.9</v>
      </c>
      <c r="CA712" s="143">
        <v>102.2</v>
      </c>
      <c r="CB712" s="143">
        <v>101.9</v>
      </c>
      <c r="CC712" s="143">
        <v>101.9</v>
      </c>
      <c r="CD712" s="143">
        <v>101.9</v>
      </c>
      <c r="CE712" s="143">
        <v>101.9</v>
      </c>
      <c r="CF712" s="143">
        <v>101.9</v>
      </c>
      <c r="CG712" s="143">
        <v>101.9</v>
      </c>
      <c r="CH712" s="143">
        <v>101.9</v>
      </c>
      <c r="CI712" s="143">
        <v>101.9</v>
      </c>
      <c r="CJ712" s="146">
        <v>101.9</v>
      </c>
      <c r="CK712" s="146">
        <v>101.9</v>
      </c>
      <c r="CL712" s="146">
        <v>101.9</v>
      </c>
      <c r="CM712" s="147">
        <v>101.9</v>
      </c>
      <c r="CN712" s="147">
        <v>101.9</v>
      </c>
      <c r="CO712" s="147">
        <v>101.9</v>
      </c>
      <c r="CP712" s="148">
        <v>101.9</v>
      </c>
      <c r="CQ712" s="149">
        <v>101.9</v>
      </c>
      <c r="CR712" s="149">
        <v>101.9</v>
      </c>
      <c r="CS712" s="149">
        <v>101.9</v>
      </c>
      <c r="CT712" s="149">
        <v>101.9</v>
      </c>
      <c r="CU712" s="150">
        <v>101.9</v>
      </c>
      <c r="CV712" s="150">
        <v>101.9</v>
      </c>
      <c r="CW712" s="150">
        <v>101.9</v>
      </c>
      <c r="CX712" s="150">
        <v>101.9</v>
      </c>
      <c r="CY712" s="150">
        <v>101.9</v>
      </c>
      <c r="CZ712" s="150">
        <v>101.9</v>
      </c>
      <c r="DA712" s="150">
        <v>101.9</v>
      </c>
      <c r="DB712" s="151">
        <v>101.9</v>
      </c>
      <c r="DC712" s="151">
        <v>101.9</v>
      </c>
      <c r="DD712" s="151">
        <v>101.9</v>
      </c>
      <c r="DE712" s="151">
        <v>101.9</v>
      </c>
      <c r="DF712" s="151">
        <v>101.9</v>
      </c>
      <c r="DG712" s="151">
        <v>104.1</v>
      </c>
      <c r="DH712" s="151">
        <v>104.1</v>
      </c>
      <c r="DI712" s="151">
        <v>104.1</v>
      </c>
      <c r="DJ712" s="151">
        <v>104.1</v>
      </c>
      <c r="DK712" s="151">
        <v>104.1</v>
      </c>
      <c r="DL712" s="151">
        <v>104.1</v>
      </c>
      <c r="DM712" s="152">
        <v>104.1</v>
      </c>
      <c r="DN712" s="152">
        <v>106.8</v>
      </c>
      <c r="DO712" s="152">
        <v>106.8</v>
      </c>
      <c r="DP712" s="152">
        <v>106.8</v>
      </c>
      <c r="DQ712" s="152">
        <v>106.8</v>
      </c>
      <c r="DR712" s="152">
        <v>106.8</v>
      </c>
      <c r="DS712" s="152">
        <v>106.8</v>
      </c>
      <c r="DT712" s="152">
        <v>106.8</v>
      </c>
      <c r="DU712" s="152">
        <v>106.8</v>
      </c>
      <c r="DV712" s="152">
        <v>106.8</v>
      </c>
      <c r="DW712" s="152">
        <v>106.8</v>
      </c>
      <c r="DX712" s="152">
        <v>113.8</v>
      </c>
      <c r="DY712" s="152">
        <v>113.8</v>
      </c>
      <c r="DZ712" s="152">
        <v>113.8</v>
      </c>
      <c r="EA712" s="152">
        <v>113.8</v>
      </c>
      <c r="EB712" s="152">
        <v>113.8</v>
      </c>
      <c r="EC712" s="152">
        <v>113.8</v>
      </c>
      <c r="ED712" s="152">
        <v>113.8</v>
      </c>
      <c r="EE712" s="152">
        <v>113.8</v>
      </c>
      <c r="EF712" s="152">
        <v>110.3</v>
      </c>
      <c r="EG712" s="152">
        <v>114.4</v>
      </c>
      <c r="EH712" s="152">
        <v>110.3</v>
      </c>
      <c r="EI712" s="152">
        <v>110.3</v>
      </c>
      <c r="EJ712" s="152">
        <v>110.3</v>
      </c>
      <c r="EK712" s="152">
        <v>109.2</v>
      </c>
      <c r="EL712" s="152">
        <v>110.3</v>
      </c>
      <c r="EM712" s="152">
        <v>110.3</v>
      </c>
      <c r="EN712" s="152">
        <v>112.7</v>
      </c>
      <c r="EO712" s="152">
        <v>112.7</v>
      </c>
      <c r="EP712" s="152">
        <v>112.2</v>
      </c>
      <c r="EQ712" s="152">
        <v>112.2</v>
      </c>
      <c r="ER712" s="152">
        <v>112.2</v>
      </c>
      <c r="ES712" s="152">
        <v>112.2</v>
      </c>
      <c r="ET712" s="152">
        <v>112.2</v>
      </c>
      <c r="EU712" s="152">
        <v>112.2</v>
      </c>
      <c r="EV712" s="152">
        <v>112.2</v>
      </c>
      <c r="EW712" s="152">
        <v>112.2</v>
      </c>
    </row>
    <row r="713" spans="1:153">
      <c r="A713" s="141" t="s">
        <v>8459</v>
      </c>
      <c r="B713" s="141" t="s">
        <v>8460</v>
      </c>
      <c r="C713" s="142">
        <v>5.0799999999999998E-2</v>
      </c>
      <c r="D713" s="143">
        <v>101.2</v>
      </c>
      <c r="E713" s="143">
        <v>99.1</v>
      </c>
      <c r="F713" s="143">
        <v>99.8</v>
      </c>
      <c r="G713" s="143">
        <v>98.7</v>
      </c>
      <c r="H713" s="143">
        <v>99.1</v>
      </c>
      <c r="I713" s="143">
        <v>100</v>
      </c>
      <c r="J713" s="143">
        <v>99.8</v>
      </c>
      <c r="K713" s="143">
        <v>101.8</v>
      </c>
      <c r="L713" s="143">
        <v>99.4</v>
      </c>
      <c r="M713" s="143">
        <v>102.1</v>
      </c>
      <c r="N713" s="143">
        <v>103.1</v>
      </c>
      <c r="O713" s="143">
        <v>104.7</v>
      </c>
      <c r="P713" s="143">
        <v>103.1</v>
      </c>
      <c r="Q713" s="143">
        <v>104.2</v>
      </c>
      <c r="R713" s="143">
        <v>104.2</v>
      </c>
      <c r="S713" s="143">
        <v>103.4</v>
      </c>
      <c r="T713" s="143">
        <v>104</v>
      </c>
      <c r="U713" s="143">
        <v>105.1</v>
      </c>
      <c r="V713" s="143">
        <v>104.1</v>
      </c>
      <c r="W713" s="143">
        <v>102</v>
      </c>
      <c r="X713" s="143">
        <v>102.5</v>
      </c>
      <c r="Y713" s="143">
        <v>103.6</v>
      </c>
      <c r="Z713" s="143">
        <v>105.6</v>
      </c>
      <c r="AA713" s="143">
        <v>105</v>
      </c>
      <c r="AB713" s="143">
        <v>106.5</v>
      </c>
      <c r="AC713" s="143">
        <v>106.6</v>
      </c>
      <c r="AD713" s="143">
        <v>106.1</v>
      </c>
      <c r="AE713" s="143">
        <v>105.3</v>
      </c>
      <c r="AF713" s="143">
        <v>106.7</v>
      </c>
      <c r="AG713" s="143">
        <v>107.4</v>
      </c>
      <c r="AH713" s="143">
        <v>109.3</v>
      </c>
      <c r="AI713" s="143">
        <v>105.7</v>
      </c>
      <c r="AJ713" s="143">
        <v>105.6</v>
      </c>
      <c r="AK713" s="143">
        <v>105.8</v>
      </c>
      <c r="AL713" s="143">
        <v>106.6</v>
      </c>
      <c r="AM713" s="143">
        <v>107.8</v>
      </c>
      <c r="AN713" s="143">
        <v>107.3</v>
      </c>
      <c r="AO713" s="143">
        <v>109.1</v>
      </c>
      <c r="AP713" s="143">
        <v>107.9</v>
      </c>
      <c r="AQ713" s="143">
        <v>109.5</v>
      </c>
      <c r="AR713" s="143">
        <v>110.5</v>
      </c>
      <c r="AS713" s="143">
        <v>110.7</v>
      </c>
      <c r="AT713" s="143">
        <v>109.9</v>
      </c>
      <c r="AU713" s="143">
        <v>106.2</v>
      </c>
      <c r="AV713" s="143">
        <v>107.5</v>
      </c>
      <c r="AW713" s="143">
        <v>108</v>
      </c>
      <c r="AX713" s="143">
        <v>108</v>
      </c>
      <c r="AY713" s="143">
        <v>108.7</v>
      </c>
      <c r="AZ713" s="143">
        <v>107.3</v>
      </c>
      <c r="BA713" s="143">
        <v>107.8</v>
      </c>
      <c r="BB713" s="143">
        <v>109.1</v>
      </c>
      <c r="BC713" s="143">
        <v>109.1</v>
      </c>
      <c r="BD713" s="143">
        <v>107.7</v>
      </c>
      <c r="BE713" s="143">
        <v>109.6</v>
      </c>
      <c r="BF713" s="143">
        <v>108.9</v>
      </c>
      <c r="BG713" s="143">
        <v>109.3</v>
      </c>
      <c r="BH713" s="143">
        <v>111.9</v>
      </c>
      <c r="BI713" s="143">
        <v>112.5</v>
      </c>
      <c r="BJ713" s="143">
        <v>112.3</v>
      </c>
      <c r="BK713" s="144">
        <v>112</v>
      </c>
      <c r="BL713" s="143">
        <v>112.1</v>
      </c>
      <c r="BM713" s="143">
        <v>112.1</v>
      </c>
      <c r="BN713" s="143">
        <v>112.2</v>
      </c>
      <c r="BO713" s="143">
        <v>113</v>
      </c>
      <c r="BP713" s="143">
        <v>110.8</v>
      </c>
      <c r="BQ713" s="143">
        <v>113.9</v>
      </c>
      <c r="BR713" s="145">
        <v>114.4</v>
      </c>
      <c r="BS713" s="145">
        <v>113</v>
      </c>
      <c r="BT713" s="145">
        <v>112.3</v>
      </c>
      <c r="BU713" s="145">
        <v>114.9</v>
      </c>
      <c r="BV713" s="145">
        <v>114.7</v>
      </c>
      <c r="BW713" s="145">
        <v>114</v>
      </c>
      <c r="BX713" s="145">
        <v>114.2</v>
      </c>
      <c r="BY713" s="145">
        <v>115.6</v>
      </c>
      <c r="BZ713" s="143">
        <v>114.7</v>
      </c>
      <c r="CA713" s="143">
        <v>114.5</v>
      </c>
      <c r="CB713" s="143">
        <v>114.4</v>
      </c>
      <c r="CC713" s="143">
        <v>114.8</v>
      </c>
      <c r="CD713" s="143">
        <v>115.5</v>
      </c>
      <c r="CE713" s="143">
        <v>116.3</v>
      </c>
      <c r="CF713" s="143">
        <v>116.4</v>
      </c>
      <c r="CG713" s="143">
        <v>116.9</v>
      </c>
      <c r="CH713" s="143">
        <v>115.9</v>
      </c>
      <c r="CI713" s="143">
        <v>115.3</v>
      </c>
      <c r="CJ713" s="146">
        <v>116.2</v>
      </c>
      <c r="CK713" s="146">
        <v>116.2</v>
      </c>
      <c r="CL713" s="146">
        <v>116.9</v>
      </c>
      <c r="CM713" s="147">
        <v>117.6</v>
      </c>
      <c r="CN713" s="147">
        <v>117.4</v>
      </c>
      <c r="CO713" s="147">
        <v>117.3</v>
      </c>
      <c r="CP713" s="148">
        <v>116.9</v>
      </c>
      <c r="CQ713" s="149">
        <v>117</v>
      </c>
      <c r="CR713" s="149">
        <v>116.8</v>
      </c>
      <c r="CS713" s="149">
        <v>116.5</v>
      </c>
      <c r="CT713" s="149">
        <v>116.8</v>
      </c>
      <c r="CU713" s="150">
        <v>116.7</v>
      </c>
      <c r="CV713" s="150">
        <v>116.5</v>
      </c>
      <c r="CW713" s="150">
        <v>116.3</v>
      </c>
      <c r="CX713" s="150">
        <v>115</v>
      </c>
      <c r="CY713" s="150">
        <v>116.9</v>
      </c>
      <c r="CZ713" s="150">
        <v>117.3</v>
      </c>
      <c r="DA713" s="150">
        <v>115.6</v>
      </c>
      <c r="DB713" s="151">
        <v>115.9</v>
      </c>
      <c r="DC713" s="151">
        <v>116.2</v>
      </c>
      <c r="DD713" s="151">
        <v>122.2</v>
      </c>
      <c r="DE713" s="151">
        <v>124.2</v>
      </c>
      <c r="DF713" s="151">
        <v>131.30000000000001</v>
      </c>
      <c r="DG713" s="151">
        <v>132.6</v>
      </c>
      <c r="DH713" s="151">
        <v>133.1</v>
      </c>
      <c r="DI713" s="151">
        <v>134.4</v>
      </c>
      <c r="DJ713" s="151">
        <v>135.69999999999999</v>
      </c>
      <c r="DK713" s="151">
        <v>136.69999999999999</v>
      </c>
      <c r="DL713" s="151">
        <v>135.9</v>
      </c>
      <c r="DM713" s="152">
        <v>138.69999999999999</v>
      </c>
      <c r="DN713" s="152">
        <v>139.30000000000001</v>
      </c>
      <c r="DO713" s="152">
        <v>143.5</v>
      </c>
      <c r="DP713" s="152">
        <v>143</v>
      </c>
      <c r="DQ713" s="152">
        <v>144.5</v>
      </c>
      <c r="DR713" s="152">
        <v>144.6</v>
      </c>
      <c r="DS713" s="152">
        <v>145.1</v>
      </c>
      <c r="DT713" s="152">
        <v>147</v>
      </c>
      <c r="DU713" s="152">
        <v>148.6</v>
      </c>
      <c r="DV713" s="152">
        <v>148.9</v>
      </c>
      <c r="DW713" s="152">
        <v>150</v>
      </c>
      <c r="DX713" s="152">
        <v>150.1</v>
      </c>
      <c r="DY713" s="152">
        <v>150</v>
      </c>
      <c r="DZ713" s="152">
        <v>148.9</v>
      </c>
      <c r="EA713" s="152">
        <v>148.4</v>
      </c>
      <c r="EB713" s="152">
        <v>149.69999999999999</v>
      </c>
      <c r="EC713" s="152">
        <v>151.80000000000001</v>
      </c>
      <c r="ED713" s="152">
        <v>148.1</v>
      </c>
      <c r="EE713" s="152">
        <v>148.30000000000001</v>
      </c>
      <c r="EF713" s="152">
        <v>149.1</v>
      </c>
      <c r="EG713" s="152">
        <v>149</v>
      </c>
      <c r="EH713" s="152">
        <v>149.9</v>
      </c>
      <c r="EI713" s="152">
        <v>149</v>
      </c>
      <c r="EJ713" s="152">
        <v>149.9</v>
      </c>
      <c r="EK713" s="152">
        <v>150.1</v>
      </c>
      <c r="EL713" s="152">
        <v>151.19999999999999</v>
      </c>
      <c r="EM713" s="152">
        <v>149.1</v>
      </c>
      <c r="EN713" s="152">
        <v>148.9</v>
      </c>
      <c r="EO713" s="152">
        <v>149.5</v>
      </c>
      <c r="EP713" s="152">
        <v>148.9</v>
      </c>
      <c r="EQ713" s="152">
        <v>149</v>
      </c>
      <c r="ER713" s="152">
        <v>149.4</v>
      </c>
      <c r="ES713" s="152">
        <v>148.69999999999999</v>
      </c>
      <c r="ET713" s="152">
        <v>149.6</v>
      </c>
      <c r="EU713" s="152">
        <v>150.1</v>
      </c>
      <c r="EV713" s="152">
        <v>150.69999999999999</v>
      </c>
      <c r="EW713" s="152">
        <v>150.4</v>
      </c>
    </row>
    <row r="714" spans="1:153">
      <c r="A714" s="141" t="s">
        <v>8461</v>
      </c>
      <c r="B714" s="141" t="s">
        <v>8462</v>
      </c>
      <c r="C714" s="142">
        <v>9.4900000000000002E-3</v>
      </c>
      <c r="D714" s="143">
        <v>100.4</v>
      </c>
      <c r="E714" s="143">
        <v>103</v>
      </c>
      <c r="F714" s="143">
        <v>110.1</v>
      </c>
      <c r="G714" s="143">
        <v>112.5</v>
      </c>
      <c r="H714" s="143">
        <v>110.6</v>
      </c>
      <c r="I714" s="143">
        <v>112.3</v>
      </c>
      <c r="J714" s="143">
        <v>111</v>
      </c>
      <c r="K714" s="143">
        <v>103.6</v>
      </c>
      <c r="L714" s="143">
        <v>103.4</v>
      </c>
      <c r="M714" s="143">
        <v>104.6</v>
      </c>
      <c r="N714" s="143">
        <v>104.5</v>
      </c>
      <c r="O714" s="143">
        <v>104.5</v>
      </c>
      <c r="P714" s="143">
        <v>107.4</v>
      </c>
      <c r="Q714" s="143">
        <v>109.3</v>
      </c>
      <c r="R714" s="143">
        <v>108.8</v>
      </c>
      <c r="S714" s="143">
        <v>108.7</v>
      </c>
      <c r="T714" s="143">
        <v>109.9</v>
      </c>
      <c r="U714" s="143">
        <v>111.4</v>
      </c>
      <c r="V714" s="143">
        <v>118.3</v>
      </c>
      <c r="W714" s="143">
        <v>114.9</v>
      </c>
      <c r="X714" s="143">
        <v>116.6</v>
      </c>
      <c r="Y714" s="143">
        <v>117.9</v>
      </c>
      <c r="Z714" s="143">
        <v>124.5</v>
      </c>
      <c r="AA714" s="143">
        <v>124.6</v>
      </c>
      <c r="AB714" s="143">
        <v>124.9</v>
      </c>
      <c r="AC714" s="143">
        <v>120.9</v>
      </c>
      <c r="AD714" s="143">
        <v>121.1</v>
      </c>
      <c r="AE714" s="143">
        <v>124.5</v>
      </c>
      <c r="AF714" s="143">
        <v>122.6</v>
      </c>
      <c r="AG714" s="143">
        <v>124.5</v>
      </c>
      <c r="AH714" s="143">
        <v>123.9</v>
      </c>
      <c r="AI714" s="143">
        <v>125.4</v>
      </c>
      <c r="AJ714" s="143">
        <v>124.6</v>
      </c>
      <c r="AK714" s="143">
        <v>119.9</v>
      </c>
      <c r="AL714" s="143">
        <v>120.8</v>
      </c>
      <c r="AM714" s="143">
        <v>120.5</v>
      </c>
      <c r="AN714" s="143">
        <v>120.6</v>
      </c>
      <c r="AO714" s="143">
        <v>120.3</v>
      </c>
      <c r="AP714" s="143">
        <v>120.3</v>
      </c>
      <c r="AQ714" s="143">
        <v>120.3</v>
      </c>
      <c r="AR714" s="143">
        <v>119.7</v>
      </c>
      <c r="AS714" s="143">
        <v>122.2</v>
      </c>
      <c r="AT714" s="143">
        <v>119</v>
      </c>
      <c r="AU714" s="143">
        <v>119.3</v>
      </c>
      <c r="AV714" s="143">
        <v>118.6</v>
      </c>
      <c r="AW714" s="143">
        <v>117.2</v>
      </c>
      <c r="AX714" s="143">
        <v>115.8</v>
      </c>
      <c r="AY714" s="143">
        <v>117.4</v>
      </c>
      <c r="AZ714" s="143">
        <v>117.4</v>
      </c>
      <c r="BA714" s="143">
        <v>113.2</v>
      </c>
      <c r="BB714" s="143">
        <v>114.1</v>
      </c>
      <c r="BC714" s="143">
        <v>114.9</v>
      </c>
      <c r="BD714" s="143">
        <v>113.2</v>
      </c>
      <c r="BE714" s="143">
        <v>113.7</v>
      </c>
      <c r="BF714" s="143">
        <v>114.2</v>
      </c>
      <c r="BG714" s="143">
        <v>116</v>
      </c>
      <c r="BH714" s="143">
        <v>116.1</v>
      </c>
      <c r="BI714" s="143">
        <v>116.6</v>
      </c>
      <c r="BJ714" s="143">
        <v>116.5</v>
      </c>
      <c r="BK714" s="144">
        <v>116.5</v>
      </c>
      <c r="BL714" s="143">
        <v>113.3</v>
      </c>
      <c r="BM714" s="143">
        <v>113.4</v>
      </c>
      <c r="BN714" s="143">
        <v>116.4</v>
      </c>
      <c r="BO714" s="143">
        <v>110.8</v>
      </c>
      <c r="BP714" s="143">
        <v>111.1</v>
      </c>
      <c r="BQ714" s="143">
        <v>111.2</v>
      </c>
      <c r="BR714" s="145">
        <v>111.4</v>
      </c>
      <c r="BS714" s="145">
        <v>110.7</v>
      </c>
      <c r="BT714" s="145">
        <v>110.2</v>
      </c>
      <c r="BU714" s="145">
        <v>110.1</v>
      </c>
      <c r="BV714" s="145">
        <v>111.2</v>
      </c>
      <c r="BW714" s="145">
        <v>109.7</v>
      </c>
      <c r="BX714" s="145">
        <v>112.8</v>
      </c>
      <c r="BY714" s="145">
        <v>112.1</v>
      </c>
      <c r="BZ714" s="143">
        <v>112.3</v>
      </c>
      <c r="CA714" s="143">
        <v>112.5</v>
      </c>
      <c r="CB714" s="143">
        <v>110.6</v>
      </c>
      <c r="CC714" s="143">
        <v>112.7</v>
      </c>
      <c r="CD714" s="143">
        <v>112.4</v>
      </c>
      <c r="CE714" s="143">
        <v>112.6</v>
      </c>
      <c r="CF714" s="143">
        <v>112.5</v>
      </c>
      <c r="CG714" s="143">
        <v>112.6</v>
      </c>
      <c r="CH714" s="143">
        <v>112.8</v>
      </c>
      <c r="CI714" s="143">
        <v>115.5</v>
      </c>
      <c r="CJ714" s="146">
        <v>114.2</v>
      </c>
      <c r="CK714" s="146">
        <v>115.5</v>
      </c>
      <c r="CL714" s="146">
        <v>115.5</v>
      </c>
      <c r="CM714" s="147">
        <v>115.1</v>
      </c>
      <c r="CN714" s="147">
        <v>115</v>
      </c>
      <c r="CO714" s="147">
        <v>119.5</v>
      </c>
      <c r="CP714" s="148">
        <v>121.6</v>
      </c>
      <c r="CQ714" s="149">
        <v>117.5</v>
      </c>
      <c r="CR714" s="149">
        <v>121</v>
      </c>
      <c r="CS714" s="149">
        <v>121.6</v>
      </c>
      <c r="CT714" s="149">
        <v>120</v>
      </c>
      <c r="CU714" s="150">
        <v>120.1</v>
      </c>
      <c r="CV714" s="150">
        <v>120.1</v>
      </c>
      <c r="CW714" s="150">
        <v>120.5</v>
      </c>
      <c r="CX714" s="150">
        <v>120.5</v>
      </c>
      <c r="CY714" s="150">
        <v>119.5</v>
      </c>
      <c r="CZ714" s="150">
        <v>121.5</v>
      </c>
      <c r="DA714" s="150">
        <v>124.3</v>
      </c>
      <c r="DB714" s="151">
        <v>124.4</v>
      </c>
      <c r="DC714" s="151">
        <v>135.1</v>
      </c>
      <c r="DD714" s="151">
        <v>121.5</v>
      </c>
      <c r="DE714" s="151">
        <v>125.2</v>
      </c>
      <c r="DF714" s="151">
        <v>125.1</v>
      </c>
      <c r="DG714" s="151">
        <v>125.1</v>
      </c>
      <c r="DH714" s="151">
        <v>125.1</v>
      </c>
      <c r="DI714" s="151">
        <v>123.4</v>
      </c>
      <c r="DJ714" s="151">
        <v>124</v>
      </c>
      <c r="DK714" s="151">
        <v>127</v>
      </c>
      <c r="DL714" s="151">
        <v>127.2</v>
      </c>
      <c r="DM714" s="152">
        <v>127.3</v>
      </c>
      <c r="DN714" s="152">
        <v>128.69999999999999</v>
      </c>
      <c r="DO714" s="152">
        <v>127.4</v>
      </c>
      <c r="DP714" s="152">
        <v>127.4</v>
      </c>
      <c r="DQ714" s="152">
        <v>127.1</v>
      </c>
      <c r="DR714" s="152">
        <v>126.8</v>
      </c>
      <c r="DS714" s="152">
        <v>126.8</v>
      </c>
      <c r="DT714" s="152">
        <v>129.19999999999999</v>
      </c>
      <c r="DU714" s="152">
        <v>130.30000000000001</v>
      </c>
      <c r="DV714" s="152">
        <v>134.9</v>
      </c>
      <c r="DW714" s="152">
        <v>134.4</v>
      </c>
      <c r="DX714" s="152">
        <v>134.1</v>
      </c>
      <c r="DY714" s="152">
        <v>131.69999999999999</v>
      </c>
      <c r="DZ714" s="152">
        <v>131.69999999999999</v>
      </c>
      <c r="EA714" s="152">
        <v>130.19999999999999</v>
      </c>
      <c r="EB714" s="152">
        <v>129</v>
      </c>
      <c r="EC714" s="152">
        <v>128.80000000000001</v>
      </c>
      <c r="ED714" s="152">
        <v>128.80000000000001</v>
      </c>
      <c r="EE714" s="152">
        <v>127</v>
      </c>
      <c r="EF714" s="152">
        <v>127</v>
      </c>
      <c r="EG714" s="152">
        <v>127</v>
      </c>
      <c r="EH714" s="152">
        <v>126.6</v>
      </c>
      <c r="EI714" s="152">
        <v>126.6</v>
      </c>
      <c r="EJ714" s="152">
        <v>126.6</v>
      </c>
      <c r="EK714" s="152">
        <v>128</v>
      </c>
      <c r="EL714" s="152">
        <v>127.5</v>
      </c>
      <c r="EM714" s="152">
        <v>126.8</v>
      </c>
      <c r="EN714" s="152">
        <v>127.9</v>
      </c>
      <c r="EO714" s="152">
        <v>128.69999999999999</v>
      </c>
      <c r="EP714" s="152">
        <v>129</v>
      </c>
      <c r="EQ714" s="152">
        <v>128.9</v>
      </c>
      <c r="ER714" s="152">
        <v>128.19999999999999</v>
      </c>
      <c r="ES714" s="152">
        <v>129.19999999999999</v>
      </c>
      <c r="ET714" s="152">
        <v>129.19999999999999</v>
      </c>
      <c r="EU714" s="152">
        <v>128.9</v>
      </c>
      <c r="EV714" s="152">
        <v>129.19999999999999</v>
      </c>
      <c r="EW714" s="152">
        <v>133.19999999999999</v>
      </c>
    </row>
    <row r="715" spans="1:153">
      <c r="A715" s="141" t="s">
        <v>8463</v>
      </c>
      <c r="B715" s="141" t="s">
        <v>8464</v>
      </c>
      <c r="C715" s="142">
        <v>7.3700000000000002E-2</v>
      </c>
      <c r="D715" s="143">
        <v>105.3</v>
      </c>
      <c r="E715" s="143">
        <v>102.3</v>
      </c>
      <c r="F715" s="143">
        <v>104.6</v>
      </c>
      <c r="G715" s="143">
        <v>105</v>
      </c>
      <c r="H715" s="143">
        <v>108.1</v>
      </c>
      <c r="I715" s="143">
        <v>108.9</v>
      </c>
      <c r="J715" s="143">
        <v>105.3</v>
      </c>
      <c r="K715" s="143">
        <v>104.1</v>
      </c>
      <c r="L715" s="143">
        <v>104.6</v>
      </c>
      <c r="M715" s="143">
        <v>110.5</v>
      </c>
      <c r="N715" s="143">
        <v>110.7</v>
      </c>
      <c r="O715" s="143">
        <v>112.1</v>
      </c>
      <c r="P715" s="143">
        <v>108.6</v>
      </c>
      <c r="Q715" s="143">
        <v>107.7</v>
      </c>
      <c r="R715" s="143">
        <v>111.1</v>
      </c>
      <c r="S715" s="143">
        <v>110.3</v>
      </c>
      <c r="T715" s="143">
        <v>107.2</v>
      </c>
      <c r="U715" s="143">
        <v>114.7</v>
      </c>
      <c r="V715" s="143">
        <v>113.6</v>
      </c>
      <c r="W715" s="143">
        <v>118.2</v>
      </c>
      <c r="X715" s="143">
        <v>113.6</v>
      </c>
      <c r="Y715" s="143">
        <v>113.8</v>
      </c>
      <c r="Z715" s="143">
        <v>112.4</v>
      </c>
      <c r="AA715" s="143">
        <v>109.1</v>
      </c>
      <c r="AB715" s="143">
        <v>111.7</v>
      </c>
      <c r="AC715" s="143">
        <v>115.5</v>
      </c>
      <c r="AD715" s="143">
        <v>115.7</v>
      </c>
      <c r="AE715" s="143">
        <v>118.1</v>
      </c>
      <c r="AF715" s="143">
        <v>119.2</v>
      </c>
      <c r="AG715" s="143">
        <v>116</v>
      </c>
      <c r="AH715" s="143">
        <v>112.9</v>
      </c>
      <c r="AI715" s="143">
        <v>118.1</v>
      </c>
      <c r="AJ715" s="143">
        <v>117.6</v>
      </c>
      <c r="AK715" s="143">
        <v>112.6</v>
      </c>
      <c r="AL715" s="143">
        <v>116.9</v>
      </c>
      <c r="AM715" s="143">
        <v>117.3</v>
      </c>
      <c r="AN715" s="143">
        <v>115</v>
      </c>
      <c r="AO715" s="143">
        <v>114.6</v>
      </c>
      <c r="AP715" s="143">
        <v>115.6</v>
      </c>
      <c r="AQ715" s="143">
        <v>117.3</v>
      </c>
      <c r="AR715" s="143">
        <v>113.8</v>
      </c>
      <c r="AS715" s="143">
        <v>113.7</v>
      </c>
      <c r="AT715" s="143">
        <v>114.6</v>
      </c>
      <c r="AU715" s="143">
        <v>116.4</v>
      </c>
      <c r="AV715" s="143">
        <v>116</v>
      </c>
      <c r="AW715" s="143">
        <v>117.3</v>
      </c>
      <c r="AX715" s="143">
        <v>116.7</v>
      </c>
      <c r="AY715" s="143">
        <v>117.3</v>
      </c>
      <c r="AZ715" s="143">
        <v>116.3</v>
      </c>
      <c r="BA715" s="143">
        <v>116.4</v>
      </c>
      <c r="BB715" s="143">
        <v>116.8</v>
      </c>
      <c r="BC715" s="143">
        <v>117</v>
      </c>
      <c r="BD715" s="143">
        <v>117.1</v>
      </c>
      <c r="BE715" s="143">
        <v>117.4</v>
      </c>
      <c r="BF715" s="143">
        <v>117.5</v>
      </c>
      <c r="BG715" s="143">
        <v>116.8</v>
      </c>
      <c r="BH715" s="143">
        <v>116.4</v>
      </c>
      <c r="BI715" s="143">
        <v>118.5</v>
      </c>
      <c r="BJ715" s="143">
        <v>117.4</v>
      </c>
      <c r="BK715" s="144">
        <v>116.7</v>
      </c>
      <c r="BL715" s="143">
        <v>115.6</v>
      </c>
      <c r="BM715" s="143">
        <v>114.8</v>
      </c>
      <c r="BN715" s="143">
        <v>114.5</v>
      </c>
      <c r="BO715" s="143">
        <v>115.5</v>
      </c>
      <c r="BP715" s="143">
        <v>115.4</v>
      </c>
      <c r="BQ715" s="143">
        <v>115.4</v>
      </c>
      <c r="BR715" s="145">
        <v>113.2</v>
      </c>
      <c r="BS715" s="145">
        <v>113.7</v>
      </c>
      <c r="BT715" s="145">
        <v>113.3</v>
      </c>
      <c r="BU715" s="145">
        <v>113.6</v>
      </c>
      <c r="BV715" s="145">
        <v>113.4</v>
      </c>
      <c r="BW715" s="145">
        <v>112.8</v>
      </c>
      <c r="BX715" s="145">
        <v>113.7</v>
      </c>
      <c r="BY715" s="145">
        <v>115.7</v>
      </c>
      <c r="BZ715" s="143">
        <v>115.7</v>
      </c>
      <c r="CA715" s="143">
        <v>114.4</v>
      </c>
      <c r="CB715" s="143">
        <v>115.3</v>
      </c>
      <c r="CC715" s="143">
        <v>115.7</v>
      </c>
      <c r="CD715" s="143">
        <v>115.7</v>
      </c>
      <c r="CE715" s="143">
        <v>117.3</v>
      </c>
      <c r="CF715" s="143">
        <v>115.5</v>
      </c>
      <c r="CG715" s="143">
        <v>116.2</v>
      </c>
      <c r="CH715" s="143">
        <v>115.7</v>
      </c>
      <c r="CI715" s="143">
        <v>115.9</v>
      </c>
      <c r="CJ715" s="146">
        <v>116.6</v>
      </c>
      <c r="CK715" s="146">
        <v>116.4</v>
      </c>
      <c r="CL715" s="146">
        <v>116.4</v>
      </c>
      <c r="CM715" s="147">
        <v>117</v>
      </c>
      <c r="CN715" s="147">
        <v>116.9</v>
      </c>
      <c r="CO715" s="147">
        <v>117.4</v>
      </c>
      <c r="CP715" s="148">
        <v>117.3</v>
      </c>
      <c r="CQ715" s="149">
        <v>116.5</v>
      </c>
      <c r="CR715" s="149">
        <v>116.7</v>
      </c>
      <c r="CS715" s="149">
        <v>115.8</v>
      </c>
      <c r="CT715" s="149">
        <v>115.9</v>
      </c>
      <c r="CU715" s="150">
        <v>115.4</v>
      </c>
      <c r="CV715" s="150">
        <v>115.7</v>
      </c>
      <c r="CW715" s="150">
        <v>115.9</v>
      </c>
      <c r="CX715" s="150">
        <v>116</v>
      </c>
      <c r="CY715" s="150">
        <v>115.9</v>
      </c>
      <c r="CZ715" s="150">
        <v>116</v>
      </c>
      <c r="DA715" s="150">
        <v>117.1</v>
      </c>
      <c r="DB715" s="151">
        <v>117</v>
      </c>
      <c r="DC715" s="151">
        <v>117</v>
      </c>
      <c r="DD715" s="151">
        <v>117.4</v>
      </c>
      <c r="DE715" s="151">
        <v>118.4</v>
      </c>
      <c r="DF715" s="151">
        <v>118.6</v>
      </c>
      <c r="DG715" s="151">
        <v>120.1</v>
      </c>
      <c r="DH715" s="151">
        <v>123.3</v>
      </c>
      <c r="DI715" s="151">
        <v>124.8</v>
      </c>
      <c r="DJ715" s="151">
        <v>125</v>
      </c>
      <c r="DK715" s="151">
        <v>124.9</v>
      </c>
      <c r="DL715" s="151">
        <v>129</v>
      </c>
      <c r="DM715" s="152">
        <v>131.19999999999999</v>
      </c>
      <c r="DN715" s="152">
        <v>129.80000000000001</v>
      </c>
      <c r="DO715" s="152">
        <v>128.9</v>
      </c>
      <c r="DP715" s="152">
        <v>130</v>
      </c>
      <c r="DQ715" s="152">
        <v>131.4</v>
      </c>
      <c r="DR715" s="152">
        <v>130.30000000000001</v>
      </c>
      <c r="DS715" s="152">
        <v>129.80000000000001</v>
      </c>
      <c r="DT715" s="152">
        <v>131.19999999999999</v>
      </c>
      <c r="DU715" s="152">
        <v>131.69999999999999</v>
      </c>
      <c r="DV715" s="152">
        <v>132.1</v>
      </c>
      <c r="DW715" s="152">
        <v>132.19999999999999</v>
      </c>
      <c r="DX715" s="152">
        <v>132.69999999999999</v>
      </c>
      <c r="DY715" s="152">
        <v>131.6</v>
      </c>
      <c r="DZ715" s="152">
        <v>131.69999999999999</v>
      </c>
      <c r="EA715" s="152">
        <v>130.9</v>
      </c>
      <c r="EB715" s="152">
        <v>130.1</v>
      </c>
      <c r="EC715" s="152">
        <v>129.19999999999999</v>
      </c>
      <c r="ED715" s="152">
        <v>128.69999999999999</v>
      </c>
      <c r="EE715" s="152">
        <v>128.80000000000001</v>
      </c>
      <c r="EF715" s="152">
        <v>130.19999999999999</v>
      </c>
      <c r="EG715" s="152">
        <v>129.6</v>
      </c>
      <c r="EH715" s="152">
        <v>130.19999999999999</v>
      </c>
      <c r="EI715" s="152">
        <v>130.1</v>
      </c>
      <c r="EJ715" s="152">
        <v>130.19999999999999</v>
      </c>
      <c r="EK715" s="152">
        <v>129.6</v>
      </c>
      <c r="EL715" s="152">
        <v>130.80000000000001</v>
      </c>
      <c r="EM715" s="152">
        <v>131.5</v>
      </c>
      <c r="EN715" s="152">
        <v>131.5</v>
      </c>
      <c r="EO715" s="152">
        <v>131.6</v>
      </c>
      <c r="EP715" s="152">
        <v>130.5</v>
      </c>
      <c r="EQ715" s="152">
        <v>130.19999999999999</v>
      </c>
      <c r="ER715" s="152">
        <v>130.1</v>
      </c>
      <c r="ES715" s="152">
        <v>129.6</v>
      </c>
      <c r="ET715" s="152">
        <v>129.30000000000001</v>
      </c>
      <c r="EU715" s="152">
        <v>129.9</v>
      </c>
      <c r="EV715" s="152">
        <v>130.19999999999999</v>
      </c>
      <c r="EW715" s="152">
        <v>130.6</v>
      </c>
    </row>
    <row r="716" spans="1:153">
      <c r="A716" s="141" t="s">
        <v>8465</v>
      </c>
      <c r="B716" s="141" t="s">
        <v>8466</v>
      </c>
      <c r="C716" s="142">
        <v>2.0600000000000002E-3</v>
      </c>
      <c r="D716" s="143">
        <v>101.2</v>
      </c>
      <c r="E716" s="143">
        <v>102.8</v>
      </c>
      <c r="F716" s="143">
        <v>118.8</v>
      </c>
      <c r="G716" s="143">
        <v>119.2</v>
      </c>
      <c r="H716" s="143">
        <v>125.1</v>
      </c>
      <c r="I716" s="143">
        <v>132.1</v>
      </c>
      <c r="J716" s="143">
        <v>125.2</v>
      </c>
      <c r="K716" s="143">
        <v>118.2</v>
      </c>
      <c r="L716" s="143">
        <v>128.30000000000001</v>
      </c>
      <c r="M716" s="143">
        <v>123.3</v>
      </c>
      <c r="N716" s="143">
        <v>128.30000000000001</v>
      </c>
      <c r="O716" s="143">
        <v>133.30000000000001</v>
      </c>
      <c r="P716" s="143">
        <v>109.4</v>
      </c>
      <c r="Q716" s="143">
        <v>109.4</v>
      </c>
      <c r="R716" s="143">
        <v>109.4</v>
      </c>
      <c r="S716" s="143">
        <v>109.4</v>
      </c>
      <c r="T716" s="143">
        <v>111.9</v>
      </c>
      <c r="U716" s="143">
        <v>111.9</v>
      </c>
      <c r="V716" s="143">
        <v>115.7</v>
      </c>
      <c r="W716" s="143">
        <v>115.7</v>
      </c>
      <c r="X716" s="143">
        <v>115.7</v>
      </c>
      <c r="Y716" s="143">
        <v>115.7</v>
      </c>
      <c r="Z716" s="143">
        <v>115.7</v>
      </c>
      <c r="AA716" s="143">
        <v>115.7</v>
      </c>
      <c r="AB716" s="143">
        <v>115.7</v>
      </c>
      <c r="AC716" s="143">
        <v>115.7</v>
      </c>
      <c r="AD716" s="143">
        <v>115.7</v>
      </c>
      <c r="AE716" s="143">
        <v>115.7</v>
      </c>
      <c r="AF716" s="143">
        <v>115.7</v>
      </c>
      <c r="AG716" s="143">
        <v>115.7</v>
      </c>
      <c r="AH716" s="143">
        <v>115.7</v>
      </c>
      <c r="AI716" s="143">
        <v>115.7</v>
      </c>
      <c r="AJ716" s="143">
        <v>115.7</v>
      </c>
      <c r="AK716" s="143">
        <v>115.7</v>
      </c>
      <c r="AL716" s="143">
        <v>115.7</v>
      </c>
      <c r="AM716" s="143">
        <v>115.7</v>
      </c>
      <c r="AN716" s="143">
        <v>114.3</v>
      </c>
      <c r="AO716" s="143">
        <v>114.3</v>
      </c>
      <c r="AP716" s="143">
        <v>114.3</v>
      </c>
      <c r="AQ716" s="143">
        <v>114.3</v>
      </c>
      <c r="AR716" s="143">
        <v>114.3</v>
      </c>
      <c r="AS716" s="143">
        <v>114.3</v>
      </c>
      <c r="AT716" s="143">
        <v>114.3</v>
      </c>
      <c r="AU716" s="143">
        <v>114.3</v>
      </c>
      <c r="AV716" s="143">
        <v>114.3</v>
      </c>
      <c r="AW716" s="143">
        <v>113.9</v>
      </c>
      <c r="AX716" s="143">
        <v>113.9</v>
      </c>
      <c r="AY716" s="143">
        <v>113.9</v>
      </c>
      <c r="AZ716" s="143">
        <v>113.9</v>
      </c>
      <c r="BA716" s="143">
        <v>115.6</v>
      </c>
      <c r="BB716" s="143">
        <v>117.2</v>
      </c>
      <c r="BC716" s="143">
        <v>117.2</v>
      </c>
      <c r="BD716" s="143">
        <v>117.2</v>
      </c>
      <c r="BE716" s="143">
        <v>117.2</v>
      </c>
      <c r="BF716" s="143">
        <v>117.2</v>
      </c>
      <c r="BG716" s="143">
        <v>112.2</v>
      </c>
      <c r="BH716" s="143">
        <v>115.6</v>
      </c>
      <c r="BI716" s="143">
        <v>115.6</v>
      </c>
      <c r="BJ716" s="143">
        <v>115.6</v>
      </c>
      <c r="BK716" s="144">
        <v>117.2</v>
      </c>
      <c r="BL716" s="143">
        <v>113.9</v>
      </c>
      <c r="BM716" s="143">
        <v>110.5</v>
      </c>
      <c r="BN716" s="143">
        <v>112.2</v>
      </c>
      <c r="BO716" s="143">
        <v>107</v>
      </c>
      <c r="BP716" s="143">
        <v>105.2</v>
      </c>
      <c r="BQ716" s="143">
        <v>105.2</v>
      </c>
      <c r="BR716" s="145">
        <v>97.7</v>
      </c>
      <c r="BS716" s="145">
        <v>97.7</v>
      </c>
      <c r="BT716" s="145">
        <v>97.7</v>
      </c>
      <c r="BU716" s="145">
        <v>97.7</v>
      </c>
      <c r="BV716" s="145">
        <v>97.7</v>
      </c>
      <c r="BW716" s="145">
        <v>97.7</v>
      </c>
      <c r="BX716" s="145">
        <v>97.7</v>
      </c>
      <c r="BY716" s="145">
        <v>123.4</v>
      </c>
      <c r="BZ716" s="143">
        <v>123.4</v>
      </c>
      <c r="CA716" s="143">
        <v>123.4</v>
      </c>
      <c r="CB716" s="143">
        <v>114.8</v>
      </c>
      <c r="CC716" s="143">
        <v>114.8</v>
      </c>
      <c r="CD716" s="143">
        <v>114.8</v>
      </c>
      <c r="CE716" s="143">
        <v>114.8</v>
      </c>
      <c r="CF716" s="143">
        <v>121.4</v>
      </c>
      <c r="CG716" s="143">
        <v>121.4</v>
      </c>
      <c r="CH716" s="143">
        <v>121.4</v>
      </c>
      <c r="CI716" s="143">
        <v>121.4</v>
      </c>
      <c r="CJ716" s="146">
        <v>121.4</v>
      </c>
      <c r="CK716" s="146">
        <v>121.4</v>
      </c>
      <c r="CL716" s="146">
        <v>121.4</v>
      </c>
      <c r="CM716" s="147">
        <v>121.4</v>
      </c>
      <c r="CN716" s="147">
        <v>121.4</v>
      </c>
      <c r="CO716" s="147">
        <v>121.4</v>
      </c>
      <c r="CP716" s="148">
        <v>121.4</v>
      </c>
      <c r="CQ716" s="149">
        <v>121.4</v>
      </c>
      <c r="CR716" s="149">
        <v>121.4</v>
      </c>
      <c r="CS716" s="149">
        <v>121.4</v>
      </c>
      <c r="CT716" s="149">
        <v>121.4</v>
      </c>
      <c r="CU716" s="150">
        <v>121.4</v>
      </c>
      <c r="CV716" s="150">
        <v>121.4</v>
      </c>
      <c r="CW716" s="150">
        <v>121.4</v>
      </c>
      <c r="CX716" s="150">
        <v>121.4</v>
      </c>
      <c r="CY716" s="150">
        <v>121.4</v>
      </c>
      <c r="CZ716" s="150">
        <v>121.4</v>
      </c>
      <c r="DA716" s="150">
        <v>121.4</v>
      </c>
      <c r="DB716" s="151">
        <v>125.1</v>
      </c>
      <c r="DC716" s="151">
        <v>125.1</v>
      </c>
      <c r="DD716" s="151">
        <v>125.1</v>
      </c>
      <c r="DE716" s="151">
        <v>125.1</v>
      </c>
      <c r="DF716" s="151">
        <v>125.1</v>
      </c>
      <c r="DG716" s="151">
        <v>125.1</v>
      </c>
      <c r="DH716" s="151">
        <v>125.1</v>
      </c>
      <c r="DI716" s="151">
        <v>125.1</v>
      </c>
      <c r="DJ716" s="151">
        <v>125.1</v>
      </c>
      <c r="DK716" s="151">
        <v>125.1</v>
      </c>
      <c r="DL716" s="151">
        <v>125.1</v>
      </c>
      <c r="DM716" s="152">
        <v>125.1</v>
      </c>
      <c r="DN716" s="152">
        <v>125.1</v>
      </c>
      <c r="DO716" s="152">
        <v>125.1</v>
      </c>
      <c r="DP716" s="152">
        <v>125.1</v>
      </c>
      <c r="DQ716" s="152">
        <v>125.1</v>
      </c>
      <c r="DR716" s="152">
        <v>125.1</v>
      </c>
      <c r="DS716" s="152">
        <v>125.1</v>
      </c>
      <c r="DT716" s="152">
        <v>125.1</v>
      </c>
      <c r="DU716" s="152">
        <v>125.1</v>
      </c>
      <c r="DV716" s="152">
        <v>125.1</v>
      </c>
      <c r="DW716" s="152">
        <v>125.1</v>
      </c>
      <c r="DX716" s="152">
        <v>125.1</v>
      </c>
      <c r="DY716" s="152">
        <v>126.1</v>
      </c>
      <c r="DZ716" s="152">
        <v>126.1</v>
      </c>
      <c r="EA716" s="152">
        <v>126.1</v>
      </c>
      <c r="EB716" s="152">
        <v>126.1</v>
      </c>
      <c r="EC716" s="152">
        <v>126.1</v>
      </c>
      <c r="ED716" s="152">
        <v>126.1</v>
      </c>
      <c r="EE716" s="152">
        <v>126.1</v>
      </c>
      <c r="EF716" s="152">
        <v>126.1</v>
      </c>
      <c r="EG716" s="152">
        <v>126.1</v>
      </c>
      <c r="EH716" s="152">
        <v>126.1</v>
      </c>
      <c r="EI716" s="152">
        <v>126.1</v>
      </c>
      <c r="EJ716" s="152">
        <v>126.1</v>
      </c>
      <c r="EK716" s="152">
        <v>126.1</v>
      </c>
      <c r="EL716" s="152">
        <v>128</v>
      </c>
      <c r="EM716" s="152">
        <v>128</v>
      </c>
      <c r="EN716" s="152">
        <v>128</v>
      </c>
      <c r="EO716" s="152">
        <v>128</v>
      </c>
      <c r="EP716" s="152">
        <v>128</v>
      </c>
      <c r="EQ716" s="152">
        <v>123.8</v>
      </c>
      <c r="ER716" s="152">
        <v>123.8</v>
      </c>
      <c r="ES716" s="152">
        <v>123.8</v>
      </c>
      <c r="ET716" s="152">
        <v>123.8</v>
      </c>
      <c r="EU716" s="152">
        <v>123.8</v>
      </c>
      <c r="EV716" s="152">
        <v>123.8</v>
      </c>
      <c r="EW716" s="152">
        <v>123.8</v>
      </c>
    </row>
    <row r="717" spans="1:153">
      <c r="A717" s="141" t="s">
        <v>8467</v>
      </c>
      <c r="B717" s="141" t="s">
        <v>8468</v>
      </c>
      <c r="C717" s="142">
        <v>4.2139999999999997E-2</v>
      </c>
      <c r="D717" s="143">
        <v>102.9</v>
      </c>
      <c r="E717" s="143">
        <v>102.9</v>
      </c>
      <c r="F717" s="143">
        <v>102.9</v>
      </c>
      <c r="G717" s="143">
        <v>113.2</v>
      </c>
      <c r="H717" s="143">
        <v>113.2</v>
      </c>
      <c r="I717" s="143">
        <v>126.4</v>
      </c>
      <c r="J717" s="143">
        <v>126.4</v>
      </c>
      <c r="K717" s="143">
        <v>126.4</v>
      </c>
      <c r="L717" s="143">
        <v>126.4</v>
      </c>
      <c r="M717" s="143">
        <v>126.4</v>
      </c>
      <c r="N717" s="143">
        <v>126.4</v>
      </c>
      <c r="O717" s="143">
        <v>126.4</v>
      </c>
      <c r="P717" s="143">
        <v>123.4</v>
      </c>
      <c r="Q717" s="143">
        <v>123.4</v>
      </c>
      <c r="R717" s="143">
        <v>123.4</v>
      </c>
      <c r="S717" s="143">
        <v>123.4</v>
      </c>
      <c r="T717" s="143">
        <v>120.7</v>
      </c>
      <c r="U717" s="143">
        <v>120.7</v>
      </c>
      <c r="V717" s="143">
        <v>125.3</v>
      </c>
      <c r="W717" s="143">
        <v>131.1</v>
      </c>
      <c r="X717" s="143">
        <v>131.1</v>
      </c>
      <c r="Y717" s="143">
        <v>137.9</v>
      </c>
      <c r="Z717" s="143">
        <v>137.9</v>
      </c>
      <c r="AA717" s="143">
        <v>137.9</v>
      </c>
      <c r="AB717" s="143">
        <v>138.1</v>
      </c>
      <c r="AC717" s="143">
        <v>138.1</v>
      </c>
      <c r="AD717" s="143">
        <v>138.1</v>
      </c>
      <c r="AE717" s="143">
        <v>138.1</v>
      </c>
      <c r="AF717" s="143">
        <v>138.1</v>
      </c>
      <c r="AG717" s="143">
        <v>140.6</v>
      </c>
      <c r="AH717" s="143">
        <v>140.6</v>
      </c>
      <c r="AI717" s="143">
        <v>143.69999999999999</v>
      </c>
      <c r="AJ717" s="143">
        <v>143.69999999999999</v>
      </c>
      <c r="AK717" s="143">
        <v>143.69999999999999</v>
      </c>
      <c r="AL717" s="143">
        <v>142.69999999999999</v>
      </c>
      <c r="AM717" s="143">
        <v>142.69999999999999</v>
      </c>
      <c r="AN717" s="143">
        <v>142.69999999999999</v>
      </c>
      <c r="AO717" s="143">
        <v>151.69999999999999</v>
      </c>
      <c r="AP717" s="143">
        <v>151.69999999999999</v>
      </c>
      <c r="AQ717" s="143">
        <v>151.69999999999999</v>
      </c>
      <c r="AR717" s="143">
        <v>147.6</v>
      </c>
      <c r="AS717" s="143">
        <v>147.6</v>
      </c>
      <c r="AT717" s="143">
        <v>147.6</v>
      </c>
      <c r="AU717" s="143">
        <v>147.6</v>
      </c>
      <c r="AV717" s="143">
        <v>147.6</v>
      </c>
      <c r="AW717" s="143">
        <v>147.6</v>
      </c>
      <c r="AX717" s="143">
        <v>147.6</v>
      </c>
      <c r="AY717" s="143">
        <v>147.6</v>
      </c>
      <c r="AZ717" s="143">
        <v>147.6</v>
      </c>
      <c r="BA717" s="143">
        <v>147.6</v>
      </c>
      <c r="BB717" s="143">
        <v>147.6</v>
      </c>
      <c r="BC717" s="143">
        <v>147.6</v>
      </c>
      <c r="BD717" s="143">
        <v>147.6</v>
      </c>
      <c r="BE717" s="143">
        <v>147.6</v>
      </c>
      <c r="BF717" s="143">
        <v>147.6</v>
      </c>
      <c r="BG717" s="143">
        <v>147.6</v>
      </c>
      <c r="BH717" s="143">
        <v>147.1</v>
      </c>
      <c r="BI717" s="143">
        <v>147.1</v>
      </c>
      <c r="BJ717" s="143">
        <v>136.30000000000001</v>
      </c>
      <c r="BK717" s="144">
        <v>138.4</v>
      </c>
      <c r="BL717" s="143">
        <v>149.4</v>
      </c>
      <c r="BM717" s="143">
        <v>150.1</v>
      </c>
      <c r="BN717" s="143">
        <v>150.1</v>
      </c>
      <c r="BO717" s="143">
        <v>153.80000000000001</v>
      </c>
      <c r="BP717" s="143">
        <v>154</v>
      </c>
      <c r="BQ717" s="143">
        <v>154</v>
      </c>
      <c r="BR717" s="145">
        <v>154</v>
      </c>
      <c r="BS717" s="145">
        <v>154</v>
      </c>
      <c r="BT717" s="145">
        <v>154</v>
      </c>
      <c r="BU717" s="145">
        <v>154</v>
      </c>
      <c r="BV717" s="145">
        <v>154</v>
      </c>
      <c r="BW717" s="145">
        <v>154</v>
      </c>
      <c r="BX717" s="145">
        <v>154</v>
      </c>
      <c r="BY717" s="145">
        <v>154</v>
      </c>
      <c r="BZ717" s="143">
        <v>154</v>
      </c>
      <c r="CA717" s="143">
        <v>154</v>
      </c>
      <c r="CB717" s="143">
        <v>154</v>
      </c>
      <c r="CC717" s="143">
        <v>154</v>
      </c>
      <c r="CD717" s="143">
        <v>154</v>
      </c>
      <c r="CE717" s="143">
        <v>154</v>
      </c>
      <c r="CF717" s="143">
        <v>154</v>
      </c>
      <c r="CG717" s="143">
        <v>154</v>
      </c>
      <c r="CH717" s="143">
        <v>154</v>
      </c>
      <c r="CI717" s="143">
        <v>154</v>
      </c>
      <c r="CJ717" s="146">
        <v>154</v>
      </c>
      <c r="CK717" s="146">
        <v>154</v>
      </c>
      <c r="CL717" s="146">
        <v>154</v>
      </c>
      <c r="CM717" s="147">
        <v>154</v>
      </c>
      <c r="CN717" s="147">
        <v>154</v>
      </c>
      <c r="CO717" s="147">
        <v>154</v>
      </c>
      <c r="CP717" s="148">
        <v>154</v>
      </c>
      <c r="CQ717" s="149">
        <v>154</v>
      </c>
      <c r="CR717" s="149">
        <v>154</v>
      </c>
      <c r="CS717" s="149">
        <v>135.80000000000001</v>
      </c>
      <c r="CT717" s="149">
        <v>135.80000000000001</v>
      </c>
      <c r="CU717" s="150">
        <v>135.80000000000001</v>
      </c>
      <c r="CV717" s="150">
        <v>135.80000000000001</v>
      </c>
      <c r="CW717" s="150">
        <v>135.80000000000001</v>
      </c>
      <c r="CX717" s="150">
        <v>135.80000000000001</v>
      </c>
      <c r="CY717" s="150">
        <v>135.80000000000001</v>
      </c>
      <c r="CZ717" s="150">
        <v>135.80000000000001</v>
      </c>
      <c r="DA717" s="150">
        <v>135.80000000000001</v>
      </c>
      <c r="DB717" s="151">
        <v>135.80000000000001</v>
      </c>
      <c r="DC717" s="151">
        <v>135.80000000000001</v>
      </c>
      <c r="DD717" s="151">
        <v>135.80000000000001</v>
      </c>
      <c r="DE717" s="151">
        <v>135.80000000000001</v>
      </c>
      <c r="DF717" s="151">
        <v>135.80000000000001</v>
      </c>
      <c r="DG717" s="151">
        <v>135.80000000000001</v>
      </c>
      <c r="DH717" s="151">
        <v>135.80000000000001</v>
      </c>
      <c r="DI717" s="151">
        <v>135.80000000000001</v>
      </c>
      <c r="DJ717" s="151">
        <v>135.80000000000001</v>
      </c>
      <c r="DK717" s="151">
        <v>135.80000000000001</v>
      </c>
      <c r="DL717" s="151">
        <v>135.80000000000001</v>
      </c>
      <c r="DM717" s="152">
        <v>139.9</v>
      </c>
      <c r="DN717" s="152">
        <v>139.9</v>
      </c>
      <c r="DO717" s="152">
        <v>139.9</v>
      </c>
      <c r="DP717" s="152">
        <v>144.4</v>
      </c>
      <c r="DQ717" s="152">
        <v>144.4</v>
      </c>
      <c r="DR717" s="152">
        <v>144.4</v>
      </c>
      <c r="DS717" s="152">
        <v>144.4</v>
      </c>
      <c r="DT717" s="152">
        <v>161</v>
      </c>
      <c r="DU717" s="152">
        <v>161.4</v>
      </c>
      <c r="DV717" s="152">
        <v>161.4</v>
      </c>
      <c r="DW717" s="152">
        <v>161.4</v>
      </c>
      <c r="DX717" s="152">
        <v>161.4</v>
      </c>
      <c r="DY717" s="152">
        <v>161.4</v>
      </c>
      <c r="DZ717" s="152">
        <v>161.4</v>
      </c>
      <c r="EA717" s="152">
        <v>161.6</v>
      </c>
      <c r="EB717" s="152">
        <v>161.6</v>
      </c>
      <c r="EC717" s="152">
        <v>159.5</v>
      </c>
      <c r="ED717" s="152">
        <v>159.5</v>
      </c>
      <c r="EE717" s="152">
        <v>159.5</v>
      </c>
      <c r="EF717" s="152">
        <v>161.4</v>
      </c>
      <c r="EG717" s="152">
        <v>161.4</v>
      </c>
      <c r="EH717" s="152">
        <v>165.1</v>
      </c>
      <c r="EI717" s="152">
        <v>173.8</v>
      </c>
      <c r="EJ717" s="152">
        <v>168.6</v>
      </c>
      <c r="EK717" s="152">
        <v>155.5</v>
      </c>
      <c r="EL717" s="152">
        <v>156.4</v>
      </c>
      <c r="EM717" s="152">
        <v>144.1</v>
      </c>
      <c r="EN717" s="152">
        <v>147.80000000000001</v>
      </c>
      <c r="EO717" s="152">
        <v>159.19999999999999</v>
      </c>
      <c r="EP717" s="152">
        <v>155.1</v>
      </c>
      <c r="EQ717" s="152">
        <v>155.1</v>
      </c>
      <c r="ER717" s="152">
        <v>144.30000000000001</v>
      </c>
      <c r="ES717" s="152">
        <v>144.30000000000001</v>
      </c>
      <c r="ET717" s="152">
        <v>144.30000000000001</v>
      </c>
      <c r="EU717" s="152">
        <v>144.30000000000001</v>
      </c>
      <c r="EV717" s="152">
        <v>144.30000000000001</v>
      </c>
      <c r="EW717" s="152">
        <v>144.30000000000001</v>
      </c>
    </row>
    <row r="718" spans="1:153">
      <c r="A718" s="141" t="s">
        <v>8469</v>
      </c>
      <c r="B718" s="141" t="s">
        <v>8470</v>
      </c>
      <c r="C718" s="142">
        <v>0.20588999999999999</v>
      </c>
      <c r="D718" s="143">
        <v>101</v>
      </c>
      <c r="E718" s="143">
        <v>99.7</v>
      </c>
      <c r="F718" s="143">
        <v>102.1</v>
      </c>
      <c r="G718" s="143">
        <v>102.6</v>
      </c>
      <c r="H718" s="143">
        <v>103.8</v>
      </c>
      <c r="I718" s="143">
        <v>102.9</v>
      </c>
      <c r="J718" s="143">
        <v>101.4</v>
      </c>
      <c r="K718" s="143">
        <v>101.9</v>
      </c>
      <c r="L718" s="143">
        <v>101.1</v>
      </c>
      <c r="M718" s="143">
        <v>101.4</v>
      </c>
      <c r="N718" s="143">
        <v>100.8</v>
      </c>
      <c r="O718" s="143">
        <v>101.7</v>
      </c>
      <c r="P718" s="143">
        <v>103.4</v>
      </c>
      <c r="Q718" s="143">
        <v>102.8</v>
      </c>
      <c r="R718" s="143">
        <v>102.9</v>
      </c>
      <c r="S718" s="143">
        <v>101.8</v>
      </c>
      <c r="T718" s="143">
        <v>102.5</v>
      </c>
      <c r="U718" s="143">
        <v>104.5</v>
      </c>
      <c r="V718" s="143">
        <v>103.6</v>
      </c>
      <c r="W718" s="143">
        <v>104.5</v>
      </c>
      <c r="X718" s="143">
        <v>105.8</v>
      </c>
      <c r="Y718" s="143">
        <v>105.2</v>
      </c>
      <c r="Z718" s="143">
        <v>105.4</v>
      </c>
      <c r="AA718" s="143">
        <v>105</v>
      </c>
      <c r="AB718" s="143">
        <v>106</v>
      </c>
      <c r="AC718" s="143">
        <v>104.7</v>
      </c>
      <c r="AD718" s="143">
        <v>106.8</v>
      </c>
      <c r="AE718" s="143">
        <v>106.5</v>
      </c>
      <c r="AF718" s="143">
        <v>108.1</v>
      </c>
      <c r="AG718" s="143">
        <v>108.1</v>
      </c>
      <c r="AH718" s="143">
        <v>108.6</v>
      </c>
      <c r="AI718" s="143">
        <v>108.4</v>
      </c>
      <c r="AJ718" s="143">
        <v>107.5</v>
      </c>
      <c r="AK718" s="143">
        <v>107.6</v>
      </c>
      <c r="AL718" s="143">
        <v>109.7</v>
      </c>
      <c r="AM718" s="143">
        <v>109.7</v>
      </c>
      <c r="AN718" s="143">
        <v>108.5</v>
      </c>
      <c r="AO718" s="143">
        <v>108.2</v>
      </c>
      <c r="AP718" s="143">
        <v>108.1</v>
      </c>
      <c r="AQ718" s="143">
        <v>108.3</v>
      </c>
      <c r="AR718" s="143">
        <v>106.8</v>
      </c>
      <c r="AS718" s="143">
        <v>106.9</v>
      </c>
      <c r="AT718" s="143">
        <v>106.3</v>
      </c>
      <c r="AU718" s="143">
        <v>105.6</v>
      </c>
      <c r="AV718" s="143">
        <v>106.1</v>
      </c>
      <c r="AW718" s="143">
        <v>105.3</v>
      </c>
      <c r="AX718" s="143">
        <v>106.1</v>
      </c>
      <c r="AY718" s="143">
        <v>107.7</v>
      </c>
      <c r="AZ718" s="143">
        <v>104.5</v>
      </c>
      <c r="BA718" s="143">
        <v>105.3</v>
      </c>
      <c r="BB718" s="143">
        <v>103.9</v>
      </c>
      <c r="BC718" s="143">
        <v>105</v>
      </c>
      <c r="BD718" s="143">
        <v>105.8</v>
      </c>
      <c r="BE718" s="143">
        <v>104.9</v>
      </c>
      <c r="BF718" s="143">
        <v>105.2</v>
      </c>
      <c r="BG718" s="143">
        <v>103.8</v>
      </c>
      <c r="BH718" s="143">
        <v>103.8</v>
      </c>
      <c r="BI718" s="143">
        <v>103.9</v>
      </c>
      <c r="BJ718" s="143">
        <v>103</v>
      </c>
      <c r="BK718" s="144">
        <v>103.7</v>
      </c>
      <c r="BL718" s="143">
        <v>105.3</v>
      </c>
      <c r="BM718" s="143">
        <v>105.8</v>
      </c>
      <c r="BN718" s="143">
        <v>106.4</v>
      </c>
      <c r="BO718" s="143">
        <v>105.5</v>
      </c>
      <c r="BP718" s="143">
        <v>105.4</v>
      </c>
      <c r="BQ718" s="143">
        <v>109.4</v>
      </c>
      <c r="BR718" s="145">
        <v>108.1</v>
      </c>
      <c r="BS718" s="145">
        <v>107.8</v>
      </c>
      <c r="BT718" s="145">
        <v>108.6</v>
      </c>
      <c r="BU718" s="145">
        <v>107.7</v>
      </c>
      <c r="BV718" s="145">
        <v>107.8</v>
      </c>
      <c r="BW718" s="145">
        <v>108.2</v>
      </c>
      <c r="BX718" s="145">
        <v>107.3</v>
      </c>
      <c r="BY718" s="145">
        <v>107</v>
      </c>
      <c r="BZ718" s="143">
        <v>107.6</v>
      </c>
      <c r="CA718" s="143">
        <v>107.3</v>
      </c>
      <c r="CB718" s="143">
        <v>108.1</v>
      </c>
      <c r="CC718" s="143">
        <v>109.1</v>
      </c>
      <c r="CD718" s="143">
        <v>108.9</v>
      </c>
      <c r="CE718" s="143">
        <v>108.4</v>
      </c>
      <c r="CF718" s="143">
        <v>109.8</v>
      </c>
      <c r="CG718" s="143">
        <v>110.1</v>
      </c>
      <c r="CH718" s="143">
        <v>110.1</v>
      </c>
      <c r="CI718" s="143">
        <v>110.2</v>
      </c>
      <c r="CJ718" s="146">
        <v>108.9</v>
      </c>
      <c r="CK718" s="146">
        <v>108.5</v>
      </c>
      <c r="CL718" s="146">
        <v>109.3</v>
      </c>
      <c r="CM718" s="147">
        <v>110.1</v>
      </c>
      <c r="CN718" s="147">
        <v>107.7</v>
      </c>
      <c r="CO718" s="147">
        <v>108.7</v>
      </c>
      <c r="CP718" s="148">
        <v>107.7</v>
      </c>
      <c r="CQ718" s="149">
        <v>107.3</v>
      </c>
      <c r="CR718" s="149">
        <v>108.5</v>
      </c>
      <c r="CS718" s="149">
        <v>108.3</v>
      </c>
      <c r="CT718" s="149">
        <v>109.5</v>
      </c>
      <c r="CU718" s="150">
        <v>109.1</v>
      </c>
      <c r="CV718" s="150">
        <v>109.4</v>
      </c>
      <c r="CW718" s="150">
        <v>109.2</v>
      </c>
      <c r="CX718" s="150">
        <v>109.9</v>
      </c>
      <c r="CY718" s="150">
        <v>107.7</v>
      </c>
      <c r="CZ718" s="150">
        <v>108.4</v>
      </c>
      <c r="DA718" s="150">
        <v>107.3</v>
      </c>
      <c r="DB718" s="151">
        <v>109</v>
      </c>
      <c r="DC718" s="151">
        <v>110.3</v>
      </c>
      <c r="DD718" s="151">
        <v>111.6</v>
      </c>
      <c r="DE718" s="151">
        <v>109.8</v>
      </c>
      <c r="DF718" s="151">
        <v>109.5</v>
      </c>
      <c r="DG718" s="151">
        <v>110.9</v>
      </c>
      <c r="DH718" s="151">
        <v>110.2</v>
      </c>
      <c r="DI718" s="151">
        <v>111.1</v>
      </c>
      <c r="DJ718" s="151">
        <v>113.6</v>
      </c>
      <c r="DK718" s="151">
        <v>112.8</v>
      </c>
      <c r="DL718" s="151">
        <v>114.8</v>
      </c>
      <c r="DM718" s="152">
        <v>113</v>
      </c>
      <c r="DN718" s="152">
        <v>113.2</v>
      </c>
      <c r="DO718" s="152">
        <v>113.2</v>
      </c>
      <c r="DP718" s="152">
        <v>113.9</v>
      </c>
      <c r="DQ718" s="152">
        <v>115.6</v>
      </c>
      <c r="DR718" s="152">
        <v>113.9</v>
      </c>
      <c r="DS718" s="152">
        <v>113.4</v>
      </c>
      <c r="DT718" s="152">
        <v>114.3</v>
      </c>
      <c r="DU718" s="152">
        <v>114.7</v>
      </c>
      <c r="DV718" s="152">
        <v>115.8</v>
      </c>
      <c r="DW718" s="152">
        <v>115.6</v>
      </c>
      <c r="DX718" s="152">
        <v>117.3</v>
      </c>
      <c r="DY718" s="152">
        <v>116.6</v>
      </c>
      <c r="DZ718" s="152">
        <v>117.5</v>
      </c>
      <c r="EA718" s="152">
        <v>118</v>
      </c>
      <c r="EB718" s="152">
        <v>119.7</v>
      </c>
      <c r="EC718" s="152">
        <v>118.9</v>
      </c>
      <c r="ED718" s="152">
        <v>120</v>
      </c>
      <c r="EE718" s="152">
        <v>120.8</v>
      </c>
      <c r="EF718" s="152">
        <v>121.2</v>
      </c>
      <c r="EG718" s="152">
        <v>121.2</v>
      </c>
      <c r="EH718" s="152">
        <v>120.7</v>
      </c>
      <c r="EI718" s="152">
        <v>121.6</v>
      </c>
      <c r="EJ718" s="152">
        <v>121.1</v>
      </c>
      <c r="EK718" s="152">
        <v>120.8</v>
      </c>
      <c r="EL718" s="152">
        <v>121.4</v>
      </c>
      <c r="EM718" s="152">
        <v>120.2</v>
      </c>
      <c r="EN718" s="152">
        <v>119.8</v>
      </c>
      <c r="EO718" s="152">
        <v>120.6</v>
      </c>
      <c r="EP718" s="152">
        <v>120.6</v>
      </c>
      <c r="EQ718" s="152">
        <v>121.8</v>
      </c>
      <c r="ER718" s="152">
        <v>120.8</v>
      </c>
      <c r="ES718" s="152">
        <v>122.4</v>
      </c>
      <c r="ET718" s="152">
        <v>122.2</v>
      </c>
      <c r="EU718" s="152">
        <v>123.3</v>
      </c>
      <c r="EV718" s="152">
        <v>122.6</v>
      </c>
      <c r="EW718" s="152">
        <v>123</v>
      </c>
    </row>
    <row r="719" spans="1:153">
      <c r="A719" s="141" t="s">
        <v>8471</v>
      </c>
      <c r="B719" s="141" t="s">
        <v>8472</v>
      </c>
      <c r="C719" s="142">
        <v>6.0769999999999998E-2</v>
      </c>
      <c r="D719" s="143">
        <v>102</v>
      </c>
      <c r="E719" s="143">
        <v>100.5</v>
      </c>
      <c r="F719" s="143">
        <v>102.3</v>
      </c>
      <c r="G719" s="143">
        <v>99.8</v>
      </c>
      <c r="H719" s="143">
        <v>102.6</v>
      </c>
      <c r="I719" s="143">
        <v>102.2</v>
      </c>
      <c r="J719" s="143">
        <v>103.7</v>
      </c>
      <c r="K719" s="143">
        <v>102.7</v>
      </c>
      <c r="L719" s="143">
        <v>101.2</v>
      </c>
      <c r="M719" s="143">
        <v>102.1</v>
      </c>
      <c r="N719" s="143">
        <v>100.9</v>
      </c>
      <c r="O719" s="143">
        <v>100.4</v>
      </c>
      <c r="P719" s="143">
        <v>101.3</v>
      </c>
      <c r="Q719" s="143">
        <v>100.6</v>
      </c>
      <c r="R719" s="143">
        <v>100.4</v>
      </c>
      <c r="S719" s="143">
        <v>99.6</v>
      </c>
      <c r="T719" s="143">
        <v>99.2</v>
      </c>
      <c r="U719" s="143">
        <v>102.4</v>
      </c>
      <c r="V719" s="143">
        <v>101.2</v>
      </c>
      <c r="W719" s="143">
        <v>101.9</v>
      </c>
      <c r="X719" s="143">
        <v>102.7</v>
      </c>
      <c r="Y719" s="143">
        <v>101.7</v>
      </c>
      <c r="Z719" s="143">
        <v>100.4</v>
      </c>
      <c r="AA719" s="143">
        <v>100.4</v>
      </c>
      <c r="AB719" s="143">
        <v>100.8</v>
      </c>
      <c r="AC719" s="143">
        <v>100.2</v>
      </c>
      <c r="AD719" s="143">
        <v>102.6</v>
      </c>
      <c r="AE719" s="143">
        <v>101.5</v>
      </c>
      <c r="AF719" s="143">
        <v>102.9</v>
      </c>
      <c r="AG719" s="143">
        <v>100.4</v>
      </c>
      <c r="AH719" s="143">
        <v>103.7</v>
      </c>
      <c r="AI719" s="143">
        <v>102.5</v>
      </c>
      <c r="AJ719" s="143">
        <v>100.6</v>
      </c>
      <c r="AK719" s="143">
        <v>100</v>
      </c>
      <c r="AL719" s="143">
        <v>102.9</v>
      </c>
      <c r="AM719" s="143">
        <v>102.7</v>
      </c>
      <c r="AN719" s="143">
        <v>99.9</v>
      </c>
      <c r="AO719" s="143">
        <v>99.7</v>
      </c>
      <c r="AP719" s="143">
        <v>101.6</v>
      </c>
      <c r="AQ719" s="143">
        <v>100.1</v>
      </c>
      <c r="AR719" s="143">
        <v>98.9</v>
      </c>
      <c r="AS719" s="143">
        <v>96.6</v>
      </c>
      <c r="AT719" s="143">
        <v>95.5</v>
      </c>
      <c r="AU719" s="143">
        <v>92.7</v>
      </c>
      <c r="AV719" s="143">
        <v>92.7</v>
      </c>
      <c r="AW719" s="143">
        <v>92.4</v>
      </c>
      <c r="AX719" s="143">
        <v>92.6</v>
      </c>
      <c r="AY719" s="143">
        <v>94.6</v>
      </c>
      <c r="AZ719" s="143">
        <v>94.4</v>
      </c>
      <c r="BA719" s="143">
        <v>96.2</v>
      </c>
      <c r="BB719" s="143">
        <v>92.3</v>
      </c>
      <c r="BC719" s="143">
        <v>94.9</v>
      </c>
      <c r="BD719" s="143">
        <v>96.7</v>
      </c>
      <c r="BE719" s="143">
        <v>93.7</v>
      </c>
      <c r="BF719" s="143">
        <v>93.2</v>
      </c>
      <c r="BG719" s="143">
        <v>92.6</v>
      </c>
      <c r="BH719" s="143">
        <v>93.5</v>
      </c>
      <c r="BI719" s="143">
        <v>92.6</v>
      </c>
      <c r="BJ719" s="143">
        <v>91.8</v>
      </c>
      <c r="BK719" s="144">
        <v>91.7</v>
      </c>
      <c r="BL719" s="143">
        <v>92.7</v>
      </c>
      <c r="BM719" s="143">
        <v>94.3</v>
      </c>
      <c r="BN719" s="143">
        <v>94.2</v>
      </c>
      <c r="BO719" s="143">
        <v>93.6</v>
      </c>
      <c r="BP719" s="143">
        <v>92.7</v>
      </c>
      <c r="BQ719" s="143">
        <v>93.4</v>
      </c>
      <c r="BR719" s="145">
        <v>93.4</v>
      </c>
      <c r="BS719" s="145">
        <v>93.2</v>
      </c>
      <c r="BT719" s="145">
        <v>94.1</v>
      </c>
      <c r="BU719" s="145">
        <v>94.3</v>
      </c>
      <c r="BV719" s="145">
        <v>96.6</v>
      </c>
      <c r="BW719" s="145">
        <v>96.3</v>
      </c>
      <c r="BX719" s="145">
        <v>96.3</v>
      </c>
      <c r="BY719" s="145">
        <v>93.6</v>
      </c>
      <c r="BZ719" s="143">
        <v>95</v>
      </c>
      <c r="CA719" s="143">
        <v>96.2</v>
      </c>
      <c r="CB719" s="143">
        <v>94</v>
      </c>
      <c r="CC719" s="143">
        <v>93.9</v>
      </c>
      <c r="CD719" s="143">
        <v>93.9</v>
      </c>
      <c r="CE719" s="143">
        <v>93.9</v>
      </c>
      <c r="CF719" s="143">
        <v>96.7</v>
      </c>
      <c r="CG719" s="143">
        <v>97</v>
      </c>
      <c r="CH719" s="143">
        <v>96.7</v>
      </c>
      <c r="CI719" s="143">
        <v>97.4</v>
      </c>
      <c r="CJ719" s="146">
        <v>95.8</v>
      </c>
      <c r="CK719" s="146">
        <v>93</v>
      </c>
      <c r="CL719" s="146">
        <v>96.9</v>
      </c>
      <c r="CM719" s="147">
        <v>96.9</v>
      </c>
      <c r="CN719" s="147">
        <v>96.6</v>
      </c>
      <c r="CO719" s="147">
        <v>97.1</v>
      </c>
      <c r="CP719" s="148">
        <v>95.3</v>
      </c>
      <c r="CQ719" s="149">
        <v>95.9</v>
      </c>
      <c r="CR719" s="149">
        <v>95.9</v>
      </c>
      <c r="CS719" s="149">
        <v>95.6</v>
      </c>
      <c r="CT719" s="149">
        <v>95.3</v>
      </c>
      <c r="CU719" s="150">
        <v>95.9</v>
      </c>
      <c r="CV719" s="150">
        <v>95.7</v>
      </c>
      <c r="CW719" s="150">
        <v>95.8</v>
      </c>
      <c r="CX719" s="150">
        <v>95.1</v>
      </c>
      <c r="CY719" s="150">
        <v>94.9</v>
      </c>
      <c r="CZ719" s="150">
        <v>94</v>
      </c>
      <c r="DA719" s="150">
        <v>94</v>
      </c>
      <c r="DB719" s="151">
        <v>92.8</v>
      </c>
      <c r="DC719" s="151">
        <v>93.1</v>
      </c>
      <c r="DD719" s="151">
        <v>95.1</v>
      </c>
      <c r="DE719" s="151">
        <v>96.1</v>
      </c>
      <c r="DF719" s="151">
        <v>95.7</v>
      </c>
      <c r="DG719" s="151">
        <v>95.9</v>
      </c>
      <c r="DH719" s="151">
        <v>96.6</v>
      </c>
      <c r="DI719" s="151">
        <v>97</v>
      </c>
      <c r="DJ719" s="151">
        <v>97.2</v>
      </c>
      <c r="DK719" s="151">
        <v>97.1</v>
      </c>
      <c r="DL719" s="151">
        <v>97.2</v>
      </c>
      <c r="DM719" s="152">
        <v>97.9</v>
      </c>
      <c r="DN719" s="152">
        <v>98.6</v>
      </c>
      <c r="DO719" s="152">
        <v>98.5</v>
      </c>
      <c r="DP719" s="152">
        <v>100.4</v>
      </c>
      <c r="DQ719" s="152">
        <v>100.4</v>
      </c>
      <c r="DR719" s="152">
        <v>102</v>
      </c>
      <c r="DS719" s="152">
        <v>101.5</v>
      </c>
      <c r="DT719" s="152">
        <v>101.8</v>
      </c>
      <c r="DU719" s="152">
        <v>103.9</v>
      </c>
      <c r="DV719" s="152">
        <v>103.2</v>
      </c>
      <c r="DW719" s="152">
        <v>103.5</v>
      </c>
      <c r="DX719" s="152">
        <v>106.6</v>
      </c>
      <c r="DY719" s="152">
        <v>105.6</v>
      </c>
      <c r="DZ719" s="152">
        <v>105.5</v>
      </c>
      <c r="EA719" s="152">
        <v>106.7</v>
      </c>
      <c r="EB719" s="152">
        <v>109.9</v>
      </c>
      <c r="EC719" s="152">
        <v>108.7</v>
      </c>
      <c r="ED719" s="152">
        <v>106.8</v>
      </c>
      <c r="EE719" s="152">
        <v>107.4</v>
      </c>
      <c r="EF719" s="152">
        <v>106.5</v>
      </c>
      <c r="EG719" s="152">
        <v>109</v>
      </c>
      <c r="EH719" s="152">
        <v>109.6</v>
      </c>
      <c r="EI719" s="152">
        <v>109.3</v>
      </c>
      <c r="EJ719" s="152">
        <v>109.5</v>
      </c>
      <c r="EK719" s="152">
        <v>104.4</v>
      </c>
      <c r="EL719" s="152">
        <v>107.2</v>
      </c>
      <c r="EM719" s="152">
        <v>107.2</v>
      </c>
      <c r="EN719" s="152">
        <v>108.1</v>
      </c>
      <c r="EO719" s="152">
        <v>108.4</v>
      </c>
      <c r="EP719" s="152">
        <v>107</v>
      </c>
      <c r="EQ719" s="152">
        <v>106.7</v>
      </c>
      <c r="ER719" s="152">
        <v>108</v>
      </c>
      <c r="ES719" s="152">
        <v>110</v>
      </c>
      <c r="ET719" s="152">
        <v>109.9</v>
      </c>
      <c r="EU719" s="152">
        <v>110.9</v>
      </c>
      <c r="EV719" s="152">
        <v>109.4</v>
      </c>
      <c r="EW719" s="152">
        <v>109</v>
      </c>
    </row>
    <row r="720" spans="1:153">
      <c r="A720" s="141" t="s">
        <v>8473</v>
      </c>
      <c r="B720" s="141" t="s">
        <v>8474</v>
      </c>
      <c r="C720" s="142">
        <v>3.3529999999999997E-2</v>
      </c>
      <c r="D720" s="143">
        <v>99.1</v>
      </c>
      <c r="E720" s="143">
        <v>100.3</v>
      </c>
      <c r="F720" s="143">
        <v>102.8</v>
      </c>
      <c r="G720" s="143">
        <v>100.3</v>
      </c>
      <c r="H720" s="143">
        <v>104.4</v>
      </c>
      <c r="I720" s="143">
        <v>102.9</v>
      </c>
      <c r="J720" s="143">
        <v>101.9</v>
      </c>
      <c r="K720" s="143">
        <v>102.5</v>
      </c>
      <c r="L720" s="143">
        <v>100.1</v>
      </c>
      <c r="M720" s="143">
        <v>100.1</v>
      </c>
      <c r="N720" s="143">
        <v>98.5</v>
      </c>
      <c r="O720" s="143">
        <v>98.5</v>
      </c>
      <c r="P720" s="143">
        <v>101.8</v>
      </c>
      <c r="Q720" s="143">
        <v>100.4</v>
      </c>
      <c r="R720" s="143">
        <v>101.5</v>
      </c>
      <c r="S720" s="143">
        <v>101.1</v>
      </c>
      <c r="T720" s="143">
        <v>102.5</v>
      </c>
      <c r="U720" s="143">
        <v>100.7</v>
      </c>
      <c r="V720" s="143">
        <v>99.5</v>
      </c>
      <c r="W720" s="143">
        <v>97.6</v>
      </c>
      <c r="X720" s="143">
        <v>99</v>
      </c>
      <c r="Y720" s="143">
        <v>98.8</v>
      </c>
      <c r="Z720" s="143">
        <v>98</v>
      </c>
      <c r="AA720" s="143">
        <v>98.4</v>
      </c>
      <c r="AB720" s="143">
        <v>100.8</v>
      </c>
      <c r="AC720" s="143">
        <v>99.5</v>
      </c>
      <c r="AD720" s="143">
        <v>100.3</v>
      </c>
      <c r="AE720" s="143">
        <v>103.6</v>
      </c>
      <c r="AF720" s="143">
        <v>102.1</v>
      </c>
      <c r="AG720" s="143">
        <v>100.5</v>
      </c>
      <c r="AH720" s="143">
        <v>99.7</v>
      </c>
      <c r="AI720" s="143">
        <v>99.7</v>
      </c>
      <c r="AJ720" s="143">
        <v>99.6</v>
      </c>
      <c r="AK720" s="143">
        <v>99.4</v>
      </c>
      <c r="AL720" s="143">
        <v>99.7</v>
      </c>
      <c r="AM720" s="143">
        <v>98.4</v>
      </c>
      <c r="AN720" s="143">
        <v>100.1</v>
      </c>
      <c r="AO720" s="143">
        <v>99.8</v>
      </c>
      <c r="AP720" s="143">
        <v>102</v>
      </c>
      <c r="AQ720" s="143">
        <v>98.9</v>
      </c>
      <c r="AR720" s="143">
        <v>98.9</v>
      </c>
      <c r="AS720" s="143">
        <v>98.9</v>
      </c>
      <c r="AT720" s="143">
        <v>98.9</v>
      </c>
      <c r="AU720" s="143">
        <v>98.9</v>
      </c>
      <c r="AV720" s="143">
        <v>98.9</v>
      </c>
      <c r="AW720" s="143">
        <v>98.9</v>
      </c>
      <c r="AX720" s="143">
        <v>100.2</v>
      </c>
      <c r="AY720" s="143">
        <v>100.2</v>
      </c>
      <c r="AZ720" s="143">
        <v>100.2</v>
      </c>
      <c r="BA720" s="143">
        <v>100.2</v>
      </c>
      <c r="BB720" s="143">
        <v>100.2</v>
      </c>
      <c r="BC720" s="143">
        <v>100.2</v>
      </c>
      <c r="BD720" s="143">
        <v>100.2</v>
      </c>
      <c r="BE720" s="143">
        <v>100.2</v>
      </c>
      <c r="BF720" s="143">
        <v>100.2</v>
      </c>
      <c r="BG720" s="143">
        <v>100.2</v>
      </c>
      <c r="BH720" s="143">
        <v>100.2</v>
      </c>
      <c r="BI720" s="143">
        <v>100.2</v>
      </c>
      <c r="BJ720" s="143">
        <v>100.2</v>
      </c>
      <c r="BK720" s="144">
        <v>100.2</v>
      </c>
      <c r="BL720" s="143">
        <v>100.2</v>
      </c>
      <c r="BM720" s="143">
        <v>100.2</v>
      </c>
      <c r="BN720" s="143">
        <v>100.2</v>
      </c>
      <c r="BO720" s="143">
        <v>100.2</v>
      </c>
      <c r="BP720" s="143">
        <v>100.3</v>
      </c>
      <c r="BQ720" s="143">
        <v>114.8</v>
      </c>
      <c r="BR720" s="145">
        <v>114.8</v>
      </c>
      <c r="BS720" s="145">
        <v>114.8</v>
      </c>
      <c r="BT720" s="145">
        <v>114.8</v>
      </c>
      <c r="BU720" s="145">
        <v>114.8</v>
      </c>
      <c r="BV720" s="145">
        <v>114.8</v>
      </c>
      <c r="BW720" s="145">
        <v>114.5</v>
      </c>
      <c r="BX720" s="145">
        <v>114.5</v>
      </c>
      <c r="BY720" s="145">
        <v>114.5</v>
      </c>
      <c r="BZ720" s="143">
        <v>114.6</v>
      </c>
      <c r="CA720" s="143">
        <v>114.6</v>
      </c>
      <c r="CB720" s="143">
        <v>119.8</v>
      </c>
      <c r="CC720" s="143">
        <v>119.8</v>
      </c>
      <c r="CD720" s="143">
        <v>119.8</v>
      </c>
      <c r="CE720" s="143">
        <v>120</v>
      </c>
      <c r="CF720" s="143">
        <v>120</v>
      </c>
      <c r="CG720" s="143">
        <v>120</v>
      </c>
      <c r="CH720" s="143">
        <v>120</v>
      </c>
      <c r="CI720" s="143">
        <v>120</v>
      </c>
      <c r="CJ720" s="146">
        <v>120</v>
      </c>
      <c r="CK720" s="146">
        <v>120</v>
      </c>
      <c r="CL720" s="146">
        <v>120</v>
      </c>
      <c r="CM720" s="147">
        <v>120</v>
      </c>
      <c r="CN720" s="147">
        <v>120</v>
      </c>
      <c r="CO720" s="147">
        <v>120</v>
      </c>
      <c r="CP720" s="148">
        <v>120</v>
      </c>
      <c r="CQ720" s="149">
        <v>120</v>
      </c>
      <c r="CR720" s="149">
        <v>120</v>
      </c>
      <c r="CS720" s="149">
        <v>120</v>
      </c>
      <c r="CT720" s="149">
        <v>120</v>
      </c>
      <c r="CU720" s="150">
        <v>120</v>
      </c>
      <c r="CV720" s="150">
        <v>120</v>
      </c>
      <c r="CW720" s="150">
        <v>120</v>
      </c>
      <c r="CX720" s="150">
        <v>117.7</v>
      </c>
      <c r="CY720" s="150">
        <v>117.7</v>
      </c>
      <c r="CZ720" s="150">
        <v>117.2</v>
      </c>
      <c r="DA720" s="150">
        <v>117.2</v>
      </c>
      <c r="DB720" s="151">
        <v>117.7</v>
      </c>
      <c r="DC720" s="151">
        <v>117.7</v>
      </c>
      <c r="DD720" s="151">
        <v>120</v>
      </c>
      <c r="DE720" s="151">
        <v>120</v>
      </c>
      <c r="DF720" s="151">
        <v>117.2</v>
      </c>
      <c r="DG720" s="151">
        <v>120.2</v>
      </c>
      <c r="DH720" s="151">
        <v>119.3</v>
      </c>
      <c r="DI720" s="151">
        <v>117.9</v>
      </c>
      <c r="DJ720" s="151">
        <v>117.4</v>
      </c>
      <c r="DK720" s="151">
        <v>118.5</v>
      </c>
      <c r="DL720" s="151">
        <v>118.5</v>
      </c>
      <c r="DM720" s="152">
        <v>120.7</v>
      </c>
      <c r="DN720" s="152">
        <v>120.7</v>
      </c>
      <c r="DO720" s="152">
        <v>120.7</v>
      </c>
      <c r="DP720" s="152">
        <v>117.4</v>
      </c>
      <c r="DQ720" s="152">
        <v>120.7</v>
      </c>
      <c r="DR720" s="152">
        <v>121.3</v>
      </c>
      <c r="DS720" s="152">
        <v>117.4</v>
      </c>
      <c r="DT720" s="152">
        <v>117.4</v>
      </c>
      <c r="DU720" s="152">
        <v>119.7</v>
      </c>
      <c r="DV720" s="152">
        <v>119.7</v>
      </c>
      <c r="DW720" s="152">
        <v>121.3</v>
      </c>
      <c r="DX720" s="152">
        <v>125.7</v>
      </c>
      <c r="DY720" s="152">
        <v>125.9</v>
      </c>
      <c r="DZ720" s="152">
        <v>127.6</v>
      </c>
      <c r="EA720" s="152">
        <v>127.1</v>
      </c>
      <c r="EB720" s="152">
        <v>125.9</v>
      </c>
      <c r="EC720" s="152">
        <v>125.9</v>
      </c>
      <c r="ED720" s="152">
        <v>127.1</v>
      </c>
      <c r="EE720" s="152">
        <v>124.7</v>
      </c>
      <c r="EF720" s="152">
        <v>127.1</v>
      </c>
      <c r="EG720" s="152">
        <v>127.4</v>
      </c>
      <c r="EH720" s="152">
        <v>129.6</v>
      </c>
      <c r="EI720" s="152">
        <v>130.69999999999999</v>
      </c>
      <c r="EJ720" s="152">
        <v>130.69999999999999</v>
      </c>
      <c r="EK720" s="152">
        <v>130.69999999999999</v>
      </c>
      <c r="EL720" s="152">
        <v>128.80000000000001</v>
      </c>
      <c r="EM720" s="152">
        <v>128.80000000000001</v>
      </c>
      <c r="EN720" s="152">
        <v>127.4</v>
      </c>
      <c r="EO720" s="152">
        <v>127.4</v>
      </c>
      <c r="EP720" s="152">
        <v>127.4</v>
      </c>
      <c r="EQ720" s="152">
        <v>127.4</v>
      </c>
      <c r="ER720" s="152">
        <v>128</v>
      </c>
      <c r="ES720" s="152">
        <v>130.69999999999999</v>
      </c>
      <c r="ET720" s="152">
        <v>130.69999999999999</v>
      </c>
      <c r="EU720" s="152">
        <v>130.69999999999999</v>
      </c>
      <c r="EV720" s="152">
        <v>127.4</v>
      </c>
      <c r="EW720" s="152">
        <v>127.9</v>
      </c>
    </row>
    <row r="721" spans="1:153">
      <c r="A721" s="141" t="s">
        <v>8475</v>
      </c>
      <c r="B721" s="141" t="s">
        <v>8476</v>
      </c>
      <c r="C721" s="142">
        <v>0.11158999999999999</v>
      </c>
      <c r="D721" s="143">
        <v>101.1</v>
      </c>
      <c r="E721" s="143">
        <v>99.1</v>
      </c>
      <c r="F721" s="143">
        <v>101.9</v>
      </c>
      <c r="G721" s="143">
        <v>104.8</v>
      </c>
      <c r="H721" s="143">
        <v>104.2</v>
      </c>
      <c r="I721" s="143">
        <v>103.2</v>
      </c>
      <c r="J721" s="143">
        <v>100</v>
      </c>
      <c r="K721" s="143">
        <v>101.3</v>
      </c>
      <c r="L721" s="143">
        <v>101.2</v>
      </c>
      <c r="M721" s="143">
        <v>101.5</v>
      </c>
      <c r="N721" s="143">
        <v>101.4</v>
      </c>
      <c r="O721" s="143">
        <v>103.4</v>
      </c>
      <c r="P721" s="143">
        <v>105.1</v>
      </c>
      <c r="Q721" s="143">
        <v>104.8</v>
      </c>
      <c r="R721" s="143">
        <v>104.7</v>
      </c>
      <c r="S721" s="143">
        <v>103.1</v>
      </c>
      <c r="T721" s="143">
        <v>104.3</v>
      </c>
      <c r="U721" s="143">
        <v>106.7</v>
      </c>
      <c r="V721" s="143">
        <v>106.2</v>
      </c>
      <c r="W721" s="143">
        <v>108.1</v>
      </c>
      <c r="X721" s="143">
        <v>109.6</v>
      </c>
      <c r="Y721" s="143">
        <v>109</v>
      </c>
      <c r="Z721" s="143">
        <v>110.3</v>
      </c>
      <c r="AA721" s="143">
        <v>109.5</v>
      </c>
      <c r="AB721" s="143">
        <v>110.4</v>
      </c>
      <c r="AC721" s="143">
        <v>108.8</v>
      </c>
      <c r="AD721" s="143">
        <v>111.1</v>
      </c>
      <c r="AE721" s="143">
        <v>110.2</v>
      </c>
      <c r="AF721" s="143">
        <v>112.6</v>
      </c>
      <c r="AG721" s="143">
        <v>114.6</v>
      </c>
      <c r="AH721" s="143">
        <v>114</v>
      </c>
      <c r="AI721" s="143">
        <v>114.2</v>
      </c>
      <c r="AJ721" s="143">
        <v>113.7</v>
      </c>
      <c r="AK721" s="143">
        <v>114.3</v>
      </c>
      <c r="AL721" s="143">
        <v>116.4</v>
      </c>
      <c r="AM721" s="143">
        <v>116.8</v>
      </c>
      <c r="AN721" s="143">
        <v>115.7</v>
      </c>
      <c r="AO721" s="143">
        <v>115.2</v>
      </c>
      <c r="AP721" s="143">
        <v>113.4</v>
      </c>
      <c r="AQ721" s="143">
        <v>115.7</v>
      </c>
      <c r="AR721" s="143">
        <v>113.5</v>
      </c>
      <c r="AS721" s="143">
        <v>114.9</v>
      </c>
      <c r="AT721" s="143">
        <v>114.4</v>
      </c>
      <c r="AU721" s="143">
        <v>114.6</v>
      </c>
      <c r="AV721" s="143">
        <v>115.5</v>
      </c>
      <c r="AW721" s="143">
        <v>114.2</v>
      </c>
      <c r="AX721" s="143">
        <v>115.2</v>
      </c>
      <c r="AY721" s="143">
        <v>117</v>
      </c>
      <c r="AZ721" s="143">
        <v>111.2</v>
      </c>
      <c r="BA721" s="143">
        <v>111.8</v>
      </c>
      <c r="BB721" s="143">
        <v>111.3</v>
      </c>
      <c r="BC721" s="143">
        <v>111.9</v>
      </c>
      <c r="BD721" s="143">
        <v>112.4</v>
      </c>
      <c r="BE721" s="143">
        <v>112.3</v>
      </c>
      <c r="BF721" s="143">
        <v>113.3</v>
      </c>
      <c r="BG721" s="143">
        <v>111</v>
      </c>
      <c r="BH721" s="143">
        <v>110.5</v>
      </c>
      <c r="BI721" s="143">
        <v>111.1</v>
      </c>
      <c r="BJ721" s="143">
        <v>109.9</v>
      </c>
      <c r="BK721" s="144">
        <v>111.3</v>
      </c>
      <c r="BL721" s="143">
        <v>113.6</v>
      </c>
      <c r="BM721" s="143">
        <v>113.7</v>
      </c>
      <c r="BN721" s="143">
        <v>115</v>
      </c>
      <c r="BO721" s="143">
        <v>113.5</v>
      </c>
      <c r="BP721" s="143">
        <v>113.9</v>
      </c>
      <c r="BQ721" s="143">
        <v>116.5</v>
      </c>
      <c r="BR721" s="145">
        <v>114.1</v>
      </c>
      <c r="BS721" s="145">
        <v>113.7</v>
      </c>
      <c r="BT721" s="145">
        <v>114.6</v>
      </c>
      <c r="BU721" s="145">
        <v>112.8</v>
      </c>
      <c r="BV721" s="145">
        <v>111.8</v>
      </c>
      <c r="BW721" s="145">
        <v>112.9</v>
      </c>
      <c r="BX721" s="145">
        <v>111.2</v>
      </c>
      <c r="BY721" s="145">
        <v>112</v>
      </c>
      <c r="BZ721" s="143">
        <v>112.4</v>
      </c>
      <c r="CA721" s="143">
        <v>111.2</v>
      </c>
      <c r="CB721" s="143">
        <v>112.3</v>
      </c>
      <c r="CC721" s="143">
        <v>114.1</v>
      </c>
      <c r="CD721" s="143">
        <v>113.9</v>
      </c>
      <c r="CE721" s="143">
        <v>112.7</v>
      </c>
      <c r="CF721" s="143">
        <v>113.8</v>
      </c>
      <c r="CG721" s="143">
        <v>114.2</v>
      </c>
      <c r="CH721" s="143">
        <v>114.4</v>
      </c>
      <c r="CI721" s="143">
        <v>114.2</v>
      </c>
      <c r="CJ721" s="146">
        <v>112.6</v>
      </c>
      <c r="CK721" s="146">
        <v>113.6</v>
      </c>
      <c r="CL721" s="146">
        <v>112.8</v>
      </c>
      <c r="CM721" s="147">
        <v>114.3</v>
      </c>
      <c r="CN721" s="147">
        <v>110</v>
      </c>
      <c r="CO721" s="147">
        <v>111.6</v>
      </c>
      <c r="CP721" s="148">
        <v>110.7</v>
      </c>
      <c r="CQ721" s="149">
        <v>109.6</v>
      </c>
      <c r="CR721" s="149">
        <v>111.8</v>
      </c>
      <c r="CS721" s="149">
        <v>111.8</v>
      </c>
      <c r="CT721" s="149">
        <v>114.1</v>
      </c>
      <c r="CU721" s="150">
        <v>113</v>
      </c>
      <c r="CV721" s="150">
        <v>113.7</v>
      </c>
      <c r="CW721" s="150">
        <v>113.2</v>
      </c>
      <c r="CX721" s="150">
        <v>115.6</v>
      </c>
      <c r="CY721" s="150">
        <v>111.6</v>
      </c>
      <c r="CZ721" s="150">
        <v>113.5</v>
      </c>
      <c r="DA721" s="150">
        <v>111.5</v>
      </c>
      <c r="DB721" s="151">
        <v>115.2</v>
      </c>
      <c r="DC721" s="151">
        <v>117.5</v>
      </c>
      <c r="DD721" s="151">
        <v>118</v>
      </c>
      <c r="DE721" s="151">
        <v>114.1</v>
      </c>
      <c r="DF721" s="151">
        <v>114.8</v>
      </c>
      <c r="DG721" s="151">
        <v>116.3</v>
      </c>
      <c r="DH721" s="151">
        <v>114.9</v>
      </c>
      <c r="DI721" s="151">
        <v>116.6</v>
      </c>
      <c r="DJ721" s="151">
        <v>121.4</v>
      </c>
      <c r="DK721" s="151">
        <v>119.6</v>
      </c>
      <c r="DL721" s="151">
        <v>123.3</v>
      </c>
      <c r="DM721" s="152">
        <v>118.8</v>
      </c>
      <c r="DN721" s="152">
        <v>118.9</v>
      </c>
      <c r="DO721" s="152">
        <v>118.9</v>
      </c>
      <c r="DP721" s="152">
        <v>120.2</v>
      </c>
      <c r="DQ721" s="152">
        <v>122.3</v>
      </c>
      <c r="DR721" s="152">
        <v>118.2</v>
      </c>
      <c r="DS721" s="152">
        <v>118.7</v>
      </c>
      <c r="DT721" s="152">
        <v>120.2</v>
      </c>
      <c r="DU721" s="152">
        <v>119.1</v>
      </c>
      <c r="DV721" s="152">
        <v>121.5</v>
      </c>
      <c r="DW721" s="152">
        <v>120.6</v>
      </c>
      <c r="DX721" s="152">
        <v>120.6</v>
      </c>
      <c r="DY721" s="152">
        <v>119.8</v>
      </c>
      <c r="DZ721" s="152">
        <v>121.1</v>
      </c>
      <c r="EA721" s="152">
        <v>121.4</v>
      </c>
      <c r="EB721" s="152">
        <v>123.2</v>
      </c>
      <c r="EC721" s="152">
        <v>122.4</v>
      </c>
      <c r="ED721" s="152">
        <v>125</v>
      </c>
      <c r="EE721" s="152">
        <v>127</v>
      </c>
      <c r="EF721" s="152">
        <v>127.5</v>
      </c>
      <c r="EG721" s="152">
        <v>125.9</v>
      </c>
      <c r="EH721" s="152">
        <v>124.1</v>
      </c>
      <c r="EI721" s="152">
        <v>125.5</v>
      </c>
      <c r="EJ721" s="152">
        <v>124.5</v>
      </c>
      <c r="EK721" s="152">
        <v>126.7</v>
      </c>
      <c r="EL721" s="152">
        <v>127</v>
      </c>
      <c r="EM721" s="152">
        <v>124.7</v>
      </c>
      <c r="EN721" s="152">
        <v>123.9</v>
      </c>
      <c r="EO721" s="152">
        <v>125.2</v>
      </c>
      <c r="EP721" s="152">
        <v>126</v>
      </c>
      <c r="EQ721" s="152">
        <v>128.30000000000001</v>
      </c>
      <c r="ER721" s="152">
        <v>125.7</v>
      </c>
      <c r="ES721" s="152">
        <v>126.7</v>
      </c>
      <c r="ET721" s="152">
        <v>126.3</v>
      </c>
      <c r="EU721" s="152">
        <v>127.7</v>
      </c>
      <c r="EV721" s="152">
        <v>128.4</v>
      </c>
      <c r="EW721" s="152">
        <v>129.1</v>
      </c>
    </row>
    <row r="722" spans="1:153">
      <c r="A722" s="141" t="s">
        <v>8477</v>
      </c>
      <c r="B722" s="141" t="s">
        <v>8478</v>
      </c>
      <c r="C722" s="142">
        <v>4.7889900000000001</v>
      </c>
      <c r="D722" s="143">
        <v>102.2</v>
      </c>
      <c r="E722" s="143">
        <v>102.3</v>
      </c>
      <c r="F722" s="143">
        <v>103.2</v>
      </c>
      <c r="G722" s="143">
        <v>102.9</v>
      </c>
      <c r="H722" s="143">
        <v>103.2</v>
      </c>
      <c r="I722" s="143">
        <v>104.4</v>
      </c>
      <c r="J722" s="143">
        <v>104.4</v>
      </c>
      <c r="K722" s="143">
        <v>103.7</v>
      </c>
      <c r="L722" s="143">
        <v>103.1</v>
      </c>
      <c r="M722" s="143">
        <v>104.3</v>
      </c>
      <c r="N722" s="143">
        <v>104.6</v>
      </c>
      <c r="O722" s="143">
        <v>105</v>
      </c>
      <c r="P722" s="143">
        <v>105.9</v>
      </c>
      <c r="Q722" s="143">
        <v>105.5</v>
      </c>
      <c r="R722" s="143">
        <v>104.8</v>
      </c>
      <c r="S722" s="143">
        <v>104.1</v>
      </c>
      <c r="T722" s="143">
        <v>105.1</v>
      </c>
      <c r="U722" s="143">
        <v>105.3</v>
      </c>
      <c r="V722" s="143">
        <v>105.8</v>
      </c>
      <c r="W722" s="143">
        <v>106.4</v>
      </c>
      <c r="X722" s="143">
        <v>106.4</v>
      </c>
      <c r="Y722" s="143">
        <v>105.9</v>
      </c>
      <c r="Z722" s="143">
        <v>106.9</v>
      </c>
      <c r="AA722" s="143">
        <v>107.5</v>
      </c>
      <c r="AB722" s="143">
        <v>107.9</v>
      </c>
      <c r="AC722" s="143">
        <v>108</v>
      </c>
      <c r="AD722" s="143">
        <v>108.2</v>
      </c>
      <c r="AE722" s="143">
        <v>107.4</v>
      </c>
      <c r="AF722" s="143">
        <v>107.2</v>
      </c>
      <c r="AG722" s="143">
        <v>108.1</v>
      </c>
      <c r="AH722" s="143">
        <v>108.3</v>
      </c>
      <c r="AI722" s="143">
        <v>108.9</v>
      </c>
      <c r="AJ722" s="143">
        <v>108.1</v>
      </c>
      <c r="AK722" s="143">
        <v>108.5</v>
      </c>
      <c r="AL722" s="143">
        <v>109.5</v>
      </c>
      <c r="AM722" s="143">
        <v>109.4</v>
      </c>
      <c r="AN722" s="143">
        <v>108.9</v>
      </c>
      <c r="AO722" s="143">
        <v>110.2</v>
      </c>
      <c r="AP722" s="143">
        <v>111.1</v>
      </c>
      <c r="AQ722" s="143">
        <v>110.2</v>
      </c>
      <c r="AR722" s="143">
        <v>109.6</v>
      </c>
      <c r="AS722" s="143">
        <v>108.3</v>
      </c>
      <c r="AT722" s="143">
        <v>109.4</v>
      </c>
      <c r="AU722" s="143">
        <v>109.2</v>
      </c>
      <c r="AV722" s="143">
        <v>109</v>
      </c>
      <c r="AW722" s="143">
        <v>108.2</v>
      </c>
      <c r="AX722" s="143">
        <v>108.1</v>
      </c>
      <c r="AY722" s="143">
        <v>108.5</v>
      </c>
      <c r="AZ722" s="143">
        <v>107.8</v>
      </c>
      <c r="BA722" s="143">
        <v>107.7</v>
      </c>
      <c r="BB722" s="143">
        <v>108</v>
      </c>
      <c r="BC722" s="143">
        <v>107.8</v>
      </c>
      <c r="BD722" s="143">
        <v>107.5</v>
      </c>
      <c r="BE722" s="143">
        <v>107.4</v>
      </c>
      <c r="BF722" s="143">
        <v>107.9</v>
      </c>
      <c r="BG722" s="143">
        <v>107.5</v>
      </c>
      <c r="BH722" s="143">
        <v>108.3</v>
      </c>
      <c r="BI722" s="143">
        <v>108.1</v>
      </c>
      <c r="BJ722" s="143">
        <v>108.2</v>
      </c>
      <c r="BK722" s="144">
        <v>108.3</v>
      </c>
      <c r="BL722" s="143">
        <v>108.3</v>
      </c>
      <c r="BM722" s="143">
        <v>108.1</v>
      </c>
      <c r="BN722" s="143">
        <v>108.5</v>
      </c>
      <c r="BO722" s="143">
        <v>107.9</v>
      </c>
      <c r="BP722" s="143">
        <v>108.5</v>
      </c>
      <c r="BQ722" s="143">
        <v>108.5</v>
      </c>
      <c r="BR722" s="145">
        <v>109</v>
      </c>
      <c r="BS722" s="145">
        <v>109.3</v>
      </c>
      <c r="BT722" s="145">
        <v>108.9</v>
      </c>
      <c r="BU722" s="145">
        <v>110</v>
      </c>
      <c r="BV722" s="145">
        <v>109.7</v>
      </c>
      <c r="BW722" s="145">
        <v>109.9</v>
      </c>
      <c r="BX722" s="145">
        <v>110.1</v>
      </c>
      <c r="BY722" s="145">
        <v>109.9</v>
      </c>
      <c r="BZ722" s="143">
        <v>110.5</v>
      </c>
      <c r="CA722" s="143">
        <v>110.9</v>
      </c>
      <c r="CB722" s="143">
        <v>111.2</v>
      </c>
      <c r="CC722" s="143">
        <v>111.6</v>
      </c>
      <c r="CD722" s="143">
        <v>111.5</v>
      </c>
      <c r="CE722" s="143">
        <v>111.9</v>
      </c>
      <c r="CF722" s="143">
        <v>111.8</v>
      </c>
      <c r="CG722" s="143">
        <v>111.8</v>
      </c>
      <c r="CH722" s="143">
        <v>111.5</v>
      </c>
      <c r="CI722" s="143">
        <v>112.3</v>
      </c>
      <c r="CJ722" s="146">
        <v>112.5</v>
      </c>
      <c r="CK722" s="146">
        <v>112.7</v>
      </c>
      <c r="CL722" s="146">
        <v>113.1</v>
      </c>
      <c r="CM722" s="147">
        <v>113.2</v>
      </c>
      <c r="CN722" s="147">
        <v>113.6</v>
      </c>
      <c r="CO722" s="147">
        <v>113.9</v>
      </c>
      <c r="CP722" s="148">
        <v>112.8</v>
      </c>
      <c r="CQ722" s="149">
        <v>112.8</v>
      </c>
      <c r="CR722" s="149">
        <v>113</v>
      </c>
      <c r="CS722" s="149">
        <v>113.2</v>
      </c>
      <c r="CT722" s="149">
        <v>113.2</v>
      </c>
      <c r="CU722" s="150">
        <v>113.3</v>
      </c>
      <c r="CV722" s="150">
        <v>113</v>
      </c>
      <c r="CW722" s="150">
        <v>112.9</v>
      </c>
      <c r="CX722" s="150">
        <v>112.7</v>
      </c>
      <c r="CY722" s="150">
        <v>112.9</v>
      </c>
      <c r="CZ722" s="150">
        <v>113.6</v>
      </c>
      <c r="DA722" s="150">
        <v>113.7</v>
      </c>
      <c r="DB722" s="151">
        <v>114.2</v>
      </c>
      <c r="DC722" s="151">
        <v>113.7</v>
      </c>
      <c r="DD722" s="151">
        <v>114.5</v>
      </c>
      <c r="DE722" s="151">
        <v>115.3</v>
      </c>
      <c r="DF722" s="151">
        <v>115.4</v>
      </c>
      <c r="DG722" s="151">
        <v>116.1</v>
      </c>
      <c r="DH722" s="151">
        <v>116.7</v>
      </c>
      <c r="DI722" s="151">
        <v>117.3</v>
      </c>
      <c r="DJ722" s="151">
        <v>118.1</v>
      </c>
      <c r="DK722" s="151">
        <v>119.2</v>
      </c>
      <c r="DL722" s="151">
        <v>119.4</v>
      </c>
      <c r="DM722" s="152">
        <v>120.7</v>
      </c>
      <c r="DN722" s="152">
        <v>120.4</v>
      </c>
      <c r="DO722" s="152">
        <v>120.8</v>
      </c>
      <c r="DP722" s="152">
        <v>121.1</v>
      </c>
      <c r="DQ722" s="152">
        <v>121.6</v>
      </c>
      <c r="DR722" s="152">
        <v>122</v>
      </c>
      <c r="DS722" s="152">
        <v>122.7</v>
      </c>
      <c r="DT722" s="152">
        <v>124.3</v>
      </c>
      <c r="DU722" s="152">
        <v>124.9</v>
      </c>
      <c r="DV722" s="152">
        <v>125.1</v>
      </c>
      <c r="DW722" s="152">
        <v>125.8</v>
      </c>
      <c r="DX722" s="152">
        <v>126.1</v>
      </c>
      <c r="DY722" s="152">
        <v>126.4</v>
      </c>
      <c r="DZ722" s="152">
        <v>126.5</v>
      </c>
      <c r="EA722" s="152">
        <v>126.7</v>
      </c>
      <c r="EB722" s="152">
        <v>126.3</v>
      </c>
      <c r="EC722" s="152">
        <v>127</v>
      </c>
      <c r="ED722" s="152">
        <v>127.7</v>
      </c>
      <c r="EE722" s="152">
        <v>128</v>
      </c>
      <c r="EF722" s="152">
        <v>128.4</v>
      </c>
      <c r="EG722" s="152">
        <v>128.5</v>
      </c>
      <c r="EH722" s="152">
        <v>128</v>
      </c>
      <c r="EI722" s="152">
        <v>128.6</v>
      </c>
      <c r="EJ722" s="152">
        <v>128.5</v>
      </c>
      <c r="EK722" s="152">
        <v>129.19999999999999</v>
      </c>
      <c r="EL722" s="152">
        <v>128.9</v>
      </c>
      <c r="EM722" s="152">
        <v>129.19999999999999</v>
      </c>
      <c r="EN722" s="152">
        <v>129.4</v>
      </c>
      <c r="EO722" s="152">
        <v>129.80000000000001</v>
      </c>
      <c r="EP722" s="152">
        <v>130</v>
      </c>
      <c r="EQ722" s="152">
        <v>129.9</v>
      </c>
      <c r="ER722" s="152">
        <v>130.4</v>
      </c>
      <c r="ES722" s="152">
        <v>130.69999999999999</v>
      </c>
      <c r="ET722" s="152">
        <v>130.80000000000001</v>
      </c>
      <c r="EU722" s="152">
        <v>130.5</v>
      </c>
      <c r="EV722" s="152">
        <v>130.69999999999999</v>
      </c>
      <c r="EW722" s="152">
        <v>130.80000000000001</v>
      </c>
    </row>
    <row r="723" spans="1:153">
      <c r="A723" s="141" t="s">
        <v>8479</v>
      </c>
      <c r="B723" s="141" t="s">
        <v>8480</v>
      </c>
      <c r="C723" s="142">
        <v>0.63839999999999997</v>
      </c>
      <c r="D723" s="143">
        <v>100.4</v>
      </c>
      <c r="E723" s="143">
        <v>100.9</v>
      </c>
      <c r="F723" s="143">
        <v>101.6</v>
      </c>
      <c r="G723" s="143">
        <v>101.4</v>
      </c>
      <c r="H723" s="143">
        <v>102.4</v>
      </c>
      <c r="I723" s="143">
        <v>102.2</v>
      </c>
      <c r="J723" s="143">
        <v>101.2</v>
      </c>
      <c r="K723" s="143">
        <v>102</v>
      </c>
      <c r="L723" s="143">
        <v>102.5</v>
      </c>
      <c r="M723" s="143">
        <v>102.7</v>
      </c>
      <c r="N723" s="143">
        <v>103</v>
      </c>
      <c r="O723" s="143">
        <v>104.6</v>
      </c>
      <c r="P723" s="143">
        <v>104.2</v>
      </c>
      <c r="Q723" s="143">
        <v>104.4</v>
      </c>
      <c r="R723" s="143">
        <v>103.6</v>
      </c>
      <c r="S723" s="143">
        <v>101.9</v>
      </c>
      <c r="T723" s="143">
        <v>103.2</v>
      </c>
      <c r="U723" s="143">
        <v>104.4</v>
      </c>
      <c r="V723" s="143">
        <v>101.8</v>
      </c>
      <c r="W723" s="143">
        <v>103.1</v>
      </c>
      <c r="X723" s="143">
        <v>102.9</v>
      </c>
      <c r="Y723" s="143">
        <v>103.4</v>
      </c>
      <c r="Z723" s="143">
        <v>102.5</v>
      </c>
      <c r="AA723" s="143">
        <v>102.6</v>
      </c>
      <c r="AB723" s="143">
        <v>102.8</v>
      </c>
      <c r="AC723" s="143">
        <v>103.4</v>
      </c>
      <c r="AD723" s="143">
        <v>102</v>
      </c>
      <c r="AE723" s="143">
        <v>102.2</v>
      </c>
      <c r="AF723" s="143">
        <v>102.9</v>
      </c>
      <c r="AG723" s="143">
        <v>103.6</v>
      </c>
      <c r="AH723" s="143">
        <v>103.9</v>
      </c>
      <c r="AI723" s="143">
        <v>105.8</v>
      </c>
      <c r="AJ723" s="143">
        <v>104.9</v>
      </c>
      <c r="AK723" s="143">
        <v>106.2</v>
      </c>
      <c r="AL723" s="143">
        <v>106.1</v>
      </c>
      <c r="AM723" s="143">
        <v>105.9</v>
      </c>
      <c r="AN723" s="143">
        <v>106.2</v>
      </c>
      <c r="AO723" s="143">
        <v>106.3</v>
      </c>
      <c r="AP723" s="143">
        <v>106.9</v>
      </c>
      <c r="AQ723" s="143">
        <v>106.2</v>
      </c>
      <c r="AR723" s="143">
        <v>105.8</v>
      </c>
      <c r="AS723" s="143">
        <v>105</v>
      </c>
      <c r="AT723" s="143">
        <v>105.4</v>
      </c>
      <c r="AU723" s="143">
        <v>104.7</v>
      </c>
      <c r="AV723" s="143">
        <v>106.1</v>
      </c>
      <c r="AW723" s="143">
        <v>106.9</v>
      </c>
      <c r="AX723" s="143">
        <v>106.2</v>
      </c>
      <c r="AY723" s="143">
        <v>106</v>
      </c>
      <c r="AZ723" s="143">
        <v>104.8</v>
      </c>
      <c r="BA723" s="143">
        <v>104.1</v>
      </c>
      <c r="BB723" s="143">
        <v>104.7</v>
      </c>
      <c r="BC723" s="143">
        <v>105.3</v>
      </c>
      <c r="BD723" s="143">
        <v>104.4</v>
      </c>
      <c r="BE723" s="143">
        <v>103.4</v>
      </c>
      <c r="BF723" s="143">
        <v>103.6</v>
      </c>
      <c r="BG723" s="143">
        <v>102.9</v>
      </c>
      <c r="BH723" s="143">
        <v>104.1</v>
      </c>
      <c r="BI723" s="143">
        <v>104.1</v>
      </c>
      <c r="BJ723" s="143">
        <v>103.7</v>
      </c>
      <c r="BK723" s="144">
        <v>103.8</v>
      </c>
      <c r="BL723" s="143">
        <v>103.3</v>
      </c>
      <c r="BM723" s="143">
        <v>102.8</v>
      </c>
      <c r="BN723" s="143">
        <v>102.7</v>
      </c>
      <c r="BO723" s="143">
        <v>102.4</v>
      </c>
      <c r="BP723" s="143">
        <v>102.8</v>
      </c>
      <c r="BQ723" s="143">
        <v>100.4</v>
      </c>
      <c r="BR723" s="145">
        <v>101.4</v>
      </c>
      <c r="BS723" s="145">
        <v>101.4</v>
      </c>
      <c r="BT723" s="145">
        <v>101.8</v>
      </c>
      <c r="BU723" s="145">
        <v>103.4</v>
      </c>
      <c r="BV723" s="145">
        <v>102.2</v>
      </c>
      <c r="BW723" s="145">
        <v>102.9</v>
      </c>
      <c r="BX723" s="145">
        <v>101.9</v>
      </c>
      <c r="BY723" s="145">
        <v>101.1</v>
      </c>
      <c r="BZ723" s="143">
        <v>102.1</v>
      </c>
      <c r="CA723" s="143">
        <v>103.2</v>
      </c>
      <c r="CB723" s="143">
        <v>103.2</v>
      </c>
      <c r="CC723" s="143">
        <v>103.5</v>
      </c>
      <c r="CD723" s="143">
        <v>102.5</v>
      </c>
      <c r="CE723" s="143">
        <v>103.5</v>
      </c>
      <c r="CF723" s="143">
        <v>102.9</v>
      </c>
      <c r="CG723" s="143">
        <v>103.8</v>
      </c>
      <c r="CH723" s="143">
        <v>103.7</v>
      </c>
      <c r="CI723" s="143">
        <v>105.1</v>
      </c>
      <c r="CJ723" s="146">
        <v>105</v>
      </c>
      <c r="CK723" s="146">
        <v>105.5</v>
      </c>
      <c r="CL723" s="146">
        <v>105.4</v>
      </c>
      <c r="CM723" s="147">
        <v>104.4</v>
      </c>
      <c r="CN723" s="147">
        <v>105</v>
      </c>
      <c r="CO723" s="147">
        <v>105</v>
      </c>
      <c r="CP723" s="148">
        <v>104.5</v>
      </c>
      <c r="CQ723" s="149">
        <v>104.2</v>
      </c>
      <c r="CR723" s="149">
        <v>105.5</v>
      </c>
      <c r="CS723" s="149">
        <v>104.8</v>
      </c>
      <c r="CT723" s="149">
        <v>105.3</v>
      </c>
      <c r="CU723" s="150">
        <v>105</v>
      </c>
      <c r="CV723" s="150">
        <v>104.7</v>
      </c>
      <c r="CW723" s="150">
        <v>104</v>
      </c>
      <c r="CX723" s="150">
        <v>104</v>
      </c>
      <c r="CY723" s="150">
        <v>104.9</v>
      </c>
      <c r="CZ723" s="150">
        <v>106.2</v>
      </c>
      <c r="DA723" s="150">
        <v>104.4</v>
      </c>
      <c r="DB723" s="151">
        <v>105.7</v>
      </c>
      <c r="DC723" s="151">
        <v>105.5</v>
      </c>
      <c r="DD723" s="151">
        <v>107</v>
      </c>
      <c r="DE723" s="151">
        <v>108.4</v>
      </c>
      <c r="DF723" s="151">
        <v>110.2</v>
      </c>
      <c r="DG723" s="151">
        <v>110.7</v>
      </c>
      <c r="DH723" s="151">
        <v>112.7</v>
      </c>
      <c r="DI723" s="151">
        <v>114.3</v>
      </c>
      <c r="DJ723" s="151">
        <v>116.6</v>
      </c>
      <c r="DK723" s="151">
        <v>119.3</v>
      </c>
      <c r="DL723" s="151">
        <v>119.6</v>
      </c>
      <c r="DM723" s="152">
        <v>121.2</v>
      </c>
      <c r="DN723" s="152">
        <v>120.6</v>
      </c>
      <c r="DO723" s="152">
        <v>120.7</v>
      </c>
      <c r="DP723" s="152">
        <v>121.4</v>
      </c>
      <c r="DQ723" s="152">
        <v>119.4</v>
      </c>
      <c r="DR723" s="152">
        <v>121.4</v>
      </c>
      <c r="DS723" s="152">
        <v>123.5</v>
      </c>
      <c r="DT723" s="152">
        <v>125.4</v>
      </c>
      <c r="DU723" s="152">
        <v>127.7</v>
      </c>
      <c r="DV723" s="152">
        <v>126.9</v>
      </c>
      <c r="DW723" s="152">
        <v>125.9</v>
      </c>
      <c r="DX723" s="152">
        <v>127.5</v>
      </c>
      <c r="DY723" s="152">
        <v>127.9</v>
      </c>
      <c r="DZ723" s="152">
        <v>126.9</v>
      </c>
      <c r="EA723" s="152">
        <v>126.6</v>
      </c>
      <c r="EB723" s="152">
        <v>125.9</v>
      </c>
      <c r="EC723" s="152">
        <v>126.4</v>
      </c>
      <c r="ED723" s="152">
        <v>128</v>
      </c>
      <c r="EE723" s="152">
        <v>127.4</v>
      </c>
      <c r="EF723" s="152">
        <v>127.7</v>
      </c>
      <c r="EG723" s="152">
        <v>127.9</v>
      </c>
      <c r="EH723" s="152">
        <v>127.1</v>
      </c>
      <c r="EI723" s="152">
        <v>126.9</v>
      </c>
      <c r="EJ723" s="152">
        <v>127.9</v>
      </c>
      <c r="EK723" s="152">
        <v>129.30000000000001</v>
      </c>
      <c r="EL723" s="152">
        <v>128.6</v>
      </c>
      <c r="EM723" s="152">
        <v>129.5</v>
      </c>
      <c r="EN723" s="152">
        <v>130.9</v>
      </c>
      <c r="EO723" s="152">
        <v>129.69999999999999</v>
      </c>
      <c r="EP723" s="152">
        <v>131.19999999999999</v>
      </c>
      <c r="EQ723" s="152">
        <v>130.6</v>
      </c>
      <c r="ER723" s="152">
        <v>130.6</v>
      </c>
      <c r="ES723" s="152">
        <v>132.30000000000001</v>
      </c>
      <c r="ET723" s="152">
        <v>132.4</v>
      </c>
      <c r="EU723" s="152">
        <v>133</v>
      </c>
      <c r="EV723" s="152">
        <v>132.4</v>
      </c>
      <c r="EW723" s="152">
        <v>133.6</v>
      </c>
    </row>
    <row r="724" spans="1:153">
      <c r="A724" s="141" t="s">
        <v>8481</v>
      </c>
      <c r="B724" s="141" t="s">
        <v>8482</v>
      </c>
      <c r="C724" s="142">
        <v>2.5360000000000001E-2</v>
      </c>
      <c r="D724" s="143">
        <v>95.6</v>
      </c>
      <c r="E724" s="143">
        <v>95.6</v>
      </c>
      <c r="F724" s="143">
        <v>95.7</v>
      </c>
      <c r="G724" s="143">
        <v>95.7</v>
      </c>
      <c r="H724" s="143">
        <v>96.1</v>
      </c>
      <c r="I724" s="143">
        <v>96.1</v>
      </c>
      <c r="J724" s="143">
        <v>96.1</v>
      </c>
      <c r="K724" s="143">
        <v>96.1</v>
      </c>
      <c r="L724" s="143">
        <v>96.1</v>
      </c>
      <c r="M724" s="143">
        <v>96.1</v>
      </c>
      <c r="N724" s="143">
        <v>96.1</v>
      </c>
      <c r="O724" s="143">
        <v>96.1</v>
      </c>
      <c r="P724" s="143">
        <v>96.1</v>
      </c>
      <c r="Q724" s="143">
        <v>96.1</v>
      </c>
      <c r="R724" s="143">
        <v>96.1</v>
      </c>
      <c r="S724" s="143">
        <v>96.1</v>
      </c>
      <c r="T724" s="143">
        <v>96.4</v>
      </c>
      <c r="U724" s="143">
        <v>98.2</v>
      </c>
      <c r="V724" s="143">
        <v>98.2</v>
      </c>
      <c r="W724" s="143">
        <v>98.2</v>
      </c>
      <c r="X724" s="143">
        <v>98.2</v>
      </c>
      <c r="Y724" s="143">
        <v>98.2</v>
      </c>
      <c r="Z724" s="143">
        <v>87.2</v>
      </c>
      <c r="AA724" s="143">
        <v>87.2</v>
      </c>
      <c r="AB724" s="143">
        <v>87.7</v>
      </c>
      <c r="AC724" s="143">
        <v>87.7</v>
      </c>
      <c r="AD724" s="143">
        <v>87.7</v>
      </c>
      <c r="AE724" s="143">
        <v>87.7</v>
      </c>
      <c r="AF724" s="143">
        <v>87.7</v>
      </c>
      <c r="AG724" s="143">
        <v>87.7</v>
      </c>
      <c r="AH724" s="143">
        <v>87.7</v>
      </c>
      <c r="AI724" s="143">
        <v>84.1</v>
      </c>
      <c r="AJ724" s="143">
        <v>84.1</v>
      </c>
      <c r="AK724" s="143">
        <v>93</v>
      </c>
      <c r="AL724" s="143">
        <v>93.5</v>
      </c>
      <c r="AM724" s="143">
        <v>93.5</v>
      </c>
      <c r="AN724" s="143">
        <v>93.5</v>
      </c>
      <c r="AO724" s="143">
        <v>93.5</v>
      </c>
      <c r="AP724" s="143">
        <v>93.5</v>
      </c>
      <c r="AQ724" s="143">
        <v>94.7</v>
      </c>
      <c r="AR724" s="143">
        <v>94.7</v>
      </c>
      <c r="AS724" s="143">
        <v>94.7</v>
      </c>
      <c r="AT724" s="143">
        <v>94.7</v>
      </c>
      <c r="AU724" s="143">
        <v>94.7</v>
      </c>
      <c r="AV724" s="143">
        <v>94.7</v>
      </c>
      <c r="AW724" s="143">
        <v>94.7</v>
      </c>
      <c r="AX724" s="143">
        <v>94.7</v>
      </c>
      <c r="AY724" s="143">
        <v>94.7</v>
      </c>
      <c r="AZ724" s="143">
        <v>94.7</v>
      </c>
      <c r="BA724" s="143">
        <v>94.7</v>
      </c>
      <c r="BB724" s="143">
        <v>94.7</v>
      </c>
      <c r="BC724" s="143">
        <v>94.7</v>
      </c>
      <c r="BD724" s="143">
        <v>94.7</v>
      </c>
      <c r="BE724" s="143">
        <v>94.7</v>
      </c>
      <c r="BF724" s="143">
        <v>94.7</v>
      </c>
      <c r="BG724" s="143">
        <v>94.7</v>
      </c>
      <c r="BH724" s="143">
        <v>94.7</v>
      </c>
      <c r="BI724" s="143">
        <v>94.7</v>
      </c>
      <c r="BJ724" s="143">
        <v>94.7</v>
      </c>
      <c r="BK724" s="144">
        <v>94.7</v>
      </c>
      <c r="BL724" s="143">
        <v>94.7</v>
      </c>
      <c r="BM724" s="143">
        <v>94.7</v>
      </c>
      <c r="BN724" s="143">
        <v>94.7</v>
      </c>
      <c r="BO724" s="143">
        <v>81.099999999999994</v>
      </c>
      <c r="BP724" s="143">
        <v>81.099999999999994</v>
      </c>
      <c r="BQ724" s="143">
        <v>89.7</v>
      </c>
      <c r="BR724" s="145">
        <v>79.2</v>
      </c>
      <c r="BS724" s="145">
        <v>79.2</v>
      </c>
      <c r="BT724" s="145">
        <v>79.2</v>
      </c>
      <c r="BU724" s="145">
        <v>79.2</v>
      </c>
      <c r="BV724" s="145">
        <v>79.2</v>
      </c>
      <c r="BW724" s="145">
        <v>79.2</v>
      </c>
      <c r="BX724" s="145">
        <v>79.2</v>
      </c>
      <c r="BY724" s="145">
        <v>79.2</v>
      </c>
      <c r="BZ724" s="143">
        <v>79.2</v>
      </c>
      <c r="CA724" s="143">
        <v>79.2</v>
      </c>
      <c r="CB724" s="143">
        <v>79.2</v>
      </c>
      <c r="CC724" s="143">
        <v>79.2</v>
      </c>
      <c r="CD724" s="143">
        <v>79.2</v>
      </c>
      <c r="CE724" s="143">
        <v>79.2</v>
      </c>
      <c r="CF724" s="143">
        <v>79.2</v>
      </c>
      <c r="CG724" s="143">
        <v>79.2</v>
      </c>
      <c r="CH724" s="143">
        <v>79.2</v>
      </c>
      <c r="CI724" s="143">
        <v>79.2</v>
      </c>
      <c r="CJ724" s="146">
        <v>79.2</v>
      </c>
      <c r="CK724" s="146">
        <v>79.2</v>
      </c>
      <c r="CL724" s="146">
        <v>79.2</v>
      </c>
      <c r="CM724" s="147">
        <v>79.2</v>
      </c>
      <c r="CN724" s="147">
        <v>79.2</v>
      </c>
      <c r="CO724" s="147">
        <v>79.2</v>
      </c>
      <c r="CP724" s="148">
        <v>79.2</v>
      </c>
      <c r="CQ724" s="149">
        <v>79.3</v>
      </c>
      <c r="CR724" s="149">
        <v>79.3</v>
      </c>
      <c r="CS724" s="149">
        <v>79.3</v>
      </c>
      <c r="CT724" s="149">
        <v>79.3</v>
      </c>
      <c r="CU724" s="150">
        <v>79.3</v>
      </c>
      <c r="CV724" s="150">
        <v>79.3</v>
      </c>
      <c r="CW724" s="150">
        <v>79.3</v>
      </c>
      <c r="CX724" s="150">
        <v>76.599999999999994</v>
      </c>
      <c r="CY724" s="150">
        <v>76.599999999999994</v>
      </c>
      <c r="CZ724" s="150">
        <v>76.599999999999994</v>
      </c>
      <c r="DA724" s="150">
        <v>76.599999999999994</v>
      </c>
      <c r="DB724" s="151">
        <v>85.7</v>
      </c>
      <c r="DC724" s="151">
        <v>85.7</v>
      </c>
      <c r="DD724" s="151">
        <v>85.7</v>
      </c>
      <c r="DE724" s="151">
        <v>85.7</v>
      </c>
      <c r="DF724" s="151">
        <v>85.7</v>
      </c>
      <c r="DG724" s="151">
        <v>85.7</v>
      </c>
      <c r="DH724" s="151">
        <v>85.7</v>
      </c>
      <c r="DI724" s="151">
        <v>85.7</v>
      </c>
      <c r="DJ724" s="151">
        <v>85.7</v>
      </c>
      <c r="DK724" s="151">
        <v>85.7</v>
      </c>
      <c r="DL724" s="151">
        <v>85.7</v>
      </c>
      <c r="DM724" s="152">
        <v>85.7</v>
      </c>
      <c r="DN724" s="152">
        <v>85.7</v>
      </c>
      <c r="DO724" s="152">
        <v>85.7</v>
      </c>
      <c r="DP724" s="152">
        <v>85.7</v>
      </c>
      <c r="DQ724" s="152">
        <v>85.7</v>
      </c>
      <c r="DR724" s="152">
        <v>85.7</v>
      </c>
      <c r="DS724" s="152">
        <v>82</v>
      </c>
      <c r="DT724" s="152">
        <v>82</v>
      </c>
      <c r="DU724" s="152">
        <v>82</v>
      </c>
      <c r="DV724" s="152">
        <v>82</v>
      </c>
      <c r="DW724" s="152">
        <v>82</v>
      </c>
      <c r="DX724" s="152">
        <v>82</v>
      </c>
      <c r="DY724" s="152">
        <v>82</v>
      </c>
      <c r="DZ724" s="152">
        <v>82</v>
      </c>
      <c r="EA724" s="152">
        <v>82</v>
      </c>
      <c r="EB724" s="152">
        <v>82</v>
      </c>
      <c r="EC724" s="152">
        <v>82</v>
      </c>
      <c r="ED724" s="152">
        <v>77.599999999999994</v>
      </c>
      <c r="EE724" s="152">
        <v>77.599999999999994</v>
      </c>
      <c r="EF724" s="152">
        <v>77</v>
      </c>
      <c r="EG724" s="152">
        <v>77</v>
      </c>
      <c r="EH724" s="152">
        <v>79.400000000000006</v>
      </c>
      <c r="EI724" s="152">
        <v>77.099999999999994</v>
      </c>
      <c r="EJ724" s="152">
        <v>77.099999999999994</v>
      </c>
      <c r="EK724" s="152">
        <v>77.099999999999994</v>
      </c>
      <c r="EL724" s="152">
        <v>77.099999999999994</v>
      </c>
      <c r="EM724" s="152">
        <v>77.099999999999994</v>
      </c>
      <c r="EN724" s="152">
        <v>77.099999999999994</v>
      </c>
      <c r="EO724" s="152">
        <v>77.099999999999994</v>
      </c>
      <c r="EP724" s="152">
        <v>77.099999999999994</v>
      </c>
      <c r="EQ724" s="152">
        <v>77.099999999999994</v>
      </c>
      <c r="ER724" s="152">
        <v>78</v>
      </c>
      <c r="ES724" s="152">
        <v>77.099999999999994</v>
      </c>
      <c r="ET724" s="152">
        <v>83</v>
      </c>
      <c r="EU724" s="152">
        <v>83</v>
      </c>
      <c r="EV724" s="152">
        <v>83</v>
      </c>
      <c r="EW724" s="152">
        <v>83</v>
      </c>
    </row>
    <row r="725" spans="1:153">
      <c r="A725" s="141" t="s">
        <v>8483</v>
      </c>
      <c r="B725" s="141" t="s">
        <v>8484</v>
      </c>
      <c r="C725" s="142">
        <v>0.61304000000000003</v>
      </c>
      <c r="D725" s="143">
        <v>100.6</v>
      </c>
      <c r="E725" s="143">
        <v>101.1</v>
      </c>
      <c r="F725" s="143">
        <v>101.9</v>
      </c>
      <c r="G725" s="143">
        <v>101.6</v>
      </c>
      <c r="H725" s="143">
        <v>102.6</v>
      </c>
      <c r="I725" s="143">
        <v>102.5</v>
      </c>
      <c r="J725" s="143">
        <v>101.4</v>
      </c>
      <c r="K725" s="143">
        <v>102.2</v>
      </c>
      <c r="L725" s="143">
        <v>102.8</v>
      </c>
      <c r="M725" s="143">
        <v>103</v>
      </c>
      <c r="N725" s="143">
        <v>103.3</v>
      </c>
      <c r="O725" s="143">
        <v>105</v>
      </c>
      <c r="P725" s="143">
        <v>104.5</v>
      </c>
      <c r="Q725" s="143">
        <v>104.7</v>
      </c>
      <c r="R725" s="143">
        <v>103.9</v>
      </c>
      <c r="S725" s="143">
        <v>102.1</v>
      </c>
      <c r="T725" s="143">
        <v>103.5</v>
      </c>
      <c r="U725" s="143">
        <v>104.7</v>
      </c>
      <c r="V725" s="143">
        <v>102</v>
      </c>
      <c r="W725" s="143">
        <v>103.3</v>
      </c>
      <c r="X725" s="143">
        <v>103</v>
      </c>
      <c r="Y725" s="143">
        <v>103.6</v>
      </c>
      <c r="Z725" s="143">
        <v>103.1</v>
      </c>
      <c r="AA725" s="143">
        <v>103.2</v>
      </c>
      <c r="AB725" s="143">
        <v>103.4</v>
      </c>
      <c r="AC725" s="143">
        <v>104</v>
      </c>
      <c r="AD725" s="143">
        <v>102.6</v>
      </c>
      <c r="AE725" s="143">
        <v>102.8</v>
      </c>
      <c r="AF725" s="143">
        <v>103.6</v>
      </c>
      <c r="AG725" s="143">
        <v>104.2</v>
      </c>
      <c r="AH725" s="143">
        <v>104.6</v>
      </c>
      <c r="AI725" s="143">
        <v>106.7</v>
      </c>
      <c r="AJ725" s="143">
        <v>105.7</v>
      </c>
      <c r="AK725" s="143">
        <v>106.7</v>
      </c>
      <c r="AL725" s="143">
        <v>106.6</v>
      </c>
      <c r="AM725" s="143">
        <v>106.4</v>
      </c>
      <c r="AN725" s="143">
        <v>106.7</v>
      </c>
      <c r="AO725" s="143">
        <v>106.8</v>
      </c>
      <c r="AP725" s="143">
        <v>107.4</v>
      </c>
      <c r="AQ725" s="143">
        <v>106.7</v>
      </c>
      <c r="AR725" s="143">
        <v>106.3</v>
      </c>
      <c r="AS725" s="143">
        <v>105.4</v>
      </c>
      <c r="AT725" s="143">
        <v>105.8</v>
      </c>
      <c r="AU725" s="143">
        <v>105.2</v>
      </c>
      <c r="AV725" s="143">
        <v>106.6</v>
      </c>
      <c r="AW725" s="143">
        <v>107.4</v>
      </c>
      <c r="AX725" s="143">
        <v>106.7</v>
      </c>
      <c r="AY725" s="143">
        <v>106.5</v>
      </c>
      <c r="AZ725" s="143">
        <v>105.2</v>
      </c>
      <c r="BA725" s="143">
        <v>104.5</v>
      </c>
      <c r="BB725" s="143">
        <v>105.1</v>
      </c>
      <c r="BC725" s="143">
        <v>105.7</v>
      </c>
      <c r="BD725" s="143">
        <v>104.8</v>
      </c>
      <c r="BE725" s="143">
        <v>103.8</v>
      </c>
      <c r="BF725" s="143">
        <v>104</v>
      </c>
      <c r="BG725" s="143">
        <v>103.3</v>
      </c>
      <c r="BH725" s="143">
        <v>104.5</v>
      </c>
      <c r="BI725" s="143">
        <v>104.5</v>
      </c>
      <c r="BJ725" s="143">
        <v>104.1</v>
      </c>
      <c r="BK725" s="144">
        <v>104.2</v>
      </c>
      <c r="BL725" s="143">
        <v>103.7</v>
      </c>
      <c r="BM725" s="143">
        <v>103.2</v>
      </c>
      <c r="BN725" s="143">
        <v>103</v>
      </c>
      <c r="BO725" s="143">
        <v>103.3</v>
      </c>
      <c r="BP725" s="143">
        <v>103.7</v>
      </c>
      <c r="BQ725" s="143">
        <v>100.9</v>
      </c>
      <c r="BR725" s="145">
        <v>102.4</v>
      </c>
      <c r="BS725" s="145">
        <v>102.3</v>
      </c>
      <c r="BT725" s="145">
        <v>102.7</v>
      </c>
      <c r="BU725" s="145">
        <v>104.4</v>
      </c>
      <c r="BV725" s="145">
        <v>103.2</v>
      </c>
      <c r="BW725" s="145">
        <v>103.9</v>
      </c>
      <c r="BX725" s="145">
        <v>102.9</v>
      </c>
      <c r="BY725" s="145">
        <v>102</v>
      </c>
      <c r="BZ725" s="143">
        <v>103.1</v>
      </c>
      <c r="CA725" s="143">
        <v>104.2</v>
      </c>
      <c r="CB725" s="143">
        <v>104.2</v>
      </c>
      <c r="CC725" s="143">
        <v>104.5</v>
      </c>
      <c r="CD725" s="143">
        <v>103.4</v>
      </c>
      <c r="CE725" s="143">
        <v>104.5</v>
      </c>
      <c r="CF725" s="143">
        <v>103.8</v>
      </c>
      <c r="CG725" s="143">
        <v>104.8</v>
      </c>
      <c r="CH725" s="143">
        <v>104.7</v>
      </c>
      <c r="CI725" s="143">
        <v>106.1</v>
      </c>
      <c r="CJ725" s="146">
        <v>106</v>
      </c>
      <c r="CK725" s="146">
        <v>106.6</v>
      </c>
      <c r="CL725" s="146">
        <v>106.4</v>
      </c>
      <c r="CM725" s="147">
        <v>105.5</v>
      </c>
      <c r="CN725" s="147">
        <v>106</v>
      </c>
      <c r="CO725" s="147">
        <v>106</v>
      </c>
      <c r="CP725" s="148">
        <v>105.5</v>
      </c>
      <c r="CQ725" s="149">
        <v>105.2</v>
      </c>
      <c r="CR725" s="149">
        <v>106.6</v>
      </c>
      <c r="CS725" s="149">
        <v>105.8</v>
      </c>
      <c r="CT725" s="149">
        <v>106.3</v>
      </c>
      <c r="CU725" s="150">
        <v>106.1</v>
      </c>
      <c r="CV725" s="150">
        <v>105.8</v>
      </c>
      <c r="CW725" s="150">
        <v>105</v>
      </c>
      <c r="CX725" s="150">
        <v>105.1</v>
      </c>
      <c r="CY725" s="150">
        <v>106</v>
      </c>
      <c r="CZ725" s="150">
        <v>107.4</v>
      </c>
      <c r="DA725" s="150">
        <v>105.5</v>
      </c>
      <c r="DB725" s="151">
        <v>106.5</v>
      </c>
      <c r="DC725" s="151">
        <v>106.3</v>
      </c>
      <c r="DD725" s="151">
        <v>107.8</v>
      </c>
      <c r="DE725" s="151">
        <v>109.3</v>
      </c>
      <c r="DF725" s="151">
        <v>111.2</v>
      </c>
      <c r="DG725" s="151">
        <v>111.7</v>
      </c>
      <c r="DH725" s="151">
        <v>113.8</v>
      </c>
      <c r="DI725" s="151">
        <v>115.5</v>
      </c>
      <c r="DJ725" s="151">
        <v>117.9</v>
      </c>
      <c r="DK725" s="151">
        <v>120.7</v>
      </c>
      <c r="DL725" s="151">
        <v>121</v>
      </c>
      <c r="DM725" s="152">
        <v>122.7</v>
      </c>
      <c r="DN725" s="152">
        <v>122.1</v>
      </c>
      <c r="DO725" s="152">
        <v>122.1</v>
      </c>
      <c r="DP725" s="152">
        <v>122.9</v>
      </c>
      <c r="DQ725" s="152">
        <v>120.8</v>
      </c>
      <c r="DR725" s="152">
        <v>122.9</v>
      </c>
      <c r="DS725" s="152">
        <v>125.2</v>
      </c>
      <c r="DT725" s="152">
        <v>127.2</v>
      </c>
      <c r="DU725" s="152">
        <v>129.5</v>
      </c>
      <c r="DV725" s="152">
        <v>128.69999999999999</v>
      </c>
      <c r="DW725" s="152">
        <v>127.7</v>
      </c>
      <c r="DX725" s="152">
        <v>129.4</v>
      </c>
      <c r="DY725" s="152">
        <v>129.80000000000001</v>
      </c>
      <c r="DZ725" s="152">
        <v>128.69999999999999</v>
      </c>
      <c r="EA725" s="152">
        <v>128.5</v>
      </c>
      <c r="EB725" s="152">
        <v>127.8</v>
      </c>
      <c r="EC725" s="152">
        <v>128.30000000000001</v>
      </c>
      <c r="ED725" s="152">
        <v>130.1</v>
      </c>
      <c r="EE725" s="152">
        <v>129.5</v>
      </c>
      <c r="EF725" s="152">
        <v>129.80000000000001</v>
      </c>
      <c r="EG725" s="152">
        <v>130</v>
      </c>
      <c r="EH725" s="152">
        <v>129.1</v>
      </c>
      <c r="EI725" s="152">
        <v>129</v>
      </c>
      <c r="EJ725" s="152">
        <v>130.1</v>
      </c>
      <c r="EK725" s="152">
        <v>131.4</v>
      </c>
      <c r="EL725" s="152">
        <v>130.69999999999999</v>
      </c>
      <c r="EM725" s="152">
        <v>131.69999999999999</v>
      </c>
      <c r="EN725" s="152">
        <v>133.1</v>
      </c>
      <c r="EO725" s="152">
        <v>131.9</v>
      </c>
      <c r="EP725" s="152">
        <v>133.4</v>
      </c>
      <c r="EQ725" s="152">
        <v>132.80000000000001</v>
      </c>
      <c r="ER725" s="152">
        <v>132.80000000000001</v>
      </c>
      <c r="ES725" s="152">
        <v>134.5</v>
      </c>
      <c r="ET725" s="152">
        <v>134.5</v>
      </c>
      <c r="EU725" s="152">
        <v>135.1</v>
      </c>
      <c r="EV725" s="152">
        <v>134.4</v>
      </c>
      <c r="EW725" s="152">
        <v>135.69999999999999</v>
      </c>
    </row>
    <row r="726" spans="1:153">
      <c r="A726" s="141" t="s">
        <v>8485</v>
      </c>
      <c r="B726" s="141" t="s">
        <v>8486</v>
      </c>
      <c r="C726" s="142">
        <v>0.16150999999999999</v>
      </c>
      <c r="D726" s="143">
        <v>106.1</v>
      </c>
      <c r="E726" s="143">
        <v>105.8</v>
      </c>
      <c r="F726" s="143">
        <v>106.4</v>
      </c>
      <c r="G726" s="143">
        <v>106.5</v>
      </c>
      <c r="H726" s="143">
        <v>107.2</v>
      </c>
      <c r="I726" s="143">
        <v>108.4</v>
      </c>
      <c r="J726" s="143">
        <v>106.2</v>
      </c>
      <c r="K726" s="143">
        <v>106.7</v>
      </c>
      <c r="L726" s="143">
        <v>106.6</v>
      </c>
      <c r="M726" s="143">
        <v>104.9</v>
      </c>
      <c r="N726" s="143">
        <v>104.8</v>
      </c>
      <c r="O726" s="143">
        <v>104.8</v>
      </c>
      <c r="P726" s="143">
        <v>105.3</v>
      </c>
      <c r="Q726" s="143">
        <v>105.8</v>
      </c>
      <c r="R726" s="143">
        <v>106.5</v>
      </c>
      <c r="S726" s="143">
        <v>106.4</v>
      </c>
      <c r="T726" s="143">
        <v>106.6</v>
      </c>
      <c r="U726" s="143">
        <v>106.6</v>
      </c>
      <c r="V726" s="143">
        <v>107.4</v>
      </c>
      <c r="W726" s="143">
        <v>106.7</v>
      </c>
      <c r="X726" s="143">
        <v>106.5</v>
      </c>
      <c r="Y726" s="143">
        <v>106.3</v>
      </c>
      <c r="Z726" s="143">
        <v>106.8</v>
      </c>
      <c r="AA726" s="143">
        <v>107.1</v>
      </c>
      <c r="AB726" s="143">
        <v>108.3</v>
      </c>
      <c r="AC726" s="143">
        <v>108.2</v>
      </c>
      <c r="AD726" s="143">
        <v>109.6</v>
      </c>
      <c r="AE726" s="143">
        <v>110.7</v>
      </c>
      <c r="AF726" s="143">
        <v>111</v>
      </c>
      <c r="AG726" s="143">
        <v>112.5</v>
      </c>
      <c r="AH726" s="143">
        <v>112.5</v>
      </c>
      <c r="AI726" s="143">
        <v>113.7</v>
      </c>
      <c r="AJ726" s="143">
        <v>113.1</v>
      </c>
      <c r="AK726" s="143">
        <v>114.3</v>
      </c>
      <c r="AL726" s="143">
        <v>114.4</v>
      </c>
      <c r="AM726" s="143">
        <v>114.4</v>
      </c>
      <c r="AN726" s="143">
        <v>114.7</v>
      </c>
      <c r="AO726" s="143">
        <v>116.9</v>
      </c>
      <c r="AP726" s="143">
        <v>115.8</v>
      </c>
      <c r="AQ726" s="143">
        <v>114.8</v>
      </c>
      <c r="AR726" s="143">
        <v>115.8</v>
      </c>
      <c r="AS726" s="143">
        <v>115.7</v>
      </c>
      <c r="AT726" s="143">
        <v>116.4</v>
      </c>
      <c r="AU726" s="143">
        <v>115.9</v>
      </c>
      <c r="AV726" s="143">
        <v>115.9</v>
      </c>
      <c r="AW726" s="143">
        <v>115.8</v>
      </c>
      <c r="AX726" s="143">
        <v>114.5</v>
      </c>
      <c r="AY726" s="143">
        <v>114.4</v>
      </c>
      <c r="AZ726" s="143">
        <v>114</v>
      </c>
      <c r="BA726" s="143">
        <v>114.6</v>
      </c>
      <c r="BB726" s="143">
        <v>114.9</v>
      </c>
      <c r="BC726" s="143">
        <v>114.2</v>
      </c>
      <c r="BD726" s="143">
        <v>114.5</v>
      </c>
      <c r="BE726" s="143">
        <v>113.6</v>
      </c>
      <c r="BF726" s="143">
        <v>114.1</v>
      </c>
      <c r="BG726" s="143">
        <v>114</v>
      </c>
      <c r="BH726" s="143">
        <v>114.7</v>
      </c>
      <c r="BI726" s="143">
        <v>114.6</v>
      </c>
      <c r="BJ726" s="143">
        <v>113.9</v>
      </c>
      <c r="BK726" s="144">
        <v>114.2</v>
      </c>
      <c r="BL726" s="143">
        <v>114.1</v>
      </c>
      <c r="BM726" s="143">
        <v>114.4</v>
      </c>
      <c r="BN726" s="143">
        <v>115.5</v>
      </c>
      <c r="BO726" s="143">
        <v>115.2</v>
      </c>
      <c r="BP726" s="143">
        <v>115</v>
      </c>
      <c r="BQ726" s="143">
        <v>115.1</v>
      </c>
      <c r="BR726" s="145">
        <v>115.7</v>
      </c>
      <c r="BS726" s="145">
        <v>115.2</v>
      </c>
      <c r="BT726" s="145">
        <v>115.3</v>
      </c>
      <c r="BU726" s="145">
        <v>116.1</v>
      </c>
      <c r="BV726" s="145">
        <v>115.9</v>
      </c>
      <c r="BW726" s="145">
        <v>116.2</v>
      </c>
      <c r="BX726" s="145">
        <v>116</v>
      </c>
      <c r="BY726" s="145">
        <v>117.2</v>
      </c>
      <c r="BZ726" s="143">
        <v>117.4</v>
      </c>
      <c r="CA726" s="143">
        <v>117.9</v>
      </c>
      <c r="CB726" s="143">
        <v>118.7</v>
      </c>
      <c r="CC726" s="143">
        <v>118.5</v>
      </c>
      <c r="CD726" s="143">
        <v>118.8</v>
      </c>
      <c r="CE726" s="143">
        <v>118.8</v>
      </c>
      <c r="CF726" s="143">
        <v>118.7</v>
      </c>
      <c r="CG726" s="143">
        <v>118.6</v>
      </c>
      <c r="CH726" s="143">
        <v>119.1</v>
      </c>
      <c r="CI726" s="143">
        <v>119.2</v>
      </c>
      <c r="CJ726" s="146">
        <v>119.5</v>
      </c>
      <c r="CK726" s="146">
        <v>119.3</v>
      </c>
      <c r="CL726" s="146">
        <v>119.4</v>
      </c>
      <c r="CM726" s="147">
        <v>120.1</v>
      </c>
      <c r="CN726" s="147">
        <v>120.3</v>
      </c>
      <c r="CO726" s="147">
        <v>120.4</v>
      </c>
      <c r="CP726" s="148">
        <v>120.1</v>
      </c>
      <c r="CQ726" s="149">
        <v>120</v>
      </c>
      <c r="CR726" s="149">
        <v>120.1</v>
      </c>
      <c r="CS726" s="149">
        <v>120.1</v>
      </c>
      <c r="CT726" s="149">
        <v>119.6</v>
      </c>
      <c r="CU726" s="150">
        <v>119.9</v>
      </c>
      <c r="CV726" s="150">
        <v>119.9</v>
      </c>
      <c r="CW726" s="150">
        <v>117.7</v>
      </c>
      <c r="CX726" s="150">
        <v>117</v>
      </c>
      <c r="CY726" s="150">
        <v>117.4</v>
      </c>
      <c r="CZ726" s="150">
        <v>118.2</v>
      </c>
      <c r="DA726" s="150">
        <v>119.6</v>
      </c>
      <c r="DB726" s="151">
        <v>120.4</v>
      </c>
      <c r="DC726" s="151">
        <v>120.3</v>
      </c>
      <c r="DD726" s="151">
        <v>120.6</v>
      </c>
      <c r="DE726" s="151">
        <v>120.1</v>
      </c>
      <c r="DF726" s="151">
        <v>119.5</v>
      </c>
      <c r="DG726" s="151">
        <v>120.4</v>
      </c>
      <c r="DH726" s="151">
        <v>120.3</v>
      </c>
      <c r="DI726" s="151">
        <v>120.4</v>
      </c>
      <c r="DJ726" s="151">
        <v>120.3</v>
      </c>
      <c r="DK726" s="151">
        <v>120.1</v>
      </c>
      <c r="DL726" s="151">
        <v>121</v>
      </c>
      <c r="DM726" s="152">
        <v>120.8</v>
      </c>
      <c r="DN726" s="152">
        <v>121.4</v>
      </c>
      <c r="DO726" s="152">
        <v>123.8</v>
      </c>
      <c r="DP726" s="152">
        <v>123.1</v>
      </c>
      <c r="DQ726" s="152">
        <v>123.7</v>
      </c>
      <c r="DR726" s="152">
        <v>124.9</v>
      </c>
      <c r="DS726" s="152">
        <v>125.1</v>
      </c>
      <c r="DT726" s="152">
        <v>125.5</v>
      </c>
      <c r="DU726" s="152">
        <v>126.5</v>
      </c>
      <c r="DV726" s="152">
        <v>127</v>
      </c>
      <c r="DW726" s="152">
        <v>128.19999999999999</v>
      </c>
      <c r="DX726" s="152">
        <v>127.3</v>
      </c>
      <c r="DY726" s="152">
        <v>127.8</v>
      </c>
      <c r="DZ726" s="152">
        <v>127.4</v>
      </c>
      <c r="EA726" s="152">
        <v>128.5</v>
      </c>
      <c r="EB726" s="152">
        <v>129.19999999999999</v>
      </c>
      <c r="EC726" s="152">
        <v>129.9</v>
      </c>
      <c r="ED726" s="152">
        <v>130.30000000000001</v>
      </c>
      <c r="EE726" s="152">
        <v>133.5</v>
      </c>
      <c r="EF726" s="152">
        <v>132.80000000000001</v>
      </c>
      <c r="EG726" s="152">
        <v>132.4</v>
      </c>
      <c r="EH726" s="152">
        <v>131.6</v>
      </c>
      <c r="EI726" s="152">
        <v>131</v>
      </c>
      <c r="EJ726" s="152">
        <v>130.5</v>
      </c>
      <c r="EK726" s="152">
        <v>131.19999999999999</v>
      </c>
      <c r="EL726" s="152">
        <v>132.30000000000001</v>
      </c>
      <c r="EM726" s="152">
        <v>132.30000000000001</v>
      </c>
      <c r="EN726" s="152">
        <v>132.4</v>
      </c>
      <c r="EO726" s="152">
        <v>132.1</v>
      </c>
      <c r="EP726" s="152">
        <v>132.19999999999999</v>
      </c>
      <c r="EQ726" s="152">
        <v>132.30000000000001</v>
      </c>
      <c r="ER726" s="152">
        <v>133.30000000000001</v>
      </c>
      <c r="ES726" s="152">
        <v>133.4</v>
      </c>
      <c r="ET726" s="152">
        <v>133.9</v>
      </c>
      <c r="EU726" s="152">
        <v>134.5</v>
      </c>
      <c r="EV726" s="152">
        <v>133.9</v>
      </c>
      <c r="EW726" s="152">
        <v>133.69999999999999</v>
      </c>
    </row>
    <row r="727" spans="1:153">
      <c r="A727" s="141" t="s">
        <v>8487</v>
      </c>
      <c r="B727" s="141" t="s">
        <v>8488</v>
      </c>
      <c r="C727" s="142">
        <v>4.4179999999999997E-2</v>
      </c>
      <c r="D727" s="143">
        <v>104.3</v>
      </c>
      <c r="E727" s="143">
        <v>103.2</v>
      </c>
      <c r="F727" s="143">
        <v>105.2</v>
      </c>
      <c r="G727" s="143">
        <v>105</v>
      </c>
      <c r="H727" s="143">
        <v>105</v>
      </c>
      <c r="I727" s="143">
        <v>103.1</v>
      </c>
      <c r="J727" s="143">
        <v>103.1</v>
      </c>
      <c r="K727" s="143">
        <v>104.2</v>
      </c>
      <c r="L727" s="143">
        <v>104.9</v>
      </c>
      <c r="M727" s="143">
        <v>104.2</v>
      </c>
      <c r="N727" s="143">
        <v>103.8</v>
      </c>
      <c r="O727" s="143">
        <v>104.7</v>
      </c>
      <c r="P727" s="143">
        <v>104.5</v>
      </c>
      <c r="Q727" s="143">
        <v>105.1</v>
      </c>
      <c r="R727" s="143">
        <v>106.1</v>
      </c>
      <c r="S727" s="143">
        <v>105.8</v>
      </c>
      <c r="T727" s="143">
        <v>106.4</v>
      </c>
      <c r="U727" s="143">
        <v>106.4</v>
      </c>
      <c r="V727" s="143">
        <v>107.3</v>
      </c>
      <c r="W727" s="143">
        <v>104.5</v>
      </c>
      <c r="X727" s="143">
        <v>106.5</v>
      </c>
      <c r="Y727" s="143">
        <v>105.7</v>
      </c>
      <c r="Z727" s="143">
        <v>105.9</v>
      </c>
      <c r="AA727" s="143">
        <v>107.1</v>
      </c>
      <c r="AB727" s="143">
        <v>107.4</v>
      </c>
      <c r="AC727" s="143">
        <v>109.7</v>
      </c>
      <c r="AD727" s="143">
        <v>112.4</v>
      </c>
      <c r="AE727" s="143">
        <v>114.1</v>
      </c>
      <c r="AF727" s="143">
        <v>114.2</v>
      </c>
      <c r="AG727" s="143">
        <v>114.4</v>
      </c>
      <c r="AH727" s="143">
        <v>114.3</v>
      </c>
      <c r="AI727" s="143">
        <v>118.6</v>
      </c>
      <c r="AJ727" s="143">
        <v>118.9</v>
      </c>
      <c r="AK727" s="143">
        <v>119.2</v>
      </c>
      <c r="AL727" s="143">
        <v>119.4</v>
      </c>
      <c r="AM727" s="143">
        <v>119.6</v>
      </c>
      <c r="AN727" s="143">
        <v>120.3</v>
      </c>
      <c r="AO727" s="143">
        <v>124.2</v>
      </c>
      <c r="AP727" s="143">
        <v>124.3</v>
      </c>
      <c r="AQ727" s="143">
        <v>124.6</v>
      </c>
      <c r="AR727" s="143">
        <v>125.8</v>
      </c>
      <c r="AS727" s="143">
        <v>125.9</v>
      </c>
      <c r="AT727" s="143">
        <v>126.5</v>
      </c>
      <c r="AU727" s="143">
        <v>125.1</v>
      </c>
      <c r="AV727" s="143">
        <v>125</v>
      </c>
      <c r="AW727" s="143">
        <v>124.8</v>
      </c>
      <c r="AX727" s="143">
        <v>120.4</v>
      </c>
      <c r="AY727" s="143">
        <v>121.1</v>
      </c>
      <c r="AZ727" s="143">
        <v>118.5</v>
      </c>
      <c r="BA727" s="143">
        <v>120.7</v>
      </c>
      <c r="BB727" s="143">
        <v>122.1</v>
      </c>
      <c r="BC727" s="143">
        <v>119.8</v>
      </c>
      <c r="BD727" s="143">
        <v>121.3</v>
      </c>
      <c r="BE727" s="143">
        <v>119.1</v>
      </c>
      <c r="BF727" s="143">
        <v>119.7</v>
      </c>
      <c r="BG727" s="143">
        <v>119.6</v>
      </c>
      <c r="BH727" s="143">
        <v>119.8</v>
      </c>
      <c r="BI727" s="143">
        <v>119.6</v>
      </c>
      <c r="BJ727" s="143">
        <v>117.1</v>
      </c>
      <c r="BK727" s="144">
        <v>118.2</v>
      </c>
      <c r="BL727" s="143">
        <v>118.2</v>
      </c>
      <c r="BM727" s="143">
        <v>119</v>
      </c>
      <c r="BN727" s="143">
        <v>123.2</v>
      </c>
      <c r="BO727" s="143">
        <v>119.9</v>
      </c>
      <c r="BP727" s="143">
        <v>119.4</v>
      </c>
      <c r="BQ727" s="143">
        <v>119.5</v>
      </c>
      <c r="BR727" s="145">
        <v>121.7</v>
      </c>
      <c r="BS727" s="145">
        <v>119.9</v>
      </c>
      <c r="BT727" s="145">
        <v>120.2</v>
      </c>
      <c r="BU727" s="145">
        <v>120.8</v>
      </c>
      <c r="BV727" s="145">
        <v>120</v>
      </c>
      <c r="BW727" s="145">
        <v>120.7</v>
      </c>
      <c r="BX727" s="145">
        <v>118.2</v>
      </c>
      <c r="BY727" s="145">
        <v>121.2</v>
      </c>
      <c r="BZ727" s="143">
        <v>119.6</v>
      </c>
      <c r="CA727" s="143">
        <v>121.6</v>
      </c>
      <c r="CB727" s="143">
        <v>122.7</v>
      </c>
      <c r="CC727" s="143">
        <v>122</v>
      </c>
      <c r="CD727" s="143">
        <v>123.1</v>
      </c>
      <c r="CE727" s="143">
        <v>123</v>
      </c>
      <c r="CF727" s="143">
        <v>122</v>
      </c>
      <c r="CG727" s="143">
        <v>121.7</v>
      </c>
      <c r="CH727" s="143">
        <v>123.3</v>
      </c>
      <c r="CI727" s="143">
        <v>123.6</v>
      </c>
      <c r="CJ727" s="146">
        <v>121.8</v>
      </c>
      <c r="CK727" s="146">
        <v>120.9</v>
      </c>
      <c r="CL727" s="146">
        <v>121.4</v>
      </c>
      <c r="CM727" s="147">
        <v>123.4</v>
      </c>
      <c r="CN727" s="147">
        <v>123.8</v>
      </c>
      <c r="CO727" s="147">
        <v>123.8</v>
      </c>
      <c r="CP727" s="148">
        <v>122.9</v>
      </c>
      <c r="CQ727" s="149">
        <v>122.5</v>
      </c>
      <c r="CR727" s="149">
        <v>122.5</v>
      </c>
      <c r="CS727" s="149">
        <v>122.4</v>
      </c>
      <c r="CT727" s="149">
        <v>120.7</v>
      </c>
      <c r="CU727" s="150">
        <v>121.8</v>
      </c>
      <c r="CV727" s="150">
        <v>121.8</v>
      </c>
      <c r="CW727" s="150">
        <v>123.9</v>
      </c>
      <c r="CX727" s="150">
        <v>121.8</v>
      </c>
      <c r="CY727" s="150">
        <v>122.8</v>
      </c>
      <c r="CZ727" s="150">
        <v>122.6</v>
      </c>
      <c r="DA727" s="150">
        <v>126.2</v>
      </c>
      <c r="DB727" s="151">
        <v>127.4</v>
      </c>
      <c r="DC727" s="151">
        <v>127</v>
      </c>
      <c r="DD727" s="151">
        <v>127.5</v>
      </c>
      <c r="DE727" s="151">
        <v>124.7</v>
      </c>
      <c r="DF727" s="151">
        <v>122.8</v>
      </c>
      <c r="DG727" s="151">
        <v>124.9</v>
      </c>
      <c r="DH727" s="151">
        <v>125</v>
      </c>
      <c r="DI727" s="151">
        <v>126</v>
      </c>
      <c r="DJ727" s="151">
        <v>125.3</v>
      </c>
      <c r="DK727" s="151">
        <v>124.5</v>
      </c>
      <c r="DL727" s="151">
        <v>126.4</v>
      </c>
      <c r="DM727" s="152">
        <v>125.9</v>
      </c>
      <c r="DN727" s="152">
        <v>127.5</v>
      </c>
      <c r="DO727" s="152">
        <v>129.1</v>
      </c>
      <c r="DP727" s="152">
        <v>126.9</v>
      </c>
      <c r="DQ727" s="152">
        <v>127.9</v>
      </c>
      <c r="DR727" s="152">
        <v>128.69999999999999</v>
      </c>
      <c r="DS727" s="152">
        <v>129.4</v>
      </c>
      <c r="DT727" s="152">
        <v>128.6</v>
      </c>
      <c r="DU727" s="152">
        <v>131.30000000000001</v>
      </c>
      <c r="DV727" s="152">
        <v>131.1</v>
      </c>
      <c r="DW727" s="152">
        <v>134.6</v>
      </c>
      <c r="DX727" s="152">
        <v>132.4</v>
      </c>
      <c r="DY727" s="152">
        <v>132.19999999999999</v>
      </c>
      <c r="DZ727" s="152">
        <v>134</v>
      </c>
      <c r="EA727" s="152">
        <v>134.69999999999999</v>
      </c>
      <c r="EB727" s="152">
        <v>132.1</v>
      </c>
      <c r="EC727" s="152">
        <v>133.80000000000001</v>
      </c>
      <c r="ED727" s="152">
        <v>134.1</v>
      </c>
      <c r="EE727" s="152">
        <v>135.80000000000001</v>
      </c>
      <c r="EF727" s="152">
        <v>135.80000000000001</v>
      </c>
      <c r="EG727" s="152">
        <v>135.1</v>
      </c>
      <c r="EH727" s="152">
        <v>136.4</v>
      </c>
      <c r="EI727" s="152">
        <v>137.5</v>
      </c>
      <c r="EJ727" s="152">
        <v>137.5</v>
      </c>
      <c r="EK727" s="152">
        <v>137.1</v>
      </c>
      <c r="EL727" s="152">
        <v>137.1</v>
      </c>
      <c r="EM727" s="152">
        <v>137.69999999999999</v>
      </c>
      <c r="EN727" s="152">
        <v>137.80000000000001</v>
      </c>
      <c r="EO727" s="152">
        <v>136.69999999999999</v>
      </c>
      <c r="EP727" s="152">
        <v>137.19999999999999</v>
      </c>
      <c r="EQ727" s="152">
        <v>136.9</v>
      </c>
      <c r="ER727" s="152">
        <v>137.19999999999999</v>
      </c>
      <c r="ES727" s="152">
        <v>137.30000000000001</v>
      </c>
      <c r="ET727" s="152">
        <v>137.1</v>
      </c>
      <c r="EU727" s="152">
        <v>139.1</v>
      </c>
      <c r="EV727" s="152">
        <v>137.30000000000001</v>
      </c>
      <c r="EW727" s="152">
        <v>135.9</v>
      </c>
    </row>
    <row r="728" spans="1:153">
      <c r="A728" s="141" t="s">
        <v>8489</v>
      </c>
      <c r="B728" s="141" t="s">
        <v>8490</v>
      </c>
      <c r="C728" s="142">
        <v>2.5999999999999998E-4</v>
      </c>
      <c r="D728" s="143">
        <v>104.4</v>
      </c>
      <c r="E728" s="143">
        <v>104.6</v>
      </c>
      <c r="F728" s="143">
        <v>104.2</v>
      </c>
      <c r="G728" s="143">
        <v>105.1</v>
      </c>
      <c r="H728" s="143">
        <v>105.5</v>
      </c>
      <c r="I728" s="143">
        <v>104.8</v>
      </c>
      <c r="J728" s="143">
        <v>107.8</v>
      </c>
      <c r="K728" s="143">
        <v>109.3</v>
      </c>
      <c r="L728" s="143">
        <v>105.3</v>
      </c>
      <c r="M728" s="143">
        <v>107.8</v>
      </c>
      <c r="N728" s="143">
        <v>106.7</v>
      </c>
      <c r="O728" s="143">
        <v>106.7</v>
      </c>
      <c r="P728" s="143">
        <v>109.9</v>
      </c>
      <c r="Q728" s="143">
        <v>109.5</v>
      </c>
      <c r="R728" s="143">
        <v>107.1</v>
      </c>
      <c r="S728" s="143">
        <v>107.2</v>
      </c>
      <c r="T728" s="143">
        <v>108.4</v>
      </c>
      <c r="U728" s="143">
        <v>108.8</v>
      </c>
      <c r="V728" s="143">
        <v>107.4</v>
      </c>
      <c r="W728" s="143">
        <v>110.3</v>
      </c>
      <c r="X728" s="143">
        <v>110.1</v>
      </c>
      <c r="Y728" s="143">
        <v>110.6</v>
      </c>
      <c r="Z728" s="143">
        <v>110.5</v>
      </c>
      <c r="AA728" s="143">
        <v>110.9</v>
      </c>
      <c r="AB728" s="143">
        <v>113.7</v>
      </c>
      <c r="AC728" s="143">
        <v>112.9</v>
      </c>
      <c r="AD728" s="143">
        <v>113.5</v>
      </c>
      <c r="AE728" s="143">
        <v>112.9</v>
      </c>
      <c r="AF728" s="143">
        <v>112.7</v>
      </c>
      <c r="AG728" s="143">
        <v>111.8</v>
      </c>
      <c r="AH728" s="143">
        <v>112.9</v>
      </c>
      <c r="AI728" s="143">
        <v>112.7</v>
      </c>
      <c r="AJ728" s="143">
        <v>114.5</v>
      </c>
      <c r="AK728" s="143">
        <v>116.9</v>
      </c>
      <c r="AL728" s="143">
        <v>116.7</v>
      </c>
      <c r="AM728" s="143">
        <v>116.6</v>
      </c>
      <c r="AN728" s="143">
        <v>117</v>
      </c>
      <c r="AO728" s="143">
        <v>117.3</v>
      </c>
      <c r="AP728" s="143">
        <v>115.4</v>
      </c>
      <c r="AQ728" s="143">
        <v>115.8</v>
      </c>
      <c r="AR728" s="143">
        <v>115.5</v>
      </c>
      <c r="AS728" s="143">
        <v>114.1</v>
      </c>
      <c r="AT728" s="143">
        <v>111.4</v>
      </c>
      <c r="AU728" s="143">
        <v>115.7</v>
      </c>
      <c r="AV728" s="143">
        <v>115.9</v>
      </c>
      <c r="AW728" s="143">
        <v>115.7</v>
      </c>
      <c r="AX728" s="143">
        <v>114.8</v>
      </c>
      <c r="AY728" s="143">
        <v>113.6</v>
      </c>
      <c r="AZ728" s="143">
        <v>114.1</v>
      </c>
      <c r="BA728" s="143">
        <v>113.7</v>
      </c>
      <c r="BB728" s="143">
        <v>113.7</v>
      </c>
      <c r="BC728" s="143">
        <v>115.2</v>
      </c>
      <c r="BD728" s="143">
        <v>115.4</v>
      </c>
      <c r="BE728" s="143">
        <v>115.6</v>
      </c>
      <c r="BF728" s="143">
        <v>117.7</v>
      </c>
      <c r="BG728" s="143">
        <v>116.9</v>
      </c>
      <c r="BH728" s="143">
        <v>117.8</v>
      </c>
      <c r="BI728" s="143">
        <v>119.1</v>
      </c>
      <c r="BJ728" s="143">
        <v>119.8</v>
      </c>
      <c r="BK728" s="144">
        <v>120.9</v>
      </c>
      <c r="BL728" s="143">
        <v>120.4</v>
      </c>
      <c r="BM728" s="143">
        <v>118.7</v>
      </c>
      <c r="BN728" s="143">
        <v>119</v>
      </c>
      <c r="BO728" s="143">
        <v>119.9</v>
      </c>
      <c r="BP728" s="143">
        <v>119.7</v>
      </c>
      <c r="BQ728" s="143">
        <v>119</v>
      </c>
      <c r="BR728" s="145">
        <v>119.1</v>
      </c>
      <c r="BS728" s="145">
        <v>118.5</v>
      </c>
      <c r="BT728" s="145">
        <v>118.8</v>
      </c>
      <c r="BU728" s="145">
        <v>118.7</v>
      </c>
      <c r="BV728" s="145">
        <v>120.6</v>
      </c>
      <c r="BW728" s="145">
        <v>119</v>
      </c>
      <c r="BX728" s="145">
        <v>121.1</v>
      </c>
      <c r="BY728" s="145">
        <v>122</v>
      </c>
      <c r="BZ728" s="143">
        <v>121.1</v>
      </c>
      <c r="CA728" s="143">
        <v>122.4</v>
      </c>
      <c r="CB728" s="143">
        <v>124.1</v>
      </c>
      <c r="CC728" s="143">
        <v>120.4</v>
      </c>
      <c r="CD728" s="143">
        <v>120.4</v>
      </c>
      <c r="CE728" s="143">
        <v>121.2</v>
      </c>
      <c r="CF728" s="143">
        <v>119</v>
      </c>
      <c r="CG728" s="143">
        <v>118.5</v>
      </c>
      <c r="CH728" s="143">
        <v>119</v>
      </c>
      <c r="CI728" s="143">
        <v>117.7</v>
      </c>
      <c r="CJ728" s="146">
        <v>116.5</v>
      </c>
      <c r="CK728" s="146">
        <v>117.3</v>
      </c>
      <c r="CL728" s="146">
        <v>115.9</v>
      </c>
      <c r="CM728" s="147">
        <v>114.2</v>
      </c>
      <c r="CN728" s="147">
        <v>113.2</v>
      </c>
      <c r="CO728" s="147">
        <v>115.4</v>
      </c>
      <c r="CP728" s="148">
        <v>115.3</v>
      </c>
      <c r="CQ728" s="149">
        <v>118.4</v>
      </c>
      <c r="CR728" s="149">
        <v>118.5</v>
      </c>
      <c r="CS728" s="149">
        <v>117.1</v>
      </c>
      <c r="CT728" s="149">
        <v>114.1</v>
      </c>
      <c r="CU728" s="150">
        <v>114.4</v>
      </c>
      <c r="CV728" s="150">
        <v>114.3</v>
      </c>
      <c r="CW728" s="150">
        <v>113.6</v>
      </c>
      <c r="CX728" s="150">
        <v>113.6</v>
      </c>
      <c r="CY728" s="150">
        <v>113.9</v>
      </c>
      <c r="CZ728" s="150">
        <v>113.5</v>
      </c>
      <c r="DA728" s="150">
        <v>116</v>
      </c>
      <c r="DB728" s="151">
        <v>114.9</v>
      </c>
      <c r="DC728" s="151">
        <v>116.4</v>
      </c>
      <c r="DD728" s="151">
        <v>117.6</v>
      </c>
      <c r="DE728" s="151">
        <v>119.1</v>
      </c>
      <c r="DF728" s="151">
        <v>122.2</v>
      </c>
      <c r="DG728" s="151">
        <v>120.8</v>
      </c>
      <c r="DH728" s="151">
        <v>121.7</v>
      </c>
      <c r="DI728" s="151">
        <v>122</v>
      </c>
      <c r="DJ728" s="151">
        <v>121.1</v>
      </c>
      <c r="DK728" s="151">
        <v>121.1</v>
      </c>
      <c r="DL728" s="151">
        <v>120.3</v>
      </c>
      <c r="DM728" s="152">
        <v>121.5</v>
      </c>
      <c r="DN728" s="152">
        <v>121.4</v>
      </c>
      <c r="DO728" s="152">
        <v>122.9</v>
      </c>
      <c r="DP728" s="152">
        <v>121.9</v>
      </c>
      <c r="DQ728" s="152">
        <v>121.5</v>
      </c>
      <c r="DR728" s="152">
        <v>120.2</v>
      </c>
      <c r="DS728" s="152">
        <v>122.9</v>
      </c>
      <c r="DT728" s="152">
        <v>123.2</v>
      </c>
      <c r="DU728" s="152">
        <v>123.7</v>
      </c>
      <c r="DV728" s="152">
        <v>124.4</v>
      </c>
      <c r="DW728" s="152">
        <v>124.7</v>
      </c>
      <c r="DX728" s="152">
        <v>125.9</v>
      </c>
      <c r="DY728" s="152">
        <v>126.5</v>
      </c>
      <c r="DZ728" s="152">
        <v>126.1</v>
      </c>
      <c r="EA728" s="152">
        <v>126</v>
      </c>
      <c r="EB728" s="152">
        <v>127.5</v>
      </c>
      <c r="EC728" s="152">
        <v>127.5</v>
      </c>
      <c r="ED728" s="152">
        <v>128.80000000000001</v>
      </c>
      <c r="EE728" s="152">
        <v>129.1</v>
      </c>
      <c r="EF728" s="152">
        <v>129.4</v>
      </c>
      <c r="EG728" s="152">
        <v>130</v>
      </c>
      <c r="EH728" s="152">
        <v>131.69999999999999</v>
      </c>
      <c r="EI728" s="152">
        <v>131.9</v>
      </c>
      <c r="EJ728" s="152">
        <v>131.69999999999999</v>
      </c>
      <c r="EK728" s="152">
        <v>132.80000000000001</v>
      </c>
      <c r="EL728" s="152">
        <v>131.5</v>
      </c>
      <c r="EM728" s="152">
        <v>132</v>
      </c>
      <c r="EN728" s="152">
        <v>132.30000000000001</v>
      </c>
      <c r="EO728" s="152">
        <v>132.6</v>
      </c>
      <c r="EP728" s="152">
        <v>132.69999999999999</v>
      </c>
      <c r="EQ728" s="152">
        <v>132.6</v>
      </c>
      <c r="ER728" s="152">
        <v>133.1</v>
      </c>
      <c r="ES728" s="152">
        <v>133.6</v>
      </c>
      <c r="ET728" s="152">
        <v>134.9</v>
      </c>
      <c r="EU728" s="152">
        <v>133.80000000000001</v>
      </c>
      <c r="EV728" s="152">
        <v>132.19999999999999</v>
      </c>
      <c r="EW728" s="152">
        <v>133.69999999999999</v>
      </c>
    </row>
    <row r="729" spans="1:153">
      <c r="A729" s="141" t="s">
        <v>8491</v>
      </c>
      <c r="B729" s="141" t="s">
        <v>8492</v>
      </c>
      <c r="C729" s="142">
        <v>4.0169999999999997E-2</v>
      </c>
      <c r="D729" s="143">
        <v>100.2</v>
      </c>
      <c r="E729" s="143">
        <v>100.2</v>
      </c>
      <c r="F729" s="143">
        <v>100.2</v>
      </c>
      <c r="G729" s="143">
        <v>100.2</v>
      </c>
      <c r="H729" s="143">
        <v>100.2</v>
      </c>
      <c r="I729" s="143">
        <v>100.2</v>
      </c>
      <c r="J729" s="143">
        <v>100.2</v>
      </c>
      <c r="K729" s="143">
        <v>100.2</v>
      </c>
      <c r="L729" s="143">
        <v>100.2</v>
      </c>
      <c r="M729" s="143">
        <v>100.2</v>
      </c>
      <c r="N729" s="143">
        <v>100.2</v>
      </c>
      <c r="O729" s="143">
        <v>100.2</v>
      </c>
      <c r="P729" s="143">
        <v>100.2</v>
      </c>
      <c r="Q729" s="143">
        <v>100.2</v>
      </c>
      <c r="R729" s="143">
        <v>100.2</v>
      </c>
      <c r="S729" s="143">
        <v>100.2</v>
      </c>
      <c r="T729" s="143">
        <v>100.2</v>
      </c>
      <c r="U729" s="143">
        <v>100.2</v>
      </c>
      <c r="V729" s="143">
        <v>100.2</v>
      </c>
      <c r="W729" s="143">
        <v>100.2</v>
      </c>
      <c r="X729" s="143">
        <v>100.2</v>
      </c>
      <c r="Y729" s="143">
        <v>100.2</v>
      </c>
      <c r="Z729" s="143">
        <v>100.2</v>
      </c>
      <c r="AA729" s="143">
        <v>100.2</v>
      </c>
      <c r="AB729" s="143">
        <v>100.2</v>
      </c>
      <c r="AC729" s="143">
        <v>100.2</v>
      </c>
      <c r="AD729" s="143">
        <v>100.2</v>
      </c>
      <c r="AE729" s="143">
        <v>100.2</v>
      </c>
      <c r="AF729" s="143">
        <v>100.2</v>
      </c>
      <c r="AG729" s="143">
        <v>100.2</v>
      </c>
      <c r="AH729" s="143">
        <v>100.2</v>
      </c>
      <c r="AI729" s="143">
        <v>100.2</v>
      </c>
      <c r="AJ729" s="143">
        <v>100.2</v>
      </c>
      <c r="AK729" s="143">
        <v>100.2</v>
      </c>
      <c r="AL729" s="143">
        <v>100.2</v>
      </c>
      <c r="AM729" s="143">
        <v>100.2</v>
      </c>
      <c r="AN729" s="143">
        <v>100.2</v>
      </c>
      <c r="AO729" s="143">
        <v>100.2</v>
      </c>
      <c r="AP729" s="143">
        <v>100.2</v>
      </c>
      <c r="AQ729" s="143">
        <v>100.2</v>
      </c>
      <c r="AR729" s="143">
        <v>103.2</v>
      </c>
      <c r="AS729" s="143">
        <v>103.2</v>
      </c>
      <c r="AT729" s="143">
        <v>104.2</v>
      </c>
      <c r="AU729" s="143">
        <v>104.2</v>
      </c>
      <c r="AV729" s="143">
        <v>104.2</v>
      </c>
      <c r="AW729" s="143">
        <v>104.2</v>
      </c>
      <c r="AX729" s="143">
        <v>104.2</v>
      </c>
      <c r="AY729" s="143">
        <v>104.2</v>
      </c>
      <c r="AZ729" s="143">
        <v>105.2</v>
      </c>
      <c r="BA729" s="143">
        <v>105.2</v>
      </c>
      <c r="BB729" s="143">
        <v>105.2</v>
      </c>
      <c r="BC729" s="143">
        <v>105.2</v>
      </c>
      <c r="BD729" s="143">
        <v>105.2</v>
      </c>
      <c r="BE729" s="143">
        <v>105.2</v>
      </c>
      <c r="BF729" s="143">
        <v>105.2</v>
      </c>
      <c r="BG729" s="143">
        <v>105.2</v>
      </c>
      <c r="BH729" s="143">
        <v>105.2</v>
      </c>
      <c r="BI729" s="143">
        <v>105.2</v>
      </c>
      <c r="BJ729" s="143">
        <v>105.2</v>
      </c>
      <c r="BK729" s="144">
        <v>105.2</v>
      </c>
      <c r="BL729" s="143">
        <v>105.2</v>
      </c>
      <c r="BM729" s="143">
        <v>105.2</v>
      </c>
      <c r="BN729" s="143">
        <v>105.2</v>
      </c>
      <c r="BO729" s="143">
        <v>105.2</v>
      </c>
      <c r="BP729" s="143">
        <v>105.2</v>
      </c>
      <c r="BQ729" s="143">
        <v>105.2</v>
      </c>
      <c r="BR729" s="145">
        <v>105.2</v>
      </c>
      <c r="BS729" s="145">
        <v>105.2</v>
      </c>
      <c r="BT729" s="145">
        <v>105.2</v>
      </c>
      <c r="BU729" s="145">
        <v>107.5</v>
      </c>
      <c r="BV729" s="145">
        <v>107.7</v>
      </c>
      <c r="BW729" s="145">
        <v>108.2</v>
      </c>
      <c r="BX729" s="145">
        <v>110</v>
      </c>
      <c r="BY729" s="145">
        <v>109.4</v>
      </c>
      <c r="BZ729" s="143">
        <v>111.3</v>
      </c>
      <c r="CA729" s="143">
        <v>110.1</v>
      </c>
      <c r="CB729" s="143">
        <v>110.1</v>
      </c>
      <c r="CC729" s="143">
        <v>110.1</v>
      </c>
      <c r="CD729" s="143">
        <v>110.1</v>
      </c>
      <c r="CE729" s="143">
        <v>110.1</v>
      </c>
      <c r="CF729" s="143">
        <v>110.1</v>
      </c>
      <c r="CG729" s="143">
        <v>110.1</v>
      </c>
      <c r="CH729" s="143">
        <v>110.1</v>
      </c>
      <c r="CI729" s="143">
        <v>110.1</v>
      </c>
      <c r="CJ729" s="146">
        <v>113.1</v>
      </c>
      <c r="CK729" s="146">
        <v>113.1</v>
      </c>
      <c r="CL729" s="146">
        <v>113.1</v>
      </c>
      <c r="CM729" s="147">
        <v>113.1</v>
      </c>
      <c r="CN729" s="147">
        <v>113.1</v>
      </c>
      <c r="CO729" s="147">
        <v>113.1</v>
      </c>
      <c r="CP729" s="148">
        <v>113.1</v>
      </c>
      <c r="CQ729" s="149">
        <v>113.1</v>
      </c>
      <c r="CR729" s="149">
        <v>113.1</v>
      </c>
      <c r="CS729" s="149">
        <v>113.1</v>
      </c>
      <c r="CT729" s="149">
        <v>113.1</v>
      </c>
      <c r="CU729" s="150">
        <v>113.1</v>
      </c>
      <c r="CV729" s="150">
        <v>113.1</v>
      </c>
      <c r="CW729" s="150">
        <v>113.1</v>
      </c>
      <c r="CX729" s="150">
        <v>113.1</v>
      </c>
      <c r="CY729" s="150">
        <v>113.1</v>
      </c>
      <c r="CZ729" s="150">
        <v>113.1</v>
      </c>
      <c r="DA729" s="150">
        <v>115</v>
      </c>
      <c r="DB729" s="151">
        <v>115</v>
      </c>
      <c r="DC729" s="151">
        <v>115</v>
      </c>
      <c r="DD729" s="151">
        <v>115</v>
      </c>
      <c r="DE729" s="151">
        <v>115</v>
      </c>
      <c r="DF729" s="151">
        <v>115</v>
      </c>
      <c r="DG729" s="151">
        <v>115</v>
      </c>
      <c r="DH729" s="151">
        <v>115</v>
      </c>
      <c r="DI729" s="151">
        <v>115</v>
      </c>
      <c r="DJ729" s="151">
        <v>115</v>
      </c>
      <c r="DK729" s="151">
        <v>115</v>
      </c>
      <c r="DL729" s="151">
        <v>115</v>
      </c>
      <c r="DM729" s="152">
        <v>115</v>
      </c>
      <c r="DN729" s="152">
        <v>115</v>
      </c>
      <c r="DO729" s="152">
        <v>115</v>
      </c>
      <c r="DP729" s="152">
        <v>115</v>
      </c>
      <c r="DQ729" s="152">
        <v>115</v>
      </c>
      <c r="DR729" s="152">
        <v>118.8</v>
      </c>
      <c r="DS729" s="152">
        <v>118.8</v>
      </c>
      <c r="DT729" s="152">
        <v>118.8</v>
      </c>
      <c r="DU729" s="152">
        <v>118.8</v>
      </c>
      <c r="DV729" s="152">
        <v>118.8</v>
      </c>
      <c r="DW729" s="152">
        <v>118.8</v>
      </c>
      <c r="DX729" s="152">
        <v>118.8</v>
      </c>
      <c r="DY729" s="152">
        <v>118.8</v>
      </c>
      <c r="DZ729" s="152">
        <v>118.8</v>
      </c>
      <c r="EA729" s="152">
        <v>118.8</v>
      </c>
      <c r="EB729" s="152">
        <v>118.8</v>
      </c>
      <c r="EC729" s="152">
        <v>118.8</v>
      </c>
      <c r="ED729" s="152">
        <v>118.8</v>
      </c>
      <c r="EE729" s="152">
        <v>118.8</v>
      </c>
      <c r="EF729" s="152">
        <v>118.7</v>
      </c>
      <c r="EG729" s="152">
        <v>118.8</v>
      </c>
      <c r="EH729" s="152">
        <v>118.8</v>
      </c>
      <c r="EI729" s="152">
        <v>118.8</v>
      </c>
      <c r="EJ729" s="152">
        <v>118.8</v>
      </c>
      <c r="EK729" s="152">
        <v>118.8</v>
      </c>
      <c r="EL729" s="152">
        <v>118.8</v>
      </c>
      <c r="EM729" s="152">
        <v>118.8</v>
      </c>
      <c r="EN729" s="152">
        <v>118.8</v>
      </c>
      <c r="EO729" s="152">
        <v>118.8</v>
      </c>
      <c r="EP729" s="152">
        <v>118.8</v>
      </c>
      <c r="EQ729" s="152">
        <v>118.8</v>
      </c>
      <c r="ER729" s="152">
        <v>118.8</v>
      </c>
      <c r="ES729" s="152">
        <v>118.8</v>
      </c>
      <c r="ET729" s="152">
        <v>118.8</v>
      </c>
      <c r="EU729" s="152">
        <v>118.8</v>
      </c>
      <c r="EV729" s="152">
        <v>118.8</v>
      </c>
      <c r="EW729" s="152">
        <v>118.8</v>
      </c>
    </row>
    <row r="730" spans="1:153">
      <c r="A730" s="141" t="s">
        <v>8493</v>
      </c>
      <c r="B730" s="141" t="s">
        <v>8494</v>
      </c>
      <c r="C730" s="142">
        <v>7.6899999999999996E-2</v>
      </c>
      <c r="D730" s="143">
        <v>110.2</v>
      </c>
      <c r="E730" s="143">
        <v>110.2</v>
      </c>
      <c r="F730" s="143">
        <v>110.3</v>
      </c>
      <c r="G730" s="143">
        <v>110.6</v>
      </c>
      <c r="H730" s="143">
        <v>112.2</v>
      </c>
      <c r="I730" s="143">
        <v>115.7</v>
      </c>
      <c r="J730" s="143">
        <v>111.1</v>
      </c>
      <c r="K730" s="143">
        <v>111.5</v>
      </c>
      <c r="L730" s="143">
        <v>110.9</v>
      </c>
      <c r="M730" s="143">
        <v>107.8</v>
      </c>
      <c r="N730" s="143">
        <v>107.7</v>
      </c>
      <c r="O730" s="143">
        <v>107.2</v>
      </c>
      <c r="P730" s="143">
        <v>108.5</v>
      </c>
      <c r="Q730" s="143">
        <v>109.1</v>
      </c>
      <c r="R730" s="143">
        <v>110</v>
      </c>
      <c r="S730" s="143">
        <v>110</v>
      </c>
      <c r="T730" s="143">
        <v>110</v>
      </c>
      <c r="U730" s="143">
        <v>110.1</v>
      </c>
      <c r="V730" s="143">
        <v>111.2</v>
      </c>
      <c r="W730" s="143">
        <v>111.4</v>
      </c>
      <c r="X730" s="143">
        <v>109.8</v>
      </c>
      <c r="Y730" s="143">
        <v>109.8</v>
      </c>
      <c r="Z730" s="143">
        <v>110.7</v>
      </c>
      <c r="AA730" s="143">
        <v>110.6</v>
      </c>
      <c r="AB730" s="143">
        <v>113.1</v>
      </c>
      <c r="AC730" s="143">
        <v>111.6</v>
      </c>
      <c r="AD730" s="143">
        <v>113</v>
      </c>
      <c r="AE730" s="143">
        <v>114.3</v>
      </c>
      <c r="AF730" s="143">
        <v>114.8</v>
      </c>
      <c r="AG730" s="143">
        <v>117.9</v>
      </c>
      <c r="AH730" s="143">
        <v>118</v>
      </c>
      <c r="AI730" s="143">
        <v>117.9</v>
      </c>
      <c r="AJ730" s="143">
        <v>116.5</v>
      </c>
      <c r="AK730" s="143">
        <v>118.9</v>
      </c>
      <c r="AL730" s="143">
        <v>118.9</v>
      </c>
      <c r="AM730" s="143">
        <v>118.9</v>
      </c>
      <c r="AN730" s="143">
        <v>119</v>
      </c>
      <c r="AO730" s="143">
        <v>121.4</v>
      </c>
      <c r="AP730" s="143">
        <v>119</v>
      </c>
      <c r="AQ730" s="143">
        <v>116.8</v>
      </c>
      <c r="AR730" s="143">
        <v>116.6</v>
      </c>
      <c r="AS730" s="143">
        <v>116.5</v>
      </c>
      <c r="AT730" s="143">
        <v>117.1</v>
      </c>
      <c r="AU730" s="143">
        <v>116.8</v>
      </c>
      <c r="AV730" s="143">
        <v>116.8</v>
      </c>
      <c r="AW730" s="143">
        <v>116.6</v>
      </c>
      <c r="AX730" s="143">
        <v>116.6</v>
      </c>
      <c r="AY730" s="143">
        <v>115.9</v>
      </c>
      <c r="AZ730" s="143">
        <v>115.9</v>
      </c>
      <c r="BA730" s="143">
        <v>116</v>
      </c>
      <c r="BB730" s="143">
        <v>115.9</v>
      </c>
      <c r="BC730" s="143">
        <v>115.7</v>
      </c>
      <c r="BD730" s="143">
        <v>115.5</v>
      </c>
      <c r="BE730" s="143">
        <v>114.9</v>
      </c>
      <c r="BF730" s="143">
        <v>115.5</v>
      </c>
      <c r="BG730" s="143">
        <v>115.4</v>
      </c>
      <c r="BH730" s="143">
        <v>116.6</v>
      </c>
      <c r="BI730" s="143">
        <v>116.6</v>
      </c>
      <c r="BJ730" s="143">
        <v>116.6</v>
      </c>
      <c r="BK730" s="144">
        <v>116.5</v>
      </c>
      <c r="BL730" s="143">
        <v>116.4</v>
      </c>
      <c r="BM730" s="143">
        <v>116.4</v>
      </c>
      <c r="BN730" s="143">
        <v>116.4</v>
      </c>
      <c r="BO730" s="143">
        <v>117.7</v>
      </c>
      <c r="BP730" s="143">
        <v>117.6</v>
      </c>
      <c r="BQ730" s="143">
        <v>117.8</v>
      </c>
      <c r="BR730" s="145">
        <v>117.8</v>
      </c>
      <c r="BS730" s="145">
        <v>117.8</v>
      </c>
      <c r="BT730" s="145">
        <v>117.8</v>
      </c>
      <c r="BU730" s="145">
        <v>117.8</v>
      </c>
      <c r="BV730" s="145">
        <v>117.8</v>
      </c>
      <c r="BW730" s="145">
        <v>117.9</v>
      </c>
      <c r="BX730" s="145">
        <v>117.9</v>
      </c>
      <c r="BY730" s="145">
        <v>118.9</v>
      </c>
      <c r="BZ730" s="143">
        <v>119.3</v>
      </c>
      <c r="CA730" s="143">
        <v>119.7</v>
      </c>
      <c r="CB730" s="143">
        <v>120.9</v>
      </c>
      <c r="CC730" s="143">
        <v>120.9</v>
      </c>
      <c r="CD730" s="143">
        <v>120.9</v>
      </c>
      <c r="CE730" s="143">
        <v>121</v>
      </c>
      <c r="CF730" s="143">
        <v>121.3</v>
      </c>
      <c r="CG730" s="143">
        <v>121.3</v>
      </c>
      <c r="CH730" s="143">
        <v>121.3</v>
      </c>
      <c r="CI730" s="143">
        <v>121.3</v>
      </c>
      <c r="CJ730" s="146">
        <v>121.6</v>
      </c>
      <c r="CK730" s="146">
        <v>121.6</v>
      </c>
      <c r="CL730" s="146">
        <v>121.6</v>
      </c>
      <c r="CM730" s="147">
        <v>121.9</v>
      </c>
      <c r="CN730" s="147">
        <v>122.2</v>
      </c>
      <c r="CO730" s="147">
        <v>122.2</v>
      </c>
      <c r="CP730" s="148">
        <v>122.2</v>
      </c>
      <c r="CQ730" s="149">
        <v>122.2</v>
      </c>
      <c r="CR730" s="149">
        <v>122.5</v>
      </c>
      <c r="CS730" s="149">
        <v>122.5</v>
      </c>
      <c r="CT730" s="149">
        <v>122.5</v>
      </c>
      <c r="CU730" s="150">
        <v>122.5</v>
      </c>
      <c r="CV730" s="150">
        <v>122.5</v>
      </c>
      <c r="CW730" s="150">
        <v>116.4</v>
      </c>
      <c r="CX730" s="150">
        <v>116.3</v>
      </c>
      <c r="CY730" s="150">
        <v>116.5</v>
      </c>
      <c r="CZ730" s="150">
        <v>118.4</v>
      </c>
      <c r="DA730" s="150">
        <v>118.4</v>
      </c>
      <c r="DB730" s="151">
        <v>119.3</v>
      </c>
      <c r="DC730" s="151">
        <v>119.3</v>
      </c>
      <c r="DD730" s="151">
        <v>119.6</v>
      </c>
      <c r="DE730" s="151">
        <v>120.2</v>
      </c>
      <c r="DF730" s="151">
        <v>120</v>
      </c>
      <c r="DG730" s="151">
        <v>120.6</v>
      </c>
      <c r="DH730" s="151">
        <v>120.4</v>
      </c>
      <c r="DI730" s="151">
        <v>120.1</v>
      </c>
      <c r="DJ730" s="151">
        <v>120.2</v>
      </c>
      <c r="DK730" s="151">
        <v>120.1</v>
      </c>
      <c r="DL730" s="151">
        <v>121.1</v>
      </c>
      <c r="DM730" s="152">
        <v>120.9</v>
      </c>
      <c r="DN730" s="152">
        <v>121.3</v>
      </c>
      <c r="DO730" s="152">
        <v>125.4</v>
      </c>
      <c r="DP730" s="152">
        <v>125.2</v>
      </c>
      <c r="DQ730" s="152">
        <v>125.9</v>
      </c>
      <c r="DR730" s="152">
        <v>126</v>
      </c>
      <c r="DS730" s="152">
        <v>126</v>
      </c>
      <c r="DT730" s="152">
        <v>127.3</v>
      </c>
      <c r="DU730" s="152">
        <v>127.9</v>
      </c>
      <c r="DV730" s="152">
        <v>129</v>
      </c>
      <c r="DW730" s="152">
        <v>129.5</v>
      </c>
      <c r="DX730" s="152">
        <v>128.80000000000001</v>
      </c>
      <c r="DY730" s="152">
        <v>129.9</v>
      </c>
      <c r="DZ730" s="152">
        <v>128.1</v>
      </c>
      <c r="EA730" s="152">
        <v>130.1</v>
      </c>
      <c r="EB730" s="152">
        <v>133</v>
      </c>
      <c r="EC730" s="152">
        <v>133.4</v>
      </c>
      <c r="ED730" s="152">
        <v>134.1</v>
      </c>
      <c r="EE730" s="152">
        <v>139.9</v>
      </c>
      <c r="EF730" s="152">
        <v>138.5</v>
      </c>
      <c r="EG730" s="152">
        <v>137.9</v>
      </c>
      <c r="EH730" s="152">
        <v>135.6</v>
      </c>
      <c r="EI730" s="152">
        <v>133.6</v>
      </c>
      <c r="EJ730" s="152">
        <v>132.69999999999999</v>
      </c>
      <c r="EK730" s="152">
        <v>134.19999999999999</v>
      </c>
      <c r="EL730" s="152">
        <v>136.69999999999999</v>
      </c>
      <c r="EM730" s="152">
        <v>136.19999999999999</v>
      </c>
      <c r="EN730" s="152">
        <v>136.5</v>
      </c>
      <c r="EO730" s="152">
        <v>136.4</v>
      </c>
      <c r="EP730" s="152">
        <v>136.4</v>
      </c>
      <c r="EQ730" s="152">
        <v>136.80000000000001</v>
      </c>
      <c r="ER730" s="152">
        <v>138.69999999999999</v>
      </c>
      <c r="ES730" s="152">
        <v>138.80000000000001</v>
      </c>
      <c r="ET730" s="152">
        <v>139.80000000000001</v>
      </c>
      <c r="EU730" s="152">
        <v>140.1</v>
      </c>
      <c r="EV730" s="152">
        <v>139.80000000000001</v>
      </c>
      <c r="EW730" s="152">
        <v>140.19999999999999</v>
      </c>
    </row>
    <row r="731" spans="1:153">
      <c r="A731" s="141" t="s">
        <v>8495</v>
      </c>
      <c r="B731" s="141" t="s">
        <v>8496</v>
      </c>
      <c r="C731" s="142">
        <v>0.55183000000000004</v>
      </c>
      <c r="D731" s="143">
        <v>106.2</v>
      </c>
      <c r="E731" s="143">
        <v>99.9</v>
      </c>
      <c r="F731" s="143">
        <v>100.4</v>
      </c>
      <c r="G731" s="143">
        <v>100.5</v>
      </c>
      <c r="H731" s="143">
        <v>98.5</v>
      </c>
      <c r="I731" s="143">
        <v>106.7</v>
      </c>
      <c r="J731" s="143">
        <v>105</v>
      </c>
      <c r="K731" s="143">
        <v>106</v>
      </c>
      <c r="L731" s="143">
        <v>97.2</v>
      </c>
      <c r="M731" s="143">
        <v>101.6</v>
      </c>
      <c r="N731" s="143">
        <v>101.9</v>
      </c>
      <c r="O731" s="143">
        <v>101.8</v>
      </c>
      <c r="P731" s="143">
        <v>102.4</v>
      </c>
      <c r="Q731" s="143">
        <v>104.6</v>
      </c>
      <c r="R731" s="143">
        <v>102.7</v>
      </c>
      <c r="S731" s="143">
        <v>103</v>
      </c>
      <c r="T731" s="143">
        <v>110.5</v>
      </c>
      <c r="U731" s="143">
        <v>110.5</v>
      </c>
      <c r="V731" s="143">
        <v>110.2</v>
      </c>
      <c r="W731" s="143">
        <v>110</v>
      </c>
      <c r="X731" s="143">
        <v>109.9</v>
      </c>
      <c r="Y731" s="143">
        <v>108.7</v>
      </c>
      <c r="Z731" s="143">
        <v>110.9</v>
      </c>
      <c r="AA731" s="143">
        <v>111.4</v>
      </c>
      <c r="AB731" s="143">
        <v>111.8</v>
      </c>
      <c r="AC731" s="143">
        <v>113.1</v>
      </c>
      <c r="AD731" s="143">
        <v>114.6</v>
      </c>
      <c r="AE731" s="143">
        <v>106.4</v>
      </c>
      <c r="AF731" s="143">
        <v>105.4</v>
      </c>
      <c r="AG731" s="143">
        <v>105.5</v>
      </c>
      <c r="AH731" s="143">
        <v>111.3</v>
      </c>
      <c r="AI731" s="143">
        <v>107.8</v>
      </c>
      <c r="AJ731" s="143">
        <v>107.7</v>
      </c>
      <c r="AK731" s="143">
        <v>107.5</v>
      </c>
      <c r="AL731" s="143">
        <v>107.5</v>
      </c>
      <c r="AM731" s="143">
        <v>106.6</v>
      </c>
      <c r="AN731" s="143">
        <v>106.7</v>
      </c>
      <c r="AO731" s="143">
        <v>111.2</v>
      </c>
      <c r="AP731" s="143">
        <v>116.4</v>
      </c>
      <c r="AQ731" s="143">
        <v>107.2</v>
      </c>
      <c r="AR731" s="143">
        <v>106.6</v>
      </c>
      <c r="AS731" s="143">
        <v>106</v>
      </c>
      <c r="AT731" s="143">
        <v>105.9</v>
      </c>
      <c r="AU731" s="143">
        <v>106.3</v>
      </c>
      <c r="AV731" s="143">
        <v>106.1</v>
      </c>
      <c r="AW731" s="143">
        <v>106.4</v>
      </c>
      <c r="AX731" s="143">
        <v>106.4</v>
      </c>
      <c r="AY731" s="143">
        <v>106.4</v>
      </c>
      <c r="AZ731" s="143">
        <v>106.1</v>
      </c>
      <c r="BA731" s="143">
        <v>106.1</v>
      </c>
      <c r="BB731" s="143">
        <v>106.2</v>
      </c>
      <c r="BC731" s="143">
        <v>106</v>
      </c>
      <c r="BD731" s="143">
        <v>106.4</v>
      </c>
      <c r="BE731" s="143">
        <v>105.9</v>
      </c>
      <c r="BF731" s="143">
        <v>105.9</v>
      </c>
      <c r="BG731" s="143">
        <v>107.7</v>
      </c>
      <c r="BH731" s="143">
        <v>107.7</v>
      </c>
      <c r="BI731" s="143">
        <v>107.8</v>
      </c>
      <c r="BJ731" s="143">
        <v>106.4</v>
      </c>
      <c r="BK731" s="144">
        <v>107.5</v>
      </c>
      <c r="BL731" s="143">
        <v>107.5</v>
      </c>
      <c r="BM731" s="143">
        <v>107.9</v>
      </c>
      <c r="BN731" s="143">
        <v>108.2</v>
      </c>
      <c r="BO731" s="143">
        <v>108.5</v>
      </c>
      <c r="BP731" s="143">
        <v>107.2</v>
      </c>
      <c r="BQ731" s="143">
        <v>107.9</v>
      </c>
      <c r="BR731" s="145">
        <v>108.3</v>
      </c>
      <c r="BS731" s="145">
        <v>108.7</v>
      </c>
      <c r="BT731" s="145">
        <v>109</v>
      </c>
      <c r="BU731" s="145">
        <v>110.2</v>
      </c>
      <c r="BV731" s="145">
        <v>109.7</v>
      </c>
      <c r="BW731" s="145">
        <v>109.5</v>
      </c>
      <c r="BX731" s="145">
        <v>108.8</v>
      </c>
      <c r="BY731" s="145">
        <v>108.7</v>
      </c>
      <c r="BZ731" s="143">
        <v>109.1</v>
      </c>
      <c r="CA731" s="143">
        <v>109</v>
      </c>
      <c r="CB731" s="143">
        <v>107.1</v>
      </c>
      <c r="CC731" s="143">
        <v>108.5</v>
      </c>
      <c r="CD731" s="143">
        <v>109</v>
      </c>
      <c r="CE731" s="143">
        <v>108.9</v>
      </c>
      <c r="CF731" s="143">
        <v>109.2</v>
      </c>
      <c r="CG731" s="143">
        <v>109.5</v>
      </c>
      <c r="CH731" s="143">
        <v>109.5</v>
      </c>
      <c r="CI731" s="143">
        <v>109.9</v>
      </c>
      <c r="CJ731" s="146">
        <v>110.1</v>
      </c>
      <c r="CK731" s="146">
        <v>110.2</v>
      </c>
      <c r="CL731" s="146">
        <v>110.4</v>
      </c>
      <c r="CM731" s="147">
        <v>112.3</v>
      </c>
      <c r="CN731" s="147">
        <v>111.5</v>
      </c>
      <c r="CO731" s="147">
        <v>111.8</v>
      </c>
      <c r="CP731" s="148">
        <v>111</v>
      </c>
      <c r="CQ731" s="149">
        <v>111</v>
      </c>
      <c r="CR731" s="149">
        <v>111.2</v>
      </c>
      <c r="CS731" s="149">
        <v>112.3</v>
      </c>
      <c r="CT731" s="149">
        <v>111.8</v>
      </c>
      <c r="CU731" s="150">
        <v>110</v>
      </c>
      <c r="CV731" s="150">
        <v>111.9</v>
      </c>
      <c r="CW731" s="150">
        <v>109.8</v>
      </c>
      <c r="CX731" s="150">
        <v>111.1</v>
      </c>
      <c r="CY731" s="150">
        <v>110.8</v>
      </c>
      <c r="CZ731" s="150">
        <v>112.2</v>
      </c>
      <c r="DA731" s="150">
        <v>111.2</v>
      </c>
      <c r="DB731" s="151">
        <v>111</v>
      </c>
      <c r="DC731" s="151">
        <v>111.2</v>
      </c>
      <c r="DD731" s="151">
        <v>111.7</v>
      </c>
      <c r="DE731" s="151">
        <v>112.4</v>
      </c>
      <c r="DF731" s="151">
        <v>112.2</v>
      </c>
      <c r="DG731" s="151">
        <v>113.6</v>
      </c>
      <c r="DH731" s="151">
        <v>114.2</v>
      </c>
      <c r="DI731" s="151">
        <v>115</v>
      </c>
      <c r="DJ731" s="151">
        <v>113.9</v>
      </c>
      <c r="DK731" s="151">
        <v>113.7</v>
      </c>
      <c r="DL731" s="151">
        <v>114.8</v>
      </c>
      <c r="DM731" s="152">
        <v>114.6</v>
      </c>
      <c r="DN731" s="152">
        <v>115</v>
      </c>
      <c r="DO731" s="152">
        <v>116.1</v>
      </c>
      <c r="DP731" s="152">
        <v>116.4</v>
      </c>
      <c r="DQ731" s="152">
        <v>115.9</v>
      </c>
      <c r="DR731" s="152">
        <v>115.2</v>
      </c>
      <c r="DS731" s="152">
        <v>115.8</v>
      </c>
      <c r="DT731" s="152">
        <v>117.4</v>
      </c>
      <c r="DU731" s="152">
        <v>117.6</v>
      </c>
      <c r="DV731" s="152">
        <v>117.7</v>
      </c>
      <c r="DW731" s="152">
        <v>118.1</v>
      </c>
      <c r="DX731" s="152">
        <v>117.9</v>
      </c>
      <c r="DY731" s="152">
        <v>117.7</v>
      </c>
      <c r="DZ731" s="152">
        <v>117.1</v>
      </c>
      <c r="EA731" s="152">
        <v>117.2</v>
      </c>
      <c r="EB731" s="152">
        <v>117.6</v>
      </c>
      <c r="EC731" s="152">
        <v>117.6</v>
      </c>
      <c r="ED731" s="152">
        <v>117.5</v>
      </c>
      <c r="EE731" s="152">
        <v>117.8</v>
      </c>
      <c r="EF731" s="152">
        <v>117.8</v>
      </c>
      <c r="EG731" s="152">
        <v>118</v>
      </c>
      <c r="EH731" s="152">
        <v>117</v>
      </c>
      <c r="EI731" s="152">
        <v>117</v>
      </c>
      <c r="EJ731" s="152">
        <v>116.7</v>
      </c>
      <c r="EK731" s="152">
        <v>116.6</v>
      </c>
      <c r="EL731" s="152">
        <v>117</v>
      </c>
      <c r="EM731" s="152">
        <v>117</v>
      </c>
      <c r="EN731" s="152">
        <v>117.8</v>
      </c>
      <c r="EO731" s="152">
        <v>118</v>
      </c>
      <c r="EP731" s="152">
        <v>118</v>
      </c>
      <c r="EQ731" s="152">
        <v>117.7</v>
      </c>
      <c r="ER731" s="152">
        <v>117.5</v>
      </c>
      <c r="ES731" s="152">
        <v>117.9</v>
      </c>
      <c r="ET731" s="152">
        <v>118.2</v>
      </c>
      <c r="EU731" s="152">
        <v>118.2</v>
      </c>
      <c r="EV731" s="152">
        <v>118.2</v>
      </c>
      <c r="EW731" s="152">
        <v>118.5</v>
      </c>
    </row>
    <row r="732" spans="1:153">
      <c r="A732" s="141" t="s">
        <v>8497</v>
      </c>
      <c r="B732" s="141" t="s">
        <v>8498</v>
      </c>
      <c r="C732" s="142">
        <v>2.7959999999999999E-2</v>
      </c>
      <c r="D732" s="143">
        <v>103.9</v>
      </c>
      <c r="E732" s="143">
        <v>103.8</v>
      </c>
      <c r="F732" s="143">
        <v>104.4</v>
      </c>
      <c r="G732" s="143">
        <v>109.8</v>
      </c>
      <c r="H732" s="143">
        <v>107.6</v>
      </c>
      <c r="I732" s="143">
        <v>107.5</v>
      </c>
      <c r="J732" s="143">
        <v>102.3</v>
      </c>
      <c r="K732" s="143">
        <v>105.5</v>
      </c>
      <c r="L732" s="143">
        <v>103.9</v>
      </c>
      <c r="M732" s="143">
        <v>105.8</v>
      </c>
      <c r="N732" s="143">
        <v>105</v>
      </c>
      <c r="O732" s="143">
        <v>106.8</v>
      </c>
      <c r="P732" s="143">
        <v>104.2</v>
      </c>
      <c r="Q732" s="143">
        <v>105.4</v>
      </c>
      <c r="R732" s="143">
        <v>103.5</v>
      </c>
      <c r="S732" s="143">
        <v>102.3</v>
      </c>
      <c r="T732" s="143">
        <v>100.3</v>
      </c>
      <c r="U732" s="143">
        <v>104.7</v>
      </c>
      <c r="V732" s="143">
        <v>105.1</v>
      </c>
      <c r="W732" s="143">
        <v>102.7</v>
      </c>
      <c r="X732" s="143">
        <v>104.3</v>
      </c>
      <c r="Y732" s="143">
        <v>103.3</v>
      </c>
      <c r="Z732" s="143">
        <v>102.5</v>
      </c>
      <c r="AA732" s="143">
        <v>103.6</v>
      </c>
      <c r="AB732" s="143">
        <v>102.6</v>
      </c>
      <c r="AC732" s="143">
        <v>101.4</v>
      </c>
      <c r="AD732" s="143">
        <v>105.5</v>
      </c>
      <c r="AE732" s="143">
        <v>105</v>
      </c>
      <c r="AF732" s="143">
        <v>105.2</v>
      </c>
      <c r="AG732" s="143">
        <v>105.4</v>
      </c>
      <c r="AH732" s="143">
        <v>104.2</v>
      </c>
      <c r="AI732" s="143">
        <v>105.1</v>
      </c>
      <c r="AJ732" s="143">
        <v>112</v>
      </c>
      <c r="AK732" s="143">
        <v>108</v>
      </c>
      <c r="AL732" s="143">
        <v>105.7</v>
      </c>
      <c r="AM732" s="143">
        <v>110</v>
      </c>
      <c r="AN732" s="143">
        <v>112.8</v>
      </c>
      <c r="AO732" s="143">
        <v>105.8</v>
      </c>
      <c r="AP732" s="143">
        <v>105.2</v>
      </c>
      <c r="AQ732" s="143">
        <v>106.6</v>
      </c>
      <c r="AR732" s="143">
        <v>110.5</v>
      </c>
      <c r="AS732" s="143">
        <v>106.7</v>
      </c>
      <c r="AT732" s="143">
        <v>108</v>
      </c>
      <c r="AU732" s="143">
        <v>107.5</v>
      </c>
      <c r="AV732" s="143">
        <v>107.5</v>
      </c>
      <c r="AW732" s="143">
        <v>107.5</v>
      </c>
      <c r="AX732" s="143">
        <v>107.5</v>
      </c>
      <c r="AY732" s="143">
        <v>107.5</v>
      </c>
      <c r="AZ732" s="143">
        <v>108.3</v>
      </c>
      <c r="BA732" s="143">
        <v>107</v>
      </c>
      <c r="BB732" s="143">
        <v>107.1</v>
      </c>
      <c r="BC732" s="143">
        <v>107.1</v>
      </c>
      <c r="BD732" s="143">
        <v>107.5</v>
      </c>
      <c r="BE732" s="143">
        <v>107.5</v>
      </c>
      <c r="BF732" s="143">
        <v>108.4</v>
      </c>
      <c r="BG732" s="143">
        <v>108.3</v>
      </c>
      <c r="BH732" s="143">
        <v>109.6</v>
      </c>
      <c r="BI732" s="143">
        <v>109.6</v>
      </c>
      <c r="BJ732" s="143">
        <v>109.6</v>
      </c>
      <c r="BK732" s="144">
        <v>109.8</v>
      </c>
      <c r="BL732" s="143">
        <v>110.2</v>
      </c>
      <c r="BM732" s="143">
        <v>110.5</v>
      </c>
      <c r="BN732" s="143">
        <v>110.3</v>
      </c>
      <c r="BO732" s="143">
        <v>109.5</v>
      </c>
      <c r="BP732" s="143">
        <v>109.7</v>
      </c>
      <c r="BQ732" s="143">
        <v>109.7</v>
      </c>
      <c r="BR732" s="145">
        <v>110.2</v>
      </c>
      <c r="BS732" s="145">
        <v>109.9</v>
      </c>
      <c r="BT732" s="145">
        <v>110.2</v>
      </c>
      <c r="BU732" s="145">
        <v>110.1</v>
      </c>
      <c r="BV732" s="145">
        <v>110.1</v>
      </c>
      <c r="BW732" s="145">
        <v>110.1</v>
      </c>
      <c r="BX732" s="145">
        <v>109.7</v>
      </c>
      <c r="BY732" s="145">
        <v>109.8</v>
      </c>
      <c r="BZ732" s="143">
        <v>110.2</v>
      </c>
      <c r="CA732" s="143">
        <v>110.5</v>
      </c>
      <c r="CB732" s="143">
        <v>111.7</v>
      </c>
      <c r="CC732" s="143">
        <v>112.2</v>
      </c>
      <c r="CD732" s="143">
        <v>111.4</v>
      </c>
      <c r="CE732" s="143">
        <v>112</v>
      </c>
      <c r="CF732" s="143">
        <v>112.1</v>
      </c>
      <c r="CG732" s="143">
        <v>113.4</v>
      </c>
      <c r="CH732" s="143">
        <v>113.2</v>
      </c>
      <c r="CI732" s="143">
        <v>113.5</v>
      </c>
      <c r="CJ732" s="146">
        <v>113</v>
      </c>
      <c r="CK732" s="146">
        <v>114.6</v>
      </c>
      <c r="CL732" s="146">
        <v>115.5</v>
      </c>
      <c r="CM732" s="147">
        <v>115.4</v>
      </c>
      <c r="CN732" s="147">
        <v>115.2</v>
      </c>
      <c r="CO732" s="147">
        <v>114.5</v>
      </c>
      <c r="CP732" s="148">
        <v>114.3</v>
      </c>
      <c r="CQ732" s="149">
        <v>114.7</v>
      </c>
      <c r="CR732" s="149">
        <v>114.9</v>
      </c>
      <c r="CS732" s="149">
        <v>115.1</v>
      </c>
      <c r="CT732" s="149">
        <v>115.1</v>
      </c>
      <c r="CU732" s="150">
        <v>115.1</v>
      </c>
      <c r="CV732" s="150">
        <v>115.1</v>
      </c>
      <c r="CW732" s="150">
        <v>115.5</v>
      </c>
      <c r="CX732" s="150">
        <v>114.3</v>
      </c>
      <c r="CY732" s="150">
        <v>115.5</v>
      </c>
      <c r="CZ732" s="150">
        <v>115.9</v>
      </c>
      <c r="DA732" s="150">
        <v>115.1</v>
      </c>
      <c r="DB732" s="151">
        <v>115.8</v>
      </c>
      <c r="DC732" s="151">
        <v>115.4</v>
      </c>
      <c r="DD732" s="151">
        <v>116.4</v>
      </c>
      <c r="DE732" s="151">
        <v>117.3</v>
      </c>
      <c r="DF732" s="151">
        <v>119.3</v>
      </c>
      <c r="DG732" s="151">
        <v>120.2</v>
      </c>
      <c r="DH732" s="151">
        <v>121.7</v>
      </c>
      <c r="DI732" s="151">
        <v>122.1</v>
      </c>
      <c r="DJ732" s="151">
        <v>122.1</v>
      </c>
      <c r="DK732" s="151">
        <v>124.1</v>
      </c>
      <c r="DL732" s="151">
        <v>127.1</v>
      </c>
      <c r="DM732" s="152">
        <v>123.4</v>
      </c>
      <c r="DN732" s="152">
        <v>124.1</v>
      </c>
      <c r="DO732" s="152">
        <v>126</v>
      </c>
      <c r="DP732" s="152">
        <v>125.8</v>
      </c>
      <c r="DQ732" s="152">
        <v>126.3</v>
      </c>
      <c r="DR732" s="152">
        <v>127.5</v>
      </c>
      <c r="DS732" s="152">
        <v>130</v>
      </c>
      <c r="DT732" s="152">
        <v>133.30000000000001</v>
      </c>
      <c r="DU732" s="152">
        <v>133.80000000000001</v>
      </c>
      <c r="DV732" s="152">
        <v>134.19999999999999</v>
      </c>
      <c r="DW732" s="152">
        <v>134</v>
      </c>
      <c r="DX732" s="152">
        <v>134.19999999999999</v>
      </c>
      <c r="DY732" s="152">
        <v>134.19999999999999</v>
      </c>
      <c r="DZ732" s="152">
        <v>134.80000000000001</v>
      </c>
      <c r="EA732" s="152">
        <v>133.5</v>
      </c>
      <c r="EB732" s="152">
        <v>133.69999999999999</v>
      </c>
      <c r="EC732" s="152">
        <v>134.69999999999999</v>
      </c>
      <c r="ED732" s="152">
        <v>134.80000000000001</v>
      </c>
      <c r="EE732" s="152">
        <v>135.5</v>
      </c>
      <c r="EF732" s="152">
        <v>136.5</v>
      </c>
      <c r="EG732" s="152">
        <v>136</v>
      </c>
      <c r="EH732" s="152">
        <v>136.80000000000001</v>
      </c>
      <c r="EI732" s="152">
        <v>137.4</v>
      </c>
      <c r="EJ732" s="152">
        <v>137.69999999999999</v>
      </c>
      <c r="EK732" s="152">
        <v>136.4</v>
      </c>
      <c r="EL732" s="152">
        <v>137.19999999999999</v>
      </c>
      <c r="EM732" s="152">
        <v>136.6</v>
      </c>
      <c r="EN732" s="152">
        <v>137.30000000000001</v>
      </c>
      <c r="EO732" s="152">
        <v>137.80000000000001</v>
      </c>
      <c r="EP732" s="152">
        <v>138.9</v>
      </c>
      <c r="EQ732" s="152">
        <v>138.80000000000001</v>
      </c>
      <c r="ER732" s="152">
        <v>139.30000000000001</v>
      </c>
      <c r="ES732" s="152">
        <v>140.5</v>
      </c>
      <c r="ET732" s="152">
        <v>140.30000000000001</v>
      </c>
      <c r="EU732" s="152">
        <v>141.19999999999999</v>
      </c>
      <c r="EV732" s="152">
        <v>141.6</v>
      </c>
      <c r="EW732" s="152">
        <v>141.6</v>
      </c>
    </row>
    <row r="733" spans="1:153">
      <c r="A733" s="141" t="s">
        <v>8499</v>
      </c>
      <c r="B733" s="141" t="s">
        <v>8500</v>
      </c>
      <c r="C733" s="142">
        <v>0.25362000000000001</v>
      </c>
      <c r="D733" s="143">
        <v>110.7</v>
      </c>
      <c r="E733" s="143">
        <v>96.9</v>
      </c>
      <c r="F733" s="143">
        <v>98.8</v>
      </c>
      <c r="G733" s="143">
        <v>98.3</v>
      </c>
      <c r="H733" s="143">
        <v>93.1</v>
      </c>
      <c r="I733" s="143">
        <v>110.2</v>
      </c>
      <c r="J733" s="143">
        <v>107.8</v>
      </c>
      <c r="K733" s="143">
        <v>110.3</v>
      </c>
      <c r="L733" s="143">
        <v>92.5</v>
      </c>
      <c r="M733" s="143">
        <v>99.6</v>
      </c>
      <c r="N733" s="143">
        <v>99.8</v>
      </c>
      <c r="O733" s="143">
        <v>101.3</v>
      </c>
      <c r="P733" s="143">
        <v>101.8</v>
      </c>
      <c r="Q733" s="143">
        <v>106</v>
      </c>
      <c r="R733" s="143">
        <v>101.8</v>
      </c>
      <c r="S733" s="143">
        <v>100</v>
      </c>
      <c r="T733" s="143">
        <v>115.8</v>
      </c>
      <c r="U733" s="143">
        <v>114.8</v>
      </c>
      <c r="V733" s="143">
        <v>114.8</v>
      </c>
      <c r="W733" s="143">
        <v>114.8</v>
      </c>
      <c r="X733" s="143">
        <v>114.8</v>
      </c>
      <c r="Y733" s="143">
        <v>112.3</v>
      </c>
      <c r="Z733" s="143">
        <v>120</v>
      </c>
      <c r="AA733" s="143">
        <v>120</v>
      </c>
      <c r="AB733" s="143">
        <v>120.2</v>
      </c>
      <c r="AC733" s="143">
        <v>123.8</v>
      </c>
      <c r="AD733" s="143">
        <v>123.8</v>
      </c>
      <c r="AE733" s="143">
        <v>105.7</v>
      </c>
      <c r="AF733" s="143">
        <v>105.6</v>
      </c>
      <c r="AG733" s="143">
        <v>105.6</v>
      </c>
      <c r="AH733" s="143">
        <v>118.5</v>
      </c>
      <c r="AI733" s="143">
        <v>111.7</v>
      </c>
      <c r="AJ733" s="143">
        <v>110.9</v>
      </c>
      <c r="AK733" s="143">
        <v>110.9</v>
      </c>
      <c r="AL733" s="143">
        <v>110.9</v>
      </c>
      <c r="AM733" s="143">
        <v>107.3</v>
      </c>
      <c r="AN733" s="143">
        <v>107.3</v>
      </c>
      <c r="AO733" s="143">
        <v>117.8</v>
      </c>
      <c r="AP733" s="143">
        <v>125.3</v>
      </c>
      <c r="AQ733" s="143">
        <v>105.8</v>
      </c>
      <c r="AR733" s="143">
        <v>105.8</v>
      </c>
      <c r="AS733" s="143">
        <v>105.8</v>
      </c>
      <c r="AT733" s="143">
        <v>105.8</v>
      </c>
      <c r="AU733" s="143">
        <v>106.7</v>
      </c>
      <c r="AV733" s="143">
        <v>106.7</v>
      </c>
      <c r="AW733" s="143">
        <v>107.5</v>
      </c>
      <c r="AX733" s="143">
        <v>107.5</v>
      </c>
      <c r="AY733" s="143">
        <v>107.5</v>
      </c>
      <c r="AZ733" s="143">
        <v>106.8</v>
      </c>
      <c r="BA733" s="143">
        <v>106.8</v>
      </c>
      <c r="BB733" s="143">
        <v>106.9</v>
      </c>
      <c r="BC733" s="143">
        <v>106.9</v>
      </c>
      <c r="BD733" s="143">
        <v>107</v>
      </c>
      <c r="BE733" s="143">
        <v>106.3</v>
      </c>
      <c r="BF733" s="143">
        <v>106.3</v>
      </c>
      <c r="BG733" s="143">
        <v>109.5</v>
      </c>
      <c r="BH733" s="143">
        <v>109.5</v>
      </c>
      <c r="BI733" s="143">
        <v>109.5</v>
      </c>
      <c r="BJ733" s="143">
        <v>109.5</v>
      </c>
      <c r="BK733" s="144">
        <v>110.8</v>
      </c>
      <c r="BL733" s="143">
        <v>110.8</v>
      </c>
      <c r="BM733" s="143">
        <v>112.2</v>
      </c>
      <c r="BN733" s="143">
        <v>112.3</v>
      </c>
      <c r="BO733" s="143">
        <v>112.7</v>
      </c>
      <c r="BP733" s="143">
        <v>112.7</v>
      </c>
      <c r="BQ733" s="143">
        <v>113.8</v>
      </c>
      <c r="BR733" s="145">
        <v>113.8</v>
      </c>
      <c r="BS733" s="145">
        <v>113.8</v>
      </c>
      <c r="BT733" s="145">
        <v>113.8</v>
      </c>
      <c r="BU733" s="145">
        <v>115.5</v>
      </c>
      <c r="BV733" s="145">
        <v>115.5</v>
      </c>
      <c r="BW733" s="145">
        <v>115.5</v>
      </c>
      <c r="BX733" s="145">
        <v>115.5</v>
      </c>
      <c r="BY733" s="145">
        <v>115.7</v>
      </c>
      <c r="BZ733" s="143">
        <v>115.6</v>
      </c>
      <c r="CA733" s="143">
        <v>115.6</v>
      </c>
      <c r="CB733" s="143">
        <v>111.1</v>
      </c>
      <c r="CC733" s="143">
        <v>113.1</v>
      </c>
      <c r="CD733" s="143">
        <v>113.3</v>
      </c>
      <c r="CE733" s="143">
        <v>112.5</v>
      </c>
      <c r="CF733" s="143">
        <v>113.2</v>
      </c>
      <c r="CG733" s="143">
        <v>113.2</v>
      </c>
      <c r="CH733" s="143">
        <v>113.4</v>
      </c>
      <c r="CI733" s="143">
        <v>113.4</v>
      </c>
      <c r="CJ733" s="146">
        <v>111.1</v>
      </c>
      <c r="CK733" s="146">
        <v>111.5</v>
      </c>
      <c r="CL733" s="146">
        <v>112.1</v>
      </c>
      <c r="CM733" s="147">
        <v>114.8</v>
      </c>
      <c r="CN733" s="147">
        <v>112.8</v>
      </c>
      <c r="CO733" s="147">
        <v>113.7</v>
      </c>
      <c r="CP733" s="148">
        <v>113.7</v>
      </c>
      <c r="CQ733" s="149">
        <v>113.7</v>
      </c>
      <c r="CR733" s="149">
        <v>113.7</v>
      </c>
      <c r="CS733" s="149">
        <v>113.7</v>
      </c>
      <c r="CT733" s="149">
        <v>113.8</v>
      </c>
      <c r="CU733" s="150">
        <v>113.8</v>
      </c>
      <c r="CV733" s="150">
        <v>113.8</v>
      </c>
      <c r="CW733" s="150">
        <v>108.7</v>
      </c>
      <c r="CX733" s="150">
        <v>108.7</v>
      </c>
      <c r="CY733" s="150">
        <v>108.5</v>
      </c>
      <c r="CZ733" s="150">
        <v>108</v>
      </c>
      <c r="DA733" s="150">
        <v>107.7</v>
      </c>
      <c r="DB733" s="151">
        <v>107.9</v>
      </c>
      <c r="DC733" s="151">
        <v>107.9</v>
      </c>
      <c r="DD733" s="151">
        <v>108.1</v>
      </c>
      <c r="DE733" s="151">
        <v>109.1</v>
      </c>
      <c r="DF733" s="151">
        <v>108.9</v>
      </c>
      <c r="DG733" s="151">
        <v>109.3</v>
      </c>
      <c r="DH733" s="151">
        <v>109.3</v>
      </c>
      <c r="DI733" s="151">
        <v>109.3</v>
      </c>
      <c r="DJ733" s="151">
        <v>109</v>
      </c>
      <c r="DK733" s="151">
        <v>107.8</v>
      </c>
      <c r="DL733" s="151">
        <v>108.1</v>
      </c>
      <c r="DM733" s="152">
        <v>107.8</v>
      </c>
      <c r="DN733" s="152">
        <v>108.3</v>
      </c>
      <c r="DO733" s="152">
        <v>110.3</v>
      </c>
      <c r="DP733" s="152">
        <v>110.7</v>
      </c>
      <c r="DQ733" s="152">
        <v>109.5</v>
      </c>
      <c r="DR733" s="152">
        <v>110.7</v>
      </c>
      <c r="DS733" s="152">
        <v>110.9</v>
      </c>
      <c r="DT733" s="152">
        <v>112.9</v>
      </c>
      <c r="DU733" s="152">
        <v>112.8</v>
      </c>
      <c r="DV733" s="152">
        <v>111.5</v>
      </c>
      <c r="DW733" s="152">
        <v>111.5</v>
      </c>
      <c r="DX733" s="152">
        <v>110.5</v>
      </c>
      <c r="DY733" s="152">
        <v>110.6</v>
      </c>
      <c r="DZ733" s="152">
        <v>110</v>
      </c>
      <c r="EA733" s="152">
        <v>109.8</v>
      </c>
      <c r="EB733" s="152">
        <v>110.2</v>
      </c>
      <c r="EC733" s="152">
        <v>110.1</v>
      </c>
      <c r="ED733" s="152">
        <v>110.3</v>
      </c>
      <c r="EE733" s="152">
        <v>110.8</v>
      </c>
      <c r="EF733" s="152">
        <v>110.8</v>
      </c>
      <c r="EG733" s="152">
        <v>111</v>
      </c>
      <c r="EH733" s="152">
        <v>108.3</v>
      </c>
      <c r="EI733" s="152">
        <v>107.8</v>
      </c>
      <c r="EJ733" s="152">
        <v>107</v>
      </c>
      <c r="EK733" s="152">
        <v>107.1</v>
      </c>
      <c r="EL733" s="152">
        <v>107.3</v>
      </c>
      <c r="EM733" s="152">
        <v>107.5</v>
      </c>
      <c r="EN733" s="152">
        <v>107.7</v>
      </c>
      <c r="EO733" s="152">
        <v>108.1</v>
      </c>
      <c r="EP733" s="152">
        <v>107.7</v>
      </c>
      <c r="EQ733" s="152">
        <v>107.6</v>
      </c>
      <c r="ER733" s="152">
        <v>107.9</v>
      </c>
      <c r="ES733" s="152">
        <v>107.9</v>
      </c>
      <c r="ET733" s="152">
        <v>108</v>
      </c>
      <c r="EU733" s="152">
        <v>108</v>
      </c>
      <c r="EV733" s="152">
        <v>108.1</v>
      </c>
      <c r="EW733" s="152">
        <v>108.1</v>
      </c>
    </row>
    <row r="734" spans="1:153">
      <c r="A734" s="141" t="s">
        <v>8501</v>
      </c>
      <c r="B734" s="141" t="s">
        <v>8502</v>
      </c>
      <c r="C734" s="142">
        <v>0.17455999999999999</v>
      </c>
      <c r="D734" s="143">
        <v>102.6</v>
      </c>
      <c r="E734" s="143">
        <v>101.5</v>
      </c>
      <c r="F734" s="143">
        <v>100</v>
      </c>
      <c r="G734" s="143">
        <v>100</v>
      </c>
      <c r="H734" s="143">
        <v>101.4</v>
      </c>
      <c r="I734" s="143">
        <v>102.1</v>
      </c>
      <c r="J734" s="143">
        <v>102.1</v>
      </c>
      <c r="K734" s="143">
        <v>101.6</v>
      </c>
      <c r="L734" s="143">
        <v>98.6</v>
      </c>
      <c r="M734" s="143">
        <v>102.7</v>
      </c>
      <c r="N734" s="143">
        <v>103</v>
      </c>
      <c r="O734" s="143">
        <v>99.8</v>
      </c>
      <c r="P734" s="143">
        <v>100.8</v>
      </c>
      <c r="Q734" s="143">
        <v>101.2</v>
      </c>
      <c r="R734" s="143">
        <v>101.2</v>
      </c>
      <c r="S734" s="143">
        <v>105.3</v>
      </c>
      <c r="T734" s="143">
        <v>105.5</v>
      </c>
      <c r="U734" s="143">
        <v>105.5</v>
      </c>
      <c r="V734" s="143">
        <v>105.6</v>
      </c>
      <c r="W734" s="143">
        <v>105.2</v>
      </c>
      <c r="X734" s="143">
        <v>104.2</v>
      </c>
      <c r="Y734" s="143">
        <v>104.5</v>
      </c>
      <c r="Z734" s="143">
        <v>101.8</v>
      </c>
      <c r="AA734" s="143">
        <v>102.2</v>
      </c>
      <c r="AB734" s="143">
        <v>102.9</v>
      </c>
      <c r="AC734" s="143">
        <v>102.9</v>
      </c>
      <c r="AD734" s="143">
        <v>106.5</v>
      </c>
      <c r="AE734" s="143">
        <v>106.5</v>
      </c>
      <c r="AF734" s="143">
        <v>103.7</v>
      </c>
      <c r="AG734" s="143">
        <v>104</v>
      </c>
      <c r="AH734" s="143">
        <v>104</v>
      </c>
      <c r="AI734" s="143">
        <v>102.8</v>
      </c>
      <c r="AJ734" s="143">
        <v>102.9</v>
      </c>
      <c r="AK734" s="143">
        <v>102.9</v>
      </c>
      <c r="AL734" s="143">
        <v>103.5</v>
      </c>
      <c r="AM734" s="143">
        <v>104.1</v>
      </c>
      <c r="AN734" s="143">
        <v>104.4</v>
      </c>
      <c r="AO734" s="143">
        <v>104.6</v>
      </c>
      <c r="AP734" s="143">
        <v>109.8</v>
      </c>
      <c r="AQ734" s="143">
        <v>109.8</v>
      </c>
      <c r="AR734" s="143">
        <v>107.1</v>
      </c>
      <c r="AS734" s="143">
        <v>105.8</v>
      </c>
      <c r="AT734" s="143">
        <v>105.5</v>
      </c>
      <c r="AU734" s="143">
        <v>105.5</v>
      </c>
      <c r="AV734" s="143">
        <v>105.5</v>
      </c>
      <c r="AW734" s="143">
        <v>105.5</v>
      </c>
      <c r="AX734" s="143">
        <v>105.7</v>
      </c>
      <c r="AY734" s="143">
        <v>105.7</v>
      </c>
      <c r="AZ734" s="143">
        <v>105.7</v>
      </c>
      <c r="BA734" s="143">
        <v>105.7</v>
      </c>
      <c r="BB734" s="143">
        <v>105.7</v>
      </c>
      <c r="BC734" s="143">
        <v>105.7</v>
      </c>
      <c r="BD734" s="143">
        <v>105.8</v>
      </c>
      <c r="BE734" s="143">
        <v>105.8</v>
      </c>
      <c r="BF734" s="143">
        <v>105.8</v>
      </c>
      <c r="BG734" s="143">
        <v>105.9</v>
      </c>
      <c r="BH734" s="143">
        <v>105.9</v>
      </c>
      <c r="BI734" s="143">
        <v>105.9</v>
      </c>
      <c r="BJ734" s="143">
        <v>101.6</v>
      </c>
      <c r="BK734" s="144">
        <v>102.3</v>
      </c>
      <c r="BL734" s="143">
        <v>102.3</v>
      </c>
      <c r="BM734" s="143">
        <v>101.6</v>
      </c>
      <c r="BN734" s="143">
        <v>101.6</v>
      </c>
      <c r="BO734" s="143">
        <v>101.6</v>
      </c>
      <c r="BP734" s="143">
        <v>99.7</v>
      </c>
      <c r="BQ734" s="143">
        <v>99.7</v>
      </c>
      <c r="BR734" s="145">
        <v>100.4</v>
      </c>
      <c r="BS734" s="145">
        <v>101.2</v>
      </c>
      <c r="BT734" s="145">
        <v>102.3</v>
      </c>
      <c r="BU734" s="145">
        <v>103.9</v>
      </c>
      <c r="BV734" s="145">
        <v>103.1</v>
      </c>
      <c r="BW734" s="145">
        <v>103.9</v>
      </c>
      <c r="BX734" s="145">
        <v>101.5</v>
      </c>
      <c r="BY734" s="145">
        <v>100.2</v>
      </c>
      <c r="BZ734" s="143">
        <v>101.8</v>
      </c>
      <c r="CA734" s="143">
        <v>101.8</v>
      </c>
      <c r="CB734" s="143">
        <v>101.8</v>
      </c>
      <c r="CC734" s="143">
        <v>103.4</v>
      </c>
      <c r="CD734" s="143">
        <v>104.8</v>
      </c>
      <c r="CE734" s="143">
        <v>104.8</v>
      </c>
      <c r="CF734" s="143">
        <v>105</v>
      </c>
      <c r="CG734" s="143">
        <v>105.9</v>
      </c>
      <c r="CH734" s="143">
        <v>105.9</v>
      </c>
      <c r="CI734" s="143">
        <v>107.2</v>
      </c>
      <c r="CJ734" s="146">
        <v>109.9</v>
      </c>
      <c r="CK734" s="146">
        <v>109.3</v>
      </c>
      <c r="CL734" s="146">
        <v>109.3</v>
      </c>
      <c r="CM734" s="147">
        <v>112.6</v>
      </c>
      <c r="CN734" s="147">
        <v>111.4</v>
      </c>
      <c r="CO734" s="147">
        <v>111.4</v>
      </c>
      <c r="CP734" s="148">
        <v>108.8</v>
      </c>
      <c r="CQ734" s="149">
        <v>108.8</v>
      </c>
      <c r="CR734" s="149">
        <v>108.8</v>
      </c>
      <c r="CS734" s="149">
        <v>110.2</v>
      </c>
      <c r="CT734" s="149">
        <v>110.2</v>
      </c>
      <c r="CU734" s="150">
        <v>105.7</v>
      </c>
      <c r="CV734" s="150">
        <v>108.8</v>
      </c>
      <c r="CW734" s="150">
        <v>108.1</v>
      </c>
      <c r="CX734" s="150">
        <v>113.7</v>
      </c>
      <c r="CY734" s="150">
        <v>113.7</v>
      </c>
      <c r="CZ734" s="150">
        <v>118.9</v>
      </c>
      <c r="DA734" s="150">
        <v>115.2</v>
      </c>
      <c r="DB734" s="151">
        <v>115.9</v>
      </c>
      <c r="DC734" s="151">
        <v>115.9</v>
      </c>
      <c r="DD734" s="151">
        <v>115.9</v>
      </c>
      <c r="DE734" s="151">
        <v>116.5</v>
      </c>
      <c r="DF734" s="151">
        <v>115.9</v>
      </c>
      <c r="DG734" s="151">
        <v>119.4</v>
      </c>
      <c r="DH734" s="151">
        <v>121.3</v>
      </c>
      <c r="DI734" s="151">
        <v>122.6</v>
      </c>
      <c r="DJ734" s="151">
        <v>119.8</v>
      </c>
      <c r="DK734" s="151">
        <v>121</v>
      </c>
      <c r="DL734" s="151">
        <v>122.6</v>
      </c>
      <c r="DM734" s="152">
        <v>122.7</v>
      </c>
      <c r="DN734" s="152">
        <v>122.9</v>
      </c>
      <c r="DO734" s="152">
        <v>123.1</v>
      </c>
      <c r="DP734" s="152">
        <v>123</v>
      </c>
      <c r="DQ734" s="152">
        <v>123.1</v>
      </c>
      <c r="DR734" s="152">
        <v>119.1</v>
      </c>
      <c r="DS734" s="152">
        <v>120.3</v>
      </c>
      <c r="DT734" s="152">
        <v>120.6</v>
      </c>
      <c r="DU734" s="152">
        <v>121.3</v>
      </c>
      <c r="DV734" s="152">
        <v>123.1</v>
      </c>
      <c r="DW734" s="152">
        <v>123.2</v>
      </c>
      <c r="DX734" s="152">
        <v>123.3</v>
      </c>
      <c r="DY734" s="152">
        <v>122.6</v>
      </c>
      <c r="DZ734" s="152">
        <v>122.3</v>
      </c>
      <c r="EA734" s="152">
        <v>122.4</v>
      </c>
      <c r="EB734" s="152">
        <v>122.8</v>
      </c>
      <c r="EC734" s="152">
        <v>122.8</v>
      </c>
      <c r="ED734" s="152">
        <v>122</v>
      </c>
      <c r="EE734" s="152">
        <v>122.4</v>
      </c>
      <c r="EF734" s="152">
        <v>122.4</v>
      </c>
      <c r="EG734" s="152">
        <v>122.4</v>
      </c>
      <c r="EH734" s="152">
        <v>122.8</v>
      </c>
      <c r="EI734" s="152">
        <v>123.6</v>
      </c>
      <c r="EJ734" s="152">
        <v>123.6</v>
      </c>
      <c r="EK734" s="152">
        <v>123.8</v>
      </c>
      <c r="EL734" s="152">
        <v>124.4</v>
      </c>
      <c r="EM734" s="152">
        <v>124.3</v>
      </c>
      <c r="EN734" s="152">
        <v>124.3</v>
      </c>
      <c r="EO734" s="152">
        <v>124.5</v>
      </c>
      <c r="EP734" s="152">
        <v>124.4</v>
      </c>
      <c r="EQ734" s="152">
        <v>124.4</v>
      </c>
      <c r="ER734" s="152">
        <v>124.5</v>
      </c>
      <c r="ES734" s="152">
        <v>124.5</v>
      </c>
      <c r="ET734" s="152">
        <v>124.7</v>
      </c>
      <c r="EU734" s="152">
        <v>124.7</v>
      </c>
      <c r="EV734" s="152">
        <v>124.7</v>
      </c>
      <c r="EW734" s="152">
        <v>124.7</v>
      </c>
    </row>
    <row r="735" spans="1:153">
      <c r="A735" s="141" t="s">
        <v>8503</v>
      </c>
      <c r="B735" s="141" t="s">
        <v>8504</v>
      </c>
      <c r="C735" s="142">
        <v>5.4449999999999998E-2</v>
      </c>
      <c r="D735" s="143">
        <v>104</v>
      </c>
      <c r="E735" s="143">
        <v>102.5</v>
      </c>
      <c r="F735" s="143">
        <v>103.1</v>
      </c>
      <c r="G735" s="143">
        <v>103.8</v>
      </c>
      <c r="H735" s="143">
        <v>105.2</v>
      </c>
      <c r="I735" s="143">
        <v>103.8</v>
      </c>
      <c r="J735" s="143">
        <v>101.7</v>
      </c>
      <c r="K735" s="143">
        <v>101.8</v>
      </c>
      <c r="L735" s="143">
        <v>105.5</v>
      </c>
      <c r="M735" s="143">
        <v>102.4</v>
      </c>
      <c r="N735" s="143">
        <v>103.7</v>
      </c>
      <c r="O735" s="143">
        <v>103.6</v>
      </c>
      <c r="P735" s="143">
        <v>104.5</v>
      </c>
      <c r="Q735" s="143">
        <v>103.4</v>
      </c>
      <c r="R735" s="143">
        <v>104.9</v>
      </c>
      <c r="S735" s="143">
        <v>106.8</v>
      </c>
      <c r="T735" s="143">
        <v>111</v>
      </c>
      <c r="U735" s="143">
        <v>112.8</v>
      </c>
      <c r="V735" s="143">
        <v>110</v>
      </c>
      <c r="W735" s="143">
        <v>110.8</v>
      </c>
      <c r="X735" s="143">
        <v>108.6</v>
      </c>
      <c r="Y735" s="143">
        <v>106.8</v>
      </c>
      <c r="Z735" s="143">
        <v>106.9</v>
      </c>
      <c r="AA735" s="143">
        <v>107.8</v>
      </c>
      <c r="AB735" s="143">
        <v>107.1</v>
      </c>
      <c r="AC735" s="143">
        <v>103.9</v>
      </c>
      <c r="AD735" s="143">
        <v>106.5</v>
      </c>
      <c r="AE735" s="143">
        <v>107.8</v>
      </c>
      <c r="AF735" s="143">
        <v>109</v>
      </c>
      <c r="AG735" s="143">
        <v>108.5</v>
      </c>
      <c r="AH735" s="143">
        <v>108.5</v>
      </c>
      <c r="AI735" s="143">
        <v>108.3</v>
      </c>
      <c r="AJ735" s="143">
        <v>108.7</v>
      </c>
      <c r="AK735" s="143">
        <v>109.3</v>
      </c>
      <c r="AL735" s="143">
        <v>108.9</v>
      </c>
      <c r="AM735" s="143">
        <v>108.7</v>
      </c>
      <c r="AN735" s="143">
        <v>107.6</v>
      </c>
      <c r="AO735" s="143">
        <v>106.9</v>
      </c>
      <c r="AP735" s="143">
        <v>108.7</v>
      </c>
      <c r="AQ735" s="143">
        <v>108</v>
      </c>
      <c r="AR735" s="143">
        <v>107</v>
      </c>
      <c r="AS735" s="143">
        <v>108.7</v>
      </c>
      <c r="AT735" s="143">
        <v>109.3</v>
      </c>
      <c r="AU735" s="143">
        <v>110.2</v>
      </c>
      <c r="AV735" s="143">
        <v>107.7</v>
      </c>
      <c r="AW735" s="143">
        <v>106.6</v>
      </c>
      <c r="AX735" s="143">
        <v>106.7</v>
      </c>
      <c r="AY735" s="143">
        <v>107.1</v>
      </c>
      <c r="AZ735" s="143">
        <v>106.9</v>
      </c>
      <c r="BA735" s="143">
        <v>107.5</v>
      </c>
      <c r="BB735" s="143">
        <v>107.5</v>
      </c>
      <c r="BC735" s="143">
        <v>105</v>
      </c>
      <c r="BD735" s="143">
        <v>109</v>
      </c>
      <c r="BE735" s="143">
        <v>107.8</v>
      </c>
      <c r="BF735" s="143">
        <v>107.5</v>
      </c>
      <c r="BG735" s="143">
        <v>109.8</v>
      </c>
      <c r="BH735" s="143">
        <v>108</v>
      </c>
      <c r="BI735" s="143">
        <v>109</v>
      </c>
      <c r="BJ735" s="143">
        <v>108.1</v>
      </c>
      <c r="BK735" s="144">
        <v>110.8</v>
      </c>
      <c r="BL735" s="143">
        <v>111.3</v>
      </c>
      <c r="BM735" s="143">
        <v>111.3</v>
      </c>
      <c r="BN735" s="143">
        <v>112.4</v>
      </c>
      <c r="BO735" s="143">
        <v>112.4</v>
      </c>
      <c r="BP735" s="143">
        <v>108.5</v>
      </c>
      <c r="BQ735" s="143">
        <v>110.4</v>
      </c>
      <c r="BR735" s="145">
        <v>110.5</v>
      </c>
      <c r="BS735" s="145">
        <v>111.1</v>
      </c>
      <c r="BT735" s="145">
        <v>109.3</v>
      </c>
      <c r="BU735" s="145">
        <v>109.2</v>
      </c>
      <c r="BV735" s="145">
        <v>110.1</v>
      </c>
      <c r="BW735" s="145">
        <v>106</v>
      </c>
      <c r="BX735" s="145">
        <v>105.7</v>
      </c>
      <c r="BY735" s="145">
        <v>106.5</v>
      </c>
      <c r="BZ735" s="143">
        <v>105.7</v>
      </c>
      <c r="CA735" s="143">
        <v>105.2</v>
      </c>
      <c r="CB735" s="143">
        <v>106.9</v>
      </c>
      <c r="CC735" s="143">
        <v>106.8</v>
      </c>
      <c r="CD735" s="143">
        <v>107.6</v>
      </c>
      <c r="CE735" s="143">
        <v>107.7</v>
      </c>
      <c r="CF735" s="143">
        <v>107.7</v>
      </c>
      <c r="CG735" s="143">
        <v>108.1</v>
      </c>
      <c r="CH735" s="143">
        <v>107.4</v>
      </c>
      <c r="CI735" s="143">
        <v>108.2</v>
      </c>
      <c r="CJ735" s="146">
        <v>112.5</v>
      </c>
      <c r="CK735" s="146">
        <v>112.5</v>
      </c>
      <c r="CL735" s="146">
        <v>111.7</v>
      </c>
      <c r="CM735" s="147">
        <v>110.6</v>
      </c>
      <c r="CN735" s="147">
        <v>115.9</v>
      </c>
      <c r="CO735" s="147">
        <v>115.5</v>
      </c>
      <c r="CP735" s="148">
        <v>116.5</v>
      </c>
      <c r="CQ735" s="149">
        <v>115</v>
      </c>
      <c r="CR735" s="149">
        <v>116</v>
      </c>
      <c r="CS735" s="149">
        <v>118.6</v>
      </c>
      <c r="CT735" s="149">
        <v>114.7</v>
      </c>
      <c r="CU735" s="150">
        <v>112</v>
      </c>
      <c r="CV735" s="150">
        <v>119</v>
      </c>
      <c r="CW735" s="150">
        <v>120.1</v>
      </c>
      <c r="CX735" s="150">
        <v>117.4</v>
      </c>
      <c r="CY735" s="150">
        <v>117.9</v>
      </c>
      <c r="CZ735" s="150">
        <v>117.5</v>
      </c>
      <c r="DA735" s="150">
        <v>119.3</v>
      </c>
      <c r="DB735" s="151">
        <v>115.4</v>
      </c>
      <c r="DC735" s="151">
        <v>118.4</v>
      </c>
      <c r="DD735" s="151">
        <v>118.4</v>
      </c>
      <c r="DE735" s="151">
        <v>118.6</v>
      </c>
      <c r="DF735" s="151">
        <v>117.5</v>
      </c>
      <c r="DG735" s="151">
        <v>117.2</v>
      </c>
      <c r="DH735" s="151">
        <v>114</v>
      </c>
      <c r="DI735" s="151">
        <v>115.8</v>
      </c>
      <c r="DJ735" s="151">
        <v>116.7</v>
      </c>
      <c r="DK735" s="151">
        <v>117.5</v>
      </c>
      <c r="DL735" s="151">
        <v>118.6</v>
      </c>
      <c r="DM735" s="152">
        <v>120.6</v>
      </c>
      <c r="DN735" s="152">
        <v>121</v>
      </c>
      <c r="DO735" s="152">
        <v>121.1</v>
      </c>
      <c r="DP735" s="152">
        <v>121.6</v>
      </c>
      <c r="DQ735" s="152">
        <v>122.3</v>
      </c>
      <c r="DR735" s="152">
        <v>121.9</v>
      </c>
      <c r="DS735" s="152">
        <v>121.1</v>
      </c>
      <c r="DT735" s="152">
        <v>124.5</v>
      </c>
      <c r="DU735" s="152">
        <v>123.6</v>
      </c>
      <c r="DV735" s="152">
        <v>124.6</v>
      </c>
      <c r="DW735" s="152">
        <v>128.19999999999999</v>
      </c>
      <c r="DX735" s="152">
        <v>131</v>
      </c>
      <c r="DY735" s="152">
        <v>131.6</v>
      </c>
      <c r="DZ735" s="152">
        <v>129.4</v>
      </c>
      <c r="EA735" s="152">
        <v>129.80000000000001</v>
      </c>
      <c r="EB735" s="152">
        <v>130.4</v>
      </c>
      <c r="EC735" s="152">
        <v>131.80000000000001</v>
      </c>
      <c r="ED735" s="152">
        <v>130.69999999999999</v>
      </c>
      <c r="EE735" s="152">
        <v>130.1</v>
      </c>
      <c r="EF735" s="152">
        <v>130.30000000000001</v>
      </c>
      <c r="EG735" s="152">
        <v>132</v>
      </c>
      <c r="EH735" s="152">
        <v>132.6</v>
      </c>
      <c r="EI735" s="152">
        <v>132.4</v>
      </c>
      <c r="EJ735" s="152">
        <v>133.4</v>
      </c>
      <c r="EK735" s="152">
        <v>132.30000000000001</v>
      </c>
      <c r="EL735" s="152">
        <v>132.69999999999999</v>
      </c>
      <c r="EM735" s="152">
        <v>133.1</v>
      </c>
      <c r="EN735" s="152">
        <v>137.30000000000001</v>
      </c>
      <c r="EO735" s="152">
        <v>136.5</v>
      </c>
      <c r="EP735" s="152">
        <v>137.4</v>
      </c>
      <c r="EQ735" s="152">
        <v>135.1</v>
      </c>
      <c r="ER735" s="152">
        <v>134</v>
      </c>
      <c r="ES735" s="152">
        <v>136.6</v>
      </c>
      <c r="ET735" s="152">
        <v>136.80000000000001</v>
      </c>
      <c r="EU735" s="152">
        <v>138</v>
      </c>
      <c r="EV735" s="152">
        <v>136.5</v>
      </c>
      <c r="EW735" s="152">
        <v>139.9</v>
      </c>
    </row>
    <row r="736" spans="1:153">
      <c r="A736" s="141" t="s">
        <v>8505</v>
      </c>
      <c r="B736" s="141" t="s">
        <v>8506</v>
      </c>
      <c r="C736" s="142">
        <v>4.1239999999999999E-2</v>
      </c>
      <c r="D736" s="143">
        <v>97.9</v>
      </c>
      <c r="E736" s="143">
        <v>105.8</v>
      </c>
      <c r="F736" s="143">
        <v>105.7</v>
      </c>
      <c r="G736" s="143">
        <v>106.1</v>
      </c>
      <c r="H736" s="143">
        <v>103.8</v>
      </c>
      <c r="I736" s="143">
        <v>108.1</v>
      </c>
      <c r="J736" s="143">
        <v>106.2</v>
      </c>
      <c r="K736" s="143">
        <v>103.8</v>
      </c>
      <c r="L736" s="143">
        <v>105.2</v>
      </c>
      <c r="M736" s="143">
        <v>105.3</v>
      </c>
      <c r="N736" s="143">
        <v>106.1</v>
      </c>
      <c r="O736" s="143">
        <v>107.1</v>
      </c>
      <c r="P736" s="143">
        <v>109</v>
      </c>
      <c r="Q736" s="143">
        <v>111.9</v>
      </c>
      <c r="R736" s="143">
        <v>111.3</v>
      </c>
      <c r="S736" s="143">
        <v>106.9</v>
      </c>
      <c r="T736" s="143">
        <v>105.3</v>
      </c>
      <c r="U736" s="143">
        <v>105.9</v>
      </c>
      <c r="V736" s="143">
        <v>105.2</v>
      </c>
      <c r="W736" s="143">
        <v>105</v>
      </c>
      <c r="X736" s="143">
        <v>109.1</v>
      </c>
      <c r="Y736" s="143">
        <v>109.7</v>
      </c>
      <c r="Z736" s="143">
        <v>105.2</v>
      </c>
      <c r="AA736" s="143">
        <v>107.8</v>
      </c>
      <c r="AB736" s="143">
        <v>109.6</v>
      </c>
      <c r="AC736" s="143">
        <v>110.2</v>
      </c>
      <c r="AD736" s="143">
        <v>109.1</v>
      </c>
      <c r="AE736" s="143">
        <v>109.2</v>
      </c>
      <c r="AF736" s="143">
        <v>107.3</v>
      </c>
      <c r="AG736" s="143">
        <v>107.3</v>
      </c>
      <c r="AH736" s="143">
        <v>106.1</v>
      </c>
      <c r="AI736" s="143">
        <v>106.2</v>
      </c>
      <c r="AJ736" s="143">
        <v>104.7</v>
      </c>
      <c r="AK736" s="143">
        <v>103.5</v>
      </c>
      <c r="AL736" s="143">
        <v>103.1</v>
      </c>
      <c r="AM736" s="143">
        <v>108.2</v>
      </c>
      <c r="AN736" s="143">
        <v>107.8</v>
      </c>
      <c r="AO736" s="143">
        <v>108.5</v>
      </c>
      <c r="AP736" s="143">
        <v>107.6</v>
      </c>
      <c r="AQ736" s="143">
        <v>104.4</v>
      </c>
      <c r="AR736" s="143">
        <v>105.8</v>
      </c>
      <c r="AS736" s="143">
        <v>103.6</v>
      </c>
      <c r="AT736" s="143">
        <v>101.4</v>
      </c>
      <c r="AU736" s="143">
        <v>100.8</v>
      </c>
      <c r="AV736" s="143">
        <v>102.1</v>
      </c>
      <c r="AW736" s="143">
        <v>101.9</v>
      </c>
      <c r="AX736" s="143">
        <v>100.9</v>
      </c>
      <c r="AY736" s="143">
        <v>100.4</v>
      </c>
      <c r="AZ736" s="143">
        <v>100.4</v>
      </c>
      <c r="BA736" s="143">
        <v>101.7</v>
      </c>
      <c r="BB736" s="143">
        <v>102.1</v>
      </c>
      <c r="BC736" s="143">
        <v>101.7</v>
      </c>
      <c r="BD736" s="143">
        <v>100.6</v>
      </c>
      <c r="BE736" s="143">
        <v>100.2</v>
      </c>
      <c r="BF736" s="143">
        <v>99.9</v>
      </c>
      <c r="BG736" s="143">
        <v>101.4</v>
      </c>
      <c r="BH736" s="143">
        <v>102.5</v>
      </c>
      <c r="BI736" s="143">
        <v>102.5</v>
      </c>
      <c r="BJ736" s="143">
        <v>102.8</v>
      </c>
      <c r="BK736" s="144">
        <v>103.7</v>
      </c>
      <c r="BL736" s="143">
        <v>102.2</v>
      </c>
      <c r="BM736" s="143">
        <v>102.1</v>
      </c>
      <c r="BN736" s="143">
        <v>104.8</v>
      </c>
      <c r="BO736" s="143">
        <v>105.5</v>
      </c>
      <c r="BP736" s="143">
        <v>101.9</v>
      </c>
      <c r="BQ736" s="143">
        <v>101.6</v>
      </c>
      <c r="BR736" s="145">
        <v>102.9</v>
      </c>
      <c r="BS736" s="145">
        <v>104.6</v>
      </c>
      <c r="BT736" s="145">
        <v>106.5</v>
      </c>
      <c r="BU736" s="145">
        <v>105.4</v>
      </c>
      <c r="BV736" s="145">
        <v>101.8</v>
      </c>
      <c r="BW736" s="145">
        <v>100.8</v>
      </c>
      <c r="BX736" s="145">
        <v>102.2</v>
      </c>
      <c r="BY736" s="145">
        <v>104.1</v>
      </c>
      <c r="BZ736" s="143">
        <v>103</v>
      </c>
      <c r="CA736" s="143">
        <v>102.2</v>
      </c>
      <c r="CB736" s="143">
        <v>101.3</v>
      </c>
      <c r="CC736" s="143">
        <v>101.5</v>
      </c>
      <c r="CD736" s="143">
        <v>100.5</v>
      </c>
      <c r="CE736" s="143">
        <v>103.5</v>
      </c>
      <c r="CF736" s="143">
        <v>103.1</v>
      </c>
      <c r="CG736" s="143">
        <v>101.2</v>
      </c>
      <c r="CH736" s="143">
        <v>100.3</v>
      </c>
      <c r="CI736" s="143">
        <v>100.3</v>
      </c>
      <c r="CJ736" s="146">
        <v>99.4</v>
      </c>
      <c r="CK736" s="146">
        <v>99.7</v>
      </c>
      <c r="CL736" s="146">
        <v>99.3</v>
      </c>
      <c r="CM736" s="147">
        <v>95.1</v>
      </c>
      <c r="CN736" s="147">
        <v>94.9</v>
      </c>
      <c r="CO736" s="147">
        <v>94.6</v>
      </c>
      <c r="CP736" s="148">
        <v>94.7</v>
      </c>
      <c r="CQ736" s="149">
        <v>96.5</v>
      </c>
      <c r="CR736" s="149">
        <v>96.8</v>
      </c>
      <c r="CS736" s="149">
        <v>102.5</v>
      </c>
      <c r="CT736" s="149">
        <v>100</v>
      </c>
      <c r="CU736" s="150">
        <v>99.5</v>
      </c>
      <c r="CV736" s="150">
        <v>102.4</v>
      </c>
      <c r="CW736" s="150">
        <v>106.8</v>
      </c>
      <c r="CX736" s="150">
        <v>103.6</v>
      </c>
      <c r="CY736" s="150">
        <v>100.2</v>
      </c>
      <c r="CZ736" s="150">
        <v>100.2</v>
      </c>
      <c r="DA736" s="150">
        <v>102.8</v>
      </c>
      <c r="DB736" s="151">
        <v>100.1</v>
      </c>
      <c r="DC736" s="151">
        <v>100.1</v>
      </c>
      <c r="DD736" s="151">
        <v>104.2</v>
      </c>
      <c r="DE736" s="151">
        <v>104</v>
      </c>
      <c r="DF736" s="151">
        <v>105.5</v>
      </c>
      <c r="DG736" s="151">
        <v>106.2</v>
      </c>
      <c r="DH736" s="151">
        <v>109.3</v>
      </c>
      <c r="DI736" s="151">
        <v>111.7</v>
      </c>
      <c r="DJ736" s="151">
        <v>109.7</v>
      </c>
      <c r="DK736" s="151">
        <v>107.2</v>
      </c>
      <c r="DL736" s="151">
        <v>109.8</v>
      </c>
      <c r="DM736" s="152">
        <v>108.2</v>
      </c>
      <c r="DN736" s="152">
        <v>108.9</v>
      </c>
      <c r="DO736" s="152">
        <v>109</v>
      </c>
      <c r="DP736" s="152">
        <v>110.6</v>
      </c>
      <c r="DQ736" s="152">
        <v>109.4</v>
      </c>
      <c r="DR736" s="152">
        <v>109.9</v>
      </c>
      <c r="DS736" s="152">
        <v>110.2</v>
      </c>
      <c r="DT736" s="152">
        <v>110.8</v>
      </c>
      <c r="DU736" s="152">
        <v>112.7</v>
      </c>
      <c r="DV736" s="152">
        <v>112.3</v>
      </c>
      <c r="DW736" s="152">
        <v>112.4</v>
      </c>
      <c r="DX736" s="152">
        <v>111.6</v>
      </c>
      <c r="DY736" s="152">
        <v>111.3</v>
      </c>
      <c r="DZ736" s="152">
        <v>109.8</v>
      </c>
      <c r="EA736" s="152">
        <v>112.3</v>
      </c>
      <c r="EB736" s="152">
        <v>113.3</v>
      </c>
      <c r="EC736" s="152">
        <v>111.4</v>
      </c>
      <c r="ED736" s="152">
        <v>113.4</v>
      </c>
      <c r="EE736" s="152">
        <v>112.9</v>
      </c>
      <c r="EF736" s="152">
        <v>111.8</v>
      </c>
      <c r="EG736" s="152">
        <v>112.3</v>
      </c>
      <c r="EH736" s="152">
        <v>111.2</v>
      </c>
      <c r="EI736" s="152">
        <v>111</v>
      </c>
      <c r="EJ736" s="152">
        <v>110.7</v>
      </c>
      <c r="EK736" s="152">
        <v>110.1</v>
      </c>
      <c r="EL736" s="152">
        <v>111.7</v>
      </c>
      <c r="EM736" s="152">
        <v>110.1</v>
      </c>
      <c r="EN736" s="152">
        <v>113.4</v>
      </c>
      <c r="EO736" s="152">
        <v>112.9</v>
      </c>
      <c r="EP736" s="152">
        <v>113.8</v>
      </c>
      <c r="EQ736" s="152">
        <v>113.4</v>
      </c>
      <c r="ER736" s="152">
        <v>111</v>
      </c>
      <c r="ES736" s="152">
        <v>111.3</v>
      </c>
      <c r="ET736" s="152">
        <v>112.9</v>
      </c>
      <c r="EU736" s="152">
        <v>112.1</v>
      </c>
      <c r="EV736" s="152">
        <v>112.2</v>
      </c>
      <c r="EW736" s="152">
        <v>112.2</v>
      </c>
    </row>
    <row r="737" spans="1:153">
      <c r="A737" s="141" t="s">
        <v>8507</v>
      </c>
      <c r="B737" s="141" t="s">
        <v>8508</v>
      </c>
      <c r="C737" s="142">
        <v>0.34015000000000001</v>
      </c>
      <c r="D737" s="143">
        <v>102.4</v>
      </c>
      <c r="E737" s="143">
        <v>102.5</v>
      </c>
      <c r="F737" s="143">
        <v>104</v>
      </c>
      <c r="G737" s="143">
        <v>102.3</v>
      </c>
      <c r="H737" s="143">
        <v>106.4</v>
      </c>
      <c r="I737" s="143">
        <v>107.4</v>
      </c>
      <c r="J737" s="143">
        <v>107.6</v>
      </c>
      <c r="K737" s="143">
        <v>105.5</v>
      </c>
      <c r="L737" s="143">
        <v>105.1</v>
      </c>
      <c r="M737" s="143">
        <v>103.5</v>
      </c>
      <c r="N737" s="143">
        <v>102.3</v>
      </c>
      <c r="O737" s="143">
        <v>104.5</v>
      </c>
      <c r="P737" s="143">
        <v>103.4</v>
      </c>
      <c r="Q737" s="143">
        <v>103.4</v>
      </c>
      <c r="R737" s="143">
        <v>102.7</v>
      </c>
      <c r="S737" s="143">
        <v>102</v>
      </c>
      <c r="T737" s="143">
        <v>101.3</v>
      </c>
      <c r="U737" s="143">
        <v>101.7</v>
      </c>
      <c r="V737" s="143">
        <v>104.9</v>
      </c>
      <c r="W737" s="143">
        <v>103</v>
      </c>
      <c r="X737" s="143">
        <v>105.5</v>
      </c>
      <c r="Y737" s="143">
        <v>102.1</v>
      </c>
      <c r="Z737" s="143">
        <v>102.3</v>
      </c>
      <c r="AA737" s="143">
        <v>104.7</v>
      </c>
      <c r="AB737" s="143">
        <v>105.3</v>
      </c>
      <c r="AC737" s="143">
        <v>105</v>
      </c>
      <c r="AD737" s="143">
        <v>106.4</v>
      </c>
      <c r="AE737" s="143">
        <v>106.2</v>
      </c>
      <c r="AF737" s="143">
        <v>107.2</v>
      </c>
      <c r="AG737" s="143">
        <v>106.6</v>
      </c>
      <c r="AH737" s="143">
        <v>106.2</v>
      </c>
      <c r="AI737" s="143">
        <v>105.7</v>
      </c>
      <c r="AJ737" s="143">
        <v>107.5</v>
      </c>
      <c r="AK737" s="143">
        <v>106.7</v>
      </c>
      <c r="AL737" s="143">
        <v>107.5</v>
      </c>
      <c r="AM737" s="143">
        <v>105.2</v>
      </c>
      <c r="AN737" s="143">
        <v>104.2</v>
      </c>
      <c r="AO737" s="143">
        <v>104.9</v>
      </c>
      <c r="AP737" s="143">
        <v>105.9</v>
      </c>
      <c r="AQ737" s="143">
        <v>105.7</v>
      </c>
      <c r="AR737" s="143">
        <v>104.9</v>
      </c>
      <c r="AS737" s="143">
        <v>104.4</v>
      </c>
      <c r="AT737" s="143">
        <v>103.5</v>
      </c>
      <c r="AU737" s="143">
        <v>103.5</v>
      </c>
      <c r="AV737" s="143">
        <v>103.2</v>
      </c>
      <c r="AW737" s="143">
        <v>105.1</v>
      </c>
      <c r="AX737" s="143">
        <v>105.8</v>
      </c>
      <c r="AY737" s="143">
        <v>105.8</v>
      </c>
      <c r="AZ737" s="143">
        <v>104.1</v>
      </c>
      <c r="BA737" s="143">
        <v>104.4</v>
      </c>
      <c r="BB737" s="143">
        <v>105.5</v>
      </c>
      <c r="BC737" s="143">
        <v>103.7</v>
      </c>
      <c r="BD737" s="143">
        <v>103.7</v>
      </c>
      <c r="BE737" s="143">
        <v>102.6</v>
      </c>
      <c r="BF737" s="143">
        <v>102.9</v>
      </c>
      <c r="BG737" s="143">
        <v>104</v>
      </c>
      <c r="BH737" s="143">
        <v>106.8</v>
      </c>
      <c r="BI737" s="143">
        <v>104.9</v>
      </c>
      <c r="BJ737" s="143">
        <v>105.3</v>
      </c>
      <c r="BK737" s="144">
        <v>105.6</v>
      </c>
      <c r="BL737" s="143">
        <v>105.8</v>
      </c>
      <c r="BM737" s="143">
        <v>104.4</v>
      </c>
      <c r="BN737" s="143">
        <v>105</v>
      </c>
      <c r="BO737" s="143">
        <v>105.7</v>
      </c>
      <c r="BP737" s="143">
        <v>110.2</v>
      </c>
      <c r="BQ737" s="143">
        <v>108.6</v>
      </c>
      <c r="BR737" s="145">
        <v>110.2</v>
      </c>
      <c r="BS737" s="145">
        <v>111.7</v>
      </c>
      <c r="BT737" s="145">
        <v>113.6</v>
      </c>
      <c r="BU737" s="145">
        <v>111.2</v>
      </c>
      <c r="BV737" s="145">
        <v>109.7</v>
      </c>
      <c r="BW737" s="145">
        <v>111.3</v>
      </c>
      <c r="BX737" s="145">
        <v>112</v>
      </c>
      <c r="BY737" s="145">
        <v>112.5</v>
      </c>
      <c r="BZ737" s="143">
        <v>111.7</v>
      </c>
      <c r="CA737" s="143">
        <v>112.1</v>
      </c>
      <c r="CB737" s="143">
        <v>112.9</v>
      </c>
      <c r="CC737" s="143">
        <v>111.2</v>
      </c>
      <c r="CD737" s="143">
        <v>110.2</v>
      </c>
      <c r="CE737" s="143">
        <v>112.3</v>
      </c>
      <c r="CF737" s="143">
        <v>110.7</v>
      </c>
      <c r="CG737" s="143">
        <v>109.1</v>
      </c>
      <c r="CH737" s="143">
        <v>109.6</v>
      </c>
      <c r="CI737" s="143">
        <v>108.8</v>
      </c>
      <c r="CJ737" s="146">
        <v>110.1</v>
      </c>
      <c r="CK737" s="146">
        <v>109.9</v>
      </c>
      <c r="CL737" s="146">
        <v>109.8</v>
      </c>
      <c r="CM737" s="147">
        <v>111.5</v>
      </c>
      <c r="CN737" s="147">
        <v>110.8</v>
      </c>
      <c r="CO737" s="147">
        <v>111.7</v>
      </c>
      <c r="CP737" s="148">
        <v>111.6</v>
      </c>
      <c r="CQ737" s="149">
        <v>107.4</v>
      </c>
      <c r="CR737" s="149">
        <v>109.7</v>
      </c>
      <c r="CS737" s="149">
        <v>111.2</v>
      </c>
      <c r="CT737" s="149">
        <v>107.9</v>
      </c>
      <c r="CU737" s="150">
        <v>112.6</v>
      </c>
      <c r="CV737" s="150">
        <v>113.6</v>
      </c>
      <c r="CW737" s="150">
        <v>112.6</v>
      </c>
      <c r="CX737" s="150">
        <v>110.3</v>
      </c>
      <c r="CY737" s="150">
        <v>110.6</v>
      </c>
      <c r="CZ737" s="150">
        <v>109.2</v>
      </c>
      <c r="DA737" s="150">
        <v>111.8</v>
      </c>
      <c r="DB737" s="151">
        <v>113.3</v>
      </c>
      <c r="DC737" s="151">
        <v>110.5</v>
      </c>
      <c r="DD737" s="151">
        <v>113.5</v>
      </c>
      <c r="DE737" s="151">
        <v>111.9</v>
      </c>
      <c r="DF737" s="151">
        <v>112.9</v>
      </c>
      <c r="DG737" s="151">
        <v>112.7</v>
      </c>
      <c r="DH737" s="151">
        <v>114.4</v>
      </c>
      <c r="DI737" s="151">
        <v>113.4</v>
      </c>
      <c r="DJ737" s="151">
        <v>117.5</v>
      </c>
      <c r="DK737" s="151">
        <v>118.8</v>
      </c>
      <c r="DL737" s="151">
        <v>118.7</v>
      </c>
      <c r="DM737" s="152">
        <v>119</v>
      </c>
      <c r="DN737" s="152">
        <v>118.3</v>
      </c>
      <c r="DO737" s="152">
        <v>117.4</v>
      </c>
      <c r="DP737" s="152">
        <v>119.5</v>
      </c>
      <c r="DQ737" s="152">
        <v>120.6</v>
      </c>
      <c r="DR737" s="152">
        <v>119.9</v>
      </c>
      <c r="DS737" s="152">
        <v>119.2</v>
      </c>
      <c r="DT737" s="152">
        <v>121.1</v>
      </c>
      <c r="DU737" s="152">
        <v>120.5</v>
      </c>
      <c r="DV737" s="152">
        <v>121.3</v>
      </c>
      <c r="DW737" s="152">
        <v>124.7</v>
      </c>
      <c r="DX737" s="152">
        <v>124.5</v>
      </c>
      <c r="DY737" s="152">
        <v>124.6</v>
      </c>
      <c r="DZ737" s="152">
        <v>124.4</v>
      </c>
      <c r="EA737" s="152">
        <v>123.9</v>
      </c>
      <c r="EB737" s="152">
        <v>125.1</v>
      </c>
      <c r="EC737" s="152">
        <v>125.7</v>
      </c>
      <c r="ED737" s="152">
        <v>126.6</v>
      </c>
      <c r="EE737" s="152">
        <v>127.7</v>
      </c>
      <c r="EF737" s="152">
        <v>128.1</v>
      </c>
      <c r="EG737" s="152">
        <v>126.7</v>
      </c>
      <c r="EH737" s="152">
        <v>126.5</v>
      </c>
      <c r="EI737" s="152">
        <v>125.8</v>
      </c>
      <c r="EJ737" s="152">
        <v>126.7</v>
      </c>
      <c r="EK737" s="152">
        <v>127.1</v>
      </c>
      <c r="EL737" s="152">
        <v>126.3</v>
      </c>
      <c r="EM737" s="152">
        <v>126.5</v>
      </c>
      <c r="EN737" s="152">
        <v>128.80000000000001</v>
      </c>
      <c r="EO737" s="152">
        <v>129.6</v>
      </c>
      <c r="EP737" s="152">
        <v>130.5</v>
      </c>
      <c r="EQ737" s="152">
        <v>129.6</v>
      </c>
      <c r="ER737" s="152">
        <v>127.7</v>
      </c>
      <c r="ES737" s="152">
        <v>128.19999999999999</v>
      </c>
      <c r="ET737" s="152">
        <v>129</v>
      </c>
      <c r="EU737" s="152">
        <v>128</v>
      </c>
      <c r="EV737" s="152">
        <v>127.9</v>
      </c>
      <c r="EW737" s="152">
        <v>126.2</v>
      </c>
    </row>
    <row r="738" spans="1:153">
      <c r="A738" s="141" t="s">
        <v>8509</v>
      </c>
      <c r="B738" s="141" t="s">
        <v>8510</v>
      </c>
      <c r="C738" s="142">
        <v>0.28071000000000002</v>
      </c>
      <c r="D738" s="143">
        <v>102.7</v>
      </c>
      <c r="E738" s="143">
        <v>102.8</v>
      </c>
      <c r="F738" s="143">
        <v>104.5</v>
      </c>
      <c r="G738" s="143">
        <v>102.4</v>
      </c>
      <c r="H738" s="143">
        <v>107.6</v>
      </c>
      <c r="I738" s="143">
        <v>108.6</v>
      </c>
      <c r="J738" s="143">
        <v>108.8</v>
      </c>
      <c r="K738" s="143">
        <v>106.4</v>
      </c>
      <c r="L738" s="143">
        <v>105.8</v>
      </c>
      <c r="M738" s="143">
        <v>103.8</v>
      </c>
      <c r="N738" s="143">
        <v>102.1</v>
      </c>
      <c r="O738" s="143">
        <v>104.8</v>
      </c>
      <c r="P738" s="143">
        <v>103.3</v>
      </c>
      <c r="Q738" s="143">
        <v>103.2</v>
      </c>
      <c r="R738" s="143">
        <v>102.2</v>
      </c>
      <c r="S738" s="143">
        <v>101.3</v>
      </c>
      <c r="T738" s="143">
        <v>100.3</v>
      </c>
      <c r="U738" s="143">
        <v>100.9</v>
      </c>
      <c r="V738" s="143">
        <v>105</v>
      </c>
      <c r="W738" s="143">
        <v>102.5</v>
      </c>
      <c r="X738" s="143">
        <v>105.3</v>
      </c>
      <c r="Y738" s="143">
        <v>101</v>
      </c>
      <c r="Z738" s="143">
        <v>101.4</v>
      </c>
      <c r="AA738" s="143">
        <v>104.1</v>
      </c>
      <c r="AB738" s="143">
        <v>104.7</v>
      </c>
      <c r="AC738" s="143">
        <v>104.5</v>
      </c>
      <c r="AD738" s="143">
        <v>106.2</v>
      </c>
      <c r="AE738" s="143">
        <v>105.9</v>
      </c>
      <c r="AF738" s="143">
        <v>106.9</v>
      </c>
      <c r="AG738" s="143">
        <v>106.3</v>
      </c>
      <c r="AH738" s="143">
        <v>105.7</v>
      </c>
      <c r="AI738" s="143">
        <v>105.2</v>
      </c>
      <c r="AJ738" s="143">
        <v>107.3</v>
      </c>
      <c r="AK738" s="143">
        <v>106.3</v>
      </c>
      <c r="AL738" s="143">
        <v>107.3</v>
      </c>
      <c r="AM738" s="143">
        <v>104.7</v>
      </c>
      <c r="AN738" s="143">
        <v>103.4</v>
      </c>
      <c r="AO738" s="143">
        <v>104.1</v>
      </c>
      <c r="AP738" s="143">
        <v>105.4</v>
      </c>
      <c r="AQ738" s="143">
        <v>105.2</v>
      </c>
      <c r="AR738" s="143">
        <v>104.2</v>
      </c>
      <c r="AS738" s="143">
        <v>103.6</v>
      </c>
      <c r="AT738" s="143">
        <v>102.8</v>
      </c>
      <c r="AU738" s="143">
        <v>102.7</v>
      </c>
      <c r="AV738" s="143">
        <v>102.4</v>
      </c>
      <c r="AW738" s="143">
        <v>104.7</v>
      </c>
      <c r="AX738" s="143">
        <v>105.6</v>
      </c>
      <c r="AY738" s="143">
        <v>105.6</v>
      </c>
      <c r="AZ738" s="143">
        <v>103.9</v>
      </c>
      <c r="BA738" s="143">
        <v>104.3</v>
      </c>
      <c r="BB738" s="143">
        <v>105.6</v>
      </c>
      <c r="BC738" s="143">
        <v>103.4</v>
      </c>
      <c r="BD738" s="143">
        <v>103.4</v>
      </c>
      <c r="BE738" s="143">
        <v>102</v>
      </c>
      <c r="BF738" s="143">
        <v>102.4</v>
      </c>
      <c r="BG738" s="143">
        <v>103.9</v>
      </c>
      <c r="BH738" s="143">
        <v>107.2</v>
      </c>
      <c r="BI738" s="143">
        <v>105</v>
      </c>
      <c r="BJ738" s="143">
        <v>105.5</v>
      </c>
      <c r="BK738" s="144">
        <v>105.8</v>
      </c>
      <c r="BL738" s="143">
        <v>106.1</v>
      </c>
      <c r="BM738" s="143">
        <v>104.4</v>
      </c>
      <c r="BN738" s="143">
        <v>105.1</v>
      </c>
      <c r="BO738" s="143">
        <v>106.1</v>
      </c>
      <c r="BP738" s="143">
        <v>111.7</v>
      </c>
      <c r="BQ738" s="143">
        <v>109.6</v>
      </c>
      <c r="BR738" s="145">
        <v>111.7</v>
      </c>
      <c r="BS738" s="145">
        <v>113.3</v>
      </c>
      <c r="BT738" s="145">
        <v>115.7</v>
      </c>
      <c r="BU738" s="145">
        <v>112.8</v>
      </c>
      <c r="BV738" s="145">
        <v>110.9</v>
      </c>
      <c r="BW738" s="145">
        <v>112.9</v>
      </c>
      <c r="BX738" s="145">
        <v>113.6</v>
      </c>
      <c r="BY738" s="145">
        <v>114.1</v>
      </c>
      <c r="BZ738" s="143">
        <v>113.2</v>
      </c>
      <c r="CA738" s="143">
        <v>113.6</v>
      </c>
      <c r="CB738" s="143">
        <v>114.6</v>
      </c>
      <c r="CC738" s="143">
        <v>112.3</v>
      </c>
      <c r="CD738" s="143">
        <v>111.2</v>
      </c>
      <c r="CE738" s="143">
        <v>113.6</v>
      </c>
      <c r="CF738" s="143">
        <v>111.6</v>
      </c>
      <c r="CG738" s="143">
        <v>109.7</v>
      </c>
      <c r="CH738" s="143">
        <v>110.3</v>
      </c>
      <c r="CI738" s="143">
        <v>109.3</v>
      </c>
      <c r="CJ738" s="146">
        <v>110.6</v>
      </c>
      <c r="CK738" s="146">
        <v>110.3</v>
      </c>
      <c r="CL738" s="146">
        <v>110.2</v>
      </c>
      <c r="CM738" s="147">
        <v>112.2</v>
      </c>
      <c r="CN738" s="147">
        <v>111.2</v>
      </c>
      <c r="CO738" s="147">
        <v>112.3</v>
      </c>
      <c r="CP738" s="148">
        <v>112.2</v>
      </c>
      <c r="CQ738" s="149">
        <v>107.2</v>
      </c>
      <c r="CR738" s="149">
        <v>110.1</v>
      </c>
      <c r="CS738" s="149">
        <v>111.7</v>
      </c>
      <c r="CT738" s="149">
        <v>107.8</v>
      </c>
      <c r="CU738" s="150">
        <v>113.5</v>
      </c>
      <c r="CV738" s="150">
        <v>114.7</v>
      </c>
      <c r="CW738" s="150">
        <v>113.1</v>
      </c>
      <c r="CX738" s="150">
        <v>110.2</v>
      </c>
      <c r="CY738" s="150">
        <v>109.6</v>
      </c>
      <c r="CZ738" s="150">
        <v>109</v>
      </c>
      <c r="DA738" s="150">
        <v>111.1</v>
      </c>
      <c r="DB738" s="151">
        <v>114.1</v>
      </c>
      <c r="DC738" s="151">
        <v>110.6</v>
      </c>
      <c r="DD738" s="151">
        <v>113.9</v>
      </c>
      <c r="DE738" s="151">
        <v>112</v>
      </c>
      <c r="DF738" s="151">
        <v>113.1</v>
      </c>
      <c r="DG738" s="151">
        <v>112.6</v>
      </c>
      <c r="DH738" s="151">
        <v>114.5</v>
      </c>
      <c r="DI738" s="151">
        <v>113.2</v>
      </c>
      <c r="DJ738" s="151">
        <v>117.9</v>
      </c>
      <c r="DK738" s="151">
        <v>119</v>
      </c>
      <c r="DL738" s="151">
        <v>118.8</v>
      </c>
      <c r="DM738" s="152">
        <v>118.7</v>
      </c>
      <c r="DN738" s="152">
        <v>117.8</v>
      </c>
      <c r="DO738" s="152">
        <v>116.7</v>
      </c>
      <c r="DP738" s="152">
        <v>118.8</v>
      </c>
      <c r="DQ738" s="152">
        <v>120</v>
      </c>
      <c r="DR738" s="152">
        <v>119.1</v>
      </c>
      <c r="DS738" s="152">
        <v>118.3</v>
      </c>
      <c r="DT738" s="152">
        <v>120.4</v>
      </c>
      <c r="DU738" s="152">
        <v>119.1</v>
      </c>
      <c r="DV738" s="152">
        <v>120.2</v>
      </c>
      <c r="DW738" s="152">
        <v>124.1</v>
      </c>
      <c r="DX738" s="152">
        <v>124</v>
      </c>
      <c r="DY738" s="152">
        <v>124.2</v>
      </c>
      <c r="DZ738" s="152">
        <v>123.9</v>
      </c>
      <c r="EA738" s="152">
        <v>123.3</v>
      </c>
      <c r="EB738" s="152">
        <v>124.2</v>
      </c>
      <c r="EC738" s="152">
        <v>124.9</v>
      </c>
      <c r="ED738" s="152">
        <v>126.3</v>
      </c>
      <c r="EE738" s="152">
        <v>127.6</v>
      </c>
      <c r="EF738" s="152">
        <v>128.1</v>
      </c>
      <c r="EG738" s="152">
        <v>126.2</v>
      </c>
      <c r="EH738" s="152">
        <v>125.8</v>
      </c>
      <c r="EI738" s="152">
        <v>125</v>
      </c>
      <c r="EJ738" s="152">
        <v>126</v>
      </c>
      <c r="EK738" s="152">
        <v>126.4</v>
      </c>
      <c r="EL738" s="152">
        <v>125.7</v>
      </c>
      <c r="EM738" s="152">
        <v>125.9</v>
      </c>
      <c r="EN738" s="152">
        <v>128.4</v>
      </c>
      <c r="EO738" s="152">
        <v>129.4</v>
      </c>
      <c r="EP738" s="152">
        <v>130.6</v>
      </c>
      <c r="EQ738" s="152">
        <v>129.30000000000001</v>
      </c>
      <c r="ER738" s="152">
        <v>127.1</v>
      </c>
      <c r="ES738" s="152">
        <v>127.4</v>
      </c>
      <c r="ET738" s="152">
        <v>128.5</v>
      </c>
      <c r="EU738" s="152">
        <v>127.3</v>
      </c>
      <c r="EV738" s="152">
        <v>127.2</v>
      </c>
      <c r="EW738" s="152">
        <v>125</v>
      </c>
    </row>
    <row r="739" spans="1:153">
      <c r="A739" s="141" t="s">
        <v>8511</v>
      </c>
      <c r="B739" s="141" t="s">
        <v>8512</v>
      </c>
      <c r="C739" s="142">
        <v>4.7570000000000001E-2</v>
      </c>
      <c r="D739" s="143">
        <v>100.6</v>
      </c>
      <c r="E739" s="143">
        <v>100.7</v>
      </c>
      <c r="F739" s="143">
        <v>100.7</v>
      </c>
      <c r="G739" s="143">
        <v>100.7</v>
      </c>
      <c r="H739" s="143">
        <v>99.7</v>
      </c>
      <c r="I739" s="143">
        <v>100.5</v>
      </c>
      <c r="J739" s="143">
        <v>101.6</v>
      </c>
      <c r="K739" s="143">
        <v>100.4</v>
      </c>
      <c r="L739" s="143">
        <v>100.7</v>
      </c>
      <c r="M739" s="143">
        <v>101</v>
      </c>
      <c r="N739" s="143">
        <v>101.7</v>
      </c>
      <c r="O739" s="143">
        <v>101.8</v>
      </c>
      <c r="P739" s="143">
        <v>102.4</v>
      </c>
      <c r="Q739" s="143">
        <v>102.8</v>
      </c>
      <c r="R739" s="143">
        <v>103.4</v>
      </c>
      <c r="S739" s="143">
        <v>104.1</v>
      </c>
      <c r="T739" s="143">
        <v>104.2</v>
      </c>
      <c r="U739" s="143">
        <v>104.1</v>
      </c>
      <c r="V739" s="143">
        <v>102.9</v>
      </c>
      <c r="W739" s="143">
        <v>103.9</v>
      </c>
      <c r="X739" s="143">
        <v>104.6</v>
      </c>
      <c r="Y739" s="143">
        <v>105.6</v>
      </c>
      <c r="Z739" s="143">
        <v>105.3</v>
      </c>
      <c r="AA739" s="143">
        <v>106.4</v>
      </c>
      <c r="AB739" s="143">
        <v>106.6</v>
      </c>
      <c r="AC739" s="143">
        <v>106.2</v>
      </c>
      <c r="AD739" s="143">
        <v>106.1</v>
      </c>
      <c r="AE739" s="143">
        <v>106.7</v>
      </c>
      <c r="AF739" s="143">
        <v>107.3</v>
      </c>
      <c r="AG739" s="143">
        <v>106.9</v>
      </c>
      <c r="AH739" s="143">
        <v>107.3</v>
      </c>
      <c r="AI739" s="143">
        <v>107.3</v>
      </c>
      <c r="AJ739" s="143">
        <v>107.4</v>
      </c>
      <c r="AK739" s="143">
        <v>107.5</v>
      </c>
      <c r="AL739" s="143">
        <v>107.4</v>
      </c>
      <c r="AM739" s="143">
        <v>106.6</v>
      </c>
      <c r="AN739" s="143">
        <v>106.5</v>
      </c>
      <c r="AO739" s="143">
        <v>107.4</v>
      </c>
      <c r="AP739" s="143">
        <v>107.6</v>
      </c>
      <c r="AQ739" s="143">
        <v>107</v>
      </c>
      <c r="AR739" s="143">
        <v>106.8</v>
      </c>
      <c r="AS739" s="143">
        <v>107.2</v>
      </c>
      <c r="AT739" s="143">
        <v>105.7</v>
      </c>
      <c r="AU739" s="143">
        <v>106.4</v>
      </c>
      <c r="AV739" s="143">
        <v>106.1</v>
      </c>
      <c r="AW739" s="143">
        <v>106.1</v>
      </c>
      <c r="AX739" s="143">
        <v>106.1</v>
      </c>
      <c r="AY739" s="143">
        <v>105.8</v>
      </c>
      <c r="AZ739" s="143">
        <v>104.5</v>
      </c>
      <c r="BA739" s="143">
        <v>104.5</v>
      </c>
      <c r="BB739" s="143">
        <v>104.5</v>
      </c>
      <c r="BC739" s="143">
        <v>104.6</v>
      </c>
      <c r="BD739" s="143">
        <v>104.7</v>
      </c>
      <c r="BE739" s="143">
        <v>104.7</v>
      </c>
      <c r="BF739" s="143">
        <v>104.7</v>
      </c>
      <c r="BG739" s="143">
        <v>104.7</v>
      </c>
      <c r="BH739" s="143">
        <v>104.7</v>
      </c>
      <c r="BI739" s="143">
        <v>104.7</v>
      </c>
      <c r="BJ739" s="143">
        <v>104.3</v>
      </c>
      <c r="BK739" s="144">
        <v>104.3</v>
      </c>
      <c r="BL739" s="143">
        <v>104.3</v>
      </c>
      <c r="BM739" s="143">
        <v>104.3</v>
      </c>
      <c r="BN739" s="143">
        <v>104.5</v>
      </c>
      <c r="BO739" s="143">
        <v>103.3</v>
      </c>
      <c r="BP739" s="143">
        <v>103.3</v>
      </c>
      <c r="BQ739" s="143">
        <v>103.4</v>
      </c>
      <c r="BR739" s="145">
        <v>102.6</v>
      </c>
      <c r="BS739" s="145">
        <v>103.5</v>
      </c>
      <c r="BT739" s="145">
        <v>103.8</v>
      </c>
      <c r="BU739" s="145">
        <v>103.7</v>
      </c>
      <c r="BV739" s="145">
        <v>103.6</v>
      </c>
      <c r="BW739" s="145">
        <v>103.6</v>
      </c>
      <c r="BX739" s="145">
        <v>104.2</v>
      </c>
      <c r="BY739" s="145">
        <v>104.3</v>
      </c>
      <c r="BZ739" s="143">
        <v>104.3</v>
      </c>
      <c r="CA739" s="143">
        <v>104.5</v>
      </c>
      <c r="CB739" s="143">
        <v>104.4</v>
      </c>
      <c r="CC739" s="143">
        <v>105.5</v>
      </c>
      <c r="CD739" s="143">
        <v>105.5</v>
      </c>
      <c r="CE739" s="143">
        <v>105.6</v>
      </c>
      <c r="CF739" s="143">
        <v>105.6</v>
      </c>
      <c r="CG739" s="143">
        <v>105.6</v>
      </c>
      <c r="CH739" s="143">
        <v>105.7</v>
      </c>
      <c r="CI739" s="143">
        <v>105.7</v>
      </c>
      <c r="CJ739" s="146">
        <v>107.4</v>
      </c>
      <c r="CK739" s="146">
        <v>107.4</v>
      </c>
      <c r="CL739" s="146">
        <v>107.4</v>
      </c>
      <c r="CM739" s="147">
        <v>108</v>
      </c>
      <c r="CN739" s="147">
        <v>108.6</v>
      </c>
      <c r="CO739" s="147">
        <v>108.6</v>
      </c>
      <c r="CP739" s="148">
        <v>108.6</v>
      </c>
      <c r="CQ739" s="149">
        <v>108.6</v>
      </c>
      <c r="CR739" s="149">
        <v>107.8</v>
      </c>
      <c r="CS739" s="149">
        <v>108.1</v>
      </c>
      <c r="CT739" s="149">
        <v>108</v>
      </c>
      <c r="CU739" s="150">
        <v>108</v>
      </c>
      <c r="CV739" s="150">
        <v>108</v>
      </c>
      <c r="CW739" s="150">
        <v>109.9</v>
      </c>
      <c r="CX739" s="150">
        <v>111.1</v>
      </c>
      <c r="CY739" s="150">
        <v>116.8</v>
      </c>
      <c r="CZ739" s="150">
        <v>110.6</v>
      </c>
      <c r="DA739" s="150">
        <v>116.3</v>
      </c>
      <c r="DB739" s="151">
        <v>109.9</v>
      </c>
      <c r="DC739" s="151">
        <v>109.8</v>
      </c>
      <c r="DD739" s="151">
        <v>111</v>
      </c>
      <c r="DE739" s="151">
        <v>111.1</v>
      </c>
      <c r="DF739" s="151">
        <v>111.1</v>
      </c>
      <c r="DG739" s="151">
        <v>112.8</v>
      </c>
      <c r="DH739" s="151">
        <v>113.7</v>
      </c>
      <c r="DI739" s="151">
        <v>114.2</v>
      </c>
      <c r="DJ739" s="151">
        <v>115.7</v>
      </c>
      <c r="DK739" s="151">
        <v>117.9</v>
      </c>
      <c r="DL739" s="151">
        <v>117.9</v>
      </c>
      <c r="DM739" s="152">
        <v>119.7</v>
      </c>
      <c r="DN739" s="152">
        <v>120.6</v>
      </c>
      <c r="DO739" s="152">
        <v>120.3</v>
      </c>
      <c r="DP739" s="152">
        <v>121.9</v>
      </c>
      <c r="DQ739" s="152">
        <v>123.4</v>
      </c>
      <c r="DR739" s="152">
        <v>123.6</v>
      </c>
      <c r="DS739" s="152">
        <v>123.7</v>
      </c>
      <c r="DT739" s="152">
        <v>125.3</v>
      </c>
      <c r="DU739" s="152">
        <v>126.4</v>
      </c>
      <c r="DV739" s="152">
        <v>126.7</v>
      </c>
      <c r="DW739" s="152">
        <v>126.9</v>
      </c>
      <c r="DX739" s="152">
        <v>126.4</v>
      </c>
      <c r="DY739" s="152">
        <v>126.3</v>
      </c>
      <c r="DZ739" s="152">
        <v>126.5</v>
      </c>
      <c r="EA739" s="152">
        <v>126</v>
      </c>
      <c r="EB739" s="152">
        <v>129.19999999999999</v>
      </c>
      <c r="EC739" s="152">
        <v>129.80000000000001</v>
      </c>
      <c r="ED739" s="152">
        <v>127.8</v>
      </c>
      <c r="EE739" s="152">
        <v>128.4</v>
      </c>
      <c r="EF739" s="152">
        <v>128.19999999999999</v>
      </c>
      <c r="EG739" s="152">
        <v>128.9</v>
      </c>
      <c r="EH739" s="152">
        <v>129.5</v>
      </c>
      <c r="EI739" s="152">
        <v>129.5</v>
      </c>
      <c r="EJ739" s="152">
        <v>129.80000000000001</v>
      </c>
      <c r="EK739" s="152">
        <v>130.9</v>
      </c>
      <c r="EL739" s="152">
        <v>128.80000000000001</v>
      </c>
      <c r="EM739" s="152">
        <v>129.30000000000001</v>
      </c>
      <c r="EN739" s="152">
        <v>130.80000000000001</v>
      </c>
      <c r="EO739" s="152">
        <v>130.69999999999999</v>
      </c>
      <c r="EP739" s="152">
        <v>130.4</v>
      </c>
      <c r="EQ739" s="152">
        <v>131.1</v>
      </c>
      <c r="ER739" s="152">
        <v>131.1</v>
      </c>
      <c r="ES739" s="152">
        <v>132.19999999999999</v>
      </c>
      <c r="ET739" s="152">
        <v>132.19999999999999</v>
      </c>
      <c r="EU739" s="152">
        <v>131.69999999999999</v>
      </c>
      <c r="EV739" s="152">
        <v>131.9</v>
      </c>
      <c r="EW739" s="152">
        <v>131.9</v>
      </c>
    </row>
    <row r="740" spans="1:153">
      <c r="A740" s="141" t="s">
        <v>8513</v>
      </c>
      <c r="B740" s="141" t="s">
        <v>8514</v>
      </c>
      <c r="C740" s="142">
        <v>1.187E-2</v>
      </c>
      <c r="D740" s="143">
        <v>103.8</v>
      </c>
      <c r="E740" s="143">
        <v>103.8</v>
      </c>
      <c r="F740" s="143">
        <v>104.7</v>
      </c>
      <c r="G740" s="143">
        <v>104.8</v>
      </c>
      <c r="H740" s="143">
        <v>105.2</v>
      </c>
      <c r="I740" s="143">
        <v>105.2</v>
      </c>
      <c r="J740" s="143">
        <v>105.6</v>
      </c>
      <c r="K740" s="143">
        <v>105.9</v>
      </c>
      <c r="L740" s="143">
        <v>105.9</v>
      </c>
      <c r="M740" s="143">
        <v>106</v>
      </c>
      <c r="N740" s="143">
        <v>108.9</v>
      </c>
      <c r="O740" s="143">
        <v>107.6</v>
      </c>
      <c r="P740" s="143">
        <v>108.8</v>
      </c>
      <c r="Q740" s="143">
        <v>109.8</v>
      </c>
      <c r="R740" s="143">
        <v>111.2</v>
      </c>
      <c r="S740" s="143">
        <v>111.2</v>
      </c>
      <c r="T740" s="143">
        <v>111.3</v>
      </c>
      <c r="U740" s="143">
        <v>111.5</v>
      </c>
      <c r="V740" s="143">
        <v>112.5</v>
      </c>
      <c r="W740" s="143">
        <v>112.6</v>
      </c>
      <c r="X740" s="143">
        <v>112.6</v>
      </c>
      <c r="Y740" s="143">
        <v>112.8</v>
      </c>
      <c r="Z740" s="143">
        <v>112.6</v>
      </c>
      <c r="AA740" s="143">
        <v>112.6</v>
      </c>
      <c r="AB740" s="143">
        <v>112.8</v>
      </c>
      <c r="AC740" s="143">
        <v>112.1</v>
      </c>
      <c r="AD740" s="143">
        <v>112.4</v>
      </c>
      <c r="AE740" s="143">
        <v>112.4</v>
      </c>
      <c r="AF740" s="143">
        <v>112.3</v>
      </c>
      <c r="AG740" s="143">
        <v>112.2</v>
      </c>
      <c r="AH740" s="143">
        <v>113</v>
      </c>
      <c r="AI740" s="143">
        <v>113</v>
      </c>
      <c r="AJ740" s="143">
        <v>112.2</v>
      </c>
      <c r="AK740" s="143">
        <v>112.3</v>
      </c>
      <c r="AL740" s="143">
        <v>112.3</v>
      </c>
      <c r="AM740" s="143">
        <v>112.5</v>
      </c>
      <c r="AN740" s="143">
        <v>112.6</v>
      </c>
      <c r="AO740" s="143">
        <v>112.6</v>
      </c>
      <c r="AP740" s="143">
        <v>112.6</v>
      </c>
      <c r="AQ740" s="143">
        <v>111.8</v>
      </c>
      <c r="AR740" s="143">
        <v>111.8</v>
      </c>
      <c r="AS740" s="143">
        <v>111.3</v>
      </c>
      <c r="AT740" s="143">
        <v>111.5</v>
      </c>
      <c r="AU740" s="143">
        <v>110.1</v>
      </c>
      <c r="AV740" s="143">
        <v>111.3</v>
      </c>
      <c r="AW740" s="143">
        <v>110.9</v>
      </c>
      <c r="AX740" s="143">
        <v>110.9</v>
      </c>
      <c r="AY740" s="143">
        <v>110.6</v>
      </c>
      <c r="AZ740" s="143">
        <v>106.6</v>
      </c>
      <c r="BA740" s="143">
        <v>106.7</v>
      </c>
      <c r="BB740" s="143">
        <v>106.5</v>
      </c>
      <c r="BC740" s="143">
        <v>106.5</v>
      </c>
      <c r="BD740" s="143">
        <v>107.6</v>
      </c>
      <c r="BE740" s="143">
        <v>107.8</v>
      </c>
      <c r="BF740" s="143">
        <v>106.9</v>
      </c>
      <c r="BG740" s="143">
        <v>104</v>
      </c>
      <c r="BH740" s="143">
        <v>104.1</v>
      </c>
      <c r="BI740" s="143">
        <v>104.3</v>
      </c>
      <c r="BJ740" s="143">
        <v>104.3</v>
      </c>
      <c r="BK740" s="144">
        <v>104</v>
      </c>
      <c r="BL740" s="143">
        <v>104.9</v>
      </c>
      <c r="BM740" s="143">
        <v>104.9</v>
      </c>
      <c r="BN740" s="143">
        <v>104.8</v>
      </c>
      <c r="BO740" s="143">
        <v>104.2</v>
      </c>
      <c r="BP740" s="143">
        <v>104.8</v>
      </c>
      <c r="BQ740" s="143">
        <v>105</v>
      </c>
      <c r="BR740" s="145">
        <v>105.1</v>
      </c>
      <c r="BS740" s="145">
        <v>105</v>
      </c>
      <c r="BT740" s="145">
        <v>104.2</v>
      </c>
      <c r="BU740" s="145">
        <v>104.4</v>
      </c>
      <c r="BV740" s="145">
        <v>105.5</v>
      </c>
      <c r="BW740" s="145">
        <v>105.6</v>
      </c>
      <c r="BX740" s="145">
        <v>107.2</v>
      </c>
      <c r="BY740" s="145">
        <v>105.9</v>
      </c>
      <c r="BZ740" s="143">
        <v>106.1</v>
      </c>
      <c r="CA740" s="143">
        <v>106.1</v>
      </c>
      <c r="CB740" s="143">
        <v>106.6</v>
      </c>
      <c r="CC740" s="143">
        <v>107</v>
      </c>
      <c r="CD740" s="143">
        <v>107</v>
      </c>
      <c r="CE740" s="143">
        <v>106.9</v>
      </c>
      <c r="CF740" s="143">
        <v>108.1</v>
      </c>
      <c r="CG740" s="143">
        <v>108.3</v>
      </c>
      <c r="CH740" s="143">
        <v>108.1</v>
      </c>
      <c r="CI740" s="143">
        <v>108.7</v>
      </c>
      <c r="CJ740" s="146">
        <v>109.5</v>
      </c>
      <c r="CK740" s="146">
        <v>109.7</v>
      </c>
      <c r="CL740" s="146">
        <v>109.5</v>
      </c>
      <c r="CM740" s="147">
        <v>109.6</v>
      </c>
      <c r="CN740" s="147">
        <v>109.5</v>
      </c>
      <c r="CO740" s="147">
        <v>109.3</v>
      </c>
      <c r="CP740" s="148">
        <v>109.3</v>
      </c>
      <c r="CQ740" s="149">
        <v>109.3</v>
      </c>
      <c r="CR740" s="149">
        <v>109.4</v>
      </c>
      <c r="CS740" s="149">
        <v>109.9</v>
      </c>
      <c r="CT740" s="149">
        <v>109</v>
      </c>
      <c r="CU740" s="150">
        <v>109.5</v>
      </c>
      <c r="CV740" s="150">
        <v>109.5</v>
      </c>
      <c r="CW740" s="150">
        <v>110.7</v>
      </c>
      <c r="CX740" s="150">
        <v>110</v>
      </c>
      <c r="CY740" s="150">
        <v>109.9</v>
      </c>
      <c r="CZ740" s="150">
        <v>109.7</v>
      </c>
      <c r="DA740" s="150">
        <v>110.5</v>
      </c>
      <c r="DB740" s="151">
        <v>110.2</v>
      </c>
      <c r="DC740" s="151">
        <v>110.5</v>
      </c>
      <c r="DD740" s="151">
        <v>112.2</v>
      </c>
      <c r="DE740" s="151">
        <v>112.5</v>
      </c>
      <c r="DF740" s="151">
        <v>113.4</v>
      </c>
      <c r="DG740" s="151">
        <v>114.2</v>
      </c>
      <c r="DH740" s="151">
        <v>114.4</v>
      </c>
      <c r="DI740" s="151">
        <v>115.3</v>
      </c>
      <c r="DJ740" s="151">
        <v>116.8</v>
      </c>
      <c r="DK740" s="151">
        <v>117.1</v>
      </c>
      <c r="DL740" s="151">
        <v>118.4</v>
      </c>
      <c r="DM740" s="152">
        <v>121.7</v>
      </c>
      <c r="DN740" s="152">
        <v>121.8</v>
      </c>
      <c r="DO740" s="152">
        <v>122</v>
      </c>
      <c r="DP740" s="152">
        <v>125</v>
      </c>
      <c r="DQ740" s="152">
        <v>124.9</v>
      </c>
      <c r="DR740" s="152">
        <v>123.4</v>
      </c>
      <c r="DS740" s="152">
        <v>122.6</v>
      </c>
      <c r="DT740" s="152">
        <v>121.9</v>
      </c>
      <c r="DU740" s="152">
        <v>128.1</v>
      </c>
      <c r="DV740" s="152">
        <v>128.1</v>
      </c>
      <c r="DW740" s="152">
        <v>128.30000000000001</v>
      </c>
      <c r="DX740" s="152">
        <v>128.69999999999999</v>
      </c>
      <c r="DY740" s="152">
        <v>128.80000000000001</v>
      </c>
      <c r="DZ740" s="152">
        <v>128.6</v>
      </c>
      <c r="EA740" s="152">
        <v>128.5</v>
      </c>
      <c r="EB740" s="152">
        <v>128.19999999999999</v>
      </c>
      <c r="EC740" s="152">
        <v>128.30000000000001</v>
      </c>
      <c r="ED740" s="152">
        <v>128.1</v>
      </c>
      <c r="EE740" s="152">
        <v>127.9</v>
      </c>
      <c r="EF740" s="152">
        <v>128.80000000000001</v>
      </c>
      <c r="EG740" s="152">
        <v>128.69999999999999</v>
      </c>
      <c r="EH740" s="152">
        <v>129.4</v>
      </c>
      <c r="EI740" s="152">
        <v>128.9</v>
      </c>
      <c r="EJ740" s="152">
        <v>129.1</v>
      </c>
      <c r="EK740" s="152">
        <v>128.69999999999999</v>
      </c>
      <c r="EL740" s="152">
        <v>128.69999999999999</v>
      </c>
      <c r="EM740" s="152">
        <v>128.80000000000001</v>
      </c>
      <c r="EN740" s="152">
        <v>128.9</v>
      </c>
      <c r="EO740" s="152">
        <v>128.69999999999999</v>
      </c>
      <c r="EP740" s="152">
        <v>129.30000000000001</v>
      </c>
      <c r="EQ740" s="152">
        <v>129.30000000000001</v>
      </c>
      <c r="ER740" s="152">
        <v>129.19999999999999</v>
      </c>
      <c r="ES740" s="152">
        <v>129.1</v>
      </c>
      <c r="ET740" s="152">
        <v>129.6</v>
      </c>
      <c r="EU740" s="152">
        <v>130</v>
      </c>
      <c r="EV740" s="152">
        <v>129.9</v>
      </c>
      <c r="EW740" s="152">
        <v>130</v>
      </c>
    </row>
    <row r="741" spans="1:153">
      <c r="A741" s="141" t="s">
        <v>8515</v>
      </c>
      <c r="B741" s="141" t="s">
        <v>8516</v>
      </c>
      <c r="C741" s="142">
        <v>8.3700000000000007E-3</v>
      </c>
      <c r="D741" s="143">
        <v>114.9</v>
      </c>
      <c r="E741" s="143">
        <v>111.6</v>
      </c>
      <c r="F741" s="143">
        <v>117.1</v>
      </c>
      <c r="G741" s="143">
        <v>121.6</v>
      </c>
      <c r="H741" s="143">
        <v>121.6</v>
      </c>
      <c r="I741" s="143">
        <v>120.3</v>
      </c>
      <c r="J741" s="143">
        <v>106.5</v>
      </c>
      <c r="K741" s="143">
        <v>115.6</v>
      </c>
      <c r="L741" s="143">
        <v>107.4</v>
      </c>
      <c r="M741" s="143">
        <v>122.2</v>
      </c>
      <c r="N741" s="143">
        <v>112.2</v>
      </c>
      <c r="O741" s="143">
        <v>114.7</v>
      </c>
      <c r="P741" s="143">
        <v>108.4</v>
      </c>
      <c r="Q741" s="143">
        <v>106.2</v>
      </c>
      <c r="R741" s="143">
        <v>93.9</v>
      </c>
      <c r="S741" s="143">
        <v>113.1</v>
      </c>
      <c r="T741" s="143">
        <v>115.5</v>
      </c>
      <c r="U741" s="143">
        <v>104.8</v>
      </c>
      <c r="V741" s="143">
        <v>106</v>
      </c>
      <c r="W741" s="143">
        <v>112.4</v>
      </c>
      <c r="X741" s="143">
        <v>122.3</v>
      </c>
      <c r="Y741" s="143">
        <v>118.6</v>
      </c>
      <c r="Z741" s="143">
        <v>91.6</v>
      </c>
      <c r="AA741" s="143">
        <v>93.1</v>
      </c>
      <c r="AB741" s="143">
        <v>119.1</v>
      </c>
      <c r="AC741" s="143">
        <v>103.8</v>
      </c>
      <c r="AD741" s="143">
        <v>112.4</v>
      </c>
      <c r="AE741" s="143">
        <v>93.6</v>
      </c>
      <c r="AF741" s="143">
        <v>90.3</v>
      </c>
      <c r="AG741" s="143">
        <v>91.8</v>
      </c>
      <c r="AH741" s="143">
        <v>99.4</v>
      </c>
      <c r="AI741" s="143">
        <v>97.6</v>
      </c>
      <c r="AJ741" s="143">
        <v>92.7</v>
      </c>
      <c r="AK741" s="143">
        <v>92</v>
      </c>
      <c r="AL741" s="143">
        <v>94.3</v>
      </c>
      <c r="AM741" s="143">
        <v>98.6</v>
      </c>
      <c r="AN741" s="143">
        <v>83</v>
      </c>
      <c r="AO741" s="143">
        <v>90.6</v>
      </c>
      <c r="AP741" s="143">
        <v>93.3</v>
      </c>
      <c r="AQ741" s="143">
        <v>79.3</v>
      </c>
      <c r="AR741" s="143">
        <v>77.3</v>
      </c>
      <c r="AS741" s="143">
        <v>79.900000000000006</v>
      </c>
      <c r="AT741" s="143">
        <v>83.3</v>
      </c>
      <c r="AU741" s="143">
        <v>83.4</v>
      </c>
      <c r="AV741" s="143">
        <v>83.7</v>
      </c>
      <c r="AW741" s="143">
        <v>83.6</v>
      </c>
      <c r="AX741" s="143">
        <v>83.3</v>
      </c>
      <c r="AY741" s="143">
        <v>83.7</v>
      </c>
      <c r="AZ741" s="143">
        <v>83.7</v>
      </c>
      <c r="BA741" s="143">
        <v>83.7</v>
      </c>
      <c r="BB741" s="143">
        <v>83.5</v>
      </c>
      <c r="BC741" s="143">
        <v>83.5</v>
      </c>
      <c r="BD741" s="143">
        <v>75.5</v>
      </c>
      <c r="BE741" s="143">
        <v>75.5</v>
      </c>
      <c r="BF741" s="143">
        <v>74.2</v>
      </c>
      <c r="BG741" s="143">
        <v>74.7</v>
      </c>
      <c r="BH741" s="143">
        <v>74</v>
      </c>
      <c r="BI741" s="143">
        <v>74.900000000000006</v>
      </c>
      <c r="BJ741" s="143">
        <v>74.900000000000006</v>
      </c>
      <c r="BK741" s="144">
        <v>74.900000000000006</v>
      </c>
      <c r="BL741" s="143">
        <v>74.900000000000006</v>
      </c>
      <c r="BM741" s="143">
        <v>74.900000000000006</v>
      </c>
      <c r="BN741" s="143">
        <v>79.2</v>
      </c>
      <c r="BO741" s="143">
        <v>79.2</v>
      </c>
      <c r="BP741" s="143">
        <v>79.599999999999994</v>
      </c>
      <c r="BQ741" s="143">
        <v>79.400000000000006</v>
      </c>
      <c r="BR741" s="145">
        <v>79.099999999999994</v>
      </c>
      <c r="BS741" s="145">
        <v>79.5</v>
      </c>
      <c r="BT741" s="145">
        <v>79.3</v>
      </c>
      <c r="BU741" s="145">
        <v>78.900000000000006</v>
      </c>
      <c r="BV741" s="145">
        <v>79.099999999999994</v>
      </c>
      <c r="BW741" s="145">
        <v>79.3</v>
      </c>
      <c r="BX741" s="145">
        <v>79.3</v>
      </c>
      <c r="BY741" s="145">
        <v>79.599999999999994</v>
      </c>
      <c r="BZ741" s="143">
        <v>79.3</v>
      </c>
      <c r="CA741" s="143">
        <v>79.099999999999994</v>
      </c>
      <c r="CB741" s="143">
        <v>77.400000000000006</v>
      </c>
      <c r="CC741" s="143">
        <v>77.5</v>
      </c>
      <c r="CD741" s="143">
        <v>77.400000000000006</v>
      </c>
      <c r="CE741" s="143">
        <v>77.400000000000006</v>
      </c>
      <c r="CF741" s="143">
        <v>77.7</v>
      </c>
      <c r="CG741" s="143">
        <v>78</v>
      </c>
      <c r="CH741" s="143">
        <v>78</v>
      </c>
      <c r="CI741" s="143">
        <v>78</v>
      </c>
      <c r="CJ741" s="146">
        <v>77.900000000000006</v>
      </c>
      <c r="CK741" s="146">
        <v>79.3</v>
      </c>
      <c r="CL741" s="146">
        <v>79.3</v>
      </c>
      <c r="CM741" s="147">
        <v>79.5</v>
      </c>
      <c r="CN741" s="147">
        <v>79.8</v>
      </c>
      <c r="CO741" s="147">
        <v>80</v>
      </c>
      <c r="CP741" s="148">
        <v>80.099999999999994</v>
      </c>
      <c r="CQ741" s="149">
        <v>80.400000000000006</v>
      </c>
      <c r="CR741" s="149">
        <v>80.599999999999994</v>
      </c>
      <c r="CS741" s="149">
        <v>80.900000000000006</v>
      </c>
      <c r="CT741" s="149">
        <v>81</v>
      </c>
      <c r="CU741" s="150">
        <v>81</v>
      </c>
      <c r="CV741" s="150">
        <v>81</v>
      </c>
      <c r="CW741" s="150">
        <v>81</v>
      </c>
      <c r="CX741" s="150">
        <v>81.3</v>
      </c>
      <c r="CY741" s="150">
        <v>81.5</v>
      </c>
      <c r="CZ741" s="150">
        <v>81.599999999999994</v>
      </c>
      <c r="DA741" s="150">
        <v>81.900000000000006</v>
      </c>
      <c r="DB741" s="151">
        <v>81.400000000000006</v>
      </c>
      <c r="DC741" s="151">
        <v>81.7</v>
      </c>
      <c r="DD741" s="151">
        <v>83.6</v>
      </c>
      <c r="DE741" s="151">
        <v>82.5</v>
      </c>
      <c r="DF741" s="151">
        <v>71.400000000000006</v>
      </c>
      <c r="DG741" s="151">
        <v>70.900000000000006</v>
      </c>
      <c r="DH741" s="151">
        <v>72.099999999999994</v>
      </c>
      <c r="DI741" s="151">
        <v>72.3</v>
      </c>
      <c r="DJ741" s="151">
        <v>74.2</v>
      </c>
      <c r="DK741" s="151">
        <v>74.2</v>
      </c>
      <c r="DL741" s="151">
        <v>75.099999999999994</v>
      </c>
      <c r="DM741" s="152">
        <v>75.3</v>
      </c>
      <c r="DN741" s="152">
        <v>73.2</v>
      </c>
      <c r="DO741" s="152">
        <v>73.099999999999994</v>
      </c>
      <c r="DP741" s="152">
        <v>73</v>
      </c>
      <c r="DQ741" s="152">
        <v>74.8</v>
      </c>
      <c r="DR741" s="152">
        <v>76.900000000000006</v>
      </c>
      <c r="DS741" s="152">
        <v>76.5</v>
      </c>
      <c r="DT741" s="152">
        <v>78.5</v>
      </c>
      <c r="DU741" s="152">
        <v>78.099999999999994</v>
      </c>
      <c r="DV741" s="152">
        <v>78.5</v>
      </c>
      <c r="DW741" s="152">
        <v>78.3</v>
      </c>
      <c r="DX741" s="152">
        <v>78.900000000000006</v>
      </c>
      <c r="DY741" s="152">
        <v>78.7</v>
      </c>
      <c r="DZ741" s="152">
        <v>79.900000000000006</v>
      </c>
      <c r="EA741" s="152">
        <v>81</v>
      </c>
      <c r="EB741" s="152">
        <v>81.3</v>
      </c>
      <c r="EC741" s="152">
        <v>82.3</v>
      </c>
      <c r="ED741" s="152">
        <v>81.5</v>
      </c>
      <c r="EE741" s="152">
        <v>80.900000000000006</v>
      </c>
      <c r="EF741" s="152">
        <v>80.7</v>
      </c>
      <c r="EG741" s="152">
        <v>81.599999999999994</v>
      </c>
      <c r="EH741" s="152">
        <v>83</v>
      </c>
      <c r="EI741" s="152">
        <v>85.8</v>
      </c>
      <c r="EJ741" s="152">
        <v>84</v>
      </c>
      <c r="EK741" s="152">
        <v>82.3</v>
      </c>
      <c r="EL741" s="152">
        <v>82.4</v>
      </c>
      <c r="EM741" s="152">
        <v>83.2</v>
      </c>
      <c r="EN741" s="152">
        <v>85</v>
      </c>
      <c r="EO741" s="152">
        <v>85.3</v>
      </c>
      <c r="EP741" s="152">
        <v>85.2</v>
      </c>
      <c r="EQ741" s="152">
        <v>85.3</v>
      </c>
      <c r="ER741" s="152">
        <v>86.2</v>
      </c>
      <c r="ES741" s="152">
        <v>85.2</v>
      </c>
      <c r="ET741" s="152">
        <v>86.6</v>
      </c>
      <c r="EU741" s="152">
        <v>86.7</v>
      </c>
      <c r="EV741" s="152">
        <v>83.8</v>
      </c>
      <c r="EW741" s="152">
        <v>88.4</v>
      </c>
    </row>
    <row r="742" spans="1:153">
      <c r="A742" s="141" t="s">
        <v>8517</v>
      </c>
      <c r="B742" s="141" t="s">
        <v>8518</v>
      </c>
      <c r="C742" s="142">
        <v>8.3700000000000007E-3</v>
      </c>
      <c r="D742" s="143">
        <v>114.9</v>
      </c>
      <c r="E742" s="143">
        <v>111.6</v>
      </c>
      <c r="F742" s="143">
        <v>117.1</v>
      </c>
      <c r="G742" s="143">
        <v>121.6</v>
      </c>
      <c r="H742" s="143">
        <v>121.6</v>
      </c>
      <c r="I742" s="143">
        <v>120.3</v>
      </c>
      <c r="J742" s="143">
        <v>106.5</v>
      </c>
      <c r="K742" s="143">
        <v>115.6</v>
      </c>
      <c r="L742" s="143">
        <v>107.4</v>
      </c>
      <c r="M742" s="143">
        <v>122.2</v>
      </c>
      <c r="N742" s="143">
        <v>112.2</v>
      </c>
      <c r="O742" s="143">
        <v>114.7</v>
      </c>
      <c r="P742" s="143">
        <v>108.4</v>
      </c>
      <c r="Q742" s="143">
        <v>106.2</v>
      </c>
      <c r="R742" s="143">
        <v>93.9</v>
      </c>
      <c r="S742" s="143">
        <v>113.1</v>
      </c>
      <c r="T742" s="143">
        <v>115.5</v>
      </c>
      <c r="U742" s="143">
        <v>104.8</v>
      </c>
      <c r="V742" s="143">
        <v>106</v>
      </c>
      <c r="W742" s="143">
        <v>112.4</v>
      </c>
      <c r="X742" s="143">
        <v>122.3</v>
      </c>
      <c r="Y742" s="143">
        <v>118.6</v>
      </c>
      <c r="Z742" s="143">
        <v>91.6</v>
      </c>
      <c r="AA742" s="143">
        <v>93.1</v>
      </c>
      <c r="AB742" s="143">
        <v>119.1</v>
      </c>
      <c r="AC742" s="143">
        <v>103.8</v>
      </c>
      <c r="AD742" s="143">
        <v>112.4</v>
      </c>
      <c r="AE742" s="143">
        <v>93.6</v>
      </c>
      <c r="AF742" s="143">
        <v>90.3</v>
      </c>
      <c r="AG742" s="143">
        <v>91.8</v>
      </c>
      <c r="AH742" s="143">
        <v>99.4</v>
      </c>
      <c r="AI742" s="143">
        <v>97.6</v>
      </c>
      <c r="AJ742" s="143">
        <v>92.7</v>
      </c>
      <c r="AK742" s="143">
        <v>92</v>
      </c>
      <c r="AL742" s="143">
        <v>94.3</v>
      </c>
      <c r="AM742" s="143">
        <v>98.6</v>
      </c>
      <c r="AN742" s="143">
        <v>83</v>
      </c>
      <c r="AO742" s="143">
        <v>90.6</v>
      </c>
      <c r="AP742" s="143">
        <v>93.3</v>
      </c>
      <c r="AQ742" s="143">
        <v>79.3</v>
      </c>
      <c r="AR742" s="143">
        <v>77.3</v>
      </c>
      <c r="AS742" s="143">
        <v>79.900000000000006</v>
      </c>
      <c r="AT742" s="143">
        <v>83.3</v>
      </c>
      <c r="AU742" s="143">
        <v>83.4</v>
      </c>
      <c r="AV742" s="143">
        <v>83.7</v>
      </c>
      <c r="AW742" s="143">
        <v>83.6</v>
      </c>
      <c r="AX742" s="143">
        <v>83.3</v>
      </c>
      <c r="AY742" s="143">
        <v>83.7</v>
      </c>
      <c r="AZ742" s="143">
        <v>83.7</v>
      </c>
      <c r="BA742" s="143">
        <v>83.7</v>
      </c>
      <c r="BB742" s="143">
        <v>83.5</v>
      </c>
      <c r="BC742" s="143">
        <v>83.5</v>
      </c>
      <c r="BD742" s="143">
        <v>75.5</v>
      </c>
      <c r="BE742" s="143">
        <v>75.5</v>
      </c>
      <c r="BF742" s="143">
        <v>74.2</v>
      </c>
      <c r="BG742" s="143">
        <v>74.7</v>
      </c>
      <c r="BH742" s="143">
        <v>74</v>
      </c>
      <c r="BI742" s="143">
        <v>74.900000000000006</v>
      </c>
      <c r="BJ742" s="143">
        <v>74.900000000000006</v>
      </c>
      <c r="BK742" s="144">
        <v>74.900000000000006</v>
      </c>
      <c r="BL742" s="143">
        <v>74.900000000000006</v>
      </c>
      <c r="BM742" s="143">
        <v>74.900000000000006</v>
      </c>
      <c r="BN742" s="143">
        <v>79.2</v>
      </c>
      <c r="BO742" s="143">
        <v>79.2</v>
      </c>
      <c r="BP742" s="143">
        <v>79.599999999999994</v>
      </c>
      <c r="BQ742" s="143">
        <v>79.400000000000006</v>
      </c>
      <c r="BR742" s="145">
        <v>79.099999999999994</v>
      </c>
      <c r="BS742" s="145">
        <v>79.5</v>
      </c>
      <c r="BT742" s="145">
        <v>79.3</v>
      </c>
      <c r="BU742" s="145">
        <v>78.900000000000006</v>
      </c>
      <c r="BV742" s="145">
        <v>79.099999999999994</v>
      </c>
      <c r="BW742" s="145">
        <v>79.3</v>
      </c>
      <c r="BX742" s="145">
        <v>79.3</v>
      </c>
      <c r="BY742" s="145">
        <v>79.599999999999994</v>
      </c>
      <c r="BZ742" s="143">
        <v>79.3</v>
      </c>
      <c r="CA742" s="143">
        <v>79.099999999999994</v>
      </c>
      <c r="CB742" s="143">
        <v>77.400000000000006</v>
      </c>
      <c r="CC742" s="143">
        <v>77.5</v>
      </c>
      <c r="CD742" s="143">
        <v>77.400000000000006</v>
      </c>
      <c r="CE742" s="143">
        <v>77.400000000000006</v>
      </c>
      <c r="CF742" s="143">
        <v>77.7</v>
      </c>
      <c r="CG742" s="143">
        <v>78</v>
      </c>
      <c r="CH742" s="143">
        <v>78</v>
      </c>
      <c r="CI742" s="143">
        <v>78</v>
      </c>
      <c r="CJ742" s="146">
        <v>77.900000000000006</v>
      </c>
      <c r="CK742" s="146">
        <v>79.3</v>
      </c>
      <c r="CL742" s="146">
        <v>79.3</v>
      </c>
      <c r="CM742" s="147">
        <v>79.5</v>
      </c>
      <c r="CN742" s="147">
        <v>79.8</v>
      </c>
      <c r="CO742" s="147">
        <v>80</v>
      </c>
      <c r="CP742" s="148">
        <v>80.099999999999994</v>
      </c>
      <c r="CQ742" s="149">
        <v>80.400000000000006</v>
      </c>
      <c r="CR742" s="149">
        <v>80.599999999999994</v>
      </c>
      <c r="CS742" s="149">
        <v>80.900000000000006</v>
      </c>
      <c r="CT742" s="149">
        <v>81</v>
      </c>
      <c r="CU742" s="150">
        <v>81</v>
      </c>
      <c r="CV742" s="150">
        <v>81</v>
      </c>
      <c r="CW742" s="150">
        <v>81</v>
      </c>
      <c r="CX742" s="150">
        <v>81.3</v>
      </c>
      <c r="CY742" s="150">
        <v>81.5</v>
      </c>
      <c r="CZ742" s="150">
        <v>81.599999999999994</v>
      </c>
      <c r="DA742" s="150">
        <v>81.900000000000006</v>
      </c>
      <c r="DB742" s="151">
        <v>81.400000000000006</v>
      </c>
      <c r="DC742" s="151">
        <v>81.7</v>
      </c>
      <c r="DD742" s="151">
        <v>83.6</v>
      </c>
      <c r="DE742" s="151">
        <v>82.5</v>
      </c>
      <c r="DF742" s="151">
        <v>71.400000000000006</v>
      </c>
      <c r="DG742" s="151">
        <v>70.900000000000006</v>
      </c>
      <c r="DH742" s="151">
        <v>72.099999999999994</v>
      </c>
      <c r="DI742" s="151">
        <v>72.3</v>
      </c>
      <c r="DJ742" s="151">
        <v>74.2</v>
      </c>
      <c r="DK742" s="151">
        <v>74.2</v>
      </c>
      <c r="DL742" s="151">
        <v>75.099999999999994</v>
      </c>
      <c r="DM742" s="152">
        <v>75.3</v>
      </c>
      <c r="DN742" s="152">
        <v>73.2</v>
      </c>
      <c r="DO742" s="152">
        <v>73.099999999999994</v>
      </c>
      <c r="DP742" s="152">
        <v>73</v>
      </c>
      <c r="DQ742" s="152">
        <v>74.8</v>
      </c>
      <c r="DR742" s="152">
        <v>76.900000000000006</v>
      </c>
      <c r="DS742" s="152">
        <v>76.5</v>
      </c>
      <c r="DT742" s="152">
        <v>78.5</v>
      </c>
      <c r="DU742" s="152">
        <v>78.099999999999994</v>
      </c>
      <c r="DV742" s="152">
        <v>78.5</v>
      </c>
      <c r="DW742" s="152">
        <v>78.3</v>
      </c>
      <c r="DX742" s="152">
        <v>78.900000000000006</v>
      </c>
      <c r="DY742" s="152">
        <v>78.7</v>
      </c>
      <c r="DZ742" s="152">
        <v>79.900000000000006</v>
      </c>
      <c r="EA742" s="152">
        <v>81</v>
      </c>
      <c r="EB742" s="152">
        <v>81.3</v>
      </c>
      <c r="EC742" s="152">
        <v>82.3</v>
      </c>
      <c r="ED742" s="152">
        <v>81.5</v>
      </c>
      <c r="EE742" s="152">
        <v>80.900000000000006</v>
      </c>
      <c r="EF742" s="152">
        <v>80.7</v>
      </c>
      <c r="EG742" s="152">
        <v>81.599999999999994</v>
      </c>
      <c r="EH742" s="152">
        <v>83</v>
      </c>
      <c r="EI742" s="152">
        <v>85.8</v>
      </c>
      <c r="EJ742" s="152">
        <v>84</v>
      </c>
      <c r="EK742" s="152">
        <v>82.3</v>
      </c>
      <c r="EL742" s="152">
        <v>82.4</v>
      </c>
      <c r="EM742" s="152">
        <v>83.2</v>
      </c>
      <c r="EN742" s="152">
        <v>85</v>
      </c>
      <c r="EO742" s="152">
        <v>85.3</v>
      </c>
      <c r="EP742" s="152">
        <v>85.2</v>
      </c>
      <c r="EQ742" s="152">
        <v>85.3</v>
      </c>
      <c r="ER742" s="152">
        <v>86.2</v>
      </c>
      <c r="ES742" s="152">
        <v>85.2</v>
      </c>
      <c r="ET742" s="152">
        <v>86.6</v>
      </c>
      <c r="EU742" s="152">
        <v>86.7</v>
      </c>
      <c r="EV742" s="152">
        <v>83.8</v>
      </c>
      <c r="EW742" s="152">
        <v>88.4</v>
      </c>
    </row>
    <row r="743" spans="1:153">
      <c r="A743" s="141" t="s">
        <v>8519</v>
      </c>
      <c r="B743" s="141" t="s">
        <v>8520</v>
      </c>
      <c r="C743" s="142">
        <v>0.28509000000000001</v>
      </c>
      <c r="D743" s="143">
        <v>101.6</v>
      </c>
      <c r="E743" s="143">
        <v>100.9</v>
      </c>
      <c r="F743" s="143">
        <v>102.2</v>
      </c>
      <c r="G743" s="143">
        <v>102.3</v>
      </c>
      <c r="H743" s="143">
        <v>101.1</v>
      </c>
      <c r="I743" s="143">
        <v>103.3</v>
      </c>
      <c r="J743" s="143">
        <v>103.6</v>
      </c>
      <c r="K743" s="143">
        <v>101.6</v>
      </c>
      <c r="L743" s="143">
        <v>101.1</v>
      </c>
      <c r="M743" s="143">
        <v>99.9</v>
      </c>
      <c r="N743" s="143">
        <v>101</v>
      </c>
      <c r="O743" s="143">
        <v>102.2</v>
      </c>
      <c r="P743" s="143">
        <v>102.7</v>
      </c>
      <c r="Q743" s="143">
        <v>103.8</v>
      </c>
      <c r="R743" s="143">
        <v>102</v>
      </c>
      <c r="S743" s="143">
        <v>101.9</v>
      </c>
      <c r="T743" s="143">
        <v>102</v>
      </c>
      <c r="U743" s="143">
        <v>103.9</v>
      </c>
      <c r="V743" s="143">
        <v>104.5</v>
      </c>
      <c r="W743" s="143">
        <v>105.2</v>
      </c>
      <c r="X743" s="143">
        <v>105.5</v>
      </c>
      <c r="Y743" s="143">
        <v>104.7</v>
      </c>
      <c r="Z743" s="143">
        <v>104.7</v>
      </c>
      <c r="AA743" s="143">
        <v>106.3</v>
      </c>
      <c r="AB743" s="143">
        <v>105.7</v>
      </c>
      <c r="AC743" s="143">
        <v>108.2</v>
      </c>
      <c r="AD743" s="143">
        <v>109.3</v>
      </c>
      <c r="AE743" s="143">
        <v>108.9</v>
      </c>
      <c r="AF743" s="143">
        <v>106.7</v>
      </c>
      <c r="AG743" s="143">
        <v>105.2</v>
      </c>
      <c r="AH743" s="143">
        <v>104.6</v>
      </c>
      <c r="AI743" s="143">
        <v>102.9</v>
      </c>
      <c r="AJ743" s="143">
        <v>102.6</v>
      </c>
      <c r="AK743" s="143">
        <v>105.2</v>
      </c>
      <c r="AL743" s="143">
        <v>105</v>
      </c>
      <c r="AM743" s="143">
        <v>106.7</v>
      </c>
      <c r="AN743" s="143">
        <v>106.5</v>
      </c>
      <c r="AO743" s="143">
        <v>104.5</v>
      </c>
      <c r="AP743" s="143">
        <v>105.1</v>
      </c>
      <c r="AQ743" s="143">
        <v>104.5</v>
      </c>
      <c r="AR743" s="143">
        <v>104</v>
      </c>
      <c r="AS743" s="143">
        <v>104.4</v>
      </c>
      <c r="AT743" s="143">
        <v>104.5</v>
      </c>
      <c r="AU743" s="143">
        <v>103.2</v>
      </c>
      <c r="AV743" s="143">
        <v>103.1</v>
      </c>
      <c r="AW743" s="143">
        <v>103.1</v>
      </c>
      <c r="AX743" s="143">
        <v>102.8</v>
      </c>
      <c r="AY743" s="143">
        <v>102.2</v>
      </c>
      <c r="AZ743" s="143">
        <v>102.9</v>
      </c>
      <c r="BA743" s="143">
        <v>102.1</v>
      </c>
      <c r="BB743" s="143">
        <v>102.5</v>
      </c>
      <c r="BC743" s="143">
        <v>103</v>
      </c>
      <c r="BD743" s="143">
        <v>103.2</v>
      </c>
      <c r="BE743" s="143">
        <v>102.7</v>
      </c>
      <c r="BF743" s="143">
        <v>103</v>
      </c>
      <c r="BG743" s="143">
        <v>102.7</v>
      </c>
      <c r="BH743" s="143">
        <v>103.3</v>
      </c>
      <c r="BI743" s="143">
        <v>103.8</v>
      </c>
      <c r="BJ743" s="143">
        <v>104.3</v>
      </c>
      <c r="BK743" s="144">
        <v>104.9</v>
      </c>
      <c r="BL743" s="143">
        <v>104.5</v>
      </c>
      <c r="BM743" s="143">
        <v>103.2</v>
      </c>
      <c r="BN743" s="143">
        <v>104.1</v>
      </c>
      <c r="BO743" s="143">
        <v>103.7</v>
      </c>
      <c r="BP743" s="143">
        <v>103.8</v>
      </c>
      <c r="BQ743" s="143">
        <v>107.6</v>
      </c>
      <c r="BR743" s="145">
        <v>107.4</v>
      </c>
      <c r="BS743" s="145">
        <v>106.4</v>
      </c>
      <c r="BT743" s="145">
        <v>107</v>
      </c>
      <c r="BU743" s="145">
        <v>107.3</v>
      </c>
      <c r="BV743" s="145">
        <v>107.1</v>
      </c>
      <c r="BW743" s="145">
        <v>107.7</v>
      </c>
      <c r="BX743" s="145">
        <v>107.9</v>
      </c>
      <c r="BY743" s="145">
        <v>109.8</v>
      </c>
      <c r="BZ743" s="143">
        <v>109.5</v>
      </c>
      <c r="CA743" s="143">
        <v>109.2</v>
      </c>
      <c r="CB743" s="143">
        <v>110.2</v>
      </c>
      <c r="CC743" s="143">
        <v>108.8</v>
      </c>
      <c r="CD743" s="143">
        <v>110</v>
      </c>
      <c r="CE743" s="143">
        <v>111.6</v>
      </c>
      <c r="CF743" s="143">
        <v>112.2</v>
      </c>
      <c r="CG743" s="143">
        <v>112.3</v>
      </c>
      <c r="CH743" s="143">
        <v>111.5</v>
      </c>
      <c r="CI743" s="143">
        <v>111.9</v>
      </c>
      <c r="CJ743" s="146">
        <v>111.8</v>
      </c>
      <c r="CK743" s="146">
        <v>111.9</v>
      </c>
      <c r="CL743" s="146">
        <v>111.7</v>
      </c>
      <c r="CM743" s="147">
        <v>111.3</v>
      </c>
      <c r="CN743" s="147">
        <v>112.4</v>
      </c>
      <c r="CO743" s="147">
        <v>112.6</v>
      </c>
      <c r="CP743" s="148">
        <v>111.7</v>
      </c>
      <c r="CQ743" s="149">
        <v>111.9</v>
      </c>
      <c r="CR743" s="149">
        <v>111.9</v>
      </c>
      <c r="CS743" s="149">
        <v>111.7</v>
      </c>
      <c r="CT743" s="149">
        <v>111.2</v>
      </c>
      <c r="CU743" s="150">
        <v>111.1</v>
      </c>
      <c r="CV743" s="150">
        <v>111.2</v>
      </c>
      <c r="CW743" s="150">
        <v>111.2</v>
      </c>
      <c r="CX743" s="150">
        <v>110.9</v>
      </c>
      <c r="CY743" s="150">
        <v>112</v>
      </c>
      <c r="CZ743" s="150">
        <v>111.8</v>
      </c>
      <c r="DA743" s="150">
        <v>113.3</v>
      </c>
      <c r="DB743" s="151">
        <v>114</v>
      </c>
      <c r="DC743" s="151">
        <v>112.4</v>
      </c>
      <c r="DD743" s="151">
        <v>113.8</v>
      </c>
      <c r="DE743" s="151">
        <v>115.6</v>
      </c>
      <c r="DF743" s="151">
        <v>115.2</v>
      </c>
      <c r="DG743" s="151">
        <v>115.6</v>
      </c>
      <c r="DH743" s="151">
        <v>115.2</v>
      </c>
      <c r="DI743" s="151">
        <v>116.5</v>
      </c>
      <c r="DJ743" s="151">
        <v>116.8</v>
      </c>
      <c r="DK743" s="151">
        <v>116.8</v>
      </c>
      <c r="DL743" s="151">
        <v>117.7</v>
      </c>
      <c r="DM743" s="152">
        <v>119.6</v>
      </c>
      <c r="DN743" s="152">
        <v>120</v>
      </c>
      <c r="DO743" s="152">
        <v>121.6</v>
      </c>
      <c r="DP743" s="152">
        <v>122.7</v>
      </c>
      <c r="DQ743" s="152">
        <v>123</v>
      </c>
      <c r="DR743" s="152">
        <v>124.1</v>
      </c>
      <c r="DS743" s="152">
        <v>124.4</v>
      </c>
      <c r="DT743" s="152">
        <v>125.4</v>
      </c>
      <c r="DU743" s="152">
        <v>125.3</v>
      </c>
      <c r="DV743" s="152">
        <v>125.6</v>
      </c>
      <c r="DW743" s="152">
        <v>126.6</v>
      </c>
      <c r="DX743" s="152">
        <v>125.6</v>
      </c>
      <c r="DY743" s="152">
        <v>124.8</v>
      </c>
      <c r="DZ743" s="152">
        <v>125.9</v>
      </c>
      <c r="EA743" s="152">
        <v>126.3</v>
      </c>
      <c r="EB743" s="152">
        <v>126.9</v>
      </c>
      <c r="EC743" s="152">
        <v>127.2</v>
      </c>
      <c r="ED743" s="152">
        <v>128</v>
      </c>
      <c r="EE743" s="152">
        <v>128.30000000000001</v>
      </c>
      <c r="EF743" s="152">
        <v>127.5</v>
      </c>
      <c r="EG743" s="152">
        <v>127.6</v>
      </c>
      <c r="EH743" s="152">
        <v>127.4</v>
      </c>
      <c r="EI743" s="152">
        <v>127.9</v>
      </c>
      <c r="EJ743" s="152">
        <v>128.69999999999999</v>
      </c>
      <c r="EK743" s="152">
        <v>128.19999999999999</v>
      </c>
      <c r="EL743" s="152">
        <v>128.5</v>
      </c>
      <c r="EM743" s="152">
        <v>128.69999999999999</v>
      </c>
      <c r="EN743" s="152">
        <v>129.5</v>
      </c>
      <c r="EO743" s="152">
        <v>129</v>
      </c>
      <c r="EP743" s="152">
        <v>129.80000000000001</v>
      </c>
      <c r="EQ743" s="152">
        <v>129.9</v>
      </c>
      <c r="ER743" s="152">
        <v>130.30000000000001</v>
      </c>
      <c r="ES743" s="152">
        <v>129.80000000000001</v>
      </c>
      <c r="ET743" s="152">
        <v>130.30000000000001</v>
      </c>
      <c r="EU743" s="152">
        <v>130.30000000000001</v>
      </c>
      <c r="EV743" s="152">
        <v>129.6</v>
      </c>
      <c r="EW743" s="152">
        <v>129.9</v>
      </c>
    </row>
    <row r="744" spans="1:153">
      <c r="A744" s="141" t="s">
        <v>8521</v>
      </c>
      <c r="B744" s="141" t="s">
        <v>8522</v>
      </c>
      <c r="C744" s="142">
        <v>7.6200000000000004E-2</v>
      </c>
      <c r="D744" s="143">
        <v>108.3</v>
      </c>
      <c r="E744" s="143">
        <v>100.8</v>
      </c>
      <c r="F744" s="143">
        <v>102.7</v>
      </c>
      <c r="G744" s="143">
        <v>99.2</v>
      </c>
      <c r="H744" s="143">
        <v>97.5</v>
      </c>
      <c r="I744" s="143">
        <v>98.3</v>
      </c>
      <c r="J744" s="143">
        <v>106.1</v>
      </c>
      <c r="K744" s="143">
        <v>100.5</v>
      </c>
      <c r="L744" s="143">
        <v>100.1</v>
      </c>
      <c r="M744" s="143">
        <v>100.1</v>
      </c>
      <c r="N744" s="143">
        <v>104.1</v>
      </c>
      <c r="O744" s="143">
        <v>106</v>
      </c>
      <c r="P744" s="143">
        <v>100.7</v>
      </c>
      <c r="Q744" s="143">
        <v>104.2</v>
      </c>
      <c r="R744" s="143">
        <v>98</v>
      </c>
      <c r="S744" s="143">
        <v>93.7</v>
      </c>
      <c r="T744" s="143">
        <v>94.3</v>
      </c>
      <c r="U744" s="143">
        <v>98.9</v>
      </c>
      <c r="V744" s="143">
        <v>104.5</v>
      </c>
      <c r="W744" s="143">
        <v>107.5</v>
      </c>
      <c r="X744" s="143">
        <v>108.9</v>
      </c>
      <c r="Y744" s="143">
        <v>104.9</v>
      </c>
      <c r="Z744" s="143">
        <v>96.4</v>
      </c>
      <c r="AA744" s="143">
        <v>107.6</v>
      </c>
      <c r="AB744" s="143">
        <v>106</v>
      </c>
      <c r="AC744" s="143">
        <v>113</v>
      </c>
      <c r="AD744" s="143">
        <v>110.3</v>
      </c>
      <c r="AE744" s="143">
        <v>114.5</v>
      </c>
      <c r="AF744" s="143">
        <v>108.2</v>
      </c>
      <c r="AG744" s="143">
        <v>104.5</v>
      </c>
      <c r="AH744" s="143">
        <v>103.7</v>
      </c>
      <c r="AI744" s="143">
        <v>98.8</v>
      </c>
      <c r="AJ744" s="143">
        <v>93</v>
      </c>
      <c r="AK744" s="143">
        <v>98.4</v>
      </c>
      <c r="AL744" s="143">
        <v>103.6</v>
      </c>
      <c r="AM744" s="143">
        <v>108.3</v>
      </c>
      <c r="AN744" s="143">
        <v>105.3</v>
      </c>
      <c r="AO744" s="143">
        <v>99</v>
      </c>
      <c r="AP744" s="143">
        <v>97.6</v>
      </c>
      <c r="AQ744" s="143">
        <v>93.1</v>
      </c>
      <c r="AR744" s="143">
        <v>91.5</v>
      </c>
      <c r="AS744" s="143">
        <v>92.4</v>
      </c>
      <c r="AT744" s="143">
        <v>93.8</v>
      </c>
      <c r="AU744" s="143">
        <v>94</v>
      </c>
      <c r="AV744" s="143">
        <v>93.4</v>
      </c>
      <c r="AW744" s="143">
        <v>93</v>
      </c>
      <c r="AX744" s="143">
        <v>93.2</v>
      </c>
      <c r="AY744" s="143">
        <v>93.4</v>
      </c>
      <c r="AZ744" s="143">
        <v>93.4</v>
      </c>
      <c r="BA744" s="143">
        <v>92.2</v>
      </c>
      <c r="BB744" s="143">
        <v>92.5</v>
      </c>
      <c r="BC744" s="143">
        <v>91.9</v>
      </c>
      <c r="BD744" s="143">
        <v>93.1</v>
      </c>
      <c r="BE744" s="143">
        <v>92.9</v>
      </c>
      <c r="BF744" s="143">
        <v>93</v>
      </c>
      <c r="BG744" s="143">
        <v>93.2</v>
      </c>
      <c r="BH744" s="143">
        <v>93.5</v>
      </c>
      <c r="BI744" s="143">
        <v>94.1</v>
      </c>
      <c r="BJ744" s="143">
        <v>94</v>
      </c>
      <c r="BK744" s="144">
        <v>98.3</v>
      </c>
      <c r="BL744" s="143">
        <v>97.9</v>
      </c>
      <c r="BM744" s="143">
        <v>93.5</v>
      </c>
      <c r="BN744" s="143">
        <v>93.5</v>
      </c>
      <c r="BO744" s="143">
        <v>93.5</v>
      </c>
      <c r="BP744" s="143">
        <v>94.1</v>
      </c>
      <c r="BQ744" s="143">
        <v>102</v>
      </c>
      <c r="BR744" s="145">
        <v>101.8</v>
      </c>
      <c r="BS744" s="145">
        <v>97.4</v>
      </c>
      <c r="BT744" s="145">
        <v>97.5</v>
      </c>
      <c r="BU744" s="145">
        <v>96.4</v>
      </c>
      <c r="BV744" s="145">
        <v>96.8</v>
      </c>
      <c r="BW744" s="145">
        <v>97.1</v>
      </c>
      <c r="BX744" s="145">
        <v>97</v>
      </c>
      <c r="BY744" s="145">
        <v>96.9</v>
      </c>
      <c r="BZ744" s="143">
        <v>97.6</v>
      </c>
      <c r="CA744" s="143">
        <v>97.4</v>
      </c>
      <c r="CB744" s="143">
        <v>105.5</v>
      </c>
      <c r="CC744" s="143">
        <v>101.9</v>
      </c>
      <c r="CD744" s="143">
        <v>104.7</v>
      </c>
      <c r="CE744" s="143">
        <v>110.3</v>
      </c>
      <c r="CF744" s="143">
        <v>109.9</v>
      </c>
      <c r="CG744" s="143">
        <v>110.9</v>
      </c>
      <c r="CH744" s="143">
        <v>110.9</v>
      </c>
      <c r="CI744" s="143">
        <v>111.6</v>
      </c>
      <c r="CJ744" s="146">
        <v>112.6</v>
      </c>
      <c r="CK744" s="146">
        <v>112.6</v>
      </c>
      <c r="CL744" s="146">
        <v>113.3</v>
      </c>
      <c r="CM744" s="147">
        <v>113</v>
      </c>
      <c r="CN744" s="147">
        <v>113</v>
      </c>
      <c r="CO744" s="147">
        <v>113</v>
      </c>
      <c r="CP744" s="148">
        <v>110.8</v>
      </c>
      <c r="CQ744" s="149">
        <v>114.8</v>
      </c>
      <c r="CR744" s="149">
        <v>115</v>
      </c>
      <c r="CS744" s="149">
        <v>114.7</v>
      </c>
      <c r="CT744" s="149">
        <v>114.3</v>
      </c>
      <c r="CU744" s="150">
        <v>114.3</v>
      </c>
      <c r="CV744" s="150">
        <v>114.7</v>
      </c>
      <c r="CW744" s="150">
        <v>109.3</v>
      </c>
      <c r="CX744" s="150">
        <v>113</v>
      </c>
      <c r="CY744" s="150">
        <v>113.8</v>
      </c>
      <c r="CZ744" s="150">
        <v>113.8</v>
      </c>
      <c r="DA744" s="150">
        <v>115.1</v>
      </c>
      <c r="DB744" s="151">
        <v>114.4</v>
      </c>
      <c r="DC744" s="151">
        <v>114.4</v>
      </c>
      <c r="DD744" s="151">
        <v>113.2</v>
      </c>
      <c r="DE744" s="151">
        <v>117.3</v>
      </c>
      <c r="DF744" s="151">
        <v>118.7</v>
      </c>
      <c r="DG744" s="151">
        <v>119.3</v>
      </c>
      <c r="DH744" s="151">
        <v>114.7</v>
      </c>
      <c r="DI744" s="151">
        <v>118.8</v>
      </c>
      <c r="DJ744" s="151">
        <v>120.8</v>
      </c>
      <c r="DK744" s="151">
        <v>121</v>
      </c>
      <c r="DL744" s="151">
        <v>120</v>
      </c>
      <c r="DM744" s="152">
        <v>125.5</v>
      </c>
      <c r="DN744" s="152">
        <v>126</v>
      </c>
      <c r="DO744" s="152">
        <v>129.1</v>
      </c>
      <c r="DP744" s="152">
        <v>135</v>
      </c>
      <c r="DQ744" s="152">
        <v>134.69999999999999</v>
      </c>
      <c r="DR744" s="152">
        <v>136</v>
      </c>
      <c r="DS744" s="152">
        <v>136.4</v>
      </c>
      <c r="DT744" s="152">
        <v>137.1</v>
      </c>
      <c r="DU744" s="152">
        <v>135.1</v>
      </c>
      <c r="DV744" s="152">
        <v>140</v>
      </c>
      <c r="DW744" s="152">
        <v>139.69999999999999</v>
      </c>
      <c r="DX744" s="152">
        <v>139.69999999999999</v>
      </c>
      <c r="DY744" s="152">
        <v>140</v>
      </c>
      <c r="DZ744" s="152">
        <v>139.4</v>
      </c>
      <c r="EA744" s="152">
        <v>139.4</v>
      </c>
      <c r="EB744" s="152">
        <v>139.4</v>
      </c>
      <c r="EC744" s="152">
        <v>140.5</v>
      </c>
      <c r="ED744" s="152">
        <v>141.1</v>
      </c>
      <c r="EE744" s="152">
        <v>141.1</v>
      </c>
      <c r="EF744" s="152">
        <v>139.4</v>
      </c>
      <c r="EG744" s="152">
        <v>141.5</v>
      </c>
      <c r="EH744" s="152">
        <v>140.80000000000001</v>
      </c>
      <c r="EI744" s="152">
        <v>140.69999999999999</v>
      </c>
      <c r="EJ744" s="152">
        <v>141.6</v>
      </c>
      <c r="EK744" s="152">
        <v>141.6</v>
      </c>
      <c r="EL744" s="152">
        <v>140</v>
      </c>
      <c r="EM744" s="152">
        <v>141.1</v>
      </c>
      <c r="EN744" s="152">
        <v>141.1</v>
      </c>
      <c r="EO744" s="152">
        <v>140</v>
      </c>
      <c r="EP744" s="152">
        <v>141.4</v>
      </c>
      <c r="EQ744" s="152">
        <v>141.4</v>
      </c>
      <c r="ER744" s="152">
        <v>141.4</v>
      </c>
      <c r="ES744" s="152">
        <v>141.4</v>
      </c>
      <c r="ET744" s="152">
        <v>141.4</v>
      </c>
      <c r="EU744" s="152">
        <v>141.4</v>
      </c>
      <c r="EV744" s="152">
        <v>141.4</v>
      </c>
      <c r="EW744" s="152">
        <v>141.4</v>
      </c>
    </row>
    <row r="745" spans="1:153">
      <c r="A745" s="141" t="s">
        <v>8523</v>
      </c>
      <c r="B745" s="141" t="s">
        <v>8524</v>
      </c>
      <c r="C745" s="142">
        <v>4.086E-2</v>
      </c>
      <c r="D745" s="143">
        <v>99.2</v>
      </c>
      <c r="E745" s="143">
        <v>96</v>
      </c>
      <c r="F745" s="143">
        <v>91.8</v>
      </c>
      <c r="G745" s="143">
        <v>98.5</v>
      </c>
      <c r="H745" s="143">
        <v>96.1</v>
      </c>
      <c r="I745" s="143">
        <v>100.7</v>
      </c>
      <c r="J745" s="143">
        <v>96.7</v>
      </c>
      <c r="K745" s="143">
        <v>104.6</v>
      </c>
      <c r="L745" s="143">
        <v>102.2</v>
      </c>
      <c r="M745" s="143">
        <v>102.8</v>
      </c>
      <c r="N745" s="143">
        <v>100.3</v>
      </c>
      <c r="O745" s="143">
        <v>99.5</v>
      </c>
      <c r="P745" s="143">
        <v>101.4</v>
      </c>
      <c r="Q745" s="143">
        <v>102.2</v>
      </c>
      <c r="R745" s="143">
        <v>102.2</v>
      </c>
      <c r="S745" s="143">
        <v>108.3</v>
      </c>
      <c r="T745" s="143">
        <v>105.9</v>
      </c>
      <c r="U745" s="143">
        <v>109.4</v>
      </c>
      <c r="V745" s="143">
        <v>108.5</v>
      </c>
      <c r="W745" s="143">
        <v>109.6</v>
      </c>
      <c r="X745" s="143">
        <v>99.2</v>
      </c>
      <c r="Y745" s="143">
        <v>98.2</v>
      </c>
      <c r="Z745" s="143">
        <v>113.4</v>
      </c>
      <c r="AA745" s="143">
        <v>104.1</v>
      </c>
      <c r="AB745" s="143">
        <v>100.5</v>
      </c>
      <c r="AC745" s="143">
        <v>101.6</v>
      </c>
      <c r="AD745" s="143">
        <v>108.1</v>
      </c>
      <c r="AE745" s="143">
        <v>103.9</v>
      </c>
      <c r="AF745" s="143">
        <v>97.3</v>
      </c>
      <c r="AG745" s="143">
        <v>98.4</v>
      </c>
      <c r="AH745" s="143">
        <v>102.5</v>
      </c>
      <c r="AI745" s="143">
        <v>101</v>
      </c>
      <c r="AJ745" s="143">
        <v>100.2</v>
      </c>
      <c r="AK745" s="143">
        <v>105.3</v>
      </c>
      <c r="AL745" s="143">
        <v>99.6</v>
      </c>
      <c r="AM745" s="143">
        <v>100.3</v>
      </c>
      <c r="AN745" s="143">
        <v>101.9</v>
      </c>
      <c r="AO745" s="143">
        <v>99.9</v>
      </c>
      <c r="AP745" s="143">
        <v>100.5</v>
      </c>
      <c r="AQ745" s="143">
        <v>101</v>
      </c>
      <c r="AR745" s="143">
        <v>102.6</v>
      </c>
      <c r="AS745" s="143">
        <v>102.5</v>
      </c>
      <c r="AT745" s="143">
        <v>101.4</v>
      </c>
      <c r="AU745" s="143">
        <v>101.4</v>
      </c>
      <c r="AV745" s="143">
        <v>101.4</v>
      </c>
      <c r="AW745" s="143">
        <v>102.2</v>
      </c>
      <c r="AX745" s="143">
        <v>102.2</v>
      </c>
      <c r="AY745" s="143">
        <v>101</v>
      </c>
      <c r="AZ745" s="143">
        <v>101</v>
      </c>
      <c r="BA745" s="143">
        <v>101</v>
      </c>
      <c r="BB745" s="143">
        <v>101</v>
      </c>
      <c r="BC745" s="143">
        <v>101.6</v>
      </c>
      <c r="BD745" s="143">
        <v>101.5</v>
      </c>
      <c r="BE745" s="143">
        <v>101.7</v>
      </c>
      <c r="BF745" s="143">
        <v>101.7</v>
      </c>
      <c r="BG745" s="143">
        <v>101.7</v>
      </c>
      <c r="BH745" s="143">
        <v>103.3</v>
      </c>
      <c r="BI745" s="143">
        <v>103.3</v>
      </c>
      <c r="BJ745" s="143">
        <v>103.3</v>
      </c>
      <c r="BK745" s="144">
        <v>103.3</v>
      </c>
      <c r="BL745" s="143">
        <v>103.3</v>
      </c>
      <c r="BM745" s="143">
        <v>103.3</v>
      </c>
      <c r="BN745" s="143">
        <v>103.6</v>
      </c>
      <c r="BO745" s="143">
        <v>103.6</v>
      </c>
      <c r="BP745" s="143">
        <v>104.1</v>
      </c>
      <c r="BQ745" s="143">
        <v>104.1</v>
      </c>
      <c r="BR745" s="145">
        <v>104.2</v>
      </c>
      <c r="BS745" s="145">
        <v>104.2</v>
      </c>
      <c r="BT745" s="145">
        <v>104.4</v>
      </c>
      <c r="BU745" s="145">
        <v>104.4</v>
      </c>
      <c r="BV745" s="145">
        <v>105.2</v>
      </c>
      <c r="BW745" s="145">
        <v>105.7</v>
      </c>
      <c r="BX745" s="145">
        <v>105.9</v>
      </c>
      <c r="BY745" s="145">
        <v>106.1</v>
      </c>
      <c r="BZ745" s="143">
        <v>107</v>
      </c>
      <c r="CA745" s="143">
        <v>107.2</v>
      </c>
      <c r="CB745" s="143">
        <v>106.4</v>
      </c>
      <c r="CC745" s="143">
        <v>106.4</v>
      </c>
      <c r="CD745" s="143">
        <v>107.7</v>
      </c>
      <c r="CE745" s="143">
        <v>108.1</v>
      </c>
      <c r="CF745" s="143">
        <v>108.4</v>
      </c>
      <c r="CG745" s="143">
        <v>107.9</v>
      </c>
      <c r="CH745" s="143">
        <v>107.1</v>
      </c>
      <c r="CI745" s="143">
        <v>108.1</v>
      </c>
      <c r="CJ745" s="146">
        <v>108.5</v>
      </c>
      <c r="CK745" s="146">
        <v>108.7</v>
      </c>
      <c r="CL745" s="146">
        <v>108.7</v>
      </c>
      <c r="CM745" s="147">
        <v>109</v>
      </c>
      <c r="CN745" s="147">
        <v>108.8</v>
      </c>
      <c r="CO745" s="147">
        <v>109.1</v>
      </c>
      <c r="CP745" s="148">
        <v>109.3</v>
      </c>
      <c r="CQ745" s="149">
        <v>109.3</v>
      </c>
      <c r="CR745" s="149">
        <v>108.8</v>
      </c>
      <c r="CS745" s="149">
        <v>108.5</v>
      </c>
      <c r="CT745" s="149">
        <v>108.9</v>
      </c>
      <c r="CU745" s="150">
        <v>108.9</v>
      </c>
      <c r="CV745" s="150">
        <v>108.8</v>
      </c>
      <c r="CW745" s="150">
        <v>108.2</v>
      </c>
      <c r="CX745" s="150">
        <v>108.6</v>
      </c>
      <c r="CY745" s="150">
        <v>108.1</v>
      </c>
      <c r="CZ745" s="150">
        <v>108.6</v>
      </c>
      <c r="DA745" s="150">
        <v>109.2</v>
      </c>
      <c r="DB745" s="151">
        <v>109.4</v>
      </c>
      <c r="DC745" s="151">
        <v>109.4</v>
      </c>
      <c r="DD745" s="151">
        <v>109.5</v>
      </c>
      <c r="DE745" s="151">
        <v>109.7</v>
      </c>
      <c r="DF745" s="151">
        <v>109.9</v>
      </c>
      <c r="DG745" s="151">
        <v>110</v>
      </c>
      <c r="DH745" s="151">
        <v>109.7</v>
      </c>
      <c r="DI745" s="151">
        <v>109.6</v>
      </c>
      <c r="DJ745" s="151">
        <v>110</v>
      </c>
      <c r="DK745" s="151">
        <v>110</v>
      </c>
      <c r="DL745" s="151">
        <v>110.1</v>
      </c>
      <c r="DM745" s="152">
        <v>110.6</v>
      </c>
      <c r="DN745" s="152">
        <v>111.3</v>
      </c>
      <c r="DO745" s="152">
        <v>111.8</v>
      </c>
      <c r="DP745" s="152">
        <v>111.9</v>
      </c>
      <c r="DQ745" s="152">
        <v>111.8</v>
      </c>
      <c r="DR745" s="152">
        <v>112.1</v>
      </c>
      <c r="DS745" s="152">
        <v>112.8</v>
      </c>
      <c r="DT745" s="152">
        <v>113.1</v>
      </c>
      <c r="DU745" s="152">
        <v>113.2</v>
      </c>
      <c r="DV745" s="152">
        <v>112.8</v>
      </c>
      <c r="DW745" s="152">
        <v>115.4</v>
      </c>
      <c r="DX745" s="152">
        <v>115.8</v>
      </c>
      <c r="DY745" s="152">
        <v>116.1</v>
      </c>
      <c r="DZ745" s="152">
        <v>116.6</v>
      </c>
      <c r="EA745" s="152">
        <v>116.6</v>
      </c>
      <c r="EB745" s="152">
        <v>116.6</v>
      </c>
      <c r="EC745" s="152">
        <v>116.5</v>
      </c>
      <c r="ED745" s="152">
        <v>116.7</v>
      </c>
      <c r="EE745" s="152">
        <v>117.8</v>
      </c>
      <c r="EF745" s="152">
        <v>118</v>
      </c>
      <c r="EG745" s="152">
        <v>118.3</v>
      </c>
      <c r="EH745" s="152">
        <v>117.9</v>
      </c>
      <c r="EI745" s="152">
        <v>118.9</v>
      </c>
      <c r="EJ745" s="152">
        <v>119.3</v>
      </c>
      <c r="EK745" s="152">
        <v>119</v>
      </c>
      <c r="EL745" s="152">
        <v>118.8</v>
      </c>
      <c r="EM745" s="152">
        <v>118.9</v>
      </c>
      <c r="EN745" s="152">
        <v>119.7</v>
      </c>
      <c r="EO745" s="152">
        <v>119.6</v>
      </c>
      <c r="EP745" s="152">
        <v>119.8</v>
      </c>
      <c r="EQ745" s="152">
        <v>119.6</v>
      </c>
      <c r="ER745" s="152">
        <v>120.1</v>
      </c>
      <c r="ES745" s="152">
        <v>121.2</v>
      </c>
      <c r="ET745" s="152">
        <v>120.3</v>
      </c>
      <c r="EU745" s="152">
        <v>120.4</v>
      </c>
      <c r="EV745" s="152">
        <v>120.7</v>
      </c>
      <c r="EW745" s="152">
        <v>121.4</v>
      </c>
    </row>
    <row r="746" spans="1:153">
      <c r="A746" s="141" t="s">
        <v>8525</v>
      </c>
      <c r="B746" s="141" t="s">
        <v>8526</v>
      </c>
      <c r="C746" s="142">
        <v>0.16803000000000001</v>
      </c>
      <c r="D746" s="143">
        <v>99.2</v>
      </c>
      <c r="E746" s="143">
        <v>102.1</v>
      </c>
      <c r="F746" s="143">
        <v>104.4</v>
      </c>
      <c r="G746" s="143">
        <v>104.6</v>
      </c>
      <c r="H746" s="143">
        <v>104</v>
      </c>
      <c r="I746" s="143">
        <v>106.2</v>
      </c>
      <c r="J746" s="143">
        <v>104.1</v>
      </c>
      <c r="K746" s="143">
        <v>101.3</v>
      </c>
      <c r="L746" s="143">
        <v>101.2</v>
      </c>
      <c r="M746" s="143">
        <v>99.1</v>
      </c>
      <c r="N746" s="143">
        <v>99.8</v>
      </c>
      <c r="O746" s="143">
        <v>101.2</v>
      </c>
      <c r="P746" s="143">
        <v>103.9</v>
      </c>
      <c r="Q746" s="143">
        <v>104.1</v>
      </c>
      <c r="R746" s="143">
        <v>103.7</v>
      </c>
      <c r="S746" s="143">
        <v>104.1</v>
      </c>
      <c r="T746" s="143">
        <v>104.6</v>
      </c>
      <c r="U746" s="143">
        <v>104.9</v>
      </c>
      <c r="V746" s="143">
        <v>103.5</v>
      </c>
      <c r="W746" s="143">
        <v>103.1</v>
      </c>
      <c r="X746" s="143">
        <v>105.5</v>
      </c>
      <c r="Y746" s="143">
        <v>106.1</v>
      </c>
      <c r="Z746" s="143">
        <v>106.4</v>
      </c>
      <c r="AA746" s="143">
        <v>106.3</v>
      </c>
      <c r="AB746" s="143">
        <v>106.8</v>
      </c>
      <c r="AC746" s="143">
        <v>107.6</v>
      </c>
      <c r="AD746" s="143">
        <v>109.2</v>
      </c>
      <c r="AE746" s="143">
        <v>107.5</v>
      </c>
      <c r="AF746" s="143">
        <v>108.3</v>
      </c>
      <c r="AG746" s="143">
        <v>107.2</v>
      </c>
      <c r="AH746" s="143">
        <v>105.6</v>
      </c>
      <c r="AI746" s="143">
        <v>105.2</v>
      </c>
      <c r="AJ746" s="143">
        <v>107.5</v>
      </c>
      <c r="AK746" s="143">
        <v>108.2</v>
      </c>
      <c r="AL746" s="143">
        <v>107</v>
      </c>
      <c r="AM746" s="143">
        <v>107.6</v>
      </c>
      <c r="AN746" s="143">
        <v>108.1</v>
      </c>
      <c r="AO746" s="143">
        <v>108.1</v>
      </c>
      <c r="AP746" s="143">
        <v>109.6</v>
      </c>
      <c r="AQ746" s="143">
        <v>110.5</v>
      </c>
      <c r="AR746" s="143">
        <v>110</v>
      </c>
      <c r="AS746" s="143">
        <v>110.3</v>
      </c>
      <c r="AT746" s="143">
        <v>110.1</v>
      </c>
      <c r="AU746" s="143">
        <v>107.8</v>
      </c>
      <c r="AV746" s="143">
        <v>107.9</v>
      </c>
      <c r="AW746" s="143">
        <v>107.9</v>
      </c>
      <c r="AX746" s="143">
        <v>107.3</v>
      </c>
      <c r="AY746" s="143">
        <v>106.5</v>
      </c>
      <c r="AZ746" s="143">
        <v>107.7</v>
      </c>
      <c r="BA746" s="143">
        <v>106.8</v>
      </c>
      <c r="BB746" s="143">
        <v>107.4</v>
      </c>
      <c r="BC746" s="143">
        <v>108.5</v>
      </c>
      <c r="BD746" s="143">
        <v>108.2</v>
      </c>
      <c r="BE746" s="143">
        <v>107.4</v>
      </c>
      <c r="BF746" s="143">
        <v>107.9</v>
      </c>
      <c r="BG746" s="143">
        <v>107.2</v>
      </c>
      <c r="BH746" s="143">
        <v>107.8</v>
      </c>
      <c r="BI746" s="143">
        <v>108.2</v>
      </c>
      <c r="BJ746" s="143">
        <v>109.2</v>
      </c>
      <c r="BK746" s="144">
        <v>108.3</v>
      </c>
      <c r="BL746" s="143">
        <v>107.8</v>
      </c>
      <c r="BM746" s="143">
        <v>107.5</v>
      </c>
      <c r="BN746" s="143">
        <v>109</v>
      </c>
      <c r="BO746" s="143">
        <v>108.3</v>
      </c>
      <c r="BP746" s="143">
        <v>108.2</v>
      </c>
      <c r="BQ746" s="143">
        <v>111</v>
      </c>
      <c r="BR746" s="145">
        <v>110.8</v>
      </c>
      <c r="BS746" s="145">
        <v>111</v>
      </c>
      <c r="BT746" s="145">
        <v>112</v>
      </c>
      <c r="BU746" s="145">
        <v>112.9</v>
      </c>
      <c r="BV746" s="145">
        <v>112.3</v>
      </c>
      <c r="BW746" s="145">
        <v>112.9</v>
      </c>
      <c r="BX746" s="145">
        <v>113.3</v>
      </c>
      <c r="BY746" s="145">
        <v>116.6</v>
      </c>
      <c r="BZ746" s="143">
        <v>115.5</v>
      </c>
      <c r="CA746" s="143">
        <v>115</v>
      </c>
      <c r="CB746" s="143">
        <v>113.2</v>
      </c>
      <c r="CC746" s="143">
        <v>112.5</v>
      </c>
      <c r="CD746" s="143">
        <v>113</v>
      </c>
      <c r="CE746" s="143">
        <v>113.1</v>
      </c>
      <c r="CF746" s="143">
        <v>114.1</v>
      </c>
      <c r="CG746" s="143">
        <v>114</v>
      </c>
      <c r="CH746" s="143">
        <v>112.8</v>
      </c>
      <c r="CI746" s="143">
        <v>112.9</v>
      </c>
      <c r="CJ746" s="146">
        <v>112.2</v>
      </c>
      <c r="CK746" s="146">
        <v>112.3</v>
      </c>
      <c r="CL746" s="146">
        <v>111.7</v>
      </c>
      <c r="CM746" s="147">
        <v>111.2</v>
      </c>
      <c r="CN746" s="147">
        <v>113</v>
      </c>
      <c r="CO746" s="147">
        <v>113.3</v>
      </c>
      <c r="CP746" s="148">
        <v>112.8</v>
      </c>
      <c r="CQ746" s="149">
        <v>111.3</v>
      </c>
      <c r="CR746" s="149">
        <v>111.2</v>
      </c>
      <c r="CS746" s="149">
        <v>111.1</v>
      </c>
      <c r="CT746" s="149">
        <v>110.4</v>
      </c>
      <c r="CU746" s="150">
        <v>110.3</v>
      </c>
      <c r="CV746" s="150">
        <v>110.3</v>
      </c>
      <c r="CW746" s="150">
        <v>112.8</v>
      </c>
      <c r="CX746" s="150">
        <v>110.5</v>
      </c>
      <c r="CY746" s="150">
        <v>112.2</v>
      </c>
      <c r="CZ746" s="150">
        <v>111.7</v>
      </c>
      <c r="DA746" s="150">
        <v>113.4</v>
      </c>
      <c r="DB746" s="151">
        <v>114.9</v>
      </c>
      <c r="DC746" s="151">
        <v>112.3</v>
      </c>
      <c r="DD746" s="151">
        <v>115.1</v>
      </c>
      <c r="DE746" s="151">
        <v>116.2</v>
      </c>
      <c r="DF746" s="151">
        <v>114.9</v>
      </c>
      <c r="DG746" s="151">
        <v>115.2</v>
      </c>
      <c r="DH746" s="151">
        <v>116.7</v>
      </c>
      <c r="DI746" s="151">
        <v>117.1</v>
      </c>
      <c r="DJ746" s="151">
        <v>116.6</v>
      </c>
      <c r="DK746" s="151">
        <v>116.5</v>
      </c>
      <c r="DL746" s="151">
        <v>118.6</v>
      </c>
      <c r="DM746" s="152">
        <v>119.1</v>
      </c>
      <c r="DN746" s="152">
        <v>119.3</v>
      </c>
      <c r="DO746" s="152">
        <v>120.6</v>
      </c>
      <c r="DP746" s="152">
        <v>119.7</v>
      </c>
      <c r="DQ746" s="152">
        <v>120.4</v>
      </c>
      <c r="DR746" s="152">
        <v>121.6</v>
      </c>
      <c r="DS746" s="152">
        <v>121.7</v>
      </c>
      <c r="DT746" s="152">
        <v>123</v>
      </c>
      <c r="DU746" s="152">
        <v>123.7</v>
      </c>
      <c r="DV746" s="152">
        <v>122.2</v>
      </c>
      <c r="DW746" s="152">
        <v>123.3</v>
      </c>
      <c r="DX746" s="152">
        <v>121.6</v>
      </c>
      <c r="DY746" s="152">
        <v>120</v>
      </c>
      <c r="DZ746" s="152">
        <v>122.1</v>
      </c>
      <c r="EA746" s="152">
        <v>122.8</v>
      </c>
      <c r="EB746" s="152">
        <v>123.7</v>
      </c>
      <c r="EC746" s="152">
        <v>123.8</v>
      </c>
      <c r="ED746" s="152">
        <v>124.8</v>
      </c>
      <c r="EE746" s="152">
        <v>125</v>
      </c>
      <c r="EF746" s="152">
        <v>124.5</v>
      </c>
      <c r="EG746" s="152">
        <v>123.5</v>
      </c>
      <c r="EH746" s="152">
        <v>123.6</v>
      </c>
      <c r="EI746" s="152">
        <v>124.2</v>
      </c>
      <c r="EJ746" s="152">
        <v>125.2</v>
      </c>
      <c r="EK746" s="152">
        <v>124.4</v>
      </c>
      <c r="EL746" s="152">
        <v>125.6</v>
      </c>
      <c r="EM746" s="152">
        <v>125.5</v>
      </c>
      <c r="EN746" s="152">
        <v>126.6</v>
      </c>
      <c r="EO746" s="152">
        <v>126.3</v>
      </c>
      <c r="EP746" s="152">
        <v>127.1</v>
      </c>
      <c r="EQ746" s="152">
        <v>127.3</v>
      </c>
      <c r="ER746" s="152">
        <v>127.7</v>
      </c>
      <c r="ES746" s="152">
        <v>126.6</v>
      </c>
      <c r="ET746" s="152">
        <v>127.7</v>
      </c>
      <c r="EU746" s="152">
        <v>127.7</v>
      </c>
      <c r="EV746" s="152">
        <v>126.4</v>
      </c>
      <c r="EW746" s="152">
        <v>126.8</v>
      </c>
    </row>
    <row r="747" spans="1:153">
      <c r="A747" s="141" t="s">
        <v>8527</v>
      </c>
      <c r="B747" s="141" t="s">
        <v>8528</v>
      </c>
      <c r="C747" s="142">
        <v>5.8199999999999997E-3</v>
      </c>
      <c r="D747" s="143">
        <v>103.1</v>
      </c>
      <c r="E747" s="143">
        <v>103.1</v>
      </c>
      <c r="F747" s="143">
        <v>103.1</v>
      </c>
      <c r="G747" s="143">
        <v>103.1</v>
      </c>
      <c r="H747" s="143">
        <v>103.1</v>
      </c>
      <c r="I747" s="143">
        <v>103.1</v>
      </c>
      <c r="J747" s="143">
        <v>103.1</v>
      </c>
      <c r="K747" s="143">
        <v>103.1</v>
      </c>
      <c r="L747" s="143">
        <v>103.1</v>
      </c>
      <c r="M747" s="143">
        <v>103.1</v>
      </c>
      <c r="N747" s="143">
        <v>103.1</v>
      </c>
      <c r="O747" s="143">
        <v>103.1</v>
      </c>
      <c r="P747" s="143">
        <v>103.1</v>
      </c>
      <c r="Q747" s="143">
        <v>103.1</v>
      </c>
      <c r="R747" s="143">
        <v>103.1</v>
      </c>
      <c r="S747" s="143">
        <v>103.1</v>
      </c>
      <c r="T747" s="143">
        <v>103.1</v>
      </c>
      <c r="U747" s="143">
        <v>103.1</v>
      </c>
      <c r="V747" s="143">
        <v>103.1</v>
      </c>
      <c r="W747" s="143">
        <v>103.1</v>
      </c>
      <c r="X747" s="143">
        <v>103.1</v>
      </c>
      <c r="Y747" s="143">
        <v>103.1</v>
      </c>
      <c r="Z747" s="143">
        <v>103.1</v>
      </c>
      <c r="AA747" s="143">
        <v>103.1</v>
      </c>
      <c r="AB747" s="143">
        <v>140.6</v>
      </c>
      <c r="AC747" s="143">
        <v>140.6</v>
      </c>
      <c r="AD747" s="143">
        <v>140.6</v>
      </c>
      <c r="AE747" s="143">
        <v>140.6</v>
      </c>
      <c r="AF747" s="143">
        <v>140.6</v>
      </c>
      <c r="AG747" s="143">
        <v>140.6</v>
      </c>
      <c r="AH747" s="143">
        <v>140.6</v>
      </c>
      <c r="AI747" s="143">
        <v>140.6</v>
      </c>
      <c r="AJ747" s="143">
        <v>140.6</v>
      </c>
      <c r="AK747" s="143">
        <v>140.6</v>
      </c>
      <c r="AL747" s="143">
        <v>140.6</v>
      </c>
      <c r="AM747" s="143">
        <v>140.6</v>
      </c>
      <c r="AN747" s="143">
        <v>131.5</v>
      </c>
      <c r="AO747" s="143">
        <v>131.5</v>
      </c>
      <c r="AP747" s="143">
        <v>131.5</v>
      </c>
      <c r="AQ747" s="143">
        <v>131.5</v>
      </c>
      <c r="AR747" s="143">
        <v>131.5</v>
      </c>
      <c r="AS747" s="143">
        <v>131.5</v>
      </c>
      <c r="AT747" s="143">
        <v>131.5</v>
      </c>
      <c r="AU747" s="143">
        <v>131.5</v>
      </c>
      <c r="AV747" s="143">
        <v>131.5</v>
      </c>
      <c r="AW747" s="143">
        <v>131.5</v>
      </c>
      <c r="AX747" s="143">
        <v>130.19999999999999</v>
      </c>
      <c r="AY747" s="143">
        <v>130.19999999999999</v>
      </c>
      <c r="AZ747" s="143">
        <v>130.19999999999999</v>
      </c>
      <c r="BA747" s="143">
        <v>130.19999999999999</v>
      </c>
      <c r="BB747" s="143">
        <v>130.19999999999999</v>
      </c>
      <c r="BC747" s="143">
        <v>130.19999999999999</v>
      </c>
      <c r="BD747" s="143">
        <v>130.19999999999999</v>
      </c>
      <c r="BE747" s="143">
        <v>130.19999999999999</v>
      </c>
      <c r="BF747" s="143">
        <v>130.19999999999999</v>
      </c>
      <c r="BG747" s="143">
        <v>130.19999999999999</v>
      </c>
      <c r="BH747" s="143">
        <v>130.19999999999999</v>
      </c>
      <c r="BI747" s="143">
        <v>130.19999999999999</v>
      </c>
      <c r="BJ747" s="143">
        <v>130.19999999999999</v>
      </c>
      <c r="BK747" s="144">
        <v>130.19999999999999</v>
      </c>
      <c r="BL747" s="143">
        <v>130.19999999999999</v>
      </c>
      <c r="BM747" s="143">
        <v>130.19999999999999</v>
      </c>
      <c r="BN747" s="143">
        <v>130.19999999999999</v>
      </c>
      <c r="BO747" s="143">
        <v>130.19999999999999</v>
      </c>
      <c r="BP747" s="143">
        <v>130.19999999999999</v>
      </c>
      <c r="BQ747" s="143">
        <v>130.19999999999999</v>
      </c>
      <c r="BR747" s="145">
        <v>130.19999999999999</v>
      </c>
      <c r="BS747" s="145">
        <v>130.19999999999999</v>
      </c>
      <c r="BT747" s="145">
        <v>130.19999999999999</v>
      </c>
      <c r="BU747" s="145">
        <v>130.19999999999999</v>
      </c>
      <c r="BV747" s="145">
        <v>130.19999999999999</v>
      </c>
      <c r="BW747" s="145">
        <v>130.19999999999999</v>
      </c>
      <c r="BX747" s="145">
        <v>130.19999999999999</v>
      </c>
      <c r="BY747" s="145">
        <v>130.19999999999999</v>
      </c>
      <c r="BZ747" s="143">
        <v>130.19999999999999</v>
      </c>
      <c r="CA747" s="143">
        <v>130.19999999999999</v>
      </c>
      <c r="CB747" s="143">
        <v>130.19999999999999</v>
      </c>
      <c r="CC747" s="143">
        <v>130.19999999999999</v>
      </c>
      <c r="CD747" s="143">
        <v>130.19999999999999</v>
      </c>
      <c r="CE747" s="143">
        <v>130.19999999999999</v>
      </c>
      <c r="CF747" s="143">
        <v>130.19999999999999</v>
      </c>
      <c r="CG747" s="143">
        <v>130.19999999999999</v>
      </c>
      <c r="CH747" s="143">
        <v>130.19999999999999</v>
      </c>
      <c r="CI747" s="143">
        <v>130.19999999999999</v>
      </c>
      <c r="CJ747" s="146">
        <v>130.19999999999999</v>
      </c>
      <c r="CK747" s="146">
        <v>130.19999999999999</v>
      </c>
      <c r="CL747" s="146">
        <v>130.19999999999999</v>
      </c>
      <c r="CM747" s="147">
        <v>130.19999999999999</v>
      </c>
      <c r="CN747" s="147">
        <v>130.19999999999999</v>
      </c>
      <c r="CO747" s="147">
        <v>130.19999999999999</v>
      </c>
      <c r="CP747" s="148">
        <v>130.19999999999999</v>
      </c>
      <c r="CQ747" s="149">
        <v>130.19999999999999</v>
      </c>
      <c r="CR747" s="149">
        <v>130.19999999999999</v>
      </c>
      <c r="CS747" s="149">
        <v>130.19999999999999</v>
      </c>
      <c r="CT747" s="149">
        <v>130.19999999999999</v>
      </c>
      <c r="CU747" s="150">
        <v>130.19999999999999</v>
      </c>
      <c r="CV747" s="150">
        <v>130.19999999999999</v>
      </c>
      <c r="CW747" s="150">
        <v>130.19999999999999</v>
      </c>
      <c r="CX747" s="150">
        <v>130.19999999999999</v>
      </c>
      <c r="CY747" s="150">
        <v>130.19999999999999</v>
      </c>
      <c r="CZ747" s="150">
        <v>130.19999999999999</v>
      </c>
      <c r="DA747" s="150">
        <v>130.19999999999999</v>
      </c>
      <c r="DB747" s="151">
        <v>130.19999999999999</v>
      </c>
      <c r="DC747" s="151">
        <v>130.19999999999999</v>
      </c>
      <c r="DD747" s="151">
        <v>130.19999999999999</v>
      </c>
      <c r="DE747" s="151">
        <v>130.19999999999999</v>
      </c>
      <c r="DF747" s="151">
        <v>130.19999999999999</v>
      </c>
      <c r="DG747" s="151">
        <v>130.19999999999999</v>
      </c>
      <c r="DH747" s="151">
        <v>130.19999999999999</v>
      </c>
      <c r="DI747" s="151">
        <v>130.19999999999999</v>
      </c>
      <c r="DJ747" s="151">
        <v>130.19999999999999</v>
      </c>
      <c r="DK747" s="151">
        <v>130.19999999999999</v>
      </c>
      <c r="DL747" s="151">
        <v>130.19999999999999</v>
      </c>
      <c r="DM747" s="152">
        <v>130.19999999999999</v>
      </c>
      <c r="DN747" s="152">
        <v>130.19999999999999</v>
      </c>
      <c r="DO747" s="152">
        <v>130.19999999999999</v>
      </c>
      <c r="DP747" s="152">
        <v>130.19999999999999</v>
      </c>
      <c r="DQ747" s="152">
        <v>130.19999999999999</v>
      </c>
      <c r="DR747" s="152">
        <v>130.19999999999999</v>
      </c>
      <c r="DS747" s="152">
        <v>130.19999999999999</v>
      </c>
      <c r="DT747" s="152">
        <v>130.19999999999999</v>
      </c>
      <c r="DU747" s="152">
        <v>130.19999999999999</v>
      </c>
      <c r="DV747" s="152">
        <v>130.19999999999999</v>
      </c>
      <c r="DW747" s="152">
        <v>130.19999999999999</v>
      </c>
      <c r="DX747" s="152">
        <v>130.19999999999999</v>
      </c>
      <c r="DY747" s="152">
        <v>130.19999999999999</v>
      </c>
      <c r="DZ747" s="152">
        <v>130.19999999999999</v>
      </c>
      <c r="EA747" s="152">
        <v>130.19999999999999</v>
      </c>
      <c r="EB747" s="152">
        <v>130.19999999999999</v>
      </c>
      <c r="EC747" s="152">
        <v>130.19999999999999</v>
      </c>
      <c r="ED747" s="152">
        <v>130.19999999999999</v>
      </c>
      <c r="EE747" s="152">
        <v>130.19999999999999</v>
      </c>
      <c r="EF747" s="152">
        <v>130.19999999999999</v>
      </c>
      <c r="EG747" s="152">
        <v>130.19999999999999</v>
      </c>
      <c r="EH747" s="152">
        <v>130.19999999999999</v>
      </c>
      <c r="EI747" s="152">
        <v>130.19999999999999</v>
      </c>
      <c r="EJ747" s="152">
        <v>130.19999999999999</v>
      </c>
      <c r="EK747" s="152">
        <v>130.19999999999999</v>
      </c>
      <c r="EL747" s="152">
        <v>130.19999999999999</v>
      </c>
      <c r="EM747" s="152">
        <v>130.19999999999999</v>
      </c>
      <c r="EN747" s="152">
        <v>130.19999999999999</v>
      </c>
      <c r="EO747" s="152">
        <v>130.19999999999999</v>
      </c>
      <c r="EP747" s="152">
        <v>130.19999999999999</v>
      </c>
      <c r="EQ747" s="152">
        <v>130.19999999999999</v>
      </c>
      <c r="ER747" s="152">
        <v>130.19999999999999</v>
      </c>
      <c r="ES747" s="152">
        <v>130.19999999999999</v>
      </c>
      <c r="ET747" s="152">
        <v>130.19999999999999</v>
      </c>
      <c r="EU747" s="152">
        <v>130.19999999999999</v>
      </c>
      <c r="EV747" s="152">
        <v>130.19999999999999</v>
      </c>
      <c r="EW747" s="152">
        <v>130.19999999999999</v>
      </c>
    </row>
    <row r="748" spans="1:153">
      <c r="A748" s="141" t="s">
        <v>8529</v>
      </c>
      <c r="B748" s="141" t="s">
        <v>8530</v>
      </c>
      <c r="C748" s="142">
        <v>5.8199999999999997E-3</v>
      </c>
      <c r="D748" s="143">
        <v>103.1</v>
      </c>
      <c r="E748" s="143">
        <v>103.1</v>
      </c>
      <c r="F748" s="143">
        <v>103.1</v>
      </c>
      <c r="G748" s="143">
        <v>103.1</v>
      </c>
      <c r="H748" s="143">
        <v>103.1</v>
      </c>
      <c r="I748" s="143">
        <v>103.1</v>
      </c>
      <c r="J748" s="143">
        <v>103.1</v>
      </c>
      <c r="K748" s="143">
        <v>103.1</v>
      </c>
      <c r="L748" s="143">
        <v>103.1</v>
      </c>
      <c r="M748" s="143">
        <v>103.1</v>
      </c>
      <c r="N748" s="143">
        <v>103.1</v>
      </c>
      <c r="O748" s="143">
        <v>103.1</v>
      </c>
      <c r="P748" s="143">
        <v>103.1</v>
      </c>
      <c r="Q748" s="143">
        <v>103.1</v>
      </c>
      <c r="R748" s="143">
        <v>103.1</v>
      </c>
      <c r="S748" s="143">
        <v>103.1</v>
      </c>
      <c r="T748" s="143">
        <v>103.1</v>
      </c>
      <c r="U748" s="143">
        <v>103.1</v>
      </c>
      <c r="V748" s="143">
        <v>103.1</v>
      </c>
      <c r="W748" s="143">
        <v>103.1</v>
      </c>
      <c r="X748" s="143">
        <v>103.1</v>
      </c>
      <c r="Y748" s="143">
        <v>103.1</v>
      </c>
      <c r="Z748" s="143">
        <v>103.1</v>
      </c>
      <c r="AA748" s="143">
        <v>103.1</v>
      </c>
      <c r="AB748" s="143">
        <v>140.6</v>
      </c>
      <c r="AC748" s="143">
        <v>140.6</v>
      </c>
      <c r="AD748" s="143">
        <v>140.6</v>
      </c>
      <c r="AE748" s="143">
        <v>140.6</v>
      </c>
      <c r="AF748" s="143">
        <v>140.6</v>
      </c>
      <c r="AG748" s="143">
        <v>140.6</v>
      </c>
      <c r="AH748" s="143">
        <v>140.6</v>
      </c>
      <c r="AI748" s="143">
        <v>140.6</v>
      </c>
      <c r="AJ748" s="143">
        <v>140.6</v>
      </c>
      <c r="AK748" s="143">
        <v>140.6</v>
      </c>
      <c r="AL748" s="143">
        <v>140.6</v>
      </c>
      <c r="AM748" s="143">
        <v>140.6</v>
      </c>
      <c r="AN748" s="143">
        <v>131.5</v>
      </c>
      <c r="AO748" s="143">
        <v>131.5</v>
      </c>
      <c r="AP748" s="143">
        <v>131.5</v>
      </c>
      <c r="AQ748" s="143">
        <v>131.5</v>
      </c>
      <c r="AR748" s="143">
        <v>131.5</v>
      </c>
      <c r="AS748" s="143">
        <v>131.5</v>
      </c>
      <c r="AT748" s="143">
        <v>131.5</v>
      </c>
      <c r="AU748" s="143">
        <v>131.5</v>
      </c>
      <c r="AV748" s="143">
        <v>131.5</v>
      </c>
      <c r="AW748" s="143">
        <v>131.5</v>
      </c>
      <c r="AX748" s="143">
        <v>130.19999999999999</v>
      </c>
      <c r="AY748" s="143">
        <v>130.19999999999999</v>
      </c>
      <c r="AZ748" s="143">
        <v>130.19999999999999</v>
      </c>
      <c r="BA748" s="143">
        <v>130.19999999999999</v>
      </c>
      <c r="BB748" s="143">
        <v>130.19999999999999</v>
      </c>
      <c r="BC748" s="143">
        <v>130.19999999999999</v>
      </c>
      <c r="BD748" s="143">
        <v>130.19999999999999</v>
      </c>
      <c r="BE748" s="143">
        <v>130.19999999999999</v>
      </c>
      <c r="BF748" s="143">
        <v>130.19999999999999</v>
      </c>
      <c r="BG748" s="143">
        <v>130.19999999999999</v>
      </c>
      <c r="BH748" s="143">
        <v>130.19999999999999</v>
      </c>
      <c r="BI748" s="143">
        <v>130.19999999999999</v>
      </c>
      <c r="BJ748" s="143">
        <v>130.19999999999999</v>
      </c>
      <c r="BK748" s="144">
        <v>130.19999999999999</v>
      </c>
      <c r="BL748" s="143">
        <v>130.19999999999999</v>
      </c>
      <c r="BM748" s="143">
        <v>130.19999999999999</v>
      </c>
      <c r="BN748" s="143">
        <v>130.19999999999999</v>
      </c>
      <c r="BO748" s="143">
        <v>130.19999999999999</v>
      </c>
      <c r="BP748" s="143">
        <v>130.19999999999999</v>
      </c>
      <c r="BQ748" s="143">
        <v>130.19999999999999</v>
      </c>
      <c r="BR748" s="145">
        <v>130.19999999999999</v>
      </c>
      <c r="BS748" s="145">
        <v>130.19999999999999</v>
      </c>
      <c r="BT748" s="145">
        <v>130.19999999999999</v>
      </c>
      <c r="BU748" s="145">
        <v>130.19999999999999</v>
      </c>
      <c r="BV748" s="145">
        <v>130.19999999999999</v>
      </c>
      <c r="BW748" s="145">
        <v>130.19999999999999</v>
      </c>
      <c r="BX748" s="145">
        <v>130.19999999999999</v>
      </c>
      <c r="BY748" s="145">
        <v>130.19999999999999</v>
      </c>
      <c r="BZ748" s="143">
        <v>130.19999999999999</v>
      </c>
      <c r="CA748" s="143">
        <v>130.19999999999999</v>
      </c>
      <c r="CB748" s="143">
        <v>130.19999999999999</v>
      </c>
      <c r="CC748" s="143">
        <v>130.19999999999999</v>
      </c>
      <c r="CD748" s="143">
        <v>130.19999999999999</v>
      </c>
      <c r="CE748" s="143">
        <v>130.19999999999999</v>
      </c>
      <c r="CF748" s="143">
        <v>130.19999999999999</v>
      </c>
      <c r="CG748" s="143">
        <v>130.19999999999999</v>
      </c>
      <c r="CH748" s="143">
        <v>130.19999999999999</v>
      </c>
      <c r="CI748" s="143">
        <v>130.19999999999999</v>
      </c>
      <c r="CJ748" s="146">
        <v>130.19999999999999</v>
      </c>
      <c r="CK748" s="146">
        <v>130.19999999999999</v>
      </c>
      <c r="CL748" s="146">
        <v>130.19999999999999</v>
      </c>
      <c r="CM748" s="147">
        <v>130.19999999999999</v>
      </c>
      <c r="CN748" s="147">
        <v>130.19999999999999</v>
      </c>
      <c r="CO748" s="147">
        <v>130.19999999999999</v>
      </c>
      <c r="CP748" s="148">
        <v>130.19999999999999</v>
      </c>
      <c r="CQ748" s="149">
        <v>130.19999999999999</v>
      </c>
      <c r="CR748" s="149">
        <v>130.19999999999999</v>
      </c>
      <c r="CS748" s="149">
        <v>130.19999999999999</v>
      </c>
      <c r="CT748" s="149">
        <v>130.19999999999999</v>
      </c>
      <c r="CU748" s="150">
        <v>130.19999999999999</v>
      </c>
      <c r="CV748" s="150">
        <v>130.19999999999999</v>
      </c>
      <c r="CW748" s="150">
        <v>130.19999999999999</v>
      </c>
      <c r="CX748" s="150">
        <v>130.19999999999999</v>
      </c>
      <c r="CY748" s="150">
        <v>130.19999999999999</v>
      </c>
      <c r="CZ748" s="150">
        <v>130.19999999999999</v>
      </c>
      <c r="DA748" s="150">
        <v>130.19999999999999</v>
      </c>
      <c r="DB748" s="151">
        <v>130.19999999999999</v>
      </c>
      <c r="DC748" s="151">
        <v>130.19999999999999</v>
      </c>
      <c r="DD748" s="151">
        <v>130.19999999999999</v>
      </c>
      <c r="DE748" s="151">
        <v>130.19999999999999</v>
      </c>
      <c r="DF748" s="151">
        <v>130.19999999999999</v>
      </c>
      <c r="DG748" s="151">
        <v>130.19999999999999</v>
      </c>
      <c r="DH748" s="151">
        <v>130.19999999999999</v>
      </c>
      <c r="DI748" s="151">
        <v>130.19999999999999</v>
      </c>
      <c r="DJ748" s="151">
        <v>130.19999999999999</v>
      </c>
      <c r="DK748" s="151">
        <v>130.19999999999999</v>
      </c>
      <c r="DL748" s="151">
        <v>130.19999999999999</v>
      </c>
      <c r="DM748" s="152">
        <v>130.19999999999999</v>
      </c>
      <c r="DN748" s="152">
        <v>130.19999999999999</v>
      </c>
      <c r="DO748" s="152">
        <v>130.19999999999999</v>
      </c>
      <c r="DP748" s="152">
        <v>130.19999999999999</v>
      </c>
      <c r="DQ748" s="152">
        <v>130.19999999999999</v>
      </c>
      <c r="DR748" s="152">
        <v>130.19999999999999</v>
      </c>
      <c r="DS748" s="152">
        <v>130.19999999999999</v>
      </c>
      <c r="DT748" s="152">
        <v>130.19999999999999</v>
      </c>
      <c r="DU748" s="152">
        <v>130.19999999999999</v>
      </c>
      <c r="DV748" s="152">
        <v>130.19999999999999</v>
      </c>
      <c r="DW748" s="152">
        <v>130.19999999999999</v>
      </c>
      <c r="DX748" s="152">
        <v>130.19999999999999</v>
      </c>
      <c r="DY748" s="152">
        <v>130.19999999999999</v>
      </c>
      <c r="DZ748" s="152">
        <v>130.19999999999999</v>
      </c>
      <c r="EA748" s="152">
        <v>130.19999999999999</v>
      </c>
      <c r="EB748" s="152">
        <v>130.19999999999999</v>
      </c>
      <c r="EC748" s="152">
        <v>130.19999999999999</v>
      </c>
      <c r="ED748" s="152">
        <v>130.19999999999999</v>
      </c>
      <c r="EE748" s="152">
        <v>130.19999999999999</v>
      </c>
      <c r="EF748" s="152">
        <v>130.19999999999999</v>
      </c>
      <c r="EG748" s="152">
        <v>130.19999999999999</v>
      </c>
      <c r="EH748" s="152">
        <v>130.19999999999999</v>
      </c>
      <c r="EI748" s="152">
        <v>130.19999999999999</v>
      </c>
      <c r="EJ748" s="152">
        <v>130.19999999999999</v>
      </c>
      <c r="EK748" s="152">
        <v>130.19999999999999</v>
      </c>
      <c r="EL748" s="152">
        <v>130.19999999999999</v>
      </c>
      <c r="EM748" s="152">
        <v>130.19999999999999</v>
      </c>
      <c r="EN748" s="152">
        <v>130.19999999999999</v>
      </c>
      <c r="EO748" s="152">
        <v>130.19999999999999</v>
      </c>
      <c r="EP748" s="152">
        <v>130.19999999999999</v>
      </c>
      <c r="EQ748" s="152">
        <v>130.19999999999999</v>
      </c>
      <c r="ER748" s="152">
        <v>130.19999999999999</v>
      </c>
      <c r="ES748" s="152">
        <v>130.19999999999999</v>
      </c>
      <c r="ET748" s="152">
        <v>130.19999999999999</v>
      </c>
      <c r="EU748" s="152">
        <v>130.19999999999999</v>
      </c>
      <c r="EV748" s="152">
        <v>130.19999999999999</v>
      </c>
      <c r="EW748" s="152">
        <v>130.19999999999999</v>
      </c>
    </row>
    <row r="749" spans="1:153">
      <c r="A749" s="141" t="s">
        <v>8531</v>
      </c>
      <c r="B749" s="141" t="s">
        <v>8532</v>
      </c>
      <c r="C749" s="142">
        <v>0.43675000000000003</v>
      </c>
      <c r="D749" s="143">
        <v>107</v>
      </c>
      <c r="E749" s="143">
        <v>107.9</v>
      </c>
      <c r="F749" s="143">
        <v>112.7</v>
      </c>
      <c r="G749" s="143">
        <v>107</v>
      </c>
      <c r="H749" s="143">
        <v>107.3</v>
      </c>
      <c r="I749" s="143">
        <v>104.6</v>
      </c>
      <c r="J749" s="143">
        <v>107</v>
      </c>
      <c r="K749" s="143">
        <v>103.6</v>
      </c>
      <c r="L749" s="143">
        <v>107.7</v>
      </c>
      <c r="M749" s="143">
        <v>116.8</v>
      </c>
      <c r="N749" s="143">
        <v>116.4</v>
      </c>
      <c r="O749" s="143">
        <v>116.5</v>
      </c>
      <c r="P749" s="143">
        <v>119.4</v>
      </c>
      <c r="Q749" s="143">
        <v>116.9</v>
      </c>
      <c r="R749" s="143">
        <v>115.4</v>
      </c>
      <c r="S749" s="143">
        <v>117.9</v>
      </c>
      <c r="T749" s="143">
        <v>114</v>
      </c>
      <c r="U749" s="143">
        <v>116.2</v>
      </c>
      <c r="V749" s="143">
        <v>120.4</v>
      </c>
      <c r="W749" s="143">
        <v>121.2</v>
      </c>
      <c r="X749" s="143">
        <v>123.2</v>
      </c>
      <c r="Y749" s="143">
        <v>124.2</v>
      </c>
      <c r="Z749" s="143">
        <v>127.6</v>
      </c>
      <c r="AA749" s="143">
        <v>126.2</v>
      </c>
      <c r="AB749" s="143">
        <v>131.30000000000001</v>
      </c>
      <c r="AC749" s="143">
        <v>131.19999999999999</v>
      </c>
      <c r="AD749" s="143">
        <v>127.1</v>
      </c>
      <c r="AE749" s="143">
        <v>133.6</v>
      </c>
      <c r="AF749" s="143">
        <v>125.8</v>
      </c>
      <c r="AG749" s="143">
        <v>129.80000000000001</v>
      </c>
      <c r="AH749" s="143">
        <v>126.1</v>
      </c>
      <c r="AI749" s="143">
        <v>135.19999999999999</v>
      </c>
      <c r="AJ749" s="143">
        <v>125.2</v>
      </c>
      <c r="AK749" s="143">
        <v>122.3</v>
      </c>
      <c r="AL749" s="143">
        <v>129.80000000000001</v>
      </c>
      <c r="AM749" s="143">
        <v>131.19999999999999</v>
      </c>
      <c r="AN749" s="143">
        <v>124</v>
      </c>
      <c r="AO749" s="143">
        <v>128.9</v>
      </c>
      <c r="AP749" s="143">
        <v>130.30000000000001</v>
      </c>
      <c r="AQ749" s="143">
        <v>135.69999999999999</v>
      </c>
      <c r="AR749" s="143">
        <v>132</v>
      </c>
      <c r="AS749" s="143">
        <v>128.9</v>
      </c>
      <c r="AT749" s="143">
        <v>129.6</v>
      </c>
      <c r="AU749" s="143">
        <v>128.1</v>
      </c>
      <c r="AV749" s="143">
        <v>127.7</v>
      </c>
      <c r="AW749" s="143">
        <v>123.2</v>
      </c>
      <c r="AX749" s="143">
        <v>123.3</v>
      </c>
      <c r="AY749" s="143">
        <v>123.8</v>
      </c>
      <c r="AZ749" s="143">
        <v>123.1</v>
      </c>
      <c r="BA749" s="143">
        <v>123.1</v>
      </c>
      <c r="BB749" s="143">
        <v>123.5</v>
      </c>
      <c r="BC749" s="143">
        <v>124.4</v>
      </c>
      <c r="BD749" s="143">
        <v>124.6</v>
      </c>
      <c r="BE749" s="143">
        <v>125.7</v>
      </c>
      <c r="BF749" s="143">
        <v>125.9</v>
      </c>
      <c r="BG749" s="143">
        <v>125.6</v>
      </c>
      <c r="BH749" s="143">
        <v>126.1</v>
      </c>
      <c r="BI749" s="143">
        <v>125.4</v>
      </c>
      <c r="BJ749" s="143">
        <v>125.7</v>
      </c>
      <c r="BK749" s="144">
        <v>126.1</v>
      </c>
      <c r="BL749" s="143">
        <v>124.8</v>
      </c>
      <c r="BM749" s="143">
        <v>125.1</v>
      </c>
      <c r="BN749" s="143">
        <v>126.8</v>
      </c>
      <c r="BO749" s="143">
        <v>126.5</v>
      </c>
      <c r="BP749" s="143">
        <v>126.8</v>
      </c>
      <c r="BQ749" s="143">
        <v>128.4</v>
      </c>
      <c r="BR749" s="145">
        <v>127.6</v>
      </c>
      <c r="BS749" s="145">
        <v>128.69999999999999</v>
      </c>
      <c r="BT749" s="145">
        <v>127</v>
      </c>
      <c r="BU749" s="145">
        <v>127.6</v>
      </c>
      <c r="BV749" s="145">
        <v>129</v>
      </c>
      <c r="BW749" s="145">
        <v>129.69999999999999</v>
      </c>
      <c r="BX749" s="145">
        <v>129.19999999999999</v>
      </c>
      <c r="BY749" s="145">
        <v>128.6</v>
      </c>
      <c r="BZ749" s="143">
        <v>130.19999999999999</v>
      </c>
      <c r="CA749" s="143">
        <v>130.19999999999999</v>
      </c>
      <c r="CB749" s="143">
        <v>130.19999999999999</v>
      </c>
      <c r="CC749" s="143">
        <v>130.4</v>
      </c>
      <c r="CD749" s="143">
        <v>130.19999999999999</v>
      </c>
      <c r="CE749" s="143">
        <v>129.9</v>
      </c>
      <c r="CF749" s="143">
        <v>129.9</v>
      </c>
      <c r="CG749" s="143">
        <v>129.1</v>
      </c>
      <c r="CH749" s="143">
        <v>128.6</v>
      </c>
      <c r="CI749" s="143">
        <v>129.69999999999999</v>
      </c>
      <c r="CJ749" s="146">
        <v>128.4</v>
      </c>
      <c r="CK749" s="146">
        <v>128.6</v>
      </c>
      <c r="CL749" s="146">
        <v>131.19999999999999</v>
      </c>
      <c r="CM749" s="147">
        <v>132.30000000000001</v>
      </c>
      <c r="CN749" s="147">
        <v>135.19999999999999</v>
      </c>
      <c r="CO749" s="147">
        <v>135.19999999999999</v>
      </c>
      <c r="CP749" s="148">
        <v>128.4</v>
      </c>
      <c r="CQ749" s="149">
        <v>130.4</v>
      </c>
      <c r="CR749" s="149">
        <v>129</v>
      </c>
      <c r="CS749" s="149">
        <v>127.8</v>
      </c>
      <c r="CT749" s="149">
        <v>128.5</v>
      </c>
      <c r="CU749" s="150">
        <v>128.4</v>
      </c>
      <c r="CV749" s="150">
        <v>128.4</v>
      </c>
      <c r="CW749" s="150">
        <v>128</v>
      </c>
      <c r="CX749" s="150">
        <v>127.9</v>
      </c>
      <c r="CY749" s="150">
        <v>127.9</v>
      </c>
      <c r="CZ749" s="150">
        <v>128.19999999999999</v>
      </c>
      <c r="DA749" s="150">
        <v>127.8</v>
      </c>
      <c r="DB749" s="151">
        <v>130.6</v>
      </c>
      <c r="DC749" s="151">
        <v>128.19999999999999</v>
      </c>
      <c r="DD749" s="151">
        <v>127.2</v>
      </c>
      <c r="DE749" s="151">
        <v>130.6</v>
      </c>
      <c r="DF749" s="151">
        <v>128.1</v>
      </c>
      <c r="DG749" s="151">
        <v>131.5</v>
      </c>
      <c r="DH749" s="151">
        <v>131.1</v>
      </c>
      <c r="DI749" s="151">
        <v>131.6</v>
      </c>
      <c r="DJ749" s="151">
        <v>132.9</v>
      </c>
      <c r="DK749" s="151">
        <v>134.80000000000001</v>
      </c>
      <c r="DL749" s="151">
        <v>134.30000000000001</v>
      </c>
      <c r="DM749" s="152">
        <v>135.9</v>
      </c>
      <c r="DN749" s="152">
        <v>133</v>
      </c>
      <c r="DO749" s="152">
        <v>132.9</v>
      </c>
      <c r="DP749" s="152">
        <v>130.6</v>
      </c>
      <c r="DQ749" s="152">
        <v>133.5</v>
      </c>
      <c r="DR749" s="152">
        <v>135.5</v>
      </c>
      <c r="DS749" s="152">
        <v>134.30000000000001</v>
      </c>
      <c r="DT749" s="152">
        <v>143.6</v>
      </c>
      <c r="DU749" s="152">
        <v>144.9</v>
      </c>
      <c r="DV749" s="152">
        <v>142.6</v>
      </c>
      <c r="DW749" s="152">
        <v>144.30000000000001</v>
      </c>
      <c r="DX749" s="152">
        <v>141.6</v>
      </c>
      <c r="DY749" s="152">
        <v>142.9</v>
      </c>
      <c r="DZ749" s="152">
        <v>141.69999999999999</v>
      </c>
      <c r="EA749" s="152">
        <v>141.6</v>
      </c>
      <c r="EB749" s="152">
        <v>138.6</v>
      </c>
      <c r="EC749" s="152">
        <v>144.19999999999999</v>
      </c>
      <c r="ED749" s="152">
        <v>145.69999999999999</v>
      </c>
      <c r="EE749" s="152">
        <v>144.1</v>
      </c>
      <c r="EF749" s="152">
        <v>145.19999999999999</v>
      </c>
      <c r="EG749" s="152">
        <v>146.1</v>
      </c>
      <c r="EH749" s="152">
        <v>143.4</v>
      </c>
      <c r="EI749" s="152">
        <v>147.4</v>
      </c>
      <c r="EJ749" s="152">
        <v>145.4</v>
      </c>
      <c r="EK749" s="152">
        <v>146.69999999999999</v>
      </c>
      <c r="EL749" s="152">
        <v>145.80000000000001</v>
      </c>
      <c r="EM749" s="152">
        <v>145</v>
      </c>
      <c r="EN749" s="152">
        <v>142.4</v>
      </c>
      <c r="EO749" s="152">
        <v>146.1</v>
      </c>
      <c r="EP749" s="152">
        <v>144.1</v>
      </c>
      <c r="EQ749" s="152">
        <v>144.6</v>
      </c>
      <c r="ER749" s="152">
        <v>147.4</v>
      </c>
      <c r="ES749" s="152">
        <v>147.80000000000001</v>
      </c>
      <c r="ET749" s="152">
        <v>148.4</v>
      </c>
      <c r="EU749" s="152">
        <v>146.80000000000001</v>
      </c>
      <c r="EV749" s="152">
        <v>149.19999999999999</v>
      </c>
      <c r="EW749" s="152">
        <v>148.30000000000001</v>
      </c>
    </row>
    <row r="750" spans="1:153">
      <c r="A750" s="141" t="s">
        <v>8533</v>
      </c>
      <c r="B750" s="141" t="s">
        <v>8534</v>
      </c>
      <c r="C750" s="142">
        <v>4.3600000000000002E-3</v>
      </c>
      <c r="D750" s="143">
        <v>84.8</v>
      </c>
      <c r="E750" s="143">
        <v>93</v>
      </c>
      <c r="F750" s="143">
        <v>87.4</v>
      </c>
      <c r="G750" s="143">
        <v>119</v>
      </c>
      <c r="H750" s="143">
        <v>101.6</v>
      </c>
      <c r="I750" s="143">
        <v>123.3</v>
      </c>
      <c r="J750" s="143">
        <v>117</v>
      </c>
      <c r="K750" s="143">
        <v>101</v>
      </c>
      <c r="L750" s="143">
        <v>112</v>
      </c>
      <c r="M750" s="143">
        <v>120.8</v>
      </c>
      <c r="N750" s="143">
        <v>101.6</v>
      </c>
      <c r="O750" s="143">
        <v>89.3</v>
      </c>
      <c r="P750" s="143">
        <v>97.3</v>
      </c>
      <c r="Q750" s="143">
        <v>111.3</v>
      </c>
      <c r="R750" s="143">
        <v>124.5</v>
      </c>
      <c r="S750" s="143">
        <v>105</v>
      </c>
      <c r="T750" s="143">
        <v>105.3</v>
      </c>
      <c r="U750" s="143">
        <v>117.6</v>
      </c>
      <c r="V750" s="143">
        <v>101.7</v>
      </c>
      <c r="W750" s="143">
        <v>107.5</v>
      </c>
      <c r="X750" s="143">
        <v>105.4</v>
      </c>
      <c r="Y750" s="143">
        <v>102.2</v>
      </c>
      <c r="Z750" s="143">
        <v>104</v>
      </c>
      <c r="AA750" s="143">
        <v>94.5</v>
      </c>
      <c r="AB750" s="143">
        <v>113.1</v>
      </c>
      <c r="AC750" s="143">
        <v>104.1</v>
      </c>
      <c r="AD750" s="143">
        <v>103.9</v>
      </c>
      <c r="AE750" s="143">
        <v>110.1</v>
      </c>
      <c r="AF750" s="143">
        <v>100.4</v>
      </c>
      <c r="AG750" s="143">
        <v>109.6</v>
      </c>
      <c r="AH750" s="143">
        <v>108.2</v>
      </c>
      <c r="AI750" s="143">
        <v>115.7</v>
      </c>
      <c r="AJ750" s="143">
        <v>115</v>
      </c>
      <c r="AK750" s="143">
        <v>111.9</v>
      </c>
      <c r="AL750" s="143">
        <v>102.1</v>
      </c>
      <c r="AM750" s="143">
        <v>108</v>
      </c>
      <c r="AN750" s="143">
        <v>112.5</v>
      </c>
      <c r="AO750" s="143">
        <v>113.6</v>
      </c>
      <c r="AP750" s="143">
        <v>107.7</v>
      </c>
      <c r="AQ750" s="143">
        <v>118.4</v>
      </c>
      <c r="AR750" s="143">
        <v>117.3</v>
      </c>
      <c r="AS750" s="143">
        <v>127.3</v>
      </c>
      <c r="AT750" s="143">
        <v>119.9</v>
      </c>
      <c r="AU750" s="143">
        <v>119.9</v>
      </c>
      <c r="AV750" s="143">
        <v>119.4</v>
      </c>
      <c r="AW750" s="143">
        <v>119.4</v>
      </c>
      <c r="AX750" s="143">
        <v>111.4</v>
      </c>
      <c r="AY750" s="143">
        <v>114.9</v>
      </c>
      <c r="AZ750" s="143">
        <v>116.5</v>
      </c>
      <c r="BA750" s="143">
        <v>112.9</v>
      </c>
      <c r="BB750" s="143">
        <v>114.4</v>
      </c>
      <c r="BC750" s="143">
        <v>112.2</v>
      </c>
      <c r="BD750" s="143">
        <v>113</v>
      </c>
      <c r="BE750" s="143">
        <v>118.9</v>
      </c>
      <c r="BF750" s="143">
        <v>118.9</v>
      </c>
      <c r="BG750" s="143">
        <v>113.4</v>
      </c>
      <c r="BH750" s="143">
        <v>121.7</v>
      </c>
      <c r="BI750" s="143">
        <v>121.7</v>
      </c>
      <c r="BJ750" s="143">
        <v>117.2</v>
      </c>
      <c r="BK750" s="144">
        <v>113.6</v>
      </c>
      <c r="BL750" s="143">
        <v>114.3</v>
      </c>
      <c r="BM750" s="143">
        <v>114.3</v>
      </c>
      <c r="BN750" s="143">
        <v>117.1</v>
      </c>
      <c r="BO750" s="143">
        <v>112</v>
      </c>
      <c r="BP750" s="143">
        <v>112</v>
      </c>
      <c r="BQ750" s="143">
        <v>112.2</v>
      </c>
      <c r="BR750" s="145">
        <v>117</v>
      </c>
      <c r="BS750" s="145">
        <v>114.7</v>
      </c>
      <c r="BT750" s="145">
        <v>114.7</v>
      </c>
      <c r="BU750" s="145">
        <v>113.2</v>
      </c>
      <c r="BV750" s="145">
        <v>115.2</v>
      </c>
      <c r="BW750" s="145">
        <v>113.8</v>
      </c>
      <c r="BX750" s="145">
        <v>115.4</v>
      </c>
      <c r="BY750" s="145">
        <v>119.3</v>
      </c>
      <c r="BZ750" s="143">
        <v>119.3</v>
      </c>
      <c r="CA750" s="143">
        <v>113.4</v>
      </c>
      <c r="CB750" s="143">
        <v>112.4</v>
      </c>
      <c r="CC750" s="143">
        <v>120.7</v>
      </c>
      <c r="CD750" s="143">
        <v>127.3</v>
      </c>
      <c r="CE750" s="143">
        <v>118.7</v>
      </c>
      <c r="CF750" s="143">
        <v>122.4</v>
      </c>
      <c r="CG750" s="143">
        <v>122.4</v>
      </c>
      <c r="CH750" s="143">
        <v>128.19999999999999</v>
      </c>
      <c r="CI750" s="143">
        <v>128.19999999999999</v>
      </c>
      <c r="CJ750" s="146">
        <v>128.6</v>
      </c>
      <c r="CK750" s="146">
        <v>128.5</v>
      </c>
      <c r="CL750" s="146">
        <v>115.3</v>
      </c>
      <c r="CM750" s="147">
        <v>119.8</v>
      </c>
      <c r="CN750" s="147">
        <v>119.8</v>
      </c>
      <c r="CO750" s="147">
        <v>119.8</v>
      </c>
      <c r="CP750" s="148">
        <v>119.8</v>
      </c>
      <c r="CQ750" s="149">
        <v>119.7</v>
      </c>
      <c r="CR750" s="149">
        <v>119.7</v>
      </c>
      <c r="CS750" s="149">
        <v>119.7</v>
      </c>
      <c r="CT750" s="149">
        <v>120.1</v>
      </c>
      <c r="CU750" s="150">
        <v>120.8</v>
      </c>
      <c r="CV750" s="150">
        <v>120.8</v>
      </c>
      <c r="CW750" s="150">
        <v>120.1</v>
      </c>
      <c r="CX750" s="150">
        <v>119</v>
      </c>
      <c r="CY750" s="150">
        <v>119</v>
      </c>
      <c r="CZ750" s="150">
        <v>119</v>
      </c>
      <c r="DA750" s="150">
        <v>122.2</v>
      </c>
      <c r="DB750" s="151">
        <v>122.2</v>
      </c>
      <c r="DC750" s="151">
        <v>122.2</v>
      </c>
      <c r="DD750" s="151">
        <v>119.7</v>
      </c>
      <c r="DE750" s="151">
        <v>122.3</v>
      </c>
      <c r="DF750" s="151">
        <v>123.3</v>
      </c>
      <c r="DG750" s="151">
        <v>123.3</v>
      </c>
      <c r="DH750" s="151">
        <v>119.3</v>
      </c>
      <c r="DI750" s="151">
        <v>119.3</v>
      </c>
      <c r="DJ750" s="151">
        <v>119.3</v>
      </c>
      <c r="DK750" s="151">
        <v>119.7</v>
      </c>
      <c r="DL750" s="151">
        <v>119.7</v>
      </c>
      <c r="DM750" s="152">
        <v>125.6</v>
      </c>
      <c r="DN750" s="152">
        <v>125.6</v>
      </c>
      <c r="DO750" s="152">
        <v>117.2</v>
      </c>
      <c r="DP750" s="152">
        <v>121.8</v>
      </c>
      <c r="DQ750" s="152">
        <v>121.8</v>
      </c>
      <c r="DR750" s="152">
        <v>121.8</v>
      </c>
      <c r="DS750" s="152">
        <v>121.8</v>
      </c>
      <c r="DT750" s="152">
        <v>121.8</v>
      </c>
      <c r="DU750" s="152">
        <v>121.8</v>
      </c>
      <c r="DV750" s="152">
        <v>121.8</v>
      </c>
      <c r="DW750" s="152">
        <v>123.3</v>
      </c>
      <c r="DX750" s="152">
        <v>124.1</v>
      </c>
      <c r="DY750" s="152">
        <v>127</v>
      </c>
      <c r="DZ750" s="152">
        <v>121.9</v>
      </c>
      <c r="EA750" s="152">
        <v>121.9</v>
      </c>
      <c r="EB750" s="152">
        <v>121.9</v>
      </c>
      <c r="EC750" s="152">
        <v>122.8</v>
      </c>
      <c r="ED750" s="152">
        <v>118.4</v>
      </c>
      <c r="EE750" s="152">
        <v>121.9</v>
      </c>
      <c r="EF750" s="152">
        <v>121.9</v>
      </c>
      <c r="EG750" s="152">
        <v>121.9</v>
      </c>
      <c r="EH750" s="152">
        <v>122.5</v>
      </c>
      <c r="EI750" s="152">
        <v>122</v>
      </c>
      <c r="EJ750" s="152">
        <v>118.4</v>
      </c>
      <c r="EK750" s="152">
        <v>118.4</v>
      </c>
      <c r="EL750" s="152">
        <v>118.4</v>
      </c>
      <c r="EM750" s="152">
        <v>119.3</v>
      </c>
      <c r="EN750" s="152">
        <v>119.3</v>
      </c>
      <c r="EO750" s="152">
        <v>119.3</v>
      </c>
      <c r="EP750" s="152">
        <v>118.8</v>
      </c>
      <c r="EQ750" s="152">
        <v>118.8</v>
      </c>
      <c r="ER750" s="152">
        <v>119.8</v>
      </c>
      <c r="ES750" s="152">
        <v>118.8</v>
      </c>
      <c r="ET750" s="152">
        <v>118.8</v>
      </c>
      <c r="EU750" s="152">
        <v>119.7</v>
      </c>
      <c r="EV750" s="152">
        <v>119.7</v>
      </c>
      <c r="EW750" s="152">
        <v>119.7</v>
      </c>
    </row>
    <row r="751" spans="1:153">
      <c r="A751" s="141" t="s">
        <v>8535</v>
      </c>
      <c r="B751" s="141" t="s">
        <v>8536</v>
      </c>
      <c r="C751" s="142">
        <v>0.25613000000000002</v>
      </c>
      <c r="D751" s="143">
        <v>108.8</v>
      </c>
      <c r="E751" s="143">
        <v>115.3</v>
      </c>
      <c r="F751" s="143">
        <v>120.3</v>
      </c>
      <c r="G751" s="143">
        <v>111.9</v>
      </c>
      <c r="H751" s="143">
        <v>109.6</v>
      </c>
      <c r="I751" s="143">
        <v>107.2</v>
      </c>
      <c r="J751" s="143">
        <v>110.9</v>
      </c>
      <c r="K751" s="143">
        <v>104.6</v>
      </c>
      <c r="L751" s="143">
        <v>110.4</v>
      </c>
      <c r="M751" s="143">
        <v>122.3</v>
      </c>
      <c r="N751" s="143">
        <v>123.4</v>
      </c>
      <c r="O751" s="143">
        <v>120.5</v>
      </c>
      <c r="P751" s="143">
        <v>125.7</v>
      </c>
      <c r="Q751" s="143">
        <v>121.7</v>
      </c>
      <c r="R751" s="143">
        <v>114.4</v>
      </c>
      <c r="S751" s="143">
        <v>126.8</v>
      </c>
      <c r="T751" s="143">
        <v>117.6</v>
      </c>
      <c r="U751" s="143">
        <v>120.3</v>
      </c>
      <c r="V751" s="143">
        <v>125.3</v>
      </c>
      <c r="W751" s="143">
        <v>129.69999999999999</v>
      </c>
      <c r="X751" s="143">
        <v>130.80000000000001</v>
      </c>
      <c r="Y751" s="143">
        <v>129.5</v>
      </c>
      <c r="Z751" s="143">
        <v>134.19999999999999</v>
      </c>
      <c r="AA751" s="143">
        <v>134.19999999999999</v>
      </c>
      <c r="AB751" s="143">
        <v>147.69999999999999</v>
      </c>
      <c r="AC751" s="143">
        <v>143.69999999999999</v>
      </c>
      <c r="AD751" s="143">
        <v>140.80000000000001</v>
      </c>
      <c r="AE751" s="143">
        <v>148.6</v>
      </c>
      <c r="AF751" s="143">
        <v>134.69999999999999</v>
      </c>
      <c r="AG751" s="143">
        <v>140.69999999999999</v>
      </c>
      <c r="AH751" s="143">
        <v>138.1</v>
      </c>
      <c r="AI751" s="143">
        <v>149.30000000000001</v>
      </c>
      <c r="AJ751" s="143">
        <v>137.6</v>
      </c>
      <c r="AK751" s="143">
        <v>134.9</v>
      </c>
      <c r="AL751" s="143">
        <v>146.4</v>
      </c>
      <c r="AM751" s="143">
        <v>144.30000000000001</v>
      </c>
      <c r="AN751" s="143">
        <v>135.80000000000001</v>
      </c>
      <c r="AO751" s="143">
        <v>140</v>
      </c>
      <c r="AP751" s="143">
        <v>144.9</v>
      </c>
      <c r="AQ751" s="143">
        <v>151.30000000000001</v>
      </c>
      <c r="AR751" s="143">
        <v>146.5</v>
      </c>
      <c r="AS751" s="143">
        <v>141</v>
      </c>
      <c r="AT751" s="143">
        <v>142.9</v>
      </c>
      <c r="AU751" s="143">
        <v>141.6</v>
      </c>
      <c r="AV751" s="143">
        <v>140.6</v>
      </c>
      <c r="AW751" s="143">
        <v>132.1</v>
      </c>
      <c r="AX751" s="143">
        <v>132.1</v>
      </c>
      <c r="AY751" s="143">
        <v>132.1</v>
      </c>
      <c r="AZ751" s="143">
        <v>132.1</v>
      </c>
      <c r="BA751" s="143">
        <v>132.1</v>
      </c>
      <c r="BB751" s="143">
        <v>132.1</v>
      </c>
      <c r="BC751" s="143">
        <v>132.1</v>
      </c>
      <c r="BD751" s="143">
        <v>132.1</v>
      </c>
      <c r="BE751" s="143">
        <v>132.1</v>
      </c>
      <c r="BF751" s="143">
        <v>132.1</v>
      </c>
      <c r="BG751" s="143">
        <v>132.1</v>
      </c>
      <c r="BH751" s="143">
        <v>132.1</v>
      </c>
      <c r="BI751" s="143">
        <v>132.1</v>
      </c>
      <c r="BJ751" s="143">
        <v>132.1</v>
      </c>
      <c r="BK751" s="144">
        <v>132.1</v>
      </c>
      <c r="BL751" s="143">
        <v>130.80000000000001</v>
      </c>
      <c r="BM751" s="143">
        <v>130.80000000000001</v>
      </c>
      <c r="BN751" s="143">
        <v>133.6</v>
      </c>
      <c r="BO751" s="143">
        <v>133.6</v>
      </c>
      <c r="BP751" s="143">
        <v>135.4</v>
      </c>
      <c r="BQ751" s="143">
        <v>137.1</v>
      </c>
      <c r="BR751" s="145">
        <v>135.6</v>
      </c>
      <c r="BS751" s="145">
        <v>137.6</v>
      </c>
      <c r="BT751" s="145">
        <v>134.69999999999999</v>
      </c>
      <c r="BU751" s="145">
        <v>135.9</v>
      </c>
      <c r="BV751" s="145">
        <v>139.4</v>
      </c>
      <c r="BW751" s="145">
        <v>138.80000000000001</v>
      </c>
      <c r="BX751" s="145">
        <v>138.80000000000001</v>
      </c>
      <c r="BY751" s="145">
        <v>137.69999999999999</v>
      </c>
      <c r="BZ751" s="143">
        <v>138.19999999999999</v>
      </c>
      <c r="CA751" s="143">
        <v>138.19999999999999</v>
      </c>
      <c r="CB751" s="143">
        <v>138.19999999999999</v>
      </c>
      <c r="CC751" s="143">
        <v>138.19999999999999</v>
      </c>
      <c r="CD751" s="143">
        <v>138.19999999999999</v>
      </c>
      <c r="CE751" s="143">
        <v>138.19999999999999</v>
      </c>
      <c r="CF751" s="143">
        <v>138.19999999999999</v>
      </c>
      <c r="CG751" s="143">
        <v>138.19999999999999</v>
      </c>
      <c r="CH751" s="143">
        <v>138.19999999999999</v>
      </c>
      <c r="CI751" s="143">
        <v>138.19999999999999</v>
      </c>
      <c r="CJ751" s="146">
        <v>135.9</v>
      </c>
      <c r="CK751" s="146">
        <v>135.9</v>
      </c>
      <c r="CL751" s="146">
        <v>141.19999999999999</v>
      </c>
      <c r="CM751" s="147">
        <v>143.69999999999999</v>
      </c>
      <c r="CN751" s="147">
        <v>147.9</v>
      </c>
      <c r="CO751" s="147">
        <v>147.9</v>
      </c>
      <c r="CP751" s="148">
        <v>136.1</v>
      </c>
      <c r="CQ751" s="149">
        <v>139.1</v>
      </c>
      <c r="CR751" s="149">
        <v>137.19999999999999</v>
      </c>
      <c r="CS751" s="149">
        <v>135.69999999999999</v>
      </c>
      <c r="CT751" s="149">
        <v>135.69999999999999</v>
      </c>
      <c r="CU751" s="150">
        <v>135.69999999999999</v>
      </c>
      <c r="CV751" s="150">
        <v>135.69999999999999</v>
      </c>
      <c r="CW751" s="150">
        <v>135.69999999999999</v>
      </c>
      <c r="CX751" s="150">
        <v>135.69999999999999</v>
      </c>
      <c r="CY751" s="150">
        <v>135.69999999999999</v>
      </c>
      <c r="CZ751" s="150">
        <v>135.69999999999999</v>
      </c>
      <c r="DA751" s="150">
        <v>135.6</v>
      </c>
      <c r="DB751" s="151">
        <v>138.5</v>
      </c>
      <c r="DC751" s="151">
        <v>133.69999999999999</v>
      </c>
      <c r="DD751" s="151">
        <v>132.69999999999999</v>
      </c>
      <c r="DE751" s="151">
        <v>137</v>
      </c>
      <c r="DF751" s="151">
        <v>133</v>
      </c>
      <c r="DG751" s="151">
        <v>137.5</v>
      </c>
      <c r="DH751" s="151">
        <v>135.5</v>
      </c>
      <c r="DI751" s="151">
        <v>135.5</v>
      </c>
      <c r="DJ751" s="151">
        <v>138.1</v>
      </c>
      <c r="DK751" s="151">
        <v>139.80000000000001</v>
      </c>
      <c r="DL751" s="151">
        <v>138.69999999999999</v>
      </c>
      <c r="DM751" s="152">
        <v>137.5</v>
      </c>
      <c r="DN751" s="152">
        <v>132.4</v>
      </c>
      <c r="DO751" s="152">
        <v>132.4</v>
      </c>
      <c r="DP751" s="152">
        <v>128.4</v>
      </c>
      <c r="DQ751" s="152">
        <v>133.6</v>
      </c>
      <c r="DR751" s="152">
        <v>136.69999999999999</v>
      </c>
      <c r="DS751" s="152">
        <v>134.4</v>
      </c>
      <c r="DT751" s="152">
        <v>149</v>
      </c>
      <c r="DU751" s="152">
        <v>150.30000000000001</v>
      </c>
      <c r="DV751" s="152">
        <v>146.30000000000001</v>
      </c>
      <c r="DW751" s="152">
        <v>148.4</v>
      </c>
      <c r="DX751" s="152">
        <v>145.30000000000001</v>
      </c>
      <c r="DY751" s="152">
        <v>146.19999999999999</v>
      </c>
      <c r="DZ751" s="152">
        <v>144.6</v>
      </c>
      <c r="EA751" s="152">
        <v>146.80000000000001</v>
      </c>
      <c r="EB751" s="152">
        <v>140.1</v>
      </c>
      <c r="EC751" s="152">
        <v>148.9</v>
      </c>
      <c r="ED751" s="152">
        <v>151</v>
      </c>
      <c r="EE751" s="152">
        <v>148.4</v>
      </c>
      <c r="EF751" s="152">
        <v>149.6</v>
      </c>
      <c r="EG751" s="152">
        <v>151.4</v>
      </c>
      <c r="EH751" s="152">
        <v>147.80000000000001</v>
      </c>
      <c r="EI751" s="152">
        <v>154.30000000000001</v>
      </c>
      <c r="EJ751" s="152">
        <v>149.80000000000001</v>
      </c>
      <c r="EK751" s="152">
        <v>152.5</v>
      </c>
      <c r="EL751" s="152">
        <v>151.5</v>
      </c>
      <c r="EM751" s="152">
        <v>150.1</v>
      </c>
      <c r="EN751" s="152">
        <v>146.6</v>
      </c>
      <c r="EO751" s="152">
        <v>151.6</v>
      </c>
      <c r="EP751" s="152">
        <v>148.6</v>
      </c>
      <c r="EQ751" s="152">
        <v>149.19999999999999</v>
      </c>
      <c r="ER751" s="152">
        <v>154.1</v>
      </c>
      <c r="ES751" s="152">
        <v>155.69999999999999</v>
      </c>
      <c r="ET751" s="152">
        <v>156.19999999999999</v>
      </c>
      <c r="EU751" s="152">
        <v>153</v>
      </c>
      <c r="EV751" s="152">
        <v>157</v>
      </c>
      <c r="EW751" s="152">
        <v>155.6</v>
      </c>
    </row>
    <row r="752" spans="1:153">
      <c r="A752" s="141" t="s">
        <v>8537</v>
      </c>
      <c r="B752" s="141" t="s">
        <v>8538</v>
      </c>
      <c r="C752" s="142">
        <v>1.4999999999999999E-4</v>
      </c>
      <c r="D752" s="143">
        <v>100.7</v>
      </c>
      <c r="E752" s="143">
        <v>95.8</v>
      </c>
      <c r="F752" s="143">
        <v>104.1</v>
      </c>
      <c r="G752" s="143">
        <v>101</v>
      </c>
      <c r="H752" s="143">
        <v>84</v>
      </c>
      <c r="I752" s="143">
        <v>77.900000000000006</v>
      </c>
      <c r="J752" s="143">
        <v>79.099999999999994</v>
      </c>
      <c r="K752" s="143">
        <v>76.8</v>
      </c>
      <c r="L752" s="143">
        <v>80.5</v>
      </c>
      <c r="M752" s="143">
        <v>78.5</v>
      </c>
      <c r="N752" s="143">
        <v>77</v>
      </c>
      <c r="O752" s="143">
        <v>73.7</v>
      </c>
      <c r="P752" s="143">
        <v>79.3</v>
      </c>
      <c r="Q752" s="143">
        <v>80.099999999999994</v>
      </c>
      <c r="R752" s="143">
        <v>81.7</v>
      </c>
      <c r="S752" s="143">
        <v>80.2</v>
      </c>
      <c r="T752" s="143">
        <v>83.1</v>
      </c>
      <c r="U752" s="143">
        <v>85.1</v>
      </c>
      <c r="V752" s="143">
        <v>79.900000000000006</v>
      </c>
      <c r="W752" s="143">
        <v>82.6</v>
      </c>
      <c r="X752" s="143">
        <v>87.7</v>
      </c>
      <c r="Y752" s="143">
        <v>82.8</v>
      </c>
      <c r="Z752" s="143">
        <v>92.6</v>
      </c>
      <c r="AA752" s="143">
        <v>101.3</v>
      </c>
      <c r="AB752" s="143">
        <v>102.7</v>
      </c>
      <c r="AC752" s="143">
        <v>103</v>
      </c>
      <c r="AD752" s="143">
        <v>100.9</v>
      </c>
      <c r="AE752" s="143">
        <v>95.4</v>
      </c>
      <c r="AF752" s="143">
        <v>95.4</v>
      </c>
      <c r="AG752" s="143">
        <v>100.2</v>
      </c>
      <c r="AH752" s="143">
        <v>100.2</v>
      </c>
      <c r="AI752" s="143">
        <v>100.2</v>
      </c>
      <c r="AJ752" s="143">
        <v>100.2</v>
      </c>
      <c r="AK752" s="143">
        <v>100.2</v>
      </c>
      <c r="AL752" s="143">
        <v>100.2</v>
      </c>
      <c r="AM752" s="143">
        <v>104.6</v>
      </c>
      <c r="AN752" s="143">
        <v>100.2</v>
      </c>
      <c r="AO752" s="143">
        <v>108</v>
      </c>
      <c r="AP752" s="143">
        <v>107.4</v>
      </c>
      <c r="AQ752" s="143">
        <v>111.3</v>
      </c>
      <c r="AR752" s="143">
        <v>111.3</v>
      </c>
      <c r="AS752" s="143">
        <v>112.3</v>
      </c>
      <c r="AT752" s="143">
        <v>112.3</v>
      </c>
      <c r="AU752" s="143">
        <v>112.3</v>
      </c>
      <c r="AV752" s="143">
        <v>112.3</v>
      </c>
      <c r="AW752" s="143">
        <v>112.3</v>
      </c>
      <c r="AX752" s="143">
        <v>112.3</v>
      </c>
      <c r="AY752" s="143">
        <v>112.3</v>
      </c>
      <c r="AZ752" s="143">
        <v>112.3</v>
      </c>
      <c r="BA752" s="143">
        <v>112.3</v>
      </c>
      <c r="BB752" s="143">
        <v>112.3</v>
      </c>
      <c r="BC752" s="143">
        <v>112.3</v>
      </c>
      <c r="BD752" s="143">
        <v>112.3</v>
      </c>
      <c r="BE752" s="143">
        <v>112.3</v>
      </c>
      <c r="BF752" s="143">
        <v>112.3</v>
      </c>
      <c r="BG752" s="143">
        <v>112.3</v>
      </c>
      <c r="BH752" s="143">
        <v>112.3</v>
      </c>
      <c r="BI752" s="143">
        <v>112.3</v>
      </c>
      <c r="BJ752" s="143">
        <v>112.3</v>
      </c>
      <c r="BK752" s="144">
        <v>112.3</v>
      </c>
      <c r="BL752" s="143">
        <v>112.3</v>
      </c>
      <c r="BM752" s="143">
        <v>112.3</v>
      </c>
      <c r="BN752" s="143">
        <v>112.3</v>
      </c>
      <c r="BO752" s="143">
        <v>112.3</v>
      </c>
      <c r="BP752" s="143">
        <v>112.3</v>
      </c>
      <c r="BQ752" s="143">
        <v>112.3</v>
      </c>
      <c r="BR752" s="145">
        <v>112.3</v>
      </c>
      <c r="BS752" s="145">
        <v>112.3</v>
      </c>
      <c r="BT752" s="145">
        <v>112.3</v>
      </c>
      <c r="BU752" s="145">
        <v>112.3</v>
      </c>
      <c r="BV752" s="145">
        <v>112.3</v>
      </c>
      <c r="BW752" s="145">
        <v>112.3</v>
      </c>
      <c r="BX752" s="145">
        <v>112.3</v>
      </c>
      <c r="BY752" s="145">
        <v>112.3</v>
      </c>
      <c r="BZ752" s="143">
        <v>112.3</v>
      </c>
      <c r="CA752" s="143">
        <v>112.3</v>
      </c>
      <c r="CB752" s="143">
        <v>112.3</v>
      </c>
      <c r="CC752" s="143">
        <v>115.3</v>
      </c>
      <c r="CD752" s="143">
        <v>115.3</v>
      </c>
      <c r="CE752" s="143">
        <v>115.3</v>
      </c>
      <c r="CF752" s="143">
        <v>115.3</v>
      </c>
      <c r="CG752" s="143">
        <v>111.5</v>
      </c>
      <c r="CH752" s="143">
        <v>111.5</v>
      </c>
      <c r="CI752" s="143">
        <v>111.5</v>
      </c>
      <c r="CJ752" s="146">
        <v>111.5</v>
      </c>
      <c r="CK752" s="146">
        <v>111.5</v>
      </c>
      <c r="CL752" s="146">
        <v>111.5</v>
      </c>
      <c r="CM752" s="147">
        <v>111.5</v>
      </c>
      <c r="CN752" s="147">
        <v>111.5</v>
      </c>
      <c r="CO752" s="147">
        <v>111.5</v>
      </c>
      <c r="CP752" s="148">
        <v>111.5</v>
      </c>
      <c r="CQ752" s="149">
        <v>111.5</v>
      </c>
      <c r="CR752" s="149">
        <v>111.5</v>
      </c>
      <c r="CS752" s="149">
        <v>111.5</v>
      </c>
      <c r="CT752" s="149">
        <v>111.5</v>
      </c>
      <c r="CU752" s="150">
        <v>111.5</v>
      </c>
      <c r="CV752" s="150">
        <v>111.5</v>
      </c>
      <c r="CW752" s="150">
        <v>111.5</v>
      </c>
      <c r="CX752" s="150">
        <v>111.5</v>
      </c>
      <c r="CY752" s="150">
        <v>111.5</v>
      </c>
      <c r="CZ752" s="150">
        <v>111.5</v>
      </c>
      <c r="DA752" s="150">
        <v>111.5</v>
      </c>
      <c r="DB752" s="151">
        <v>111.5</v>
      </c>
      <c r="DC752" s="151">
        <v>111.5</v>
      </c>
      <c r="DD752" s="151">
        <v>111.5</v>
      </c>
      <c r="DE752" s="151">
        <v>111.5</v>
      </c>
      <c r="DF752" s="151">
        <v>111.5</v>
      </c>
      <c r="DG752" s="151">
        <v>116.5</v>
      </c>
      <c r="DH752" s="151">
        <v>116.5</v>
      </c>
      <c r="DI752" s="151">
        <v>116.5</v>
      </c>
      <c r="DJ752" s="151">
        <v>116.5</v>
      </c>
      <c r="DK752" s="151">
        <v>116</v>
      </c>
      <c r="DL752" s="151">
        <v>116</v>
      </c>
      <c r="DM752" s="152">
        <v>116</v>
      </c>
      <c r="DN752" s="152">
        <v>116</v>
      </c>
      <c r="DO752" s="152">
        <v>116</v>
      </c>
      <c r="DP752" s="152">
        <v>116</v>
      </c>
      <c r="DQ752" s="152">
        <v>116</v>
      </c>
      <c r="DR752" s="152">
        <v>116</v>
      </c>
      <c r="DS752" s="152">
        <v>116</v>
      </c>
      <c r="DT752" s="152">
        <v>116</v>
      </c>
      <c r="DU752" s="152">
        <v>116</v>
      </c>
      <c r="DV752" s="152">
        <v>116</v>
      </c>
      <c r="DW752" s="152">
        <v>116</v>
      </c>
      <c r="DX752" s="152">
        <v>116</v>
      </c>
      <c r="DY752" s="152">
        <v>116</v>
      </c>
      <c r="DZ752" s="152">
        <v>115.9</v>
      </c>
      <c r="EA752" s="152">
        <v>115.9</v>
      </c>
      <c r="EB752" s="152">
        <v>115.9</v>
      </c>
      <c r="EC752" s="152">
        <v>115.9</v>
      </c>
      <c r="ED752" s="152">
        <v>115.9</v>
      </c>
      <c r="EE752" s="152">
        <v>115.9</v>
      </c>
      <c r="EF752" s="152">
        <v>117.1</v>
      </c>
      <c r="EG752" s="152">
        <v>117.1</v>
      </c>
      <c r="EH752" s="152">
        <v>117.1</v>
      </c>
      <c r="EI752" s="152">
        <v>117.1</v>
      </c>
      <c r="EJ752" s="152">
        <v>117.1</v>
      </c>
      <c r="EK752" s="152">
        <v>117.1</v>
      </c>
      <c r="EL752" s="152">
        <v>117.1</v>
      </c>
      <c r="EM752" s="152">
        <v>117.1</v>
      </c>
      <c r="EN752" s="152">
        <v>117.1</v>
      </c>
      <c r="EO752" s="152">
        <v>117.1</v>
      </c>
      <c r="EP752" s="152">
        <v>117.1</v>
      </c>
      <c r="EQ752" s="152">
        <v>117.1</v>
      </c>
      <c r="ER752" s="152">
        <v>117.1</v>
      </c>
      <c r="ES752" s="152">
        <v>118</v>
      </c>
      <c r="ET752" s="152">
        <v>116.7</v>
      </c>
      <c r="EU752" s="152">
        <v>116.7</v>
      </c>
      <c r="EV752" s="152">
        <v>116.7</v>
      </c>
      <c r="EW752" s="152">
        <v>116.7</v>
      </c>
    </row>
    <row r="753" spans="1:153">
      <c r="A753" s="141" t="s">
        <v>8539</v>
      </c>
      <c r="B753" s="141" t="s">
        <v>8540</v>
      </c>
      <c r="C753" s="142">
        <v>0.13411999999999999</v>
      </c>
      <c r="D753" s="143">
        <v>105.2</v>
      </c>
      <c r="E753" s="143">
        <v>95.4</v>
      </c>
      <c r="F753" s="143">
        <v>102.3</v>
      </c>
      <c r="G753" s="143">
        <v>98.2</v>
      </c>
      <c r="H753" s="143">
        <v>104.2</v>
      </c>
      <c r="I753" s="143">
        <v>98.6</v>
      </c>
      <c r="J753" s="143">
        <v>100</v>
      </c>
      <c r="K753" s="143">
        <v>101.6</v>
      </c>
      <c r="L753" s="143">
        <v>103.3</v>
      </c>
      <c r="M753" s="143">
        <v>109.8</v>
      </c>
      <c r="N753" s="143">
        <v>105.8</v>
      </c>
      <c r="O753" s="143">
        <v>112.5</v>
      </c>
      <c r="P753" s="143">
        <v>112.8</v>
      </c>
      <c r="Q753" s="143">
        <v>112.7</v>
      </c>
      <c r="R753" s="143">
        <v>121</v>
      </c>
      <c r="S753" s="143">
        <v>105.4</v>
      </c>
      <c r="T753" s="143">
        <v>110</v>
      </c>
      <c r="U753" s="143">
        <v>111.2</v>
      </c>
      <c r="V753" s="143">
        <v>115.6</v>
      </c>
      <c r="W753" s="143">
        <v>109.6</v>
      </c>
      <c r="X753" s="143">
        <v>114</v>
      </c>
      <c r="Y753" s="143">
        <v>119.8</v>
      </c>
      <c r="Z753" s="143">
        <v>122</v>
      </c>
      <c r="AA753" s="143">
        <v>117.3</v>
      </c>
      <c r="AB753" s="143">
        <v>108</v>
      </c>
      <c r="AC753" s="143">
        <v>115.6</v>
      </c>
      <c r="AD753" s="143">
        <v>107.8</v>
      </c>
      <c r="AE753" s="143">
        <v>113.8</v>
      </c>
      <c r="AF753" s="143">
        <v>115.3</v>
      </c>
      <c r="AG753" s="143">
        <v>116.8</v>
      </c>
      <c r="AH753" s="143">
        <v>109.2</v>
      </c>
      <c r="AI753" s="143">
        <v>117.4</v>
      </c>
      <c r="AJ753" s="143">
        <v>107.1</v>
      </c>
      <c r="AK753" s="143">
        <v>102.9</v>
      </c>
      <c r="AL753" s="143">
        <v>106.3</v>
      </c>
      <c r="AM753" s="143">
        <v>114.7</v>
      </c>
      <c r="AN753" s="143">
        <v>107.1</v>
      </c>
      <c r="AO753" s="143">
        <v>114.7</v>
      </c>
      <c r="AP753" s="143">
        <v>110.1</v>
      </c>
      <c r="AQ753" s="143">
        <v>115</v>
      </c>
      <c r="AR753" s="143">
        <v>112.1</v>
      </c>
      <c r="AS753" s="143">
        <v>112.3</v>
      </c>
      <c r="AT753" s="143">
        <v>111</v>
      </c>
      <c r="AU753" s="143">
        <v>108.8</v>
      </c>
      <c r="AV753" s="143">
        <v>109.1</v>
      </c>
      <c r="AW753" s="143">
        <v>110.7</v>
      </c>
      <c r="AX753" s="143">
        <v>111.1</v>
      </c>
      <c r="AY753" s="143">
        <v>112.6</v>
      </c>
      <c r="AZ753" s="143">
        <v>111.5</v>
      </c>
      <c r="BA753" s="143">
        <v>111.3</v>
      </c>
      <c r="BB753" s="143">
        <v>112.8</v>
      </c>
      <c r="BC753" s="143">
        <v>115.7</v>
      </c>
      <c r="BD753" s="143">
        <v>116.2</v>
      </c>
      <c r="BE753" s="143">
        <v>119.4</v>
      </c>
      <c r="BF753" s="143">
        <v>120.2</v>
      </c>
      <c r="BG753" s="143">
        <v>119.2</v>
      </c>
      <c r="BH753" s="143">
        <v>120.4</v>
      </c>
      <c r="BI753" s="143">
        <v>118</v>
      </c>
      <c r="BJ753" s="143">
        <v>119.1</v>
      </c>
      <c r="BK753" s="144">
        <v>120.6</v>
      </c>
      <c r="BL753" s="143">
        <v>118.9</v>
      </c>
      <c r="BM753" s="143">
        <v>119.8</v>
      </c>
      <c r="BN753" s="143">
        <v>119.8</v>
      </c>
      <c r="BO753" s="143">
        <v>119.6</v>
      </c>
      <c r="BP753" s="143">
        <v>118</v>
      </c>
      <c r="BQ753" s="143">
        <v>119.8</v>
      </c>
      <c r="BR753" s="145">
        <v>119.9</v>
      </c>
      <c r="BS753" s="145">
        <v>119.8</v>
      </c>
      <c r="BT753" s="145">
        <v>119.8</v>
      </c>
      <c r="BU753" s="145">
        <v>118.2</v>
      </c>
      <c r="BV753" s="145">
        <v>116.2</v>
      </c>
      <c r="BW753" s="145">
        <v>119.8</v>
      </c>
      <c r="BX753" s="145">
        <v>118.2</v>
      </c>
      <c r="BY753" s="145">
        <v>118.2</v>
      </c>
      <c r="BZ753" s="143">
        <v>122.4</v>
      </c>
      <c r="CA753" s="143">
        <v>122.3</v>
      </c>
      <c r="CB753" s="143">
        <v>122.4</v>
      </c>
      <c r="CC753" s="143">
        <v>123</v>
      </c>
      <c r="CD753" s="143">
        <v>121.9</v>
      </c>
      <c r="CE753" s="143">
        <v>121.1</v>
      </c>
      <c r="CF753" s="143">
        <v>120.9</v>
      </c>
      <c r="CG753" s="143">
        <v>118.9</v>
      </c>
      <c r="CH753" s="143">
        <v>117</v>
      </c>
      <c r="CI753" s="143">
        <v>119.7</v>
      </c>
      <c r="CJ753" s="146">
        <v>119.4</v>
      </c>
      <c r="CK753" s="146">
        <v>120</v>
      </c>
      <c r="CL753" s="146">
        <v>118.5</v>
      </c>
      <c r="CM753" s="147">
        <v>119</v>
      </c>
      <c r="CN753" s="147">
        <v>119.8</v>
      </c>
      <c r="CO753" s="147">
        <v>119.8</v>
      </c>
      <c r="CP753" s="148">
        <v>119.9</v>
      </c>
      <c r="CQ753" s="149">
        <v>120.8</v>
      </c>
      <c r="CR753" s="149">
        <v>120.3</v>
      </c>
      <c r="CS753" s="149">
        <v>119.1</v>
      </c>
      <c r="CT753" s="149">
        <v>121.2</v>
      </c>
      <c r="CU753" s="150">
        <v>120.5</v>
      </c>
      <c r="CV753" s="150">
        <v>121.1</v>
      </c>
      <c r="CW753" s="150">
        <v>119.7</v>
      </c>
      <c r="CX753" s="150">
        <v>119.4</v>
      </c>
      <c r="CY753" s="150">
        <v>119.2</v>
      </c>
      <c r="CZ753" s="150">
        <v>120.7</v>
      </c>
      <c r="DA753" s="150">
        <v>118.9</v>
      </c>
      <c r="DB753" s="151">
        <v>122.4</v>
      </c>
      <c r="DC753" s="151">
        <v>120.8</v>
      </c>
      <c r="DD753" s="151">
        <v>122.7</v>
      </c>
      <c r="DE753" s="151">
        <v>125.1</v>
      </c>
      <c r="DF753" s="151">
        <v>124.8</v>
      </c>
      <c r="DG753" s="151">
        <v>126.6</v>
      </c>
      <c r="DH753" s="151">
        <v>129</v>
      </c>
      <c r="DI753" s="151">
        <v>131</v>
      </c>
      <c r="DJ753" s="151">
        <v>129.9</v>
      </c>
      <c r="DK753" s="151">
        <v>132.5</v>
      </c>
      <c r="DL753" s="151">
        <v>132.5</v>
      </c>
      <c r="DM753" s="152">
        <v>138.9</v>
      </c>
      <c r="DN753" s="152">
        <v>139.19999999999999</v>
      </c>
      <c r="DO753" s="152">
        <v>139</v>
      </c>
      <c r="DP753" s="152">
        <v>139</v>
      </c>
      <c r="DQ753" s="152">
        <v>138.19999999999999</v>
      </c>
      <c r="DR753" s="152">
        <v>139</v>
      </c>
      <c r="DS753" s="152">
        <v>139.30000000000001</v>
      </c>
      <c r="DT753" s="152">
        <v>141.30000000000001</v>
      </c>
      <c r="DU753" s="152">
        <v>142.30000000000001</v>
      </c>
      <c r="DV753" s="152">
        <v>142.19999999999999</v>
      </c>
      <c r="DW753" s="152">
        <v>143.19999999999999</v>
      </c>
      <c r="DX753" s="152">
        <v>140.9</v>
      </c>
      <c r="DY753" s="152">
        <v>142.5</v>
      </c>
      <c r="DZ753" s="152">
        <v>142.5</v>
      </c>
      <c r="EA753" s="152">
        <v>137.69999999999999</v>
      </c>
      <c r="EB753" s="152">
        <v>139.9</v>
      </c>
      <c r="EC753" s="152">
        <v>140.9</v>
      </c>
      <c r="ED753" s="152">
        <v>141.69999999999999</v>
      </c>
      <c r="EE753" s="152">
        <v>140.9</v>
      </c>
      <c r="EF753" s="152">
        <v>141.69999999999999</v>
      </c>
      <c r="EG753" s="152">
        <v>140.9</v>
      </c>
      <c r="EH753" s="152">
        <v>139.19999999999999</v>
      </c>
      <c r="EI753" s="152">
        <v>140.1</v>
      </c>
      <c r="EJ753" s="152">
        <v>142.69999999999999</v>
      </c>
      <c r="EK753" s="152">
        <v>141.69999999999999</v>
      </c>
      <c r="EL753" s="152">
        <v>141.1</v>
      </c>
      <c r="EM753" s="152">
        <v>141.1</v>
      </c>
      <c r="EN753" s="152">
        <v>139.4</v>
      </c>
      <c r="EO753" s="152">
        <v>141.9</v>
      </c>
      <c r="EP753" s="152">
        <v>141.1</v>
      </c>
      <c r="EQ753" s="152">
        <v>141.9</v>
      </c>
      <c r="ER753" s="152">
        <v>141.9</v>
      </c>
      <c r="ES753" s="152">
        <v>140.1</v>
      </c>
      <c r="ET753" s="152">
        <v>141.1</v>
      </c>
      <c r="EU753" s="152">
        <v>141.9</v>
      </c>
      <c r="EV753" s="152">
        <v>141.1</v>
      </c>
      <c r="EW753" s="152">
        <v>141.1</v>
      </c>
    </row>
    <row r="754" spans="1:153">
      <c r="A754" s="141" t="s">
        <v>8541</v>
      </c>
      <c r="B754" s="141" t="s">
        <v>8542</v>
      </c>
      <c r="C754" s="142">
        <v>9.3000000000000005E-4</v>
      </c>
      <c r="D754" s="143">
        <v>101.7</v>
      </c>
      <c r="E754" s="143">
        <v>102</v>
      </c>
      <c r="F754" s="143">
        <v>107.7</v>
      </c>
      <c r="G754" s="143">
        <v>104.6</v>
      </c>
      <c r="H754" s="143">
        <v>104.6</v>
      </c>
      <c r="I754" s="143">
        <v>102.4</v>
      </c>
      <c r="J754" s="143">
        <v>102</v>
      </c>
      <c r="K754" s="143">
        <v>93.8</v>
      </c>
      <c r="L754" s="143">
        <v>93.8</v>
      </c>
      <c r="M754" s="143">
        <v>93.8</v>
      </c>
      <c r="N754" s="143">
        <v>92.6</v>
      </c>
      <c r="O754" s="143">
        <v>92.7</v>
      </c>
      <c r="P754" s="143">
        <v>95.9</v>
      </c>
      <c r="Q754" s="143">
        <v>98</v>
      </c>
      <c r="R754" s="143">
        <v>93.8</v>
      </c>
      <c r="S754" s="143">
        <v>91.3</v>
      </c>
      <c r="T754" s="143">
        <v>92</v>
      </c>
      <c r="U754" s="143">
        <v>91.5</v>
      </c>
      <c r="V754" s="143">
        <v>99</v>
      </c>
      <c r="W754" s="143">
        <v>101.1</v>
      </c>
      <c r="X754" s="143">
        <v>95.9</v>
      </c>
      <c r="Y754" s="143">
        <v>95.9</v>
      </c>
      <c r="Z754" s="143">
        <v>95.9</v>
      </c>
      <c r="AA754" s="143">
        <v>94.7</v>
      </c>
      <c r="AB754" s="143">
        <v>96.9</v>
      </c>
      <c r="AC754" s="143">
        <v>88.7</v>
      </c>
      <c r="AD754" s="143">
        <v>89.2</v>
      </c>
      <c r="AE754" s="143">
        <v>89.5</v>
      </c>
      <c r="AF754" s="143">
        <v>88.7</v>
      </c>
      <c r="AG754" s="143">
        <v>86.8</v>
      </c>
      <c r="AH754" s="143">
        <v>89.9</v>
      </c>
      <c r="AI754" s="143">
        <v>89.6</v>
      </c>
      <c r="AJ754" s="143">
        <v>87.7</v>
      </c>
      <c r="AK754" s="143">
        <v>86.7</v>
      </c>
      <c r="AL754" s="143">
        <v>86.7</v>
      </c>
      <c r="AM754" s="143">
        <v>95.3</v>
      </c>
      <c r="AN754" s="143">
        <v>96.3</v>
      </c>
      <c r="AO754" s="143">
        <v>93.4</v>
      </c>
      <c r="AP754" s="143">
        <v>93.5</v>
      </c>
      <c r="AQ754" s="143">
        <v>97.9</v>
      </c>
      <c r="AR754" s="143">
        <v>86.6</v>
      </c>
      <c r="AS754" s="143">
        <v>87.4</v>
      </c>
      <c r="AT754" s="143">
        <v>87.9</v>
      </c>
      <c r="AU754" s="143">
        <v>92.9</v>
      </c>
      <c r="AV754" s="143">
        <v>90.5</v>
      </c>
      <c r="AW754" s="143">
        <v>89.2</v>
      </c>
      <c r="AX754" s="143">
        <v>91</v>
      </c>
      <c r="AY754" s="143">
        <v>90.2</v>
      </c>
      <c r="AZ754" s="143">
        <v>90.4</v>
      </c>
      <c r="BA754" s="143">
        <v>90.5</v>
      </c>
      <c r="BB754" s="143">
        <v>90.9</v>
      </c>
      <c r="BC754" s="143">
        <v>91.3</v>
      </c>
      <c r="BD754" s="143">
        <v>95.5</v>
      </c>
      <c r="BE754" s="143">
        <v>95.3</v>
      </c>
      <c r="BF754" s="143">
        <v>93.7</v>
      </c>
      <c r="BG754" s="143">
        <v>93.3</v>
      </c>
      <c r="BH754" s="143">
        <v>94.5</v>
      </c>
      <c r="BI754" s="143">
        <v>94.5</v>
      </c>
      <c r="BJ754" s="143">
        <v>95.2</v>
      </c>
      <c r="BK754" s="144">
        <v>95.7</v>
      </c>
      <c r="BL754" s="143">
        <v>94</v>
      </c>
      <c r="BM754" s="143">
        <v>91.1</v>
      </c>
      <c r="BN754" s="143">
        <v>91.4</v>
      </c>
      <c r="BO754" s="143">
        <v>93.8</v>
      </c>
      <c r="BP754" s="143">
        <v>94.7</v>
      </c>
      <c r="BQ754" s="143">
        <v>92.9</v>
      </c>
      <c r="BR754" s="145">
        <v>91.8</v>
      </c>
      <c r="BS754" s="145">
        <v>85.5</v>
      </c>
      <c r="BT754" s="145">
        <v>91.8</v>
      </c>
      <c r="BU754" s="145">
        <v>85.9</v>
      </c>
      <c r="BV754" s="145">
        <v>85.6</v>
      </c>
      <c r="BW754" s="145">
        <v>87.5</v>
      </c>
      <c r="BX754" s="145">
        <v>83.1</v>
      </c>
      <c r="BY754" s="145">
        <v>84.3</v>
      </c>
      <c r="BZ754" s="143">
        <v>81.3</v>
      </c>
      <c r="CA754" s="143">
        <v>81.400000000000006</v>
      </c>
      <c r="CB754" s="143">
        <v>81.7</v>
      </c>
      <c r="CC754" s="143">
        <v>78.599999999999994</v>
      </c>
      <c r="CD754" s="143">
        <v>81.7</v>
      </c>
      <c r="CE754" s="143">
        <v>81.400000000000006</v>
      </c>
      <c r="CF754" s="143">
        <v>82.4</v>
      </c>
      <c r="CG754" s="143">
        <v>85.5</v>
      </c>
      <c r="CH754" s="143">
        <v>86.9</v>
      </c>
      <c r="CI754" s="143">
        <v>82.5</v>
      </c>
      <c r="CJ754" s="146">
        <v>84.3</v>
      </c>
      <c r="CK754" s="146">
        <v>82.1</v>
      </c>
      <c r="CL754" s="146">
        <v>82.1</v>
      </c>
      <c r="CM754" s="147">
        <v>79.8</v>
      </c>
      <c r="CN754" s="147">
        <v>79.8</v>
      </c>
      <c r="CO754" s="147">
        <v>81.7</v>
      </c>
      <c r="CP754" s="148">
        <v>81.599999999999994</v>
      </c>
      <c r="CQ754" s="149">
        <v>78.3</v>
      </c>
      <c r="CR754" s="149">
        <v>82.7</v>
      </c>
      <c r="CS754" s="149">
        <v>81.599999999999994</v>
      </c>
      <c r="CT754" s="149">
        <v>82.7</v>
      </c>
      <c r="CU754" s="150">
        <v>79.599999999999994</v>
      </c>
      <c r="CV754" s="150">
        <v>83</v>
      </c>
      <c r="CW754" s="150">
        <v>81.3</v>
      </c>
      <c r="CX754" s="150">
        <v>83</v>
      </c>
      <c r="CY754" s="150">
        <v>79.5</v>
      </c>
      <c r="CZ754" s="150">
        <v>81.3</v>
      </c>
      <c r="DA754" s="150">
        <v>79.7</v>
      </c>
      <c r="DB754" s="151">
        <v>79.7</v>
      </c>
      <c r="DC754" s="151">
        <v>79.7</v>
      </c>
      <c r="DD754" s="151">
        <v>79.2</v>
      </c>
      <c r="DE754" s="151">
        <v>79.5</v>
      </c>
      <c r="DF754" s="151">
        <v>79.2</v>
      </c>
      <c r="DG754" s="151">
        <v>80.900000000000006</v>
      </c>
      <c r="DH754" s="151">
        <v>81.3</v>
      </c>
      <c r="DI754" s="151">
        <v>81.3</v>
      </c>
      <c r="DJ754" s="151">
        <v>82.3</v>
      </c>
      <c r="DK754" s="151">
        <v>81.599999999999994</v>
      </c>
      <c r="DL754" s="151">
        <v>80.2</v>
      </c>
      <c r="DM754" s="152">
        <v>86.4</v>
      </c>
      <c r="DN754" s="152">
        <v>89.1</v>
      </c>
      <c r="DO754" s="152">
        <v>86.4</v>
      </c>
      <c r="DP754" s="152">
        <v>88.8</v>
      </c>
      <c r="DQ754" s="152">
        <v>88.5</v>
      </c>
      <c r="DR754" s="152">
        <v>88.4</v>
      </c>
      <c r="DS754" s="152">
        <v>88.5</v>
      </c>
      <c r="DT754" s="152">
        <v>91.7</v>
      </c>
      <c r="DU754" s="152">
        <v>92.2</v>
      </c>
      <c r="DV754" s="152">
        <v>94.8</v>
      </c>
      <c r="DW754" s="152">
        <v>95.1</v>
      </c>
      <c r="DX754" s="152">
        <v>94.9</v>
      </c>
      <c r="DY754" s="152">
        <v>95.1</v>
      </c>
      <c r="DZ754" s="152">
        <v>95.7</v>
      </c>
      <c r="EA754" s="152">
        <v>95.1</v>
      </c>
      <c r="EB754" s="152">
        <v>96.2</v>
      </c>
      <c r="EC754" s="152">
        <v>96.9</v>
      </c>
      <c r="ED754" s="152">
        <v>93.6</v>
      </c>
      <c r="EE754" s="152">
        <v>93.7</v>
      </c>
      <c r="EF754" s="152">
        <v>95.2</v>
      </c>
      <c r="EG754" s="152">
        <v>93.5</v>
      </c>
      <c r="EH754" s="152">
        <v>93.3</v>
      </c>
      <c r="EI754" s="152">
        <v>94.1</v>
      </c>
      <c r="EJ754" s="152">
        <v>95</v>
      </c>
      <c r="EK754" s="152">
        <v>94</v>
      </c>
      <c r="EL754" s="152">
        <v>94</v>
      </c>
      <c r="EM754" s="152">
        <v>95</v>
      </c>
      <c r="EN754" s="152">
        <v>94</v>
      </c>
      <c r="EO754" s="152">
        <v>94</v>
      </c>
      <c r="EP754" s="152">
        <v>94.4</v>
      </c>
      <c r="EQ754" s="152">
        <v>95.3</v>
      </c>
      <c r="ER754" s="152">
        <v>94.4</v>
      </c>
      <c r="ES754" s="152">
        <v>93</v>
      </c>
      <c r="ET754" s="152">
        <v>93.1</v>
      </c>
      <c r="EU754" s="152">
        <v>94</v>
      </c>
      <c r="EV754" s="152">
        <v>94.8</v>
      </c>
      <c r="EW754" s="152">
        <v>94.8</v>
      </c>
    </row>
    <row r="755" spans="1:153">
      <c r="A755" s="141" t="s">
        <v>8543</v>
      </c>
      <c r="B755" s="141" t="s">
        <v>8544</v>
      </c>
      <c r="C755" s="142">
        <v>2E-3</v>
      </c>
      <c r="D755" s="143">
        <v>101.8</v>
      </c>
      <c r="E755" s="143">
        <v>103.6</v>
      </c>
      <c r="F755" s="143">
        <v>102</v>
      </c>
      <c r="G755" s="143">
        <v>103.3</v>
      </c>
      <c r="H755" s="143">
        <v>102.9</v>
      </c>
      <c r="I755" s="143">
        <v>103.5</v>
      </c>
      <c r="J755" s="143">
        <v>103.6</v>
      </c>
      <c r="K755" s="143">
        <v>106.9</v>
      </c>
      <c r="L755" s="143">
        <v>104.4</v>
      </c>
      <c r="M755" s="143">
        <v>105.2</v>
      </c>
      <c r="N755" s="143">
        <v>106</v>
      </c>
      <c r="O755" s="143">
        <v>105.1</v>
      </c>
      <c r="P755" s="143">
        <v>106.7</v>
      </c>
      <c r="Q755" s="143">
        <v>106.9</v>
      </c>
      <c r="R755" s="143">
        <v>107.4</v>
      </c>
      <c r="S755" s="143">
        <v>107.4</v>
      </c>
      <c r="T755" s="143">
        <v>108.8</v>
      </c>
      <c r="U755" s="143">
        <v>108.6</v>
      </c>
      <c r="V755" s="143">
        <v>108.9</v>
      </c>
      <c r="W755" s="143">
        <v>110.8</v>
      </c>
      <c r="X755" s="143">
        <v>109.7</v>
      </c>
      <c r="Y755" s="143">
        <v>112</v>
      </c>
      <c r="Z755" s="143">
        <v>111.1</v>
      </c>
      <c r="AA755" s="143">
        <v>113.3</v>
      </c>
      <c r="AB755" s="143">
        <v>112.6</v>
      </c>
      <c r="AC755" s="143">
        <v>112.7</v>
      </c>
      <c r="AD755" s="143">
        <v>113.4</v>
      </c>
      <c r="AE755" s="143">
        <v>114.6</v>
      </c>
      <c r="AF755" s="143">
        <v>114</v>
      </c>
      <c r="AG755" s="143">
        <v>114.9</v>
      </c>
      <c r="AH755" s="143">
        <v>114.9</v>
      </c>
      <c r="AI755" s="143">
        <v>115.3</v>
      </c>
      <c r="AJ755" s="143">
        <v>115.5</v>
      </c>
      <c r="AK755" s="143">
        <v>116.4</v>
      </c>
      <c r="AL755" s="143">
        <v>115.6</v>
      </c>
      <c r="AM755" s="143">
        <v>115.6</v>
      </c>
      <c r="AN755" s="143">
        <v>115.8</v>
      </c>
      <c r="AO755" s="143">
        <v>116.6</v>
      </c>
      <c r="AP755" s="143">
        <v>117.1</v>
      </c>
      <c r="AQ755" s="143">
        <v>117.6</v>
      </c>
      <c r="AR755" s="143">
        <v>117.6</v>
      </c>
      <c r="AS755" s="143">
        <v>117.6</v>
      </c>
      <c r="AT755" s="143">
        <v>118</v>
      </c>
      <c r="AU755" s="143">
        <v>118.5</v>
      </c>
      <c r="AV755" s="143">
        <v>117.8</v>
      </c>
      <c r="AW755" s="143">
        <v>117.8</v>
      </c>
      <c r="AX755" s="143">
        <v>117.8</v>
      </c>
      <c r="AY755" s="143">
        <v>117.5</v>
      </c>
      <c r="AZ755" s="143">
        <v>117.5</v>
      </c>
      <c r="BA755" s="143">
        <v>116.3</v>
      </c>
      <c r="BB755" s="143">
        <v>116.3</v>
      </c>
      <c r="BC755" s="143">
        <v>116.3</v>
      </c>
      <c r="BD755" s="143">
        <v>116.3</v>
      </c>
      <c r="BE755" s="143">
        <v>116.3</v>
      </c>
      <c r="BF755" s="143">
        <v>120.6</v>
      </c>
      <c r="BG755" s="143">
        <v>119.9</v>
      </c>
      <c r="BH755" s="143">
        <v>119.9</v>
      </c>
      <c r="BI755" s="143">
        <v>118.9</v>
      </c>
      <c r="BJ755" s="143">
        <v>118.9</v>
      </c>
      <c r="BK755" s="144">
        <v>119.3</v>
      </c>
      <c r="BL755" s="143">
        <v>119.3</v>
      </c>
      <c r="BM755" s="143">
        <v>119.3</v>
      </c>
      <c r="BN755" s="143">
        <v>119.3</v>
      </c>
      <c r="BO755" s="143">
        <v>119.8</v>
      </c>
      <c r="BP755" s="143">
        <v>120.7</v>
      </c>
      <c r="BQ755" s="143">
        <v>123</v>
      </c>
      <c r="BR755" s="145">
        <v>121.2</v>
      </c>
      <c r="BS755" s="145">
        <v>120.5</v>
      </c>
      <c r="BT755" s="145">
        <v>121.2</v>
      </c>
      <c r="BU755" s="145">
        <v>121.6</v>
      </c>
      <c r="BV755" s="145">
        <v>122.1</v>
      </c>
      <c r="BW755" s="145">
        <v>120.4</v>
      </c>
      <c r="BX755" s="145">
        <v>119.3</v>
      </c>
      <c r="BY755" s="145">
        <v>119.3</v>
      </c>
      <c r="BZ755" s="143">
        <v>120.7</v>
      </c>
      <c r="CA755" s="143">
        <v>122.5</v>
      </c>
      <c r="CB755" s="143">
        <v>121.8</v>
      </c>
      <c r="CC755" s="143">
        <v>120.9</v>
      </c>
      <c r="CD755" s="143">
        <v>118.1</v>
      </c>
      <c r="CE755" s="143">
        <v>118.1</v>
      </c>
      <c r="CF755" s="143">
        <v>120.1</v>
      </c>
      <c r="CG755" s="143">
        <v>118.1</v>
      </c>
      <c r="CH755" s="143">
        <v>122.3</v>
      </c>
      <c r="CI755" s="143">
        <v>123.5</v>
      </c>
      <c r="CJ755" s="146">
        <v>125.5</v>
      </c>
      <c r="CK755" s="146">
        <v>126.5</v>
      </c>
      <c r="CL755" s="146">
        <v>126.1</v>
      </c>
      <c r="CM755" s="147">
        <v>126.1</v>
      </c>
      <c r="CN755" s="147">
        <v>126.1</v>
      </c>
      <c r="CO755" s="147">
        <v>126.1</v>
      </c>
      <c r="CP755" s="148">
        <v>126.5</v>
      </c>
      <c r="CQ755" s="149">
        <v>127</v>
      </c>
      <c r="CR755" s="149">
        <v>127.1</v>
      </c>
      <c r="CS755" s="149">
        <v>123.6</v>
      </c>
      <c r="CT755" s="149">
        <v>127.6</v>
      </c>
      <c r="CU755" s="150">
        <v>127.6</v>
      </c>
      <c r="CV755" s="150">
        <v>127.6</v>
      </c>
      <c r="CW755" s="150">
        <v>130.5</v>
      </c>
      <c r="CX755" s="150">
        <v>130.5</v>
      </c>
      <c r="CY755" s="150">
        <v>128.6</v>
      </c>
      <c r="CZ755" s="150">
        <v>128.6</v>
      </c>
      <c r="DA755" s="150">
        <v>127.6</v>
      </c>
      <c r="DB755" s="151">
        <v>128</v>
      </c>
      <c r="DC755" s="151">
        <v>128</v>
      </c>
      <c r="DD755" s="151">
        <v>128</v>
      </c>
      <c r="DE755" s="151">
        <v>129.5</v>
      </c>
      <c r="DF755" s="151">
        <v>129.4</v>
      </c>
      <c r="DG755" s="151">
        <v>129.4</v>
      </c>
      <c r="DH755" s="151">
        <v>130.69999999999999</v>
      </c>
      <c r="DI755" s="151">
        <v>130.69999999999999</v>
      </c>
      <c r="DJ755" s="151">
        <v>131.5</v>
      </c>
      <c r="DK755" s="151">
        <v>130.69999999999999</v>
      </c>
      <c r="DL755" s="151">
        <v>130.19999999999999</v>
      </c>
      <c r="DM755" s="152">
        <v>131.1</v>
      </c>
      <c r="DN755" s="152">
        <v>131.6</v>
      </c>
      <c r="DO755" s="152">
        <v>131.69999999999999</v>
      </c>
      <c r="DP755" s="152">
        <v>133.30000000000001</v>
      </c>
      <c r="DQ755" s="152">
        <v>135.1</v>
      </c>
      <c r="DR755" s="152">
        <v>134.19999999999999</v>
      </c>
      <c r="DS755" s="152">
        <v>136.19999999999999</v>
      </c>
      <c r="DT755" s="152">
        <v>136.4</v>
      </c>
      <c r="DU755" s="152">
        <v>137.80000000000001</v>
      </c>
      <c r="DV755" s="152">
        <v>137.80000000000001</v>
      </c>
      <c r="DW755" s="152">
        <v>138.4</v>
      </c>
      <c r="DX755" s="152">
        <v>138.4</v>
      </c>
      <c r="DY755" s="152">
        <v>144.5</v>
      </c>
      <c r="DZ755" s="152">
        <v>142.9</v>
      </c>
      <c r="EA755" s="152">
        <v>144.30000000000001</v>
      </c>
      <c r="EB755" s="152">
        <v>144.30000000000001</v>
      </c>
      <c r="EC755" s="152">
        <v>143.9</v>
      </c>
      <c r="ED755" s="152">
        <v>143.19999999999999</v>
      </c>
      <c r="EE755" s="152">
        <v>143.19999999999999</v>
      </c>
      <c r="EF755" s="152">
        <v>144</v>
      </c>
      <c r="EG755" s="152">
        <v>143.80000000000001</v>
      </c>
      <c r="EH755" s="152">
        <v>143.80000000000001</v>
      </c>
      <c r="EI755" s="152">
        <v>145.19999999999999</v>
      </c>
      <c r="EJ755" s="152">
        <v>145.1</v>
      </c>
      <c r="EK755" s="152">
        <v>145.1</v>
      </c>
      <c r="EL755" s="152">
        <v>144.9</v>
      </c>
      <c r="EM755" s="152">
        <v>144.69999999999999</v>
      </c>
      <c r="EN755" s="152">
        <v>144.80000000000001</v>
      </c>
      <c r="EO755" s="152">
        <v>144.5</v>
      </c>
      <c r="EP755" s="152">
        <v>144.69999999999999</v>
      </c>
      <c r="EQ755" s="152">
        <v>144.19999999999999</v>
      </c>
      <c r="ER755" s="152">
        <v>145.5</v>
      </c>
      <c r="ES755" s="152">
        <v>142.9</v>
      </c>
      <c r="ET755" s="152">
        <v>142.9</v>
      </c>
      <c r="EU755" s="152">
        <v>143.5</v>
      </c>
      <c r="EV755" s="152">
        <v>146.1</v>
      </c>
      <c r="EW755" s="152">
        <v>146.1</v>
      </c>
    </row>
    <row r="756" spans="1:153">
      <c r="A756" s="141" t="s">
        <v>8545</v>
      </c>
      <c r="B756" s="141" t="s">
        <v>8546</v>
      </c>
      <c r="C756" s="142">
        <v>1.5990000000000001E-2</v>
      </c>
      <c r="D756" s="143">
        <v>104</v>
      </c>
      <c r="E756" s="143">
        <v>104</v>
      </c>
      <c r="F756" s="143">
        <v>104</v>
      </c>
      <c r="G756" s="143">
        <v>104</v>
      </c>
      <c r="H756" s="143">
        <v>104</v>
      </c>
      <c r="I756" s="143">
        <v>104</v>
      </c>
      <c r="J756" s="143">
        <v>104</v>
      </c>
      <c r="K756" s="143">
        <v>104</v>
      </c>
      <c r="L756" s="143">
        <v>104</v>
      </c>
      <c r="M756" s="143">
        <v>104</v>
      </c>
      <c r="N756" s="143">
        <v>105</v>
      </c>
      <c r="O756" s="143">
        <v>105</v>
      </c>
      <c r="P756" s="143">
        <v>94.8</v>
      </c>
      <c r="Q756" s="143">
        <v>94.8</v>
      </c>
      <c r="R756" s="143">
        <v>97.2</v>
      </c>
      <c r="S756" s="143">
        <v>97.2</v>
      </c>
      <c r="T756" s="143">
        <v>97.2</v>
      </c>
      <c r="U756" s="143">
        <v>97.2</v>
      </c>
      <c r="V756" s="143">
        <v>97.2</v>
      </c>
      <c r="W756" s="143">
        <v>97.2</v>
      </c>
      <c r="X756" s="143">
        <v>97.2</v>
      </c>
      <c r="Y756" s="143">
        <v>97.2</v>
      </c>
      <c r="Z756" s="143">
        <v>96.6</v>
      </c>
      <c r="AA756" s="143">
        <v>96.6</v>
      </c>
      <c r="AB756" s="143">
        <v>97.3</v>
      </c>
      <c r="AC756" s="143">
        <v>97.3</v>
      </c>
      <c r="AD756" s="143">
        <v>97.3</v>
      </c>
      <c r="AE756" s="143">
        <v>97.3</v>
      </c>
      <c r="AF756" s="143">
        <v>97.3</v>
      </c>
      <c r="AG756" s="143">
        <v>97.3</v>
      </c>
      <c r="AH756" s="143">
        <v>98.4</v>
      </c>
      <c r="AI756" s="143">
        <v>98.4</v>
      </c>
      <c r="AJ756" s="143">
        <v>98.4</v>
      </c>
      <c r="AK756" s="143">
        <v>98.4</v>
      </c>
      <c r="AL756" s="143">
        <v>98.4</v>
      </c>
      <c r="AM756" s="143">
        <v>98.4</v>
      </c>
      <c r="AN756" s="143">
        <v>99</v>
      </c>
      <c r="AO756" s="143">
        <v>99</v>
      </c>
      <c r="AP756" s="143">
        <v>99</v>
      </c>
      <c r="AQ756" s="143">
        <v>99</v>
      </c>
      <c r="AR756" s="143">
        <v>99</v>
      </c>
      <c r="AS756" s="143">
        <v>99</v>
      </c>
      <c r="AT756" s="143">
        <v>99</v>
      </c>
      <c r="AU756" s="143">
        <v>99</v>
      </c>
      <c r="AV756" s="143">
        <v>99</v>
      </c>
      <c r="AW756" s="143">
        <v>99</v>
      </c>
      <c r="AX756" s="143">
        <v>99</v>
      </c>
      <c r="AY756" s="143">
        <v>99</v>
      </c>
      <c r="AZ756" s="143">
        <v>99</v>
      </c>
      <c r="BA756" s="143">
        <v>99</v>
      </c>
      <c r="BB756" s="143">
        <v>99</v>
      </c>
      <c r="BC756" s="143">
        <v>99</v>
      </c>
      <c r="BD756" s="143">
        <v>99</v>
      </c>
      <c r="BE756" s="143">
        <v>99</v>
      </c>
      <c r="BF756" s="143">
        <v>99</v>
      </c>
      <c r="BG756" s="143">
        <v>99</v>
      </c>
      <c r="BH756" s="143">
        <v>99</v>
      </c>
      <c r="BI756" s="143">
        <v>99</v>
      </c>
      <c r="BJ756" s="143">
        <v>99</v>
      </c>
      <c r="BK756" s="144">
        <v>99</v>
      </c>
      <c r="BL756" s="143">
        <v>99</v>
      </c>
      <c r="BM756" s="143">
        <v>99.9</v>
      </c>
      <c r="BN756" s="143">
        <v>99.9</v>
      </c>
      <c r="BO756" s="143">
        <v>94.4</v>
      </c>
      <c r="BP756" s="143">
        <v>94.4</v>
      </c>
      <c r="BQ756" s="143">
        <v>94.4</v>
      </c>
      <c r="BR756" s="145">
        <v>94.4</v>
      </c>
      <c r="BS756" s="145">
        <v>94.4</v>
      </c>
      <c r="BT756" s="145">
        <v>94.4</v>
      </c>
      <c r="BU756" s="145">
        <v>95</v>
      </c>
      <c r="BV756" s="145">
        <v>94.4</v>
      </c>
      <c r="BW756" s="145">
        <v>95.4</v>
      </c>
      <c r="BX756" s="145">
        <v>95.9</v>
      </c>
      <c r="BY756" s="145">
        <v>95.5</v>
      </c>
      <c r="BZ756" s="143">
        <v>94.9</v>
      </c>
      <c r="CA756" s="143">
        <v>95.8</v>
      </c>
      <c r="CB756" s="143">
        <v>95.4</v>
      </c>
      <c r="CC756" s="143">
        <v>96.9</v>
      </c>
      <c r="CD756" s="143">
        <v>96.4</v>
      </c>
      <c r="CE756" s="143">
        <v>97.3</v>
      </c>
      <c r="CF756" s="143">
        <v>95.7</v>
      </c>
      <c r="CG756" s="143">
        <v>94.7</v>
      </c>
      <c r="CH756" s="143">
        <v>96.3</v>
      </c>
      <c r="CI756" s="143">
        <v>95.7</v>
      </c>
      <c r="CJ756" s="146">
        <v>101.6</v>
      </c>
      <c r="CK756" s="146">
        <v>104.2</v>
      </c>
      <c r="CL756" s="146">
        <v>104.2</v>
      </c>
      <c r="CM756" s="147">
        <v>89.6</v>
      </c>
      <c r="CN756" s="147">
        <v>96.6</v>
      </c>
      <c r="CO756" s="147">
        <v>96.6</v>
      </c>
      <c r="CP756" s="148">
        <v>96.7</v>
      </c>
      <c r="CQ756" s="149">
        <v>97.5</v>
      </c>
      <c r="CR756" s="149">
        <v>94.6</v>
      </c>
      <c r="CS756" s="149">
        <v>94.9</v>
      </c>
      <c r="CT756" s="149">
        <v>95</v>
      </c>
      <c r="CU756" s="150">
        <v>94.7</v>
      </c>
      <c r="CV756" s="150">
        <v>95.3</v>
      </c>
      <c r="CW756" s="150">
        <v>95.1</v>
      </c>
      <c r="CX756" s="150">
        <v>95.1</v>
      </c>
      <c r="CY756" s="150">
        <v>95.7</v>
      </c>
      <c r="CZ756" s="150">
        <v>95.7</v>
      </c>
      <c r="DA756" s="150">
        <v>95.4</v>
      </c>
      <c r="DB756" s="151">
        <v>95.6</v>
      </c>
      <c r="DC756" s="151">
        <v>95.6</v>
      </c>
      <c r="DD756" s="151">
        <v>95.4</v>
      </c>
      <c r="DE756" s="151">
        <v>95.2</v>
      </c>
      <c r="DF756" s="151">
        <v>95.9</v>
      </c>
      <c r="DG756" s="151">
        <v>96.8</v>
      </c>
      <c r="DH756" s="151">
        <v>97.7</v>
      </c>
      <c r="DI756" s="151">
        <v>98.3</v>
      </c>
      <c r="DJ756" s="151">
        <v>98.4</v>
      </c>
      <c r="DK756" s="151">
        <v>98.8</v>
      </c>
      <c r="DL756" s="151">
        <v>98.8</v>
      </c>
      <c r="DM756" s="152">
        <v>100.3</v>
      </c>
      <c r="DN756" s="152">
        <v>99</v>
      </c>
      <c r="DO756" s="152">
        <v>99.9</v>
      </c>
      <c r="DP756" s="152">
        <v>99.8</v>
      </c>
      <c r="DQ756" s="152">
        <v>100.1</v>
      </c>
      <c r="DR756" s="152">
        <v>100.4</v>
      </c>
      <c r="DS756" s="152">
        <v>101.8</v>
      </c>
      <c r="DT756" s="152">
        <v>99.2</v>
      </c>
      <c r="DU756" s="152">
        <v>102.5</v>
      </c>
      <c r="DV756" s="152">
        <v>104.3</v>
      </c>
      <c r="DW756" s="152">
        <v>106.3</v>
      </c>
      <c r="DX756" s="152">
        <v>101.8</v>
      </c>
      <c r="DY756" s="152">
        <v>105</v>
      </c>
      <c r="DZ756" s="152">
        <v>102.5</v>
      </c>
      <c r="EA756" s="152">
        <v>101.5</v>
      </c>
      <c r="EB756" s="152">
        <v>103.2</v>
      </c>
      <c r="EC756" s="152">
        <v>105.3</v>
      </c>
      <c r="ED756" s="152">
        <v>106.8</v>
      </c>
      <c r="EE756" s="152">
        <v>109.7</v>
      </c>
      <c r="EF756" s="152">
        <v>109.1</v>
      </c>
      <c r="EG756" s="152">
        <v>108</v>
      </c>
      <c r="EH756" s="152">
        <v>107.4</v>
      </c>
      <c r="EI756" s="152">
        <v>108.9</v>
      </c>
      <c r="EJ756" s="152">
        <v>108</v>
      </c>
      <c r="EK756" s="152">
        <v>109</v>
      </c>
      <c r="EL756" s="152">
        <v>108.7</v>
      </c>
      <c r="EM756" s="152">
        <v>107.8</v>
      </c>
      <c r="EN756" s="152">
        <v>107.1</v>
      </c>
      <c r="EO756" s="152">
        <v>107.6</v>
      </c>
      <c r="EP756" s="152">
        <v>106.7</v>
      </c>
      <c r="EQ756" s="152">
        <v>105.4</v>
      </c>
      <c r="ER756" s="152">
        <v>107</v>
      </c>
      <c r="ES756" s="152">
        <v>107.2</v>
      </c>
      <c r="ET756" s="152">
        <v>106.9</v>
      </c>
      <c r="EU756" s="152">
        <v>107.4</v>
      </c>
      <c r="EV756" s="152">
        <v>109.8</v>
      </c>
      <c r="EW756" s="152">
        <v>108.8</v>
      </c>
    </row>
    <row r="757" spans="1:153">
      <c r="A757" s="141" t="s">
        <v>8547</v>
      </c>
      <c r="B757" s="141" t="s">
        <v>8548</v>
      </c>
      <c r="C757" s="142">
        <v>2.307E-2</v>
      </c>
      <c r="D757" s="143">
        <v>104.1</v>
      </c>
      <c r="E757" s="143">
        <v>104.6</v>
      </c>
      <c r="F757" s="143">
        <v>101.4</v>
      </c>
      <c r="G757" s="143">
        <v>103.4</v>
      </c>
      <c r="H757" s="143">
        <v>103.5</v>
      </c>
      <c r="I757" s="143">
        <v>107.7</v>
      </c>
      <c r="J757" s="143">
        <v>105.7</v>
      </c>
      <c r="K757" s="143">
        <v>105.4</v>
      </c>
      <c r="L757" s="143">
        <v>106.2</v>
      </c>
      <c r="M757" s="143">
        <v>107.6</v>
      </c>
      <c r="N757" s="143">
        <v>112.3</v>
      </c>
      <c r="O757" s="143">
        <v>111.5</v>
      </c>
      <c r="P757" s="143">
        <v>111.4</v>
      </c>
      <c r="Q757" s="143">
        <v>106.8</v>
      </c>
      <c r="R757" s="143">
        <v>107.8</v>
      </c>
      <c r="S757" s="143">
        <v>111</v>
      </c>
      <c r="T757" s="143">
        <v>112</v>
      </c>
      <c r="U757" s="143">
        <v>113.3</v>
      </c>
      <c r="V757" s="143">
        <v>115</v>
      </c>
      <c r="W757" s="143">
        <v>115</v>
      </c>
      <c r="X757" s="143">
        <v>115.4</v>
      </c>
      <c r="Y757" s="143">
        <v>117</v>
      </c>
      <c r="Z757" s="143">
        <v>115.3</v>
      </c>
      <c r="AA757" s="143">
        <v>116.9</v>
      </c>
      <c r="AB757" s="143">
        <v>115.1</v>
      </c>
      <c r="AC757" s="143">
        <v>115.1</v>
      </c>
      <c r="AD757" s="143">
        <v>114.9</v>
      </c>
      <c r="AE757" s="143">
        <v>115</v>
      </c>
      <c r="AF757" s="143">
        <v>115</v>
      </c>
      <c r="AG757" s="143">
        <v>115.2</v>
      </c>
      <c r="AH757" s="143">
        <v>116.5</v>
      </c>
      <c r="AI757" s="143">
        <v>114.9</v>
      </c>
      <c r="AJ757" s="143">
        <v>116.1</v>
      </c>
      <c r="AK757" s="143">
        <v>115.3</v>
      </c>
      <c r="AL757" s="143">
        <v>113.1</v>
      </c>
      <c r="AM757" s="143">
        <v>112.8</v>
      </c>
      <c r="AN757" s="143">
        <v>113.7</v>
      </c>
      <c r="AO757" s="143">
        <v>114.3</v>
      </c>
      <c r="AP757" s="143">
        <v>114.5</v>
      </c>
      <c r="AQ757" s="143">
        <v>114.6</v>
      </c>
      <c r="AR757" s="143">
        <v>114.5</v>
      </c>
      <c r="AS757" s="143">
        <v>116.1</v>
      </c>
      <c r="AT757" s="143">
        <v>115.8</v>
      </c>
      <c r="AU757" s="143">
        <v>113.7</v>
      </c>
      <c r="AV757" s="143">
        <v>117</v>
      </c>
      <c r="AW757" s="143">
        <v>116.2</v>
      </c>
      <c r="AX757" s="143">
        <v>117.4</v>
      </c>
      <c r="AY757" s="143">
        <v>118.4</v>
      </c>
      <c r="AZ757" s="143">
        <v>111</v>
      </c>
      <c r="BA757" s="143">
        <v>112.7</v>
      </c>
      <c r="BB757" s="143">
        <v>111.3</v>
      </c>
      <c r="BC757" s="143">
        <v>112.6</v>
      </c>
      <c r="BD757" s="143">
        <v>112.4</v>
      </c>
      <c r="BE757" s="143">
        <v>113.9</v>
      </c>
      <c r="BF757" s="143">
        <v>111.4</v>
      </c>
      <c r="BG757" s="143">
        <v>114.5</v>
      </c>
      <c r="BH757" s="143">
        <v>114.5</v>
      </c>
      <c r="BI757" s="143">
        <v>114.5</v>
      </c>
      <c r="BJ757" s="143">
        <v>114.5</v>
      </c>
      <c r="BK757" s="144">
        <v>114.5</v>
      </c>
      <c r="BL757" s="143">
        <v>114.5</v>
      </c>
      <c r="BM757" s="143">
        <v>114.5</v>
      </c>
      <c r="BN757" s="143">
        <v>114.5</v>
      </c>
      <c r="BO757" s="143">
        <v>114.5</v>
      </c>
      <c r="BP757" s="143">
        <v>110.9</v>
      </c>
      <c r="BQ757" s="143">
        <v>110.9</v>
      </c>
      <c r="BR757" s="145">
        <v>110.9</v>
      </c>
      <c r="BS757" s="145">
        <v>110.9</v>
      </c>
      <c r="BT757" s="145">
        <v>110.9</v>
      </c>
      <c r="BU757" s="145">
        <v>116.8</v>
      </c>
      <c r="BV757" s="145">
        <v>117.5</v>
      </c>
      <c r="BW757" s="145">
        <v>116.5</v>
      </c>
      <c r="BX757" s="145">
        <v>115</v>
      </c>
      <c r="BY757" s="145">
        <v>115.9</v>
      </c>
      <c r="BZ757" s="143">
        <v>115.7</v>
      </c>
      <c r="CA757" s="143">
        <v>116.2</v>
      </c>
      <c r="CB757" s="143">
        <v>116.3</v>
      </c>
      <c r="CC757" s="143">
        <v>114.9</v>
      </c>
      <c r="CD757" s="143">
        <v>115.9</v>
      </c>
      <c r="CE757" s="143">
        <v>117</v>
      </c>
      <c r="CF757" s="143">
        <v>118.3</v>
      </c>
      <c r="CG757" s="143">
        <v>115.4</v>
      </c>
      <c r="CH757" s="143">
        <v>114.6</v>
      </c>
      <c r="CI757" s="143">
        <v>120.1</v>
      </c>
      <c r="CJ757" s="146">
        <v>117.7</v>
      </c>
      <c r="CK757" s="146">
        <v>117.6</v>
      </c>
      <c r="CL757" s="146">
        <v>117.9</v>
      </c>
      <c r="CM757" s="147">
        <v>117.5</v>
      </c>
      <c r="CN757" s="147">
        <v>117.5</v>
      </c>
      <c r="CO757" s="147">
        <v>117.2</v>
      </c>
      <c r="CP757" s="148">
        <v>118.4</v>
      </c>
      <c r="CQ757" s="149">
        <v>116.7</v>
      </c>
      <c r="CR757" s="149">
        <v>116.2</v>
      </c>
      <c r="CS757" s="149">
        <v>117.2</v>
      </c>
      <c r="CT757" s="149">
        <v>117</v>
      </c>
      <c r="CU757" s="150">
        <v>120.6</v>
      </c>
      <c r="CV757" s="150">
        <v>116.6</v>
      </c>
      <c r="CW757" s="150">
        <v>116.8</v>
      </c>
      <c r="CX757" s="150">
        <v>117</v>
      </c>
      <c r="CY757" s="150">
        <v>117.5</v>
      </c>
      <c r="CZ757" s="150">
        <v>116.1</v>
      </c>
      <c r="DA757" s="150">
        <v>117.9</v>
      </c>
      <c r="DB757" s="151">
        <v>118.8</v>
      </c>
      <c r="DC757" s="151">
        <v>134.9</v>
      </c>
      <c r="DD757" s="151">
        <v>116.9</v>
      </c>
      <c r="DE757" s="151">
        <v>120.7</v>
      </c>
      <c r="DF757" s="151">
        <v>118.1</v>
      </c>
      <c r="DG757" s="151">
        <v>121.7</v>
      </c>
      <c r="DH757" s="151">
        <v>121.7</v>
      </c>
      <c r="DI757" s="151">
        <v>119.7</v>
      </c>
      <c r="DJ757" s="151">
        <v>122</v>
      </c>
      <c r="DK757" s="151">
        <v>123.2</v>
      </c>
      <c r="DL757" s="151">
        <v>126.2</v>
      </c>
      <c r="DM757" s="152">
        <v>130</v>
      </c>
      <c r="DN757" s="152">
        <v>130</v>
      </c>
      <c r="DO757" s="152">
        <v>131.19999999999999</v>
      </c>
      <c r="DP757" s="152">
        <v>131.6</v>
      </c>
      <c r="DQ757" s="152">
        <v>131.30000000000001</v>
      </c>
      <c r="DR757" s="152">
        <v>130.9</v>
      </c>
      <c r="DS757" s="152">
        <v>132.1</v>
      </c>
      <c r="DT757" s="152">
        <v>135.5</v>
      </c>
      <c r="DU757" s="152">
        <v>136.4</v>
      </c>
      <c r="DV757" s="152">
        <v>136.69999999999999</v>
      </c>
      <c r="DW757" s="152">
        <v>138.30000000000001</v>
      </c>
      <c r="DX757" s="152">
        <v>137.9</v>
      </c>
      <c r="DY757" s="152">
        <v>139.80000000000001</v>
      </c>
      <c r="DZ757" s="152">
        <v>139.30000000000001</v>
      </c>
      <c r="EA757" s="152">
        <v>140.4</v>
      </c>
      <c r="EB757" s="152">
        <v>142.6</v>
      </c>
      <c r="EC757" s="152">
        <v>144.19999999999999</v>
      </c>
      <c r="ED757" s="152">
        <v>144.80000000000001</v>
      </c>
      <c r="EE757" s="152">
        <v>146.19999999999999</v>
      </c>
      <c r="EF757" s="152">
        <v>149.4</v>
      </c>
      <c r="EG757" s="152">
        <v>150.4</v>
      </c>
      <c r="EH757" s="152">
        <v>149</v>
      </c>
      <c r="EI757" s="152">
        <v>148.1</v>
      </c>
      <c r="EJ757" s="152">
        <v>145.6</v>
      </c>
      <c r="EK757" s="152">
        <v>144.6</v>
      </c>
      <c r="EL757" s="152">
        <v>143.80000000000001</v>
      </c>
      <c r="EM757" s="152">
        <v>144.5</v>
      </c>
      <c r="EN757" s="152">
        <v>144.30000000000001</v>
      </c>
      <c r="EO757" s="152">
        <v>143.6</v>
      </c>
      <c r="EP757" s="152">
        <v>144.5</v>
      </c>
      <c r="EQ757" s="152">
        <v>144.4</v>
      </c>
      <c r="ER757" s="152">
        <v>141.1</v>
      </c>
      <c r="ES757" s="152">
        <v>141.30000000000001</v>
      </c>
      <c r="ET757" s="152">
        <v>141.1</v>
      </c>
      <c r="EU757" s="152">
        <v>141.6</v>
      </c>
      <c r="EV757" s="152">
        <v>145.30000000000001</v>
      </c>
      <c r="EW757" s="152">
        <v>144.5</v>
      </c>
    </row>
    <row r="758" spans="1:153">
      <c r="A758" s="141" t="s">
        <v>8549</v>
      </c>
      <c r="B758" s="141" t="s">
        <v>8550</v>
      </c>
      <c r="C758" s="142">
        <v>0.83265</v>
      </c>
      <c r="D758" s="143">
        <v>103.1</v>
      </c>
      <c r="E758" s="143">
        <v>103.7</v>
      </c>
      <c r="F758" s="143">
        <v>104</v>
      </c>
      <c r="G758" s="143">
        <v>104.7</v>
      </c>
      <c r="H758" s="143">
        <v>104.5</v>
      </c>
      <c r="I758" s="143">
        <v>104.5</v>
      </c>
      <c r="J758" s="143">
        <v>104.9</v>
      </c>
      <c r="K758" s="143">
        <v>105</v>
      </c>
      <c r="L758" s="143">
        <v>105</v>
      </c>
      <c r="M758" s="143">
        <v>105.3</v>
      </c>
      <c r="N758" s="143">
        <v>105.5</v>
      </c>
      <c r="O758" s="143">
        <v>105.8</v>
      </c>
      <c r="P758" s="143">
        <v>106.8</v>
      </c>
      <c r="Q758" s="143">
        <v>103.8</v>
      </c>
      <c r="R758" s="143">
        <v>104.5</v>
      </c>
      <c r="S758" s="143">
        <v>104.8</v>
      </c>
      <c r="T758" s="143">
        <v>105.4</v>
      </c>
      <c r="U758" s="143">
        <v>105.2</v>
      </c>
      <c r="V758" s="143">
        <v>105.3</v>
      </c>
      <c r="W758" s="143">
        <v>105.5</v>
      </c>
      <c r="X758" s="143">
        <v>106</v>
      </c>
      <c r="Y758" s="143">
        <v>106</v>
      </c>
      <c r="Z758" s="143">
        <v>106.2</v>
      </c>
      <c r="AA758" s="143">
        <v>106.5</v>
      </c>
      <c r="AB758" s="143">
        <v>107.7</v>
      </c>
      <c r="AC758" s="143">
        <v>107.5</v>
      </c>
      <c r="AD758" s="143">
        <v>107.5</v>
      </c>
      <c r="AE758" s="143">
        <v>108.2</v>
      </c>
      <c r="AF758" s="143">
        <v>108.5</v>
      </c>
      <c r="AG758" s="143">
        <v>107.7</v>
      </c>
      <c r="AH758" s="143">
        <v>107.6</v>
      </c>
      <c r="AI758" s="143">
        <v>108.4</v>
      </c>
      <c r="AJ758" s="143">
        <v>108.9</v>
      </c>
      <c r="AK758" s="143">
        <v>108.9</v>
      </c>
      <c r="AL758" s="143">
        <v>109.5</v>
      </c>
      <c r="AM758" s="143">
        <v>109.7</v>
      </c>
      <c r="AN758" s="143">
        <v>111.1</v>
      </c>
      <c r="AO758" s="143">
        <v>111</v>
      </c>
      <c r="AP758" s="143">
        <v>110.7</v>
      </c>
      <c r="AQ758" s="143">
        <v>111.7</v>
      </c>
      <c r="AR758" s="143">
        <v>110.8</v>
      </c>
      <c r="AS758" s="143">
        <v>110.5</v>
      </c>
      <c r="AT758" s="143">
        <v>111.5</v>
      </c>
      <c r="AU758" s="143">
        <v>111.5</v>
      </c>
      <c r="AV758" s="143">
        <v>111.6</v>
      </c>
      <c r="AW758" s="143">
        <v>111.3</v>
      </c>
      <c r="AX758" s="143">
        <v>111.2</v>
      </c>
      <c r="AY758" s="143">
        <v>111.8</v>
      </c>
      <c r="AZ758" s="143">
        <v>112.6</v>
      </c>
      <c r="BA758" s="143">
        <v>112.3</v>
      </c>
      <c r="BB758" s="143">
        <v>112.2</v>
      </c>
      <c r="BC758" s="143">
        <v>112.3</v>
      </c>
      <c r="BD758" s="143">
        <v>112</v>
      </c>
      <c r="BE758" s="143">
        <v>112.3</v>
      </c>
      <c r="BF758" s="143">
        <v>112.6</v>
      </c>
      <c r="BG758" s="143">
        <v>112.3</v>
      </c>
      <c r="BH758" s="143">
        <v>112.2</v>
      </c>
      <c r="BI758" s="143">
        <v>112.5</v>
      </c>
      <c r="BJ758" s="143">
        <v>112.2</v>
      </c>
      <c r="BK758" s="144">
        <v>111.5</v>
      </c>
      <c r="BL758" s="143">
        <v>112</v>
      </c>
      <c r="BM758" s="143">
        <v>112.4</v>
      </c>
      <c r="BN758" s="143">
        <v>112.3</v>
      </c>
      <c r="BO758" s="143">
        <v>111.9</v>
      </c>
      <c r="BP758" s="143">
        <v>112.3</v>
      </c>
      <c r="BQ758" s="143">
        <v>112.5</v>
      </c>
      <c r="BR758" s="145">
        <v>112.7</v>
      </c>
      <c r="BS758" s="145">
        <v>112.8</v>
      </c>
      <c r="BT758" s="145">
        <v>112.8</v>
      </c>
      <c r="BU758" s="145">
        <v>114.3</v>
      </c>
      <c r="BV758" s="145">
        <v>113.8</v>
      </c>
      <c r="BW758" s="145">
        <v>113.9</v>
      </c>
      <c r="BX758" s="145">
        <v>114.5</v>
      </c>
      <c r="BY758" s="145">
        <v>114.2</v>
      </c>
      <c r="BZ758" s="143">
        <v>114.6</v>
      </c>
      <c r="CA758" s="143">
        <v>115.5</v>
      </c>
      <c r="CB758" s="143">
        <v>116.7</v>
      </c>
      <c r="CC758" s="143">
        <v>117.3</v>
      </c>
      <c r="CD758" s="143">
        <v>117.6</v>
      </c>
      <c r="CE758" s="143">
        <v>117.9</v>
      </c>
      <c r="CF758" s="143">
        <v>118</v>
      </c>
      <c r="CG758" s="143">
        <v>118.7</v>
      </c>
      <c r="CH758" s="143">
        <v>118.5</v>
      </c>
      <c r="CI758" s="143">
        <v>118.9</v>
      </c>
      <c r="CJ758" s="146">
        <v>119.3</v>
      </c>
      <c r="CK758" s="146">
        <v>119.2</v>
      </c>
      <c r="CL758" s="146">
        <v>119.7</v>
      </c>
      <c r="CM758" s="147">
        <v>120.1</v>
      </c>
      <c r="CN758" s="147">
        <v>120.6</v>
      </c>
      <c r="CO758" s="147">
        <v>121</v>
      </c>
      <c r="CP758" s="148">
        <v>120.9</v>
      </c>
      <c r="CQ758" s="149">
        <v>120.9</v>
      </c>
      <c r="CR758" s="149">
        <v>121.1</v>
      </c>
      <c r="CS758" s="149">
        <v>121.1</v>
      </c>
      <c r="CT758" s="149">
        <v>121.4</v>
      </c>
      <c r="CU758" s="150">
        <v>121.5</v>
      </c>
      <c r="CV758" s="150">
        <v>121.6</v>
      </c>
      <c r="CW758" s="150">
        <v>121.1</v>
      </c>
      <c r="CX758" s="150">
        <v>120.6</v>
      </c>
      <c r="CY758" s="150">
        <v>120.6</v>
      </c>
      <c r="CZ758" s="150">
        <v>121.5</v>
      </c>
      <c r="DA758" s="150">
        <v>121.7</v>
      </c>
      <c r="DB758" s="151">
        <v>121.2</v>
      </c>
      <c r="DC758" s="151">
        <v>121.6</v>
      </c>
      <c r="DD758" s="151">
        <v>121.9</v>
      </c>
      <c r="DE758" s="151">
        <v>122.7</v>
      </c>
      <c r="DF758" s="151">
        <v>122.4</v>
      </c>
      <c r="DG758" s="151">
        <v>122.7</v>
      </c>
      <c r="DH758" s="151">
        <v>122.9</v>
      </c>
      <c r="DI758" s="151">
        <v>124.4</v>
      </c>
      <c r="DJ758" s="151">
        <v>124.8</v>
      </c>
      <c r="DK758" s="151">
        <v>126</v>
      </c>
      <c r="DL758" s="151">
        <v>126.9</v>
      </c>
      <c r="DM758" s="152">
        <v>129</v>
      </c>
      <c r="DN758" s="152">
        <v>129.4</v>
      </c>
      <c r="DO758" s="152">
        <v>129.80000000000001</v>
      </c>
      <c r="DP758" s="152">
        <v>130.5</v>
      </c>
      <c r="DQ758" s="152">
        <v>131.9</v>
      </c>
      <c r="DR758" s="152">
        <v>132.1</v>
      </c>
      <c r="DS758" s="152">
        <v>132.80000000000001</v>
      </c>
      <c r="DT758" s="152">
        <v>133.5</v>
      </c>
      <c r="DU758" s="152">
        <v>133.80000000000001</v>
      </c>
      <c r="DV758" s="152">
        <v>135</v>
      </c>
      <c r="DW758" s="152">
        <v>136.6</v>
      </c>
      <c r="DX758" s="152">
        <v>136.4</v>
      </c>
      <c r="DY758" s="152">
        <v>137.1</v>
      </c>
      <c r="DZ758" s="152">
        <v>138</v>
      </c>
      <c r="EA758" s="152">
        <v>139</v>
      </c>
      <c r="EB758" s="152">
        <v>138.69999999999999</v>
      </c>
      <c r="EC758" s="152">
        <v>139.4</v>
      </c>
      <c r="ED758" s="152">
        <v>139.4</v>
      </c>
      <c r="EE758" s="152">
        <v>140</v>
      </c>
      <c r="EF758" s="152">
        <v>140.9</v>
      </c>
      <c r="EG758" s="152">
        <v>141</v>
      </c>
      <c r="EH758" s="152">
        <v>141.4</v>
      </c>
      <c r="EI758" s="152">
        <v>141.80000000000001</v>
      </c>
      <c r="EJ758" s="152">
        <v>141.19999999999999</v>
      </c>
      <c r="EK758" s="152">
        <v>142.19999999999999</v>
      </c>
      <c r="EL758" s="152">
        <v>142.5</v>
      </c>
      <c r="EM758" s="152">
        <v>143.19999999999999</v>
      </c>
      <c r="EN758" s="152">
        <v>143.9</v>
      </c>
      <c r="EO758" s="152">
        <v>144.1</v>
      </c>
      <c r="EP758" s="152">
        <v>144.1</v>
      </c>
      <c r="EQ758" s="152">
        <v>143.9</v>
      </c>
      <c r="ER758" s="152">
        <v>145.30000000000001</v>
      </c>
      <c r="ES758" s="152">
        <v>145.19999999999999</v>
      </c>
      <c r="ET758" s="152">
        <v>145</v>
      </c>
      <c r="EU758" s="152">
        <v>143.5</v>
      </c>
      <c r="EV758" s="152">
        <v>144.30000000000001</v>
      </c>
      <c r="EW758" s="152">
        <v>145</v>
      </c>
    </row>
    <row r="759" spans="1:153">
      <c r="A759" s="141" t="s">
        <v>8551</v>
      </c>
      <c r="B759" s="141" t="s">
        <v>8552</v>
      </c>
      <c r="C759" s="142">
        <v>0.52771999999999997</v>
      </c>
      <c r="D759" s="143">
        <v>103.9</v>
      </c>
      <c r="E759" s="143">
        <v>103.9</v>
      </c>
      <c r="F759" s="143">
        <v>104.1</v>
      </c>
      <c r="G759" s="143">
        <v>103.8</v>
      </c>
      <c r="H759" s="143">
        <v>104.2</v>
      </c>
      <c r="I759" s="143">
        <v>104</v>
      </c>
      <c r="J759" s="143">
        <v>104.7</v>
      </c>
      <c r="K759" s="143">
        <v>104.6</v>
      </c>
      <c r="L759" s="143">
        <v>104.7</v>
      </c>
      <c r="M759" s="143">
        <v>104.7</v>
      </c>
      <c r="N759" s="143">
        <v>104.9</v>
      </c>
      <c r="O759" s="143">
        <v>105.1</v>
      </c>
      <c r="P759" s="143">
        <v>105.9</v>
      </c>
      <c r="Q759" s="143">
        <v>103.6</v>
      </c>
      <c r="R759" s="143">
        <v>104.1</v>
      </c>
      <c r="S759" s="143">
        <v>104.1</v>
      </c>
      <c r="T759" s="143">
        <v>103.9</v>
      </c>
      <c r="U759" s="143">
        <v>104.3</v>
      </c>
      <c r="V759" s="143">
        <v>104.7</v>
      </c>
      <c r="W759" s="143">
        <v>104.6</v>
      </c>
      <c r="X759" s="143">
        <v>104.1</v>
      </c>
      <c r="Y759" s="143">
        <v>104.3</v>
      </c>
      <c r="Z759" s="143">
        <v>104.4</v>
      </c>
      <c r="AA759" s="143">
        <v>104.8</v>
      </c>
      <c r="AB759" s="143">
        <v>106.3</v>
      </c>
      <c r="AC759" s="143">
        <v>106.7</v>
      </c>
      <c r="AD759" s="143">
        <v>106.4</v>
      </c>
      <c r="AE759" s="143">
        <v>107</v>
      </c>
      <c r="AF759" s="143">
        <v>106.8</v>
      </c>
      <c r="AG759" s="143">
        <v>106.9</v>
      </c>
      <c r="AH759" s="143">
        <v>107.1</v>
      </c>
      <c r="AI759" s="143">
        <v>107.1</v>
      </c>
      <c r="AJ759" s="143">
        <v>107.6</v>
      </c>
      <c r="AK759" s="143">
        <v>108</v>
      </c>
      <c r="AL759" s="143">
        <v>108.1</v>
      </c>
      <c r="AM759" s="143">
        <v>108.1</v>
      </c>
      <c r="AN759" s="143">
        <v>111</v>
      </c>
      <c r="AO759" s="143">
        <v>110.9</v>
      </c>
      <c r="AP759" s="143">
        <v>111</v>
      </c>
      <c r="AQ759" s="143">
        <v>111.3</v>
      </c>
      <c r="AR759" s="143">
        <v>110.9</v>
      </c>
      <c r="AS759" s="143">
        <v>110.7</v>
      </c>
      <c r="AT759" s="143">
        <v>111.8</v>
      </c>
      <c r="AU759" s="143">
        <v>111.9</v>
      </c>
      <c r="AV759" s="143">
        <v>111.9</v>
      </c>
      <c r="AW759" s="143">
        <v>111.7</v>
      </c>
      <c r="AX759" s="143">
        <v>111.7</v>
      </c>
      <c r="AY759" s="143">
        <v>111.9</v>
      </c>
      <c r="AZ759" s="143">
        <v>113.7</v>
      </c>
      <c r="BA759" s="143">
        <v>113</v>
      </c>
      <c r="BB759" s="143">
        <v>113</v>
      </c>
      <c r="BC759" s="143">
        <v>113.1</v>
      </c>
      <c r="BD759" s="143">
        <v>113.6</v>
      </c>
      <c r="BE759" s="143">
        <v>113.9</v>
      </c>
      <c r="BF759" s="143">
        <v>113.8</v>
      </c>
      <c r="BG759" s="143">
        <v>113.8</v>
      </c>
      <c r="BH759" s="143">
        <v>113.5</v>
      </c>
      <c r="BI759" s="143">
        <v>113.8</v>
      </c>
      <c r="BJ759" s="143">
        <v>114.2</v>
      </c>
      <c r="BK759" s="144">
        <v>113.3</v>
      </c>
      <c r="BL759" s="143">
        <v>114</v>
      </c>
      <c r="BM759" s="143">
        <v>114</v>
      </c>
      <c r="BN759" s="143">
        <v>114.3</v>
      </c>
      <c r="BO759" s="143">
        <v>113.5</v>
      </c>
      <c r="BP759" s="143">
        <v>114.1</v>
      </c>
      <c r="BQ759" s="143">
        <v>114.5</v>
      </c>
      <c r="BR759" s="145">
        <v>114.3</v>
      </c>
      <c r="BS759" s="145">
        <v>114</v>
      </c>
      <c r="BT759" s="145">
        <v>113.8</v>
      </c>
      <c r="BU759" s="145">
        <v>114.4</v>
      </c>
      <c r="BV759" s="145">
        <v>114.3</v>
      </c>
      <c r="BW759" s="145">
        <v>115.3</v>
      </c>
      <c r="BX759" s="145">
        <v>115.4</v>
      </c>
      <c r="BY759" s="145">
        <v>114.8</v>
      </c>
      <c r="BZ759" s="143">
        <v>115.6</v>
      </c>
      <c r="CA759" s="143">
        <v>116</v>
      </c>
      <c r="CB759" s="143">
        <v>116.5</v>
      </c>
      <c r="CC759" s="143">
        <v>117.1</v>
      </c>
      <c r="CD759" s="143">
        <v>116.9</v>
      </c>
      <c r="CE759" s="143">
        <v>117.5</v>
      </c>
      <c r="CF759" s="143">
        <v>117.6</v>
      </c>
      <c r="CG759" s="143">
        <v>117.7</v>
      </c>
      <c r="CH759" s="143">
        <v>117.3</v>
      </c>
      <c r="CI759" s="143">
        <v>117.7</v>
      </c>
      <c r="CJ759" s="146">
        <v>118.2</v>
      </c>
      <c r="CK759" s="146">
        <v>117.9</v>
      </c>
      <c r="CL759" s="146">
        <v>118.1</v>
      </c>
      <c r="CM759" s="147">
        <v>118.9</v>
      </c>
      <c r="CN759" s="147">
        <v>119.5</v>
      </c>
      <c r="CO759" s="147">
        <v>120</v>
      </c>
      <c r="CP759" s="148">
        <v>120</v>
      </c>
      <c r="CQ759" s="149">
        <v>119.3</v>
      </c>
      <c r="CR759" s="149">
        <v>119.7</v>
      </c>
      <c r="CS759" s="149">
        <v>119.7</v>
      </c>
      <c r="CT759" s="149">
        <v>120.1</v>
      </c>
      <c r="CU759" s="150">
        <v>120.1</v>
      </c>
      <c r="CV759" s="150">
        <v>120.1</v>
      </c>
      <c r="CW759" s="150">
        <v>120.1</v>
      </c>
      <c r="CX759" s="150">
        <v>119.2</v>
      </c>
      <c r="CY759" s="150">
        <v>119.3</v>
      </c>
      <c r="CZ759" s="150">
        <v>120.3</v>
      </c>
      <c r="DA759" s="150">
        <v>120.5</v>
      </c>
      <c r="DB759" s="151">
        <v>119.7</v>
      </c>
      <c r="DC759" s="151">
        <v>119.7</v>
      </c>
      <c r="DD759" s="151">
        <v>119.5</v>
      </c>
      <c r="DE759" s="151">
        <v>121.3</v>
      </c>
      <c r="DF759" s="151">
        <v>121.3</v>
      </c>
      <c r="DG759" s="151">
        <v>120.6</v>
      </c>
      <c r="DH759" s="151">
        <v>121.2</v>
      </c>
      <c r="DI759" s="151">
        <v>122.4</v>
      </c>
      <c r="DJ759" s="151">
        <v>122.8</v>
      </c>
      <c r="DK759" s="151">
        <v>123.6</v>
      </c>
      <c r="DL759" s="151">
        <v>123.8</v>
      </c>
      <c r="DM759" s="152">
        <v>124.6</v>
      </c>
      <c r="DN759" s="152">
        <v>124.9</v>
      </c>
      <c r="DO759" s="152">
        <v>125.1</v>
      </c>
      <c r="DP759" s="152">
        <v>126.2</v>
      </c>
      <c r="DQ759" s="152">
        <v>127.5</v>
      </c>
      <c r="DR759" s="152">
        <v>126.9</v>
      </c>
      <c r="DS759" s="152">
        <v>128</v>
      </c>
      <c r="DT759" s="152">
        <v>128.1</v>
      </c>
      <c r="DU759" s="152">
        <v>128.5</v>
      </c>
      <c r="DV759" s="152">
        <v>129.80000000000001</v>
      </c>
      <c r="DW759" s="152">
        <v>130.9</v>
      </c>
      <c r="DX759" s="152">
        <v>131</v>
      </c>
      <c r="DY759" s="152">
        <v>131.4</v>
      </c>
      <c r="DZ759" s="152">
        <v>132.5</v>
      </c>
      <c r="EA759" s="152">
        <v>133.69999999999999</v>
      </c>
      <c r="EB759" s="152">
        <v>134.19999999999999</v>
      </c>
      <c r="EC759" s="152">
        <v>134.5</v>
      </c>
      <c r="ED759" s="152">
        <v>134.69999999999999</v>
      </c>
      <c r="EE759" s="152">
        <v>135.69999999999999</v>
      </c>
      <c r="EF759" s="152">
        <v>136.1</v>
      </c>
      <c r="EG759" s="152">
        <v>136.30000000000001</v>
      </c>
      <c r="EH759" s="152">
        <v>136.6</v>
      </c>
      <c r="EI759" s="152">
        <v>137.9</v>
      </c>
      <c r="EJ759" s="152">
        <v>137.19999999999999</v>
      </c>
      <c r="EK759" s="152">
        <v>137.5</v>
      </c>
      <c r="EL759" s="152">
        <v>137.69999999999999</v>
      </c>
      <c r="EM759" s="152">
        <v>138.19999999999999</v>
      </c>
      <c r="EN759" s="152">
        <v>138.30000000000001</v>
      </c>
      <c r="EO759" s="152">
        <v>138.4</v>
      </c>
      <c r="EP759" s="152">
        <v>138.6</v>
      </c>
      <c r="EQ759" s="152">
        <v>138.80000000000001</v>
      </c>
      <c r="ER759" s="152">
        <v>139.4</v>
      </c>
      <c r="ES759" s="152">
        <v>139.19999999999999</v>
      </c>
      <c r="ET759" s="152">
        <v>139.19999999999999</v>
      </c>
      <c r="EU759" s="152">
        <v>139.19999999999999</v>
      </c>
      <c r="EV759" s="152">
        <v>139.30000000000001</v>
      </c>
      <c r="EW759" s="152">
        <v>139.9</v>
      </c>
    </row>
    <row r="760" spans="1:153">
      <c r="A760" s="141" t="s">
        <v>8553</v>
      </c>
      <c r="B760" s="141" t="s">
        <v>8554</v>
      </c>
      <c r="C760" s="142">
        <v>3.64E-3</v>
      </c>
      <c r="D760" s="143">
        <v>102.3</v>
      </c>
      <c r="E760" s="143">
        <v>102.8</v>
      </c>
      <c r="F760" s="143">
        <v>102.5</v>
      </c>
      <c r="G760" s="143">
        <v>102.4</v>
      </c>
      <c r="H760" s="143">
        <v>102.8</v>
      </c>
      <c r="I760" s="143">
        <v>102</v>
      </c>
      <c r="J760" s="143">
        <v>103</v>
      </c>
      <c r="K760" s="143">
        <v>102.9</v>
      </c>
      <c r="L760" s="143">
        <v>103.8</v>
      </c>
      <c r="M760" s="143">
        <v>104.7</v>
      </c>
      <c r="N760" s="143">
        <v>104.6</v>
      </c>
      <c r="O760" s="143">
        <v>103.8</v>
      </c>
      <c r="P760" s="143">
        <v>103.6</v>
      </c>
      <c r="Q760" s="143">
        <v>103.4</v>
      </c>
      <c r="R760" s="143">
        <v>103.4</v>
      </c>
      <c r="S760" s="143">
        <v>103.9</v>
      </c>
      <c r="T760" s="143">
        <v>104.4</v>
      </c>
      <c r="U760" s="143">
        <v>105.4</v>
      </c>
      <c r="V760" s="143">
        <v>105.2</v>
      </c>
      <c r="W760" s="143">
        <v>106.1</v>
      </c>
      <c r="X760" s="143">
        <v>106.2</v>
      </c>
      <c r="Y760" s="143">
        <v>107.7</v>
      </c>
      <c r="Z760" s="143">
        <v>108</v>
      </c>
      <c r="AA760" s="143">
        <v>109.1</v>
      </c>
      <c r="AB760" s="143">
        <v>107.5</v>
      </c>
      <c r="AC760" s="143">
        <v>107.7</v>
      </c>
      <c r="AD760" s="143">
        <v>107.3</v>
      </c>
      <c r="AE760" s="143">
        <v>107.6</v>
      </c>
      <c r="AF760" s="143">
        <v>109.5</v>
      </c>
      <c r="AG760" s="143">
        <v>109.6</v>
      </c>
      <c r="AH760" s="143">
        <v>108.6</v>
      </c>
      <c r="AI760" s="143">
        <v>109.5</v>
      </c>
      <c r="AJ760" s="143">
        <v>109.2</v>
      </c>
      <c r="AK760" s="143">
        <v>109.6</v>
      </c>
      <c r="AL760" s="143">
        <v>109.8</v>
      </c>
      <c r="AM760" s="143">
        <v>110.5</v>
      </c>
      <c r="AN760" s="143">
        <v>109.3</v>
      </c>
      <c r="AO760" s="143">
        <v>110</v>
      </c>
      <c r="AP760" s="143">
        <v>111.1</v>
      </c>
      <c r="AQ760" s="143">
        <v>109.2</v>
      </c>
      <c r="AR760" s="143">
        <v>109.3</v>
      </c>
      <c r="AS760" s="143">
        <v>109.1</v>
      </c>
      <c r="AT760" s="143">
        <v>109.8</v>
      </c>
      <c r="AU760" s="143">
        <v>108.3</v>
      </c>
      <c r="AV760" s="143">
        <v>108.7</v>
      </c>
      <c r="AW760" s="143">
        <v>108.3</v>
      </c>
      <c r="AX760" s="143">
        <v>107.9</v>
      </c>
      <c r="AY760" s="143">
        <v>108</v>
      </c>
      <c r="AZ760" s="143">
        <v>108.3</v>
      </c>
      <c r="BA760" s="143">
        <v>108.1</v>
      </c>
      <c r="BB760" s="143">
        <v>108.8</v>
      </c>
      <c r="BC760" s="143">
        <v>109.1</v>
      </c>
      <c r="BD760" s="143">
        <v>108.3</v>
      </c>
      <c r="BE760" s="143">
        <v>110.5</v>
      </c>
      <c r="BF760" s="143">
        <v>110.3</v>
      </c>
      <c r="BG760" s="143">
        <v>110.6</v>
      </c>
      <c r="BH760" s="143">
        <v>110.1</v>
      </c>
      <c r="BI760" s="143">
        <v>110.4</v>
      </c>
      <c r="BJ760" s="143">
        <v>110.3</v>
      </c>
      <c r="BK760" s="144">
        <v>111.5</v>
      </c>
      <c r="BL760" s="143">
        <v>112.6</v>
      </c>
      <c r="BM760" s="143">
        <v>111.1</v>
      </c>
      <c r="BN760" s="143">
        <v>110.1</v>
      </c>
      <c r="BO760" s="143">
        <v>107.6</v>
      </c>
      <c r="BP760" s="143">
        <v>107</v>
      </c>
      <c r="BQ760" s="143">
        <v>108.4</v>
      </c>
      <c r="BR760" s="145">
        <v>107.8</v>
      </c>
      <c r="BS760" s="145">
        <v>108</v>
      </c>
      <c r="BT760" s="145">
        <v>107.5</v>
      </c>
      <c r="BU760" s="145">
        <v>107.5</v>
      </c>
      <c r="BV760" s="145">
        <v>107</v>
      </c>
      <c r="BW760" s="145">
        <v>107</v>
      </c>
      <c r="BX760" s="145">
        <v>107.5</v>
      </c>
      <c r="BY760" s="145">
        <v>107.9</v>
      </c>
      <c r="BZ760" s="143">
        <v>107.7</v>
      </c>
      <c r="CA760" s="143">
        <v>107.7</v>
      </c>
      <c r="CB760" s="143">
        <v>108.6</v>
      </c>
      <c r="CC760" s="143">
        <v>108</v>
      </c>
      <c r="CD760" s="143">
        <v>108.6</v>
      </c>
      <c r="CE760" s="143">
        <v>108.1</v>
      </c>
      <c r="CF760" s="143">
        <v>109.2</v>
      </c>
      <c r="CG760" s="143">
        <v>109.8</v>
      </c>
      <c r="CH760" s="143">
        <v>109.7</v>
      </c>
      <c r="CI760" s="143">
        <v>110.1</v>
      </c>
      <c r="CJ760" s="146">
        <v>109.2</v>
      </c>
      <c r="CK760" s="146">
        <v>109</v>
      </c>
      <c r="CL760" s="146">
        <v>108.7</v>
      </c>
      <c r="CM760" s="147">
        <v>109.1</v>
      </c>
      <c r="CN760" s="147">
        <v>109.1</v>
      </c>
      <c r="CO760" s="147">
        <v>109.7</v>
      </c>
      <c r="CP760" s="148">
        <v>109.8</v>
      </c>
      <c r="CQ760" s="149">
        <v>111.3</v>
      </c>
      <c r="CR760" s="149">
        <v>111.6</v>
      </c>
      <c r="CS760" s="149">
        <v>112.1</v>
      </c>
      <c r="CT760" s="149">
        <v>112.5</v>
      </c>
      <c r="CU760" s="150">
        <v>112.6</v>
      </c>
      <c r="CV760" s="150">
        <v>113.9</v>
      </c>
      <c r="CW760" s="150">
        <v>113.8</v>
      </c>
      <c r="CX760" s="150">
        <v>114.2</v>
      </c>
      <c r="CY760" s="150">
        <v>116</v>
      </c>
      <c r="CZ760" s="150">
        <v>116.3</v>
      </c>
      <c r="DA760" s="150">
        <v>116.6</v>
      </c>
      <c r="DB760" s="151">
        <v>119.2</v>
      </c>
      <c r="DC760" s="151">
        <v>118.9</v>
      </c>
      <c r="DD760" s="151">
        <v>118.5</v>
      </c>
      <c r="DE760" s="151">
        <v>122.7</v>
      </c>
      <c r="DF760" s="151">
        <v>124</v>
      </c>
      <c r="DG760" s="151">
        <v>125.5</v>
      </c>
      <c r="DH760" s="151">
        <v>125.1</v>
      </c>
      <c r="DI760" s="151">
        <v>124.9</v>
      </c>
      <c r="DJ760" s="151">
        <v>124.8</v>
      </c>
      <c r="DK760" s="151">
        <v>125.4</v>
      </c>
      <c r="DL760" s="151">
        <v>128.4</v>
      </c>
      <c r="DM760" s="152">
        <v>127.4</v>
      </c>
      <c r="DN760" s="152">
        <v>132.1</v>
      </c>
      <c r="DO760" s="152">
        <v>131.69999999999999</v>
      </c>
      <c r="DP760" s="152">
        <v>130.19999999999999</v>
      </c>
      <c r="DQ760" s="152">
        <v>132.9</v>
      </c>
      <c r="DR760" s="152">
        <v>133.1</v>
      </c>
      <c r="DS760" s="152">
        <v>134.69999999999999</v>
      </c>
      <c r="DT760" s="152">
        <v>134.69999999999999</v>
      </c>
      <c r="DU760" s="152">
        <v>130.9</v>
      </c>
      <c r="DV760" s="152">
        <v>133.4</v>
      </c>
      <c r="DW760" s="152">
        <v>133.19999999999999</v>
      </c>
      <c r="DX760" s="152">
        <v>133.6</v>
      </c>
      <c r="DY760" s="152">
        <v>134.6</v>
      </c>
      <c r="DZ760" s="152">
        <v>133.69999999999999</v>
      </c>
      <c r="EA760" s="152">
        <v>133.5</v>
      </c>
      <c r="EB760" s="152">
        <v>136.69999999999999</v>
      </c>
      <c r="EC760" s="152">
        <v>134.9</v>
      </c>
      <c r="ED760" s="152">
        <v>135.1</v>
      </c>
      <c r="EE760" s="152">
        <v>139.30000000000001</v>
      </c>
      <c r="EF760" s="152">
        <v>138.4</v>
      </c>
      <c r="EG760" s="152">
        <v>138.30000000000001</v>
      </c>
      <c r="EH760" s="152">
        <v>138.6</v>
      </c>
      <c r="EI760" s="152">
        <v>144.1</v>
      </c>
      <c r="EJ760" s="152">
        <v>144.4</v>
      </c>
      <c r="EK760" s="152">
        <v>148.5</v>
      </c>
      <c r="EL760" s="152">
        <v>145.1</v>
      </c>
      <c r="EM760" s="152">
        <v>143.6</v>
      </c>
      <c r="EN760" s="152">
        <v>145.19999999999999</v>
      </c>
      <c r="EO760" s="152">
        <v>146.1</v>
      </c>
      <c r="EP760" s="152">
        <v>147.9</v>
      </c>
      <c r="EQ760" s="152">
        <v>149.4</v>
      </c>
      <c r="ER760" s="152">
        <v>149.69999999999999</v>
      </c>
      <c r="ES760" s="152">
        <v>151.80000000000001</v>
      </c>
      <c r="ET760" s="152">
        <v>153.80000000000001</v>
      </c>
      <c r="EU760" s="152">
        <v>150.80000000000001</v>
      </c>
      <c r="EV760" s="152">
        <v>150.69999999999999</v>
      </c>
      <c r="EW760" s="152">
        <v>149.5</v>
      </c>
    </row>
    <row r="761" spans="1:153">
      <c r="A761" s="141" t="s">
        <v>8555</v>
      </c>
      <c r="B761" s="141" t="s">
        <v>8556</v>
      </c>
      <c r="C761" s="142">
        <v>0.26218000000000002</v>
      </c>
      <c r="D761" s="143">
        <v>101.5</v>
      </c>
      <c r="E761" s="143">
        <v>103.2</v>
      </c>
      <c r="F761" s="143">
        <v>103.7</v>
      </c>
      <c r="G761" s="143">
        <v>106.7</v>
      </c>
      <c r="H761" s="143">
        <v>105.2</v>
      </c>
      <c r="I761" s="143">
        <v>105.6</v>
      </c>
      <c r="J761" s="143">
        <v>105.5</v>
      </c>
      <c r="K761" s="143">
        <v>105.8</v>
      </c>
      <c r="L761" s="143">
        <v>105.9</v>
      </c>
      <c r="M761" s="143">
        <v>106.8</v>
      </c>
      <c r="N761" s="143">
        <v>106.9</v>
      </c>
      <c r="O761" s="143">
        <v>107.6</v>
      </c>
      <c r="P761" s="143">
        <v>109.3</v>
      </c>
      <c r="Q761" s="143">
        <v>104.5</v>
      </c>
      <c r="R761" s="143">
        <v>106.5</v>
      </c>
      <c r="S761" s="143">
        <v>106.1</v>
      </c>
      <c r="T761" s="143">
        <v>107.3</v>
      </c>
      <c r="U761" s="143">
        <v>107.9</v>
      </c>
      <c r="V761" s="143">
        <v>108.7</v>
      </c>
      <c r="W761" s="143">
        <v>108.5</v>
      </c>
      <c r="X761" s="143">
        <v>109.6</v>
      </c>
      <c r="Y761" s="143">
        <v>109.6</v>
      </c>
      <c r="Z761" s="143">
        <v>109.7</v>
      </c>
      <c r="AA761" s="143">
        <v>110.5</v>
      </c>
      <c r="AB761" s="143">
        <v>110.5</v>
      </c>
      <c r="AC761" s="143">
        <v>109.3</v>
      </c>
      <c r="AD761" s="143">
        <v>110.7</v>
      </c>
      <c r="AE761" s="143">
        <v>110.8</v>
      </c>
      <c r="AF761" s="143">
        <v>110.6</v>
      </c>
      <c r="AG761" s="143">
        <v>110.6</v>
      </c>
      <c r="AH761" s="143">
        <v>110.9</v>
      </c>
      <c r="AI761" s="143">
        <v>111</v>
      </c>
      <c r="AJ761" s="143">
        <v>110.2</v>
      </c>
      <c r="AK761" s="143">
        <v>109.8</v>
      </c>
      <c r="AL761" s="143">
        <v>111.1</v>
      </c>
      <c r="AM761" s="143">
        <v>112.7</v>
      </c>
      <c r="AN761" s="143">
        <v>110.4</v>
      </c>
      <c r="AO761" s="143">
        <v>111</v>
      </c>
      <c r="AP761" s="143">
        <v>111.6</v>
      </c>
      <c r="AQ761" s="143">
        <v>112.4</v>
      </c>
      <c r="AR761" s="143">
        <v>110.1</v>
      </c>
      <c r="AS761" s="143">
        <v>109.9</v>
      </c>
      <c r="AT761" s="143">
        <v>110.8</v>
      </c>
      <c r="AU761" s="143">
        <v>110.9</v>
      </c>
      <c r="AV761" s="143">
        <v>111</v>
      </c>
      <c r="AW761" s="143">
        <v>110.2</v>
      </c>
      <c r="AX761" s="143">
        <v>110.2</v>
      </c>
      <c r="AY761" s="143">
        <v>111.5</v>
      </c>
      <c r="AZ761" s="143">
        <v>110.5</v>
      </c>
      <c r="BA761" s="143">
        <v>111.2</v>
      </c>
      <c r="BB761" s="143">
        <v>110.8</v>
      </c>
      <c r="BC761" s="143">
        <v>110.9</v>
      </c>
      <c r="BD761" s="143">
        <v>109</v>
      </c>
      <c r="BE761" s="143">
        <v>109.3</v>
      </c>
      <c r="BF761" s="143">
        <v>110.1</v>
      </c>
      <c r="BG761" s="143">
        <v>109.1</v>
      </c>
      <c r="BH761" s="143">
        <v>109.6</v>
      </c>
      <c r="BI761" s="143">
        <v>109.9</v>
      </c>
      <c r="BJ761" s="143">
        <v>108.1</v>
      </c>
      <c r="BK761" s="144">
        <v>107.9</v>
      </c>
      <c r="BL761" s="143">
        <v>107.8</v>
      </c>
      <c r="BM761" s="143">
        <v>109</v>
      </c>
      <c r="BN761" s="143">
        <v>108.1</v>
      </c>
      <c r="BO761" s="143">
        <v>108.4</v>
      </c>
      <c r="BP761" s="143">
        <v>108.4</v>
      </c>
      <c r="BQ761" s="143">
        <v>108.4</v>
      </c>
      <c r="BR761" s="145">
        <v>109.4</v>
      </c>
      <c r="BS761" s="145">
        <v>110.1</v>
      </c>
      <c r="BT761" s="145">
        <v>110.8</v>
      </c>
      <c r="BU761" s="145">
        <v>114.3</v>
      </c>
      <c r="BV761" s="145">
        <v>113</v>
      </c>
      <c r="BW761" s="145">
        <v>111.3</v>
      </c>
      <c r="BX761" s="145">
        <v>112.8</v>
      </c>
      <c r="BY761" s="145">
        <v>112.8</v>
      </c>
      <c r="BZ761" s="143">
        <v>112.6</v>
      </c>
      <c r="CA761" s="143">
        <v>114.2</v>
      </c>
      <c r="CB761" s="143">
        <v>117</v>
      </c>
      <c r="CC761" s="143">
        <v>117.8</v>
      </c>
      <c r="CD761" s="143">
        <v>118.8</v>
      </c>
      <c r="CE761" s="143">
        <v>118.8</v>
      </c>
      <c r="CF761" s="143">
        <v>119</v>
      </c>
      <c r="CG761" s="143">
        <v>121</v>
      </c>
      <c r="CH761" s="143">
        <v>121</v>
      </c>
      <c r="CI761" s="143">
        <v>121.6</v>
      </c>
      <c r="CJ761" s="146">
        <v>121.5</v>
      </c>
      <c r="CK761" s="146">
        <v>121.8</v>
      </c>
      <c r="CL761" s="146">
        <v>123</v>
      </c>
      <c r="CM761" s="147">
        <v>122.9</v>
      </c>
      <c r="CN761" s="147">
        <v>123.1</v>
      </c>
      <c r="CO761" s="147">
        <v>123.1</v>
      </c>
      <c r="CP761" s="148">
        <v>123.1</v>
      </c>
      <c r="CQ761" s="149">
        <v>124.2</v>
      </c>
      <c r="CR761" s="149">
        <v>124.2</v>
      </c>
      <c r="CS761" s="149">
        <v>124.1</v>
      </c>
      <c r="CT761" s="149">
        <v>124.3</v>
      </c>
      <c r="CU761" s="150">
        <v>124.7</v>
      </c>
      <c r="CV761" s="150">
        <v>125</v>
      </c>
      <c r="CW761" s="150">
        <v>123.4</v>
      </c>
      <c r="CX761" s="150">
        <v>123.5</v>
      </c>
      <c r="CY761" s="150">
        <v>123.5</v>
      </c>
      <c r="CZ761" s="150">
        <v>124.3</v>
      </c>
      <c r="DA761" s="150">
        <v>124.5</v>
      </c>
      <c r="DB761" s="151">
        <v>124.6</v>
      </c>
      <c r="DC761" s="151">
        <v>125.7</v>
      </c>
      <c r="DD761" s="151">
        <v>127.2</v>
      </c>
      <c r="DE761" s="151">
        <v>125.8</v>
      </c>
      <c r="DF761" s="151">
        <v>125.2</v>
      </c>
      <c r="DG761" s="151">
        <v>127.4</v>
      </c>
      <c r="DH761" s="151">
        <v>126.4</v>
      </c>
      <c r="DI761" s="151">
        <v>128.69999999999999</v>
      </c>
      <c r="DJ761" s="151">
        <v>129.4</v>
      </c>
      <c r="DK761" s="151">
        <v>131.6</v>
      </c>
      <c r="DL761" s="151">
        <v>134</v>
      </c>
      <c r="DM761" s="152">
        <v>138.80000000000001</v>
      </c>
      <c r="DN761" s="152">
        <v>139.4</v>
      </c>
      <c r="DO761" s="152">
        <v>140.19999999999999</v>
      </c>
      <c r="DP761" s="152">
        <v>140.1</v>
      </c>
      <c r="DQ761" s="152">
        <v>141.9</v>
      </c>
      <c r="DR761" s="152">
        <v>143.9</v>
      </c>
      <c r="DS761" s="152">
        <v>143.9</v>
      </c>
      <c r="DT761" s="152">
        <v>145.4</v>
      </c>
      <c r="DU761" s="152">
        <v>145.5</v>
      </c>
      <c r="DV761" s="152">
        <v>146.69999999999999</v>
      </c>
      <c r="DW761" s="152">
        <v>149.4</v>
      </c>
      <c r="DX761" s="152">
        <v>148</v>
      </c>
      <c r="DY761" s="152">
        <v>149.30000000000001</v>
      </c>
      <c r="DZ761" s="152">
        <v>149.6</v>
      </c>
      <c r="EA761" s="152">
        <v>150.5</v>
      </c>
      <c r="EB761" s="152">
        <v>148.4</v>
      </c>
      <c r="EC761" s="152">
        <v>150.4</v>
      </c>
      <c r="ED761" s="152">
        <v>150</v>
      </c>
      <c r="EE761" s="152">
        <v>150</v>
      </c>
      <c r="EF761" s="152">
        <v>151.9</v>
      </c>
      <c r="EG761" s="152">
        <v>151.9</v>
      </c>
      <c r="EH761" s="152">
        <v>152.30000000000001</v>
      </c>
      <c r="EI761" s="152">
        <v>151.1</v>
      </c>
      <c r="EJ761" s="152">
        <v>150.6</v>
      </c>
      <c r="EK761" s="152">
        <v>153.30000000000001</v>
      </c>
      <c r="EL761" s="152">
        <v>153.69999999999999</v>
      </c>
      <c r="EM761" s="152">
        <v>155.1</v>
      </c>
      <c r="EN761" s="152">
        <v>157.1</v>
      </c>
      <c r="EO761" s="152">
        <v>157.5</v>
      </c>
      <c r="EP761" s="152">
        <v>156.9</v>
      </c>
      <c r="EQ761" s="152">
        <v>156.1</v>
      </c>
      <c r="ER761" s="152">
        <v>159.19999999999999</v>
      </c>
      <c r="ES761" s="152">
        <v>159.1</v>
      </c>
      <c r="ET761" s="152">
        <v>158.69999999999999</v>
      </c>
      <c r="EU761" s="152">
        <v>153.9</v>
      </c>
      <c r="EV761" s="152">
        <v>156.1</v>
      </c>
      <c r="EW761" s="152">
        <v>157.19999999999999</v>
      </c>
    </row>
    <row r="762" spans="1:153">
      <c r="A762" s="141" t="s">
        <v>8557</v>
      </c>
      <c r="B762" s="141" t="s">
        <v>8558</v>
      </c>
      <c r="C762" s="142">
        <v>7.1000000000000002E-4</v>
      </c>
      <c r="D762" s="143">
        <v>108.5</v>
      </c>
      <c r="E762" s="143">
        <v>109.5</v>
      </c>
      <c r="F762" s="143">
        <v>109.4</v>
      </c>
      <c r="G762" s="143">
        <v>109.7</v>
      </c>
      <c r="H762" s="143">
        <v>109.7</v>
      </c>
      <c r="I762" s="143">
        <v>109.7</v>
      </c>
      <c r="J762" s="143">
        <v>108.4</v>
      </c>
      <c r="K762" s="143">
        <v>108.2</v>
      </c>
      <c r="L762" s="143">
        <v>108.2</v>
      </c>
      <c r="M762" s="143">
        <v>109</v>
      </c>
      <c r="N762" s="143">
        <v>111.2</v>
      </c>
      <c r="O762" s="143">
        <v>112.3</v>
      </c>
      <c r="P762" s="143">
        <v>113.1</v>
      </c>
      <c r="Q762" s="143">
        <v>113.1</v>
      </c>
      <c r="R762" s="143">
        <v>113.1</v>
      </c>
      <c r="S762" s="143">
        <v>113.5</v>
      </c>
      <c r="T762" s="143">
        <v>113.6</v>
      </c>
      <c r="U762" s="143">
        <v>114</v>
      </c>
      <c r="V762" s="143">
        <v>114</v>
      </c>
      <c r="W762" s="143">
        <v>109.9</v>
      </c>
      <c r="X762" s="143">
        <v>109.2</v>
      </c>
      <c r="Y762" s="143">
        <v>109.9</v>
      </c>
      <c r="Z762" s="143">
        <v>110.4</v>
      </c>
      <c r="AA762" s="143">
        <v>110.4</v>
      </c>
      <c r="AB762" s="143">
        <v>112.7</v>
      </c>
      <c r="AC762" s="143">
        <v>112.7</v>
      </c>
      <c r="AD762" s="143">
        <v>112.7</v>
      </c>
      <c r="AE762" s="143">
        <v>114.1</v>
      </c>
      <c r="AF762" s="143">
        <v>114.1</v>
      </c>
      <c r="AG762" s="143">
        <v>114.1</v>
      </c>
      <c r="AH762" s="143">
        <v>114.1</v>
      </c>
      <c r="AI762" s="143">
        <v>114.7</v>
      </c>
      <c r="AJ762" s="143">
        <v>113.3</v>
      </c>
      <c r="AK762" s="143">
        <v>113.8</v>
      </c>
      <c r="AL762" s="143">
        <v>114.6</v>
      </c>
      <c r="AM762" s="143">
        <v>114.7</v>
      </c>
      <c r="AN762" s="143">
        <v>118.2</v>
      </c>
      <c r="AO762" s="143">
        <v>118.2</v>
      </c>
      <c r="AP762" s="143">
        <v>118.1</v>
      </c>
      <c r="AQ762" s="143">
        <v>118.9</v>
      </c>
      <c r="AR762" s="143">
        <v>118.9</v>
      </c>
      <c r="AS762" s="143">
        <v>118.9</v>
      </c>
      <c r="AT762" s="143">
        <v>118.9</v>
      </c>
      <c r="AU762" s="143">
        <v>118.9</v>
      </c>
      <c r="AV762" s="143">
        <v>118.9</v>
      </c>
      <c r="AW762" s="143">
        <v>121.3</v>
      </c>
      <c r="AX762" s="143">
        <v>121.3</v>
      </c>
      <c r="AY762" s="143">
        <v>121.3</v>
      </c>
      <c r="AZ762" s="143">
        <v>121.3</v>
      </c>
      <c r="BA762" s="143">
        <v>121.3</v>
      </c>
      <c r="BB762" s="143">
        <v>121.3</v>
      </c>
      <c r="BC762" s="143">
        <v>122.7</v>
      </c>
      <c r="BD762" s="143">
        <v>122.7</v>
      </c>
      <c r="BE762" s="143">
        <v>122.7</v>
      </c>
      <c r="BF762" s="143">
        <v>122.4</v>
      </c>
      <c r="BG762" s="143">
        <v>122.4</v>
      </c>
      <c r="BH762" s="143">
        <v>123</v>
      </c>
      <c r="BI762" s="143">
        <v>121.8</v>
      </c>
      <c r="BJ762" s="143">
        <v>123.7</v>
      </c>
      <c r="BK762" s="144">
        <v>123.7</v>
      </c>
      <c r="BL762" s="143">
        <v>122.9</v>
      </c>
      <c r="BM762" s="143">
        <v>122.9</v>
      </c>
      <c r="BN762" s="143">
        <v>122.9</v>
      </c>
      <c r="BO762" s="143">
        <v>121.4</v>
      </c>
      <c r="BP762" s="143">
        <v>121.7</v>
      </c>
      <c r="BQ762" s="143">
        <v>120.6</v>
      </c>
      <c r="BR762" s="145">
        <v>121</v>
      </c>
      <c r="BS762" s="145">
        <v>121.8</v>
      </c>
      <c r="BT762" s="145">
        <v>121.8</v>
      </c>
      <c r="BU762" s="145">
        <v>122.2</v>
      </c>
      <c r="BV762" s="145">
        <v>122.2</v>
      </c>
      <c r="BW762" s="145">
        <v>122.4</v>
      </c>
      <c r="BX762" s="145">
        <v>122.6</v>
      </c>
      <c r="BY762" s="145">
        <v>122.6</v>
      </c>
      <c r="BZ762" s="143">
        <v>123.3</v>
      </c>
      <c r="CA762" s="143">
        <v>123.3</v>
      </c>
      <c r="CB762" s="143">
        <v>123.3</v>
      </c>
      <c r="CC762" s="143">
        <v>122.6</v>
      </c>
      <c r="CD762" s="143">
        <v>123.3</v>
      </c>
      <c r="CE762" s="143">
        <v>123.4</v>
      </c>
      <c r="CF762" s="143">
        <v>124.9</v>
      </c>
      <c r="CG762" s="143">
        <v>124.2</v>
      </c>
      <c r="CH762" s="143">
        <v>124.2</v>
      </c>
      <c r="CI762" s="143">
        <v>124.1</v>
      </c>
      <c r="CJ762" s="146">
        <v>124.9</v>
      </c>
      <c r="CK762" s="146">
        <v>124.9</v>
      </c>
      <c r="CL762" s="146">
        <v>124.9</v>
      </c>
      <c r="CM762" s="147">
        <v>127.8</v>
      </c>
      <c r="CN762" s="147">
        <v>127.1</v>
      </c>
      <c r="CO762" s="147">
        <v>127.1</v>
      </c>
      <c r="CP762" s="148">
        <v>127.8</v>
      </c>
      <c r="CQ762" s="149">
        <v>127.8</v>
      </c>
      <c r="CR762" s="149">
        <v>128.19999999999999</v>
      </c>
      <c r="CS762" s="149">
        <v>128.9</v>
      </c>
      <c r="CT762" s="149">
        <v>129.6</v>
      </c>
      <c r="CU762" s="150">
        <v>129.19999999999999</v>
      </c>
      <c r="CV762" s="150">
        <v>129.6</v>
      </c>
      <c r="CW762" s="150">
        <v>129.6</v>
      </c>
      <c r="CX762" s="150">
        <v>129.6</v>
      </c>
      <c r="CY762" s="150">
        <v>128.9</v>
      </c>
      <c r="CZ762" s="150">
        <v>133.69999999999999</v>
      </c>
      <c r="DA762" s="150">
        <v>131.4</v>
      </c>
      <c r="DB762" s="151">
        <v>131.4</v>
      </c>
      <c r="DC762" s="151">
        <v>131.4</v>
      </c>
      <c r="DD762" s="151">
        <v>132</v>
      </c>
      <c r="DE762" s="151">
        <v>132.9</v>
      </c>
      <c r="DF762" s="151">
        <v>133.69999999999999</v>
      </c>
      <c r="DG762" s="151">
        <v>133.69999999999999</v>
      </c>
      <c r="DH762" s="151">
        <v>133.69999999999999</v>
      </c>
      <c r="DI762" s="151">
        <v>133.4</v>
      </c>
      <c r="DJ762" s="151">
        <v>134.9</v>
      </c>
      <c r="DK762" s="151">
        <v>134.9</v>
      </c>
      <c r="DL762" s="151">
        <v>137.1</v>
      </c>
      <c r="DM762" s="152">
        <v>138.1</v>
      </c>
      <c r="DN762" s="152">
        <v>139.69999999999999</v>
      </c>
      <c r="DO762" s="152">
        <v>140.19999999999999</v>
      </c>
      <c r="DP762" s="152">
        <v>140.19999999999999</v>
      </c>
      <c r="DQ762" s="152">
        <v>140.5</v>
      </c>
      <c r="DR762" s="152">
        <v>140.69999999999999</v>
      </c>
      <c r="DS762" s="152">
        <v>143.1</v>
      </c>
      <c r="DT762" s="152">
        <v>141.1</v>
      </c>
      <c r="DU762" s="152">
        <v>139.30000000000001</v>
      </c>
      <c r="DV762" s="152">
        <v>138.6</v>
      </c>
      <c r="DW762" s="152">
        <v>142</v>
      </c>
      <c r="DX762" s="152">
        <v>142</v>
      </c>
      <c r="DY762" s="152">
        <v>145.4</v>
      </c>
      <c r="DZ762" s="152">
        <v>146.6</v>
      </c>
      <c r="EA762" s="152">
        <v>146.5</v>
      </c>
      <c r="EB762" s="152">
        <v>147.5</v>
      </c>
      <c r="EC762" s="152">
        <v>147.30000000000001</v>
      </c>
      <c r="ED762" s="152">
        <v>147.1</v>
      </c>
      <c r="EE762" s="152">
        <v>147.1</v>
      </c>
      <c r="EF762" s="152">
        <v>147.1</v>
      </c>
      <c r="EG762" s="152">
        <v>147.1</v>
      </c>
      <c r="EH762" s="152">
        <v>147.1</v>
      </c>
      <c r="EI762" s="152">
        <v>147.1</v>
      </c>
      <c r="EJ762" s="152">
        <v>147.1</v>
      </c>
      <c r="EK762" s="152">
        <v>147.30000000000001</v>
      </c>
      <c r="EL762" s="152">
        <v>147.30000000000001</v>
      </c>
      <c r="EM762" s="152">
        <v>147.30000000000001</v>
      </c>
      <c r="EN762" s="152">
        <v>147.80000000000001</v>
      </c>
      <c r="EO762" s="152">
        <v>147.80000000000001</v>
      </c>
      <c r="EP762" s="152">
        <v>147.80000000000001</v>
      </c>
      <c r="EQ762" s="152">
        <v>147.80000000000001</v>
      </c>
      <c r="ER762" s="152">
        <v>147.80000000000001</v>
      </c>
      <c r="ES762" s="152">
        <v>147.80000000000001</v>
      </c>
      <c r="ET762" s="152">
        <v>147.80000000000001</v>
      </c>
      <c r="EU762" s="152">
        <v>148.19999999999999</v>
      </c>
      <c r="EV762" s="152">
        <v>149.1</v>
      </c>
      <c r="EW762" s="152">
        <v>148.9</v>
      </c>
    </row>
    <row r="763" spans="1:153">
      <c r="A763" s="141" t="s">
        <v>8559</v>
      </c>
      <c r="B763" s="141" t="s">
        <v>8560</v>
      </c>
      <c r="C763" s="142">
        <v>3.8399999999999997E-2</v>
      </c>
      <c r="D763" s="143">
        <v>104.2</v>
      </c>
      <c r="E763" s="143">
        <v>104.2</v>
      </c>
      <c r="F763" s="143">
        <v>104.2</v>
      </c>
      <c r="G763" s="143">
        <v>104.2</v>
      </c>
      <c r="H763" s="143">
        <v>104.2</v>
      </c>
      <c r="I763" s="143">
        <v>103.7</v>
      </c>
      <c r="J763" s="143">
        <v>103.7</v>
      </c>
      <c r="K763" s="143">
        <v>103.7</v>
      </c>
      <c r="L763" s="143">
        <v>103.7</v>
      </c>
      <c r="M763" s="143">
        <v>103.7</v>
      </c>
      <c r="N763" s="143">
        <v>103.7</v>
      </c>
      <c r="O763" s="143">
        <v>103.7</v>
      </c>
      <c r="P763" s="143">
        <v>101.2</v>
      </c>
      <c r="Q763" s="143">
        <v>102.2</v>
      </c>
      <c r="R763" s="143">
        <v>97.2</v>
      </c>
      <c r="S763" s="143">
        <v>104.9</v>
      </c>
      <c r="T763" s="143">
        <v>111.9</v>
      </c>
      <c r="U763" s="143">
        <v>98.8</v>
      </c>
      <c r="V763" s="143">
        <v>89.9</v>
      </c>
      <c r="W763" s="143">
        <v>97</v>
      </c>
      <c r="X763" s="143">
        <v>106.8</v>
      </c>
      <c r="Y763" s="143">
        <v>105.4</v>
      </c>
      <c r="Z763" s="143">
        <v>106.2</v>
      </c>
      <c r="AA763" s="143">
        <v>100.9</v>
      </c>
      <c r="AB763" s="143">
        <v>107.9</v>
      </c>
      <c r="AC763" s="143">
        <v>106.8</v>
      </c>
      <c r="AD763" s="143">
        <v>98.8</v>
      </c>
      <c r="AE763" s="143">
        <v>106.6</v>
      </c>
      <c r="AF763" s="143">
        <v>116.8</v>
      </c>
      <c r="AG763" s="143">
        <v>97.9</v>
      </c>
      <c r="AH763" s="143">
        <v>92.2</v>
      </c>
      <c r="AI763" s="143">
        <v>107.3</v>
      </c>
      <c r="AJ763" s="143">
        <v>117.9</v>
      </c>
      <c r="AK763" s="143">
        <v>115.4</v>
      </c>
      <c r="AL763" s="143">
        <v>117.7</v>
      </c>
      <c r="AM763" s="143">
        <v>110.9</v>
      </c>
      <c r="AN763" s="143">
        <v>116.4</v>
      </c>
      <c r="AO763" s="143">
        <v>113.5</v>
      </c>
      <c r="AP763" s="143">
        <v>100.4</v>
      </c>
      <c r="AQ763" s="143">
        <v>112.9</v>
      </c>
      <c r="AR763" s="143">
        <v>115.8</v>
      </c>
      <c r="AS763" s="143">
        <v>111.9</v>
      </c>
      <c r="AT763" s="143">
        <v>111.4</v>
      </c>
      <c r="AU763" s="143">
        <v>111.4</v>
      </c>
      <c r="AV763" s="143">
        <v>112.3</v>
      </c>
      <c r="AW763" s="143">
        <v>112.7</v>
      </c>
      <c r="AX763" s="143">
        <v>112.3</v>
      </c>
      <c r="AY763" s="143">
        <v>111.6</v>
      </c>
      <c r="AZ763" s="143">
        <v>111.9</v>
      </c>
      <c r="BA763" s="143">
        <v>111.9</v>
      </c>
      <c r="BB763" s="143">
        <v>111.8</v>
      </c>
      <c r="BC763" s="143">
        <v>111.8</v>
      </c>
      <c r="BD763" s="143">
        <v>111.8</v>
      </c>
      <c r="BE763" s="143">
        <v>111.8</v>
      </c>
      <c r="BF763" s="143">
        <v>111.8</v>
      </c>
      <c r="BG763" s="143">
        <v>111.8</v>
      </c>
      <c r="BH763" s="143">
        <v>111.8</v>
      </c>
      <c r="BI763" s="143">
        <v>111.8</v>
      </c>
      <c r="BJ763" s="143">
        <v>111.8</v>
      </c>
      <c r="BK763" s="144">
        <v>111.8</v>
      </c>
      <c r="BL763" s="143">
        <v>113</v>
      </c>
      <c r="BM763" s="143">
        <v>113.6</v>
      </c>
      <c r="BN763" s="143">
        <v>113.6</v>
      </c>
      <c r="BO763" s="143">
        <v>114.1</v>
      </c>
      <c r="BP763" s="143">
        <v>114.1</v>
      </c>
      <c r="BQ763" s="143">
        <v>114.1</v>
      </c>
      <c r="BR763" s="145">
        <v>114.1</v>
      </c>
      <c r="BS763" s="145">
        <v>114.2</v>
      </c>
      <c r="BT763" s="145">
        <v>114.2</v>
      </c>
      <c r="BU763" s="145">
        <v>114.2</v>
      </c>
      <c r="BV763" s="145">
        <v>114.2</v>
      </c>
      <c r="BW763" s="145">
        <v>114.4</v>
      </c>
      <c r="BX763" s="145">
        <v>115.2</v>
      </c>
      <c r="BY763" s="145">
        <v>115.7</v>
      </c>
      <c r="BZ763" s="143">
        <v>115.7</v>
      </c>
      <c r="CA763" s="143">
        <v>117.7</v>
      </c>
      <c r="CB763" s="143">
        <v>117.7</v>
      </c>
      <c r="CC763" s="143">
        <v>117.7</v>
      </c>
      <c r="CD763" s="143">
        <v>118.3</v>
      </c>
      <c r="CE763" s="143">
        <v>118.3</v>
      </c>
      <c r="CF763" s="143">
        <v>118.3</v>
      </c>
      <c r="CG763" s="143">
        <v>118.3</v>
      </c>
      <c r="CH763" s="143">
        <v>118.3</v>
      </c>
      <c r="CI763" s="143">
        <v>118.3</v>
      </c>
      <c r="CJ763" s="146">
        <v>120.5</v>
      </c>
      <c r="CK763" s="146">
        <v>120.5</v>
      </c>
      <c r="CL763" s="146">
        <v>120.5</v>
      </c>
      <c r="CM763" s="147">
        <v>119.2</v>
      </c>
      <c r="CN763" s="147">
        <v>120.1</v>
      </c>
      <c r="CO763" s="147">
        <v>120.1</v>
      </c>
      <c r="CP763" s="148">
        <v>120.1</v>
      </c>
      <c r="CQ763" s="149">
        <v>120.1</v>
      </c>
      <c r="CR763" s="149">
        <v>120.1</v>
      </c>
      <c r="CS763" s="149">
        <v>120.1</v>
      </c>
      <c r="CT763" s="149">
        <v>120.1</v>
      </c>
      <c r="CU763" s="150">
        <v>120.1</v>
      </c>
      <c r="CV763" s="150">
        <v>120.1</v>
      </c>
      <c r="CW763" s="150">
        <v>120.1</v>
      </c>
      <c r="CX763" s="150">
        <v>120.1</v>
      </c>
      <c r="CY763" s="150">
        <v>118.4</v>
      </c>
      <c r="CZ763" s="150">
        <v>118.4</v>
      </c>
      <c r="DA763" s="150">
        <v>118.4</v>
      </c>
      <c r="DB763" s="151">
        <v>118.4</v>
      </c>
      <c r="DC763" s="151">
        <v>118.4</v>
      </c>
      <c r="DD763" s="151">
        <v>118.4</v>
      </c>
      <c r="DE763" s="151">
        <v>120.4</v>
      </c>
      <c r="DF763" s="151">
        <v>119.1</v>
      </c>
      <c r="DG763" s="151">
        <v>119.1</v>
      </c>
      <c r="DH763" s="151">
        <v>121.3</v>
      </c>
      <c r="DI763" s="151">
        <v>121.3</v>
      </c>
      <c r="DJ763" s="151">
        <v>121.3</v>
      </c>
      <c r="DK763" s="151">
        <v>121.3</v>
      </c>
      <c r="DL763" s="151">
        <v>121.4</v>
      </c>
      <c r="DM763" s="152">
        <v>121.4</v>
      </c>
      <c r="DN763" s="152">
        <v>123.4</v>
      </c>
      <c r="DO763" s="152">
        <v>123.5</v>
      </c>
      <c r="DP763" s="152">
        <v>123.5</v>
      </c>
      <c r="DQ763" s="152">
        <v>123.5</v>
      </c>
      <c r="DR763" s="152">
        <v>123.5</v>
      </c>
      <c r="DS763" s="152">
        <v>123.5</v>
      </c>
      <c r="DT763" s="152">
        <v>127.4</v>
      </c>
      <c r="DU763" s="152">
        <v>127.4</v>
      </c>
      <c r="DV763" s="152">
        <v>127.4</v>
      </c>
      <c r="DW763" s="152">
        <v>127.4</v>
      </c>
      <c r="DX763" s="152">
        <v>130.6</v>
      </c>
      <c r="DY763" s="152">
        <v>130.6</v>
      </c>
      <c r="DZ763" s="152">
        <v>134</v>
      </c>
      <c r="EA763" s="152">
        <v>134</v>
      </c>
      <c r="EB763" s="152">
        <v>134</v>
      </c>
      <c r="EC763" s="152">
        <v>131.80000000000001</v>
      </c>
      <c r="ED763" s="152">
        <v>132.1</v>
      </c>
      <c r="EE763" s="152">
        <v>131.5</v>
      </c>
      <c r="EF763" s="152">
        <v>131.5</v>
      </c>
      <c r="EG763" s="152">
        <v>131.5</v>
      </c>
      <c r="EH763" s="152">
        <v>131.5</v>
      </c>
      <c r="EI763" s="152">
        <v>131.5</v>
      </c>
      <c r="EJ763" s="152">
        <v>131.5</v>
      </c>
      <c r="EK763" s="152">
        <v>131.5</v>
      </c>
      <c r="EL763" s="152">
        <v>131.6</v>
      </c>
      <c r="EM763" s="152">
        <v>131.6</v>
      </c>
      <c r="EN763" s="152">
        <v>131.6</v>
      </c>
      <c r="EO763" s="152">
        <v>131</v>
      </c>
      <c r="EP763" s="152">
        <v>131</v>
      </c>
      <c r="EQ763" s="152">
        <v>131</v>
      </c>
      <c r="ER763" s="152">
        <v>131</v>
      </c>
      <c r="ES763" s="152">
        <v>131</v>
      </c>
      <c r="ET763" s="152">
        <v>131</v>
      </c>
      <c r="EU763" s="152">
        <v>131</v>
      </c>
      <c r="EV763" s="152">
        <v>131</v>
      </c>
      <c r="EW763" s="152">
        <v>131.1</v>
      </c>
    </row>
    <row r="764" spans="1:153">
      <c r="A764" s="141" t="s">
        <v>8561</v>
      </c>
      <c r="B764" s="141" t="s">
        <v>8562</v>
      </c>
      <c r="C764" s="142">
        <v>0.22363</v>
      </c>
      <c r="D764" s="143">
        <v>100.9</v>
      </c>
      <c r="E764" s="143">
        <v>101.3</v>
      </c>
      <c r="F764" s="143">
        <v>101</v>
      </c>
      <c r="G764" s="143">
        <v>101.4</v>
      </c>
      <c r="H764" s="143">
        <v>101.2</v>
      </c>
      <c r="I764" s="143">
        <v>101.4</v>
      </c>
      <c r="J764" s="143">
        <v>101.4</v>
      </c>
      <c r="K764" s="143">
        <v>101.5</v>
      </c>
      <c r="L764" s="143">
        <v>102.7</v>
      </c>
      <c r="M764" s="143">
        <v>102.3</v>
      </c>
      <c r="N764" s="143">
        <v>102.5</v>
      </c>
      <c r="O764" s="143">
        <v>105.4</v>
      </c>
      <c r="P764" s="143">
        <v>106.5</v>
      </c>
      <c r="Q764" s="143">
        <v>106.1</v>
      </c>
      <c r="R764" s="143">
        <v>105.7</v>
      </c>
      <c r="S764" s="143">
        <v>106.1</v>
      </c>
      <c r="T764" s="143">
        <v>105.5</v>
      </c>
      <c r="U764" s="143">
        <v>106.8</v>
      </c>
      <c r="V764" s="143">
        <v>106.4</v>
      </c>
      <c r="W764" s="143">
        <v>106.4</v>
      </c>
      <c r="X764" s="143">
        <v>106.6</v>
      </c>
      <c r="Y764" s="143">
        <v>106.3</v>
      </c>
      <c r="Z764" s="143">
        <v>106.9</v>
      </c>
      <c r="AA764" s="143">
        <v>108.2</v>
      </c>
      <c r="AB764" s="143">
        <v>107.2</v>
      </c>
      <c r="AC764" s="143">
        <v>107.7</v>
      </c>
      <c r="AD764" s="143">
        <v>107.8</v>
      </c>
      <c r="AE764" s="143">
        <v>107.7</v>
      </c>
      <c r="AF764" s="143">
        <v>107.6</v>
      </c>
      <c r="AG764" s="143">
        <v>108.9</v>
      </c>
      <c r="AH764" s="143">
        <v>108.9</v>
      </c>
      <c r="AI764" s="143">
        <v>109</v>
      </c>
      <c r="AJ764" s="143">
        <v>109.2</v>
      </c>
      <c r="AK764" s="143">
        <v>108.8</v>
      </c>
      <c r="AL764" s="143">
        <v>111</v>
      </c>
      <c r="AM764" s="143">
        <v>110.8</v>
      </c>
      <c r="AN764" s="143">
        <v>111</v>
      </c>
      <c r="AO764" s="143">
        <v>111.1</v>
      </c>
      <c r="AP764" s="143">
        <v>111.2</v>
      </c>
      <c r="AQ764" s="143">
        <v>110.6</v>
      </c>
      <c r="AR764" s="143">
        <v>110.3</v>
      </c>
      <c r="AS764" s="143">
        <v>111.1</v>
      </c>
      <c r="AT764" s="143">
        <v>108.9</v>
      </c>
      <c r="AU764" s="143">
        <v>108.9</v>
      </c>
      <c r="AV764" s="143">
        <v>102.2</v>
      </c>
      <c r="AW764" s="143">
        <v>101.9</v>
      </c>
      <c r="AX764" s="143">
        <v>102</v>
      </c>
      <c r="AY764" s="143">
        <v>102</v>
      </c>
      <c r="AZ764" s="143">
        <v>101.8</v>
      </c>
      <c r="BA764" s="143">
        <v>101.6</v>
      </c>
      <c r="BB764" s="143">
        <v>102</v>
      </c>
      <c r="BC764" s="143">
        <v>98.2</v>
      </c>
      <c r="BD764" s="143">
        <v>98.2</v>
      </c>
      <c r="BE764" s="143">
        <v>98.4</v>
      </c>
      <c r="BF764" s="143">
        <v>98.7</v>
      </c>
      <c r="BG764" s="143">
        <v>99.7</v>
      </c>
      <c r="BH764" s="143">
        <v>99.9</v>
      </c>
      <c r="BI764" s="143">
        <v>99.9</v>
      </c>
      <c r="BJ764" s="143">
        <v>102.5</v>
      </c>
      <c r="BK764" s="144">
        <v>99.9</v>
      </c>
      <c r="BL764" s="143">
        <v>101.2</v>
      </c>
      <c r="BM764" s="143">
        <v>99.9</v>
      </c>
      <c r="BN764" s="143">
        <v>102.4</v>
      </c>
      <c r="BO764" s="143">
        <v>98.6</v>
      </c>
      <c r="BP764" s="143">
        <v>100.9</v>
      </c>
      <c r="BQ764" s="143">
        <v>99.7</v>
      </c>
      <c r="BR764" s="145">
        <v>98.9</v>
      </c>
      <c r="BS764" s="145">
        <v>98.7</v>
      </c>
      <c r="BT764" s="145">
        <v>97.3</v>
      </c>
      <c r="BU764" s="145">
        <v>100.6</v>
      </c>
      <c r="BV764" s="145">
        <v>100.2</v>
      </c>
      <c r="BW764" s="145">
        <v>96.7</v>
      </c>
      <c r="BX764" s="145">
        <v>99.5</v>
      </c>
      <c r="BY764" s="145">
        <v>97.5</v>
      </c>
      <c r="BZ764" s="143">
        <v>97.5</v>
      </c>
      <c r="CA764" s="143">
        <v>99.4</v>
      </c>
      <c r="CB764" s="143">
        <v>102.5</v>
      </c>
      <c r="CC764" s="143">
        <v>103.6</v>
      </c>
      <c r="CD764" s="143">
        <v>102.5</v>
      </c>
      <c r="CE764" s="143">
        <v>102.5</v>
      </c>
      <c r="CF764" s="143">
        <v>103.3</v>
      </c>
      <c r="CG764" s="143">
        <v>103.6</v>
      </c>
      <c r="CH764" s="143">
        <v>103.6</v>
      </c>
      <c r="CI764" s="143">
        <v>106</v>
      </c>
      <c r="CJ764" s="146">
        <v>104.9</v>
      </c>
      <c r="CK764" s="146">
        <v>107.2</v>
      </c>
      <c r="CL764" s="146">
        <v>107.4</v>
      </c>
      <c r="CM764" s="147">
        <v>108.2</v>
      </c>
      <c r="CN764" s="147">
        <v>108</v>
      </c>
      <c r="CO764" s="147">
        <v>108.8</v>
      </c>
      <c r="CP764" s="148">
        <v>107.9</v>
      </c>
      <c r="CQ764" s="149">
        <v>107.9</v>
      </c>
      <c r="CR764" s="149">
        <v>109</v>
      </c>
      <c r="CS764" s="149">
        <v>108.2</v>
      </c>
      <c r="CT764" s="149">
        <v>109.7</v>
      </c>
      <c r="CU764" s="150">
        <v>109.6</v>
      </c>
      <c r="CV764" s="150">
        <v>109.6</v>
      </c>
      <c r="CW764" s="150">
        <v>109.6</v>
      </c>
      <c r="CX764" s="150">
        <v>108.2</v>
      </c>
      <c r="CY764" s="150">
        <v>108.3</v>
      </c>
      <c r="CZ764" s="150">
        <v>107.7</v>
      </c>
      <c r="DA764" s="150">
        <v>108.7</v>
      </c>
      <c r="DB764" s="151">
        <v>108.1</v>
      </c>
      <c r="DC764" s="151">
        <v>108.1</v>
      </c>
      <c r="DD764" s="151">
        <v>107.7</v>
      </c>
      <c r="DE764" s="151">
        <v>108.2</v>
      </c>
      <c r="DF764" s="151">
        <v>107.3</v>
      </c>
      <c r="DG764" s="151">
        <v>108.7</v>
      </c>
      <c r="DH764" s="151">
        <v>109.7</v>
      </c>
      <c r="DI764" s="151">
        <v>109.6</v>
      </c>
      <c r="DJ764" s="151">
        <v>110.3</v>
      </c>
      <c r="DK764" s="151">
        <v>114.8</v>
      </c>
      <c r="DL764" s="151">
        <v>115.1</v>
      </c>
      <c r="DM764" s="152">
        <v>115.5</v>
      </c>
      <c r="DN764" s="152">
        <v>116</v>
      </c>
      <c r="DO764" s="152">
        <v>116</v>
      </c>
      <c r="DP764" s="152">
        <v>114.6</v>
      </c>
      <c r="DQ764" s="152">
        <v>114.6</v>
      </c>
      <c r="DR764" s="152">
        <v>116.5</v>
      </c>
      <c r="DS764" s="152">
        <v>118</v>
      </c>
      <c r="DT764" s="152">
        <v>118.1</v>
      </c>
      <c r="DU764" s="152">
        <v>118.6</v>
      </c>
      <c r="DV764" s="152">
        <v>118.7</v>
      </c>
      <c r="DW764" s="152">
        <v>119.6</v>
      </c>
      <c r="DX764" s="152">
        <v>121.3</v>
      </c>
      <c r="DY764" s="152">
        <v>120.9</v>
      </c>
      <c r="DZ764" s="152">
        <v>121.2</v>
      </c>
      <c r="EA764" s="152">
        <v>121.1</v>
      </c>
      <c r="EB764" s="152">
        <v>121.1</v>
      </c>
      <c r="EC764" s="152">
        <v>121.2</v>
      </c>
      <c r="ED764" s="152">
        <v>121.6</v>
      </c>
      <c r="EE764" s="152">
        <v>122.3</v>
      </c>
      <c r="EF764" s="152">
        <v>122.3</v>
      </c>
      <c r="EG764" s="152">
        <v>122.2</v>
      </c>
      <c r="EH764" s="152">
        <v>121.9</v>
      </c>
      <c r="EI764" s="152">
        <v>122.3</v>
      </c>
      <c r="EJ764" s="152">
        <v>122.3</v>
      </c>
      <c r="EK764" s="152">
        <v>122.9</v>
      </c>
      <c r="EL764" s="152">
        <v>122.9</v>
      </c>
      <c r="EM764" s="152">
        <v>122.9</v>
      </c>
      <c r="EN764" s="152">
        <v>123.1</v>
      </c>
      <c r="EO764" s="152">
        <v>122</v>
      </c>
      <c r="EP764" s="152">
        <v>122.6</v>
      </c>
      <c r="EQ764" s="152">
        <v>122.4</v>
      </c>
      <c r="ER764" s="152">
        <v>122.4</v>
      </c>
      <c r="ES764" s="152">
        <v>122.4</v>
      </c>
      <c r="ET764" s="152">
        <v>122.4</v>
      </c>
      <c r="EU764" s="152">
        <v>122.7</v>
      </c>
      <c r="EV764" s="152">
        <v>122.8</v>
      </c>
      <c r="EW764" s="152">
        <v>122.8</v>
      </c>
    </row>
    <row r="765" spans="1:153">
      <c r="A765" s="141" t="s">
        <v>8563</v>
      </c>
      <c r="B765" s="141" t="s">
        <v>8564</v>
      </c>
      <c r="C765" s="142">
        <v>6.8940000000000001E-2</v>
      </c>
      <c r="D765" s="143">
        <v>101.2</v>
      </c>
      <c r="E765" s="143">
        <v>101.2</v>
      </c>
      <c r="F765" s="143">
        <v>100.9</v>
      </c>
      <c r="G765" s="143">
        <v>101.5</v>
      </c>
      <c r="H765" s="143">
        <v>100.9</v>
      </c>
      <c r="I765" s="143">
        <v>100.9</v>
      </c>
      <c r="J765" s="143">
        <v>101.1</v>
      </c>
      <c r="K765" s="143">
        <v>101.4</v>
      </c>
      <c r="L765" s="143">
        <v>102.8</v>
      </c>
      <c r="M765" s="143">
        <v>101.4</v>
      </c>
      <c r="N765" s="143">
        <v>102.3</v>
      </c>
      <c r="O765" s="143">
        <v>103.5</v>
      </c>
      <c r="P765" s="143">
        <v>105</v>
      </c>
      <c r="Q765" s="143">
        <v>104.9</v>
      </c>
      <c r="R765" s="143">
        <v>104.3</v>
      </c>
      <c r="S765" s="143">
        <v>105</v>
      </c>
      <c r="T765" s="143">
        <v>104.3</v>
      </c>
      <c r="U765" s="143">
        <v>105.1</v>
      </c>
      <c r="V765" s="143">
        <v>107.3</v>
      </c>
      <c r="W765" s="143">
        <v>106.5</v>
      </c>
      <c r="X765" s="143">
        <v>107.3</v>
      </c>
      <c r="Y765" s="143">
        <v>106.7</v>
      </c>
      <c r="Z765" s="143">
        <v>107.8</v>
      </c>
      <c r="AA765" s="143">
        <v>111.7</v>
      </c>
      <c r="AB765" s="143">
        <v>108.7</v>
      </c>
      <c r="AC765" s="143">
        <v>109.8</v>
      </c>
      <c r="AD765" s="143">
        <v>110.2</v>
      </c>
      <c r="AE765" s="143">
        <v>110.2</v>
      </c>
      <c r="AF765" s="143">
        <v>109</v>
      </c>
      <c r="AG765" s="143">
        <v>109</v>
      </c>
      <c r="AH765" s="143">
        <v>109</v>
      </c>
      <c r="AI765" s="143">
        <v>109</v>
      </c>
      <c r="AJ765" s="143">
        <v>109</v>
      </c>
      <c r="AK765" s="143">
        <v>108.7</v>
      </c>
      <c r="AL765" s="143">
        <v>109.6</v>
      </c>
      <c r="AM765" s="143">
        <v>109.7</v>
      </c>
      <c r="AN765" s="143">
        <v>110.2</v>
      </c>
      <c r="AO765" s="143">
        <v>110.6</v>
      </c>
      <c r="AP765" s="143">
        <v>110.7</v>
      </c>
      <c r="AQ765" s="143">
        <v>110.5</v>
      </c>
      <c r="AR765" s="143">
        <v>110</v>
      </c>
      <c r="AS765" s="143">
        <v>112.3</v>
      </c>
      <c r="AT765" s="143">
        <v>112.7</v>
      </c>
      <c r="AU765" s="143">
        <v>112.7</v>
      </c>
      <c r="AV765" s="143">
        <v>112.5</v>
      </c>
      <c r="AW765" s="143">
        <v>111.7</v>
      </c>
      <c r="AX765" s="143">
        <v>112.1</v>
      </c>
      <c r="AY765" s="143">
        <v>112</v>
      </c>
      <c r="AZ765" s="143">
        <v>111.9</v>
      </c>
      <c r="BA765" s="143">
        <v>111.5</v>
      </c>
      <c r="BB765" s="143">
        <v>112.1</v>
      </c>
      <c r="BC765" s="143">
        <v>112.1</v>
      </c>
      <c r="BD765" s="143">
        <v>112</v>
      </c>
      <c r="BE765" s="143">
        <v>113</v>
      </c>
      <c r="BF765" s="143">
        <v>113.8</v>
      </c>
      <c r="BG765" s="143">
        <v>116.9</v>
      </c>
      <c r="BH765" s="143">
        <v>116.3</v>
      </c>
      <c r="BI765" s="143">
        <v>115.9</v>
      </c>
      <c r="BJ765" s="143">
        <v>116.1</v>
      </c>
      <c r="BK765" s="144">
        <v>112.7</v>
      </c>
      <c r="BL765" s="143">
        <v>113.7</v>
      </c>
      <c r="BM765" s="143">
        <v>112.7</v>
      </c>
      <c r="BN765" s="143">
        <v>116.7</v>
      </c>
      <c r="BO765" s="143">
        <v>114.2</v>
      </c>
      <c r="BP765" s="143">
        <v>114.3</v>
      </c>
      <c r="BQ765" s="143">
        <v>114.7</v>
      </c>
      <c r="BR765" s="145">
        <v>110.7</v>
      </c>
      <c r="BS765" s="145">
        <v>110.2</v>
      </c>
      <c r="BT765" s="145">
        <v>114.1</v>
      </c>
      <c r="BU765" s="145">
        <v>114.1</v>
      </c>
      <c r="BV765" s="145">
        <v>112.5</v>
      </c>
      <c r="BW765" s="145">
        <v>112.5</v>
      </c>
      <c r="BX765" s="145">
        <v>113.7</v>
      </c>
      <c r="BY765" s="145">
        <v>113.7</v>
      </c>
      <c r="BZ765" s="143">
        <v>113.8</v>
      </c>
      <c r="CA765" s="143">
        <v>118</v>
      </c>
      <c r="CB765" s="143">
        <v>119</v>
      </c>
      <c r="CC765" s="143">
        <v>118.1</v>
      </c>
      <c r="CD765" s="143">
        <v>118.1</v>
      </c>
      <c r="CE765" s="143">
        <v>118.1</v>
      </c>
      <c r="CF765" s="143">
        <v>118.1</v>
      </c>
      <c r="CG765" s="143">
        <v>119.2</v>
      </c>
      <c r="CH765" s="143">
        <v>119.2</v>
      </c>
      <c r="CI765" s="143">
        <v>123.8</v>
      </c>
      <c r="CJ765" s="146">
        <v>119.9</v>
      </c>
      <c r="CK765" s="146">
        <v>127.5</v>
      </c>
      <c r="CL765" s="146">
        <v>127.9</v>
      </c>
      <c r="CM765" s="147">
        <v>127.9</v>
      </c>
      <c r="CN765" s="147">
        <v>128</v>
      </c>
      <c r="CO765" s="147">
        <v>128</v>
      </c>
      <c r="CP765" s="148">
        <v>128</v>
      </c>
      <c r="CQ765" s="149">
        <v>128</v>
      </c>
      <c r="CR765" s="149">
        <v>128.30000000000001</v>
      </c>
      <c r="CS765" s="149">
        <v>128.30000000000001</v>
      </c>
      <c r="CT765" s="149">
        <v>128.4</v>
      </c>
      <c r="CU765" s="150">
        <v>128.4</v>
      </c>
      <c r="CV765" s="150">
        <v>128.4</v>
      </c>
      <c r="CW765" s="150">
        <v>128.30000000000001</v>
      </c>
      <c r="CX765" s="150">
        <v>124.2</v>
      </c>
      <c r="CY765" s="150">
        <v>124.2</v>
      </c>
      <c r="CZ765" s="150">
        <v>124.7</v>
      </c>
      <c r="DA765" s="150">
        <v>124.7</v>
      </c>
      <c r="DB765" s="151">
        <v>125.2</v>
      </c>
      <c r="DC765" s="151">
        <v>124.7</v>
      </c>
      <c r="DD765" s="151">
        <v>123.3</v>
      </c>
      <c r="DE765" s="151">
        <v>123.3</v>
      </c>
      <c r="DF765" s="151">
        <v>120</v>
      </c>
      <c r="DG765" s="151">
        <v>120.4</v>
      </c>
      <c r="DH765" s="151">
        <v>123.6</v>
      </c>
      <c r="DI765" s="151">
        <v>124</v>
      </c>
      <c r="DJ765" s="151">
        <v>124</v>
      </c>
      <c r="DK765" s="151">
        <v>124.1</v>
      </c>
      <c r="DL765" s="151">
        <v>126.4</v>
      </c>
      <c r="DM765" s="152">
        <v>127</v>
      </c>
      <c r="DN765" s="152">
        <v>128.69999999999999</v>
      </c>
      <c r="DO765" s="152">
        <v>128.6</v>
      </c>
      <c r="DP765" s="152">
        <v>124.7</v>
      </c>
      <c r="DQ765" s="152">
        <v>123.9</v>
      </c>
      <c r="DR765" s="152">
        <v>125.9</v>
      </c>
      <c r="DS765" s="152">
        <v>131.19999999999999</v>
      </c>
      <c r="DT765" s="152">
        <v>131.19999999999999</v>
      </c>
      <c r="DU765" s="152">
        <v>131.30000000000001</v>
      </c>
      <c r="DV765" s="152">
        <v>131.4</v>
      </c>
      <c r="DW765" s="152">
        <v>132.80000000000001</v>
      </c>
      <c r="DX765" s="152">
        <v>137.5</v>
      </c>
      <c r="DY765" s="152">
        <v>137.5</v>
      </c>
      <c r="DZ765" s="152">
        <v>137.30000000000001</v>
      </c>
      <c r="EA765" s="152">
        <v>137.30000000000001</v>
      </c>
      <c r="EB765" s="152">
        <v>137.30000000000001</v>
      </c>
      <c r="EC765" s="152">
        <v>137.30000000000001</v>
      </c>
      <c r="ED765" s="152">
        <v>137.30000000000001</v>
      </c>
      <c r="EE765" s="152">
        <v>138.9</v>
      </c>
      <c r="EF765" s="152">
        <v>138.9</v>
      </c>
      <c r="EG765" s="152">
        <v>138.9</v>
      </c>
      <c r="EH765" s="152">
        <v>137.6</v>
      </c>
      <c r="EI765" s="152">
        <v>139</v>
      </c>
      <c r="EJ765" s="152">
        <v>139</v>
      </c>
      <c r="EK765" s="152">
        <v>140.80000000000001</v>
      </c>
      <c r="EL765" s="152">
        <v>140.80000000000001</v>
      </c>
      <c r="EM765" s="152">
        <v>140.80000000000001</v>
      </c>
      <c r="EN765" s="152">
        <v>141.4</v>
      </c>
      <c r="EO765" s="152">
        <v>141.4</v>
      </c>
      <c r="EP765" s="152">
        <v>143.19999999999999</v>
      </c>
      <c r="EQ765" s="152">
        <v>142.30000000000001</v>
      </c>
      <c r="ER765" s="152">
        <v>142.30000000000001</v>
      </c>
      <c r="ES765" s="152">
        <v>142.30000000000001</v>
      </c>
      <c r="ET765" s="152">
        <v>142.30000000000001</v>
      </c>
      <c r="EU765" s="152">
        <v>143.4</v>
      </c>
      <c r="EV765" s="152">
        <v>143.4</v>
      </c>
      <c r="EW765" s="152">
        <v>143.4</v>
      </c>
    </row>
    <row r="766" spans="1:153">
      <c r="A766" s="141" t="s">
        <v>8565</v>
      </c>
      <c r="B766" s="141" t="s">
        <v>8566</v>
      </c>
      <c r="C766" s="142">
        <v>2.477E-2</v>
      </c>
      <c r="D766" s="143">
        <v>101.6</v>
      </c>
      <c r="E766" s="143">
        <v>101.7</v>
      </c>
      <c r="F766" s="143">
        <v>101.5</v>
      </c>
      <c r="G766" s="143">
        <v>101.7</v>
      </c>
      <c r="H766" s="143">
        <v>102.4</v>
      </c>
      <c r="I766" s="143">
        <v>102.7</v>
      </c>
      <c r="J766" s="143">
        <v>102.5</v>
      </c>
      <c r="K766" s="143">
        <v>102.4</v>
      </c>
      <c r="L766" s="143">
        <v>102.4</v>
      </c>
      <c r="M766" s="143">
        <v>102.9</v>
      </c>
      <c r="N766" s="143">
        <v>102.7</v>
      </c>
      <c r="O766" s="143">
        <v>103.7</v>
      </c>
      <c r="P766" s="143">
        <v>104.5</v>
      </c>
      <c r="Q766" s="143">
        <v>108</v>
      </c>
      <c r="R766" s="143">
        <v>108.5</v>
      </c>
      <c r="S766" s="143">
        <v>108.3</v>
      </c>
      <c r="T766" s="143">
        <v>108.8</v>
      </c>
      <c r="U766" s="143">
        <v>108.9</v>
      </c>
      <c r="V766" s="143">
        <v>114.8</v>
      </c>
      <c r="W766" s="143">
        <v>116.6</v>
      </c>
      <c r="X766" s="143">
        <v>116.4</v>
      </c>
      <c r="Y766" s="143">
        <v>116.3</v>
      </c>
      <c r="Z766" s="143">
        <v>117.9</v>
      </c>
      <c r="AA766" s="143">
        <v>117.9</v>
      </c>
      <c r="AB766" s="143">
        <v>117.1</v>
      </c>
      <c r="AC766" s="143">
        <v>118.4</v>
      </c>
      <c r="AD766" s="143">
        <v>118.2</v>
      </c>
      <c r="AE766" s="143">
        <v>116.5</v>
      </c>
      <c r="AF766" s="143">
        <v>119</v>
      </c>
      <c r="AG766" s="143">
        <v>118.4</v>
      </c>
      <c r="AH766" s="143">
        <v>118.6</v>
      </c>
      <c r="AI766" s="143">
        <v>120.3</v>
      </c>
      <c r="AJ766" s="143">
        <v>120.2</v>
      </c>
      <c r="AK766" s="143">
        <v>119.9</v>
      </c>
      <c r="AL766" s="143">
        <v>116.1</v>
      </c>
      <c r="AM766" s="143">
        <v>112.6</v>
      </c>
      <c r="AN766" s="143">
        <v>113.5</v>
      </c>
      <c r="AO766" s="143">
        <v>113.6</v>
      </c>
      <c r="AP766" s="143">
        <v>113.6</v>
      </c>
      <c r="AQ766" s="143">
        <v>114.1</v>
      </c>
      <c r="AR766" s="143">
        <v>113.9</v>
      </c>
      <c r="AS766" s="143">
        <v>114</v>
      </c>
      <c r="AT766" s="143">
        <v>114</v>
      </c>
      <c r="AU766" s="143">
        <v>114.3</v>
      </c>
      <c r="AV766" s="143">
        <v>112.1</v>
      </c>
      <c r="AW766" s="143">
        <v>111.8</v>
      </c>
      <c r="AX766" s="143">
        <v>111.8</v>
      </c>
      <c r="AY766" s="143">
        <v>111.7</v>
      </c>
      <c r="AZ766" s="143">
        <v>110.5</v>
      </c>
      <c r="BA766" s="143">
        <v>110.7</v>
      </c>
      <c r="BB766" s="143">
        <v>111.6</v>
      </c>
      <c r="BC766" s="143">
        <v>112</v>
      </c>
      <c r="BD766" s="143">
        <v>112.8</v>
      </c>
      <c r="BE766" s="143">
        <v>112.7</v>
      </c>
      <c r="BF766" s="143">
        <v>112.2</v>
      </c>
      <c r="BG766" s="143">
        <v>112.6</v>
      </c>
      <c r="BH766" s="143">
        <v>115.2</v>
      </c>
      <c r="BI766" s="143">
        <v>114.6</v>
      </c>
      <c r="BJ766" s="143">
        <v>114.4</v>
      </c>
      <c r="BK766" s="144">
        <v>111.9</v>
      </c>
      <c r="BL766" s="143">
        <v>112</v>
      </c>
      <c r="BM766" s="143">
        <v>111.9</v>
      </c>
      <c r="BN766" s="143">
        <v>111.7</v>
      </c>
      <c r="BO766" s="143">
        <v>111</v>
      </c>
      <c r="BP766" s="143">
        <v>110.1</v>
      </c>
      <c r="BQ766" s="143">
        <v>110.1</v>
      </c>
      <c r="BR766" s="145">
        <v>107.5</v>
      </c>
      <c r="BS766" s="145">
        <v>107.5</v>
      </c>
      <c r="BT766" s="145">
        <v>107.6</v>
      </c>
      <c r="BU766" s="145">
        <v>107.9</v>
      </c>
      <c r="BV766" s="145">
        <v>107.9</v>
      </c>
      <c r="BW766" s="145">
        <v>107.9</v>
      </c>
      <c r="BX766" s="145">
        <v>111.3</v>
      </c>
      <c r="BY766" s="145">
        <v>111.4</v>
      </c>
      <c r="BZ766" s="143">
        <v>111.3</v>
      </c>
      <c r="CA766" s="143">
        <v>113.6</v>
      </c>
      <c r="CB766" s="143">
        <v>114.9</v>
      </c>
      <c r="CC766" s="143">
        <v>114.5</v>
      </c>
      <c r="CD766" s="143">
        <v>115.5</v>
      </c>
      <c r="CE766" s="143">
        <v>115.5</v>
      </c>
      <c r="CF766" s="143">
        <v>116.7</v>
      </c>
      <c r="CG766" s="143">
        <v>116.6</v>
      </c>
      <c r="CH766" s="143">
        <v>116.4</v>
      </c>
      <c r="CI766" s="143">
        <v>116.4</v>
      </c>
      <c r="CJ766" s="146">
        <v>117</v>
      </c>
      <c r="CK766" s="146">
        <v>117.4</v>
      </c>
      <c r="CL766" s="146">
        <v>117.4</v>
      </c>
      <c r="CM766" s="147">
        <v>117.1</v>
      </c>
      <c r="CN766" s="147">
        <v>117.6</v>
      </c>
      <c r="CO766" s="147">
        <v>116.1</v>
      </c>
      <c r="CP766" s="148">
        <v>116.3</v>
      </c>
      <c r="CQ766" s="149">
        <v>116.6</v>
      </c>
      <c r="CR766" s="149">
        <v>116.6</v>
      </c>
      <c r="CS766" s="149">
        <v>115.5</v>
      </c>
      <c r="CT766" s="149">
        <v>117.7</v>
      </c>
      <c r="CU766" s="150">
        <v>117.7</v>
      </c>
      <c r="CV766" s="150">
        <v>117.7</v>
      </c>
      <c r="CW766" s="150">
        <v>117.7</v>
      </c>
      <c r="CX766" s="150">
        <v>117.7</v>
      </c>
      <c r="CY766" s="150">
        <v>118.1</v>
      </c>
      <c r="CZ766" s="150">
        <v>120.5</v>
      </c>
      <c r="DA766" s="150">
        <v>120.9</v>
      </c>
      <c r="DB766" s="151">
        <v>121.8</v>
      </c>
      <c r="DC766" s="151">
        <v>123.2</v>
      </c>
      <c r="DD766" s="151">
        <v>123.1</v>
      </c>
      <c r="DE766" s="151">
        <v>123.1</v>
      </c>
      <c r="DF766" s="151">
        <v>123.7</v>
      </c>
      <c r="DG766" s="151">
        <v>124</v>
      </c>
      <c r="DH766" s="151">
        <v>124.3</v>
      </c>
      <c r="DI766" s="151">
        <v>124.3</v>
      </c>
      <c r="DJ766" s="151">
        <v>124.3</v>
      </c>
      <c r="DK766" s="151">
        <v>124.1</v>
      </c>
      <c r="DL766" s="151">
        <v>124.2</v>
      </c>
      <c r="DM766" s="152">
        <v>123</v>
      </c>
      <c r="DN766" s="152">
        <v>122.3</v>
      </c>
      <c r="DO766" s="152">
        <v>122.7</v>
      </c>
      <c r="DP766" s="152">
        <v>123.4</v>
      </c>
      <c r="DQ766" s="152">
        <v>123.2</v>
      </c>
      <c r="DR766" s="152">
        <v>124.5</v>
      </c>
      <c r="DS766" s="152">
        <v>124.7</v>
      </c>
      <c r="DT766" s="152">
        <v>124.7</v>
      </c>
      <c r="DU766" s="152">
        <v>122.2</v>
      </c>
      <c r="DV766" s="152">
        <v>125.4</v>
      </c>
      <c r="DW766" s="152">
        <v>126.8</v>
      </c>
      <c r="DX766" s="152">
        <v>128.80000000000001</v>
      </c>
      <c r="DY766" s="152">
        <v>128.9</v>
      </c>
      <c r="DZ766" s="152">
        <v>128.9</v>
      </c>
      <c r="EA766" s="152">
        <v>128.1</v>
      </c>
      <c r="EB766" s="152">
        <v>128.1</v>
      </c>
      <c r="EC766" s="152">
        <v>128.1</v>
      </c>
      <c r="ED766" s="152">
        <v>132.19999999999999</v>
      </c>
      <c r="EE766" s="152">
        <v>133.1</v>
      </c>
      <c r="EF766" s="152">
        <v>133.1</v>
      </c>
      <c r="EG766" s="152">
        <v>133.1</v>
      </c>
      <c r="EH766" s="152">
        <v>133.30000000000001</v>
      </c>
      <c r="EI766" s="152">
        <v>133.30000000000001</v>
      </c>
      <c r="EJ766" s="152">
        <v>133.19999999999999</v>
      </c>
      <c r="EK766" s="152">
        <v>133.19999999999999</v>
      </c>
      <c r="EL766" s="152">
        <v>133.19999999999999</v>
      </c>
      <c r="EM766" s="152">
        <v>133.19999999999999</v>
      </c>
      <c r="EN766" s="152">
        <v>133.19999999999999</v>
      </c>
      <c r="EO766" s="152">
        <v>133.30000000000001</v>
      </c>
      <c r="EP766" s="152">
        <v>133.69999999999999</v>
      </c>
      <c r="EQ766" s="152">
        <v>134.5</v>
      </c>
      <c r="ER766" s="152">
        <v>134.80000000000001</v>
      </c>
      <c r="ES766" s="152">
        <v>134.6</v>
      </c>
      <c r="ET766" s="152">
        <v>134.1</v>
      </c>
      <c r="EU766" s="152">
        <v>134.69999999999999</v>
      </c>
      <c r="EV766" s="152">
        <v>134.69999999999999</v>
      </c>
      <c r="EW766" s="152">
        <v>134.69999999999999</v>
      </c>
    </row>
    <row r="767" spans="1:153">
      <c r="A767" s="141" t="s">
        <v>8567</v>
      </c>
      <c r="B767" s="141" t="s">
        <v>8568</v>
      </c>
      <c r="C767" s="142">
        <v>1.044E-2</v>
      </c>
      <c r="D767" s="143">
        <v>103.2</v>
      </c>
      <c r="E767" s="143">
        <v>104.6</v>
      </c>
      <c r="F767" s="143">
        <v>102.2</v>
      </c>
      <c r="G767" s="143">
        <v>105.6</v>
      </c>
      <c r="H767" s="143">
        <v>104.5</v>
      </c>
      <c r="I767" s="143">
        <v>106.5</v>
      </c>
      <c r="J767" s="143">
        <v>106.6</v>
      </c>
      <c r="K767" s="143">
        <v>105.8</v>
      </c>
      <c r="L767" s="143">
        <v>107.9</v>
      </c>
      <c r="M767" s="143">
        <v>108.6</v>
      </c>
      <c r="N767" s="143">
        <v>107.9</v>
      </c>
      <c r="O767" s="143">
        <v>104.6</v>
      </c>
      <c r="P767" s="143">
        <v>116.2</v>
      </c>
      <c r="Q767" s="143">
        <v>114.8</v>
      </c>
      <c r="R767" s="143">
        <v>109</v>
      </c>
      <c r="S767" s="143">
        <v>114.2</v>
      </c>
      <c r="T767" s="143">
        <v>111.2</v>
      </c>
      <c r="U767" s="143">
        <v>112.1</v>
      </c>
      <c r="V767" s="143">
        <v>114.8</v>
      </c>
      <c r="W767" s="143">
        <v>115.3</v>
      </c>
      <c r="X767" s="143">
        <v>115.4</v>
      </c>
      <c r="Y767" s="143">
        <v>113.8</v>
      </c>
      <c r="Z767" s="143">
        <v>114.8</v>
      </c>
      <c r="AA767" s="143">
        <v>116.6</v>
      </c>
      <c r="AB767" s="143">
        <v>117.4</v>
      </c>
      <c r="AC767" s="143">
        <v>117.3</v>
      </c>
      <c r="AD767" s="143">
        <v>118.4</v>
      </c>
      <c r="AE767" s="143">
        <v>119</v>
      </c>
      <c r="AF767" s="143">
        <v>118.2</v>
      </c>
      <c r="AG767" s="143">
        <v>117.8</v>
      </c>
      <c r="AH767" s="143">
        <v>116.7</v>
      </c>
      <c r="AI767" s="143">
        <v>115.2</v>
      </c>
      <c r="AJ767" s="143">
        <v>119.5</v>
      </c>
      <c r="AK767" s="143">
        <v>115</v>
      </c>
      <c r="AL767" s="143">
        <v>115.8</v>
      </c>
      <c r="AM767" s="143">
        <v>118.9</v>
      </c>
      <c r="AN767" s="143">
        <v>118.6</v>
      </c>
      <c r="AO767" s="143">
        <v>117.1</v>
      </c>
      <c r="AP767" s="143">
        <v>119.1</v>
      </c>
      <c r="AQ767" s="143">
        <v>120.6</v>
      </c>
      <c r="AR767" s="143">
        <v>116.8</v>
      </c>
      <c r="AS767" s="143">
        <v>118.2</v>
      </c>
      <c r="AT767" s="143">
        <v>119.4</v>
      </c>
      <c r="AU767" s="143">
        <v>118.2</v>
      </c>
      <c r="AV767" s="143">
        <v>120</v>
      </c>
      <c r="AW767" s="143">
        <v>119.1</v>
      </c>
      <c r="AX767" s="143">
        <v>119</v>
      </c>
      <c r="AY767" s="143">
        <v>119.5</v>
      </c>
      <c r="AZ767" s="143">
        <v>118.2</v>
      </c>
      <c r="BA767" s="143">
        <v>116.1</v>
      </c>
      <c r="BB767" s="143">
        <v>119.9</v>
      </c>
      <c r="BC767" s="143">
        <v>120</v>
      </c>
      <c r="BD767" s="143">
        <v>119.6</v>
      </c>
      <c r="BE767" s="143">
        <v>117.1</v>
      </c>
      <c r="BF767" s="143">
        <v>118</v>
      </c>
      <c r="BG767" s="143">
        <v>118</v>
      </c>
      <c r="BH767" s="143">
        <v>120.1</v>
      </c>
      <c r="BI767" s="143">
        <v>119.6</v>
      </c>
      <c r="BJ767" s="143">
        <v>119.6</v>
      </c>
      <c r="BK767" s="144">
        <v>117.8</v>
      </c>
      <c r="BL767" s="143">
        <v>117.6</v>
      </c>
      <c r="BM767" s="143">
        <v>117.7</v>
      </c>
      <c r="BN767" s="143">
        <v>118.1</v>
      </c>
      <c r="BO767" s="143">
        <v>116.6</v>
      </c>
      <c r="BP767" s="143">
        <v>112.5</v>
      </c>
      <c r="BQ767" s="143">
        <v>111.9</v>
      </c>
      <c r="BR767" s="145">
        <v>112.8</v>
      </c>
      <c r="BS767" s="145">
        <v>112.2</v>
      </c>
      <c r="BT767" s="145">
        <v>114.4</v>
      </c>
      <c r="BU767" s="145">
        <v>112.5</v>
      </c>
      <c r="BV767" s="145">
        <v>114.1</v>
      </c>
      <c r="BW767" s="145">
        <v>113.3</v>
      </c>
      <c r="BX767" s="145">
        <v>110.9</v>
      </c>
      <c r="BY767" s="145">
        <v>112.7</v>
      </c>
      <c r="BZ767" s="143">
        <v>113.2</v>
      </c>
      <c r="CA767" s="143">
        <v>112.9</v>
      </c>
      <c r="CB767" s="143">
        <v>112.4</v>
      </c>
      <c r="CC767" s="143">
        <v>115.2</v>
      </c>
      <c r="CD767" s="143">
        <v>115.8</v>
      </c>
      <c r="CE767" s="143">
        <v>115.9</v>
      </c>
      <c r="CF767" s="143">
        <v>115.9</v>
      </c>
      <c r="CG767" s="143">
        <v>115.9</v>
      </c>
      <c r="CH767" s="143">
        <v>115.9</v>
      </c>
      <c r="CI767" s="143">
        <v>115.9</v>
      </c>
      <c r="CJ767" s="146">
        <v>115.9</v>
      </c>
      <c r="CK767" s="146">
        <v>115.9</v>
      </c>
      <c r="CL767" s="146">
        <v>115.9</v>
      </c>
      <c r="CM767" s="147">
        <v>114.8</v>
      </c>
      <c r="CN767" s="147">
        <v>114.8</v>
      </c>
      <c r="CO767" s="147">
        <v>115.6</v>
      </c>
      <c r="CP767" s="148">
        <v>115.6</v>
      </c>
      <c r="CQ767" s="149">
        <v>116.4</v>
      </c>
      <c r="CR767" s="149">
        <v>116.4</v>
      </c>
      <c r="CS767" s="149">
        <v>116.4</v>
      </c>
      <c r="CT767" s="149">
        <v>117.5</v>
      </c>
      <c r="CU767" s="150">
        <v>117.4</v>
      </c>
      <c r="CV767" s="150">
        <v>117.4</v>
      </c>
      <c r="CW767" s="150">
        <v>117.7</v>
      </c>
      <c r="CX767" s="150">
        <v>117.7</v>
      </c>
      <c r="CY767" s="150">
        <v>117.6</v>
      </c>
      <c r="CZ767" s="150">
        <v>117.5</v>
      </c>
      <c r="DA767" s="150">
        <v>117.5</v>
      </c>
      <c r="DB767" s="151">
        <v>119.3</v>
      </c>
      <c r="DC767" s="151">
        <v>117.9</v>
      </c>
      <c r="DD767" s="151">
        <v>120.9</v>
      </c>
      <c r="DE767" s="151">
        <v>119.1</v>
      </c>
      <c r="DF767" s="151">
        <v>119.1</v>
      </c>
      <c r="DG767" s="151">
        <v>119.1</v>
      </c>
      <c r="DH767" s="151">
        <v>119.1</v>
      </c>
      <c r="DI767" s="151">
        <v>119.5</v>
      </c>
      <c r="DJ767" s="151">
        <v>119.5</v>
      </c>
      <c r="DK767" s="151">
        <v>120.2</v>
      </c>
      <c r="DL767" s="151">
        <v>120.2</v>
      </c>
      <c r="DM767" s="152">
        <v>119.2</v>
      </c>
      <c r="DN767" s="152">
        <v>120.5</v>
      </c>
      <c r="DO767" s="152">
        <v>120.5</v>
      </c>
      <c r="DP767" s="152">
        <v>120.8</v>
      </c>
      <c r="DQ767" s="152">
        <v>120.8</v>
      </c>
      <c r="DR767" s="152">
        <v>120.8</v>
      </c>
      <c r="DS767" s="152">
        <v>119.3</v>
      </c>
      <c r="DT767" s="152">
        <v>121</v>
      </c>
      <c r="DU767" s="152">
        <v>123</v>
      </c>
      <c r="DV767" s="152">
        <v>123</v>
      </c>
      <c r="DW767" s="152">
        <v>123</v>
      </c>
      <c r="DX767" s="152">
        <v>123</v>
      </c>
      <c r="DY767" s="152">
        <v>123</v>
      </c>
      <c r="DZ767" s="152">
        <v>123</v>
      </c>
      <c r="EA767" s="152">
        <v>123.2</v>
      </c>
      <c r="EB767" s="152">
        <v>123.2</v>
      </c>
      <c r="EC767" s="152">
        <v>123.8</v>
      </c>
      <c r="ED767" s="152">
        <v>123.8</v>
      </c>
      <c r="EE767" s="152">
        <v>125.1</v>
      </c>
      <c r="EF767" s="152">
        <v>125.2</v>
      </c>
      <c r="EG767" s="152">
        <v>125.3</v>
      </c>
      <c r="EH767" s="152">
        <v>125.3</v>
      </c>
      <c r="EI767" s="152">
        <v>125.3</v>
      </c>
      <c r="EJ767" s="152">
        <v>125.3</v>
      </c>
      <c r="EK767" s="152">
        <v>125.3</v>
      </c>
      <c r="EL767" s="152">
        <v>125.2</v>
      </c>
      <c r="EM767" s="152">
        <v>125.2</v>
      </c>
      <c r="EN767" s="152">
        <v>126</v>
      </c>
      <c r="EO767" s="152">
        <v>126</v>
      </c>
      <c r="EP767" s="152">
        <v>126</v>
      </c>
      <c r="EQ767" s="152">
        <v>126</v>
      </c>
      <c r="ER767" s="152">
        <v>126.1</v>
      </c>
      <c r="ES767" s="152">
        <v>126.1</v>
      </c>
      <c r="ET767" s="152">
        <v>125.8</v>
      </c>
      <c r="EU767" s="152">
        <v>125.9</v>
      </c>
      <c r="EV767" s="152">
        <v>126.1</v>
      </c>
      <c r="EW767" s="152">
        <v>125.9</v>
      </c>
    </row>
    <row r="768" spans="1:153">
      <c r="A768" s="141" t="s">
        <v>8569</v>
      </c>
      <c r="B768" s="141" t="s">
        <v>8570</v>
      </c>
      <c r="C768" s="142">
        <v>0.11948</v>
      </c>
      <c r="D768" s="143">
        <v>100.5</v>
      </c>
      <c r="E768" s="143">
        <v>100.9</v>
      </c>
      <c r="F768" s="143">
        <v>100.9</v>
      </c>
      <c r="G768" s="143">
        <v>100.9</v>
      </c>
      <c r="H768" s="143">
        <v>100.9</v>
      </c>
      <c r="I768" s="143">
        <v>100.9</v>
      </c>
      <c r="J768" s="143">
        <v>100.9</v>
      </c>
      <c r="K768" s="143">
        <v>100.9</v>
      </c>
      <c r="L768" s="143">
        <v>102.2</v>
      </c>
      <c r="M768" s="143">
        <v>102.2</v>
      </c>
      <c r="N768" s="143">
        <v>102.2</v>
      </c>
      <c r="O768" s="143">
        <v>106.9</v>
      </c>
      <c r="P768" s="143">
        <v>106.9</v>
      </c>
      <c r="Q768" s="143">
        <v>105.6</v>
      </c>
      <c r="R768" s="143">
        <v>105.6</v>
      </c>
      <c r="S768" s="143">
        <v>105.6</v>
      </c>
      <c r="T768" s="143">
        <v>105.1</v>
      </c>
      <c r="U768" s="143">
        <v>106.9</v>
      </c>
      <c r="V768" s="143">
        <v>103.4</v>
      </c>
      <c r="W768" s="143">
        <v>103.4</v>
      </c>
      <c r="X768" s="143">
        <v>103.4</v>
      </c>
      <c r="Y768" s="143">
        <v>103.4</v>
      </c>
      <c r="Z768" s="143">
        <v>103.4</v>
      </c>
      <c r="AA768" s="143">
        <v>103.4</v>
      </c>
      <c r="AB768" s="143">
        <v>103.4</v>
      </c>
      <c r="AC768" s="143">
        <v>103.4</v>
      </c>
      <c r="AD768" s="143">
        <v>103.4</v>
      </c>
      <c r="AE768" s="143">
        <v>103.4</v>
      </c>
      <c r="AF768" s="143">
        <v>103.4</v>
      </c>
      <c r="AG768" s="143">
        <v>106.1</v>
      </c>
      <c r="AH768" s="143">
        <v>106.1</v>
      </c>
      <c r="AI768" s="143">
        <v>106.1</v>
      </c>
      <c r="AJ768" s="143">
        <v>106.1</v>
      </c>
      <c r="AK768" s="143">
        <v>106.1</v>
      </c>
      <c r="AL768" s="143">
        <v>110.3</v>
      </c>
      <c r="AM768" s="143">
        <v>110.3</v>
      </c>
      <c r="AN768" s="143">
        <v>110.3</v>
      </c>
      <c r="AO768" s="143">
        <v>110.3</v>
      </c>
      <c r="AP768" s="143">
        <v>110.3</v>
      </c>
      <c r="AQ768" s="143">
        <v>109.2</v>
      </c>
      <c r="AR768" s="143">
        <v>109.2</v>
      </c>
      <c r="AS768" s="143">
        <v>109.2</v>
      </c>
      <c r="AT768" s="143">
        <v>104.8</v>
      </c>
      <c r="AU768" s="143">
        <v>104.8</v>
      </c>
      <c r="AV768" s="143">
        <v>92.7</v>
      </c>
      <c r="AW768" s="143">
        <v>92.7</v>
      </c>
      <c r="AX768" s="143">
        <v>92.7</v>
      </c>
      <c r="AY768" s="143">
        <v>92.7</v>
      </c>
      <c r="AZ768" s="143">
        <v>92.7</v>
      </c>
      <c r="BA768" s="143">
        <v>92.7</v>
      </c>
      <c r="BB768" s="143">
        <v>92.7</v>
      </c>
      <c r="BC768" s="143">
        <v>85.4</v>
      </c>
      <c r="BD768" s="143">
        <v>85.4</v>
      </c>
      <c r="BE768" s="143">
        <v>85.4</v>
      </c>
      <c r="BF768" s="143">
        <v>85.4</v>
      </c>
      <c r="BG768" s="143">
        <v>85.4</v>
      </c>
      <c r="BH768" s="143">
        <v>85.4</v>
      </c>
      <c r="BI768" s="143">
        <v>85.9</v>
      </c>
      <c r="BJ768" s="143">
        <v>90.7</v>
      </c>
      <c r="BK768" s="144">
        <v>88.5</v>
      </c>
      <c r="BL768" s="143">
        <v>90.2</v>
      </c>
      <c r="BM768" s="143">
        <v>88.4</v>
      </c>
      <c r="BN768" s="143">
        <v>90.8</v>
      </c>
      <c r="BO768" s="143">
        <v>85.4</v>
      </c>
      <c r="BP768" s="143">
        <v>90.2</v>
      </c>
      <c r="BQ768" s="143">
        <v>87.9</v>
      </c>
      <c r="BR768" s="145">
        <v>89</v>
      </c>
      <c r="BS768" s="145">
        <v>89</v>
      </c>
      <c r="BT768" s="145">
        <v>83.9</v>
      </c>
      <c r="BU768" s="145">
        <v>90.2</v>
      </c>
      <c r="BV768" s="145">
        <v>90.2</v>
      </c>
      <c r="BW768" s="145">
        <v>83.9</v>
      </c>
      <c r="BX768" s="145">
        <v>87.9</v>
      </c>
      <c r="BY768" s="145">
        <v>83.9</v>
      </c>
      <c r="BZ768" s="143">
        <v>83.9</v>
      </c>
      <c r="CA768" s="143">
        <v>84.5</v>
      </c>
      <c r="CB768" s="143">
        <v>89.6</v>
      </c>
      <c r="CC768" s="143">
        <v>92</v>
      </c>
      <c r="CD768" s="143">
        <v>89.7</v>
      </c>
      <c r="CE768" s="143">
        <v>89.7</v>
      </c>
      <c r="CF768" s="143">
        <v>90.9</v>
      </c>
      <c r="CG768" s="143">
        <v>90.9</v>
      </c>
      <c r="CH768" s="143">
        <v>90.9</v>
      </c>
      <c r="CI768" s="143">
        <v>92.7</v>
      </c>
      <c r="CJ768" s="146">
        <v>92.7</v>
      </c>
      <c r="CK768" s="146">
        <v>92.7</v>
      </c>
      <c r="CL768" s="146">
        <v>92.7</v>
      </c>
      <c r="CM768" s="147">
        <v>94.5</v>
      </c>
      <c r="CN768" s="147">
        <v>93.9</v>
      </c>
      <c r="CO768" s="147">
        <v>95.6</v>
      </c>
      <c r="CP768" s="148">
        <v>93.9</v>
      </c>
      <c r="CQ768" s="149">
        <v>93.9</v>
      </c>
      <c r="CR768" s="149">
        <v>95.6</v>
      </c>
      <c r="CS768" s="149">
        <v>94.4</v>
      </c>
      <c r="CT768" s="149">
        <v>96.5</v>
      </c>
      <c r="CU768" s="150">
        <v>96.5</v>
      </c>
      <c r="CV768" s="150">
        <v>96.5</v>
      </c>
      <c r="CW768" s="150">
        <v>96.5</v>
      </c>
      <c r="CX768" s="150">
        <v>96.2</v>
      </c>
      <c r="CY768" s="150">
        <v>96.2</v>
      </c>
      <c r="CZ768" s="150">
        <v>94.4</v>
      </c>
      <c r="DA768" s="150">
        <v>96.2</v>
      </c>
      <c r="DB768" s="151">
        <v>94.4</v>
      </c>
      <c r="DC768" s="151">
        <v>94.4</v>
      </c>
      <c r="DD768" s="151">
        <v>94.4</v>
      </c>
      <c r="DE768" s="151">
        <v>95.5</v>
      </c>
      <c r="DF768" s="151">
        <v>95.5</v>
      </c>
      <c r="DG768" s="151">
        <v>97.8</v>
      </c>
      <c r="DH768" s="151">
        <v>97.8</v>
      </c>
      <c r="DI768" s="151">
        <v>97.3</v>
      </c>
      <c r="DJ768" s="151">
        <v>98.6</v>
      </c>
      <c r="DK768" s="151">
        <v>106.9</v>
      </c>
      <c r="DL768" s="151">
        <v>106.3</v>
      </c>
      <c r="DM768" s="152">
        <v>106.9</v>
      </c>
      <c r="DN768" s="152">
        <v>106.9</v>
      </c>
      <c r="DO768" s="152">
        <v>106.9</v>
      </c>
      <c r="DP768" s="152">
        <v>106.3</v>
      </c>
      <c r="DQ768" s="152">
        <v>106.9</v>
      </c>
      <c r="DR768" s="152">
        <v>109</v>
      </c>
      <c r="DS768" s="152">
        <v>109</v>
      </c>
      <c r="DT768" s="152">
        <v>109</v>
      </c>
      <c r="DU768" s="152">
        <v>110.2</v>
      </c>
      <c r="DV768" s="152">
        <v>109.5</v>
      </c>
      <c r="DW768" s="152">
        <v>110.2</v>
      </c>
      <c r="DX768" s="152">
        <v>110.2</v>
      </c>
      <c r="DY768" s="152">
        <v>109.6</v>
      </c>
      <c r="DZ768" s="152">
        <v>110.2</v>
      </c>
      <c r="EA768" s="152">
        <v>110.2</v>
      </c>
      <c r="EB768" s="152">
        <v>110.2</v>
      </c>
      <c r="EC768" s="152">
        <v>110.2</v>
      </c>
      <c r="ED768" s="152">
        <v>110.2</v>
      </c>
      <c r="EE768" s="152">
        <v>110.2</v>
      </c>
      <c r="EF768" s="152">
        <v>110.2</v>
      </c>
      <c r="EG768" s="152">
        <v>110.1</v>
      </c>
      <c r="EH768" s="152">
        <v>110.1</v>
      </c>
      <c r="EI768" s="152">
        <v>110.1</v>
      </c>
      <c r="EJ768" s="152">
        <v>110.1</v>
      </c>
      <c r="EK768" s="152">
        <v>110.1</v>
      </c>
      <c r="EL768" s="152">
        <v>110.1</v>
      </c>
      <c r="EM768" s="152">
        <v>110.1</v>
      </c>
      <c r="EN768" s="152">
        <v>110.2</v>
      </c>
      <c r="EO768" s="152">
        <v>108.1</v>
      </c>
      <c r="EP768" s="152">
        <v>108.1</v>
      </c>
      <c r="EQ768" s="152">
        <v>108.1</v>
      </c>
      <c r="ER768" s="152">
        <v>108.1</v>
      </c>
      <c r="ES768" s="152">
        <v>108.1</v>
      </c>
      <c r="ET768" s="152">
        <v>108.1</v>
      </c>
      <c r="EU768" s="152">
        <v>108.1</v>
      </c>
      <c r="EV768" s="152">
        <v>108.1</v>
      </c>
      <c r="EW768" s="152">
        <v>108.1</v>
      </c>
    </row>
    <row r="769" spans="1:153">
      <c r="A769" s="141" t="s">
        <v>8571</v>
      </c>
      <c r="B769" s="141" t="s">
        <v>8572</v>
      </c>
      <c r="C769" s="142">
        <v>0.37079000000000001</v>
      </c>
      <c r="D769" s="143">
        <v>103.9</v>
      </c>
      <c r="E769" s="143">
        <v>104.1</v>
      </c>
      <c r="F769" s="143">
        <v>103.5</v>
      </c>
      <c r="G769" s="143">
        <v>104.7</v>
      </c>
      <c r="H769" s="143">
        <v>106.3</v>
      </c>
      <c r="I769" s="143">
        <v>103.9</v>
      </c>
      <c r="J769" s="143">
        <v>106.1</v>
      </c>
      <c r="K769" s="143">
        <v>104.5</v>
      </c>
      <c r="L769" s="143">
        <v>104.8</v>
      </c>
      <c r="M769" s="143">
        <v>105</v>
      </c>
      <c r="N769" s="143">
        <v>105.5</v>
      </c>
      <c r="O769" s="143">
        <v>107.5</v>
      </c>
      <c r="P769" s="143">
        <v>107</v>
      </c>
      <c r="Q769" s="143">
        <v>105.8</v>
      </c>
      <c r="R769" s="143">
        <v>103.2</v>
      </c>
      <c r="S769" s="143">
        <v>91.7</v>
      </c>
      <c r="T769" s="143">
        <v>88.4</v>
      </c>
      <c r="U769" s="143">
        <v>87.9</v>
      </c>
      <c r="V769" s="143">
        <v>91.1</v>
      </c>
      <c r="W769" s="143">
        <v>90.4</v>
      </c>
      <c r="X769" s="143">
        <v>93.1</v>
      </c>
      <c r="Y769" s="143">
        <v>90.5</v>
      </c>
      <c r="Z769" s="143">
        <v>90.5</v>
      </c>
      <c r="AA769" s="143">
        <v>90.9</v>
      </c>
      <c r="AB769" s="143">
        <v>86.3</v>
      </c>
      <c r="AC769" s="143">
        <v>84.3</v>
      </c>
      <c r="AD769" s="143">
        <v>87.8</v>
      </c>
      <c r="AE769" s="143">
        <v>84.7</v>
      </c>
      <c r="AF769" s="143">
        <v>85.7</v>
      </c>
      <c r="AG769" s="143">
        <v>87.3</v>
      </c>
      <c r="AH769" s="143">
        <v>92.2</v>
      </c>
      <c r="AI769" s="143">
        <v>92.9</v>
      </c>
      <c r="AJ769" s="143">
        <v>94.1</v>
      </c>
      <c r="AK769" s="143">
        <v>92.2</v>
      </c>
      <c r="AL769" s="143">
        <v>93.8</v>
      </c>
      <c r="AM769" s="143">
        <v>92.7</v>
      </c>
      <c r="AN769" s="143">
        <v>89.3</v>
      </c>
      <c r="AO769" s="143">
        <v>90.9</v>
      </c>
      <c r="AP769" s="143">
        <v>88.7</v>
      </c>
      <c r="AQ769" s="143">
        <v>88</v>
      </c>
      <c r="AR769" s="143">
        <v>88.6</v>
      </c>
      <c r="AS769" s="143">
        <v>86.6</v>
      </c>
      <c r="AT769" s="143">
        <v>93.3</v>
      </c>
      <c r="AU769" s="143">
        <v>93.1</v>
      </c>
      <c r="AV769" s="143">
        <v>90.9</v>
      </c>
      <c r="AW769" s="143">
        <v>87.7</v>
      </c>
      <c r="AX769" s="143">
        <v>88.4</v>
      </c>
      <c r="AY769" s="143">
        <v>89.3</v>
      </c>
      <c r="AZ769" s="143">
        <v>83</v>
      </c>
      <c r="BA769" s="143">
        <v>82.4</v>
      </c>
      <c r="BB769" s="143">
        <v>84</v>
      </c>
      <c r="BC769" s="143">
        <v>80.3</v>
      </c>
      <c r="BD769" s="143">
        <v>80.3</v>
      </c>
      <c r="BE769" s="143">
        <v>80.099999999999994</v>
      </c>
      <c r="BF769" s="143">
        <v>80.099999999999994</v>
      </c>
      <c r="BG769" s="143">
        <v>76.8</v>
      </c>
      <c r="BH769" s="143">
        <v>76.7</v>
      </c>
      <c r="BI769" s="143">
        <v>76.599999999999994</v>
      </c>
      <c r="BJ769" s="143">
        <v>76.8</v>
      </c>
      <c r="BK769" s="144">
        <v>77.5</v>
      </c>
      <c r="BL769" s="143">
        <v>76.3</v>
      </c>
      <c r="BM769" s="143">
        <v>76.2</v>
      </c>
      <c r="BN769" s="143">
        <v>76.099999999999994</v>
      </c>
      <c r="BO769" s="143">
        <v>76.099999999999994</v>
      </c>
      <c r="BP769" s="143">
        <v>75</v>
      </c>
      <c r="BQ769" s="143">
        <v>75.599999999999994</v>
      </c>
      <c r="BR769" s="145">
        <v>74</v>
      </c>
      <c r="BS769" s="145">
        <v>74.599999999999994</v>
      </c>
      <c r="BT769" s="145">
        <v>74</v>
      </c>
      <c r="BU769" s="145">
        <v>74</v>
      </c>
      <c r="BV769" s="145">
        <v>73.8</v>
      </c>
      <c r="BW769" s="145">
        <v>73.900000000000006</v>
      </c>
      <c r="BX769" s="145">
        <v>74.400000000000006</v>
      </c>
      <c r="BY769" s="145">
        <v>73.8</v>
      </c>
      <c r="BZ769" s="143">
        <v>74.099999999999994</v>
      </c>
      <c r="CA769" s="143">
        <v>75.2</v>
      </c>
      <c r="CB769" s="143">
        <v>75.8</v>
      </c>
      <c r="CC769" s="143">
        <v>76.599999999999994</v>
      </c>
      <c r="CD769" s="143">
        <v>76.5</v>
      </c>
      <c r="CE769" s="143">
        <v>76.5</v>
      </c>
      <c r="CF769" s="143">
        <v>75.5</v>
      </c>
      <c r="CG769" s="143">
        <v>75.7</v>
      </c>
      <c r="CH769" s="143">
        <v>75.5</v>
      </c>
      <c r="CI769" s="143">
        <v>76.900000000000006</v>
      </c>
      <c r="CJ769" s="146">
        <v>76.900000000000006</v>
      </c>
      <c r="CK769" s="146">
        <v>76.8</v>
      </c>
      <c r="CL769" s="146">
        <v>76.7</v>
      </c>
      <c r="CM769" s="147">
        <v>74.5</v>
      </c>
      <c r="CN769" s="147">
        <v>74.5</v>
      </c>
      <c r="CO769" s="147">
        <v>76.099999999999994</v>
      </c>
      <c r="CP769" s="148">
        <v>75.7</v>
      </c>
      <c r="CQ769" s="149">
        <v>75.400000000000006</v>
      </c>
      <c r="CR769" s="149">
        <v>74.8</v>
      </c>
      <c r="CS769" s="149">
        <v>75.7</v>
      </c>
      <c r="CT769" s="149">
        <v>75</v>
      </c>
      <c r="CU769" s="150">
        <v>74.8</v>
      </c>
      <c r="CV769" s="150">
        <v>75</v>
      </c>
      <c r="CW769" s="150">
        <v>76.3</v>
      </c>
      <c r="CX769" s="150">
        <v>75.099999999999994</v>
      </c>
      <c r="CY769" s="150">
        <v>75.099999999999994</v>
      </c>
      <c r="CZ769" s="150">
        <v>75.3</v>
      </c>
      <c r="DA769" s="150">
        <v>75.2</v>
      </c>
      <c r="DB769" s="151">
        <v>75.3</v>
      </c>
      <c r="DC769" s="151">
        <v>75.3</v>
      </c>
      <c r="DD769" s="151">
        <v>75.900000000000006</v>
      </c>
      <c r="DE769" s="151">
        <v>76.599999999999994</v>
      </c>
      <c r="DF769" s="151">
        <v>76.599999999999994</v>
      </c>
      <c r="DG769" s="151">
        <v>76.599999999999994</v>
      </c>
      <c r="DH769" s="151">
        <v>76.8</v>
      </c>
      <c r="DI769" s="151">
        <v>77</v>
      </c>
      <c r="DJ769" s="151">
        <v>76.8</v>
      </c>
      <c r="DK769" s="151">
        <v>76.400000000000006</v>
      </c>
      <c r="DL769" s="151">
        <v>78.099999999999994</v>
      </c>
      <c r="DM769" s="152">
        <v>77.900000000000006</v>
      </c>
      <c r="DN769" s="152">
        <v>78.3</v>
      </c>
      <c r="DO769" s="152">
        <v>78.7</v>
      </c>
      <c r="DP769" s="152">
        <v>78.5</v>
      </c>
      <c r="DQ769" s="152">
        <v>79.400000000000006</v>
      </c>
      <c r="DR769" s="152">
        <v>79.400000000000006</v>
      </c>
      <c r="DS769" s="152">
        <v>80</v>
      </c>
      <c r="DT769" s="152">
        <v>80.3</v>
      </c>
      <c r="DU769" s="152">
        <v>83.6</v>
      </c>
      <c r="DV769" s="152">
        <v>84.5</v>
      </c>
      <c r="DW769" s="152">
        <v>83.9</v>
      </c>
      <c r="DX769" s="152">
        <v>84.5</v>
      </c>
      <c r="DY769" s="152">
        <v>85</v>
      </c>
      <c r="DZ769" s="152">
        <v>85.2</v>
      </c>
      <c r="EA769" s="152">
        <v>86.7</v>
      </c>
      <c r="EB769" s="152">
        <v>85.5</v>
      </c>
      <c r="EC769" s="152">
        <v>86.1</v>
      </c>
      <c r="ED769" s="152">
        <v>86.6</v>
      </c>
      <c r="EE769" s="152">
        <v>86.9</v>
      </c>
      <c r="EF769" s="152">
        <v>87.1</v>
      </c>
      <c r="EG769" s="152">
        <v>87.2</v>
      </c>
      <c r="EH769" s="152">
        <v>88.4</v>
      </c>
      <c r="EI769" s="152">
        <v>89.1</v>
      </c>
      <c r="EJ769" s="152">
        <v>88.4</v>
      </c>
      <c r="EK769" s="152">
        <v>89.6</v>
      </c>
      <c r="EL769" s="152">
        <v>89.2</v>
      </c>
      <c r="EM769" s="152">
        <v>88.8</v>
      </c>
      <c r="EN769" s="152">
        <v>88.6</v>
      </c>
      <c r="EO769" s="152">
        <v>88.7</v>
      </c>
      <c r="EP769" s="152">
        <v>88.8</v>
      </c>
      <c r="EQ769" s="152">
        <v>89.3</v>
      </c>
      <c r="ER769" s="152">
        <v>89.5</v>
      </c>
      <c r="ES769" s="152">
        <v>89.7</v>
      </c>
      <c r="ET769" s="152">
        <v>89.4</v>
      </c>
      <c r="EU769" s="152">
        <v>89</v>
      </c>
      <c r="EV769" s="152">
        <v>88.9</v>
      </c>
      <c r="EW769" s="152">
        <v>88.9</v>
      </c>
    </row>
    <row r="770" spans="1:153">
      <c r="A770" s="141" t="s">
        <v>8573</v>
      </c>
      <c r="B770" s="141" t="s">
        <v>8574</v>
      </c>
      <c r="C770" s="142">
        <v>6.4630000000000007E-2</v>
      </c>
      <c r="D770" s="143">
        <v>111.1</v>
      </c>
      <c r="E770" s="143">
        <v>111.5</v>
      </c>
      <c r="F770" s="143">
        <v>105.2</v>
      </c>
      <c r="G770" s="143">
        <v>109.5</v>
      </c>
      <c r="H770" s="143">
        <v>114.7</v>
      </c>
      <c r="I770" s="143">
        <v>118.7</v>
      </c>
      <c r="J770" s="143">
        <v>118.1</v>
      </c>
      <c r="K770" s="143">
        <v>115.1</v>
      </c>
      <c r="L770" s="143">
        <v>109.5</v>
      </c>
      <c r="M770" s="143">
        <v>110.5</v>
      </c>
      <c r="N770" s="143">
        <v>110.9</v>
      </c>
      <c r="O770" s="143">
        <v>119.9</v>
      </c>
      <c r="P770" s="143">
        <v>113.5</v>
      </c>
      <c r="Q770" s="143">
        <v>113.6</v>
      </c>
      <c r="R770" s="143">
        <v>111.2</v>
      </c>
      <c r="S770" s="143">
        <v>111.7</v>
      </c>
      <c r="T770" s="143">
        <v>111.7</v>
      </c>
      <c r="U770" s="143">
        <v>111.5</v>
      </c>
      <c r="V770" s="143">
        <v>113.2</v>
      </c>
      <c r="W770" s="143">
        <v>111.3</v>
      </c>
      <c r="X770" s="143">
        <v>122.5</v>
      </c>
      <c r="Y770" s="143">
        <v>117.1</v>
      </c>
      <c r="Z770" s="143">
        <v>117.3</v>
      </c>
      <c r="AA770" s="143">
        <v>117.6</v>
      </c>
      <c r="AB770" s="143">
        <v>121</v>
      </c>
      <c r="AC770" s="143">
        <v>111.2</v>
      </c>
      <c r="AD770" s="143">
        <v>120.3</v>
      </c>
      <c r="AE770" s="143">
        <v>109.5</v>
      </c>
      <c r="AF770" s="143">
        <v>111.9</v>
      </c>
      <c r="AG770" s="143">
        <v>118.9</v>
      </c>
      <c r="AH770" s="143">
        <v>114.8</v>
      </c>
      <c r="AI770" s="143">
        <v>114.9</v>
      </c>
      <c r="AJ770" s="143">
        <v>117.3</v>
      </c>
      <c r="AK770" s="143">
        <v>115.4</v>
      </c>
      <c r="AL770" s="143">
        <v>122.7</v>
      </c>
      <c r="AM770" s="143">
        <v>122.7</v>
      </c>
      <c r="AN770" s="143">
        <v>118.3</v>
      </c>
      <c r="AO770" s="143">
        <v>118.6</v>
      </c>
      <c r="AP770" s="143">
        <v>116.3</v>
      </c>
      <c r="AQ770" s="143">
        <v>116</v>
      </c>
      <c r="AR770" s="143">
        <v>116</v>
      </c>
      <c r="AS770" s="143">
        <v>115.9</v>
      </c>
      <c r="AT770" s="143">
        <v>116</v>
      </c>
      <c r="AU770" s="143">
        <v>115.9</v>
      </c>
      <c r="AV770" s="143">
        <v>115.8</v>
      </c>
      <c r="AW770" s="143">
        <v>116.1</v>
      </c>
      <c r="AX770" s="143">
        <v>116.3</v>
      </c>
      <c r="AY770" s="143">
        <v>116.2</v>
      </c>
      <c r="AZ770" s="143">
        <v>116.1</v>
      </c>
      <c r="BA770" s="143">
        <v>116.2</v>
      </c>
      <c r="BB770" s="143">
        <v>116.1</v>
      </c>
      <c r="BC770" s="143">
        <v>116.4</v>
      </c>
      <c r="BD770" s="143">
        <v>116.3</v>
      </c>
      <c r="BE770" s="143">
        <v>116.3</v>
      </c>
      <c r="BF770" s="143">
        <v>116.4</v>
      </c>
      <c r="BG770" s="143">
        <v>116.3</v>
      </c>
      <c r="BH770" s="143">
        <v>116.4</v>
      </c>
      <c r="BI770" s="143">
        <v>116.5</v>
      </c>
      <c r="BJ770" s="143">
        <v>116.7</v>
      </c>
      <c r="BK770" s="144">
        <v>120.3</v>
      </c>
      <c r="BL770" s="143">
        <v>114.4</v>
      </c>
      <c r="BM770" s="143">
        <v>114.4</v>
      </c>
      <c r="BN770" s="143">
        <v>113</v>
      </c>
      <c r="BO770" s="143">
        <v>112.4</v>
      </c>
      <c r="BP770" s="143">
        <v>106.1</v>
      </c>
      <c r="BQ770" s="143">
        <v>109.2</v>
      </c>
      <c r="BR770" s="145">
        <v>108.5</v>
      </c>
      <c r="BS770" s="145">
        <v>112.2</v>
      </c>
      <c r="BT770" s="145">
        <v>108.9</v>
      </c>
      <c r="BU770" s="145">
        <v>108.2</v>
      </c>
      <c r="BV770" s="145">
        <v>106.4</v>
      </c>
      <c r="BW770" s="145">
        <v>106.4</v>
      </c>
      <c r="BX770" s="145">
        <v>108.7</v>
      </c>
      <c r="BY770" s="145">
        <v>106.3</v>
      </c>
      <c r="BZ770" s="143">
        <v>106.9</v>
      </c>
      <c r="CA770" s="143">
        <v>106.2</v>
      </c>
      <c r="CB770" s="143">
        <v>106.4</v>
      </c>
      <c r="CC770" s="143">
        <v>107.7</v>
      </c>
      <c r="CD770" s="143">
        <v>107.5</v>
      </c>
      <c r="CE770" s="143">
        <v>107.9</v>
      </c>
      <c r="CF770" s="143">
        <v>106.6</v>
      </c>
      <c r="CG770" s="143">
        <v>107.5</v>
      </c>
      <c r="CH770" s="143">
        <v>107.2</v>
      </c>
      <c r="CI770" s="143">
        <v>107.9</v>
      </c>
      <c r="CJ770" s="146">
        <v>109.6</v>
      </c>
      <c r="CK770" s="146">
        <v>108.6</v>
      </c>
      <c r="CL770" s="146">
        <v>108.3</v>
      </c>
      <c r="CM770" s="147">
        <v>108.3</v>
      </c>
      <c r="CN770" s="147">
        <v>108.3</v>
      </c>
      <c r="CO770" s="147">
        <v>109.2</v>
      </c>
      <c r="CP770" s="148">
        <v>107.4</v>
      </c>
      <c r="CQ770" s="149">
        <v>108.3</v>
      </c>
      <c r="CR770" s="149">
        <v>106.2</v>
      </c>
      <c r="CS770" s="149">
        <v>107.4</v>
      </c>
      <c r="CT770" s="149">
        <v>108.2</v>
      </c>
      <c r="CU770" s="150">
        <v>108.4</v>
      </c>
      <c r="CV770" s="150">
        <v>110</v>
      </c>
      <c r="CW770" s="150">
        <v>108.7</v>
      </c>
      <c r="CX770" s="150">
        <v>109.6</v>
      </c>
      <c r="CY770" s="150">
        <v>109.3</v>
      </c>
      <c r="CZ770" s="150">
        <v>109.4</v>
      </c>
      <c r="DA770" s="150">
        <v>109.5</v>
      </c>
      <c r="DB770" s="151">
        <v>109.9</v>
      </c>
      <c r="DC770" s="151">
        <v>110.1</v>
      </c>
      <c r="DD770" s="151">
        <v>112.5</v>
      </c>
      <c r="DE770" s="151">
        <v>114.2</v>
      </c>
      <c r="DF770" s="151">
        <v>114.8</v>
      </c>
      <c r="DG770" s="151">
        <v>113.9</v>
      </c>
      <c r="DH770" s="151">
        <v>115</v>
      </c>
      <c r="DI770" s="151">
        <v>116.2</v>
      </c>
      <c r="DJ770" s="151">
        <v>114.9</v>
      </c>
      <c r="DK770" s="151">
        <v>113</v>
      </c>
      <c r="DL770" s="151">
        <v>121.7</v>
      </c>
      <c r="DM770" s="152">
        <v>120.7</v>
      </c>
      <c r="DN770" s="152">
        <v>121.7</v>
      </c>
      <c r="DO770" s="152">
        <v>123.2</v>
      </c>
      <c r="DP770" s="152">
        <v>121.3</v>
      </c>
      <c r="DQ770" s="152">
        <v>125.3</v>
      </c>
      <c r="DR770" s="152">
        <v>123.3</v>
      </c>
      <c r="DS770" s="152">
        <v>124.9</v>
      </c>
      <c r="DT770" s="152">
        <v>125.8</v>
      </c>
      <c r="DU770" s="152">
        <v>127.5</v>
      </c>
      <c r="DV770" s="152">
        <v>128.30000000000001</v>
      </c>
      <c r="DW770" s="152">
        <v>123.3</v>
      </c>
      <c r="DX770" s="152">
        <v>123.4</v>
      </c>
      <c r="DY770" s="152">
        <v>123.2</v>
      </c>
      <c r="DZ770" s="152">
        <v>125.2</v>
      </c>
      <c r="EA770" s="152">
        <v>124.5</v>
      </c>
      <c r="EB770" s="152">
        <v>123.7</v>
      </c>
      <c r="EC770" s="152">
        <v>123</v>
      </c>
      <c r="ED770" s="152">
        <v>124.4</v>
      </c>
      <c r="EE770" s="152">
        <v>125.4</v>
      </c>
      <c r="EF770" s="152">
        <v>126.4</v>
      </c>
      <c r="EG770" s="152">
        <v>126.8</v>
      </c>
      <c r="EH770" s="152">
        <v>129.4</v>
      </c>
      <c r="EI770" s="152">
        <v>129.6</v>
      </c>
      <c r="EJ770" s="152">
        <v>127</v>
      </c>
      <c r="EK770" s="152">
        <v>132.1</v>
      </c>
      <c r="EL770" s="152">
        <v>129</v>
      </c>
      <c r="EM770" s="152">
        <v>126.8</v>
      </c>
      <c r="EN770" s="152">
        <v>126</v>
      </c>
      <c r="EO770" s="152">
        <v>126.5</v>
      </c>
      <c r="EP770" s="152">
        <v>127.1</v>
      </c>
      <c r="EQ770" s="152">
        <v>128.6</v>
      </c>
      <c r="ER770" s="152">
        <v>129.5</v>
      </c>
      <c r="ES770" s="152">
        <v>130.19999999999999</v>
      </c>
      <c r="ET770" s="152">
        <v>128.6</v>
      </c>
      <c r="EU770" s="152">
        <v>125.7</v>
      </c>
      <c r="EV770" s="152">
        <v>126</v>
      </c>
      <c r="EW770" s="152">
        <v>124.9</v>
      </c>
    </row>
    <row r="771" spans="1:153">
      <c r="A771" s="141" t="s">
        <v>8575</v>
      </c>
      <c r="B771" s="141" t="s">
        <v>8576</v>
      </c>
      <c r="C771" s="142">
        <v>6.7849999999999994E-2</v>
      </c>
      <c r="D771" s="143">
        <v>107.7</v>
      </c>
      <c r="E771" s="143">
        <v>107.5</v>
      </c>
      <c r="F771" s="143">
        <v>107.6</v>
      </c>
      <c r="G771" s="143">
        <v>108.6</v>
      </c>
      <c r="H771" s="143">
        <v>108.6</v>
      </c>
      <c r="I771" s="143">
        <v>92.1</v>
      </c>
      <c r="J771" s="143">
        <v>107.1</v>
      </c>
      <c r="K771" s="143">
        <v>106.6</v>
      </c>
      <c r="L771" s="143">
        <v>106.8</v>
      </c>
      <c r="M771" s="143">
        <v>106.8</v>
      </c>
      <c r="N771" s="143">
        <v>106.8</v>
      </c>
      <c r="O771" s="143">
        <v>106.5</v>
      </c>
      <c r="P771" s="143">
        <v>113.1</v>
      </c>
      <c r="Q771" s="143">
        <v>105.8</v>
      </c>
      <c r="R771" s="143">
        <v>93.3</v>
      </c>
      <c r="S771" s="143">
        <v>93.2</v>
      </c>
      <c r="T771" s="143">
        <v>93.3</v>
      </c>
      <c r="U771" s="143">
        <v>93.3</v>
      </c>
      <c r="V771" s="143">
        <v>94.3</v>
      </c>
      <c r="W771" s="143">
        <v>94.3</v>
      </c>
      <c r="X771" s="143">
        <v>106</v>
      </c>
      <c r="Y771" s="143">
        <v>106</v>
      </c>
      <c r="Z771" s="143">
        <v>107.3</v>
      </c>
      <c r="AA771" s="143">
        <v>107.3</v>
      </c>
      <c r="AB771" s="143">
        <v>109.1</v>
      </c>
      <c r="AC771" s="143">
        <v>109.6</v>
      </c>
      <c r="AD771" s="143">
        <v>109.5</v>
      </c>
      <c r="AE771" s="143">
        <v>106.7</v>
      </c>
      <c r="AF771" s="143">
        <v>107.7</v>
      </c>
      <c r="AG771" s="143">
        <v>107.7</v>
      </c>
      <c r="AH771" s="143">
        <v>107.8</v>
      </c>
      <c r="AI771" s="143">
        <v>109.3</v>
      </c>
      <c r="AJ771" s="143">
        <v>109.1</v>
      </c>
      <c r="AK771" s="143">
        <v>104.4</v>
      </c>
      <c r="AL771" s="143">
        <v>102.8</v>
      </c>
      <c r="AM771" s="143">
        <v>103.6</v>
      </c>
      <c r="AN771" s="143">
        <v>103.8</v>
      </c>
      <c r="AO771" s="143">
        <v>105.1</v>
      </c>
      <c r="AP771" s="143">
        <v>104.9</v>
      </c>
      <c r="AQ771" s="143">
        <v>104.3</v>
      </c>
      <c r="AR771" s="143">
        <v>103.8</v>
      </c>
      <c r="AS771" s="143">
        <v>113.3</v>
      </c>
      <c r="AT771" s="143">
        <v>113.3</v>
      </c>
      <c r="AU771" s="143">
        <v>113.3</v>
      </c>
      <c r="AV771" s="143">
        <v>113.3</v>
      </c>
      <c r="AW771" s="143">
        <v>113.3</v>
      </c>
      <c r="AX771" s="143">
        <v>113.3</v>
      </c>
      <c r="AY771" s="143">
        <v>113.3</v>
      </c>
      <c r="AZ771" s="143">
        <v>113.3</v>
      </c>
      <c r="BA771" s="143">
        <v>113.3</v>
      </c>
      <c r="BB771" s="143">
        <v>113.3</v>
      </c>
      <c r="BC771" s="143">
        <v>113.3</v>
      </c>
      <c r="BD771" s="143">
        <v>113.3</v>
      </c>
      <c r="BE771" s="143">
        <v>113.3</v>
      </c>
      <c r="BF771" s="143">
        <v>113.3</v>
      </c>
      <c r="BG771" s="143">
        <v>95.2</v>
      </c>
      <c r="BH771" s="143">
        <v>95.2</v>
      </c>
      <c r="BI771" s="143">
        <v>95.2</v>
      </c>
      <c r="BJ771" s="143">
        <v>95.2</v>
      </c>
      <c r="BK771" s="144">
        <v>95.2</v>
      </c>
      <c r="BL771" s="143">
        <v>95.2</v>
      </c>
      <c r="BM771" s="143">
        <v>95.2</v>
      </c>
      <c r="BN771" s="143">
        <v>95.2</v>
      </c>
      <c r="BO771" s="143">
        <v>95.2</v>
      </c>
      <c r="BP771" s="143">
        <v>95.2</v>
      </c>
      <c r="BQ771" s="143">
        <v>95.2</v>
      </c>
      <c r="BR771" s="145">
        <v>87.2</v>
      </c>
      <c r="BS771" s="145">
        <v>87.2</v>
      </c>
      <c r="BT771" s="145">
        <v>87.2</v>
      </c>
      <c r="BU771" s="145">
        <v>87.2</v>
      </c>
      <c r="BV771" s="145">
        <v>87.2</v>
      </c>
      <c r="BW771" s="145">
        <v>87.2</v>
      </c>
      <c r="BX771" s="145">
        <v>87.2</v>
      </c>
      <c r="BY771" s="145">
        <v>87.2</v>
      </c>
      <c r="BZ771" s="143">
        <v>87.2</v>
      </c>
      <c r="CA771" s="143">
        <v>94.6</v>
      </c>
      <c r="CB771" s="143">
        <v>96.5</v>
      </c>
      <c r="CC771" s="143">
        <v>99.7</v>
      </c>
      <c r="CD771" s="143">
        <v>99.9</v>
      </c>
      <c r="CE771" s="143">
        <v>99.8</v>
      </c>
      <c r="CF771" s="143">
        <v>95.3</v>
      </c>
      <c r="CG771" s="143">
        <v>96.4</v>
      </c>
      <c r="CH771" s="143">
        <v>95.3</v>
      </c>
      <c r="CI771" s="143">
        <v>102.4</v>
      </c>
      <c r="CJ771" s="146">
        <v>100.6</v>
      </c>
      <c r="CK771" s="146">
        <v>100.6</v>
      </c>
      <c r="CL771" s="146">
        <v>100.6</v>
      </c>
      <c r="CM771" s="147">
        <v>88.7</v>
      </c>
      <c r="CN771" s="147">
        <v>88.9</v>
      </c>
      <c r="CO771" s="147">
        <v>96.9</v>
      </c>
      <c r="CP771" s="148">
        <v>96.1</v>
      </c>
      <c r="CQ771" s="149">
        <v>93.9</v>
      </c>
      <c r="CR771" s="149">
        <v>91.8</v>
      </c>
      <c r="CS771" s="149">
        <v>93.9</v>
      </c>
      <c r="CT771" s="149">
        <v>89.6</v>
      </c>
      <c r="CU771" s="150">
        <v>88.2</v>
      </c>
      <c r="CV771" s="150">
        <v>88.2</v>
      </c>
      <c r="CW771" s="150">
        <v>95</v>
      </c>
      <c r="CX771" s="150">
        <v>88.4</v>
      </c>
      <c r="CY771" s="150">
        <v>88.4</v>
      </c>
      <c r="CZ771" s="150">
        <v>88.4</v>
      </c>
      <c r="DA771" s="150">
        <v>88.4</v>
      </c>
      <c r="DB771" s="151">
        <v>88.8</v>
      </c>
      <c r="DC771" s="151">
        <v>88.7</v>
      </c>
      <c r="DD771" s="151">
        <v>88.7</v>
      </c>
      <c r="DE771" s="151">
        <v>88.8</v>
      </c>
      <c r="DF771" s="151">
        <v>88.3</v>
      </c>
      <c r="DG771" s="151">
        <v>88.9</v>
      </c>
      <c r="DH771" s="151">
        <v>88.4</v>
      </c>
      <c r="DI771" s="151">
        <v>88.3</v>
      </c>
      <c r="DJ771" s="151">
        <v>88.2</v>
      </c>
      <c r="DK771" s="151">
        <v>88.1</v>
      </c>
      <c r="DL771" s="151">
        <v>87.9</v>
      </c>
      <c r="DM771" s="152">
        <v>87.9</v>
      </c>
      <c r="DN771" s="152">
        <v>88.1</v>
      </c>
      <c r="DO771" s="152">
        <v>88.5</v>
      </c>
      <c r="DP771" s="152">
        <v>88.8</v>
      </c>
      <c r="DQ771" s="152">
        <v>89.2</v>
      </c>
      <c r="DR771" s="152">
        <v>89.2</v>
      </c>
      <c r="DS771" s="152">
        <v>90.7</v>
      </c>
      <c r="DT771" s="152">
        <v>90.5</v>
      </c>
      <c r="DU771" s="152">
        <v>90.6</v>
      </c>
      <c r="DV771" s="152">
        <v>91.4</v>
      </c>
      <c r="DW771" s="152">
        <v>92.8</v>
      </c>
      <c r="DX771" s="152">
        <v>93.4</v>
      </c>
      <c r="DY771" s="152">
        <v>93.8</v>
      </c>
      <c r="DZ771" s="152">
        <v>94</v>
      </c>
      <c r="EA771" s="152">
        <v>100.9</v>
      </c>
      <c r="EB771" s="152">
        <v>96.9</v>
      </c>
      <c r="EC771" s="152">
        <v>96.9</v>
      </c>
      <c r="ED771" s="152">
        <v>97.1</v>
      </c>
      <c r="EE771" s="152">
        <v>97.2</v>
      </c>
      <c r="EF771" s="152">
        <v>98.3</v>
      </c>
      <c r="EG771" s="152">
        <v>98.6</v>
      </c>
      <c r="EH771" s="152">
        <v>99.2</v>
      </c>
      <c r="EI771" s="152">
        <v>99.1</v>
      </c>
      <c r="EJ771" s="152">
        <v>97.3</v>
      </c>
      <c r="EK771" s="152">
        <v>99.4</v>
      </c>
      <c r="EL771" s="152">
        <v>99.7</v>
      </c>
      <c r="EM771" s="152">
        <v>99.6</v>
      </c>
      <c r="EN771" s="152">
        <v>99.5</v>
      </c>
      <c r="EO771" s="152">
        <v>99</v>
      </c>
      <c r="EP771" s="152">
        <v>99</v>
      </c>
      <c r="EQ771" s="152">
        <v>99</v>
      </c>
      <c r="ER771" s="152">
        <v>99.8</v>
      </c>
      <c r="ES771" s="152">
        <v>99.8</v>
      </c>
      <c r="ET771" s="152">
        <v>100.4</v>
      </c>
      <c r="EU771" s="152">
        <v>100.6</v>
      </c>
      <c r="EV771" s="152">
        <v>100.6</v>
      </c>
      <c r="EW771" s="152">
        <v>100.6</v>
      </c>
    </row>
    <row r="772" spans="1:153">
      <c r="A772" s="141" t="s">
        <v>8577</v>
      </c>
      <c r="B772" s="141" t="s">
        <v>8578</v>
      </c>
      <c r="C772" s="142">
        <v>9.9500000000000005E-3</v>
      </c>
      <c r="D772" s="143">
        <v>101.5</v>
      </c>
      <c r="E772" s="143">
        <v>99.5</v>
      </c>
      <c r="F772" s="143">
        <v>96.3</v>
      </c>
      <c r="G772" s="143">
        <v>96.7</v>
      </c>
      <c r="H772" s="143">
        <v>97.7</v>
      </c>
      <c r="I772" s="143">
        <v>97.9</v>
      </c>
      <c r="J772" s="143">
        <v>103.6</v>
      </c>
      <c r="K772" s="143">
        <v>99.2</v>
      </c>
      <c r="L772" s="143">
        <v>102.2</v>
      </c>
      <c r="M772" s="143">
        <v>102.6</v>
      </c>
      <c r="N772" s="143">
        <v>102.5</v>
      </c>
      <c r="O772" s="143">
        <v>101.7</v>
      </c>
      <c r="P772" s="143">
        <v>102.1</v>
      </c>
      <c r="Q772" s="143">
        <v>100</v>
      </c>
      <c r="R772" s="143">
        <v>102.7</v>
      </c>
      <c r="S772" s="143">
        <v>97.6</v>
      </c>
      <c r="T772" s="143">
        <v>101.8</v>
      </c>
      <c r="U772" s="143">
        <v>102.8</v>
      </c>
      <c r="V772" s="143">
        <v>99.8</v>
      </c>
      <c r="W772" s="143">
        <v>105.6</v>
      </c>
      <c r="X772" s="143">
        <v>103.1</v>
      </c>
      <c r="Y772" s="143">
        <v>105.4</v>
      </c>
      <c r="Z772" s="143">
        <v>107.4</v>
      </c>
      <c r="AA772" s="143">
        <v>114.7</v>
      </c>
      <c r="AB772" s="143">
        <v>106.8</v>
      </c>
      <c r="AC772" s="143">
        <v>104</v>
      </c>
      <c r="AD772" s="143">
        <v>104.9</v>
      </c>
      <c r="AE772" s="143">
        <v>104.4</v>
      </c>
      <c r="AF772" s="143">
        <v>106.4</v>
      </c>
      <c r="AG772" s="143">
        <v>102.7</v>
      </c>
      <c r="AH772" s="143">
        <v>104.4</v>
      </c>
      <c r="AI772" s="143">
        <v>106.5</v>
      </c>
      <c r="AJ772" s="143">
        <v>97.8</v>
      </c>
      <c r="AK772" s="143">
        <v>106.6</v>
      </c>
      <c r="AL772" s="143">
        <v>106.3</v>
      </c>
      <c r="AM772" s="143">
        <v>107.1</v>
      </c>
      <c r="AN772" s="143">
        <v>108.6</v>
      </c>
      <c r="AO772" s="143">
        <v>108.4</v>
      </c>
      <c r="AP772" s="143">
        <v>111.8</v>
      </c>
      <c r="AQ772" s="143">
        <v>100.4</v>
      </c>
      <c r="AR772" s="143">
        <v>109.2</v>
      </c>
      <c r="AS772" s="143">
        <v>110.8</v>
      </c>
      <c r="AT772" s="143">
        <v>107.9</v>
      </c>
      <c r="AU772" s="143">
        <v>107.7</v>
      </c>
      <c r="AV772" s="143">
        <v>107.7</v>
      </c>
      <c r="AW772" s="143">
        <v>104.9</v>
      </c>
      <c r="AX772" s="143">
        <v>104.9</v>
      </c>
      <c r="AY772" s="143">
        <v>104.9</v>
      </c>
      <c r="AZ772" s="143">
        <v>107.8</v>
      </c>
      <c r="BA772" s="143">
        <v>107.7</v>
      </c>
      <c r="BB772" s="143">
        <v>107.6</v>
      </c>
      <c r="BC772" s="143">
        <v>107.6</v>
      </c>
      <c r="BD772" s="143">
        <v>107.6</v>
      </c>
      <c r="BE772" s="143">
        <v>107.6</v>
      </c>
      <c r="BF772" s="143">
        <v>107.6</v>
      </c>
      <c r="BG772" s="143">
        <v>107.6</v>
      </c>
      <c r="BH772" s="143">
        <v>105.4</v>
      </c>
      <c r="BI772" s="143">
        <v>105.4</v>
      </c>
      <c r="BJ772" s="143">
        <v>107.9</v>
      </c>
      <c r="BK772" s="144">
        <v>107.9</v>
      </c>
      <c r="BL772" s="143">
        <v>107.9</v>
      </c>
      <c r="BM772" s="143">
        <v>107.9</v>
      </c>
      <c r="BN772" s="143">
        <v>109.8</v>
      </c>
      <c r="BO772" s="143">
        <v>109.8</v>
      </c>
      <c r="BP772" s="143">
        <v>109.8</v>
      </c>
      <c r="BQ772" s="143">
        <v>109.8</v>
      </c>
      <c r="BR772" s="145">
        <v>109.8</v>
      </c>
      <c r="BS772" s="145">
        <v>109.8</v>
      </c>
      <c r="BT772" s="145">
        <v>111.2</v>
      </c>
      <c r="BU772" s="145">
        <v>113.5</v>
      </c>
      <c r="BV772" s="145">
        <v>113.9</v>
      </c>
      <c r="BW772" s="145">
        <v>114.3</v>
      </c>
      <c r="BX772" s="145">
        <v>114.3</v>
      </c>
      <c r="BY772" s="145">
        <v>114.3</v>
      </c>
      <c r="BZ772" s="143">
        <v>117.6</v>
      </c>
      <c r="CA772" s="143">
        <v>117.6</v>
      </c>
      <c r="CB772" s="143">
        <v>117.6</v>
      </c>
      <c r="CC772" s="143">
        <v>117.6</v>
      </c>
      <c r="CD772" s="143">
        <v>117.6</v>
      </c>
      <c r="CE772" s="143">
        <v>117.6</v>
      </c>
      <c r="CF772" s="143">
        <v>117.6</v>
      </c>
      <c r="CG772" s="143">
        <v>117.6</v>
      </c>
      <c r="CH772" s="143">
        <v>117.6</v>
      </c>
      <c r="CI772" s="143">
        <v>117.6</v>
      </c>
      <c r="CJ772" s="146">
        <v>117.6</v>
      </c>
      <c r="CK772" s="146">
        <v>117.6</v>
      </c>
      <c r="CL772" s="146">
        <v>117.6</v>
      </c>
      <c r="CM772" s="147">
        <v>115.3</v>
      </c>
      <c r="CN772" s="147">
        <v>115.3</v>
      </c>
      <c r="CO772" s="147">
        <v>115.3</v>
      </c>
      <c r="CP772" s="148">
        <v>115.3</v>
      </c>
      <c r="CQ772" s="149">
        <v>115.3</v>
      </c>
      <c r="CR772" s="149">
        <v>115.3</v>
      </c>
      <c r="CS772" s="149">
        <v>115.3</v>
      </c>
      <c r="CT772" s="149">
        <v>115.3</v>
      </c>
      <c r="CU772" s="150">
        <v>115.3</v>
      </c>
      <c r="CV772" s="150">
        <v>115.3</v>
      </c>
      <c r="CW772" s="150">
        <v>115.3</v>
      </c>
      <c r="CX772" s="150">
        <v>115.3</v>
      </c>
      <c r="CY772" s="150">
        <v>115.3</v>
      </c>
      <c r="CZ772" s="150">
        <v>119</v>
      </c>
      <c r="DA772" s="150">
        <v>119</v>
      </c>
      <c r="DB772" s="151">
        <v>119</v>
      </c>
      <c r="DC772" s="151">
        <v>119</v>
      </c>
      <c r="DD772" s="151">
        <v>119</v>
      </c>
      <c r="DE772" s="151">
        <v>122.8</v>
      </c>
      <c r="DF772" s="151">
        <v>122.8</v>
      </c>
      <c r="DG772" s="151">
        <v>122.8</v>
      </c>
      <c r="DH772" s="151">
        <v>122.8</v>
      </c>
      <c r="DI772" s="151">
        <v>122.8</v>
      </c>
      <c r="DJ772" s="151">
        <v>122.8</v>
      </c>
      <c r="DK772" s="151">
        <v>122.9</v>
      </c>
      <c r="DL772" s="151">
        <v>122.9</v>
      </c>
      <c r="DM772" s="152">
        <v>122.9</v>
      </c>
      <c r="DN772" s="152">
        <v>122.9</v>
      </c>
      <c r="DO772" s="152">
        <v>123</v>
      </c>
      <c r="DP772" s="152">
        <v>123</v>
      </c>
      <c r="DQ772" s="152">
        <v>123</v>
      </c>
      <c r="DR772" s="152">
        <v>123</v>
      </c>
      <c r="DS772" s="152">
        <v>123</v>
      </c>
      <c r="DT772" s="152">
        <v>123</v>
      </c>
      <c r="DU772" s="152">
        <v>123</v>
      </c>
      <c r="DV772" s="152">
        <v>123</v>
      </c>
      <c r="DW772" s="152">
        <v>123</v>
      </c>
      <c r="DX772" s="152">
        <v>123</v>
      </c>
      <c r="DY772" s="152">
        <v>123</v>
      </c>
      <c r="DZ772" s="152">
        <v>123</v>
      </c>
      <c r="EA772" s="152">
        <v>123</v>
      </c>
      <c r="EB772" s="152">
        <v>123</v>
      </c>
      <c r="EC772" s="152">
        <v>123</v>
      </c>
      <c r="ED772" s="152">
        <v>123.1</v>
      </c>
      <c r="EE772" s="152">
        <v>123.1</v>
      </c>
      <c r="EF772" s="152">
        <v>123.1</v>
      </c>
      <c r="EG772" s="152">
        <v>123.1</v>
      </c>
      <c r="EH772" s="152">
        <v>123.1</v>
      </c>
      <c r="EI772" s="152">
        <v>123.1</v>
      </c>
      <c r="EJ772" s="152">
        <v>123.1</v>
      </c>
      <c r="EK772" s="152">
        <v>123.1</v>
      </c>
      <c r="EL772" s="152">
        <v>123.2</v>
      </c>
      <c r="EM772" s="152">
        <v>123.2</v>
      </c>
      <c r="EN772" s="152">
        <v>123.2</v>
      </c>
      <c r="EO772" s="152">
        <v>123.2</v>
      </c>
      <c r="EP772" s="152">
        <v>123.2</v>
      </c>
      <c r="EQ772" s="152">
        <v>123.2</v>
      </c>
      <c r="ER772" s="152">
        <v>123.2</v>
      </c>
      <c r="ES772" s="152">
        <v>123.2</v>
      </c>
      <c r="ET772" s="152">
        <v>123.2</v>
      </c>
      <c r="EU772" s="152">
        <v>123.2</v>
      </c>
      <c r="EV772" s="152">
        <v>123.2</v>
      </c>
      <c r="EW772" s="152">
        <v>123.2</v>
      </c>
    </row>
    <row r="773" spans="1:153">
      <c r="A773" s="141" t="s">
        <v>8579</v>
      </c>
      <c r="B773" s="141" t="s">
        <v>8580</v>
      </c>
      <c r="C773" s="142">
        <v>3.79E-3</v>
      </c>
      <c r="D773" s="143">
        <v>103.2</v>
      </c>
      <c r="E773" s="143">
        <v>103.2</v>
      </c>
      <c r="F773" s="143">
        <v>103.2</v>
      </c>
      <c r="G773" s="143">
        <v>103.2</v>
      </c>
      <c r="H773" s="143">
        <v>103.2</v>
      </c>
      <c r="I773" s="143">
        <v>103.2</v>
      </c>
      <c r="J773" s="143">
        <v>103.2</v>
      </c>
      <c r="K773" s="143">
        <v>103.2</v>
      </c>
      <c r="L773" s="143">
        <v>103.2</v>
      </c>
      <c r="M773" s="143">
        <v>103.2</v>
      </c>
      <c r="N773" s="143">
        <v>103.2</v>
      </c>
      <c r="O773" s="143">
        <v>103.2</v>
      </c>
      <c r="P773" s="143">
        <v>111.5</v>
      </c>
      <c r="Q773" s="143">
        <v>111.5</v>
      </c>
      <c r="R773" s="143">
        <v>114.6</v>
      </c>
      <c r="S773" s="143">
        <v>114.6</v>
      </c>
      <c r="T773" s="143">
        <v>114.6</v>
      </c>
      <c r="U773" s="143">
        <v>114.6</v>
      </c>
      <c r="V773" s="143">
        <v>114.6</v>
      </c>
      <c r="W773" s="143">
        <v>114.6</v>
      </c>
      <c r="X773" s="143">
        <v>114.6</v>
      </c>
      <c r="Y773" s="143">
        <v>114.6</v>
      </c>
      <c r="Z773" s="143">
        <v>125.6</v>
      </c>
      <c r="AA773" s="143">
        <v>125.6</v>
      </c>
      <c r="AB773" s="143">
        <v>125.8</v>
      </c>
      <c r="AC773" s="143">
        <v>120.7</v>
      </c>
      <c r="AD773" s="143">
        <v>120.7</v>
      </c>
      <c r="AE773" s="143">
        <v>123.7</v>
      </c>
      <c r="AF773" s="143">
        <v>123.7</v>
      </c>
      <c r="AG773" s="143">
        <v>123.7</v>
      </c>
      <c r="AH773" s="143">
        <v>125.2</v>
      </c>
      <c r="AI773" s="143">
        <v>125.2</v>
      </c>
      <c r="AJ773" s="143">
        <v>125.2</v>
      </c>
      <c r="AK773" s="143">
        <v>124.4</v>
      </c>
      <c r="AL773" s="143">
        <v>124.4</v>
      </c>
      <c r="AM773" s="143">
        <v>124.4</v>
      </c>
      <c r="AN773" s="143">
        <v>125.5</v>
      </c>
      <c r="AO773" s="143">
        <v>128.6</v>
      </c>
      <c r="AP773" s="143">
        <v>128.6</v>
      </c>
      <c r="AQ773" s="143">
        <v>125.3</v>
      </c>
      <c r="AR773" s="143">
        <v>125.3</v>
      </c>
      <c r="AS773" s="143">
        <v>125.3</v>
      </c>
      <c r="AT773" s="143">
        <v>125.3</v>
      </c>
      <c r="AU773" s="143">
        <v>125.3</v>
      </c>
      <c r="AV773" s="143">
        <v>125.3</v>
      </c>
      <c r="AW773" s="143">
        <v>131.9</v>
      </c>
      <c r="AX773" s="143">
        <v>131.9</v>
      </c>
      <c r="AY773" s="143">
        <v>131.9</v>
      </c>
      <c r="AZ773" s="143">
        <v>131.9</v>
      </c>
      <c r="BA773" s="143">
        <v>131.9</v>
      </c>
      <c r="BB773" s="143">
        <v>135.5</v>
      </c>
      <c r="BC773" s="143">
        <v>135.5</v>
      </c>
      <c r="BD773" s="143">
        <v>135.5</v>
      </c>
      <c r="BE773" s="143">
        <v>135.5</v>
      </c>
      <c r="BF773" s="143">
        <v>135.5</v>
      </c>
      <c r="BG773" s="143">
        <v>135.5</v>
      </c>
      <c r="BH773" s="143">
        <v>135.5</v>
      </c>
      <c r="BI773" s="143">
        <v>131.9</v>
      </c>
      <c r="BJ773" s="143">
        <v>145.6</v>
      </c>
      <c r="BK773" s="144">
        <v>145.4</v>
      </c>
      <c r="BL773" s="143">
        <v>135.30000000000001</v>
      </c>
      <c r="BM773" s="143">
        <v>131.80000000000001</v>
      </c>
      <c r="BN773" s="143">
        <v>131.80000000000001</v>
      </c>
      <c r="BO773" s="143">
        <v>131.80000000000001</v>
      </c>
      <c r="BP773" s="143">
        <v>131.69999999999999</v>
      </c>
      <c r="BQ773" s="143">
        <v>131.9</v>
      </c>
      <c r="BR773" s="145">
        <v>131.9</v>
      </c>
      <c r="BS773" s="145">
        <v>131.9</v>
      </c>
      <c r="BT773" s="145">
        <v>131.9</v>
      </c>
      <c r="BU773" s="145">
        <v>136.1</v>
      </c>
      <c r="BV773" s="145">
        <v>138.9</v>
      </c>
      <c r="BW773" s="145">
        <v>138.9</v>
      </c>
      <c r="BX773" s="145">
        <v>138.9</v>
      </c>
      <c r="BY773" s="145">
        <v>138.9</v>
      </c>
      <c r="BZ773" s="143">
        <v>138.9</v>
      </c>
      <c r="CA773" s="143">
        <v>138.9</v>
      </c>
      <c r="CB773" s="143">
        <v>138.9</v>
      </c>
      <c r="CC773" s="143">
        <v>138.9</v>
      </c>
      <c r="CD773" s="143">
        <v>138.9</v>
      </c>
      <c r="CE773" s="143">
        <v>138.9</v>
      </c>
      <c r="CF773" s="143">
        <v>138.9</v>
      </c>
      <c r="CG773" s="143">
        <v>138.9</v>
      </c>
      <c r="CH773" s="143">
        <v>138.9</v>
      </c>
      <c r="CI773" s="143">
        <v>140.1</v>
      </c>
      <c r="CJ773" s="146">
        <v>140.1</v>
      </c>
      <c r="CK773" s="146">
        <v>140.6</v>
      </c>
      <c r="CL773" s="146">
        <v>140.6</v>
      </c>
      <c r="CM773" s="147">
        <v>140.6</v>
      </c>
      <c r="CN773" s="147">
        <v>140.6</v>
      </c>
      <c r="CO773" s="147">
        <v>139.4</v>
      </c>
      <c r="CP773" s="148">
        <v>140.6</v>
      </c>
      <c r="CQ773" s="149">
        <v>140.6</v>
      </c>
      <c r="CR773" s="149">
        <v>140.6</v>
      </c>
      <c r="CS773" s="149">
        <v>140.6</v>
      </c>
      <c r="CT773" s="149">
        <v>140.6</v>
      </c>
      <c r="CU773" s="150">
        <v>141.30000000000001</v>
      </c>
      <c r="CV773" s="150">
        <v>140.6</v>
      </c>
      <c r="CW773" s="150">
        <v>140.6</v>
      </c>
      <c r="CX773" s="150">
        <v>140.6</v>
      </c>
      <c r="CY773" s="150">
        <v>140.6</v>
      </c>
      <c r="CZ773" s="150">
        <v>140.6</v>
      </c>
      <c r="DA773" s="150">
        <v>140.6</v>
      </c>
      <c r="DB773" s="151">
        <v>141.30000000000001</v>
      </c>
      <c r="DC773" s="151">
        <v>141.30000000000001</v>
      </c>
      <c r="DD773" s="151">
        <v>141.30000000000001</v>
      </c>
      <c r="DE773" s="151">
        <v>141.30000000000001</v>
      </c>
      <c r="DF773" s="151">
        <v>141.30000000000001</v>
      </c>
      <c r="DG773" s="151">
        <v>141.30000000000001</v>
      </c>
      <c r="DH773" s="151">
        <v>141.30000000000001</v>
      </c>
      <c r="DI773" s="151">
        <v>140.6</v>
      </c>
      <c r="DJ773" s="151">
        <v>140.6</v>
      </c>
      <c r="DK773" s="151">
        <v>140.6</v>
      </c>
      <c r="DL773" s="151">
        <v>140.6</v>
      </c>
      <c r="DM773" s="152">
        <v>140.6</v>
      </c>
      <c r="DN773" s="152">
        <v>140.6</v>
      </c>
      <c r="DO773" s="152">
        <v>141.30000000000001</v>
      </c>
      <c r="DP773" s="152">
        <v>141.30000000000001</v>
      </c>
      <c r="DQ773" s="152">
        <v>141.30000000000001</v>
      </c>
      <c r="DR773" s="152">
        <v>141.30000000000001</v>
      </c>
      <c r="DS773" s="152">
        <v>141.30000000000001</v>
      </c>
      <c r="DT773" s="152">
        <v>141.30000000000001</v>
      </c>
      <c r="DU773" s="152">
        <v>141.30000000000001</v>
      </c>
      <c r="DV773" s="152">
        <v>140.6</v>
      </c>
      <c r="DW773" s="152">
        <v>140.6</v>
      </c>
      <c r="DX773" s="152">
        <v>140.6</v>
      </c>
      <c r="DY773" s="152">
        <v>140.6</v>
      </c>
      <c r="DZ773" s="152">
        <v>140.9</v>
      </c>
      <c r="EA773" s="152">
        <v>140.6</v>
      </c>
      <c r="EB773" s="152">
        <v>140.6</v>
      </c>
      <c r="EC773" s="152">
        <v>141.30000000000001</v>
      </c>
      <c r="ED773" s="152">
        <v>141.30000000000001</v>
      </c>
      <c r="EE773" s="152">
        <v>141.30000000000001</v>
      </c>
      <c r="EF773" s="152">
        <v>141.69999999999999</v>
      </c>
      <c r="EG773" s="152">
        <v>141.69999999999999</v>
      </c>
      <c r="EH773" s="152">
        <v>141.30000000000001</v>
      </c>
      <c r="EI773" s="152">
        <v>140.80000000000001</v>
      </c>
      <c r="EJ773" s="152">
        <v>140.80000000000001</v>
      </c>
      <c r="EK773" s="152">
        <v>140.80000000000001</v>
      </c>
      <c r="EL773" s="152">
        <v>140.80000000000001</v>
      </c>
      <c r="EM773" s="152">
        <v>140.80000000000001</v>
      </c>
      <c r="EN773" s="152">
        <v>140.80000000000001</v>
      </c>
      <c r="EO773" s="152">
        <v>140.80000000000001</v>
      </c>
      <c r="EP773" s="152">
        <v>140.80000000000001</v>
      </c>
      <c r="EQ773" s="152">
        <v>141.30000000000001</v>
      </c>
      <c r="ER773" s="152">
        <v>140.30000000000001</v>
      </c>
      <c r="ES773" s="152">
        <v>140.30000000000001</v>
      </c>
      <c r="ET773" s="152">
        <v>140.30000000000001</v>
      </c>
      <c r="EU773" s="152">
        <v>140.30000000000001</v>
      </c>
      <c r="EV773" s="152">
        <v>141.69999999999999</v>
      </c>
      <c r="EW773" s="152">
        <v>141.69999999999999</v>
      </c>
    </row>
    <row r="774" spans="1:153">
      <c r="A774" s="141" t="s">
        <v>8581</v>
      </c>
      <c r="B774" s="141" t="s">
        <v>8582</v>
      </c>
      <c r="C774" s="142">
        <v>2.4539999999999999E-2</v>
      </c>
      <c r="D774" s="143">
        <v>104.9</v>
      </c>
      <c r="E774" s="143">
        <v>104.6</v>
      </c>
      <c r="F774" s="143">
        <v>105.3</v>
      </c>
      <c r="G774" s="143">
        <v>107.7</v>
      </c>
      <c r="H774" s="143">
        <v>110.5</v>
      </c>
      <c r="I774" s="143">
        <v>110.5</v>
      </c>
      <c r="J774" s="143">
        <v>107.8</v>
      </c>
      <c r="K774" s="143">
        <v>108.4</v>
      </c>
      <c r="L774" s="143">
        <v>108.1</v>
      </c>
      <c r="M774" s="143">
        <v>107.7</v>
      </c>
      <c r="N774" s="143">
        <v>109.1</v>
      </c>
      <c r="O774" s="143">
        <v>108.2</v>
      </c>
      <c r="P774" s="143">
        <v>111.2</v>
      </c>
      <c r="Q774" s="143">
        <v>113.2</v>
      </c>
      <c r="R774" s="143">
        <v>112.9</v>
      </c>
      <c r="S774" s="143">
        <v>113.3</v>
      </c>
      <c r="T774" s="143">
        <v>112.3</v>
      </c>
      <c r="U774" s="143">
        <v>113.2</v>
      </c>
      <c r="V774" s="143">
        <v>105.7</v>
      </c>
      <c r="W774" s="143">
        <v>97.8</v>
      </c>
      <c r="X774" s="143">
        <v>98.9</v>
      </c>
      <c r="Y774" s="143">
        <v>100.2</v>
      </c>
      <c r="Z774" s="143">
        <v>97.3</v>
      </c>
      <c r="AA774" s="143">
        <v>98.4</v>
      </c>
      <c r="AB774" s="143">
        <v>97.7</v>
      </c>
      <c r="AC774" s="143">
        <v>98.7</v>
      </c>
      <c r="AD774" s="143">
        <v>97.7</v>
      </c>
      <c r="AE774" s="143">
        <v>97.7</v>
      </c>
      <c r="AF774" s="143">
        <v>98</v>
      </c>
      <c r="AG774" s="143">
        <v>99.2</v>
      </c>
      <c r="AH774" s="143">
        <v>100.1</v>
      </c>
      <c r="AI774" s="143">
        <v>100.2</v>
      </c>
      <c r="AJ774" s="143">
        <v>100.2</v>
      </c>
      <c r="AK774" s="143">
        <v>99.7</v>
      </c>
      <c r="AL774" s="143">
        <v>98.5</v>
      </c>
      <c r="AM774" s="143">
        <v>99.6</v>
      </c>
      <c r="AN774" s="143">
        <v>100.1</v>
      </c>
      <c r="AO774" s="143">
        <v>98.8</v>
      </c>
      <c r="AP774" s="143">
        <v>98</v>
      </c>
      <c r="AQ774" s="143">
        <v>99.5</v>
      </c>
      <c r="AR774" s="143">
        <v>98.6</v>
      </c>
      <c r="AS774" s="143">
        <v>100.6</v>
      </c>
      <c r="AT774" s="143">
        <v>100.8</v>
      </c>
      <c r="AU774" s="143">
        <v>101.1</v>
      </c>
      <c r="AV774" s="143">
        <v>101.8</v>
      </c>
      <c r="AW774" s="143">
        <v>100.8</v>
      </c>
      <c r="AX774" s="143">
        <v>100.1</v>
      </c>
      <c r="AY774" s="143">
        <v>102.7</v>
      </c>
      <c r="AZ774" s="143">
        <v>100.3</v>
      </c>
      <c r="BA774" s="143">
        <v>101.6</v>
      </c>
      <c r="BB774" s="143">
        <v>101.5</v>
      </c>
      <c r="BC774" s="143">
        <v>101.8</v>
      </c>
      <c r="BD774" s="143">
        <v>103.2</v>
      </c>
      <c r="BE774" s="143">
        <v>100.7</v>
      </c>
      <c r="BF774" s="143">
        <v>100.6</v>
      </c>
      <c r="BG774" s="143">
        <v>100.3</v>
      </c>
      <c r="BH774" s="143">
        <v>100</v>
      </c>
      <c r="BI774" s="143">
        <v>99.4</v>
      </c>
      <c r="BJ774" s="143">
        <v>99.4</v>
      </c>
      <c r="BK774" s="144">
        <v>98.8</v>
      </c>
      <c r="BL774" s="143">
        <v>98.9</v>
      </c>
      <c r="BM774" s="143">
        <v>98.2</v>
      </c>
      <c r="BN774" s="143">
        <v>98.7</v>
      </c>
      <c r="BO774" s="143">
        <v>99.6</v>
      </c>
      <c r="BP774" s="143">
        <v>99.9</v>
      </c>
      <c r="BQ774" s="143">
        <v>100.3</v>
      </c>
      <c r="BR774" s="145">
        <v>100.1</v>
      </c>
      <c r="BS774" s="145">
        <v>99.6</v>
      </c>
      <c r="BT774" s="145">
        <v>99.6</v>
      </c>
      <c r="BU774" s="145">
        <v>100.1</v>
      </c>
      <c r="BV774" s="145">
        <v>101.3</v>
      </c>
      <c r="BW774" s="145">
        <v>103.1</v>
      </c>
      <c r="BX774" s="145">
        <v>103.5</v>
      </c>
      <c r="BY774" s="145">
        <v>101.3</v>
      </c>
      <c r="BZ774" s="143">
        <v>102.4</v>
      </c>
      <c r="CA774" s="143">
        <v>101</v>
      </c>
      <c r="CB774" s="143">
        <v>103.6</v>
      </c>
      <c r="CC774" s="143">
        <v>104.1</v>
      </c>
      <c r="CD774" s="143">
        <v>101.8</v>
      </c>
      <c r="CE774" s="143">
        <v>101</v>
      </c>
      <c r="CF774" s="143">
        <v>102.3</v>
      </c>
      <c r="CG774" s="143">
        <v>101.6</v>
      </c>
      <c r="CH774" s="143">
        <v>102.3</v>
      </c>
      <c r="CI774" s="143">
        <v>102.9</v>
      </c>
      <c r="CJ774" s="146">
        <v>102.9</v>
      </c>
      <c r="CK774" s="146">
        <v>103.5</v>
      </c>
      <c r="CL774" s="146">
        <v>103</v>
      </c>
      <c r="CM774" s="147">
        <v>103.3</v>
      </c>
      <c r="CN774" s="147">
        <v>102.8</v>
      </c>
      <c r="CO774" s="147">
        <v>103.3</v>
      </c>
      <c r="CP774" s="148">
        <v>103.5</v>
      </c>
      <c r="CQ774" s="149">
        <v>102.6</v>
      </c>
      <c r="CR774" s="149">
        <v>104.3</v>
      </c>
      <c r="CS774" s="149">
        <v>103.9</v>
      </c>
      <c r="CT774" s="149">
        <v>103.7</v>
      </c>
      <c r="CU774" s="150">
        <v>104.2</v>
      </c>
      <c r="CV774" s="150">
        <v>104</v>
      </c>
      <c r="CW774" s="150">
        <v>105.5</v>
      </c>
      <c r="CX774" s="150">
        <v>104.4</v>
      </c>
      <c r="CY774" s="150">
        <v>104.5</v>
      </c>
      <c r="CZ774" s="150">
        <v>105.1</v>
      </c>
      <c r="DA774" s="150">
        <v>104.2</v>
      </c>
      <c r="DB774" s="151">
        <v>103.9</v>
      </c>
      <c r="DC774" s="151">
        <v>104.2</v>
      </c>
      <c r="DD774" s="151">
        <v>106</v>
      </c>
      <c r="DE774" s="151">
        <v>106.6</v>
      </c>
      <c r="DF774" s="151">
        <v>106.8</v>
      </c>
      <c r="DG774" s="151">
        <v>106.3</v>
      </c>
      <c r="DH774" s="151">
        <v>107.2</v>
      </c>
      <c r="DI774" s="151">
        <v>106.8</v>
      </c>
      <c r="DJ774" s="151">
        <v>108</v>
      </c>
      <c r="DK774" s="151">
        <v>107.9</v>
      </c>
      <c r="DL774" s="151">
        <v>110</v>
      </c>
      <c r="DM774" s="152">
        <v>108.3</v>
      </c>
      <c r="DN774" s="152">
        <v>108.3</v>
      </c>
      <c r="DO774" s="152">
        <v>109.6</v>
      </c>
      <c r="DP774" s="152">
        <v>110.2</v>
      </c>
      <c r="DQ774" s="152">
        <v>110.2</v>
      </c>
      <c r="DR774" s="152">
        <v>110.7</v>
      </c>
      <c r="DS774" s="152">
        <v>112.1</v>
      </c>
      <c r="DT774" s="152">
        <v>113.2</v>
      </c>
      <c r="DU774" s="152">
        <v>113</v>
      </c>
      <c r="DV774" s="152">
        <v>113.9</v>
      </c>
      <c r="DW774" s="152">
        <v>113.2</v>
      </c>
      <c r="DX774" s="152">
        <v>113.4</v>
      </c>
      <c r="DY774" s="152">
        <v>115</v>
      </c>
      <c r="DZ774" s="152">
        <v>114.6</v>
      </c>
      <c r="EA774" s="152">
        <v>115</v>
      </c>
      <c r="EB774" s="152">
        <v>115.7</v>
      </c>
      <c r="EC774" s="152">
        <v>116.7</v>
      </c>
      <c r="ED774" s="152">
        <v>118.9</v>
      </c>
      <c r="EE774" s="152">
        <v>119.8</v>
      </c>
      <c r="EF774" s="152">
        <v>118.5</v>
      </c>
      <c r="EG774" s="152">
        <v>118.9</v>
      </c>
      <c r="EH774" s="152">
        <v>119.9</v>
      </c>
      <c r="EI774" s="152">
        <v>119.2</v>
      </c>
      <c r="EJ774" s="152">
        <v>120</v>
      </c>
      <c r="EK774" s="152">
        <v>120.2</v>
      </c>
      <c r="EL774" s="152">
        <v>120.1</v>
      </c>
      <c r="EM774" s="152">
        <v>120.8</v>
      </c>
      <c r="EN774" s="152">
        <v>121</v>
      </c>
      <c r="EO774" s="152">
        <v>120.8</v>
      </c>
      <c r="EP774" s="152">
        <v>121.2</v>
      </c>
      <c r="EQ774" s="152">
        <v>120.1</v>
      </c>
      <c r="ER774" s="152">
        <v>120.3</v>
      </c>
      <c r="ES774" s="152">
        <v>120.4</v>
      </c>
      <c r="ET774" s="152">
        <v>120.9</v>
      </c>
      <c r="EU774" s="152">
        <v>121.4</v>
      </c>
      <c r="EV774" s="152">
        <v>121.1</v>
      </c>
      <c r="EW774" s="152">
        <v>121.3</v>
      </c>
    </row>
    <row r="775" spans="1:153">
      <c r="A775" s="141" t="s">
        <v>8583</v>
      </c>
      <c r="B775" s="141" t="s">
        <v>8584</v>
      </c>
      <c r="C775" s="142">
        <v>2.16E-3</v>
      </c>
      <c r="D775" s="143">
        <v>103.6</v>
      </c>
      <c r="E775" s="143">
        <v>103.7</v>
      </c>
      <c r="F775" s="143">
        <v>106.5</v>
      </c>
      <c r="G775" s="143">
        <v>106.5</v>
      </c>
      <c r="H775" s="143">
        <v>106.5</v>
      </c>
      <c r="I775" s="143">
        <v>106.3</v>
      </c>
      <c r="J775" s="143">
        <v>106.3</v>
      </c>
      <c r="K775" s="143">
        <v>106.4</v>
      </c>
      <c r="L775" s="143">
        <v>106.4</v>
      </c>
      <c r="M775" s="143">
        <v>103</v>
      </c>
      <c r="N775" s="143">
        <v>103</v>
      </c>
      <c r="O775" s="143">
        <v>103</v>
      </c>
      <c r="P775" s="143">
        <v>103.5</v>
      </c>
      <c r="Q775" s="143">
        <v>103.5</v>
      </c>
      <c r="R775" s="143">
        <v>103.5</v>
      </c>
      <c r="S775" s="143">
        <v>103.5</v>
      </c>
      <c r="T775" s="143">
        <v>103.1</v>
      </c>
      <c r="U775" s="143">
        <v>103.1</v>
      </c>
      <c r="V775" s="143">
        <v>103.1</v>
      </c>
      <c r="W775" s="143">
        <v>103.4</v>
      </c>
      <c r="X775" s="143">
        <v>103.4</v>
      </c>
      <c r="Y775" s="143">
        <v>105.5</v>
      </c>
      <c r="Z775" s="143">
        <v>105.5</v>
      </c>
      <c r="AA775" s="143">
        <v>106.1</v>
      </c>
      <c r="AB775" s="143">
        <v>105.9</v>
      </c>
      <c r="AC775" s="143">
        <v>105.9</v>
      </c>
      <c r="AD775" s="143">
        <v>105.9</v>
      </c>
      <c r="AE775" s="143">
        <v>105.9</v>
      </c>
      <c r="AF775" s="143">
        <v>105.9</v>
      </c>
      <c r="AG775" s="143">
        <v>105.9</v>
      </c>
      <c r="AH775" s="143">
        <v>105.9</v>
      </c>
      <c r="AI775" s="143">
        <v>105.9</v>
      </c>
      <c r="AJ775" s="143">
        <v>105.9</v>
      </c>
      <c r="AK775" s="143">
        <v>106.8</v>
      </c>
      <c r="AL775" s="143">
        <v>106.8</v>
      </c>
      <c r="AM775" s="143">
        <v>106.8</v>
      </c>
      <c r="AN775" s="143">
        <v>106.9</v>
      </c>
      <c r="AO775" s="143">
        <v>106.9</v>
      </c>
      <c r="AP775" s="143">
        <v>106.9</v>
      </c>
      <c r="AQ775" s="143">
        <v>106.9</v>
      </c>
      <c r="AR775" s="143">
        <v>106.9</v>
      </c>
      <c r="AS775" s="143">
        <v>106.9</v>
      </c>
      <c r="AT775" s="143">
        <v>106.9</v>
      </c>
      <c r="AU775" s="143">
        <v>106.9</v>
      </c>
      <c r="AV775" s="143">
        <v>108.8</v>
      </c>
      <c r="AW775" s="143">
        <v>105.8</v>
      </c>
      <c r="AX775" s="143">
        <v>105.8</v>
      </c>
      <c r="AY775" s="143">
        <v>105.8</v>
      </c>
      <c r="AZ775" s="143">
        <v>105.8</v>
      </c>
      <c r="BA775" s="143">
        <v>105.8</v>
      </c>
      <c r="BB775" s="143">
        <v>106.4</v>
      </c>
      <c r="BC775" s="143">
        <v>106.4</v>
      </c>
      <c r="BD775" s="143">
        <v>107</v>
      </c>
      <c r="BE775" s="143">
        <v>105.1</v>
      </c>
      <c r="BF775" s="143">
        <v>105.1</v>
      </c>
      <c r="BG775" s="143">
        <v>105.1</v>
      </c>
      <c r="BH775" s="143">
        <v>105.1</v>
      </c>
      <c r="BI775" s="143">
        <v>103.9</v>
      </c>
      <c r="BJ775" s="143">
        <v>103.9</v>
      </c>
      <c r="BK775" s="144">
        <v>103.2</v>
      </c>
      <c r="BL775" s="143">
        <v>103.2</v>
      </c>
      <c r="BM775" s="143">
        <v>103.2</v>
      </c>
      <c r="BN775" s="143">
        <v>103.2</v>
      </c>
      <c r="BO775" s="143">
        <v>103.2</v>
      </c>
      <c r="BP775" s="143">
        <v>107.4</v>
      </c>
      <c r="BQ775" s="143">
        <v>107.4</v>
      </c>
      <c r="BR775" s="145">
        <v>107.4</v>
      </c>
      <c r="BS775" s="145">
        <v>107.4</v>
      </c>
      <c r="BT775" s="145">
        <v>107.4</v>
      </c>
      <c r="BU775" s="145">
        <v>108.3</v>
      </c>
      <c r="BV775" s="145">
        <v>108.3</v>
      </c>
      <c r="BW775" s="145">
        <v>109</v>
      </c>
      <c r="BX775" s="145">
        <v>109</v>
      </c>
      <c r="BY775" s="145">
        <v>109</v>
      </c>
      <c r="BZ775" s="143">
        <v>109</v>
      </c>
      <c r="CA775" s="143">
        <v>109</v>
      </c>
      <c r="CB775" s="143">
        <v>109</v>
      </c>
      <c r="CC775" s="143">
        <v>109</v>
      </c>
      <c r="CD775" s="143">
        <v>109</v>
      </c>
      <c r="CE775" s="143">
        <v>109</v>
      </c>
      <c r="CF775" s="143">
        <v>109.4</v>
      </c>
      <c r="CG775" s="143">
        <v>109.4</v>
      </c>
      <c r="CH775" s="143">
        <v>109.4</v>
      </c>
      <c r="CI775" s="143">
        <v>109.4</v>
      </c>
      <c r="CJ775" s="146">
        <v>109.4</v>
      </c>
      <c r="CK775" s="146">
        <v>109.4</v>
      </c>
      <c r="CL775" s="146">
        <v>109.4</v>
      </c>
      <c r="CM775" s="147">
        <v>109.7</v>
      </c>
      <c r="CN775" s="147">
        <v>109.7</v>
      </c>
      <c r="CO775" s="147">
        <v>109.7</v>
      </c>
      <c r="CP775" s="148">
        <v>109.7</v>
      </c>
      <c r="CQ775" s="149">
        <v>109.7</v>
      </c>
      <c r="CR775" s="149">
        <v>109.7</v>
      </c>
      <c r="CS775" s="149">
        <v>109.7</v>
      </c>
      <c r="CT775" s="149">
        <v>109.7</v>
      </c>
      <c r="CU775" s="150">
        <v>109.7</v>
      </c>
      <c r="CV775" s="150">
        <v>109.7</v>
      </c>
      <c r="CW775" s="150">
        <v>109.7</v>
      </c>
      <c r="CX775" s="150">
        <v>109.7</v>
      </c>
      <c r="CY775" s="150">
        <v>109.7</v>
      </c>
      <c r="CZ775" s="150">
        <v>109.8</v>
      </c>
      <c r="DA775" s="150">
        <v>109.8</v>
      </c>
      <c r="DB775" s="151">
        <v>109.8</v>
      </c>
      <c r="DC775" s="151">
        <v>109.8</v>
      </c>
      <c r="DD775" s="151">
        <v>109.8</v>
      </c>
      <c r="DE775" s="151">
        <v>109.8</v>
      </c>
      <c r="DF775" s="151">
        <v>109.8</v>
      </c>
      <c r="DG775" s="151">
        <v>109.8</v>
      </c>
      <c r="DH775" s="151">
        <v>109.8</v>
      </c>
      <c r="DI775" s="151">
        <v>109.8</v>
      </c>
      <c r="DJ775" s="151">
        <v>109.8</v>
      </c>
      <c r="DK775" s="151">
        <v>101.9</v>
      </c>
      <c r="DL775" s="151">
        <v>110.4</v>
      </c>
      <c r="DM775" s="152">
        <v>113.5</v>
      </c>
      <c r="DN775" s="152">
        <v>113.5</v>
      </c>
      <c r="DO775" s="152">
        <v>113.5</v>
      </c>
      <c r="DP775" s="152">
        <v>115.3</v>
      </c>
      <c r="DQ775" s="152">
        <v>115.4</v>
      </c>
      <c r="DR775" s="152">
        <v>115.4</v>
      </c>
      <c r="DS775" s="152">
        <v>117.2</v>
      </c>
      <c r="DT775" s="152">
        <v>117.2</v>
      </c>
      <c r="DU775" s="152">
        <v>117.2</v>
      </c>
      <c r="DV775" s="152">
        <v>117.7</v>
      </c>
      <c r="DW775" s="152">
        <v>117.7</v>
      </c>
      <c r="DX775" s="152">
        <v>118.4</v>
      </c>
      <c r="DY775" s="152">
        <v>118.4</v>
      </c>
      <c r="DZ775" s="152">
        <v>118.8</v>
      </c>
      <c r="EA775" s="152">
        <v>118.4</v>
      </c>
      <c r="EB775" s="152">
        <v>117.7</v>
      </c>
      <c r="EC775" s="152">
        <v>117.7</v>
      </c>
      <c r="ED775" s="152">
        <v>117.7</v>
      </c>
      <c r="EE775" s="152">
        <v>118.6</v>
      </c>
      <c r="EF775" s="152">
        <v>116.5</v>
      </c>
      <c r="EG775" s="152">
        <v>118.6</v>
      </c>
      <c r="EH775" s="152">
        <v>118.8</v>
      </c>
      <c r="EI775" s="152">
        <v>118.8</v>
      </c>
      <c r="EJ775" s="152">
        <v>118.8</v>
      </c>
      <c r="EK775" s="152">
        <v>118.8</v>
      </c>
      <c r="EL775" s="152">
        <v>118.8</v>
      </c>
      <c r="EM775" s="152">
        <v>117.7</v>
      </c>
      <c r="EN775" s="152">
        <v>117.9</v>
      </c>
      <c r="EO775" s="152">
        <v>118.1</v>
      </c>
      <c r="EP775" s="152">
        <v>118.8</v>
      </c>
      <c r="EQ775" s="152">
        <v>117.7</v>
      </c>
      <c r="ER775" s="152">
        <v>116.6</v>
      </c>
      <c r="ES775" s="152">
        <v>116.1</v>
      </c>
      <c r="ET775" s="152">
        <v>116.1</v>
      </c>
      <c r="EU775" s="152">
        <v>116.6</v>
      </c>
      <c r="EV775" s="152">
        <v>116.6</v>
      </c>
      <c r="EW775" s="152">
        <v>116.6</v>
      </c>
    </row>
    <row r="776" spans="1:153">
      <c r="A776" s="141" t="s">
        <v>8585</v>
      </c>
      <c r="B776" s="141" t="s">
        <v>8586</v>
      </c>
      <c r="C776" s="142">
        <v>1.6920000000000001E-2</v>
      </c>
      <c r="D776" s="143">
        <v>100.4</v>
      </c>
      <c r="E776" s="143">
        <v>100.5</v>
      </c>
      <c r="F776" s="143">
        <v>100.7</v>
      </c>
      <c r="G776" s="143">
        <v>102.2</v>
      </c>
      <c r="H776" s="143">
        <v>103.2</v>
      </c>
      <c r="I776" s="143">
        <v>102.5</v>
      </c>
      <c r="J776" s="143">
        <v>101.8</v>
      </c>
      <c r="K776" s="143">
        <v>101.9</v>
      </c>
      <c r="L776" s="143">
        <v>101.9</v>
      </c>
      <c r="M776" s="143">
        <v>101.9</v>
      </c>
      <c r="N776" s="143">
        <v>101.9</v>
      </c>
      <c r="O776" s="143">
        <v>102.2</v>
      </c>
      <c r="P776" s="143">
        <v>102.7</v>
      </c>
      <c r="Q776" s="143">
        <v>102.7</v>
      </c>
      <c r="R776" s="143">
        <v>103</v>
      </c>
      <c r="S776" s="143">
        <v>102.1</v>
      </c>
      <c r="T776" s="143">
        <v>102.1</v>
      </c>
      <c r="U776" s="143">
        <v>102.1</v>
      </c>
      <c r="V776" s="143">
        <v>101.3</v>
      </c>
      <c r="W776" s="143">
        <v>101.3</v>
      </c>
      <c r="X776" s="143">
        <v>101.3</v>
      </c>
      <c r="Y776" s="143">
        <v>103.3</v>
      </c>
      <c r="Z776" s="143">
        <v>103.3</v>
      </c>
      <c r="AA776" s="143">
        <v>103.2</v>
      </c>
      <c r="AB776" s="143">
        <v>103.6</v>
      </c>
      <c r="AC776" s="143">
        <v>103.6</v>
      </c>
      <c r="AD776" s="143">
        <v>103.4</v>
      </c>
      <c r="AE776" s="143">
        <v>102.2</v>
      </c>
      <c r="AF776" s="143">
        <v>102.2</v>
      </c>
      <c r="AG776" s="143">
        <v>102.4</v>
      </c>
      <c r="AH776" s="143">
        <v>102.8</v>
      </c>
      <c r="AI776" s="143">
        <v>102.8</v>
      </c>
      <c r="AJ776" s="143">
        <v>102.8</v>
      </c>
      <c r="AK776" s="143">
        <v>102.3</v>
      </c>
      <c r="AL776" s="143">
        <v>102.3</v>
      </c>
      <c r="AM776" s="143">
        <v>102.3</v>
      </c>
      <c r="AN776" s="143">
        <v>104.6</v>
      </c>
      <c r="AO776" s="143">
        <v>104.6</v>
      </c>
      <c r="AP776" s="143">
        <v>104.4</v>
      </c>
      <c r="AQ776" s="143">
        <v>104.5</v>
      </c>
      <c r="AR776" s="143">
        <v>104</v>
      </c>
      <c r="AS776" s="143">
        <v>103.9</v>
      </c>
      <c r="AT776" s="143">
        <v>103.9</v>
      </c>
      <c r="AU776" s="143">
        <v>104</v>
      </c>
      <c r="AV776" s="143">
        <v>104</v>
      </c>
      <c r="AW776" s="143">
        <v>103.8</v>
      </c>
      <c r="AX776" s="143">
        <v>103.8</v>
      </c>
      <c r="AY776" s="143">
        <v>103.8</v>
      </c>
      <c r="AZ776" s="143">
        <v>103.8</v>
      </c>
      <c r="BA776" s="143">
        <v>103.8</v>
      </c>
      <c r="BB776" s="143">
        <v>103.8</v>
      </c>
      <c r="BC776" s="143">
        <v>103.9</v>
      </c>
      <c r="BD776" s="143">
        <v>103.9</v>
      </c>
      <c r="BE776" s="143">
        <v>103.9</v>
      </c>
      <c r="BF776" s="143">
        <v>103.9</v>
      </c>
      <c r="BG776" s="143">
        <v>103.9</v>
      </c>
      <c r="BH776" s="143">
        <v>103.8</v>
      </c>
      <c r="BI776" s="143">
        <v>103.6</v>
      </c>
      <c r="BJ776" s="143">
        <v>103.4</v>
      </c>
      <c r="BK776" s="144">
        <v>103.8</v>
      </c>
      <c r="BL776" s="143">
        <v>103.4</v>
      </c>
      <c r="BM776" s="143">
        <v>103.6</v>
      </c>
      <c r="BN776" s="143">
        <v>104</v>
      </c>
      <c r="BO776" s="143">
        <v>104.5</v>
      </c>
      <c r="BP776" s="143">
        <v>103.5</v>
      </c>
      <c r="BQ776" s="143">
        <v>105</v>
      </c>
      <c r="BR776" s="145">
        <v>105</v>
      </c>
      <c r="BS776" s="145">
        <v>104.9</v>
      </c>
      <c r="BT776" s="145">
        <v>102.8</v>
      </c>
      <c r="BU776" s="145">
        <v>102.7</v>
      </c>
      <c r="BV776" s="145">
        <v>102.8</v>
      </c>
      <c r="BW776" s="145">
        <v>102.7</v>
      </c>
      <c r="BX776" s="145">
        <v>102.7</v>
      </c>
      <c r="BY776" s="145">
        <v>102.8</v>
      </c>
      <c r="BZ776" s="143">
        <v>102.6</v>
      </c>
      <c r="CA776" s="143">
        <v>102.6</v>
      </c>
      <c r="CB776" s="143">
        <v>103.1</v>
      </c>
      <c r="CC776" s="143">
        <v>103.2</v>
      </c>
      <c r="CD776" s="143">
        <v>103.4</v>
      </c>
      <c r="CE776" s="143">
        <v>103.5</v>
      </c>
      <c r="CF776" s="143">
        <v>103.4</v>
      </c>
      <c r="CG776" s="143">
        <v>102.8</v>
      </c>
      <c r="CH776" s="143">
        <v>102.8</v>
      </c>
      <c r="CI776" s="143">
        <v>102.8</v>
      </c>
      <c r="CJ776" s="146">
        <v>102.4</v>
      </c>
      <c r="CK776" s="146">
        <v>102.4</v>
      </c>
      <c r="CL776" s="146">
        <v>102.6</v>
      </c>
      <c r="CM776" s="147">
        <v>102.8</v>
      </c>
      <c r="CN776" s="147">
        <v>102.8</v>
      </c>
      <c r="CO776" s="147">
        <v>102.8</v>
      </c>
      <c r="CP776" s="148">
        <v>103.1</v>
      </c>
      <c r="CQ776" s="149">
        <v>103.4</v>
      </c>
      <c r="CR776" s="149">
        <v>103.7</v>
      </c>
      <c r="CS776" s="149">
        <v>103.6</v>
      </c>
      <c r="CT776" s="149">
        <v>103.7</v>
      </c>
      <c r="CU776" s="150">
        <v>103.8</v>
      </c>
      <c r="CV776" s="150">
        <v>103.7</v>
      </c>
      <c r="CW776" s="150">
        <v>104.6</v>
      </c>
      <c r="CX776" s="150">
        <v>104.7</v>
      </c>
      <c r="CY776" s="150">
        <v>105.2</v>
      </c>
      <c r="CZ776" s="150">
        <v>105.2</v>
      </c>
      <c r="DA776" s="150">
        <v>104.5</v>
      </c>
      <c r="DB776" s="151">
        <v>104</v>
      </c>
      <c r="DC776" s="151">
        <v>104</v>
      </c>
      <c r="DD776" s="151">
        <v>104.8</v>
      </c>
      <c r="DE776" s="151">
        <v>104.5</v>
      </c>
      <c r="DF776" s="151">
        <v>104.5</v>
      </c>
      <c r="DG776" s="151">
        <v>105.7</v>
      </c>
      <c r="DH776" s="151">
        <v>106</v>
      </c>
      <c r="DI776" s="151">
        <v>107.2</v>
      </c>
      <c r="DJ776" s="151">
        <v>107.1</v>
      </c>
      <c r="DK776" s="151">
        <v>107.4</v>
      </c>
      <c r="DL776" s="151">
        <v>107.3</v>
      </c>
      <c r="DM776" s="152">
        <v>108.4</v>
      </c>
      <c r="DN776" s="152">
        <v>110.1</v>
      </c>
      <c r="DO776" s="152">
        <v>110.2</v>
      </c>
      <c r="DP776" s="152">
        <v>111.3</v>
      </c>
      <c r="DQ776" s="152">
        <v>111.4</v>
      </c>
      <c r="DR776" s="152">
        <v>112.8</v>
      </c>
      <c r="DS776" s="152">
        <v>112.2</v>
      </c>
      <c r="DT776" s="152">
        <v>112.7</v>
      </c>
      <c r="DU776" s="152">
        <v>116</v>
      </c>
      <c r="DV776" s="152">
        <v>117</v>
      </c>
      <c r="DW776" s="152">
        <v>117.2</v>
      </c>
      <c r="DX776" s="152">
        <v>117</v>
      </c>
      <c r="DY776" s="152">
        <v>119</v>
      </c>
      <c r="DZ776" s="152">
        <v>121</v>
      </c>
      <c r="EA776" s="152">
        <v>120.5</v>
      </c>
      <c r="EB776" s="152">
        <v>120.6</v>
      </c>
      <c r="EC776" s="152">
        <v>119.8</v>
      </c>
      <c r="ED776" s="152">
        <v>119.6</v>
      </c>
      <c r="EE776" s="152">
        <v>119.8</v>
      </c>
      <c r="EF776" s="152">
        <v>120.4</v>
      </c>
      <c r="EG776" s="152">
        <v>119.1</v>
      </c>
      <c r="EH776" s="152">
        <v>119.8</v>
      </c>
      <c r="EI776" s="152">
        <v>119.3</v>
      </c>
      <c r="EJ776" s="152">
        <v>120.5</v>
      </c>
      <c r="EK776" s="152">
        <v>120</v>
      </c>
      <c r="EL776" s="152">
        <v>119.8</v>
      </c>
      <c r="EM776" s="152">
        <v>120.7</v>
      </c>
      <c r="EN776" s="152">
        <v>120.5</v>
      </c>
      <c r="EO776" s="152">
        <v>120.3</v>
      </c>
      <c r="EP776" s="152">
        <v>120.2</v>
      </c>
      <c r="EQ776" s="152">
        <v>120.6</v>
      </c>
      <c r="ER776" s="152">
        <v>121.3</v>
      </c>
      <c r="ES776" s="152">
        <v>120.2</v>
      </c>
      <c r="ET776" s="152">
        <v>121.5</v>
      </c>
      <c r="EU776" s="152">
        <v>120.1</v>
      </c>
      <c r="EV776" s="152">
        <v>120.7</v>
      </c>
      <c r="EW776" s="152">
        <v>121.2</v>
      </c>
    </row>
    <row r="777" spans="1:153">
      <c r="A777" s="141" t="s">
        <v>8587</v>
      </c>
      <c r="B777" s="141" t="s">
        <v>8588</v>
      </c>
      <c r="C777" s="142">
        <v>0.18095</v>
      </c>
      <c r="D777" s="143">
        <v>100.3</v>
      </c>
      <c r="E777" s="143">
        <v>100.8</v>
      </c>
      <c r="F777" s="143">
        <v>101.8</v>
      </c>
      <c r="G777" s="143">
        <v>101.7</v>
      </c>
      <c r="H777" s="143">
        <v>102.6</v>
      </c>
      <c r="I777" s="143">
        <v>102.7</v>
      </c>
      <c r="J777" s="143">
        <v>101.8</v>
      </c>
      <c r="K777" s="143">
        <v>100</v>
      </c>
      <c r="L777" s="143">
        <v>102.4</v>
      </c>
      <c r="M777" s="143">
        <v>102.4</v>
      </c>
      <c r="N777" s="143">
        <v>103.2</v>
      </c>
      <c r="O777" s="143">
        <v>104.2</v>
      </c>
      <c r="P777" s="143">
        <v>102.5</v>
      </c>
      <c r="Q777" s="143">
        <v>102.5</v>
      </c>
      <c r="R777" s="143">
        <v>102.5</v>
      </c>
      <c r="S777" s="143">
        <v>79.2</v>
      </c>
      <c r="T777" s="143">
        <v>72.3</v>
      </c>
      <c r="U777" s="143">
        <v>71.099999999999994</v>
      </c>
      <c r="V777" s="143">
        <v>78</v>
      </c>
      <c r="W777" s="143">
        <v>78</v>
      </c>
      <c r="X777" s="143">
        <v>75.2</v>
      </c>
      <c r="Y777" s="143">
        <v>71.2</v>
      </c>
      <c r="Z777" s="143">
        <v>70.7</v>
      </c>
      <c r="AA777" s="143">
        <v>70.900000000000006</v>
      </c>
      <c r="AB777" s="143">
        <v>59.9</v>
      </c>
      <c r="AC777" s="143">
        <v>59.4</v>
      </c>
      <c r="AD777" s="143">
        <v>63.4</v>
      </c>
      <c r="AE777" s="143">
        <v>62.1</v>
      </c>
      <c r="AF777" s="143">
        <v>62.7</v>
      </c>
      <c r="AG777" s="143">
        <v>63.6</v>
      </c>
      <c r="AH777" s="143">
        <v>74.8</v>
      </c>
      <c r="AI777" s="143">
        <v>75.400000000000006</v>
      </c>
      <c r="AJ777" s="143">
        <v>77.599999999999994</v>
      </c>
      <c r="AK777" s="143">
        <v>75.7</v>
      </c>
      <c r="AL777" s="143">
        <v>77.2</v>
      </c>
      <c r="AM777" s="143">
        <v>74.400000000000006</v>
      </c>
      <c r="AN777" s="143">
        <v>68.599999999999994</v>
      </c>
      <c r="AO777" s="143">
        <v>71.400000000000006</v>
      </c>
      <c r="AP777" s="143">
        <v>67.8</v>
      </c>
      <c r="AQ777" s="143">
        <v>67</v>
      </c>
      <c r="AR777" s="143">
        <v>68.099999999999994</v>
      </c>
      <c r="AS777" s="143">
        <v>60.2</v>
      </c>
      <c r="AT777" s="143">
        <v>74.099999999999994</v>
      </c>
      <c r="AU777" s="143">
        <v>73.599999999999994</v>
      </c>
      <c r="AV777" s="143">
        <v>69</v>
      </c>
      <c r="AW777" s="143">
        <v>62.5</v>
      </c>
      <c r="AX777" s="143">
        <v>64</v>
      </c>
      <c r="AY777" s="143">
        <v>65.599999999999994</v>
      </c>
      <c r="AZ777" s="143">
        <v>52.9</v>
      </c>
      <c r="BA777" s="143">
        <v>51.5</v>
      </c>
      <c r="BB777" s="143">
        <v>54.7</v>
      </c>
      <c r="BC777" s="143">
        <v>47</v>
      </c>
      <c r="BD777" s="143">
        <v>46.8</v>
      </c>
      <c r="BE777" s="143">
        <v>46.7</v>
      </c>
      <c r="BF777" s="143">
        <v>46.7</v>
      </c>
      <c r="BG777" s="143">
        <v>46.7</v>
      </c>
      <c r="BH777" s="143">
        <v>46.7</v>
      </c>
      <c r="BI777" s="143">
        <v>46.7</v>
      </c>
      <c r="BJ777" s="143">
        <v>46.7</v>
      </c>
      <c r="BK777" s="144">
        <v>46.7</v>
      </c>
      <c r="BL777" s="143">
        <v>46.7</v>
      </c>
      <c r="BM777" s="143">
        <v>46.7</v>
      </c>
      <c r="BN777" s="143">
        <v>46.7</v>
      </c>
      <c r="BO777" s="143">
        <v>46.7</v>
      </c>
      <c r="BP777" s="143">
        <v>46.7</v>
      </c>
      <c r="BQ777" s="143">
        <v>46.7</v>
      </c>
      <c r="BR777" s="145">
        <v>46.7</v>
      </c>
      <c r="BS777" s="145">
        <v>46.7</v>
      </c>
      <c r="BT777" s="145">
        <v>46.7</v>
      </c>
      <c r="BU777" s="145">
        <v>46.7</v>
      </c>
      <c r="BV777" s="145">
        <v>46.7</v>
      </c>
      <c r="BW777" s="145">
        <v>46.7</v>
      </c>
      <c r="BX777" s="145">
        <v>46.7</v>
      </c>
      <c r="BY777" s="145">
        <v>46.7</v>
      </c>
      <c r="BZ777" s="143">
        <v>46.7</v>
      </c>
      <c r="CA777" s="143">
        <v>46.7</v>
      </c>
      <c r="CB777" s="143">
        <v>46.7</v>
      </c>
      <c r="CC777" s="143">
        <v>46.7</v>
      </c>
      <c r="CD777" s="143">
        <v>46.7</v>
      </c>
      <c r="CE777" s="143">
        <v>46.7</v>
      </c>
      <c r="CF777" s="143">
        <v>46.7</v>
      </c>
      <c r="CG777" s="143">
        <v>46.5</v>
      </c>
      <c r="CH777" s="143">
        <v>46.5</v>
      </c>
      <c r="CI777" s="143">
        <v>46.5</v>
      </c>
      <c r="CJ777" s="146">
        <v>46.5</v>
      </c>
      <c r="CK777" s="146">
        <v>46.5</v>
      </c>
      <c r="CL777" s="146">
        <v>46.5</v>
      </c>
      <c r="CM777" s="147">
        <v>46.5</v>
      </c>
      <c r="CN777" s="147">
        <v>46.5</v>
      </c>
      <c r="CO777" s="147">
        <v>46.5</v>
      </c>
      <c r="CP777" s="148">
        <v>46.5</v>
      </c>
      <c r="CQ777" s="149">
        <v>46.5</v>
      </c>
      <c r="CR777" s="149">
        <v>46.5</v>
      </c>
      <c r="CS777" s="149">
        <v>47.1</v>
      </c>
      <c r="CT777" s="149">
        <v>47.2</v>
      </c>
      <c r="CU777" s="150">
        <v>47.1</v>
      </c>
      <c r="CV777" s="150">
        <v>47</v>
      </c>
      <c r="CW777" s="150">
        <v>47.2</v>
      </c>
      <c r="CX777" s="150">
        <v>47.2</v>
      </c>
      <c r="CY777" s="150">
        <v>47.1</v>
      </c>
      <c r="CZ777" s="150">
        <v>47.1</v>
      </c>
      <c r="DA777" s="150">
        <v>47.1</v>
      </c>
      <c r="DB777" s="151">
        <v>47</v>
      </c>
      <c r="DC777" s="151">
        <v>47.1</v>
      </c>
      <c r="DD777" s="151">
        <v>47.1</v>
      </c>
      <c r="DE777" s="151">
        <v>47.6</v>
      </c>
      <c r="DF777" s="151">
        <v>47.6</v>
      </c>
      <c r="DG777" s="151">
        <v>47.6</v>
      </c>
      <c r="DH777" s="151">
        <v>47.6</v>
      </c>
      <c r="DI777" s="151">
        <v>47.6</v>
      </c>
      <c r="DJ777" s="151">
        <v>47.6</v>
      </c>
      <c r="DK777" s="151">
        <v>47.6</v>
      </c>
      <c r="DL777" s="151">
        <v>47.6</v>
      </c>
      <c r="DM777" s="152">
        <v>47.8</v>
      </c>
      <c r="DN777" s="152">
        <v>47.9</v>
      </c>
      <c r="DO777" s="152">
        <v>47.8</v>
      </c>
      <c r="DP777" s="152">
        <v>47.9</v>
      </c>
      <c r="DQ777" s="152">
        <v>48.1</v>
      </c>
      <c r="DR777" s="152">
        <v>48.5</v>
      </c>
      <c r="DS777" s="152">
        <v>48.4</v>
      </c>
      <c r="DT777" s="152">
        <v>48.6</v>
      </c>
      <c r="DU777" s="152">
        <v>54.4</v>
      </c>
      <c r="DV777" s="152">
        <v>55.5</v>
      </c>
      <c r="DW777" s="152">
        <v>55.8</v>
      </c>
      <c r="DX777" s="152">
        <v>56.7</v>
      </c>
      <c r="DY777" s="152">
        <v>57.1</v>
      </c>
      <c r="DZ777" s="152">
        <v>56.7</v>
      </c>
      <c r="EA777" s="152">
        <v>57.3</v>
      </c>
      <c r="EB777" s="152">
        <v>56.7</v>
      </c>
      <c r="EC777" s="152">
        <v>57.9</v>
      </c>
      <c r="ED777" s="152">
        <v>58.2</v>
      </c>
      <c r="EE777" s="152">
        <v>58.3</v>
      </c>
      <c r="EF777" s="152">
        <v>57.9</v>
      </c>
      <c r="EG777" s="152">
        <v>58.1</v>
      </c>
      <c r="EH777" s="152">
        <v>59.2</v>
      </c>
      <c r="EI777" s="152">
        <v>60.6</v>
      </c>
      <c r="EJ777" s="152">
        <v>60.6</v>
      </c>
      <c r="EK777" s="152">
        <v>60.4</v>
      </c>
      <c r="EL777" s="152">
        <v>60.7</v>
      </c>
      <c r="EM777" s="152">
        <v>60.6</v>
      </c>
      <c r="EN777" s="152">
        <v>60.5</v>
      </c>
      <c r="EO777" s="152">
        <v>60.7</v>
      </c>
      <c r="EP777" s="152">
        <v>60.7</v>
      </c>
      <c r="EQ777" s="152">
        <v>61.2</v>
      </c>
      <c r="ER777" s="152">
        <v>61</v>
      </c>
      <c r="ES777" s="152">
        <v>61.2</v>
      </c>
      <c r="ET777" s="152">
        <v>60.8</v>
      </c>
      <c r="EU777" s="152">
        <v>60.9</v>
      </c>
      <c r="EV777" s="152">
        <v>60.5</v>
      </c>
      <c r="EW777" s="152">
        <v>60.8</v>
      </c>
    </row>
    <row r="778" spans="1:153">
      <c r="A778" s="141" t="s">
        <v>8589</v>
      </c>
      <c r="B778" s="141" t="s">
        <v>8590</v>
      </c>
      <c r="C778" s="142">
        <v>0.22792999999999999</v>
      </c>
      <c r="D778" s="143">
        <v>94.4</v>
      </c>
      <c r="E778" s="143">
        <v>94.7</v>
      </c>
      <c r="F778" s="143">
        <v>96.7</v>
      </c>
      <c r="G778" s="143">
        <v>100.1</v>
      </c>
      <c r="H778" s="143">
        <v>99</v>
      </c>
      <c r="I778" s="143">
        <v>102.1</v>
      </c>
      <c r="J778" s="143">
        <v>111.4</v>
      </c>
      <c r="K778" s="143">
        <v>104.1</v>
      </c>
      <c r="L778" s="143">
        <v>102.6</v>
      </c>
      <c r="M778" s="143">
        <v>100.9</v>
      </c>
      <c r="N778" s="143">
        <v>101.9</v>
      </c>
      <c r="O778" s="143">
        <v>104.9</v>
      </c>
      <c r="P778" s="143">
        <v>101.4</v>
      </c>
      <c r="Q778" s="143">
        <v>103.2</v>
      </c>
      <c r="R778" s="143">
        <v>104.1</v>
      </c>
      <c r="S778" s="143">
        <v>105.4</v>
      </c>
      <c r="T778" s="143">
        <v>106</v>
      </c>
      <c r="U778" s="143">
        <v>104.3</v>
      </c>
      <c r="V778" s="143">
        <v>105.6</v>
      </c>
      <c r="W778" s="143">
        <v>107.2</v>
      </c>
      <c r="X778" s="143">
        <v>107.9</v>
      </c>
      <c r="Y778" s="143">
        <v>107.5</v>
      </c>
      <c r="Z778" s="143">
        <v>114.6</v>
      </c>
      <c r="AA778" s="143">
        <v>117.9</v>
      </c>
      <c r="AB778" s="143">
        <v>115.8</v>
      </c>
      <c r="AC778" s="143">
        <v>114.9</v>
      </c>
      <c r="AD778" s="143">
        <v>113.4</v>
      </c>
      <c r="AE778" s="143">
        <v>112.6</v>
      </c>
      <c r="AF778" s="143">
        <v>113.7</v>
      </c>
      <c r="AG778" s="143">
        <v>116.2</v>
      </c>
      <c r="AH778" s="143">
        <v>116.5</v>
      </c>
      <c r="AI778" s="143">
        <v>112.2</v>
      </c>
      <c r="AJ778" s="143">
        <v>116.2</v>
      </c>
      <c r="AK778" s="143">
        <v>114.4</v>
      </c>
      <c r="AL778" s="143">
        <v>113.7</v>
      </c>
      <c r="AM778" s="143">
        <v>117.3</v>
      </c>
      <c r="AN778" s="143">
        <v>118</v>
      </c>
      <c r="AO778" s="143">
        <v>120.4</v>
      </c>
      <c r="AP778" s="143">
        <v>118</v>
      </c>
      <c r="AQ778" s="143">
        <v>123.7</v>
      </c>
      <c r="AR778" s="143">
        <v>122.6</v>
      </c>
      <c r="AS778" s="143">
        <v>117.4</v>
      </c>
      <c r="AT778" s="143">
        <v>123.7</v>
      </c>
      <c r="AU778" s="143">
        <v>122.7</v>
      </c>
      <c r="AV778" s="143">
        <v>121.5</v>
      </c>
      <c r="AW778" s="143">
        <v>116.9</v>
      </c>
      <c r="AX778" s="143">
        <v>114.2</v>
      </c>
      <c r="AY778" s="143">
        <v>119.6</v>
      </c>
      <c r="AZ778" s="143">
        <v>114.3</v>
      </c>
      <c r="BA778" s="143">
        <v>114</v>
      </c>
      <c r="BB778" s="143">
        <v>113.8</v>
      </c>
      <c r="BC778" s="143">
        <v>112.4</v>
      </c>
      <c r="BD778" s="143">
        <v>112.3</v>
      </c>
      <c r="BE778" s="143">
        <v>114.8</v>
      </c>
      <c r="BF778" s="143">
        <v>118.5</v>
      </c>
      <c r="BG778" s="143">
        <v>116.6</v>
      </c>
      <c r="BH778" s="143">
        <v>121.2</v>
      </c>
      <c r="BI778" s="143">
        <v>120.2</v>
      </c>
      <c r="BJ778" s="143">
        <v>122.1</v>
      </c>
      <c r="BK778" s="144">
        <v>122.9</v>
      </c>
      <c r="BL778" s="143">
        <v>124.5</v>
      </c>
      <c r="BM778" s="143">
        <v>124.1</v>
      </c>
      <c r="BN778" s="143">
        <v>120.4</v>
      </c>
      <c r="BO778" s="143">
        <v>116.6</v>
      </c>
      <c r="BP778" s="143">
        <v>119.5</v>
      </c>
      <c r="BQ778" s="143">
        <v>117.3</v>
      </c>
      <c r="BR778" s="145">
        <v>121.3</v>
      </c>
      <c r="BS778" s="145">
        <v>123.2</v>
      </c>
      <c r="BT778" s="145">
        <v>121.9</v>
      </c>
      <c r="BU778" s="145">
        <v>119.8</v>
      </c>
      <c r="BV778" s="145">
        <v>122.1</v>
      </c>
      <c r="BW778" s="145">
        <v>122.8</v>
      </c>
      <c r="BX778" s="145">
        <v>122.8</v>
      </c>
      <c r="BY778" s="145">
        <v>121.5</v>
      </c>
      <c r="BZ778" s="143">
        <v>124.1</v>
      </c>
      <c r="CA778" s="143">
        <v>121.6</v>
      </c>
      <c r="CB778" s="143">
        <v>121.3</v>
      </c>
      <c r="CC778" s="143">
        <v>125.9</v>
      </c>
      <c r="CD778" s="143">
        <v>128</v>
      </c>
      <c r="CE778" s="143">
        <v>128.69999999999999</v>
      </c>
      <c r="CF778" s="143">
        <v>127.5</v>
      </c>
      <c r="CG778" s="143">
        <v>126.9</v>
      </c>
      <c r="CH778" s="143">
        <v>123.4</v>
      </c>
      <c r="CI778" s="143">
        <v>124.5</v>
      </c>
      <c r="CJ778" s="146">
        <v>123.1</v>
      </c>
      <c r="CK778" s="146">
        <v>123.9</v>
      </c>
      <c r="CL778" s="146">
        <v>125.4</v>
      </c>
      <c r="CM778" s="147">
        <v>123.8</v>
      </c>
      <c r="CN778" s="147">
        <v>123.7</v>
      </c>
      <c r="CO778" s="147">
        <v>121.5</v>
      </c>
      <c r="CP778" s="148">
        <v>120.4</v>
      </c>
      <c r="CQ778" s="149">
        <v>123.6</v>
      </c>
      <c r="CR778" s="149">
        <v>125.6</v>
      </c>
      <c r="CS778" s="149">
        <v>126.3</v>
      </c>
      <c r="CT778" s="149">
        <v>128.6</v>
      </c>
      <c r="CU778" s="150">
        <v>130.1</v>
      </c>
      <c r="CV778" s="150">
        <v>119.3</v>
      </c>
      <c r="CW778" s="150">
        <v>125.2</v>
      </c>
      <c r="CX778" s="150">
        <v>125.6</v>
      </c>
      <c r="CY778" s="150">
        <v>125.7</v>
      </c>
      <c r="CZ778" s="150">
        <v>128.1</v>
      </c>
      <c r="DA778" s="150">
        <v>128.30000000000001</v>
      </c>
      <c r="DB778" s="151">
        <v>128.4</v>
      </c>
      <c r="DC778" s="151">
        <v>128.4</v>
      </c>
      <c r="DD778" s="151">
        <v>131.9</v>
      </c>
      <c r="DE778" s="151">
        <v>132.4</v>
      </c>
      <c r="DF778" s="151">
        <v>128.19999999999999</v>
      </c>
      <c r="DG778" s="151">
        <v>131.19999999999999</v>
      </c>
      <c r="DH778" s="151">
        <v>128.30000000000001</v>
      </c>
      <c r="DI778" s="151">
        <v>128.4</v>
      </c>
      <c r="DJ778" s="151">
        <v>128.5</v>
      </c>
      <c r="DK778" s="151">
        <v>128.30000000000001</v>
      </c>
      <c r="DL778" s="151">
        <v>129</v>
      </c>
      <c r="DM778" s="152">
        <v>131.6</v>
      </c>
      <c r="DN778" s="152">
        <v>131.9</v>
      </c>
      <c r="DO778" s="152">
        <v>131.80000000000001</v>
      </c>
      <c r="DP778" s="152">
        <v>131</v>
      </c>
      <c r="DQ778" s="152">
        <v>130.69999999999999</v>
      </c>
      <c r="DR778" s="152">
        <v>131.19999999999999</v>
      </c>
      <c r="DS778" s="152">
        <v>130.69999999999999</v>
      </c>
      <c r="DT778" s="152">
        <v>131</v>
      </c>
      <c r="DU778" s="152">
        <v>129.6</v>
      </c>
      <c r="DV778" s="152">
        <v>129.1</v>
      </c>
      <c r="DW778" s="152">
        <v>127.7</v>
      </c>
      <c r="DX778" s="152">
        <v>130</v>
      </c>
      <c r="DY778" s="152">
        <v>129.9</v>
      </c>
      <c r="DZ778" s="152">
        <v>129.80000000000001</v>
      </c>
      <c r="EA778" s="152">
        <v>125.5</v>
      </c>
      <c r="EB778" s="152">
        <v>125.3</v>
      </c>
      <c r="EC778" s="152">
        <v>124.7</v>
      </c>
      <c r="ED778" s="152">
        <v>124.6</v>
      </c>
      <c r="EE778" s="152">
        <v>124.7</v>
      </c>
      <c r="EF778" s="152">
        <v>124.8</v>
      </c>
      <c r="EG778" s="152">
        <v>124.8</v>
      </c>
      <c r="EH778" s="152">
        <v>124.9</v>
      </c>
      <c r="EI778" s="152">
        <v>124.4</v>
      </c>
      <c r="EJ778" s="152">
        <v>124.4</v>
      </c>
      <c r="EK778" s="152">
        <v>124.5</v>
      </c>
      <c r="EL778" s="152">
        <v>124.3</v>
      </c>
      <c r="EM778" s="152">
        <v>124.2</v>
      </c>
      <c r="EN778" s="152">
        <v>123.4</v>
      </c>
      <c r="EO778" s="152">
        <v>124.2</v>
      </c>
      <c r="EP778" s="152">
        <v>124.3</v>
      </c>
      <c r="EQ778" s="152">
        <v>124.4</v>
      </c>
      <c r="ER778" s="152">
        <v>124.6</v>
      </c>
      <c r="ES778" s="152">
        <v>125.3</v>
      </c>
      <c r="ET778" s="152">
        <v>125.8</v>
      </c>
      <c r="EU778" s="152">
        <v>126</v>
      </c>
      <c r="EV778" s="152">
        <v>126.2</v>
      </c>
      <c r="EW778" s="152">
        <v>126.1</v>
      </c>
    </row>
    <row r="779" spans="1:153">
      <c r="A779" s="141" t="s">
        <v>8591</v>
      </c>
      <c r="B779" s="141" t="s">
        <v>8592</v>
      </c>
      <c r="C779" s="142">
        <v>3.0710000000000001E-2</v>
      </c>
      <c r="D779" s="143">
        <v>105.6</v>
      </c>
      <c r="E779" s="143">
        <v>100.6</v>
      </c>
      <c r="F779" s="143">
        <v>103.7</v>
      </c>
      <c r="G779" s="143">
        <v>109</v>
      </c>
      <c r="H779" s="143">
        <v>110</v>
      </c>
      <c r="I779" s="143">
        <v>108</v>
      </c>
      <c r="J779" s="143">
        <v>108.9</v>
      </c>
      <c r="K779" s="143">
        <v>105.8</v>
      </c>
      <c r="L779" s="143">
        <v>112.1</v>
      </c>
      <c r="M779" s="143">
        <v>108.3</v>
      </c>
      <c r="N779" s="143">
        <v>110.5</v>
      </c>
      <c r="O779" s="143">
        <v>108.9</v>
      </c>
      <c r="P779" s="143">
        <v>107.1</v>
      </c>
      <c r="Q779" s="143">
        <v>113.5</v>
      </c>
      <c r="R779" s="143">
        <v>110.6</v>
      </c>
      <c r="S779" s="143">
        <v>104.6</v>
      </c>
      <c r="T779" s="143">
        <v>112.1</v>
      </c>
      <c r="U779" s="143">
        <v>105.4</v>
      </c>
      <c r="V779" s="143">
        <v>103.1</v>
      </c>
      <c r="W779" s="143">
        <v>107.4</v>
      </c>
      <c r="X779" s="143">
        <v>104.9</v>
      </c>
      <c r="Y779" s="143">
        <v>109.1</v>
      </c>
      <c r="Z779" s="143">
        <v>110.4</v>
      </c>
      <c r="AA779" s="143">
        <v>108.6</v>
      </c>
      <c r="AB779" s="143">
        <v>111.8</v>
      </c>
      <c r="AC779" s="143">
        <v>102.5</v>
      </c>
      <c r="AD779" s="143">
        <v>103.5</v>
      </c>
      <c r="AE779" s="143">
        <v>103.5</v>
      </c>
      <c r="AF779" s="143">
        <v>108.4</v>
      </c>
      <c r="AG779" s="143">
        <v>105.6</v>
      </c>
      <c r="AH779" s="143">
        <v>108.3</v>
      </c>
      <c r="AI779" s="143">
        <v>100.3</v>
      </c>
      <c r="AJ779" s="143">
        <v>100.3</v>
      </c>
      <c r="AK779" s="143">
        <v>108.8</v>
      </c>
      <c r="AL779" s="143">
        <v>103.3</v>
      </c>
      <c r="AM779" s="143">
        <v>102.1</v>
      </c>
      <c r="AN779" s="143">
        <v>103</v>
      </c>
      <c r="AO779" s="143">
        <v>106.3</v>
      </c>
      <c r="AP779" s="143">
        <v>112.5</v>
      </c>
      <c r="AQ779" s="143">
        <v>108.6</v>
      </c>
      <c r="AR779" s="143">
        <v>112.8</v>
      </c>
      <c r="AS779" s="143">
        <v>109.2</v>
      </c>
      <c r="AT779" s="143">
        <v>115.5</v>
      </c>
      <c r="AU779" s="143">
        <v>107.7</v>
      </c>
      <c r="AV779" s="143">
        <v>114.2</v>
      </c>
      <c r="AW779" s="143">
        <v>111.4</v>
      </c>
      <c r="AX779" s="143">
        <v>112.7</v>
      </c>
      <c r="AY779" s="143">
        <v>115.1</v>
      </c>
      <c r="AZ779" s="143">
        <v>115.4</v>
      </c>
      <c r="BA779" s="143">
        <v>112.9</v>
      </c>
      <c r="BB779" s="143">
        <v>120.2</v>
      </c>
      <c r="BC779" s="143">
        <v>114.3</v>
      </c>
      <c r="BD779" s="143">
        <v>117.7</v>
      </c>
      <c r="BE779" s="143">
        <v>117.2</v>
      </c>
      <c r="BF779" s="143">
        <v>121.8</v>
      </c>
      <c r="BG779" s="143">
        <v>117</v>
      </c>
      <c r="BH779" s="143">
        <v>118.9</v>
      </c>
      <c r="BI779" s="143">
        <v>119.7</v>
      </c>
      <c r="BJ779" s="143">
        <v>118.9</v>
      </c>
      <c r="BK779" s="144">
        <v>118.3</v>
      </c>
      <c r="BL779" s="143">
        <v>120.1</v>
      </c>
      <c r="BM779" s="143">
        <v>120.9</v>
      </c>
      <c r="BN779" s="143">
        <v>119.3</v>
      </c>
      <c r="BO779" s="143">
        <v>121.5</v>
      </c>
      <c r="BP779" s="143">
        <v>120.9</v>
      </c>
      <c r="BQ779" s="143">
        <v>119.6</v>
      </c>
      <c r="BR779" s="145">
        <v>123.1</v>
      </c>
      <c r="BS779" s="145">
        <v>126.4</v>
      </c>
      <c r="BT779" s="145">
        <v>125.2</v>
      </c>
      <c r="BU779" s="145">
        <v>124.9</v>
      </c>
      <c r="BV779" s="145">
        <v>125.4</v>
      </c>
      <c r="BW779" s="145">
        <v>124.4</v>
      </c>
      <c r="BX779" s="145">
        <v>124.5</v>
      </c>
      <c r="BY779" s="145">
        <v>125.7</v>
      </c>
      <c r="BZ779" s="143">
        <v>129.1</v>
      </c>
      <c r="CA779" s="143">
        <v>127.9</v>
      </c>
      <c r="CB779" s="143">
        <v>127.6</v>
      </c>
      <c r="CC779" s="143">
        <v>127.2</v>
      </c>
      <c r="CD779" s="143">
        <v>128.69999999999999</v>
      </c>
      <c r="CE779" s="143">
        <v>128.80000000000001</v>
      </c>
      <c r="CF779" s="143">
        <v>127.1</v>
      </c>
      <c r="CG779" s="143">
        <v>124.5</v>
      </c>
      <c r="CH779" s="143">
        <v>124.5</v>
      </c>
      <c r="CI779" s="143">
        <v>124.5</v>
      </c>
      <c r="CJ779" s="146">
        <v>128</v>
      </c>
      <c r="CK779" s="146">
        <v>120.7</v>
      </c>
      <c r="CL779" s="146">
        <v>130.6</v>
      </c>
      <c r="CM779" s="147">
        <v>127.6</v>
      </c>
      <c r="CN779" s="147">
        <v>119.4</v>
      </c>
      <c r="CO779" s="147">
        <v>119.4</v>
      </c>
      <c r="CP779" s="148">
        <v>119.4</v>
      </c>
      <c r="CQ779" s="149">
        <v>119.7</v>
      </c>
      <c r="CR779" s="149">
        <v>119.7</v>
      </c>
      <c r="CS779" s="149">
        <v>121.1</v>
      </c>
      <c r="CT779" s="149">
        <v>121.4</v>
      </c>
      <c r="CU779" s="150">
        <v>121.4</v>
      </c>
      <c r="CV779" s="150">
        <v>120.8</v>
      </c>
      <c r="CW779" s="150">
        <v>120.8</v>
      </c>
      <c r="CX779" s="150">
        <v>121.1</v>
      </c>
      <c r="CY779" s="150">
        <v>121.1</v>
      </c>
      <c r="CZ779" s="150">
        <v>121.4</v>
      </c>
      <c r="DA779" s="150">
        <v>121.2</v>
      </c>
      <c r="DB779" s="151">
        <v>119.9</v>
      </c>
      <c r="DC779" s="151">
        <v>119.9</v>
      </c>
      <c r="DD779" s="151">
        <v>123.3</v>
      </c>
      <c r="DE779" s="151">
        <v>126</v>
      </c>
      <c r="DF779" s="151">
        <v>125.3</v>
      </c>
      <c r="DG779" s="151">
        <v>125.1</v>
      </c>
      <c r="DH779" s="151">
        <v>126.2</v>
      </c>
      <c r="DI779" s="151">
        <v>127</v>
      </c>
      <c r="DJ779" s="151">
        <v>127</v>
      </c>
      <c r="DK779" s="151">
        <v>126.9</v>
      </c>
      <c r="DL779" s="151">
        <v>129.6</v>
      </c>
      <c r="DM779" s="152">
        <v>130.4</v>
      </c>
      <c r="DN779" s="152">
        <v>131.9</v>
      </c>
      <c r="DO779" s="152">
        <v>131.1</v>
      </c>
      <c r="DP779" s="152">
        <v>129.1</v>
      </c>
      <c r="DQ779" s="152">
        <v>130.5</v>
      </c>
      <c r="DR779" s="152">
        <v>129.5</v>
      </c>
      <c r="DS779" s="152">
        <v>130.69999999999999</v>
      </c>
      <c r="DT779" s="152">
        <v>133.1</v>
      </c>
      <c r="DU779" s="152">
        <v>130.80000000000001</v>
      </c>
      <c r="DV779" s="152">
        <v>130.6</v>
      </c>
      <c r="DW779" s="152">
        <v>127.7</v>
      </c>
      <c r="DX779" s="152">
        <v>127.1</v>
      </c>
      <c r="DY779" s="152">
        <v>127.8</v>
      </c>
      <c r="DZ779" s="152">
        <v>127.7</v>
      </c>
      <c r="EA779" s="152">
        <v>127.2</v>
      </c>
      <c r="EB779" s="152">
        <v>129.4</v>
      </c>
      <c r="EC779" s="152">
        <v>130.19999999999999</v>
      </c>
      <c r="ED779" s="152">
        <v>130</v>
      </c>
      <c r="EE779" s="152">
        <v>129.9</v>
      </c>
      <c r="EF779" s="152">
        <v>131</v>
      </c>
      <c r="EG779" s="152">
        <v>131.4</v>
      </c>
      <c r="EH779" s="152">
        <v>130.6</v>
      </c>
      <c r="EI779" s="152">
        <v>129.30000000000001</v>
      </c>
      <c r="EJ779" s="152">
        <v>129.69999999999999</v>
      </c>
      <c r="EK779" s="152">
        <v>128.9</v>
      </c>
      <c r="EL779" s="152">
        <v>127.9</v>
      </c>
      <c r="EM779" s="152">
        <v>128.30000000000001</v>
      </c>
      <c r="EN779" s="152">
        <v>128.30000000000001</v>
      </c>
      <c r="EO779" s="152">
        <v>128.5</v>
      </c>
      <c r="EP779" s="152">
        <v>127.8</v>
      </c>
      <c r="EQ779" s="152">
        <v>128</v>
      </c>
      <c r="ER779" s="152">
        <v>128.19999999999999</v>
      </c>
      <c r="ES779" s="152">
        <v>128.1</v>
      </c>
      <c r="ET779" s="152">
        <v>128.4</v>
      </c>
      <c r="EU779" s="152">
        <v>127.4</v>
      </c>
      <c r="EV779" s="152">
        <v>127.9</v>
      </c>
      <c r="EW779" s="152">
        <v>127.9</v>
      </c>
    </row>
    <row r="780" spans="1:153">
      <c r="A780" s="141" t="s">
        <v>8593</v>
      </c>
      <c r="B780" s="141" t="s">
        <v>8594</v>
      </c>
      <c r="C780" s="142">
        <v>5.4690000000000003E-2</v>
      </c>
      <c r="D780" s="143">
        <v>85.8</v>
      </c>
      <c r="E780" s="143">
        <v>85.8</v>
      </c>
      <c r="F780" s="143">
        <v>92.6</v>
      </c>
      <c r="G780" s="143">
        <v>102.1</v>
      </c>
      <c r="H780" s="143">
        <v>95.7</v>
      </c>
      <c r="I780" s="143">
        <v>94.7</v>
      </c>
      <c r="J780" s="143">
        <v>122</v>
      </c>
      <c r="K780" s="143">
        <v>124</v>
      </c>
      <c r="L780" s="143">
        <v>112.9</v>
      </c>
      <c r="M780" s="143">
        <v>108.7</v>
      </c>
      <c r="N780" s="143">
        <v>109.7</v>
      </c>
      <c r="O780" s="143">
        <v>110.2</v>
      </c>
      <c r="P780" s="143">
        <v>100.4</v>
      </c>
      <c r="Q780" s="143">
        <v>105.3</v>
      </c>
      <c r="R780" s="143">
        <v>102.4</v>
      </c>
      <c r="S780" s="143">
        <v>96.4</v>
      </c>
      <c r="T780" s="143">
        <v>88.6</v>
      </c>
      <c r="U780" s="143">
        <v>85</v>
      </c>
      <c r="V780" s="143">
        <v>94.5</v>
      </c>
      <c r="W780" s="143">
        <v>90.8</v>
      </c>
      <c r="X780" s="143">
        <v>97.6</v>
      </c>
      <c r="Y780" s="143">
        <v>88.9</v>
      </c>
      <c r="Z780" s="143">
        <v>94.8</v>
      </c>
      <c r="AA780" s="143">
        <v>106.5</v>
      </c>
      <c r="AB780" s="143">
        <v>100.5</v>
      </c>
      <c r="AC780" s="143">
        <v>102.1</v>
      </c>
      <c r="AD780" s="143">
        <v>95</v>
      </c>
      <c r="AE780" s="143">
        <v>88.4</v>
      </c>
      <c r="AF780" s="143">
        <v>85.5</v>
      </c>
      <c r="AG780" s="143">
        <v>91.6</v>
      </c>
      <c r="AH780" s="143">
        <v>89.3</v>
      </c>
      <c r="AI780" s="143">
        <v>79.5</v>
      </c>
      <c r="AJ780" s="143">
        <v>92</v>
      </c>
      <c r="AK780" s="143">
        <v>87.5</v>
      </c>
      <c r="AL780" s="143">
        <v>90.3</v>
      </c>
      <c r="AM780" s="143">
        <v>99.5</v>
      </c>
      <c r="AN780" s="143">
        <v>98.4</v>
      </c>
      <c r="AO780" s="143">
        <v>106</v>
      </c>
      <c r="AP780" s="143">
        <v>96.3</v>
      </c>
      <c r="AQ780" s="143">
        <v>94.1</v>
      </c>
      <c r="AR780" s="143">
        <v>92</v>
      </c>
      <c r="AS780" s="143">
        <v>75.3</v>
      </c>
      <c r="AT780" s="143">
        <v>105.1</v>
      </c>
      <c r="AU780" s="143">
        <v>99.8</v>
      </c>
      <c r="AV780" s="143">
        <v>91</v>
      </c>
      <c r="AW780" s="143">
        <v>93.1</v>
      </c>
      <c r="AX780" s="143">
        <v>101.4</v>
      </c>
      <c r="AY780" s="143">
        <v>110.3</v>
      </c>
      <c r="AZ780" s="143">
        <v>98.5</v>
      </c>
      <c r="BA780" s="143">
        <v>108</v>
      </c>
      <c r="BB780" s="143">
        <v>107.4</v>
      </c>
      <c r="BC780" s="143">
        <v>101.3</v>
      </c>
      <c r="BD780" s="143">
        <v>93.7</v>
      </c>
      <c r="BE780" s="143">
        <v>96.5</v>
      </c>
      <c r="BF780" s="143">
        <v>104.7</v>
      </c>
      <c r="BG780" s="143">
        <v>98.7</v>
      </c>
      <c r="BH780" s="143">
        <v>110.9</v>
      </c>
      <c r="BI780" s="143">
        <v>110.5</v>
      </c>
      <c r="BJ780" s="143">
        <v>115.3</v>
      </c>
      <c r="BK780" s="144">
        <v>116.9</v>
      </c>
      <c r="BL780" s="143">
        <v>120</v>
      </c>
      <c r="BM780" s="143">
        <v>117.5</v>
      </c>
      <c r="BN780" s="143">
        <v>103</v>
      </c>
      <c r="BO780" s="143">
        <v>99.8</v>
      </c>
      <c r="BP780" s="143">
        <v>110.6</v>
      </c>
      <c r="BQ780" s="143">
        <v>96.8</v>
      </c>
      <c r="BR780" s="145">
        <v>114.6</v>
      </c>
      <c r="BS780" s="145">
        <v>120.7</v>
      </c>
      <c r="BT780" s="145">
        <v>114</v>
      </c>
      <c r="BU780" s="145">
        <v>107.3</v>
      </c>
      <c r="BV780" s="145">
        <v>117.8</v>
      </c>
      <c r="BW780" s="145">
        <v>119.9</v>
      </c>
      <c r="BX780" s="145">
        <v>120.1</v>
      </c>
      <c r="BY780" s="145">
        <v>114.4</v>
      </c>
      <c r="BZ780" s="143">
        <v>122.7</v>
      </c>
      <c r="CA780" s="143">
        <v>115.8</v>
      </c>
      <c r="CB780" s="143">
        <v>115.8</v>
      </c>
      <c r="CC780" s="143">
        <v>134.1</v>
      </c>
      <c r="CD780" s="143">
        <v>131.5</v>
      </c>
      <c r="CE780" s="143">
        <v>134.5</v>
      </c>
      <c r="CF780" s="143">
        <v>130.5</v>
      </c>
      <c r="CG780" s="143">
        <v>142</v>
      </c>
      <c r="CH780" s="143">
        <v>127.4</v>
      </c>
      <c r="CI780" s="143">
        <v>132</v>
      </c>
      <c r="CJ780" s="146">
        <v>124.1</v>
      </c>
      <c r="CK780" s="146">
        <v>131.1</v>
      </c>
      <c r="CL780" s="146">
        <v>132.1</v>
      </c>
      <c r="CM780" s="147">
        <v>127.2</v>
      </c>
      <c r="CN780" s="147">
        <v>132</v>
      </c>
      <c r="CO780" s="147">
        <v>122.7</v>
      </c>
      <c r="CP780" s="148">
        <v>122.7</v>
      </c>
      <c r="CQ780" s="149">
        <v>136.1</v>
      </c>
      <c r="CR780" s="149">
        <v>142.19999999999999</v>
      </c>
      <c r="CS780" s="149">
        <v>146.1</v>
      </c>
      <c r="CT780" s="149">
        <v>154.6</v>
      </c>
      <c r="CU780" s="150">
        <v>160.6</v>
      </c>
      <c r="CV780" s="150">
        <v>115.9</v>
      </c>
      <c r="CW780" s="150">
        <v>140.30000000000001</v>
      </c>
      <c r="CX780" s="150">
        <v>142.1</v>
      </c>
      <c r="CY780" s="150">
        <v>140</v>
      </c>
      <c r="CZ780" s="150">
        <v>140</v>
      </c>
      <c r="DA780" s="150">
        <v>141.6</v>
      </c>
      <c r="DB780" s="151">
        <v>143.30000000000001</v>
      </c>
      <c r="DC780" s="151">
        <v>143.30000000000001</v>
      </c>
      <c r="DD780" s="151">
        <v>155.4</v>
      </c>
      <c r="DE780" s="151">
        <v>156.1</v>
      </c>
      <c r="DF780" s="151">
        <v>138.1</v>
      </c>
      <c r="DG780" s="151">
        <v>148.4</v>
      </c>
      <c r="DH780" s="151">
        <v>135.5</v>
      </c>
      <c r="DI780" s="151">
        <v>135.5</v>
      </c>
      <c r="DJ780" s="151">
        <v>135.5</v>
      </c>
      <c r="DK780" s="151">
        <v>135.5</v>
      </c>
      <c r="DL780" s="151">
        <v>135.5</v>
      </c>
      <c r="DM780" s="152">
        <v>135.5</v>
      </c>
      <c r="DN780" s="152">
        <v>134.69999999999999</v>
      </c>
      <c r="DO780" s="152">
        <v>132</v>
      </c>
      <c r="DP780" s="152">
        <v>130.1</v>
      </c>
      <c r="DQ780" s="152">
        <v>128.1</v>
      </c>
      <c r="DR780" s="152">
        <v>128.6</v>
      </c>
      <c r="DS780" s="152">
        <v>125.5</v>
      </c>
      <c r="DT780" s="152">
        <v>125.7</v>
      </c>
      <c r="DU780" s="152">
        <v>124.8</v>
      </c>
      <c r="DV780" s="152">
        <v>125.2</v>
      </c>
      <c r="DW780" s="152">
        <v>123.8</v>
      </c>
      <c r="DX780" s="152">
        <v>123.1</v>
      </c>
      <c r="DY780" s="152">
        <v>122.3</v>
      </c>
      <c r="DZ780" s="152">
        <v>121.8</v>
      </c>
      <c r="EA780" s="152">
        <v>120.1</v>
      </c>
      <c r="EB780" s="152">
        <v>118.2</v>
      </c>
      <c r="EC780" s="152">
        <v>115.3</v>
      </c>
      <c r="ED780" s="152">
        <v>114.8</v>
      </c>
      <c r="EE780" s="152">
        <v>115.2</v>
      </c>
      <c r="EF780" s="152">
        <v>113.3</v>
      </c>
      <c r="EG780" s="152">
        <v>113.4</v>
      </c>
      <c r="EH780" s="152">
        <v>114.2</v>
      </c>
      <c r="EI780" s="152">
        <v>112.8</v>
      </c>
      <c r="EJ780" s="152">
        <v>111.9</v>
      </c>
      <c r="EK780" s="152">
        <v>111.6</v>
      </c>
      <c r="EL780" s="152">
        <v>110.8</v>
      </c>
      <c r="EM780" s="152">
        <v>109.7</v>
      </c>
      <c r="EN780" s="152">
        <v>105.7</v>
      </c>
      <c r="EO780" s="152">
        <v>108.9</v>
      </c>
      <c r="EP780" s="152">
        <v>108.6</v>
      </c>
      <c r="EQ780" s="152">
        <v>107.2</v>
      </c>
      <c r="ER780" s="152">
        <v>107.2</v>
      </c>
      <c r="ES780" s="152">
        <v>106</v>
      </c>
      <c r="ET780" s="152">
        <v>107.6</v>
      </c>
      <c r="EU780" s="152">
        <v>107.9</v>
      </c>
      <c r="EV780" s="152">
        <v>107.9</v>
      </c>
      <c r="EW780" s="152">
        <v>107</v>
      </c>
    </row>
    <row r="781" spans="1:153">
      <c r="A781" s="141" t="s">
        <v>8595</v>
      </c>
      <c r="B781" s="141" t="s">
        <v>8596</v>
      </c>
      <c r="C781" s="142">
        <v>2.2169999999999999E-2</v>
      </c>
      <c r="D781" s="143">
        <v>100.4</v>
      </c>
      <c r="E781" s="143">
        <v>100.4</v>
      </c>
      <c r="F781" s="143">
        <v>100.4</v>
      </c>
      <c r="G781" s="143">
        <v>100.4</v>
      </c>
      <c r="H781" s="143">
        <v>100.4</v>
      </c>
      <c r="I781" s="143">
        <v>100.4</v>
      </c>
      <c r="J781" s="143">
        <v>100.4</v>
      </c>
      <c r="K781" s="143">
        <v>97.4</v>
      </c>
      <c r="L781" s="143">
        <v>100.4</v>
      </c>
      <c r="M781" s="143">
        <v>100.4</v>
      </c>
      <c r="N781" s="143">
        <v>100.4</v>
      </c>
      <c r="O781" s="143">
        <v>100.4</v>
      </c>
      <c r="P781" s="143">
        <v>100.6</v>
      </c>
      <c r="Q781" s="143">
        <v>100.6</v>
      </c>
      <c r="R781" s="143">
        <v>100.6</v>
      </c>
      <c r="S781" s="143">
        <v>100.6</v>
      </c>
      <c r="T781" s="143">
        <v>100.6</v>
      </c>
      <c r="U781" s="143">
        <v>100.6</v>
      </c>
      <c r="V781" s="143">
        <v>100.6</v>
      </c>
      <c r="W781" s="143">
        <v>100.6</v>
      </c>
      <c r="X781" s="143">
        <v>100.6</v>
      </c>
      <c r="Y781" s="143">
        <v>100.6</v>
      </c>
      <c r="Z781" s="143">
        <v>100.6</v>
      </c>
      <c r="AA781" s="143">
        <v>100.6</v>
      </c>
      <c r="AB781" s="143">
        <v>100.9</v>
      </c>
      <c r="AC781" s="143">
        <v>100.9</v>
      </c>
      <c r="AD781" s="143">
        <v>100.9</v>
      </c>
      <c r="AE781" s="143">
        <v>100.9</v>
      </c>
      <c r="AF781" s="143">
        <v>100.9</v>
      </c>
      <c r="AG781" s="143">
        <v>100.9</v>
      </c>
      <c r="AH781" s="143">
        <v>100.9</v>
      </c>
      <c r="AI781" s="143">
        <v>100.9</v>
      </c>
      <c r="AJ781" s="143">
        <v>100.9</v>
      </c>
      <c r="AK781" s="143">
        <v>100.9</v>
      </c>
      <c r="AL781" s="143">
        <v>100.9</v>
      </c>
      <c r="AM781" s="143">
        <v>100.9</v>
      </c>
      <c r="AN781" s="143">
        <v>102.1</v>
      </c>
      <c r="AO781" s="143">
        <v>102.1</v>
      </c>
      <c r="AP781" s="143">
        <v>102.1</v>
      </c>
      <c r="AQ781" s="143">
        <v>102.1</v>
      </c>
      <c r="AR781" s="143">
        <v>102.1</v>
      </c>
      <c r="AS781" s="143">
        <v>102.1</v>
      </c>
      <c r="AT781" s="143">
        <v>102.1</v>
      </c>
      <c r="AU781" s="143">
        <v>102.1</v>
      </c>
      <c r="AV781" s="143">
        <v>102.1</v>
      </c>
      <c r="AW781" s="143">
        <v>102.1</v>
      </c>
      <c r="AX781" s="143">
        <v>102.1</v>
      </c>
      <c r="AY781" s="143">
        <v>102.1</v>
      </c>
      <c r="AZ781" s="143">
        <v>102.1</v>
      </c>
      <c r="BA781" s="143">
        <v>102.1</v>
      </c>
      <c r="BB781" s="143">
        <v>89.1</v>
      </c>
      <c r="BC781" s="143">
        <v>89.1</v>
      </c>
      <c r="BD781" s="143">
        <v>89.1</v>
      </c>
      <c r="BE781" s="143">
        <v>89.1</v>
      </c>
      <c r="BF781" s="143">
        <v>89.1</v>
      </c>
      <c r="BG781" s="143">
        <v>89.1</v>
      </c>
      <c r="BH781" s="143">
        <v>89.1</v>
      </c>
      <c r="BI781" s="143">
        <v>89.1</v>
      </c>
      <c r="BJ781" s="143">
        <v>89.1</v>
      </c>
      <c r="BK781" s="144">
        <v>89.1</v>
      </c>
      <c r="BL781" s="143">
        <v>89.1</v>
      </c>
      <c r="BM781" s="143">
        <v>89.1</v>
      </c>
      <c r="BN781" s="143">
        <v>89.1</v>
      </c>
      <c r="BO781" s="143">
        <v>90.2</v>
      </c>
      <c r="BP781" s="143">
        <v>90.2</v>
      </c>
      <c r="BQ781" s="143">
        <v>90.2</v>
      </c>
      <c r="BR781" s="145">
        <v>90.2</v>
      </c>
      <c r="BS781" s="145">
        <v>90.2</v>
      </c>
      <c r="BT781" s="145">
        <v>90.2</v>
      </c>
      <c r="BU781" s="145">
        <v>88.9</v>
      </c>
      <c r="BV781" s="145">
        <v>88.9</v>
      </c>
      <c r="BW781" s="145">
        <v>88.9</v>
      </c>
      <c r="BX781" s="145">
        <v>88.9</v>
      </c>
      <c r="BY781" s="145">
        <v>88.9</v>
      </c>
      <c r="BZ781" s="143">
        <v>88.9</v>
      </c>
      <c r="CA781" s="143">
        <v>88.9</v>
      </c>
      <c r="CB781" s="143">
        <v>87</v>
      </c>
      <c r="CC781" s="143">
        <v>87</v>
      </c>
      <c r="CD781" s="143">
        <v>87</v>
      </c>
      <c r="CE781" s="143">
        <v>87</v>
      </c>
      <c r="CF781" s="143">
        <v>87</v>
      </c>
      <c r="CG781" s="143">
        <v>87</v>
      </c>
      <c r="CH781" s="143">
        <v>87</v>
      </c>
      <c r="CI781" s="143">
        <v>87</v>
      </c>
      <c r="CJ781" s="146">
        <v>87</v>
      </c>
      <c r="CK781" s="146">
        <v>87</v>
      </c>
      <c r="CL781" s="146">
        <v>87</v>
      </c>
      <c r="CM781" s="147">
        <v>87</v>
      </c>
      <c r="CN781" s="147">
        <v>87</v>
      </c>
      <c r="CO781" s="147">
        <v>87</v>
      </c>
      <c r="CP781" s="148">
        <v>84.3</v>
      </c>
      <c r="CQ781" s="149">
        <v>84.3</v>
      </c>
      <c r="CR781" s="149">
        <v>84.3</v>
      </c>
      <c r="CS781" s="149">
        <v>84.3</v>
      </c>
      <c r="CT781" s="149">
        <v>84.3</v>
      </c>
      <c r="CU781" s="150">
        <v>84.3</v>
      </c>
      <c r="CV781" s="150">
        <v>84.3</v>
      </c>
      <c r="CW781" s="150">
        <v>84.3</v>
      </c>
      <c r="CX781" s="150">
        <v>84.3</v>
      </c>
      <c r="CY781" s="150">
        <v>84.3</v>
      </c>
      <c r="CZ781" s="150">
        <v>84.3</v>
      </c>
      <c r="DA781" s="150">
        <v>84.3</v>
      </c>
      <c r="DB781" s="151">
        <v>84.3</v>
      </c>
      <c r="DC781" s="151">
        <v>84.3</v>
      </c>
      <c r="DD781" s="151">
        <v>84.3</v>
      </c>
      <c r="DE781" s="151">
        <v>84.3</v>
      </c>
      <c r="DF781" s="151">
        <v>87.5</v>
      </c>
      <c r="DG781" s="151">
        <v>93.5</v>
      </c>
      <c r="DH781" s="151">
        <v>93.5</v>
      </c>
      <c r="DI781" s="151">
        <v>93.5</v>
      </c>
      <c r="DJ781" s="151">
        <v>93.5</v>
      </c>
      <c r="DK781" s="151">
        <v>90.5</v>
      </c>
      <c r="DL781" s="151">
        <v>93.5</v>
      </c>
      <c r="DM781" s="152">
        <v>81</v>
      </c>
      <c r="DN781" s="152">
        <v>84.3</v>
      </c>
      <c r="DO781" s="152">
        <v>84.6</v>
      </c>
      <c r="DP781" s="152">
        <v>84.6</v>
      </c>
      <c r="DQ781" s="152">
        <v>84.7</v>
      </c>
      <c r="DR781" s="152">
        <v>87.5</v>
      </c>
      <c r="DS781" s="152">
        <v>87.4</v>
      </c>
      <c r="DT781" s="152">
        <v>87.4</v>
      </c>
      <c r="DU781" s="152">
        <v>87.4</v>
      </c>
      <c r="DV781" s="152">
        <v>87.4</v>
      </c>
      <c r="DW781" s="152">
        <v>87.4</v>
      </c>
      <c r="DX781" s="152">
        <v>87.4</v>
      </c>
      <c r="DY781" s="152">
        <v>87.4</v>
      </c>
      <c r="DZ781" s="152">
        <v>90.1</v>
      </c>
      <c r="EA781" s="152">
        <v>90.1</v>
      </c>
      <c r="EB781" s="152">
        <v>90.1</v>
      </c>
      <c r="EC781" s="152">
        <v>90.1</v>
      </c>
      <c r="ED781" s="152">
        <v>90.1</v>
      </c>
      <c r="EE781" s="152">
        <v>90.1</v>
      </c>
      <c r="EF781" s="152">
        <v>90.1</v>
      </c>
      <c r="EG781" s="152">
        <v>90.1</v>
      </c>
      <c r="EH781" s="152">
        <v>90.1</v>
      </c>
      <c r="EI781" s="152">
        <v>90.1</v>
      </c>
      <c r="EJ781" s="152">
        <v>90.1</v>
      </c>
      <c r="EK781" s="152">
        <v>92.8</v>
      </c>
      <c r="EL781" s="152">
        <v>92.8</v>
      </c>
      <c r="EM781" s="152">
        <v>92.8</v>
      </c>
      <c r="EN781" s="152">
        <v>92.8</v>
      </c>
      <c r="EO781" s="152">
        <v>92.8</v>
      </c>
      <c r="EP781" s="152">
        <v>92.8</v>
      </c>
      <c r="EQ781" s="152">
        <v>95.5</v>
      </c>
      <c r="ER781" s="152">
        <v>97.4</v>
      </c>
      <c r="ES781" s="152">
        <v>100.1</v>
      </c>
      <c r="ET781" s="152">
        <v>101.5</v>
      </c>
      <c r="EU781" s="152">
        <v>102.6</v>
      </c>
      <c r="EV781" s="152">
        <v>102.9</v>
      </c>
      <c r="EW781" s="152">
        <v>103.4</v>
      </c>
    </row>
    <row r="782" spans="1:153">
      <c r="A782" s="141" t="s">
        <v>8597</v>
      </c>
      <c r="B782" s="141" t="s">
        <v>8598</v>
      </c>
      <c r="C782" s="142">
        <v>2.4599999999999999E-3</v>
      </c>
      <c r="D782" s="143">
        <v>99.6</v>
      </c>
      <c r="E782" s="143">
        <v>97.6</v>
      </c>
      <c r="F782" s="143">
        <v>99.6</v>
      </c>
      <c r="G782" s="143">
        <v>99.6</v>
      </c>
      <c r="H782" s="143">
        <v>112.1</v>
      </c>
      <c r="I782" s="143">
        <v>117.7</v>
      </c>
      <c r="J782" s="143">
        <v>114</v>
      </c>
      <c r="K782" s="143">
        <v>109.7</v>
      </c>
      <c r="L782" s="143">
        <v>109.1</v>
      </c>
      <c r="M782" s="143">
        <v>106.8</v>
      </c>
      <c r="N782" s="143">
        <v>107.8</v>
      </c>
      <c r="O782" s="143">
        <v>116</v>
      </c>
      <c r="P782" s="143">
        <v>117.2</v>
      </c>
      <c r="Q782" s="143">
        <v>110</v>
      </c>
      <c r="R782" s="143">
        <v>109.2</v>
      </c>
      <c r="S782" s="143">
        <v>112</v>
      </c>
      <c r="T782" s="143">
        <v>110.9</v>
      </c>
      <c r="U782" s="143">
        <v>119.7</v>
      </c>
      <c r="V782" s="143">
        <v>116.7</v>
      </c>
      <c r="W782" s="143">
        <v>118</v>
      </c>
      <c r="X782" s="143">
        <v>128.9</v>
      </c>
      <c r="Y782" s="143">
        <v>126.1</v>
      </c>
      <c r="Z782" s="143">
        <v>117</v>
      </c>
      <c r="AA782" s="143">
        <v>127.1</v>
      </c>
      <c r="AB782" s="143">
        <v>124.2</v>
      </c>
      <c r="AC782" s="143">
        <v>126.9</v>
      </c>
      <c r="AD782" s="143">
        <v>125.4</v>
      </c>
      <c r="AE782" s="143">
        <v>119.7</v>
      </c>
      <c r="AF782" s="143">
        <v>126.6</v>
      </c>
      <c r="AG782" s="143">
        <v>132.19999999999999</v>
      </c>
      <c r="AH782" s="143">
        <v>126.4</v>
      </c>
      <c r="AI782" s="143">
        <v>120</v>
      </c>
      <c r="AJ782" s="143">
        <v>126.8</v>
      </c>
      <c r="AK782" s="143">
        <v>123.9</v>
      </c>
      <c r="AL782" s="143">
        <v>125.6</v>
      </c>
      <c r="AM782" s="143">
        <v>123.7</v>
      </c>
      <c r="AN782" s="143">
        <v>119</v>
      </c>
      <c r="AO782" s="143">
        <v>130.4</v>
      </c>
      <c r="AP782" s="143">
        <v>132.69999999999999</v>
      </c>
      <c r="AQ782" s="143">
        <v>121.9</v>
      </c>
      <c r="AR782" s="143">
        <v>119.4</v>
      </c>
      <c r="AS782" s="143">
        <v>119.4</v>
      </c>
      <c r="AT782" s="143">
        <v>118.4</v>
      </c>
      <c r="AU782" s="143">
        <v>118.4</v>
      </c>
      <c r="AV782" s="143">
        <v>118.9</v>
      </c>
      <c r="AW782" s="143">
        <v>122.5</v>
      </c>
      <c r="AX782" s="143">
        <v>116</v>
      </c>
      <c r="AY782" s="143">
        <v>120.3</v>
      </c>
      <c r="AZ782" s="143">
        <v>117.3</v>
      </c>
      <c r="BA782" s="143">
        <v>113.3</v>
      </c>
      <c r="BB782" s="143">
        <v>115.9</v>
      </c>
      <c r="BC782" s="143">
        <v>115.9</v>
      </c>
      <c r="BD782" s="143">
        <v>116.9</v>
      </c>
      <c r="BE782" s="143">
        <v>114.9</v>
      </c>
      <c r="BF782" s="143">
        <v>112.6</v>
      </c>
      <c r="BG782" s="143">
        <v>113.3</v>
      </c>
      <c r="BH782" s="143">
        <v>109.6</v>
      </c>
      <c r="BI782" s="143">
        <v>116.6</v>
      </c>
      <c r="BJ782" s="143">
        <v>116.6</v>
      </c>
      <c r="BK782" s="144">
        <v>116.1</v>
      </c>
      <c r="BL782" s="143">
        <v>116.3</v>
      </c>
      <c r="BM782" s="143">
        <v>118.6</v>
      </c>
      <c r="BN782" s="143">
        <v>117.5</v>
      </c>
      <c r="BO782" s="143">
        <v>113</v>
      </c>
      <c r="BP782" s="143">
        <v>110.8</v>
      </c>
      <c r="BQ782" s="143">
        <v>111.6</v>
      </c>
      <c r="BR782" s="145">
        <v>111.6</v>
      </c>
      <c r="BS782" s="145">
        <v>110</v>
      </c>
      <c r="BT782" s="145">
        <v>106</v>
      </c>
      <c r="BU782" s="145">
        <v>106.7</v>
      </c>
      <c r="BV782" s="145">
        <v>106.7</v>
      </c>
      <c r="BW782" s="145">
        <v>106.7</v>
      </c>
      <c r="BX782" s="145">
        <v>106.7</v>
      </c>
      <c r="BY782" s="145">
        <v>106.7</v>
      </c>
      <c r="BZ782" s="143">
        <v>106.7</v>
      </c>
      <c r="CA782" s="143">
        <v>106.7</v>
      </c>
      <c r="CB782" s="143">
        <v>106.7</v>
      </c>
      <c r="CC782" s="143">
        <v>106.7</v>
      </c>
      <c r="CD782" s="143">
        <v>106.7</v>
      </c>
      <c r="CE782" s="143">
        <v>106.7</v>
      </c>
      <c r="CF782" s="143">
        <v>106.8</v>
      </c>
      <c r="CG782" s="143">
        <v>105.2</v>
      </c>
      <c r="CH782" s="143">
        <v>106.7</v>
      </c>
      <c r="CI782" s="143">
        <v>106.4</v>
      </c>
      <c r="CJ782" s="146">
        <v>104.4</v>
      </c>
      <c r="CK782" s="146">
        <v>108.4</v>
      </c>
      <c r="CL782" s="146">
        <v>106.7</v>
      </c>
      <c r="CM782" s="147">
        <v>108.7</v>
      </c>
      <c r="CN782" s="147">
        <v>105.2</v>
      </c>
      <c r="CO782" s="147">
        <v>105.2</v>
      </c>
      <c r="CP782" s="148">
        <v>105.2</v>
      </c>
      <c r="CQ782" s="149">
        <v>105.2</v>
      </c>
      <c r="CR782" s="149">
        <v>105.2</v>
      </c>
      <c r="CS782" s="149">
        <v>106</v>
      </c>
      <c r="CT782" s="149">
        <v>105.6</v>
      </c>
      <c r="CU782" s="150">
        <v>105.2</v>
      </c>
      <c r="CV782" s="150">
        <v>105.2</v>
      </c>
      <c r="CW782" s="150">
        <v>105.2</v>
      </c>
      <c r="CX782" s="150">
        <v>104.6</v>
      </c>
      <c r="CY782" s="150">
        <v>104.6</v>
      </c>
      <c r="CZ782" s="150">
        <v>104.6</v>
      </c>
      <c r="DA782" s="150">
        <v>104.6</v>
      </c>
      <c r="DB782" s="151">
        <v>104.6</v>
      </c>
      <c r="DC782" s="151">
        <v>104.6</v>
      </c>
      <c r="DD782" s="151">
        <v>104.6</v>
      </c>
      <c r="DE782" s="151">
        <v>104.7</v>
      </c>
      <c r="DF782" s="151">
        <v>108.6</v>
      </c>
      <c r="DG782" s="151">
        <v>109.2</v>
      </c>
      <c r="DH782" s="151">
        <v>109.2</v>
      </c>
      <c r="DI782" s="151">
        <v>109.2</v>
      </c>
      <c r="DJ782" s="151">
        <v>110.3</v>
      </c>
      <c r="DK782" s="151">
        <v>110.5</v>
      </c>
      <c r="DL782" s="151">
        <v>110.8</v>
      </c>
      <c r="DM782" s="152">
        <v>112.3</v>
      </c>
      <c r="DN782" s="152">
        <v>112.6</v>
      </c>
      <c r="DO782" s="152">
        <v>112.7</v>
      </c>
      <c r="DP782" s="152">
        <v>112.8</v>
      </c>
      <c r="DQ782" s="152">
        <v>112.8</v>
      </c>
      <c r="DR782" s="152">
        <v>113.4</v>
      </c>
      <c r="DS782" s="152">
        <v>113.4</v>
      </c>
      <c r="DT782" s="152">
        <v>113.6</v>
      </c>
      <c r="DU782" s="152">
        <v>116.1</v>
      </c>
      <c r="DV782" s="152">
        <v>119.5</v>
      </c>
      <c r="DW782" s="152">
        <v>119.7</v>
      </c>
      <c r="DX782" s="152">
        <v>120.1</v>
      </c>
      <c r="DY782" s="152">
        <v>120.1</v>
      </c>
      <c r="DZ782" s="152">
        <v>120</v>
      </c>
      <c r="EA782" s="152">
        <v>119.9</v>
      </c>
      <c r="EB782" s="152">
        <v>119.9</v>
      </c>
      <c r="EC782" s="152">
        <v>119.9</v>
      </c>
      <c r="ED782" s="152">
        <v>119.9</v>
      </c>
      <c r="EE782" s="152">
        <v>119.8</v>
      </c>
      <c r="EF782" s="152">
        <v>119.8</v>
      </c>
      <c r="EG782" s="152">
        <v>119.2</v>
      </c>
      <c r="EH782" s="152">
        <v>119.1</v>
      </c>
      <c r="EI782" s="152">
        <v>119.1</v>
      </c>
      <c r="EJ782" s="152">
        <v>119</v>
      </c>
      <c r="EK782" s="152">
        <v>119.6</v>
      </c>
      <c r="EL782" s="152">
        <v>119.5</v>
      </c>
      <c r="EM782" s="152">
        <v>119.3</v>
      </c>
      <c r="EN782" s="152">
        <v>119.4</v>
      </c>
      <c r="EO782" s="152">
        <v>119</v>
      </c>
      <c r="EP782" s="152">
        <v>118.5</v>
      </c>
      <c r="EQ782" s="152">
        <v>117.6</v>
      </c>
      <c r="ER782" s="152">
        <v>121.2</v>
      </c>
      <c r="ES782" s="152">
        <v>121</v>
      </c>
      <c r="ET782" s="152">
        <v>121.2</v>
      </c>
      <c r="EU782" s="152">
        <v>120.9</v>
      </c>
      <c r="EV782" s="152">
        <v>120.9</v>
      </c>
      <c r="EW782" s="152">
        <v>120.1</v>
      </c>
    </row>
    <row r="783" spans="1:153">
      <c r="A783" s="141" t="s">
        <v>8599</v>
      </c>
      <c r="B783" s="141" t="s">
        <v>8600</v>
      </c>
      <c r="C783" s="142">
        <v>0.1179</v>
      </c>
      <c r="D783" s="143">
        <v>94.3</v>
      </c>
      <c r="E783" s="143">
        <v>96.1</v>
      </c>
      <c r="F783" s="143">
        <v>96.1</v>
      </c>
      <c r="G783" s="143">
        <v>96.7</v>
      </c>
      <c r="H783" s="143">
        <v>97.1</v>
      </c>
      <c r="I783" s="143">
        <v>103.9</v>
      </c>
      <c r="J783" s="143">
        <v>109.2</v>
      </c>
      <c r="K783" s="143">
        <v>95.5</v>
      </c>
      <c r="L783" s="143">
        <v>95.6</v>
      </c>
      <c r="M783" s="143">
        <v>95.4</v>
      </c>
      <c r="N783" s="143">
        <v>96.2</v>
      </c>
      <c r="O783" s="143">
        <v>102.1</v>
      </c>
      <c r="P783" s="143">
        <v>100.2</v>
      </c>
      <c r="Q783" s="143">
        <v>99.9</v>
      </c>
      <c r="R783" s="143">
        <v>103.8</v>
      </c>
      <c r="S783" s="143">
        <v>110.6</v>
      </c>
      <c r="T783" s="143">
        <v>113.4</v>
      </c>
      <c r="U783" s="143">
        <v>113.3</v>
      </c>
      <c r="V783" s="143">
        <v>112.1</v>
      </c>
      <c r="W783" s="143">
        <v>115.9</v>
      </c>
      <c r="X783" s="143">
        <v>114.5</v>
      </c>
      <c r="Y783" s="143">
        <v>116.5</v>
      </c>
      <c r="Z783" s="143">
        <v>127.4</v>
      </c>
      <c r="AA783" s="143">
        <v>128.6</v>
      </c>
      <c r="AB783" s="143">
        <v>126.6</v>
      </c>
      <c r="AC783" s="143">
        <v>126.5</v>
      </c>
      <c r="AD783" s="143">
        <v>126.5</v>
      </c>
      <c r="AE783" s="143">
        <v>128.19999999999999</v>
      </c>
      <c r="AF783" s="143">
        <v>130.19999999999999</v>
      </c>
      <c r="AG783" s="143">
        <v>133</v>
      </c>
      <c r="AH783" s="143">
        <v>133.9</v>
      </c>
      <c r="AI783" s="143">
        <v>132.4</v>
      </c>
      <c r="AJ783" s="143">
        <v>134.19999999999999</v>
      </c>
      <c r="AK783" s="143">
        <v>130.69999999999999</v>
      </c>
      <c r="AL783" s="143">
        <v>129.5</v>
      </c>
      <c r="AM783" s="143">
        <v>132.5</v>
      </c>
      <c r="AN783" s="143">
        <v>134.1</v>
      </c>
      <c r="AO783" s="143">
        <v>134.1</v>
      </c>
      <c r="AP783" s="143">
        <v>132.30000000000001</v>
      </c>
      <c r="AQ783" s="143">
        <v>145.4</v>
      </c>
      <c r="AR783" s="143">
        <v>143.19999999999999</v>
      </c>
      <c r="AS783" s="143">
        <v>141.80000000000001</v>
      </c>
      <c r="AT783" s="143">
        <v>138.69999999999999</v>
      </c>
      <c r="AU783" s="143">
        <v>141.19999999999999</v>
      </c>
      <c r="AV783" s="143">
        <v>141.19999999999999</v>
      </c>
      <c r="AW783" s="143">
        <v>132</v>
      </c>
      <c r="AX783" s="143">
        <v>122.8</v>
      </c>
      <c r="AY783" s="143">
        <v>128.5</v>
      </c>
      <c r="AZ783" s="143">
        <v>123.6</v>
      </c>
      <c r="BA783" s="143">
        <v>119.3</v>
      </c>
      <c r="BB783" s="143">
        <v>119.7</v>
      </c>
      <c r="BC783" s="143">
        <v>121.4</v>
      </c>
      <c r="BD783" s="143">
        <v>123.8</v>
      </c>
      <c r="BE783" s="143">
        <v>127.5</v>
      </c>
      <c r="BF783" s="143">
        <v>129.6</v>
      </c>
      <c r="BG783" s="143">
        <v>130.1</v>
      </c>
      <c r="BH783" s="143">
        <v>132.9</v>
      </c>
      <c r="BI783" s="143">
        <v>130.80000000000001</v>
      </c>
      <c r="BJ783" s="143">
        <v>132.30000000000001</v>
      </c>
      <c r="BK783" s="144">
        <v>133.4</v>
      </c>
      <c r="BL783" s="143">
        <v>134.6</v>
      </c>
      <c r="BM783" s="143">
        <v>134.80000000000001</v>
      </c>
      <c r="BN783" s="143">
        <v>134.6</v>
      </c>
      <c r="BO783" s="143">
        <v>128.19999999999999</v>
      </c>
      <c r="BP783" s="143">
        <v>128.9</v>
      </c>
      <c r="BQ783" s="143">
        <v>131.5</v>
      </c>
      <c r="BR783" s="145">
        <v>130</v>
      </c>
      <c r="BS783" s="145">
        <v>130</v>
      </c>
      <c r="BT783" s="145">
        <v>131</v>
      </c>
      <c r="BU783" s="145">
        <v>130.4</v>
      </c>
      <c r="BV783" s="145">
        <v>129.9</v>
      </c>
      <c r="BW783" s="145">
        <v>130.4</v>
      </c>
      <c r="BX783" s="145">
        <v>130.30000000000001</v>
      </c>
      <c r="BY783" s="145">
        <v>130.19999999999999</v>
      </c>
      <c r="BZ783" s="143">
        <v>130.30000000000001</v>
      </c>
      <c r="CA783" s="143">
        <v>129</v>
      </c>
      <c r="CB783" s="143">
        <v>129</v>
      </c>
      <c r="CC783" s="143">
        <v>129.6</v>
      </c>
      <c r="CD783" s="143">
        <v>134.30000000000001</v>
      </c>
      <c r="CE783" s="143">
        <v>134.30000000000001</v>
      </c>
      <c r="CF783" s="143">
        <v>134.19999999999999</v>
      </c>
      <c r="CG783" s="143">
        <v>128.5</v>
      </c>
      <c r="CH783" s="143">
        <v>128.5</v>
      </c>
      <c r="CI783" s="143">
        <v>128.5</v>
      </c>
      <c r="CJ783" s="146">
        <v>128.5</v>
      </c>
      <c r="CK783" s="146">
        <v>128.6</v>
      </c>
      <c r="CL783" s="146">
        <v>128.5</v>
      </c>
      <c r="CM783" s="147">
        <v>128.5</v>
      </c>
      <c r="CN783" s="147">
        <v>128.30000000000001</v>
      </c>
      <c r="CO783" s="147">
        <v>128.4</v>
      </c>
      <c r="CP783" s="148">
        <v>126.7</v>
      </c>
      <c r="CQ783" s="149">
        <v>126.7</v>
      </c>
      <c r="CR783" s="149">
        <v>127.7</v>
      </c>
      <c r="CS783" s="149">
        <v>126.8</v>
      </c>
      <c r="CT783" s="149">
        <v>127.3</v>
      </c>
      <c r="CU783" s="150">
        <v>127.3</v>
      </c>
      <c r="CV783" s="150">
        <v>127.3</v>
      </c>
      <c r="CW783" s="150">
        <v>127.4</v>
      </c>
      <c r="CX783" s="150">
        <v>127.4</v>
      </c>
      <c r="CY783" s="150">
        <v>128.5</v>
      </c>
      <c r="CZ783" s="150">
        <v>133</v>
      </c>
      <c r="DA783" s="150">
        <v>132.69999999999999</v>
      </c>
      <c r="DB783" s="151">
        <v>132.4</v>
      </c>
      <c r="DC783" s="151">
        <v>132.6</v>
      </c>
      <c r="DD783" s="151">
        <v>132.69999999999999</v>
      </c>
      <c r="DE783" s="151">
        <v>132.69999999999999</v>
      </c>
      <c r="DF783" s="151">
        <v>132.4</v>
      </c>
      <c r="DG783" s="151">
        <v>132.4</v>
      </c>
      <c r="DH783" s="151">
        <v>132.4</v>
      </c>
      <c r="DI783" s="151">
        <v>132.4</v>
      </c>
      <c r="DJ783" s="151">
        <v>132.6</v>
      </c>
      <c r="DK783" s="151">
        <v>132.80000000000001</v>
      </c>
      <c r="DL783" s="151">
        <v>132.80000000000001</v>
      </c>
      <c r="DM783" s="152">
        <v>140</v>
      </c>
      <c r="DN783" s="152">
        <v>140</v>
      </c>
      <c r="DO783" s="152">
        <v>141.1</v>
      </c>
      <c r="DP783" s="152">
        <v>140.9</v>
      </c>
      <c r="DQ783" s="152">
        <v>140.9</v>
      </c>
      <c r="DR783" s="152">
        <v>141.5</v>
      </c>
      <c r="DS783" s="152">
        <v>141.5</v>
      </c>
      <c r="DT783" s="152">
        <v>141.5</v>
      </c>
      <c r="DU783" s="152">
        <v>139.69999999999999</v>
      </c>
      <c r="DV783" s="152">
        <v>138.6</v>
      </c>
      <c r="DW783" s="152">
        <v>137.30000000000001</v>
      </c>
      <c r="DX783" s="152">
        <v>142.19999999999999</v>
      </c>
      <c r="DY783" s="152">
        <v>142.19999999999999</v>
      </c>
      <c r="DZ783" s="152">
        <v>141.80000000000001</v>
      </c>
      <c r="EA783" s="152">
        <v>134.30000000000001</v>
      </c>
      <c r="EB783" s="152">
        <v>134.30000000000001</v>
      </c>
      <c r="EC783" s="152">
        <v>134.30000000000001</v>
      </c>
      <c r="ED783" s="152">
        <v>134.30000000000001</v>
      </c>
      <c r="EE783" s="152">
        <v>134.30000000000001</v>
      </c>
      <c r="EF783" s="152">
        <v>135.1</v>
      </c>
      <c r="EG783" s="152">
        <v>135.1</v>
      </c>
      <c r="EH783" s="152">
        <v>135.1</v>
      </c>
      <c r="EI783" s="152">
        <v>135.1</v>
      </c>
      <c r="EJ783" s="152">
        <v>135.5</v>
      </c>
      <c r="EK783" s="152">
        <v>135.5</v>
      </c>
      <c r="EL783" s="152">
        <v>135.69999999999999</v>
      </c>
      <c r="EM783" s="152">
        <v>135.9</v>
      </c>
      <c r="EN783" s="152">
        <v>136.1</v>
      </c>
      <c r="EO783" s="152">
        <v>136.30000000000001</v>
      </c>
      <c r="EP783" s="152">
        <v>136.69999999999999</v>
      </c>
      <c r="EQ783" s="152">
        <v>137</v>
      </c>
      <c r="ER783" s="152">
        <v>137</v>
      </c>
      <c r="ES783" s="152">
        <v>138.30000000000001</v>
      </c>
      <c r="ET783" s="152">
        <v>138.30000000000001</v>
      </c>
      <c r="EU783" s="152">
        <v>138.5</v>
      </c>
      <c r="EV783" s="152">
        <v>138.69999999999999</v>
      </c>
      <c r="EW783" s="152">
        <v>138.9</v>
      </c>
    </row>
    <row r="784" spans="1:153">
      <c r="A784" s="141" t="s">
        <v>8601</v>
      </c>
      <c r="B784" s="141" t="s">
        <v>8602</v>
      </c>
      <c r="C784" s="142">
        <v>0.19214000000000001</v>
      </c>
      <c r="D784" s="143">
        <v>92.6</v>
      </c>
      <c r="E784" s="143">
        <v>105.7</v>
      </c>
      <c r="F784" s="143">
        <v>103.3</v>
      </c>
      <c r="G784" s="143">
        <v>99.1</v>
      </c>
      <c r="H784" s="143">
        <v>101.8</v>
      </c>
      <c r="I784" s="143">
        <v>106</v>
      </c>
      <c r="J784" s="143">
        <v>102</v>
      </c>
      <c r="K784" s="143">
        <v>111.1</v>
      </c>
      <c r="L784" s="143">
        <v>101.8</v>
      </c>
      <c r="M784" s="143">
        <v>103.6</v>
      </c>
      <c r="N784" s="143">
        <v>107.2</v>
      </c>
      <c r="O784" s="143">
        <v>95.5</v>
      </c>
      <c r="P784" s="143">
        <v>109</v>
      </c>
      <c r="Q784" s="143">
        <v>107.5</v>
      </c>
      <c r="R784" s="143">
        <v>101.1</v>
      </c>
      <c r="S784" s="143">
        <v>107.9</v>
      </c>
      <c r="T784" s="143">
        <v>106.8</v>
      </c>
      <c r="U784" s="143">
        <v>103.2</v>
      </c>
      <c r="V784" s="143">
        <v>102.6</v>
      </c>
      <c r="W784" s="143">
        <v>114.8</v>
      </c>
      <c r="X784" s="143">
        <v>106.2</v>
      </c>
      <c r="Y784" s="143">
        <v>105.6</v>
      </c>
      <c r="Z784" s="143">
        <v>106.2</v>
      </c>
      <c r="AA784" s="143">
        <v>107.4</v>
      </c>
      <c r="AB784" s="143">
        <v>114.8</v>
      </c>
      <c r="AC784" s="143">
        <v>112.1</v>
      </c>
      <c r="AD784" s="143">
        <v>107.9</v>
      </c>
      <c r="AE784" s="143">
        <v>108.5</v>
      </c>
      <c r="AF784" s="143">
        <v>113.9</v>
      </c>
      <c r="AG784" s="143">
        <v>116.4</v>
      </c>
      <c r="AH784" s="143">
        <v>110.2</v>
      </c>
      <c r="AI784" s="143">
        <v>113.1</v>
      </c>
      <c r="AJ784" s="143">
        <v>106.2</v>
      </c>
      <c r="AK784" s="143">
        <v>116.3</v>
      </c>
      <c r="AL784" s="143">
        <v>115.7</v>
      </c>
      <c r="AM784" s="143">
        <v>109.8</v>
      </c>
      <c r="AN784" s="143">
        <v>111.9</v>
      </c>
      <c r="AO784" s="143">
        <v>111.9</v>
      </c>
      <c r="AP784" s="143">
        <v>115.1</v>
      </c>
      <c r="AQ784" s="143">
        <v>112.2</v>
      </c>
      <c r="AR784" s="143">
        <v>114.5</v>
      </c>
      <c r="AS784" s="143">
        <v>107.5</v>
      </c>
      <c r="AT784" s="143">
        <v>109.2</v>
      </c>
      <c r="AU784" s="143">
        <v>110.4</v>
      </c>
      <c r="AV784" s="143">
        <v>109.6</v>
      </c>
      <c r="AW784" s="143">
        <v>108.9</v>
      </c>
      <c r="AX784" s="143">
        <v>107.9</v>
      </c>
      <c r="AY784" s="143">
        <v>109.5</v>
      </c>
      <c r="AZ784" s="143">
        <v>113.7</v>
      </c>
      <c r="BA784" s="143">
        <v>117.4</v>
      </c>
      <c r="BB784" s="143">
        <v>115.4</v>
      </c>
      <c r="BC784" s="143">
        <v>120.3</v>
      </c>
      <c r="BD784" s="143">
        <v>116.3</v>
      </c>
      <c r="BE784" s="143">
        <v>115.3</v>
      </c>
      <c r="BF784" s="143">
        <v>115.7</v>
      </c>
      <c r="BG784" s="143">
        <v>115.6</v>
      </c>
      <c r="BH784" s="143">
        <v>115.7</v>
      </c>
      <c r="BI784" s="143">
        <v>115.8</v>
      </c>
      <c r="BJ784" s="143">
        <v>115.9</v>
      </c>
      <c r="BK784" s="144">
        <v>116.9</v>
      </c>
      <c r="BL784" s="143">
        <v>117.4</v>
      </c>
      <c r="BM784" s="143">
        <v>117.1</v>
      </c>
      <c r="BN784" s="143">
        <v>117.7</v>
      </c>
      <c r="BO784" s="143">
        <v>114.9</v>
      </c>
      <c r="BP784" s="143">
        <v>115.7</v>
      </c>
      <c r="BQ784" s="143">
        <v>116.1</v>
      </c>
      <c r="BR784" s="145">
        <v>118.7</v>
      </c>
      <c r="BS784" s="145">
        <v>119.3</v>
      </c>
      <c r="BT784" s="145">
        <v>112.5</v>
      </c>
      <c r="BU784" s="145">
        <v>121.3</v>
      </c>
      <c r="BV784" s="145">
        <v>117.9</v>
      </c>
      <c r="BW784" s="145">
        <v>120.2</v>
      </c>
      <c r="BX784" s="145">
        <v>121.3</v>
      </c>
      <c r="BY784" s="145">
        <v>120.2</v>
      </c>
      <c r="BZ784" s="143">
        <v>121.8</v>
      </c>
      <c r="CA784" s="143">
        <v>122.4</v>
      </c>
      <c r="CB784" s="143">
        <v>120.8</v>
      </c>
      <c r="CC784" s="143">
        <v>119.9</v>
      </c>
      <c r="CD784" s="143">
        <v>118.9</v>
      </c>
      <c r="CE784" s="143">
        <v>118.5</v>
      </c>
      <c r="CF784" s="143">
        <v>118</v>
      </c>
      <c r="CG784" s="143">
        <v>119.1</v>
      </c>
      <c r="CH784" s="143">
        <v>119.2</v>
      </c>
      <c r="CI784" s="143">
        <v>120.2</v>
      </c>
      <c r="CJ784" s="146">
        <v>122.1</v>
      </c>
      <c r="CK784" s="146">
        <v>121.8</v>
      </c>
      <c r="CL784" s="146">
        <v>121.8</v>
      </c>
      <c r="CM784" s="147">
        <v>119.8</v>
      </c>
      <c r="CN784" s="147">
        <v>118.7</v>
      </c>
      <c r="CO784" s="147">
        <v>118.6</v>
      </c>
      <c r="CP784" s="148">
        <v>117.6</v>
      </c>
      <c r="CQ784" s="149">
        <v>119.9</v>
      </c>
      <c r="CR784" s="149">
        <v>117.2</v>
      </c>
      <c r="CS784" s="149">
        <v>119.3</v>
      </c>
      <c r="CT784" s="149">
        <v>117.9</v>
      </c>
      <c r="CU784" s="150">
        <v>119.1</v>
      </c>
      <c r="CV784" s="150">
        <v>119.2</v>
      </c>
      <c r="CW784" s="150">
        <v>117.2</v>
      </c>
      <c r="CX784" s="150">
        <v>122.7</v>
      </c>
      <c r="CY784" s="150">
        <v>121.9</v>
      </c>
      <c r="CZ784" s="150">
        <v>123.9</v>
      </c>
      <c r="DA784" s="150">
        <v>122.3</v>
      </c>
      <c r="DB784" s="151">
        <v>121.6</v>
      </c>
      <c r="DC784" s="151">
        <v>123.3</v>
      </c>
      <c r="DD784" s="151">
        <v>123.4</v>
      </c>
      <c r="DE784" s="151">
        <v>122.4</v>
      </c>
      <c r="DF784" s="151">
        <v>125.9</v>
      </c>
      <c r="DG784" s="151">
        <v>120.2</v>
      </c>
      <c r="DH784" s="151">
        <v>126</v>
      </c>
      <c r="DI784" s="151">
        <v>126.2</v>
      </c>
      <c r="DJ784" s="151">
        <v>123.8</v>
      </c>
      <c r="DK784" s="151">
        <v>123.3</v>
      </c>
      <c r="DL784" s="151">
        <v>121.7</v>
      </c>
      <c r="DM784" s="152">
        <v>124.6</v>
      </c>
      <c r="DN784" s="152">
        <v>123.7</v>
      </c>
      <c r="DO784" s="152">
        <v>126.2</v>
      </c>
      <c r="DP784" s="152">
        <v>125.8</v>
      </c>
      <c r="DQ784" s="152">
        <v>128</v>
      </c>
      <c r="DR784" s="152">
        <v>125.9</v>
      </c>
      <c r="DS784" s="152">
        <v>129.1</v>
      </c>
      <c r="DT784" s="152">
        <v>127.9</v>
      </c>
      <c r="DU784" s="152">
        <v>125.8</v>
      </c>
      <c r="DV784" s="152">
        <v>126.5</v>
      </c>
      <c r="DW784" s="152">
        <v>126.7</v>
      </c>
      <c r="DX784" s="152">
        <v>129.9</v>
      </c>
      <c r="DY784" s="152">
        <v>130.4</v>
      </c>
      <c r="DZ784" s="152">
        <v>132.6</v>
      </c>
      <c r="EA784" s="152">
        <v>133.4</v>
      </c>
      <c r="EB784" s="152">
        <v>132.4</v>
      </c>
      <c r="EC784" s="152">
        <v>131.1</v>
      </c>
      <c r="ED784" s="152">
        <v>130.9</v>
      </c>
      <c r="EE784" s="152">
        <v>132.30000000000001</v>
      </c>
      <c r="EF784" s="152">
        <v>136.69999999999999</v>
      </c>
      <c r="EG784" s="152">
        <v>136.6</v>
      </c>
      <c r="EH784" s="152">
        <v>135</v>
      </c>
      <c r="EI784" s="152">
        <v>138</v>
      </c>
      <c r="EJ784" s="152">
        <v>138.6</v>
      </c>
      <c r="EK784" s="152">
        <v>139.30000000000001</v>
      </c>
      <c r="EL784" s="152">
        <v>137.5</v>
      </c>
      <c r="EM784" s="152">
        <v>137.9</v>
      </c>
      <c r="EN784" s="152">
        <v>135.19999999999999</v>
      </c>
      <c r="EO784" s="152">
        <v>135.69999999999999</v>
      </c>
      <c r="EP784" s="152">
        <v>137.80000000000001</v>
      </c>
      <c r="EQ784" s="152">
        <v>137.69999999999999</v>
      </c>
      <c r="ER784" s="152">
        <v>137.9</v>
      </c>
      <c r="ES784" s="152">
        <v>139.19999999999999</v>
      </c>
      <c r="ET784" s="152">
        <v>136.30000000000001</v>
      </c>
      <c r="EU784" s="152">
        <v>139.30000000000001</v>
      </c>
      <c r="EV784" s="152">
        <v>141.9</v>
      </c>
      <c r="EW784" s="152">
        <v>141.1</v>
      </c>
    </row>
    <row r="785" spans="1:153">
      <c r="A785" s="141" t="s">
        <v>8603</v>
      </c>
      <c r="B785" s="141" t="s">
        <v>8604</v>
      </c>
      <c r="C785" s="142">
        <v>0.13728000000000001</v>
      </c>
      <c r="D785" s="143">
        <v>86.5</v>
      </c>
      <c r="E785" s="143">
        <v>106</v>
      </c>
      <c r="F785" s="143">
        <v>103.9</v>
      </c>
      <c r="G785" s="143">
        <v>94.8</v>
      </c>
      <c r="H785" s="143">
        <v>99.7</v>
      </c>
      <c r="I785" s="143">
        <v>105.8</v>
      </c>
      <c r="J785" s="143">
        <v>100.4</v>
      </c>
      <c r="K785" s="143">
        <v>114.3</v>
      </c>
      <c r="L785" s="143">
        <v>99.7</v>
      </c>
      <c r="M785" s="143">
        <v>104.4</v>
      </c>
      <c r="N785" s="143">
        <v>109.4</v>
      </c>
      <c r="O785" s="143">
        <v>92.9</v>
      </c>
      <c r="P785" s="143">
        <v>109.9</v>
      </c>
      <c r="Q785" s="143">
        <v>107.1</v>
      </c>
      <c r="R785" s="143">
        <v>100.7</v>
      </c>
      <c r="S785" s="143">
        <v>109</v>
      </c>
      <c r="T785" s="143">
        <v>111.1</v>
      </c>
      <c r="U785" s="143">
        <v>104.3</v>
      </c>
      <c r="V785" s="143">
        <v>101.5</v>
      </c>
      <c r="W785" s="143">
        <v>118</v>
      </c>
      <c r="X785" s="143">
        <v>107.1</v>
      </c>
      <c r="Y785" s="143">
        <v>107.1</v>
      </c>
      <c r="Z785" s="143">
        <v>107.7</v>
      </c>
      <c r="AA785" s="143">
        <v>110.5</v>
      </c>
      <c r="AB785" s="143">
        <v>117</v>
      </c>
      <c r="AC785" s="143">
        <v>115.9</v>
      </c>
      <c r="AD785" s="143">
        <v>109.6</v>
      </c>
      <c r="AE785" s="143">
        <v>110.3</v>
      </c>
      <c r="AF785" s="143">
        <v>116.4</v>
      </c>
      <c r="AG785" s="143">
        <v>121.3</v>
      </c>
      <c r="AH785" s="143">
        <v>110</v>
      </c>
      <c r="AI785" s="143">
        <v>114.2</v>
      </c>
      <c r="AJ785" s="143">
        <v>105.3</v>
      </c>
      <c r="AK785" s="143">
        <v>115.9</v>
      </c>
      <c r="AL785" s="143">
        <v>115.9</v>
      </c>
      <c r="AM785" s="143">
        <v>108.3</v>
      </c>
      <c r="AN785" s="143">
        <v>109.4</v>
      </c>
      <c r="AO785" s="143">
        <v>109.8</v>
      </c>
      <c r="AP785" s="143">
        <v>115</v>
      </c>
      <c r="AQ785" s="143">
        <v>111.6</v>
      </c>
      <c r="AR785" s="143">
        <v>115.7</v>
      </c>
      <c r="AS785" s="143">
        <v>107.1</v>
      </c>
      <c r="AT785" s="143">
        <v>109.8</v>
      </c>
      <c r="AU785" s="143">
        <v>110.4</v>
      </c>
      <c r="AV785" s="143">
        <v>109.2</v>
      </c>
      <c r="AW785" s="143">
        <v>108.9</v>
      </c>
      <c r="AX785" s="143">
        <v>107.4</v>
      </c>
      <c r="AY785" s="143">
        <v>108.6</v>
      </c>
      <c r="AZ785" s="143">
        <v>114.7</v>
      </c>
      <c r="BA785" s="143">
        <v>119.4</v>
      </c>
      <c r="BB785" s="143">
        <v>116.4</v>
      </c>
      <c r="BC785" s="143">
        <v>123.1</v>
      </c>
      <c r="BD785" s="143">
        <v>118</v>
      </c>
      <c r="BE785" s="143">
        <v>117.9</v>
      </c>
      <c r="BF785" s="143">
        <v>117.5</v>
      </c>
      <c r="BG785" s="143">
        <v>117.5</v>
      </c>
      <c r="BH785" s="143">
        <v>117.5</v>
      </c>
      <c r="BI785" s="143">
        <v>117.5</v>
      </c>
      <c r="BJ785" s="143">
        <v>117.5</v>
      </c>
      <c r="BK785" s="144">
        <v>118.9</v>
      </c>
      <c r="BL785" s="143">
        <v>119.6</v>
      </c>
      <c r="BM785" s="143">
        <v>119.6</v>
      </c>
      <c r="BN785" s="143">
        <v>120.4</v>
      </c>
      <c r="BO785" s="143">
        <v>118.3</v>
      </c>
      <c r="BP785" s="143">
        <v>119.6</v>
      </c>
      <c r="BQ785" s="143">
        <v>118.5</v>
      </c>
      <c r="BR785" s="145">
        <v>122.4</v>
      </c>
      <c r="BS785" s="145">
        <v>122.7</v>
      </c>
      <c r="BT785" s="145">
        <v>113</v>
      </c>
      <c r="BU785" s="145">
        <v>125.5</v>
      </c>
      <c r="BV785" s="145">
        <v>120.5</v>
      </c>
      <c r="BW785" s="145">
        <v>123.4</v>
      </c>
      <c r="BX785" s="145">
        <v>124.8</v>
      </c>
      <c r="BY785" s="145">
        <v>123.2</v>
      </c>
      <c r="BZ785" s="143">
        <v>125.6</v>
      </c>
      <c r="CA785" s="143">
        <v>125.6</v>
      </c>
      <c r="CB785" s="143">
        <v>123.6</v>
      </c>
      <c r="CC785" s="143">
        <v>122.1</v>
      </c>
      <c r="CD785" s="143">
        <v>120.6</v>
      </c>
      <c r="CE785" s="143">
        <v>119.5</v>
      </c>
      <c r="CF785" s="143">
        <v>119.2</v>
      </c>
      <c r="CG785" s="143">
        <v>120.7</v>
      </c>
      <c r="CH785" s="143">
        <v>120.8</v>
      </c>
      <c r="CI785" s="143">
        <v>122.1</v>
      </c>
      <c r="CJ785" s="146">
        <v>124.6</v>
      </c>
      <c r="CK785" s="146">
        <v>124</v>
      </c>
      <c r="CL785" s="146">
        <v>124</v>
      </c>
      <c r="CM785" s="147">
        <v>121.1</v>
      </c>
      <c r="CN785" s="147">
        <v>119.7</v>
      </c>
      <c r="CO785" s="147">
        <v>119.7</v>
      </c>
      <c r="CP785" s="148">
        <v>118.2</v>
      </c>
      <c r="CQ785" s="149">
        <v>121.2</v>
      </c>
      <c r="CR785" s="149">
        <v>117.7</v>
      </c>
      <c r="CS785" s="149">
        <v>120.1</v>
      </c>
      <c r="CT785" s="149">
        <v>118.3</v>
      </c>
      <c r="CU785" s="150">
        <v>119.9</v>
      </c>
      <c r="CV785" s="150">
        <v>119.9</v>
      </c>
      <c r="CW785" s="150">
        <v>117</v>
      </c>
      <c r="CX785" s="150">
        <v>124.7</v>
      </c>
      <c r="CY785" s="150">
        <v>123.8</v>
      </c>
      <c r="CZ785" s="150">
        <v>126.3</v>
      </c>
      <c r="DA785" s="150">
        <v>124.1</v>
      </c>
      <c r="DB785" s="151">
        <v>122.9</v>
      </c>
      <c r="DC785" s="151">
        <v>125</v>
      </c>
      <c r="DD785" s="151">
        <v>124.9</v>
      </c>
      <c r="DE785" s="151">
        <v>123.4</v>
      </c>
      <c r="DF785" s="151">
        <v>127.4</v>
      </c>
      <c r="DG785" s="151">
        <v>120.2</v>
      </c>
      <c r="DH785" s="151">
        <v>127.5</v>
      </c>
      <c r="DI785" s="151">
        <v>127.1</v>
      </c>
      <c r="DJ785" s="151">
        <v>123.2</v>
      </c>
      <c r="DK785" s="151">
        <v>122.5</v>
      </c>
      <c r="DL785" s="151">
        <v>119.5</v>
      </c>
      <c r="DM785" s="152">
        <v>123</v>
      </c>
      <c r="DN785" s="152">
        <v>121.3</v>
      </c>
      <c r="DO785" s="152">
        <v>124.5</v>
      </c>
      <c r="DP785" s="152">
        <v>124.6</v>
      </c>
      <c r="DQ785" s="152">
        <v>128</v>
      </c>
      <c r="DR785" s="152">
        <v>124.2</v>
      </c>
      <c r="DS785" s="152">
        <v>128.5</v>
      </c>
      <c r="DT785" s="152">
        <v>127.5</v>
      </c>
      <c r="DU785" s="152">
        <v>124</v>
      </c>
      <c r="DV785" s="152">
        <v>124.9</v>
      </c>
      <c r="DW785" s="152">
        <v>125.2</v>
      </c>
      <c r="DX785" s="152">
        <v>129.69999999999999</v>
      </c>
      <c r="DY785" s="152">
        <v>129.69999999999999</v>
      </c>
      <c r="DZ785" s="152">
        <v>132.69999999999999</v>
      </c>
      <c r="EA785" s="152">
        <v>133.80000000000001</v>
      </c>
      <c r="EB785" s="152">
        <v>132.5</v>
      </c>
      <c r="EC785" s="152">
        <v>130.9</v>
      </c>
      <c r="ED785" s="152">
        <v>131</v>
      </c>
      <c r="EE785" s="152">
        <v>133.30000000000001</v>
      </c>
      <c r="EF785" s="152">
        <v>138.4</v>
      </c>
      <c r="EG785" s="152">
        <v>138.30000000000001</v>
      </c>
      <c r="EH785" s="152">
        <v>135.6</v>
      </c>
      <c r="EI785" s="152">
        <v>139.4</v>
      </c>
      <c r="EJ785" s="152">
        <v>140.30000000000001</v>
      </c>
      <c r="EK785" s="152">
        <v>141.6</v>
      </c>
      <c r="EL785" s="152">
        <v>139.4</v>
      </c>
      <c r="EM785" s="152">
        <v>139.6</v>
      </c>
      <c r="EN785" s="152">
        <v>137.19999999999999</v>
      </c>
      <c r="EO785" s="152">
        <v>137.4</v>
      </c>
      <c r="EP785" s="152">
        <v>140.30000000000001</v>
      </c>
      <c r="EQ785" s="152">
        <v>138.69999999999999</v>
      </c>
      <c r="ER785" s="152">
        <v>139.19999999999999</v>
      </c>
      <c r="ES785" s="152">
        <v>140.4</v>
      </c>
      <c r="ET785" s="152">
        <v>137.69999999999999</v>
      </c>
      <c r="EU785" s="152">
        <v>140.9</v>
      </c>
      <c r="EV785" s="152">
        <v>144.19999999999999</v>
      </c>
      <c r="EW785" s="152">
        <v>143.9</v>
      </c>
    </row>
    <row r="786" spans="1:153">
      <c r="A786" s="141" t="s">
        <v>8605</v>
      </c>
      <c r="B786" s="141" t="s">
        <v>8606</v>
      </c>
      <c r="C786" s="142">
        <v>1.112E-2</v>
      </c>
      <c r="D786" s="143">
        <v>104.6</v>
      </c>
      <c r="E786" s="143">
        <v>105</v>
      </c>
      <c r="F786" s="143">
        <v>106.3</v>
      </c>
      <c r="G786" s="143">
        <v>106.7</v>
      </c>
      <c r="H786" s="143">
        <v>106.2</v>
      </c>
      <c r="I786" s="143">
        <v>106.2</v>
      </c>
      <c r="J786" s="143">
        <v>105.9</v>
      </c>
      <c r="K786" s="143">
        <v>108.7</v>
      </c>
      <c r="L786" s="143">
        <v>108.1</v>
      </c>
      <c r="M786" s="143">
        <v>104.8</v>
      </c>
      <c r="N786" s="143">
        <v>107.6</v>
      </c>
      <c r="O786" s="143">
        <v>106.6</v>
      </c>
      <c r="P786" s="143">
        <v>107.3</v>
      </c>
      <c r="Q786" s="143">
        <v>109</v>
      </c>
      <c r="R786" s="143">
        <v>107.6</v>
      </c>
      <c r="S786" s="143">
        <v>107.6</v>
      </c>
      <c r="T786" s="143">
        <v>107.6</v>
      </c>
      <c r="U786" s="143">
        <v>108.9</v>
      </c>
      <c r="V786" s="143">
        <v>108.4</v>
      </c>
      <c r="W786" s="143">
        <v>111</v>
      </c>
      <c r="X786" s="143">
        <v>110.4</v>
      </c>
      <c r="Y786" s="143">
        <v>110.5</v>
      </c>
      <c r="Z786" s="143">
        <v>111.5</v>
      </c>
      <c r="AA786" s="143">
        <v>111.3</v>
      </c>
      <c r="AB786" s="143">
        <v>108.7</v>
      </c>
      <c r="AC786" s="143">
        <v>108.9</v>
      </c>
      <c r="AD786" s="143">
        <v>109.8</v>
      </c>
      <c r="AE786" s="143">
        <v>108.9</v>
      </c>
      <c r="AF786" s="143">
        <v>110.2</v>
      </c>
      <c r="AG786" s="143">
        <v>109.5</v>
      </c>
      <c r="AH786" s="143">
        <v>109.5</v>
      </c>
      <c r="AI786" s="143">
        <v>109.3</v>
      </c>
      <c r="AJ786" s="143">
        <v>110.5</v>
      </c>
      <c r="AK786" s="143">
        <v>109.1</v>
      </c>
      <c r="AL786" s="143">
        <v>109.8</v>
      </c>
      <c r="AM786" s="143">
        <v>109.9</v>
      </c>
      <c r="AN786" s="143">
        <v>110</v>
      </c>
      <c r="AO786" s="143">
        <v>110.1</v>
      </c>
      <c r="AP786" s="143">
        <v>111.2</v>
      </c>
      <c r="AQ786" s="143">
        <v>109.8</v>
      </c>
      <c r="AR786" s="143">
        <v>105.5</v>
      </c>
      <c r="AS786" s="143">
        <v>105.7</v>
      </c>
      <c r="AT786" s="143">
        <v>105.7</v>
      </c>
      <c r="AU786" s="143">
        <v>106</v>
      </c>
      <c r="AV786" s="143">
        <v>105.6</v>
      </c>
      <c r="AW786" s="143">
        <v>104.4</v>
      </c>
      <c r="AX786" s="143">
        <v>104.4</v>
      </c>
      <c r="AY786" s="143">
        <v>105.9</v>
      </c>
      <c r="AZ786" s="143">
        <v>105.8</v>
      </c>
      <c r="BA786" s="143">
        <v>105</v>
      </c>
      <c r="BB786" s="143">
        <v>107.1</v>
      </c>
      <c r="BC786" s="143">
        <v>106.8</v>
      </c>
      <c r="BD786" s="143">
        <v>106</v>
      </c>
      <c r="BE786" s="143">
        <v>107.7</v>
      </c>
      <c r="BF786" s="143">
        <v>107.3</v>
      </c>
      <c r="BG786" s="143">
        <v>109</v>
      </c>
      <c r="BH786" s="143">
        <v>108.6</v>
      </c>
      <c r="BI786" s="143">
        <v>108.5</v>
      </c>
      <c r="BJ786" s="143">
        <v>108.4</v>
      </c>
      <c r="BK786" s="144">
        <v>108.8</v>
      </c>
      <c r="BL786" s="143">
        <v>109.1</v>
      </c>
      <c r="BM786" s="143">
        <v>109.4</v>
      </c>
      <c r="BN786" s="143">
        <v>110.1</v>
      </c>
      <c r="BO786" s="143">
        <v>109.6</v>
      </c>
      <c r="BP786" s="143">
        <v>109.6</v>
      </c>
      <c r="BQ786" s="143">
        <v>110.1</v>
      </c>
      <c r="BR786" s="145">
        <v>109.6</v>
      </c>
      <c r="BS786" s="145">
        <v>109.9</v>
      </c>
      <c r="BT786" s="145">
        <v>109.5</v>
      </c>
      <c r="BU786" s="145">
        <v>109.6</v>
      </c>
      <c r="BV786" s="145">
        <v>109.9</v>
      </c>
      <c r="BW786" s="145">
        <v>110</v>
      </c>
      <c r="BX786" s="145">
        <v>109.9</v>
      </c>
      <c r="BY786" s="145">
        <v>110</v>
      </c>
      <c r="BZ786" s="143">
        <v>110.3</v>
      </c>
      <c r="CA786" s="143">
        <v>110.5</v>
      </c>
      <c r="CB786" s="143">
        <v>111.7</v>
      </c>
      <c r="CC786" s="143">
        <v>112.2</v>
      </c>
      <c r="CD786" s="143">
        <v>112.2</v>
      </c>
      <c r="CE786" s="143">
        <v>112.6</v>
      </c>
      <c r="CF786" s="143">
        <v>112.5</v>
      </c>
      <c r="CG786" s="143">
        <v>112.5</v>
      </c>
      <c r="CH786" s="143">
        <v>112.5</v>
      </c>
      <c r="CI786" s="143">
        <v>113.5</v>
      </c>
      <c r="CJ786" s="146">
        <v>115.8</v>
      </c>
      <c r="CK786" s="146">
        <v>116.1</v>
      </c>
      <c r="CL786" s="146">
        <v>117</v>
      </c>
      <c r="CM786" s="147">
        <v>118.6</v>
      </c>
      <c r="CN786" s="147">
        <v>117.7</v>
      </c>
      <c r="CO786" s="147">
        <v>117.9</v>
      </c>
      <c r="CP786" s="148">
        <v>119</v>
      </c>
      <c r="CQ786" s="149">
        <v>119.4</v>
      </c>
      <c r="CR786" s="149">
        <v>119.7</v>
      </c>
      <c r="CS786" s="149">
        <v>119.4</v>
      </c>
      <c r="CT786" s="149">
        <v>120</v>
      </c>
      <c r="CU786" s="150">
        <v>120</v>
      </c>
      <c r="CV786" s="150">
        <v>120</v>
      </c>
      <c r="CW786" s="150">
        <v>120.3</v>
      </c>
      <c r="CX786" s="150">
        <v>120.5</v>
      </c>
      <c r="CY786" s="150">
        <v>120.9</v>
      </c>
      <c r="CZ786" s="150">
        <v>120.8</v>
      </c>
      <c r="DA786" s="150">
        <v>121.3</v>
      </c>
      <c r="DB786" s="151">
        <v>124.2</v>
      </c>
      <c r="DC786" s="151">
        <v>126.7</v>
      </c>
      <c r="DD786" s="151">
        <v>126.8</v>
      </c>
      <c r="DE786" s="151">
        <v>126.6</v>
      </c>
      <c r="DF786" s="151">
        <v>127.9</v>
      </c>
      <c r="DG786" s="151">
        <v>129.69999999999999</v>
      </c>
      <c r="DH786" s="151">
        <v>130.5</v>
      </c>
      <c r="DI786" s="151">
        <v>131.69999999999999</v>
      </c>
      <c r="DJ786" s="151">
        <v>134</v>
      </c>
      <c r="DK786" s="151">
        <v>134.30000000000001</v>
      </c>
      <c r="DL786" s="151">
        <v>134.4</v>
      </c>
      <c r="DM786" s="152">
        <v>135.30000000000001</v>
      </c>
      <c r="DN786" s="152">
        <v>136</v>
      </c>
      <c r="DO786" s="152">
        <v>137.80000000000001</v>
      </c>
      <c r="DP786" s="152">
        <v>138.80000000000001</v>
      </c>
      <c r="DQ786" s="152">
        <v>138.69999999999999</v>
      </c>
      <c r="DR786" s="152">
        <v>139.80000000000001</v>
      </c>
      <c r="DS786" s="152">
        <v>141</v>
      </c>
      <c r="DT786" s="152">
        <v>142.4</v>
      </c>
      <c r="DU786" s="152">
        <v>144</v>
      </c>
      <c r="DV786" s="152">
        <v>145.1</v>
      </c>
      <c r="DW786" s="152">
        <v>145</v>
      </c>
      <c r="DX786" s="152">
        <v>148.4</v>
      </c>
      <c r="DY786" s="152">
        <v>149.30000000000001</v>
      </c>
      <c r="DZ786" s="152">
        <v>148.80000000000001</v>
      </c>
      <c r="EA786" s="152">
        <v>149</v>
      </c>
      <c r="EB786" s="152">
        <v>149.1</v>
      </c>
      <c r="EC786" s="152">
        <v>149.4</v>
      </c>
      <c r="ED786" s="152">
        <v>151.4</v>
      </c>
      <c r="EE786" s="152">
        <v>153.1</v>
      </c>
      <c r="EF786" s="152">
        <v>152.69999999999999</v>
      </c>
      <c r="EG786" s="152">
        <v>154</v>
      </c>
      <c r="EH786" s="152">
        <v>154.9</v>
      </c>
      <c r="EI786" s="152">
        <v>156.19999999999999</v>
      </c>
      <c r="EJ786" s="152">
        <v>156.9</v>
      </c>
      <c r="EK786" s="152">
        <v>157.6</v>
      </c>
      <c r="EL786" s="152">
        <v>158.19999999999999</v>
      </c>
      <c r="EM786" s="152">
        <v>158.19999999999999</v>
      </c>
      <c r="EN786" s="152">
        <v>158.30000000000001</v>
      </c>
      <c r="EO786" s="152">
        <v>159.1</v>
      </c>
      <c r="EP786" s="152">
        <v>158.80000000000001</v>
      </c>
      <c r="EQ786" s="152">
        <v>158.9</v>
      </c>
      <c r="ER786" s="152">
        <v>159.6</v>
      </c>
      <c r="ES786" s="152">
        <v>159.9</v>
      </c>
      <c r="ET786" s="152">
        <v>160</v>
      </c>
      <c r="EU786" s="152">
        <v>162.5</v>
      </c>
      <c r="EV786" s="152">
        <v>162.5</v>
      </c>
      <c r="EW786" s="152">
        <v>163</v>
      </c>
    </row>
    <row r="787" spans="1:153">
      <c r="A787" s="141" t="s">
        <v>8607</v>
      </c>
      <c r="B787" s="141" t="s">
        <v>8608</v>
      </c>
      <c r="C787" s="142">
        <v>1.9E-3</v>
      </c>
      <c r="D787" s="143">
        <v>99.8</v>
      </c>
      <c r="E787" s="143">
        <v>99.7</v>
      </c>
      <c r="F787" s="143">
        <v>100.6</v>
      </c>
      <c r="G787" s="143">
        <v>100.8</v>
      </c>
      <c r="H787" s="143">
        <v>101.6</v>
      </c>
      <c r="I787" s="143">
        <v>99.9</v>
      </c>
      <c r="J787" s="143">
        <v>98.8</v>
      </c>
      <c r="K787" s="143">
        <v>99.3</v>
      </c>
      <c r="L787" s="143">
        <v>99.6</v>
      </c>
      <c r="M787" s="143">
        <v>98.8</v>
      </c>
      <c r="N787" s="143">
        <v>99.3</v>
      </c>
      <c r="O787" s="143">
        <v>99.5</v>
      </c>
      <c r="P787" s="143">
        <v>100</v>
      </c>
      <c r="Q787" s="143">
        <v>99.6</v>
      </c>
      <c r="R787" s="143">
        <v>99.3</v>
      </c>
      <c r="S787" s="143">
        <v>100.3</v>
      </c>
      <c r="T787" s="143">
        <v>100.2</v>
      </c>
      <c r="U787" s="143">
        <v>100.4</v>
      </c>
      <c r="V787" s="143">
        <v>103.2</v>
      </c>
      <c r="W787" s="143">
        <v>102.9</v>
      </c>
      <c r="X787" s="143">
        <v>103.5</v>
      </c>
      <c r="Y787" s="143">
        <v>99</v>
      </c>
      <c r="Z787" s="143">
        <v>100.6</v>
      </c>
      <c r="AA787" s="143">
        <v>99.4</v>
      </c>
      <c r="AB787" s="143">
        <v>101.8</v>
      </c>
      <c r="AC787" s="143">
        <v>102.9</v>
      </c>
      <c r="AD787" s="143">
        <v>99.3</v>
      </c>
      <c r="AE787" s="143">
        <v>102</v>
      </c>
      <c r="AF787" s="143">
        <v>101.8</v>
      </c>
      <c r="AG787" s="143">
        <v>102.5</v>
      </c>
      <c r="AH787" s="143">
        <v>101.2</v>
      </c>
      <c r="AI787" s="143">
        <v>101.3</v>
      </c>
      <c r="AJ787" s="143">
        <v>102.3</v>
      </c>
      <c r="AK787" s="143">
        <v>100.8</v>
      </c>
      <c r="AL787" s="143">
        <v>101.2</v>
      </c>
      <c r="AM787" s="143">
        <v>102.9</v>
      </c>
      <c r="AN787" s="143">
        <v>103.2</v>
      </c>
      <c r="AO787" s="143">
        <v>103</v>
      </c>
      <c r="AP787" s="143">
        <v>103.1</v>
      </c>
      <c r="AQ787" s="143">
        <v>102.4</v>
      </c>
      <c r="AR787" s="143">
        <v>102.4</v>
      </c>
      <c r="AS787" s="143">
        <v>102.4</v>
      </c>
      <c r="AT787" s="143">
        <v>102.4</v>
      </c>
      <c r="AU787" s="143">
        <v>102.4</v>
      </c>
      <c r="AV787" s="143">
        <v>110.6</v>
      </c>
      <c r="AW787" s="143">
        <v>110.6</v>
      </c>
      <c r="AX787" s="143">
        <v>110.6</v>
      </c>
      <c r="AY787" s="143">
        <v>110.6</v>
      </c>
      <c r="AZ787" s="143">
        <v>110.6</v>
      </c>
      <c r="BA787" s="143">
        <v>110.6</v>
      </c>
      <c r="BB787" s="143">
        <v>110.6</v>
      </c>
      <c r="BC787" s="143">
        <v>125.4</v>
      </c>
      <c r="BD787" s="143">
        <v>125.4</v>
      </c>
      <c r="BE787" s="143">
        <v>125.4</v>
      </c>
      <c r="BF787" s="143">
        <v>125.4</v>
      </c>
      <c r="BG787" s="143">
        <v>125.4</v>
      </c>
      <c r="BH787" s="143">
        <v>125.4</v>
      </c>
      <c r="BI787" s="143">
        <v>132.19999999999999</v>
      </c>
      <c r="BJ787" s="143">
        <v>132.19999999999999</v>
      </c>
      <c r="BK787" s="144">
        <v>128.69999999999999</v>
      </c>
      <c r="BL787" s="143">
        <v>130.1</v>
      </c>
      <c r="BM787" s="143">
        <v>127.3</v>
      </c>
      <c r="BN787" s="143">
        <v>130.1</v>
      </c>
      <c r="BO787" s="143">
        <v>130.1</v>
      </c>
      <c r="BP787" s="143">
        <v>130.1</v>
      </c>
      <c r="BQ787" s="143">
        <v>130.1</v>
      </c>
      <c r="BR787" s="145">
        <v>130.1</v>
      </c>
      <c r="BS787" s="145">
        <v>130.1</v>
      </c>
      <c r="BT787" s="145">
        <v>130.1</v>
      </c>
      <c r="BU787" s="145">
        <v>130.1</v>
      </c>
      <c r="BV787" s="145">
        <v>141.4</v>
      </c>
      <c r="BW787" s="145">
        <v>138.6</v>
      </c>
      <c r="BX787" s="145">
        <v>141.1</v>
      </c>
      <c r="BY787" s="145">
        <v>139.30000000000001</v>
      </c>
      <c r="BZ787" s="143">
        <v>139.1</v>
      </c>
      <c r="CA787" s="143">
        <v>137.5</v>
      </c>
      <c r="CB787" s="143">
        <v>138.30000000000001</v>
      </c>
      <c r="CC787" s="143">
        <v>139</v>
      </c>
      <c r="CD787" s="143">
        <v>138.4</v>
      </c>
      <c r="CE787" s="143">
        <v>142.30000000000001</v>
      </c>
      <c r="CF787" s="143">
        <v>141.69999999999999</v>
      </c>
      <c r="CG787" s="143">
        <v>145</v>
      </c>
      <c r="CH787" s="143">
        <v>143.4</v>
      </c>
      <c r="CI787" s="143">
        <v>145.30000000000001</v>
      </c>
      <c r="CJ787" s="146">
        <v>146.30000000000001</v>
      </c>
      <c r="CK787" s="146">
        <v>146.1</v>
      </c>
      <c r="CL787" s="146">
        <v>145.30000000000001</v>
      </c>
      <c r="CM787" s="147">
        <v>145.30000000000001</v>
      </c>
      <c r="CN787" s="147">
        <v>145.30000000000001</v>
      </c>
      <c r="CO787" s="147">
        <v>145.30000000000001</v>
      </c>
      <c r="CP787" s="148">
        <v>145.30000000000001</v>
      </c>
      <c r="CQ787" s="149">
        <v>144.5</v>
      </c>
      <c r="CR787" s="149">
        <v>144.30000000000001</v>
      </c>
      <c r="CS787" s="149">
        <v>148.4</v>
      </c>
      <c r="CT787" s="149">
        <v>146.1</v>
      </c>
      <c r="CU787" s="150">
        <v>143.69999999999999</v>
      </c>
      <c r="CV787" s="150">
        <v>137.5</v>
      </c>
      <c r="CW787" s="150">
        <v>141.30000000000001</v>
      </c>
      <c r="CX787" s="150">
        <v>140.80000000000001</v>
      </c>
      <c r="CY787" s="150">
        <v>141.80000000000001</v>
      </c>
      <c r="CZ787" s="150">
        <v>141.80000000000001</v>
      </c>
      <c r="DA787" s="150">
        <v>140.19999999999999</v>
      </c>
      <c r="DB787" s="151">
        <v>142.19999999999999</v>
      </c>
      <c r="DC787" s="151">
        <v>140.30000000000001</v>
      </c>
      <c r="DD787" s="151">
        <v>136.69999999999999</v>
      </c>
      <c r="DE787" s="151">
        <v>139.4</v>
      </c>
      <c r="DF787" s="151">
        <v>140.80000000000001</v>
      </c>
      <c r="DG787" s="151">
        <v>139.30000000000001</v>
      </c>
      <c r="DH787" s="151">
        <v>146.1</v>
      </c>
      <c r="DI787" s="151">
        <v>148.19999999999999</v>
      </c>
      <c r="DJ787" s="151">
        <v>146.1</v>
      </c>
      <c r="DK787" s="151">
        <v>143.19999999999999</v>
      </c>
      <c r="DL787" s="151">
        <v>143.5</v>
      </c>
      <c r="DM787" s="152">
        <v>152.19999999999999</v>
      </c>
      <c r="DN787" s="152">
        <v>155.30000000000001</v>
      </c>
      <c r="DO787" s="152">
        <v>154.19999999999999</v>
      </c>
      <c r="DP787" s="152">
        <v>152.9</v>
      </c>
      <c r="DQ787" s="152">
        <v>155.9</v>
      </c>
      <c r="DR787" s="152">
        <v>154.80000000000001</v>
      </c>
      <c r="DS787" s="152">
        <v>156.30000000000001</v>
      </c>
      <c r="DT787" s="152">
        <v>154.69999999999999</v>
      </c>
      <c r="DU787" s="152">
        <v>159.1</v>
      </c>
      <c r="DV787" s="152">
        <v>155.4</v>
      </c>
      <c r="DW787" s="152">
        <v>154.19999999999999</v>
      </c>
      <c r="DX787" s="152">
        <v>152.9</v>
      </c>
      <c r="DY787" s="152">
        <v>155.6</v>
      </c>
      <c r="DZ787" s="152">
        <v>160</v>
      </c>
      <c r="EA787" s="152">
        <v>161.30000000000001</v>
      </c>
      <c r="EB787" s="152">
        <v>156</v>
      </c>
      <c r="EC787" s="152">
        <v>154.9</v>
      </c>
      <c r="ED787" s="152">
        <v>154.80000000000001</v>
      </c>
      <c r="EE787" s="152">
        <v>155.5</v>
      </c>
      <c r="EF787" s="152">
        <v>153.4</v>
      </c>
      <c r="EG787" s="152">
        <v>155.9</v>
      </c>
      <c r="EH787" s="152">
        <v>153.30000000000001</v>
      </c>
      <c r="EI787" s="152">
        <v>151.5</v>
      </c>
      <c r="EJ787" s="152">
        <v>154.19999999999999</v>
      </c>
      <c r="EK787" s="152">
        <v>167</v>
      </c>
      <c r="EL787" s="152">
        <v>167.7</v>
      </c>
      <c r="EM787" s="152">
        <v>175</v>
      </c>
      <c r="EN787" s="152">
        <v>166.1</v>
      </c>
      <c r="EO787" s="152">
        <v>168.4</v>
      </c>
      <c r="EP787" s="152">
        <v>166.4</v>
      </c>
      <c r="EQ787" s="152">
        <v>168.7</v>
      </c>
      <c r="ER787" s="152">
        <v>169.6</v>
      </c>
      <c r="ES787" s="152">
        <v>165.2</v>
      </c>
      <c r="ET787" s="152">
        <v>167</v>
      </c>
      <c r="EU787" s="152">
        <v>168.3</v>
      </c>
      <c r="EV787" s="152">
        <v>168.8</v>
      </c>
      <c r="EW787" s="152">
        <v>169</v>
      </c>
    </row>
    <row r="788" spans="1:153">
      <c r="A788" s="141" t="s">
        <v>8609</v>
      </c>
      <c r="B788" s="141" t="s">
        <v>8610</v>
      </c>
      <c r="C788" s="142">
        <v>4.1840000000000002E-2</v>
      </c>
      <c r="D788" s="143">
        <v>109.1</v>
      </c>
      <c r="E788" s="143">
        <v>105.3</v>
      </c>
      <c r="F788" s="143">
        <v>100.5</v>
      </c>
      <c r="G788" s="143">
        <v>111.1</v>
      </c>
      <c r="H788" s="143">
        <v>107.5</v>
      </c>
      <c r="I788" s="143">
        <v>106.9</v>
      </c>
      <c r="J788" s="143">
        <v>106.6</v>
      </c>
      <c r="K788" s="143">
        <v>101.8</v>
      </c>
      <c r="L788" s="143">
        <v>107.5</v>
      </c>
      <c r="M788" s="143">
        <v>101</v>
      </c>
      <c r="N788" s="143">
        <v>100.5</v>
      </c>
      <c r="O788" s="143">
        <v>101</v>
      </c>
      <c r="P788" s="143">
        <v>107</v>
      </c>
      <c r="Q788" s="143">
        <v>109.1</v>
      </c>
      <c r="R788" s="143">
        <v>100.8</v>
      </c>
      <c r="S788" s="143">
        <v>104.4</v>
      </c>
      <c r="T788" s="143">
        <v>92.7</v>
      </c>
      <c r="U788" s="143">
        <v>98.4</v>
      </c>
      <c r="V788" s="143">
        <v>104.9</v>
      </c>
      <c r="W788" s="143">
        <v>105.8</v>
      </c>
      <c r="X788" s="143">
        <v>102.4</v>
      </c>
      <c r="Y788" s="143">
        <v>99.4</v>
      </c>
      <c r="Z788" s="143">
        <v>100.2</v>
      </c>
      <c r="AA788" s="143">
        <v>96.6</v>
      </c>
      <c r="AB788" s="143">
        <v>109.7</v>
      </c>
      <c r="AC788" s="143">
        <v>101.1</v>
      </c>
      <c r="AD788" s="143">
        <v>102.2</v>
      </c>
      <c r="AE788" s="143">
        <v>102.9</v>
      </c>
      <c r="AF788" s="143">
        <v>107.3</v>
      </c>
      <c r="AG788" s="143">
        <v>103</v>
      </c>
      <c r="AH788" s="143">
        <v>111.6</v>
      </c>
      <c r="AI788" s="143">
        <v>111.1</v>
      </c>
      <c r="AJ788" s="143">
        <v>108.3</v>
      </c>
      <c r="AK788" s="143">
        <v>120.3</v>
      </c>
      <c r="AL788" s="143">
        <v>117.2</v>
      </c>
      <c r="AM788" s="143">
        <v>114.9</v>
      </c>
      <c r="AN788" s="143">
        <v>121.2</v>
      </c>
      <c r="AO788" s="143">
        <v>119.8</v>
      </c>
      <c r="AP788" s="143">
        <v>117.1</v>
      </c>
      <c r="AQ788" s="143">
        <v>115.3</v>
      </c>
      <c r="AR788" s="143">
        <v>113.6</v>
      </c>
      <c r="AS788" s="143">
        <v>109.3</v>
      </c>
      <c r="AT788" s="143">
        <v>108.5</v>
      </c>
      <c r="AU788" s="143">
        <v>112</v>
      </c>
      <c r="AV788" s="143">
        <v>111.7</v>
      </c>
      <c r="AW788" s="143">
        <v>109.7</v>
      </c>
      <c r="AX788" s="143">
        <v>110.3</v>
      </c>
      <c r="AY788" s="143">
        <v>113.1</v>
      </c>
      <c r="AZ788" s="143">
        <v>112.7</v>
      </c>
      <c r="BA788" s="143">
        <v>114.6</v>
      </c>
      <c r="BB788" s="143">
        <v>114.6</v>
      </c>
      <c r="BC788" s="143">
        <v>114.6</v>
      </c>
      <c r="BD788" s="143">
        <v>112.9</v>
      </c>
      <c r="BE788" s="143">
        <v>108.2</v>
      </c>
      <c r="BF788" s="143">
        <v>111.7</v>
      </c>
      <c r="BG788" s="143">
        <v>110.8</v>
      </c>
      <c r="BH788" s="143">
        <v>111.5</v>
      </c>
      <c r="BI788" s="143">
        <v>111.5</v>
      </c>
      <c r="BJ788" s="143">
        <v>111.8</v>
      </c>
      <c r="BK788" s="144">
        <v>111.8</v>
      </c>
      <c r="BL788" s="143">
        <v>111.8</v>
      </c>
      <c r="BM788" s="143">
        <v>110.3</v>
      </c>
      <c r="BN788" s="143">
        <v>110</v>
      </c>
      <c r="BO788" s="143">
        <v>104.6</v>
      </c>
      <c r="BP788" s="143">
        <v>104.2</v>
      </c>
      <c r="BQ788" s="143">
        <v>108.9</v>
      </c>
      <c r="BR788" s="145">
        <v>108.5</v>
      </c>
      <c r="BS788" s="145">
        <v>110.2</v>
      </c>
      <c r="BT788" s="145">
        <v>110.7</v>
      </c>
      <c r="BU788" s="145">
        <v>110.4</v>
      </c>
      <c r="BV788" s="145">
        <v>110.4</v>
      </c>
      <c r="BW788" s="145">
        <v>111.7</v>
      </c>
      <c r="BX788" s="145">
        <v>111.7</v>
      </c>
      <c r="BY788" s="145">
        <v>112.3</v>
      </c>
      <c r="BZ788" s="143">
        <v>111.6</v>
      </c>
      <c r="CA788" s="143">
        <v>114.2</v>
      </c>
      <c r="CB788" s="143">
        <v>113.5</v>
      </c>
      <c r="CC788" s="143">
        <v>113.9</v>
      </c>
      <c r="CD788" s="143">
        <v>114</v>
      </c>
      <c r="CE788" s="143">
        <v>115.8</v>
      </c>
      <c r="CF788" s="143">
        <v>114.5</v>
      </c>
      <c r="CG788" s="143">
        <v>114.5</v>
      </c>
      <c r="CH788" s="143">
        <v>114.5</v>
      </c>
      <c r="CI788" s="143">
        <v>114.4</v>
      </c>
      <c r="CJ788" s="146">
        <v>114.4</v>
      </c>
      <c r="CK788" s="146">
        <v>114.8</v>
      </c>
      <c r="CL788" s="146">
        <v>114.8</v>
      </c>
      <c r="CM788" s="147">
        <v>114.8</v>
      </c>
      <c r="CN788" s="147">
        <v>114.5</v>
      </c>
      <c r="CO788" s="147">
        <v>114.2</v>
      </c>
      <c r="CP788" s="148">
        <v>114.4</v>
      </c>
      <c r="CQ788" s="149">
        <v>114.5</v>
      </c>
      <c r="CR788" s="149">
        <v>113.8</v>
      </c>
      <c r="CS788" s="149">
        <v>115.1</v>
      </c>
      <c r="CT788" s="149">
        <v>114.7</v>
      </c>
      <c r="CU788" s="150">
        <v>114.9</v>
      </c>
      <c r="CV788" s="150">
        <v>115.8</v>
      </c>
      <c r="CW788" s="150">
        <v>116</v>
      </c>
      <c r="CX788" s="150">
        <v>115.8</v>
      </c>
      <c r="CY788" s="150">
        <v>115.1</v>
      </c>
      <c r="CZ788" s="150">
        <v>116.2</v>
      </c>
      <c r="DA788" s="150">
        <v>115.6</v>
      </c>
      <c r="DB788" s="151">
        <v>115.8</v>
      </c>
      <c r="DC788" s="151">
        <v>116.1</v>
      </c>
      <c r="DD788" s="151">
        <v>117</v>
      </c>
      <c r="DE788" s="151">
        <v>117</v>
      </c>
      <c r="DF788" s="151">
        <v>119.7</v>
      </c>
      <c r="DG788" s="151">
        <v>116.8</v>
      </c>
      <c r="DH788" s="151">
        <v>119</v>
      </c>
      <c r="DI788" s="151">
        <v>120.9</v>
      </c>
      <c r="DJ788" s="151">
        <v>122.1</v>
      </c>
      <c r="DK788" s="151">
        <v>122.1</v>
      </c>
      <c r="DL788" s="151">
        <v>124.6</v>
      </c>
      <c r="DM788" s="152">
        <v>125.7</v>
      </c>
      <c r="DN788" s="152">
        <v>126.6</v>
      </c>
      <c r="DO788" s="152">
        <v>127.3</v>
      </c>
      <c r="DP788" s="152">
        <v>125</v>
      </c>
      <c r="DQ788" s="152">
        <v>124.2</v>
      </c>
      <c r="DR788" s="152">
        <v>126.7</v>
      </c>
      <c r="DS788" s="152">
        <v>126.7</v>
      </c>
      <c r="DT788" s="152">
        <v>124.4</v>
      </c>
      <c r="DU788" s="152">
        <v>125.6</v>
      </c>
      <c r="DV788" s="152">
        <v>125.6</v>
      </c>
      <c r="DW788" s="152">
        <v>125.6</v>
      </c>
      <c r="DX788" s="152">
        <v>124.6</v>
      </c>
      <c r="DY788" s="152">
        <v>126.4</v>
      </c>
      <c r="DZ788" s="152">
        <v>126.4</v>
      </c>
      <c r="EA788" s="152">
        <v>126.4</v>
      </c>
      <c r="EB788" s="152">
        <v>126.5</v>
      </c>
      <c r="EC788" s="152">
        <v>125.6</v>
      </c>
      <c r="ED788" s="152">
        <v>124.1</v>
      </c>
      <c r="EE788" s="152">
        <v>122.4</v>
      </c>
      <c r="EF788" s="152">
        <v>126.1</v>
      </c>
      <c r="EG788" s="152">
        <v>125.4</v>
      </c>
      <c r="EH788" s="152">
        <v>127.2</v>
      </c>
      <c r="EI788" s="152">
        <v>127.7</v>
      </c>
      <c r="EJ788" s="152">
        <v>127.4</v>
      </c>
      <c r="EK788" s="152">
        <v>125.9</v>
      </c>
      <c r="EL788" s="152">
        <v>124.4</v>
      </c>
      <c r="EM788" s="152">
        <v>125.1</v>
      </c>
      <c r="EN788" s="152">
        <v>121.1</v>
      </c>
      <c r="EO788" s="152">
        <v>122.5</v>
      </c>
      <c r="EP788" s="152">
        <v>122.6</v>
      </c>
      <c r="EQ788" s="152">
        <v>127.7</v>
      </c>
      <c r="ER788" s="152">
        <v>126.5</v>
      </c>
      <c r="ES788" s="152">
        <v>128.6</v>
      </c>
      <c r="ET788" s="152">
        <v>124.2</v>
      </c>
      <c r="EU788" s="152">
        <v>126.2</v>
      </c>
      <c r="EV788" s="152">
        <v>127.5</v>
      </c>
      <c r="EW788" s="152">
        <v>124.7</v>
      </c>
    </row>
    <row r="789" spans="1:153">
      <c r="A789" s="141" t="s">
        <v>8611</v>
      </c>
      <c r="B789" s="141" t="s">
        <v>8612</v>
      </c>
      <c r="C789" s="142">
        <v>0.46833999999999998</v>
      </c>
      <c r="D789" s="143">
        <v>101</v>
      </c>
      <c r="E789" s="143">
        <v>101.2</v>
      </c>
      <c r="F789" s="143">
        <v>102.3</v>
      </c>
      <c r="G789" s="143">
        <v>103.4</v>
      </c>
      <c r="H789" s="143">
        <v>103.8</v>
      </c>
      <c r="I789" s="143">
        <v>104.8</v>
      </c>
      <c r="J789" s="143">
        <v>101.1</v>
      </c>
      <c r="K789" s="143">
        <v>98.4</v>
      </c>
      <c r="L789" s="143">
        <v>102.2</v>
      </c>
      <c r="M789" s="143">
        <v>102.9</v>
      </c>
      <c r="N789" s="143">
        <v>103.9</v>
      </c>
      <c r="O789" s="143">
        <v>103.2</v>
      </c>
      <c r="P789" s="143">
        <v>104.7</v>
      </c>
      <c r="Q789" s="143">
        <v>105.8</v>
      </c>
      <c r="R789" s="143">
        <v>107.7</v>
      </c>
      <c r="S789" s="143">
        <v>105.3</v>
      </c>
      <c r="T789" s="143">
        <v>111.1</v>
      </c>
      <c r="U789" s="143">
        <v>110</v>
      </c>
      <c r="V789" s="143">
        <v>109.5</v>
      </c>
      <c r="W789" s="143">
        <v>109.4</v>
      </c>
      <c r="X789" s="143">
        <v>105.9</v>
      </c>
      <c r="Y789" s="143">
        <v>106.5</v>
      </c>
      <c r="Z789" s="143">
        <v>107.9</v>
      </c>
      <c r="AA789" s="143">
        <v>107.8</v>
      </c>
      <c r="AB789" s="143">
        <v>105.8</v>
      </c>
      <c r="AC789" s="143">
        <v>105.6</v>
      </c>
      <c r="AD789" s="143">
        <v>109.3</v>
      </c>
      <c r="AE789" s="143">
        <v>105.8</v>
      </c>
      <c r="AF789" s="143">
        <v>108.6</v>
      </c>
      <c r="AG789" s="143">
        <v>110.5</v>
      </c>
      <c r="AH789" s="143">
        <v>107.8</v>
      </c>
      <c r="AI789" s="143">
        <v>106.7</v>
      </c>
      <c r="AJ789" s="143">
        <v>107.3</v>
      </c>
      <c r="AK789" s="143">
        <v>109.6</v>
      </c>
      <c r="AL789" s="143">
        <v>109.6</v>
      </c>
      <c r="AM789" s="143">
        <v>111.2</v>
      </c>
      <c r="AN789" s="143">
        <v>112.3</v>
      </c>
      <c r="AO789" s="143">
        <v>112.9</v>
      </c>
      <c r="AP789" s="143">
        <v>115.1</v>
      </c>
      <c r="AQ789" s="143">
        <v>111.1</v>
      </c>
      <c r="AR789" s="143">
        <v>111.6</v>
      </c>
      <c r="AS789" s="143">
        <v>110.2</v>
      </c>
      <c r="AT789" s="143">
        <v>111</v>
      </c>
      <c r="AU789" s="143">
        <v>111.5</v>
      </c>
      <c r="AV789" s="143">
        <v>113.7</v>
      </c>
      <c r="AW789" s="143">
        <v>113.5</v>
      </c>
      <c r="AX789" s="143">
        <v>114.6</v>
      </c>
      <c r="AY789" s="143">
        <v>114.2</v>
      </c>
      <c r="AZ789" s="143">
        <v>114.9</v>
      </c>
      <c r="BA789" s="143">
        <v>114.7</v>
      </c>
      <c r="BB789" s="143">
        <v>115.1</v>
      </c>
      <c r="BC789" s="143">
        <v>115.4</v>
      </c>
      <c r="BD789" s="143">
        <v>115</v>
      </c>
      <c r="BE789" s="143">
        <v>115.3</v>
      </c>
      <c r="BF789" s="143">
        <v>117</v>
      </c>
      <c r="BG789" s="143">
        <v>115.6</v>
      </c>
      <c r="BH789" s="143">
        <v>116.7</v>
      </c>
      <c r="BI789" s="143">
        <v>116.4</v>
      </c>
      <c r="BJ789" s="143">
        <v>116.7</v>
      </c>
      <c r="BK789" s="144">
        <v>117.1</v>
      </c>
      <c r="BL789" s="143">
        <v>117.3</v>
      </c>
      <c r="BM789" s="143">
        <v>117</v>
      </c>
      <c r="BN789" s="143">
        <v>118.4</v>
      </c>
      <c r="BO789" s="143">
        <v>117.9</v>
      </c>
      <c r="BP789" s="143">
        <v>119.2</v>
      </c>
      <c r="BQ789" s="143">
        <v>119.4</v>
      </c>
      <c r="BR789" s="145">
        <v>120.2</v>
      </c>
      <c r="BS789" s="145">
        <v>120.7</v>
      </c>
      <c r="BT789" s="145">
        <v>119.7</v>
      </c>
      <c r="BU789" s="145">
        <v>121.2</v>
      </c>
      <c r="BV789" s="145">
        <v>121.4</v>
      </c>
      <c r="BW789" s="145">
        <v>121.3</v>
      </c>
      <c r="BX789" s="145">
        <v>121.4</v>
      </c>
      <c r="BY789" s="145">
        <v>123.2</v>
      </c>
      <c r="BZ789" s="143">
        <v>123.4</v>
      </c>
      <c r="CA789" s="143">
        <v>123.7</v>
      </c>
      <c r="CB789" s="143">
        <v>124.2</v>
      </c>
      <c r="CC789" s="143">
        <v>124.1</v>
      </c>
      <c r="CD789" s="143">
        <v>123.2</v>
      </c>
      <c r="CE789" s="143">
        <v>122.9</v>
      </c>
      <c r="CF789" s="143">
        <v>124.3</v>
      </c>
      <c r="CG789" s="143">
        <v>122.8</v>
      </c>
      <c r="CH789" s="143">
        <v>123</v>
      </c>
      <c r="CI789" s="143">
        <v>124.2</v>
      </c>
      <c r="CJ789" s="146">
        <v>125.6</v>
      </c>
      <c r="CK789" s="146">
        <v>125.8</v>
      </c>
      <c r="CL789" s="146">
        <v>126</v>
      </c>
      <c r="CM789" s="147">
        <v>125.8</v>
      </c>
      <c r="CN789" s="147">
        <v>127.6</v>
      </c>
      <c r="CO789" s="147">
        <v>127.8</v>
      </c>
      <c r="CP789" s="148">
        <v>127.1</v>
      </c>
      <c r="CQ789" s="149">
        <v>126.7</v>
      </c>
      <c r="CR789" s="149">
        <v>126.2</v>
      </c>
      <c r="CS789" s="149">
        <v>125.9</v>
      </c>
      <c r="CT789" s="149">
        <v>126.9</v>
      </c>
      <c r="CU789" s="150">
        <v>125.7</v>
      </c>
      <c r="CV789" s="150">
        <v>125.7</v>
      </c>
      <c r="CW789" s="150">
        <v>127.5</v>
      </c>
      <c r="CX789" s="150">
        <v>126.1</v>
      </c>
      <c r="CY789" s="150">
        <v>126.9</v>
      </c>
      <c r="CZ789" s="150">
        <v>127.2</v>
      </c>
      <c r="DA789" s="150">
        <v>128.9</v>
      </c>
      <c r="DB789" s="151">
        <v>129.5</v>
      </c>
      <c r="DC789" s="151">
        <v>128.30000000000001</v>
      </c>
      <c r="DD789" s="151">
        <v>129.1</v>
      </c>
      <c r="DE789" s="151">
        <v>129.6</v>
      </c>
      <c r="DF789" s="151">
        <v>131.5</v>
      </c>
      <c r="DG789" s="151">
        <v>132.6</v>
      </c>
      <c r="DH789" s="151">
        <v>132.5</v>
      </c>
      <c r="DI789" s="151">
        <v>132.80000000000001</v>
      </c>
      <c r="DJ789" s="151">
        <v>134.1</v>
      </c>
      <c r="DK789" s="151">
        <v>136.19999999999999</v>
      </c>
      <c r="DL789" s="151">
        <v>133.6</v>
      </c>
      <c r="DM789" s="152">
        <v>135.5</v>
      </c>
      <c r="DN789" s="152">
        <v>134.19999999999999</v>
      </c>
      <c r="DO789" s="152">
        <v>134.80000000000001</v>
      </c>
      <c r="DP789" s="152">
        <v>136.19999999999999</v>
      </c>
      <c r="DQ789" s="152">
        <v>136.4</v>
      </c>
      <c r="DR789" s="152">
        <v>136.1</v>
      </c>
      <c r="DS789" s="152">
        <v>136.9</v>
      </c>
      <c r="DT789" s="152">
        <v>136.6</v>
      </c>
      <c r="DU789" s="152">
        <v>137.19999999999999</v>
      </c>
      <c r="DV789" s="152">
        <v>138.4</v>
      </c>
      <c r="DW789" s="152">
        <v>139</v>
      </c>
      <c r="DX789" s="152">
        <v>140</v>
      </c>
      <c r="DY789" s="152">
        <v>140.4</v>
      </c>
      <c r="DZ789" s="152">
        <v>141.19999999999999</v>
      </c>
      <c r="EA789" s="152">
        <v>142.1</v>
      </c>
      <c r="EB789" s="152">
        <v>142.19999999999999</v>
      </c>
      <c r="EC789" s="152">
        <v>142.1</v>
      </c>
      <c r="ED789" s="152">
        <v>143.6</v>
      </c>
      <c r="EE789" s="152">
        <v>144</v>
      </c>
      <c r="EF789" s="152">
        <v>143.19999999999999</v>
      </c>
      <c r="EG789" s="152">
        <v>144.4</v>
      </c>
      <c r="EH789" s="152">
        <v>143.9</v>
      </c>
      <c r="EI789" s="152">
        <v>144.30000000000001</v>
      </c>
      <c r="EJ789" s="152">
        <v>144.1</v>
      </c>
      <c r="EK789" s="152">
        <v>144.5</v>
      </c>
      <c r="EL789" s="152">
        <v>144.1</v>
      </c>
      <c r="EM789" s="152">
        <v>144.9</v>
      </c>
      <c r="EN789" s="152">
        <v>144.9</v>
      </c>
      <c r="EO789" s="152">
        <v>145.69999999999999</v>
      </c>
      <c r="EP789" s="152">
        <v>146</v>
      </c>
      <c r="EQ789" s="152">
        <v>146.4</v>
      </c>
      <c r="ER789" s="152">
        <v>146.19999999999999</v>
      </c>
      <c r="ES789" s="152">
        <v>146.1</v>
      </c>
      <c r="ET789" s="152">
        <v>145.69999999999999</v>
      </c>
      <c r="EU789" s="152">
        <v>145.30000000000001</v>
      </c>
      <c r="EV789" s="152">
        <v>145.1</v>
      </c>
      <c r="EW789" s="152">
        <v>144.9</v>
      </c>
    </row>
    <row r="790" spans="1:153">
      <c r="A790" s="141" t="s">
        <v>8613</v>
      </c>
      <c r="B790" s="141" t="s">
        <v>8614</v>
      </c>
      <c r="C790" s="142">
        <v>8.3729999999999999E-2</v>
      </c>
      <c r="D790" s="143">
        <v>106.7</v>
      </c>
      <c r="E790" s="143">
        <v>102.6</v>
      </c>
      <c r="F790" s="143">
        <v>97.6</v>
      </c>
      <c r="G790" s="143">
        <v>108.4</v>
      </c>
      <c r="H790" s="143">
        <v>101.7</v>
      </c>
      <c r="I790" s="143">
        <v>103.7</v>
      </c>
      <c r="J790" s="143">
        <v>91.3</v>
      </c>
      <c r="K790" s="143">
        <v>90.9</v>
      </c>
      <c r="L790" s="143">
        <v>92.7</v>
      </c>
      <c r="M790" s="143">
        <v>92.7</v>
      </c>
      <c r="N790" s="143">
        <v>93</v>
      </c>
      <c r="O790" s="143">
        <v>92.9</v>
      </c>
      <c r="P790" s="143">
        <v>93.3</v>
      </c>
      <c r="Q790" s="143">
        <v>101.1</v>
      </c>
      <c r="R790" s="143">
        <v>93.3</v>
      </c>
      <c r="S790" s="143">
        <v>93.6</v>
      </c>
      <c r="T790" s="143">
        <v>110.4</v>
      </c>
      <c r="U790" s="143">
        <v>111</v>
      </c>
      <c r="V790" s="143">
        <v>109</v>
      </c>
      <c r="W790" s="143">
        <v>108.9</v>
      </c>
      <c r="X790" s="143">
        <v>98.3</v>
      </c>
      <c r="Y790" s="143">
        <v>109.8</v>
      </c>
      <c r="Z790" s="143">
        <v>108.1</v>
      </c>
      <c r="AA790" s="143">
        <v>103.8</v>
      </c>
      <c r="AB790" s="143">
        <v>94.3</v>
      </c>
      <c r="AC790" s="143">
        <v>94.2</v>
      </c>
      <c r="AD790" s="143">
        <v>94.5</v>
      </c>
      <c r="AE790" s="143">
        <v>96.8</v>
      </c>
      <c r="AF790" s="143">
        <v>107.4</v>
      </c>
      <c r="AG790" s="143">
        <v>107.4</v>
      </c>
      <c r="AH790" s="143">
        <v>101.1</v>
      </c>
      <c r="AI790" s="143">
        <v>94.5</v>
      </c>
      <c r="AJ790" s="143">
        <v>95.6</v>
      </c>
      <c r="AK790" s="143">
        <v>95.7</v>
      </c>
      <c r="AL790" s="143">
        <v>101.6</v>
      </c>
      <c r="AM790" s="143">
        <v>101.3</v>
      </c>
      <c r="AN790" s="143">
        <v>108.6</v>
      </c>
      <c r="AO790" s="143">
        <v>109.2</v>
      </c>
      <c r="AP790" s="143">
        <v>115.4</v>
      </c>
      <c r="AQ790" s="143">
        <v>98.2</v>
      </c>
      <c r="AR790" s="143">
        <v>98.8</v>
      </c>
      <c r="AS790" s="143">
        <v>98.8</v>
      </c>
      <c r="AT790" s="143">
        <v>98.8</v>
      </c>
      <c r="AU790" s="143">
        <v>98.8</v>
      </c>
      <c r="AV790" s="143">
        <v>98.5</v>
      </c>
      <c r="AW790" s="143">
        <v>98.7</v>
      </c>
      <c r="AX790" s="143">
        <v>97.7</v>
      </c>
      <c r="AY790" s="143">
        <v>97.7</v>
      </c>
      <c r="AZ790" s="143">
        <v>97.7</v>
      </c>
      <c r="BA790" s="143">
        <v>97.7</v>
      </c>
      <c r="BB790" s="143">
        <v>97.7</v>
      </c>
      <c r="BC790" s="143">
        <v>97.7</v>
      </c>
      <c r="BD790" s="143">
        <v>97.7</v>
      </c>
      <c r="BE790" s="143">
        <v>97.7</v>
      </c>
      <c r="BF790" s="143">
        <v>97.7</v>
      </c>
      <c r="BG790" s="143">
        <v>97.7</v>
      </c>
      <c r="BH790" s="143">
        <v>97.7</v>
      </c>
      <c r="BI790" s="143">
        <v>97.7</v>
      </c>
      <c r="BJ790" s="143">
        <v>97.7</v>
      </c>
      <c r="BK790" s="144">
        <v>98.2</v>
      </c>
      <c r="BL790" s="143">
        <v>98.2</v>
      </c>
      <c r="BM790" s="143">
        <v>98.6</v>
      </c>
      <c r="BN790" s="143">
        <v>98.6</v>
      </c>
      <c r="BO790" s="143">
        <v>96.6</v>
      </c>
      <c r="BP790" s="143">
        <v>99.5</v>
      </c>
      <c r="BQ790" s="143">
        <v>98.9</v>
      </c>
      <c r="BR790" s="145">
        <v>98.9</v>
      </c>
      <c r="BS790" s="145">
        <v>98.9</v>
      </c>
      <c r="BT790" s="145">
        <v>98.8</v>
      </c>
      <c r="BU790" s="145">
        <v>98.7</v>
      </c>
      <c r="BV790" s="145">
        <v>98.8</v>
      </c>
      <c r="BW790" s="145">
        <v>99.3</v>
      </c>
      <c r="BX790" s="145">
        <v>99.9</v>
      </c>
      <c r="BY790" s="145">
        <v>99.6</v>
      </c>
      <c r="BZ790" s="143">
        <v>100.3</v>
      </c>
      <c r="CA790" s="143">
        <v>101.4</v>
      </c>
      <c r="CB790" s="143">
        <v>101.4</v>
      </c>
      <c r="CC790" s="143">
        <v>101.5</v>
      </c>
      <c r="CD790" s="143">
        <v>101.5</v>
      </c>
      <c r="CE790" s="143">
        <v>101.2</v>
      </c>
      <c r="CF790" s="143">
        <v>101.3</v>
      </c>
      <c r="CG790" s="143">
        <v>100.8</v>
      </c>
      <c r="CH790" s="143">
        <v>100.8</v>
      </c>
      <c r="CI790" s="143">
        <v>101</v>
      </c>
      <c r="CJ790" s="146">
        <v>101</v>
      </c>
      <c r="CK790" s="146">
        <v>101.2</v>
      </c>
      <c r="CL790" s="146">
        <v>101.2</v>
      </c>
      <c r="CM790" s="147">
        <v>101.3</v>
      </c>
      <c r="CN790" s="147">
        <v>101.2</v>
      </c>
      <c r="CO790" s="147">
        <v>101.2</v>
      </c>
      <c r="CP790" s="148">
        <v>101.2</v>
      </c>
      <c r="CQ790" s="149">
        <v>101.4</v>
      </c>
      <c r="CR790" s="149">
        <v>99.5</v>
      </c>
      <c r="CS790" s="149">
        <v>101.6</v>
      </c>
      <c r="CT790" s="149">
        <v>101.5</v>
      </c>
      <c r="CU790" s="150">
        <v>101.5</v>
      </c>
      <c r="CV790" s="150">
        <v>101.5</v>
      </c>
      <c r="CW790" s="150">
        <v>101.5</v>
      </c>
      <c r="CX790" s="150">
        <v>99.5</v>
      </c>
      <c r="CY790" s="150">
        <v>102.8</v>
      </c>
      <c r="CZ790" s="150">
        <v>102.8</v>
      </c>
      <c r="DA790" s="150">
        <v>102.8</v>
      </c>
      <c r="DB790" s="151">
        <v>98.5</v>
      </c>
      <c r="DC790" s="151">
        <v>98.6</v>
      </c>
      <c r="DD790" s="151">
        <v>98.7</v>
      </c>
      <c r="DE790" s="151">
        <v>103.7</v>
      </c>
      <c r="DF790" s="151">
        <v>103.7</v>
      </c>
      <c r="DG790" s="151">
        <v>105.4</v>
      </c>
      <c r="DH790" s="151">
        <v>105.8</v>
      </c>
      <c r="DI790" s="151">
        <v>105.5</v>
      </c>
      <c r="DJ790" s="151">
        <v>104.1</v>
      </c>
      <c r="DK790" s="151">
        <v>104.2</v>
      </c>
      <c r="DL790" s="151">
        <v>104.6</v>
      </c>
      <c r="DM790" s="152">
        <v>108.2</v>
      </c>
      <c r="DN790" s="152">
        <v>107.6</v>
      </c>
      <c r="DO790" s="152">
        <v>107.2</v>
      </c>
      <c r="DP790" s="152">
        <v>108.2</v>
      </c>
      <c r="DQ790" s="152">
        <v>108.7</v>
      </c>
      <c r="DR790" s="152">
        <v>112.4</v>
      </c>
      <c r="DS790" s="152">
        <v>111.9</v>
      </c>
      <c r="DT790" s="152">
        <v>112.4</v>
      </c>
      <c r="DU790" s="152">
        <v>112.7</v>
      </c>
      <c r="DV790" s="152">
        <v>113.3</v>
      </c>
      <c r="DW790" s="152">
        <v>114.1</v>
      </c>
      <c r="DX790" s="152">
        <v>113.6</v>
      </c>
      <c r="DY790" s="152">
        <v>114.3</v>
      </c>
      <c r="DZ790" s="152">
        <v>114.3</v>
      </c>
      <c r="EA790" s="152">
        <v>114.3</v>
      </c>
      <c r="EB790" s="152">
        <v>115</v>
      </c>
      <c r="EC790" s="152">
        <v>115.5</v>
      </c>
      <c r="ED790" s="152">
        <v>115.6</v>
      </c>
      <c r="EE790" s="152">
        <v>116</v>
      </c>
      <c r="EF790" s="152">
        <v>116</v>
      </c>
      <c r="EG790" s="152">
        <v>116.1</v>
      </c>
      <c r="EH790" s="152">
        <v>115.6</v>
      </c>
      <c r="EI790" s="152">
        <v>115.5</v>
      </c>
      <c r="EJ790" s="152">
        <v>115.9</v>
      </c>
      <c r="EK790" s="152">
        <v>115.9</v>
      </c>
      <c r="EL790" s="152">
        <v>116.7</v>
      </c>
      <c r="EM790" s="152">
        <v>117</v>
      </c>
      <c r="EN790" s="152">
        <v>116.6</v>
      </c>
      <c r="EO790" s="152">
        <v>116.9</v>
      </c>
      <c r="EP790" s="152">
        <v>117.4</v>
      </c>
      <c r="EQ790" s="152">
        <v>117.4</v>
      </c>
      <c r="ER790" s="152">
        <v>117.6</v>
      </c>
      <c r="ES790" s="152">
        <v>117.6</v>
      </c>
      <c r="ET790" s="152">
        <v>117.1</v>
      </c>
      <c r="EU790" s="152">
        <v>117.8</v>
      </c>
      <c r="EV790" s="152">
        <v>117.7</v>
      </c>
      <c r="EW790" s="152">
        <v>117.5</v>
      </c>
    </row>
    <row r="791" spans="1:153">
      <c r="A791" s="141" t="s">
        <v>8615</v>
      </c>
      <c r="B791" s="141" t="s">
        <v>8616</v>
      </c>
      <c r="C791" s="142">
        <v>9.1079999999999994E-2</v>
      </c>
      <c r="D791" s="143">
        <v>102.3</v>
      </c>
      <c r="E791" s="143">
        <v>105.9</v>
      </c>
      <c r="F791" s="143">
        <v>109.5</v>
      </c>
      <c r="G791" s="143">
        <v>108.1</v>
      </c>
      <c r="H791" s="143">
        <v>110.1</v>
      </c>
      <c r="I791" s="143">
        <v>109.8</v>
      </c>
      <c r="J791" s="143">
        <v>108.9</v>
      </c>
      <c r="K791" s="143">
        <v>103.4</v>
      </c>
      <c r="L791" s="143">
        <v>110.1</v>
      </c>
      <c r="M791" s="143">
        <v>108.8</v>
      </c>
      <c r="N791" s="143">
        <v>107.7</v>
      </c>
      <c r="O791" s="143">
        <v>115.5</v>
      </c>
      <c r="P791" s="143">
        <v>112.5</v>
      </c>
      <c r="Q791" s="143">
        <v>108.4</v>
      </c>
      <c r="R791" s="143">
        <v>112.6</v>
      </c>
      <c r="S791" s="143">
        <v>107.3</v>
      </c>
      <c r="T791" s="143">
        <v>112.9</v>
      </c>
      <c r="U791" s="143">
        <v>112</v>
      </c>
      <c r="V791" s="143">
        <v>110.7</v>
      </c>
      <c r="W791" s="143">
        <v>112.9</v>
      </c>
      <c r="X791" s="143">
        <v>109.1</v>
      </c>
      <c r="Y791" s="143">
        <v>107.5</v>
      </c>
      <c r="Z791" s="143">
        <v>114</v>
      </c>
      <c r="AA791" s="143">
        <v>113.3</v>
      </c>
      <c r="AB791" s="143">
        <v>115</v>
      </c>
      <c r="AC791" s="143">
        <v>116.7</v>
      </c>
      <c r="AD791" s="143">
        <v>119.1</v>
      </c>
      <c r="AE791" s="143">
        <v>115.5</v>
      </c>
      <c r="AF791" s="143">
        <v>117.7</v>
      </c>
      <c r="AG791" s="143">
        <v>119.2</v>
      </c>
      <c r="AH791" s="143">
        <v>116</v>
      </c>
      <c r="AI791" s="143">
        <v>115.3</v>
      </c>
      <c r="AJ791" s="143">
        <v>115.7</v>
      </c>
      <c r="AK791" s="143">
        <v>119.5</v>
      </c>
      <c r="AL791" s="143">
        <v>122</v>
      </c>
      <c r="AM791" s="143">
        <v>123.1</v>
      </c>
      <c r="AN791" s="143">
        <v>122.7</v>
      </c>
      <c r="AO791" s="143">
        <v>118.9</v>
      </c>
      <c r="AP791" s="143">
        <v>120.1</v>
      </c>
      <c r="AQ791" s="143">
        <v>122.9</v>
      </c>
      <c r="AR791" s="143">
        <v>125.9</v>
      </c>
      <c r="AS791" s="143">
        <v>124.6</v>
      </c>
      <c r="AT791" s="143">
        <v>124.2</v>
      </c>
      <c r="AU791" s="143">
        <v>124.9</v>
      </c>
      <c r="AV791" s="143">
        <v>124.8</v>
      </c>
      <c r="AW791" s="143">
        <v>124.8</v>
      </c>
      <c r="AX791" s="143">
        <v>128.30000000000001</v>
      </c>
      <c r="AY791" s="143">
        <v>128.30000000000001</v>
      </c>
      <c r="AZ791" s="143">
        <v>131.6</v>
      </c>
      <c r="BA791" s="143">
        <v>131.6</v>
      </c>
      <c r="BB791" s="143">
        <v>131.80000000000001</v>
      </c>
      <c r="BC791" s="143">
        <v>132</v>
      </c>
      <c r="BD791" s="143">
        <v>131.80000000000001</v>
      </c>
      <c r="BE791" s="143">
        <v>131.80000000000001</v>
      </c>
      <c r="BF791" s="143">
        <v>136.19999999999999</v>
      </c>
      <c r="BG791" s="143">
        <v>136.5</v>
      </c>
      <c r="BH791" s="143">
        <v>136.1</v>
      </c>
      <c r="BI791" s="143">
        <v>136.4</v>
      </c>
      <c r="BJ791" s="143">
        <v>136.4</v>
      </c>
      <c r="BK791" s="144">
        <v>136.4</v>
      </c>
      <c r="BL791" s="143">
        <v>137.30000000000001</v>
      </c>
      <c r="BM791" s="143">
        <v>135.6</v>
      </c>
      <c r="BN791" s="143">
        <v>140</v>
      </c>
      <c r="BO791" s="143">
        <v>139.9</v>
      </c>
      <c r="BP791" s="143">
        <v>140.19999999999999</v>
      </c>
      <c r="BQ791" s="143">
        <v>138.30000000000001</v>
      </c>
      <c r="BR791" s="145">
        <v>139.30000000000001</v>
      </c>
      <c r="BS791" s="145">
        <v>139.4</v>
      </c>
      <c r="BT791" s="145">
        <v>139.4</v>
      </c>
      <c r="BU791" s="145">
        <v>139.4</v>
      </c>
      <c r="BV791" s="145">
        <v>139.4</v>
      </c>
      <c r="BW791" s="145">
        <v>141.4</v>
      </c>
      <c r="BX791" s="145">
        <v>144.1</v>
      </c>
      <c r="BY791" s="145">
        <v>147</v>
      </c>
      <c r="BZ791" s="143">
        <v>143.80000000000001</v>
      </c>
      <c r="CA791" s="143">
        <v>143.80000000000001</v>
      </c>
      <c r="CB791" s="143">
        <v>147.69999999999999</v>
      </c>
      <c r="CC791" s="143">
        <v>147.69999999999999</v>
      </c>
      <c r="CD791" s="143">
        <v>149.6</v>
      </c>
      <c r="CE791" s="143">
        <v>149.6</v>
      </c>
      <c r="CF791" s="143">
        <v>148.5</v>
      </c>
      <c r="CG791" s="143">
        <v>149</v>
      </c>
      <c r="CH791" s="143">
        <v>148.4</v>
      </c>
      <c r="CI791" s="143">
        <v>148.4</v>
      </c>
      <c r="CJ791" s="146">
        <v>149.5</v>
      </c>
      <c r="CK791" s="146">
        <v>149.5</v>
      </c>
      <c r="CL791" s="146">
        <v>149.5</v>
      </c>
      <c r="CM791" s="147">
        <v>152.9</v>
      </c>
      <c r="CN791" s="147">
        <v>149.5</v>
      </c>
      <c r="CO791" s="147">
        <v>149.5</v>
      </c>
      <c r="CP791" s="148">
        <v>151.19999999999999</v>
      </c>
      <c r="CQ791" s="149">
        <v>152.9</v>
      </c>
      <c r="CR791" s="149">
        <v>149.4</v>
      </c>
      <c r="CS791" s="149">
        <v>149.4</v>
      </c>
      <c r="CT791" s="149">
        <v>149.4</v>
      </c>
      <c r="CU791" s="150">
        <v>148.69999999999999</v>
      </c>
      <c r="CV791" s="150">
        <v>148.69999999999999</v>
      </c>
      <c r="CW791" s="150">
        <v>149.4</v>
      </c>
      <c r="CX791" s="150">
        <v>150.30000000000001</v>
      </c>
      <c r="CY791" s="150">
        <v>149.4</v>
      </c>
      <c r="CZ791" s="150">
        <v>149.5</v>
      </c>
      <c r="DA791" s="150">
        <v>149.5</v>
      </c>
      <c r="DB791" s="151">
        <v>151.30000000000001</v>
      </c>
      <c r="DC791" s="151">
        <v>151.30000000000001</v>
      </c>
      <c r="DD791" s="151">
        <v>151.30000000000001</v>
      </c>
      <c r="DE791" s="151">
        <v>151.30000000000001</v>
      </c>
      <c r="DF791" s="151">
        <v>153</v>
      </c>
      <c r="DG791" s="151">
        <v>153</v>
      </c>
      <c r="DH791" s="151">
        <v>153.30000000000001</v>
      </c>
      <c r="DI791" s="151">
        <v>153.30000000000001</v>
      </c>
      <c r="DJ791" s="151">
        <v>154.6</v>
      </c>
      <c r="DK791" s="151">
        <v>153.4</v>
      </c>
      <c r="DL791" s="151">
        <v>153.4</v>
      </c>
      <c r="DM791" s="152">
        <v>158</v>
      </c>
      <c r="DN791" s="152">
        <v>157.69999999999999</v>
      </c>
      <c r="DO791" s="152">
        <v>158.1</v>
      </c>
      <c r="DP791" s="152">
        <v>158.1</v>
      </c>
      <c r="DQ791" s="152">
        <v>159.6</v>
      </c>
      <c r="DR791" s="152">
        <v>159.6</v>
      </c>
      <c r="DS791" s="152">
        <v>159.6</v>
      </c>
      <c r="DT791" s="152">
        <v>159.6</v>
      </c>
      <c r="DU791" s="152">
        <v>161.1</v>
      </c>
      <c r="DV791" s="152">
        <v>161.1</v>
      </c>
      <c r="DW791" s="152">
        <v>161.1</v>
      </c>
      <c r="DX791" s="152">
        <v>161.1</v>
      </c>
      <c r="DY791" s="152">
        <v>163.80000000000001</v>
      </c>
      <c r="DZ791" s="152">
        <v>165.7</v>
      </c>
      <c r="EA791" s="152">
        <v>169.8</v>
      </c>
      <c r="EB791" s="152">
        <v>169.8</v>
      </c>
      <c r="EC791" s="152">
        <v>168.8</v>
      </c>
      <c r="ED791" s="152">
        <v>171.1</v>
      </c>
      <c r="EE791" s="152">
        <v>171.3</v>
      </c>
      <c r="EF791" s="152">
        <v>172</v>
      </c>
      <c r="EG791" s="152">
        <v>171.7</v>
      </c>
      <c r="EH791" s="152">
        <v>171.3</v>
      </c>
      <c r="EI791" s="152">
        <v>171.9</v>
      </c>
      <c r="EJ791" s="152">
        <v>170.4</v>
      </c>
      <c r="EK791" s="152">
        <v>170.4</v>
      </c>
      <c r="EL791" s="152">
        <v>170.4</v>
      </c>
      <c r="EM791" s="152">
        <v>170.9</v>
      </c>
      <c r="EN791" s="152">
        <v>170.9</v>
      </c>
      <c r="EO791" s="152">
        <v>170.9</v>
      </c>
      <c r="EP791" s="152">
        <v>170.9</v>
      </c>
      <c r="EQ791" s="152">
        <v>170.9</v>
      </c>
      <c r="ER791" s="152">
        <v>170.9</v>
      </c>
      <c r="ES791" s="152">
        <v>170.9</v>
      </c>
      <c r="ET791" s="152">
        <v>170.9</v>
      </c>
      <c r="EU791" s="152">
        <v>170.9</v>
      </c>
      <c r="EV791" s="152">
        <v>169.7</v>
      </c>
      <c r="EW791" s="152">
        <v>169.7</v>
      </c>
    </row>
    <row r="792" spans="1:153">
      <c r="A792" s="141" t="s">
        <v>8617</v>
      </c>
      <c r="B792" s="141" t="s">
        <v>8618</v>
      </c>
      <c r="C792" s="142">
        <v>7.3099999999999997E-3</v>
      </c>
      <c r="D792" s="143">
        <v>104</v>
      </c>
      <c r="E792" s="143">
        <v>100.4</v>
      </c>
      <c r="F792" s="143">
        <v>102.2</v>
      </c>
      <c r="G792" s="143">
        <v>106.3</v>
      </c>
      <c r="H792" s="143">
        <v>99.1</v>
      </c>
      <c r="I792" s="143">
        <v>111.1</v>
      </c>
      <c r="J792" s="143">
        <v>111.4</v>
      </c>
      <c r="K792" s="143">
        <v>111.7</v>
      </c>
      <c r="L792" s="143">
        <v>103.4</v>
      </c>
      <c r="M792" s="143">
        <v>103</v>
      </c>
      <c r="N792" s="143">
        <v>100.7</v>
      </c>
      <c r="O792" s="143">
        <v>105.3</v>
      </c>
      <c r="P792" s="143">
        <v>99.2</v>
      </c>
      <c r="Q792" s="143">
        <v>99</v>
      </c>
      <c r="R792" s="143">
        <v>98.4</v>
      </c>
      <c r="S792" s="143">
        <v>98.8</v>
      </c>
      <c r="T792" s="143">
        <v>103.4</v>
      </c>
      <c r="U792" s="143">
        <v>102.3</v>
      </c>
      <c r="V792" s="143">
        <v>108</v>
      </c>
      <c r="W792" s="143">
        <v>101.4</v>
      </c>
      <c r="X792" s="143">
        <v>105.3</v>
      </c>
      <c r="Y792" s="143">
        <v>102.5</v>
      </c>
      <c r="Z792" s="143">
        <v>92</v>
      </c>
      <c r="AA792" s="143">
        <v>104.1</v>
      </c>
      <c r="AB792" s="143">
        <v>96.4</v>
      </c>
      <c r="AC792" s="143">
        <v>100.1</v>
      </c>
      <c r="AD792" s="143">
        <v>118.7</v>
      </c>
      <c r="AE792" s="143">
        <v>109.4</v>
      </c>
      <c r="AF792" s="143">
        <v>119.1</v>
      </c>
      <c r="AG792" s="143">
        <v>124.2</v>
      </c>
      <c r="AH792" s="143">
        <v>113.5</v>
      </c>
      <c r="AI792" s="143">
        <v>113</v>
      </c>
      <c r="AJ792" s="143">
        <v>114.3</v>
      </c>
      <c r="AK792" s="143">
        <v>118.4</v>
      </c>
      <c r="AL792" s="143">
        <v>119.8</v>
      </c>
      <c r="AM792" s="143">
        <v>134.4</v>
      </c>
      <c r="AN792" s="143">
        <v>113.6</v>
      </c>
      <c r="AO792" s="143">
        <v>131.6</v>
      </c>
      <c r="AP792" s="143">
        <v>125.3</v>
      </c>
      <c r="AQ792" s="143">
        <v>138.69999999999999</v>
      </c>
      <c r="AR792" s="143">
        <v>138.69999999999999</v>
      </c>
      <c r="AS792" s="143">
        <v>138.69999999999999</v>
      </c>
      <c r="AT792" s="143">
        <v>138.69999999999999</v>
      </c>
      <c r="AU792" s="143">
        <v>138.69999999999999</v>
      </c>
      <c r="AV792" s="143">
        <v>138.69999999999999</v>
      </c>
      <c r="AW792" s="143">
        <v>134.30000000000001</v>
      </c>
      <c r="AX792" s="143">
        <v>139.1</v>
      </c>
      <c r="AY792" s="143">
        <v>138.5</v>
      </c>
      <c r="AZ792" s="143">
        <v>141.69999999999999</v>
      </c>
      <c r="BA792" s="143">
        <v>139.30000000000001</v>
      </c>
      <c r="BB792" s="143">
        <v>140.4</v>
      </c>
      <c r="BC792" s="143">
        <v>139</v>
      </c>
      <c r="BD792" s="143">
        <v>141.9</v>
      </c>
      <c r="BE792" s="143">
        <v>138.9</v>
      </c>
      <c r="BF792" s="143">
        <v>140</v>
      </c>
      <c r="BG792" s="143">
        <v>137.5</v>
      </c>
      <c r="BH792" s="143">
        <v>138.9</v>
      </c>
      <c r="BI792" s="143">
        <v>136.30000000000001</v>
      </c>
      <c r="BJ792" s="143">
        <v>141</v>
      </c>
      <c r="BK792" s="144">
        <v>142.19999999999999</v>
      </c>
      <c r="BL792" s="143">
        <v>140.9</v>
      </c>
      <c r="BM792" s="143">
        <v>139.6</v>
      </c>
      <c r="BN792" s="143">
        <v>140.5</v>
      </c>
      <c r="BO792" s="143">
        <v>136.80000000000001</v>
      </c>
      <c r="BP792" s="143">
        <v>140.30000000000001</v>
      </c>
      <c r="BQ792" s="143">
        <v>136.4</v>
      </c>
      <c r="BR792" s="145">
        <v>138.69999999999999</v>
      </c>
      <c r="BS792" s="145">
        <v>138.5</v>
      </c>
      <c r="BT792" s="145">
        <v>139.5</v>
      </c>
      <c r="BU792" s="145">
        <v>136.80000000000001</v>
      </c>
      <c r="BV792" s="145">
        <v>140.69999999999999</v>
      </c>
      <c r="BW792" s="145">
        <v>141.6</v>
      </c>
      <c r="BX792" s="145">
        <v>144.1</v>
      </c>
      <c r="BY792" s="145">
        <v>142.4</v>
      </c>
      <c r="BZ792" s="143">
        <v>140.5</v>
      </c>
      <c r="CA792" s="143">
        <v>145.19999999999999</v>
      </c>
      <c r="CB792" s="143">
        <v>141.5</v>
      </c>
      <c r="CC792" s="143">
        <v>141.1</v>
      </c>
      <c r="CD792" s="143">
        <v>142.69999999999999</v>
      </c>
      <c r="CE792" s="143">
        <v>145.69999999999999</v>
      </c>
      <c r="CF792" s="143">
        <v>142.5</v>
      </c>
      <c r="CG792" s="143">
        <v>144.1</v>
      </c>
      <c r="CH792" s="143">
        <v>144.1</v>
      </c>
      <c r="CI792" s="143">
        <v>140.4</v>
      </c>
      <c r="CJ792" s="146">
        <v>141.19999999999999</v>
      </c>
      <c r="CK792" s="146">
        <v>141.19999999999999</v>
      </c>
      <c r="CL792" s="146">
        <v>141.9</v>
      </c>
      <c r="CM792" s="147">
        <v>146.5</v>
      </c>
      <c r="CN792" s="147">
        <v>143.1</v>
      </c>
      <c r="CO792" s="147">
        <v>143.1</v>
      </c>
      <c r="CP792" s="148">
        <v>141.69999999999999</v>
      </c>
      <c r="CQ792" s="149">
        <v>143.19999999999999</v>
      </c>
      <c r="CR792" s="149">
        <v>140.69999999999999</v>
      </c>
      <c r="CS792" s="149">
        <v>140.69999999999999</v>
      </c>
      <c r="CT792" s="149">
        <v>140.69999999999999</v>
      </c>
      <c r="CU792" s="150">
        <v>140.69999999999999</v>
      </c>
      <c r="CV792" s="150">
        <v>140.69999999999999</v>
      </c>
      <c r="CW792" s="150">
        <v>140.69999999999999</v>
      </c>
      <c r="CX792" s="150">
        <v>143</v>
      </c>
      <c r="CY792" s="150">
        <v>140.30000000000001</v>
      </c>
      <c r="CZ792" s="150">
        <v>143.5</v>
      </c>
      <c r="DA792" s="150">
        <v>143.5</v>
      </c>
      <c r="DB792" s="151">
        <v>141.1</v>
      </c>
      <c r="DC792" s="151">
        <v>143.4</v>
      </c>
      <c r="DD792" s="151">
        <v>146.1</v>
      </c>
      <c r="DE792" s="151">
        <v>151.19999999999999</v>
      </c>
      <c r="DF792" s="151">
        <v>149.1</v>
      </c>
      <c r="DG792" s="151">
        <v>147.5</v>
      </c>
      <c r="DH792" s="151">
        <v>154.80000000000001</v>
      </c>
      <c r="DI792" s="151">
        <v>152.4</v>
      </c>
      <c r="DJ792" s="151">
        <v>155.19999999999999</v>
      </c>
      <c r="DK792" s="151">
        <v>156</v>
      </c>
      <c r="DL792" s="151">
        <v>139.30000000000001</v>
      </c>
      <c r="DM792" s="152">
        <v>139.80000000000001</v>
      </c>
      <c r="DN792" s="152">
        <v>139.80000000000001</v>
      </c>
      <c r="DO792" s="152">
        <v>141.9</v>
      </c>
      <c r="DP792" s="152">
        <v>140.6</v>
      </c>
      <c r="DQ792" s="152">
        <v>142.19999999999999</v>
      </c>
      <c r="DR792" s="152">
        <v>142.1</v>
      </c>
      <c r="DS792" s="152">
        <v>140.6</v>
      </c>
      <c r="DT792" s="152">
        <v>128</v>
      </c>
      <c r="DU792" s="152">
        <v>128.5</v>
      </c>
      <c r="DV792" s="152">
        <v>138.1</v>
      </c>
      <c r="DW792" s="152">
        <v>132.69999999999999</v>
      </c>
      <c r="DX792" s="152">
        <v>131.30000000000001</v>
      </c>
      <c r="DY792" s="152">
        <v>127.9</v>
      </c>
      <c r="DZ792" s="152">
        <v>128.1</v>
      </c>
      <c r="EA792" s="152">
        <v>126.9</v>
      </c>
      <c r="EB792" s="152">
        <v>131</v>
      </c>
      <c r="EC792" s="152">
        <v>129.30000000000001</v>
      </c>
      <c r="ED792" s="152">
        <v>129.5</v>
      </c>
      <c r="EE792" s="152">
        <v>128.4</v>
      </c>
      <c r="EF792" s="152">
        <v>129.30000000000001</v>
      </c>
      <c r="EG792" s="152">
        <v>129.19999999999999</v>
      </c>
      <c r="EH792" s="152">
        <v>129.19999999999999</v>
      </c>
      <c r="EI792" s="152">
        <v>129.30000000000001</v>
      </c>
      <c r="EJ792" s="152">
        <v>129.30000000000001</v>
      </c>
      <c r="EK792" s="152">
        <v>129</v>
      </c>
      <c r="EL792" s="152">
        <v>129</v>
      </c>
      <c r="EM792" s="152">
        <v>129</v>
      </c>
      <c r="EN792" s="152">
        <v>129</v>
      </c>
      <c r="EO792" s="152">
        <v>127.7</v>
      </c>
      <c r="EP792" s="152">
        <v>127.7</v>
      </c>
      <c r="EQ792" s="152">
        <v>127.1</v>
      </c>
      <c r="ER792" s="152">
        <v>127.1</v>
      </c>
      <c r="ES792" s="152">
        <v>127.1</v>
      </c>
      <c r="ET792" s="152">
        <v>126.8</v>
      </c>
      <c r="EU792" s="152">
        <v>126.8</v>
      </c>
      <c r="EV792" s="152">
        <v>126.8</v>
      </c>
      <c r="EW792" s="152">
        <v>126.8</v>
      </c>
    </row>
    <row r="793" spans="1:153">
      <c r="A793" s="141" t="s">
        <v>8619</v>
      </c>
      <c r="B793" s="141" t="s">
        <v>8620</v>
      </c>
      <c r="C793" s="142">
        <v>0.19273000000000001</v>
      </c>
      <c r="D793" s="143">
        <v>99.2</v>
      </c>
      <c r="E793" s="143">
        <v>99.4</v>
      </c>
      <c r="F793" s="143">
        <v>102.4</v>
      </c>
      <c r="G793" s="143">
        <v>101</v>
      </c>
      <c r="H793" s="143">
        <v>105.6</v>
      </c>
      <c r="I793" s="143">
        <v>106.8</v>
      </c>
      <c r="J793" s="143">
        <v>103.6</v>
      </c>
      <c r="K793" s="143">
        <v>99.8</v>
      </c>
      <c r="L793" s="143">
        <v>105.4</v>
      </c>
      <c r="M793" s="143">
        <v>107.2</v>
      </c>
      <c r="N793" s="143">
        <v>110</v>
      </c>
      <c r="O793" s="143">
        <v>104.7</v>
      </c>
      <c r="P793" s="143">
        <v>107.7</v>
      </c>
      <c r="Q793" s="143">
        <v>108.4</v>
      </c>
      <c r="R793" s="143">
        <v>113</v>
      </c>
      <c r="S793" s="143">
        <v>110.7</v>
      </c>
      <c r="T793" s="143">
        <v>113.6</v>
      </c>
      <c r="U793" s="143">
        <v>110.9</v>
      </c>
      <c r="V793" s="143">
        <v>112.9</v>
      </c>
      <c r="W793" s="143">
        <v>111.9</v>
      </c>
      <c r="X793" s="143">
        <v>109.5</v>
      </c>
      <c r="Y793" s="143">
        <v>107</v>
      </c>
      <c r="Z793" s="143">
        <v>108.2</v>
      </c>
      <c r="AA793" s="143">
        <v>108.9</v>
      </c>
      <c r="AB793" s="143">
        <v>106</v>
      </c>
      <c r="AC793" s="143">
        <v>103.4</v>
      </c>
      <c r="AD793" s="143">
        <v>110.4</v>
      </c>
      <c r="AE793" s="143">
        <v>103</v>
      </c>
      <c r="AF793" s="143">
        <v>103.5</v>
      </c>
      <c r="AG793" s="143">
        <v>107.3</v>
      </c>
      <c r="AH793" s="143">
        <v>105.4</v>
      </c>
      <c r="AI793" s="143">
        <v>106</v>
      </c>
      <c r="AJ793" s="143">
        <v>106.8</v>
      </c>
      <c r="AK793" s="143">
        <v>110.2</v>
      </c>
      <c r="AL793" s="143">
        <v>106.5</v>
      </c>
      <c r="AM793" s="143">
        <v>108.9</v>
      </c>
      <c r="AN793" s="143">
        <v>109.3</v>
      </c>
      <c r="AO793" s="143">
        <v>111.6</v>
      </c>
      <c r="AP793" s="143">
        <v>113.9</v>
      </c>
      <c r="AQ793" s="143">
        <v>109.8</v>
      </c>
      <c r="AR793" s="143">
        <v>109.4</v>
      </c>
      <c r="AS793" s="143">
        <v>106.1</v>
      </c>
      <c r="AT793" s="143">
        <v>107.6</v>
      </c>
      <c r="AU793" s="143">
        <v>108.5</v>
      </c>
      <c r="AV793" s="143">
        <v>114</v>
      </c>
      <c r="AW793" s="143">
        <v>113.5</v>
      </c>
      <c r="AX793" s="143">
        <v>114.7</v>
      </c>
      <c r="AY793" s="143">
        <v>113.9</v>
      </c>
      <c r="AZ793" s="143">
        <v>113.8</v>
      </c>
      <c r="BA793" s="143">
        <v>113.4</v>
      </c>
      <c r="BB793" s="143">
        <v>114.3</v>
      </c>
      <c r="BC793" s="143">
        <v>115</v>
      </c>
      <c r="BD793" s="143">
        <v>114.1</v>
      </c>
      <c r="BE793" s="143">
        <v>114.8</v>
      </c>
      <c r="BF793" s="143">
        <v>116.9</v>
      </c>
      <c r="BG793" s="143">
        <v>113.4</v>
      </c>
      <c r="BH793" s="143">
        <v>116.2</v>
      </c>
      <c r="BI793" s="143">
        <v>115.6</v>
      </c>
      <c r="BJ793" s="143">
        <v>116.5</v>
      </c>
      <c r="BK793" s="144">
        <v>117.2</v>
      </c>
      <c r="BL793" s="143">
        <v>116.6</v>
      </c>
      <c r="BM793" s="143">
        <v>116.5</v>
      </c>
      <c r="BN793" s="143">
        <v>116.5</v>
      </c>
      <c r="BO793" s="143">
        <v>115.7</v>
      </c>
      <c r="BP793" s="143">
        <v>117.1</v>
      </c>
      <c r="BQ793" s="143">
        <v>118.7</v>
      </c>
      <c r="BR793" s="145">
        <v>120</v>
      </c>
      <c r="BS793" s="145">
        <v>121.1</v>
      </c>
      <c r="BT793" s="145">
        <v>118.6</v>
      </c>
      <c r="BU793" s="145">
        <v>122.3</v>
      </c>
      <c r="BV793" s="145">
        <v>123.2</v>
      </c>
      <c r="BW793" s="145">
        <v>121.5</v>
      </c>
      <c r="BX793" s="145">
        <v>120.3</v>
      </c>
      <c r="BY793" s="145">
        <v>123.5</v>
      </c>
      <c r="BZ793" s="143">
        <v>125.2</v>
      </c>
      <c r="CA793" s="143">
        <v>125.2</v>
      </c>
      <c r="CB793" s="143">
        <v>124.7</v>
      </c>
      <c r="CC793" s="143">
        <v>124.6</v>
      </c>
      <c r="CD793" s="143">
        <v>121.6</v>
      </c>
      <c r="CE793" s="143">
        <v>120.4</v>
      </c>
      <c r="CF793" s="143">
        <v>124.8</v>
      </c>
      <c r="CG793" s="143">
        <v>121.2</v>
      </c>
      <c r="CH793" s="143">
        <v>121.9</v>
      </c>
      <c r="CI793" s="143">
        <v>125</v>
      </c>
      <c r="CJ793" s="146">
        <v>127.8</v>
      </c>
      <c r="CK793" s="146">
        <v>128.1</v>
      </c>
      <c r="CL793" s="146">
        <v>128.6</v>
      </c>
      <c r="CM793" s="147">
        <v>126.5</v>
      </c>
      <c r="CN793" s="147">
        <v>131.69999999999999</v>
      </c>
      <c r="CO793" s="147">
        <v>132.4</v>
      </c>
      <c r="CP793" s="148">
        <v>130</v>
      </c>
      <c r="CQ793" s="149">
        <v>128.6</v>
      </c>
      <c r="CR793" s="149">
        <v>129.9</v>
      </c>
      <c r="CS793" s="149">
        <v>128.5</v>
      </c>
      <c r="CT793" s="149">
        <v>130.69999999999999</v>
      </c>
      <c r="CU793" s="150">
        <v>128</v>
      </c>
      <c r="CV793" s="150">
        <v>128</v>
      </c>
      <c r="CW793" s="150">
        <v>132.19999999999999</v>
      </c>
      <c r="CX793" s="150">
        <v>129.4</v>
      </c>
      <c r="CY793" s="150">
        <v>130.1</v>
      </c>
      <c r="CZ793" s="150">
        <v>130.4</v>
      </c>
      <c r="DA793" s="150">
        <v>133.30000000000001</v>
      </c>
      <c r="DB793" s="151">
        <v>135.9</v>
      </c>
      <c r="DC793" s="151">
        <v>133.19999999999999</v>
      </c>
      <c r="DD793" s="151">
        <v>133.9</v>
      </c>
      <c r="DE793" s="151">
        <v>134.1</v>
      </c>
      <c r="DF793" s="151">
        <v>138</v>
      </c>
      <c r="DG793" s="151">
        <v>138.6</v>
      </c>
      <c r="DH793" s="151">
        <v>137.80000000000001</v>
      </c>
      <c r="DI793" s="151">
        <v>138.69999999999999</v>
      </c>
      <c r="DJ793" s="151">
        <v>140.69999999999999</v>
      </c>
      <c r="DK793" s="151">
        <v>146.5</v>
      </c>
      <c r="DL793" s="151">
        <v>140.5</v>
      </c>
      <c r="DM793" s="152">
        <v>141.5</v>
      </c>
      <c r="DN793" s="152">
        <v>138.6</v>
      </c>
      <c r="DO793" s="152">
        <v>139.80000000000001</v>
      </c>
      <c r="DP793" s="152">
        <v>142.69999999999999</v>
      </c>
      <c r="DQ793" s="152">
        <v>142.30000000000001</v>
      </c>
      <c r="DR793" s="152">
        <v>139.80000000000001</v>
      </c>
      <c r="DS793" s="152">
        <v>141.69999999999999</v>
      </c>
      <c r="DT793" s="152">
        <v>141.30000000000001</v>
      </c>
      <c r="DU793" s="152">
        <v>141.5</v>
      </c>
      <c r="DV793" s="152">
        <v>143.80000000000001</v>
      </c>
      <c r="DW793" s="152">
        <v>143.5</v>
      </c>
      <c r="DX793" s="152">
        <v>145.6</v>
      </c>
      <c r="DY793" s="152">
        <v>145.4</v>
      </c>
      <c r="DZ793" s="152">
        <v>146.4</v>
      </c>
      <c r="EA793" s="152">
        <v>146.6</v>
      </c>
      <c r="EB793" s="152">
        <v>146.4</v>
      </c>
      <c r="EC793" s="152">
        <v>146.4</v>
      </c>
      <c r="ED793" s="152">
        <v>148.9</v>
      </c>
      <c r="EE793" s="152">
        <v>149.69999999999999</v>
      </c>
      <c r="EF793" s="152">
        <v>146.69999999999999</v>
      </c>
      <c r="EG793" s="152">
        <v>149.5</v>
      </c>
      <c r="EH793" s="152">
        <v>148.69999999999999</v>
      </c>
      <c r="EI793" s="152">
        <v>149.4</v>
      </c>
      <c r="EJ793" s="152">
        <v>149.6</v>
      </c>
      <c r="EK793" s="152">
        <v>150.5</v>
      </c>
      <c r="EL793" s="152">
        <v>149.19999999999999</v>
      </c>
      <c r="EM793" s="152">
        <v>150.6</v>
      </c>
      <c r="EN793" s="152">
        <v>151</v>
      </c>
      <c r="EO793" s="152">
        <v>152.80000000000001</v>
      </c>
      <c r="EP793" s="152">
        <v>152.80000000000001</v>
      </c>
      <c r="EQ793" s="152">
        <v>153.9</v>
      </c>
      <c r="ER793" s="152">
        <v>153.30000000000001</v>
      </c>
      <c r="ES793" s="152">
        <v>152.9</v>
      </c>
      <c r="ET793" s="152">
        <v>152.1</v>
      </c>
      <c r="EU793" s="152">
        <v>150.9</v>
      </c>
      <c r="EV793" s="152">
        <v>151</v>
      </c>
      <c r="EW793" s="152">
        <v>150.4</v>
      </c>
    </row>
    <row r="794" spans="1:153">
      <c r="A794" s="141" t="s">
        <v>8621</v>
      </c>
      <c r="B794" s="141" t="s">
        <v>8622</v>
      </c>
      <c r="C794" s="142">
        <v>1.2760000000000001E-2</v>
      </c>
      <c r="D794" s="143">
        <v>91.2</v>
      </c>
      <c r="E794" s="143">
        <v>95.9</v>
      </c>
      <c r="F794" s="143">
        <v>95.9</v>
      </c>
      <c r="G794" s="143">
        <v>91.6</v>
      </c>
      <c r="H794" s="143">
        <v>91.6</v>
      </c>
      <c r="I794" s="143">
        <v>91.6</v>
      </c>
      <c r="J794" s="143">
        <v>91.6</v>
      </c>
      <c r="K794" s="143">
        <v>91.6</v>
      </c>
      <c r="L794" s="143">
        <v>91.6</v>
      </c>
      <c r="M794" s="143">
        <v>93.4</v>
      </c>
      <c r="N794" s="143">
        <v>93.4</v>
      </c>
      <c r="O794" s="143">
        <v>93.4</v>
      </c>
      <c r="P794" s="143">
        <v>93.4</v>
      </c>
      <c r="Q794" s="143">
        <v>100.2</v>
      </c>
      <c r="R794" s="143">
        <v>119.2</v>
      </c>
      <c r="S794" s="143">
        <v>103.1</v>
      </c>
      <c r="T794" s="143">
        <v>122.2</v>
      </c>
      <c r="U794" s="143">
        <v>122.2</v>
      </c>
      <c r="V794" s="143">
        <v>101.7</v>
      </c>
      <c r="W794" s="143">
        <v>101.7</v>
      </c>
      <c r="X794" s="143">
        <v>101.7</v>
      </c>
      <c r="Y794" s="143">
        <v>101.4</v>
      </c>
      <c r="Z794" s="143">
        <v>105.1</v>
      </c>
      <c r="AA794" s="143">
        <v>105.1</v>
      </c>
      <c r="AB794" s="143">
        <v>104</v>
      </c>
      <c r="AC794" s="143">
        <v>104</v>
      </c>
      <c r="AD794" s="143">
        <v>104</v>
      </c>
      <c r="AE794" s="143">
        <v>104</v>
      </c>
      <c r="AF794" s="143">
        <v>104</v>
      </c>
      <c r="AG794" s="143">
        <v>104</v>
      </c>
      <c r="AH794" s="143">
        <v>104</v>
      </c>
      <c r="AI794" s="143">
        <v>104</v>
      </c>
      <c r="AJ794" s="143">
        <v>104</v>
      </c>
      <c r="AK794" s="143">
        <v>105.2</v>
      </c>
      <c r="AL794" s="143">
        <v>102.8</v>
      </c>
      <c r="AM794" s="143">
        <v>108.5</v>
      </c>
      <c r="AN794" s="143">
        <v>108.5</v>
      </c>
      <c r="AO794" s="143">
        <v>108.5</v>
      </c>
      <c r="AP794" s="143">
        <v>108.5</v>
      </c>
      <c r="AQ794" s="143">
        <v>108.5</v>
      </c>
      <c r="AR794" s="143">
        <v>107.5</v>
      </c>
      <c r="AS794" s="143">
        <v>113.1</v>
      </c>
      <c r="AT794" s="143">
        <v>113.1</v>
      </c>
      <c r="AU794" s="143">
        <v>113.1</v>
      </c>
      <c r="AV794" s="143">
        <v>113.1</v>
      </c>
      <c r="AW794" s="143">
        <v>113.1</v>
      </c>
      <c r="AX794" s="143">
        <v>113.1</v>
      </c>
      <c r="AY794" s="143">
        <v>113.1</v>
      </c>
      <c r="AZ794" s="143">
        <v>113.1</v>
      </c>
      <c r="BA794" s="143">
        <v>113.1</v>
      </c>
      <c r="BB794" s="143">
        <v>113.1</v>
      </c>
      <c r="BC794" s="143">
        <v>113.1</v>
      </c>
      <c r="BD794" s="143">
        <v>113.1</v>
      </c>
      <c r="BE794" s="143">
        <v>113.1</v>
      </c>
      <c r="BF794" s="143">
        <v>113.1</v>
      </c>
      <c r="BG794" s="143">
        <v>113.1</v>
      </c>
      <c r="BH794" s="143">
        <v>113.1</v>
      </c>
      <c r="BI794" s="143">
        <v>112.6</v>
      </c>
      <c r="BJ794" s="143">
        <v>107.5</v>
      </c>
      <c r="BK794" s="144">
        <v>107.5</v>
      </c>
      <c r="BL794" s="143">
        <v>107.7</v>
      </c>
      <c r="BM794" s="143">
        <v>107.6</v>
      </c>
      <c r="BN794" s="143">
        <v>107.6</v>
      </c>
      <c r="BO794" s="143">
        <v>107.6</v>
      </c>
      <c r="BP794" s="143">
        <v>109.9</v>
      </c>
      <c r="BQ794" s="143">
        <v>109.2</v>
      </c>
      <c r="BR794" s="145">
        <v>109.2</v>
      </c>
      <c r="BS794" s="145">
        <v>109.2</v>
      </c>
      <c r="BT794" s="145">
        <v>112.2</v>
      </c>
      <c r="BU794" s="145">
        <v>114.7</v>
      </c>
      <c r="BV794" s="145">
        <v>107.6</v>
      </c>
      <c r="BW794" s="145">
        <v>110.4</v>
      </c>
      <c r="BX794" s="145">
        <v>109.4</v>
      </c>
      <c r="BY794" s="145">
        <v>105.9</v>
      </c>
      <c r="BZ794" s="143">
        <v>104.6</v>
      </c>
      <c r="CA794" s="143">
        <v>107.7</v>
      </c>
      <c r="CB794" s="143">
        <v>106.5</v>
      </c>
      <c r="CC794" s="143">
        <v>106.5</v>
      </c>
      <c r="CD794" s="143">
        <v>106.5</v>
      </c>
      <c r="CE794" s="143">
        <v>106.6</v>
      </c>
      <c r="CF794" s="143">
        <v>105.2</v>
      </c>
      <c r="CG794" s="143">
        <v>104.2</v>
      </c>
      <c r="CH794" s="143">
        <v>104.2</v>
      </c>
      <c r="CI794" s="143">
        <v>100.6</v>
      </c>
      <c r="CJ794" s="146">
        <v>105.9</v>
      </c>
      <c r="CK794" s="146">
        <v>105.9</v>
      </c>
      <c r="CL794" s="146">
        <v>105.9</v>
      </c>
      <c r="CM794" s="147">
        <v>105.9</v>
      </c>
      <c r="CN794" s="147">
        <v>115.5</v>
      </c>
      <c r="CO794" s="147">
        <v>115.5</v>
      </c>
      <c r="CP794" s="148">
        <v>115.5</v>
      </c>
      <c r="CQ794" s="149">
        <v>110.6</v>
      </c>
      <c r="CR794" s="149">
        <v>110.6</v>
      </c>
      <c r="CS794" s="149">
        <v>110.6</v>
      </c>
      <c r="CT794" s="149">
        <v>110.6</v>
      </c>
      <c r="CU794" s="150">
        <v>110.6</v>
      </c>
      <c r="CV794" s="150">
        <v>111.3</v>
      </c>
      <c r="CW794" s="150">
        <v>111.7</v>
      </c>
      <c r="CX794" s="150">
        <v>105.4</v>
      </c>
      <c r="CY794" s="150">
        <v>106.6</v>
      </c>
      <c r="CZ794" s="150">
        <v>108.7</v>
      </c>
      <c r="DA794" s="150">
        <v>108.7</v>
      </c>
      <c r="DB794" s="151">
        <v>107.5</v>
      </c>
      <c r="DC794" s="151">
        <v>105.9</v>
      </c>
      <c r="DD794" s="151">
        <v>108.6</v>
      </c>
      <c r="DE794" s="151">
        <v>108.6</v>
      </c>
      <c r="DF794" s="151">
        <v>108.6</v>
      </c>
      <c r="DG794" s="151">
        <v>106.8</v>
      </c>
      <c r="DH794" s="151">
        <v>106.8</v>
      </c>
      <c r="DI794" s="151">
        <v>106.8</v>
      </c>
      <c r="DJ794" s="151">
        <v>106.8</v>
      </c>
      <c r="DK794" s="151">
        <v>105.9</v>
      </c>
      <c r="DL794" s="151">
        <v>105.9</v>
      </c>
      <c r="DM794" s="152">
        <v>102</v>
      </c>
      <c r="DN794" s="152">
        <v>105.9</v>
      </c>
      <c r="DO794" s="152">
        <v>105.9</v>
      </c>
      <c r="DP794" s="152">
        <v>106</v>
      </c>
      <c r="DQ794" s="152">
        <v>106</v>
      </c>
      <c r="DR794" s="152">
        <v>106</v>
      </c>
      <c r="DS794" s="152">
        <v>108.4</v>
      </c>
      <c r="DT794" s="152">
        <v>108.4</v>
      </c>
      <c r="DU794" s="152">
        <v>111.3</v>
      </c>
      <c r="DV794" s="152">
        <v>111.3</v>
      </c>
      <c r="DW794" s="152">
        <v>114.7</v>
      </c>
      <c r="DX794" s="152">
        <v>114.7</v>
      </c>
      <c r="DY794" s="152">
        <v>114.8</v>
      </c>
      <c r="DZ794" s="152">
        <v>114.8</v>
      </c>
      <c r="EA794" s="152">
        <v>114.9</v>
      </c>
      <c r="EB794" s="152">
        <v>116.2</v>
      </c>
      <c r="EC794" s="152">
        <v>115.8</v>
      </c>
      <c r="ED794" s="152">
        <v>115.8</v>
      </c>
      <c r="EE794" s="152">
        <v>115.8</v>
      </c>
      <c r="EF794" s="152">
        <v>115.8</v>
      </c>
      <c r="EG794" s="152">
        <v>114.9</v>
      </c>
      <c r="EH794" s="152">
        <v>114.9</v>
      </c>
      <c r="EI794" s="152">
        <v>114.9</v>
      </c>
      <c r="EJ794" s="152">
        <v>114.8</v>
      </c>
      <c r="EK794" s="152">
        <v>114.8</v>
      </c>
      <c r="EL794" s="152">
        <v>114.8</v>
      </c>
      <c r="EM794" s="152">
        <v>115.3</v>
      </c>
      <c r="EN794" s="152">
        <v>115.3</v>
      </c>
      <c r="EO794" s="152">
        <v>115</v>
      </c>
      <c r="EP794" s="152">
        <v>115.5</v>
      </c>
      <c r="EQ794" s="152">
        <v>115</v>
      </c>
      <c r="ER794" s="152">
        <v>115.9</v>
      </c>
      <c r="ES794" s="152">
        <v>116.4</v>
      </c>
      <c r="ET794" s="152">
        <v>115.9</v>
      </c>
      <c r="EU794" s="152">
        <v>115.9</v>
      </c>
      <c r="EV794" s="152">
        <v>116.4</v>
      </c>
      <c r="EW794" s="152">
        <v>116.4</v>
      </c>
    </row>
    <row r="795" spans="1:153">
      <c r="A795" s="141" t="s">
        <v>8623</v>
      </c>
      <c r="B795" s="141" t="s">
        <v>8624</v>
      </c>
      <c r="C795" s="142">
        <v>8.0729999999999996E-2</v>
      </c>
      <c r="D795" s="143">
        <v>99.5</v>
      </c>
      <c r="E795" s="143">
        <v>99.5</v>
      </c>
      <c r="F795" s="143">
        <v>99.5</v>
      </c>
      <c r="G795" s="143">
        <v>100.1</v>
      </c>
      <c r="H795" s="143">
        <v>96.9</v>
      </c>
      <c r="I795" s="143">
        <v>96.9</v>
      </c>
      <c r="J795" s="143">
        <v>96.9</v>
      </c>
      <c r="K795" s="143">
        <v>96.9</v>
      </c>
      <c r="L795" s="143">
        <v>97</v>
      </c>
      <c r="M795" s="143">
        <v>98.1</v>
      </c>
      <c r="N795" s="143">
        <v>98.1</v>
      </c>
      <c r="O795" s="143">
        <v>97.9</v>
      </c>
      <c r="P795" s="143">
        <v>103.1</v>
      </c>
      <c r="Q795" s="143">
        <v>103.2</v>
      </c>
      <c r="R795" s="143">
        <v>103.1</v>
      </c>
      <c r="S795" s="143">
        <v>103.2</v>
      </c>
      <c r="T795" s="143">
        <v>103.2</v>
      </c>
      <c r="U795" s="143">
        <v>103.2</v>
      </c>
      <c r="V795" s="143">
        <v>102.1</v>
      </c>
      <c r="W795" s="143">
        <v>102.1</v>
      </c>
      <c r="X795" s="143">
        <v>102.1</v>
      </c>
      <c r="Y795" s="143">
        <v>102</v>
      </c>
      <c r="Z795" s="143">
        <v>102</v>
      </c>
      <c r="AA795" s="143">
        <v>104</v>
      </c>
      <c r="AB795" s="143">
        <v>107.6</v>
      </c>
      <c r="AC795" s="143">
        <v>111.2</v>
      </c>
      <c r="AD795" s="143">
        <v>111.2</v>
      </c>
      <c r="AE795" s="143">
        <v>111.2</v>
      </c>
      <c r="AF795" s="143">
        <v>111.3</v>
      </c>
      <c r="AG795" s="143">
        <v>111.3</v>
      </c>
      <c r="AH795" s="143">
        <v>111.3</v>
      </c>
      <c r="AI795" s="143">
        <v>111.3</v>
      </c>
      <c r="AJ795" s="143">
        <v>111.3</v>
      </c>
      <c r="AK795" s="143">
        <v>111.3</v>
      </c>
      <c r="AL795" s="143">
        <v>111.4</v>
      </c>
      <c r="AM795" s="143">
        <v>111.9</v>
      </c>
      <c r="AN795" s="143">
        <v>111.9</v>
      </c>
      <c r="AO795" s="143">
        <v>111.9</v>
      </c>
      <c r="AP795" s="143">
        <v>112.1</v>
      </c>
      <c r="AQ795" s="143">
        <v>112.1</v>
      </c>
      <c r="AR795" s="143">
        <v>112.1</v>
      </c>
      <c r="AS795" s="143">
        <v>112.4</v>
      </c>
      <c r="AT795" s="143">
        <v>113.9</v>
      </c>
      <c r="AU795" s="143">
        <v>114.1</v>
      </c>
      <c r="AV795" s="143">
        <v>114</v>
      </c>
      <c r="AW795" s="143">
        <v>114</v>
      </c>
      <c r="AX795" s="143">
        <v>114.1</v>
      </c>
      <c r="AY795" s="143">
        <v>114.1</v>
      </c>
      <c r="AZ795" s="143">
        <v>114.1</v>
      </c>
      <c r="BA795" s="143">
        <v>114.1</v>
      </c>
      <c r="BB795" s="143">
        <v>114.1</v>
      </c>
      <c r="BC795" s="143">
        <v>114.1</v>
      </c>
      <c r="BD795" s="143">
        <v>114.1</v>
      </c>
      <c r="BE795" s="143">
        <v>114.1</v>
      </c>
      <c r="BF795" s="143">
        <v>114.1</v>
      </c>
      <c r="BG795" s="143">
        <v>114.1</v>
      </c>
      <c r="BH795" s="143">
        <v>114.1</v>
      </c>
      <c r="BI795" s="143">
        <v>114.1</v>
      </c>
      <c r="BJ795" s="143">
        <v>114.1</v>
      </c>
      <c r="BK795" s="144">
        <v>114.1</v>
      </c>
      <c r="BL795" s="143">
        <v>115.6</v>
      </c>
      <c r="BM795" s="143">
        <v>115.6</v>
      </c>
      <c r="BN795" s="143">
        <v>119</v>
      </c>
      <c r="BO795" s="143">
        <v>120.5</v>
      </c>
      <c r="BP795" s="143">
        <v>120.5</v>
      </c>
      <c r="BQ795" s="143">
        <v>121.2</v>
      </c>
      <c r="BR795" s="145">
        <v>121.2</v>
      </c>
      <c r="BS795" s="145">
        <v>121.2</v>
      </c>
      <c r="BT795" s="145">
        <v>121.2</v>
      </c>
      <c r="BU795" s="145">
        <v>121.3</v>
      </c>
      <c r="BV795" s="145">
        <v>120.8</v>
      </c>
      <c r="BW795" s="145">
        <v>120.5</v>
      </c>
      <c r="BX795" s="145">
        <v>120.5</v>
      </c>
      <c r="BY795" s="145">
        <v>121</v>
      </c>
      <c r="BZ795" s="143">
        <v>121.3</v>
      </c>
      <c r="CA795" s="143">
        <v>121</v>
      </c>
      <c r="CB795" s="143">
        <v>121.2</v>
      </c>
      <c r="CC795" s="143">
        <v>120.9</v>
      </c>
      <c r="CD795" s="143">
        <v>120.3</v>
      </c>
      <c r="CE795" s="143">
        <v>121.3</v>
      </c>
      <c r="CF795" s="143">
        <v>121.3</v>
      </c>
      <c r="CG795" s="143">
        <v>120.7</v>
      </c>
      <c r="CH795" s="143">
        <v>121</v>
      </c>
      <c r="CI795" s="143">
        <v>121.3</v>
      </c>
      <c r="CJ795" s="146">
        <v>120.9</v>
      </c>
      <c r="CK795" s="146">
        <v>121</v>
      </c>
      <c r="CL795" s="146">
        <v>120.4</v>
      </c>
      <c r="CM795" s="147">
        <v>120.5</v>
      </c>
      <c r="CN795" s="147">
        <v>120.7</v>
      </c>
      <c r="CO795" s="147">
        <v>120.4</v>
      </c>
      <c r="CP795" s="148">
        <v>120.4</v>
      </c>
      <c r="CQ795" s="149">
        <v>119.7</v>
      </c>
      <c r="CR795" s="149">
        <v>119.7</v>
      </c>
      <c r="CS795" s="149">
        <v>119.7</v>
      </c>
      <c r="CT795" s="149">
        <v>120.1</v>
      </c>
      <c r="CU795" s="150">
        <v>120.1</v>
      </c>
      <c r="CV795" s="150">
        <v>120.1</v>
      </c>
      <c r="CW795" s="150">
        <v>120.1</v>
      </c>
      <c r="CX795" s="150">
        <v>120.1</v>
      </c>
      <c r="CY795" s="150">
        <v>121.1</v>
      </c>
      <c r="CZ795" s="150">
        <v>121.2</v>
      </c>
      <c r="DA795" s="150">
        <v>124</v>
      </c>
      <c r="DB795" s="151">
        <v>124</v>
      </c>
      <c r="DC795" s="151">
        <v>124</v>
      </c>
      <c r="DD795" s="151">
        <v>126.1</v>
      </c>
      <c r="DE795" s="151">
        <v>122.4</v>
      </c>
      <c r="DF795" s="151">
        <v>122.4</v>
      </c>
      <c r="DG795" s="151">
        <v>126</v>
      </c>
      <c r="DH795" s="151">
        <v>126</v>
      </c>
      <c r="DI795" s="151">
        <v>126</v>
      </c>
      <c r="DJ795" s="151">
        <v>128.6</v>
      </c>
      <c r="DK795" s="151">
        <v>128.6</v>
      </c>
      <c r="DL795" s="151">
        <v>128.69999999999999</v>
      </c>
      <c r="DM795" s="152">
        <v>128.9</v>
      </c>
      <c r="DN795" s="152">
        <v>128.9</v>
      </c>
      <c r="DO795" s="152">
        <v>129.30000000000001</v>
      </c>
      <c r="DP795" s="152">
        <v>129.30000000000001</v>
      </c>
      <c r="DQ795" s="152">
        <v>129.30000000000001</v>
      </c>
      <c r="DR795" s="152">
        <v>129.6</v>
      </c>
      <c r="DS795" s="152">
        <v>130</v>
      </c>
      <c r="DT795" s="152">
        <v>130</v>
      </c>
      <c r="DU795" s="152">
        <v>130</v>
      </c>
      <c r="DV795" s="152">
        <v>130.4</v>
      </c>
      <c r="DW795" s="152">
        <v>133.30000000000001</v>
      </c>
      <c r="DX795" s="152">
        <v>134.69999999999999</v>
      </c>
      <c r="DY795" s="152">
        <v>134.5</v>
      </c>
      <c r="DZ795" s="152">
        <v>134.30000000000001</v>
      </c>
      <c r="EA795" s="152">
        <v>134.4</v>
      </c>
      <c r="EB795" s="152">
        <v>134.69999999999999</v>
      </c>
      <c r="EC795" s="152">
        <v>134.69999999999999</v>
      </c>
      <c r="ED795" s="152">
        <v>134.80000000000001</v>
      </c>
      <c r="EE795" s="152">
        <v>134.69999999999999</v>
      </c>
      <c r="EF795" s="152">
        <v>135.80000000000001</v>
      </c>
      <c r="EG795" s="152">
        <v>136.9</v>
      </c>
      <c r="EH795" s="152">
        <v>136.6</v>
      </c>
      <c r="EI795" s="152">
        <v>136.9</v>
      </c>
      <c r="EJ795" s="152">
        <v>136.80000000000001</v>
      </c>
      <c r="EK795" s="152">
        <v>136.80000000000001</v>
      </c>
      <c r="EL795" s="152">
        <v>136.80000000000001</v>
      </c>
      <c r="EM795" s="152">
        <v>136.80000000000001</v>
      </c>
      <c r="EN795" s="152">
        <v>136.4</v>
      </c>
      <c r="EO795" s="152">
        <v>136.80000000000001</v>
      </c>
      <c r="EP795" s="152">
        <v>137.69999999999999</v>
      </c>
      <c r="EQ795" s="152">
        <v>137.69999999999999</v>
      </c>
      <c r="ER795" s="152">
        <v>137.69999999999999</v>
      </c>
      <c r="ES795" s="152">
        <v>137.69999999999999</v>
      </c>
      <c r="ET795" s="152">
        <v>137.69999999999999</v>
      </c>
      <c r="EU795" s="152">
        <v>137.9</v>
      </c>
      <c r="EV795" s="152">
        <v>137.9</v>
      </c>
      <c r="EW795" s="152">
        <v>138.30000000000001</v>
      </c>
    </row>
    <row r="796" spans="1:153">
      <c r="A796" s="141" t="s">
        <v>8625</v>
      </c>
      <c r="B796" s="141" t="s">
        <v>8626</v>
      </c>
      <c r="C796" s="142">
        <v>4.5589999999999999E-2</v>
      </c>
      <c r="D796" s="143">
        <v>85.7</v>
      </c>
      <c r="E796" s="143">
        <v>86</v>
      </c>
      <c r="F796" s="143">
        <v>89.3</v>
      </c>
      <c r="G796" s="143">
        <v>89.3</v>
      </c>
      <c r="H796" s="143">
        <v>87.8</v>
      </c>
      <c r="I796" s="143">
        <v>87.5</v>
      </c>
      <c r="J796" s="143">
        <v>87.1</v>
      </c>
      <c r="K796" s="143">
        <v>89.1</v>
      </c>
      <c r="L796" s="143">
        <v>88.5</v>
      </c>
      <c r="M796" s="143">
        <v>88</v>
      </c>
      <c r="N796" s="143">
        <v>82</v>
      </c>
      <c r="O796" s="143">
        <v>81.7</v>
      </c>
      <c r="P796" s="143">
        <v>78.099999999999994</v>
      </c>
      <c r="Q796" s="143">
        <v>77.900000000000006</v>
      </c>
      <c r="R796" s="143">
        <v>79</v>
      </c>
      <c r="S796" s="143">
        <v>81.099999999999994</v>
      </c>
      <c r="T796" s="143">
        <v>79.099999999999994</v>
      </c>
      <c r="U796" s="143">
        <v>78.5</v>
      </c>
      <c r="V796" s="143">
        <v>78.5</v>
      </c>
      <c r="W796" s="143">
        <v>77.900000000000006</v>
      </c>
      <c r="X796" s="143">
        <v>77.400000000000006</v>
      </c>
      <c r="Y796" s="143">
        <v>76.599999999999994</v>
      </c>
      <c r="Z796" s="143">
        <v>77.099999999999994</v>
      </c>
      <c r="AA796" s="143">
        <v>77.099999999999994</v>
      </c>
      <c r="AB796" s="143">
        <v>76</v>
      </c>
      <c r="AC796" s="143">
        <v>76.2</v>
      </c>
      <c r="AD796" s="143">
        <v>78.099999999999994</v>
      </c>
      <c r="AE796" s="143">
        <v>79</v>
      </c>
      <c r="AF796" s="143">
        <v>76.900000000000006</v>
      </c>
      <c r="AG796" s="143">
        <v>78</v>
      </c>
      <c r="AH796" s="143">
        <v>78.2</v>
      </c>
      <c r="AI796" s="143">
        <v>78.2</v>
      </c>
      <c r="AJ796" s="143">
        <v>78.2</v>
      </c>
      <c r="AK796" s="143">
        <v>78.900000000000006</v>
      </c>
      <c r="AL796" s="143">
        <v>80.599999999999994</v>
      </c>
      <c r="AM796" s="143">
        <v>78.7</v>
      </c>
      <c r="AN796" s="143">
        <v>78</v>
      </c>
      <c r="AO796" s="143">
        <v>79.400000000000006</v>
      </c>
      <c r="AP796" s="143">
        <v>79.400000000000006</v>
      </c>
      <c r="AQ796" s="143">
        <v>79.5</v>
      </c>
      <c r="AR796" s="143">
        <v>76.5</v>
      </c>
      <c r="AS796" s="143">
        <v>77.3</v>
      </c>
      <c r="AT796" s="143">
        <v>76.8</v>
      </c>
      <c r="AU796" s="143">
        <v>77</v>
      </c>
      <c r="AV796" s="143">
        <v>76.900000000000006</v>
      </c>
      <c r="AW796" s="143">
        <v>77</v>
      </c>
      <c r="AX796" s="143">
        <v>77.099999999999994</v>
      </c>
      <c r="AY796" s="143">
        <v>73.599999999999994</v>
      </c>
      <c r="AZ796" s="143">
        <v>75.7</v>
      </c>
      <c r="BA796" s="143">
        <v>75.7</v>
      </c>
      <c r="BB796" s="143">
        <v>75.599999999999994</v>
      </c>
      <c r="BC796" s="143">
        <v>75.099999999999994</v>
      </c>
      <c r="BD796" s="143">
        <v>75.400000000000006</v>
      </c>
      <c r="BE796" s="143">
        <v>72.099999999999994</v>
      </c>
      <c r="BF796" s="143">
        <v>72</v>
      </c>
      <c r="BG796" s="143">
        <v>72.599999999999994</v>
      </c>
      <c r="BH796" s="143">
        <v>72.400000000000006</v>
      </c>
      <c r="BI796" s="143">
        <v>72.7</v>
      </c>
      <c r="BJ796" s="143">
        <v>72.400000000000006</v>
      </c>
      <c r="BK796" s="144">
        <v>72.599999999999994</v>
      </c>
      <c r="BL796" s="143">
        <v>72</v>
      </c>
      <c r="BM796" s="143">
        <v>70.900000000000006</v>
      </c>
      <c r="BN796" s="143">
        <v>71.099999999999994</v>
      </c>
      <c r="BO796" s="143">
        <v>70.900000000000006</v>
      </c>
      <c r="BP796" s="143">
        <v>70.900000000000006</v>
      </c>
      <c r="BQ796" s="143">
        <v>71</v>
      </c>
      <c r="BR796" s="145">
        <v>71</v>
      </c>
      <c r="BS796" s="145">
        <v>70.8</v>
      </c>
      <c r="BT796" s="145">
        <v>70.3</v>
      </c>
      <c r="BU796" s="145">
        <v>68.599999999999994</v>
      </c>
      <c r="BV796" s="145">
        <v>68.5</v>
      </c>
      <c r="BW796" s="145">
        <v>68.8</v>
      </c>
      <c r="BX796" s="145">
        <v>68.8</v>
      </c>
      <c r="BY796" s="145">
        <v>68.8</v>
      </c>
      <c r="BZ796" s="143">
        <v>67.2</v>
      </c>
      <c r="CA796" s="143">
        <v>67</v>
      </c>
      <c r="CB796" s="143">
        <v>67</v>
      </c>
      <c r="CC796" s="143">
        <v>67</v>
      </c>
      <c r="CD796" s="143">
        <v>67</v>
      </c>
      <c r="CE796" s="143">
        <v>67</v>
      </c>
      <c r="CF796" s="143">
        <v>67</v>
      </c>
      <c r="CG796" s="143">
        <v>67</v>
      </c>
      <c r="CH796" s="143">
        <v>67</v>
      </c>
      <c r="CI796" s="143">
        <v>67</v>
      </c>
      <c r="CJ796" s="146">
        <v>66.599999999999994</v>
      </c>
      <c r="CK796" s="146">
        <v>66.599999999999994</v>
      </c>
      <c r="CL796" s="146">
        <v>66.599999999999994</v>
      </c>
      <c r="CM796" s="147">
        <v>66.599999999999994</v>
      </c>
      <c r="CN796" s="147">
        <v>66.599999999999994</v>
      </c>
      <c r="CO796" s="147">
        <v>66.599999999999994</v>
      </c>
      <c r="CP796" s="148">
        <v>66.599999999999994</v>
      </c>
      <c r="CQ796" s="149">
        <v>65.599999999999994</v>
      </c>
      <c r="CR796" s="149">
        <v>65.400000000000006</v>
      </c>
      <c r="CS796" s="149">
        <v>65.400000000000006</v>
      </c>
      <c r="CT796" s="149">
        <v>65.400000000000006</v>
      </c>
      <c r="CU796" s="150">
        <v>64.3</v>
      </c>
      <c r="CV796" s="150">
        <v>64.3</v>
      </c>
      <c r="CW796" s="150">
        <v>64.8</v>
      </c>
      <c r="CX796" s="150">
        <v>64.599999999999994</v>
      </c>
      <c r="CY796" s="150">
        <v>64.599999999999994</v>
      </c>
      <c r="CZ796" s="150">
        <v>64.3</v>
      </c>
      <c r="DA796" s="150">
        <v>64.400000000000006</v>
      </c>
      <c r="DB796" s="151">
        <v>65.400000000000006</v>
      </c>
      <c r="DC796" s="151">
        <v>64.400000000000006</v>
      </c>
      <c r="DD796" s="151">
        <v>65.900000000000006</v>
      </c>
      <c r="DE796" s="151">
        <v>66</v>
      </c>
      <c r="DF796" s="151">
        <v>66.2</v>
      </c>
      <c r="DG796" s="151">
        <v>66.400000000000006</v>
      </c>
      <c r="DH796" s="151">
        <v>66.400000000000006</v>
      </c>
      <c r="DI796" s="151">
        <v>66.5</v>
      </c>
      <c r="DJ796" s="151">
        <v>66.400000000000006</v>
      </c>
      <c r="DK796" s="151">
        <v>66</v>
      </c>
      <c r="DL796" s="151">
        <v>66.099999999999994</v>
      </c>
      <c r="DM796" s="152">
        <v>66.5</v>
      </c>
      <c r="DN796" s="152">
        <v>66.7</v>
      </c>
      <c r="DO796" s="152">
        <v>66.3</v>
      </c>
      <c r="DP796" s="152">
        <v>66.8</v>
      </c>
      <c r="DQ796" s="152">
        <v>66.900000000000006</v>
      </c>
      <c r="DR796" s="152">
        <v>67.2</v>
      </c>
      <c r="DS796" s="152">
        <v>67.599999999999994</v>
      </c>
      <c r="DT796" s="152">
        <v>67.8</v>
      </c>
      <c r="DU796" s="152">
        <v>68.3</v>
      </c>
      <c r="DV796" s="152">
        <v>68.5</v>
      </c>
      <c r="DW796" s="152">
        <v>68.599999999999994</v>
      </c>
      <c r="DX796" s="152">
        <v>68.5</v>
      </c>
      <c r="DY796" s="152">
        <v>69</v>
      </c>
      <c r="DZ796" s="152">
        <v>70.3</v>
      </c>
      <c r="EA796" s="152">
        <v>70.099999999999994</v>
      </c>
      <c r="EB796" s="152">
        <v>69.7</v>
      </c>
      <c r="EC796" s="152">
        <v>69.7</v>
      </c>
      <c r="ED796" s="152">
        <v>69.7</v>
      </c>
      <c r="EE796" s="152">
        <v>70.599999999999994</v>
      </c>
      <c r="EF796" s="152">
        <v>71.099999999999994</v>
      </c>
      <c r="EG796" s="152">
        <v>71.5</v>
      </c>
      <c r="EH796" s="152">
        <v>71.3</v>
      </c>
      <c r="EI796" s="152">
        <v>71.099999999999994</v>
      </c>
      <c r="EJ796" s="152">
        <v>71</v>
      </c>
      <c r="EK796" s="152">
        <v>71</v>
      </c>
      <c r="EL796" s="152">
        <v>71.5</v>
      </c>
      <c r="EM796" s="152">
        <v>70.599999999999994</v>
      </c>
      <c r="EN796" s="152">
        <v>70.2</v>
      </c>
      <c r="EO796" s="152">
        <v>70.7</v>
      </c>
      <c r="EP796" s="152">
        <v>70</v>
      </c>
      <c r="EQ796" s="152">
        <v>69.7</v>
      </c>
      <c r="ER796" s="152">
        <v>70.099999999999994</v>
      </c>
      <c r="ES796" s="152">
        <v>70</v>
      </c>
      <c r="ET796" s="152">
        <v>69.599999999999994</v>
      </c>
      <c r="EU796" s="152">
        <v>69.7</v>
      </c>
      <c r="EV796" s="152">
        <v>69.099999999999994</v>
      </c>
      <c r="EW796" s="152">
        <v>69</v>
      </c>
    </row>
    <row r="797" spans="1:153">
      <c r="A797" s="141" t="s">
        <v>8627</v>
      </c>
      <c r="B797" s="141" t="s">
        <v>8628</v>
      </c>
      <c r="C797" s="142">
        <v>2.5819999999999999E-2</v>
      </c>
      <c r="D797" s="143">
        <v>72.599999999999994</v>
      </c>
      <c r="E797" s="143">
        <v>73</v>
      </c>
      <c r="F797" s="143">
        <v>80</v>
      </c>
      <c r="G797" s="143">
        <v>80.099999999999994</v>
      </c>
      <c r="H797" s="143">
        <v>77.5</v>
      </c>
      <c r="I797" s="143">
        <v>77</v>
      </c>
      <c r="J797" s="143">
        <v>76.3</v>
      </c>
      <c r="K797" s="143">
        <v>79.8</v>
      </c>
      <c r="L797" s="143">
        <v>78.599999999999994</v>
      </c>
      <c r="M797" s="143">
        <v>77.900000000000006</v>
      </c>
      <c r="N797" s="143">
        <v>73.5</v>
      </c>
      <c r="O797" s="143">
        <v>73</v>
      </c>
      <c r="P797" s="143">
        <v>66.599999999999994</v>
      </c>
      <c r="Q797" s="143">
        <v>66.3</v>
      </c>
      <c r="R797" s="143">
        <v>68.2</v>
      </c>
      <c r="S797" s="143">
        <v>61.8</v>
      </c>
      <c r="T797" s="143">
        <v>63</v>
      </c>
      <c r="U797" s="143">
        <v>61.9</v>
      </c>
      <c r="V797" s="143">
        <v>61.8</v>
      </c>
      <c r="W797" s="143">
        <v>60.9</v>
      </c>
      <c r="X797" s="143">
        <v>62.8</v>
      </c>
      <c r="Y797" s="143">
        <v>61.5</v>
      </c>
      <c r="Z797" s="143">
        <v>62.3</v>
      </c>
      <c r="AA797" s="143">
        <v>62.3</v>
      </c>
      <c r="AB797" s="143">
        <v>60.4</v>
      </c>
      <c r="AC797" s="143">
        <v>60.8</v>
      </c>
      <c r="AD797" s="143">
        <v>59.4</v>
      </c>
      <c r="AE797" s="143">
        <v>61</v>
      </c>
      <c r="AF797" s="143">
        <v>57.3</v>
      </c>
      <c r="AG797" s="143">
        <v>58.6</v>
      </c>
      <c r="AH797" s="143">
        <v>59</v>
      </c>
      <c r="AI797" s="143">
        <v>58.5</v>
      </c>
      <c r="AJ797" s="143">
        <v>58.5</v>
      </c>
      <c r="AK797" s="143">
        <v>60.3</v>
      </c>
      <c r="AL797" s="143">
        <v>60.5</v>
      </c>
      <c r="AM797" s="143">
        <v>61.8</v>
      </c>
      <c r="AN797" s="143">
        <v>60.6</v>
      </c>
      <c r="AO797" s="143">
        <v>61.3</v>
      </c>
      <c r="AP797" s="143">
        <v>61.2</v>
      </c>
      <c r="AQ797" s="143">
        <v>61.5</v>
      </c>
      <c r="AR797" s="143">
        <v>56.2</v>
      </c>
      <c r="AS797" s="143">
        <v>57.4</v>
      </c>
      <c r="AT797" s="143">
        <v>56.5</v>
      </c>
      <c r="AU797" s="143">
        <v>56.9</v>
      </c>
      <c r="AV797" s="143">
        <v>56.8</v>
      </c>
      <c r="AW797" s="143">
        <v>57</v>
      </c>
      <c r="AX797" s="143">
        <v>61.3</v>
      </c>
      <c r="AY797" s="143">
        <v>56.4</v>
      </c>
      <c r="AZ797" s="143">
        <v>60.2</v>
      </c>
      <c r="BA797" s="143">
        <v>60.2</v>
      </c>
      <c r="BB797" s="143">
        <v>60</v>
      </c>
      <c r="BC797" s="143">
        <v>58.6</v>
      </c>
      <c r="BD797" s="143">
        <v>59.7</v>
      </c>
      <c r="BE797" s="143">
        <v>53.9</v>
      </c>
      <c r="BF797" s="143">
        <v>53.6</v>
      </c>
      <c r="BG797" s="143">
        <v>54.8</v>
      </c>
      <c r="BH797" s="143">
        <v>54.3</v>
      </c>
      <c r="BI797" s="143">
        <v>54.8</v>
      </c>
      <c r="BJ797" s="143">
        <v>54.4</v>
      </c>
      <c r="BK797" s="144">
        <v>54.7</v>
      </c>
      <c r="BL797" s="143">
        <v>53.7</v>
      </c>
      <c r="BM797" s="143">
        <v>51.7</v>
      </c>
      <c r="BN797" s="143">
        <v>51.9</v>
      </c>
      <c r="BO797" s="143">
        <v>51.7</v>
      </c>
      <c r="BP797" s="143">
        <v>51.7</v>
      </c>
      <c r="BQ797" s="143">
        <v>51.8</v>
      </c>
      <c r="BR797" s="145">
        <v>51.8</v>
      </c>
      <c r="BS797" s="145">
        <v>51.5</v>
      </c>
      <c r="BT797" s="145">
        <v>50.6</v>
      </c>
      <c r="BU797" s="145">
        <v>47.6</v>
      </c>
      <c r="BV797" s="145">
        <v>47.4</v>
      </c>
      <c r="BW797" s="145">
        <v>48.1</v>
      </c>
      <c r="BX797" s="145">
        <v>48.1</v>
      </c>
      <c r="BY797" s="145">
        <v>48.1</v>
      </c>
      <c r="BZ797" s="143">
        <v>45.1</v>
      </c>
      <c r="CA797" s="143">
        <v>44.7</v>
      </c>
      <c r="CB797" s="143">
        <v>44.7</v>
      </c>
      <c r="CC797" s="143">
        <v>44.7</v>
      </c>
      <c r="CD797" s="143">
        <v>44.7</v>
      </c>
      <c r="CE797" s="143">
        <v>44.7</v>
      </c>
      <c r="CF797" s="143">
        <v>44.7</v>
      </c>
      <c r="CG797" s="143">
        <v>44.7</v>
      </c>
      <c r="CH797" s="143">
        <v>44.7</v>
      </c>
      <c r="CI797" s="143">
        <v>44.7</v>
      </c>
      <c r="CJ797" s="146">
        <v>44.7</v>
      </c>
      <c r="CK797" s="146">
        <v>44.7</v>
      </c>
      <c r="CL797" s="146">
        <v>44.7</v>
      </c>
      <c r="CM797" s="147">
        <v>44.7</v>
      </c>
      <c r="CN797" s="147">
        <v>44.7</v>
      </c>
      <c r="CO797" s="147">
        <v>44.7</v>
      </c>
      <c r="CP797" s="148">
        <v>44.7</v>
      </c>
      <c r="CQ797" s="149">
        <v>43</v>
      </c>
      <c r="CR797" s="149">
        <v>42.7</v>
      </c>
      <c r="CS797" s="149">
        <v>42.7</v>
      </c>
      <c r="CT797" s="149">
        <v>42.7</v>
      </c>
      <c r="CU797" s="150">
        <v>40.700000000000003</v>
      </c>
      <c r="CV797" s="150">
        <v>40.700000000000003</v>
      </c>
      <c r="CW797" s="150">
        <v>41.6</v>
      </c>
      <c r="CX797" s="150">
        <v>41.3</v>
      </c>
      <c r="CY797" s="150">
        <v>41.2</v>
      </c>
      <c r="CZ797" s="150">
        <v>40.700000000000003</v>
      </c>
      <c r="DA797" s="150">
        <v>40.799999999999997</v>
      </c>
      <c r="DB797" s="151">
        <v>42.7</v>
      </c>
      <c r="DC797" s="151">
        <v>40.799999999999997</v>
      </c>
      <c r="DD797" s="151">
        <v>43.5</v>
      </c>
      <c r="DE797" s="151">
        <v>43.6</v>
      </c>
      <c r="DF797" s="151">
        <v>44</v>
      </c>
      <c r="DG797" s="151">
        <v>44.4</v>
      </c>
      <c r="DH797" s="151">
        <v>44.5</v>
      </c>
      <c r="DI797" s="151">
        <v>44.6</v>
      </c>
      <c r="DJ797" s="151">
        <v>44.4</v>
      </c>
      <c r="DK797" s="151">
        <v>43.6</v>
      </c>
      <c r="DL797" s="151">
        <v>43.9</v>
      </c>
      <c r="DM797" s="152">
        <v>44.6</v>
      </c>
      <c r="DN797" s="152">
        <v>44.7</v>
      </c>
      <c r="DO797" s="152">
        <v>44.1</v>
      </c>
      <c r="DP797" s="152">
        <v>45</v>
      </c>
      <c r="DQ797" s="152">
        <v>45.2</v>
      </c>
      <c r="DR797" s="152">
        <v>45.8</v>
      </c>
      <c r="DS797" s="152">
        <v>46.3</v>
      </c>
      <c r="DT797" s="152">
        <v>46.7</v>
      </c>
      <c r="DU797" s="152">
        <v>47.6</v>
      </c>
      <c r="DV797" s="152">
        <v>47.9</v>
      </c>
      <c r="DW797" s="152">
        <v>48.2</v>
      </c>
      <c r="DX797" s="152">
        <v>48.1</v>
      </c>
      <c r="DY797" s="152">
        <v>48.8</v>
      </c>
      <c r="DZ797" s="152">
        <v>49.2</v>
      </c>
      <c r="EA797" s="152">
        <v>48.8</v>
      </c>
      <c r="EB797" s="152">
        <v>48.2</v>
      </c>
      <c r="EC797" s="152">
        <v>47.6</v>
      </c>
      <c r="ED797" s="152">
        <v>47.7</v>
      </c>
      <c r="EE797" s="152">
        <v>49.2</v>
      </c>
      <c r="EF797" s="152">
        <v>50.1</v>
      </c>
      <c r="EG797" s="152">
        <v>50.8</v>
      </c>
      <c r="EH797" s="152">
        <v>50.4</v>
      </c>
      <c r="EI797" s="152">
        <v>50.2</v>
      </c>
      <c r="EJ797" s="152">
        <v>50</v>
      </c>
      <c r="EK797" s="152">
        <v>49.9</v>
      </c>
      <c r="EL797" s="152">
        <v>50.3</v>
      </c>
      <c r="EM797" s="152">
        <v>48.9</v>
      </c>
      <c r="EN797" s="152">
        <v>48.1</v>
      </c>
      <c r="EO797" s="152">
        <v>49</v>
      </c>
      <c r="EP797" s="152">
        <v>47.8</v>
      </c>
      <c r="EQ797" s="152">
        <v>47.3</v>
      </c>
      <c r="ER797" s="152">
        <v>47.9</v>
      </c>
      <c r="ES797" s="152">
        <v>47.7</v>
      </c>
      <c r="ET797" s="152">
        <v>47</v>
      </c>
      <c r="EU797" s="152">
        <v>47.1</v>
      </c>
      <c r="EV797" s="152">
        <v>46.1</v>
      </c>
      <c r="EW797" s="152">
        <v>46</v>
      </c>
    </row>
    <row r="798" spans="1:153">
      <c r="A798" s="141" t="s">
        <v>8629</v>
      </c>
      <c r="B798" s="141" t="s">
        <v>8630</v>
      </c>
      <c r="C798" s="142">
        <v>1.9769999999999999E-2</v>
      </c>
      <c r="D798" s="143">
        <v>102.8</v>
      </c>
      <c r="E798" s="143">
        <v>103</v>
      </c>
      <c r="F798" s="143">
        <v>101.4</v>
      </c>
      <c r="G798" s="143">
        <v>101.3</v>
      </c>
      <c r="H798" s="143">
        <v>101.3</v>
      </c>
      <c r="I798" s="143">
        <v>101.3</v>
      </c>
      <c r="J798" s="143">
        <v>101.3</v>
      </c>
      <c r="K798" s="143">
        <v>101.3</v>
      </c>
      <c r="L798" s="143">
        <v>101.3</v>
      </c>
      <c r="M798" s="143">
        <v>101.3</v>
      </c>
      <c r="N798" s="143">
        <v>93.1</v>
      </c>
      <c r="O798" s="143">
        <v>93.1</v>
      </c>
      <c r="P798" s="143">
        <v>93.1</v>
      </c>
      <c r="Q798" s="143">
        <v>93.1</v>
      </c>
      <c r="R798" s="143">
        <v>93.1</v>
      </c>
      <c r="S798" s="143">
        <v>106.2</v>
      </c>
      <c r="T798" s="143">
        <v>100.2</v>
      </c>
      <c r="U798" s="143">
        <v>100.2</v>
      </c>
      <c r="V798" s="143">
        <v>100.2</v>
      </c>
      <c r="W798" s="143">
        <v>100.2</v>
      </c>
      <c r="X798" s="143">
        <v>96.4</v>
      </c>
      <c r="Y798" s="143">
        <v>96.4</v>
      </c>
      <c r="Z798" s="143">
        <v>96.4</v>
      </c>
      <c r="AA798" s="143">
        <v>96.4</v>
      </c>
      <c r="AB798" s="143">
        <v>96.4</v>
      </c>
      <c r="AC798" s="143">
        <v>96.4</v>
      </c>
      <c r="AD798" s="143">
        <v>102.5</v>
      </c>
      <c r="AE798" s="143">
        <v>102.5</v>
      </c>
      <c r="AF798" s="143">
        <v>102.6</v>
      </c>
      <c r="AG798" s="143">
        <v>103.3</v>
      </c>
      <c r="AH798" s="143">
        <v>103.3</v>
      </c>
      <c r="AI798" s="143">
        <v>103.9</v>
      </c>
      <c r="AJ798" s="143">
        <v>103.9</v>
      </c>
      <c r="AK798" s="143">
        <v>103.2</v>
      </c>
      <c r="AL798" s="143">
        <v>106.8</v>
      </c>
      <c r="AM798" s="143">
        <v>100.8</v>
      </c>
      <c r="AN798" s="143">
        <v>100.8</v>
      </c>
      <c r="AO798" s="143">
        <v>103.2</v>
      </c>
      <c r="AP798" s="143">
        <v>103.2</v>
      </c>
      <c r="AQ798" s="143">
        <v>103.2</v>
      </c>
      <c r="AR798" s="143">
        <v>103.2</v>
      </c>
      <c r="AS798" s="143">
        <v>103.2</v>
      </c>
      <c r="AT798" s="143">
        <v>103.2</v>
      </c>
      <c r="AU798" s="143">
        <v>103.2</v>
      </c>
      <c r="AV798" s="143">
        <v>103.2</v>
      </c>
      <c r="AW798" s="143">
        <v>103.2</v>
      </c>
      <c r="AX798" s="143">
        <v>97.8</v>
      </c>
      <c r="AY798" s="143">
        <v>96</v>
      </c>
      <c r="AZ798" s="143">
        <v>96</v>
      </c>
      <c r="BA798" s="143">
        <v>96</v>
      </c>
      <c r="BB798" s="143">
        <v>96</v>
      </c>
      <c r="BC798" s="143">
        <v>96.7</v>
      </c>
      <c r="BD798" s="143">
        <v>96</v>
      </c>
      <c r="BE798" s="143">
        <v>96</v>
      </c>
      <c r="BF798" s="143">
        <v>96</v>
      </c>
      <c r="BG798" s="143">
        <v>96</v>
      </c>
      <c r="BH798" s="143">
        <v>96</v>
      </c>
      <c r="BI798" s="143">
        <v>96</v>
      </c>
      <c r="BJ798" s="143">
        <v>96</v>
      </c>
      <c r="BK798" s="144">
        <v>96</v>
      </c>
      <c r="BL798" s="143">
        <v>96</v>
      </c>
      <c r="BM798" s="143">
        <v>96</v>
      </c>
      <c r="BN798" s="143">
        <v>96</v>
      </c>
      <c r="BO798" s="143">
        <v>96</v>
      </c>
      <c r="BP798" s="143">
        <v>96</v>
      </c>
      <c r="BQ798" s="143">
        <v>96</v>
      </c>
      <c r="BR798" s="145">
        <v>96</v>
      </c>
      <c r="BS798" s="145">
        <v>96</v>
      </c>
      <c r="BT798" s="145">
        <v>96</v>
      </c>
      <c r="BU798" s="145">
        <v>96</v>
      </c>
      <c r="BV798" s="145">
        <v>96</v>
      </c>
      <c r="BW798" s="145">
        <v>96</v>
      </c>
      <c r="BX798" s="145">
        <v>96</v>
      </c>
      <c r="BY798" s="145">
        <v>96</v>
      </c>
      <c r="BZ798" s="143">
        <v>96</v>
      </c>
      <c r="CA798" s="143">
        <v>96</v>
      </c>
      <c r="CB798" s="143">
        <v>96</v>
      </c>
      <c r="CC798" s="143">
        <v>96</v>
      </c>
      <c r="CD798" s="143">
        <v>96</v>
      </c>
      <c r="CE798" s="143">
        <v>96</v>
      </c>
      <c r="CF798" s="143">
        <v>96</v>
      </c>
      <c r="CG798" s="143">
        <v>96</v>
      </c>
      <c r="CH798" s="143">
        <v>96</v>
      </c>
      <c r="CI798" s="143">
        <v>96</v>
      </c>
      <c r="CJ798" s="146">
        <v>95.2</v>
      </c>
      <c r="CK798" s="146">
        <v>95.2</v>
      </c>
      <c r="CL798" s="146">
        <v>95.2</v>
      </c>
      <c r="CM798" s="147">
        <v>95.2</v>
      </c>
      <c r="CN798" s="147">
        <v>95.2</v>
      </c>
      <c r="CO798" s="147">
        <v>95.2</v>
      </c>
      <c r="CP798" s="148">
        <v>95.2</v>
      </c>
      <c r="CQ798" s="149">
        <v>95.2</v>
      </c>
      <c r="CR798" s="149">
        <v>95.2</v>
      </c>
      <c r="CS798" s="149">
        <v>95.2</v>
      </c>
      <c r="CT798" s="149">
        <v>95.2</v>
      </c>
      <c r="CU798" s="150">
        <v>95.2</v>
      </c>
      <c r="CV798" s="150">
        <v>95.2</v>
      </c>
      <c r="CW798" s="150">
        <v>95.2</v>
      </c>
      <c r="CX798" s="150">
        <v>95.2</v>
      </c>
      <c r="CY798" s="150">
        <v>95.2</v>
      </c>
      <c r="CZ798" s="150">
        <v>95.2</v>
      </c>
      <c r="DA798" s="150">
        <v>95.2</v>
      </c>
      <c r="DB798" s="151">
        <v>95.2</v>
      </c>
      <c r="DC798" s="151">
        <v>95.2</v>
      </c>
      <c r="DD798" s="151">
        <v>95.2</v>
      </c>
      <c r="DE798" s="151">
        <v>95.2</v>
      </c>
      <c r="DF798" s="151">
        <v>95.2</v>
      </c>
      <c r="DG798" s="151">
        <v>95.2</v>
      </c>
      <c r="DH798" s="151">
        <v>95.2</v>
      </c>
      <c r="DI798" s="151">
        <v>95.2</v>
      </c>
      <c r="DJ798" s="151">
        <v>95.2</v>
      </c>
      <c r="DK798" s="151">
        <v>95.2</v>
      </c>
      <c r="DL798" s="151">
        <v>95.2</v>
      </c>
      <c r="DM798" s="152">
        <v>95.2</v>
      </c>
      <c r="DN798" s="152">
        <v>95.3</v>
      </c>
      <c r="DO798" s="152">
        <v>95.3</v>
      </c>
      <c r="DP798" s="152">
        <v>95.3</v>
      </c>
      <c r="DQ798" s="152">
        <v>95.3</v>
      </c>
      <c r="DR798" s="152">
        <v>95.3</v>
      </c>
      <c r="DS798" s="152">
        <v>95.3</v>
      </c>
      <c r="DT798" s="152">
        <v>95.3</v>
      </c>
      <c r="DU798" s="152">
        <v>95.3</v>
      </c>
      <c r="DV798" s="152">
        <v>95.3</v>
      </c>
      <c r="DW798" s="152">
        <v>95.3</v>
      </c>
      <c r="DX798" s="152">
        <v>95.3</v>
      </c>
      <c r="DY798" s="152">
        <v>95.3</v>
      </c>
      <c r="DZ798" s="152">
        <v>97.8</v>
      </c>
      <c r="EA798" s="152">
        <v>97.8</v>
      </c>
      <c r="EB798" s="152">
        <v>97.8</v>
      </c>
      <c r="EC798" s="152">
        <v>98.5</v>
      </c>
      <c r="ED798" s="152">
        <v>98.5</v>
      </c>
      <c r="EE798" s="152">
        <v>98.5</v>
      </c>
      <c r="EF798" s="152">
        <v>98.5</v>
      </c>
      <c r="EG798" s="152">
        <v>98.5</v>
      </c>
      <c r="EH798" s="152">
        <v>98.5</v>
      </c>
      <c r="EI798" s="152">
        <v>98.5</v>
      </c>
      <c r="EJ798" s="152">
        <v>98.5</v>
      </c>
      <c r="EK798" s="152">
        <v>98.5</v>
      </c>
      <c r="EL798" s="152">
        <v>99</v>
      </c>
      <c r="EM798" s="152">
        <v>99</v>
      </c>
      <c r="EN798" s="152">
        <v>99</v>
      </c>
      <c r="EO798" s="152">
        <v>99</v>
      </c>
      <c r="EP798" s="152">
        <v>99</v>
      </c>
      <c r="EQ798" s="152">
        <v>99</v>
      </c>
      <c r="ER798" s="152">
        <v>99</v>
      </c>
      <c r="ES798" s="152">
        <v>99</v>
      </c>
      <c r="ET798" s="152">
        <v>99</v>
      </c>
      <c r="EU798" s="152">
        <v>99</v>
      </c>
      <c r="EV798" s="152">
        <v>99</v>
      </c>
      <c r="EW798" s="152">
        <v>99</v>
      </c>
    </row>
    <row r="799" spans="1:153">
      <c r="A799" s="141" t="s">
        <v>8631</v>
      </c>
      <c r="B799" s="141" t="s">
        <v>8632</v>
      </c>
      <c r="C799" s="142">
        <v>4.9685300000000003</v>
      </c>
      <c r="D799" s="143">
        <v>98.4</v>
      </c>
      <c r="E799" s="143">
        <v>100.6</v>
      </c>
      <c r="F799" s="143">
        <v>98.4</v>
      </c>
      <c r="G799" s="143">
        <v>99.6</v>
      </c>
      <c r="H799" s="143">
        <v>99.4</v>
      </c>
      <c r="I799" s="143">
        <v>100.5</v>
      </c>
      <c r="J799" s="143">
        <v>105</v>
      </c>
      <c r="K799" s="143">
        <v>102.8</v>
      </c>
      <c r="L799" s="143">
        <v>103.7</v>
      </c>
      <c r="M799" s="143">
        <v>107.3</v>
      </c>
      <c r="N799" s="143">
        <v>107.4</v>
      </c>
      <c r="O799" s="143">
        <v>110.7</v>
      </c>
      <c r="P799" s="143">
        <v>106.2</v>
      </c>
      <c r="Q799" s="143">
        <v>105.1</v>
      </c>
      <c r="R799" s="143">
        <v>106.7</v>
      </c>
      <c r="S799" s="143">
        <v>107.5</v>
      </c>
      <c r="T799" s="143">
        <v>108.3</v>
      </c>
      <c r="U799" s="143">
        <v>109.6</v>
      </c>
      <c r="V799" s="143">
        <v>108.2</v>
      </c>
      <c r="W799" s="143">
        <v>106.3</v>
      </c>
      <c r="X799" s="143">
        <v>105.3</v>
      </c>
      <c r="Y799" s="143">
        <v>107.9</v>
      </c>
      <c r="Z799" s="143">
        <v>107.8</v>
      </c>
      <c r="AA799" s="143">
        <v>109.7</v>
      </c>
      <c r="AB799" s="143">
        <v>108.6</v>
      </c>
      <c r="AC799" s="143">
        <v>108.1</v>
      </c>
      <c r="AD799" s="143">
        <v>106.8</v>
      </c>
      <c r="AE799" s="143">
        <v>107.9</v>
      </c>
      <c r="AF799" s="143">
        <v>109</v>
      </c>
      <c r="AG799" s="143">
        <v>111.7</v>
      </c>
      <c r="AH799" s="143">
        <v>110</v>
      </c>
      <c r="AI799" s="143">
        <v>111.5</v>
      </c>
      <c r="AJ799" s="143">
        <v>110.2</v>
      </c>
      <c r="AK799" s="143">
        <v>111.4</v>
      </c>
      <c r="AL799" s="143">
        <v>111.2</v>
      </c>
      <c r="AM799" s="143">
        <v>111.4</v>
      </c>
      <c r="AN799" s="143">
        <v>110.1</v>
      </c>
      <c r="AO799" s="143">
        <v>110.7</v>
      </c>
      <c r="AP799" s="143">
        <v>110.8</v>
      </c>
      <c r="AQ799" s="143">
        <v>111.3</v>
      </c>
      <c r="AR799" s="143">
        <v>110.1</v>
      </c>
      <c r="AS799" s="143">
        <v>110.3</v>
      </c>
      <c r="AT799" s="143">
        <v>111.4</v>
      </c>
      <c r="AU799" s="143">
        <v>111.3</v>
      </c>
      <c r="AV799" s="143">
        <v>111.2</v>
      </c>
      <c r="AW799" s="143">
        <v>111</v>
      </c>
      <c r="AX799" s="143">
        <v>110.6</v>
      </c>
      <c r="AY799" s="143">
        <v>110</v>
      </c>
      <c r="AZ799" s="143">
        <v>110.1</v>
      </c>
      <c r="BA799" s="143">
        <v>110.4</v>
      </c>
      <c r="BB799" s="143">
        <v>110.9</v>
      </c>
      <c r="BC799" s="143">
        <v>110.6</v>
      </c>
      <c r="BD799" s="143">
        <v>110.8</v>
      </c>
      <c r="BE799" s="143">
        <v>110.5</v>
      </c>
      <c r="BF799" s="143">
        <v>110.6</v>
      </c>
      <c r="BG799" s="143">
        <v>110.3</v>
      </c>
      <c r="BH799" s="143">
        <v>110.1</v>
      </c>
      <c r="BI799" s="143">
        <v>110</v>
      </c>
      <c r="BJ799" s="143">
        <v>110.2</v>
      </c>
      <c r="BK799" s="144">
        <v>110.7</v>
      </c>
      <c r="BL799" s="143">
        <v>110.9</v>
      </c>
      <c r="BM799" s="143">
        <v>111.4</v>
      </c>
      <c r="BN799" s="143">
        <v>111.6</v>
      </c>
      <c r="BO799" s="143">
        <v>110.3</v>
      </c>
      <c r="BP799" s="143">
        <v>110.4</v>
      </c>
      <c r="BQ799" s="143">
        <v>110.5</v>
      </c>
      <c r="BR799" s="145">
        <v>110.3</v>
      </c>
      <c r="BS799" s="145">
        <v>110.3</v>
      </c>
      <c r="BT799" s="145">
        <v>110.2</v>
      </c>
      <c r="BU799" s="145">
        <v>110.7</v>
      </c>
      <c r="BV799" s="145">
        <v>110.9</v>
      </c>
      <c r="BW799" s="145">
        <v>111.1</v>
      </c>
      <c r="BX799" s="145">
        <v>111.6</v>
      </c>
      <c r="BY799" s="145">
        <v>112.1</v>
      </c>
      <c r="BZ799" s="143">
        <v>111.7</v>
      </c>
      <c r="CA799" s="143">
        <v>112.4</v>
      </c>
      <c r="CB799" s="143">
        <v>113.3</v>
      </c>
      <c r="CC799" s="143">
        <v>112.9</v>
      </c>
      <c r="CD799" s="143">
        <v>113.4</v>
      </c>
      <c r="CE799" s="143">
        <v>113.6</v>
      </c>
      <c r="CF799" s="143">
        <v>112.9</v>
      </c>
      <c r="CG799" s="143">
        <v>113.3</v>
      </c>
      <c r="CH799" s="143">
        <v>113.3</v>
      </c>
      <c r="CI799" s="143">
        <v>113.5</v>
      </c>
      <c r="CJ799" s="146">
        <v>113.2</v>
      </c>
      <c r="CK799" s="146">
        <v>113.3</v>
      </c>
      <c r="CL799" s="146">
        <v>114.1</v>
      </c>
      <c r="CM799" s="147">
        <v>113.3</v>
      </c>
      <c r="CN799" s="147">
        <v>113</v>
      </c>
      <c r="CO799" s="147">
        <v>112.9</v>
      </c>
      <c r="CP799" s="148">
        <v>114.6</v>
      </c>
      <c r="CQ799" s="149">
        <v>115</v>
      </c>
      <c r="CR799" s="149">
        <v>115.3</v>
      </c>
      <c r="CS799" s="149">
        <v>116</v>
      </c>
      <c r="CT799" s="149">
        <v>115.6</v>
      </c>
      <c r="CU799" s="150">
        <v>115.6</v>
      </c>
      <c r="CV799" s="150">
        <v>115</v>
      </c>
      <c r="CW799" s="150">
        <v>116.4</v>
      </c>
      <c r="CX799" s="150">
        <v>117</v>
      </c>
      <c r="CY799" s="150">
        <v>117.3</v>
      </c>
      <c r="CZ799" s="150">
        <v>116.9</v>
      </c>
      <c r="DA799" s="150">
        <v>117.5</v>
      </c>
      <c r="DB799" s="151">
        <v>117.6</v>
      </c>
      <c r="DC799" s="151">
        <v>117.8</v>
      </c>
      <c r="DD799" s="151">
        <v>118.4</v>
      </c>
      <c r="DE799" s="151">
        <v>118.7</v>
      </c>
      <c r="DF799" s="151">
        <v>119.6</v>
      </c>
      <c r="DG799" s="151">
        <v>120.1</v>
      </c>
      <c r="DH799" s="151">
        <v>119.1</v>
      </c>
      <c r="DI799" s="151">
        <v>119.5</v>
      </c>
      <c r="DJ799" s="151">
        <v>120.5</v>
      </c>
      <c r="DK799" s="151">
        <v>120.5</v>
      </c>
      <c r="DL799" s="151">
        <v>121.7</v>
      </c>
      <c r="DM799" s="152">
        <v>122.1</v>
      </c>
      <c r="DN799" s="152">
        <v>122.9</v>
      </c>
      <c r="DO799" s="152">
        <v>124</v>
      </c>
      <c r="DP799" s="152">
        <v>124.1</v>
      </c>
      <c r="DQ799" s="152">
        <v>125.3</v>
      </c>
      <c r="DR799" s="152">
        <v>125.6</v>
      </c>
      <c r="DS799" s="152">
        <v>125.8</v>
      </c>
      <c r="DT799" s="152">
        <v>126.1</v>
      </c>
      <c r="DU799" s="152">
        <v>127.5</v>
      </c>
      <c r="DV799" s="152">
        <v>127.8</v>
      </c>
      <c r="DW799" s="152">
        <v>128.1</v>
      </c>
      <c r="DX799" s="152">
        <v>127</v>
      </c>
      <c r="DY799" s="152">
        <v>128.30000000000001</v>
      </c>
      <c r="DZ799" s="152">
        <v>128.1</v>
      </c>
      <c r="EA799" s="152">
        <v>127.7</v>
      </c>
      <c r="EB799" s="152">
        <v>128</v>
      </c>
      <c r="EC799" s="152">
        <v>127.1</v>
      </c>
      <c r="ED799" s="152">
        <v>127.1</v>
      </c>
      <c r="EE799" s="152">
        <v>128.4</v>
      </c>
      <c r="EF799" s="152">
        <v>128</v>
      </c>
      <c r="EG799" s="152">
        <v>128.1</v>
      </c>
      <c r="EH799" s="152">
        <v>127.8</v>
      </c>
      <c r="EI799" s="152">
        <v>128.5</v>
      </c>
      <c r="EJ799" s="152">
        <v>128.30000000000001</v>
      </c>
      <c r="EK799" s="152">
        <v>128</v>
      </c>
      <c r="EL799" s="152">
        <v>127.7</v>
      </c>
      <c r="EM799" s="152">
        <v>128.19999999999999</v>
      </c>
      <c r="EN799" s="152">
        <v>128.4</v>
      </c>
      <c r="EO799" s="152">
        <v>128.5</v>
      </c>
      <c r="EP799" s="152">
        <v>128.9</v>
      </c>
      <c r="EQ799" s="152">
        <v>129.9</v>
      </c>
      <c r="ER799" s="152">
        <v>129.6</v>
      </c>
      <c r="ES799" s="152">
        <v>129.80000000000001</v>
      </c>
      <c r="ET799" s="152">
        <v>130</v>
      </c>
      <c r="EU799" s="152">
        <v>130</v>
      </c>
      <c r="EV799" s="152">
        <v>130</v>
      </c>
      <c r="EW799" s="152">
        <v>129.6</v>
      </c>
    </row>
    <row r="800" spans="1:153">
      <c r="A800" s="141" t="s">
        <v>8633</v>
      </c>
      <c r="B800" s="141" t="s">
        <v>8634</v>
      </c>
      <c r="C800" s="142">
        <v>2.60026</v>
      </c>
      <c r="D800" s="143">
        <v>95.6</v>
      </c>
      <c r="E800" s="143">
        <v>99.8</v>
      </c>
      <c r="F800" s="143">
        <v>94</v>
      </c>
      <c r="G800" s="143">
        <v>96.6</v>
      </c>
      <c r="H800" s="143">
        <v>96</v>
      </c>
      <c r="I800" s="143">
        <v>98.5</v>
      </c>
      <c r="J800" s="143">
        <v>107.5</v>
      </c>
      <c r="K800" s="143">
        <v>103.4</v>
      </c>
      <c r="L800" s="143">
        <v>104.9</v>
      </c>
      <c r="M800" s="143">
        <v>110.5</v>
      </c>
      <c r="N800" s="143">
        <v>111.8</v>
      </c>
      <c r="O800" s="143">
        <v>117.5</v>
      </c>
      <c r="P800" s="143">
        <v>108.7</v>
      </c>
      <c r="Q800" s="143">
        <v>106.3</v>
      </c>
      <c r="R800" s="143">
        <v>108.7</v>
      </c>
      <c r="S800" s="143">
        <v>110.5</v>
      </c>
      <c r="T800" s="143">
        <v>112.7</v>
      </c>
      <c r="U800" s="143">
        <v>115.1</v>
      </c>
      <c r="V800" s="143">
        <v>112.1</v>
      </c>
      <c r="W800" s="143">
        <v>109.6</v>
      </c>
      <c r="X800" s="143">
        <v>106.7</v>
      </c>
      <c r="Y800" s="143">
        <v>113</v>
      </c>
      <c r="Z800" s="143">
        <v>111.8</v>
      </c>
      <c r="AA800" s="143">
        <v>114.4</v>
      </c>
      <c r="AB800" s="143">
        <v>112.8</v>
      </c>
      <c r="AC800" s="143">
        <v>110.8</v>
      </c>
      <c r="AD800" s="143">
        <v>108.6</v>
      </c>
      <c r="AE800" s="143">
        <v>110.6</v>
      </c>
      <c r="AF800" s="143">
        <v>112.8</v>
      </c>
      <c r="AG800" s="143">
        <v>117.2</v>
      </c>
      <c r="AH800" s="143">
        <v>113.9</v>
      </c>
      <c r="AI800" s="143">
        <v>116.7</v>
      </c>
      <c r="AJ800" s="143">
        <v>113.3</v>
      </c>
      <c r="AK800" s="143">
        <v>116.2</v>
      </c>
      <c r="AL800" s="143">
        <v>115.9</v>
      </c>
      <c r="AM800" s="143">
        <v>115.8</v>
      </c>
      <c r="AN800" s="143">
        <v>113.2</v>
      </c>
      <c r="AO800" s="143">
        <v>113.6</v>
      </c>
      <c r="AP800" s="143">
        <v>114.5</v>
      </c>
      <c r="AQ800" s="143">
        <v>115.4</v>
      </c>
      <c r="AR800" s="143">
        <v>112.5</v>
      </c>
      <c r="AS800" s="143">
        <v>112.6</v>
      </c>
      <c r="AT800" s="143">
        <v>113.9</v>
      </c>
      <c r="AU800" s="143">
        <v>113.8</v>
      </c>
      <c r="AV800" s="143">
        <v>113.8</v>
      </c>
      <c r="AW800" s="143">
        <v>113.8</v>
      </c>
      <c r="AX800" s="143">
        <v>113.6</v>
      </c>
      <c r="AY800" s="143">
        <v>112.9</v>
      </c>
      <c r="AZ800" s="143">
        <v>112.9</v>
      </c>
      <c r="BA800" s="143">
        <v>112.9</v>
      </c>
      <c r="BB800" s="143">
        <v>114</v>
      </c>
      <c r="BC800" s="143">
        <v>113.4</v>
      </c>
      <c r="BD800" s="143">
        <v>113.3</v>
      </c>
      <c r="BE800" s="143">
        <v>113.3</v>
      </c>
      <c r="BF800" s="143">
        <v>113.3</v>
      </c>
      <c r="BG800" s="143">
        <v>113.4</v>
      </c>
      <c r="BH800" s="143">
        <v>113.6</v>
      </c>
      <c r="BI800" s="143">
        <v>113.4</v>
      </c>
      <c r="BJ800" s="143">
        <v>113.3</v>
      </c>
      <c r="BK800" s="144">
        <v>113.5</v>
      </c>
      <c r="BL800" s="143">
        <v>113.6</v>
      </c>
      <c r="BM800" s="143">
        <v>114.2</v>
      </c>
      <c r="BN800" s="143">
        <v>114.3</v>
      </c>
      <c r="BO800" s="143">
        <v>112.5</v>
      </c>
      <c r="BP800" s="143">
        <v>113.3</v>
      </c>
      <c r="BQ800" s="143">
        <v>112.6</v>
      </c>
      <c r="BR800" s="145">
        <v>112.2</v>
      </c>
      <c r="BS800" s="145">
        <v>112.1</v>
      </c>
      <c r="BT800" s="145">
        <v>112</v>
      </c>
      <c r="BU800" s="145">
        <v>111.6</v>
      </c>
      <c r="BV800" s="145">
        <v>111.5</v>
      </c>
      <c r="BW800" s="145">
        <v>111.5</v>
      </c>
      <c r="BX800" s="145">
        <v>112.1</v>
      </c>
      <c r="BY800" s="145">
        <v>112.4</v>
      </c>
      <c r="BZ800" s="143">
        <v>112.5</v>
      </c>
      <c r="CA800" s="143">
        <v>112.9</v>
      </c>
      <c r="CB800" s="143">
        <v>113.9</v>
      </c>
      <c r="CC800" s="143">
        <v>113.5</v>
      </c>
      <c r="CD800" s="143">
        <v>114</v>
      </c>
      <c r="CE800" s="143">
        <v>114</v>
      </c>
      <c r="CF800" s="143">
        <v>114.3</v>
      </c>
      <c r="CG800" s="143">
        <v>113.6</v>
      </c>
      <c r="CH800" s="143">
        <v>113.6</v>
      </c>
      <c r="CI800" s="143">
        <v>113.6</v>
      </c>
      <c r="CJ800" s="146">
        <v>113.6</v>
      </c>
      <c r="CK800" s="146">
        <v>113.7</v>
      </c>
      <c r="CL800" s="146">
        <v>114.6</v>
      </c>
      <c r="CM800" s="147">
        <v>114.4</v>
      </c>
      <c r="CN800" s="147">
        <v>114.5</v>
      </c>
      <c r="CO800" s="147">
        <v>114.4</v>
      </c>
      <c r="CP800" s="148">
        <v>115.2</v>
      </c>
      <c r="CQ800" s="149">
        <v>115.2</v>
      </c>
      <c r="CR800" s="149">
        <v>115</v>
      </c>
      <c r="CS800" s="149">
        <v>116.4</v>
      </c>
      <c r="CT800" s="149">
        <v>116.3</v>
      </c>
      <c r="CU800" s="150">
        <v>116.5</v>
      </c>
      <c r="CV800" s="150">
        <v>115.4</v>
      </c>
      <c r="CW800" s="150">
        <v>117.4</v>
      </c>
      <c r="CX800" s="150">
        <v>117.9</v>
      </c>
      <c r="CY800" s="150">
        <v>118.7</v>
      </c>
      <c r="CZ800" s="150">
        <v>117.6</v>
      </c>
      <c r="DA800" s="150">
        <v>118.5</v>
      </c>
      <c r="DB800" s="151">
        <v>119.6</v>
      </c>
      <c r="DC800" s="151">
        <v>119.9</v>
      </c>
      <c r="DD800" s="151">
        <v>120.5</v>
      </c>
      <c r="DE800" s="151">
        <v>120.9</v>
      </c>
      <c r="DF800" s="151">
        <v>121.5</v>
      </c>
      <c r="DG800" s="151">
        <v>122</v>
      </c>
      <c r="DH800" s="151">
        <v>119.8</v>
      </c>
      <c r="DI800" s="151">
        <v>119.6</v>
      </c>
      <c r="DJ800" s="151">
        <v>120.7</v>
      </c>
      <c r="DK800" s="151">
        <v>120.8</v>
      </c>
      <c r="DL800" s="151">
        <v>121.5</v>
      </c>
      <c r="DM800" s="152">
        <v>122.2</v>
      </c>
      <c r="DN800" s="152">
        <v>122.3</v>
      </c>
      <c r="DO800" s="152">
        <v>123.6</v>
      </c>
      <c r="DP800" s="152">
        <v>123.5</v>
      </c>
      <c r="DQ800" s="152">
        <v>125.7</v>
      </c>
      <c r="DR800" s="152">
        <v>125.9</v>
      </c>
      <c r="DS800" s="152">
        <v>125.1</v>
      </c>
      <c r="DT800" s="152">
        <v>124.6</v>
      </c>
      <c r="DU800" s="152">
        <v>126.2</v>
      </c>
      <c r="DV800" s="152">
        <v>126.5</v>
      </c>
      <c r="DW800" s="152">
        <v>127.3</v>
      </c>
      <c r="DX800" s="152">
        <v>124.4</v>
      </c>
      <c r="DY800" s="152">
        <v>126.5</v>
      </c>
      <c r="DZ800" s="152">
        <v>125.8</v>
      </c>
      <c r="EA800" s="152">
        <v>125.9</v>
      </c>
      <c r="EB800" s="152">
        <v>126</v>
      </c>
      <c r="EC800" s="152">
        <v>125.7</v>
      </c>
      <c r="ED800" s="152">
        <v>125.8</v>
      </c>
      <c r="EE800" s="152">
        <v>127.8</v>
      </c>
      <c r="EF800" s="152">
        <v>127.4</v>
      </c>
      <c r="EG800" s="152">
        <v>127.5</v>
      </c>
      <c r="EH800" s="152">
        <v>127</v>
      </c>
      <c r="EI800" s="152">
        <v>128.6</v>
      </c>
      <c r="EJ800" s="152">
        <v>128.9</v>
      </c>
      <c r="EK800" s="152">
        <v>128.19999999999999</v>
      </c>
      <c r="EL800" s="152">
        <v>128.4</v>
      </c>
      <c r="EM800" s="152">
        <v>128.69999999999999</v>
      </c>
      <c r="EN800" s="152">
        <v>128.69999999999999</v>
      </c>
      <c r="EO800" s="152">
        <v>128.30000000000001</v>
      </c>
      <c r="EP800" s="152">
        <v>129.5</v>
      </c>
      <c r="EQ800" s="152">
        <v>130.6</v>
      </c>
      <c r="ER800" s="152">
        <v>130.5</v>
      </c>
      <c r="ES800" s="152">
        <v>130.6</v>
      </c>
      <c r="ET800" s="152">
        <v>130.80000000000001</v>
      </c>
      <c r="EU800" s="152">
        <v>130.80000000000001</v>
      </c>
      <c r="EV800" s="152">
        <v>130.5</v>
      </c>
      <c r="EW800" s="152">
        <v>130</v>
      </c>
    </row>
    <row r="801" spans="1:153">
      <c r="A801" s="141" t="s">
        <v>8635</v>
      </c>
      <c r="B801" s="141" t="s">
        <v>8636</v>
      </c>
      <c r="C801" s="142">
        <v>0.69584000000000001</v>
      </c>
      <c r="D801" s="143">
        <v>102</v>
      </c>
      <c r="E801" s="143">
        <v>102</v>
      </c>
      <c r="F801" s="143">
        <v>103.9</v>
      </c>
      <c r="G801" s="143">
        <v>106.8</v>
      </c>
      <c r="H801" s="143">
        <v>106.8</v>
      </c>
      <c r="I801" s="143">
        <v>108.2</v>
      </c>
      <c r="J801" s="143">
        <v>108.5</v>
      </c>
      <c r="K801" s="143">
        <v>109.5</v>
      </c>
      <c r="L801" s="143">
        <v>109.9</v>
      </c>
      <c r="M801" s="143">
        <v>110.2</v>
      </c>
      <c r="N801" s="143">
        <v>110.4</v>
      </c>
      <c r="O801" s="143">
        <v>110.8</v>
      </c>
      <c r="P801" s="143">
        <v>108.9</v>
      </c>
      <c r="Q801" s="143">
        <v>110.6</v>
      </c>
      <c r="R801" s="143">
        <v>112.6</v>
      </c>
      <c r="S801" s="143">
        <v>113.2</v>
      </c>
      <c r="T801" s="143">
        <v>115.4</v>
      </c>
      <c r="U801" s="143">
        <v>115.9</v>
      </c>
      <c r="V801" s="143">
        <v>115.7</v>
      </c>
      <c r="W801" s="143">
        <v>113</v>
      </c>
      <c r="X801" s="143">
        <v>113</v>
      </c>
      <c r="Y801" s="143">
        <v>111.6</v>
      </c>
      <c r="Z801" s="143">
        <v>111.6</v>
      </c>
      <c r="AA801" s="143">
        <v>114.3</v>
      </c>
      <c r="AB801" s="143">
        <v>114.2</v>
      </c>
      <c r="AC801" s="143">
        <v>114</v>
      </c>
      <c r="AD801" s="143">
        <v>114</v>
      </c>
      <c r="AE801" s="143">
        <v>113.9</v>
      </c>
      <c r="AF801" s="143">
        <v>113.9</v>
      </c>
      <c r="AG801" s="143">
        <v>114</v>
      </c>
      <c r="AH801" s="143">
        <v>114</v>
      </c>
      <c r="AI801" s="143">
        <v>114.2</v>
      </c>
      <c r="AJ801" s="143">
        <v>114.4</v>
      </c>
      <c r="AK801" s="143">
        <v>114.4</v>
      </c>
      <c r="AL801" s="143">
        <v>114.5</v>
      </c>
      <c r="AM801" s="143">
        <v>113.2</v>
      </c>
      <c r="AN801" s="143">
        <v>113.7</v>
      </c>
      <c r="AO801" s="143">
        <v>113.8</v>
      </c>
      <c r="AP801" s="143">
        <v>114</v>
      </c>
      <c r="AQ801" s="143">
        <v>118.8</v>
      </c>
      <c r="AR801" s="143">
        <v>113.1</v>
      </c>
      <c r="AS801" s="143">
        <v>112.9</v>
      </c>
      <c r="AT801" s="143">
        <v>113.2</v>
      </c>
      <c r="AU801" s="143">
        <v>113.2</v>
      </c>
      <c r="AV801" s="143">
        <v>113.2</v>
      </c>
      <c r="AW801" s="143">
        <v>113.4</v>
      </c>
      <c r="AX801" s="143">
        <v>113.2</v>
      </c>
      <c r="AY801" s="143">
        <v>110.5</v>
      </c>
      <c r="AZ801" s="143">
        <v>110.8</v>
      </c>
      <c r="BA801" s="143">
        <v>110.9</v>
      </c>
      <c r="BB801" s="143">
        <v>114.5</v>
      </c>
      <c r="BC801" s="143">
        <v>114.5</v>
      </c>
      <c r="BD801" s="143">
        <v>114.5</v>
      </c>
      <c r="BE801" s="143">
        <v>114.6</v>
      </c>
      <c r="BF801" s="143">
        <v>114.9</v>
      </c>
      <c r="BG801" s="143">
        <v>114.7</v>
      </c>
      <c r="BH801" s="143">
        <v>114.7</v>
      </c>
      <c r="BI801" s="143">
        <v>115</v>
      </c>
      <c r="BJ801" s="143">
        <v>114.9</v>
      </c>
      <c r="BK801" s="144">
        <v>114.9</v>
      </c>
      <c r="BL801" s="143">
        <v>115.1</v>
      </c>
      <c r="BM801" s="143">
        <v>115.1</v>
      </c>
      <c r="BN801" s="143">
        <v>115.1</v>
      </c>
      <c r="BO801" s="143">
        <v>113.6</v>
      </c>
      <c r="BP801" s="143">
        <v>113.6</v>
      </c>
      <c r="BQ801" s="143">
        <v>113.4</v>
      </c>
      <c r="BR801" s="145">
        <v>113.2</v>
      </c>
      <c r="BS801" s="145">
        <v>112.7</v>
      </c>
      <c r="BT801" s="145">
        <v>113.8</v>
      </c>
      <c r="BU801" s="145">
        <v>113.8</v>
      </c>
      <c r="BV801" s="145">
        <v>113.6</v>
      </c>
      <c r="BW801" s="145">
        <v>113.6</v>
      </c>
      <c r="BX801" s="145">
        <v>113.9</v>
      </c>
      <c r="BY801" s="145">
        <v>113.9</v>
      </c>
      <c r="BZ801" s="143">
        <v>113.9</v>
      </c>
      <c r="CA801" s="143">
        <v>113.7</v>
      </c>
      <c r="CB801" s="143">
        <v>113.7</v>
      </c>
      <c r="CC801" s="143">
        <v>113.8</v>
      </c>
      <c r="CD801" s="143">
        <v>115</v>
      </c>
      <c r="CE801" s="143">
        <v>115</v>
      </c>
      <c r="CF801" s="143">
        <v>113.7</v>
      </c>
      <c r="CG801" s="143">
        <v>114.2</v>
      </c>
      <c r="CH801" s="143">
        <v>114</v>
      </c>
      <c r="CI801" s="143">
        <v>114</v>
      </c>
      <c r="CJ801" s="146">
        <v>114</v>
      </c>
      <c r="CK801" s="146">
        <v>114.1</v>
      </c>
      <c r="CL801" s="146">
        <v>114.1</v>
      </c>
      <c r="CM801" s="147">
        <v>114.2</v>
      </c>
      <c r="CN801" s="147">
        <v>114.2</v>
      </c>
      <c r="CO801" s="147">
        <v>114.2</v>
      </c>
      <c r="CP801" s="148">
        <v>114.2</v>
      </c>
      <c r="CQ801" s="149">
        <v>114.2</v>
      </c>
      <c r="CR801" s="149">
        <v>114.1</v>
      </c>
      <c r="CS801" s="149">
        <v>114.2</v>
      </c>
      <c r="CT801" s="149">
        <v>114.2</v>
      </c>
      <c r="CU801" s="150">
        <v>114.2</v>
      </c>
      <c r="CV801" s="150">
        <v>114.2</v>
      </c>
      <c r="CW801" s="150">
        <v>114.2</v>
      </c>
      <c r="CX801" s="150">
        <v>114.2</v>
      </c>
      <c r="CY801" s="150">
        <v>114.2</v>
      </c>
      <c r="CZ801" s="150">
        <v>114.2</v>
      </c>
      <c r="DA801" s="150">
        <v>114.2</v>
      </c>
      <c r="DB801" s="151">
        <v>114.2</v>
      </c>
      <c r="DC801" s="151">
        <v>114.2</v>
      </c>
      <c r="DD801" s="151">
        <v>114.2</v>
      </c>
      <c r="DE801" s="151">
        <v>114.2</v>
      </c>
      <c r="DF801" s="151">
        <v>115.9</v>
      </c>
      <c r="DG801" s="151">
        <v>115.9</v>
      </c>
      <c r="DH801" s="151">
        <v>115.9</v>
      </c>
      <c r="DI801" s="151">
        <v>115.9</v>
      </c>
      <c r="DJ801" s="151">
        <v>115.9</v>
      </c>
      <c r="DK801" s="151">
        <v>115.9</v>
      </c>
      <c r="DL801" s="151">
        <v>115.9</v>
      </c>
      <c r="DM801" s="152">
        <v>115.9</v>
      </c>
      <c r="DN801" s="152">
        <v>116.1</v>
      </c>
      <c r="DO801" s="152">
        <v>116.1</v>
      </c>
      <c r="DP801" s="152">
        <v>116.1</v>
      </c>
      <c r="DQ801" s="152">
        <v>116.1</v>
      </c>
      <c r="DR801" s="152">
        <v>116.1</v>
      </c>
      <c r="DS801" s="152">
        <v>117.6</v>
      </c>
      <c r="DT801" s="152">
        <v>116.7</v>
      </c>
      <c r="DU801" s="152">
        <v>117</v>
      </c>
      <c r="DV801" s="152">
        <v>116.9</v>
      </c>
      <c r="DW801" s="152">
        <v>117</v>
      </c>
      <c r="DX801" s="152">
        <v>117</v>
      </c>
      <c r="DY801" s="152">
        <v>116.8</v>
      </c>
      <c r="DZ801" s="152">
        <v>117</v>
      </c>
      <c r="EA801" s="152">
        <v>117.2</v>
      </c>
      <c r="EB801" s="152">
        <v>116.4</v>
      </c>
      <c r="EC801" s="152">
        <v>117.2</v>
      </c>
      <c r="ED801" s="152">
        <v>117.2</v>
      </c>
      <c r="EE801" s="152">
        <v>117</v>
      </c>
      <c r="EF801" s="152">
        <v>117</v>
      </c>
      <c r="EG801" s="152">
        <v>116.8</v>
      </c>
      <c r="EH801" s="152">
        <v>116.8</v>
      </c>
      <c r="EI801" s="152">
        <v>116.8</v>
      </c>
      <c r="EJ801" s="152">
        <v>116.8</v>
      </c>
      <c r="EK801" s="152">
        <v>116.8</v>
      </c>
      <c r="EL801" s="152">
        <v>116.8</v>
      </c>
      <c r="EM801" s="152">
        <v>115.4</v>
      </c>
      <c r="EN801" s="152">
        <v>116</v>
      </c>
      <c r="EO801" s="152">
        <v>116</v>
      </c>
      <c r="EP801" s="152">
        <v>116</v>
      </c>
      <c r="EQ801" s="152">
        <v>116</v>
      </c>
      <c r="ER801" s="152">
        <v>116</v>
      </c>
      <c r="ES801" s="152">
        <v>116</v>
      </c>
      <c r="ET801" s="152">
        <v>116</v>
      </c>
      <c r="EU801" s="152">
        <v>116</v>
      </c>
      <c r="EV801" s="152">
        <v>116</v>
      </c>
      <c r="EW801" s="152">
        <v>116</v>
      </c>
    </row>
    <row r="802" spans="1:153">
      <c r="A802" s="141" t="s">
        <v>8637</v>
      </c>
      <c r="B802" s="141" t="s">
        <v>8638</v>
      </c>
      <c r="C802" s="142">
        <v>0.79295000000000004</v>
      </c>
      <c r="D802" s="143">
        <v>101.8</v>
      </c>
      <c r="E802" s="143">
        <v>105.2</v>
      </c>
      <c r="F802" s="143">
        <v>101.8</v>
      </c>
      <c r="G802" s="143">
        <v>102.4</v>
      </c>
      <c r="H802" s="143">
        <v>103.4</v>
      </c>
      <c r="I802" s="143">
        <v>104.7</v>
      </c>
      <c r="J802" s="143">
        <v>106.7</v>
      </c>
      <c r="K802" s="143">
        <v>105.9</v>
      </c>
      <c r="L802" s="143">
        <v>109.1</v>
      </c>
      <c r="M802" s="143">
        <v>107.7</v>
      </c>
      <c r="N802" s="143">
        <v>109.7</v>
      </c>
      <c r="O802" s="143">
        <v>112.3</v>
      </c>
      <c r="P802" s="143">
        <v>109.2</v>
      </c>
      <c r="Q802" s="143">
        <v>109.6</v>
      </c>
      <c r="R802" s="143">
        <v>114.2</v>
      </c>
      <c r="S802" s="143">
        <v>107.4</v>
      </c>
      <c r="T802" s="143">
        <v>108</v>
      </c>
      <c r="U802" s="143">
        <v>109.3</v>
      </c>
      <c r="V802" s="143">
        <v>105.9</v>
      </c>
      <c r="W802" s="143">
        <v>105.8</v>
      </c>
      <c r="X802" s="143">
        <v>106.1</v>
      </c>
      <c r="Y802" s="143">
        <v>109.1</v>
      </c>
      <c r="Z802" s="143">
        <v>105.8</v>
      </c>
      <c r="AA802" s="143">
        <v>106.2</v>
      </c>
      <c r="AB802" s="143">
        <v>109.2</v>
      </c>
      <c r="AC802" s="143">
        <v>108.8</v>
      </c>
      <c r="AD802" s="143">
        <v>109.9</v>
      </c>
      <c r="AE802" s="143">
        <v>110.5</v>
      </c>
      <c r="AF802" s="143">
        <v>110</v>
      </c>
      <c r="AG802" s="143">
        <v>109.1</v>
      </c>
      <c r="AH802" s="143">
        <v>101.7</v>
      </c>
      <c r="AI802" s="143">
        <v>108.6</v>
      </c>
      <c r="AJ802" s="143">
        <v>113.7</v>
      </c>
      <c r="AK802" s="143">
        <v>112.8</v>
      </c>
      <c r="AL802" s="143">
        <v>113.3</v>
      </c>
      <c r="AM802" s="143">
        <v>109.3</v>
      </c>
      <c r="AN802" s="143">
        <v>109.9</v>
      </c>
      <c r="AO802" s="143">
        <v>109.8</v>
      </c>
      <c r="AP802" s="143">
        <v>111</v>
      </c>
      <c r="AQ802" s="143">
        <v>108.7</v>
      </c>
      <c r="AR802" s="143">
        <v>109.1</v>
      </c>
      <c r="AS802" s="143">
        <v>108.7</v>
      </c>
      <c r="AT802" s="143">
        <v>112.4</v>
      </c>
      <c r="AU802" s="143">
        <v>112.2</v>
      </c>
      <c r="AV802" s="143">
        <v>112.3</v>
      </c>
      <c r="AW802" s="143">
        <v>112.6</v>
      </c>
      <c r="AX802" s="143">
        <v>112.4</v>
      </c>
      <c r="AY802" s="143">
        <v>112.5</v>
      </c>
      <c r="AZ802" s="143">
        <v>112.5</v>
      </c>
      <c r="BA802" s="143">
        <v>112.5</v>
      </c>
      <c r="BB802" s="143">
        <v>112.8</v>
      </c>
      <c r="BC802" s="143">
        <v>111.3</v>
      </c>
      <c r="BD802" s="143">
        <v>111.3</v>
      </c>
      <c r="BE802" s="143">
        <v>111.4</v>
      </c>
      <c r="BF802" s="143">
        <v>111.1</v>
      </c>
      <c r="BG802" s="143">
        <v>111.5</v>
      </c>
      <c r="BH802" s="143">
        <v>112.4</v>
      </c>
      <c r="BI802" s="143">
        <v>111</v>
      </c>
      <c r="BJ802" s="143">
        <v>110.3</v>
      </c>
      <c r="BK802" s="144">
        <v>111</v>
      </c>
      <c r="BL802" s="143">
        <v>111</v>
      </c>
      <c r="BM802" s="143">
        <v>112.1</v>
      </c>
      <c r="BN802" s="143">
        <v>112.3</v>
      </c>
      <c r="BO802" s="143">
        <v>116.5</v>
      </c>
      <c r="BP802" s="143">
        <v>116.9</v>
      </c>
      <c r="BQ802" s="143">
        <v>116.9</v>
      </c>
      <c r="BR802" s="145">
        <v>117.1</v>
      </c>
      <c r="BS802" s="145">
        <v>117.1</v>
      </c>
      <c r="BT802" s="145">
        <v>115.9</v>
      </c>
      <c r="BU802" s="145">
        <v>114.5</v>
      </c>
      <c r="BV802" s="145">
        <v>114.9</v>
      </c>
      <c r="BW802" s="145">
        <v>114.9</v>
      </c>
      <c r="BX802" s="145">
        <v>115</v>
      </c>
      <c r="BY802" s="145">
        <v>114.6</v>
      </c>
      <c r="BZ802" s="143">
        <v>114.6</v>
      </c>
      <c r="CA802" s="143">
        <v>116.9</v>
      </c>
      <c r="CB802" s="143">
        <v>116.3</v>
      </c>
      <c r="CC802" s="143">
        <v>118</v>
      </c>
      <c r="CD802" s="143">
        <v>116.6</v>
      </c>
      <c r="CE802" s="143">
        <v>117.6</v>
      </c>
      <c r="CF802" s="143">
        <v>118.5</v>
      </c>
      <c r="CG802" s="143">
        <v>116.5</v>
      </c>
      <c r="CH802" s="143">
        <v>116.7</v>
      </c>
      <c r="CI802" s="143">
        <v>116.7</v>
      </c>
      <c r="CJ802" s="146">
        <v>119.1</v>
      </c>
      <c r="CK802" s="146">
        <v>119</v>
      </c>
      <c r="CL802" s="146">
        <v>119.6</v>
      </c>
      <c r="CM802" s="147">
        <v>119</v>
      </c>
      <c r="CN802" s="147">
        <v>118.3</v>
      </c>
      <c r="CO802" s="147">
        <v>118.2</v>
      </c>
      <c r="CP802" s="148">
        <v>119.2</v>
      </c>
      <c r="CQ802" s="149">
        <v>118.8</v>
      </c>
      <c r="CR802" s="149">
        <v>118.6</v>
      </c>
      <c r="CS802" s="149">
        <v>123.1</v>
      </c>
      <c r="CT802" s="149">
        <v>122.9</v>
      </c>
      <c r="CU802" s="150">
        <v>124.4</v>
      </c>
      <c r="CV802" s="150">
        <v>124.4</v>
      </c>
      <c r="CW802" s="150">
        <v>125.9</v>
      </c>
      <c r="CX802" s="150">
        <v>127.4</v>
      </c>
      <c r="CY802" s="150">
        <v>128.80000000000001</v>
      </c>
      <c r="CZ802" s="150">
        <v>126.6</v>
      </c>
      <c r="DA802" s="150">
        <v>128.19999999999999</v>
      </c>
      <c r="DB802" s="151">
        <v>127</v>
      </c>
      <c r="DC802" s="151">
        <v>128</v>
      </c>
      <c r="DD802" s="151">
        <v>129.5</v>
      </c>
      <c r="DE802" s="151">
        <v>129.9</v>
      </c>
      <c r="DF802" s="151">
        <v>130</v>
      </c>
      <c r="DG802" s="151">
        <v>131.69999999999999</v>
      </c>
      <c r="DH802" s="151">
        <v>129.5</v>
      </c>
      <c r="DI802" s="151">
        <v>129.30000000000001</v>
      </c>
      <c r="DJ802" s="151">
        <v>129.30000000000001</v>
      </c>
      <c r="DK802" s="151">
        <v>129.4</v>
      </c>
      <c r="DL802" s="151">
        <v>129.80000000000001</v>
      </c>
      <c r="DM802" s="152">
        <v>132.6</v>
      </c>
      <c r="DN802" s="152">
        <v>134.5</v>
      </c>
      <c r="DO802" s="152">
        <v>136.80000000000001</v>
      </c>
      <c r="DP802" s="152">
        <v>137.19999999999999</v>
      </c>
      <c r="DQ802" s="152">
        <v>140.4</v>
      </c>
      <c r="DR802" s="152">
        <v>140.80000000000001</v>
      </c>
      <c r="DS802" s="152">
        <v>140.9</v>
      </c>
      <c r="DT802" s="152">
        <v>141.19999999999999</v>
      </c>
      <c r="DU802" s="152">
        <v>141.80000000000001</v>
      </c>
      <c r="DV802" s="152">
        <v>143.4</v>
      </c>
      <c r="DW802" s="152">
        <v>144.30000000000001</v>
      </c>
      <c r="DX802" s="152">
        <v>140.19999999999999</v>
      </c>
      <c r="DY802" s="152">
        <v>142.1</v>
      </c>
      <c r="DZ802" s="152">
        <v>140.4</v>
      </c>
      <c r="EA802" s="152">
        <v>142.30000000000001</v>
      </c>
      <c r="EB802" s="152">
        <v>141.19999999999999</v>
      </c>
      <c r="EC802" s="152">
        <v>140.80000000000001</v>
      </c>
      <c r="ED802" s="152">
        <v>140.80000000000001</v>
      </c>
      <c r="EE802" s="152">
        <v>143.5</v>
      </c>
      <c r="EF802" s="152">
        <v>143.80000000000001</v>
      </c>
      <c r="EG802" s="152">
        <v>143</v>
      </c>
      <c r="EH802" s="152">
        <v>142.19999999999999</v>
      </c>
      <c r="EI802" s="152">
        <v>141.5</v>
      </c>
      <c r="EJ802" s="152">
        <v>142.80000000000001</v>
      </c>
      <c r="EK802" s="152">
        <v>141.1</v>
      </c>
      <c r="EL802" s="152">
        <v>141.69999999999999</v>
      </c>
      <c r="EM802" s="152">
        <v>142</v>
      </c>
      <c r="EN802" s="152">
        <v>142.6</v>
      </c>
      <c r="EO802" s="152">
        <v>141.4</v>
      </c>
      <c r="EP802" s="152">
        <v>144</v>
      </c>
      <c r="EQ802" s="152">
        <v>145</v>
      </c>
      <c r="ER802" s="152">
        <v>143.9</v>
      </c>
      <c r="ES802" s="152">
        <v>144.1</v>
      </c>
      <c r="ET802" s="152">
        <v>144.69999999999999</v>
      </c>
      <c r="EU802" s="152">
        <v>144.6</v>
      </c>
      <c r="EV802" s="152">
        <v>143.9</v>
      </c>
      <c r="EW802" s="152">
        <v>143.80000000000001</v>
      </c>
    </row>
    <row r="803" spans="1:153">
      <c r="A803" s="141" t="s">
        <v>8639</v>
      </c>
      <c r="B803" s="141" t="s">
        <v>8640</v>
      </c>
      <c r="C803" s="142">
        <v>0.86336000000000002</v>
      </c>
      <c r="D803" s="143">
        <v>82.4</v>
      </c>
      <c r="E803" s="143">
        <v>91.3</v>
      </c>
      <c r="F803" s="143">
        <v>76</v>
      </c>
      <c r="G803" s="143">
        <v>80.099999999999994</v>
      </c>
      <c r="H803" s="143">
        <v>77.7</v>
      </c>
      <c r="I803" s="143">
        <v>82.3</v>
      </c>
      <c r="J803" s="143">
        <v>107.2</v>
      </c>
      <c r="K803" s="143">
        <v>94.9</v>
      </c>
      <c r="L803" s="143">
        <v>96.6</v>
      </c>
      <c r="M803" s="143">
        <v>114.5</v>
      </c>
      <c r="N803" s="143">
        <v>116.7</v>
      </c>
      <c r="O803" s="143">
        <v>130.5</v>
      </c>
      <c r="P803" s="143">
        <v>107.9</v>
      </c>
      <c r="Q803" s="143">
        <v>99.2</v>
      </c>
      <c r="R803" s="143">
        <v>100</v>
      </c>
      <c r="S803" s="143">
        <v>111.4</v>
      </c>
      <c r="T803" s="143">
        <v>115.7</v>
      </c>
      <c r="U803" s="143">
        <v>120.8</v>
      </c>
      <c r="V803" s="143">
        <v>115.3</v>
      </c>
      <c r="W803" s="143">
        <v>109.8</v>
      </c>
      <c r="X803" s="143">
        <v>100.2</v>
      </c>
      <c r="Y803" s="143">
        <v>118.1</v>
      </c>
      <c r="Z803" s="143">
        <v>117.4</v>
      </c>
      <c r="AA803" s="143">
        <v>122.8</v>
      </c>
      <c r="AB803" s="143">
        <v>117.8</v>
      </c>
      <c r="AC803" s="143">
        <v>112.3</v>
      </c>
      <c r="AD803" s="143">
        <v>104.6</v>
      </c>
      <c r="AE803" s="143">
        <v>110.2</v>
      </c>
      <c r="AF803" s="143">
        <v>116.8</v>
      </c>
      <c r="AG803" s="143">
        <v>131</v>
      </c>
      <c r="AH803" s="143">
        <v>127.5</v>
      </c>
      <c r="AI803" s="143">
        <v>129.30000000000001</v>
      </c>
      <c r="AJ803" s="143">
        <v>115</v>
      </c>
      <c r="AK803" s="143">
        <v>124.6</v>
      </c>
      <c r="AL803" s="143">
        <v>122.3</v>
      </c>
      <c r="AM803" s="143">
        <v>126.6</v>
      </c>
      <c r="AN803" s="143">
        <v>118.4</v>
      </c>
      <c r="AO803" s="143">
        <v>119.3</v>
      </c>
      <c r="AP803" s="143">
        <v>120.6</v>
      </c>
      <c r="AQ803" s="143">
        <v>122.7</v>
      </c>
      <c r="AR803" s="143">
        <v>118.2</v>
      </c>
      <c r="AS803" s="143">
        <v>118.4</v>
      </c>
      <c r="AT803" s="143">
        <v>118.7</v>
      </c>
      <c r="AU803" s="143">
        <v>118.7</v>
      </c>
      <c r="AV803" s="143">
        <v>118.7</v>
      </c>
      <c r="AW803" s="143">
        <v>118.3</v>
      </c>
      <c r="AX803" s="143">
        <v>118.5</v>
      </c>
      <c r="AY803" s="143">
        <v>118.5</v>
      </c>
      <c r="AZ803" s="143">
        <v>117.7</v>
      </c>
      <c r="BA803" s="143">
        <v>117.7</v>
      </c>
      <c r="BB803" s="143">
        <v>117.9</v>
      </c>
      <c r="BC803" s="143">
        <v>117.4</v>
      </c>
      <c r="BD803" s="143">
        <v>117.1</v>
      </c>
      <c r="BE803" s="143">
        <v>116.9</v>
      </c>
      <c r="BF803" s="143">
        <v>116.8</v>
      </c>
      <c r="BG803" s="143">
        <v>116.8</v>
      </c>
      <c r="BH803" s="143">
        <v>116.6</v>
      </c>
      <c r="BI803" s="143">
        <v>117.2</v>
      </c>
      <c r="BJ803" s="143">
        <v>117.3</v>
      </c>
      <c r="BK803" s="144">
        <v>117.4</v>
      </c>
      <c r="BL803" s="143">
        <v>117.2</v>
      </c>
      <c r="BM803" s="143">
        <v>117.5</v>
      </c>
      <c r="BN803" s="143">
        <v>117.5</v>
      </c>
      <c r="BO803" s="143">
        <v>109.6</v>
      </c>
      <c r="BP803" s="143">
        <v>111.8</v>
      </c>
      <c r="BQ803" s="143">
        <v>109.9</v>
      </c>
      <c r="BR803" s="145">
        <v>108.5</v>
      </c>
      <c r="BS803" s="145">
        <v>108.5</v>
      </c>
      <c r="BT803" s="145">
        <v>108.5</v>
      </c>
      <c r="BU803" s="145">
        <v>108.5</v>
      </c>
      <c r="BV803" s="145">
        <v>108.1</v>
      </c>
      <c r="BW803" s="145">
        <v>108</v>
      </c>
      <c r="BX803" s="145">
        <v>109</v>
      </c>
      <c r="BY803" s="145">
        <v>110.6</v>
      </c>
      <c r="BZ803" s="143">
        <v>110.6</v>
      </c>
      <c r="CA803" s="143">
        <v>109.6</v>
      </c>
      <c r="CB803" s="143">
        <v>113.4</v>
      </c>
      <c r="CC803" s="143">
        <v>110.4</v>
      </c>
      <c r="CD803" s="143">
        <v>112</v>
      </c>
      <c r="CE803" s="143">
        <v>111</v>
      </c>
      <c r="CF803" s="143">
        <v>112</v>
      </c>
      <c r="CG803" s="143">
        <v>111.3</v>
      </c>
      <c r="CH803" s="143">
        <v>111.2</v>
      </c>
      <c r="CI803" s="143">
        <v>111.2</v>
      </c>
      <c r="CJ803" s="146">
        <v>109.2</v>
      </c>
      <c r="CK803" s="146">
        <v>109.3</v>
      </c>
      <c r="CL803" s="146">
        <v>111.3</v>
      </c>
      <c r="CM803" s="147">
        <v>110</v>
      </c>
      <c r="CN803" s="147">
        <v>111.2</v>
      </c>
      <c r="CO803" s="147">
        <v>111.2</v>
      </c>
      <c r="CP803" s="148">
        <v>112.2</v>
      </c>
      <c r="CQ803" s="149">
        <v>112.7</v>
      </c>
      <c r="CR803" s="149">
        <v>112.4</v>
      </c>
      <c r="CS803" s="149">
        <v>112.4</v>
      </c>
      <c r="CT803" s="149">
        <v>112.4</v>
      </c>
      <c r="CU803" s="150">
        <v>112</v>
      </c>
      <c r="CV803" s="150">
        <v>108.8</v>
      </c>
      <c r="CW803" s="150">
        <v>112</v>
      </c>
      <c r="CX803" s="150">
        <v>112</v>
      </c>
      <c r="CY803" s="150">
        <v>112.6</v>
      </c>
      <c r="CZ803" s="150">
        <v>112.2</v>
      </c>
      <c r="DA803" s="150">
        <v>112.9</v>
      </c>
      <c r="DB803" s="151">
        <v>117.1</v>
      </c>
      <c r="DC803" s="151">
        <v>117.4</v>
      </c>
      <c r="DD803" s="151">
        <v>117.5</v>
      </c>
      <c r="DE803" s="151">
        <v>117.8</v>
      </c>
      <c r="DF803" s="151">
        <v>118.1</v>
      </c>
      <c r="DG803" s="151">
        <v>118.1</v>
      </c>
      <c r="DH803" s="151">
        <v>112.9</v>
      </c>
      <c r="DI803" s="151">
        <v>112.2</v>
      </c>
      <c r="DJ803" s="151">
        <v>115.4</v>
      </c>
      <c r="DK803" s="151">
        <v>115.4</v>
      </c>
      <c r="DL803" s="151">
        <v>116.8</v>
      </c>
      <c r="DM803" s="152">
        <v>115.7</v>
      </c>
      <c r="DN803" s="152">
        <v>114.2</v>
      </c>
      <c r="DO803" s="152">
        <v>115.7</v>
      </c>
      <c r="DP803" s="152">
        <v>115.1</v>
      </c>
      <c r="DQ803" s="152">
        <v>118.4</v>
      </c>
      <c r="DR803" s="152">
        <v>118.4</v>
      </c>
      <c r="DS803" s="152">
        <v>114.4</v>
      </c>
      <c r="DT803" s="152">
        <v>113.3</v>
      </c>
      <c r="DU803" s="152">
        <v>117.5</v>
      </c>
      <c r="DV803" s="152">
        <v>116.9</v>
      </c>
      <c r="DW803" s="152">
        <v>118.3</v>
      </c>
      <c r="DX803" s="152">
        <v>113.4</v>
      </c>
      <c r="DY803" s="152">
        <v>118.1</v>
      </c>
      <c r="DZ803" s="152">
        <v>117.3</v>
      </c>
      <c r="EA803" s="152">
        <v>115.9</v>
      </c>
      <c r="EB803" s="152">
        <v>118</v>
      </c>
      <c r="EC803" s="152">
        <v>116.8</v>
      </c>
      <c r="ED803" s="152">
        <v>116.4</v>
      </c>
      <c r="EE803" s="152">
        <v>120.4</v>
      </c>
      <c r="EF803" s="152">
        <v>119.1</v>
      </c>
      <c r="EG803" s="152">
        <v>120.6</v>
      </c>
      <c r="EH803" s="152">
        <v>119.8</v>
      </c>
      <c r="EI803" s="152">
        <v>125</v>
      </c>
      <c r="EJ803" s="152">
        <v>125</v>
      </c>
      <c r="EK803" s="152">
        <v>124.4</v>
      </c>
      <c r="EL803" s="152">
        <v>124.1</v>
      </c>
      <c r="EM803" s="152">
        <v>126</v>
      </c>
      <c r="EN803" s="152">
        <v>125.2</v>
      </c>
      <c r="EO803" s="152">
        <v>124.6</v>
      </c>
      <c r="EP803" s="152">
        <v>126</v>
      </c>
      <c r="EQ803" s="152">
        <v>128.5</v>
      </c>
      <c r="ER803" s="152">
        <v>128.6</v>
      </c>
      <c r="ES803" s="152">
        <v>128.6</v>
      </c>
      <c r="ET803" s="152">
        <v>128.6</v>
      </c>
      <c r="EU803" s="152">
        <v>128.6</v>
      </c>
      <c r="EV803" s="152">
        <v>128.6</v>
      </c>
      <c r="EW803" s="152">
        <v>127.3</v>
      </c>
    </row>
    <row r="804" spans="1:153">
      <c r="A804" s="141" t="s">
        <v>8641</v>
      </c>
      <c r="B804" s="141" t="s">
        <v>8642</v>
      </c>
      <c r="C804" s="142">
        <v>0.15892999999999999</v>
      </c>
      <c r="D804" s="143">
        <v>102.5</v>
      </c>
      <c r="E804" s="143">
        <v>104.2</v>
      </c>
      <c r="F804" s="143">
        <v>104.6</v>
      </c>
      <c r="G804" s="143">
        <v>105</v>
      </c>
      <c r="H804" s="143">
        <v>104.9</v>
      </c>
      <c r="I804" s="143">
        <v>106.1</v>
      </c>
      <c r="J804" s="143">
        <v>106.2</v>
      </c>
      <c r="K804" s="143">
        <v>106.2</v>
      </c>
      <c r="L804" s="143">
        <v>106.6</v>
      </c>
      <c r="M804" s="143">
        <v>106.7</v>
      </c>
      <c r="N804" s="143">
        <v>106.7</v>
      </c>
      <c r="O804" s="143">
        <v>106.8</v>
      </c>
      <c r="P804" s="143">
        <v>109.6</v>
      </c>
      <c r="Q804" s="143">
        <v>109.4</v>
      </c>
      <c r="R804" s="143">
        <v>111.2</v>
      </c>
      <c r="S804" s="143">
        <v>111.8</v>
      </c>
      <c r="T804" s="143">
        <v>113.6</v>
      </c>
      <c r="U804" s="143">
        <v>113.9</v>
      </c>
      <c r="V804" s="143">
        <v>112.5</v>
      </c>
      <c r="W804" s="143">
        <v>113.1</v>
      </c>
      <c r="X804" s="143">
        <v>113.2</v>
      </c>
      <c r="Y804" s="143">
        <v>114.4</v>
      </c>
      <c r="Z804" s="143">
        <v>115.7</v>
      </c>
      <c r="AA804" s="143">
        <v>114.5</v>
      </c>
      <c r="AB804" s="143">
        <v>102.1</v>
      </c>
      <c r="AC804" s="143">
        <v>102.1</v>
      </c>
      <c r="AD804" s="143">
        <v>102.2</v>
      </c>
      <c r="AE804" s="143">
        <v>102.2</v>
      </c>
      <c r="AF804" s="143">
        <v>102.6</v>
      </c>
      <c r="AG804" s="143">
        <v>102.6</v>
      </c>
      <c r="AH804" s="143">
        <v>102.6</v>
      </c>
      <c r="AI804" s="143">
        <v>102.9</v>
      </c>
      <c r="AJ804" s="143">
        <v>103</v>
      </c>
      <c r="AK804" s="143">
        <v>102.7</v>
      </c>
      <c r="AL804" s="143">
        <v>102.9</v>
      </c>
      <c r="AM804" s="143">
        <v>103</v>
      </c>
      <c r="AN804" s="143">
        <v>103.4</v>
      </c>
      <c r="AO804" s="143">
        <v>103.6</v>
      </c>
      <c r="AP804" s="143">
        <v>103.1</v>
      </c>
      <c r="AQ804" s="143">
        <v>102.6</v>
      </c>
      <c r="AR804" s="143">
        <v>102.8</v>
      </c>
      <c r="AS804" s="143">
        <v>102.8</v>
      </c>
      <c r="AT804" s="143">
        <v>102.9</v>
      </c>
      <c r="AU804" s="143">
        <v>102.4</v>
      </c>
      <c r="AV804" s="143">
        <v>102.4</v>
      </c>
      <c r="AW804" s="143">
        <v>101.9</v>
      </c>
      <c r="AX804" s="143">
        <v>102</v>
      </c>
      <c r="AY804" s="143">
        <v>102.2</v>
      </c>
      <c r="AZ804" s="143">
        <v>104.8</v>
      </c>
      <c r="BA804" s="143">
        <v>105</v>
      </c>
      <c r="BB804" s="143">
        <v>105.1</v>
      </c>
      <c r="BC804" s="143">
        <v>105.1</v>
      </c>
      <c r="BD804" s="143">
        <v>105.1</v>
      </c>
      <c r="BE804" s="143">
        <v>105.5</v>
      </c>
      <c r="BF804" s="143">
        <v>105.5</v>
      </c>
      <c r="BG804" s="143">
        <v>105.5</v>
      </c>
      <c r="BH804" s="143">
        <v>105.5</v>
      </c>
      <c r="BI804" s="143">
        <v>106</v>
      </c>
      <c r="BJ804" s="143">
        <v>105.8</v>
      </c>
      <c r="BK804" s="144">
        <v>105.8</v>
      </c>
      <c r="BL804" s="143">
        <v>108.2</v>
      </c>
      <c r="BM804" s="143">
        <v>110</v>
      </c>
      <c r="BN804" s="143">
        <v>110</v>
      </c>
      <c r="BO804" s="143">
        <v>107.9</v>
      </c>
      <c r="BP804" s="143">
        <v>107.9</v>
      </c>
      <c r="BQ804" s="143">
        <v>107.9</v>
      </c>
      <c r="BR804" s="145">
        <v>107.9</v>
      </c>
      <c r="BS804" s="145">
        <v>107.9</v>
      </c>
      <c r="BT804" s="145">
        <v>108.1</v>
      </c>
      <c r="BU804" s="145">
        <v>108.3</v>
      </c>
      <c r="BV804" s="145">
        <v>107.7</v>
      </c>
      <c r="BW804" s="145">
        <v>108.9</v>
      </c>
      <c r="BX804" s="145">
        <v>109.5</v>
      </c>
      <c r="BY804" s="145">
        <v>109</v>
      </c>
      <c r="BZ804" s="143">
        <v>109.5</v>
      </c>
      <c r="CA804" s="143">
        <v>109.9</v>
      </c>
      <c r="CB804" s="143">
        <v>109.7</v>
      </c>
      <c r="CC804" s="143">
        <v>110.2</v>
      </c>
      <c r="CD804" s="143">
        <v>110.5</v>
      </c>
      <c r="CE804" s="143">
        <v>110.6</v>
      </c>
      <c r="CF804" s="143">
        <v>111.6</v>
      </c>
      <c r="CG804" s="143">
        <v>112.4</v>
      </c>
      <c r="CH804" s="143">
        <v>112.5</v>
      </c>
      <c r="CI804" s="143">
        <v>112.7</v>
      </c>
      <c r="CJ804" s="146">
        <v>111.4</v>
      </c>
      <c r="CK804" s="146">
        <v>111.4</v>
      </c>
      <c r="CL804" s="146">
        <v>112.6</v>
      </c>
      <c r="CM804" s="147">
        <v>116.3</v>
      </c>
      <c r="CN804" s="147">
        <v>115.7</v>
      </c>
      <c r="CO804" s="147">
        <v>115.7</v>
      </c>
      <c r="CP804" s="148">
        <v>116.7</v>
      </c>
      <c r="CQ804" s="149">
        <v>116.6</v>
      </c>
      <c r="CR804" s="149">
        <v>116.8</v>
      </c>
      <c r="CS804" s="149">
        <v>117.7</v>
      </c>
      <c r="CT804" s="149">
        <v>116.1</v>
      </c>
      <c r="CU804" s="150">
        <v>114.2</v>
      </c>
      <c r="CV804" s="150">
        <v>114.2</v>
      </c>
      <c r="CW804" s="150">
        <v>121</v>
      </c>
      <c r="CX804" s="150">
        <v>121.5</v>
      </c>
      <c r="CY804" s="150">
        <v>124.5</v>
      </c>
      <c r="CZ804" s="150">
        <v>120.9</v>
      </c>
      <c r="DA804" s="150">
        <v>123.9</v>
      </c>
      <c r="DB804" s="151">
        <v>124</v>
      </c>
      <c r="DC804" s="151">
        <v>124.1</v>
      </c>
      <c r="DD804" s="151">
        <v>123.9</v>
      </c>
      <c r="DE804" s="151">
        <v>125.3</v>
      </c>
      <c r="DF804" s="151">
        <v>125.8</v>
      </c>
      <c r="DG804" s="151">
        <v>124.5</v>
      </c>
      <c r="DH804" s="151">
        <v>125.4</v>
      </c>
      <c r="DI804" s="151">
        <v>127.3</v>
      </c>
      <c r="DJ804" s="151">
        <v>128.19999999999999</v>
      </c>
      <c r="DK804" s="151">
        <v>128.6</v>
      </c>
      <c r="DL804" s="151">
        <v>128.6</v>
      </c>
      <c r="DM804" s="152">
        <v>130.80000000000001</v>
      </c>
      <c r="DN804" s="152">
        <v>131</v>
      </c>
      <c r="DO804" s="152">
        <v>131.80000000000001</v>
      </c>
      <c r="DP804" s="152">
        <v>131.5</v>
      </c>
      <c r="DQ804" s="152">
        <v>131.80000000000001</v>
      </c>
      <c r="DR804" s="152">
        <v>133</v>
      </c>
      <c r="DS804" s="152">
        <v>132.9</v>
      </c>
      <c r="DT804" s="152">
        <v>134.6</v>
      </c>
      <c r="DU804" s="152">
        <v>134.19999999999999</v>
      </c>
      <c r="DV804" s="152">
        <v>134.19999999999999</v>
      </c>
      <c r="DW804" s="152">
        <v>134.6</v>
      </c>
      <c r="DX804" s="152">
        <v>134.80000000000001</v>
      </c>
      <c r="DY804" s="152">
        <v>135.30000000000001</v>
      </c>
      <c r="DZ804" s="152">
        <v>133.9</v>
      </c>
      <c r="EA804" s="152">
        <v>134.30000000000001</v>
      </c>
      <c r="EB804" s="152">
        <v>133.9</v>
      </c>
      <c r="EC804" s="152">
        <v>134</v>
      </c>
      <c r="ED804" s="152">
        <v>136.80000000000001</v>
      </c>
      <c r="EE804" s="152">
        <v>136.9</v>
      </c>
      <c r="EF804" s="152">
        <v>136.19999999999999</v>
      </c>
      <c r="EG804" s="152">
        <v>136.30000000000001</v>
      </c>
      <c r="EH804" s="152">
        <v>136.69999999999999</v>
      </c>
      <c r="EI804" s="152">
        <v>136.19999999999999</v>
      </c>
      <c r="EJ804" s="152">
        <v>134.30000000000001</v>
      </c>
      <c r="EK804" s="152">
        <v>136.30000000000001</v>
      </c>
      <c r="EL804" s="152">
        <v>136.6</v>
      </c>
      <c r="EM804" s="152">
        <v>136.6</v>
      </c>
      <c r="EN804" s="152">
        <v>136.4</v>
      </c>
      <c r="EO804" s="152">
        <v>136.4</v>
      </c>
      <c r="EP804" s="152">
        <v>136.69999999999999</v>
      </c>
      <c r="EQ804" s="152">
        <v>137.1</v>
      </c>
      <c r="ER804" s="152">
        <v>138.80000000000001</v>
      </c>
      <c r="ES804" s="152">
        <v>140</v>
      </c>
      <c r="ET804" s="152">
        <v>139.9</v>
      </c>
      <c r="EU804" s="152">
        <v>139.9</v>
      </c>
      <c r="EV804" s="152">
        <v>139</v>
      </c>
      <c r="EW804" s="152">
        <v>138.9</v>
      </c>
    </row>
    <row r="805" spans="1:153">
      <c r="A805" s="141" t="s">
        <v>8643</v>
      </c>
      <c r="B805" s="141" t="s">
        <v>8644</v>
      </c>
      <c r="C805" s="142">
        <v>8.9179999999999995E-2</v>
      </c>
      <c r="D805" s="143">
        <v>104.3</v>
      </c>
      <c r="E805" s="143">
        <v>108.8</v>
      </c>
      <c r="F805" s="143">
        <v>103.3</v>
      </c>
      <c r="G805" s="143">
        <v>108.3</v>
      </c>
      <c r="H805" s="143">
        <v>107</v>
      </c>
      <c r="I805" s="143">
        <v>109.9</v>
      </c>
      <c r="J805" s="143">
        <v>110.6</v>
      </c>
      <c r="K805" s="143">
        <v>110</v>
      </c>
      <c r="L805" s="143">
        <v>105.8</v>
      </c>
      <c r="M805" s="143">
        <v>104.5</v>
      </c>
      <c r="N805" s="143">
        <v>101.7</v>
      </c>
      <c r="O805" s="143">
        <v>111</v>
      </c>
      <c r="P805" s="143">
        <v>108.8</v>
      </c>
      <c r="Q805" s="143">
        <v>107.6</v>
      </c>
      <c r="R805" s="143">
        <v>109.9</v>
      </c>
      <c r="S805" s="143">
        <v>106.6</v>
      </c>
      <c r="T805" s="143">
        <v>103.6</v>
      </c>
      <c r="U805" s="143">
        <v>106.4</v>
      </c>
      <c r="V805" s="143">
        <v>108.8</v>
      </c>
      <c r="W805" s="143">
        <v>109.3</v>
      </c>
      <c r="X805" s="143">
        <v>113.5</v>
      </c>
      <c r="Y805" s="143">
        <v>107.8</v>
      </c>
      <c r="Z805" s="143">
        <v>105.2</v>
      </c>
      <c r="AA805" s="143">
        <v>106.2</v>
      </c>
      <c r="AB805" s="143">
        <v>104.4</v>
      </c>
      <c r="AC805" s="143">
        <v>105.2</v>
      </c>
      <c r="AD805" s="143">
        <v>104.5</v>
      </c>
      <c r="AE805" s="143">
        <v>105.4</v>
      </c>
      <c r="AF805" s="143">
        <v>110.2</v>
      </c>
      <c r="AG805" s="143">
        <v>108</v>
      </c>
      <c r="AH805" s="143">
        <v>109</v>
      </c>
      <c r="AI805" s="143">
        <v>111.4</v>
      </c>
      <c r="AJ805" s="143">
        <v>104.8</v>
      </c>
      <c r="AK805" s="143">
        <v>105</v>
      </c>
      <c r="AL805" s="143">
        <v>109.8</v>
      </c>
      <c r="AM805" s="143">
        <v>110.9</v>
      </c>
      <c r="AN805" s="143">
        <v>107.6</v>
      </c>
      <c r="AO805" s="143">
        <v>108.7</v>
      </c>
      <c r="AP805" s="143">
        <v>109.5</v>
      </c>
      <c r="AQ805" s="143">
        <v>102.3</v>
      </c>
      <c r="AR805" s="143">
        <v>101.1</v>
      </c>
      <c r="AS805" s="143">
        <v>106</v>
      </c>
      <c r="AT805" s="143">
        <v>106</v>
      </c>
      <c r="AU805" s="143">
        <v>106</v>
      </c>
      <c r="AV805" s="143">
        <v>106.3</v>
      </c>
      <c r="AW805" s="143">
        <v>106.3</v>
      </c>
      <c r="AX805" s="143">
        <v>100.9</v>
      </c>
      <c r="AY805" s="143">
        <v>100.3</v>
      </c>
      <c r="AZ805" s="143">
        <v>100.4</v>
      </c>
      <c r="BA805" s="143">
        <v>100</v>
      </c>
      <c r="BB805" s="143">
        <v>99.9</v>
      </c>
      <c r="BC805" s="143">
        <v>99.9</v>
      </c>
      <c r="BD805" s="143">
        <v>99.9</v>
      </c>
      <c r="BE805" s="143">
        <v>100.1</v>
      </c>
      <c r="BF805" s="143">
        <v>100.1</v>
      </c>
      <c r="BG805" s="143">
        <v>100.1</v>
      </c>
      <c r="BH805" s="143">
        <v>100.3</v>
      </c>
      <c r="BI805" s="143">
        <v>100.3</v>
      </c>
      <c r="BJ805" s="143">
        <v>100.4</v>
      </c>
      <c r="BK805" s="144">
        <v>100.4</v>
      </c>
      <c r="BL805" s="143">
        <v>100.4</v>
      </c>
      <c r="BM805" s="143">
        <v>101.7</v>
      </c>
      <c r="BN805" s="143">
        <v>101.8</v>
      </c>
      <c r="BO805" s="143">
        <v>103.1</v>
      </c>
      <c r="BP805" s="143">
        <v>102.7</v>
      </c>
      <c r="BQ805" s="143">
        <v>103.1</v>
      </c>
      <c r="BR805" s="145">
        <v>103.1</v>
      </c>
      <c r="BS805" s="145">
        <v>103.5</v>
      </c>
      <c r="BT805" s="145">
        <v>103.8</v>
      </c>
      <c r="BU805" s="145">
        <v>104.1</v>
      </c>
      <c r="BV805" s="145">
        <v>104.8</v>
      </c>
      <c r="BW805" s="145">
        <v>105.1</v>
      </c>
      <c r="BX805" s="145">
        <v>105.3</v>
      </c>
      <c r="BY805" s="145">
        <v>105.6</v>
      </c>
      <c r="BZ805" s="143">
        <v>106.2</v>
      </c>
      <c r="CA805" s="143">
        <v>107.5</v>
      </c>
      <c r="CB805" s="143">
        <v>107.5</v>
      </c>
      <c r="CC805" s="143">
        <v>107.5</v>
      </c>
      <c r="CD805" s="143">
        <v>107.5</v>
      </c>
      <c r="CE805" s="143">
        <v>107.5</v>
      </c>
      <c r="CF805" s="143">
        <v>108.5</v>
      </c>
      <c r="CG805" s="143">
        <v>107.8</v>
      </c>
      <c r="CH805" s="143">
        <v>107.8</v>
      </c>
      <c r="CI805" s="143">
        <v>108.5</v>
      </c>
      <c r="CJ805" s="146">
        <v>108.5</v>
      </c>
      <c r="CK805" s="146">
        <v>109.5</v>
      </c>
      <c r="CL805" s="146">
        <v>109.5</v>
      </c>
      <c r="CM805" s="147">
        <v>112.8</v>
      </c>
      <c r="CN805" s="147">
        <v>112.8</v>
      </c>
      <c r="CO805" s="147">
        <v>111.8</v>
      </c>
      <c r="CP805" s="148">
        <v>112.3</v>
      </c>
      <c r="CQ805" s="149">
        <v>111.9</v>
      </c>
      <c r="CR805" s="149">
        <v>111</v>
      </c>
      <c r="CS805" s="149">
        <v>111</v>
      </c>
      <c r="CT805" s="149">
        <v>110.5</v>
      </c>
      <c r="CU805" s="150">
        <v>110.9</v>
      </c>
      <c r="CV805" s="150">
        <v>110.9</v>
      </c>
      <c r="CW805" s="150">
        <v>110.9</v>
      </c>
      <c r="CX805" s="150">
        <v>111.7</v>
      </c>
      <c r="CY805" s="150">
        <v>111.2</v>
      </c>
      <c r="CZ805" s="150">
        <v>111.2</v>
      </c>
      <c r="DA805" s="150">
        <v>108.4</v>
      </c>
      <c r="DB805" s="151">
        <v>110.9</v>
      </c>
      <c r="DC805" s="151">
        <v>109.3</v>
      </c>
      <c r="DD805" s="151">
        <v>111.3</v>
      </c>
      <c r="DE805" s="151">
        <v>115.6</v>
      </c>
      <c r="DF805" s="151">
        <v>116</v>
      </c>
      <c r="DG805" s="151">
        <v>117.7</v>
      </c>
      <c r="DH805" s="151">
        <v>120.3</v>
      </c>
      <c r="DI805" s="151">
        <v>120.1</v>
      </c>
      <c r="DJ805" s="151">
        <v>120.5</v>
      </c>
      <c r="DK805" s="151">
        <v>120.5</v>
      </c>
      <c r="DL805" s="151">
        <v>123</v>
      </c>
      <c r="DM805" s="152">
        <v>125.2</v>
      </c>
      <c r="DN805" s="152">
        <v>124.7</v>
      </c>
      <c r="DO805" s="152">
        <v>126.5</v>
      </c>
      <c r="DP805" s="152">
        <v>126.6</v>
      </c>
      <c r="DQ805" s="152">
        <v>130.5</v>
      </c>
      <c r="DR805" s="152">
        <v>129.4</v>
      </c>
      <c r="DS805" s="152">
        <v>132.30000000000001</v>
      </c>
      <c r="DT805" s="152">
        <v>129.80000000000001</v>
      </c>
      <c r="DU805" s="152">
        <v>128.1</v>
      </c>
      <c r="DV805" s="152">
        <v>129.4</v>
      </c>
      <c r="DW805" s="152">
        <v>130.1</v>
      </c>
      <c r="DX805" s="152">
        <v>129.6</v>
      </c>
      <c r="DY805" s="152">
        <v>129.19999999999999</v>
      </c>
      <c r="DZ805" s="152">
        <v>130.69999999999999</v>
      </c>
      <c r="EA805" s="152">
        <v>129.69999999999999</v>
      </c>
      <c r="EB805" s="152">
        <v>130</v>
      </c>
      <c r="EC805" s="152">
        <v>129.4</v>
      </c>
      <c r="ED805" s="152">
        <v>129.5</v>
      </c>
      <c r="EE805" s="152">
        <v>129.69999999999999</v>
      </c>
      <c r="EF805" s="152">
        <v>127.7</v>
      </c>
      <c r="EG805" s="152">
        <v>124.9</v>
      </c>
      <c r="EH805" s="152">
        <v>124.4</v>
      </c>
      <c r="EI805" s="152">
        <v>125.5</v>
      </c>
      <c r="EJ805" s="152">
        <v>126.2</v>
      </c>
      <c r="EK805" s="152">
        <v>126.2</v>
      </c>
      <c r="EL805" s="152">
        <v>127.1</v>
      </c>
      <c r="EM805" s="152">
        <v>126.2</v>
      </c>
      <c r="EN805" s="152">
        <v>125.9</v>
      </c>
      <c r="EO805" s="152">
        <v>127.9</v>
      </c>
      <c r="EP805" s="152">
        <v>128.5</v>
      </c>
      <c r="EQ805" s="152">
        <v>125.7</v>
      </c>
      <c r="ER805" s="152">
        <v>127.4</v>
      </c>
      <c r="ES805" s="152">
        <v>126.8</v>
      </c>
      <c r="ET805" s="152">
        <v>125.7</v>
      </c>
      <c r="EU805" s="152">
        <v>126.7</v>
      </c>
      <c r="EV805" s="152">
        <v>126</v>
      </c>
      <c r="EW805" s="152">
        <v>127.4</v>
      </c>
    </row>
    <row r="806" spans="1:153">
      <c r="A806" s="141" t="s">
        <v>8645</v>
      </c>
      <c r="B806" s="141" t="s">
        <v>8646</v>
      </c>
      <c r="C806" s="142">
        <v>2.3682699999999999</v>
      </c>
      <c r="D806" s="143">
        <v>101.6</v>
      </c>
      <c r="E806" s="143">
        <v>101.6</v>
      </c>
      <c r="F806" s="143">
        <v>103.2</v>
      </c>
      <c r="G806" s="143">
        <v>102.9</v>
      </c>
      <c r="H806" s="143">
        <v>103.1</v>
      </c>
      <c r="I806" s="143">
        <v>102.7</v>
      </c>
      <c r="J806" s="143">
        <v>102.3</v>
      </c>
      <c r="K806" s="143">
        <v>102.2</v>
      </c>
      <c r="L806" s="143">
        <v>102.5</v>
      </c>
      <c r="M806" s="143">
        <v>103.8</v>
      </c>
      <c r="N806" s="143">
        <v>102.6</v>
      </c>
      <c r="O806" s="143">
        <v>103.3</v>
      </c>
      <c r="P806" s="143">
        <v>103.4</v>
      </c>
      <c r="Q806" s="143">
        <v>103.7</v>
      </c>
      <c r="R806" s="143">
        <v>104.5</v>
      </c>
      <c r="S806" s="143">
        <v>104.2</v>
      </c>
      <c r="T806" s="143">
        <v>103.5</v>
      </c>
      <c r="U806" s="143">
        <v>103.7</v>
      </c>
      <c r="V806" s="143">
        <v>103.9</v>
      </c>
      <c r="W806" s="143">
        <v>102.6</v>
      </c>
      <c r="X806" s="143">
        <v>103.7</v>
      </c>
      <c r="Y806" s="143">
        <v>102.4</v>
      </c>
      <c r="Z806" s="143">
        <v>103.4</v>
      </c>
      <c r="AA806" s="143">
        <v>104.6</v>
      </c>
      <c r="AB806" s="143">
        <v>104.1</v>
      </c>
      <c r="AC806" s="143">
        <v>105.2</v>
      </c>
      <c r="AD806" s="143">
        <v>104.8</v>
      </c>
      <c r="AE806" s="143">
        <v>105</v>
      </c>
      <c r="AF806" s="143">
        <v>104.7</v>
      </c>
      <c r="AG806" s="143">
        <v>105.6</v>
      </c>
      <c r="AH806" s="143">
        <v>105.7</v>
      </c>
      <c r="AI806" s="143">
        <v>105.8</v>
      </c>
      <c r="AJ806" s="143">
        <v>106.8</v>
      </c>
      <c r="AK806" s="143">
        <v>106</v>
      </c>
      <c r="AL806" s="143">
        <v>106.1</v>
      </c>
      <c r="AM806" s="143">
        <v>106.5</v>
      </c>
      <c r="AN806" s="143">
        <v>106.6</v>
      </c>
      <c r="AO806" s="143">
        <v>107.5</v>
      </c>
      <c r="AP806" s="143">
        <v>106.8</v>
      </c>
      <c r="AQ806" s="143">
        <v>106.7</v>
      </c>
      <c r="AR806" s="143">
        <v>107.3</v>
      </c>
      <c r="AS806" s="143">
        <v>107.8</v>
      </c>
      <c r="AT806" s="143">
        <v>108.6</v>
      </c>
      <c r="AU806" s="143">
        <v>108.6</v>
      </c>
      <c r="AV806" s="143">
        <v>108.3</v>
      </c>
      <c r="AW806" s="143">
        <v>107.9</v>
      </c>
      <c r="AX806" s="143">
        <v>107.2</v>
      </c>
      <c r="AY806" s="143">
        <v>106.9</v>
      </c>
      <c r="AZ806" s="143">
        <v>107.1</v>
      </c>
      <c r="BA806" s="143">
        <v>107.7</v>
      </c>
      <c r="BB806" s="143">
        <v>107.4</v>
      </c>
      <c r="BC806" s="143">
        <v>107.6</v>
      </c>
      <c r="BD806" s="143">
        <v>108</v>
      </c>
      <c r="BE806" s="143">
        <v>107.3</v>
      </c>
      <c r="BF806" s="143">
        <v>107.5</v>
      </c>
      <c r="BG806" s="143">
        <v>106.9</v>
      </c>
      <c r="BH806" s="143">
        <v>106.3</v>
      </c>
      <c r="BI806" s="143">
        <v>106.2</v>
      </c>
      <c r="BJ806" s="143">
        <v>106.9</v>
      </c>
      <c r="BK806" s="144">
        <v>107.5</v>
      </c>
      <c r="BL806" s="143">
        <v>107.9</v>
      </c>
      <c r="BM806" s="143">
        <v>108.3</v>
      </c>
      <c r="BN806" s="143">
        <v>108.7</v>
      </c>
      <c r="BO806" s="143">
        <v>107.9</v>
      </c>
      <c r="BP806" s="143">
        <v>107.3</v>
      </c>
      <c r="BQ806" s="143">
        <v>108.1</v>
      </c>
      <c r="BR806" s="145">
        <v>108.2</v>
      </c>
      <c r="BS806" s="145">
        <v>108.4</v>
      </c>
      <c r="BT806" s="145">
        <v>108.3</v>
      </c>
      <c r="BU806" s="145">
        <v>109.8</v>
      </c>
      <c r="BV806" s="145">
        <v>110.2</v>
      </c>
      <c r="BW806" s="145">
        <v>110.6</v>
      </c>
      <c r="BX806" s="145">
        <v>111.2</v>
      </c>
      <c r="BY806" s="145">
        <v>111.7</v>
      </c>
      <c r="BZ806" s="143">
        <v>111</v>
      </c>
      <c r="CA806" s="143">
        <v>111.9</v>
      </c>
      <c r="CB806" s="143">
        <v>112.5</v>
      </c>
      <c r="CC806" s="143">
        <v>112.2</v>
      </c>
      <c r="CD806" s="143">
        <v>112.8</v>
      </c>
      <c r="CE806" s="143">
        <v>113.2</v>
      </c>
      <c r="CF806" s="143">
        <v>111.4</v>
      </c>
      <c r="CG806" s="143">
        <v>113</v>
      </c>
      <c r="CH806" s="143">
        <v>113.1</v>
      </c>
      <c r="CI806" s="143">
        <v>113.3</v>
      </c>
      <c r="CJ806" s="146">
        <v>112.8</v>
      </c>
      <c r="CK806" s="146">
        <v>112.9</v>
      </c>
      <c r="CL806" s="146">
        <v>113.6</v>
      </c>
      <c r="CM806" s="147">
        <v>112.1</v>
      </c>
      <c r="CN806" s="147">
        <v>111.3</v>
      </c>
      <c r="CO806" s="147">
        <v>111.2</v>
      </c>
      <c r="CP806" s="148">
        <v>114</v>
      </c>
      <c r="CQ806" s="149">
        <v>114.8</v>
      </c>
      <c r="CR806" s="149">
        <v>115.6</v>
      </c>
      <c r="CS806" s="149">
        <v>115.5</v>
      </c>
      <c r="CT806" s="149">
        <v>114.8</v>
      </c>
      <c r="CU806" s="150">
        <v>114.7</v>
      </c>
      <c r="CV806" s="150">
        <v>114.5</v>
      </c>
      <c r="CW806" s="150">
        <v>115.3</v>
      </c>
      <c r="CX806" s="150">
        <v>116</v>
      </c>
      <c r="CY806" s="150">
        <v>115.9</v>
      </c>
      <c r="CZ806" s="150">
        <v>116.1</v>
      </c>
      <c r="DA806" s="150">
        <v>116.4</v>
      </c>
      <c r="DB806" s="151">
        <v>115.4</v>
      </c>
      <c r="DC806" s="151">
        <v>115.5</v>
      </c>
      <c r="DD806" s="151">
        <v>116.1</v>
      </c>
      <c r="DE806" s="151">
        <v>116.2</v>
      </c>
      <c r="DF806" s="151">
        <v>117.4</v>
      </c>
      <c r="DG806" s="151">
        <v>118</v>
      </c>
      <c r="DH806" s="151">
        <v>118.4</v>
      </c>
      <c r="DI806" s="151">
        <v>119.4</v>
      </c>
      <c r="DJ806" s="151">
        <v>120.2</v>
      </c>
      <c r="DK806" s="151">
        <v>120.2</v>
      </c>
      <c r="DL806" s="151">
        <v>121.9</v>
      </c>
      <c r="DM806" s="152">
        <v>122.1</v>
      </c>
      <c r="DN806" s="152">
        <v>123.6</v>
      </c>
      <c r="DO806" s="152">
        <v>124.4</v>
      </c>
      <c r="DP806" s="152">
        <v>124.7</v>
      </c>
      <c r="DQ806" s="152">
        <v>124.8</v>
      </c>
      <c r="DR806" s="152">
        <v>125.2</v>
      </c>
      <c r="DS806" s="152">
        <v>126.5</v>
      </c>
      <c r="DT806" s="152">
        <v>127.8</v>
      </c>
      <c r="DU806" s="152">
        <v>129.1</v>
      </c>
      <c r="DV806" s="152">
        <v>129.19999999999999</v>
      </c>
      <c r="DW806" s="152">
        <v>129</v>
      </c>
      <c r="DX806" s="152">
        <v>129.9</v>
      </c>
      <c r="DY806" s="152">
        <v>130.19999999999999</v>
      </c>
      <c r="DZ806" s="152">
        <v>130.6</v>
      </c>
      <c r="EA806" s="152">
        <v>129.69999999999999</v>
      </c>
      <c r="EB806" s="152">
        <v>130.1</v>
      </c>
      <c r="EC806" s="152">
        <v>128.69999999999999</v>
      </c>
      <c r="ED806" s="152">
        <v>128.6</v>
      </c>
      <c r="EE806" s="152">
        <v>129</v>
      </c>
      <c r="EF806" s="152">
        <v>128.6</v>
      </c>
      <c r="EG806" s="152">
        <v>128.80000000000001</v>
      </c>
      <c r="EH806" s="152">
        <v>128.69999999999999</v>
      </c>
      <c r="EI806" s="152">
        <v>128.4</v>
      </c>
      <c r="EJ806" s="152">
        <v>127.7</v>
      </c>
      <c r="EK806" s="152">
        <v>127.6</v>
      </c>
      <c r="EL806" s="152">
        <v>126.9</v>
      </c>
      <c r="EM806" s="152">
        <v>127.6</v>
      </c>
      <c r="EN806" s="152">
        <v>128</v>
      </c>
      <c r="EO806" s="152">
        <v>128.69999999999999</v>
      </c>
      <c r="EP806" s="152">
        <v>128.30000000000001</v>
      </c>
      <c r="EQ806" s="152">
        <v>129</v>
      </c>
      <c r="ER806" s="152">
        <v>128.69999999999999</v>
      </c>
      <c r="ES806" s="152">
        <v>128.9</v>
      </c>
      <c r="ET806" s="152">
        <v>129.19999999999999</v>
      </c>
      <c r="EU806" s="152">
        <v>129.19999999999999</v>
      </c>
      <c r="EV806" s="152">
        <v>129.4</v>
      </c>
      <c r="EW806" s="152">
        <v>129.1</v>
      </c>
    </row>
    <row r="807" spans="1:153">
      <c r="A807" s="141" t="s">
        <v>8647</v>
      </c>
      <c r="B807" s="141" t="s">
        <v>8648</v>
      </c>
      <c r="C807" s="142">
        <v>0.83797999999999995</v>
      </c>
      <c r="D807" s="143">
        <v>100.9</v>
      </c>
      <c r="E807" s="143">
        <v>102.4</v>
      </c>
      <c r="F807" s="143">
        <v>104.2</v>
      </c>
      <c r="G807" s="143">
        <v>103.6</v>
      </c>
      <c r="H807" s="143">
        <v>102.9</v>
      </c>
      <c r="I807" s="143">
        <v>103.4</v>
      </c>
      <c r="J807" s="143">
        <v>103.2</v>
      </c>
      <c r="K807" s="143">
        <v>104</v>
      </c>
      <c r="L807" s="143">
        <v>104</v>
      </c>
      <c r="M807" s="143">
        <v>105.5</v>
      </c>
      <c r="N807" s="143">
        <v>105.2</v>
      </c>
      <c r="O807" s="143">
        <v>105</v>
      </c>
      <c r="P807" s="143">
        <v>105.2</v>
      </c>
      <c r="Q807" s="143">
        <v>105.9</v>
      </c>
      <c r="R807" s="143">
        <v>106.2</v>
      </c>
      <c r="S807" s="143">
        <v>105.6</v>
      </c>
      <c r="T807" s="143">
        <v>106.4</v>
      </c>
      <c r="U807" s="143">
        <v>106.3</v>
      </c>
      <c r="V807" s="143">
        <v>107.1</v>
      </c>
      <c r="W807" s="143">
        <v>106.2</v>
      </c>
      <c r="X807" s="143">
        <v>106.3</v>
      </c>
      <c r="Y807" s="143">
        <v>105.6</v>
      </c>
      <c r="Z807" s="143">
        <v>105.7</v>
      </c>
      <c r="AA807" s="143">
        <v>105.6</v>
      </c>
      <c r="AB807" s="143">
        <v>106.2</v>
      </c>
      <c r="AC807" s="143">
        <v>106.2</v>
      </c>
      <c r="AD807" s="143">
        <v>106.3</v>
      </c>
      <c r="AE807" s="143">
        <v>106.2</v>
      </c>
      <c r="AF807" s="143">
        <v>106.4</v>
      </c>
      <c r="AG807" s="143">
        <v>106.1</v>
      </c>
      <c r="AH807" s="143">
        <v>106</v>
      </c>
      <c r="AI807" s="143">
        <v>106.3</v>
      </c>
      <c r="AJ807" s="143">
        <v>107.6</v>
      </c>
      <c r="AK807" s="143">
        <v>107.4</v>
      </c>
      <c r="AL807" s="143">
        <v>107.5</v>
      </c>
      <c r="AM807" s="143">
        <v>108</v>
      </c>
      <c r="AN807" s="143">
        <v>108</v>
      </c>
      <c r="AO807" s="143">
        <v>109.2</v>
      </c>
      <c r="AP807" s="143">
        <v>109.3</v>
      </c>
      <c r="AQ807" s="143">
        <v>108.5</v>
      </c>
      <c r="AR807" s="143">
        <v>108.4</v>
      </c>
      <c r="AS807" s="143">
        <v>108</v>
      </c>
      <c r="AT807" s="143">
        <v>109.3</v>
      </c>
      <c r="AU807" s="143">
        <v>108.3</v>
      </c>
      <c r="AV807" s="143">
        <v>108.5</v>
      </c>
      <c r="AW807" s="143">
        <v>107.6</v>
      </c>
      <c r="AX807" s="143">
        <v>107.5</v>
      </c>
      <c r="AY807" s="143">
        <v>106.1</v>
      </c>
      <c r="AZ807" s="143">
        <v>106.9</v>
      </c>
      <c r="BA807" s="143">
        <v>106.3</v>
      </c>
      <c r="BB807" s="143">
        <v>106.5</v>
      </c>
      <c r="BC807" s="143">
        <v>105.8</v>
      </c>
      <c r="BD807" s="143">
        <v>106.4</v>
      </c>
      <c r="BE807" s="143">
        <v>106</v>
      </c>
      <c r="BF807" s="143">
        <v>106.1</v>
      </c>
      <c r="BG807" s="143">
        <v>103.4</v>
      </c>
      <c r="BH807" s="143">
        <v>103.2</v>
      </c>
      <c r="BI807" s="143">
        <v>103.5</v>
      </c>
      <c r="BJ807" s="143">
        <v>104.6</v>
      </c>
      <c r="BK807" s="144">
        <v>104.5</v>
      </c>
      <c r="BL807" s="143">
        <v>105.2</v>
      </c>
      <c r="BM807" s="143">
        <v>106.7</v>
      </c>
      <c r="BN807" s="143">
        <v>106.4</v>
      </c>
      <c r="BO807" s="143">
        <v>105.3</v>
      </c>
      <c r="BP807" s="143">
        <v>103.1</v>
      </c>
      <c r="BQ807" s="143">
        <v>104.4</v>
      </c>
      <c r="BR807" s="145">
        <v>104.8</v>
      </c>
      <c r="BS807" s="145">
        <v>104.7</v>
      </c>
      <c r="BT807" s="145">
        <v>105.5</v>
      </c>
      <c r="BU807" s="145">
        <v>105.2</v>
      </c>
      <c r="BV807" s="145">
        <v>106</v>
      </c>
      <c r="BW807" s="145">
        <v>106.3</v>
      </c>
      <c r="BX807" s="145">
        <v>107.2</v>
      </c>
      <c r="BY807" s="145">
        <v>107.8</v>
      </c>
      <c r="BZ807" s="143">
        <v>106.4</v>
      </c>
      <c r="CA807" s="143">
        <v>108.2</v>
      </c>
      <c r="CB807" s="143">
        <v>108.6</v>
      </c>
      <c r="CC807" s="143">
        <v>107.9</v>
      </c>
      <c r="CD807" s="143">
        <v>108.4</v>
      </c>
      <c r="CE807" s="143">
        <v>108.4</v>
      </c>
      <c r="CF807" s="143">
        <v>106.5</v>
      </c>
      <c r="CG807" s="143">
        <v>110.4</v>
      </c>
      <c r="CH807" s="143">
        <v>110.6</v>
      </c>
      <c r="CI807" s="143">
        <v>110.3</v>
      </c>
      <c r="CJ807" s="146">
        <v>110.6</v>
      </c>
      <c r="CK807" s="146">
        <v>110.8</v>
      </c>
      <c r="CL807" s="146">
        <v>110.6</v>
      </c>
      <c r="CM807" s="147">
        <v>110.7</v>
      </c>
      <c r="CN807" s="147">
        <v>109.4</v>
      </c>
      <c r="CO807" s="147">
        <v>109.2</v>
      </c>
      <c r="CP807" s="148">
        <v>113.2</v>
      </c>
      <c r="CQ807" s="149">
        <v>114.6</v>
      </c>
      <c r="CR807" s="149">
        <v>116.3</v>
      </c>
      <c r="CS807" s="149">
        <v>116.5</v>
      </c>
      <c r="CT807" s="149">
        <v>116.5</v>
      </c>
      <c r="CU807" s="150">
        <v>116.5</v>
      </c>
      <c r="CV807" s="150">
        <v>116.5</v>
      </c>
      <c r="CW807" s="150">
        <v>116.5</v>
      </c>
      <c r="CX807" s="150">
        <v>116.2</v>
      </c>
      <c r="CY807" s="150">
        <v>116.9</v>
      </c>
      <c r="CZ807" s="150">
        <v>117</v>
      </c>
      <c r="DA807" s="150">
        <v>117</v>
      </c>
      <c r="DB807" s="151">
        <v>117</v>
      </c>
      <c r="DC807" s="151">
        <v>117</v>
      </c>
      <c r="DD807" s="151">
        <v>117</v>
      </c>
      <c r="DE807" s="151">
        <v>117.1</v>
      </c>
      <c r="DF807" s="151">
        <v>117.6</v>
      </c>
      <c r="DG807" s="151">
        <v>117.8</v>
      </c>
      <c r="DH807" s="151">
        <v>117.8</v>
      </c>
      <c r="DI807" s="151">
        <v>119.5</v>
      </c>
      <c r="DJ807" s="151">
        <v>120</v>
      </c>
      <c r="DK807" s="151">
        <v>119.5</v>
      </c>
      <c r="DL807" s="151">
        <v>120</v>
      </c>
      <c r="DM807" s="152">
        <v>120</v>
      </c>
      <c r="DN807" s="152">
        <v>122.4</v>
      </c>
      <c r="DO807" s="152">
        <v>122.6</v>
      </c>
      <c r="DP807" s="152">
        <v>122.6</v>
      </c>
      <c r="DQ807" s="152">
        <v>122.6</v>
      </c>
      <c r="DR807" s="152">
        <v>122.8</v>
      </c>
      <c r="DS807" s="152">
        <v>123.8</v>
      </c>
      <c r="DT807" s="152">
        <v>126.5</v>
      </c>
      <c r="DU807" s="152">
        <v>127.4</v>
      </c>
      <c r="DV807" s="152">
        <v>127.4</v>
      </c>
      <c r="DW807" s="152">
        <v>127.6</v>
      </c>
      <c r="DX807" s="152">
        <v>127.9</v>
      </c>
      <c r="DY807" s="152">
        <v>127.9</v>
      </c>
      <c r="DZ807" s="152">
        <v>128.9</v>
      </c>
      <c r="EA807" s="152">
        <v>126.8</v>
      </c>
      <c r="EB807" s="152">
        <v>127.3</v>
      </c>
      <c r="EC807" s="152">
        <v>122.9</v>
      </c>
      <c r="ED807" s="152">
        <v>123.8</v>
      </c>
      <c r="EE807" s="152">
        <v>124.6</v>
      </c>
      <c r="EF807" s="152">
        <v>123.8</v>
      </c>
      <c r="EG807" s="152">
        <v>123.7</v>
      </c>
      <c r="EH807" s="152">
        <v>122.8</v>
      </c>
      <c r="EI807" s="152">
        <v>122.1</v>
      </c>
      <c r="EJ807" s="152">
        <v>119.7</v>
      </c>
      <c r="EK807" s="152">
        <v>119.7</v>
      </c>
      <c r="EL807" s="152">
        <v>118</v>
      </c>
      <c r="EM807" s="152">
        <v>120.4</v>
      </c>
      <c r="EN807" s="152">
        <v>120.8</v>
      </c>
      <c r="EO807" s="152">
        <v>121.8</v>
      </c>
      <c r="EP807" s="152">
        <v>122.1</v>
      </c>
      <c r="EQ807" s="152">
        <v>123.2</v>
      </c>
      <c r="ER807" s="152">
        <v>123</v>
      </c>
      <c r="ES807" s="152">
        <v>123.2</v>
      </c>
      <c r="ET807" s="152">
        <v>123.8</v>
      </c>
      <c r="EU807" s="152">
        <v>123.8</v>
      </c>
      <c r="EV807" s="152">
        <v>123.8</v>
      </c>
      <c r="EW807" s="152">
        <v>122.9</v>
      </c>
    </row>
    <row r="808" spans="1:153">
      <c r="A808" s="141" t="s">
        <v>8649</v>
      </c>
      <c r="B808" s="141" t="s">
        <v>8650</v>
      </c>
      <c r="C808" s="142">
        <v>0.14274999999999999</v>
      </c>
      <c r="D808" s="143">
        <v>99.8</v>
      </c>
      <c r="E808" s="143">
        <v>98.8</v>
      </c>
      <c r="F808" s="143">
        <v>99.5</v>
      </c>
      <c r="G808" s="143">
        <v>99.7</v>
      </c>
      <c r="H808" s="143">
        <v>100.8</v>
      </c>
      <c r="I808" s="143">
        <v>102.9</v>
      </c>
      <c r="J808" s="143">
        <v>104</v>
      </c>
      <c r="K808" s="143">
        <v>100.7</v>
      </c>
      <c r="L808" s="143">
        <v>105.5</v>
      </c>
      <c r="M808" s="143">
        <v>105.4</v>
      </c>
      <c r="N808" s="143">
        <v>103</v>
      </c>
      <c r="O808" s="143">
        <v>103.3</v>
      </c>
      <c r="P808" s="143">
        <v>97.3</v>
      </c>
      <c r="Q808" s="143">
        <v>96.7</v>
      </c>
      <c r="R808" s="143">
        <v>96.9</v>
      </c>
      <c r="S808" s="143">
        <v>96.9</v>
      </c>
      <c r="T808" s="143">
        <v>97.9</v>
      </c>
      <c r="U808" s="143">
        <v>95</v>
      </c>
      <c r="V808" s="143">
        <v>95.1</v>
      </c>
      <c r="W808" s="143">
        <v>95.6</v>
      </c>
      <c r="X808" s="143">
        <v>94.6</v>
      </c>
      <c r="Y808" s="143">
        <v>96.5</v>
      </c>
      <c r="Z808" s="143">
        <v>96.7</v>
      </c>
      <c r="AA808" s="143">
        <v>100.3</v>
      </c>
      <c r="AB808" s="143">
        <v>99.2</v>
      </c>
      <c r="AC808" s="143">
        <v>101.6</v>
      </c>
      <c r="AD808" s="143">
        <v>101.3</v>
      </c>
      <c r="AE808" s="143">
        <v>102.4</v>
      </c>
      <c r="AF808" s="143">
        <v>100.5</v>
      </c>
      <c r="AG808" s="143">
        <v>100.5</v>
      </c>
      <c r="AH808" s="143">
        <v>98.8</v>
      </c>
      <c r="AI808" s="143">
        <v>98.5</v>
      </c>
      <c r="AJ808" s="143">
        <v>96.8</v>
      </c>
      <c r="AK808" s="143">
        <v>101.4</v>
      </c>
      <c r="AL808" s="143">
        <v>98.2</v>
      </c>
      <c r="AM808" s="143">
        <v>98.6</v>
      </c>
      <c r="AN808" s="143">
        <v>99.8</v>
      </c>
      <c r="AO808" s="143">
        <v>100</v>
      </c>
      <c r="AP808" s="143">
        <v>99.3</v>
      </c>
      <c r="AQ808" s="143">
        <v>100.6</v>
      </c>
      <c r="AR808" s="143">
        <v>98.7</v>
      </c>
      <c r="AS808" s="143">
        <v>97.5</v>
      </c>
      <c r="AT808" s="143">
        <v>98</v>
      </c>
      <c r="AU808" s="143">
        <v>97.2</v>
      </c>
      <c r="AV808" s="143">
        <v>95.8</v>
      </c>
      <c r="AW808" s="143">
        <v>96.7</v>
      </c>
      <c r="AX808" s="143">
        <v>95.4</v>
      </c>
      <c r="AY808" s="143">
        <v>94</v>
      </c>
      <c r="AZ808" s="143">
        <v>94.1</v>
      </c>
      <c r="BA808" s="143">
        <v>93.4</v>
      </c>
      <c r="BB808" s="143">
        <v>94</v>
      </c>
      <c r="BC808" s="143">
        <v>93.2</v>
      </c>
      <c r="BD808" s="143">
        <v>93.3</v>
      </c>
      <c r="BE808" s="143">
        <v>92.4</v>
      </c>
      <c r="BF808" s="143">
        <v>93.6</v>
      </c>
      <c r="BG808" s="143">
        <v>94</v>
      </c>
      <c r="BH808" s="143">
        <v>94.3</v>
      </c>
      <c r="BI808" s="143">
        <v>94.7</v>
      </c>
      <c r="BJ808" s="143">
        <v>95.3</v>
      </c>
      <c r="BK808" s="144">
        <v>95.8</v>
      </c>
      <c r="BL808" s="143">
        <v>96</v>
      </c>
      <c r="BM808" s="143">
        <v>95.2</v>
      </c>
      <c r="BN808" s="143">
        <v>96.5</v>
      </c>
      <c r="BO808" s="143">
        <v>97.7</v>
      </c>
      <c r="BP808" s="143">
        <v>98</v>
      </c>
      <c r="BQ808" s="143">
        <v>97.7</v>
      </c>
      <c r="BR808" s="145">
        <v>98</v>
      </c>
      <c r="BS808" s="145">
        <v>98</v>
      </c>
      <c r="BT808" s="145">
        <v>97.1</v>
      </c>
      <c r="BU808" s="145">
        <v>98.5</v>
      </c>
      <c r="BV808" s="145">
        <v>98.1</v>
      </c>
      <c r="BW808" s="145">
        <v>99.3</v>
      </c>
      <c r="BX808" s="145">
        <v>98.7</v>
      </c>
      <c r="BY808" s="145">
        <v>99.9</v>
      </c>
      <c r="BZ808" s="143">
        <v>99.8</v>
      </c>
      <c r="CA808" s="143">
        <v>100.5</v>
      </c>
      <c r="CB808" s="143">
        <v>101.4</v>
      </c>
      <c r="CC808" s="143">
        <v>103.2</v>
      </c>
      <c r="CD808" s="143">
        <v>104.6</v>
      </c>
      <c r="CE808" s="143">
        <v>104.4</v>
      </c>
      <c r="CF808" s="143">
        <v>105.6</v>
      </c>
      <c r="CG808" s="143">
        <v>105.9</v>
      </c>
      <c r="CH808" s="143">
        <v>105.5</v>
      </c>
      <c r="CI808" s="143">
        <v>105.9</v>
      </c>
      <c r="CJ808" s="146">
        <v>107.4</v>
      </c>
      <c r="CK808" s="146">
        <v>107.7</v>
      </c>
      <c r="CL808" s="146">
        <v>106.5</v>
      </c>
      <c r="CM808" s="147">
        <v>106.6</v>
      </c>
      <c r="CN808" s="147">
        <v>106.8</v>
      </c>
      <c r="CO808" s="147">
        <v>106.5</v>
      </c>
      <c r="CP808" s="148">
        <v>107.7</v>
      </c>
      <c r="CQ808" s="149">
        <v>105.9</v>
      </c>
      <c r="CR808" s="149">
        <v>106.2</v>
      </c>
      <c r="CS808" s="149">
        <v>104.3</v>
      </c>
      <c r="CT808" s="149">
        <v>103.7</v>
      </c>
      <c r="CU808" s="150">
        <v>103</v>
      </c>
      <c r="CV808" s="150">
        <v>101.2</v>
      </c>
      <c r="CW808" s="150">
        <v>100.6</v>
      </c>
      <c r="CX808" s="150">
        <v>100.1</v>
      </c>
      <c r="CY808" s="150">
        <v>101.9</v>
      </c>
      <c r="CZ808" s="150">
        <v>100.2</v>
      </c>
      <c r="DA808" s="150">
        <v>100.9</v>
      </c>
      <c r="DB808" s="151">
        <v>101.1</v>
      </c>
      <c r="DC808" s="151">
        <v>101.7</v>
      </c>
      <c r="DD808" s="151">
        <v>102.3</v>
      </c>
      <c r="DE808" s="151">
        <v>103</v>
      </c>
      <c r="DF808" s="151">
        <v>104.5</v>
      </c>
      <c r="DG808" s="151">
        <v>106.1</v>
      </c>
      <c r="DH808" s="151">
        <v>110.3</v>
      </c>
      <c r="DI808" s="151">
        <v>111.5</v>
      </c>
      <c r="DJ808" s="151">
        <v>113.5</v>
      </c>
      <c r="DK808" s="151">
        <v>112.9</v>
      </c>
      <c r="DL808" s="151">
        <v>115.3</v>
      </c>
      <c r="DM808" s="152">
        <v>117.3</v>
      </c>
      <c r="DN808" s="152">
        <v>121.1</v>
      </c>
      <c r="DO808" s="152">
        <v>120.2</v>
      </c>
      <c r="DP808" s="152">
        <v>121.7</v>
      </c>
      <c r="DQ808" s="152">
        <v>122.9</v>
      </c>
      <c r="DR808" s="152">
        <v>125.1</v>
      </c>
      <c r="DS808" s="152">
        <v>127</v>
      </c>
      <c r="DT808" s="152">
        <v>126.6</v>
      </c>
      <c r="DU808" s="152">
        <v>127.4</v>
      </c>
      <c r="DV808" s="152">
        <v>128.30000000000001</v>
      </c>
      <c r="DW808" s="152">
        <v>129.4</v>
      </c>
      <c r="DX808" s="152">
        <v>129.6</v>
      </c>
      <c r="DY808" s="152">
        <v>129.5</v>
      </c>
      <c r="DZ808" s="152">
        <v>130.4</v>
      </c>
      <c r="EA808" s="152">
        <v>128.69999999999999</v>
      </c>
      <c r="EB808" s="152">
        <v>129.19999999999999</v>
      </c>
      <c r="EC808" s="152">
        <v>129.1</v>
      </c>
      <c r="ED808" s="152">
        <v>129.30000000000001</v>
      </c>
      <c r="EE808" s="152">
        <v>128.1</v>
      </c>
      <c r="EF808" s="152">
        <v>127.6</v>
      </c>
      <c r="EG808" s="152">
        <v>129.1</v>
      </c>
      <c r="EH808" s="152">
        <v>128.9</v>
      </c>
      <c r="EI808" s="152">
        <v>128</v>
      </c>
      <c r="EJ808" s="152">
        <v>128.4</v>
      </c>
      <c r="EK808" s="152">
        <v>128.6</v>
      </c>
      <c r="EL808" s="152">
        <v>129.30000000000001</v>
      </c>
      <c r="EM808" s="152">
        <v>129.30000000000001</v>
      </c>
      <c r="EN808" s="152">
        <v>129.30000000000001</v>
      </c>
      <c r="EO808" s="152">
        <v>129.80000000000001</v>
      </c>
      <c r="EP808" s="152">
        <v>129.1</v>
      </c>
      <c r="EQ808" s="152">
        <v>129.80000000000001</v>
      </c>
      <c r="ER808" s="152">
        <v>130.6</v>
      </c>
      <c r="ES808" s="152">
        <v>131.5</v>
      </c>
      <c r="ET808" s="152">
        <v>131</v>
      </c>
      <c r="EU808" s="152">
        <v>131.80000000000001</v>
      </c>
      <c r="EV808" s="152">
        <v>131.30000000000001</v>
      </c>
      <c r="EW808" s="152">
        <v>130.1</v>
      </c>
    </row>
    <row r="809" spans="1:153">
      <c r="A809" s="141" t="s">
        <v>8651</v>
      </c>
      <c r="B809" s="141" t="s">
        <v>8652</v>
      </c>
      <c r="C809" s="142">
        <v>0.10027999999999999</v>
      </c>
      <c r="D809" s="143">
        <v>103</v>
      </c>
      <c r="E809" s="143">
        <v>103</v>
      </c>
      <c r="F809" s="143">
        <v>104.2</v>
      </c>
      <c r="G809" s="143">
        <v>105.4</v>
      </c>
      <c r="H809" s="143">
        <v>105.4</v>
      </c>
      <c r="I809" s="143">
        <v>100.3</v>
      </c>
      <c r="J809" s="143">
        <v>100.4</v>
      </c>
      <c r="K809" s="143">
        <v>100.4</v>
      </c>
      <c r="L809" s="143">
        <v>100.4</v>
      </c>
      <c r="M809" s="143">
        <v>101.1</v>
      </c>
      <c r="N809" s="143">
        <v>101.1</v>
      </c>
      <c r="O809" s="143">
        <v>100.7</v>
      </c>
      <c r="P809" s="143">
        <v>100</v>
      </c>
      <c r="Q809" s="143">
        <v>100</v>
      </c>
      <c r="R809" s="143">
        <v>100</v>
      </c>
      <c r="S809" s="143">
        <v>99.6</v>
      </c>
      <c r="T809" s="143">
        <v>99.6</v>
      </c>
      <c r="U809" s="143">
        <v>99.6</v>
      </c>
      <c r="V809" s="143">
        <v>99.1</v>
      </c>
      <c r="W809" s="143">
        <v>99</v>
      </c>
      <c r="X809" s="143">
        <v>99</v>
      </c>
      <c r="Y809" s="143">
        <v>99.9</v>
      </c>
      <c r="Z809" s="143">
        <v>99.9</v>
      </c>
      <c r="AA809" s="143">
        <v>100.3</v>
      </c>
      <c r="AB809" s="143">
        <v>101.9</v>
      </c>
      <c r="AC809" s="143">
        <v>101.9</v>
      </c>
      <c r="AD809" s="143">
        <v>101.9</v>
      </c>
      <c r="AE809" s="143">
        <v>102.7</v>
      </c>
      <c r="AF809" s="143">
        <v>102.7</v>
      </c>
      <c r="AG809" s="143">
        <v>102.7</v>
      </c>
      <c r="AH809" s="143">
        <v>103</v>
      </c>
      <c r="AI809" s="143">
        <v>103</v>
      </c>
      <c r="AJ809" s="143">
        <v>103</v>
      </c>
      <c r="AK809" s="143">
        <v>102.6</v>
      </c>
      <c r="AL809" s="143">
        <v>102.6</v>
      </c>
      <c r="AM809" s="143">
        <v>101.4</v>
      </c>
      <c r="AN809" s="143">
        <v>100.2</v>
      </c>
      <c r="AO809" s="143">
        <v>100.2</v>
      </c>
      <c r="AP809" s="143">
        <v>100.2</v>
      </c>
      <c r="AQ809" s="143">
        <v>98.9</v>
      </c>
      <c r="AR809" s="143">
        <v>98.9</v>
      </c>
      <c r="AS809" s="143">
        <v>98.9</v>
      </c>
      <c r="AT809" s="143">
        <v>97.5</v>
      </c>
      <c r="AU809" s="143">
        <v>101</v>
      </c>
      <c r="AV809" s="143">
        <v>100.9</v>
      </c>
      <c r="AW809" s="143">
        <v>101.5</v>
      </c>
      <c r="AX809" s="143">
        <v>101.5</v>
      </c>
      <c r="AY809" s="143">
        <v>101.5</v>
      </c>
      <c r="AZ809" s="143">
        <v>100.3</v>
      </c>
      <c r="BA809" s="143">
        <v>99.3</v>
      </c>
      <c r="BB809" s="143">
        <v>99.3</v>
      </c>
      <c r="BC809" s="143">
        <v>100.1</v>
      </c>
      <c r="BD809" s="143">
        <v>101.3</v>
      </c>
      <c r="BE809" s="143">
        <v>101.3</v>
      </c>
      <c r="BF809" s="143">
        <v>101.4</v>
      </c>
      <c r="BG809" s="143">
        <v>101.4</v>
      </c>
      <c r="BH809" s="143">
        <v>101.4</v>
      </c>
      <c r="BI809" s="143">
        <v>101.4</v>
      </c>
      <c r="BJ809" s="143">
        <v>102.1</v>
      </c>
      <c r="BK809" s="144">
        <v>102.1</v>
      </c>
      <c r="BL809" s="143">
        <v>102.1</v>
      </c>
      <c r="BM809" s="143">
        <v>101.6</v>
      </c>
      <c r="BN809" s="143">
        <v>103</v>
      </c>
      <c r="BO809" s="143">
        <v>101.7</v>
      </c>
      <c r="BP809" s="143">
        <v>101.7</v>
      </c>
      <c r="BQ809" s="143">
        <v>101.7</v>
      </c>
      <c r="BR809" s="145">
        <v>101.7</v>
      </c>
      <c r="BS809" s="145">
        <v>101.7</v>
      </c>
      <c r="BT809" s="145">
        <v>101.5</v>
      </c>
      <c r="BU809" s="145">
        <v>101.5</v>
      </c>
      <c r="BV809" s="145">
        <v>102</v>
      </c>
      <c r="BW809" s="145">
        <v>102</v>
      </c>
      <c r="BX809" s="145">
        <v>102</v>
      </c>
      <c r="BY809" s="145">
        <v>102</v>
      </c>
      <c r="BZ809" s="143">
        <v>102.1</v>
      </c>
      <c r="CA809" s="143">
        <v>102.1</v>
      </c>
      <c r="CB809" s="143">
        <v>103.7</v>
      </c>
      <c r="CC809" s="143">
        <v>103.7</v>
      </c>
      <c r="CD809" s="143">
        <v>103.7</v>
      </c>
      <c r="CE809" s="143">
        <v>104</v>
      </c>
      <c r="CF809" s="143">
        <v>104</v>
      </c>
      <c r="CG809" s="143">
        <v>104</v>
      </c>
      <c r="CH809" s="143">
        <v>104</v>
      </c>
      <c r="CI809" s="143">
        <v>104</v>
      </c>
      <c r="CJ809" s="146">
        <v>105.7</v>
      </c>
      <c r="CK809" s="146">
        <v>105.7</v>
      </c>
      <c r="CL809" s="146">
        <v>105.8</v>
      </c>
      <c r="CM809" s="147">
        <v>105.8</v>
      </c>
      <c r="CN809" s="147">
        <v>105.8</v>
      </c>
      <c r="CO809" s="147">
        <v>105.8</v>
      </c>
      <c r="CP809" s="148">
        <v>105.8</v>
      </c>
      <c r="CQ809" s="149">
        <v>99.3</v>
      </c>
      <c r="CR809" s="149">
        <v>102.9</v>
      </c>
      <c r="CS809" s="149">
        <v>102.9</v>
      </c>
      <c r="CT809" s="149">
        <v>100.6</v>
      </c>
      <c r="CU809" s="150">
        <v>100.6</v>
      </c>
      <c r="CV809" s="150">
        <v>100.6</v>
      </c>
      <c r="CW809" s="150">
        <v>100.6</v>
      </c>
      <c r="CX809" s="150">
        <v>100.6</v>
      </c>
      <c r="CY809" s="150">
        <v>100.6</v>
      </c>
      <c r="CZ809" s="150">
        <v>100.6</v>
      </c>
      <c r="DA809" s="150">
        <v>100.6</v>
      </c>
      <c r="DB809" s="151">
        <v>95.1</v>
      </c>
      <c r="DC809" s="151">
        <v>97.1</v>
      </c>
      <c r="DD809" s="151">
        <v>98.9</v>
      </c>
      <c r="DE809" s="151">
        <v>98.9</v>
      </c>
      <c r="DF809" s="151">
        <v>98.9</v>
      </c>
      <c r="DG809" s="151">
        <v>98.9</v>
      </c>
      <c r="DH809" s="151">
        <v>98.7</v>
      </c>
      <c r="DI809" s="151">
        <v>98.7</v>
      </c>
      <c r="DJ809" s="151">
        <v>102.5</v>
      </c>
      <c r="DK809" s="151">
        <v>98.7</v>
      </c>
      <c r="DL809" s="151">
        <v>102.5</v>
      </c>
      <c r="DM809" s="152">
        <v>104.1</v>
      </c>
      <c r="DN809" s="152">
        <v>104.1</v>
      </c>
      <c r="DO809" s="152">
        <v>105.1</v>
      </c>
      <c r="DP809" s="152">
        <v>106.4</v>
      </c>
      <c r="DQ809" s="152">
        <v>107.7</v>
      </c>
      <c r="DR809" s="152">
        <v>106.4</v>
      </c>
      <c r="DS809" s="152">
        <v>109</v>
      </c>
      <c r="DT809" s="152">
        <v>108.8</v>
      </c>
      <c r="DU809" s="152">
        <v>108.8</v>
      </c>
      <c r="DV809" s="152">
        <v>109.4</v>
      </c>
      <c r="DW809" s="152">
        <v>109.4</v>
      </c>
      <c r="DX809" s="152">
        <v>109.4</v>
      </c>
      <c r="DY809" s="152">
        <v>109.4</v>
      </c>
      <c r="DZ809" s="152">
        <v>109</v>
      </c>
      <c r="EA809" s="152">
        <v>108.3</v>
      </c>
      <c r="EB809" s="152">
        <v>108.3</v>
      </c>
      <c r="EC809" s="152">
        <v>113.1</v>
      </c>
      <c r="ED809" s="152">
        <v>110.3</v>
      </c>
      <c r="EE809" s="152">
        <v>105</v>
      </c>
      <c r="EF809" s="152">
        <v>105</v>
      </c>
      <c r="EG809" s="152">
        <v>107.6</v>
      </c>
      <c r="EH809" s="152">
        <v>107.6</v>
      </c>
      <c r="EI809" s="152">
        <v>108.6</v>
      </c>
      <c r="EJ809" s="152">
        <v>108.6</v>
      </c>
      <c r="EK809" s="152">
        <v>108.6</v>
      </c>
      <c r="EL809" s="152">
        <v>105</v>
      </c>
      <c r="EM809" s="152">
        <v>105</v>
      </c>
      <c r="EN809" s="152">
        <v>105</v>
      </c>
      <c r="EO809" s="152">
        <v>105</v>
      </c>
      <c r="EP809" s="152">
        <v>105</v>
      </c>
      <c r="EQ809" s="152">
        <v>104.9</v>
      </c>
      <c r="ER809" s="152">
        <v>104.9</v>
      </c>
      <c r="ES809" s="152">
        <v>104.9</v>
      </c>
      <c r="ET809" s="152">
        <v>105.9</v>
      </c>
      <c r="EU809" s="152">
        <v>105.9</v>
      </c>
      <c r="EV809" s="152">
        <v>105.9</v>
      </c>
      <c r="EW809" s="152">
        <v>104.8</v>
      </c>
    </row>
    <row r="810" spans="1:153">
      <c r="A810" s="141" t="s">
        <v>8653</v>
      </c>
      <c r="B810" s="141" t="s">
        <v>8654</v>
      </c>
      <c r="C810" s="142">
        <v>7.1120000000000003E-2</v>
      </c>
      <c r="D810" s="143">
        <v>109.8</v>
      </c>
      <c r="E810" s="143">
        <v>112.2</v>
      </c>
      <c r="F810" s="143">
        <v>109.6</v>
      </c>
      <c r="G810" s="143">
        <v>101.3</v>
      </c>
      <c r="H810" s="143">
        <v>103.1</v>
      </c>
      <c r="I810" s="143">
        <v>102.9</v>
      </c>
      <c r="J810" s="143">
        <v>101.4</v>
      </c>
      <c r="K810" s="143">
        <v>98</v>
      </c>
      <c r="L810" s="143">
        <v>102.8</v>
      </c>
      <c r="M810" s="143">
        <v>108</v>
      </c>
      <c r="N810" s="143">
        <v>107.6</v>
      </c>
      <c r="O810" s="143">
        <v>108.5</v>
      </c>
      <c r="P810" s="143">
        <v>106.8</v>
      </c>
      <c r="Q810" s="143">
        <v>102.3</v>
      </c>
      <c r="R810" s="143">
        <v>99.6</v>
      </c>
      <c r="S810" s="143">
        <v>104.5</v>
      </c>
      <c r="T810" s="143">
        <v>102.9</v>
      </c>
      <c r="U810" s="143">
        <v>105.8</v>
      </c>
      <c r="V810" s="143">
        <v>105.1</v>
      </c>
      <c r="W810" s="143">
        <v>106.4</v>
      </c>
      <c r="X810" s="143">
        <v>108.6</v>
      </c>
      <c r="Y810" s="143">
        <v>106.5</v>
      </c>
      <c r="Z810" s="143">
        <v>108.1</v>
      </c>
      <c r="AA810" s="143">
        <v>107.7</v>
      </c>
      <c r="AB810" s="143">
        <v>107.9</v>
      </c>
      <c r="AC810" s="143">
        <v>107.4</v>
      </c>
      <c r="AD810" s="143">
        <v>107.1</v>
      </c>
      <c r="AE810" s="143">
        <v>105.3</v>
      </c>
      <c r="AF810" s="143">
        <v>110.5</v>
      </c>
      <c r="AG810" s="143">
        <v>109.6</v>
      </c>
      <c r="AH810" s="143">
        <v>113.7</v>
      </c>
      <c r="AI810" s="143">
        <v>110.8</v>
      </c>
      <c r="AJ810" s="143">
        <v>111</v>
      </c>
      <c r="AK810" s="143">
        <v>107.9</v>
      </c>
      <c r="AL810" s="143">
        <v>105.3</v>
      </c>
      <c r="AM810" s="143">
        <v>107.7</v>
      </c>
      <c r="AN810" s="143">
        <v>104.5</v>
      </c>
      <c r="AO810" s="143">
        <v>103.9</v>
      </c>
      <c r="AP810" s="143">
        <v>104.7</v>
      </c>
      <c r="AQ810" s="143">
        <v>105.3</v>
      </c>
      <c r="AR810" s="143">
        <v>104.4</v>
      </c>
      <c r="AS810" s="143">
        <v>104.7</v>
      </c>
      <c r="AT810" s="143">
        <v>104.7</v>
      </c>
      <c r="AU810" s="143">
        <v>107</v>
      </c>
      <c r="AV810" s="143">
        <v>109.2</v>
      </c>
      <c r="AW810" s="143">
        <v>109.4</v>
      </c>
      <c r="AX810" s="143">
        <v>109.9</v>
      </c>
      <c r="AY810" s="143">
        <v>110</v>
      </c>
      <c r="AZ810" s="143">
        <v>113.1</v>
      </c>
      <c r="BA810" s="143">
        <v>112.3</v>
      </c>
      <c r="BB810" s="143">
        <v>116</v>
      </c>
      <c r="BC810" s="143">
        <v>114.3</v>
      </c>
      <c r="BD810" s="143">
        <v>111.7</v>
      </c>
      <c r="BE810" s="143">
        <v>115.1</v>
      </c>
      <c r="BF810" s="143">
        <v>115.2</v>
      </c>
      <c r="BG810" s="143">
        <v>110.8</v>
      </c>
      <c r="BH810" s="143">
        <v>112.3</v>
      </c>
      <c r="BI810" s="143">
        <v>109.8</v>
      </c>
      <c r="BJ810" s="143">
        <v>114.5</v>
      </c>
      <c r="BK810" s="144">
        <v>112</v>
      </c>
      <c r="BL810" s="143">
        <v>113.1</v>
      </c>
      <c r="BM810" s="143">
        <v>113.8</v>
      </c>
      <c r="BN810" s="143">
        <v>112.4</v>
      </c>
      <c r="BO810" s="143">
        <v>110.3</v>
      </c>
      <c r="BP810" s="143">
        <v>113.2</v>
      </c>
      <c r="BQ810" s="143">
        <v>113.4</v>
      </c>
      <c r="BR810" s="145">
        <v>113.3</v>
      </c>
      <c r="BS810" s="145">
        <v>114.2</v>
      </c>
      <c r="BT810" s="145">
        <v>115</v>
      </c>
      <c r="BU810" s="145">
        <v>113.2</v>
      </c>
      <c r="BV810" s="145">
        <v>112.4</v>
      </c>
      <c r="BW810" s="145">
        <v>115.2</v>
      </c>
      <c r="BX810" s="145">
        <v>116</v>
      </c>
      <c r="BY810" s="145">
        <v>116</v>
      </c>
      <c r="BZ810" s="143">
        <v>117.1</v>
      </c>
      <c r="CA810" s="143">
        <v>116.7</v>
      </c>
      <c r="CB810" s="143">
        <v>116.1</v>
      </c>
      <c r="CC810" s="143">
        <v>114.7</v>
      </c>
      <c r="CD810" s="143">
        <v>116</v>
      </c>
      <c r="CE810" s="143">
        <v>117.1</v>
      </c>
      <c r="CF810" s="143">
        <v>118.5</v>
      </c>
      <c r="CG810" s="143">
        <v>117.8</v>
      </c>
      <c r="CH810" s="143">
        <v>118.3</v>
      </c>
      <c r="CI810" s="143">
        <v>118.4</v>
      </c>
      <c r="CJ810" s="146">
        <v>119.7</v>
      </c>
      <c r="CK810" s="146">
        <v>119.7</v>
      </c>
      <c r="CL810" s="146">
        <v>121.2</v>
      </c>
      <c r="CM810" s="147">
        <v>117.4</v>
      </c>
      <c r="CN810" s="147">
        <v>118.1</v>
      </c>
      <c r="CO810" s="147">
        <v>118.1</v>
      </c>
      <c r="CP810" s="148">
        <v>119.4</v>
      </c>
      <c r="CQ810" s="149">
        <v>118.3</v>
      </c>
      <c r="CR810" s="149">
        <v>120</v>
      </c>
      <c r="CS810" s="149">
        <v>119.9</v>
      </c>
      <c r="CT810" s="149">
        <v>119.9</v>
      </c>
      <c r="CU810" s="150">
        <v>119.9</v>
      </c>
      <c r="CV810" s="150">
        <v>119.9</v>
      </c>
      <c r="CW810" s="150">
        <v>120.1</v>
      </c>
      <c r="CX810" s="150">
        <v>120.1</v>
      </c>
      <c r="CY810" s="150">
        <v>122.7</v>
      </c>
      <c r="CZ810" s="150">
        <v>120.2</v>
      </c>
      <c r="DA810" s="150">
        <v>123.4</v>
      </c>
      <c r="DB810" s="151">
        <v>125</v>
      </c>
      <c r="DC810" s="151">
        <v>119</v>
      </c>
      <c r="DD810" s="151">
        <v>123.7</v>
      </c>
      <c r="DE810" s="151">
        <v>124</v>
      </c>
      <c r="DF810" s="151">
        <v>124</v>
      </c>
      <c r="DG810" s="151">
        <v>124</v>
      </c>
      <c r="DH810" s="151">
        <v>125.5</v>
      </c>
      <c r="DI810" s="151">
        <v>125.5</v>
      </c>
      <c r="DJ810" s="151">
        <v>125.5</v>
      </c>
      <c r="DK810" s="151">
        <v>132.9</v>
      </c>
      <c r="DL810" s="151">
        <v>125.8</v>
      </c>
      <c r="DM810" s="152">
        <v>126.4</v>
      </c>
      <c r="DN810" s="152">
        <v>126.8</v>
      </c>
      <c r="DO810" s="152">
        <v>126.8</v>
      </c>
      <c r="DP810" s="152">
        <v>126.8</v>
      </c>
      <c r="DQ810" s="152">
        <v>127</v>
      </c>
      <c r="DR810" s="152">
        <v>127</v>
      </c>
      <c r="DS810" s="152">
        <v>127.7</v>
      </c>
      <c r="DT810" s="152">
        <v>127.7</v>
      </c>
      <c r="DU810" s="152">
        <v>127.7</v>
      </c>
      <c r="DV810" s="152">
        <v>128</v>
      </c>
      <c r="DW810" s="152">
        <v>129.6</v>
      </c>
      <c r="DX810" s="152">
        <v>129.6</v>
      </c>
      <c r="DY810" s="152">
        <v>130.30000000000001</v>
      </c>
      <c r="DZ810" s="152">
        <v>130</v>
      </c>
      <c r="EA810" s="152">
        <v>131.9</v>
      </c>
      <c r="EB810" s="152">
        <v>133.9</v>
      </c>
      <c r="EC810" s="152">
        <v>133.9</v>
      </c>
      <c r="ED810" s="152">
        <v>134.5</v>
      </c>
      <c r="EE810" s="152">
        <v>134.6</v>
      </c>
      <c r="EF810" s="152">
        <v>134.19999999999999</v>
      </c>
      <c r="EG810" s="152">
        <v>134.4</v>
      </c>
      <c r="EH810" s="152">
        <v>132.4</v>
      </c>
      <c r="EI810" s="152">
        <v>134.30000000000001</v>
      </c>
      <c r="EJ810" s="152">
        <v>133.5</v>
      </c>
      <c r="EK810" s="152">
        <v>132.9</v>
      </c>
      <c r="EL810" s="152">
        <v>132.69999999999999</v>
      </c>
      <c r="EM810" s="152">
        <v>133.4</v>
      </c>
      <c r="EN810" s="152">
        <v>133.5</v>
      </c>
      <c r="EO810" s="152">
        <v>132.9</v>
      </c>
      <c r="EP810" s="152">
        <v>132.69999999999999</v>
      </c>
      <c r="EQ810" s="152">
        <v>133.19999999999999</v>
      </c>
      <c r="ER810" s="152">
        <v>132.69999999999999</v>
      </c>
      <c r="ES810" s="152">
        <v>132.5</v>
      </c>
      <c r="ET810" s="152">
        <v>132.69999999999999</v>
      </c>
      <c r="EU810" s="152">
        <v>132.30000000000001</v>
      </c>
      <c r="EV810" s="152">
        <v>132.6</v>
      </c>
      <c r="EW810" s="152">
        <v>133</v>
      </c>
    </row>
    <row r="811" spans="1:153">
      <c r="A811" s="141" t="s">
        <v>8655</v>
      </c>
      <c r="B811" s="141" t="s">
        <v>8656</v>
      </c>
      <c r="C811" s="142">
        <v>0.12553</v>
      </c>
      <c r="D811" s="143">
        <v>104.2</v>
      </c>
      <c r="E811" s="143">
        <v>105.1</v>
      </c>
      <c r="F811" s="143">
        <v>106.3</v>
      </c>
      <c r="G811" s="143">
        <v>106.5</v>
      </c>
      <c r="H811" s="143">
        <v>106</v>
      </c>
      <c r="I811" s="143">
        <v>105</v>
      </c>
      <c r="J811" s="143">
        <v>106.6</v>
      </c>
      <c r="K811" s="143">
        <v>105.8</v>
      </c>
      <c r="L811" s="143">
        <v>105.8</v>
      </c>
      <c r="M811" s="143">
        <v>104.8</v>
      </c>
      <c r="N811" s="143">
        <v>101.6</v>
      </c>
      <c r="O811" s="143">
        <v>101.7</v>
      </c>
      <c r="P811" s="143">
        <v>106.1</v>
      </c>
      <c r="Q811" s="143">
        <v>105.3</v>
      </c>
      <c r="R811" s="143">
        <v>107.7</v>
      </c>
      <c r="S811" s="143">
        <v>108.4</v>
      </c>
      <c r="T811" s="143">
        <v>107.7</v>
      </c>
      <c r="U811" s="143">
        <v>108.6</v>
      </c>
      <c r="V811" s="143">
        <v>108.3</v>
      </c>
      <c r="W811" s="143">
        <v>108.2</v>
      </c>
      <c r="X811" s="143">
        <v>107.8</v>
      </c>
      <c r="Y811" s="143">
        <v>109.6</v>
      </c>
      <c r="Z811" s="143">
        <v>111.3</v>
      </c>
      <c r="AA811" s="143">
        <v>110.7</v>
      </c>
      <c r="AB811" s="143">
        <v>106</v>
      </c>
      <c r="AC811" s="143">
        <v>106.9</v>
      </c>
      <c r="AD811" s="143">
        <v>106.6</v>
      </c>
      <c r="AE811" s="143">
        <v>106.9</v>
      </c>
      <c r="AF811" s="143">
        <v>105.6</v>
      </c>
      <c r="AG811" s="143">
        <v>105.4</v>
      </c>
      <c r="AH811" s="143">
        <v>107.9</v>
      </c>
      <c r="AI811" s="143">
        <v>108.4</v>
      </c>
      <c r="AJ811" s="143">
        <v>106.8</v>
      </c>
      <c r="AK811" s="143">
        <v>107.4</v>
      </c>
      <c r="AL811" s="143">
        <v>109.1</v>
      </c>
      <c r="AM811" s="143">
        <v>106.7</v>
      </c>
      <c r="AN811" s="143">
        <v>109.8</v>
      </c>
      <c r="AO811" s="143">
        <v>108.2</v>
      </c>
      <c r="AP811" s="143">
        <v>107.9</v>
      </c>
      <c r="AQ811" s="143">
        <v>109</v>
      </c>
      <c r="AR811" s="143">
        <v>109</v>
      </c>
      <c r="AS811" s="143">
        <v>107.7</v>
      </c>
      <c r="AT811" s="143">
        <v>108.4</v>
      </c>
      <c r="AU811" s="143">
        <v>106.4</v>
      </c>
      <c r="AV811" s="143">
        <v>107.5</v>
      </c>
      <c r="AW811" s="143">
        <v>107.8</v>
      </c>
      <c r="AX811" s="143">
        <v>107.2</v>
      </c>
      <c r="AY811" s="143">
        <v>108.4</v>
      </c>
      <c r="AZ811" s="143">
        <v>108</v>
      </c>
      <c r="BA811" s="143">
        <v>107.8</v>
      </c>
      <c r="BB811" s="143">
        <v>108</v>
      </c>
      <c r="BC811" s="143">
        <v>108.3</v>
      </c>
      <c r="BD811" s="143">
        <v>108.1</v>
      </c>
      <c r="BE811" s="143">
        <v>108.2</v>
      </c>
      <c r="BF811" s="143">
        <v>108.2</v>
      </c>
      <c r="BG811" s="143">
        <v>109.4</v>
      </c>
      <c r="BH811" s="143">
        <v>109.4</v>
      </c>
      <c r="BI811" s="143">
        <v>109.5</v>
      </c>
      <c r="BJ811" s="143">
        <v>109.5</v>
      </c>
      <c r="BK811" s="144">
        <v>110.2</v>
      </c>
      <c r="BL811" s="143">
        <v>110.2</v>
      </c>
      <c r="BM811" s="143">
        <v>110.2</v>
      </c>
      <c r="BN811" s="143">
        <v>110.9</v>
      </c>
      <c r="BO811" s="143">
        <v>110.6</v>
      </c>
      <c r="BP811" s="143">
        <v>110.4</v>
      </c>
      <c r="BQ811" s="143">
        <v>110.4</v>
      </c>
      <c r="BR811" s="145">
        <v>111.3</v>
      </c>
      <c r="BS811" s="145">
        <v>111.1</v>
      </c>
      <c r="BT811" s="145">
        <v>110.5</v>
      </c>
      <c r="BU811" s="145">
        <v>111.4</v>
      </c>
      <c r="BV811" s="145">
        <v>110.4</v>
      </c>
      <c r="BW811" s="145">
        <v>110.9</v>
      </c>
      <c r="BX811" s="145">
        <v>112.8</v>
      </c>
      <c r="BY811" s="145">
        <v>113.4</v>
      </c>
      <c r="BZ811" s="143">
        <v>114.1</v>
      </c>
      <c r="CA811" s="143">
        <v>114.2</v>
      </c>
      <c r="CB811" s="143">
        <v>116.3</v>
      </c>
      <c r="CC811" s="143">
        <v>114.2</v>
      </c>
      <c r="CD811" s="143">
        <v>113.7</v>
      </c>
      <c r="CE811" s="143">
        <v>117.4</v>
      </c>
      <c r="CF811" s="143">
        <v>112.9</v>
      </c>
      <c r="CG811" s="143">
        <v>110.7</v>
      </c>
      <c r="CH811" s="143">
        <v>113</v>
      </c>
      <c r="CI811" s="143">
        <v>112.1</v>
      </c>
      <c r="CJ811" s="146">
        <v>115.7</v>
      </c>
      <c r="CK811" s="146">
        <v>111.1</v>
      </c>
      <c r="CL811" s="146">
        <v>114.1</v>
      </c>
      <c r="CM811" s="147">
        <v>115.3</v>
      </c>
      <c r="CN811" s="147">
        <v>113.5</v>
      </c>
      <c r="CO811" s="147">
        <v>115.5</v>
      </c>
      <c r="CP811" s="148">
        <v>115.3</v>
      </c>
      <c r="CQ811" s="149">
        <v>114.6</v>
      </c>
      <c r="CR811" s="149">
        <v>113.8</v>
      </c>
      <c r="CS811" s="149">
        <v>112.7</v>
      </c>
      <c r="CT811" s="149">
        <v>113.1</v>
      </c>
      <c r="CU811" s="150">
        <v>113.3</v>
      </c>
      <c r="CV811" s="150">
        <v>113.7</v>
      </c>
      <c r="CW811" s="150">
        <v>121.4</v>
      </c>
      <c r="CX811" s="150">
        <v>122</v>
      </c>
      <c r="CY811" s="150">
        <v>120.4</v>
      </c>
      <c r="CZ811" s="150">
        <v>119.9</v>
      </c>
      <c r="DA811" s="150">
        <v>121.4</v>
      </c>
      <c r="DB811" s="151">
        <v>120.4</v>
      </c>
      <c r="DC811" s="151">
        <v>120.8</v>
      </c>
      <c r="DD811" s="151">
        <v>122.5</v>
      </c>
      <c r="DE811" s="151">
        <v>114.9</v>
      </c>
      <c r="DF811" s="151">
        <v>118.2</v>
      </c>
      <c r="DG811" s="151">
        <v>120.2</v>
      </c>
      <c r="DH811" s="151">
        <v>121.3</v>
      </c>
      <c r="DI811" s="151">
        <v>123.1</v>
      </c>
      <c r="DJ811" s="151">
        <v>124.9</v>
      </c>
      <c r="DK811" s="151">
        <v>120.8</v>
      </c>
      <c r="DL811" s="151">
        <v>126.8</v>
      </c>
      <c r="DM811" s="152">
        <v>128</v>
      </c>
      <c r="DN811" s="152">
        <v>126.2</v>
      </c>
      <c r="DO811" s="152">
        <v>126.9</v>
      </c>
      <c r="DP811" s="152">
        <v>126.4</v>
      </c>
      <c r="DQ811" s="152">
        <v>129.30000000000001</v>
      </c>
      <c r="DR811" s="152">
        <v>128</v>
      </c>
      <c r="DS811" s="152">
        <v>131.6</v>
      </c>
      <c r="DT811" s="152">
        <v>130.6</v>
      </c>
      <c r="DU811" s="152">
        <v>137.80000000000001</v>
      </c>
      <c r="DV811" s="152">
        <v>140.80000000000001</v>
      </c>
      <c r="DW811" s="152">
        <v>140.19999999999999</v>
      </c>
      <c r="DX811" s="152">
        <v>144.5</v>
      </c>
      <c r="DY811" s="152">
        <v>144.30000000000001</v>
      </c>
      <c r="DZ811" s="152">
        <v>142.69999999999999</v>
      </c>
      <c r="EA811" s="152">
        <v>145.19999999999999</v>
      </c>
      <c r="EB811" s="152">
        <v>144.5</v>
      </c>
      <c r="EC811" s="152">
        <v>144.9</v>
      </c>
      <c r="ED811" s="152">
        <v>143</v>
      </c>
      <c r="EE811" s="152">
        <v>146.6</v>
      </c>
      <c r="EF811" s="152">
        <v>145.6</v>
      </c>
      <c r="EG811" s="152">
        <v>146</v>
      </c>
      <c r="EH811" s="152">
        <v>144.19999999999999</v>
      </c>
      <c r="EI811" s="152">
        <v>145.19999999999999</v>
      </c>
      <c r="EJ811" s="152">
        <v>145.30000000000001</v>
      </c>
      <c r="EK811" s="152">
        <v>145</v>
      </c>
      <c r="EL811" s="152">
        <v>145.19999999999999</v>
      </c>
      <c r="EM811" s="152">
        <v>145.6</v>
      </c>
      <c r="EN811" s="152">
        <v>145.5</v>
      </c>
      <c r="EO811" s="152">
        <v>144.30000000000001</v>
      </c>
      <c r="EP811" s="152">
        <v>144.80000000000001</v>
      </c>
      <c r="EQ811" s="152">
        <v>148</v>
      </c>
      <c r="ER811" s="152">
        <v>143.1</v>
      </c>
      <c r="ES811" s="152">
        <v>144.6</v>
      </c>
      <c r="ET811" s="152">
        <v>145.6</v>
      </c>
      <c r="EU811" s="152">
        <v>142.80000000000001</v>
      </c>
      <c r="EV811" s="152">
        <v>144.1</v>
      </c>
      <c r="EW811" s="152">
        <v>144.80000000000001</v>
      </c>
    </row>
    <row r="812" spans="1:153">
      <c r="A812" s="141" t="s">
        <v>8547</v>
      </c>
      <c r="B812" s="141" t="s">
        <v>8657</v>
      </c>
      <c r="C812" s="142">
        <v>6.1609999999999998E-2</v>
      </c>
      <c r="D812" s="143">
        <v>101.1</v>
      </c>
      <c r="E812" s="143">
        <v>98.4</v>
      </c>
      <c r="F812" s="143">
        <v>101.7</v>
      </c>
      <c r="G812" s="143">
        <v>102.8</v>
      </c>
      <c r="H812" s="143">
        <v>99.8</v>
      </c>
      <c r="I812" s="143">
        <v>103.5</v>
      </c>
      <c r="J812" s="143">
        <v>99.6</v>
      </c>
      <c r="K812" s="143">
        <v>99</v>
      </c>
      <c r="L812" s="143">
        <v>102.8</v>
      </c>
      <c r="M812" s="143">
        <v>99.2</v>
      </c>
      <c r="N812" s="143">
        <v>105.1</v>
      </c>
      <c r="O812" s="143">
        <v>102.9</v>
      </c>
      <c r="P812" s="143">
        <v>101.4</v>
      </c>
      <c r="Q812" s="143">
        <v>108.1</v>
      </c>
      <c r="R812" s="143">
        <v>109</v>
      </c>
      <c r="S812" s="143">
        <v>107.8</v>
      </c>
      <c r="T812" s="143">
        <v>110.2</v>
      </c>
      <c r="U812" s="143">
        <v>114</v>
      </c>
      <c r="V812" s="143">
        <v>112.9</v>
      </c>
      <c r="W812" s="143">
        <v>111.9</v>
      </c>
      <c r="X812" s="143">
        <v>107.8</v>
      </c>
      <c r="Y812" s="143">
        <v>109.6</v>
      </c>
      <c r="Z812" s="143">
        <v>111.6</v>
      </c>
      <c r="AA812" s="143">
        <v>111.9</v>
      </c>
      <c r="AB812" s="143">
        <v>111.6</v>
      </c>
      <c r="AC812" s="143">
        <v>113.7</v>
      </c>
      <c r="AD812" s="143">
        <v>115.4</v>
      </c>
      <c r="AE812" s="143">
        <v>114</v>
      </c>
      <c r="AF812" s="143">
        <v>115.7</v>
      </c>
      <c r="AG812" s="143">
        <v>114.3</v>
      </c>
      <c r="AH812" s="143">
        <v>115.2</v>
      </c>
      <c r="AI812" s="143">
        <v>114</v>
      </c>
      <c r="AJ812" s="143">
        <v>116</v>
      </c>
      <c r="AK812" s="143">
        <v>115.9</v>
      </c>
      <c r="AL812" s="143">
        <v>115.1</v>
      </c>
      <c r="AM812" s="143">
        <v>119.2</v>
      </c>
      <c r="AN812" s="143">
        <v>117.4</v>
      </c>
      <c r="AO812" s="143">
        <v>117.4</v>
      </c>
      <c r="AP812" s="143">
        <v>116.1</v>
      </c>
      <c r="AQ812" s="143">
        <v>111.6</v>
      </c>
      <c r="AR812" s="143">
        <v>110.7</v>
      </c>
      <c r="AS812" s="143">
        <v>114.2</v>
      </c>
      <c r="AT812" s="143">
        <v>111.4</v>
      </c>
      <c r="AU812" s="143">
        <v>116.1</v>
      </c>
      <c r="AV812" s="143">
        <v>113.8</v>
      </c>
      <c r="AW812" s="143">
        <v>111.2</v>
      </c>
      <c r="AX812" s="143">
        <v>106.7</v>
      </c>
      <c r="AY812" s="143">
        <v>111.2</v>
      </c>
      <c r="AZ812" s="143">
        <v>113.6</v>
      </c>
      <c r="BA812" s="143">
        <v>116.3</v>
      </c>
      <c r="BB812" s="143">
        <v>114.5</v>
      </c>
      <c r="BC812" s="143">
        <v>113.3</v>
      </c>
      <c r="BD812" s="143">
        <v>112.8</v>
      </c>
      <c r="BE812" s="143">
        <v>110.9</v>
      </c>
      <c r="BF812" s="143">
        <v>109.6</v>
      </c>
      <c r="BG812" s="143">
        <v>111.4</v>
      </c>
      <c r="BH812" s="143">
        <v>108.6</v>
      </c>
      <c r="BI812" s="143">
        <v>111.1</v>
      </c>
      <c r="BJ812" s="143">
        <v>109.8</v>
      </c>
      <c r="BK812" s="144">
        <v>109</v>
      </c>
      <c r="BL812" s="143">
        <v>109.1</v>
      </c>
      <c r="BM812" s="143">
        <v>107.7</v>
      </c>
      <c r="BN812" s="143">
        <v>107</v>
      </c>
      <c r="BO812" s="143">
        <v>108.3</v>
      </c>
      <c r="BP812" s="143">
        <v>107.6</v>
      </c>
      <c r="BQ812" s="143">
        <v>109.2</v>
      </c>
      <c r="BR812" s="145">
        <v>109.9</v>
      </c>
      <c r="BS812" s="145">
        <v>108.6</v>
      </c>
      <c r="BT812" s="145">
        <v>107.3</v>
      </c>
      <c r="BU812" s="145">
        <v>108.4</v>
      </c>
      <c r="BV812" s="145">
        <v>107.9</v>
      </c>
      <c r="BW812" s="145">
        <v>108.3</v>
      </c>
      <c r="BX812" s="145">
        <v>106.1</v>
      </c>
      <c r="BY812" s="145">
        <v>104.8</v>
      </c>
      <c r="BZ812" s="143">
        <v>104.3</v>
      </c>
      <c r="CA812" s="143">
        <v>103.9</v>
      </c>
      <c r="CB812" s="143">
        <v>104.9</v>
      </c>
      <c r="CC812" s="143">
        <v>110.9</v>
      </c>
      <c r="CD812" s="143">
        <v>112</v>
      </c>
      <c r="CE812" s="143">
        <v>112.2</v>
      </c>
      <c r="CF812" s="143">
        <v>112.7</v>
      </c>
      <c r="CG812" s="143">
        <v>115.2</v>
      </c>
      <c r="CH812" s="143">
        <v>115.2</v>
      </c>
      <c r="CI812" s="143">
        <v>116.1</v>
      </c>
      <c r="CJ812" s="146">
        <v>116.2</v>
      </c>
      <c r="CK812" s="146">
        <v>116.2</v>
      </c>
      <c r="CL812" s="146">
        <v>115</v>
      </c>
      <c r="CM812" s="147">
        <v>112.2</v>
      </c>
      <c r="CN812" s="147">
        <v>117.3</v>
      </c>
      <c r="CO812" s="147">
        <v>117</v>
      </c>
      <c r="CP812" s="148">
        <v>117.1</v>
      </c>
      <c r="CQ812" s="149">
        <v>118.9</v>
      </c>
      <c r="CR812" s="149">
        <v>121.5</v>
      </c>
      <c r="CS812" s="149">
        <v>121.3</v>
      </c>
      <c r="CT812" s="149">
        <v>121</v>
      </c>
      <c r="CU812" s="150">
        <v>121.1</v>
      </c>
      <c r="CV812" s="150">
        <v>117.7</v>
      </c>
      <c r="CW812" s="150">
        <v>117.2</v>
      </c>
      <c r="CX812" s="150">
        <v>120.2</v>
      </c>
      <c r="CY812" s="150">
        <v>120.3</v>
      </c>
      <c r="CZ812" s="150">
        <v>119.9</v>
      </c>
      <c r="DA812" s="150">
        <v>119.9</v>
      </c>
      <c r="DB812" s="151">
        <v>119.6</v>
      </c>
      <c r="DC812" s="151">
        <v>119.6</v>
      </c>
      <c r="DD812" s="151">
        <v>126</v>
      </c>
      <c r="DE812" s="151">
        <v>130.19999999999999</v>
      </c>
      <c r="DF812" s="151">
        <v>128.6</v>
      </c>
      <c r="DG812" s="151">
        <v>128.19999999999999</v>
      </c>
      <c r="DH812" s="151">
        <v>126.7</v>
      </c>
      <c r="DI812" s="151">
        <v>127.5</v>
      </c>
      <c r="DJ812" s="151">
        <v>130.6</v>
      </c>
      <c r="DK812" s="151">
        <v>131.6</v>
      </c>
      <c r="DL812" s="151">
        <v>132</v>
      </c>
      <c r="DM812" s="152">
        <v>130.9</v>
      </c>
      <c r="DN812" s="152">
        <v>135.5</v>
      </c>
      <c r="DO812" s="152">
        <v>137.69999999999999</v>
      </c>
      <c r="DP812" s="152">
        <v>137.1</v>
      </c>
      <c r="DQ812" s="152">
        <v>139.19999999999999</v>
      </c>
      <c r="DR812" s="152">
        <v>139.5</v>
      </c>
      <c r="DS812" s="152">
        <v>139.9</v>
      </c>
      <c r="DT812" s="152">
        <v>142.19999999999999</v>
      </c>
      <c r="DU812" s="152">
        <v>144.30000000000001</v>
      </c>
      <c r="DV812" s="152">
        <v>143.6</v>
      </c>
      <c r="DW812" s="152">
        <v>142.30000000000001</v>
      </c>
      <c r="DX812" s="152">
        <v>143.30000000000001</v>
      </c>
      <c r="DY812" s="152">
        <v>143.1</v>
      </c>
      <c r="DZ812" s="152">
        <v>144.19999999999999</v>
      </c>
      <c r="EA812" s="152">
        <v>145</v>
      </c>
      <c r="EB812" s="152">
        <v>147.5</v>
      </c>
      <c r="EC812" s="152">
        <v>150.80000000000001</v>
      </c>
      <c r="ED812" s="152">
        <v>148.80000000000001</v>
      </c>
      <c r="EE812" s="152">
        <v>151.4</v>
      </c>
      <c r="EF812" s="152">
        <v>151.6</v>
      </c>
      <c r="EG812" s="152">
        <v>150.4</v>
      </c>
      <c r="EH812" s="152">
        <v>150.9</v>
      </c>
      <c r="EI812" s="152">
        <v>149.30000000000001</v>
      </c>
      <c r="EJ812" s="152">
        <v>148.4</v>
      </c>
      <c r="EK812" s="152">
        <v>152</v>
      </c>
      <c r="EL812" s="152">
        <v>147.80000000000001</v>
      </c>
      <c r="EM812" s="152">
        <v>150</v>
      </c>
      <c r="EN812" s="152">
        <v>152.19999999999999</v>
      </c>
      <c r="EO812" s="152">
        <v>155.69999999999999</v>
      </c>
      <c r="EP812" s="152">
        <v>151.4</v>
      </c>
      <c r="EQ812" s="152">
        <v>150.30000000000001</v>
      </c>
      <c r="ER812" s="152">
        <v>147.5</v>
      </c>
      <c r="ES812" s="152">
        <v>148.4</v>
      </c>
      <c r="ET812" s="152">
        <v>147.4</v>
      </c>
      <c r="EU812" s="152">
        <v>147.4</v>
      </c>
      <c r="EV812" s="152">
        <v>149.30000000000001</v>
      </c>
      <c r="EW812" s="152">
        <v>149.30000000000001</v>
      </c>
    </row>
    <row r="813" spans="1:153">
      <c r="A813" s="141" t="s">
        <v>8658</v>
      </c>
      <c r="B813" s="141" t="s">
        <v>8659</v>
      </c>
      <c r="C813" s="142">
        <v>5.1029999999999999E-2</v>
      </c>
      <c r="D813" s="143">
        <v>100.1</v>
      </c>
      <c r="E813" s="143">
        <v>100.2</v>
      </c>
      <c r="F813" s="143">
        <v>107.3</v>
      </c>
      <c r="G813" s="143">
        <v>101.9</v>
      </c>
      <c r="H813" s="143">
        <v>103</v>
      </c>
      <c r="I813" s="143">
        <v>103.6</v>
      </c>
      <c r="J813" s="143">
        <v>103</v>
      </c>
      <c r="K813" s="143">
        <v>104.6</v>
      </c>
      <c r="L813" s="143">
        <v>105.6</v>
      </c>
      <c r="M813" s="143">
        <v>112.2</v>
      </c>
      <c r="N813" s="143">
        <v>111.8</v>
      </c>
      <c r="O813" s="143">
        <v>114.4</v>
      </c>
      <c r="P813" s="143">
        <v>105.9</v>
      </c>
      <c r="Q813" s="143">
        <v>105.7</v>
      </c>
      <c r="R813" s="143">
        <v>112.7</v>
      </c>
      <c r="S813" s="143">
        <v>110.7</v>
      </c>
      <c r="T813" s="143">
        <v>104.4</v>
      </c>
      <c r="U813" s="143">
        <v>113</v>
      </c>
      <c r="V813" s="143">
        <v>110.3</v>
      </c>
      <c r="W813" s="143">
        <v>112.3</v>
      </c>
      <c r="X813" s="143">
        <v>106.3</v>
      </c>
      <c r="Y813" s="143">
        <v>114.7</v>
      </c>
      <c r="Z813" s="143">
        <v>114.6</v>
      </c>
      <c r="AA813" s="143">
        <v>117.5</v>
      </c>
      <c r="AB813" s="143">
        <v>118.9</v>
      </c>
      <c r="AC813" s="143">
        <v>113.9</v>
      </c>
      <c r="AD813" s="143">
        <v>118.4</v>
      </c>
      <c r="AE813" s="143">
        <v>114.4</v>
      </c>
      <c r="AF813" s="143">
        <v>115.1</v>
      </c>
      <c r="AG813" s="143">
        <v>115.3</v>
      </c>
      <c r="AH813" s="143">
        <v>118.1</v>
      </c>
      <c r="AI813" s="143">
        <v>111.8</v>
      </c>
      <c r="AJ813" s="143">
        <v>118.2</v>
      </c>
      <c r="AK813" s="143">
        <v>117.8</v>
      </c>
      <c r="AL813" s="143">
        <v>114.7</v>
      </c>
      <c r="AM813" s="143">
        <v>118.4</v>
      </c>
      <c r="AN813" s="143">
        <v>119.8</v>
      </c>
      <c r="AO813" s="143">
        <v>116.6</v>
      </c>
      <c r="AP813" s="143">
        <v>119.3</v>
      </c>
      <c r="AQ813" s="143">
        <v>117.7</v>
      </c>
      <c r="AR813" s="143">
        <v>120</v>
      </c>
      <c r="AS813" s="143">
        <v>122.9</v>
      </c>
      <c r="AT813" s="143">
        <v>123.5</v>
      </c>
      <c r="AU813" s="143">
        <v>127.8</v>
      </c>
      <c r="AV813" s="143">
        <v>127.2</v>
      </c>
      <c r="AW813" s="143">
        <v>127.3</v>
      </c>
      <c r="AX813" s="143">
        <v>127.4</v>
      </c>
      <c r="AY813" s="143">
        <v>127.9</v>
      </c>
      <c r="AZ813" s="143">
        <v>127.8</v>
      </c>
      <c r="BA813" s="143">
        <v>127.3</v>
      </c>
      <c r="BB813" s="143">
        <v>126.4</v>
      </c>
      <c r="BC813" s="143">
        <v>125.5</v>
      </c>
      <c r="BD813" s="143">
        <v>125.4</v>
      </c>
      <c r="BE813" s="143">
        <v>124.8</v>
      </c>
      <c r="BF813" s="143">
        <v>124.7</v>
      </c>
      <c r="BG813" s="143">
        <v>125.2</v>
      </c>
      <c r="BH813" s="143">
        <v>125.6</v>
      </c>
      <c r="BI813" s="143">
        <v>126.4</v>
      </c>
      <c r="BJ813" s="143">
        <v>125.6</v>
      </c>
      <c r="BK813" s="144">
        <v>126.1</v>
      </c>
      <c r="BL813" s="143">
        <v>126.8</v>
      </c>
      <c r="BM813" s="143">
        <v>126.8</v>
      </c>
      <c r="BN813" s="143">
        <v>129.4</v>
      </c>
      <c r="BO813" s="143">
        <v>132.1</v>
      </c>
      <c r="BP813" s="143">
        <v>131.69999999999999</v>
      </c>
      <c r="BQ813" s="143">
        <v>131.1</v>
      </c>
      <c r="BR813" s="145">
        <v>132.30000000000001</v>
      </c>
      <c r="BS813" s="145">
        <v>133</v>
      </c>
      <c r="BT813" s="145">
        <v>132.80000000000001</v>
      </c>
      <c r="BU813" s="145">
        <v>134.80000000000001</v>
      </c>
      <c r="BV813" s="145">
        <v>134.4</v>
      </c>
      <c r="BW813" s="145">
        <v>133.80000000000001</v>
      </c>
      <c r="BX813" s="145">
        <v>132.80000000000001</v>
      </c>
      <c r="BY813" s="145">
        <v>133.30000000000001</v>
      </c>
      <c r="BZ813" s="143">
        <v>134.1</v>
      </c>
      <c r="CA813" s="143">
        <v>134.69999999999999</v>
      </c>
      <c r="CB813" s="143">
        <v>135.69999999999999</v>
      </c>
      <c r="CC813" s="143">
        <v>135.1</v>
      </c>
      <c r="CD813" s="143">
        <v>134.80000000000001</v>
      </c>
      <c r="CE813" s="143">
        <v>135.30000000000001</v>
      </c>
      <c r="CF813" s="143">
        <v>135.30000000000001</v>
      </c>
      <c r="CG813" s="143">
        <v>134.4</v>
      </c>
      <c r="CH813" s="143">
        <v>135.4</v>
      </c>
      <c r="CI813" s="143">
        <v>134.69999999999999</v>
      </c>
      <c r="CJ813" s="146">
        <v>135.19999999999999</v>
      </c>
      <c r="CK813" s="146">
        <v>135.80000000000001</v>
      </c>
      <c r="CL813" s="146">
        <v>135.30000000000001</v>
      </c>
      <c r="CM813" s="147">
        <v>132.19999999999999</v>
      </c>
      <c r="CN813" s="147">
        <v>132</v>
      </c>
      <c r="CO813" s="147">
        <v>131.69999999999999</v>
      </c>
      <c r="CP813" s="148">
        <v>131.4</v>
      </c>
      <c r="CQ813" s="149">
        <v>131.19999999999999</v>
      </c>
      <c r="CR813" s="149">
        <v>130.4</v>
      </c>
      <c r="CS813" s="149">
        <v>131.19999999999999</v>
      </c>
      <c r="CT813" s="149">
        <v>131.1</v>
      </c>
      <c r="CU813" s="150">
        <v>130.19999999999999</v>
      </c>
      <c r="CV813" s="150">
        <v>130.19999999999999</v>
      </c>
      <c r="CW813" s="150">
        <v>129.6</v>
      </c>
      <c r="CX813" s="150">
        <v>130.1</v>
      </c>
      <c r="CY813" s="150">
        <v>132.4</v>
      </c>
      <c r="CZ813" s="150">
        <v>131</v>
      </c>
      <c r="DA813" s="150">
        <v>131.1</v>
      </c>
      <c r="DB813" s="151">
        <v>132.19999999999999</v>
      </c>
      <c r="DC813" s="151">
        <v>132.30000000000001</v>
      </c>
      <c r="DD813" s="151">
        <v>132.80000000000001</v>
      </c>
      <c r="DE813" s="151">
        <v>132.69999999999999</v>
      </c>
      <c r="DF813" s="151">
        <v>133.30000000000001</v>
      </c>
      <c r="DG813" s="151">
        <v>133.5</v>
      </c>
      <c r="DH813" s="151">
        <v>134.80000000000001</v>
      </c>
      <c r="DI813" s="151">
        <v>136.4</v>
      </c>
      <c r="DJ813" s="151">
        <v>135.5</v>
      </c>
      <c r="DK813" s="151">
        <v>136.5</v>
      </c>
      <c r="DL813" s="151">
        <v>137.9</v>
      </c>
      <c r="DM813" s="152">
        <v>137.5</v>
      </c>
      <c r="DN813" s="152">
        <v>136.4</v>
      </c>
      <c r="DO813" s="152">
        <v>137.30000000000001</v>
      </c>
      <c r="DP813" s="152">
        <v>138.30000000000001</v>
      </c>
      <c r="DQ813" s="152">
        <v>140.19999999999999</v>
      </c>
      <c r="DR813" s="152">
        <v>141.19999999999999</v>
      </c>
      <c r="DS813" s="152">
        <v>139.30000000000001</v>
      </c>
      <c r="DT813" s="152">
        <v>139.5</v>
      </c>
      <c r="DU813" s="152">
        <v>143.19999999999999</v>
      </c>
      <c r="DV813" s="152">
        <v>142.30000000000001</v>
      </c>
      <c r="DW813" s="152">
        <v>143.4</v>
      </c>
      <c r="DX813" s="152">
        <v>146.19999999999999</v>
      </c>
      <c r="DY813" s="152">
        <v>146.6</v>
      </c>
      <c r="DZ813" s="152">
        <v>144.4</v>
      </c>
      <c r="EA813" s="152">
        <v>145.5</v>
      </c>
      <c r="EB813" s="152">
        <v>147.19999999999999</v>
      </c>
      <c r="EC813" s="152">
        <v>148.30000000000001</v>
      </c>
      <c r="ED813" s="152">
        <v>148.6</v>
      </c>
      <c r="EE813" s="152">
        <v>148.69999999999999</v>
      </c>
      <c r="EF813" s="152">
        <v>149</v>
      </c>
      <c r="EG813" s="152">
        <v>149.5</v>
      </c>
      <c r="EH813" s="152">
        <v>149</v>
      </c>
      <c r="EI813" s="152">
        <v>148.4</v>
      </c>
      <c r="EJ813" s="152">
        <v>147.6</v>
      </c>
      <c r="EK813" s="152">
        <v>148.1</v>
      </c>
      <c r="EL813" s="152">
        <v>149.5</v>
      </c>
      <c r="EM813" s="152">
        <v>149.6</v>
      </c>
      <c r="EN813" s="152">
        <v>149.9</v>
      </c>
      <c r="EO813" s="152">
        <v>150.80000000000001</v>
      </c>
      <c r="EP813" s="152">
        <v>149.19999999999999</v>
      </c>
      <c r="EQ813" s="152">
        <v>148.4</v>
      </c>
      <c r="ER813" s="152">
        <v>149.19999999999999</v>
      </c>
      <c r="ES813" s="152">
        <v>148.80000000000001</v>
      </c>
      <c r="ET813" s="152">
        <v>148.80000000000001</v>
      </c>
      <c r="EU813" s="152">
        <v>149.9</v>
      </c>
      <c r="EV813" s="152">
        <v>149.6</v>
      </c>
      <c r="EW813" s="152">
        <v>149.4</v>
      </c>
    </row>
    <row r="814" spans="1:153">
      <c r="A814" s="141" t="s">
        <v>8660</v>
      </c>
      <c r="B814" s="141" t="s">
        <v>8661</v>
      </c>
      <c r="C814" s="142">
        <v>2.8070000000000001E-2</v>
      </c>
      <c r="D814" s="143">
        <v>95.3</v>
      </c>
      <c r="E814" s="143">
        <v>95.2</v>
      </c>
      <c r="F814" s="143">
        <v>93.8</v>
      </c>
      <c r="G814" s="143">
        <v>99.1</v>
      </c>
      <c r="H814" s="143">
        <v>97.2</v>
      </c>
      <c r="I814" s="143">
        <v>92.3</v>
      </c>
      <c r="J814" s="143">
        <v>89.9</v>
      </c>
      <c r="K814" s="143">
        <v>95.8</v>
      </c>
      <c r="L814" s="143">
        <v>96.2</v>
      </c>
      <c r="M814" s="143">
        <v>95.6</v>
      </c>
      <c r="N814" s="143">
        <v>103.2</v>
      </c>
      <c r="O814" s="143">
        <v>96.4</v>
      </c>
      <c r="P814" s="143">
        <v>90.5</v>
      </c>
      <c r="Q814" s="143">
        <v>91.5</v>
      </c>
      <c r="R814" s="143">
        <v>92.5</v>
      </c>
      <c r="S814" s="143">
        <v>89.2</v>
      </c>
      <c r="T814" s="143">
        <v>91.1</v>
      </c>
      <c r="U814" s="143">
        <v>90.3</v>
      </c>
      <c r="V814" s="143">
        <v>88.2</v>
      </c>
      <c r="W814" s="143">
        <v>90.9</v>
      </c>
      <c r="X814" s="143">
        <v>94.7</v>
      </c>
      <c r="Y814" s="143">
        <v>89.6</v>
      </c>
      <c r="Z814" s="143">
        <v>91.5</v>
      </c>
      <c r="AA814" s="143">
        <v>91.1</v>
      </c>
      <c r="AB814" s="143">
        <v>97.1</v>
      </c>
      <c r="AC814" s="143">
        <v>95.7</v>
      </c>
      <c r="AD814" s="143">
        <v>96.1</v>
      </c>
      <c r="AE814" s="143">
        <v>94.8</v>
      </c>
      <c r="AF814" s="143">
        <v>100.3</v>
      </c>
      <c r="AG814" s="143">
        <v>101.2</v>
      </c>
      <c r="AH814" s="143">
        <v>96.9</v>
      </c>
      <c r="AI814" s="143">
        <v>99.9</v>
      </c>
      <c r="AJ814" s="143">
        <v>99.3</v>
      </c>
      <c r="AK814" s="143">
        <v>101.8</v>
      </c>
      <c r="AL814" s="143">
        <v>100.6</v>
      </c>
      <c r="AM814" s="143">
        <v>101.7</v>
      </c>
      <c r="AN814" s="143">
        <v>99.4</v>
      </c>
      <c r="AO814" s="143">
        <v>100.5</v>
      </c>
      <c r="AP814" s="143">
        <v>99</v>
      </c>
      <c r="AQ814" s="143">
        <v>100.9</v>
      </c>
      <c r="AR814" s="143">
        <v>99.2</v>
      </c>
      <c r="AS814" s="143">
        <v>97</v>
      </c>
      <c r="AT814" s="143">
        <v>96</v>
      </c>
      <c r="AU814" s="143">
        <v>97.9</v>
      </c>
      <c r="AV814" s="143">
        <v>95.7</v>
      </c>
      <c r="AW814" s="143">
        <v>97.6</v>
      </c>
      <c r="AX814" s="143">
        <v>97</v>
      </c>
      <c r="AY814" s="143">
        <v>96.8</v>
      </c>
      <c r="AZ814" s="143">
        <v>96.8</v>
      </c>
      <c r="BA814" s="143">
        <v>96.2</v>
      </c>
      <c r="BB814" s="143">
        <v>96.1</v>
      </c>
      <c r="BC814" s="143">
        <v>97.5</v>
      </c>
      <c r="BD814" s="143">
        <v>96.1</v>
      </c>
      <c r="BE814" s="143">
        <v>94.6</v>
      </c>
      <c r="BF814" s="143">
        <v>94.8</v>
      </c>
      <c r="BG814" s="143">
        <v>96</v>
      </c>
      <c r="BH814" s="143">
        <v>95.5</v>
      </c>
      <c r="BI814" s="143">
        <v>98.1</v>
      </c>
      <c r="BJ814" s="143">
        <v>99.3</v>
      </c>
      <c r="BK814" s="144">
        <v>99.6</v>
      </c>
      <c r="BL814" s="143">
        <v>97.8</v>
      </c>
      <c r="BM814" s="143">
        <v>98.8</v>
      </c>
      <c r="BN814" s="143">
        <v>97.7</v>
      </c>
      <c r="BO814" s="143">
        <v>102.3</v>
      </c>
      <c r="BP814" s="143">
        <v>101.9</v>
      </c>
      <c r="BQ814" s="143">
        <v>99.6</v>
      </c>
      <c r="BR814" s="145">
        <v>98.6</v>
      </c>
      <c r="BS814" s="145">
        <v>104.2</v>
      </c>
      <c r="BT814" s="145">
        <v>98.9</v>
      </c>
      <c r="BU814" s="145">
        <v>103</v>
      </c>
      <c r="BV814" s="145">
        <v>99.7</v>
      </c>
      <c r="BW814" s="145">
        <v>102.8</v>
      </c>
      <c r="BX814" s="145">
        <v>103.3</v>
      </c>
      <c r="BY814" s="145">
        <v>100</v>
      </c>
      <c r="BZ814" s="143">
        <v>104.2</v>
      </c>
      <c r="CA814" s="143">
        <v>106.5</v>
      </c>
      <c r="CB814" s="143">
        <v>100.1</v>
      </c>
      <c r="CC814" s="143">
        <v>100.3</v>
      </c>
      <c r="CD814" s="143">
        <v>101.1</v>
      </c>
      <c r="CE814" s="143">
        <v>100</v>
      </c>
      <c r="CF814" s="143">
        <v>102.6</v>
      </c>
      <c r="CG814" s="143">
        <v>99.6</v>
      </c>
      <c r="CH814" s="143">
        <v>99.3</v>
      </c>
      <c r="CI814" s="143">
        <v>99.8</v>
      </c>
      <c r="CJ814" s="146">
        <v>95.4</v>
      </c>
      <c r="CK814" s="146">
        <v>95.6</v>
      </c>
      <c r="CL814" s="146">
        <v>96.8</v>
      </c>
      <c r="CM814" s="147">
        <v>96</v>
      </c>
      <c r="CN814" s="147">
        <v>96.3</v>
      </c>
      <c r="CO814" s="147">
        <v>96</v>
      </c>
      <c r="CP814" s="148">
        <v>98</v>
      </c>
      <c r="CQ814" s="149">
        <v>98.1</v>
      </c>
      <c r="CR814" s="149">
        <v>98.9</v>
      </c>
      <c r="CS814" s="149">
        <v>101.3</v>
      </c>
      <c r="CT814" s="149">
        <v>100.1</v>
      </c>
      <c r="CU814" s="150">
        <v>100.1</v>
      </c>
      <c r="CV814" s="150">
        <v>100.1</v>
      </c>
      <c r="CW814" s="150">
        <v>99.5</v>
      </c>
      <c r="CX814" s="150">
        <v>99.8</v>
      </c>
      <c r="CY814" s="150">
        <v>99.7</v>
      </c>
      <c r="CZ814" s="150">
        <v>99.6</v>
      </c>
      <c r="DA814" s="150">
        <v>99.6</v>
      </c>
      <c r="DB814" s="151">
        <v>101</v>
      </c>
      <c r="DC814" s="151">
        <v>100.2</v>
      </c>
      <c r="DD814" s="151">
        <v>99.6</v>
      </c>
      <c r="DE814" s="151">
        <v>100.1</v>
      </c>
      <c r="DF814" s="151">
        <v>100.6</v>
      </c>
      <c r="DG814" s="151">
        <v>100.8</v>
      </c>
      <c r="DH814" s="151">
        <v>101.7</v>
      </c>
      <c r="DI814" s="151">
        <v>101.1</v>
      </c>
      <c r="DJ814" s="151">
        <v>99.8</v>
      </c>
      <c r="DK814" s="151">
        <v>101.1</v>
      </c>
      <c r="DL814" s="151">
        <v>100.4</v>
      </c>
      <c r="DM814" s="152">
        <v>102</v>
      </c>
      <c r="DN814" s="152">
        <v>103</v>
      </c>
      <c r="DO814" s="152">
        <v>103.3</v>
      </c>
      <c r="DP814" s="152">
        <v>109.7</v>
      </c>
      <c r="DQ814" s="152">
        <v>110.8</v>
      </c>
      <c r="DR814" s="152">
        <v>111.7</v>
      </c>
      <c r="DS814" s="152">
        <v>114.1</v>
      </c>
      <c r="DT814" s="152">
        <v>113.5</v>
      </c>
      <c r="DU814" s="152">
        <v>111.6</v>
      </c>
      <c r="DV814" s="152">
        <v>113.9</v>
      </c>
      <c r="DW814" s="152">
        <v>114.6</v>
      </c>
      <c r="DX814" s="152">
        <v>115.1</v>
      </c>
      <c r="DY814" s="152">
        <v>116.3</v>
      </c>
      <c r="DZ814" s="152">
        <v>116</v>
      </c>
      <c r="EA814" s="152">
        <v>114.4</v>
      </c>
      <c r="EB814" s="152">
        <v>111.4</v>
      </c>
      <c r="EC814" s="152">
        <v>112.4</v>
      </c>
      <c r="ED814" s="152">
        <v>112.8</v>
      </c>
      <c r="EE814" s="152">
        <v>112.6</v>
      </c>
      <c r="EF814" s="152">
        <v>112</v>
      </c>
      <c r="EG814" s="152">
        <v>112.1</v>
      </c>
      <c r="EH814" s="152">
        <v>111.2</v>
      </c>
      <c r="EI814" s="152">
        <v>111.4</v>
      </c>
      <c r="EJ814" s="152">
        <v>112</v>
      </c>
      <c r="EK814" s="152">
        <v>111.6</v>
      </c>
      <c r="EL814" s="152">
        <v>112.3</v>
      </c>
      <c r="EM814" s="152">
        <v>112.3</v>
      </c>
      <c r="EN814" s="152">
        <v>106.5</v>
      </c>
      <c r="EO814" s="152">
        <v>111.2</v>
      </c>
      <c r="EP814" s="152">
        <v>110.9</v>
      </c>
      <c r="EQ814" s="152">
        <v>110.9</v>
      </c>
      <c r="ER814" s="152">
        <v>111.2</v>
      </c>
      <c r="ES814" s="152">
        <v>110.9</v>
      </c>
      <c r="ET814" s="152">
        <v>111.2</v>
      </c>
      <c r="EU814" s="152">
        <v>111.2</v>
      </c>
      <c r="EV814" s="152">
        <v>111.4</v>
      </c>
      <c r="EW814" s="152">
        <v>111.7</v>
      </c>
    </row>
    <row r="815" spans="1:153">
      <c r="A815" s="141" t="s">
        <v>8662</v>
      </c>
      <c r="B815" s="141" t="s">
        <v>8663</v>
      </c>
      <c r="C815" s="142">
        <v>7.8979999999999995E-2</v>
      </c>
      <c r="D815" s="143">
        <v>96.1</v>
      </c>
      <c r="E815" s="143">
        <v>92.8</v>
      </c>
      <c r="F815" s="143">
        <v>93.3</v>
      </c>
      <c r="G815" s="143">
        <v>92.7</v>
      </c>
      <c r="H815" s="143">
        <v>104.6</v>
      </c>
      <c r="I815" s="143">
        <v>99.5</v>
      </c>
      <c r="J815" s="143">
        <v>96.6</v>
      </c>
      <c r="K815" s="143">
        <v>94.4</v>
      </c>
      <c r="L815" s="143">
        <v>94.8</v>
      </c>
      <c r="M815" s="143">
        <v>96.6</v>
      </c>
      <c r="N815" s="143">
        <v>94.1</v>
      </c>
      <c r="O815" s="143">
        <v>93.8</v>
      </c>
      <c r="P815" s="143">
        <v>115.4</v>
      </c>
      <c r="Q815" s="143">
        <v>106.2</v>
      </c>
      <c r="R815" s="143">
        <v>97</v>
      </c>
      <c r="S815" s="143">
        <v>94.6</v>
      </c>
      <c r="T815" s="143">
        <v>90.1</v>
      </c>
      <c r="U815" s="143">
        <v>91.7</v>
      </c>
      <c r="V815" s="143">
        <v>91.3</v>
      </c>
      <c r="W815" s="143">
        <v>94.5</v>
      </c>
      <c r="X815" s="143">
        <v>91.8</v>
      </c>
      <c r="Y815" s="143">
        <v>88.2</v>
      </c>
      <c r="Z815" s="143">
        <v>92.2</v>
      </c>
      <c r="AA815" s="143">
        <v>90.7</v>
      </c>
      <c r="AB815" s="143">
        <v>89.6</v>
      </c>
      <c r="AC815" s="143">
        <v>90</v>
      </c>
      <c r="AD815" s="143">
        <v>86.4</v>
      </c>
      <c r="AE815" s="143">
        <v>95.3</v>
      </c>
      <c r="AF815" s="143">
        <v>94.7</v>
      </c>
      <c r="AG815" s="143">
        <v>92.9</v>
      </c>
      <c r="AH815" s="143">
        <v>93.2</v>
      </c>
      <c r="AI815" s="143">
        <v>88.1</v>
      </c>
      <c r="AJ815" s="143">
        <v>86</v>
      </c>
      <c r="AK815" s="143">
        <v>89.5</v>
      </c>
      <c r="AL815" s="143">
        <v>91.7</v>
      </c>
      <c r="AM815" s="143">
        <v>87.9</v>
      </c>
      <c r="AN815" s="143">
        <v>92</v>
      </c>
      <c r="AO815" s="143">
        <v>99.5</v>
      </c>
      <c r="AP815" s="143">
        <v>97.4</v>
      </c>
      <c r="AQ815" s="143">
        <v>101.9</v>
      </c>
      <c r="AR815" s="143">
        <v>101.9</v>
      </c>
      <c r="AS815" s="143">
        <v>101.9</v>
      </c>
      <c r="AT815" s="143">
        <v>101.7</v>
      </c>
      <c r="AU815" s="143">
        <v>101.9</v>
      </c>
      <c r="AV815" s="143">
        <v>101.9</v>
      </c>
      <c r="AW815" s="143">
        <v>102</v>
      </c>
      <c r="AX815" s="143">
        <v>103.6</v>
      </c>
      <c r="AY815" s="143">
        <v>102.2</v>
      </c>
      <c r="AZ815" s="143">
        <v>101.7</v>
      </c>
      <c r="BA815" s="143">
        <v>102.3</v>
      </c>
      <c r="BB815" s="143">
        <v>101.3</v>
      </c>
      <c r="BC815" s="143">
        <v>101.4</v>
      </c>
      <c r="BD815" s="143">
        <v>101.6</v>
      </c>
      <c r="BE815" s="143">
        <v>101.4</v>
      </c>
      <c r="BF815" s="143">
        <v>101.1</v>
      </c>
      <c r="BG815" s="143">
        <v>101.4</v>
      </c>
      <c r="BH815" s="143">
        <v>102</v>
      </c>
      <c r="BI815" s="143">
        <v>102.1</v>
      </c>
      <c r="BJ815" s="143">
        <v>102.1</v>
      </c>
      <c r="BK815" s="144">
        <v>102.2</v>
      </c>
      <c r="BL815" s="143">
        <v>103.5</v>
      </c>
      <c r="BM815" s="143">
        <v>103.4</v>
      </c>
      <c r="BN815" s="143">
        <v>103.5</v>
      </c>
      <c r="BO815" s="143">
        <v>102.8</v>
      </c>
      <c r="BP815" s="143">
        <v>103.6</v>
      </c>
      <c r="BQ815" s="143">
        <v>103.7</v>
      </c>
      <c r="BR815" s="145">
        <v>103.8</v>
      </c>
      <c r="BS815" s="145">
        <v>103.7</v>
      </c>
      <c r="BT815" s="145">
        <v>103.1</v>
      </c>
      <c r="BU815" s="145">
        <v>104.2</v>
      </c>
      <c r="BV815" s="145">
        <v>104.3</v>
      </c>
      <c r="BW815" s="145">
        <v>104.4</v>
      </c>
      <c r="BX815" s="145">
        <v>104.4</v>
      </c>
      <c r="BY815" s="145">
        <v>104.7</v>
      </c>
      <c r="BZ815" s="143">
        <v>104.3</v>
      </c>
      <c r="CA815" s="143">
        <v>104.3</v>
      </c>
      <c r="CB815" s="143">
        <v>106.2</v>
      </c>
      <c r="CC815" s="143">
        <v>106.9</v>
      </c>
      <c r="CD815" s="143">
        <v>107.2</v>
      </c>
      <c r="CE815" s="143">
        <v>107.4</v>
      </c>
      <c r="CF815" s="143">
        <v>106.7</v>
      </c>
      <c r="CG815" s="143">
        <v>106.7</v>
      </c>
      <c r="CH815" s="143">
        <v>106.7</v>
      </c>
      <c r="CI815" s="143">
        <v>106.8</v>
      </c>
      <c r="CJ815" s="146">
        <v>107.3</v>
      </c>
      <c r="CK815" s="146">
        <v>107.7</v>
      </c>
      <c r="CL815" s="146">
        <v>107.7</v>
      </c>
      <c r="CM815" s="147">
        <v>107.7</v>
      </c>
      <c r="CN815" s="147">
        <v>107.6</v>
      </c>
      <c r="CO815" s="147">
        <v>107.6</v>
      </c>
      <c r="CP815" s="148">
        <v>109.2</v>
      </c>
      <c r="CQ815" s="149">
        <v>109.1</v>
      </c>
      <c r="CR815" s="149">
        <v>109.1</v>
      </c>
      <c r="CS815" s="149">
        <v>109.1</v>
      </c>
      <c r="CT815" s="149">
        <v>109</v>
      </c>
      <c r="CU815" s="150">
        <v>109</v>
      </c>
      <c r="CV815" s="150">
        <v>109</v>
      </c>
      <c r="CW815" s="150">
        <v>111.3</v>
      </c>
      <c r="CX815" s="150">
        <v>116.1</v>
      </c>
      <c r="CY815" s="150">
        <v>116.4</v>
      </c>
      <c r="CZ815" s="150">
        <v>116.4</v>
      </c>
      <c r="DA815" s="150">
        <v>116.4</v>
      </c>
      <c r="DB815" s="151">
        <v>118.2</v>
      </c>
      <c r="DC815" s="151">
        <v>118.1</v>
      </c>
      <c r="DD815" s="151">
        <v>120.4</v>
      </c>
      <c r="DE815" s="151">
        <v>123.2</v>
      </c>
      <c r="DF815" s="151">
        <v>120.6</v>
      </c>
      <c r="DG815" s="151">
        <v>118.5</v>
      </c>
      <c r="DH815" s="151">
        <v>119.1</v>
      </c>
      <c r="DI815" s="151">
        <v>119</v>
      </c>
      <c r="DJ815" s="151">
        <v>120.4</v>
      </c>
      <c r="DK815" s="151">
        <v>120.4</v>
      </c>
      <c r="DL815" s="151">
        <v>121.4</v>
      </c>
      <c r="DM815" s="152">
        <v>121.3</v>
      </c>
      <c r="DN815" s="152">
        <v>122.6</v>
      </c>
      <c r="DO815" s="152">
        <v>123.9</v>
      </c>
      <c r="DP815" s="152">
        <v>123.4</v>
      </c>
      <c r="DQ815" s="152">
        <v>123.9</v>
      </c>
      <c r="DR815" s="152">
        <v>126.4</v>
      </c>
      <c r="DS815" s="152">
        <v>126</v>
      </c>
      <c r="DT815" s="152">
        <v>128.4</v>
      </c>
      <c r="DU815" s="152">
        <v>128.5</v>
      </c>
      <c r="DV815" s="152">
        <v>128.19999999999999</v>
      </c>
      <c r="DW815" s="152">
        <v>126.9</v>
      </c>
      <c r="DX815" s="152">
        <v>124.3</v>
      </c>
      <c r="DY815" s="152">
        <v>124.8</v>
      </c>
      <c r="DZ815" s="152">
        <v>124.8</v>
      </c>
      <c r="EA815" s="152">
        <v>123.2</v>
      </c>
      <c r="EB815" s="152">
        <v>123.4</v>
      </c>
      <c r="EC815" s="152">
        <v>123.4</v>
      </c>
      <c r="ED815" s="152">
        <v>123.4</v>
      </c>
      <c r="EE815" s="152">
        <v>127.5</v>
      </c>
      <c r="EF815" s="152">
        <v>127.7</v>
      </c>
      <c r="EG815" s="152">
        <v>128.19999999999999</v>
      </c>
      <c r="EH815" s="152">
        <v>128.19999999999999</v>
      </c>
      <c r="EI815" s="152">
        <v>127.9</v>
      </c>
      <c r="EJ815" s="152">
        <v>128.69999999999999</v>
      </c>
      <c r="EK815" s="152">
        <v>127.7</v>
      </c>
      <c r="EL815" s="152">
        <v>127.7</v>
      </c>
      <c r="EM815" s="152">
        <v>126.6</v>
      </c>
      <c r="EN815" s="152">
        <v>126.6</v>
      </c>
      <c r="EO815" s="152">
        <v>126.6</v>
      </c>
      <c r="EP815" s="152">
        <v>124.6</v>
      </c>
      <c r="EQ815" s="152">
        <v>123.2</v>
      </c>
      <c r="ER815" s="152">
        <v>123.2</v>
      </c>
      <c r="ES815" s="152">
        <v>123.2</v>
      </c>
      <c r="ET815" s="152">
        <v>120.9</v>
      </c>
      <c r="EU815" s="152">
        <v>120.9</v>
      </c>
      <c r="EV815" s="152">
        <v>121.5</v>
      </c>
      <c r="EW815" s="152">
        <v>121.5</v>
      </c>
    </row>
    <row r="816" spans="1:153">
      <c r="A816" s="141" t="s">
        <v>8664</v>
      </c>
      <c r="B816" s="141" t="s">
        <v>8665</v>
      </c>
      <c r="C816" s="142">
        <v>0.10145</v>
      </c>
      <c r="D816" s="143">
        <v>96.4</v>
      </c>
      <c r="E816" s="143">
        <v>89.8</v>
      </c>
      <c r="F816" s="143">
        <v>102</v>
      </c>
      <c r="G816" s="143">
        <v>94.3</v>
      </c>
      <c r="H816" s="143">
        <v>95.7</v>
      </c>
      <c r="I816" s="143">
        <v>100.3</v>
      </c>
      <c r="J816" s="143">
        <v>95.5</v>
      </c>
      <c r="K816" s="143">
        <v>99.3</v>
      </c>
      <c r="L816" s="143">
        <v>94.8</v>
      </c>
      <c r="M816" s="143">
        <v>96.4</v>
      </c>
      <c r="N816" s="143">
        <v>94.7</v>
      </c>
      <c r="O816" s="143">
        <v>93.9</v>
      </c>
      <c r="P816" s="143">
        <v>96.9</v>
      </c>
      <c r="Q816" s="143">
        <v>98.2</v>
      </c>
      <c r="R816" s="143">
        <v>102.2</v>
      </c>
      <c r="S816" s="143">
        <v>92.9</v>
      </c>
      <c r="T816" s="143">
        <v>99.8</v>
      </c>
      <c r="U816" s="143">
        <v>102.7</v>
      </c>
      <c r="V816" s="143">
        <v>102.2</v>
      </c>
      <c r="W816" s="143">
        <v>97.4</v>
      </c>
      <c r="X816" s="143">
        <v>93.1</v>
      </c>
      <c r="Y816" s="143">
        <v>93.8</v>
      </c>
      <c r="Z816" s="143">
        <v>98.4</v>
      </c>
      <c r="AA816" s="143">
        <v>95.8</v>
      </c>
      <c r="AB816" s="143">
        <v>102.8</v>
      </c>
      <c r="AC816" s="143">
        <v>96.8</v>
      </c>
      <c r="AD816" s="143">
        <v>99.1</v>
      </c>
      <c r="AE816" s="143">
        <v>101.2</v>
      </c>
      <c r="AF816" s="143">
        <v>100</v>
      </c>
      <c r="AG816" s="143">
        <v>100.3</v>
      </c>
      <c r="AH816" s="143">
        <v>98.3</v>
      </c>
      <c r="AI816" s="143">
        <v>99.1</v>
      </c>
      <c r="AJ816" s="143">
        <v>97.9</v>
      </c>
      <c r="AK816" s="143">
        <v>105.6</v>
      </c>
      <c r="AL816" s="143">
        <v>97.5</v>
      </c>
      <c r="AM816" s="143">
        <v>95.6</v>
      </c>
      <c r="AN816" s="143">
        <v>98.5</v>
      </c>
      <c r="AO816" s="143">
        <v>97.7</v>
      </c>
      <c r="AP816" s="143">
        <v>98.3</v>
      </c>
      <c r="AQ816" s="143">
        <v>97.1</v>
      </c>
      <c r="AR816" s="143">
        <v>110.4</v>
      </c>
      <c r="AS816" s="143">
        <v>114.4</v>
      </c>
      <c r="AT816" s="143">
        <v>112.6</v>
      </c>
      <c r="AU816" s="143">
        <v>114.3</v>
      </c>
      <c r="AV816" s="143">
        <v>110.9</v>
      </c>
      <c r="AW816" s="143">
        <v>117.9</v>
      </c>
      <c r="AX816" s="143">
        <v>111.9</v>
      </c>
      <c r="AY816" s="143">
        <v>114.4</v>
      </c>
      <c r="AZ816" s="143">
        <v>109.6</v>
      </c>
      <c r="BA816" s="143">
        <v>113</v>
      </c>
      <c r="BB816" s="143">
        <v>109</v>
      </c>
      <c r="BC816" s="143">
        <v>108.7</v>
      </c>
      <c r="BD816" s="143">
        <v>108.1</v>
      </c>
      <c r="BE816" s="143">
        <v>109.6</v>
      </c>
      <c r="BF816" s="143">
        <v>109.6</v>
      </c>
      <c r="BG816" s="143">
        <v>109.6</v>
      </c>
      <c r="BH816" s="143">
        <v>108</v>
      </c>
      <c r="BI816" s="143">
        <v>103.3</v>
      </c>
      <c r="BJ816" s="143">
        <v>103.8</v>
      </c>
      <c r="BK816" s="144">
        <v>104.3</v>
      </c>
      <c r="BL816" s="143">
        <v>105.1</v>
      </c>
      <c r="BM816" s="143">
        <v>104.9</v>
      </c>
      <c r="BN816" s="143">
        <v>108.1</v>
      </c>
      <c r="BO816" s="143">
        <v>107.6</v>
      </c>
      <c r="BP816" s="143">
        <v>108.8</v>
      </c>
      <c r="BQ816" s="143">
        <v>110.4</v>
      </c>
      <c r="BR816" s="145">
        <v>109.5</v>
      </c>
      <c r="BS816" s="145">
        <v>111.4</v>
      </c>
      <c r="BT816" s="145">
        <v>110</v>
      </c>
      <c r="BU816" s="145">
        <v>106.1</v>
      </c>
      <c r="BV816" s="145">
        <v>112.3</v>
      </c>
      <c r="BW816" s="145">
        <v>106.6</v>
      </c>
      <c r="BX816" s="145">
        <v>113.6</v>
      </c>
      <c r="BY816" s="145">
        <v>115.8</v>
      </c>
      <c r="BZ816" s="143">
        <v>112</v>
      </c>
      <c r="CA816" s="143">
        <v>116.2</v>
      </c>
      <c r="CB816" s="143">
        <v>113.9</v>
      </c>
      <c r="CC816" s="143">
        <v>110</v>
      </c>
      <c r="CD816" s="143">
        <v>117.3</v>
      </c>
      <c r="CE816" s="143">
        <v>116.8</v>
      </c>
      <c r="CF816" s="143">
        <v>116.5</v>
      </c>
      <c r="CG816" s="143">
        <v>116.2</v>
      </c>
      <c r="CH816" s="143">
        <v>113.3</v>
      </c>
      <c r="CI816" s="143">
        <v>118.7</v>
      </c>
      <c r="CJ816" s="146">
        <v>117.1</v>
      </c>
      <c r="CK816" s="146">
        <v>120.7</v>
      </c>
      <c r="CL816" s="146">
        <v>121</v>
      </c>
      <c r="CM816" s="147">
        <v>120.1</v>
      </c>
      <c r="CN816" s="147">
        <v>118.3</v>
      </c>
      <c r="CO816" s="147">
        <v>119.5</v>
      </c>
      <c r="CP816" s="148">
        <v>117.4</v>
      </c>
      <c r="CQ816" s="149">
        <v>122.2</v>
      </c>
      <c r="CR816" s="149">
        <v>121.6</v>
      </c>
      <c r="CS816" s="149">
        <v>123.8</v>
      </c>
      <c r="CT816" s="149">
        <v>119.7</v>
      </c>
      <c r="CU816" s="150">
        <v>118.8</v>
      </c>
      <c r="CV816" s="150">
        <v>119.2</v>
      </c>
      <c r="CW816" s="150">
        <v>121.1</v>
      </c>
      <c r="CX816" s="150">
        <v>122.1</v>
      </c>
      <c r="CY816" s="150">
        <v>120.1</v>
      </c>
      <c r="CZ816" s="150">
        <v>118.5</v>
      </c>
      <c r="DA816" s="150">
        <v>114.8</v>
      </c>
      <c r="DB816" s="151">
        <v>114.2</v>
      </c>
      <c r="DC816" s="151">
        <v>116.1</v>
      </c>
      <c r="DD816" s="151">
        <v>117.7</v>
      </c>
      <c r="DE816" s="151">
        <v>114.9</v>
      </c>
      <c r="DF816" s="151">
        <v>119.2</v>
      </c>
      <c r="DG816" s="151">
        <v>122.5</v>
      </c>
      <c r="DH816" s="151">
        <v>122.6</v>
      </c>
      <c r="DI816" s="151">
        <v>127.1</v>
      </c>
      <c r="DJ816" s="151">
        <v>124.6</v>
      </c>
      <c r="DK816" s="151">
        <v>126.9</v>
      </c>
      <c r="DL816" s="151">
        <v>129</v>
      </c>
      <c r="DM816" s="152">
        <v>128</v>
      </c>
      <c r="DN816" s="152">
        <v>127.3</v>
      </c>
      <c r="DO816" s="152">
        <v>128.69999999999999</v>
      </c>
      <c r="DP816" s="152">
        <v>129.1</v>
      </c>
      <c r="DQ816" s="152">
        <v>130.4</v>
      </c>
      <c r="DR816" s="152">
        <v>131.1</v>
      </c>
      <c r="DS816" s="152">
        <v>129</v>
      </c>
      <c r="DT816" s="152">
        <v>135.19999999999999</v>
      </c>
      <c r="DU816" s="152">
        <v>140.6</v>
      </c>
      <c r="DV816" s="152">
        <v>137</v>
      </c>
      <c r="DW816" s="152">
        <v>138.9</v>
      </c>
      <c r="DX816" s="152">
        <v>141.30000000000001</v>
      </c>
      <c r="DY816" s="152">
        <v>142</v>
      </c>
      <c r="DZ816" s="152">
        <v>142.19999999999999</v>
      </c>
      <c r="EA816" s="152">
        <v>139.9</v>
      </c>
      <c r="EB816" s="152">
        <v>138.80000000000001</v>
      </c>
      <c r="EC816" s="152">
        <v>136.4</v>
      </c>
      <c r="ED816" s="152">
        <v>132.69999999999999</v>
      </c>
      <c r="EE816" s="152">
        <v>135.80000000000001</v>
      </c>
      <c r="EF816" s="152">
        <v>136.5</v>
      </c>
      <c r="EG816" s="152">
        <v>135.69999999999999</v>
      </c>
      <c r="EH816" s="152">
        <v>138.5</v>
      </c>
      <c r="EI816" s="152">
        <v>137.30000000000001</v>
      </c>
      <c r="EJ816" s="152">
        <v>136.30000000000001</v>
      </c>
      <c r="EK816" s="152">
        <v>136.4</v>
      </c>
      <c r="EL816" s="152">
        <v>132.5</v>
      </c>
      <c r="EM816" s="152">
        <v>133.1</v>
      </c>
      <c r="EN816" s="152">
        <v>133.5</v>
      </c>
      <c r="EO816" s="152">
        <v>130.6</v>
      </c>
      <c r="EP816" s="152">
        <v>130.19999999999999</v>
      </c>
      <c r="EQ816" s="152">
        <v>130.80000000000001</v>
      </c>
      <c r="ER816" s="152">
        <v>131.80000000000001</v>
      </c>
      <c r="ES816" s="152">
        <v>132.1</v>
      </c>
      <c r="ET816" s="152">
        <v>132.9</v>
      </c>
      <c r="EU816" s="152">
        <v>132.69999999999999</v>
      </c>
      <c r="EV816" s="152">
        <v>132.5</v>
      </c>
      <c r="EW816" s="152">
        <v>133.5</v>
      </c>
    </row>
    <row r="817" spans="1:153">
      <c r="A817" s="141" t="s">
        <v>8666</v>
      </c>
      <c r="B817" s="141" t="s">
        <v>8667</v>
      </c>
      <c r="C817" s="142">
        <v>3.6810000000000002E-2</v>
      </c>
      <c r="D817" s="143">
        <v>98.9</v>
      </c>
      <c r="E817" s="143">
        <v>101.4</v>
      </c>
      <c r="F817" s="143">
        <v>99.8</v>
      </c>
      <c r="G817" s="143">
        <v>99.7</v>
      </c>
      <c r="H817" s="143">
        <v>97.1</v>
      </c>
      <c r="I817" s="143">
        <v>99.7</v>
      </c>
      <c r="J817" s="143">
        <v>100</v>
      </c>
      <c r="K817" s="143">
        <v>98</v>
      </c>
      <c r="L817" s="143">
        <v>97.6</v>
      </c>
      <c r="M817" s="143">
        <v>100.4</v>
      </c>
      <c r="N817" s="143">
        <v>100</v>
      </c>
      <c r="O817" s="143">
        <v>100.8</v>
      </c>
      <c r="P817" s="143">
        <v>99.2</v>
      </c>
      <c r="Q817" s="143">
        <v>102.5</v>
      </c>
      <c r="R817" s="143">
        <v>100.6</v>
      </c>
      <c r="S817" s="143">
        <v>100.4</v>
      </c>
      <c r="T817" s="143">
        <v>100.3</v>
      </c>
      <c r="U817" s="143">
        <v>105.3</v>
      </c>
      <c r="V817" s="143">
        <v>100.2</v>
      </c>
      <c r="W817" s="143">
        <v>102</v>
      </c>
      <c r="X817" s="143">
        <v>103</v>
      </c>
      <c r="Y817" s="143">
        <v>105.7</v>
      </c>
      <c r="Z817" s="143">
        <v>103.4</v>
      </c>
      <c r="AA817" s="143">
        <v>105</v>
      </c>
      <c r="AB817" s="143">
        <v>103.9</v>
      </c>
      <c r="AC817" s="143">
        <v>105.1</v>
      </c>
      <c r="AD817" s="143">
        <v>105.1</v>
      </c>
      <c r="AE817" s="143">
        <v>105.1</v>
      </c>
      <c r="AF817" s="143">
        <v>103.5</v>
      </c>
      <c r="AG817" s="143">
        <v>104.6</v>
      </c>
      <c r="AH817" s="143">
        <v>102.9</v>
      </c>
      <c r="AI817" s="143">
        <v>105.1</v>
      </c>
      <c r="AJ817" s="143">
        <v>105.6</v>
      </c>
      <c r="AK817" s="143">
        <v>107.8</v>
      </c>
      <c r="AL817" s="143">
        <v>109.8</v>
      </c>
      <c r="AM817" s="143">
        <v>108.1</v>
      </c>
      <c r="AN817" s="143">
        <v>108.7</v>
      </c>
      <c r="AO817" s="143">
        <v>110.2</v>
      </c>
      <c r="AP817" s="143">
        <v>109.6</v>
      </c>
      <c r="AQ817" s="143">
        <v>110.2</v>
      </c>
      <c r="AR817" s="143">
        <v>119.7</v>
      </c>
      <c r="AS817" s="143">
        <v>120</v>
      </c>
      <c r="AT817" s="143">
        <v>121.1</v>
      </c>
      <c r="AU817" s="143">
        <v>121.1</v>
      </c>
      <c r="AV817" s="143">
        <v>118.4</v>
      </c>
      <c r="AW817" s="143">
        <v>122.5</v>
      </c>
      <c r="AX817" s="143">
        <v>121</v>
      </c>
      <c r="AY817" s="143">
        <v>120.2</v>
      </c>
      <c r="AZ817" s="143">
        <v>125.7</v>
      </c>
      <c r="BA817" s="143">
        <v>122.6</v>
      </c>
      <c r="BB817" s="143">
        <v>120.9</v>
      </c>
      <c r="BC817" s="143">
        <v>122.6</v>
      </c>
      <c r="BD817" s="143">
        <v>121.2</v>
      </c>
      <c r="BE817" s="143">
        <v>120</v>
      </c>
      <c r="BF817" s="143">
        <v>124.4</v>
      </c>
      <c r="BG817" s="143">
        <v>120.1</v>
      </c>
      <c r="BH817" s="143">
        <v>118.7</v>
      </c>
      <c r="BI817" s="143">
        <v>121.9</v>
      </c>
      <c r="BJ817" s="143">
        <v>122.9</v>
      </c>
      <c r="BK817" s="144">
        <v>123.4</v>
      </c>
      <c r="BL817" s="143">
        <v>123.9</v>
      </c>
      <c r="BM817" s="143">
        <v>123.8</v>
      </c>
      <c r="BN817" s="143">
        <v>123.4</v>
      </c>
      <c r="BO817" s="143">
        <v>123.2</v>
      </c>
      <c r="BP817" s="143">
        <v>126.3</v>
      </c>
      <c r="BQ817" s="143">
        <v>125.4</v>
      </c>
      <c r="BR817" s="145">
        <v>125.4</v>
      </c>
      <c r="BS817" s="145">
        <v>129.19999999999999</v>
      </c>
      <c r="BT817" s="145">
        <v>128</v>
      </c>
      <c r="BU817" s="145">
        <v>128.6</v>
      </c>
      <c r="BV817" s="145">
        <v>129</v>
      </c>
      <c r="BW817" s="145">
        <v>129.69999999999999</v>
      </c>
      <c r="BX817" s="145">
        <v>129.9</v>
      </c>
      <c r="BY817" s="145">
        <v>131.19999999999999</v>
      </c>
      <c r="BZ817" s="143">
        <v>130.9</v>
      </c>
      <c r="CA817" s="143">
        <v>130.80000000000001</v>
      </c>
      <c r="CB817" s="143">
        <v>131.19999999999999</v>
      </c>
      <c r="CC817" s="143">
        <v>131.6</v>
      </c>
      <c r="CD817" s="143">
        <v>131.9</v>
      </c>
      <c r="CE817" s="143">
        <v>131.4</v>
      </c>
      <c r="CF817" s="143">
        <v>135.30000000000001</v>
      </c>
      <c r="CG817" s="143">
        <v>135.69999999999999</v>
      </c>
      <c r="CH817" s="143">
        <v>136</v>
      </c>
      <c r="CI817" s="143">
        <v>135.1</v>
      </c>
      <c r="CJ817" s="146">
        <v>131.80000000000001</v>
      </c>
      <c r="CK817" s="146">
        <v>134.6</v>
      </c>
      <c r="CL817" s="146">
        <v>129.9</v>
      </c>
      <c r="CM817" s="147">
        <v>130.69999999999999</v>
      </c>
      <c r="CN817" s="147">
        <v>130.4</v>
      </c>
      <c r="CO817" s="147">
        <v>130.69999999999999</v>
      </c>
      <c r="CP817" s="148">
        <v>130.5</v>
      </c>
      <c r="CQ817" s="149">
        <v>127.8</v>
      </c>
      <c r="CR817" s="149">
        <v>127.7</v>
      </c>
      <c r="CS817" s="149">
        <v>128</v>
      </c>
      <c r="CT817" s="149">
        <v>129.30000000000001</v>
      </c>
      <c r="CU817" s="150">
        <v>129.9</v>
      </c>
      <c r="CV817" s="150">
        <v>129.69999999999999</v>
      </c>
      <c r="CW817" s="150">
        <v>126.4</v>
      </c>
      <c r="CX817" s="150">
        <v>129.19999999999999</v>
      </c>
      <c r="CY817" s="150">
        <v>132.80000000000001</v>
      </c>
      <c r="CZ817" s="150">
        <v>130.80000000000001</v>
      </c>
      <c r="DA817" s="150">
        <v>130.80000000000001</v>
      </c>
      <c r="DB817" s="151">
        <v>131.80000000000001</v>
      </c>
      <c r="DC817" s="151">
        <v>131.6</v>
      </c>
      <c r="DD817" s="151">
        <v>131</v>
      </c>
      <c r="DE817" s="151">
        <v>131.4</v>
      </c>
      <c r="DF817" s="151">
        <v>132.1</v>
      </c>
      <c r="DG817" s="151">
        <v>132.5</v>
      </c>
      <c r="DH817" s="151">
        <v>134.80000000000001</v>
      </c>
      <c r="DI817" s="151">
        <v>134.30000000000001</v>
      </c>
      <c r="DJ817" s="151">
        <v>134.69999999999999</v>
      </c>
      <c r="DK817" s="151">
        <v>136</v>
      </c>
      <c r="DL817" s="151">
        <v>137.19999999999999</v>
      </c>
      <c r="DM817" s="152">
        <v>139</v>
      </c>
      <c r="DN817" s="152">
        <v>140.5</v>
      </c>
      <c r="DO817" s="152">
        <v>143.80000000000001</v>
      </c>
      <c r="DP817" s="152">
        <v>146.6</v>
      </c>
      <c r="DQ817" s="152">
        <v>147.1</v>
      </c>
      <c r="DR817" s="152">
        <v>148.69999999999999</v>
      </c>
      <c r="DS817" s="152">
        <v>149.6</v>
      </c>
      <c r="DT817" s="152">
        <v>144.5</v>
      </c>
      <c r="DU817" s="152">
        <v>147.4</v>
      </c>
      <c r="DV817" s="152">
        <v>151</v>
      </c>
      <c r="DW817" s="152">
        <v>151.30000000000001</v>
      </c>
      <c r="DX817" s="152">
        <v>152.30000000000001</v>
      </c>
      <c r="DY817" s="152">
        <v>152.30000000000001</v>
      </c>
      <c r="DZ817" s="152">
        <v>152.5</v>
      </c>
      <c r="EA817" s="152">
        <v>151</v>
      </c>
      <c r="EB817" s="152">
        <v>151.30000000000001</v>
      </c>
      <c r="EC817" s="152">
        <v>152.1</v>
      </c>
      <c r="ED817" s="152">
        <v>151.4</v>
      </c>
      <c r="EE817" s="152">
        <v>152.19999999999999</v>
      </c>
      <c r="EF817" s="152">
        <v>152.1</v>
      </c>
      <c r="EG817" s="152">
        <v>153.80000000000001</v>
      </c>
      <c r="EH817" s="152">
        <v>153.30000000000001</v>
      </c>
      <c r="EI817" s="152">
        <v>153.69999999999999</v>
      </c>
      <c r="EJ817" s="152">
        <v>153.4</v>
      </c>
      <c r="EK817" s="152">
        <v>153.4</v>
      </c>
      <c r="EL817" s="152">
        <v>155.30000000000001</v>
      </c>
      <c r="EM817" s="152">
        <v>154.4</v>
      </c>
      <c r="EN817" s="152">
        <v>154.5</v>
      </c>
      <c r="EO817" s="152">
        <v>153.9</v>
      </c>
      <c r="EP817" s="152">
        <v>153.9</v>
      </c>
      <c r="EQ817" s="152">
        <v>153.6</v>
      </c>
      <c r="ER817" s="152">
        <v>154.19999999999999</v>
      </c>
      <c r="ES817" s="152">
        <v>154.4</v>
      </c>
      <c r="ET817" s="152">
        <v>154.30000000000001</v>
      </c>
      <c r="EU817" s="152">
        <v>154.30000000000001</v>
      </c>
      <c r="EV817" s="152">
        <v>155.6</v>
      </c>
      <c r="EW817" s="152">
        <v>155.69999999999999</v>
      </c>
    </row>
    <row r="818" spans="1:153">
      <c r="A818" s="141" t="s">
        <v>8668</v>
      </c>
      <c r="B818" s="141" t="s">
        <v>8669</v>
      </c>
      <c r="C818" s="142">
        <v>0.31546000000000002</v>
      </c>
      <c r="D818" s="143">
        <v>100.5</v>
      </c>
      <c r="E818" s="143">
        <v>97.4</v>
      </c>
      <c r="F818" s="143">
        <v>100.3</v>
      </c>
      <c r="G818" s="143">
        <v>101.7</v>
      </c>
      <c r="H818" s="143">
        <v>102.5</v>
      </c>
      <c r="I818" s="143">
        <v>101.9</v>
      </c>
      <c r="J818" s="143">
        <v>101.5</v>
      </c>
      <c r="K818" s="143">
        <v>102</v>
      </c>
      <c r="L818" s="143">
        <v>102.5</v>
      </c>
      <c r="M818" s="143">
        <v>103.4</v>
      </c>
      <c r="N818" s="143">
        <v>101.2</v>
      </c>
      <c r="O818" s="143">
        <v>102.7</v>
      </c>
      <c r="P818" s="143">
        <v>100</v>
      </c>
      <c r="Q818" s="143">
        <v>101.7</v>
      </c>
      <c r="R818" s="143">
        <v>99.4</v>
      </c>
      <c r="S818" s="143">
        <v>101.9</v>
      </c>
      <c r="T818" s="143">
        <v>101</v>
      </c>
      <c r="U818" s="143">
        <v>95.4</v>
      </c>
      <c r="V818" s="143">
        <v>99.7</v>
      </c>
      <c r="W818" s="143">
        <v>93.9</v>
      </c>
      <c r="X818" s="143">
        <v>98.1</v>
      </c>
      <c r="Y818" s="143">
        <v>94.9</v>
      </c>
      <c r="Z818" s="143">
        <v>96.3</v>
      </c>
      <c r="AA818" s="143">
        <v>101.6</v>
      </c>
      <c r="AB818" s="143">
        <v>92.1</v>
      </c>
      <c r="AC818" s="143">
        <v>97.6</v>
      </c>
      <c r="AD818" s="143">
        <v>94.7</v>
      </c>
      <c r="AE818" s="143">
        <v>95.9</v>
      </c>
      <c r="AF818" s="143">
        <v>95.6</v>
      </c>
      <c r="AG818" s="143">
        <v>96.4</v>
      </c>
      <c r="AH818" s="143">
        <v>95.2</v>
      </c>
      <c r="AI818" s="143">
        <v>94.7</v>
      </c>
      <c r="AJ818" s="143">
        <v>98.2</v>
      </c>
      <c r="AK818" s="143">
        <v>98.5</v>
      </c>
      <c r="AL818" s="143">
        <v>98</v>
      </c>
      <c r="AM818" s="143">
        <v>98.8</v>
      </c>
      <c r="AN818" s="143">
        <v>95.5</v>
      </c>
      <c r="AO818" s="143">
        <v>98.3</v>
      </c>
      <c r="AP818" s="143">
        <v>98.5</v>
      </c>
      <c r="AQ818" s="143">
        <v>98.7</v>
      </c>
      <c r="AR818" s="143">
        <v>100.2</v>
      </c>
      <c r="AS818" s="143">
        <v>98.8</v>
      </c>
      <c r="AT818" s="143">
        <v>104.3</v>
      </c>
      <c r="AU818" s="143">
        <v>98.4</v>
      </c>
      <c r="AV818" s="143">
        <v>97.6</v>
      </c>
      <c r="AW818" s="143">
        <v>96.6</v>
      </c>
      <c r="AX818" s="143">
        <v>97.1</v>
      </c>
      <c r="AY818" s="143">
        <v>100.4</v>
      </c>
      <c r="AZ818" s="143">
        <v>99</v>
      </c>
      <c r="BA818" s="143">
        <v>101.8</v>
      </c>
      <c r="BB818" s="143">
        <v>100.8</v>
      </c>
      <c r="BC818" s="143">
        <v>103.3</v>
      </c>
      <c r="BD818" s="143">
        <v>102.7</v>
      </c>
      <c r="BE818" s="143">
        <v>102.2</v>
      </c>
      <c r="BF818" s="143">
        <v>102</v>
      </c>
      <c r="BG818" s="143">
        <v>101.7</v>
      </c>
      <c r="BH818" s="143">
        <v>102</v>
      </c>
      <c r="BI818" s="143">
        <v>100.8</v>
      </c>
      <c r="BJ818" s="143">
        <v>100.9</v>
      </c>
      <c r="BK818" s="144">
        <v>100.8</v>
      </c>
      <c r="BL818" s="143">
        <v>100.9</v>
      </c>
      <c r="BM818" s="143">
        <v>101.1</v>
      </c>
      <c r="BN818" s="143">
        <v>101.5</v>
      </c>
      <c r="BO818" s="143">
        <v>101.9</v>
      </c>
      <c r="BP818" s="143">
        <v>101</v>
      </c>
      <c r="BQ818" s="143">
        <v>102.7</v>
      </c>
      <c r="BR818" s="145">
        <v>101.8</v>
      </c>
      <c r="BS818" s="145">
        <v>102</v>
      </c>
      <c r="BT818" s="145">
        <v>102.1</v>
      </c>
      <c r="BU818" s="145">
        <v>103.1</v>
      </c>
      <c r="BV818" s="145">
        <v>102.9</v>
      </c>
      <c r="BW818" s="145">
        <v>104.3</v>
      </c>
      <c r="BX818" s="145">
        <v>104.4</v>
      </c>
      <c r="BY818" s="145">
        <v>103.7</v>
      </c>
      <c r="BZ818" s="143">
        <v>103.4</v>
      </c>
      <c r="CA818" s="143">
        <v>105</v>
      </c>
      <c r="CB818" s="143">
        <v>105.6</v>
      </c>
      <c r="CC818" s="143">
        <v>105.5</v>
      </c>
      <c r="CD818" s="143">
        <v>106.2</v>
      </c>
      <c r="CE818" s="143">
        <v>105.4</v>
      </c>
      <c r="CF818" s="143">
        <v>105.5</v>
      </c>
      <c r="CG818" s="143">
        <v>105.9</v>
      </c>
      <c r="CH818" s="143">
        <v>106.5</v>
      </c>
      <c r="CI818" s="143">
        <v>105.3</v>
      </c>
      <c r="CJ818" s="146">
        <v>105.1</v>
      </c>
      <c r="CK818" s="146">
        <v>105.7</v>
      </c>
      <c r="CL818" s="146">
        <v>106.2</v>
      </c>
      <c r="CM818" s="147">
        <v>105.4</v>
      </c>
      <c r="CN818" s="147">
        <v>105.3</v>
      </c>
      <c r="CO818" s="147">
        <v>105.3</v>
      </c>
      <c r="CP818" s="148">
        <v>105.2</v>
      </c>
      <c r="CQ818" s="149">
        <v>107.1</v>
      </c>
      <c r="CR818" s="149">
        <v>106.2</v>
      </c>
      <c r="CS818" s="149">
        <v>107.8</v>
      </c>
      <c r="CT818" s="149">
        <v>107.8</v>
      </c>
      <c r="CU818" s="150">
        <v>107.2</v>
      </c>
      <c r="CV818" s="150">
        <v>107.4</v>
      </c>
      <c r="CW818" s="150">
        <v>107.3</v>
      </c>
      <c r="CX818" s="150">
        <v>107.2</v>
      </c>
      <c r="CY818" s="150">
        <v>107.7</v>
      </c>
      <c r="CZ818" s="150">
        <v>107.4</v>
      </c>
      <c r="DA818" s="150">
        <v>108.2</v>
      </c>
      <c r="DB818" s="151">
        <v>106.9</v>
      </c>
      <c r="DC818" s="151">
        <v>106.6</v>
      </c>
      <c r="DD818" s="151">
        <v>105.9</v>
      </c>
      <c r="DE818" s="151">
        <v>107.8</v>
      </c>
      <c r="DF818" s="151">
        <v>107.3</v>
      </c>
      <c r="DG818" s="151">
        <v>107.7</v>
      </c>
      <c r="DH818" s="151">
        <v>109.5</v>
      </c>
      <c r="DI818" s="151">
        <v>108.4</v>
      </c>
      <c r="DJ818" s="151">
        <v>109.5</v>
      </c>
      <c r="DK818" s="151">
        <v>111.2</v>
      </c>
      <c r="DL818" s="151">
        <v>111.6</v>
      </c>
      <c r="DM818" s="152">
        <v>110.9</v>
      </c>
      <c r="DN818" s="152">
        <v>112</v>
      </c>
      <c r="DO818" s="152">
        <v>112.7</v>
      </c>
      <c r="DP818" s="152">
        <v>112.8</v>
      </c>
      <c r="DQ818" s="152">
        <v>113.3</v>
      </c>
      <c r="DR818" s="152">
        <v>113.8</v>
      </c>
      <c r="DS818" s="152">
        <v>115.8</v>
      </c>
      <c r="DT818" s="152">
        <v>115.6</v>
      </c>
      <c r="DU818" s="152">
        <v>116.3</v>
      </c>
      <c r="DV818" s="152">
        <v>116.8</v>
      </c>
      <c r="DW818" s="152">
        <v>117.6</v>
      </c>
      <c r="DX818" s="152">
        <v>118.3</v>
      </c>
      <c r="DY818" s="152">
        <v>119.1</v>
      </c>
      <c r="DZ818" s="152">
        <v>119.5</v>
      </c>
      <c r="EA818" s="152">
        <v>119.8</v>
      </c>
      <c r="EB818" s="152">
        <v>120.9</v>
      </c>
      <c r="EC818" s="152">
        <v>119.2</v>
      </c>
      <c r="ED818" s="152">
        <v>120.3</v>
      </c>
      <c r="EE818" s="152">
        <v>120.6</v>
      </c>
      <c r="EF818" s="152">
        <v>120.2</v>
      </c>
      <c r="EG818" s="152">
        <v>120.1</v>
      </c>
      <c r="EH818" s="152">
        <v>121.7</v>
      </c>
      <c r="EI818" s="152">
        <v>121.7</v>
      </c>
      <c r="EJ818" s="152">
        <v>122.5</v>
      </c>
      <c r="EK818" s="152">
        <v>122.2</v>
      </c>
      <c r="EL818" s="152">
        <v>122</v>
      </c>
      <c r="EM818" s="152">
        <v>122.1</v>
      </c>
      <c r="EN818" s="152">
        <v>123.6</v>
      </c>
      <c r="EO818" s="152">
        <v>124</v>
      </c>
      <c r="EP818" s="152">
        <v>123.5</v>
      </c>
      <c r="EQ818" s="152">
        <v>124</v>
      </c>
      <c r="ER818" s="152">
        <v>123.9</v>
      </c>
      <c r="ES818" s="152">
        <v>123.7</v>
      </c>
      <c r="ET818" s="152">
        <v>124.4</v>
      </c>
      <c r="EU818" s="152">
        <v>125</v>
      </c>
      <c r="EV818" s="152">
        <v>126</v>
      </c>
      <c r="EW818" s="152">
        <v>125.8</v>
      </c>
    </row>
    <row r="819" spans="1:153">
      <c r="A819" s="141" t="s">
        <v>8670</v>
      </c>
      <c r="B819" s="141" t="s">
        <v>8671</v>
      </c>
      <c r="C819" s="142">
        <v>8.6269999999999999E-2</v>
      </c>
      <c r="D819" s="143">
        <v>98.8</v>
      </c>
      <c r="E819" s="143">
        <v>96.9</v>
      </c>
      <c r="F819" s="143">
        <v>96.8</v>
      </c>
      <c r="G819" s="143">
        <v>99.9</v>
      </c>
      <c r="H819" s="143">
        <v>102</v>
      </c>
      <c r="I819" s="143">
        <v>101</v>
      </c>
      <c r="J819" s="143">
        <v>98.8</v>
      </c>
      <c r="K819" s="143">
        <v>98.2</v>
      </c>
      <c r="L819" s="143">
        <v>98.4</v>
      </c>
      <c r="M819" s="143">
        <v>98.6</v>
      </c>
      <c r="N819" s="143">
        <v>95.3</v>
      </c>
      <c r="O819" s="143">
        <v>94.9</v>
      </c>
      <c r="P819" s="143">
        <v>96.6</v>
      </c>
      <c r="Q819" s="143">
        <v>96.3</v>
      </c>
      <c r="R819" s="143">
        <v>99.6</v>
      </c>
      <c r="S819" s="143">
        <v>100.7</v>
      </c>
      <c r="T819" s="143">
        <v>102.6</v>
      </c>
      <c r="U819" s="143">
        <v>101.8</v>
      </c>
      <c r="V819" s="143">
        <v>99.1</v>
      </c>
      <c r="W819" s="143">
        <v>98.3</v>
      </c>
      <c r="X819" s="143">
        <v>98.4</v>
      </c>
      <c r="Y819" s="143">
        <v>98.9</v>
      </c>
      <c r="Z819" s="143">
        <v>99.5</v>
      </c>
      <c r="AA819" s="143">
        <v>101.1</v>
      </c>
      <c r="AB819" s="143">
        <v>98</v>
      </c>
      <c r="AC819" s="143">
        <v>98.4</v>
      </c>
      <c r="AD819" s="143">
        <v>98.6</v>
      </c>
      <c r="AE819" s="143">
        <v>100.6</v>
      </c>
      <c r="AF819" s="143">
        <v>100.9</v>
      </c>
      <c r="AG819" s="143">
        <v>99.3</v>
      </c>
      <c r="AH819" s="143">
        <v>101.1</v>
      </c>
      <c r="AI819" s="143">
        <v>96.4</v>
      </c>
      <c r="AJ819" s="143">
        <v>92.4</v>
      </c>
      <c r="AK819" s="143">
        <v>91.7</v>
      </c>
      <c r="AL819" s="143">
        <v>93.7</v>
      </c>
      <c r="AM819" s="143">
        <v>93.9</v>
      </c>
      <c r="AN819" s="143">
        <v>99.8</v>
      </c>
      <c r="AO819" s="143">
        <v>101.5</v>
      </c>
      <c r="AP819" s="143">
        <v>104.2</v>
      </c>
      <c r="AQ819" s="143">
        <v>104.1</v>
      </c>
      <c r="AR819" s="143">
        <v>105.4</v>
      </c>
      <c r="AS819" s="143">
        <v>104.1</v>
      </c>
      <c r="AT819" s="143">
        <v>103.3</v>
      </c>
      <c r="AU819" s="143">
        <v>105</v>
      </c>
      <c r="AV819" s="143">
        <v>103.4</v>
      </c>
      <c r="AW819" s="143">
        <v>105.9</v>
      </c>
      <c r="AX819" s="143">
        <v>104.6</v>
      </c>
      <c r="AY819" s="143">
        <v>104.1</v>
      </c>
      <c r="AZ819" s="143">
        <v>103.4</v>
      </c>
      <c r="BA819" s="143">
        <v>105.4</v>
      </c>
      <c r="BB819" s="143">
        <v>105.8</v>
      </c>
      <c r="BC819" s="143">
        <v>107.1</v>
      </c>
      <c r="BD819" s="143">
        <v>106</v>
      </c>
      <c r="BE819" s="143">
        <v>105.6</v>
      </c>
      <c r="BF819" s="143">
        <v>105.3</v>
      </c>
      <c r="BG819" s="143">
        <v>105.7</v>
      </c>
      <c r="BH819" s="143">
        <v>105.7</v>
      </c>
      <c r="BI819" s="143">
        <v>105.7</v>
      </c>
      <c r="BJ819" s="143">
        <v>105.7</v>
      </c>
      <c r="BK819" s="144">
        <v>106</v>
      </c>
      <c r="BL819" s="143">
        <v>106</v>
      </c>
      <c r="BM819" s="143">
        <v>106</v>
      </c>
      <c r="BN819" s="143">
        <v>108</v>
      </c>
      <c r="BO819" s="143">
        <v>106.2</v>
      </c>
      <c r="BP819" s="143">
        <v>106.2</v>
      </c>
      <c r="BQ819" s="143">
        <v>106.2</v>
      </c>
      <c r="BR819" s="145">
        <v>106.2</v>
      </c>
      <c r="BS819" s="145">
        <v>106.2</v>
      </c>
      <c r="BT819" s="145">
        <v>106.3</v>
      </c>
      <c r="BU819" s="145">
        <v>106.4</v>
      </c>
      <c r="BV819" s="145">
        <v>103.4</v>
      </c>
      <c r="BW819" s="145">
        <v>103.3</v>
      </c>
      <c r="BX819" s="145">
        <v>103.3</v>
      </c>
      <c r="BY819" s="145">
        <v>103.6</v>
      </c>
      <c r="BZ819" s="143">
        <v>103.8</v>
      </c>
      <c r="CA819" s="143">
        <v>103.8</v>
      </c>
      <c r="CB819" s="143">
        <v>103.8</v>
      </c>
      <c r="CC819" s="143">
        <v>105.5</v>
      </c>
      <c r="CD819" s="143">
        <v>105.6</v>
      </c>
      <c r="CE819" s="143">
        <v>105.5</v>
      </c>
      <c r="CF819" s="143">
        <v>105.5</v>
      </c>
      <c r="CG819" s="143">
        <v>105.5</v>
      </c>
      <c r="CH819" s="143">
        <v>105.6</v>
      </c>
      <c r="CI819" s="143">
        <v>105.7</v>
      </c>
      <c r="CJ819" s="146">
        <v>109.5</v>
      </c>
      <c r="CK819" s="146">
        <v>109.5</v>
      </c>
      <c r="CL819" s="146">
        <v>108.1</v>
      </c>
      <c r="CM819" s="147">
        <v>108.2</v>
      </c>
      <c r="CN819" s="147">
        <v>108.2</v>
      </c>
      <c r="CO819" s="147">
        <v>108.2</v>
      </c>
      <c r="CP819" s="148">
        <v>108.5</v>
      </c>
      <c r="CQ819" s="149">
        <v>109</v>
      </c>
      <c r="CR819" s="149">
        <v>108.6</v>
      </c>
      <c r="CS819" s="149">
        <v>109</v>
      </c>
      <c r="CT819" s="149">
        <v>109</v>
      </c>
      <c r="CU819" s="150">
        <v>109</v>
      </c>
      <c r="CV819" s="150">
        <v>109</v>
      </c>
      <c r="CW819" s="150">
        <v>109</v>
      </c>
      <c r="CX819" s="150">
        <v>109</v>
      </c>
      <c r="CY819" s="150">
        <v>108.8</v>
      </c>
      <c r="CZ819" s="150">
        <v>108.7</v>
      </c>
      <c r="DA819" s="150">
        <v>108.8</v>
      </c>
      <c r="DB819" s="151">
        <v>109.9</v>
      </c>
      <c r="DC819" s="151">
        <v>110</v>
      </c>
      <c r="DD819" s="151">
        <v>110.2</v>
      </c>
      <c r="DE819" s="151">
        <v>110.2</v>
      </c>
      <c r="DF819" s="151">
        <v>113.8</v>
      </c>
      <c r="DG819" s="151">
        <v>114.1</v>
      </c>
      <c r="DH819" s="151">
        <v>114.6</v>
      </c>
      <c r="DI819" s="151">
        <v>114.7</v>
      </c>
      <c r="DJ819" s="151">
        <v>114.7</v>
      </c>
      <c r="DK819" s="151">
        <v>114.7</v>
      </c>
      <c r="DL819" s="151">
        <v>114.7</v>
      </c>
      <c r="DM819" s="152">
        <v>114.8</v>
      </c>
      <c r="DN819" s="152">
        <v>115.5</v>
      </c>
      <c r="DO819" s="152">
        <v>122.5</v>
      </c>
      <c r="DP819" s="152">
        <v>122.9</v>
      </c>
      <c r="DQ819" s="152">
        <v>126.3</v>
      </c>
      <c r="DR819" s="152">
        <v>126.9</v>
      </c>
      <c r="DS819" s="152">
        <v>126.9</v>
      </c>
      <c r="DT819" s="152">
        <v>128.69999999999999</v>
      </c>
      <c r="DU819" s="152">
        <v>128.69999999999999</v>
      </c>
      <c r="DV819" s="152">
        <v>129.1</v>
      </c>
      <c r="DW819" s="152">
        <v>129.4</v>
      </c>
      <c r="DX819" s="152">
        <v>129.4</v>
      </c>
      <c r="DY819" s="152">
        <v>131</v>
      </c>
      <c r="DZ819" s="152">
        <v>131</v>
      </c>
      <c r="EA819" s="152">
        <v>131</v>
      </c>
      <c r="EB819" s="152">
        <v>131</v>
      </c>
      <c r="EC819" s="152">
        <v>131.1</v>
      </c>
      <c r="ED819" s="152">
        <v>130.5</v>
      </c>
      <c r="EE819" s="152">
        <v>130.5</v>
      </c>
      <c r="EF819" s="152">
        <v>130.80000000000001</v>
      </c>
      <c r="EG819" s="152">
        <v>130.80000000000001</v>
      </c>
      <c r="EH819" s="152">
        <v>131.80000000000001</v>
      </c>
      <c r="EI819" s="152">
        <v>131.80000000000001</v>
      </c>
      <c r="EJ819" s="152">
        <v>131.80000000000001</v>
      </c>
      <c r="EK819" s="152">
        <v>131.80000000000001</v>
      </c>
      <c r="EL819" s="152">
        <v>131.80000000000001</v>
      </c>
      <c r="EM819" s="152">
        <v>131.80000000000001</v>
      </c>
      <c r="EN819" s="152">
        <v>131.80000000000001</v>
      </c>
      <c r="EO819" s="152">
        <v>131.80000000000001</v>
      </c>
      <c r="EP819" s="152">
        <v>131.6</v>
      </c>
      <c r="EQ819" s="152">
        <v>131.6</v>
      </c>
      <c r="ER819" s="152">
        <v>131.6</v>
      </c>
      <c r="ES819" s="152">
        <v>132.5</v>
      </c>
      <c r="ET819" s="152">
        <v>131.5</v>
      </c>
      <c r="EU819" s="152">
        <v>131.5</v>
      </c>
      <c r="EV819" s="152">
        <v>131.5</v>
      </c>
      <c r="EW819" s="152">
        <v>131.5</v>
      </c>
    </row>
    <row r="820" spans="1:153">
      <c r="A820" s="141" t="s">
        <v>8672</v>
      </c>
      <c r="B820" s="141" t="s">
        <v>8673</v>
      </c>
      <c r="C820" s="142">
        <v>8.8230000000000003E-2</v>
      </c>
      <c r="D820" s="143">
        <v>107.1</v>
      </c>
      <c r="E820" s="143">
        <v>105.5</v>
      </c>
      <c r="F820" s="143">
        <v>104.3</v>
      </c>
      <c r="G820" s="143">
        <v>106.1</v>
      </c>
      <c r="H820" s="143">
        <v>110</v>
      </c>
      <c r="I820" s="143">
        <v>106.2</v>
      </c>
      <c r="J820" s="143">
        <v>109.5</v>
      </c>
      <c r="K820" s="143">
        <v>104</v>
      </c>
      <c r="L820" s="143">
        <v>105.3</v>
      </c>
      <c r="M820" s="143">
        <v>106.8</v>
      </c>
      <c r="N820" s="143">
        <v>99.8</v>
      </c>
      <c r="O820" s="143">
        <v>102</v>
      </c>
      <c r="P820" s="143">
        <v>107</v>
      </c>
      <c r="Q820" s="143">
        <v>105.5</v>
      </c>
      <c r="R820" s="143">
        <v>109.9</v>
      </c>
      <c r="S820" s="143">
        <v>109.9</v>
      </c>
      <c r="T820" s="143">
        <v>104</v>
      </c>
      <c r="U820" s="143">
        <v>107.5</v>
      </c>
      <c r="V820" s="143">
        <v>109.5</v>
      </c>
      <c r="W820" s="143">
        <v>104.6</v>
      </c>
      <c r="X820" s="143">
        <v>109.5</v>
      </c>
      <c r="Y820" s="143">
        <v>109</v>
      </c>
      <c r="Z820" s="143">
        <v>111.8</v>
      </c>
      <c r="AA820" s="143">
        <v>108.8</v>
      </c>
      <c r="AB820" s="143">
        <v>112.2</v>
      </c>
      <c r="AC820" s="143">
        <v>113</v>
      </c>
      <c r="AD820" s="143">
        <v>108</v>
      </c>
      <c r="AE820" s="143">
        <v>105.1</v>
      </c>
      <c r="AF820" s="143">
        <v>105.9</v>
      </c>
      <c r="AG820" s="143">
        <v>115.2</v>
      </c>
      <c r="AH820" s="143">
        <v>114.5</v>
      </c>
      <c r="AI820" s="143">
        <v>109</v>
      </c>
      <c r="AJ820" s="143">
        <v>107.6</v>
      </c>
      <c r="AK820" s="143">
        <v>104.5</v>
      </c>
      <c r="AL820" s="143">
        <v>105.9</v>
      </c>
      <c r="AM820" s="143">
        <v>112.6</v>
      </c>
      <c r="AN820" s="143">
        <v>107.9</v>
      </c>
      <c r="AO820" s="143">
        <v>104.4</v>
      </c>
      <c r="AP820" s="143">
        <v>101.1</v>
      </c>
      <c r="AQ820" s="143">
        <v>107.4</v>
      </c>
      <c r="AR820" s="143">
        <v>110.9</v>
      </c>
      <c r="AS820" s="143">
        <v>112.5</v>
      </c>
      <c r="AT820" s="143">
        <v>109.5</v>
      </c>
      <c r="AU820" s="143">
        <v>113.5</v>
      </c>
      <c r="AV820" s="143">
        <v>110.9</v>
      </c>
      <c r="AW820" s="143">
        <v>105</v>
      </c>
      <c r="AX820" s="143">
        <v>106.9</v>
      </c>
      <c r="AY820" s="143">
        <v>105.4</v>
      </c>
      <c r="AZ820" s="143">
        <v>103</v>
      </c>
      <c r="BA820" s="143">
        <v>105.3</v>
      </c>
      <c r="BB820" s="143">
        <v>101</v>
      </c>
      <c r="BC820" s="143">
        <v>106</v>
      </c>
      <c r="BD820" s="143">
        <v>107.8</v>
      </c>
      <c r="BE820" s="143">
        <v>103.1</v>
      </c>
      <c r="BF820" s="143">
        <v>107.6</v>
      </c>
      <c r="BG820" s="143">
        <v>104.7</v>
      </c>
      <c r="BH820" s="143">
        <v>103.7</v>
      </c>
      <c r="BI820" s="143">
        <v>103.3</v>
      </c>
      <c r="BJ820" s="143">
        <v>105.7</v>
      </c>
      <c r="BK820" s="144">
        <v>108.4</v>
      </c>
      <c r="BL820" s="143">
        <v>108.4</v>
      </c>
      <c r="BM820" s="143">
        <v>107.6</v>
      </c>
      <c r="BN820" s="143">
        <v>109.8</v>
      </c>
      <c r="BO820" s="143">
        <v>101.5</v>
      </c>
      <c r="BP820" s="143">
        <v>104.5</v>
      </c>
      <c r="BQ820" s="143">
        <v>104.5</v>
      </c>
      <c r="BR820" s="145">
        <v>104.1</v>
      </c>
      <c r="BS820" s="145">
        <v>103.9</v>
      </c>
      <c r="BT820" s="145">
        <v>102.7</v>
      </c>
      <c r="BU820" s="145">
        <v>106</v>
      </c>
      <c r="BV820" s="145">
        <v>104.1</v>
      </c>
      <c r="BW820" s="145">
        <v>105.8</v>
      </c>
      <c r="BX820" s="145">
        <v>105.8</v>
      </c>
      <c r="BY820" s="145">
        <v>106.7</v>
      </c>
      <c r="BZ820" s="143">
        <v>104</v>
      </c>
      <c r="CA820" s="143">
        <v>105.6</v>
      </c>
      <c r="CB820" s="143">
        <v>105.1</v>
      </c>
      <c r="CC820" s="143">
        <v>104.6</v>
      </c>
      <c r="CD820" s="143">
        <v>105.1</v>
      </c>
      <c r="CE820" s="143">
        <v>106.5</v>
      </c>
      <c r="CF820" s="143">
        <v>105.9</v>
      </c>
      <c r="CG820" s="143">
        <v>107.1</v>
      </c>
      <c r="CH820" s="143">
        <v>106.6</v>
      </c>
      <c r="CI820" s="143">
        <v>109.7</v>
      </c>
      <c r="CJ820" s="146">
        <v>111.1</v>
      </c>
      <c r="CK820" s="146">
        <v>110.4</v>
      </c>
      <c r="CL820" s="146">
        <v>112.9</v>
      </c>
      <c r="CM820" s="147">
        <v>114.5</v>
      </c>
      <c r="CN820" s="147">
        <v>111.8</v>
      </c>
      <c r="CO820" s="147">
        <v>111.6</v>
      </c>
      <c r="CP820" s="148">
        <v>108.4</v>
      </c>
      <c r="CQ820" s="149">
        <v>109.6</v>
      </c>
      <c r="CR820" s="149">
        <v>113</v>
      </c>
      <c r="CS820" s="149">
        <v>109</v>
      </c>
      <c r="CT820" s="149">
        <v>107.7</v>
      </c>
      <c r="CU820" s="150">
        <v>108.3</v>
      </c>
      <c r="CV820" s="150">
        <v>108.2</v>
      </c>
      <c r="CW820" s="150">
        <v>115.8</v>
      </c>
      <c r="CX820" s="150">
        <v>106.5</v>
      </c>
      <c r="CY820" s="150">
        <v>107.7</v>
      </c>
      <c r="CZ820" s="150">
        <v>107.5</v>
      </c>
      <c r="DA820" s="150">
        <v>109</v>
      </c>
      <c r="DB820" s="151">
        <v>107.5</v>
      </c>
      <c r="DC820" s="151">
        <v>111.4</v>
      </c>
      <c r="DD820" s="151">
        <v>110.4</v>
      </c>
      <c r="DE820" s="151">
        <v>113</v>
      </c>
      <c r="DF820" s="151">
        <v>113.6</v>
      </c>
      <c r="DG820" s="151">
        <v>115.9</v>
      </c>
      <c r="DH820" s="151">
        <v>116.7</v>
      </c>
      <c r="DI820" s="151">
        <v>114.8</v>
      </c>
      <c r="DJ820" s="151">
        <v>113.6</v>
      </c>
      <c r="DK820" s="151">
        <v>113.5</v>
      </c>
      <c r="DL820" s="151">
        <v>117.1</v>
      </c>
      <c r="DM820" s="152">
        <v>116.6</v>
      </c>
      <c r="DN820" s="152">
        <v>114.9</v>
      </c>
      <c r="DO820" s="152">
        <v>117.9</v>
      </c>
      <c r="DP820" s="152">
        <v>114.2</v>
      </c>
      <c r="DQ820" s="152">
        <v>99.6</v>
      </c>
      <c r="DR820" s="152">
        <v>102.5</v>
      </c>
      <c r="DS820" s="152">
        <v>104.8</v>
      </c>
      <c r="DT820" s="152">
        <v>105.3</v>
      </c>
      <c r="DU820" s="152">
        <v>105.9</v>
      </c>
      <c r="DV820" s="152">
        <v>106.4</v>
      </c>
      <c r="DW820" s="152">
        <v>108.2</v>
      </c>
      <c r="DX820" s="152">
        <v>107.2</v>
      </c>
      <c r="DY820" s="152">
        <v>108.4</v>
      </c>
      <c r="DZ820" s="152">
        <v>109.7</v>
      </c>
      <c r="EA820" s="152">
        <v>111.1</v>
      </c>
      <c r="EB820" s="152">
        <v>108.4</v>
      </c>
      <c r="EC820" s="152">
        <v>112.1</v>
      </c>
      <c r="ED820" s="152">
        <v>110.2</v>
      </c>
      <c r="EE820" s="152">
        <v>112.8</v>
      </c>
      <c r="EF820" s="152">
        <v>110.9</v>
      </c>
      <c r="EG820" s="152">
        <v>111.3</v>
      </c>
      <c r="EH820" s="152">
        <v>113</v>
      </c>
      <c r="EI820" s="152">
        <v>112.5</v>
      </c>
      <c r="EJ820" s="152">
        <v>113.4</v>
      </c>
      <c r="EK820" s="152">
        <v>111.5</v>
      </c>
      <c r="EL820" s="152">
        <v>112.6</v>
      </c>
      <c r="EM820" s="152">
        <v>111</v>
      </c>
      <c r="EN820" s="152">
        <v>110.3</v>
      </c>
      <c r="EO820" s="152">
        <v>112.5</v>
      </c>
      <c r="EP820" s="152">
        <v>109.4</v>
      </c>
      <c r="EQ820" s="152">
        <v>113.2</v>
      </c>
      <c r="ER820" s="152">
        <v>113.1</v>
      </c>
      <c r="ES820" s="152">
        <v>113.2</v>
      </c>
      <c r="ET820" s="152">
        <v>111.8</v>
      </c>
      <c r="EU820" s="152">
        <v>111.6</v>
      </c>
      <c r="EV820" s="152">
        <v>111.6</v>
      </c>
      <c r="EW820" s="152">
        <v>111.9</v>
      </c>
    </row>
    <row r="821" spans="1:153">
      <c r="A821" s="141" t="s">
        <v>8674</v>
      </c>
      <c r="B821" s="141" t="s">
        <v>8675</v>
      </c>
      <c r="C821" s="142">
        <v>2.1899999999999999E-2</v>
      </c>
      <c r="D821" s="143">
        <v>103.6</v>
      </c>
      <c r="E821" s="143">
        <v>105.3</v>
      </c>
      <c r="F821" s="143">
        <v>103.4</v>
      </c>
      <c r="G821" s="143">
        <v>103.4</v>
      </c>
      <c r="H821" s="143">
        <v>103.4</v>
      </c>
      <c r="I821" s="143">
        <v>104.4</v>
      </c>
      <c r="J821" s="143">
        <v>104.1</v>
      </c>
      <c r="K821" s="143">
        <v>104.5</v>
      </c>
      <c r="L821" s="143">
        <v>104.5</v>
      </c>
      <c r="M821" s="143">
        <v>104.5</v>
      </c>
      <c r="N821" s="143">
        <v>106</v>
      </c>
      <c r="O821" s="143">
        <v>106</v>
      </c>
      <c r="P821" s="143">
        <v>104.6</v>
      </c>
      <c r="Q821" s="143">
        <v>105.8</v>
      </c>
      <c r="R821" s="143">
        <v>103.3</v>
      </c>
      <c r="S821" s="143">
        <v>104</v>
      </c>
      <c r="T821" s="143">
        <v>105.2</v>
      </c>
      <c r="U821" s="143">
        <v>104</v>
      </c>
      <c r="V821" s="143">
        <v>104.8</v>
      </c>
      <c r="W821" s="143">
        <v>108.2</v>
      </c>
      <c r="X821" s="143">
        <v>106.2</v>
      </c>
      <c r="Y821" s="143">
        <v>104.6</v>
      </c>
      <c r="Z821" s="143">
        <v>106</v>
      </c>
      <c r="AA821" s="143">
        <v>106.6</v>
      </c>
      <c r="AB821" s="143">
        <v>109</v>
      </c>
      <c r="AC821" s="143">
        <v>107.1</v>
      </c>
      <c r="AD821" s="143">
        <v>108.4</v>
      </c>
      <c r="AE821" s="143">
        <v>108.1</v>
      </c>
      <c r="AF821" s="143">
        <v>108.6</v>
      </c>
      <c r="AG821" s="143">
        <v>106</v>
      </c>
      <c r="AH821" s="143">
        <v>106.5</v>
      </c>
      <c r="AI821" s="143">
        <v>108.4</v>
      </c>
      <c r="AJ821" s="143">
        <v>107.6</v>
      </c>
      <c r="AK821" s="143">
        <v>107</v>
      </c>
      <c r="AL821" s="143">
        <v>106.1</v>
      </c>
      <c r="AM821" s="143">
        <v>106.1</v>
      </c>
      <c r="AN821" s="143">
        <v>109.5</v>
      </c>
      <c r="AO821" s="143">
        <v>107.2</v>
      </c>
      <c r="AP821" s="143">
        <v>106.6</v>
      </c>
      <c r="AQ821" s="143">
        <v>107.8</v>
      </c>
      <c r="AR821" s="143">
        <v>108.1</v>
      </c>
      <c r="AS821" s="143">
        <v>108.3</v>
      </c>
      <c r="AT821" s="143">
        <v>106.9</v>
      </c>
      <c r="AU821" s="143">
        <v>107.4</v>
      </c>
      <c r="AV821" s="143">
        <v>107.8</v>
      </c>
      <c r="AW821" s="143">
        <v>106.3</v>
      </c>
      <c r="AX821" s="143">
        <v>104.9</v>
      </c>
      <c r="AY821" s="143">
        <v>106.6</v>
      </c>
      <c r="AZ821" s="143">
        <v>106.5</v>
      </c>
      <c r="BA821" s="143">
        <v>105.7</v>
      </c>
      <c r="BB821" s="143">
        <v>101.4</v>
      </c>
      <c r="BC821" s="143">
        <v>103</v>
      </c>
      <c r="BD821" s="143">
        <v>102.1</v>
      </c>
      <c r="BE821" s="143">
        <v>102.1</v>
      </c>
      <c r="BF821" s="143">
        <v>105.3</v>
      </c>
      <c r="BG821" s="143">
        <v>102.9</v>
      </c>
      <c r="BH821" s="143">
        <v>103.2</v>
      </c>
      <c r="BI821" s="143">
        <v>105.5</v>
      </c>
      <c r="BJ821" s="143">
        <v>105</v>
      </c>
      <c r="BK821" s="144">
        <v>104.4</v>
      </c>
      <c r="BL821" s="143">
        <v>101.4</v>
      </c>
      <c r="BM821" s="143">
        <v>101.4</v>
      </c>
      <c r="BN821" s="143">
        <v>104</v>
      </c>
      <c r="BO821" s="143">
        <v>104.4</v>
      </c>
      <c r="BP821" s="143">
        <v>105.6</v>
      </c>
      <c r="BQ821" s="143">
        <v>105.7</v>
      </c>
      <c r="BR821" s="145">
        <v>105.7</v>
      </c>
      <c r="BS821" s="145">
        <v>105.7</v>
      </c>
      <c r="BT821" s="145">
        <v>106.7</v>
      </c>
      <c r="BU821" s="145">
        <v>106.9</v>
      </c>
      <c r="BV821" s="145">
        <v>108.3</v>
      </c>
      <c r="BW821" s="145">
        <v>111.4</v>
      </c>
      <c r="BX821" s="145">
        <v>109.7</v>
      </c>
      <c r="BY821" s="145">
        <v>111.3</v>
      </c>
      <c r="BZ821" s="143">
        <v>107.7</v>
      </c>
      <c r="CA821" s="143">
        <v>110.2</v>
      </c>
      <c r="CB821" s="143">
        <v>109.2</v>
      </c>
      <c r="CC821" s="143">
        <v>109.2</v>
      </c>
      <c r="CD821" s="143">
        <v>110.4</v>
      </c>
      <c r="CE821" s="143">
        <v>110</v>
      </c>
      <c r="CF821" s="143">
        <v>109.1</v>
      </c>
      <c r="CG821" s="143">
        <v>109.1</v>
      </c>
      <c r="CH821" s="143">
        <v>108.6</v>
      </c>
      <c r="CI821" s="143">
        <v>108.5</v>
      </c>
      <c r="CJ821" s="146">
        <v>110.2</v>
      </c>
      <c r="CK821" s="146">
        <v>111</v>
      </c>
      <c r="CL821" s="146">
        <v>112.1</v>
      </c>
      <c r="CM821" s="147">
        <v>111.7</v>
      </c>
      <c r="CN821" s="147">
        <v>111.2</v>
      </c>
      <c r="CO821" s="147">
        <v>111.4</v>
      </c>
      <c r="CP821" s="148">
        <v>112.8</v>
      </c>
      <c r="CQ821" s="149">
        <v>112.3</v>
      </c>
      <c r="CR821" s="149">
        <v>112.9</v>
      </c>
      <c r="CS821" s="149">
        <v>109.8</v>
      </c>
      <c r="CT821" s="149">
        <v>110.4</v>
      </c>
      <c r="CU821" s="150">
        <v>110.5</v>
      </c>
      <c r="CV821" s="150">
        <v>110.5</v>
      </c>
      <c r="CW821" s="150">
        <v>111.3</v>
      </c>
      <c r="CX821" s="150">
        <v>110.1</v>
      </c>
      <c r="CY821" s="150">
        <v>111.1</v>
      </c>
      <c r="CZ821" s="150">
        <v>111.9</v>
      </c>
      <c r="DA821" s="150">
        <v>111.8</v>
      </c>
      <c r="DB821" s="151">
        <v>112.1</v>
      </c>
      <c r="DC821" s="151">
        <v>113.1</v>
      </c>
      <c r="DD821" s="151">
        <v>113.5</v>
      </c>
      <c r="DE821" s="151">
        <v>115</v>
      </c>
      <c r="DF821" s="151">
        <v>118</v>
      </c>
      <c r="DG821" s="151">
        <v>120.6</v>
      </c>
      <c r="DH821" s="151">
        <v>122.3</v>
      </c>
      <c r="DI821" s="151">
        <v>122.4</v>
      </c>
      <c r="DJ821" s="151">
        <v>122.9</v>
      </c>
      <c r="DK821" s="151">
        <v>122.6</v>
      </c>
      <c r="DL821" s="151">
        <v>123.2</v>
      </c>
      <c r="DM821" s="152">
        <v>124.5</v>
      </c>
      <c r="DN821" s="152">
        <v>125.5</v>
      </c>
      <c r="DO821" s="152">
        <v>127.8</v>
      </c>
      <c r="DP821" s="152">
        <v>128.4</v>
      </c>
      <c r="DQ821" s="152">
        <v>129.4</v>
      </c>
      <c r="DR821" s="152">
        <v>129.80000000000001</v>
      </c>
      <c r="DS821" s="152">
        <v>132.9</v>
      </c>
      <c r="DT821" s="152">
        <v>133.19999999999999</v>
      </c>
      <c r="DU821" s="152">
        <v>135.6</v>
      </c>
      <c r="DV821" s="152">
        <v>136.19999999999999</v>
      </c>
      <c r="DW821" s="152">
        <v>137.5</v>
      </c>
      <c r="DX821" s="152">
        <v>137.19999999999999</v>
      </c>
      <c r="DY821" s="152">
        <v>138.1</v>
      </c>
      <c r="DZ821" s="152">
        <v>138.80000000000001</v>
      </c>
      <c r="EA821" s="152">
        <v>140.30000000000001</v>
      </c>
      <c r="EB821" s="152">
        <v>140.6</v>
      </c>
      <c r="EC821" s="152">
        <v>140.80000000000001</v>
      </c>
      <c r="ED821" s="152">
        <v>141.80000000000001</v>
      </c>
      <c r="EE821" s="152">
        <v>141</v>
      </c>
      <c r="EF821" s="152">
        <v>141.19999999999999</v>
      </c>
      <c r="EG821" s="152">
        <v>140.69999999999999</v>
      </c>
      <c r="EH821" s="152">
        <v>141.1</v>
      </c>
      <c r="EI821" s="152">
        <v>142.80000000000001</v>
      </c>
      <c r="EJ821" s="152">
        <v>142.5</v>
      </c>
      <c r="EK821" s="152">
        <v>144.4</v>
      </c>
      <c r="EL821" s="152">
        <v>144.4</v>
      </c>
      <c r="EM821" s="152">
        <v>145.5</v>
      </c>
      <c r="EN821" s="152">
        <v>145.1</v>
      </c>
      <c r="EO821" s="152">
        <v>146.80000000000001</v>
      </c>
      <c r="EP821" s="152">
        <v>147.6</v>
      </c>
      <c r="EQ821" s="152">
        <v>147</v>
      </c>
      <c r="ER821" s="152">
        <v>147.9</v>
      </c>
      <c r="ES821" s="152">
        <v>148.6</v>
      </c>
      <c r="ET821" s="152">
        <v>148.19999999999999</v>
      </c>
      <c r="EU821" s="152">
        <v>147.80000000000001</v>
      </c>
      <c r="EV821" s="152">
        <v>147.69999999999999</v>
      </c>
      <c r="EW821" s="152">
        <v>147.6</v>
      </c>
    </row>
    <row r="822" spans="1:153">
      <c r="A822" s="141" t="s">
        <v>8676</v>
      </c>
      <c r="B822" s="141" t="s">
        <v>8677</v>
      </c>
      <c r="C822" s="142">
        <v>1.01E-3</v>
      </c>
      <c r="D822" s="143">
        <v>119.4</v>
      </c>
      <c r="E822" s="143">
        <v>92.8</v>
      </c>
      <c r="F822" s="143">
        <v>123</v>
      </c>
      <c r="G822" s="143">
        <v>115.6</v>
      </c>
      <c r="H822" s="143">
        <v>119.3</v>
      </c>
      <c r="I822" s="143">
        <v>115.8</v>
      </c>
      <c r="J822" s="143">
        <v>112.9</v>
      </c>
      <c r="K822" s="143">
        <v>113.8</v>
      </c>
      <c r="L822" s="143">
        <v>122.5</v>
      </c>
      <c r="M822" s="143">
        <v>127.1</v>
      </c>
      <c r="N822" s="143">
        <v>117.8</v>
      </c>
      <c r="O822" s="143">
        <v>121.4</v>
      </c>
      <c r="P822" s="143">
        <v>116.5</v>
      </c>
      <c r="Q822" s="143">
        <v>115.3</v>
      </c>
      <c r="R822" s="143">
        <v>119.4</v>
      </c>
      <c r="S822" s="143">
        <v>109.6</v>
      </c>
      <c r="T822" s="143">
        <v>137.69999999999999</v>
      </c>
      <c r="U822" s="143">
        <v>135.69999999999999</v>
      </c>
      <c r="V822" s="143">
        <v>138.30000000000001</v>
      </c>
      <c r="W822" s="143">
        <v>104.4</v>
      </c>
      <c r="X822" s="143">
        <v>125.5</v>
      </c>
      <c r="Y822" s="143">
        <v>125.4</v>
      </c>
      <c r="Z822" s="143">
        <v>135.30000000000001</v>
      </c>
      <c r="AA822" s="143">
        <v>130.69999999999999</v>
      </c>
      <c r="AB822" s="143">
        <v>126.3</v>
      </c>
      <c r="AC822" s="143">
        <v>139.69999999999999</v>
      </c>
      <c r="AD822" s="143">
        <v>113.1</v>
      </c>
      <c r="AE822" s="143">
        <v>125.2</v>
      </c>
      <c r="AF822" s="143">
        <v>126.5</v>
      </c>
      <c r="AG822" s="143">
        <v>105.8</v>
      </c>
      <c r="AH822" s="143">
        <v>131.80000000000001</v>
      </c>
      <c r="AI822" s="143">
        <v>137.19999999999999</v>
      </c>
      <c r="AJ822" s="143">
        <v>117.9</v>
      </c>
      <c r="AK822" s="143">
        <v>118.8</v>
      </c>
      <c r="AL822" s="143">
        <v>133</v>
      </c>
      <c r="AM822" s="143">
        <v>114.5</v>
      </c>
      <c r="AN822" s="143">
        <v>111.5</v>
      </c>
      <c r="AO822" s="143">
        <v>117.3</v>
      </c>
      <c r="AP822" s="143">
        <v>113.3</v>
      </c>
      <c r="AQ822" s="143">
        <v>111.5</v>
      </c>
      <c r="AR822" s="143">
        <v>112.3</v>
      </c>
      <c r="AS822" s="143">
        <v>110.4</v>
      </c>
      <c r="AT822" s="143">
        <v>110.7</v>
      </c>
      <c r="AU822" s="143">
        <v>108.2</v>
      </c>
      <c r="AV822" s="143">
        <v>106.1</v>
      </c>
      <c r="AW822" s="143">
        <v>105.6</v>
      </c>
      <c r="AX822" s="143">
        <v>107.5</v>
      </c>
      <c r="AY822" s="143">
        <v>105.6</v>
      </c>
      <c r="AZ822" s="143">
        <v>106.3</v>
      </c>
      <c r="BA822" s="143">
        <v>107.3</v>
      </c>
      <c r="BB822" s="143">
        <v>105.7</v>
      </c>
      <c r="BC822" s="143">
        <v>107.2</v>
      </c>
      <c r="BD822" s="143">
        <v>105.4</v>
      </c>
      <c r="BE822" s="143">
        <v>107.3</v>
      </c>
      <c r="BF822" s="143">
        <v>108.7</v>
      </c>
      <c r="BG822" s="143">
        <v>108.2</v>
      </c>
      <c r="BH822" s="143">
        <v>110.3</v>
      </c>
      <c r="BI822" s="143">
        <v>112.5</v>
      </c>
      <c r="BJ822" s="143">
        <v>112.2</v>
      </c>
      <c r="BK822" s="144">
        <v>112</v>
      </c>
      <c r="BL822" s="143">
        <v>112</v>
      </c>
      <c r="BM822" s="143">
        <v>112.5</v>
      </c>
      <c r="BN822" s="143">
        <v>113.2</v>
      </c>
      <c r="BO822" s="143">
        <v>111.9</v>
      </c>
      <c r="BP822" s="143">
        <v>114.4</v>
      </c>
      <c r="BQ822" s="143">
        <v>113.1</v>
      </c>
      <c r="BR822" s="145">
        <v>113.2</v>
      </c>
      <c r="BS822" s="145">
        <v>114.7</v>
      </c>
      <c r="BT822" s="145">
        <v>114.8</v>
      </c>
      <c r="BU822" s="145">
        <v>115.2</v>
      </c>
      <c r="BV822" s="145">
        <v>115.2</v>
      </c>
      <c r="BW822" s="145">
        <v>117.5</v>
      </c>
      <c r="BX822" s="145">
        <v>119.4</v>
      </c>
      <c r="BY822" s="145">
        <v>117.2</v>
      </c>
      <c r="BZ822" s="143">
        <v>118.8</v>
      </c>
      <c r="CA822" s="143">
        <v>118.6</v>
      </c>
      <c r="CB822" s="143">
        <v>120.4</v>
      </c>
      <c r="CC822" s="143">
        <v>119.6</v>
      </c>
      <c r="CD822" s="143">
        <v>121.5</v>
      </c>
      <c r="CE822" s="143">
        <v>121.9</v>
      </c>
      <c r="CF822" s="143">
        <v>122.8</v>
      </c>
      <c r="CG822" s="143">
        <v>122.2</v>
      </c>
      <c r="CH822" s="143">
        <v>121.6</v>
      </c>
      <c r="CI822" s="143">
        <v>121.4</v>
      </c>
      <c r="CJ822" s="146">
        <v>122.5</v>
      </c>
      <c r="CK822" s="146">
        <v>122.3</v>
      </c>
      <c r="CL822" s="146">
        <v>120.7</v>
      </c>
      <c r="CM822" s="147">
        <v>120</v>
      </c>
      <c r="CN822" s="147">
        <v>120.4</v>
      </c>
      <c r="CO822" s="147">
        <v>119.7</v>
      </c>
      <c r="CP822" s="148">
        <v>119.3</v>
      </c>
      <c r="CQ822" s="149">
        <v>119.2</v>
      </c>
      <c r="CR822" s="149">
        <v>120.1</v>
      </c>
      <c r="CS822" s="149">
        <v>120.1</v>
      </c>
      <c r="CT822" s="149">
        <v>120.2</v>
      </c>
      <c r="CU822" s="150">
        <v>120.2</v>
      </c>
      <c r="CV822" s="150">
        <v>119.6</v>
      </c>
      <c r="CW822" s="150">
        <v>117.7</v>
      </c>
      <c r="CX822" s="150">
        <v>117.7</v>
      </c>
      <c r="CY822" s="150">
        <v>117.7</v>
      </c>
      <c r="CZ822" s="150">
        <v>119.2</v>
      </c>
      <c r="DA822" s="150">
        <v>120.7</v>
      </c>
      <c r="DB822" s="151">
        <v>120.4</v>
      </c>
      <c r="DC822" s="151">
        <v>121.4</v>
      </c>
      <c r="DD822" s="151">
        <v>120.8</v>
      </c>
      <c r="DE822" s="151">
        <v>122.6</v>
      </c>
      <c r="DF822" s="151">
        <v>124.3</v>
      </c>
      <c r="DG822" s="151">
        <v>124.3</v>
      </c>
      <c r="DH822" s="151">
        <v>127.6</v>
      </c>
      <c r="DI822" s="151">
        <v>127.6</v>
      </c>
      <c r="DJ822" s="151">
        <v>129</v>
      </c>
      <c r="DK822" s="151">
        <v>129</v>
      </c>
      <c r="DL822" s="151">
        <v>129</v>
      </c>
      <c r="DM822" s="152">
        <v>131.6</v>
      </c>
      <c r="DN822" s="152">
        <v>131.9</v>
      </c>
      <c r="DO822" s="152">
        <v>131.6</v>
      </c>
      <c r="DP822" s="152">
        <v>130.69999999999999</v>
      </c>
      <c r="DQ822" s="152">
        <v>130.6</v>
      </c>
      <c r="DR822" s="152">
        <v>132.80000000000001</v>
      </c>
      <c r="DS822" s="152">
        <v>135.5</v>
      </c>
      <c r="DT822" s="152">
        <v>135.5</v>
      </c>
      <c r="DU822" s="152">
        <v>135.5</v>
      </c>
      <c r="DV822" s="152">
        <v>135.5</v>
      </c>
      <c r="DW822" s="152">
        <v>143</v>
      </c>
      <c r="DX822" s="152">
        <v>136.9</v>
      </c>
      <c r="DY822" s="152">
        <v>137.4</v>
      </c>
      <c r="DZ822" s="152">
        <v>137</v>
      </c>
      <c r="EA822" s="152">
        <v>136.9</v>
      </c>
      <c r="EB822" s="152">
        <v>131.9</v>
      </c>
      <c r="EC822" s="152">
        <v>131.30000000000001</v>
      </c>
      <c r="ED822" s="152">
        <v>131.30000000000001</v>
      </c>
      <c r="EE822" s="152">
        <v>131.30000000000001</v>
      </c>
      <c r="EF822" s="152">
        <v>130.4</v>
      </c>
      <c r="EG822" s="152">
        <v>130.4</v>
      </c>
      <c r="EH822" s="152">
        <v>134.69999999999999</v>
      </c>
      <c r="EI822" s="152">
        <v>137.4</v>
      </c>
      <c r="EJ822" s="152">
        <v>137.4</v>
      </c>
      <c r="EK822" s="152">
        <v>137.6</v>
      </c>
      <c r="EL822" s="152">
        <v>137.6</v>
      </c>
      <c r="EM822" s="152">
        <v>137.4</v>
      </c>
      <c r="EN822" s="152">
        <v>137.4</v>
      </c>
      <c r="EO822" s="152">
        <v>137.4</v>
      </c>
      <c r="EP822" s="152">
        <v>137</v>
      </c>
      <c r="EQ822" s="152">
        <v>137</v>
      </c>
      <c r="ER822" s="152">
        <v>137.4</v>
      </c>
      <c r="ES822" s="152">
        <v>137.6</v>
      </c>
      <c r="ET822" s="152">
        <v>137.6</v>
      </c>
      <c r="EU822" s="152">
        <v>137.4</v>
      </c>
      <c r="EV822" s="152">
        <v>137.4</v>
      </c>
      <c r="EW822" s="152">
        <v>137</v>
      </c>
    </row>
    <row r="823" spans="1:153">
      <c r="A823" s="141" t="s">
        <v>8678</v>
      </c>
      <c r="B823" s="141" t="s">
        <v>8679</v>
      </c>
      <c r="C823" s="142">
        <v>5.0299999999999997E-2</v>
      </c>
      <c r="D823" s="143">
        <v>93.7</v>
      </c>
      <c r="E823" s="143">
        <v>104.4</v>
      </c>
      <c r="F823" s="143">
        <v>101.5</v>
      </c>
      <c r="G823" s="143">
        <v>104.2</v>
      </c>
      <c r="H823" s="143">
        <v>101.9</v>
      </c>
      <c r="I823" s="143">
        <v>102.4</v>
      </c>
      <c r="J823" s="143">
        <v>101.3</v>
      </c>
      <c r="K823" s="143">
        <v>109.3</v>
      </c>
      <c r="L823" s="143">
        <v>96.6</v>
      </c>
      <c r="M823" s="143">
        <v>108</v>
      </c>
      <c r="N823" s="143">
        <v>97.8</v>
      </c>
      <c r="O823" s="143">
        <v>112.7</v>
      </c>
      <c r="P823" s="143">
        <v>95.3</v>
      </c>
      <c r="Q823" s="143">
        <v>98.7</v>
      </c>
      <c r="R823" s="143">
        <v>112.6</v>
      </c>
      <c r="S823" s="143">
        <v>111.5</v>
      </c>
      <c r="T823" s="143">
        <v>110.4</v>
      </c>
      <c r="U823" s="143">
        <v>111.2</v>
      </c>
      <c r="V823" s="143">
        <v>101.1</v>
      </c>
      <c r="W823" s="143">
        <v>93.9</v>
      </c>
      <c r="X823" s="143">
        <v>110.7</v>
      </c>
      <c r="Y823" s="143">
        <v>104</v>
      </c>
      <c r="Z823" s="143">
        <v>97.7</v>
      </c>
      <c r="AA823" s="143">
        <v>98.8</v>
      </c>
      <c r="AB823" s="143">
        <v>93.9</v>
      </c>
      <c r="AC823" s="143">
        <v>100.6</v>
      </c>
      <c r="AD823" s="143">
        <v>103.9</v>
      </c>
      <c r="AE823" s="143">
        <v>95.1</v>
      </c>
      <c r="AF823" s="143">
        <v>95.2</v>
      </c>
      <c r="AG823" s="143">
        <v>100.6</v>
      </c>
      <c r="AH823" s="143">
        <v>95.4</v>
      </c>
      <c r="AI823" s="143">
        <v>100.7</v>
      </c>
      <c r="AJ823" s="143">
        <v>104</v>
      </c>
      <c r="AK823" s="143">
        <v>96.1</v>
      </c>
      <c r="AL823" s="143">
        <v>103.6</v>
      </c>
      <c r="AM823" s="143">
        <v>109.4</v>
      </c>
      <c r="AN823" s="143">
        <v>104.3</v>
      </c>
      <c r="AO823" s="143">
        <v>107.1</v>
      </c>
      <c r="AP823" s="143">
        <v>103.6</v>
      </c>
      <c r="AQ823" s="143">
        <v>101.9</v>
      </c>
      <c r="AR823" s="143">
        <v>101.3</v>
      </c>
      <c r="AS823" s="143">
        <v>103.4</v>
      </c>
      <c r="AT823" s="143">
        <v>107.2</v>
      </c>
      <c r="AU823" s="143">
        <v>107.3</v>
      </c>
      <c r="AV823" s="143">
        <v>107.4</v>
      </c>
      <c r="AW823" s="143">
        <v>107.1</v>
      </c>
      <c r="AX823" s="143">
        <v>107.3</v>
      </c>
      <c r="AY823" s="143">
        <v>107.3</v>
      </c>
      <c r="AZ823" s="143">
        <v>107.3</v>
      </c>
      <c r="BA823" s="143">
        <v>105.8</v>
      </c>
      <c r="BB823" s="143">
        <v>106.6</v>
      </c>
      <c r="BC823" s="143">
        <v>106.6</v>
      </c>
      <c r="BD823" s="143">
        <v>106.6</v>
      </c>
      <c r="BE823" s="143">
        <v>106.6</v>
      </c>
      <c r="BF823" s="143">
        <v>106.6</v>
      </c>
      <c r="BG823" s="143">
        <v>106.6</v>
      </c>
      <c r="BH823" s="143">
        <v>106.6</v>
      </c>
      <c r="BI823" s="143">
        <v>106.8</v>
      </c>
      <c r="BJ823" s="143">
        <v>106.8</v>
      </c>
      <c r="BK823" s="144">
        <v>106.8</v>
      </c>
      <c r="BL823" s="143">
        <v>106.8</v>
      </c>
      <c r="BM823" s="143">
        <v>105.4</v>
      </c>
      <c r="BN823" s="143">
        <v>105.6</v>
      </c>
      <c r="BO823" s="143">
        <v>96.8</v>
      </c>
      <c r="BP823" s="143">
        <v>96.1</v>
      </c>
      <c r="BQ823" s="143">
        <v>96.6</v>
      </c>
      <c r="BR823" s="145">
        <v>96.1</v>
      </c>
      <c r="BS823" s="145">
        <v>96.1</v>
      </c>
      <c r="BT823" s="145">
        <v>94.9</v>
      </c>
      <c r="BU823" s="145">
        <v>96.1</v>
      </c>
      <c r="BV823" s="145">
        <v>96.2</v>
      </c>
      <c r="BW823" s="145">
        <v>96.8</v>
      </c>
      <c r="BX823" s="145">
        <v>96.8</v>
      </c>
      <c r="BY823" s="145">
        <v>97.1</v>
      </c>
      <c r="BZ823" s="143">
        <v>96.7</v>
      </c>
      <c r="CA823" s="143">
        <v>95.8</v>
      </c>
      <c r="CB823" s="143">
        <v>96.2</v>
      </c>
      <c r="CC823" s="143">
        <v>95.8</v>
      </c>
      <c r="CD823" s="143">
        <v>95.3</v>
      </c>
      <c r="CE823" s="143">
        <v>96.2</v>
      </c>
      <c r="CF823" s="143">
        <v>97.3</v>
      </c>
      <c r="CG823" s="143">
        <v>97.3</v>
      </c>
      <c r="CH823" s="143">
        <v>97.3</v>
      </c>
      <c r="CI823" s="143">
        <v>97.4</v>
      </c>
      <c r="CJ823" s="146">
        <v>98</v>
      </c>
      <c r="CK823" s="146">
        <v>97.5</v>
      </c>
      <c r="CL823" s="146">
        <v>97.5</v>
      </c>
      <c r="CM823" s="147">
        <v>98.4</v>
      </c>
      <c r="CN823" s="147">
        <v>97.1</v>
      </c>
      <c r="CO823" s="147">
        <v>97.4</v>
      </c>
      <c r="CP823" s="148">
        <v>97.4</v>
      </c>
      <c r="CQ823" s="149">
        <v>97.7</v>
      </c>
      <c r="CR823" s="149">
        <v>98.2</v>
      </c>
      <c r="CS823" s="149">
        <v>98.4</v>
      </c>
      <c r="CT823" s="149">
        <v>98.1</v>
      </c>
      <c r="CU823" s="150">
        <v>98.2</v>
      </c>
      <c r="CV823" s="150">
        <v>98.2</v>
      </c>
      <c r="CW823" s="150">
        <v>98.8</v>
      </c>
      <c r="CX823" s="150">
        <v>95.1</v>
      </c>
      <c r="CY823" s="150">
        <v>93.8</v>
      </c>
      <c r="CZ823" s="150">
        <v>93.5</v>
      </c>
      <c r="DA823" s="150">
        <v>99.4</v>
      </c>
      <c r="DB823" s="151">
        <v>101.5</v>
      </c>
      <c r="DC823" s="151">
        <v>99.4</v>
      </c>
      <c r="DD823" s="151">
        <v>103.1</v>
      </c>
      <c r="DE823" s="151">
        <v>103.9</v>
      </c>
      <c r="DF823" s="151">
        <v>103.8</v>
      </c>
      <c r="DG823" s="151">
        <v>106.5</v>
      </c>
      <c r="DH823" s="151">
        <v>105.2</v>
      </c>
      <c r="DI823" s="151">
        <v>104</v>
      </c>
      <c r="DJ823" s="151">
        <v>108.8</v>
      </c>
      <c r="DK823" s="151">
        <v>107.8</v>
      </c>
      <c r="DL823" s="151">
        <v>106.5</v>
      </c>
      <c r="DM823" s="152">
        <v>108.8</v>
      </c>
      <c r="DN823" s="152">
        <v>108.5</v>
      </c>
      <c r="DO823" s="152">
        <v>109.7</v>
      </c>
      <c r="DP823" s="152">
        <v>110.5</v>
      </c>
      <c r="DQ823" s="152">
        <v>111.3</v>
      </c>
      <c r="DR823" s="152">
        <v>109.5</v>
      </c>
      <c r="DS823" s="152">
        <v>108.1</v>
      </c>
      <c r="DT823" s="152">
        <v>110.9</v>
      </c>
      <c r="DU823" s="152">
        <v>110.1</v>
      </c>
      <c r="DV823" s="152">
        <v>109.3</v>
      </c>
      <c r="DW823" s="152">
        <v>111.5</v>
      </c>
      <c r="DX823" s="152">
        <v>108.3</v>
      </c>
      <c r="DY823" s="152">
        <v>108.2</v>
      </c>
      <c r="DZ823" s="152">
        <v>109.8</v>
      </c>
      <c r="EA823" s="152">
        <v>108.5</v>
      </c>
      <c r="EB823" s="152">
        <v>109.5</v>
      </c>
      <c r="EC823" s="152">
        <v>109.5</v>
      </c>
      <c r="ED823" s="152">
        <v>105.8</v>
      </c>
      <c r="EE823" s="152">
        <v>105.8</v>
      </c>
      <c r="EF823" s="152">
        <v>105.1</v>
      </c>
      <c r="EG823" s="152">
        <v>105.7</v>
      </c>
      <c r="EH823" s="152">
        <v>106.3</v>
      </c>
      <c r="EI823" s="152">
        <v>104.8</v>
      </c>
      <c r="EJ823" s="152">
        <v>105</v>
      </c>
      <c r="EK823" s="152">
        <v>105.6</v>
      </c>
      <c r="EL823" s="152">
        <v>109.9</v>
      </c>
      <c r="EM823" s="152">
        <v>105.9</v>
      </c>
      <c r="EN823" s="152">
        <v>106.2</v>
      </c>
      <c r="EO823" s="152">
        <v>105.5</v>
      </c>
      <c r="EP823" s="152">
        <v>102.2</v>
      </c>
      <c r="EQ823" s="152">
        <v>105</v>
      </c>
      <c r="ER823" s="152">
        <v>105.9</v>
      </c>
      <c r="ES823" s="152">
        <v>103.5</v>
      </c>
      <c r="ET823" s="152">
        <v>106</v>
      </c>
      <c r="EU823" s="152">
        <v>106.2</v>
      </c>
      <c r="EV823" s="152">
        <v>106.6</v>
      </c>
      <c r="EW823" s="152">
        <v>107.5</v>
      </c>
    </row>
    <row r="824" spans="1:153">
      <c r="A824" s="141" t="s">
        <v>8680</v>
      </c>
      <c r="B824" s="141" t="s">
        <v>8681</v>
      </c>
      <c r="C824" s="142">
        <v>0.15245</v>
      </c>
      <c r="D824" s="143">
        <v>110.7</v>
      </c>
      <c r="E824" s="143">
        <v>113.4</v>
      </c>
      <c r="F824" s="143">
        <v>112.3</v>
      </c>
      <c r="G824" s="143">
        <v>112.8</v>
      </c>
      <c r="H824" s="143">
        <v>109.2</v>
      </c>
      <c r="I824" s="143">
        <v>104</v>
      </c>
      <c r="J824" s="143">
        <v>103.5</v>
      </c>
      <c r="K824" s="143">
        <v>101.8</v>
      </c>
      <c r="L824" s="143">
        <v>102.1</v>
      </c>
      <c r="M824" s="143">
        <v>102.4</v>
      </c>
      <c r="N824" s="143">
        <v>102.5</v>
      </c>
      <c r="O824" s="143">
        <v>106.2</v>
      </c>
      <c r="P824" s="143">
        <v>108.9</v>
      </c>
      <c r="Q824" s="143">
        <v>110</v>
      </c>
      <c r="R824" s="143">
        <v>114.9</v>
      </c>
      <c r="S824" s="143">
        <v>114.1</v>
      </c>
      <c r="T824" s="143">
        <v>101.3</v>
      </c>
      <c r="U824" s="143">
        <v>107.7</v>
      </c>
      <c r="V824" s="143">
        <v>106.1</v>
      </c>
      <c r="W824" s="143">
        <v>107.4</v>
      </c>
      <c r="X824" s="143">
        <v>115</v>
      </c>
      <c r="Y824" s="143">
        <v>101.7</v>
      </c>
      <c r="Z824" s="143">
        <v>105.6</v>
      </c>
      <c r="AA824" s="143">
        <v>112.2</v>
      </c>
      <c r="AB824" s="143">
        <v>121.1</v>
      </c>
      <c r="AC824" s="143">
        <v>125.7</v>
      </c>
      <c r="AD824" s="143">
        <v>124.4</v>
      </c>
      <c r="AE824" s="143">
        <v>124.3</v>
      </c>
      <c r="AF824" s="143">
        <v>119.4</v>
      </c>
      <c r="AG824" s="143">
        <v>128</v>
      </c>
      <c r="AH824" s="143">
        <v>131.6</v>
      </c>
      <c r="AI824" s="143">
        <v>141.9</v>
      </c>
      <c r="AJ824" s="143">
        <v>147.6</v>
      </c>
      <c r="AK824" s="143">
        <v>129.5</v>
      </c>
      <c r="AL824" s="143">
        <v>135.5</v>
      </c>
      <c r="AM824" s="143">
        <v>132.69999999999999</v>
      </c>
      <c r="AN824" s="143">
        <v>137.1</v>
      </c>
      <c r="AO824" s="143">
        <v>137.1</v>
      </c>
      <c r="AP824" s="143">
        <v>128.4</v>
      </c>
      <c r="AQ824" s="143">
        <v>127.1</v>
      </c>
      <c r="AR824" s="143">
        <v>122.5</v>
      </c>
      <c r="AS824" s="143">
        <v>130.9</v>
      </c>
      <c r="AT824" s="143">
        <v>128.6</v>
      </c>
      <c r="AU824" s="143">
        <v>137.5</v>
      </c>
      <c r="AV824" s="143">
        <v>138</v>
      </c>
      <c r="AW824" s="143">
        <v>134.30000000000001</v>
      </c>
      <c r="AX824" s="143">
        <v>129.30000000000001</v>
      </c>
      <c r="AY824" s="143">
        <v>123.3</v>
      </c>
      <c r="AZ824" s="143">
        <v>127.4</v>
      </c>
      <c r="BA824" s="143">
        <v>131.1</v>
      </c>
      <c r="BB824" s="143">
        <v>133.1</v>
      </c>
      <c r="BC824" s="143">
        <v>130.9</v>
      </c>
      <c r="BD824" s="143">
        <v>136.4</v>
      </c>
      <c r="BE824" s="143">
        <v>131.1</v>
      </c>
      <c r="BF824" s="143">
        <v>130.6</v>
      </c>
      <c r="BG824" s="143">
        <v>137.4</v>
      </c>
      <c r="BH824" s="143">
        <v>131.1</v>
      </c>
      <c r="BI824" s="143">
        <v>131.1</v>
      </c>
      <c r="BJ824" s="143">
        <v>131.1</v>
      </c>
      <c r="BK824" s="144">
        <v>140.30000000000001</v>
      </c>
      <c r="BL824" s="143">
        <v>140.30000000000001</v>
      </c>
      <c r="BM824" s="143">
        <v>140.30000000000001</v>
      </c>
      <c r="BN824" s="143">
        <v>140.30000000000001</v>
      </c>
      <c r="BO824" s="143">
        <v>141.30000000000001</v>
      </c>
      <c r="BP824" s="143">
        <v>141.30000000000001</v>
      </c>
      <c r="BQ824" s="143">
        <v>141.30000000000001</v>
      </c>
      <c r="BR824" s="145">
        <v>141.30000000000001</v>
      </c>
      <c r="BS824" s="145">
        <v>141.30000000000001</v>
      </c>
      <c r="BT824" s="145">
        <v>141.30000000000001</v>
      </c>
      <c r="BU824" s="145">
        <v>160.9</v>
      </c>
      <c r="BV824" s="145">
        <v>163</v>
      </c>
      <c r="BW824" s="145">
        <v>162.4</v>
      </c>
      <c r="BX824" s="145">
        <v>162.4</v>
      </c>
      <c r="BY824" s="145">
        <v>164.4</v>
      </c>
      <c r="BZ824" s="143">
        <v>164.4</v>
      </c>
      <c r="CA824" s="143">
        <v>161.6</v>
      </c>
      <c r="CB824" s="143">
        <v>164.9</v>
      </c>
      <c r="CC824" s="143">
        <v>164.9</v>
      </c>
      <c r="CD824" s="143">
        <v>161.1</v>
      </c>
      <c r="CE824" s="143">
        <v>165</v>
      </c>
      <c r="CF824" s="143">
        <v>149.69999999999999</v>
      </c>
      <c r="CG824" s="143">
        <v>152.80000000000001</v>
      </c>
      <c r="CH824" s="143">
        <v>151.5</v>
      </c>
      <c r="CI824" s="143">
        <v>153.80000000000001</v>
      </c>
      <c r="CJ824" s="146">
        <v>137</v>
      </c>
      <c r="CK824" s="146">
        <v>137.1</v>
      </c>
      <c r="CL824" s="146">
        <v>147.19999999999999</v>
      </c>
      <c r="CM824" s="147">
        <v>126.9</v>
      </c>
      <c r="CN824" s="147">
        <v>123.8</v>
      </c>
      <c r="CO824" s="147">
        <v>122.1</v>
      </c>
      <c r="CP824" s="148">
        <v>142.80000000000001</v>
      </c>
      <c r="CQ824" s="149">
        <v>147</v>
      </c>
      <c r="CR824" s="149">
        <v>147</v>
      </c>
      <c r="CS824" s="149">
        <v>142.9</v>
      </c>
      <c r="CT824" s="149">
        <v>138.30000000000001</v>
      </c>
      <c r="CU824" s="150">
        <v>138.30000000000001</v>
      </c>
      <c r="CV824" s="150">
        <v>138.30000000000001</v>
      </c>
      <c r="CW824" s="150">
        <v>138.30000000000001</v>
      </c>
      <c r="CX824" s="150">
        <v>152.5</v>
      </c>
      <c r="CY824" s="150">
        <v>144.19999999999999</v>
      </c>
      <c r="CZ824" s="150">
        <v>152.1</v>
      </c>
      <c r="DA824" s="150">
        <v>152.1</v>
      </c>
      <c r="DB824" s="151">
        <v>140.6</v>
      </c>
      <c r="DC824" s="151">
        <v>140.6</v>
      </c>
      <c r="DD824" s="151">
        <v>139.80000000000001</v>
      </c>
      <c r="DE824" s="151">
        <v>140</v>
      </c>
      <c r="DF824" s="151">
        <v>147.6</v>
      </c>
      <c r="DG824" s="151">
        <v>149.30000000000001</v>
      </c>
      <c r="DH824" s="151">
        <v>144.5</v>
      </c>
      <c r="DI824" s="151">
        <v>148.30000000000001</v>
      </c>
      <c r="DJ824" s="151">
        <v>148.30000000000001</v>
      </c>
      <c r="DK824" s="151">
        <v>148.19999999999999</v>
      </c>
      <c r="DL824" s="151">
        <v>159.30000000000001</v>
      </c>
      <c r="DM824" s="152">
        <v>159.30000000000001</v>
      </c>
      <c r="DN824" s="152">
        <v>163.30000000000001</v>
      </c>
      <c r="DO824" s="152">
        <v>162.9</v>
      </c>
      <c r="DP824" s="152">
        <v>164.7</v>
      </c>
      <c r="DQ824" s="152">
        <v>164.7</v>
      </c>
      <c r="DR824" s="152">
        <v>164.7</v>
      </c>
      <c r="DS824" s="152">
        <v>167.5</v>
      </c>
      <c r="DT824" s="152">
        <v>167.5</v>
      </c>
      <c r="DU824" s="152">
        <v>167.5</v>
      </c>
      <c r="DV824" s="152">
        <v>165.8</v>
      </c>
      <c r="DW824" s="152">
        <v>156.30000000000001</v>
      </c>
      <c r="DX824" s="152">
        <v>162.69999999999999</v>
      </c>
      <c r="DY824" s="152">
        <v>162.69999999999999</v>
      </c>
      <c r="DZ824" s="152">
        <v>162.69999999999999</v>
      </c>
      <c r="EA824" s="152">
        <v>160.80000000000001</v>
      </c>
      <c r="EB824" s="152">
        <v>161.5</v>
      </c>
      <c r="EC824" s="152">
        <v>161.5</v>
      </c>
      <c r="ED824" s="152">
        <v>161.5</v>
      </c>
      <c r="EE824" s="152">
        <v>157.80000000000001</v>
      </c>
      <c r="EF824" s="152">
        <v>157.69999999999999</v>
      </c>
      <c r="EG824" s="152">
        <v>157.9</v>
      </c>
      <c r="EH824" s="152">
        <v>157.9</v>
      </c>
      <c r="EI824" s="152">
        <v>157.9</v>
      </c>
      <c r="EJ824" s="152">
        <v>157.9</v>
      </c>
      <c r="EK824" s="152">
        <v>157.9</v>
      </c>
      <c r="EL824" s="152">
        <v>157.9</v>
      </c>
      <c r="EM824" s="152">
        <v>157.69999999999999</v>
      </c>
      <c r="EN824" s="152">
        <v>158.19999999999999</v>
      </c>
      <c r="EO824" s="152">
        <v>161.19999999999999</v>
      </c>
      <c r="EP824" s="152">
        <v>161.19999999999999</v>
      </c>
      <c r="EQ824" s="152">
        <v>160.30000000000001</v>
      </c>
      <c r="ER824" s="152">
        <v>160.30000000000001</v>
      </c>
      <c r="ES824" s="152">
        <v>160.30000000000001</v>
      </c>
      <c r="ET824" s="152">
        <v>160.30000000000001</v>
      </c>
      <c r="EU824" s="152">
        <v>160.30000000000001</v>
      </c>
      <c r="EV824" s="152">
        <v>160.30000000000001</v>
      </c>
      <c r="EW824" s="152">
        <v>160.30000000000001</v>
      </c>
    </row>
    <row r="825" spans="1:153">
      <c r="A825" s="141" t="s">
        <v>8682</v>
      </c>
      <c r="B825" s="141" t="s">
        <v>8683</v>
      </c>
      <c r="C825" s="142">
        <v>1.704E-2</v>
      </c>
      <c r="D825" s="143">
        <v>107.8</v>
      </c>
      <c r="E825" s="143">
        <v>104.9</v>
      </c>
      <c r="F825" s="143">
        <v>104.9</v>
      </c>
      <c r="G825" s="143">
        <v>107.2</v>
      </c>
      <c r="H825" s="143">
        <v>102.2</v>
      </c>
      <c r="I825" s="143">
        <v>102.2</v>
      </c>
      <c r="J825" s="143">
        <v>102.9</v>
      </c>
      <c r="K825" s="143">
        <v>102.9</v>
      </c>
      <c r="L825" s="143">
        <v>102.9</v>
      </c>
      <c r="M825" s="143">
        <v>102.9</v>
      </c>
      <c r="N825" s="143">
        <v>102.9</v>
      </c>
      <c r="O825" s="143">
        <v>109.4</v>
      </c>
      <c r="P825" s="143">
        <v>113.9</v>
      </c>
      <c r="Q825" s="143">
        <v>116.9</v>
      </c>
      <c r="R825" s="143">
        <v>118.9</v>
      </c>
      <c r="S825" s="143">
        <v>121.2</v>
      </c>
      <c r="T825" s="143">
        <v>125.8</v>
      </c>
      <c r="U825" s="143">
        <v>123.7</v>
      </c>
      <c r="V825" s="143">
        <v>123.7</v>
      </c>
      <c r="W825" s="143">
        <v>122.9</v>
      </c>
      <c r="X825" s="143">
        <v>120.6</v>
      </c>
      <c r="Y825" s="143">
        <v>125.6</v>
      </c>
      <c r="Z825" s="143">
        <v>125.6</v>
      </c>
      <c r="AA825" s="143">
        <v>125.6</v>
      </c>
      <c r="AB825" s="143">
        <v>123.4</v>
      </c>
      <c r="AC825" s="143">
        <v>126.6</v>
      </c>
      <c r="AD825" s="143">
        <v>129.4</v>
      </c>
      <c r="AE825" s="143">
        <v>129.4</v>
      </c>
      <c r="AF825" s="143">
        <v>127</v>
      </c>
      <c r="AG825" s="143">
        <v>127</v>
      </c>
      <c r="AH825" s="143">
        <v>127.5</v>
      </c>
      <c r="AI825" s="143">
        <v>127.5</v>
      </c>
      <c r="AJ825" s="143">
        <v>127.5</v>
      </c>
      <c r="AK825" s="143">
        <v>127</v>
      </c>
      <c r="AL825" s="143">
        <v>127.3</v>
      </c>
      <c r="AM825" s="143">
        <v>127.3</v>
      </c>
      <c r="AN825" s="143">
        <v>127.3</v>
      </c>
      <c r="AO825" s="143">
        <v>127.3</v>
      </c>
      <c r="AP825" s="143">
        <v>124.7</v>
      </c>
      <c r="AQ825" s="143">
        <v>126.5</v>
      </c>
      <c r="AR825" s="143">
        <v>126.5</v>
      </c>
      <c r="AS825" s="143">
        <v>126.5</v>
      </c>
      <c r="AT825" s="143">
        <v>126.3</v>
      </c>
      <c r="AU825" s="143">
        <v>126.3</v>
      </c>
      <c r="AV825" s="143">
        <v>132.1</v>
      </c>
      <c r="AW825" s="143">
        <v>134.9</v>
      </c>
      <c r="AX825" s="143">
        <v>137.1</v>
      </c>
      <c r="AY825" s="143">
        <v>140.1</v>
      </c>
      <c r="AZ825" s="143">
        <v>141.69999999999999</v>
      </c>
      <c r="BA825" s="143">
        <v>143.6</v>
      </c>
      <c r="BB825" s="143">
        <v>146.30000000000001</v>
      </c>
      <c r="BC825" s="143">
        <v>149.5</v>
      </c>
      <c r="BD825" s="143">
        <v>148.6</v>
      </c>
      <c r="BE825" s="143">
        <v>150.30000000000001</v>
      </c>
      <c r="BF825" s="143">
        <v>152.6</v>
      </c>
      <c r="BG825" s="143">
        <v>153.19999999999999</v>
      </c>
      <c r="BH825" s="143">
        <v>153.19999999999999</v>
      </c>
      <c r="BI825" s="143">
        <v>153.30000000000001</v>
      </c>
      <c r="BJ825" s="143">
        <v>153.6</v>
      </c>
      <c r="BK825" s="144">
        <v>153.6</v>
      </c>
      <c r="BL825" s="143">
        <v>153.6</v>
      </c>
      <c r="BM825" s="143">
        <v>153.6</v>
      </c>
      <c r="BN825" s="143">
        <v>153.19999999999999</v>
      </c>
      <c r="BO825" s="143">
        <v>153.30000000000001</v>
      </c>
      <c r="BP825" s="143">
        <v>153.30000000000001</v>
      </c>
      <c r="BQ825" s="143">
        <v>155.4</v>
      </c>
      <c r="BR825" s="145">
        <v>155.5</v>
      </c>
      <c r="BS825" s="145">
        <v>155.5</v>
      </c>
      <c r="BT825" s="145">
        <v>155.6</v>
      </c>
      <c r="BU825" s="145">
        <v>155.80000000000001</v>
      </c>
      <c r="BV825" s="145">
        <v>155.80000000000001</v>
      </c>
      <c r="BW825" s="145">
        <v>155.80000000000001</v>
      </c>
      <c r="BX825" s="145">
        <v>157.30000000000001</v>
      </c>
      <c r="BY825" s="145">
        <v>157.30000000000001</v>
      </c>
      <c r="BZ825" s="143">
        <v>157.30000000000001</v>
      </c>
      <c r="CA825" s="143">
        <v>157.30000000000001</v>
      </c>
      <c r="CB825" s="143">
        <v>157.30000000000001</v>
      </c>
      <c r="CC825" s="143">
        <v>157.4</v>
      </c>
      <c r="CD825" s="143">
        <v>158.19999999999999</v>
      </c>
      <c r="CE825" s="143">
        <v>158.69999999999999</v>
      </c>
      <c r="CF825" s="143">
        <v>158.9</v>
      </c>
      <c r="CG825" s="143">
        <v>158.9</v>
      </c>
      <c r="CH825" s="143">
        <v>158.9</v>
      </c>
      <c r="CI825" s="143">
        <v>158.9</v>
      </c>
      <c r="CJ825" s="146">
        <v>158.9</v>
      </c>
      <c r="CK825" s="146">
        <v>158.9</v>
      </c>
      <c r="CL825" s="146">
        <v>158.9</v>
      </c>
      <c r="CM825" s="147">
        <v>158.80000000000001</v>
      </c>
      <c r="CN825" s="147">
        <v>158.80000000000001</v>
      </c>
      <c r="CO825" s="147">
        <v>158.80000000000001</v>
      </c>
      <c r="CP825" s="148">
        <v>158.80000000000001</v>
      </c>
      <c r="CQ825" s="149">
        <v>158.69999999999999</v>
      </c>
      <c r="CR825" s="149">
        <v>158.69999999999999</v>
      </c>
      <c r="CS825" s="149">
        <v>158.6</v>
      </c>
      <c r="CT825" s="149">
        <v>158.6</v>
      </c>
      <c r="CU825" s="150">
        <v>158.6</v>
      </c>
      <c r="CV825" s="150">
        <v>158.6</v>
      </c>
      <c r="CW825" s="150">
        <v>158.6</v>
      </c>
      <c r="CX825" s="150">
        <v>158.80000000000001</v>
      </c>
      <c r="CY825" s="150">
        <v>158.80000000000001</v>
      </c>
      <c r="CZ825" s="150">
        <v>158.80000000000001</v>
      </c>
      <c r="DA825" s="150">
        <v>158.80000000000001</v>
      </c>
      <c r="DB825" s="151">
        <v>158.80000000000001</v>
      </c>
      <c r="DC825" s="151">
        <v>159.5</v>
      </c>
      <c r="DD825" s="151">
        <v>159</v>
      </c>
      <c r="DE825" s="151">
        <v>158.9</v>
      </c>
      <c r="DF825" s="151">
        <v>159</v>
      </c>
      <c r="DG825" s="151">
        <v>159</v>
      </c>
      <c r="DH825" s="151">
        <v>158.9</v>
      </c>
      <c r="DI825" s="151">
        <v>158.9</v>
      </c>
      <c r="DJ825" s="151">
        <v>159</v>
      </c>
      <c r="DK825" s="151">
        <v>162.69999999999999</v>
      </c>
      <c r="DL825" s="151">
        <v>168.1</v>
      </c>
      <c r="DM825" s="152">
        <v>168.5</v>
      </c>
      <c r="DN825" s="152">
        <v>168.5</v>
      </c>
      <c r="DO825" s="152">
        <v>168.7</v>
      </c>
      <c r="DP825" s="152">
        <v>168.7</v>
      </c>
      <c r="DQ825" s="152">
        <v>168.8</v>
      </c>
      <c r="DR825" s="152">
        <v>168.8</v>
      </c>
      <c r="DS825" s="152">
        <v>171.6</v>
      </c>
      <c r="DT825" s="152">
        <v>171.5</v>
      </c>
      <c r="DU825" s="152">
        <v>171.6</v>
      </c>
      <c r="DV825" s="152">
        <v>171.5</v>
      </c>
      <c r="DW825" s="152">
        <v>171.5</v>
      </c>
      <c r="DX825" s="152">
        <v>174</v>
      </c>
      <c r="DY825" s="152">
        <v>174</v>
      </c>
      <c r="DZ825" s="152">
        <v>174</v>
      </c>
      <c r="EA825" s="152">
        <v>173.9</v>
      </c>
      <c r="EB825" s="152">
        <v>173.8</v>
      </c>
      <c r="EC825" s="152">
        <v>173.7</v>
      </c>
      <c r="ED825" s="152">
        <v>173.7</v>
      </c>
      <c r="EE825" s="152">
        <v>173.7</v>
      </c>
      <c r="EF825" s="152">
        <v>173.7</v>
      </c>
      <c r="EG825" s="152">
        <v>175.2</v>
      </c>
      <c r="EH825" s="152">
        <v>175.2</v>
      </c>
      <c r="EI825" s="152">
        <v>175.4</v>
      </c>
      <c r="EJ825" s="152">
        <v>175.4</v>
      </c>
      <c r="EK825" s="152">
        <v>176</v>
      </c>
      <c r="EL825" s="152">
        <v>178.8</v>
      </c>
      <c r="EM825" s="152">
        <v>178.8</v>
      </c>
      <c r="EN825" s="152">
        <v>179.7</v>
      </c>
      <c r="EO825" s="152">
        <v>179.7</v>
      </c>
      <c r="EP825" s="152">
        <v>179.7</v>
      </c>
      <c r="EQ825" s="152">
        <v>179.6</v>
      </c>
      <c r="ER825" s="152">
        <v>179.6</v>
      </c>
      <c r="ES825" s="152">
        <v>179.6</v>
      </c>
      <c r="ET825" s="152">
        <v>179.6</v>
      </c>
      <c r="EU825" s="152">
        <v>179.6</v>
      </c>
      <c r="EV825" s="152">
        <v>180.5</v>
      </c>
      <c r="EW825" s="152">
        <v>180.5</v>
      </c>
    </row>
    <row r="826" spans="1:153">
      <c r="A826" s="141" t="s">
        <v>8684</v>
      </c>
      <c r="B826" s="141" t="s">
        <v>8685</v>
      </c>
      <c r="C826" s="142">
        <v>1.64777</v>
      </c>
      <c r="D826" s="143">
        <v>98.8</v>
      </c>
      <c r="E826" s="143">
        <v>100.7</v>
      </c>
      <c r="F826" s="143">
        <v>102</v>
      </c>
      <c r="G826" s="143">
        <v>103</v>
      </c>
      <c r="H826" s="143">
        <v>102</v>
      </c>
      <c r="I826" s="143">
        <v>102.4</v>
      </c>
      <c r="J826" s="143">
        <v>102.9</v>
      </c>
      <c r="K826" s="143">
        <v>100.5</v>
      </c>
      <c r="L826" s="143">
        <v>98.7</v>
      </c>
      <c r="M826" s="143">
        <v>104.4</v>
      </c>
      <c r="N826" s="143">
        <v>101.5</v>
      </c>
      <c r="O826" s="143">
        <v>101.1</v>
      </c>
      <c r="P826" s="143">
        <v>100.1</v>
      </c>
      <c r="Q826" s="143">
        <v>102.5</v>
      </c>
      <c r="R826" s="143">
        <v>104.7</v>
      </c>
      <c r="S826" s="143">
        <v>104.5</v>
      </c>
      <c r="T826" s="143">
        <v>104.5</v>
      </c>
      <c r="U826" s="143">
        <v>103.9</v>
      </c>
      <c r="V826" s="143">
        <v>102.1</v>
      </c>
      <c r="W826" s="143">
        <v>101.3</v>
      </c>
      <c r="X826" s="143">
        <v>102.8</v>
      </c>
      <c r="Y826" s="143">
        <v>104.8</v>
      </c>
      <c r="Z826" s="143">
        <v>101.3</v>
      </c>
      <c r="AA826" s="143">
        <v>104</v>
      </c>
      <c r="AB826" s="143">
        <v>103.4</v>
      </c>
      <c r="AC826" s="143">
        <v>105.4</v>
      </c>
      <c r="AD826" s="143">
        <v>106.7</v>
      </c>
      <c r="AE826" s="143">
        <v>105.9</v>
      </c>
      <c r="AF826" s="143">
        <v>108.8</v>
      </c>
      <c r="AG826" s="143">
        <v>110.7</v>
      </c>
      <c r="AH826" s="143">
        <v>110.4</v>
      </c>
      <c r="AI826" s="143">
        <v>107.1</v>
      </c>
      <c r="AJ826" s="143">
        <v>101.2</v>
      </c>
      <c r="AK826" s="143">
        <v>107.5</v>
      </c>
      <c r="AL826" s="143">
        <v>103.9</v>
      </c>
      <c r="AM826" s="143">
        <v>103.9</v>
      </c>
      <c r="AN826" s="143">
        <v>102.6</v>
      </c>
      <c r="AO826" s="143">
        <v>104</v>
      </c>
      <c r="AP826" s="143">
        <v>105.9</v>
      </c>
      <c r="AQ826" s="143">
        <v>106</v>
      </c>
      <c r="AR826" s="143">
        <v>107.5</v>
      </c>
      <c r="AS826" s="143">
        <v>107.5</v>
      </c>
      <c r="AT826" s="143">
        <v>106.8</v>
      </c>
      <c r="AU826" s="143">
        <v>105.9</v>
      </c>
      <c r="AV826" s="143">
        <v>105.9</v>
      </c>
      <c r="AW826" s="143">
        <v>106.9</v>
      </c>
      <c r="AX826" s="143">
        <v>106.3</v>
      </c>
      <c r="AY826" s="143">
        <v>105.2</v>
      </c>
      <c r="AZ826" s="143">
        <v>104.1</v>
      </c>
      <c r="BA826" s="143">
        <v>104.7</v>
      </c>
      <c r="BB826" s="143">
        <v>106.7</v>
      </c>
      <c r="BC826" s="143">
        <v>105.5</v>
      </c>
      <c r="BD826" s="143">
        <v>107.8</v>
      </c>
      <c r="BE826" s="143">
        <v>107.9</v>
      </c>
      <c r="BF826" s="143">
        <v>107.9</v>
      </c>
      <c r="BG826" s="143">
        <v>108.7</v>
      </c>
      <c r="BH826" s="143">
        <v>109.3</v>
      </c>
      <c r="BI826" s="143">
        <v>110.4</v>
      </c>
      <c r="BJ826" s="143">
        <v>109.7</v>
      </c>
      <c r="BK826" s="144">
        <v>109.9</v>
      </c>
      <c r="BL826" s="143">
        <v>108</v>
      </c>
      <c r="BM826" s="143">
        <v>109</v>
      </c>
      <c r="BN826" s="143">
        <v>109.3</v>
      </c>
      <c r="BO826" s="143">
        <v>109.1</v>
      </c>
      <c r="BP826" s="143">
        <v>109.1</v>
      </c>
      <c r="BQ826" s="143">
        <v>109.6</v>
      </c>
      <c r="BR826" s="145">
        <v>110.5</v>
      </c>
      <c r="BS826" s="145">
        <v>110.8</v>
      </c>
      <c r="BT826" s="145">
        <v>111.5</v>
      </c>
      <c r="BU826" s="145">
        <v>112.1</v>
      </c>
      <c r="BV826" s="145">
        <v>112.4</v>
      </c>
      <c r="BW826" s="145">
        <v>110.4</v>
      </c>
      <c r="BX826" s="145">
        <v>110.4</v>
      </c>
      <c r="BY826" s="145">
        <v>110.4</v>
      </c>
      <c r="BZ826" s="143">
        <v>110.6</v>
      </c>
      <c r="CA826" s="143">
        <v>111.2</v>
      </c>
      <c r="CB826" s="143">
        <v>110.9</v>
      </c>
      <c r="CC826" s="143">
        <v>111.5</v>
      </c>
      <c r="CD826" s="143">
        <v>111.8</v>
      </c>
      <c r="CE826" s="143">
        <v>112</v>
      </c>
      <c r="CF826" s="143">
        <v>112.5</v>
      </c>
      <c r="CG826" s="143">
        <v>112.9</v>
      </c>
      <c r="CH826" s="143">
        <v>112.9</v>
      </c>
      <c r="CI826" s="143">
        <v>113.2</v>
      </c>
      <c r="CJ826" s="146">
        <v>114.2</v>
      </c>
      <c r="CK826" s="146">
        <v>114.8</v>
      </c>
      <c r="CL826" s="146">
        <v>116.9</v>
      </c>
      <c r="CM826" s="147">
        <v>117.5</v>
      </c>
      <c r="CN826" s="147">
        <v>117.7</v>
      </c>
      <c r="CO826" s="147">
        <v>118</v>
      </c>
      <c r="CP826" s="148">
        <v>118</v>
      </c>
      <c r="CQ826" s="149">
        <v>118.4</v>
      </c>
      <c r="CR826" s="149">
        <v>118.4</v>
      </c>
      <c r="CS826" s="149">
        <v>118.7</v>
      </c>
      <c r="CT826" s="149">
        <v>120.5</v>
      </c>
      <c r="CU826" s="150">
        <v>120.5</v>
      </c>
      <c r="CV826" s="150">
        <v>120.5</v>
      </c>
      <c r="CW826" s="150">
        <v>124.2</v>
      </c>
      <c r="CX826" s="150">
        <v>124.5</v>
      </c>
      <c r="CY826" s="150">
        <v>125.6</v>
      </c>
      <c r="CZ826" s="150">
        <v>125.7</v>
      </c>
      <c r="DA826" s="150">
        <v>126.3</v>
      </c>
      <c r="DB826" s="151">
        <v>126.7</v>
      </c>
      <c r="DC826" s="151">
        <v>127.5</v>
      </c>
      <c r="DD826" s="151">
        <v>127.6</v>
      </c>
      <c r="DE826" s="151">
        <v>128.30000000000001</v>
      </c>
      <c r="DF826" s="151">
        <v>128.80000000000001</v>
      </c>
      <c r="DG826" s="151">
        <v>128.69999999999999</v>
      </c>
      <c r="DH826" s="151">
        <v>128.80000000000001</v>
      </c>
      <c r="DI826" s="151">
        <v>130</v>
      </c>
      <c r="DJ826" s="151">
        <v>128.6</v>
      </c>
      <c r="DK826" s="151">
        <v>131.1</v>
      </c>
      <c r="DL826" s="151">
        <v>130.9</v>
      </c>
      <c r="DM826" s="152">
        <v>131.69999999999999</v>
      </c>
      <c r="DN826" s="152">
        <v>132.4</v>
      </c>
      <c r="DO826" s="152">
        <v>132.69999999999999</v>
      </c>
      <c r="DP826" s="152">
        <v>133.1</v>
      </c>
      <c r="DQ826" s="152">
        <v>133.4</v>
      </c>
      <c r="DR826" s="152">
        <v>133.69999999999999</v>
      </c>
      <c r="DS826" s="152">
        <v>133.9</v>
      </c>
      <c r="DT826" s="152">
        <v>134.5</v>
      </c>
      <c r="DU826" s="152">
        <v>135.30000000000001</v>
      </c>
      <c r="DV826" s="152">
        <v>135.5</v>
      </c>
      <c r="DW826" s="152">
        <v>136.19999999999999</v>
      </c>
      <c r="DX826" s="152">
        <v>137.19999999999999</v>
      </c>
      <c r="DY826" s="152">
        <v>137.6</v>
      </c>
      <c r="DZ826" s="152">
        <v>137.30000000000001</v>
      </c>
      <c r="EA826" s="152">
        <v>137.5</v>
      </c>
      <c r="EB826" s="152">
        <v>138.19999999999999</v>
      </c>
      <c r="EC826" s="152">
        <v>138.80000000000001</v>
      </c>
      <c r="ED826" s="152">
        <v>139.6</v>
      </c>
      <c r="EE826" s="152">
        <v>141.6</v>
      </c>
      <c r="EF826" s="152">
        <v>141.9</v>
      </c>
      <c r="EG826" s="152">
        <v>142</v>
      </c>
      <c r="EH826" s="152">
        <v>142.1</v>
      </c>
      <c r="EI826" s="152">
        <v>142.4</v>
      </c>
      <c r="EJ826" s="152">
        <v>142.80000000000001</v>
      </c>
      <c r="EK826" s="152">
        <v>144.6</v>
      </c>
      <c r="EL826" s="152">
        <v>143.69999999999999</v>
      </c>
      <c r="EM826" s="152">
        <v>143.80000000000001</v>
      </c>
      <c r="EN826" s="152">
        <v>143.69999999999999</v>
      </c>
      <c r="EO826" s="152">
        <v>143.4</v>
      </c>
      <c r="EP826" s="152">
        <v>143.5</v>
      </c>
      <c r="EQ826" s="152">
        <v>143.6</v>
      </c>
      <c r="ER826" s="152">
        <v>144.30000000000001</v>
      </c>
      <c r="ES826" s="152">
        <v>143.9</v>
      </c>
      <c r="ET826" s="152">
        <v>143.80000000000001</v>
      </c>
      <c r="EU826" s="152">
        <v>144.6</v>
      </c>
      <c r="EV826" s="152">
        <v>144.6</v>
      </c>
      <c r="EW826" s="152">
        <v>144.80000000000001</v>
      </c>
    </row>
    <row r="827" spans="1:153">
      <c r="A827" s="141" t="s">
        <v>8686</v>
      </c>
      <c r="B827" s="141" t="s">
        <v>8687</v>
      </c>
      <c r="C827" s="142">
        <v>0.11734</v>
      </c>
      <c r="D827" s="143">
        <v>99.9</v>
      </c>
      <c r="E827" s="143">
        <v>100</v>
      </c>
      <c r="F827" s="143">
        <v>100</v>
      </c>
      <c r="G827" s="143">
        <v>99.9</v>
      </c>
      <c r="H827" s="143">
        <v>99.8</v>
      </c>
      <c r="I827" s="143">
        <v>100</v>
      </c>
      <c r="J827" s="143">
        <v>100</v>
      </c>
      <c r="K827" s="143">
        <v>100</v>
      </c>
      <c r="L827" s="143">
        <v>100</v>
      </c>
      <c r="M827" s="143">
        <v>121.3</v>
      </c>
      <c r="N827" s="143">
        <v>121.3</v>
      </c>
      <c r="O827" s="143">
        <v>121.3</v>
      </c>
      <c r="P827" s="143">
        <v>121.3</v>
      </c>
      <c r="Q827" s="143">
        <v>121.3</v>
      </c>
      <c r="R827" s="143">
        <v>133.80000000000001</v>
      </c>
      <c r="S827" s="143">
        <v>133.80000000000001</v>
      </c>
      <c r="T827" s="143">
        <v>133.80000000000001</v>
      </c>
      <c r="U827" s="143">
        <v>133.9</v>
      </c>
      <c r="V827" s="143">
        <v>133.6</v>
      </c>
      <c r="W827" s="143">
        <v>133.80000000000001</v>
      </c>
      <c r="X827" s="143">
        <v>158.6</v>
      </c>
      <c r="Y827" s="143">
        <v>158.69999999999999</v>
      </c>
      <c r="Z827" s="143">
        <v>158.6</v>
      </c>
      <c r="AA827" s="143">
        <v>158.5</v>
      </c>
      <c r="AB827" s="143">
        <v>158.6</v>
      </c>
      <c r="AC827" s="143">
        <v>158.5</v>
      </c>
      <c r="AD827" s="143">
        <v>158.5</v>
      </c>
      <c r="AE827" s="143">
        <v>158.69999999999999</v>
      </c>
      <c r="AF827" s="143">
        <v>158.69999999999999</v>
      </c>
      <c r="AG827" s="143">
        <v>158.69999999999999</v>
      </c>
      <c r="AH827" s="143">
        <v>158.69999999999999</v>
      </c>
      <c r="AI827" s="143">
        <v>158.69999999999999</v>
      </c>
      <c r="AJ827" s="143">
        <v>158.69999999999999</v>
      </c>
      <c r="AK827" s="143">
        <v>158.6</v>
      </c>
      <c r="AL827" s="143">
        <v>158.5</v>
      </c>
      <c r="AM827" s="143">
        <v>158.69999999999999</v>
      </c>
      <c r="AN827" s="143">
        <v>158.69999999999999</v>
      </c>
      <c r="AO827" s="143">
        <v>158.6</v>
      </c>
      <c r="AP827" s="143">
        <v>158.5</v>
      </c>
      <c r="AQ827" s="143">
        <v>158.5</v>
      </c>
      <c r="AR827" s="143">
        <v>158.69999999999999</v>
      </c>
      <c r="AS827" s="143">
        <v>158.69999999999999</v>
      </c>
      <c r="AT827" s="143">
        <v>158.6</v>
      </c>
      <c r="AU827" s="143">
        <v>158.69999999999999</v>
      </c>
      <c r="AV827" s="143">
        <v>158.69999999999999</v>
      </c>
      <c r="AW827" s="143">
        <v>158.69999999999999</v>
      </c>
      <c r="AX827" s="143">
        <v>158.6</v>
      </c>
      <c r="AY827" s="143">
        <v>158.69999999999999</v>
      </c>
      <c r="AZ827" s="143">
        <v>158.6</v>
      </c>
      <c r="BA827" s="143">
        <v>158.6</v>
      </c>
      <c r="BB827" s="143">
        <v>158.69999999999999</v>
      </c>
      <c r="BC827" s="143">
        <v>158.69999999999999</v>
      </c>
      <c r="BD827" s="143">
        <v>158.80000000000001</v>
      </c>
      <c r="BE827" s="143">
        <v>158.69999999999999</v>
      </c>
      <c r="BF827" s="143">
        <v>158.6</v>
      </c>
      <c r="BG827" s="143">
        <v>158.80000000000001</v>
      </c>
      <c r="BH827" s="143">
        <v>158.80000000000001</v>
      </c>
      <c r="BI827" s="143">
        <v>158.80000000000001</v>
      </c>
      <c r="BJ827" s="143">
        <v>158.80000000000001</v>
      </c>
      <c r="BK827" s="144">
        <v>158.69999999999999</v>
      </c>
      <c r="BL827" s="143">
        <v>158.69999999999999</v>
      </c>
      <c r="BM827" s="143">
        <v>158.80000000000001</v>
      </c>
      <c r="BN827" s="143">
        <v>158.80000000000001</v>
      </c>
      <c r="BO827" s="143">
        <v>158.80000000000001</v>
      </c>
      <c r="BP827" s="143">
        <v>158.80000000000001</v>
      </c>
      <c r="BQ827" s="143">
        <v>158.80000000000001</v>
      </c>
      <c r="BR827" s="145">
        <v>158.80000000000001</v>
      </c>
      <c r="BS827" s="145">
        <v>158.80000000000001</v>
      </c>
      <c r="BT827" s="145">
        <v>158.69999999999999</v>
      </c>
      <c r="BU827" s="145">
        <v>158.80000000000001</v>
      </c>
      <c r="BV827" s="145">
        <v>158.80000000000001</v>
      </c>
      <c r="BW827" s="145">
        <v>158.80000000000001</v>
      </c>
      <c r="BX827" s="145">
        <v>158.80000000000001</v>
      </c>
      <c r="BY827" s="145">
        <v>158.80000000000001</v>
      </c>
      <c r="BZ827" s="143">
        <v>158.80000000000001</v>
      </c>
      <c r="CA827" s="143">
        <v>158.80000000000001</v>
      </c>
      <c r="CB827" s="143">
        <v>158.80000000000001</v>
      </c>
      <c r="CC827" s="143">
        <v>158.80000000000001</v>
      </c>
      <c r="CD827" s="143">
        <v>158.80000000000001</v>
      </c>
      <c r="CE827" s="143">
        <v>158.80000000000001</v>
      </c>
      <c r="CF827" s="143">
        <v>158.80000000000001</v>
      </c>
      <c r="CG827" s="143">
        <v>158.80000000000001</v>
      </c>
      <c r="CH827" s="143">
        <v>158.80000000000001</v>
      </c>
      <c r="CI827" s="143">
        <v>158.80000000000001</v>
      </c>
      <c r="CJ827" s="146">
        <v>158.80000000000001</v>
      </c>
      <c r="CK827" s="146">
        <v>158.80000000000001</v>
      </c>
      <c r="CL827" s="146">
        <v>158.80000000000001</v>
      </c>
      <c r="CM827" s="147">
        <v>158.80000000000001</v>
      </c>
      <c r="CN827" s="147">
        <v>158.80000000000001</v>
      </c>
      <c r="CO827" s="147">
        <v>158.80000000000001</v>
      </c>
      <c r="CP827" s="148">
        <v>158.80000000000001</v>
      </c>
      <c r="CQ827" s="149">
        <v>158.80000000000001</v>
      </c>
      <c r="CR827" s="149">
        <v>158.80000000000001</v>
      </c>
      <c r="CS827" s="149">
        <v>158.80000000000001</v>
      </c>
      <c r="CT827" s="149">
        <v>158.80000000000001</v>
      </c>
      <c r="CU827" s="150">
        <v>158.80000000000001</v>
      </c>
      <c r="CV827" s="150">
        <v>158.80000000000001</v>
      </c>
      <c r="CW827" s="150">
        <v>158.80000000000001</v>
      </c>
      <c r="CX827" s="150">
        <v>158.80000000000001</v>
      </c>
      <c r="CY827" s="150">
        <v>158.80000000000001</v>
      </c>
      <c r="CZ827" s="150">
        <v>158.80000000000001</v>
      </c>
      <c r="DA827" s="150">
        <v>158.80000000000001</v>
      </c>
      <c r="DB827" s="151">
        <v>158.80000000000001</v>
      </c>
      <c r="DC827" s="151">
        <v>158.80000000000001</v>
      </c>
      <c r="DD827" s="151">
        <v>158.80000000000001</v>
      </c>
      <c r="DE827" s="151">
        <v>158.80000000000001</v>
      </c>
      <c r="DF827" s="151">
        <v>158.9</v>
      </c>
      <c r="DG827" s="151">
        <v>158.9</v>
      </c>
      <c r="DH827" s="151">
        <v>158.80000000000001</v>
      </c>
      <c r="DI827" s="151">
        <v>158.9</v>
      </c>
      <c r="DJ827" s="151">
        <v>158.80000000000001</v>
      </c>
      <c r="DK827" s="151">
        <v>158.9</v>
      </c>
      <c r="DL827" s="151">
        <v>158.9</v>
      </c>
      <c r="DM827" s="152">
        <v>158.9</v>
      </c>
      <c r="DN827" s="152">
        <v>158.9</v>
      </c>
      <c r="DO827" s="152">
        <v>158.9</v>
      </c>
      <c r="DP827" s="152">
        <v>158.9</v>
      </c>
      <c r="DQ827" s="152">
        <v>158.9</v>
      </c>
      <c r="DR827" s="152">
        <v>158.9</v>
      </c>
      <c r="DS827" s="152">
        <v>159</v>
      </c>
      <c r="DT827" s="152">
        <v>159.1</v>
      </c>
      <c r="DU827" s="152">
        <v>159.1</v>
      </c>
      <c r="DV827" s="152">
        <v>159.1</v>
      </c>
      <c r="DW827" s="152">
        <v>163.5</v>
      </c>
      <c r="DX827" s="152">
        <v>163.5</v>
      </c>
      <c r="DY827" s="152">
        <v>163.6</v>
      </c>
      <c r="DZ827" s="152">
        <v>163.6</v>
      </c>
      <c r="EA827" s="152">
        <v>163.6</v>
      </c>
      <c r="EB827" s="152">
        <v>163.6</v>
      </c>
      <c r="EC827" s="152">
        <v>163.6</v>
      </c>
      <c r="ED827" s="152">
        <v>163.6</v>
      </c>
      <c r="EE827" s="152">
        <v>163.6</v>
      </c>
      <c r="EF827" s="152">
        <v>163.6</v>
      </c>
      <c r="EG827" s="152">
        <v>163.6</v>
      </c>
      <c r="EH827" s="152">
        <v>163.69999999999999</v>
      </c>
      <c r="EI827" s="152">
        <v>163.69999999999999</v>
      </c>
      <c r="EJ827" s="152">
        <v>163.69999999999999</v>
      </c>
      <c r="EK827" s="152">
        <v>163.69999999999999</v>
      </c>
      <c r="EL827" s="152">
        <v>163.69999999999999</v>
      </c>
      <c r="EM827" s="152">
        <v>163.69999999999999</v>
      </c>
      <c r="EN827" s="152">
        <v>163.6</v>
      </c>
      <c r="EO827" s="152">
        <v>163.69999999999999</v>
      </c>
      <c r="EP827" s="152">
        <v>163.69999999999999</v>
      </c>
      <c r="EQ827" s="152">
        <v>163.69999999999999</v>
      </c>
      <c r="ER827" s="152">
        <v>177.9</v>
      </c>
      <c r="ES827" s="152">
        <v>177.9</v>
      </c>
      <c r="ET827" s="152">
        <v>177.9</v>
      </c>
      <c r="EU827" s="152">
        <v>177.9</v>
      </c>
      <c r="EV827" s="152">
        <v>177.9</v>
      </c>
      <c r="EW827" s="152">
        <v>177.9</v>
      </c>
    </row>
    <row r="828" spans="1:153">
      <c r="A828" s="141" t="s">
        <v>8688</v>
      </c>
      <c r="B828" s="141" t="s">
        <v>8689</v>
      </c>
      <c r="C828" s="142">
        <v>0.1134</v>
      </c>
      <c r="D828" s="143">
        <v>100</v>
      </c>
      <c r="E828" s="143">
        <v>100</v>
      </c>
      <c r="F828" s="143">
        <v>100</v>
      </c>
      <c r="G828" s="143">
        <v>100</v>
      </c>
      <c r="H828" s="143">
        <v>100</v>
      </c>
      <c r="I828" s="143">
        <v>100</v>
      </c>
      <c r="J828" s="143">
        <v>100</v>
      </c>
      <c r="K828" s="143">
        <v>100</v>
      </c>
      <c r="L828" s="143">
        <v>100</v>
      </c>
      <c r="M828" s="143">
        <v>122.1</v>
      </c>
      <c r="N828" s="143">
        <v>122.1</v>
      </c>
      <c r="O828" s="143">
        <v>122.1</v>
      </c>
      <c r="P828" s="143">
        <v>122.1</v>
      </c>
      <c r="Q828" s="143">
        <v>122.1</v>
      </c>
      <c r="R828" s="143">
        <v>135</v>
      </c>
      <c r="S828" s="143">
        <v>135</v>
      </c>
      <c r="T828" s="143">
        <v>135</v>
      </c>
      <c r="U828" s="143">
        <v>135</v>
      </c>
      <c r="V828" s="143">
        <v>135</v>
      </c>
      <c r="W828" s="143">
        <v>135</v>
      </c>
      <c r="X828" s="143">
        <v>160.69999999999999</v>
      </c>
      <c r="Y828" s="143">
        <v>160.69999999999999</v>
      </c>
      <c r="Z828" s="143">
        <v>160.69999999999999</v>
      </c>
      <c r="AA828" s="143">
        <v>160.69999999999999</v>
      </c>
      <c r="AB828" s="143">
        <v>160.69999999999999</v>
      </c>
      <c r="AC828" s="143">
        <v>160.69999999999999</v>
      </c>
      <c r="AD828" s="143">
        <v>160.69999999999999</v>
      </c>
      <c r="AE828" s="143">
        <v>160.69999999999999</v>
      </c>
      <c r="AF828" s="143">
        <v>160.69999999999999</v>
      </c>
      <c r="AG828" s="143">
        <v>160.69999999999999</v>
      </c>
      <c r="AH828" s="143">
        <v>160.69999999999999</v>
      </c>
      <c r="AI828" s="143">
        <v>160.69999999999999</v>
      </c>
      <c r="AJ828" s="143">
        <v>160.69999999999999</v>
      </c>
      <c r="AK828" s="143">
        <v>160.69999999999999</v>
      </c>
      <c r="AL828" s="143">
        <v>160.69999999999999</v>
      </c>
      <c r="AM828" s="143">
        <v>160.69999999999999</v>
      </c>
      <c r="AN828" s="143">
        <v>160.69999999999999</v>
      </c>
      <c r="AO828" s="143">
        <v>160.69999999999999</v>
      </c>
      <c r="AP828" s="143">
        <v>160.69999999999999</v>
      </c>
      <c r="AQ828" s="143">
        <v>160.69999999999999</v>
      </c>
      <c r="AR828" s="143">
        <v>160.69999999999999</v>
      </c>
      <c r="AS828" s="143">
        <v>160.69999999999999</v>
      </c>
      <c r="AT828" s="143">
        <v>160.69999999999999</v>
      </c>
      <c r="AU828" s="143">
        <v>160.69999999999999</v>
      </c>
      <c r="AV828" s="143">
        <v>160.69999999999999</v>
      </c>
      <c r="AW828" s="143">
        <v>160.69999999999999</v>
      </c>
      <c r="AX828" s="143">
        <v>160.69999999999999</v>
      </c>
      <c r="AY828" s="143">
        <v>160.69999999999999</v>
      </c>
      <c r="AZ828" s="143">
        <v>160.69999999999999</v>
      </c>
      <c r="BA828" s="143">
        <v>160.69999999999999</v>
      </c>
      <c r="BB828" s="143">
        <v>160.69999999999999</v>
      </c>
      <c r="BC828" s="143">
        <v>160.69999999999999</v>
      </c>
      <c r="BD828" s="143">
        <v>160.69999999999999</v>
      </c>
      <c r="BE828" s="143">
        <v>160.69999999999999</v>
      </c>
      <c r="BF828" s="143">
        <v>160.69999999999999</v>
      </c>
      <c r="BG828" s="143">
        <v>160.69999999999999</v>
      </c>
      <c r="BH828" s="143">
        <v>160.69999999999999</v>
      </c>
      <c r="BI828" s="143">
        <v>160.69999999999999</v>
      </c>
      <c r="BJ828" s="143">
        <v>160.69999999999999</v>
      </c>
      <c r="BK828" s="144">
        <v>160.69999999999999</v>
      </c>
      <c r="BL828" s="143">
        <v>160.69999999999999</v>
      </c>
      <c r="BM828" s="143">
        <v>160.69999999999999</v>
      </c>
      <c r="BN828" s="143">
        <v>160.69999999999999</v>
      </c>
      <c r="BO828" s="143">
        <v>160.69999999999999</v>
      </c>
      <c r="BP828" s="143">
        <v>160.69999999999999</v>
      </c>
      <c r="BQ828" s="143">
        <v>160.69999999999999</v>
      </c>
      <c r="BR828" s="145">
        <v>160.69999999999999</v>
      </c>
      <c r="BS828" s="145">
        <v>160.69999999999999</v>
      </c>
      <c r="BT828" s="145">
        <v>160.69999999999999</v>
      </c>
      <c r="BU828" s="145">
        <v>160.69999999999999</v>
      </c>
      <c r="BV828" s="145">
        <v>160.69999999999999</v>
      </c>
      <c r="BW828" s="145">
        <v>160.69999999999999</v>
      </c>
      <c r="BX828" s="145">
        <v>160.69999999999999</v>
      </c>
      <c r="BY828" s="145">
        <v>160.69999999999999</v>
      </c>
      <c r="BZ828" s="143">
        <v>160.69999999999999</v>
      </c>
      <c r="CA828" s="143">
        <v>160.69999999999999</v>
      </c>
      <c r="CB828" s="143">
        <v>160.69999999999999</v>
      </c>
      <c r="CC828" s="143">
        <v>160.69999999999999</v>
      </c>
      <c r="CD828" s="143">
        <v>160.69999999999999</v>
      </c>
      <c r="CE828" s="143">
        <v>160.69999999999999</v>
      </c>
      <c r="CF828" s="143">
        <v>160.69999999999999</v>
      </c>
      <c r="CG828" s="143">
        <v>160.69999999999999</v>
      </c>
      <c r="CH828" s="143">
        <v>160.69999999999999</v>
      </c>
      <c r="CI828" s="143">
        <v>160.69999999999999</v>
      </c>
      <c r="CJ828" s="146">
        <v>160.69999999999999</v>
      </c>
      <c r="CK828" s="146">
        <v>160.69999999999999</v>
      </c>
      <c r="CL828" s="146">
        <v>160.69999999999999</v>
      </c>
      <c r="CM828" s="147">
        <v>160.69999999999999</v>
      </c>
      <c r="CN828" s="147">
        <v>160.69999999999999</v>
      </c>
      <c r="CO828" s="147">
        <v>160.69999999999999</v>
      </c>
      <c r="CP828" s="148">
        <v>160.69999999999999</v>
      </c>
      <c r="CQ828" s="149">
        <v>160.69999999999999</v>
      </c>
      <c r="CR828" s="149">
        <v>160.69999999999999</v>
      </c>
      <c r="CS828" s="149">
        <v>160.69999999999999</v>
      </c>
      <c r="CT828" s="149">
        <v>160.69999999999999</v>
      </c>
      <c r="CU828" s="150">
        <v>160.69999999999999</v>
      </c>
      <c r="CV828" s="150">
        <v>160.69999999999999</v>
      </c>
      <c r="CW828" s="150">
        <v>160.69999999999999</v>
      </c>
      <c r="CX828" s="150">
        <v>160.69999999999999</v>
      </c>
      <c r="CY828" s="150">
        <v>160.69999999999999</v>
      </c>
      <c r="CZ828" s="150">
        <v>160.69999999999999</v>
      </c>
      <c r="DA828" s="150">
        <v>160.69999999999999</v>
      </c>
      <c r="DB828" s="151">
        <v>160.69999999999999</v>
      </c>
      <c r="DC828" s="151">
        <v>160.69999999999999</v>
      </c>
      <c r="DD828" s="151">
        <v>160.69999999999999</v>
      </c>
      <c r="DE828" s="151">
        <v>160.69999999999999</v>
      </c>
      <c r="DF828" s="151">
        <v>160.69999999999999</v>
      </c>
      <c r="DG828" s="151">
        <v>160.69999999999999</v>
      </c>
      <c r="DH828" s="151">
        <v>160.69999999999999</v>
      </c>
      <c r="DI828" s="151">
        <v>160.69999999999999</v>
      </c>
      <c r="DJ828" s="151">
        <v>160.69999999999999</v>
      </c>
      <c r="DK828" s="151">
        <v>160.69999999999999</v>
      </c>
      <c r="DL828" s="151">
        <v>160.69999999999999</v>
      </c>
      <c r="DM828" s="152">
        <v>160.69999999999999</v>
      </c>
      <c r="DN828" s="152">
        <v>160.69999999999999</v>
      </c>
      <c r="DO828" s="152">
        <v>160.69999999999999</v>
      </c>
      <c r="DP828" s="152">
        <v>160.69999999999999</v>
      </c>
      <c r="DQ828" s="152">
        <v>160.69999999999999</v>
      </c>
      <c r="DR828" s="152">
        <v>160.69999999999999</v>
      </c>
      <c r="DS828" s="152">
        <v>160.69999999999999</v>
      </c>
      <c r="DT828" s="152">
        <v>160.69999999999999</v>
      </c>
      <c r="DU828" s="152">
        <v>160.69999999999999</v>
      </c>
      <c r="DV828" s="152">
        <v>160.69999999999999</v>
      </c>
      <c r="DW828" s="152">
        <v>165.3</v>
      </c>
      <c r="DX828" s="152">
        <v>165.3</v>
      </c>
      <c r="DY828" s="152">
        <v>165.3</v>
      </c>
      <c r="DZ828" s="152">
        <v>165.3</v>
      </c>
      <c r="EA828" s="152">
        <v>165.3</v>
      </c>
      <c r="EB828" s="152">
        <v>165.3</v>
      </c>
      <c r="EC828" s="152">
        <v>165.3</v>
      </c>
      <c r="ED828" s="152">
        <v>165.3</v>
      </c>
      <c r="EE828" s="152">
        <v>165.3</v>
      </c>
      <c r="EF828" s="152">
        <v>165.3</v>
      </c>
      <c r="EG828" s="152">
        <v>165.3</v>
      </c>
      <c r="EH828" s="152">
        <v>165.3</v>
      </c>
      <c r="EI828" s="152">
        <v>165.3</v>
      </c>
      <c r="EJ828" s="152">
        <v>165.3</v>
      </c>
      <c r="EK828" s="152">
        <v>165.3</v>
      </c>
      <c r="EL828" s="152">
        <v>165.3</v>
      </c>
      <c r="EM828" s="152">
        <v>165.3</v>
      </c>
      <c r="EN828" s="152">
        <v>165.3</v>
      </c>
      <c r="EO828" s="152">
        <v>165.3</v>
      </c>
      <c r="EP828" s="152">
        <v>165.3</v>
      </c>
      <c r="EQ828" s="152">
        <v>165.3</v>
      </c>
      <c r="ER828" s="152">
        <v>180</v>
      </c>
      <c r="ES828" s="152">
        <v>180</v>
      </c>
      <c r="ET828" s="152">
        <v>180</v>
      </c>
      <c r="EU828" s="152">
        <v>180</v>
      </c>
      <c r="EV828" s="152">
        <v>180</v>
      </c>
      <c r="EW828" s="152">
        <v>180</v>
      </c>
    </row>
    <row r="829" spans="1:153">
      <c r="A829" s="141" t="s">
        <v>8690</v>
      </c>
      <c r="B829" s="141" t="s">
        <v>8691</v>
      </c>
      <c r="C829" s="142">
        <v>3.9399999999999999E-3</v>
      </c>
      <c r="D829" s="143">
        <v>98.1</v>
      </c>
      <c r="E829" s="143">
        <v>98.6</v>
      </c>
      <c r="F829" s="143">
        <v>99.8</v>
      </c>
      <c r="G829" s="143">
        <v>96.5</v>
      </c>
      <c r="H829" s="143">
        <v>93.8</v>
      </c>
      <c r="I829" s="143">
        <v>99.6</v>
      </c>
      <c r="J829" s="143">
        <v>100.6</v>
      </c>
      <c r="K829" s="143">
        <v>99</v>
      </c>
      <c r="L829" s="143">
        <v>100.2</v>
      </c>
      <c r="M829" s="143">
        <v>96.7</v>
      </c>
      <c r="N829" s="143">
        <v>97.8</v>
      </c>
      <c r="O829" s="143">
        <v>98.6</v>
      </c>
      <c r="P829" s="143">
        <v>99.5</v>
      </c>
      <c r="Q829" s="143">
        <v>98.2</v>
      </c>
      <c r="R829" s="143">
        <v>101.4</v>
      </c>
      <c r="S829" s="143">
        <v>99.8</v>
      </c>
      <c r="T829" s="143">
        <v>101.6</v>
      </c>
      <c r="U829" s="143">
        <v>102.1</v>
      </c>
      <c r="V829" s="143">
        <v>95.1</v>
      </c>
      <c r="W829" s="143">
        <v>99</v>
      </c>
      <c r="X829" s="143">
        <v>98.4</v>
      </c>
      <c r="Y829" s="143">
        <v>101.1</v>
      </c>
      <c r="Z829" s="143">
        <v>97.9</v>
      </c>
      <c r="AA829" s="143">
        <v>97.3</v>
      </c>
      <c r="AB829" s="143">
        <v>100.1</v>
      </c>
      <c r="AC829" s="143">
        <v>97.2</v>
      </c>
      <c r="AD829" s="143">
        <v>94.8</v>
      </c>
      <c r="AE829" s="143">
        <v>101</v>
      </c>
      <c r="AF829" s="143">
        <v>102.8</v>
      </c>
      <c r="AG829" s="143">
        <v>103.3</v>
      </c>
      <c r="AH829" s="143">
        <v>102.3</v>
      </c>
      <c r="AI829" s="143">
        <v>101.6</v>
      </c>
      <c r="AJ829" s="143">
        <v>103.3</v>
      </c>
      <c r="AK829" s="143">
        <v>99.8</v>
      </c>
      <c r="AL829" s="143">
        <v>96.7</v>
      </c>
      <c r="AM829" s="143">
        <v>101.2</v>
      </c>
      <c r="AN829" s="143">
        <v>103.5</v>
      </c>
      <c r="AO829" s="143">
        <v>100.4</v>
      </c>
      <c r="AP829" s="143">
        <v>96.8</v>
      </c>
      <c r="AQ829" s="143">
        <v>96.4</v>
      </c>
      <c r="AR829" s="143">
        <v>101.2</v>
      </c>
      <c r="AS829" s="143">
        <v>101.8</v>
      </c>
      <c r="AT829" s="143">
        <v>99.3</v>
      </c>
      <c r="AU829" s="143">
        <v>103</v>
      </c>
      <c r="AV829" s="143">
        <v>101.8</v>
      </c>
      <c r="AW829" s="143">
        <v>103</v>
      </c>
      <c r="AX829" s="143">
        <v>100.4</v>
      </c>
      <c r="AY829" s="143">
        <v>103</v>
      </c>
      <c r="AZ829" s="143">
        <v>99.9</v>
      </c>
      <c r="BA829" s="143">
        <v>99.9</v>
      </c>
      <c r="BB829" s="143">
        <v>103</v>
      </c>
      <c r="BC829" s="143">
        <v>102.4</v>
      </c>
      <c r="BD829" s="143">
        <v>105.1</v>
      </c>
      <c r="BE829" s="143">
        <v>102.4</v>
      </c>
      <c r="BF829" s="143">
        <v>97.9</v>
      </c>
      <c r="BG829" s="143">
        <v>103.9</v>
      </c>
      <c r="BH829" s="143">
        <v>103.9</v>
      </c>
      <c r="BI829" s="143">
        <v>103.9</v>
      </c>
      <c r="BJ829" s="143">
        <v>103.9</v>
      </c>
      <c r="BK829" s="144">
        <v>103.4</v>
      </c>
      <c r="BL829" s="143">
        <v>103.4</v>
      </c>
      <c r="BM829" s="143">
        <v>103.9</v>
      </c>
      <c r="BN829" s="143">
        <v>103.9</v>
      </c>
      <c r="BO829" s="143">
        <v>103.9</v>
      </c>
      <c r="BP829" s="143">
        <v>103.9</v>
      </c>
      <c r="BQ829" s="143">
        <v>103.6</v>
      </c>
      <c r="BR829" s="145">
        <v>104.6</v>
      </c>
      <c r="BS829" s="145">
        <v>103.9</v>
      </c>
      <c r="BT829" s="145">
        <v>102.9</v>
      </c>
      <c r="BU829" s="145">
        <v>104.1</v>
      </c>
      <c r="BV829" s="145">
        <v>104.1</v>
      </c>
      <c r="BW829" s="145">
        <v>103.9</v>
      </c>
      <c r="BX829" s="145">
        <v>103.9</v>
      </c>
      <c r="BY829" s="145">
        <v>103.9</v>
      </c>
      <c r="BZ829" s="143">
        <v>103.9</v>
      </c>
      <c r="CA829" s="143">
        <v>104.4</v>
      </c>
      <c r="CB829" s="143">
        <v>104.1</v>
      </c>
      <c r="CC829" s="143">
        <v>104.1</v>
      </c>
      <c r="CD829" s="143">
        <v>104</v>
      </c>
      <c r="CE829" s="143">
        <v>103.9</v>
      </c>
      <c r="CF829" s="143">
        <v>104.3</v>
      </c>
      <c r="CG829" s="143">
        <v>104.3</v>
      </c>
      <c r="CH829" s="143">
        <v>104.2</v>
      </c>
      <c r="CI829" s="143">
        <v>104.9</v>
      </c>
      <c r="CJ829" s="146">
        <v>105.2</v>
      </c>
      <c r="CK829" s="146">
        <v>105</v>
      </c>
      <c r="CL829" s="146">
        <v>105.2</v>
      </c>
      <c r="CM829" s="147">
        <v>105</v>
      </c>
      <c r="CN829" s="147">
        <v>105.2</v>
      </c>
      <c r="CO829" s="147">
        <v>105.2</v>
      </c>
      <c r="CP829" s="148">
        <v>105.2</v>
      </c>
      <c r="CQ829" s="149">
        <v>105.2</v>
      </c>
      <c r="CR829" s="149">
        <v>105.6</v>
      </c>
      <c r="CS829" s="149">
        <v>105.4</v>
      </c>
      <c r="CT829" s="149">
        <v>105.6</v>
      </c>
      <c r="CU829" s="150">
        <v>103.9</v>
      </c>
      <c r="CV829" s="150">
        <v>103.9</v>
      </c>
      <c r="CW829" s="150">
        <v>104.4</v>
      </c>
      <c r="CX829" s="150">
        <v>104.9</v>
      </c>
      <c r="CY829" s="150">
        <v>105.2</v>
      </c>
      <c r="CZ829" s="150">
        <v>105.4</v>
      </c>
      <c r="DA829" s="150">
        <v>105.6</v>
      </c>
      <c r="DB829" s="151">
        <v>104.2</v>
      </c>
      <c r="DC829" s="151">
        <v>103.8</v>
      </c>
      <c r="DD829" s="151">
        <v>104.5</v>
      </c>
      <c r="DE829" s="151">
        <v>104.8</v>
      </c>
      <c r="DF829" s="151">
        <v>106.8</v>
      </c>
      <c r="DG829" s="151">
        <v>107</v>
      </c>
      <c r="DH829" s="151">
        <v>106.3</v>
      </c>
      <c r="DI829" s="151">
        <v>106.8</v>
      </c>
      <c r="DJ829" s="151">
        <v>106.2</v>
      </c>
      <c r="DK829" s="151">
        <v>107.2</v>
      </c>
      <c r="DL829" s="151">
        <v>107.2</v>
      </c>
      <c r="DM829" s="152">
        <v>108.4</v>
      </c>
      <c r="DN829" s="152">
        <v>109.3</v>
      </c>
      <c r="DO829" s="152">
        <v>109.3</v>
      </c>
      <c r="DP829" s="152">
        <v>109</v>
      </c>
      <c r="DQ829" s="152">
        <v>109</v>
      </c>
      <c r="DR829" s="152">
        <v>109.3</v>
      </c>
      <c r="DS829" s="152">
        <v>112.4</v>
      </c>
      <c r="DT829" s="152">
        <v>113.8</v>
      </c>
      <c r="DU829" s="152">
        <v>113.8</v>
      </c>
      <c r="DV829" s="152">
        <v>113.8</v>
      </c>
      <c r="DW829" s="152">
        <v>113.4</v>
      </c>
      <c r="DX829" s="152">
        <v>113.4</v>
      </c>
      <c r="DY829" s="152">
        <v>116.5</v>
      </c>
      <c r="DZ829" s="152">
        <v>116.6</v>
      </c>
      <c r="EA829" s="152">
        <v>115.6</v>
      </c>
      <c r="EB829" s="152">
        <v>115.6</v>
      </c>
      <c r="EC829" s="152">
        <v>115.9</v>
      </c>
      <c r="ED829" s="152">
        <v>115.5</v>
      </c>
      <c r="EE829" s="152">
        <v>116.1</v>
      </c>
      <c r="EF829" s="152">
        <v>116.6</v>
      </c>
      <c r="EG829" s="152">
        <v>116.7</v>
      </c>
      <c r="EH829" s="152">
        <v>117.3</v>
      </c>
      <c r="EI829" s="152">
        <v>117.1</v>
      </c>
      <c r="EJ829" s="152">
        <v>117.8</v>
      </c>
      <c r="EK829" s="152">
        <v>117.6</v>
      </c>
      <c r="EL829" s="152">
        <v>117.8</v>
      </c>
      <c r="EM829" s="152">
        <v>117.2</v>
      </c>
      <c r="EN829" s="152">
        <v>116.6</v>
      </c>
      <c r="EO829" s="152">
        <v>117</v>
      </c>
      <c r="EP829" s="152">
        <v>117</v>
      </c>
      <c r="EQ829" s="152">
        <v>117.1</v>
      </c>
      <c r="ER829" s="152">
        <v>116.7</v>
      </c>
      <c r="ES829" s="152">
        <v>116.4</v>
      </c>
      <c r="ET829" s="152">
        <v>116.3</v>
      </c>
      <c r="EU829" s="152">
        <v>116.3</v>
      </c>
      <c r="EV829" s="152">
        <v>116.2</v>
      </c>
      <c r="EW829" s="152">
        <v>115.9</v>
      </c>
    </row>
    <row r="830" spans="1:153">
      <c r="A830" s="141" t="s">
        <v>8692</v>
      </c>
      <c r="B830" s="141" t="s">
        <v>8693</v>
      </c>
      <c r="C830" s="142">
        <v>0.10979</v>
      </c>
      <c r="D830" s="143">
        <v>95.5</v>
      </c>
      <c r="E830" s="143">
        <v>95.5</v>
      </c>
      <c r="F830" s="143">
        <v>95.9</v>
      </c>
      <c r="G830" s="143">
        <v>99.9</v>
      </c>
      <c r="H830" s="143">
        <v>103.7</v>
      </c>
      <c r="I830" s="143">
        <v>102.6</v>
      </c>
      <c r="J830" s="143">
        <v>103.1</v>
      </c>
      <c r="K830" s="143">
        <v>103</v>
      </c>
      <c r="L830" s="143">
        <v>102.5</v>
      </c>
      <c r="M830" s="143">
        <v>102.3</v>
      </c>
      <c r="N830" s="143">
        <v>102.3</v>
      </c>
      <c r="O830" s="143">
        <v>104.9</v>
      </c>
      <c r="P830" s="143">
        <v>104.9</v>
      </c>
      <c r="Q830" s="143">
        <v>105.9</v>
      </c>
      <c r="R830" s="143">
        <v>107.2</v>
      </c>
      <c r="S830" s="143">
        <v>107.3</v>
      </c>
      <c r="T830" s="143">
        <v>107.3</v>
      </c>
      <c r="U830" s="143">
        <v>107.2</v>
      </c>
      <c r="V830" s="143">
        <v>106.8</v>
      </c>
      <c r="W830" s="143">
        <v>107.3</v>
      </c>
      <c r="X830" s="143">
        <v>107.5</v>
      </c>
      <c r="Y830" s="143">
        <v>106.9</v>
      </c>
      <c r="Z830" s="143">
        <v>104.4</v>
      </c>
      <c r="AA830" s="143">
        <v>102.4</v>
      </c>
      <c r="AB830" s="143">
        <v>101.7</v>
      </c>
      <c r="AC830" s="143">
        <v>101.7</v>
      </c>
      <c r="AD830" s="143">
        <v>104.7</v>
      </c>
      <c r="AE830" s="143">
        <v>102.1</v>
      </c>
      <c r="AF830" s="143">
        <v>99.7</v>
      </c>
      <c r="AG830" s="143">
        <v>100.9</v>
      </c>
      <c r="AH830" s="143">
        <v>99</v>
      </c>
      <c r="AI830" s="143">
        <v>96.7</v>
      </c>
      <c r="AJ830" s="143">
        <v>98.2</v>
      </c>
      <c r="AK830" s="143">
        <v>98.3</v>
      </c>
      <c r="AL830" s="143">
        <v>96.5</v>
      </c>
      <c r="AM830" s="143">
        <v>95.4</v>
      </c>
      <c r="AN830" s="143">
        <v>95</v>
      </c>
      <c r="AO830" s="143">
        <v>95</v>
      </c>
      <c r="AP830" s="143">
        <v>95</v>
      </c>
      <c r="AQ830" s="143">
        <v>94.8</v>
      </c>
      <c r="AR830" s="143">
        <v>94.8</v>
      </c>
      <c r="AS830" s="143">
        <v>95.3</v>
      </c>
      <c r="AT830" s="143">
        <v>95.3</v>
      </c>
      <c r="AU830" s="143">
        <v>97.6</v>
      </c>
      <c r="AV830" s="143">
        <v>97.6</v>
      </c>
      <c r="AW830" s="143">
        <v>97.6</v>
      </c>
      <c r="AX830" s="143">
        <v>97.6</v>
      </c>
      <c r="AY830" s="143">
        <v>95.6</v>
      </c>
      <c r="AZ830" s="143">
        <v>95.6</v>
      </c>
      <c r="BA830" s="143">
        <v>95.6</v>
      </c>
      <c r="BB830" s="143">
        <v>95.6</v>
      </c>
      <c r="BC830" s="143">
        <v>96.9</v>
      </c>
      <c r="BD830" s="143">
        <v>103.4</v>
      </c>
      <c r="BE830" s="143">
        <v>103.3</v>
      </c>
      <c r="BF830" s="143">
        <v>103.3</v>
      </c>
      <c r="BG830" s="143">
        <v>102.5</v>
      </c>
      <c r="BH830" s="143">
        <v>102.5</v>
      </c>
      <c r="BI830" s="143">
        <v>102.6</v>
      </c>
      <c r="BJ830" s="143">
        <v>102.6</v>
      </c>
      <c r="BK830" s="144">
        <v>103.5</v>
      </c>
      <c r="BL830" s="143">
        <v>102.3</v>
      </c>
      <c r="BM830" s="143">
        <v>102.3</v>
      </c>
      <c r="BN830" s="143">
        <v>101.3</v>
      </c>
      <c r="BO830" s="143">
        <v>103.8</v>
      </c>
      <c r="BP830" s="143">
        <v>103.6</v>
      </c>
      <c r="BQ830" s="143">
        <v>104.7</v>
      </c>
      <c r="BR830" s="145">
        <v>104.7</v>
      </c>
      <c r="BS830" s="145">
        <v>104.7</v>
      </c>
      <c r="BT830" s="145">
        <v>105.2</v>
      </c>
      <c r="BU830" s="145">
        <v>105.2</v>
      </c>
      <c r="BV830" s="145">
        <v>105.2</v>
      </c>
      <c r="BW830" s="145">
        <v>105.2</v>
      </c>
      <c r="BX830" s="145">
        <v>105.2</v>
      </c>
      <c r="BY830" s="145">
        <v>105.2</v>
      </c>
      <c r="BZ830" s="143">
        <v>105.2</v>
      </c>
      <c r="CA830" s="143">
        <v>105.3</v>
      </c>
      <c r="CB830" s="143">
        <v>103.9</v>
      </c>
      <c r="CC830" s="143">
        <v>103.8</v>
      </c>
      <c r="CD830" s="143">
        <v>103.6</v>
      </c>
      <c r="CE830" s="143">
        <v>103.4</v>
      </c>
      <c r="CF830" s="143">
        <v>104.3</v>
      </c>
      <c r="CG830" s="143">
        <v>105.8</v>
      </c>
      <c r="CH830" s="143">
        <v>105.8</v>
      </c>
      <c r="CI830" s="143">
        <v>105.8</v>
      </c>
      <c r="CJ830" s="146">
        <v>106.2</v>
      </c>
      <c r="CK830" s="146">
        <v>106.2</v>
      </c>
      <c r="CL830" s="146">
        <v>106.2</v>
      </c>
      <c r="CM830" s="147">
        <v>106.7</v>
      </c>
      <c r="CN830" s="147">
        <v>106.6</v>
      </c>
      <c r="CO830" s="147">
        <v>106.6</v>
      </c>
      <c r="CP830" s="148">
        <v>106.6</v>
      </c>
      <c r="CQ830" s="149">
        <v>106.6</v>
      </c>
      <c r="CR830" s="149">
        <v>106.6</v>
      </c>
      <c r="CS830" s="149">
        <v>107</v>
      </c>
      <c r="CT830" s="149">
        <v>105.8</v>
      </c>
      <c r="CU830" s="150">
        <v>105.2</v>
      </c>
      <c r="CV830" s="150">
        <v>105.2</v>
      </c>
      <c r="CW830" s="150">
        <v>105.3</v>
      </c>
      <c r="CX830" s="150">
        <v>106.3</v>
      </c>
      <c r="CY830" s="150">
        <v>105.7</v>
      </c>
      <c r="CZ830" s="150">
        <v>105.8</v>
      </c>
      <c r="DA830" s="150">
        <v>105.8</v>
      </c>
      <c r="DB830" s="151">
        <v>104.7</v>
      </c>
      <c r="DC830" s="151">
        <v>104.7</v>
      </c>
      <c r="DD830" s="151">
        <v>104.6</v>
      </c>
      <c r="DE830" s="151">
        <v>104.6</v>
      </c>
      <c r="DF830" s="151">
        <v>104.6</v>
      </c>
      <c r="DG830" s="151">
        <v>104</v>
      </c>
      <c r="DH830" s="151">
        <v>104.1</v>
      </c>
      <c r="DI830" s="151">
        <v>104.1</v>
      </c>
      <c r="DJ830" s="151">
        <v>103.8</v>
      </c>
      <c r="DK830" s="151">
        <v>103.7</v>
      </c>
      <c r="DL830" s="151">
        <v>104</v>
      </c>
      <c r="DM830" s="152">
        <v>104.3</v>
      </c>
      <c r="DN830" s="152">
        <v>105.1</v>
      </c>
      <c r="DO830" s="152">
        <v>104.9</v>
      </c>
      <c r="DP830" s="152">
        <v>103.8</v>
      </c>
      <c r="DQ830" s="152">
        <v>105.3</v>
      </c>
      <c r="DR830" s="152">
        <v>103.7</v>
      </c>
      <c r="DS830" s="152">
        <v>103.7</v>
      </c>
      <c r="DT830" s="152">
        <v>103.7</v>
      </c>
      <c r="DU830" s="152">
        <v>103.8</v>
      </c>
      <c r="DV830" s="152">
        <v>104</v>
      </c>
      <c r="DW830" s="152">
        <v>104</v>
      </c>
      <c r="DX830" s="152">
        <v>105.5</v>
      </c>
      <c r="DY830" s="152">
        <v>110.6</v>
      </c>
      <c r="DZ830" s="152">
        <v>104.3</v>
      </c>
      <c r="EA830" s="152">
        <v>104.5</v>
      </c>
      <c r="EB830" s="152">
        <v>104.3</v>
      </c>
      <c r="EC830" s="152">
        <v>108.4</v>
      </c>
      <c r="ED830" s="152">
        <v>106.5</v>
      </c>
      <c r="EE830" s="152">
        <v>106.3</v>
      </c>
      <c r="EF830" s="152">
        <v>104.8</v>
      </c>
      <c r="EG830" s="152">
        <v>104.8</v>
      </c>
      <c r="EH830" s="152">
        <v>105.9</v>
      </c>
      <c r="EI830" s="152">
        <v>105.9</v>
      </c>
      <c r="EJ830" s="152">
        <v>106.4</v>
      </c>
      <c r="EK830" s="152">
        <v>106.6</v>
      </c>
      <c r="EL830" s="152">
        <v>109</v>
      </c>
      <c r="EM830" s="152">
        <v>108.9</v>
      </c>
      <c r="EN830" s="152">
        <v>108.9</v>
      </c>
      <c r="EO830" s="152">
        <v>110.4</v>
      </c>
      <c r="EP830" s="152">
        <v>108.4</v>
      </c>
      <c r="EQ830" s="152">
        <v>108.5</v>
      </c>
      <c r="ER830" s="152">
        <v>108.2</v>
      </c>
      <c r="ES830" s="152">
        <v>108.3</v>
      </c>
      <c r="ET830" s="152">
        <v>108.3</v>
      </c>
      <c r="EU830" s="152">
        <v>109.8</v>
      </c>
      <c r="EV830" s="152">
        <v>110</v>
      </c>
      <c r="EW830" s="152">
        <v>108.2</v>
      </c>
    </row>
    <row r="831" spans="1:153">
      <c r="A831" s="141" t="s">
        <v>8694</v>
      </c>
      <c r="B831" s="141" t="s">
        <v>8695</v>
      </c>
      <c r="C831" s="142">
        <v>6.3310000000000005E-2</v>
      </c>
      <c r="D831" s="143">
        <v>96</v>
      </c>
      <c r="E831" s="143">
        <v>96</v>
      </c>
      <c r="F831" s="143">
        <v>96.8</v>
      </c>
      <c r="G831" s="143">
        <v>99.7</v>
      </c>
      <c r="H831" s="143">
        <v>101.4</v>
      </c>
      <c r="I831" s="143">
        <v>101.8</v>
      </c>
      <c r="J831" s="143">
        <v>102.8</v>
      </c>
      <c r="K831" s="143">
        <v>102.7</v>
      </c>
      <c r="L831" s="143">
        <v>101.8</v>
      </c>
      <c r="M831" s="143">
        <v>101.5</v>
      </c>
      <c r="N831" s="143">
        <v>101.5</v>
      </c>
      <c r="O831" s="143">
        <v>101.6</v>
      </c>
      <c r="P831" s="143">
        <v>101.6</v>
      </c>
      <c r="Q831" s="143">
        <v>103.3</v>
      </c>
      <c r="R831" s="143">
        <v>103.4</v>
      </c>
      <c r="S831" s="143">
        <v>103.4</v>
      </c>
      <c r="T831" s="143">
        <v>103.5</v>
      </c>
      <c r="U831" s="143">
        <v>103.5</v>
      </c>
      <c r="V831" s="143">
        <v>103.5</v>
      </c>
      <c r="W831" s="143">
        <v>103.5</v>
      </c>
      <c r="X831" s="143">
        <v>103.5</v>
      </c>
      <c r="Y831" s="143">
        <v>103.5</v>
      </c>
      <c r="Z831" s="143">
        <v>97.3</v>
      </c>
      <c r="AA831" s="143">
        <v>98</v>
      </c>
      <c r="AB831" s="143">
        <v>96.8</v>
      </c>
      <c r="AC831" s="143">
        <v>96.8</v>
      </c>
      <c r="AD831" s="143">
        <v>96.9</v>
      </c>
      <c r="AE831" s="143">
        <v>92.4</v>
      </c>
      <c r="AF831" s="143">
        <v>88.2</v>
      </c>
      <c r="AG831" s="143">
        <v>90.3</v>
      </c>
      <c r="AH831" s="143">
        <v>87.1</v>
      </c>
      <c r="AI831" s="143">
        <v>86</v>
      </c>
      <c r="AJ831" s="143">
        <v>85.8</v>
      </c>
      <c r="AK831" s="143">
        <v>86</v>
      </c>
      <c r="AL831" s="143">
        <v>86.2</v>
      </c>
      <c r="AM831" s="143">
        <v>85.9</v>
      </c>
      <c r="AN831" s="143">
        <v>85.3</v>
      </c>
      <c r="AO831" s="143">
        <v>85.3</v>
      </c>
      <c r="AP831" s="143">
        <v>85.3</v>
      </c>
      <c r="AQ831" s="143">
        <v>84.9</v>
      </c>
      <c r="AR831" s="143">
        <v>84.9</v>
      </c>
      <c r="AS831" s="143">
        <v>84.9</v>
      </c>
      <c r="AT831" s="143">
        <v>84.9</v>
      </c>
      <c r="AU831" s="143">
        <v>84.9</v>
      </c>
      <c r="AV831" s="143">
        <v>84.9</v>
      </c>
      <c r="AW831" s="143">
        <v>84.9</v>
      </c>
      <c r="AX831" s="143">
        <v>84.9</v>
      </c>
      <c r="AY831" s="143">
        <v>85.5</v>
      </c>
      <c r="AZ831" s="143">
        <v>85.5</v>
      </c>
      <c r="BA831" s="143">
        <v>85.5</v>
      </c>
      <c r="BB831" s="143">
        <v>85.5</v>
      </c>
      <c r="BC831" s="143">
        <v>87.6</v>
      </c>
      <c r="BD831" s="143">
        <v>93.1</v>
      </c>
      <c r="BE831" s="143">
        <v>93.1</v>
      </c>
      <c r="BF831" s="143">
        <v>93.1</v>
      </c>
      <c r="BG831" s="143">
        <v>91.6</v>
      </c>
      <c r="BH831" s="143">
        <v>91.7</v>
      </c>
      <c r="BI831" s="143">
        <v>91.8</v>
      </c>
      <c r="BJ831" s="143">
        <v>91.8</v>
      </c>
      <c r="BK831" s="144">
        <v>93.8</v>
      </c>
      <c r="BL831" s="143">
        <v>91.7</v>
      </c>
      <c r="BM831" s="143">
        <v>91.7</v>
      </c>
      <c r="BN831" s="143">
        <v>90.1</v>
      </c>
      <c r="BO831" s="143">
        <v>90.1</v>
      </c>
      <c r="BP831" s="143">
        <v>89.9</v>
      </c>
      <c r="BQ831" s="143">
        <v>91.8</v>
      </c>
      <c r="BR831" s="145">
        <v>91.8</v>
      </c>
      <c r="BS831" s="145">
        <v>91.8</v>
      </c>
      <c r="BT831" s="145">
        <v>91.8</v>
      </c>
      <c r="BU831" s="145">
        <v>91.8</v>
      </c>
      <c r="BV831" s="145">
        <v>91.8</v>
      </c>
      <c r="BW831" s="145">
        <v>91.8</v>
      </c>
      <c r="BX831" s="145">
        <v>91.8</v>
      </c>
      <c r="BY831" s="145">
        <v>91.8</v>
      </c>
      <c r="BZ831" s="143">
        <v>91.8</v>
      </c>
      <c r="CA831" s="143">
        <v>92.1</v>
      </c>
      <c r="CB831" s="143">
        <v>89.5</v>
      </c>
      <c r="CC831" s="143">
        <v>89.4</v>
      </c>
      <c r="CD831" s="143">
        <v>89</v>
      </c>
      <c r="CE831" s="143">
        <v>88.8</v>
      </c>
      <c r="CF831" s="143">
        <v>90.2</v>
      </c>
      <c r="CG831" s="143">
        <v>92.9</v>
      </c>
      <c r="CH831" s="143">
        <v>92.9</v>
      </c>
      <c r="CI831" s="143">
        <v>92.8</v>
      </c>
      <c r="CJ831" s="146">
        <v>93.6</v>
      </c>
      <c r="CK831" s="146">
        <v>93.6</v>
      </c>
      <c r="CL831" s="146">
        <v>93.6</v>
      </c>
      <c r="CM831" s="147">
        <v>94.7</v>
      </c>
      <c r="CN831" s="147">
        <v>94.6</v>
      </c>
      <c r="CO831" s="147">
        <v>94.6</v>
      </c>
      <c r="CP831" s="148">
        <v>94.6</v>
      </c>
      <c r="CQ831" s="149">
        <v>94.6</v>
      </c>
      <c r="CR831" s="149">
        <v>94.6</v>
      </c>
      <c r="CS831" s="149">
        <v>95.3</v>
      </c>
      <c r="CT831" s="149">
        <v>94.8</v>
      </c>
      <c r="CU831" s="150">
        <v>93.9</v>
      </c>
      <c r="CV831" s="150">
        <v>93.9</v>
      </c>
      <c r="CW831" s="150">
        <v>94</v>
      </c>
      <c r="CX831" s="150">
        <v>95.8</v>
      </c>
      <c r="CY831" s="150">
        <v>94.7</v>
      </c>
      <c r="CZ831" s="150">
        <v>94.9</v>
      </c>
      <c r="DA831" s="150">
        <v>94.9</v>
      </c>
      <c r="DB831" s="151">
        <v>93</v>
      </c>
      <c r="DC831" s="151">
        <v>93</v>
      </c>
      <c r="DD831" s="151">
        <v>92.8</v>
      </c>
      <c r="DE831" s="151">
        <v>92.8</v>
      </c>
      <c r="DF831" s="151">
        <v>92.8</v>
      </c>
      <c r="DG831" s="151">
        <v>91.8</v>
      </c>
      <c r="DH831" s="151">
        <v>91.9</v>
      </c>
      <c r="DI831" s="151">
        <v>91.9</v>
      </c>
      <c r="DJ831" s="151">
        <v>91.4</v>
      </c>
      <c r="DK831" s="151">
        <v>91.4</v>
      </c>
      <c r="DL831" s="151">
        <v>91.7</v>
      </c>
      <c r="DM831" s="152">
        <v>92.3</v>
      </c>
      <c r="DN831" s="152">
        <v>93.6</v>
      </c>
      <c r="DO831" s="152">
        <v>93.4</v>
      </c>
      <c r="DP831" s="152">
        <v>91.5</v>
      </c>
      <c r="DQ831" s="152">
        <v>94.1</v>
      </c>
      <c r="DR831" s="152">
        <v>91.3</v>
      </c>
      <c r="DS831" s="152">
        <v>91.2</v>
      </c>
      <c r="DT831" s="152">
        <v>91.3</v>
      </c>
      <c r="DU831" s="152">
        <v>91.5</v>
      </c>
      <c r="DV831" s="152">
        <v>91.8</v>
      </c>
      <c r="DW831" s="152">
        <v>91.7</v>
      </c>
      <c r="DX831" s="152">
        <v>91.7</v>
      </c>
      <c r="DY831" s="152">
        <v>95.7</v>
      </c>
      <c r="DZ831" s="152">
        <v>95.7</v>
      </c>
      <c r="EA831" s="152">
        <v>97.7</v>
      </c>
      <c r="EB831" s="152">
        <v>97.7</v>
      </c>
      <c r="EC831" s="152">
        <v>97.4</v>
      </c>
      <c r="ED831" s="152">
        <v>98.4</v>
      </c>
      <c r="EE831" s="152">
        <v>98.2</v>
      </c>
      <c r="EF831" s="152">
        <v>98.2</v>
      </c>
      <c r="EG831" s="152">
        <v>98.1</v>
      </c>
      <c r="EH831" s="152">
        <v>98.1</v>
      </c>
      <c r="EI831" s="152">
        <v>98.1</v>
      </c>
      <c r="EJ831" s="152">
        <v>98.8</v>
      </c>
      <c r="EK831" s="152">
        <v>99.3</v>
      </c>
      <c r="EL831" s="152">
        <v>98.5</v>
      </c>
      <c r="EM831" s="152">
        <v>98.4</v>
      </c>
      <c r="EN831" s="152">
        <v>98.3</v>
      </c>
      <c r="EO831" s="152">
        <v>101</v>
      </c>
      <c r="EP831" s="152">
        <v>100.6</v>
      </c>
      <c r="EQ831" s="152">
        <v>100.8</v>
      </c>
      <c r="ER831" s="152">
        <v>100.2</v>
      </c>
      <c r="ES831" s="152">
        <v>100.5</v>
      </c>
      <c r="ET831" s="152">
        <v>100.4</v>
      </c>
      <c r="EU831" s="152">
        <v>100.5</v>
      </c>
      <c r="EV831" s="152">
        <v>100.8</v>
      </c>
      <c r="EW831" s="152">
        <v>100</v>
      </c>
    </row>
    <row r="832" spans="1:153">
      <c r="A832" s="141" t="s">
        <v>8696</v>
      </c>
      <c r="B832" s="141" t="s">
        <v>8697</v>
      </c>
      <c r="C832" s="142">
        <v>2.7150000000000001E-2</v>
      </c>
      <c r="D832" s="143">
        <v>100</v>
      </c>
      <c r="E832" s="143">
        <v>100</v>
      </c>
      <c r="F832" s="143">
        <v>100</v>
      </c>
      <c r="G832" s="143">
        <v>100</v>
      </c>
      <c r="H832" s="143">
        <v>100</v>
      </c>
      <c r="I832" s="143">
        <v>100</v>
      </c>
      <c r="J832" s="143">
        <v>99.7</v>
      </c>
      <c r="K832" s="143">
        <v>99.7</v>
      </c>
      <c r="L832" s="143">
        <v>99.7</v>
      </c>
      <c r="M832" s="143">
        <v>99.7</v>
      </c>
      <c r="N832" s="143">
        <v>99.7</v>
      </c>
      <c r="O832" s="143">
        <v>104.6</v>
      </c>
      <c r="P832" s="143">
        <v>104.6</v>
      </c>
      <c r="Q832" s="143">
        <v>104.6</v>
      </c>
      <c r="R832" s="143">
        <v>104.6</v>
      </c>
      <c r="S832" s="143">
        <v>104.6</v>
      </c>
      <c r="T832" s="143">
        <v>104.6</v>
      </c>
      <c r="U832" s="143">
        <v>104.6</v>
      </c>
      <c r="V832" s="143">
        <v>104.6</v>
      </c>
      <c r="W832" s="143">
        <v>104.6</v>
      </c>
      <c r="X832" s="143">
        <v>104.6</v>
      </c>
      <c r="Y832" s="143">
        <v>104.6</v>
      </c>
      <c r="Z832" s="143">
        <v>108.9</v>
      </c>
      <c r="AA832" s="143">
        <v>108.9</v>
      </c>
      <c r="AB832" s="143">
        <v>109.2</v>
      </c>
      <c r="AC832" s="143">
        <v>109.2</v>
      </c>
      <c r="AD832" s="143">
        <v>109.2</v>
      </c>
      <c r="AE832" s="143">
        <v>109.4</v>
      </c>
      <c r="AF832" s="143">
        <v>109.4</v>
      </c>
      <c r="AG832" s="143">
        <v>109.4</v>
      </c>
      <c r="AH832" s="143">
        <v>109.4</v>
      </c>
      <c r="AI832" s="143">
        <v>109.4</v>
      </c>
      <c r="AJ832" s="143">
        <v>109.4</v>
      </c>
      <c r="AK832" s="143">
        <v>109.4</v>
      </c>
      <c r="AL832" s="143">
        <v>109.4</v>
      </c>
      <c r="AM832" s="143">
        <v>109.4</v>
      </c>
      <c r="AN832" s="143">
        <v>109.4</v>
      </c>
      <c r="AO832" s="143">
        <v>109.4</v>
      </c>
      <c r="AP832" s="143">
        <v>109.4</v>
      </c>
      <c r="AQ832" s="143">
        <v>109.4</v>
      </c>
      <c r="AR832" s="143">
        <v>109.4</v>
      </c>
      <c r="AS832" s="143">
        <v>109.4</v>
      </c>
      <c r="AT832" s="143">
        <v>109.4</v>
      </c>
      <c r="AU832" s="143">
        <v>109.4</v>
      </c>
      <c r="AV832" s="143">
        <v>109.4</v>
      </c>
      <c r="AW832" s="143">
        <v>109.4</v>
      </c>
      <c r="AX832" s="143">
        <v>109.4</v>
      </c>
      <c r="AY832" s="143">
        <v>109.4</v>
      </c>
      <c r="AZ832" s="143">
        <v>109.4</v>
      </c>
      <c r="BA832" s="143">
        <v>109.4</v>
      </c>
      <c r="BB832" s="143">
        <v>109.4</v>
      </c>
      <c r="BC832" s="143">
        <v>109.4</v>
      </c>
      <c r="BD832" s="143">
        <v>109.4</v>
      </c>
      <c r="BE832" s="143">
        <v>109.4</v>
      </c>
      <c r="BF832" s="143">
        <v>109.4</v>
      </c>
      <c r="BG832" s="143">
        <v>109.4</v>
      </c>
      <c r="BH832" s="143">
        <v>109.4</v>
      </c>
      <c r="BI832" s="143">
        <v>109.4</v>
      </c>
      <c r="BJ832" s="143">
        <v>109.4</v>
      </c>
      <c r="BK832" s="144">
        <v>109.4</v>
      </c>
      <c r="BL832" s="143">
        <v>109.4</v>
      </c>
      <c r="BM832" s="143">
        <v>109.4</v>
      </c>
      <c r="BN832" s="143">
        <v>109.4</v>
      </c>
      <c r="BO832" s="143">
        <v>109.4</v>
      </c>
      <c r="BP832" s="143">
        <v>109.4</v>
      </c>
      <c r="BQ832" s="143">
        <v>109.4</v>
      </c>
      <c r="BR832" s="145">
        <v>109.4</v>
      </c>
      <c r="BS832" s="145">
        <v>109.4</v>
      </c>
      <c r="BT832" s="145">
        <v>111.3</v>
      </c>
      <c r="BU832" s="145">
        <v>111.3</v>
      </c>
      <c r="BV832" s="145">
        <v>111.3</v>
      </c>
      <c r="BW832" s="145">
        <v>111.3</v>
      </c>
      <c r="BX832" s="145">
        <v>111.3</v>
      </c>
      <c r="BY832" s="145">
        <v>111.3</v>
      </c>
      <c r="BZ832" s="143">
        <v>111.3</v>
      </c>
      <c r="CA832" s="143">
        <v>111.3</v>
      </c>
      <c r="CB832" s="143">
        <v>111.3</v>
      </c>
      <c r="CC832" s="143">
        <v>111.3</v>
      </c>
      <c r="CD832" s="143">
        <v>111.3</v>
      </c>
      <c r="CE832" s="143">
        <v>111.3</v>
      </c>
      <c r="CF832" s="143">
        <v>111.3</v>
      </c>
      <c r="CG832" s="143">
        <v>111.3</v>
      </c>
      <c r="CH832" s="143">
        <v>111.3</v>
      </c>
      <c r="CI832" s="143">
        <v>111.3</v>
      </c>
      <c r="CJ832" s="146">
        <v>111.3</v>
      </c>
      <c r="CK832" s="146">
        <v>111.3</v>
      </c>
      <c r="CL832" s="146">
        <v>111.3</v>
      </c>
      <c r="CM832" s="147">
        <v>111.3</v>
      </c>
      <c r="CN832" s="147">
        <v>111.3</v>
      </c>
      <c r="CO832" s="147">
        <v>111.3</v>
      </c>
      <c r="CP832" s="148">
        <v>111.3</v>
      </c>
      <c r="CQ832" s="149">
        <v>111.3</v>
      </c>
      <c r="CR832" s="149">
        <v>111.3</v>
      </c>
      <c r="CS832" s="149">
        <v>111.3</v>
      </c>
      <c r="CT832" s="149">
        <v>111.3</v>
      </c>
      <c r="CU832" s="150">
        <v>111.3</v>
      </c>
      <c r="CV832" s="150">
        <v>111.3</v>
      </c>
      <c r="CW832" s="150">
        <v>111.3</v>
      </c>
      <c r="CX832" s="150">
        <v>111.3</v>
      </c>
      <c r="CY832" s="150">
        <v>111.3</v>
      </c>
      <c r="CZ832" s="150">
        <v>111.3</v>
      </c>
      <c r="DA832" s="150">
        <v>111.3</v>
      </c>
      <c r="DB832" s="151">
        <v>111.3</v>
      </c>
      <c r="DC832" s="151">
        <v>111.3</v>
      </c>
      <c r="DD832" s="151">
        <v>111.3</v>
      </c>
      <c r="DE832" s="151">
        <v>111.3</v>
      </c>
      <c r="DF832" s="151">
        <v>111.3</v>
      </c>
      <c r="DG832" s="151">
        <v>111.3</v>
      </c>
      <c r="DH832" s="151">
        <v>111.3</v>
      </c>
      <c r="DI832" s="151">
        <v>111.3</v>
      </c>
      <c r="DJ832" s="151">
        <v>111.3</v>
      </c>
      <c r="DK832" s="151">
        <v>111.3</v>
      </c>
      <c r="DL832" s="151">
        <v>111.3</v>
      </c>
      <c r="DM832" s="152">
        <v>111.3</v>
      </c>
      <c r="DN832" s="152">
        <v>111.3</v>
      </c>
      <c r="DO832" s="152">
        <v>111.3</v>
      </c>
      <c r="DP832" s="152">
        <v>111.3</v>
      </c>
      <c r="DQ832" s="152">
        <v>111.3</v>
      </c>
      <c r="DR832" s="152">
        <v>111.3</v>
      </c>
      <c r="DS832" s="152">
        <v>111.3</v>
      </c>
      <c r="DT832" s="152">
        <v>111.3</v>
      </c>
      <c r="DU832" s="152">
        <v>111.3</v>
      </c>
      <c r="DV832" s="152">
        <v>111.3</v>
      </c>
      <c r="DW832" s="152">
        <v>111.5</v>
      </c>
      <c r="DX832" s="152">
        <v>111.5</v>
      </c>
      <c r="DY832" s="152">
        <v>122.6</v>
      </c>
      <c r="DZ832" s="152">
        <v>107.8</v>
      </c>
      <c r="EA832" s="152">
        <v>103.8</v>
      </c>
      <c r="EB832" s="152">
        <v>103</v>
      </c>
      <c r="EC832" s="152">
        <v>110.3</v>
      </c>
      <c r="ED832" s="152">
        <v>110.3</v>
      </c>
      <c r="EE832" s="152">
        <v>109.8</v>
      </c>
      <c r="EF832" s="152">
        <v>104</v>
      </c>
      <c r="EG832" s="152">
        <v>104</v>
      </c>
      <c r="EH832" s="152">
        <v>108.7</v>
      </c>
      <c r="EI832" s="152">
        <v>108.7</v>
      </c>
      <c r="EJ832" s="152">
        <v>108.7</v>
      </c>
      <c r="EK832" s="152">
        <v>108.7</v>
      </c>
      <c r="EL832" s="152">
        <v>120</v>
      </c>
      <c r="EM832" s="152">
        <v>120</v>
      </c>
      <c r="EN832" s="152">
        <v>120</v>
      </c>
      <c r="EO832" s="152">
        <v>120</v>
      </c>
      <c r="EP832" s="152">
        <v>112.9</v>
      </c>
      <c r="EQ832" s="152">
        <v>112.9</v>
      </c>
      <c r="ER832" s="152">
        <v>112.9</v>
      </c>
      <c r="ES832" s="152">
        <v>112.7</v>
      </c>
      <c r="ET832" s="152">
        <v>112.9</v>
      </c>
      <c r="EU832" s="152">
        <v>118.9</v>
      </c>
      <c r="EV832" s="152">
        <v>118.8</v>
      </c>
      <c r="EW832" s="152">
        <v>113.7</v>
      </c>
    </row>
    <row r="833" spans="1:153">
      <c r="A833" s="141" t="s">
        <v>8698</v>
      </c>
      <c r="B833" s="141" t="s">
        <v>8699</v>
      </c>
      <c r="C833" s="142">
        <v>1.891E-2</v>
      </c>
      <c r="D833" s="143">
        <v>87.1</v>
      </c>
      <c r="E833" s="143">
        <v>87.1</v>
      </c>
      <c r="F833" s="143">
        <v>87.1</v>
      </c>
      <c r="G833" s="143">
        <v>100.6</v>
      </c>
      <c r="H833" s="143">
        <v>116.7</v>
      </c>
      <c r="I833" s="143">
        <v>109</v>
      </c>
      <c r="J833" s="143">
        <v>109</v>
      </c>
      <c r="K833" s="143">
        <v>109</v>
      </c>
      <c r="L833" s="143">
        <v>109</v>
      </c>
      <c r="M833" s="143">
        <v>109</v>
      </c>
      <c r="N833" s="143">
        <v>109</v>
      </c>
      <c r="O833" s="143">
        <v>116.6</v>
      </c>
      <c r="P833" s="143">
        <v>116.6</v>
      </c>
      <c r="Q833" s="143">
        <v>116.6</v>
      </c>
      <c r="R833" s="143">
        <v>124.1</v>
      </c>
      <c r="S833" s="143">
        <v>124.1</v>
      </c>
      <c r="T833" s="143">
        <v>124.1</v>
      </c>
      <c r="U833" s="143">
        <v>123.1</v>
      </c>
      <c r="V833" s="143">
        <v>120.8</v>
      </c>
      <c r="W833" s="143">
        <v>124.1</v>
      </c>
      <c r="X833" s="143">
        <v>125.2</v>
      </c>
      <c r="Y833" s="143">
        <v>121.8</v>
      </c>
      <c r="Z833" s="143">
        <v>121.8</v>
      </c>
      <c r="AA833" s="143">
        <v>107.4</v>
      </c>
      <c r="AB833" s="143">
        <v>107.4</v>
      </c>
      <c r="AC833" s="143">
        <v>107.4</v>
      </c>
      <c r="AD833" s="143">
        <v>124.1</v>
      </c>
      <c r="AE833" s="143">
        <v>124.1</v>
      </c>
      <c r="AF833" s="143">
        <v>124.1</v>
      </c>
      <c r="AG833" s="143">
        <v>124.1</v>
      </c>
      <c r="AH833" s="143">
        <v>124.1</v>
      </c>
      <c r="AI833" s="143">
        <v>114.3</v>
      </c>
      <c r="AJ833" s="143">
        <v>123.6</v>
      </c>
      <c r="AK833" s="143">
        <v>123.6</v>
      </c>
      <c r="AL833" s="143">
        <v>112.4</v>
      </c>
      <c r="AM833" s="143">
        <v>107</v>
      </c>
      <c r="AN833" s="143">
        <v>107</v>
      </c>
      <c r="AO833" s="143">
        <v>107</v>
      </c>
      <c r="AP833" s="143">
        <v>107</v>
      </c>
      <c r="AQ833" s="143">
        <v>107</v>
      </c>
      <c r="AR833" s="143">
        <v>107</v>
      </c>
      <c r="AS833" s="143">
        <v>109.7</v>
      </c>
      <c r="AT833" s="143">
        <v>109.7</v>
      </c>
      <c r="AU833" s="143">
        <v>123</v>
      </c>
      <c r="AV833" s="143">
        <v>123</v>
      </c>
      <c r="AW833" s="143">
        <v>123</v>
      </c>
      <c r="AX833" s="143">
        <v>123</v>
      </c>
      <c r="AY833" s="143">
        <v>109.7</v>
      </c>
      <c r="AZ833" s="143">
        <v>109.7</v>
      </c>
      <c r="BA833" s="143">
        <v>109.7</v>
      </c>
      <c r="BB833" s="143">
        <v>109.7</v>
      </c>
      <c r="BC833" s="143">
        <v>109.7</v>
      </c>
      <c r="BD833" s="143">
        <v>129.19999999999999</v>
      </c>
      <c r="BE833" s="143">
        <v>129.19999999999999</v>
      </c>
      <c r="BF833" s="143">
        <v>129.19999999999999</v>
      </c>
      <c r="BG833" s="143">
        <v>129.19999999999999</v>
      </c>
      <c r="BH833" s="143">
        <v>129.19999999999999</v>
      </c>
      <c r="BI833" s="143">
        <v>129.19999999999999</v>
      </c>
      <c r="BJ833" s="143">
        <v>129.19999999999999</v>
      </c>
      <c r="BK833" s="144">
        <v>127.5</v>
      </c>
      <c r="BL833" s="143">
        <v>127.5</v>
      </c>
      <c r="BM833" s="143">
        <v>127.5</v>
      </c>
      <c r="BN833" s="143">
        <v>127.5</v>
      </c>
      <c r="BO833" s="143">
        <v>141.5</v>
      </c>
      <c r="BP833" s="143">
        <v>141.5</v>
      </c>
      <c r="BQ833" s="143">
        <v>141.5</v>
      </c>
      <c r="BR833" s="145">
        <v>141.5</v>
      </c>
      <c r="BS833" s="145">
        <v>141.5</v>
      </c>
      <c r="BT833" s="145">
        <v>141.5</v>
      </c>
      <c r="BU833" s="145">
        <v>141.5</v>
      </c>
      <c r="BV833" s="145">
        <v>141.5</v>
      </c>
      <c r="BW833" s="145">
        <v>141.5</v>
      </c>
      <c r="BX833" s="145">
        <v>141.5</v>
      </c>
      <c r="BY833" s="145">
        <v>141.5</v>
      </c>
      <c r="BZ833" s="143">
        <v>141.5</v>
      </c>
      <c r="CA833" s="143">
        <v>141.5</v>
      </c>
      <c r="CB833" s="143">
        <v>141.5</v>
      </c>
      <c r="CC833" s="143">
        <v>141.5</v>
      </c>
      <c r="CD833" s="143">
        <v>141.5</v>
      </c>
      <c r="CE833" s="143">
        <v>141.5</v>
      </c>
      <c r="CF833" s="143">
        <v>141.5</v>
      </c>
      <c r="CG833" s="143">
        <v>141.5</v>
      </c>
      <c r="CH833" s="143">
        <v>141.5</v>
      </c>
      <c r="CI833" s="143">
        <v>141.5</v>
      </c>
      <c r="CJ833" s="146">
        <v>141.5</v>
      </c>
      <c r="CK833" s="146">
        <v>141.5</v>
      </c>
      <c r="CL833" s="146">
        <v>141.5</v>
      </c>
      <c r="CM833" s="147">
        <v>140.4</v>
      </c>
      <c r="CN833" s="147">
        <v>140.4</v>
      </c>
      <c r="CO833" s="147">
        <v>140.4</v>
      </c>
      <c r="CP833" s="148">
        <v>140.4</v>
      </c>
      <c r="CQ833" s="149">
        <v>140.4</v>
      </c>
      <c r="CR833" s="149">
        <v>140.4</v>
      </c>
      <c r="CS833" s="149">
        <v>140.4</v>
      </c>
      <c r="CT833" s="149">
        <v>134.69999999999999</v>
      </c>
      <c r="CU833" s="150">
        <v>134.69999999999999</v>
      </c>
      <c r="CV833" s="150">
        <v>134.69999999999999</v>
      </c>
      <c r="CW833" s="150">
        <v>134.69999999999999</v>
      </c>
      <c r="CX833" s="150">
        <v>134.69999999999999</v>
      </c>
      <c r="CY833" s="150">
        <v>134.69999999999999</v>
      </c>
      <c r="CZ833" s="150">
        <v>134.69999999999999</v>
      </c>
      <c r="DA833" s="150">
        <v>134.69999999999999</v>
      </c>
      <c r="DB833" s="151">
        <v>134.69999999999999</v>
      </c>
      <c r="DC833" s="151">
        <v>134.69999999999999</v>
      </c>
      <c r="DD833" s="151">
        <v>134.69999999999999</v>
      </c>
      <c r="DE833" s="151">
        <v>134.69999999999999</v>
      </c>
      <c r="DF833" s="151">
        <v>134.69999999999999</v>
      </c>
      <c r="DG833" s="151">
        <v>134.69999999999999</v>
      </c>
      <c r="DH833" s="151">
        <v>134.69999999999999</v>
      </c>
      <c r="DI833" s="151">
        <v>134.69999999999999</v>
      </c>
      <c r="DJ833" s="151">
        <v>134.69999999999999</v>
      </c>
      <c r="DK833" s="151">
        <v>134.69999999999999</v>
      </c>
      <c r="DL833" s="151">
        <v>134.69999999999999</v>
      </c>
      <c r="DM833" s="152">
        <v>134.69999999999999</v>
      </c>
      <c r="DN833" s="152">
        <v>134.69999999999999</v>
      </c>
      <c r="DO833" s="152">
        <v>134.69999999999999</v>
      </c>
      <c r="DP833" s="152">
        <v>134.69999999999999</v>
      </c>
      <c r="DQ833" s="152">
        <v>134.69999999999999</v>
      </c>
      <c r="DR833" s="152">
        <v>134.69999999999999</v>
      </c>
      <c r="DS833" s="152">
        <v>134.69999999999999</v>
      </c>
      <c r="DT833" s="152">
        <v>134.69999999999999</v>
      </c>
      <c r="DU833" s="152">
        <v>134.69999999999999</v>
      </c>
      <c r="DV833" s="152">
        <v>134.69999999999999</v>
      </c>
      <c r="DW833" s="152">
        <v>134.69999999999999</v>
      </c>
      <c r="DX833" s="152">
        <v>143.69999999999999</v>
      </c>
      <c r="DY833" s="152">
        <v>143.69999999999999</v>
      </c>
      <c r="DZ833" s="152">
        <v>128.6</v>
      </c>
      <c r="EA833" s="152">
        <v>128.6</v>
      </c>
      <c r="EB833" s="152">
        <v>128.6</v>
      </c>
      <c r="EC833" s="152">
        <v>142.80000000000001</v>
      </c>
      <c r="ED833" s="152">
        <v>128.6</v>
      </c>
      <c r="EE833" s="152">
        <v>128.6</v>
      </c>
      <c r="EF833" s="152">
        <v>128.6</v>
      </c>
      <c r="EG833" s="152">
        <v>128.6</v>
      </c>
      <c r="EH833" s="152">
        <v>128.6</v>
      </c>
      <c r="EI833" s="152">
        <v>128.6</v>
      </c>
      <c r="EJ833" s="152">
        <v>128.6</v>
      </c>
      <c r="EK833" s="152">
        <v>128.6</v>
      </c>
      <c r="EL833" s="152">
        <v>128.6</v>
      </c>
      <c r="EM833" s="152">
        <v>128.6</v>
      </c>
      <c r="EN833" s="152">
        <v>128.6</v>
      </c>
      <c r="EO833" s="152">
        <v>128.6</v>
      </c>
      <c r="EP833" s="152">
        <v>128.6</v>
      </c>
      <c r="EQ833" s="152">
        <v>128.6</v>
      </c>
      <c r="ER833" s="152">
        <v>128.6</v>
      </c>
      <c r="ES833" s="152">
        <v>128.6</v>
      </c>
      <c r="ET833" s="152">
        <v>128.6</v>
      </c>
      <c r="EU833" s="152">
        <v>128.6</v>
      </c>
      <c r="EV833" s="152">
        <v>128.6</v>
      </c>
      <c r="EW833" s="152">
        <v>128.6</v>
      </c>
    </row>
    <row r="834" spans="1:153">
      <c r="A834" s="141" t="s">
        <v>8700</v>
      </c>
      <c r="B834" s="141" t="s">
        <v>8701</v>
      </c>
      <c r="C834" s="142">
        <v>4.2000000000000002E-4</v>
      </c>
      <c r="D834" s="143">
        <v>101.9</v>
      </c>
      <c r="E834" s="143">
        <v>101.8</v>
      </c>
      <c r="F834" s="143">
        <v>101.6</v>
      </c>
      <c r="G834" s="143">
        <v>102</v>
      </c>
      <c r="H834" s="143">
        <v>101.4</v>
      </c>
      <c r="I834" s="143">
        <v>100.6</v>
      </c>
      <c r="J834" s="143">
        <v>100.2</v>
      </c>
      <c r="K834" s="143">
        <v>100.3</v>
      </c>
      <c r="L834" s="143">
        <v>101</v>
      </c>
      <c r="M834" s="143">
        <v>100.2</v>
      </c>
      <c r="N834" s="143">
        <v>100.2</v>
      </c>
      <c r="O834" s="143">
        <v>100.2</v>
      </c>
      <c r="P834" s="143">
        <v>102.6</v>
      </c>
      <c r="Q834" s="143">
        <v>104.4</v>
      </c>
      <c r="R834" s="143">
        <v>104.4</v>
      </c>
      <c r="S834" s="143">
        <v>105.1</v>
      </c>
      <c r="T834" s="143">
        <v>105.3</v>
      </c>
      <c r="U834" s="143">
        <v>105.4</v>
      </c>
      <c r="V834" s="143">
        <v>105.3</v>
      </c>
      <c r="W834" s="143">
        <v>105.3</v>
      </c>
      <c r="X834" s="143">
        <v>105.3</v>
      </c>
      <c r="Y834" s="143">
        <v>105.3</v>
      </c>
      <c r="Z834" s="143">
        <v>105.3</v>
      </c>
      <c r="AA834" s="143">
        <v>105.3</v>
      </c>
      <c r="AB834" s="143">
        <v>105.3</v>
      </c>
      <c r="AC834" s="143">
        <v>105.3</v>
      </c>
      <c r="AD834" s="143">
        <v>106.8</v>
      </c>
      <c r="AE834" s="143">
        <v>106.8</v>
      </c>
      <c r="AF834" s="143">
        <v>106.8</v>
      </c>
      <c r="AG834" s="143">
        <v>105.3</v>
      </c>
      <c r="AH834" s="143">
        <v>102.8</v>
      </c>
      <c r="AI834" s="143">
        <v>106.2</v>
      </c>
      <c r="AJ834" s="143">
        <v>109</v>
      </c>
      <c r="AK834" s="143">
        <v>99</v>
      </c>
      <c r="AL834" s="143">
        <v>99</v>
      </c>
      <c r="AM834" s="143">
        <v>104.3</v>
      </c>
      <c r="AN834" s="143">
        <v>103.4</v>
      </c>
      <c r="AO834" s="143">
        <v>105</v>
      </c>
      <c r="AP834" s="143">
        <v>102.3</v>
      </c>
      <c r="AQ834" s="143">
        <v>100.7</v>
      </c>
      <c r="AR834" s="143">
        <v>103.2</v>
      </c>
      <c r="AS834" s="143">
        <v>101.7</v>
      </c>
      <c r="AT834" s="143">
        <v>101.7</v>
      </c>
      <c r="AU834" s="143">
        <v>102.1</v>
      </c>
      <c r="AV834" s="143">
        <v>102.7</v>
      </c>
      <c r="AW834" s="143">
        <v>102.7</v>
      </c>
      <c r="AX834" s="143">
        <v>101.8</v>
      </c>
      <c r="AY834" s="143">
        <v>99.2</v>
      </c>
      <c r="AZ834" s="143">
        <v>96.7</v>
      </c>
      <c r="BA834" s="143">
        <v>98.8</v>
      </c>
      <c r="BB834" s="143">
        <v>100.3</v>
      </c>
      <c r="BC834" s="143">
        <v>101.8</v>
      </c>
      <c r="BD834" s="143">
        <v>102.8</v>
      </c>
      <c r="BE834" s="143">
        <v>97</v>
      </c>
      <c r="BF834" s="143">
        <v>96.2</v>
      </c>
      <c r="BG834" s="143">
        <v>95.3</v>
      </c>
      <c r="BH834" s="143">
        <v>95.3</v>
      </c>
      <c r="BI834" s="143">
        <v>95.3</v>
      </c>
      <c r="BJ834" s="143">
        <v>95.3</v>
      </c>
      <c r="BK834" s="144">
        <v>95.3</v>
      </c>
      <c r="BL834" s="143">
        <v>95.3</v>
      </c>
      <c r="BM834" s="143">
        <v>95.3</v>
      </c>
      <c r="BN834" s="143">
        <v>95.3</v>
      </c>
      <c r="BO834" s="143">
        <v>95.3</v>
      </c>
      <c r="BP834" s="143">
        <v>95.3</v>
      </c>
      <c r="BQ834" s="143">
        <v>95.3</v>
      </c>
      <c r="BR834" s="145">
        <v>95.3</v>
      </c>
      <c r="BS834" s="145">
        <v>95.3</v>
      </c>
      <c r="BT834" s="145">
        <v>95.3</v>
      </c>
      <c r="BU834" s="145">
        <v>95.3</v>
      </c>
      <c r="BV834" s="145">
        <v>97.2</v>
      </c>
      <c r="BW834" s="145">
        <v>93.1</v>
      </c>
      <c r="BX834" s="145">
        <v>93.1</v>
      </c>
      <c r="BY834" s="145">
        <v>93.1</v>
      </c>
      <c r="BZ834" s="143">
        <v>92.9</v>
      </c>
      <c r="CA834" s="143">
        <v>93.3</v>
      </c>
      <c r="CB834" s="143">
        <v>93.2</v>
      </c>
      <c r="CC834" s="143">
        <v>94.1</v>
      </c>
      <c r="CD834" s="143">
        <v>95.2</v>
      </c>
      <c r="CE834" s="143">
        <v>93.6</v>
      </c>
      <c r="CF834" s="143">
        <v>93.7</v>
      </c>
      <c r="CG834" s="143">
        <v>93.6</v>
      </c>
      <c r="CH834" s="143">
        <v>94.8</v>
      </c>
      <c r="CI834" s="143">
        <v>94.7</v>
      </c>
      <c r="CJ834" s="146">
        <v>92.6</v>
      </c>
      <c r="CK834" s="146">
        <v>92.6</v>
      </c>
      <c r="CL834" s="146">
        <v>92.6</v>
      </c>
      <c r="CM834" s="147">
        <v>92.6</v>
      </c>
      <c r="CN834" s="147">
        <v>92.6</v>
      </c>
      <c r="CO834" s="147">
        <v>92.6</v>
      </c>
      <c r="CP834" s="148">
        <v>92.6</v>
      </c>
      <c r="CQ834" s="149">
        <v>92.6</v>
      </c>
      <c r="CR834" s="149">
        <v>92.6</v>
      </c>
      <c r="CS834" s="149">
        <v>92.6</v>
      </c>
      <c r="CT834" s="149">
        <v>92.6</v>
      </c>
      <c r="CU834" s="150">
        <v>92.6</v>
      </c>
      <c r="CV834" s="150">
        <v>92.6</v>
      </c>
      <c r="CW834" s="150">
        <v>92.6</v>
      </c>
      <c r="CX834" s="150">
        <v>92.6</v>
      </c>
      <c r="CY834" s="150">
        <v>92.6</v>
      </c>
      <c r="CZ834" s="150">
        <v>92.6</v>
      </c>
      <c r="DA834" s="150">
        <v>92.6</v>
      </c>
      <c r="DB834" s="151">
        <v>92.6</v>
      </c>
      <c r="DC834" s="151">
        <v>92.3</v>
      </c>
      <c r="DD834" s="151">
        <v>92.4</v>
      </c>
      <c r="DE834" s="151">
        <v>92.4</v>
      </c>
      <c r="DF834" s="151">
        <v>91.9</v>
      </c>
      <c r="DG834" s="151">
        <v>93.6</v>
      </c>
      <c r="DH834" s="151">
        <v>92.6</v>
      </c>
      <c r="DI834" s="151">
        <v>92.3</v>
      </c>
      <c r="DJ834" s="151">
        <v>93.6</v>
      </c>
      <c r="DK834" s="151">
        <v>91.9</v>
      </c>
      <c r="DL834" s="151">
        <v>95.3</v>
      </c>
      <c r="DM834" s="152">
        <v>92.3</v>
      </c>
      <c r="DN834" s="152">
        <v>91.9</v>
      </c>
      <c r="DO834" s="152">
        <v>94.8</v>
      </c>
      <c r="DP834" s="152">
        <v>94.8</v>
      </c>
      <c r="DQ834" s="152">
        <v>95.5</v>
      </c>
      <c r="DR834" s="152">
        <v>94.8</v>
      </c>
      <c r="DS834" s="152">
        <v>89.9</v>
      </c>
      <c r="DT834" s="152">
        <v>86.4</v>
      </c>
      <c r="DU834" s="152">
        <v>86.4</v>
      </c>
      <c r="DV834" s="152">
        <v>86.6</v>
      </c>
      <c r="DW834" s="152">
        <v>87.3</v>
      </c>
      <c r="DX834" s="152">
        <v>87.4</v>
      </c>
      <c r="DY834" s="152">
        <v>88.7</v>
      </c>
      <c r="DZ834" s="152">
        <v>88.5</v>
      </c>
      <c r="EA834" s="152">
        <v>86.4</v>
      </c>
      <c r="EB834" s="152">
        <v>87.6</v>
      </c>
      <c r="EC834" s="152">
        <v>89.1</v>
      </c>
      <c r="ED834" s="152">
        <v>88</v>
      </c>
      <c r="EE834" s="152">
        <v>88.4</v>
      </c>
      <c r="EF834" s="152">
        <v>88.8</v>
      </c>
      <c r="EG834" s="152">
        <v>89.2</v>
      </c>
      <c r="EH834" s="152">
        <v>88.4</v>
      </c>
      <c r="EI834" s="152">
        <v>89</v>
      </c>
      <c r="EJ834" s="152">
        <v>89.3</v>
      </c>
      <c r="EK834" s="152">
        <v>89.2</v>
      </c>
      <c r="EL834" s="152">
        <v>89.5</v>
      </c>
      <c r="EM834" s="152">
        <v>91.7</v>
      </c>
      <c r="EN834" s="152">
        <v>90.7</v>
      </c>
      <c r="EO834" s="152">
        <v>90.6</v>
      </c>
      <c r="EP834" s="152">
        <v>90.8</v>
      </c>
      <c r="EQ834" s="152">
        <v>89.5</v>
      </c>
      <c r="ER834" s="152">
        <v>90</v>
      </c>
      <c r="ES834" s="152">
        <v>89.8</v>
      </c>
      <c r="ET834" s="152">
        <v>89.5</v>
      </c>
      <c r="EU834" s="152">
        <v>86.2</v>
      </c>
      <c r="EV834" s="152">
        <v>89</v>
      </c>
      <c r="EW834" s="152">
        <v>88.2</v>
      </c>
    </row>
    <row r="835" spans="1:153">
      <c r="A835" s="141" t="s">
        <v>8702</v>
      </c>
      <c r="B835" s="141" t="s">
        <v>8703</v>
      </c>
      <c r="C835" s="142">
        <v>1.3020499999999999</v>
      </c>
      <c r="D835" s="143">
        <v>98.4</v>
      </c>
      <c r="E835" s="143">
        <v>100.9</v>
      </c>
      <c r="F835" s="143">
        <v>102.4</v>
      </c>
      <c r="G835" s="143">
        <v>103.3</v>
      </c>
      <c r="H835" s="143">
        <v>101.7</v>
      </c>
      <c r="I835" s="143">
        <v>102.3</v>
      </c>
      <c r="J835" s="143">
        <v>103</v>
      </c>
      <c r="K835" s="143">
        <v>99.8</v>
      </c>
      <c r="L835" s="143">
        <v>97.5</v>
      </c>
      <c r="M835" s="143">
        <v>102.9</v>
      </c>
      <c r="N835" s="143">
        <v>99.2</v>
      </c>
      <c r="O835" s="143">
        <v>98.4</v>
      </c>
      <c r="P835" s="143">
        <v>97.1</v>
      </c>
      <c r="Q835" s="143">
        <v>100.1</v>
      </c>
      <c r="R835" s="143">
        <v>101.5</v>
      </c>
      <c r="S835" s="143">
        <v>101.1</v>
      </c>
      <c r="T835" s="143">
        <v>101.1</v>
      </c>
      <c r="U835" s="143">
        <v>100.5</v>
      </c>
      <c r="V835" s="143">
        <v>98.1</v>
      </c>
      <c r="W835" s="143">
        <v>97</v>
      </c>
      <c r="X835" s="143">
        <v>96.6</v>
      </c>
      <c r="Y835" s="143">
        <v>99.2</v>
      </c>
      <c r="Z835" s="143">
        <v>95</v>
      </c>
      <c r="AA835" s="143">
        <v>98.5</v>
      </c>
      <c r="AB835" s="143">
        <v>97.8</v>
      </c>
      <c r="AC835" s="143">
        <v>100.2</v>
      </c>
      <c r="AD835" s="143">
        <v>101.5</v>
      </c>
      <c r="AE835" s="143">
        <v>100.6</v>
      </c>
      <c r="AF835" s="143">
        <v>104.5</v>
      </c>
      <c r="AG835" s="143">
        <v>106.9</v>
      </c>
      <c r="AH835" s="143">
        <v>106.6</v>
      </c>
      <c r="AI835" s="143">
        <v>102.7</v>
      </c>
      <c r="AJ835" s="143">
        <v>95.2</v>
      </c>
      <c r="AK835" s="143">
        <v>103.1</v>
      </c>
      <c r="AL835" s="143">
        <v>98.7</v>
      </c>
      <c r="AM835" s="143">
        <v>98.6</v>
      </c>
      <c r="AN835" s="143">
        <v>97</v>
      </c>
      <c r="AO835" s="143">
        <v>98.8</v>
      </c>
      <c r="AP835" s="143">
        <v>101.2</v>
      </c>
      <c r="AQ835" s="143">
        <v>101.5</v>
      </c>
      <c r="AR835" s="143">
        <v>103.1</v>
      </c>
      <c r="AS835" s="143">
        <v>103.2</v>
      </c>
      <c r="AT835" s="143">
        <v>102.3</v>
      </c>
      <c r="AU835" s="143">
        <v>101</v>
      </c>
      <c r="AV835" s="143">
        <v>101</v>
      </c>
      <c r="AW835" s="143">
        <v>102.3</v>
      </c>
      <c r="AX835" s="143">
        <v>101.6</v>
      </c>
      <c r="AY835" s="143">
        <v>100.3</v>
      </c>
      <c r="AZ835" s="143">
        <v>98.9</v>
      </c>
      <c r="BA835" s="143">
        <v>99.6</v>
      </c>
      <c r="BB835" s="143">
        <v>102</v>
      </c>
      <c r="BC835" s="143">
        <v>100.3</v>
      </c>
      <c r="BD835" s="143">
        <v>102.7</v>
      </c>
      <c r="BE835" s="143">
        <v>102.7</v>
      </c>
      <c r="BF835" s="143">
        <v>102.7</v>
      </c>
      <c r="BG835" s="143">
        <v>103.8</v>
      </c>
      <c r="BH835" s="143">
        <v>104.7</v>
      </c>
      <c r="BI835" s="143">
        <v>105.9</v>
      </c>
      <c r="BJ835" s="143">
        <v>104.9</v>
      </c>
      <c r="BK835" s="144">
        <v>105.1</v>
      </c>
      <c r="BL835" s="143">
        <v>102.8</v>
      </c>
      <c r="BM835" s="143">
        <v>104</v>
      </c>
      <c r="BN835" s="143">
        <v>104.3</v>
      </c>
      <c r="BO835" s="143">
        <v>104.2</v>
      </c>
      <c r="BP835" s="143">
        <v>104.1</v>
      </c>
      <c r="BQ835" s="143">
        <v>104.6</v>
      </c>
      <c r="BR835" s="145">
        <v>105.8</v>
      </c>
      <c r="BS835" s="145">
        <v>106.1</v>
      </c>
      <c r="BT835" s="145">
        <v>107</v>
      </c>
      <c r="BU835" s="145">
        <v>107.5</v>
      </c>
      <c r="BV835" s="145">
        <v>107.8</v>
      </c>
      <c r="BW835" s="145">
        <v>105.2</v>
      </c>
      <c r="BX835" s="145">
        <v>105.1</v>
      </c>
      <c r="BY835" s="145">
        <v>105.2</v>
      </c>
      <c r="BZ835" s="143">
        <v>105.4</v>
      </c>
      <c r="CA835" s="143">
        <v>106.1</v>
      </c>
      <c r="CB835" s="143">
        <v>105.6</v>
      </c>
      <c r="CC835" s="143">
        <v>106.4</v>
      </c>
      <c r="CD835" s="143">
        <v>106.8</v>
      </c>
      <c r="CE835" s="143">
        <v>107</v>
      </c>
      <c r="CF835" s="143">
        <v>107.5</v>
      </c>
      <c r="CG835" s="143">
        <v>107.9</v>
      </c>
      <c r="CH835" s="143">
        <v>107.9</v>
      </c>
      <c r="CI835" s="143">
        <v>108.3</v>
      </c>
      <c r="CJ835" s="146">
        <v>109.4</v>
      </c>
      <c r="CK835" s="146">
        <v>110.3</v>
      </c>
      <c r="CL835" s="146">
        <v>113</v>
      </c>
      <c r="CM835" s="147">
        <v>113.8</v>
      </c>
      <c r="CN835" s="147">
        <v>113.9</v>
      </c>
      <c r="CO835" s="147">
        <v>114.3</v>
      </c>
      <c r="CP835" s="148">
        <v>114.4</v>
      </c>
      <c r="CQ835" s="149">
        <v>114.7</v>
      </c>
      <c r="CR835" s="149">
        <v>114.7</v>
      </c>
      <c r="CS835" s="149">
        <v>115.2</v>
      </c>
      <c r="CT835" s="149">
        <v>117.6</v>
      </c>
      <c r="CU835" s="150">
        <v>117.6</v>
      </c>
      <c r="CV835" s="150">
        <v>117.6</v>
      </c>
      <c r="CW835" s="150">
        <v>122.2</v>
      </c>
      <c r="CX835" s="150">
        <v>122.6</v>
      </c>
      <c r="CY835" s="150">
        <v>124</v>
      </c>
      <c r="CZ835" s="150">
        <v>124.1</v>
      </c>
      <c r="DA835" s="150">
        <v>124.9</v>
      </c>
      <c r="DB835" s="151">
        <v>125.6</v>
      </c>
      <c r="DC835" s="151">
        <v>126.5</v>
      </c>
      <c r="DD835" s="151">
        <v>126.5</v>
      </c>
      <c r="DE835" s="151">
        <v>127.1</v>
      </c>
      <c r="DF835" s="151">
        <v>127.7</v>
      </c>
      <c r="DG835" s="151">
        <v>127.5</v>
      </c>
      <c r="DH835" s="151">
        <v>127.5</v>
      </c>
      <c r="DI835" s="151">
        <v>129</v>
      </c>
      <c r="DJ835" s="151">
        <v>127.3</v>
      </c>
      <c r="DK835" s="151">
        <v>130.5</v>
      </c>
      <c r="DL835" s="151">
        <v>130.1</v>
      </c>
      <c r="DM835" s="152">
        <v>131</v>
      </c>
      <c r="DN835" s="152">
        <v>131.80000000000001</v>
      </c>
      <c r="DO835" s="152">
        <v>132.19999999999999</v>
      </c>
      <c r="DP835" s="152">
        <v>132.80000000000001</v>
      </c>
      <c r="DQ835" s="152">
        <v>133.1</v>
      </c>
      <c r="DR835" s="152">
        <v>133.6</v>
      </c>
      <c r="DS835" s="152">
        <v>133.69999999999999</v>
      </c>
      <c r="DT835" s="152">
        <v>134.4</v>
      </c>
      <c r="DU835" s="152">
        <v>135.30000000000001</v>
      </c>
      <c r="DV835" s="152">
        <v>135.6</v>
      </c>
      <c r="DW835" s="152">
        <v>136</v>
      </c>
      <c r="DX835" s="152">
        <v>137.1</v>
      </c>
      <c r="DY835" s="152">
        <v>137.30000000000001</v>
      </c>
      <c r="DZ835" s="152">
        <v>137.4</v>
      </c>
      <c r="EA835" s="152">
        <v>137.6</v>
      </c>
      <c r="EB835" s="152">
        <v>138.6</v>
      </c>
      <c r="EC835" s="152">
        <v>139.1</v>
      </c>
      <c r="ED835" s="152">
        <v>140.30000000000001</v>
      </c>
      <c r="EE835" s="152">
        <v>142.80000000000001</v>
      </c>
      <c r="EF835" s="152">
        <v>143.4</v>
      </c>
      <c r="EG835" s="152">
        <v>143.6</v>
      </c>
      <c r="EH835" s="152">
        <v>143.69999999999999</v>
      </c>
      <c r="EI835" s="152">
        <v>143.9</v>
      </c>
      <c r="EJ835" s="152">
        <v>144.4</v>
      </c>
      <c r="EK835" s="152">
        <v>146.6</v>
      </c>
      <c r="EL835" s="152">
        <v>145.30000000000001</v>
      </c>
      <c r="EM835" s="152">
        <v>145.4</v>
      </c>
      <c r="EN835" s="152">
        <v>145.30000000000001</v>
      </c>
      <c r="EO835" s="152">
        <v>144.80000000000001</v>
      </c>
      <c r="EP835" s="152">
        <v>145.19999999999999</v>
      </c>
      <c r="EQ835" s="152">
        <v>145.30000000000001</v>
      </c>
      <c r="ER835" s="152">
        <v>145</v>
      </c>
      <c r="ES835" s="152">
        <v>144.6</v>
      </c>
      <c r="ET835" s="152">
        <v>144.4</v>
      </c>
      <c r="EU835" s="152">
        <v>145.30000000000001</v>
      </c>
      <c r="EV835" s="152">
        <v>145.4</v>
      </c>
      <c r="EW835" s="152">
        <v>145.9</v>
      </c>
    </row>
    <row r="836" spans="1:153">
      <c r="A836" s="141" t="s">
        <v>8704</v>
      </c>
      <c r="B836" s="141" t="s">
        <v>8705</v>
      </c>
      <c r="C836" s="142">
        <v>1.1660999999999999</v>
      </c>
      <c r="D836" s="143">
        <v>98</v>
      </c>
      <c r="E836" s="143">
        <v>100.7</v>
      </c>
      <c r="F836" s="143">
        <v>102.2</v>
      </c>
      <c r="G836" s="143">
        <v>103.2</v>
      </c>
      <c r="H836" s="143">
        <v>101.7</v>
      </c>
      <c r="I836" s="143">
        <v>102.3</v>
      </c>
      <c r="J836" s="143">
        <v>102.9</v>
      </c>
      <c r="K836" s="143">
        <v>99.8</v>
      </c>
      <c r="L836" s="143">
        <v>97.4</v>
      </c>
      <c r="M836" s="143">
        <v>102.8</v>
      </c>
      <c r="N836" s="143">
        <v>99</v>
      </c>
      <c r="O836" s="143">
        <v>98.2</v>
      </c>
      <c r="P836" s="143">
        <v>96.8</v>
      </c>
      <c r="Q836" s="143">
        <v>100</v>
      </c>
      <c r="R836" s="143">
        <v>101.5</v>
      </c>
      <c r="S836" s="143">
        <v>101.1</v>
      </c>
      <c r="T836" s="143">
        <v>101</v>
      </c>
      <c r="U836" s="143">
        <v>100.4</v>
      </c>
      <c r="V836" s="143">
        <v>98.1</v>
      </c>
      <c r="W836" s="143">
        <v>97.1</v>
      </c>
      <c r="X836" s="143">
        <v>96.8</v>
      </c>
      <c r="Y836" s="143">
        <v>99.4</v>
      </c>
      <c r="Z836" s="143">
        <v>95</v>
      </c>
      <c r="AA836" s="143">
        <v>98.7</v>
      </c>
      <c r="AB836" s="143">
        <v>98.2</v>
      </c>
      <c r="AC836" s="143">
        <v>100.6</v>
      </c>
      <c r="AD836" s="143">
        <v>102.1</v>
      </c>
      <c r="AE836" s="143">
        <v>101.1</v>
      </c>
      <c r="AF836" s="143">
        <v>105.1</v>
      </c>
      <c r="AG836" s="143">
        <v>107.2</v>
      </c>
      <c r="AH836" s="143">
        <v>106.9</v>
      </c>
      <c r="AI836" s="143">
        <v>102.8</v>
      </c>
      <c r="AJ836" s="143">
        <v>94.6</v>
      </c>
      <c r="AK836" s="143">
        <v>103.2</v>
      </c>
      <c r="AL836" s="143">
        <v>98.5</v>
      </c>
      <c r="AM836" s="143">
        <v>98.4</v>
      </c>
      <c r="AN836" s="143">
        <v>96.7</v>
      </c>
      <c r="AO836" s="143">
        <v>98.7</v>
      </c>
      <c r="AP836" s="143">
        <v>101.1</v>
      </c>
      <c r="AQ836" s="143">
        <v>101.5</v>
      </c>
      <c r="AR836" s="143">
        <v>103.4</v>
      </c>
      <c r="AS836" s="143">
        <v>103.5</v>
      </c>
      <c r="AT836" s="143">
        <v>102.3</v>
      </c>
      <c r="AU836" s="143">
        <v>101.5</v>
      </c>
      <c r="AV836" s="143">
        <v>101.6</v>
      </c>
      <c r="AW836" s="143">
        <v>103.1</v>
      </c>
      <c r="AX836" s="143">
        <v>102.4</v>
      </c>
      <c r="AY836" s="143">
        <v>100.5</v>
      </c>
      <c r="AZ836" s="143">
        <v>99</v>
      </c>
      <c r="BA836" s="143">
        <v>99.8</v>
      </c>
      <c r="BB836" s="143">
        <v>102.5</v>
      </c>
      <c r="BC836" s="143">
        <v>100.6</v>
      </c>
      <c r="BD836" s="143">
        <v>103.4</v>
      </c>
      <c r="BE836" s="143">
        <v>103.4</v>
      </c>
      <c r="BF836" s="143">
        <v>103.4</v>
      </c>
      <c r="BG836" s="143">
        <v>104</v>
      </c>
      <c r="BH836" s="143">
        <v>105</v>
      </c>
      <c r="BI836" s="143">
        <v>106.3</v>
      </c>
      <c r="BJ836" s="143">
        <v>105.2</v>
      </c>
      <c r="BK836" s="144">
        <v>105.3</v>
      </c>
      <c r="BL836" s="143">
        <v>102.7</v>
      </c>
      <c r="BM836" s="143">
        <v>104.2</v>
      </c>
      <c r="BN836" s="143">
        <v>104.5</v>
      </c>
      <c r="BO836" s="143">
        <v>104.4</v>
      </c>
      <c r="BP836" s="143">
        <v>104.4</v>
      </c>
      <c r="BQ836" s="143">
        <v>105</v>
      </c>
      <c r="BR836" s="145">
        <v>106.3</v>
      </c>
      <c r="BS836" s="145">
        <v>106.7</v>
      </c>
      <c r="BT836" s="145">
        <v>107.6</v>
      </c>
      <c r="BU836" s="145">
        <v>108.2</v>
      </c>
      <c r="BV836" s="145">
        <v>108.3</v>
      </c>
      <c r="BW836" s="145">
        <v>105.4</v>
      </c>
      <c r="BX836" s="145">
        <v>105.2</v>
      </c>
      <c r="BY836" s="145">
        <v>105.4</v>
      </c>
      <c r="BZ836" s="143">
        <v>105.6</v>
      </c>
      <c r="CA836" s="143">
        <v>106.2</v>
      </c>
      <c r="CB836" s="143">
        <v>105.7</v>
      </c>
      <c r="CC836" s="143">
        <v>106.5</v>
      </c>
      <c r="CD836" s="143">
        <v>107.1</v>
      </c>
      <c r="CE836" s="143">
        <v>107.4</v>
      </c>
      <c r="CF836" s="143">
        <v>107.9</v>
      </c>
      <c r="CG836" s="143">
        <v>108.5</v>
      </c>
      <c r="CH836" s="143">
        <v>108.3</v>
      </c>
      <c r="CI836" s="143">
        <v>108.7</v>
      </c>
      <c r="CJ836" s="146">
        <v>109.9</v>
      </c>
      <c r="CK836" s="146">
        <v>111</v>
      </c>
      <c r="CL836" s="146">
        <v>113.9</v>
      </c>
      <c r="CM836" s="147">
        <v>114.8</v>
      </c>
      <c r="CN836" s="147">
        <v>114.8</v>
      </c>
      <c r="CO836" s="147">
        <v>115.1</v>
      </c>
      <c r="CP836" s="148">
        <v>115.3</v>
      </c>
      <c r="CQ836" s="149">
        <v>115.5</v>
      </c>
      <c r="CR836" s="149">
        <v>115.6</v>
      </c>
      <c r="CS836" s="149">
        <v>115.9</v>
      </c>
      <c r="CT836" s="149">
        <v>118.4</v>
      </c>
      <c r="CU836" s="150">
        <v>118.6</v>
      </c>
      <c r="CV836" s="150">
        <v>118.6</v>
      </c>
      <c r="CW836" s="150">
        <v>123.8</v>
      </c>
      <c r="CX836" s="150">
        <v>124.1</v>
      </c>
      <c r="CY836" s="150">
        <v>125.4</v>
      </c>
      <c r="CZ836" s="150">
        <v>125.7</v>
      </c>
      <c r="DA836" s="150">
        <v>126.7</v>
      </c>
      <c r="DB836" s="151">
        <v>127.4</v>
      </c>
      <c r="DC836" s="151">
        <v>128.4</v>
      </c>
      <c r="DD836" s="151">
        <v>128.4</v>
      </c>
      <c r="DE836" s="151">
        <v>128.6</v>
      </c>
      <c r="DF836" s="151">
        <v>129.30000000000001</v>
      </c>
      <c r="DG836" s="151">
        <v>129</v>
      </c>
      <c r="DH836" s="151">
        <v>129.1</v>
      </c>
      <c r="DI836" s="151">
        <v>130.69999999999999</v>
      </c>
      <c r="DJ836" s="151">
        <v>128.5</v>
      </c>
      <c r="DK836" s="151">
        <v>132</v>
      </c>
      <c r="DL836" s="151">
        <v>131.6</v>
      </c>
      <c r="DM836" s="152">
        <v>132.80000000000001</v>
      </c>
      <c r="DN836" s="152">
        <v>133.6</v>
      </c>
      <c r="DO836" s="152">
        <v>134.1</v>
      </c>
      <c r="DP836" s="152">
        <v>134.30000000000001</v>
      </c>
      <c r="DQ836" s="152">
        <v>134.69999999999999</v>
      </c>
      <c r="DR836" s="152">
        <v>135.4</v>
      </c>
      <c r="DS836" s="152">
        <v>135.4</v>
      </c>
      <c r="DT836" s="152">
        <v>136</v>
      </c>
      <c r="DU836" s="152">
        <v>136.80000000000001</v>
      </c>
      <c r="DV836" s="152">
        <v>137</v>
      </c>
      <c r="DW836" s="152">
        <v>137.5</v>
      </c>
      <c r="DX836" s="152">
        <v>138.69999999999999</v>
      </c>
      <c r="DY836" s="152">
        <v>138.80000000000001</v>
      </c>
      <c r="DZ836" s="152">
        <v>139.1</v>
      </c>
      <c r="EA836" s="152">
        <v>139.19999999999999</v>
      </c>
      <c r="EB836" s="152">
        <v>140.30000000000001</v>
      </c>
      <c r="EC836" s="152">
        <v>140.6</v>
      </c>
      <c r="ED836" s="152">
        <v>142.1</v>
      </c>
      <c r="EE836" s="152">
        <v>144.69999999999999</v>
      </c>
      <c r="EF836" s="152">
        <v>145.6</v>
      </c>
      <c r="EG836" s="152">
        <v>145.9</v>
      </c>
      <c r="EH836" s="152">
        <v>145.9</v>
      </c>
      <c r="EI836" s="152">
        <v>146</v>
      </c>
      <c r="EJ836" s="152">
        <v>146.5</v>
      </c>
      <c r="EK836" s="152">
        <v>149</v>
      </c>
      <c r="EL836" s="152">
        <v>147.4</v>
      </c>
      <c r="EM836" s="152">
        <v>147.6</v>
      </c>
      <c r="EN836" s="152">
        <v>147.4</v>
      </c>
      <c r="EO836" s="152">
        <v>146.9</v>
      </c>
      <c r="EP836" s="152">
        <v>147.4</v>
      </c>
      <c r="EQ836" s="152">
        <v>147.4</v>
      </c>
      <c r="ER836" s="152">
        <v>147.1</v>
      </c>
      <c r="ES836" s="152">
        <v>146.69999999999999</v>
      </c>
      <c r="ET836" s="152">
        <v>146.80000000000001</v>
      </c>
      <c r="EU836" s="152">
        <v>147.69999999999999</v>
      </c>
      <c r="EV836" s="152">
        <v>147.69999999999999</v>
      </c>
      <c r="EW836" s="152">
        <v>148.30000000000001</v>
      </c>
    </row>
    <row r="837" spans="1:153">
      <c r="A837" s="141" t="s">
        <v>8706</v>
      </c>
      <c r="B837" s="141" t="s">
        <v>8707</v>
      </c>
      <c r="C837" s="142">
        <v>0.12322</v>
      </c>
      <c r="D837" s="143">
        <v>101.3</v>
      </c>
      <c r="E837" s="143">
        <v>102.5</v>
      </c>
      <c r="F837" s="143">
        <v>104.3</v>
      </c>
      <c r="G837" s="143">
        <v>104.3</v>
      </c>
      <c r="H837" s="143">
        <v>100.5</v>
      </c>
      <c r="I837" s="143">
        <v>101.8</v>
      </c>
      <c r="J837" s="143">
        <v>103.4</v>
      </c>
      <c r="K837" s="143">
        <v>99.1</v>
      </c>
      <c r="L837" s="143">
        <v>97.1</v>
      </c>
      <c r="M837" s="143">
        <v>103</v>
      </c>
      <c r="N837" s="143">
        <v>99.8</v>
      </c>
      <c r="O837" s="143">
        <v>98.6</v>
      </c>
      <c r="P837" s="143">
        <v>98.7</v>
      </c>
      <c r="Q837" s="143">
        <v>99.3</v>
      </c>
      <c r="R837" s="143">
        <v>100.1</v>
      </c>
      <c r="S837" s="143">
        <v>100.9</v>
      </c>
      <c r="T837" s="143">
        <v>100.4</v>
      </c>
      <c r="U837" s="143">
        <v>99.3</v>
      </c>
      <c r="V837" s="143">
        <v>95.1</v>
      </c>
      <c r="W837" s="143">
        <v>94.4</v>
      </c>
      <c r="X837" s="143">
        <v>93</v>
      </c>
      <c r="Y837" s="143">
        <v>95.8</v>
      </c>
      <c r="Z837" s="143">
        <v>93</v>
      </c>
      <c r="AA837" s="143">
        <v>95.3</v>
      </c>
      <c r="AB837" s="143">
        <v>92</v>
      </c>
      <c r="AC837" s="143">
        <v>94.4</v>
      </c>
      <c r="AD837" s="143">
        <v>94.6</v>
      </c>
      <c r="AE837" s="143">
        <v>94.8</v>
      </c>
      <c r="AF837" s="143">
        <v>97.9</v>
      </c>
      <c r="AG837" s="143">
        <v>103.7</v>
      </c>
      <c r="AH837" s="143">
        <v>102.7</v>
      </c>
      <c r="AI837" s="143">
        <v>100</v>
      </c>
      <c r="AJ837" s="143">
        <v>98.8</v>
      </c>
      <c r="AK837" s="143">
        <v>100.1</v>
      </c>
      <c r="AL837" s="143">
        <v>98.6</v>
      </c>
      <c r="AM837" s="143">
        <v>98.8</v>
      </c>
      <c r="AN837" s="143">
        <v>97.8</v>
      </c>
      <c r="AO837" s="143">
        <v>98.5</v>
      </c>
      <c r="AP837" s="143">
        <v>99.9</v>
      </c>
      <c r="AQ837" s="143">
        <v>100.2</v>
      </c>
      <c r="AR837" s="143">
        <v>99.4</v>
      </c>
      <c r="AS837" s="143">
        <v>99.6</v>
      </c>
      <c r="AT837" s="143">
        <v>100.4</v>
      </c>
      <c r="AU837" s="143">
        <v>94.5</v>
      </c>
      <c r="AV837" s="143">
        <v>94</v>
      </c>
      <c r="AW837" s="143">
        <v>93.1</v>
      </c>
      <c r="AX837" s="143">
        <v>93.1</v>
      </c>
      <c r="AY837" s="143">
        <v>95.8</v>
      </c>
      <c r="AZ837" s="143">
        <v>95.5</v>
      </c>
      <c r="BA837" s="143">
        <v>95.5</v>
      </c>
      <c r="BB837" s="143">
        <v>95.5</v>
      </c>
      <c r="BC837" s="143">
        <v>95.5</v>
      </c>
      <c r="BD837" s="143">
        <v>94.6</v>
      </c>
      <c r="BE837" s="143">
        <v>94.6</v>
      </c>
      <c r="BF837" s="143">
        <v>94.6</v>
      </c>
      <c r="BG837" s="143">
        <v>100.2</v>
      </c>
      <c r="BH837" s="143">
        <v>100</v>
      </c>
      <c r="BI837" s="143">
        <v>100</v>
      </c>
      <c r="BJ837" s="143">
        <v>100</v>
      </c>
      <c r="BK837" s="144">
        <v>101</v>
      </c>
      <c r="BL837" s="143">
        <v>101</v>
      </c>
      <c r="BM837" s="143">
        <v>100.6</v>
      </c>
      <c r="BN837" s="143">
        <v>100.2</v>
      </c>
      <c r="BO837" s="143">
        <v>99</v>
      </c>
      <c r="BP837" s="143">
        <v>98.7</v>
      </c>
      <c r="BQ837" s="143">
        <v>98.6</v>
      </c>
      <c r="BR837" s="145">
        <v>98.8</v>
      </c>
      <c r="BS837" s="145">
        <v>98.5</v>
      </c>
      <c r="BT837" s="145">
        <v>98.9</v>
      </c>
      <c r="BU837" s="145">
        <v>98.8</v>
      </c>
      <c r="BV837" s="145">
        <v>100.8</v>
      </c>
      <c r="BW837" s="145">
        <v>101.1</v>
      </c>
      <c r="BX837" s="145">
        <v>101.5</v>
      </c>
      <c r="BY837" s="145">
        <v>101.4</v>
      </c>
      <c r="BZ837" s="143">
        <v>101.3</v>
      </c>
      <c r="CA837" s="143">
        <v>102.1</v>
      </c>
      <c r="CB837" s="143">
        <v>102.1</v>
      </c>
      <c r="CC837" s="143">
        <v>102.1</v>
      </c>
      <c r="CD837" s="143">
        <v>100.9</v>
      </c>
      <c r="CE837" s="143">
        <v>101.1</v>
      </c>
      <c r="CF837" s="143">
        <v>100.9</v>
      </c>
      <c r="CG837" s="143">
        <v>100.3</v>
      </c>
      <c r="CH837" s="143">
        <v>101.1</v>
      </c>
      <c r="CI837" s="143">
        <v>101.4</v>
      </c>
      <c r="CJ837" s="146">
        <v>101.8</v>
      </c>
      <c r="CK837" s="146">
        <v>101.4</v>
      </c>
      <c r="CL837" s="146">
        <v>101.8</v>
      </c>
      <c r="CM837" s="147">
        <v>101.8</v>
      </c>
      <c r="CN837" s="147">
        <v>103.8</v>
      </c>
      <c r="CO837" s="147">
        <v>104.4</v>
      </c>
      <c r="CP837" s="148">
        <v>103.6</v>
      </c>
      <c r="CQ837" s="149">
        <v>105.4</v>
      </c>
      <c r="CR837" s="149">
        <v>104.4</v>
      </c>
      <c r="CS837" s="149">
        <v>105.9</v>
      </c>
      <c r="CT837" s="149">
        <v>107.4</v>
      </c>
      <c r="CU837" s="150">
        <v>105.5</v>
      </c>
      <c r="CV837" s="150">
        <v>105.9</v>
      </c>
      <c r="CW837" s="150">
        <v>105.3</v>
      </c>
      <c r="CX837" s="150">
        <v>106.5</v>
      </c>
      <c r="CY837" s="150">
        <v>108.1</v>
      </c>
      <c r="CZ837" s="150">
        <v>107.4</v>
      </c>
      <c r="DA837" s="150">
        <v>105.3</v>
      </c>
      <c r="DB837" s="151">
        <v>106</v>
      </c>
      <c r="DC837" s="151">
        <v>106.4</v>
      </c>
      <c r="DD837" s="151">
        <v>106.7</v>
      </c>
      <c r="DE837" s="151">
        <v>110.1</v>
      </c>
      <c r="DF837" s="151">
        <v>110.3</v>
      </c>
      <c r="DG837" s="151">
        <v>110.6</v>
      </c>
      <c r="DH837" s="151">
        <v>110.5</v>
      </c>
      <c r="DI837" s="151">
        <v>110.5</v>
      </c>
      <c r="DJ837" s="151">
        <v>112.5</v>
      </c>
      <c r="DK837" s="151">
        <v>113.3</v>
      </c>
      <c r="DL837" s="151">
        <v>113.3</v>
      </c>
      <c r="DM837" s="152">
        <v>111.9</v>
      </c>
      <c r="DN837" s="152">
        <v>112.1</v>
      </c>
      <c r="DO837" s="152">
        <v>112.6</v>
      </c>
      <c r="DP837" s="152">
        <v>115.9</v>
      </c>
      <c r="DQ837" s="152">
        <v>114.8</v>
      </c>
      <c r="DR837" s="152">
        <v>114.6</v>
      </c>
      <c r="DS837" s="152">
        <v>114.9</v>
      </c>
      <c r="DT837" s="152">
        <v>117</v>
      </c>
      <c r="DU837" s="152">
        <v>118.4</v>
      </c>
      <c r="DV837" s="152">
        <v>119.1</v>
      </c>
      <c r="DW837" s="152">
        <v>119.8</v>
      </c>
      <c r="DX837" s="152">
        <v>120.1</v>
      </c>
      <c r="DY837" s="152">
        <v>120.5</v>
      </c>
      <c r="DZ837" s="152">
        <v>119.3</v>
      </c>
      <c r="EA837" s="152">
        <v>120.2</v>
      </c>
      <c r="EB837" s="152">
        <v>120.4</v>
      </c>
      <c r="EC837" s="152">
        <v>122.7</v>
      </c>
      <c r="ED837" s="152">
        <v>121.8</v>
      </c>
      <c r="EE837" s="152">
        <v>122.8</v>
      </c>
      <c r="EF837" s="152">
        <v>121.2</v>
      </c>
      <c r="EG837" s="152">
        <v>120.1</v>
      </c>
      <c r="EH837" s="152">
        <v>121.2</v>
      </c>
      <c r="EI837" s="152">
        <v>122.4</v>
      </c>
      <c r="EJ837" s="152">
        <v>122.3</v>
      </c>
      <c r="EK837" s="152">
        <v>122.6</v>
      </c>
      <c r="EL837" s="152">
        <v>123.7</v>
      </c>
      <c r="EM837" s="152">
        <v>123.4</v>
      </c>
      <c r="EN837" s="152">
        <v>124.3</v>
      </c>
      <c r="EO837" s="152">
        <v>123.1</v>
      </c>
      <c r="EP837" s="152">
        <v>122.6</v>
      </c>
      <c r="EQ837" s="152">
        <v>122.9</v>
      </c>
      <c r="ER837" s="152">
        <v>123.5</v>
      </c>
      <c r="ES837" s="152">
        <v>122.2</v>
      </c>
      <c r="ET837" s="152">
        <v>120.2</v>
      </c>
      <c r="EU837" s="152">
        <v>120.4</v>
      </c>
      <c r="EV837" s="152">
        <v>121.1</v>
      </c>
      <c r="EW837" s="152">
        <v>121.1</v>
      </c>
    </row>
    <row r="838" spans="1:153">
      <c r="A838" s="141" t="s">
        <v>8708</v>
      </c>
      <c r="B838" s="141" t="s">
        <v>8709</v>
      </c>
      <c r="C838" s="142">
        <v>1.273E-2</v>
      </c>
      <c r="D838" s="143">
        <v>105.7</v>
      </c>
      <c r="E838" s="143">
        <v>105.7</v>
      </c>
      <c r="F838" s="143">
        <v>106.5</v>
      </c>
      <c r="G838" s="143">
        <v>106.8</v>
      </c>
      <c r="H838" s="143">
        <v>106.8</v>
      </c>
      <c r="I838" s="143">
        <v>106.8</v>
      </c>
      <c r="J838" s="143">
        <v>107.3</v>
      </c>
      <c r="K838" s="143">
        <v>107.5</v>
      </c>
      <c r="L838" s="143">
        <v>107.5</v>
      </c>
      <c r="M838" s="143">
        <v>107.5</v>
      </c>
      <c r="N838" s="143">
        <v>107.5</v>
      </c>
      <c r="O838" s="143">
        <v>107.8</v>
      </c>
      <c r="P838" s="143">
        <v>107.8</v>
      </c>
      <c r="Q838" s="143">
        <v>110</v>
      </c>
      <c r="R838" s="143">
        <v>110</v>
      </c>
      <c r="S838" s="143">
        <v>110</v>
      </c>
      <c r="T838" s="143">
        <v>110.9</v>
      </c>
      <c r="U838" s="143">
        <v>118.6</v>
      </c>
      <c r="V838" s="143">
        <v>120.7</v>
      </c>
      <c r="W838" s="143">
        <v>113.1</v>
      </c>
      <c r="X838" s="143">
        <v>113.1</v>
      </c>
      <c r="Y838" s="143">
        <v>113.6</v>
      </c>
      <c r="Z838" s="143">
        <v>113.6</v>
      </c>
      <c r="AA838" s="143">
        <v>114.9</v>
      </c>
      <c r="AB838" s="143">
        <v>114.9</v>
      </c>
      <c r="AC838" s="143">
        <v>114.9</v>
      </c>
      <c r="AD838" s="143">
        <v>114.7</v>
      </c>
      <c r="AE838" s="143">
        <v>116.6</v>
      </c>
      <c r="AF838" s="143">
        <v>116.9</v>
      </c>
      <c r="AG838" s="143">
        <v>117.2</v>
      </c>
      <c r="AH838" s="143">
        <v>117.5</v>
      </c>
      <c r="AI838" s="143">
        <v>117.7</v>
      </c>
      <c r="AJ838" s="143">
        <v>117.8</v>
      </c>
      <c r="AK838" s="143">
        <v>114.7</v>
      </c>
      <c r="AL838" s="143">
        <v>113.1</v>
      </c>
      <c r="AM838" s="143">
        <v>113.1</v>
      </c>
      <c r="AN838" s="143">
        <v>113.3</v>
      </c>
      <c r="AO838" s="143">
        <v>113.3</v>
      </c>
      <c r="AP838" s="143">
        <v>115.8</v>
      </c>
      <c r="AQ838" s="143">
        <v>115.8</v>
      </c>
      <c r="AR838" s="143">
        <v>115.8</v>
      </c>
      <c r="AS838" s="143">
        <v>116</v>
      </c>
      <c r="AT838" s="143">
        <v>116</v>
      </c>
      <c r="AU838" s="143">
        <v>117</v>
      </c>
      <c r="AV838" s="143">
        <v>117</v>
      </c>
      <c r="AW838" s="143">
        <v>117</v>
      </c>
      <c r="AX838" s="143">
        <v>117</v>
      </c>
      <c r="AY838" s="143">
        <v>118.1</v>
      </c>
      <c r="AZ838" s="143">
        <v>121.8</v>
      </c>
      <c r="BA838" s="143">
        <v>122</v>
      </c>
      <c r="BB838" s="143">
        <v>122</v>
      </c>
      <c r="BC838" s="143">
        <v>122</v>
      </c>
      <c r="BD838" s="143">
        <v>122.3</v>
      </c>
      <c r="BE838" s="143">
        <v>122.5</v>
      </c>
      <c r="BF838" s="143">
        <v>122.5</v>
      </c>
      <c r="BG838" s="143">
        <v>122.5</v>
      </c>
      <c r="BH838" s="143">
        <v>122.9</v>
      </c>
      <c r="BI838" s="143">
        <v>123.1</v>
      </c>
      <c r="BJ838" s="143">
        <v>122.9</v>
      </c>
      <c r="BK838" s="144">
        <v>123.2</v>
      </c>
      <c r="BL838" s="143">
        <v>123.2</v>
      </c>
      <c r="BM838" s="143">
        <v>124</v>
      </c>
      <c r="BN838" s="143">
        <v>125.8</v>
      </c>
      <c r="BO838" s="143">
        <v>128.5</v>
      </c>
      <c r="BP838" s="143">
        <v>129.4</v>
      </c>
      <c r="BQ838" s="143">
        <v>129.5</v>
      </c>
      <c r="BR838" s="145">
        <v>129.80000000000001</v>
      </c>
      <c r="BS838" s="145">
        <v>129.80000000000001</v>
      </c>
      <c r="BT838" s="145">
        <v>129.80000000000001</v>
      </c>
      <c r="BU838" s="145">
        <v>130</v>
      </c>
      <c r="BV838" s="145">
        <v>130.4</v>
      </c>
      <c r="BW838" s="145">
        <v>130.4</v>
      </c>
      <c r="BX838" s="145">
        <v>130.80000000000001</v>
      </c>
      <c r="BY838" s="145">
        <v>131.1</v>
      </c>
      <c r="BZ838" s="143">
        <v>131.1</v>
      </c>
      <c r="CA838" s="143">
        <v>133.19999999999999</v>
      </c>
      <c r="CB838" s="143">
        <v>133</v>
      </c>
      <c r="CC838" s="143">
        <v>133</v>
      </c>
      <c r="CD838" s="143">
        <v>133.4</v>
      </c>
      <c r="CE838" s="143">
        <v>133.4</v>
      </c>
      <c r="CF838" s="143">
        <v>134.80000000000001</v>
      </c>
      <c r="CG838" s="143">
        <v>134.80000000000001</v>
      </c>
      <c r="CH838" s="143">
        <v>135.5</v>
      </c>
      <c r="CI838" s="143">
        <v>135.5</v>
      </c>
      <c r="CJ838" s="146">
        <v>135.9</v>
      </c>
      <c r="CK838" s="146">
        <v>135.9</v>
      </c>
      <c r="CL838" s="146">
        <v>136.69999999999999</v>
      </c>
      <c r="CM838" s="147">
        <v>136.69999999999999</v>
      </c>
      <c r="CN838" s="147">
        <v>136.69999999999999</v>
      </c>
      <c r="CO838" s="147">
        <v>136.69999999999999</v>
      </c>
      <c r="CP838" s="148">
        <v>136.69999999999999</v>
      </c>
      <c r="CQ838" s="149">
        <v>137.1</v>
      </c>
      <c r="CR838" s="149">
        <v>137.1</v>
      </c>
      <c r="CS838" s="149">
        <v>137.1</v>
      </c>
      <c r="CT838" s="149">
        <v>137.1</v>
      </c>
      <c r="CU838" s="150">
        <v>141.4</v>
      </c>
      <c r="CV838" s="150">
        <v>141.4</v>
      </c>
      <c r="CW838" s="150">
        <v>141.4</v>
      </c>
      <c r="CX838" s="150">
        <v>141.30000000000001</v>
      </c>
      <c r="CY838" s="150">
        <v>148.19999999999999</v>
      </c>
      <c r="CZ838" s="150">
        <v>141.4</v>
      </c>
      <c r="DA838" s="150">
        <v>148.1</v>
      </c>
      <c r="DB838" s="151">
        <v>147.4</v>
      </c>
      <c r="DC838" s="151">
        <v>148</v>
      </c>
      <c r="DD838" s="151">
        <v>148.30000000000001</v>
      </c>
      <c r="DE838" s="151">
        <v>148.30000000000001</v>
      </c>
      <c r="DF838" s="151">
        <v>148.30000000000001</v>
      </c>
      <c r="DG838" s="151">
        <v>149.69999999999999</v>
      </c>
      <c r="DH838" s="151">
        <v>151.30000000000001</v>
      </c>
      <c r="DI838" s="151">
        <v>151.30000000000001</v>
      </c>
      <c r="DJ838" s="151">
        <v>153.1</v>
      </c>
      <c r="DK838" s="151">
        <v>152.69999999999999</v>
      </c>
      <c r="DL838" s="151">
        <v>154.4</v>
      </c>
      <c r="DM838" s="152">
        <v>150.5</v>
      </c>
      <c r="DN838" s="152">
        <v>155.5</v>
      </c>
      <c r="DO838" s="152">
        <v>155.30000000000001</v>
      </c>
      <c r="DP838" s="152">
        <v>155.30000000000001</v>
      </c>
      <c r="DQ838" s="152">
        <v>157.6</v>
      </c>
      <c r="DR838" s="152">
        <v>157.6</v>
      </c>
      <c r="DS838" s="152">
        <v>157.6</v>
      </c>
      <c r="DT838" s="152">
        <v>158.6</v>
      </c>
      <c r="DU838" s="152">
        <v>160.19999999999999</v>
      </c>
      <c r="DV838" s="152">
        <v>160.19999999999999</v>
      </c>
      <c r="DW838" s="152">
        <v>160.80000000000001</v>
      </c>
      <c r="DX838" s="152">
        <v>160.69999999999999</v>
      </c>
      <c r="DY838" s="152">
        <v>160.69999999999999</v>
      </c>
      <c r="DZ838" s="152">
        <v>160.9</v>
      </c>
      <c r="EA838" s="152">
        <v>160.9</v>
      </c>
      <c r="EB838" s="152">
        <v>160.9</v>
      </c>
      <c r="EC838" s="152">
        <v>160.80000000000001</v>
      </c>
      <c r="ED838" s="152">
        <v>160.80000000000001</v>
      </c>
      <c r="EE838" s="152">
        <v>160.80000000000001</v>
      </c>
      <c r="EF838" s="152">
        <v>160.69999999999999</v>
      </c>
      <c r="EG838" s="152">
        <v>159.6</v>
      </c>
      <c r="EH838" s="152">
        <v>160.1</v>
      </c>
      <c r="EI838" s="152">
        <v>161.1</v>
      </c>
      <c r="EJ838" s="152">
        <v>161.1</v>
      </c>
      <c r="EK838" s="152">
        <v>161.1</v>
      </c>
      <c r="EL838" s="152">
        <v>161.1</v>
      </c>
      <c r="EM838" s="152">
        <v>161.1</v>
      </c>
      <c r="EN838" s="152">
        <v>161.1</v>
      </c>
      <c r="EO838" s="152">
        <v>164.2</v>
      </c>
      <c r="EP838" s="152">
        <v>164.2</v>
      </c>
      <c r="EQ838" s="152">
        <v>164.2</v>
      </c>
      <c r="ER838" s="152">
        <v>164.2</v>
      </c>
      <c r="ES838" s="152">
        <v>164.2</v>
      </c>
      <c r="ET838" s="152">
        <v>164.2</v>
      </c>
      <c r="EU838" s="152">
        <v>164.4</v>
      </c>
      <c r="EV838" s="152">
        <v>164.5</v>
      </c>
      <c r="EW838" s="152">
        <v>164.4</v>
      </c>
    </row>
    <row r="839" spans="1:153">
      <c r="A839" s="141" t="s">
        <v>8710</v>
      </c>
      <c r="B839" s="141" t="s">
        <v>8711</v>
      </c>
      <c r="C839" s="142">
        <v>0.11700000000000001</v>
      </c>
      <c r="D839" s="143">
        <v>104.7</v>
      </c>
      <c r="E839" s="143">
        <v>104.8</v>
      </c>
      <c r="F839" s="143">
        <v>105.5</v>
      </c>
      <c r="G839" s="143">
        <v>105.1</v>
      </c>
      <c r="H839" s="143">
        <v>105.6</v>
      </c>
      <c r="I839" s="143">
        <v>105.3</v>
      </c>
      <c r="J839" s="143">
        <v>105</v>
      </c>
      <c r="K839" s="143">
        <v>105.8</v>
      </c>
      <c r="L839" s="143">
        <v>107.7</v>
      </c>
      <c r="M839" s="143">
        <v>105.9</v>
      </c>
      <c r="N839" s="143">
        <v>107.5</v>
      </c>
      <c r="O839" s="143">
        <v>107.6</v>
      </c>
      <c r="P839" s="143">
        <v>107.5</v>
      </c>
      <c r="Q839" s="143">
        <v>106.7</v>
      </c>
      <c r="R839" s="143">
        <v>109.5</v>
      </c>
      <c r="S839" s="143">
        <v>110.6</v>
      </c>
      <c r="T839" s="143">
        <v>110.7</v>
      </c>
      <c r="U839" s="143">
        <v>108.6</v>
      </c>
      <c r="V839" s="143">
        <v>110.4</v>
      </c>
      <c r="W839" s="143">
        <v>110.9</v>
      </c>
      <c r="X839" s="143">
        <v>110.8</v>
      </c>
      <c r="Y839" s="143">
        <v>110.7</v>
      </c>
      <c r="Z839" s="143">
        <v>110.9</v>
      </c>
      <c r="AA839" s="143">
        <v>111.4</v>
      </c>
      <c r="AB839" s="143">
        <v>112.1</v>
      </c>
      <c r="AC839" s="143">
        <v>113.7</v>
      </c>
      <c r="AD839" s="143">
        <v>114.5</v>
      </c>
      <c r="AE839" s="143">
        <v>114.8</v>
      </c>
      <c r="AF839" s="143">
        <v>114.7</v>
      </c>
      <c r="AG839" s="143">
        <v>114.1</v>
      </c>
      <c r="AH839" s="143">
        <v>113.9</v>
      </c>
      <c r="AI839" s="143">
        <v>114.5</v>
      </c>
      <c r="AJ839" s="143">
        <v>113.5</v>
      </c>
      <c r="AK839" s="143">
        <v>113.8</v>
      </c>
      <c r="AL839" s="143">
        <v>114.1</v>
      </c>
      <c r="AM839" s="143">
        <v>115.2</v>
      </c>
      <c r="AN839" s="143">
        <v>115.5</v>
      </c>
      <c r="AO839" s="143">
        <v>115.4</v>
      </c>
      <c r="AP839" s="143">
        <v>115.4</v>
      </c>
      <c r="AQ839" s="143">
        <v>114.3</v>
      </c>
      <c r="AR839" s="143">
        <v>116</v>
      </c>
      <c r="AS839" s="143">
        <v>115</v>
      </c>
      <c r="AT839" s="143">
        <v>115</v>
      </c>
      <c r="AU839" s="143">
        <v>114.8</v>
      </c>
      <c r="AV839" s="143">
        <v>114.7</v>
      </c>
      <c r="AW839" s="143">
        <v>114.7</v>
      </c>
      <c r="AX839" s="143">
        <v>114.6</v>
      </c>
      <c r="AY839" s="143">
        <v>114.7</v>
      </c>
      <c r="AZ839" s="143">
        <v>115.1</v>
      </c>
      <c r="BA839" s="143">
        <v>116.2</v>
      </c>
      <c r="BB839" s="143">
        <v>117.1</v>
      </c>
      <c r="BC839" s="143">
        <v>117.3</v>
      </c>
      <c r="BD839" s="143">
        <v>117.4</v>
      </c>
      <c r="BE839" s="143">
        <v>117.9</v>
      </c>
      <c r="BF839" s="143">
        <v>118.1</v>
      </c>
      <c r="BG839" s="143">
        <v>117.9</v>
      </c>
      <c r="BH839" s="143">
        <v>117.6</v>
      </c>
      <c r="BI839" s="143">
        <v>120.2</v>
      </c>
      <c r="BJ839" s="143">
        <v>120.2</v>
      </c>
      <c r="BK839" s="144">
        <v>120.4</v>
      </c>
      <c r="BL839" s="143">
        <v>120.5</v>
      </c>
      <c r="BM839" s="143">
        <v>120.5</v>
      </c>
      <c r="BN839" s="143">
        <v>122.5</v>
      </c>
      <c r="BO839" s="143">
        <v>119.8</v>
      </c>
      <c r="BP839" s="143">
        <v>119.8</v>
      </c>
      <c r="BQ839" s="143">
        <v>120.1</v>
      </c>
      <c r="BR839" s="145">
        <v>120.1</v>
      </c>
      <c r="BS839" s="145">
        <v>120.1</v>
      </c>
      <c r="BT839" s="145">
        <v>120.1</v>
      </c>
      <c r="BU839" s="145">
        <v>122.9</v>
      </c>
      <c r="BV839" s="145">
        <v>123.7</v>
      </c>
      <c r="BW839" s="145">
        <v>124.9</v>
      </c>
      <c r="BX839" s="145">
        <v>125.4</v>
      </c>
      <c r="BY839" s="145">
        <v>124.7</v>
      </c>
      <c r="BZ839" s="143">
        <v>125.2</v>
      </c>
      <c r="CA839" s="143">
        <v>126.3</v>
      </c>
      <c r="CB839" s="143">
        <v>127.9</v>
      </c>
      <c r="CC839" s="143">
        <v>128.19999999999999</v>
      </c>
      <c r="CD839" s="143">
        <v>128.69999999999999</v>
      </c>
      <c r="CE839" s="143">
        <v>128.69999999999999</v>
      </c>
      <c r="CF839" s="143">
        <v>129.19999999999999</v>
      </c>
      <c r="CG839" s="143">
        <v>129.30000000000001</v>
      </c>
      <c r="CH839" s="143">
        <v>129.19999999999999</v>
      </c>
      <c r="CI839" s="143">
        <v>129.69999999999999</v>
      </c>
      <c r="CJ839" s="146">
        <v>130.5</v>
      </c>
      <c r="CK839" s="146">
        <v>128.69999999999999</v>
      </c>
      <c r="CL839" s="146">
        <v>128.80000000000001</v>
      </c>
      <c r="CM839" s="147">
        <v>128.30000000000001</v>
      </c>
      <c r="CN839" s="147">
        <v>128.19999999999999</v>
      </c>
      <c r="CO839" s="147">
        <v>128.19999999999999</v>
      </c>
      <c r="CP839" s="148">
        <v>128</v>
      </c>
      <c r="CQ839" s="149">
        <v>130.5</v>
      </c>
      <c r="CR839" s="149">
        <v>130.5</v>
      </c>
      <c r="CS839" s="149">
        <v>128.19999999999999</v>
      </c>
      <c r="CT839" s="149">
        <v>128.30000000000001</v>
      </c>
      <c r="CU839" s="150">
        <v>128.19999999999999</v>
      </c>
      <c r="CV839" s="150">
        <v>128.19999999999999</v>
      </c>
      <c r="CW839" s="150">
        <v>128.6</v>
      </c>
      <c r="CX839" s="150">
        <v>128.5</v>
      </c>
      <c r="CY839" s="150">
        <v>128.69999999999999</v>
      </c>
      <c r="CZ839" s="150">
        <v>128.69999999999999</v>
      </c>
      <c r="DA839" s="150">
        <v>128.9</v>
      </c>
      <c r="DB839" s="151">
        <v>128.6</v>
      </c>
      <c r="DC839" s="151">
        <v>128.69999999999999</v>
      </c>
      <c r="DD839" s="151">
        <v>129.5</v>
      </c>
      <c r="DE839" s="151">
        <v>134.30000000000001</v>
      </c>
      <c r="DF839" s="151">
        <v>134.5</v>
      </c>
      <c r="DG839" s="151">
        <v>134.80000000000001</v>
      </c>
      <c r="DH839" s="151">
        <v>135.19999999999999</v>
      </c>
      <c r="DI839" s="151">
        <v>135.9</v>
      </c>
      <c r="DJ839" s="151">
        <v>136.30000000000001</v>
      </c>
      <c r="DK839" s="151">
        <v>136.4</v>
      </c>
      <c r="DL839" s="151">
        <v>136.4</v>
      </c>
      <c r="DM839" s="152">
        <v>137.30000000000001</v>
      </c>
      <c r="DN839" s="152">
        <v>137.30000000000001</v>
      </c>
      <c r="DO839" s="152">
        <v>137.9</v>
      </c>
      <c r="DP839" s="152">
        <v>138</v>
      </c>
      <c r="DQ839" s="152">
        <v>138.19999999999999</v>
      </c>
      <c r="DR839" s="152">
        <v>137.9</v>
      </c>
      <c r="DS839" s="152">
        <v>139.1</v>
      </c>
      <c r="DT839" s="152">
        <v>139.4</v>
      </c>
      <c r="DU839" s="152">
        <v>139.9</v>
      </c>
      <c r="DV839" s="152">
        <v>139.9</v>
      </c>
      <c r="DW839" s="152">
        <v>140.80000000000001</v>
      </c>
      <c r="DX839" s="152">
        <v>140.80000000000001</v>
      </c>
      <c r="DY839" s="152">
        <v>140.69999999999999</v>
      </c>
      <c r="DZ839" s="152">
        <v>140.4</v>
      </c>
      <c r="EA839" s="152">
        <v>140.19999999999999</v>
      </c>
      <c r="EB839" s="152">
        <v>139.19999999999999</v>
      </c>
      <c r="EC839" s="152">
        <v>138.9</v>
      </c>
      <c r="ED839" s="152">
        <v>138.5</v>
      </c>
      <c r="EE839" s="152">
        <v>138.6</v>
      </c>
      <c r="EF839" s="152">
        <v>137.30000000000001</v>
      </c>
      <c r="EG839" s="152">
        <v>137.1</v>
      </c>
      <c r="EH839" s="152">
        <v>137</v>
      </c>
      <c r="EI839" s="152">
        <v>138.6</v>
      </c>
      <c r="EJ839" s="152">
        <v>138.5</v>
      </c>
      <c r="EK839" s="152">
        <v>138.1</v>
      </c>
      <c r="EL839" s="152">
        <v>138.5</v>
      </c>
      <c r="EM839" s="152">
        <v>138.5</v>
      </c>
      <c r="EN839" s="152">
        <v>137.80000000000001</v>
      </c>
      <c r="EO839" s="152">
        <v>138.19999999999999</v>
      </c>
      <c r="EP839" s="152">
        <v>137.9</v>
      </c>
      <c r="EQ839" s="152">
        <v>137.6</v>
      </c>
      <c r="ER839" s="152">
        <v>136.69999999999999</v>
      </c>
      <c r="ES839" s="152">
        <v>135.9</v>
      </c>
      <c r="ET839" s="152">
        <v>135.69999999999999</v>
      </c>
      <c r="EU839" s="152">
        <v>136</v>
      </c>
      <c r="EV839" s="152">
        <v>135.19999999999999</v>
      </c>
      <c r="EW839" s="152">
        <v>133.69999999999999</v>
      </c>
    </row>
    <row r="840" spans="1:153">
      <c r="A840" s="141" t="s">
        <v>8154</v>
      </c>
      <c r="B840" s="141" t="s">
        <v>8712</v>
      </c>
      <c r="C840" s="142">
        <v>0.11700000000000001</v>
      </c>
      <c r="D840" s="143">
        <v>104.7</v>
      </c>
      <c r="E840" s="143">
        <v>104.8</v>
      </c>
      <c r="F840" s="143">
        <v>105.5</v>
      </c>
      <c r="G840" s="143">
        <v>105.1</v>
      </c>
      <c r="H840" s="143">
        <v>105.6</v>
      </c>
      <c r="I840" s="143">
        <v>105.3</v>
      </c>
      <c r="J840" s="143">
        <v>105</v>
      </c>
      <c r="K840" s="143">
        <v>105.8</v>
      </c>
      <c r="L840" s="143">
        <v>107.7</v>
      </c>
      <c r="M840" s="143">
        <v>105.9</v>
      </c>
      <c r="N840" s="143">
        <v>107.5</v>
      </c>
      <c r="O840" s="143">
        <v>107.6</v>
      </c>
      <c r="P840" s="143">
        <v>107.5</v>
      </c>
      <c r="Q840" s="143">
        <v>106.7</v>
      </c>
      <c r="R840" s="143">
        <v>109.5</v>
      </c>
      <c r="S840" s="143">
        <v>110.6</v>
      </c>
      <c r="T840" s="143">
        <v>110.7</v>
      </c>
      <c r="U840" s="143">
        <v>108.6</v>
      </c>
      <c r="V840" s="143">
        <v>110.4</v>
      </c>
      <c r="W840" s="143">
        <v>110.9</v>
      </c>
      <c r="X840" s="143">
        <v>110.8</v>
      </c>
      <c r="Y840" s="143">
        <v>110.7</v>
      </c>
      <c r="Z840" s="143">
        <v>110.9</v>
      </c>
      <c r="AA840" s="143">
        <v>111.4</v>
      </c>
      <c r="AB840" s="143">
        <v>112.1</v>
      </c>
      <c r="AC840" s="143">
        <v>113.7</v>
      </c>
      <c r="AD840" s="143">
        <v>114.5</v>
      </c>
      <c r="AE840" s="143">
        <v>114.8</v>
      </c>
      <c r="AF840" s="143">
        <v>114.7</v>
      </c>
      <c r="AG840" s="143">
        <v>114.1</v>
      </c>
      <c r="AH840" s="143">
        <v>113.9</v>
      </c>
      <c r="AI840" s="143">
        <v>114.5</v>
      </c>
      <c r="AJ840" s="143">
        <v>113.5</v>
      </c>
      <c r="AK840" s="143">
        <v>113.8</v>
      </c>
      <c r="AL840" s="143">
        <v>114.1</v>
      </c>
      <c r="AM840" s="143">
        <v>115.2</v>
      </c>
      <c r="AN840" s="143">
        <v>115.5</v>
      </c>
      <c r="AO840" s="143">
        <v>115.4</v>
      </c>
      <c r="AP840" s="143">
        <v>115.4</v>
      </c>
      <c r="AQ840" s="143">
        <v>114.3</v>
      </c>
      <c r="AR840" s="143">
        <v>116</v>
      </c>
      <c r="AS840" s="143">
        <v>115</v>
      </c>
      <c r="AT840" s="143">
        <v>115</v>
      </c>
      <c r="AU840" s="143">
        <v>114.8</v>
      </c>
      <c r="AV840" s="143">
        <v>114.7</v>
      </c>
      <c r="AW840" s="143">
        <v>114.7</v>
      </c>
      <c r="AX840" s="143">
        <v>114.6</v>
      </c>
      <c r="AY840" s="143">
        <v>114.7</v>
      </c>
      <c r="AZ840" s="143">
        <v>115.1</v>
      </c>
      <c r="BA840" s="143">
        <v>116.2</v>
      </c>
      <c r="BB840" s="143">
        <v>117.1</v>
      </c>
      <c r="BC840" s="143">
        <v>117.3</v>
      </c>
      <c r="BD840" s="143">
        <v>117.4</v>
      </c>
      <c r="BE840" s="143">
        <v>117.9</v>
      </c>
      <c r="BF840" s="143">
        <v>118.1</v>
      </c>
      <c r="BG840" s="143">
        <v>117.9</v>
      </c>
      <c r="BH840" s="143">
        <v>117.6</v>
      </c>
      <c r="BI840" s="143">
        <v>120.2</v>
      </c>
      <c r="BJ840" s="143">
        <v>120.2</v>
      </c>
      <c r="BK840" s="144">
        <v>120.4</v>
      </c>
      <c r="BL840" s="143">
        <v>120.5</v>
      </c>
      <c r="BM840" s="143">
        <v>120.5</v>
      </c>
      <c r="BN840" s="143">
        <v>122.5</v>
      </c>
      <c r="BO840" s="143">
        <v>119.8</v>
      </c>
      <c r="BP840" s="143">
        <v>119.8</v>
      </c>
      <c r="BQ840" s="143">
        <v>120.1</v>
      </c>
      <c r="BR840" s="145">
        <v>120.1</v>
      </c>
      <c r="BS840" s="145">
        <v>120.1</v>
      </c>
      <c r="BT840" s="145">
        <v>120.1</v>
      </c>
      <c r="BU840" s="145">
        <v>122.9</v>
      </c>
      <c r="BV840" s="145">
        <v>123.7</v>
      </c>
      <c r="BW840" s="145">
        <v>124.9</v>
      </c>
      <c r="BX840" s="145">
        <v>125.4</v>
      </c>
      <c r="BY840" s="145">
        <v>124.7</v>
      </c>
      <c r="BZ840" s="143">
        <v>125.2</v>
      </c>
      <c r="CA840" s="143">
        <v>126.3</v>
      </c>
      <c r="CB840" s="143">
        <v>127.9</v>
      </c>
      <c r="CC840" s="143">
        <v>128.19999999999999</v>
      </c>
      <c r="CD840" s="143">
        <v>128.69999999999999</v>
      </c>
      <c r="CE840" s="143">
        <v>128.69999999999999</v>
      </c>
      <c r="CF840" s="143">
        <v>129.19999999999999</v>
      </c>
      <c r="CG840" s="143">
        <v>129.30000000000001</v>
      </c>
      <c r="CH840" s="143">
        <v>129.19999999999999</v>
      </c>
      <c r="CI840" s="143">
        <v>129.69999999999999</v>
      </c>
      <c r="CJ840" s="146">
        <v>130.5</v>
      </c>
      <c r="CK840" s="146">
        <v>128.69999999999999</v>
      </c>
      <c r="CL840" s="146">
        <v>128.80000000000001</v>
      </c>
      <c r="CM840" s="147">
        <v>128.30000000000001</v>
      </c>
      <c r="CN840" s="147">
        <v>128.19999999999999</v>
      </c>
      <c r="CO840" s="147">
        <v>128.19999999999999</v>
      </c>
      <c r="CP840" s="148">
        <v>128</v>
      </c>
      <c r="CQ840" s="149">
        <v>130.5</v>
      </c>
      <c r="CR840" s="149">
        <v>130.5</v>
      </c>
      <c r="CS840" s="149">
        <v>128.19999999999999</v>
      </c>
      <c r="CT840" s="149">
        <v>128.30000000000001</v>
      </c>
      <c r="CU840" s="150">
        <v>128.19999999999999</v>
      </c>
      <c r="CV840" s="150">
        <v>128.19999999999999</v>
      </c>
      <c r="CW840" s="150">
        <v>128.6</v>
      </c>
      <c r="CX840" s="150">
        <v>128.5</v>
      </c>
      <c r="CY840" s="150">
        <v>128.69999999999999</v>
      </c>
      <c r="CZ840" s="150">
        <v>128.69999999999999</v>
      </c>
      <c r="DA840" s="150">
        <v>128.9</v>
      </c>
      <c r="DB840" s="151">
        <v>128.6</v>
      </c>
      <c r="DC840" s="151">
        <v>128.69999999999999</v>
      </c>
      <c r="DD840" s="151">
        <v>129.5</v>
      </c>
      <c r="DE840" s="151">
        <v>134.30000000000001</v>
      </c>
      <c r="DF840" s="151">
        <v>134.5</v>
      </c>
      <c r="DG840" s="151">
        <v>134.80000000000001</v>
      </c>
      <c r="DH840" s="151">
        <v>135.19999999999999</v>
      </c>
      <c r="DI840" s="151">
        <v>135.9</v>
      </c>
      <c r="DJ840" s="151">
        <v>136.30000000000001</v>
      </c>
      <c r="DK840" s="151">
        <v>136.4</v>
      </c>
      <c r="DL840" s="151">
        <v>136.4</v>
      </c>
      <c r="DM840" s="152">
        <v>137.30000000000001</v>
      </c>
      <c r="DN840" s="152">
        <v>137.30000000000001</v>
      </c>
      <c r="DO840" s="152">
        <v>137.9</v>
      </c>
      <c r="DP840" s="152">
        <v>138</v>
      </c>
      <c r="DQ840" s="152">
        <v>138.19999999999999</v>
      </c>
      <c r="DR840" s="152">
        <v>137.9</v>
      </c>
      <c r="DS840" s="152">
        <v>139.1</v>
      </c>
      <c r="DT840" s="152">
        <v>139.4</v>
      </c>
      <c r="DU840" s="152">
        <v>139.9</v>
      </c>
      <c r="DV840" s="152">
        <v>139.9</v>
      </c>
      <c r="DW840" s="152">
        <v>140.80000000000001</v>
      </c>
      <c r="DX840" s="152">
        <v>140.80000000000001</v>
      </c>
      <c r="DY840" s="152">
        <v>140.69999999999999</v>
      </c>
      <c r="DZ840" s="152">
        <v>140.4</v>
      </c>
      <c r="EA840" s="152">
        <v>140.19999999999999</v>
      </c>
      <c r="EB840" s="152">
        <v>139.19999999999999</v>
      </c>
      <c r="EC840" s="152">
        <v>138.9</v>
      </c>
      <c r="ED840" s="152">
        <v>138.5</v>
      </c>
      <c r="EE840" s="152">
        <v>138.6</v>
      </c>
      <c r="EF840" s="152">
        <v>137.30000000000001</v>
      </c>
      <c r="EG840" s="152">
        <v>137.1</v>
      </c>
      <c r="EH840" s="152">
        <v>137</v>
      </c>
      <c r="EI840" s="152">
        <v>138.6</v>
      </c>
      <c r="EJ840" s="152">
        <v>138.5</v>
      </c>
      <c r="EK840" s="152">
        <v>138.1</v>
      </c>
      <c r="EL840" s="152">
        <v>138.5</v>
      </c>
      <c r="EM840" s="152">
        <v>138.5</v>
      </c>
      <c r="EN840" s="152">
        <v>137.80000000000001</v>
      </c>
      <c r="EO840" s="152">
        <v>138.19999999999999</v>
      </c>
      <c r="EP840" s="152">
        <v>137.9</v>
      </c>
      <c r="EQ840" s="152">
        <v>137.6</v>
      </c>
      <c r="ER840" s="152">
        <v>136.69999999999999</v>
      </c>
      <c r="ES840" s="152">
        <v>135.9</v>
      </c>
      <c r="ET840" s="152">
        <v>135.69999999999999</v>
      </c>
      <c r="EU840" s="152">
        <v>136</v>
      </c>
      <c r="EV840" s="152">
        <v>135.19999999999999</v>
      </c>
      <c r="EW840" s="152">
        <v>133.69999999999999</v>
      </c>
    </row>
    <row r="841" spans="1:153">
      <c r="A841" s="141" t="s">
        <v>8713</v>
      </c>
      <c r="B841" s="141" t="s">
        <v>8714</v>
      </c>
      <c r="C841" s="142">
        <v>1.5900000000000001E-3</v>
      </c>
      <c r="D841" s="143">
        <v>107.4</v>
      </c>
      <c r="E841" s="143">
        <v>108</v>
      </c>
      <c r="F841" s="143">
        <v>111.7</v>
      </c>
      <c r="G841" s="143">
        <v>112.1</v>
      </c>
      <c r="H841" s="143">
        <v>111</v>
      </c>
      <c r="I841" s="143">
        <v>111</v>
      </c>
      <c r="J841" s="143">
        <v>110.8</v>
      </c>
      <c r="K841" s="143">
        <v>111.7</v>
      </c>
      <c r="L841" s="143">
        <v>111.1</v>
      </c>
      <c r="M841" s="143">
        <v>112.7</v>
      </c>
      <c r="N841" s="143">
        <v>112.1</v>
      </c>
      <c r="O841" s="143">
        <v>111</v>
      </c>
      <c r="P841" s="143">
        <v>112.7</v>
      </c>
      <c r="Q841" s="143">
        <v>114.7</v>
      </c>
      <c r="R841" s="143">
        <v>112.9</v>
      </c>
      <c r="S841" s="143">
        <v>112.5</v>
      </c>
      <c r="T841" s="143">
        <v>111.1</v>
      </c>
      <c r="U841" s="143">
        <v>109.8</v>
      </c>
      <c r="V841" s="143">
        <v>112.4</v>
      </c>
      <c r="W841" s="143">
        <v>112.2</v>
      </c>
      <c r="X841" s="143">
        <v>111.9</v>
      </c>
      <c r="Y841" s="143">
        <v>110.8</v>
      </c>
      <c r="Z841" s="143">
        <v>112.3</v>
      </c>
      <c r="AA841" s="143">
        <v>113.7</v>
      </c>
      <c r="AB841" s="143">
        <v>113.7</v>
      </c>
      <c r="AC841" s="143">
        <v>113.7</v>
      </c>
      <c r="AD841" s="143">
        <v>113.7</v>
      </c>
      <c r="AE841" s="143">
        <v>110.9</v>
      </c>
      <c r="AF841" s="143">
        <v>111.5</v>
      </c>
      <c r="AG841" s="143">
        <v>112.4</v>
      </c>
      <c r="AH841" s="143">
        <v>114.8</v>
      </c>
      <c r="AI841" s="143">
        <v>110.8</v>
      </c>
      <c r="AJ841" s="143">
        <v>110.9</v>
      </c>
      <c r="AK841" s="143">
        <v>113.7</v>
      </c>
      <c r="AL841" s="143">
        <v>117.4</v>
      </c>
      <c r="AM841" s="143">
        <v>118.6</v>
      </c>
      <c r="AN841" s="143">
        <v>116.8</v>
      </c>
      <c r="AO841" s="143">
        <v>118.1</v>
      </c>
      <c r="AP841" s="143">
        <v>120</v>
      </c>
      <c r="AQ841" s="143">
        <v>120.3</v>
      </c>
      <c r="AR841" s="143">
        <v>118.6</v>
      </c>
      <c r="AS841" s="143">
        <v>115.8</v>
      </c>
      <c r="AT841" s="143">
        <v>116.3</v>
      </c>
      <c r="AU841" s="143">
        <v>117.5</v>
      </c>
      <c r="AV841" s="143">
        <v>117.6</v>
      </c>
      <c r="AW841" s="143">
        <v>117.3</v>
      </c>
      <c r="AX841" s="143">
        <v>116.6</v>
      </c>
      <c r="AY841" s="143">
        <v>114.7</v>
      </c>
      <c r="AZ841" s="143">
        <v>113.8</v>
      </c>
      <c r="BA841" s="143">
        <v>115.5</v>
      </c>
      <c r="BB841" s="143">
        <v>115.9</v>
      </c>
      <c r="BC841" s="143">
        <v>117.6</v>
      </c>
      <c r="BD841" s="143">
        <v>116.2</v>
      </c>
      <c r="BE841" s="143">
        <v>115.3</v>
      </c>
      <c r="BF841" s="143">
        <v>115.3</v>
      </c>
      <c r="BG841" s="143">
        <v>115.1</v>
      </c>
      <c r="BH841" s="143">
        <v>115.1</v>
      </c>
      <c r="BI841" s="143">
        <v>120</v>
      </c>
      <c r="BJ841" s="143">
        <v>118.9</v>
      </c>
      <c r="BK841" s="144">
        <v>119.4</v>
      </c>
      <c r="BL841" s="143">
        <v>119.8</v>
      </c>
      <c r="BM841" s="143">
        <v>119.9</v>
      </c>
      <c r="BN841" s="143">
        <v>118.8</v>
      </c>
      <c r="BO841" s="143">
        <v>120.3</v>
      </c>
      <c r="BP841" s="143">
        <v>119.1</v>
      </c>
      <c r="BQ841" s="143">
        <v>119.1</v>
      </c>
      <c r="BR841" s="145">
        <v>119.7</v>
      </c>
      <c r="BS841" s="145">
        <v>119.7</v>
      </c>
      <c r="BT841" s="145">
        <v>119.7</v>
      </c>
      <c r="BU841" s="145">
        <v>120.5</v>
      </c>
      <c r="BV841" s="145">
        <v>121.2</v>
      </c>
      <c r="BW841" s="145">
        <v>121.2</v>
      </c>
      <c r="BX841" s="145">
        <v>121.3</v>
      </c>
      <c r="BY841" s="145">
        <v>121.6</v>
      </c>
      <c r="BZ841" s="143">
        <v>121.3</v>
      </c>
      <c r="CA841" s="143">
        <v>121.9</v>
      </c>
      <c r="CB841" s="143">
        <v>123.9</v>
      </c>
      <c r="CC841" s="143">
        <v>124.1</v>
      </c>
      <c r="CD841" s="143">
        <v>124.8</v>
      </c>
      <c r="CE841" s="143">
        <v>124.8</v>
      </c>
      <c r="CF841" s="143">
        <v>124.9</v>
      </c>
      <c r="CG841" s="143">
        <v>125</v>
      </c>
      <c r="CH841" s="143">
        <v>125.1</v>
      </c>
      <c r="CI841" s="143">
        <v>124.7</v>
      </c>
      <c r="CJ841" s="146">
        <v>124.7</v>
      </c>
      <c r="CK841" s="146">
        <v>125</v>
      </c>
      <c r="CL841" s="146">
        <v>125.1</v>
      </c>
      <c r="CM841" s="147">
        <v>125.6</v>
      </c>
      <c r="CN841" s="147">
        <v>124.7</v>
      </c>
      <c r="CO841" s="147">
        <v>125.7</v>
      </c>
      <c r="CP841" s="148">
        <v>125.9</v>
      </c>
      <c r="CQ841" s="149">
        <v>126.9</v>
      </c>
      <c r="CR841" s="149">
        <v>127</v>
      </c>
      <c r="CS841" s="149">
        <v>127.4</v>
      </c>
      <c r="CT841" s="149">
        <v>127.5</v>
      </c>
      <c r="CU841" s="150">
        <v>127.4</v>
      </c>
      <c r="CV841" s="150">
        <v>127.4</v>
      </c>
      <c r="CW841" s="150">
        <v>127.6</v>
      </c>
      <c r="CX841" s="150">
        <v>127.2</v>
      </c>
      <c r="CY841" s="150">
        <v>127.4</v>
      </c>
      <c r="CZ841" s="150">
        <v>127.5</v>
      </c>
      <c r="DA841" s="150">
        <v>127.5</v>
      </c>
      <c r="DB841" s="151">
        <v>127.7</v>
      </c>
      <c r="DC841" s="151">
        <v>127.7</v>
      </c>
      <c r="DD841" s="151">
        <v>128.1</v>
      </c>
      <c r="DE841" s="151">
        <v>129.30000000000001</v>
      </c>
      <c r="DF841" s="151">
        <v>131.19999999999999</v>
      </c>
      <c r="DG841" s="151">
        <v>132.6</v>
      </c>
      <c r="DH841" s="151">
        <v>132.69999999999999</v>
      </c>
      <c r="DI841" s="151">
        <v>133.5</v>
      </c>
      <c r="DJ841" s="151">
        <v>132.4</v>
      </c>
      <c r="DK841" s="151">
        <v>132.30000000000001</v>
      </c>
      <c r="DL841" s="151">
        <v>132.6</v>
      </c>
      <c r="DM841" s="152">
        <v>135</v>
      </c>
      <c r="DN841" s="152">
        <v>136.9</v>
      </c>
      <c r="DO841" s="152">
        <v>137.69999999999999</v>
      </c>
      <c r="DP841" s="152">
        <v>137.4</v>
      </c>
      <c r="DQ841" s="152">
        <v>138.6</v>
      </c>
      <c r="DR841" s="152">
        <v>139.5</v>
      </c>
      <c r="DS841" s="152">
        <v>142.1</v>
      </c>
      <c r="DT841" s="152">
        <v>145.5</v>
      </c>
      <c r="DU841" s="152">
        <v>146.5</v>
      </c>
      <c r="DV841" s="152">
        <v>147.69999999999999</v>
      </c>
      <c r="DW841" s="152">
        <v>149.19999999999999</v>
      </c>
      <c r="DX841" s="152">
        <v>150.5</v>
      </c>
      <c r="DY841" s="152">
        <v>152.9</v>
      </c>
      <c r="DZ841" s="152">
        <v>153.4</v>
      </c>
      <c r="EA841" s="152">
        <v>156.9</v>
      </c>
      <c r="EB841" s="152">
        <v>158.19999999999999</v>
      </c>
      <c r="EC841" s="152">
        <v>157.1</v>
      </c>
      <c r="ED841" s="152">
        <v>155.80000000000001</v>
      </c>
      <c r="EE841" s="152">
        <v>156.19999999999999</v>
      </c>
      <c r="EF841" s="152">
        <v>155.80000000000001</v>
      </c>
      <c r="EG841" s="152">
        <v>158</v>
      </c>
      <c r="EH841" s="152">
        <v>158.1</v>
      </c>
      <c r="EI841" s="152">
        <v>155.30000000000001</v>
      </c>
      <c r="EJ841" s="152">
        <v>157.5</v>
      </c>
      <c r="EK841" s="152">
        <v>159.80000000000001</v>
      </c>
      <c r="EL841" s="152">
        <v>161.19999999999999</v>
      </c>
      <c r="EM841" s="152">
        <v>163</v>
      </c>
      <c r="EN841" s="152">
        <v>163.1</v>
      </c>
      <c r="EO841" s="152">
        <v>159.6</v>
      </c>
      <c r="EP841" s="152">
        <v>160.5</v>
      </c>
      <c r="EQ841" s="152">
        <v>158.5</v>
      </c>
      <c r="ER841" s="152">
        <v>161.30000000000001</v>
      </c>
      <c r="ES841" s="152">
        <v>162.5</v>
      </c>
      <c r="ET841" s="152">
        <v>161.5</v>
      </c>
      <c r="EU841" s="152">
        <v>160.19999999999999</v>
      </c>
      <c r="EV841" s="152">
        <v>158.9</v>
      </c>
      <c r="EW841" s="152">
        <v>162.9</v>
      </c>
    </row>
    <row r="842" spans="1:153">
      <c r="A842" s="141" t="s">
        <v>8715</v>
      </c>
      <c r="B842" s="141" t="s">
        <v>8716</v>
      </c>
      <c r="C842" s="142">
        <v>1.5900000000000001E-3</v>
      </c>
      <c r="D842" s="143">
        <v>107.4</v>
      </c>
      <c r="E842" s="143">
        <v>108</v>
      </c>
      <c r="F842" s="143">
        <v>111.7</v>
      </c>
      <c r="G842" s="143">
        <v>112.1</v>
      </c>
      <c r="H842" s="143">
        <v>111</v>
      </c>
      <c r="I842" s="143">
        <v>111</v>
      </c>
      <c r="J842" s="143">
        <v>110.8</v>
      </c>
      <c r="K842" s="143">
        <v>111.7</v>
      </c>
      <c r="L842" s="143">
        <v>111.1</v>
      </c>
      <c r="M842" s="143">
        <v>112.7</v>
      </c>
      <c r="N842" s="143">
        <v>112.1</v>
      </c>
      <c r="O842" s="143">
        <v>111</v>
      </c>
      <c r="P842" s="143">
        <v>112.7</v>
      </c>
      <c r="Q842" s="143">
        <v>114.7</v>
      </c>
      <c r="R842" s="143">
        <v>112.9</v>
      </c>
      <c r="S842" s="143">
        <v>112.5</v>
      </c>
      <c r="T842" s="143">
        <v>111.1</v>
      </c>
      <c r="U842" s="143">
        <v>109.8</v>
      </c>
      <c r="V842" s="143">
        <v>112.4</v>
      </c>
      <c r="W842" s="143">
        <v>112.2</v>
      </c>
      <c r="X842" s="143">
        <v>111.9</v>
      </c>
      <c r="Y842" s="143">
        <v>110.8</v>
      </c>
      <c r="Z842" s="143">
        <v>112.3</v>
      </c>
      <c r="AA842" s="143">
        <v>113.7</v>
      </c>
      <c r="AB842" s="143">
        <v>113.7</v>
      </c>
      <c r="AC842" s="143">
        <v>113.7</v>
      </c>
      <c r="AD842" s="143">
        <v>113.7</v>
      </c>
      <c r="AE842" s="143">
        <v>110.9</v>
      </c>
      <c r="AF842" s="143">
        <v>111.5</v>
      </c>
      <c r="AG842" s="143">
        <v>112.4</v>
      </c>
      <c r="AH842" s="143">
        <v>114.8</v>
      </c>
      <c r="AI842" s="143">
        <v>110.8</v>
      </c>
      <c r="AJ842" s="143">
        <v>110.9</v>
      </c>
      <c r="AK842" s="143">
        <v>113.7</v>
      </c>
      <c r="AL842" s="143">
        <v>117.4</v>
      </c>
      <c r="AM842" s="143">
        <v>118.6</v>
      </c>
      <c r="AN842" s="143">
        <v>116.8</v>
      </c>
      <c r="AO842" s="143">
        <v>118.1</v>
      </c>
      <c r="AP842" s="143">
        <v>120</v>
      </c>
      <c r="AQ842" s="143">
        <v>120.3</v>
      </c>
      <c r="AR842" s="143">
        <v>118.6</v>
      </c>
      <c r="AS842" s="143">
        <v>115.8</v>
      </c>
      <c r="AT842" s="143">
        <v>116.3</v>
      </c>
      <c r="AU842" s="143">
        <v>117.5</v>
      </c>
      <c r="AV842" s="143">
        <v>117.6</v>
      </c>
      <c r="AW842" s="143">
        <v>117.3</v>
      </c>
      <c r="AX842" s="143">
        <v>116.6</v>
      </c>
      <c r="AY842" s="143">
        <v>114.7</v>
      </c>
      <c r="AZ842" s="143">
        <v>113.8</v>
      </c>
      <c r="BA842" s="143">
        <v>115.5</v>
      </c>
      <c r="BB842" s="143">
        <v>115.9</v>
      </c>
      <c r="BC842" s="143">
        <v>117.6</v>
      </c>
      <c r="BD842" s="143">
        <v>116.2</v>
      </c>
      <c r="BE842" s="143">
        <v>115.3</v>
      </c>
      <c r="BF842" s="143">
        <v>115.3</v>
      </c>
      <c r="BG842" s="143">
        <v>115.1</v>
      </c>
      <c r="BH842" s="143">
        <v>115.1</v>
      </c>
      <c r="BI842" s="143">
        <v>120</v>
      </c>
      <c r="BJ842" s="143">
        <v>118.9</v>
      </c>
      <c r="BK842" s="144">
        <v>119.4</v>
      </c>
      <c r="BL842" s="143">
        <v>119.8</v>
      </c>
      <c r="BM842" s="143">
        <v>119.9</v>
      </c>
      <c r="BN842" s="143">
        <v>118.8</v>
      </c>
      <c r="BO842" s="143">
        <v>120.3</v>
      </c>
      <c r="BP842" s="143">
        <v>119.1</v>
      </c>
      <c r="BQ842" s="143">
        <v>119.1</v>
      </c>
      <c r="BR842" s="145">
        <v>119.7</v>
      </c>
      <c r="BS842" s="145">
        <v>119.7</v>
      </c>
      <c r="BT842" s="145">
        <v>119.7</v>
      </c>
      <c r="BU842" s="145">
        <v>120.5</v>
      </c>
      <c r="BV842" s="145">
        <v>121.2</v>
      </c>
      <c r="BW842" s="145">
        <v>121.2</v>
      </c>
      <c r="BX842" s="145">
        <v>121.3</v>
      </c>
      <c r="BY842" s="145">
        <v>121.6</v>
      </c>
      <c r="BZ842" s="143">
        <v>121.3</v>
      </c>
      <c r="CA842" s="143">
        <v>121.9</v>
      </c>
      <c r="CB842" s="143">
        <v>123.9</v>
      </c>
      <c r="CC842" s="143">
        <v>124.1</v>
      </c>
      <c r="CD842" s="143">
        <v>124.8</v>
      </c>
      <c r="CE842" s="143">
        <v>124.8</v>
      </c>
      <c r="CF842" s="143">
        <v>124.9</v>
      </c>
      <c r="CG842" s="143">
        <v>125</v>
      </c>
      <c r="CH842" s="143">
        <v>125.1</v>
      </c>
      <c r="CI842" s="143">
        <v>124.7</v>
      </c>
      <c r="CJ842" s="146">
        <v>124.7</v>
      </c>
      <c r="CK842" s="146">
        <v>125</v>
      </c>
      <c r="CL842" s="146">
        <v>125.1</v>
      </c>
      <c r="CM842" s="147">
        <v>125.6</v>
      </c>
      <c r="CN842" s="147">
        <v>124.7</v>
      </c>
      <c r="CO842" s="147">
        <v>125.7</v>
      </c>
      <c r="CP842" s="148">
        <v>125.9</v>
      </c>
      <c r="CQ842" s="149">
        <v>126.9</v>
      </c>
      <c r="CR842" s="149">
        <v>127</v>
      </c>
      <c r="CS842" s="149">
        <v>127.4</v>
      </c>
      <c r="CT842" s="149">
        <v>127.5</v>
      </c>
      <c r="CU842" s="150">
        <v>127.4</v>
      </c>
      <c r="CV842" s="150">
        <v>127.4</v>
      </c>
      <c r="CW842" s="150">
        <v>127.6</v>
      </c>
      <c r="CX842" s="150">
        <v>127.2</v>
      </c>
      <c r="CY842" s="150">
        <v>127.4</v>
      </c>
      <c r="CZ842" s="150">
        <v>127.5</v>
      </c>
      <c r="DA842" s="150">
        <v>127.5</v>
      </c>
      <c r="DB842" s="151">
        <v>127.7</v>
      </c>
      <c r="DC842" s="151">
        <v>127.7</v>
      </c>
      <c r="DD842" s="151">
        <v>128.1</v>
      </c>
      <c r="DE842" s="151">
        <v>129.30000000000001</v>
      </c>
      <c r="DF842" s="151">
        <v>131.19999999999999</v>
      </c>
      <c r="DG842" s="151">
        <v>132.6</v>
      </c>
      <c r="DH842" s="151">
        <v>132.69999999999999</v>
      </c>
      <c r="DI842" s="151">
        <v>133.5</v>
      </c>
      <c r="DJ842" s="151">
        <v>132.4</v>
      </c>
      <c r="DK842" s="151">
        <v>132.30000000000001</v>
      </c>
      <c r="DL842" s="151">
        <v>132.6</v>
      </c>
      <c r="DM842" s="152">
        <v>135</v>
      </c>
      <c r="DN842" s="152">
        <v>136.9</v>
      </c>
      <c r="DO842" s="152">
        <v>137.69999999999999</v>
      </c>
      <c r="DP842" s="152">
        <v>137.4</v>
      </c>
      <c r="DQ842" s="152">
        <v>138.6</v>
      </c>
      <c r="DR842" s="152">
        <v>139.5</v>
      </c>
      <c r="DS842" s="152">
        <v>142.1</v>
      </c>
      <c r="DT842" s="152">
        <v>145.5</v>
      </c>
      <c r="DU842" s="152">
        <v>146.5</v>
      </c>
      <c r="DV842" s="152">
        <v>147.69999999999999</v>
      </c>
      <c r="DW842" s="152">
        <v>149.19999999999999</v>
      </c>
      <c r="DX842" s="152">
        <v>150.5</v>
      </c>
      <c r="DY842" s="152">
        <v>152.9</v>
      </c>
      <c r="DZ842" s="152">
        <v>153.4</v>
      </c>
      <c r="EA842" s="152">
        <v>156.9</v>
      </c>
      <c r="EB842" s="152">
        <v>158.19999999999999</v>
      </c>
      <c r="EC842" s="152">
        <v>157.1</v>
      </c>
      <c r="ED842" s="152">
        <v>155.80000000000001</v>
      </c>
      <c r="EE842" s="152">
        <v>156.19999999999999</v>
      </c>
      <c r="EF842" s="152">
        <v>155.80000000000001</v>
      </c>
      <c r="EG842" s="152">
        <v>158</v>
      </c>
      <c r="EH842" s="152">
        <v>158.1</v>
      </c>
      <c r="EI842" s="152">
        <v>155.30000000000001</v>
      </c>
      <c r="EJ842" s="152">
        <v>157.5</v>
      </c>
      <c r="EK842" s="152">
        <v>159.80000000000001</v>
      </c>
      <c r="EL842" s="152">
        <v>161.19999999999999</v>
      </c>
      <c r="EM842" s="152">
        <v>163</v>
      </c>
      <c r="EN842" s="152">
        <v>163.1</v>
      </c>
      <c r="EO842" s="152">
        <v>159.6</v>
      </c>
      <c r="EP842" s="152">
        <v>160.5</v>
      </c>
      <c r="EQ842" s="152">
        <v>158.5</v>
      </c>
      <c r="ER842" s="152">
        <v>161.30000000000001</v>
      </c>
      <c r="ES842" s="152">
        <v>162.5</v>
      </c>
      <c r="ET842" s="152">
        <v>161.5</v>
      </c>
      <c r="EU842" s="152">
        <v>160.19999999999999</v>
      </c>
      <c r="EV842" s="152">
        <v>158.9</v>
      </c>
      <c r="EW842" s="152">
        <v>162.9</v>
      </c>
    </row>
    <row r="843" spans="1:153">
      <c r="A843" s="141" t="s">
        <v>8717</v>
      </c>
      <c r="B843" s="141" t="s">
        <v>8718</v>
      </c>
      <c r="C843" s="142">
        <v>0.72672000000000003</v>
      </c>
      <c r="D843" s="143">
        <v>103.9</v>
      </c>
      <c r="E843" s="143">
        <v>102.9</v>
      </c>
      <c r="F843" s="143">
        <v>102.5</v>
      </c>
      <c r="G843" s="143">
        <v>100.8</v>
      </c>
      <c r="H843" s="143">
        <v>103.1</v>
      </c>
      <c r="I843" s="143">
        <v>104.3</v>
      </c>
      <c r="J843" s="143">
        <v>105.5</v>
      </c>
      <c r="K843" s="143">
        <v>109.3</v>
      </c>
      <c r="L843" s="143">
        <v>107.9</v>
      </c>
      <c r="M843" s="143">
        <v>108.6</v>
      </c>
      <c r="N843" s="143">
        <v>109.2</v>
      </c>
      <c r="O843" s="143">
        <v>107</v>
      </c>
      <c r="P843" s="143">
        <v>108.9</v>
      </c>
      <c r="Q843" s="143">
        <v>108.9</v>
      </c>
      <c r="R843" s="143">
        <v>106.3</v>
      </c>
      <c r="S843" s="143">
        <v>106.6</v>
      </c>
      <c r="T843" s="143">
        <v>110.3</v>
      </c>
      <c r="U843" s="143">
        <v>112.4</v>
      </c>
      <c r="V843" s="143">
        <v>113.3</v>
      </c>
      <c r="W843" s="143">
        <v>112.2</v>
      </c>
      <c r="X843" s="143">
        <v>113.6</v>
      </c>
      <c r="Y843" s="143">
        <v>115.4</v>
      </c>
      <c r="Z843" s="143">
        <v>115.1</v>
      </c>
      <c r="AA843" s="143">
        <v>115.3</v>
      </c>
      <c r="AB843" s="143">
        <v>115.2</v>
      </c>
      <c r="AC843" s="143">
        <v>117.1</v>
      </c>
      <c r="AD843" s="143">
        <v>118.1</v>
      </c>
      <c r="AE843" s="143">
        <v>116.9</v>
      </c>
      <c r="AF843" s="143">
        <v>117</v>
      </c>
      <c r="AG843" s="143">
        <v>116.6</v>
      </c>
      <c r="AH843" s="143">
        <v>119.2</v>
      </c>
      <c r="AI843" s="143">
        <v>116</v>
      </c>
      <c r="AJ843" s="143">
        <v>116.4</v>
      </c>
      <c r="AK843" s="143">
        <v>117.7</v>
      </c>
      <c r="AL843" s="143">
        <v>115.4</v>
      </c>
      <c r="AM843" s="143">
        <v>112.8</v>
      </c>
      <c r="AN843" s="143">
        <v>111.4</v>
      </c>
      <c r="AO843" s="143">
        <v>112.6</v>
      </c>
      <c r="AP843" s="143">
        <v>109.9</v>
      </c>
      <c r="AQ843" s="143">
        <v>112</v>
      </c>
      <c r="AR843" s="143">
        <v>116.1</v>
      </c>
      <c r="AS843" s="143">
        <v>110.9</v>
      </c>
      <c r="AT843" s="143">
        <v>112.4</v>
      </c>
      <c r="AU843" s="143">
        <v>112.7</v>
      </c>
      <c r="AV843" s="143">
        <v>112.9</v>
      </c>
      <c r="AW843" s="143">
        <v>113.4</v>
      </c>
      <c r="AX843" s="143">
        <v>113</v>
      </c>
      <c r="AY843" s="143">
        <v>114.6</v>
      </c>
      <c r="AZ843" s="143">
        <v>112.2</v>
      </c>
      <c r="BA843" s="143">
        <v>114.4</v>
      </c>
      <c r="BB843" s="143">
        <v>112.5</v>
      </c>
      <c r="BC843" s="143">
        <v>112.9</v>
      </c>
      <c r="BD843" s="143">
        <v>113.1</v>
      </c>
      <c r="BE843" s="143">
        <v>112.9</v>
      </c>
      <c r="BF843" s="143">
        <v>114.9</v>
      </c>
      <c r="BG843" s="143">
        <v>115.5</v>
      </c>
      <c r="BH843" s="143">
        <v>113.6</v>
      </c>
      <c r="BI843" s="143">
        <v>115.1</v>
      </c>
      <c r="BJ843" s="143">
        <v>115.9</v>
      </c>
      <c r="BK843" s="144">
        <v>116.5</v>
      </c>
      <c r="BL843" s="143">
        <v>114</v>
      </c>
      <c r="BM843" s="143">
        <v>116.4</v>
      </c>
      <c r="BN843" s="143">
        <v>117.7</v>
      </c>
      <c r="BO843" s="143">
        <v>119</v>
      </c>
      <c r="BP843" s="143">
        <v>120.3</v>
      </c>
      <c r="BQ843" s="143">
        <v>125</v>
      </c>
      <c r="BR843" s="145">
        <v>122.1</v>
      </c>
      <c r="BS843" s="145">
        <v>121</v>
      </c>
      <c r="BT843" s="145">
        <v>120.6</v>
      </c>
      <c r="BU843" s="145">
        <v>120.2</v>
      </c>
      <c r="BV843" s="145">
        <v>122.7</v>
      </c>
      <c r="BW843" s="145">
        <v>124.6</v>
      </c>
      <c r="BX843" s="145">
        <v>125.3</v>
      </c>
      <c r="BY843" s="145">
        <v>126.2</v>
      </c>
      <c r="BZ843" s="143">
        <v>124.6</v>
      </c>
      <c r="CA843" s="143">
        <v>125.3</v>
      </c>
      <c r="CB843" s="143">
        <v>125.3</v>
      </c>
      <c r="CC843" s="143">
        <v>127.5</v>
      </c>
      <c r="CD843" s="143">
        <v>127.7</v>
      </c>
      <c r="CE843" s="143">
        <v>127.4</v>
      </c>
      <c r="CF843" s="143">
        <v>129.69999999999999</v>
      </c>
      <c r="CG843" s="143">
        <v>130.9</v>
      </c>
      <c r="CH843" s="143">
        <v>129.69999999999999</v>
      </c>
      <c r="CI843" s="143">
        <v>129.4</v>
      </c>
      <c r="CJ843" s="146">
        <v>128.4</v>
      </c>
      <c r="CK843" s="146">
        <v>129.4</v>
      </c>
      <c r="CL843" s="146">
        <v>128.4</v>
      </c>
      <c r="CM843" s="147">
        <v>131.30000000000001</v>
      </c>
      <c r="CN843" s="147">
        <v>131.9</v>
      </c>
      <c r="CO843" s="147">
        <v>132.19999999999999</v>
      </c>
      <c r="CP843" s="148">
        <v>130.80000000000001</v>
      </c>
      <c r="CQ843" s="149">
        <v>129.19999999999999</v>
      </c>
      <c r="CR843" s="149">
        <v>130.30000000000001</v>
      </c>
      <c r="CS843" s="149">
        <v>132.9</v>
      </c>
      <c r="CT843" s="149">
        <v>131.30000000000001</v>
      </c>
      <c r="CU843" s="150">
        <v>132</v>
      </c>
      <c r="CV843" s="150">
        <v>132.30000000000001</v>
      </c>
      <c r="CW843" s="150">
        <v>132</v>
      </c>
      <c r="CX843" s="150">
        <v>128.30000000000001</v>
      </c>
      <c r="CY843" s="150">
        <v>127.7</v>
      </c>
      <c r="CZ843" s="150">
        <v>128.19999999999999</v>
      </c>
      <c r="DA843" s="150">
        <v>129.5</v>
      </c>
      <c r="DB843" s="151">
        <v>132.5</v>
      </c>
      <c r="DC843" s="151">
        <v>132.9</v>
      </c>
      <c r="DD843" s="151">
        <v>134</v>
      </c>
      <c r="DE843" s="151">
        <v>136.69999999999999</v>
      </c>
      <c r="DF843" s="151">
        <v>138.1</v>
      </c>
      <c r="DG843" s="151">
        <v>143.19999999999999</v>
      </c>
      <c r="DH843" s="151">
        <v>145.80000000000001</v>
      </c>
      <c r="DI843" s="151">
        <v>146.30000000000001</v>
      </c>
      <c r="DJ843" s="151">
        <v>144.80000000000001</v>
      </c>
      <c r="DK843" s="151">
        <v>145.9</v>
      </c>
      <c r="DL843" s="151">
        <v>147.1</v>
      </c>
      <c r="DM843" s="152">
        <v>148.1</v>
      </c>
      <c r="DN843" s="152">
        <v>151</v>
      </c>
      <c r="DO843" s="152">
        <v>150.4</v>
      </c>
      <c r="DP843" s="152">
        <v>154.30000000000001</v>
      </c>
      <c r="DQ843" s="152">
        <v>153.30000000000001</v>
      </c>
      <c r="DR843" s="152">
        <v>154.69999999999999</v>
      </c>
      <c r="DS843" s="152">
        <v>157.30000000000001</v>
      </c>
      <c r="DT843" s="152">
        <v>155.19999999999999</v>
      </c>
      <c r="DU843" s="152">
        <v>155.9</v>
      </c>
      <c r="DV843" s="152">
        <v>157</v>
      </c>
      <c r="DW843" s="152">
        <v>157.4</v>
      </c>
      <c r="DX843" s="152">
        <v>157.19999999999999</v>
      </c>
      <c r="DY843" s="152">
        <v>157.19999999999999</v>
      </c>
      <c r="DZ843" s="152">
        <v>156.19999999999999</v>
      </c>
      <c r="EA843" s="152">
        <v>155.9</v>
      </c>
      <c r="EB843" s="152">
        <v>157.69999999999999</v>
      </c>
      <c r="EC843" s="152">
        <v>157.9</v>
      </c>
      <c r="ED843" s="152">
        <v>158.19999999999999</v>
      </c>
      <c r="EE843" s="152">
        <v>160.1</v>
      </c>
      <c r="EF843" s="152">
        <v>160.1</v>
      </c>
      <c r="EG843" s="152">
        <v>160</v>
      </c>
      <c r="EH843" s="152">
        <v>160.1</v>
      </c>
      <c r="EI843" s="152">
        <v>159.9</v>
      </c>
      <c r="EJ843" s="152">
        <v>160.1</v>
      </c>
      <c r="EK843" s="152">
        <v>160.1</v>
      </c>
      <c r="EL843" s="152">
        <v>159.5</v>
      </c>
      <c r="EM843" s="152">
        <v>159.19999999999999</v>
      </c>
      <c r="EN843" s="152">
        <v>159.30000000000001</v>
      </c>
      <c r="EO843" s="152">
        <v>160</v>
      </c>
      <c r="EP843" s="152">
        <v>158.80000000000001</v>
      </c>
      <c r="EQ843" s="152">
        <v>158.4</v>
      </c>
      <c r="ER843" s="152">
        <v>158.80000000000001</v>
      </c>
      <c r="ES843" s="152">
        <v>158.69999999999999</v>
      </c>
      <c r="ET843" s="152">
        <v>157.5</v>
      </c>
      <c r="EU843" s="152">
        <v>158.69999999999999</v>
      </c>
      <c r="EV843" s="152">
        <v>159.1</v>
      </c>
      <c r="EW843" s="152">
        <v>159.69999999999999</v>
      </c>
    </row>
    <row r="844" spans="1:153">
      <c r="A844" s="141" t="s">
        <v>8719</v>
      </c>
      <c r="B844" s="141" t="s">
        <v>8720</v>
      </c>
      <c r="C844" s="142">
        <v>0.72672000000000003</v>
      </c>
      <c r="D844" s="143">
        <v>103.9</v>
      </c>
      <c r="E844" s="143">
        <v>102.9</v>
      </c>
      <c r="F844" s="143">
        <v>102.5</v>
      </c>
      <c r="G844" s="143">
        <v>100.8</v>
      </c>
      <c r="H844" s="143">
        <v>103.1</v>
      </c>
      <c r="I844" s="143">
        <v>104.3</v>
      </c>
      <c r="J844" s="143">
        <v>105.5</v>
      </c>
      <c r="K844" s="143">
        <v>109.3</v>
      </c>
      <c r="L844" s="143">
        <v>107.9</v>
      </c>
      <c r="M844" s="143">
        <v>108.6</v>
      </c>
      <c r="N844" s="143">
        <v>109.2</v>
      </c>
      <c r="O844" s="143">
        <v>107</v>
      </c>
      <c r="P844" s="143">
        <v>108.9</v>
      </c>
      <c r="Q844" s="143">
        <v>108.9</v>
      </c>
      <c r="R844" s="143">
        <v>106.3</v>
      </c>
      <c r="S844" s="143">
        <v>106.6</v>
      </c>
      <c r="T844" s="143">
        <v>110.3</v>
      </c>
      <c r="U844" s="143">
        <v>112.4</v>
      </c>
      <c r="V844" s="143">
        <v>113.3</v>
      </c>
      <c r="W844" s="143">
        <v>112.2</v>
      </c>
      <c r="X844" s="143">
        <v>113.6</v>
      </c>
      <c r="Y844" s="143">
        <v>115.4</v>
      </c>
      <c r="Z844" s="143">
        <v>115.1</v>
      </c>
      <c r="AA844" s="143">
        <v>115.3</v>
      </c>
      <c r="AB844" s="143">
        <v>115.2</v>
      </c>
      <c r="AC844" s="143">
        <v>117.1</v>
      </c>
      <c r="AD844" s="143">
        <v>118.1</v>
      </c>
      <c r="AE844" s="143">
        <v>116.9</v>
      </c>
      <c r="AF844" s="143">
        <v>117</v>
      </c>
      <c r="AG844" s="143">
        <v>116.6</v>
      </c>
      <c r="AH844" s="143">
        <v>119.2</v>
      </c>
      <c r="AI844" s="143">
        <v>116</v>
      </c>
      <c r="AJ844" s="143">
        <v>116.4</v>
      </c>
      <c r="AK844" s="143">
        <v>117.7</v>
      </c>
      <c r="AL844" s="143">
        <v>115.4</v>
      </c>
      <c r="AM844" s="143">
        <v>112.8</v>
      </c>
      <c r="AN844" s="143">
        <v>111.4</v>
      </c>
      <c r="AO844" s="143">
        <v>112.6</v>
      </c>
      <c r="AP844" s="143">
        <v>109.9</v>
      </c>
      <c r="AQ844" s="143">
        <v>112</v>
      </c>
      <c r="AR844" s="143">
        <v>116.1</v>
      </c>
      <c r="AS844" s="143">
        <v>110.9</v>
      </c>
      <c r="AT844" s="143">
        <v>112.4</v>
      </c>
      <c r="AU844" s="143">
        <v>112.7</v>
      </c>
      <c r="AV844" s="143">
        <v>112.9</v>
      </c>
      <c r="AW844" s="143">
        <v>113.4</v>
      </c>
      <c r="AX844" s="143">
        <v>113</v>
      </c>
      <c r="AY844" s="143">
        <v>114.6</v>
      </c>
      <c r="AZ844" s="143">
        <v>112.2</v>
      </c>
      <c r="BA844" s="143">
        <v>114.4</v>
      </c>
      <c r="BB844" s="143">
        <v>112.5</v>
      </c>
      <c r="BC844" s="143">
        <v>112.9</v>
      </c>
      <c r="BD844" s="143">
        <v>113.1</v>
      </c>
      <c r="BE844" s="143">
        <v>112.9</v>
      </c>
      <c r="BF844" s="143">
        <v>114.9</v>
      </c>
      <c r="BG844" s="143">
        <v>115.5</v>
      </c>
      <c r="BH844" s="143">
        <v>113.6</v>
      </c>
      <c r="BI844" s="143">
        <v>115.1</v>
      </c>
      <c r="BJ844" s="143">
        <v>115.9</v>
      </c>
      <c r="BK844" s="144">
        <v>116.5</v>
      </c>
      <c r="BL844" s="143">
        <v>114</v>
      </c>
      <c r="BM844" s="143">
        <v>116.4</v>
      </c>
      <c r="BN844" s="143">
        <v>117.7</v>
      </c>
      <c r="BO844" s="143">
        <v>119</v>
      </c>
      <c r="BP844" s="143">
        <v>120.3</v>
      </c>
      <c r="BQ844" s="143">
        <v>125</v>
      </c>
      <c r="BR844" s="145">
        <v>122.1</v>
      </c>
      <c r="BS844" s="145">
        <v>121</v>
      </c>
      <c r="BT844" s="145">
        <v>120.6</v>
      </c>
      <c r="BU844" s="145">
        <v>120.2</v>
      </c>
      <c r="BV844" s="145">
        <v>122.7</v>
      </c>
      <c r="BW844" s="145">
        <v>124.6</v>
      </c>
      <c r="BX844" s="145">
        <v>125.3</v>
      </c>
      <c r="BY844" s="145">
        <v>126.2</v>
      </c>
      <c r="BZ844" s="143">
        <v>124.6</v>
      </c>
      <c r="CA844" s="143">
        <v>125.3</v>
      </c>
      <c r="CB844" s="143">
        <v>125.3</v>
      </c>
      <c r="CC844" s="143">
        <v>127.5</v>
      </c>
      <c r="CD844" s="143">
        <v>127.7</v>
      </c>
      <c r="CE844" s="143">
        <v>127.4</v>
      </c>
      <c r="CF844" s="143">
        <v>129.69999999999999</v>
      </c>
      <c r="CG844" s="143">
        <v>130.9</v>
      </c>
      <c r="CH844" s="143">
        <v>129.69999999999999</v>
      </c>
      <c r="CI844" s="143">
        <v>129.4</v>
      </c>
      <c r="CJ844" s="146">
        <v>128.4</v>
      </c>
      <c r="CK844" s="146">
        <v>129.4</v>
      </c>
      <c r="CL844" s="146">
        <v>128.4</v>
      </c>
      <c r="CM844" s="147">
        <v>131.30000000000001</v>
      </c>
      <c r="CN844" s="147">
        <v>131.9</v>
      </c>
      <c r="CO844" s="147">
        <v>132.19999999999999</v>
      </c>
      <c r="CP844" s="148">
        <v>130.80000000000001</v>
      </c>
      <c r="CQ844" s="149">
        <v>129.19999999999999</v>
      </c>
      <c r="CR844" s="149">
        <v>130.30000000000001</v>
      </c>
      <c r="CS844" s="149">
        <v>132.9</v>
      </c>
      <c r="CT844" s="149">
        <v>131.30000000000001</v>
      </c>
      <c r="CU844" s="150">
        <v>132</v>
      </c>
      <c r="CV844" s="150">
        <v>132.30000000000001</v>
      </c>
      <c r="CW844" s="150">
        <v>132</v>
      </c>
      <c r="CX844" s="150">
        <v>128.30000000000001</v>
      </c>
      <c r="CY844" s="150">
        <v>127.7</v>
      </c>
      <c r="CZ844" s="150">
        <v>128.19999999999999</v>
      </c>
      <c r="DA844" s="150">
        <v>129.5</v>
      </c>
      <c r="DB844" s="151">
        <v>132.5</v>
      </c>
      <c r="DC844" s="151">
        <v>132.9</v>
      </c>
      <c r="DD844" s="151">
        <v>134</v>
      </c>
      <c r="DE844" s="151">
        <v>136.69999999999999</v>
      </c>
      <c r="DF844" s="151">
        <v>138.1</v>
      </c>
      <c r="DG844" s="151">
        <v>143.19999999999999</v>
      </c>
      <c r="DH844" s="151">
        <v>145.80000000000001</v>
      </c>
      <c r="DI844" s="151">
        <v>146.30000000000001</v>
      </c>
      <c r="DJ844" s="151">
        <v>144.80000000000001</v>
      </c>
      <c r="DK844" s="151">
        <v>145.9</v>
      </c>
      <c r="DL844" s="151">
        <v>147.1</v>
      </c>
      <c r="DM844" s="152">
        <v>148.1</v>
      </c>
      <c r="DN844" s="152">
        <v>151</v>
      </c>
      <c r="DO844" s="152">
        <v>150.4</v>
      </c>
      <c r="DP844" s="152">
        <v>154.30000000000001</v>
      </c>
      <c r="DQ844" s="152">
        <v>153.30000000000001</v>
      </c>
      <c r="DR844" s="152">
        <v>154.69999999999999</v>
      </c>
      <c r="DS844" s="152">
        <v>157.30000000000001</v>
      </c>
      <c r="DT844" s="152">
        <v>155.19999999999999</v>
      </c>
      <c r="DU844" s="152">
        <v>155.9</v>
      </c>
      <c r="DV844" s="152">
        <v>157</v>
      </c>
      <c r="DW844" s="152">
        <v>157.4</v>
      </c>
      <c r="DX844" s="152">
        <v>157.19999999999999</v>
      </c>
      <c r="DY844" s="152">
        <v>157.19999999999999</v>
      </c>
      <c r="DZ844" s="152">
        <v>156.19999999999999</v>
      </c>
      <c r="EA844" s="152">
        <v>155.9</v>
      </c>
      <c r="EB844" s="152">
        <v>157.69999999999999</v>
      </c>
      <c r="EC844" s="152">
        <v>157.9</v>
      </c>
      <c r="ED844" s="152">
        <v>158.19999999999999</v>
      </c>
      <c r="EE844" s="152">
        <v>160.1</v>
      </c>
      <c r="EF844" s="152">
        <v>160.1</v>
      </c>
      <c r="EG844" s="152">
        <v>160</v>
      </c>
      <c r="EH844" s="152">
        <v>160.1</v>
      </c>
      <c r="EI844" s="152">
        <v>159.9</v>
      </c>
      <c r="EJ844" s="152">
        <v>160.1</v>
      </c>
      <c r="EK844" s="152">
        <v>160.1</v>
      </c>
      <c r="EL844" s="152">
        <v>159.5</v>
      </c>
      <c r="EM844" s="152">
        <v>159.19999999999999</v>
      </c>
      <c r="EN844" s="152">
        <v>159.30000000000001</v>
      </c>
      <c r="EO844" s="152">
        <v>160</v>
      </c>
      <c r="EP844" s="152">
        <v>158.80000000000001</v>
      </c>
      <c r="EQ844" s="152">
        <v>158.4</v>
      </c>
      <c r="ER844" s="152">
        <v>158.80000000000001</v>
      </c>
      <c r="ES844" s="152">
        <v>158.69999999999999</v>
      </c>
      <c r="ET844" s="152">
        <v>157.5</v>
      </c>
      <c r="EU844" s="152">
        <v>158.69999999999999</v>
      </c>
      <c r="EV844" s="152">
        <v>159.1</v>
      </c>
      <c r="EW844" s="152">
        <v>159.69999999999999</v>
      </c>
    </row>
    <row r="845" spans="1:153">
      <c r="A845" s="141" t="s">
        <v>8721</v>
      </c>
      <c r="B845" s="141" t="s">
        <v>8722</v>
      </c>
      <c r="C845" s="142">
        <v>0.18978999999999999</v>
      </c>
      <c r="D845" s="143">
        <v>102.4</v>
      </c>
      <c r="E845" s="143">
        <v>97.6</v>
      </c>
      <c r="F845" s="143">
        <v>94.7</v>
      </c>
      <c r="G845" s="143">
        <v>91.7</v>
      </c>
      <c r="H845" s="143">
        <v>97</v>
      </c>
      <c r="I845" s="143">
        <v>96.9</v>
      </c>
      <c r="J845" s="143">
        <v>105.4</v>
      </c>
      <c r="K845" s="143">
        <v>112.3</v>
      </c>
      <c r="L845" s="143">
        <v>108.7</v>
      </c>
      <c r="M845" s="143">
        <v>105.1</v>
      </c>
      <c r="N845" s="143">
        <v>105.7</v>
      </c>
      <c r="O845" s="143">
        <v>99.5</v>
      </c>
      <c r="P845" s="143">
        <v>96.3</v>
      </c>
      <c r="Q845" s="143">
        <v>94.1</v>
      </c>
      <c r="R845" s="143">
        <v>95.4</v>
      </c>
      <c r="S845" s="143">
        <v>92.8</v>
      </c>
      <c r="T845" s="143">
        <v>102.3</v>
      </c>
      <c r="U845" s="143">
        <v>114</v>
      </c>
      <c r="V845" s="143">
        <v>107.6</v>
      </c>
      <c r="W845" s="143">
        <v>107.6</v>
      </c>
      <c r="X845" s="143">
        <v>113.1</v>
      </c>
      <c r="Y845" s="143">
        <v>111.7</v>
      </c>
      <c r="Z845" s="143">
        <v>107.2</v>
      </c>
      <c r="AA845" s="143">
        <v>108.8</v>
      </c>
      <c r="AB845" s="143">
        <v>103.4</v>
      </c>
      <c r="AC845" s="143">
        <v>109.9</v>
      </c>
      <c r="AD845" s="143">
        <v>113.1</v>
      </c>
      <c r="AE845" s="143">
        <v>110.1</v>
      </c>
      <c r="AF845" s="143">
        <v>109.4</v>
      </c>
      <c r="AG845" s="143">
        <v>111.7</v>
      </c>
      <c r="AH845" s="143">
        <v>114.7</v>
      </c>
      <c r="AI845" s="143">
        <v>110.5</v>
      </c>
      <c r="AJ845" s="143">
        <v>107.2</v>
      </c>
      <c r="AK845" s="143">
        <v>112.9</v>
      </c>
      <c r="AL845" s="143">
        <v>109.7</v>
      </c>
      <c r="AM845" s="143">
        <v>108.5</v>
      </c>
      <c r="AN845" s="143">
        <v>104.2</v>
      </c>
      <c r="AO845" s="143">
        <v>103.2</v>
      </c>
      <c r="AP845" s="143">
        <v>99.6</v>
      </c>
      <c r="AQ845" s="143">
        <v>107.7</v>
      </c>
      <c r="AR845" s="143">
        <v>119</v>
      </c>
      <c r="AS845" s="143">
        <v>104.2</v>
      </c>
      <c r="AT845" s="143">
        <v>110.4</v>
      </c>
      <c r="AU845" s="143">
        <v>106.3</v>
      </c>
      <c r="AV845" s="143">
        <v>107.2</v>
      </c>
      <c r="AW845" s="143">
        <v>107.2</v>
      </c>
      <c r="AX845" s="143">
        <v>107.5</v>
      </c>
      <c r="AY845" s="143">
        <v>106.8</v>
      </c>
      <c r="AZ845" s="143">
        <v>108.7</v>
      </c>
      <c r="BA845" s="143">
        <v>109.5</v>
      </c>
      <c r="BB845" s="143">
        <v>108</v>
      </c>
      <c r="BC845" s="143">
        <v>108.4</v>
      </c>
      <c r="BD845" s="143">
        <v>109.5</v>
      </c>
      <c r="BE845" s="143">
        <v>110.3</v>
      </c>
      <c r="BF845" s="143">
        <v>110.7</v>
      </c>
      <c r="BG845" s="143">
        <v>113.4</v>
      </c>
      <c r="BH845" s="143">
        <v>108.1</v>
      </c>
      <c r="BI845" s="143">
        <v>109.6</v>
      </c>
      <c r="BJ845" s="143">
        <v>107.3</v>
      </c>
      <c r="BK845" s="144">
        <v>107.3</v>
      </c>
      <c r="BL845" s="143">
        <v>106.6</v>
      </c>
      <c r="BM845" s="143">
        <v>107.6</v>
      </c>
      <c r="BN845" s="143">
        <v>107.6</v>
      </c>
      <c r="BO845" s="143">
        <v>109.5</v>
      </c>
      <c r="BP845" s="143">
        <v>107.9</v>
      </c>
      <c r="BQ845" s="143">
        <v>112.4</v>
      </c>
      <c r="BR845" s="145">
        <v>113.1</v>
      </c>
      <c r="BS845" s="145">
        <v>115.1</v>
      </c>
      <c r="BT845" s="145">
        <v>115</v>
      </c>
      <c r="BU845" s="145">
        <v>116.2</v>
      </c>
      <c r="BV845" s="145">
        <v>117.5</v>
      </c>
      <c r="BW845" s="145">
        <v>118.8</v>
      </c>
      <c r="BX845" s="145">
        <v>118.8</v>
      </c>
      <c r="BY845" s="145">
        <v>117.3</v>
      </c>
      <c r="BZ845" s="143">
        <v>115.8</v>
      </c>
      <c r="CA845" s="143">
        <v>117.7</v>
      </c>
      <c r="CB845" s="143">
        <v>116.7</v>
      </c>
      <c r="CC845" s="143">
        <v>117.8</v>
      </c>
      <c r="CD845" s="143">
        <v>117.8</v>
      </c>
      <c r="CE845" s="143">
        <v>116.7</v>
      </c>
      <c r="CF845" s="143">
        <v>117.7</v>
      </c>
      <c r="CG845" s="143">
        <v>118.9</v>
      </c>
      <c r="CH845" s="143">
        <v>119.4</v>
      </c>
      <c r="CI845" s="143">
        <v>118.3</v>
      </c>
      <c r="CJ845" s="146">
        <v>118.7</v>
      </c>
      <c r="CK845" s="146">
        <v>119.2</v>
      </c>
      <c r="CL845" s="146">
        <v>117.6</v>
      </c>
      <c r="CM845" s="147">
        <v>118</v>
      </c>
      <c r="CN845" s="147">
        <v>118.9</v>
      </c>
      <c r="CO845" s="147">
        <v>119.9</v>
      </c>
      <c r="CP845" s="148">
        <v>119.8</v>
      </c>
      <c r="CQ845" s="149">
        <v>118.6</v>
      </c>
      <c r="CR845" s="149">
        <v>118.7</v>
      </c>
      <c r="CS845" s="149">
        <v>118</v>
      </c>
      <c r="CT845" s="149">
        <v>116.8</v>
      </c>
      <c r="CU845" s="150">
        <v>115.6</v>
      </c>
      <c r="CV845" s="150">
        <v>117.2</v>
      </c>
      <c r="CW845" s="150">
        <v>117.9</v>
      </c>
      <c r="CX845" s="150">
        <v>116.1</v>
      </c>
      <c r="CY845" s="150">
        <v>117.8</v>
      </c>
      <c r="CZ845" s="150">
        <v>117.6</v>
      </c>
      <c r="DA845" s="150">
        <v>117</v>
      </c>
      <c r="DB845" s="151">
        <v>118.2</v>
      </c>
      <c r="DC845" s="151">
        <v>118.3</v>
      </c>
      <c r="DD845" s="151">
        <v>118.1</v>
      </c>
      <c r="DE845" s="151">
        <v>119.1</v>
      </c>
      <c r="DF845" s="151">
        <v>120</v>
      </c>
      <c r="DG845" s="151">
        <v>120.9</v>
      </c>
      <c r="DH845" s="151">
        <v>119.6</v>
      </c>
      <c r="DI845" s="151">
        <v>120.2</v>
      </c>
      <c r="DJ845" s="151">
        <v>120.9</v>
      </c>
      <c r="DK845" s="151">
        <v>118.9</v>
      </c>
      <c r="DL845" s="151">
        <v>121</v>
      </c>
      <c r="DM845" s="152">
        <v>121.7</v>
      </c>
      <c r="DN845" s="152">
        <v>122.6</v>
      </c>
      <c r="DO845" s="152">
        <v>123.7</v>
      </c>
      <c r="DP845" s="152">
        <v>126</v>
      </c>
      <c r="DQ845" s="152">
        <v>126.9</v>
      </c>
      <c r="DR845" s="152">
        <v>129</v>
      </c>
      <c r="DS845" s="152">
        <v>129.4</v>
      </c>
      <c r="DT845" s="152">
        <v>130</v>
      </c>
      <c r="DU845" s="152">
        <v>131.6</v>
      </c>
      <c r="DV845" s="152">
        <v>131.1</v>
      </c>
      <c r="DW845" s="152">
        <v>132.80000000000001</v>
      </c>
      <c r="DX845" s="152">
        <v>133.4</v>
      </c>
      <c r="DY845" s="152">
        <v>133.80000000000001</v>
      </c>
      <c r="DZ845" s="152">
        <v>133.19999999999999</v>
      </c>
      <c r="EA845" s="152">
        <v>135.80000000000001</v>
      </c>
      <c r="EB845" s="152">
        <v>136.9</v>
      </c>
      <c r="EC845" s="152">
        <v>136.5</v>
      </c>
      <c r="ED845" s="152">
        <v>136.30000000000001</v>
      </c>
      <c r="EE845" s="152">
        <v>136.4</v>
      </c>
      <c r="EF845" s="152">
        <v>136.1</v>
      </c>
      <c r="EG845" s="152">
        <v>136.1</v>
      </c>
      <c r="EH845" s="152">
        <v>137.6</v>
      </c>
      <c r="EI845" s="152">
        <v>137</v>
      </c>
      <c r="EJ845" s="152">
        <v>136.1</v>
      </c>
      <c r="EK845" s="152">
        <v>136.4</v>
      </c>
      <c r="EL845" s="152">
        <v>135.9</v>
      </c>
      <c r="EM845" s="152">
        <v>136.69999999999999</v>
      </c>
      <c r="EN845" s="152">
        <v>136.9</v>
      </c>
      <c r="EO845" s="152">
        <v>136.9</v>
      </c>
      <c r="EP845" s="152">
        <v>136.80000000000001</v>
      </c>
      <c r="EQ845" s="152">
        <v>137.1</v>
      </c>
      <c r="ER845" s="152">
        <v>138.4</v>
      </c>
      <c r="ES845" s="152">
        <v>138.6</v>
      </c>
      <c r="ET845" s="152">
        <v>138</v>
      </c>
      <c r="EU845" s="152">
        <v>139</v>
      </c>
      <c r="EV845" s="152">
        <v>138.69999999999999</v>
      </c>
      <c r="EW845" s="152">
        <v>138.80000000000001</v>
      </c>
    </row>
    <row r="846" spans="1:153">
      <c r="A846" s="141" t="s">
        <v>8723</v>
      </c>
      <c r="B846" s="141" t="s">
        <v>8724</v>
      </c>
      <c r="C846" s="142">
        <v>9.7809999999999994E-2</v>
      </c>
      <c r="D846" s="143">
        <v>107</v>
      </c>
      <c r="E846" s="143">
        <v>106.9</v>
      </c>
      <c r="F846" s="143">
        <v>107.2</v>
      </c>
      <c r="G846" s="143">
        <v>108</v>
      </c>
      <c r="H846" s="143">
        <v>111.3</v>
      </c>
      <c r="I846" s="143">
        <v>113</v>
      </c>
      <c r="J846" s="143">
        <v>112.3</v>
      </c>
      <c r="K846" s="143">
        <v>111.9</v>
      </c>
      <c r="L846" s="143">
        <v>110.8</v>
      </c>
      <c r="M846" s="143">
        <v>113.4</v>
      </c>
      <c r="N846" s="143">
        <v>114.8</v>
      </c>
      <c r="O846" s="143">
        <v>114.2</v>
      </c>
      <c r="P846" s="143">
        <v>114.3</v>
      </c>
      <c r="Q846" s="143">
        <v>118.5</v>
      </c>
      <c r="R846" s="143">
        <v>111.7</v>
      </c>
      <c r="S846" s="143">
        <v>112.5</v>
      </c>
      <c r="T846" s="143">
        <v>113.3</v>
      </c>
      <c r="U846" s="143">
        <v>115.3</v>
      </c>
      <c r="V846" s="143">
        <v>120.5</v>
      </c>
      <c r="W846" s="143">
        <v>125.8</v>
      </c>
      <c r="X846" s="143">
        <v>120.2</v>
      </c>
      <c r="Y846" s="143">
        <v>120.8</v>
      </c>
      <c r="Z846" s="143">
        <v>127.2</v>
      </c>
      <c r="AA846" s="143">
        <v>123.5</v>
      </c>
      <c r="AB846" s="143">
        <v>123</v>
      </c>
      <c r="AC846" s="143">
        <v>122</v>
      </c>
      <c r="AD846" s="143">
        <v>120.9</v>
      </c>
      <c r="AE846" s="143">
        <v>121.5</v>
      </c>
      <c r="AF846" s="143">
        <v>122.2</v>
      </c>
      <c r="AG846" s="143">
        <v>123.1</v>
      </c>
      <c r="AH846" s="143">
        <v>123.2</v>
      </c>
      <c r="AI846" s="143">
        <v>122.6</v>
      </c>
      <c r="AJ846" s="143">
        <v>118.6</v>
      </c>
      <c r="AK846" s="143">
        <v>115.5</v>
      </c>
      <c r="AL846" s="143">
        <v>116.2</v>
      </c>
      <c r="AM846" s="143">
        <v>118.8</v>
      </c>
      <c r="AN846" s="143">
        <v>124.4</v>
      </c>
      <c r="AO846" s="143">
        <v>125.7</v>
      </c>
      <c r="AP846" s="143">
        <v>118.2</v>
      </c>
      <c r="AQ846" s="143">
        <v>117.6</v>
      </c>
      <c r="AR846" s="143">
        <v>124.1</v>
      </c>
      <c r="AS846" s="143">
        <v>111.5</v>
      </c>
      <c r="AT846" s="143">
        <v>113.4</v>
      </c>
      <c r="AU846" s="143">
        <v>112.4</v>
      </c>
      <c r="AV846" s="143">
        <v>110.7</v>
      </c>
      <c r="AW846" s="143">
        <v>110.6</v>
      </c>
      <c r="AX846" s="143">
        <v>108.5</v>
      </c>
      <c r="AY846" s="143">
        <v>108.9</v>
      </c>
      <c r="AZ846" s="143">
        <v>110.4</v>
      </c>
      <c r="BA846" s="143">
        <v>111</v>
      </c>
      <c r="BB846" s="143">
        <v>109.9</v>
      </c>
      <c r="BC846" s="143">
        <v>110.9</v>
      </c>
      <c r="BD846" s="143">
        <v>110.8</v>
      </c>
      <c r="BE846" s="143">
        <v>111.7</v>
      </c>
      <c r="BF846" s="143">
        <v>112</v>
      </c>
      <c r="BG846" s="143">
        <v>111.9</v>
      </c>
      <c r="BH846" s="143">
        <v>112</v>
      </c>
      <c r="BI846" s="143">
        <v>112</v>
      </c>
      <c r="BJ846" s="143">
        <v>112.4</v>
      </c>
      <c r="BK846" s="144">
        <v>111.9</v>
      </c>
      <c r="BL846" s="143">
        <v>112.3</v>
      </c>
      <c r="BM846" s="143">
        <v>110.6</v>
      </c>
      <c r="BN846" s="143">
        <v>110.5</v>
      </c>
      <c r="BO846" s="143">
        <v>107.6</v>
      </c>
      <c r="BP846" s="143">
        <v>107.2</v>
      </c>
      <c r="BQ846" s="143">
        <v>108.7</v>
      </c>
      <c r="BR846" s="145">
        <v>108.7</v>
      </c>
      <c r="BS846" s="145">
        <v>108.7</v>
      </c>
      <c r="BT846" s="145">
        <v>107.2</v>
      </c>
      <c r="BU846" s="145">
        <v>109.3</v>
      </c>
      <c r="BV846" s="145">
        <v>109.9</v>
      </c>
      <c r="BW846" s="145">
        <v>110.3</v>
      </c>
      <c r="BX846" s="145">
        <v>110.3</v>
      </c>
      <c r="BY846" s="145">
        <v>110.1</v>
      </c>
      <c r="BZ846" s="143">
        <v>110.6</v>
      </c>
      <c r="CA846" s="143">
        <v>110.7</v>
      </c>
      <c r="CB846" s="143">
        <v>110.7</v>
      </c>
      <c r="CC846" s="143">
        <v>110.9</v>
      </c>
      <c r="CD846" s="143">
        <v>110.5</v>
      </c>
      <c r="CE846" s="143">
        <v>110.5</v>
      </c>
      <c r="CF846" s="143">
        <v>113.2</v>
      </c>
      <c r="CG846" s="143">
        <v>113.6</v>
      </c>
      <c r="CH846" s="143">
        <v>115</v>
      </c>
      <c r="CI846" s="143">
        <v>115</v>
      </c>
      <c r="CJ846" s="146">
        <v>114.1</v>
      </c>
      <c r="CK846" s="146">
        <v>114.1</v>
      </c>
      <c r="CL846" s="146">
        <v>114.7</v>
      </c>
      <c r="CM846" s="147">
        <v>114.7</v>
      </c>
      <c r="CN846" s="147">
        <v>114.9</v>
      </c>
      <c r="CO846" s="147">
        <v>114.2</v>
      </c>
      <c r="CP846" s="148">
        <v>112.1</v>
      </c>
      <c r="CQ846" s="149">
        <v>114.7</v>
      </c>
      <c r="CR846" s="149">
        <v>114.7</v>
      </c>
      <c r="CS846" s="149">
        <v>113.3</v>
      </c>
      <c r="CT846" s="149">
        <v>113.9</v>
      </c>
      <c r="CU846" s="150">
        <v>113.9</v>
      </c>
      <c r="CV846" s="150">
        <v>113.5</v>
      </c>
      <c r="CW846" s="150">
        <v>110.7</v>
      </c>
      <c r="CX846" s="150">
        <v>111.9</v>
      </c>
      <c r="CY846" s="150">
        <v>115.8</v>
      </c>
      <c r="CZ846" s="150">
        <v>116.4</v>
      </c>
      <c r="DA846" s="150">
        <v>118.6</v>
      </c>
      <c r="DB846" s="151">
        <v>119.4</v>
      </c>
      <c r="DC846" s="151">
        <v>121.8</v>
      </c>
      <c r="DD846" s="151">
        <v>121.2</v>
      </c>
      <c r="DE846" s="151">
        <v>120.7</v>
      </c>
      <c r="DF846" s="151">
        <v>118.8</v>
      </c>
      <c r="DG846" s="151">
        <v>121.4</v>
      </c>
      <c r="DH846" s="151">
        <v>123.5</v>
      </c>
      <c r="DI846" s="151">
        <v>120.6</v>
      </c>
      <c r="DJ846" s="151">
        <v>122.2</v>
      </c>
      <c r="DK846" s="151">
        <v>122.7</v>
      </c>
      <c r="DL846" s="151">
        <v>121.9</v>
      </c>
      <c r="DM846" s="152">
        <v>125.1</v>
      </c>
      <c r="DN846" s="152">
        <v>132.9</v>
      </c>
      <c r="DO846" s="152">
        <v>133.1</v>
      </c>
      <c r="DP846" s="152">
        <v>131</v>
      </c>
      <c r="DQ846" s="152">
        <v>128.9</v>
      </c>
      <c r="DR846" s="152">
        <v>127.6</v>
      </c>
      <c r="DS846" s="152">
        <v>131</v>
      </c>
      <c r="DT846" s="152">
        <v>133.19999999999999</v>
      </c>
      <c r="DU846" s="152">
        <v>131.30000000000001</v>
      </c>
      <c r="DV846" s="152">
        <v>130.19999999999999</v>
      </c>
      <c r="DW846" s="152">
        <v>132</v>
      </c>
      <c r="DX846" s="152">
        <v>125.7</v>
      </c>
      <c r="DY846" s="152">
        <v>126.5</v>
      </c>
      <c r="DZ846" s="152">
        <v>124.2</v>
      </c>
      <c r="EA846" s="152">
        <v>121.7</v>
      </c>
      <c r="EB846" s="152">
        <v>122.9</v>
      </c>
      <c r="EC846" s="152">
        <v>125.3</v>
      </c>
      <c r="ED846" s="152">
        <v>125.7</v>
      </c>
      <c r="EE846" s="152">
        <v>124.4</v>
      </c>
      <c r="EF846" s="152">
        <v>124.1</v>
      </c>
      <c r="EG846" s="152">
        <v>124.7</v>
      </c>
      <c r="EH846" s="152">
        <v>124.2</v>
      </c>
      <c r="EI846" s="152">
        <v>123.9</v>
      </c>
      <c r="EJ846" s="152">
        <v>123.9</v>
      </c>
      <c r="EK846" s="152">
        <v>123.9</v>
      </c>
      <c r="EL846" s="152">
        <v>122.2</v>
      </c>
      <c r="EM846" s="152">
        <v>122.4</v>
      </c>
      <c r="EN846" s="152">
        <v>121.4</v>
      </c>
      <c r="EO846" s="152">
        <v>120.2</v>
      </c>
      <c r="EP846" s="152">
        <v>121.3</v>
      </c>
      <c r="EQ846" s="152">
        <v>121.1</v>
      </c>
      <c r="ER846" s="152">
        <v>122.9</v>
      </c>
      <c r="ES846" s="152">
        <v>123.2</v>
      </c>
      <c r="ET846" s="152">
        <v>125.4</v>
      </c>
      <c r="EU846" s="152">
        <v>125.1</v>
      </c>
      <c r="EV846" s="152">
        <v>123.9</v>
      </c>
      <c r="EW846" s="152">
        <v>123.6</v>
      </c>
    </row>
    <row r="847" spans="1:153">
      <c r="A847" s="141" t="s">
        <v>8725</v>
      </c>
      <c r="B847" s="141" t="s">
        <v>8726</v>
      </c>
      <c r="C847" s="142">
        <v>6.8400000000000002E-2</v>
      </c>
      <c r="D847" s="143">
        <v>104.8</v>
      </c>
      <c r="E847" s="143">
        <v>105.8</v>
      </c>
      <c r="F847" s="143">
        <v>105.8</v>
      </c>
      <c r="G847" s="143">
        <v>106.1</v>
      </c>
      <c r="H847" s="143">
        <v>105</v>
      </c>
      <c r="I847" s="143">
        <v>105.9</v>
      </c>
      <c r="J847" s="143">
        <v>106.4</v>
      </c>
      <c r="K847" s="143">
        <v>106.9</v>
      </c>
      <c r="L847" s="143">
        <v>107.6</v>
      </c>
      <c r="M847" s="143">
        <v>111.4</v>
      </c>
      <c r="N847" s="143">
        <v>112</v>
      </c>
      <c r="O847" s="143">
        <v>111.8</v>
      </c>
      <c r="P847" s="143">
        <v>113.3</v>
      </c>
      <c r="Q847" s="143">
        <v>113.6</v>
      </c>
      <c r="R847" s="143">
        <v>114.5</v>
      </c>
      <c r="S847" s="143">
        <v>114.5</v>
      </c>
      <c r="T847" s="143">
        <v>116</v>
      </c>
      <c r="U847" s="143">
        <v>116</v>
      </c>
      <c r="V847" s="143">
        <v>116</v>
      </c>
      <c r="W847" s="143">
        <v>115.3</v>
      </c>
      <c r="X847" s="143">
        <v>115.3</v>
      </c>
      <c r="Y847" s="143">
        <v>120.3</v>
      </c>
      <c r="Z847" s="143">
        <v>120.5</v>
      </c>
      <c r="AA847" s="143">
        <v>121</v>
      </c>
      <c r="AB847" s="143">
        <v>122.1</v>
      </c>
      <c r="AC847" s="143">
        <v>121.8</v>
      </c>
      <c r="AD847" s="143">
        <v>122.2</v>
      </c>
      <c r="AE847" s="143">
        <v>123.3</v>
      </c>
      <c r="AF847" s="143">
        <v>122.7</v>
      </c>
      <c r="AG847" s="143">
        <v>121.1</v>
      </c>
      <c r="AH847" s="143">
        <v>121</v>
      </c>
      <c r="AI847" s="143">
        <v>119.8</v>
      </c>
      <c r="AJ847" s="143">
        <v>119.9</v>
      </c>
      <c r="AK847" s="143">
        <v>123</v>
      </c>
      <c r="AL847" s="143">
        <v>123</v>
      </c>
      <c r="AM847" s="143">
        <v>124</v>
      </c>
      <c r="AN847" s="143">
        <v>123.3</v>
      </c>
      <c r="AO847" s="143">
        <v>123.4</v>
      </c>
      <c r="AP847" s="143">
        <v>124.2</v>
      </c>
      <c r="AQ847" s="143">
        <v>124.6</v>
      </c>
      <c r="AR847" s="143">
        <v>123.2</v>
      </c>
      <c r="AS847" s="143">
        <v>121.5</v>
      </c>
      <c r="AT847" s="143">
        <v>120.9</v>
      </c>
      <c r="AU847" s="143">
        <v>120.5</v>
      </c>
      <c r="AV847" s="143">
        <v>119.2</v>
      </c>
      <c r="AW847" s="143">
        <v>123</v>
      </c>
      <c r="AX847" s="143">
        <v>123.4</v>
      </c>
      <c r="AY847" s="143">
        <v>125.3</v>
      </c>
      <c r="AZ847" s="143">
        <v>125.7</v>
      </c>
      <c r="BA847" s="143">
        <v>125.6</v>
      </c>
      <c r="BB847" s="143">
        <v>124.8</v>
      </c>
      <c r="BC847" s="143">
        <v>126.4</v>
      </c>
      <c r="BD847" s="143">
        <v>128.30000000000001</v>
      </c>
      <c r="BE847" s="143">
        <v>126.4</v>
      </c>
      <c r="BF847" s="143">
        <v>128.4</v>
      </c>
      <c r="BG847" s="143">
        <v>129</v>
      </c>
      <c r="BH847" s="143">
        <v>129.5</v>
      </c>
      <c r="BI847" s="143">
        <v>130.9</v>
      </c>
      <c r="BJ847" s="143">
        <v>129.80000000000001</v>
      </c>
      <c r="BK847" s="144">
        <v>131.30000000000001</v>
      </c>
      <c r="BL847" s="143">
        <v>132.6</v>
      </c>
      <c r="BM847" s="143">
        <v>130.80000000000001</v>
      </c>
      <c r="BN847" s="143">
        <v>133.5</v>
      </c>
      <c r="BO847" s="143">
        <v>134.4</v>
      </c>
      <c r="BP847" s="143">
        <v>135.5</v>
      </c>
      <c r="BQ847" s="143">
        <v>140.19999999999999</v>
      </c>
      <c r="BR847" s="145">
        <v>141.5</v>
      </c>
      <c r="BS847" s="145">
        <v>141.30000000000001</v>
      </c>
      <c r="BT847" s="145">
        <v>141.69999999999999</v>
      </c>
      <c r="BU847" s="145">
        <v>143.19999999999999</v>
      </c>
      <c r="BV847" s="145">
        <v>145.1</v>
      </c>
      <c r="BW847" s="145">
        <v>147.4</v>
      </c>
      <c r="BX847" s="145">
        <v>148.69999999999999</v>
      </c>
      <c r="BY847" s="145">
        <v>150.19999999999999</v>
      </c>
      <c r="BZ847" s="143">
        <v>158.30000000000001</v>
      </c>
      <c r="CA847" s="143">
        <v>159.1</v>
      </c>
      <c r="CB847" s="143">
        <v>159.5</v>
      </c>
      <c r="CC847" s="143">
        <v>162.69999999999999</v>
      </c>
      <c r="CD847" s="143">
        <v>162.80000000000001</v>
      </c>
      <c r="CE847" s="143">
        <v>162.9</v>
      </c>
      <c r="CF847" s="143">
        <v>168.6</v>
      </c>
      <c r="CG847" s="143">
        <v>166.4</v>
      </c>
      <c r="CH847" s="143">
        <v>166.5</v>
      </c>
      <c r="CI847" s="143">
        <v>167.4</v>
      </c>
      <c r="CJ847" s="146">
        <v>170.5</v>
      </c>
      <c r="CK847" s="146">
        <v>167.8</v>
      </c>
      <c r="CL847" s="146">
        <v>168.1</v>
      </c>
      <c r="CM847" s="147">
        <v>169.2</v>
      </c>
      <c r="CN847" s="147">
        <v>168.4</v>
      </c>
      <c r="CO847" s="147">
        <v>169.3</v>
      </c>
      <c r="CP847" s="148">
        <v>169.3</v>
      </c>
      <c r="CQ847" s="149">
        <v>171</v>
      </c>
      <c r="CR847" s="149">
        <v>170.4</v>
      </c>
      <c r="CS847" s="149">
        <v>173.3</v>
      </c>
      <c r="CT847" s="149">
        <v>172.2</v>
      </c>
      <c r="CU847" s="150">
        <v>173.3</v>
      </c>
      <c r="CV847" s="150">
        <v>173.3</v>
      </c>
      <c r="CW847" s="150">
        <v>174.5</v>
      </c>
      <c r="CX847" s="150">
        <v>171.4</v>
      </c>
      <c r="CY847" s="150">
        <v>171.5</v>
      </c>
      <c r="CZ847" s="150">
        <v>172.4</v>
      </c>
      <c r="DA847" s="150">
        <v>174.4</v>
      </c>
      <c r="DB847" s="151">
        <v>174.9</v>
      </c>
      <c r="DC847" s="151">
        <v>177.2</v>
      </c>
      <c r="DD847" s="151">
        <v>192.4</v>
      </c>
      <c r="DE847" s="151">
        <v>197.1</v>
      </c>
      <c r="DF847" s="151">
        <v>198</v>
      </c>
      <c r="DG847" s="151">
        <v>198.5</v>
      </c>
      <c r="DH847" s="151">
        <v>200.8</v>
      </c>
      <c r="DI847" s="151">
        <v>205.4</v>
      </c>
      <c r="DJ847" s="151">
        <v>213.4</v>
      </c>
      <c r="DK847" s="151">
        <v>215.4</v>
      </c>
      <c r="DL847" s="151">
        <v>216.5</v>
      </c>
      <c r="DM847" s="152">
        <v>219.2</v>
      </c>
      <c r="DN847" s="152">
        <v>224</v>
      </c>
      <c r="DO847" s="152">
        <v>224.1</v>
      </c>
      <c r="DP847" s="152">
        <v>230.9</v>
      </c>
      <c r="DQ847" s="152">
        <v>228.6</v>
      </c>
      <c r="DR847" s="152">
        <v>228</v>
      </c>
      <c r="DS847" s="152">
        <v>235.8</v>
      </c>
      <c r="DT847" s="152">
        <v>239.5</v>
      </c>
      <c r="DU847" s="152">
        <v>242.3</v>
      </c>
      <c r="DV847" s="152">
        <v>242.9</v>
      </c>
      <c r="DW847" s="152">
        <v>240.3</v>
      </c>
      <c r="DX847" s="152">
        <v>240</v>
      </c>
      <c r="DY847" s="152">
        <v>239.3</v>
      </c>
      <c r="DZ847" s="152">
        <v>239</v>
      </c>
      <c r="EA847" s="152">
        <v>238.9</v>
      </c>
      <c r="EB847" s="152">
        <v>239.6</v>
      </c>
      <c r="EC847" s="152">
        <v>238.5</v>
      </c>
      <c r="ED847" s="152">
        <v>240</v>
      </c>
      <c r="EE847" s="152">
        <v>240.6</v>
      </c>
      <c r="EF847" s="152">
        <v>238.1</v>
      </c>
      <c r="EG847" s="152">
        <v>237</v>
      </c>
      <c r="EH847" s="152">
        <v>237</v>
      </c>
      <c r="EI847" s="152">
        <v>237.4</v>
      </c>
      <c r="EJ847" s="152">
        <v>237.4</v>
      </c>
      <c r="EK847" s="152">
        <v>237</v>
      </c>
      <c r="EL847" s="152">
        <v>237</v>
      </c>
      <c r="EM847" s="152">
        <v>238</v>
      </c>
      <c r="EN847" s="152">
        <v>237.1</v>
      </c>
      <c r="EO847" s="152">
        <v>238.3</v>
      </c>
      <c r="EP847" s="152">
        <v>238.5</v>
      </c>
      <c r="EQ847" s="152">
        <v>238.2</v>
      </c>
      <c r="ER847" s="152">
        <v>238.1</v>
      </c>
      <c r="ES847" s="152">
        <v>238</v>
      </c>
      <c r="ET847" s="152">
        <v>239.7</v>
      </c>
      <c r="EU847" s="152">
        <v>237.9</v>
      </c>
      <c r="EV847" s="152">
        <v>235.9</v>
      </c>
      <c r="EW847" s="152">
        <v>235.9</v>
      </c>
    </row>
    <row r="848" spans="1:153">
      <c r="A848" s="141" t="s">
        <v>8727</v>
      </c>
      <c r="B848" s="141" t="s">
        <v>8728</v>
      </c>
      <c r="C848" s="142">
        <v>0.26311000000000001</v>
      </c>
      <c r="D848" s="143">
        <v>102.2</v>
      </c>
      <c r="E848" s="143">
        <v>102.4</v>
      </c>
      <c r="F848" s="143">
        <v>103.4</v>
      </c>
      <c r="G848" s="143">
        <v>100.3</v>
      </c>
      <c r="H848" s="143">
        <v>101.1</v>
      </c>
      <c r="I848" s="143">
        <v>104.5</v>
      </c>
      <c r="J848" s="143">
        <v>101.3</v>
      </c>
      <c r="K848" s="143">
        <v>105.6</v>
      </c>
      <c r="L848" s="143">
        <v>107.5</v>
      </c>
      <c r="M848" s="143">
        <v>107.4</v>
      </c>
      <c r="N848" s="143">
        <v>106.9</v>
      </c>
      <c r="O848" s="143">
        <v>107.6</v>
      </c>
      <c r="P848" s="143">
        <v>108.4</v>
      </c>
      <c r="Q848" s="143">
        <v>109.9</v>
      </c>
      <c r="R848" s="143">
        <v>105.6</v>
      </c>
      <c r="S848" s="143">
        <v>107.9</v>
      </c>
      <c r="T848" s="143">
        <v>110.4</v>
      </c>
      <c r="U848" s="143">
        <v>107.4</v>
      </c>
      <c r="V848" s="143">
        <v>110.6</v>
      </c>
      <c r="W848" s="143">
        <v>107</v>
      </c>
      <c r="X848" s="143">
        <v>109.7</v>
      </c>
      <c r="Y848" s="143">
        <v>113</v>
      </c>
      <c r="Z848" s="143">
        <v>112.6</v>
      </c>
      <c r="AA848" s="143">
        <v>112.7</v>
      </c>
      <c r="AB848" s="143">
        <v>111</v>
      </c>
      <c r="AC848" s="143">
        <v>113.9</v>
      </c>
      <c r="AD848" s="143">
        <v>115.6</v>
      </c>
      <c r="AE848" s="143">
        <v>112.2</v>
      </c>
      <c r="AF848" s="143">
        <v>112</v>
      </c>
      <c r="AG848" s="143">
        <v>112.3</v>
      </c>
      <c r="AH848" s="143">
        <v>116.4</v>
      </c>
      <c r="AI848" s="143">
        <v>111.2</v>
      </c>
      <c r="AJ848" s="143">
        <v>115.9</v>
      </c>
      <c r="AK848" s="143">
        <v>112.3</v>
      </c>
      <c r="AL848" s="143">
        <v>110.4</v>
      </c>
      <c r="AM848" s="143">
        <v>101.7</v>
      </c>
      <c r="AN848" s="143">
        <v>99.3</v>
      </c>
      <c r="AO848" s="143">
        <v>103.7</v>
      </c>
      <c r="AP848" s="143">
        <v>100</v>
      </c>
      <c r="AQ848" s="143">
        <v>101.1</v>
      </c>
      <c r="AR848" s="143">
        <v>100.8</v>
      </c>
      <c r="AS848" s="143">
        <v>101.2</v>
      </c>
      <c r="AT848" s="143">
        <v>101.1</v>
      </c>
      <c r="AU848" s="143">
        <v>104.1</v>
      </c>
      <c r="AV848" s="143">
        <v>104.1</v>
      </c>
      <c r="AW848" s="143">
        <v>105</v>
      </c>
      <c r="AX848" s="143">
        <v>104.1</v>
      </c>
      <c r="AY848" s="143">
        <v>106.7</v>
      </c>
      <c r="AZ848" s="143">
        <v>105.4</v>
      </c>
      <c r="BA848" s="143">
        <v>104.9</v>
      </c>
      <c r="BB848" s="143">
        <v>103.4</v>
      </c>
      <c r="BC848" s="143">
        <v>107.2</v>
      </c>
      <c r="BD848" s="143">
        <v>106.3</v>
      </c>
      <c r="BE848" s="143">
        <v>107.1</v>
      </c>
      <c r="BF848" s="143">
        <v>105.4</v>
      </c>
      <c r="BG848" s="143">
        <v>105.7</v>
      </c>
      <c r="BH848" s="143">
        <v>105.9</v>
      </c>
      <c r="BI848" s="143">
        <v>105.8</v>
      </c>
      <c r="BJ848" s="143">
        <v>105.3</v>
      </c>
      <c r="BK848" s="144">
        <v>105.7</v>
      </c>
      <c r="BL848" s="143">
        <v>106.4</v>
      </c>
      <c r="BM848" s="143">
        <v>107.6</v>
      </c>
      <c r="BN848" s="143">
        <v>108.2</v>
      </c>
      <c r="BO848" s="143">
        <v>109.8</v>
      </c>
      <c r="BP848" s="143">
        <v>110.9</v>
      </c>
      <c r="BQ848" s="143">
        <v>111.7</v>
      </c>
      <c r="BR848" s="145">
        <v>112</v>
      </c>
      <c r="BS848" s="145">
        <v>113.8</v>
      </c>
      <c r="BT848" s="145">
        <v>113.8</v>
      </c>
      <c r="BU848" s="145">
        <v>115.2</v>
      </c>
      <c r="BV848" s="145">
        <v>116.5</v>
      </c>
      <c r="BW848" s="145">
        <v>116.2</v>
      </c>
      <c r="BX848" s="145">
        <v>117.6</v>
      </c>
      <c r="BY848" s="145">
        <v>116.8</v>
      </c>
      <c r="BZ848" s="143">
        <v>116.7</v>
      </c>
      <c r="CA848" s="143">
        <v>116.8</v>
      </c>
      <c r="CB848" s="143">
        <v>117.9</v>
      </c>
      <c r="CC848" s="143">
        <v>117.6</v>
      </c>
      <c r="CD848" s="143">
        <v>118.5</v>
      </c>
      <c r="CE848" s="143">
        <v>119.8</v>
      </c>
      <c r="CF848" s="143">
        <v>120.1</v>
      </c>
      <c r="CG848" s="143">
        <v>120.4</v>
      </c>
      <c r="CH848" s="143">
        <v>119.9</v>
      </c>
      <c r="CI848" s="143">
        <v>119.8</v>
      </c>
      <c r="CJ848" s="146">
        <v>118.1</v>
      </c>
      <c r="CK848" s="146">
        <v>120.7</v>
      </c>
      <c r="CL848" s="146">
        <v>118.2</v>
      </c>
      <c r="CM848" s="147">
        <v>118.9</v>
      </c>
      <c r="CN848" s="147">
        <v>118.5</v>
      </c>
      <c r="CO848" s="147">
        <v>118.6</v>
      </c>
      <c r="CP848" s="148">
        <v>118.6</v>
      </c>
      <c r="CQ848" s="149">
        <v>119.7</v>
      </c>
      <c r="CR848" s="149">
        <v>119.8</v>
      </c>
      <c r="CS848" s="149">
        <v>120</v>
      </c>
      <c r="CT848" s="149">
        <v>119.7</v>
      </c>
      <c r="CU848" s="150">
        <v>119.4</v>
      </c>
      <c r="CV848" s="150">
        <v>119.3</v>
      </c>
      <c r="CW848" s="150">
        <v>119.5</v>
      </c>
      <c r="CX848" s="150">
        <v>119.9</v>
      </c>
      <c r="CY848" s="150">
        <v>119.2</v>
      </c>
      <c r="CZ848" s="150">
        <v>120</v>
      </c>
      <c r="DA848" s="150">
        <v>120</v>
      </c>
      <c r="DB848" s="151">
        <v>120.4</v>
      </c>
      <c r="DC848" s="151">
        <v>121.2</v>
      </c>
      <c r="DD848" s="151">
        <v>122.2</v>
      </c>
      <c r="DE848" s="151">
        <v>124.2</v>
      </c>
      <c r="DF848" s="151">
        <v>127.1</v>
      </c>
      <c r="DG848" s="151">
        <v>128.4</v>
      </c>
      <c r="DH848" s="151">
        <v>129.19999999999999</v>
      </c>
      <c r="DI848" s="151">
        <v>132.19999999999999</v>
      </c>
      <c r="DJ848" s="151">
        <v>133.80000000000001</v>
      </c>
      <c r="DK848" s="151">
        <v>135.9</v>
      </c>
      <c r="DL848" s="151">
        <v>136.4</v>
      </c>
      <c r="DM848" s="152">
        <v>138.1</v>
      </c>
      <c r="DN848" s="152">
        <v>138.69999999999999</v>
      </c>
      <c r="DO848" s="152">
        <v>139.30000000000001</v>
      </c>
      <c r="DP848" s="152">
        <v>139</v>
      </c>
      <c r="DQ848" s="152">
        <v>139.6</v>
      </c>
      <c r="DR848" s="152">
        <v>141.80000000000001</v>
      </c>
      <c r="DS848" s="152">
        <v>141.9</v>
      </c>
      <c r="DT848" s="152">
        <v>134</v>
      </c>
      <c r="DU848" s="152">
        <v>134.80000000000001</v>
      </c>
      <c r="DV848" s="152">
        <v>135.5</v>
      </c>
      <c r="DW848" s="152">
        <v>135.5</v>
      </c>
      <c r="DX848" s="152">
        <v>135.4</v>
      </c>
      <c r="DY848" s="152">
        <v>136.4</v>
      </c>
      <c r="DZ848" s="152">
        <v>136.6</v>
      </c>
      <c r="EA848" s="152">
        <v>136.5</v>
      </c>
      <c r="EB848" s="152">
        <v>136.6</v>
      </c>
      <c r="EC848" s="152">
        <v>136.9</v>
      </c>
      <c r="ED848" s="152">
        <v>136.9</v>
      </c>
      <c r="EE848" s="152">
        <v>136.9</v>
      </c>
      <c r="EF848" s="152">
        <v>137.69999999999999</v>
      </c>
      <c r="EG848" s="152">
        <v>138.1</v>
      </c>
      <c r="EH848" s="152">
        <v>137.4</v>
      </c>
      <c r="EI848" s="152">
        <v>137.4</v>
      </c>
      <c r="EJ848" s="152">
        <v>137.6</v>
      </c>
      <c r="EK848" s="152">
        <v>137.6</v>
      </c>
      <c r="EL848" s="152">
        <v>137.69999999999999</v>
      </c>
      <c r="EM848" s="152">
        <v>137.9</v>
      </c>
      <c r="EN848" s="152">
        <v>137.4</v>
      </c>
      <c r="EO848" s="152">
        <v>137.19999999999999</v>
      </c>
      <c r="EP848" s="152">
        <v>137</v>
      </c>
      <c r="EQ848" s="152">
        <v>137</v>
      </c>
      <c r="ER848" s="152">
        <v>136.5</v>
      </c>
      <c r="ES848" s="152">
        <v>135.80000000000001</v>
      </c>
      <c r="ET848" s="152">
        <v>135.4</v>
      </c>
      <c r="EU848" s="152">
        <v>135.4</v>
      </c>
      <c r="EV848" s="152">
        <v>135.9</v>
      </c>
      <c r="EW848" s="152">
        <v>136.1</v>
      </c>
    </row>
    <row r="849" spans="1:153">
      <c r="A849" s="141" t="s">
        <v>8729</v>
      </c>
      <c r="B849" s="141" t="s">
        <v>8730</v>
      </c>
      <c r="C849" s="142">
        <v>8.7000000000000001E-4</v>
      </c>
      <c r="D849" s="143">
        <v>98.4</v>
      </c>
      <c r="E849" s="143">
        <v>108.1</v>
      </c>
      <c r="F849" s="143">
        <v>105.9</v>
      </c>
      <c r="G849" s="143">
        <v>102.9</v>
      </c>
      <c r="H849" s="143">
        <v>106.4</v>
      </c>
      <c r="I849" s="143">
        <v>103.6</v>
      </c>
      <c r="J849" s="143">
        <v>98.6</v>
      </c>
      <c r="K849" s="143">
        <v>102.6</v>
      </c>
      <c r="L849" s="143">
        <v>104.3</v>
      </c>
      <c r="M849" s="143">
        <v>103.8</v>
      </c>
      <c r="N849" s="143">
        <v>103.4</v>
      </c>
      <c r="O849" s="143">
        <v>105.5</v>
      </c>
      <c r="P849" s="143">
        <v>106.8</v>
      </c>
      <c r="Q849" s="143">
        <v>108.2</v>
      </c>
      <c r="R849" s="143">
        <v>104.2</v>
      </c>
      <c r="S849" s="143">
        <v>107.5</v>
      </c>
      <c r="T849" s="143">
        <v>105.6</v>
      </c>
      <c r="U849" s="143">
        <v>98.9</v>
      </c>
      <c r="V849" s="143">
        <v>102.8</v>
      </c>
      <c r="W849" s="143">
        <v>108.4</v>
      </c>
      <c r="X849" s="143">
        <v>113.3</v>
      </c>
      <c r="Y849" s="143">
        <v>112.9</v>
      </c>
      <c r="Z849" s="143">
        <v>116.4</v>
      </c>
      <c r="AA849" s="143">
        <v>110</v>
      </c>
      <c r="AB849" s="143">
        <v>113.8</v>
      </c>
      <c r="AC849" s="143">
        <v>114.9</v>
      </c>
      <c r="AD849" s="143">
        <v>112.1</v>
      </c>
      <c r="AE849" s="143">
        <v>117.8</v>
      </c>
      <c r="AF849" s="143">
        <v>121.1</v>
      </c>
      <c r="AG849" s="143">
        <v>111.3</v>
      </c>
      <c r="AH849" s="143">
        <v>116</v>
      </c>
      <c r="AI849" s="143">
        <v>120.2</v>
      </c>
      <c r="AJ849" s="143">
        <v>115.1</v>
      </c>
      <c r="AK849" s="143">
        <v>118.8</v>
      </c>
      <c r="AL849" s="143">
        <v>114.7</v>
      </c>
      <c r="AM849" s="143">
        <v>114.7</v>
      </c>
      <c r="AN849" s="143">
        <v>118.5</v>
      </c>
      <c r="AO849" s="143">
        <v>117.3</v>
      </c>
      <c r="AP849" s="143">
        <v>122</v>
      </c>
      <c r="AQ849" s="143">
        <v>120.3</v>
      </c>
      <c r="AR849" s="143">
        <v>117</v>
      </c>
      <c r="AS849" s="143">
        <v>106.9</v>
      </c>
      <c r="AT849" s="143">
        <v>117</v>
      </c>
      <c r="AU849" s="143">
        <v>121.6</v>
      </c>
      <c r="AV849" s="143">
        <v>119.4</v>
      </c>
      <c r="AW849" s="143">
        <v>117.8</v>
      </c>
      <c r="AX849" s="143">
        <v>112.3</v>
      </c>
      <c r="AY849" s="143">
        <v>112.7</v>
      </c>
      <c r="AZ849" s="143">
        <v>122.1</v>
      </c>
      <c r="BA849" s="143">
        <v>114.8</v>
      </c>
      <c r="BB849" s="143">
        <v>119.6</v>
      </c>
      <c r="BC849" s="143">
        <v>117.5</v>
      </c>
      <c r="BD849" s="143">
        <v>114.5</v>
      </c>
      <c r="BE849" s="143">
        <v>117.9</v>
      </c>
      <c r="BF849" s="143">
        <v>121.4</v>
      </c>
      <c r="BG849" s="143">
        <v>120.9</v>
      </c>
      <c r="BH849" s="143">
        <v>121.3</v>
      </c>
      <c r="BI849" s="143">
        <v>120</v>
      </c>
      <c r="BJ849" s="143">
        <v>123.2</v>
      </c>
      <c r="BK849" s="144">
        <v>122.9</v>
      </c>
      <c r="BL849" s="143">
        <v>124.5</v>
      </c>
      <c r="BM849" s="143">
        <v>126.9</v>
      </c>
      <c r="BN849" s="143">
        <v>126.9</v>
      </c>
      <c r="BO849" s="143">
        <v>126.9</v>
      </c>
      <c r="BP849" s="143">
        <v>129.19999999999999</v>
      </c>
      <c r="BQ849" s="143">
        <v>129</v>
      </c>
      <c r="BR849" s="145">
        <v>123.7</v>
      </c>
      <c r="BS849" s="145">
        <v>124.5</v>
      </c>
      <c r="BT849" s="145">
        <v>124.5</v>
      </c>
      <c r="BU849" s="145">
        <v>116</v>
      </c>
      <c r="BV849" s="145">
        <v>116</v>
      </c>
      <c r="BW849" s="145">
        <v>114.7</v>
      </c>
      <c r="BX849" s="145">
        <v>117.5</v>
      </c>
      <c r="BY849" s="145">
        <v>116</v>
      </c>
      <c r="BZ849" s="143">
        <v>115.4</v>
      </c>
      <c r="CA849" s="143">
        <v>114.3</v>
      </c>
      <c r="CB849" s="143">
        <v>113.9</v>
      </c>
      <c r="CC849" s="143">
        <v>116.7</v>
      </c>
      <c r="CD849" s="143">
        <v>116.9</v>
      </c>
      <c r="CE849" s="143">
        <v>114.8</v>
      </c>
      <c r="CF849" s="143">
        <v>111.8</v>
      </c>
      <c r="CG849" s="143">
        <v>118.3</v>
      </c>
      <c r="CH849" s="143">
        <v>118.3</v>
      </c>
      <c r="CI849" s="143">
        <v>119.9</v>
      </c>
      <c r="CJ849" s="146">
        <v>118.1</v>
      </c>
      <c r="CK849" s="146">
        <v>118.1</v>
      </c>
      <c r="CL849" s="146">
        <v>118.9</v>
      </c>
      <c r="CM849" s="147">
        <v>119.6</v>
      </c>
      <c r="CN849" s="147">
        <v>119.3</v>
      </c>
      <c r="CO849" s="147">
        <v>119.3</v>
      </c>
      <c r="CP849" s="148">
        <v>118.3</v>
      </c>
      <c r="CQ849" s="149">
        <v>122.6</v>
      </c>
      <c r="CR849" s="149">
        <v>115.3</v>
      </c>
      <c r="CS849" s="149">
        <v>120.9</v>
      </c>
      <c r="CT849" s="149">
        <v>121.4</v>
      </c>
      <c r="CU849" s="150">
        <v>113.4</v>
      </c>
      <c r="CV849" s="150">
        <v>111</v>
      </c>
      <c r="CW849" s="150">
        <v>115.9</v>
      </c>
      <c r="CX849" s="150">
        <v>120.7</v>
      </c>
      <c r="CY849" s="150">
        <v>113.1</v>
      </c>
      <c r="CZ849" s="150">
        <v>109.4</v>
      </c>
      <c r="DA849" s="150">
        <v>117.8</v>
      </c>
      <c r="DB849" s="151">
        <v>113.8</v>
      </c>
      <c r="DC849" s="151">
        <v>119.2</v>
      </c>
      <c r="DD849" s="151">
        <v>113.4</v>
      </c>
      <c r="DE849" s="151">
        <v>123.1</v>
      </c>
      <c r="DF849" s="151">
        <v>111.8</v>
      </c>
      <c r="DG849" s="151">
        <v>108.7</v>
      </c>
      <c r="DH849" s="151">
        <v>116.3</v>
      </c>
      <c r="DI849" s="151">
        <v>121.6</v>
      </c>
      <c r="DJ849" s="151">
        <v>114.9</v>
      </c>
      <c r="DK849" s="151">
        <v>123.1</v>
      </c>
      <c r="DL849" s="151">
        <v>130.6</v>
      </c>
      <c r="DM849" s="152">
        <v>133.6</v>
      </c>
      <c r="DN849" s="152">
        <v>120.9</v>
      </c>
      <c r="DO849" s="152">
        <v>121.4</v>
      </c>
      <c r="DP849" s="152">
        <v>116.7</v>
      </c>
      <c r="DQ849" s="152">
        <v>126.5</v>
      </c>
      <c r="DR849" s="152">
        <v>121.8</v>
      </c>
      <c r="DS849" s="152">
        <v>126.1</v>
      </c>
      <c r="DT849" s="152">
        <v>122.6</v>
      </c>
      <c r="DU849" s="152">
        <v>128.9</v>
      </c>
      <c r="DV849" s="152">
        <v>136.30000000000001</v>
      </c>
      <c r="DW849" s="152">
        <v>124.6</v>
      </c>
      <c r="DX849" s="152">
        <v>131.5</v>
      </c>
      <c r="DY849" s="152">
        <v>125.9</v>
      </c>
      <c r="DZ849" s="152">
        <v>125.1</v>
      </c>
      <c r="EA849" s="152">
        <v>125.2</v>
      </c>
      <c r="EB849" s="152">
        <v>121.5</v>
      </c>
      <c r="EC849" s="152">
        <v>125</v>
      </c>
      <c r="ED849" s="152">
        <v>129.80000000000001</v>
      </c>
      <c r="EE849" s="152">
        <v>130</v>
      </c>
      <c r="EF849" s="152">
        <v>137</v>
      </c>
      <c r="EG849" s="152">
        <v>128.80000000000001</v>
      </c>
      <c r="EH849" s="152">
        <v>129.5</v>
      </c>
      <c r="EI849" s="152">
        <v>129.30000000000001</v>
      </c>
      <c r="EJ849" s="152">
        <v>129.30000000000001</v>
      </c>
      <c r="EK849" s="152">
        <v>127.5</v>
      </c>
      <c r="EL849" s="152">
        <v>130.1</v>
      </c>
      <c r="EM849" s="152">
        <v>129.80000000000001</v>
      </c>
      <c r="EN849" s="152">
        <v>128.9</v>
      </c>
      <c r="EO849" s="152">
        <v>128.9</v>
      </c>
      <c r="EP849" s="152">
        <v>128.9</v>
      </c>
      <c r="EQ849" s="152">
        <v>128.9</v>
      </c>
      <c r="ER849" s="152">
        <v>136.4</v>
      </c>
      <c r="ES849" s="152">
        <v>136.69999999999999</v>
      </c>
      <c r="ET849" s="152">
        <v>137.4</v>
      </c>
      <c r="EU849" s="152">
        <v>137.6</v>
      </c>
      <c r="EV849" s="152">
        <v>136.69999999999999</v>
      </c>
      <c r="EW849" s="152">
        <v>136.1</v>
      </c>
    </row>
    <row r="850" spans="1:153">
      <c r="A850" s="141" t="s">
        <v>8731</v>
      </c>
      <c r="B850" s="141" t="s">
        <v>8732</v>
      </c>
      <c r="C850" s="142">
        <v>0.10674</v>
      </c>
      <c r="D850" s="143">
        <v>107.6</v>
      </c>
      <c r="E850" s="143">
        <v>108.1</v>
      </c>
      <c r="F850" s="143">
        <v>107.7</v>
      </c>
      <c r="G850" s="143">
        <v>108.2</v>
      </c>
      <c r="H850" s="143">
        <v>110.4</v>
      </c>
      <c r="I850" s="143">
        <v>108.4</v>
      </c>
      <c r="J850" s="143">
        <v>108.8</v>
      </c>
      <c r="K850" s="143">
        <v>112</v>
      </c>
      <c r="L850" s="143">
        <v>105.4</v>
      </c>
      <c r="M850" s="143">
        <v>111.7</v>
      </c>
      <c r="N850" s="143">
        <v>114.4</v>
      </c>
      <c r="O850" s="143">
        <v>109.6</v>
      </c>
      <c r="P850" s="143">
        <v>124.9</v>
      </c>
      <c r="Q850" s="143">
        <v>121</v>
      </c>
      <c r="R850" s="143">
        <v>117.6</v>
      </c>
      <c r="S850" s="143">
        <v>117.6</v>
      </c>
      <c r="T850" s="143">
        <v>118.1</v>
      </c>
      <c r="U850" s="143">
        <v>116.9</v>
      </c>
      <c r="V850" s="143">
        <v>122.1</v>
      </c>
      <c r="W850" s="143">
        <v>119</v>
      </c>
      <c r="X850" s="143">
        <v>117.2</v>
      </c>
      <c r="Y850" s="143">
        <v>119.9</v>
      </c>
      <c r="Z850" s="143">
        <v>120.6</v>
      </c>
      <c r="AA850" s="143">
        <v>122.4</v>
      </c>
      <c r="AB850" s="143">
        <v>134.69999999999999</v>
      </c>
      <c r="AC850" s="143">
        <v>130.30000000000001</v>
      </c>
      <c r="AD850" s="143">
        <v>128.19999999999999</v>
      </c>
      <c r="AE850" s="143">
        <v>132</v>
      </c>
      <c r="AF850" s="143">
        <v>134.30000000000001</v>
      </c>
      <c r="AG850" s="143">
        <v>127.2</v>
      </c>
      <c r="AH850" s="143">
        <v>129.5</v>
      </c>
      <c r="AI850" s="143">
        <v>129.30000000000001</v>
      </c>
      <c r="AJ850" s="143">
        <v>129.6</v>
      </c>
      <c r="AK850" s="143">
        <v>138.19999999999999</v>
      </c>
      <c r="AL850" s="143">
        <v>132.1</v>
      </c>
      <c r="AM850" s="143">
        <v>134.9</v>
      </c>
      <c r="AN850" s="143">
        <v>134.1</v>
      </c>
      <c r="AO850" s="143">
        <v>132.30000000000001</v>
      </c>
      <c r="AP850" s="143">
        <v>135.69999999999999</v>
      </c>
      <c r="AQ850" s="143">
        <v>133.30000000000001</v>
      </c>
      <c r="AR850" s="143">
        <v>136.6</v>
      </c>
      <c r="AS850" s="143">
        <v>139.30000000000001</v>
      </c>
      <c r="AT850" s="143">
        <v>137.19999999999999</v>
      </c>
      <c r="AU850" s="143">
        <v>140.1</v>
      </c>
      <c r="AV850" s="143">
        <v>142.69999999999999</v>
      </c>
      <c r="AW850" s="143">
        <v>141.4</v>
      </c>
      <c r="AX850" s="143">
        <v>142</v>
      </c>
      <c r="AY850" s="143">
        <v>146.69999999999999</v>
      </c>
      <c r="AZ850" s="143">
        <v>127.9</v>
      </c>
      <c r="BA850" s="143">
        <v>142.30000000000001</v>
      </c>
      <c r="BB850" s="143">
        <v>137.4</v>
      </c>
      <c r="BC850" s="143">
        <v>127.9</v>
      </c>
      <c r="BD850" s="143">
        <v>128.80000000000001</v>
      </c>
      <c r="BE850" s="143">
        <v>123.8</v>
      </c>
      <c r="BF850" s="143">
        <v>139.6</v>
      </c>
      <c r="BG850" s="143">
        <v>138.1</v>
      </c>
      <c r="BH850" s="143">
        <v>133.6</v>
      </c>
      <c r="BI850" s="143">
        <v>140.5</v>
      </c>
      <c r="BJ850" s="143">
        <v>151.4</v>
      </c>
      <c r="BK850" s="144">
        <v>154.4</v>
      </c>
      <c r="BL850" s="143">
        <v>135.5</v>
      </c>
      <c r="BM850" s="143">
        <v>149.5</v>
      </c>
      <c r="BN850" s="143">
        <v>155.6</v>
      </c>
      <c r="BO850" s="143">
        <v>158.9</v>
      </c>
      <c r="BP850" s="143">
        <v>167.8</v>
      </c>
      <c r="BQ850" s="143">
        <v>185.3</v>
      </c>
      <c r="BR850" s="145">
        <v>163.19999999999999</v>
      </c>
      <c r="BS850" s="145">
        <v>147.5</v>
      </c>
      <c r="BT850" s="145">
        <v>145.9</v>
      </c>
      <c r="BU850" s="145">
        <v>134.69999999999999</v>
      </c>
      <c r="BV850" s="145">
        <v>144.69999999999999</v>
      </c>
      <c r="BW850" s="145">
        <v>154.4</v>
      </c>
      <c r="BX850" s="145">
        <v>154.5</v>
      </c>
      <c r="BY850" s="145">
        <v>164.9</v>
      </c>
      <c r="BZ850" s="143">
        <v>151</v>
      </c>
      <c r="CA850" s="143">
        <v>151.9</v>
      </c>
      <c r="CB850" s="143">
        <v>150.4</v>
      </c>
      <c r="CC850" s="143">
        <v>161.69999999999999</v>
      </c>
      <c r="CD850" s="143">
        <v>161.1</v>
      </c>
      <c r="CE850" s="143">
        <v>158.19999999999999</v>
      </c>
      <c r="CF850" s="143">
        <v>164.7</v>
      </c>
      <c r="CG850" s="143">
        <v>171.2</v>
      </c>
      <c r="CH850" s="143">
        <v>161.9</v>
      </c>
      <c r="CI850" s="143">
        <v>161.9</v>
      </c>
      <c r="CJ850" s="146">
        <v>157.5</v>
      </c>
      <c r="CK850" s="146">
        <v>158</v>
      </c>
      <c r="CL850" s="146">
        <v>159.69999999999999</v>
      </c>
      <c r="CM850" s="147">
        <v>176.2</v>
      </c>
      <c r="CN850" s="147">
        <v>180.4</v>
      </c>
      <c r="CO850" s="147">
        <v>180.4</v>
      </c>
      <c r="CP850" s="148">
        <v>173.1</v>
      </c>
      <c r="CQ850" s="149">
        <v>157.9</v>
      </c>
      <c r="CR850" s="149">
        <v>165.7</v>
      </c>
      <c r="CS850" s="149">
        <v>183.6</v>
      </c>
      <c r="CT850" s="149">
        <v>175.4</v>
      </c>
      <c r="CU850" s="150">
        <v>182.7</v>
      </c>
      <c r="CV850" s="150">
        <v>182.7</v>
      </c>
      <c r="CW850" s="150">
        <v>180.2</v>
      </c>
      <c r="CX850" s="150">
        <v>158.1</v>
      </c>
      <c r="CY850" s="150">
        <v>149.1</v>
      </c>
      <c r="CZ850" s="150">
        <v>150</v>
      </c>
      <c r="DA850" s="150">
        <v>156.6</v>
      </c>
      <c r="DB850" s="151">
        <v>172.3</v>
      </c>
      <c r="DC850" s="151">
        <v>169.7</v>
      </c>
      <c r="DD850" s="151">
        <v>165.4</v>
      </c>
      <c r="DE850" s="151">
        <v>174.7</v>
      </c>
      <c r="DF850" s="151">
        <v>177.1</v>
      </c>
      <c r="DG850" s="151">
        <v>204.1</v>
      </c>
      <c r="DH850" s="151">
        <v>218.9</v>
      </c>
      <c r="DI850" s="151">
        <v>213.4</v>
      </c>
      <c r="DJ850" s="151">
        <v>191.6</v>
      </c>
      <c r="DK850" s="151">
        <v>195.1</v>
      </c>
      <c r="DL850" s="151">
        <v>198.5</v>
      </c>
      <c r="DM850" s="152">
        <v>195.1</v>
      </c>
      <c r="DN850" s="152">
        <v>201.7</v>
      </c>
      <c r="DO850" s="152">
        <v>194.3</v>
      </c>
      <c r="DP850" s="152">
        <v>214.8</v>
      </c>
      <c r="DQ850" s="152">
        <v>208.3</v>
      </c>
      <c r="DR850" s="152">
        <v>210</v>
      </c>
      <c r="DS850" s="152">
        <v>218.7</v>
      </c>
      <c r="DT850" s="152">
        <v>218.7</v>
      </c>
      <c r="DU850" s="152">
        <v>218.4</v>
      </c>
      <c r="DV850" s="152">
        <v>225.9</v>
      </c>
      <c r="DW850" s="152">
        <v>225.3</v>
      </c>
      <c r="DX850" s="152">
        <v>229.7</v>
      </c>
      <c r="DY850" s="152">
        <v>226.2</v>
      </c>
      <c r="DZ850" s="152">
        <v>222</v>
      </c>
      <c r="EA850" s="152">
        <v>217.9</v>
      </c>
      <c r="EB850" s="152">
        <v>226.2</v>
      </c>
      <c r="EC850" s="152">
        <v>226.2</v>
      </c>
      <c r="ED850" s="152">
        <v>227.2</v>
      </c>
      <c r="EE850" s="152">
        <v>241</v>
      </c>
      <c r="EF850" s="152">
        <v>241</v>
      </c>
      <c r="EG850" s="152">
        <v>239.9</v>
      </c>
      <c r="EH850" s="152">
        <v>240.2</v>
      </c>
      <c r="EI850" s="152">
        <v>239.6</v>
      </c>
      <c r="EJ850" s="152">
        <v>242</v>
      </c>
      <c r="EK850" s="152">
        <v>242</v>
      </c>
      <c r="EL850" s="152">
        <v>240.3</v>
      </c>
      <c r="EM850" s="152">
        <v>235</v>
      </c>
      <c r="EN850" s="152">
        <v>238.5</v>
      </c>
      <c r="EO850" s="152">
        <v>243.5</v>
      </c>
      <c r="EP850" s="152">
        <v>235.4</v>
      </c>
      <c r="EQ850" s="152">
        <v>232.6</v>
      </c>
      <c r="ER850" s="152">
        <v>232.5</v>
      </c>
      <c r="ES850" s="152">
        <v>232.5</v>
      </c>
      <c r="ET850" s="152">
        <v>223.8</v>
      </c>
      <c r="EU850" s="152">
        <v>231.4</v>
      </c>
      <c r="EV850" s="152">
        <v>236</v>
      </c>
      <c r="EW850" s="152">
        <v>239.9</v>
      </c>
    </row>
    <row r="851" spans="1:153">
      <c r="A851" s="141" t="s">
        <v>8733</v>
      </c>
      <c r="B851" s="141" t="s">
        <v>8734</v>
      </c>
      <c r="C851" s="142">
        <v>1.0641700000000001</v>
      </c>
      <c r="D851" s="143">
        <v>92.9</v>
      </c>
      <c r="E851" s="143">
        <v>90.1</v>
      </c>
      <c r="F851" s="143">
        <v>87.4</v>
      </c>
      <c r="G851" s="143">
        <v>93.3</v>
      </c>
      <c r="H851" s="143">
        <v>89.8</v>
      </c>
      <c r="I851" s="143">
        <v>103.3</v>
      </c>
      <c r="J851" s="143">
        <v>107</v>
      </c>
      <c r="K851" s="143">
        <v>108.6</v>
      </c>
      <c r="L851" s="143">
        <v>100</v>
      </c>
      <c r="M851" s="143">
        <v>93.8</v>
      </c>
      <c r="N851" s="143">
        <v>98.9</v>
      </c>
      <c r="O851" s="143">
        <v>91.8</v>
      </c>
      <c r="P851" s="143">
        <v>93</v>
      </c>
      <c r="Q851" s="143">
        <v>90.4</v>
      </c>
      <c r="R851" s="143">
        <v>89.5</v>
      </c>
      <c r="S851" s="143">
        <v>93.1</v>
      </c>
      <c r="T851" s="143">
        <v>96.6</v>
      </c>
      <c r="U851" s="143">
        <v>95.5</v>
      </c>
      <c r="V851" s="143">
        <v>106.4</v>
      </c>
      <c r="W851" s="143">
        <v>93.9</v>
      </c>
      <c r="X851" s="143">
        <v>90.2</v>
      </c>
      <c r="Y851" s="143">
        <v>95.9</v>
      </c>
      <c r="Z851" s="143">
        <v>99.9</v>
      </c>
      <c r="AA851" s="143">
        <v>104.1</v>
      </c>
      <c r="AB851" s="143">
        <v>106.1</v>
      </c>
      <c r="AC851" s="143">
        <v>102</v>
      </c>
      <c r="AD851" s="143">
        <v>99.7</v>
      </c>
      <c r="AE851" s="143">
        <v>98.5</v>
      </c>
      <c r="AF851" s="143">
        <v>106.1</v>
      </c>
      <c r="AG851" s="143">
        <v>101.3</v>
      </c>
      <c r="AH851" s="143">
        <v>115.1</v>
      </c>
      <c r="AI851" s="143">
        <v>105.4</v>
      </c>
      <c r="AJ851" s="143">
        <v>102.6</v>
      </c>
      <c r="AK851" s="143">
        <v>111.6</v>
      </c>
      <c r="AL851" s="143">
        <v>110</v>
      </c>
      <c r="AM851" s="143">
        <v>106.4</v>
      </c>
      <c r="AN851" s="143">
        <v>116.9</v>
      </c>
      <c r="AO851" s="143">
        <v>123.9</v>
      </c>
      <c r="AP851" s="143">
        <v>115</v>
      </c>
      <c r="AQ851" s="143">
        <v>116.8</v>
      </c>
      <c r="AR851" s="143">
        <v>108.6</v>
      </c>
      <c r="AS851" s="143">
        <v>119.6</v>
      </c>
      <c r="AT851" s="143">
        <v>121.1</v>
      </c>
      <c r="AU851" s="143">
        <v>119.6</v>
      </c>
      <c r="AV851" s="143">
        <v>120.1</v>
      </c>
      <c r="AW851" s="143">
        <v>107.6</v>
      </c>
      <c r="AX851" s="143">
        <v>118.3</v>
      </c>
      <c r="AY851" s="143">
        <v>115.7</v>
      </c>
      <c r="AZ851" s="143">
        <v>113.8</v>
      </c>
      <c r="BA851" s="143">
        <v>126.4</v>
      </c>
      <c r="BB851" s="143">
        <v>121</v>
      </c>
      <c r="BC851" s="143">
        <v>127.9</v>
      </c>
      <c r="BD851" s="143">
        <v>126</v>
      </c>
      <c r="BE851" s="143">
        <v>122.9</v>
      </c>
      <c r="BF851" s="143">
        <v>123.7</v>
      </c>
      <c r="BG851" s="143">
        <v>118.2</v>
      </c>
      <c r="BH851" s="143">
        <v>112.6</v>
      </c>
      <c r="BI851" s="143">
        <v>115</v>
      </c>
      <c r="BJ851" s="143">
        <v>114.1</v>
      </c>
      <c r="BK851" s="144">
        <v>114.9</v>
      </c>
      <c r="BL851" s="143">
        <v>115</v>
      </c>
      <c r="BM851" s="143">
        <v>112.9</v>
      </c>
      <c r="BN851" s="143">
        <v>113.9</v>
      </c>
      <c r="BO851" s="143">
        <v>113.3</v>
      </c>
      <c r="BP851" s="143">
        <v>105</v>
      </c>
      <c r="BQ851" s="143">
        <v>106.6</v>
      </c>
      <c r="BR851" s="145">
        <v>108.4</v>
      </c>
      <c r="BS851" s="145">
        <v>112</v>
      </c>
      <c r="BT851" s="145">
        <v>106.1</v>
      </c>
      <c r="BU851" s="145">
        <v>104</v>
      </c>
      <c r="BV851" s="145">
        <v>108.6</v>
      </c>
      <c r="BW851" s="145">
        <v>104.4</v>
      </c>
      <c r="BX851" s="145">
        <v>105.4</v>
      </c>
      <c r="BY851" s="145">
        <v>106.9</v>
      </c>
      <c r="BZ851" s="143">
        <v>106.9</v>
      </c>
      <c r="CA851" s="143">
        <v>106.9</v>
      </c>
      <c r="CB851" s="143">
        <v>100.6</v>
      </c>
      <c r="CC851" s="143">
        <v>107</v>
      </c>
      <c r="CD851" s="143">
        <v>107.6</v>
      </c>
      <c r="CE851" s="143">
        <v>107.1</v>
      </c>
      <c r="CF851" s="143">
        <v>114.5</v>
      </c>
      <c r="CG851" s="143">
        <v>106.9</v>
      </c>
      <c r="CH851" s="143">
        <v>106.4</v>
      </c>
      <c r="CI851" s="143">
        <v>108.7</v>
      </c>
      <c r="CJ851" s="146">
        <v>106.5</v>
      </c>
      <c r="CK851" s="146">
        <v>106.3</v>
      </c>
      <c r="CL851" s="146">
        <v>106.2</v>
      </c>
      <c r="CM851" s="147">
        <v>109.3</v>
      </c>
      <c r="CN851" s="147">
        <v>114.3</v>
      </c>
      <c r="CO851" s="147">
        <v>113.8</v>
      </c>
      <c r="CP851" s="148">
        <v>116.7</v>
      </c>
      <c r="CQ851" s="149">
        <v>113.5</v>
      </c>
      <c r="CR851" s="149">
        <v>114.4</v>
      </c>
      <c r="CS851" s="149">
        <v>113.9</v>
      </c>
      <c r="CT851" s="149">
        <v>117</v>
      </c>
      <c r="CU851" s="150">
        <v>119.8</v>
      </c>
      <c r="CV851" s="150">
        <v>120</v>
      </c>
      <c r="CW851" s="150">
        <v>120.6</v>
      </c>
      <c r="CX851" s="150">
        <v>127.8</v>
      </c>
      <c r="CY851" s="150">
        <v>134.1</v>
      </c>
      <c r="CZ851" s="150">
        <v>135.6</v>
      </c>
      <c r="DA851" s="150">
        <v>136.1</v>
      </c>
      <c r="DB851" s="151">
        <v>135.9</v>
      </c>
      <c r="DC851" s="151">
        <v>136.1</v>
      </c>
      <c r="DD851" s="151">
        <v>135.9</v>
      </c>
      <c r="DE851" s="151">
        <v>133.69999999999999</v>
      </c>
      <c r="DF851" s="151">
        <v>137.4</v>
      </c>
      <c r="DG851" s="151">
        <v>134.19999999999999</v>
      </c>
      <c r="DH851" s="151">
        <v>133.9</v>
      </c>
      <c r="DI851" s="151">
        <v>139.69999999999999</v>
      </c>
      <c r="DJ851" s="151">
        <v>138.4</v>
      </c>
      <c r="DK851" s="151">
        <v>137</v>
      </c>
      <c r="DL851" s="151">
        <v>133.30000000000001</v>
      </c>
      <c r="DM851" s="152">
        <v>135.1</v>
      </c>
      <c r="DN851" s="152">
        <v>138.1</v>
      </c>
      <c r="DO851" s="152">
        <v>136.6</v>
      </c>
      <c r="DP851" s="152">
        <v>136.69999999999999</v>
      </c>
      <c r="DQ851" s="152">
        <v>138.30000000000001</v>
      </c>
      <c r="DR851" s="152">
        <v>140.5</v>
      </c>
      <c r="DS851" s="152">
        <v>146.6</v>
      </c>
      <c r="DT851" s="152">
        <v>147.5</v>
      </c>
      <c r="DU851" s="152">
        <v>144.1</v>
      </c>
      <c r="DV851" s="152">
        <v>139.6</v>
      </c>
      <c r="DW851" s="152">
        <v>144.30000000000001</v>
      </c>
      <c r="DX851" s="152">
        <v>148</v>
      </c>
      <c r="DY851" s="152">
        <v>145.4</v>
      </c>
      <c r="DZ851" s="152">
        <v>144.9</v>
      </c>
      <c r="EA851" s="152">
        <v>146.9</v>
      </c>
      <c r="EB851" s="152">
        <v>153.1</v>
      </c>
      <c r="EC851" s="152">
        <v>151.1</v>
      </c>
      <c r="ED851" s="152">
        <v>153.80000000000001</v>
      </c>
      <c r="EE851" s="152">
        <v>154</v>
      </c>
      <c r="EF851" s="152">
        <v>159.5</v>
      </c>
      <c r="EG851" s="152">
        <v>157.9</v>
      </c>
      <c r="EH851" s="152">
        <v>157.69999999999999</v>
      </c>
      <c r="EI851" s="152">
        <v>151.30000000000001</v>
      </c>
      <c r="EJ851" s="152">
        <v>154.69999999999999</v>
      </c>
      <c r="EK851" s="152">
        <v>154.80000000000001</v>
      </c>
      <c r="EL851" s="152">
        <v>153.4</v>
      </c>
      <c r="EM851" s="152">
        <v>161.30000000000001</v>
      </c>
      <c r="EN851" s="152">
        <v>161.1</v>
      </c>
      <c r="EO851" s="152">
        <v>160.80000000000001</v>
      </c>
      <c r="EP851" s="152">
        <v>161.5</v>
      </c>
      <c r="EQ851" s="152">
        <v>164.1</v>
      </c>
      <c r="ER851" s="152">
        <v>176.4</v>
      </c>
      <c r="ES851" s="152">
        <v>178.5</v>
      </c>
      <c r="ET851" s="152">
        <v>177.9</v>
      </c>
      <c r="EU851" s="152">
        <v>178.8</v>
      </c>
      <c r="EV851" s="152">
        <v>174.1</v>
      </c>
      <c r="EW851" s="152">
        <v>178.9</v>
      </c>
    </row>
    <row r="852" spans="1:153">
      <c r="A852" s="141" t="s">
        <v>8735</v>
      </c>
      <c r="B852" s="141" t="s">
        <v>8736</v>
      </c>
      <c r="C852" s="142">
        <v>0.99638000000000004</v>
      </c>
      <c r="D852" s="143">
        <v>91.5</v>
      </c>
      <c r="E852" s="143">
        <v>88.6</v>
      </c>
      <c r="F852" s="143">
        <v>85.6</v>
      </c>
      <c r="G852" s="143">
        <v>92</v>
      </c>
      <c r="H852" s="143">
        <v>88.3</v>
      </c>
      <c r="I852" s="143">
        <v>102.6</v>
      </c>
      <c r="J852" s="143">
        <v>106.7</v>
      </c>
      <c r="K852" s="143">
        <v>108.3</v>
      </c>
      <c r="L852" s="143">
        <v>99.2</v>
      </c>
      <c r="M852" s="143">
        <v>92.4</v>
      </c>
      <c r="N852" s="143">
        <v>97.8</v>
      </c>
      <c r="O852" s="143">
        <v>90.3</v>
      </c>
      <c r="P852" s="143">
        <v>91.3</v>
      </c>
      <c r="Q852" s="143">
        <v>88.6</v>
      </c>
      <c r="R852" s="143">
        <v>87.6</v>
      </c>
      <c r="S852" s="143">
        <v>91.5</v>
      </c>
      <c r="T852" s="143">
        <v>95.1</v>
      </c>
      <c r="U852" s="143">
        <v>93.9</v>
      </c>
      <c r="V852" s="143">
        <v>105.6</v>
      </c>
      <c r="W852" s="143">
        <v>92.2</v>
      </c>
      <c r="X852" s="143">
        <v>88.3</v>
      </c>
      <c r="Y852" s="143">
        <v>94.2</v>
      </c>
      <c r="Z852" s="143">
        <v>98.5</v>
      </c>
      <c r="AA852" s="143">
        <v>103</v>
      </c>
      <c r="AB852" s="143">
        <v>105</v>
      </c>
      <c r="AC852" s="143">
        <v>100.6</v>
      </c>
      <c r="AD852" s="143">
        <v>98.2</v>
      </c>
      <c r="AE852" s="143">
        <v>96.9</v>
      </c>
      <c r="AF852" s="143">
        <v>105</v>
      </c>
      <c r="AG852" s="143">
        <v>99.8</v>
      </c>
      <c r="AH852" s="143">
        <v>114.6</v>
      </c>
      <c r="AI852" s="143">
        <v>104.2</v>
      </c>
      <c r="AJ852" s="143">
        <v>101.2</v>
      </c>
      <c r="AK852" s="143">
        <v>110.8</v>
      </c>
      <c r="AL852" s="143">
        <v>109.2</v>
      </c>
      <c r="AM852" s="143">
        <v>105.2</v>
      </c>
      <c r="AN852" s="143">
        <v>115.6</v>
      </c>
      <c r="AO852" s="143">
        <v>123</v>
      </c>
      <c r="AP852" s="143">
        <v>113.5</v>
      </c>
      <c r="AQ852" s="143">
        <v>115.4</v>
      </c>
      <c r="AR852" s="143">
        <v>106.6</v>
      </c>
      <c r="AS852" s="143">
        <v>118.3</v>
      </c>
      <c r="AT852" s="143">
        <v>119.9</v>
      </c>
      <c r="AU852" s="143">
        <v>118.4</v>
      </c>
      <c r="AV852" s="143">
        <v>118.7</v>
      </c>
      <c r="AW852" s="143">
        <v>105.4</v>
      </c>
      <c r="AX852" s="143">
        <v>116.8</v>
      </c>
      <c r="AY852" s="143">
        <v>114</v>
      </c>
      <c r="AZ852" s="143">
        <v>112</v>
      </c>
      <c r="BA852" s="143">
        <v>125.4</v>
      </c>
      <c r="BB852" s="143">
        <v>119.6</v>
      </c>
      <c r="BC852" s="143">
        <v>127</v>
      </c>
      <c r="BD852" s="143">
        <v>125.1</v>
      </c>
      <c r="BE852" s="143">
        <v>121.7</v>
      </c>
      <c r="BF852" s="143">
        <v>122.5</v>
      </c>
      <c r="BG852" s="143">
        <v>116.8</v>
      </c>
      <c r="BH852" s="143">
        <v>110.7</v>
      </c>
      <c r="BI852" s="143">
        <v>113.7</v>
      </c>
      <c r="BJ852" s="143">
        <v>112.9</v>
      </c>
      <c r="BK852" s="144">
        <v>113.5</v>
      </c>
      <c r="BL852" s="143">
        <v>113.5</v>
      </c>
      <c r="BM852" s="143">
        <v>111.3</v>
      </c>
      <c r="BN852" s="143">
        <v>111.9</v>
      </c>
      <c r="BO852" s="143">
        <v>111.1</v>
      </c>
      <c r="BP852" s="143">
        <v>102.1</v>
      </c>
      <c r="BQ852" s="143">
        <v>103.8</v>
      </c>
      <c r="BR852" s="145">
        <v>105.7</v>
      </c>
      <c r="BS852" s="145">
        <v>109.5</v>
      </c>
      <c r="BT852" s="145">
        <v>103.1</v>
      </c>
      <c r="BU852" s="145">
        <v>101</v>
      </c>
      <c r="BV852" s="145">
        <v>105.9</v>
      </c>
      <c r="BW852" s="145">
        <v>101.4</v>
      </c>
      <c r="BX852" s="145">
        <v>102.4</v>
      </c>
      <c r="BY852" s="145">
        <v>103.8</v>
      </c>
      <c r="BZ852" s="143">
        <v>103.8</v>
      </c>
      <c r="CA852" s="143">
        <v>104.1</v>
      </c>
      <c r="CB852" s="143">
        <v>97.3</v>
      </c>
      <c r="CC852" s="143">
        <v>103.8</v>
      </c>
      <c r="CD852" s="143">
        <v>104.5</v>
      </c>
      <c r="CE852" s="143">
        <v>104</v>
      </c>
      <c r="CF852" s="143">
        <v>111.9</v>
      </c>
      <c r="CG852" s="143">
        <v>103.7</v>
      </c>
      <c r="CH852" s="143">
        <v>103.2</v>
      </c>
      <c r="CI852" s="143">
        <v>105.6</v>
      </c>
      <c r="CJ852" s="146">
        <v>103.3</v>
      </c>
      <c r="CK852" s="146">
        <v>103.1</v>
      </c>
      <c r="CL852" s="146">
        <v>103</v>
      </c>
      <c r="CM852" s="147">
        <v>106.3</v>
      </c>
      <c r="CN852" s="147">
        <v>111.6</v>
      </c>
      <c r="CO852" s="147">
        <v>111</v>
      </c>
      <c r="CP852" s="148">
        <v>114.1</v>
      </c>
      <c r="CQ852" s="149">
        <v>110.6</v>
      </c>
      <c r="CR852" s="149">
        <v>111.6</v>
      </c>
      <c r="CS852" s="149">
        <v>111.1</v>
      </c>
      <c r="CT852" s="149">
        <v>114.4</v>
      </c>
      <c r="CU852" s="150">
        <v>117.3</v>
      </c>
      <c r="CV852" s="150">
        <v>117.6</v>
      </c>
      <c r="CW852" s="150">
        <v>118.1</v>
      </c>
      <c r="CX852" s="150">
        <v>125.7</v>
      </c>
      <c r="CY852" s="150">
        <v>132.4</v>
      </c>
      <c r="CZ852" s="150">
        <v>134</v>
      </c>
      <c r="DA852" s="150">
        <v>134.5</v>
      </c>
      <c r="DB852" s="151">
        <v>134.30000000000001</v>
      </c>
      <c r="DC852" s="151">
        <v>134.5</v>
      </c>
      <c r="DD852" s="151">
        <v>134.30000000000001</v>
      </c>
      <c r="DE852" s="151">
        <v>131.9</v>
      </c>
      <c r="DF852" s="151">
        <v>135.80000000000001</v>
      </c>
      <c r="DG852" s="151">
        <v>132.4</v>
      </c>
      <c r="DH852" s="151">
        <v>131.9</v>
      </c>
      <c r="DI852" s="151">
        <v>138.1</v>
      </c>
      <c r="DJ852" s="151">
        <v>136.69999999999999</v>
      </c>
      <c r="DK852" s="151">
        <v>135.1</v>
      </c>
      <c r="DL852" s="151">
        <v>131.19999999999999</v>
      </c>
      <c r="DM852" s="152">
        <v>133</v>
      </c>
      <c r="DN852" s="152">
        <v>136.19999999999999</v>
      </c>
      <c r="DO852" s="152">
        <v>134.6</v>
      </c>
      <c r="DP852" s="152">
        <v>134.80000000000001</v>
      </c>
      <c r="DQ852" s="152">
        <v>136.5</v>
      </c>
      <c r="DR852" s="152">
        <v>138.9</v>
      </c>
      <c r="DS852" s="152">
        <v>145</v>
      </c>
      <c r="DT852" s="152">
        <v>146</v>
      </c>
      <c r="DU852" s="152">
        <v>142.30000000000001</v>
      </c>
      <c r="DV852" s="152">
        <v>137.69999999999999</v>
      </c>
      <c r="DW852" s="152">
        <v>142.69999999999999</v>
      </c>
      <c r="DX852" s="152">
        <v>146.69999999999999</v>
      </c>
      <c r="DY852" s="152">
        <v>144</v>
      </c>
      <c r="DZ852" s="152">
        <v>143.4</v>
      </c>
      <c r="EA852" s="152">
        <v>145.69999999999999</v>
      </c>
      <c r="EB852" s="152">
        <v>152.30000000000001</v>
      </c>
      <c r="EC852" s="152">
        <v>150.19999999999999</v>
      </c>
      <c r="ED852" s="152">
        <v>153.1</v>
      </c>
      <c r="EE852" s="152">
        <v>153.30000000000001</v>
      </c>
      <c r="EF852" s="152">
        <v>159.1</v>
      </c>
      <c r="EG852" s="152">
        <v>157.6</v>
      </c>
      <c r="EH852" s="152">
        <v>157.30000000000001</v>
      </c>
      <c r="EI852" s="152">
        <v>150.5</v>
      </c>
      <c r="EJ852" s="152">
        <v>154.1</v>
      </c>
      <c r="EK852" s="152">
        <v>154.30000000000001</v>
      </c>
      <c r="EL852" s="152">
        <v>152.80000000000001</v>
      </c>
      <c r="EM852" s="152">
        <v>161.30000000000001</v>
      </c>
      <c r="EN852" s="152">
        <v>161.1</v>
      </c>
      <c r="EO852" s="152">
        <v>160.9</v>
      </c>
      <c r="EP852" s="152">
        <v>161.6</v>
      </c>
      <c r="EQ852" s="152">
        <v>164.3</v>
      </c>
      <c r="ER852" s="152">
        <v>177.5</v>
      </c>
      <c r="ES852" s="152">
        <v>179.7</v>
      </c>
      <c r="ET852" s="152">
        <v>179.1</v>
      </c>
      <c r="EU852" s="152">
        <v>180</v>
      </c>
      <c r="EV852" s="152">
        <v>175</v>
      </c>
      <c r="EW852" s="152">
        <v>180.1</v>
      </c>
    </row>
    <row r="853" spans="1:153">
      <c r="A853" s="141" t="s">
        <v>8737</v>
      </c>
      <c r="B853" s="141" t="s">
        <v>8738</v>
      </c>
      <c r="C853" s="142">
        <v>0.96560999999999997</v>
      </c>
      <c r="D853" s="143">
        <v>91.2</v>
      </c>
      <c r="E853" s="143">
        <v>88.2</v>
      </c>
      <c r="F853" s="143">
        <v>85.2</v>
      </c>
      <c r="G853" s="143">
        <v>91.9</v>
      </c>
      <c r="H853" s="143">
        <v>87.9</v>
      </c>
      <c r="I853" s="143">
        <v>102.3</v>
      </c>
      <c r="J853" s="143">
        <v>106.5</v>
      </c>
      <c r="K853" s="143">
        <v>108.2</v>
      </c>
      <c r="L853" s="143">
        <v>98.8</v>
      </c>
      <c r="M853" s="143">
        <v>92</v>
      </c>
      <c r="N853" s="143">
        <v>97.6</v>
      </c>
      <c r="O853" s="143">
        <v>90</v>
      </c>
      <c r="P853" s="143">
        <v>91.3</v>
      </c>
      <c r="Q853" s="143">
        <v>88.8</v>
      </c>
      <c r="R853" s="143">
        <v>88</v>
      </c>
      <c r="S853" s="143">
        <v>92</v>
      </c>
      <c r="T853" s="143">
        <v>95.4</v>
      </c>
      <c r="U853" s="143">
        <v>93.9</v>
      </c>
      <c r="V853" s="143">
        <v>106.1</v>
      </c>
      <c r="W853" s="143">
        <v>92.3</v>
      </c>
      <c r="X853" s="143">
        <v>88.2</v>
      </c>
      <c r="Y853" s="143">
        <v>94.6</v>
      </c>
      <c r="Z853" s="143">
        <v>99</v>
      </c>
      <c r="AA853" s="143">
        <v>103.6</v>
      </c>
      <c r="AB853" s="143">
        <v>105.9</v>
      </c>
      <c r="AC853" s="143">
        <v>101.5</v>
      </c>
      <c r="AD853" s="143">
        <v>98.9</v>
      </c>
      <c r="AE853" s="143">
        <v>97.3</v>
      </c>
      <c r="AF853" s="143">
        <v>105.8</v>
      </c>
      <c r="AG853" s="143">
        <v>100.6</v>
      </c>
      <c r="AH853" s="143">
        <v>115.9</v>
      </c>
      <c r="AI853" s="143">
        <v>105.4</v>
      </c>
      <c r="AJ853" s="143">
        <v>102.2</v>
      </c>
      <c r="AK853" s="143">
        <v>112.7</v>
      </c>
      <c r="AL853" s="143">
        <v>110.4</v>
      </c>
      <c r="AM853" s="143">
        <v>106.3</v>
      </c>
      <c r="AN853" s="143">
        <v>117.2</v>
      </c>
      <c r="AO853" s="143">
        <v>124.7</v>
      </c>
      <c r="AP853" s="143">
        <v>115</v>
      </c>
      <c r="AQ853" s="143">
        <v>117</v>
      </c>
      <c r="AR853" s="143">
        <v>107.9</v>
      </c>
      <c r="AS853" s="143">
        <v>120</v>
      </c>
      <c r="AT853" s="143">
        <v>121.6</v>
      </c>
      <c r="AU853" s="143">
        <v>120</v>
      </c>
      <c r="AV853" s="143">
        <v>120.5</v>
      </c>
      <c r="AW853" s="143">
        <v>106.7</v>
      </c>
      <c r="AX853" s="143">
        <v>118.4</v>
      </c>
      <c r="AY853" s="143">
        <v>115.5</v>
      </c>
      <c r="AZ853" s="143">
        <v>113.2</v>
      </c>
      <c r="BA853" s="143">
        <v>127.1</v>
      </c>
      <c r="BB853" s="143">
        <v>121</v>
      </c>
      <c r="BC853" s="143">
        <v>128.5</v>
      </c>
      <c r="BD853" s="143">
        <v>126.6</v>
      </c>
      <c r="BE853" s="143">
        <v>123.1</v>
      </c>
      <c r="BF853" s="143">
        <v>124</v>
      </c>
      <c r="BG853" s="143">
        <v>118</v>
      </c>
      <c r="BH853" s="143">
        <v>111.9</v>
      </c>
      <c r="BI853" s="143">
        <v>115</v>
      </c>
      <c r="BJ853" s="143">
        <v>113.9</v>
      </c>
      <c r="BK853" s="144">
        <v>114.7</v>
      </c>
      <c r="BL853" s="143">
        <v>114.7</v>
      </c>
      <c r="BM853" s="143">
        <v>112.5</v>
      </c>
      <c r="BN853" s="143">
        <v>113.3</v>
      </c>
      <c r="BO853" s="143">
        <v>112.4</v>
      </c>
      <c r="BP853" s="143">
        <v>103.1</v>
      </c>
      <c r="BQ853" s="143">
        <v>104.7</v>
      </c>
      <c r="BR853" s="145">
        <v>106.8</v>
      </c>
      <c r="BS853" s="145">
        <v>110.6</v>
      </c>
      <c r="BT853" s="145">
        <v>104.2</v>
      </c>
      <c r="BU853" s="145">
        <v>102</v>
      </c>
      <c r="BV853" s="145">
        <v>107</v>
      </c>
      <c r="BW853" s="145">
        <v>102.4</v>
      </c>
      <c r="BX853" s="145">
        <v>103.3</v>
      </c>
      <c r="BY853" s="145">
        <v>104.8</v>
      </c>
      <c r="BZ853" s="143">
        <v>104.8</v>
      </c>
      <c r="CA853" s="143">
        <v>105.2</v>
      </c>
      <c r="CB853" s="143">
        <v>98.3</v>
      </c>
      <c r="CC853" s="143">
        <v>105</v>
      </c>
      <c r="CD853" s="143">
        <v>105.6</v>
      </c>
      <c r="CE853" s="143">
        <v>105.2</v>
      </c>
      <c r="CF853" s="143">
        <v>113.3</v>
      </c>
      <c r="CG853" s="143">
        <v>104.7</v>
      </c>
      <c r="CH853" s="143">
        <v>104.2</v>
      </c>
      <c r="CI853" s="143">
        <v>106.7</v>
      </c>
      <c r="CJ853" s="146">
        <v>104.4</v>
      </c>
      <c r="CK853" s="146">
        <v>104.2</v>
      </c>
      <c r="CL853" s="146">
        <v>104.1</v>
      </c>
      <c r="CM853" s="147">
        <v>107.2</v>
      </c>
      <c r="CN853" s="147">
        <v>112.5</v>
      </c>
      <c r="CO853" s="147">
        <v>111.9</v>
      </c>
      <c r="CP853" s="148">
        <v>115.1</v>
      </c>
      <c r="CQ853" s="149">
        <v>111.6</v>
      </c>
      <c r="CR853" s="149">
        <v>112.6</v>
      </c>
      <c r="CS853" s="149">
        <v>111.9</v>
      </c>
      <c r="CT853" s="149">
        <v>115.4</v>
      </c>
      <c r="CU853" s="150">
        <v>118.5</v>
      </c>
      <c r="CV853" s="150">
        <v>118.8</v>
      </c>
      <c r="CW853" s="150">
        <v>119.1</v>
      </c>
      <c r="CX853" s="150">
        <v>127</v>
      </c>
      <c r="CY853" s="150">
        <v>133.69999999999999</v>
      </c>
      <c r="CZ853" s="150">
        <v>135.1</v>
      </c>
      <c r="DA853" s="150">
        <v>135.69999999999999</v>
      </c>
      <c r="DB853" s="151">
        <v>135.5</v>
      </c>
      <c r="DC853" s="151">
        <v>135.80000000000001</v>
      </c>
      <c r="DD853" s="151">
        <v>135.5</v>
      </c>
      <c r="DE853" s="151">
        <v>132.30000000000001</v>
      </c>
      <c r="DF853" s="151">
        <v>136.1</v>
      </c>
      <c r="DG853" s="151">
        <v>132.9</v>
      </c>
      <c r="DH853" s="151">
        <v>132.4</v>
      </c>
      <c r="DI853" s="151">
        <v>138.4</v>
      </c>
      <c r="DJ853" s="151">
        <v>137</v>
      </c>
      <c r="DK853" s="151">
        <v>135.5</v>
      </c>
      <c r="DL853" s="151">
        <v>131.6</v>
      </c>
      <c r="DM853" s="152">
        <v>133.6</v>
      </c>
      <c r="DN853" s="152">
        <v>136.80000000000001</v>
      </c>
      <c r="DO853" s="152">
        <v>135.19999999999999</v>
      </c>
      <c r="DP853" s="152">
        <v>135.5</v>
      </c>
      <c r="DQ853" s="152">
        <v>137.19999999999999</v>
      </c>
      <c r="DR853" s="152">
        <v>139.69999999999999</v>
      </c>
      <c r="DS853" s="152">
        <v>145.69999999999999</v>
      </c>
      <c r="DT853" s="152">
        <v>146.69999999999999</v>
      </c>
      <c r="DU853" s="152">
        <v>143.30000000000001</v>
      </c>
      <c r="DV853" s="152">
        <v>138.5</v>
      </c>
      <c r="DW853" s="152">
        <v>144</v>
      </c>
      <c r="DX853" s="152">
        <v>148.1</v>
      </c>
      <c r="DY853" s="152">
        <v>145.30000000000001</v>
      </c>
      <c r="DZ853" s="152">
        <v>144.6</v>
      </c>
      <c r="EA853" s="152">
        <v>146.80000000000001</v>
      </c>
      <c r="EB853" s="152">
        <v>153.30000000000001</v>
      </c>
      <c r="EC853" s="152">
        <v>151.1</v>
      </c>
      <c r="ED853" s="152">
        <v>154</v>
      </c>
      <c r="EE853" s="152">
        <v>154.30000000000001</v>
      </c>
      <c r="EF853" s="152">
        <v>159.9</v>
      </c>
      <c r="EG853" s="152">
        <v>158.5</v>
      </c>
      <c r="EH853" s="152">
        <v>158.19999999999999</v>
      </c>
      <c r="EI853" s="152">
        <v>151</v>
      </c>
      <c r="EJ853" s="152">
        <v>154.9</v>
      </c>
      <c r="EK853" s="152">
        <v>155</v>
      </c>
      <c r="EL853" s="152">
        <v>153.69999999999999</v>
      </c>
      <c r="EM853" s="152">
        <v>162.19999999999999</v>
      </c>
      <c r="EN853" s="152">
        <v>161.9</v>
      </c>
      <c r="EO853" s="152">
        <v>161.80000000000001</v>
      </c>
      <c r="EP853" s="152">
        <v>162.6</v>
      </c>
      <c r="EQ853" s="152">
        <v>165.3</v>
      </c>
      <c r="ER853" s="152">
        <v>178.6</v>
      </c>
      <c r="ES853" s="152">
        <v>180.4</v>
      </c>
      <c r="ET853" s="152">
        <v>179.6</v>
      </c>
      <c r="EU853" s="152">
        <v>180.7</v>
      </c>
      <c r="EV853" s="152">
        <v>175.7</v>
      </c>
      <c r="EW853" s="152">
        <v>180.7</v>
      </c>
    </row>
    <row r="854" spans="1:153">
      <c r="A854" s="141" t="s">
        <v>8739</v>
      </c>
      <c r="B854" s="141" t="s">
        <v>8740</v>
      </c>
      <c r="C854" s="142">
        <v>3.0769999999999999E-2</v>
      </c>
      <c r="D854" s="143">
        <v>102.4</v>
      </c>
      <c r="E854" s="143">
        <v>98.6</v>
      </c>
      <c r="F854" s="143">
        <v>98.7</v>
      </c>
      <c r="G854" s="143">
        <v>96</v>
      </c>
      <c r="H854" s="143">
        <v>98.2</v>
      </c>
      <c r="I854" s="143">
        <v>112.3</v>
      </c>
      <c r="J854" s="143">
        <v>110.4</v>
      </c>
      <c r="K854" s="143">
        <v>111</v>
      </c>
      <c r="L854" s="143">
        <v>110.1</v>
      </c>
      <c r="M854" s="143">
        <v>105.1</v>
      </c>
      <c r="N854" s="143">
        <v>103.2</v>
      </c>
      <c r="O854" s="143">
        <v>99.2</v>
      </c>
      <c r="P854" s="143">
        <v>90.9</v>
      </c>
      <c r="Q854" s="143">
        <v>81.8</v>
      </c>
      <c r="R854" s="143">
        <v>76.3</v>
      </c>
      <c r="S854" s="143">
        <v>75.400000000000006</v>
      </c>
      <c r="T854" s="143">
        <v>85.9</v>
      </c>
      <c r="U854" s="143">
        <v>94.8</v>
      </c>
      <c r="V854" s="143">
        <v>90.3</v>
      </c>
      <c r="W854" s="143">
        <v>87.5</v>
      </c>
      <c r="X854" s="143">
        <v>90.3</v>
      </c>
      <c r="Y854" s="143">
        <v>80.099999999999994</v>
      </c>
      <c r="Z854" s="143">
        <v>83.3</v>
      </c>
      <c r="AA854" s="143">
        <v>83.9</v>
      </c>
      <c r="AB854" s="143">
        <v>78.900000000000006</v>
      </c>
      <c r="AC854" s="143">
        <v>72.3</v>
      </c>
      <c r="AD854" s="143">
        <v>76.8</v>
      </c>
      <c r="AE854" s="143">
        <v>82.3</v>
      </c>
      <c r="AF854" s="143">
        <v>79.900000000000006</v>
      </c>
      <c r="AG854" s="143">
        <v>75.099999999999994</v>
      </c>
      <c r="AH854" s="143">
        <v>71.400000000000006</v>
      </c>
      <c r="AI854" s="143">
        <v>66.400000000000006</v>
      </c>
      <c r="AJ854" s="143">
        <v>68.400000000000006</v>
      </c>
      <c r="AK854" s="143">
        <v>53.4</v>
      </c>
      <c r="AL854" s="143">
        <v>69.5</v>
      </c>
      <c r="AM854" s="143">
        <v>67.8</v>
      </c>
      <c r="AN854" s="143">
        <v>65.8</v>
      </c>
      <c r="AO854" s="143">
        <v>69.400000000000006</v>
      </c>
      <c r="AP854" s="143">
        <v>66.2</v>
      </c>
      <c r="AQ854" s="143">
        <v>64.8</v>
      </c>
      <c r="AR854" s="143">
        <v>64.2</v>
      </c>
      <c r="AS854" s="143">
        <v>64.400000000000006</v>
      </c>
      <c r="AT854" s="143">
        <v>67.099999999999994</v>
      </c>
      <c r="AU854" s="143">
        <v>65.400000000000006</v>
      </c>
      <c r="AV854" s="143">
        <v>62.6</v>
      </c>
      <c r="AW854" s="143">
        <v>64.400000000000006</v>
      </c>
      <c r="AX854" s="143">
        <v>67.3</v>
      </c>
      <c r="AY854" s="143">
        <v>67.400000000000006</v>
      </c>
      <c r="AZ854" s="143">
        <v>73</v>
      </c>
      <c r="BA854" s="143">
        <v>71.3</v>
      </c>
      <c r="BB854" s="143">
        <v>75.900000000000006</v>
      </c>
      <c r="BC854" s="143">
        <v>79.7</v>
      </c>
      <c r="BD854" s="143">
        <v>77.900000000000006</v>
      </c>
      <c r="BE854" s="143">
        <v>78.400000000000006</v>
      </c>
      <c r="BF854" s="143">
        <v>77.400000000000006</v>
      </c>
      <c r="BG854" s="143">
        <v>77.400000000000006</v>
      </c>
      <c r="BH854" s="143">
        <v>72.900000000000006</v>
      </c>
      <c r="BI854" s="143">
        <v>75</v>
      </c>
      <c r="BJ854" s="143">
        <v>78.7</v>
      </c>
      <c r="BK854" s="144">
        <v>76.400000000000006</v>
      </c>
      <c r="BL854" s="143">
        <v>75.400000000000006</v>
      </c>
      <c r="BM854" s="143">
        <v>75.400000000000006</v>
      </c>
      <c r="BN854" s="143">
        <v>69.7</v>
      </c>
      <c r="BO854" s="143">
        <v>69.400000000000006</v>
      </c>
      <c r="BP854" s="143">
        <v>71.7</v>
      </c>
      <c r="BQ854" s="143">
        <v>73.900000000000006</v>
      </c>
      <c r="BR854" s="145">
        <v>71.099999999999994</v>
      </c>
      <c r="BS854" s="145">
        <v>72.8</v>
      </c>
      <c r="BT854" s="145">
        <v>69.2</v>
      </c>
      <c r="BU854" s="145">
        <v>71.400000000000006</v>
      </c>
      <c r="BV854" s="145">
        <v>70.400000000000006</v>
      </c>
      <c r="BW854" s="145">
        <v>70.400000000000006</v>
      </c>
      <c r="BX854" s="145">
        <v>73.5</v>
      </c>
      <c r="BY854" s="145">
        <v>73</v>
      </c>
      <c r="BZ854" s="143">
        <v>72.900000000000006</v>
      </c>
      <c r="CA854" s="143">
        <v>70.2</v>
      </c>
      <c r="CB854" s="143">
        <v>68.7</v>
      </c>
      <c r="CC854" s="143">
        <v>67.8</v>
      </c>
      <c r="CD854" s="143">
        <v>70</v>
      </c>
      <c r="CE854" s="143">
        <v>66.900000000000006</v>
      </c>
      <c r="CF854" s="143">
        <v>68.099999999999994</v>
      </c>
      <c r="CG854" s="143">
        <v>72.7</v>
      </c>
      <c r="CH854" s="143">
        <v>73.2</v>
      </c>
      <c r="CI854" s="143">
        <v>71.400000000000006</v>
      </c>
      <c r="CJ854" s="146">
        <v>68.599999999999994</v>
      </c>
      <c r="CK854" s="146">
        <v>67.7</v>
      </c>
      <c r="CL854" s="146">
        <v>67.900000000000006</v>
      </c>
      <c r="CM854" s="147">
        <v>77.599999999999994</v>
      </c>
      <c r="CN854" s="147">
        <v>82.1</v>
      </c>
      <c r="CO854" s="147">
        <v>82.1</v>
      </c>
      <c r="CP854" s="148">
        <v>83.7</v>
      </c>
      <c r="CQ854" s="149">
        <v>80.8</v>
      </c>
      <c r="CR854" s="149">
        <v>80.5</v>
      </c>
      <c r="CS854" s="149">
        <v>83.9</v>
      </c>
      <c r="CT854" s="149">
        <v>84</v>
      </c>
      <c r="CU854" s="150">
        <v>79.099999999999994</v>
      </c>
      <c r="CV854" s="150">
        <v>77.7</v>
      </c>
      <c r="CW854" s="150">
        <v>83.8</v>
      </c>
      <c r="CX854" s="150">
        <v>85.3</v>
      </c>
      <c r="CY854" s="150">
        <v>91.1</v>
      </c>
      <c r="CZ854" s="150">
        <v>101.3</v>
      </c>
      <c r="DA854" s="150">
        <v>97.9</v>
      </c>
      <c r="DB854" s="151">
        <v>96.3</v>
      </c>
      <c r="DC854" s="151">
        <v>96.3</v>
      </c>
      <c r="DD854" s="151">
        <v>96.6</v>
      </c>
      <c r="DE854" s="151">
        <v>118.1</v>
      </c>
      <c r="DF854" s="151">
        <v>125.9</v>
      </c>
      <c r="DG854" s="151">
        <v>115.8</v>
      </c>
      <c r="DH854" s="151">
        <v>117.8</v>
      </c>
      <c r="DI854" s="151">
        <v>128.9</v>
      </c>
      <c r="DJ854" s="151">
        <v>126.5</v>
      </c>
      <c r="DK854" s="151">
        <v>124.7</v>
      </c>
      <c r="DL854" s="151">
        <v>119.8</v>
      </c>
      <c r="DM854" s="152">
        <v>114.7</v>
      </c>
      <c r="DN854" s="152">
        <v>116.9</v>
      </c>
      <c r="DO854" s="152">
        <v>118.2</v>
      </c>
      <c r="DP854" s="152">
        <v>112.8</v>
      </c>
      <c r="DQ854" s="152">
        <v>114</v>
      </c>
      <c r="DR854" s="152">
        <v>116.4</v>
      </c>
      <c r="DS854" s="152">
        <v>123.8</v>
      </c>
      <c r="DT854" s="152">
        <v>122.2</v>
      </c>
      <c r="DU854" s="152">
        <v>113.5</v>
      </c>
      <c r="DV854" s="152">
        <v>111.8</v>
      </c>
      <c r="DW854" s="152">
        <v>104.5</v>
      </c>
      <c r="DX854" s="152">
        <v>104.4</v>
      </c>
      <c r="DY854" s="152">
        <v>101.6</v>
      </c>
      <c r="DZ854" s="152">
        <v>104.5</v>
      </c>
      <c r="EA854" s="152">
        <v>110.9</v>
      </c>
      <c r="EB854" s="152">
        <v>121</v>
      </c>
      <c r="EC854" s="152">
        <v>124.7</v>
      </c>
      <c r="ED854" s="152">
        <v>122.5</v>
      </c>
      <c r="EE854" s="152">
        <v>121.8</v>
      </c>
      <c r="EF854" s="152">
        <v>135.5</v>
      </c>
      <c r="EG854" s="152">
        <v>131.30000000000001</v>
      </c>
      <c r="EH854" s="152">
        <v>131.4</v>
      </c>
      <c r="EI854" s="152">
        <v>133.5</v>
      </c>
      <c r="EJ854" s="152">
        <v>131.69999999999999</v>
      </c>
      <c r="EK854" s="152">
        <v>131.4</v>
      </c>
      <c r="EL854" s="152">
        <v>125.8</v>
      </c>
      <c r="EM854" s="152">
        <v>132.9</v>
      </c>
      <c r="EN854" s="152">
        <v>136.4</v>
      </c>
      <c r="EO854" s="152">
        <v>132.1</v>
      </c>
      <c r="EP854" s="152">
        <v>129.30000000000001</v>
      </c>
      <c r="EQ854" s="152">
        <v>132.69999999999999</v>
      </c>
      <c r="ER854" s="152">
        <v>141.1</v>
      </c>
      <c r="ES854" s="152">
        <v>159.30000000000001</v>
      </c>
      <c r="ET854" s="152">
        <v>162.9</v>
      </c>
      <c r="EU854" s="152">
        <v>159.4</v>
      </c>
      <c r="EV854" s="152">
        <v>152.9</v>
      </c>
      <c r="EW854" s="152">
        <v>159.4</v>
      </c>
    </row>
    <row r="855" spans="1:153">
      <c r="A855" s="141" t="s">
        <v>8741</v>
      </c>
      <c r="B855" s="141" t="s">
        <v>8742</v>
      </c>
      <c r="C855" s="142">
        <v>1.24E-3</v>
      </c>
      <c r="D855" s="143">
        <v>108.8</v>
      </c>
      <c r="E855" s="143">
        <v>101.6</v>
      </c>
      <c r="F855" s="143">
        <v>107.5</v>
      </c>
      <c r="G855" s="143">
        <v>117.4</v>
      </c>
      <c r="H855" s="143">
        <v>103</v>
      </c>
      <c r="I855" s="143">
        <v>112.2</v>
      </c>
      <c r="J855" s="143">
        <v>100</v>
      </c>
      <c r="K855" s="143">
        <v>105</v>
      </c>
      <c r="L855" s="143">
        <v>102.2</v>
      </c>
      <c r="M855" s="143">
        <v>103</v>
      </c>
      <c r="N855" s="143">
        <v>104.7</v>
      </c>
      <c r="O855" s="143">
        <v>101.3</v>
      </c>
      <c r="P855" s="143">
        <v>114.7</v>
      </c>
      <c r="Q855" s="143">
        <v>112.1</v>
      </c>
      <c r="R855" s="143">
        <v>124.3</v>
      </c>
      <c r="S855" s="143">
        <v>117.8</v>
      </c>
      <c r="T855" s="143">
        <v>115.2</v>
      </c>
      <c r="U855" s="143">
        <v>115.2</v>
      </c>
      <c r="V855" s="143">
        <v>120.8</v>
      </c>
      <c r="W855" s="143">
        <v>114.8</v>
      </c>
      <c r="X855" s="143">
        <v>123.5</v>
      </c>
      <c r="Y855" s="143">
        <v>130</v>
      </c>
      <c r="Z855" s="143">
        <v>133.5</v>
      </c>
      <c r="AA855" s="143">
        <v>121.2</v>
      </c>
      <c r="AB855" s="143">
        <v>122.2</v>
      </c>
      <c r="AC855" s="143">
        <v>131.9</v>
      </c>
      <c r="AD855" s="143">
        <v>125</v>
      </c>
      <c r="AE855" s="143">
        <v>133.30000000000001</v>
      </c>
      <c r="AF855" s="143">
        <v>139.4</v>
      </c>
      <c r="AG855" s="143">
        <v>138</v>
      </c>
      <c r="AH855" s="143">
        <v>136.19999999999999</v>
      </c>
      <c r="AI855" s="143">
        <v>140.1</v>
      </c>
      <c r="AJ855" s="143">
        <v>139.9</v>
      </c>
      <c r="AK855" s="143">
        <v>131.9</v>
      </c>
      <c r="AL855" s="143">
        <v>131.80000000000001</v>
      </c>
      <c r="AM855" s="143">
        <v>135.6</v>
      </c>
      <c r="AN855" s="143">
        <v>136.69999999999999</v>
      </c>
      <c r="AO855" s="143">
        <v>142.9</v>
      </c>
      <c r="AP855" s="143">
        <v>142.4</v>
      </c>
      <c r="AQ855" s="143">
        <v>160</v>
      </c>
      <c r="AR855" s="143">
        <v>148.80000000000001</v>
      </c>
      <c r="AS855" s="143">
        <v>163</v>
      </c>
      <c r="AT855" s="143">
        <v>163</v>
      </c>
      <c r="AU855" s="143">
        <v>150.30000000000001</v>
      </c>
      <c r="AV855" s="143">
        <v>150.30000000000001</v>
      </c>
      <c r="AW855" s="143">
        <v>165.1</v>
      </c>
      <c r="AX855" s="143">
        <v>169.1</v>
      </c>
      <c r="AY855" s="143">
        <v>153.19999999999999</v>
      </c>
      <c r="AZ855" s="143">
        <v>166.2</v>
      </c>
      <c r="BA855" s="143">
        <v>148.6</v>
      </c>
      <c r="BB855" s="143">
        <v>147.19999999999999</v>
      </c>
      <c r="BC855" s="143">
        <v>150.80000000000001</v>
      </c>
      <c r="BD855" s="143">
        <v>162.19999999999999</v>
      </c>
      <c r="BE855" s="143">
        <v>174.8</v>
      </c>
      <c r="BF855" s="143">
        <v>159.1</v>
      </c>
      <c r="BG855" s="143">
        <v>159.69999999999999</v>
      </c>
      <c r="BH855" s="143">
        <v>160.6</v>
      </c>
      <c r="BI855" s="143">
        <v>166.8</v>
      </c>
      <c r="BJ855" s="143">
        <v>150.5</v>
      </c>
      <c r="BK855" s="144">
        <v>149.4</v>
      </c>
      <c r="BL855" s="143">
        <v>148.9</v>
      </c>
      <c r="BM855" s="143">
        <v>147.69999999999999</v>
      </c>
      <c r="BN855" s="143">
        <v>147.19999999999999</v>
      </c>
      <c r="BO855" s="143">
        <v>174</v>
      </c>
      <c r="BP855" s="143">
        <v>173</v>
      </c>
      <c r="BQ855" s="143">
        <v>169.2</v>
      </c>
      <c r="BR855" s="145">
        <v>185.2</v>
      </c>
      <c r="BS855" s="145">
        <v>175.9</v>
      </c>
      <c r="BT855" s="145">
        <v>181.3</v>
      </c>
      <c r="BU855" s="145">
        <v>189</v>
      </c>
      <c r="BV855" s="145">
        <v>180.9</v>
      </c>
      <c r="BW855" s="145">
        <v>180</v>
      </c>
      <c r="BX855" s="145">
        <v>182.7</v>
      </c>
      <c r="BY855" s="145">
        <v>178.7</v>
      </c>
      <c r="BZ855" s="143">
        <v>173.7</v>
      </c>
      <c r="CA855" s="143">
        <v>169.9</v>
      </c>
      <c r="CB855" s="143">
        <v>174.3</v>
      </c>
      <c r="CC855" s="143">
        <v>167.1</v>
      </c>
      <c r="CD855" s="143">
        <v>167.5</v>
      </c>
      <c r="CE855" s="143">
        <v>177.1</v>
      </c>
      <c r="CF855" s="143">
        <v>172</v>
      </c>
      <c r="CG855" s="143">
        <v>172.1</v>
      </c>
      <c r="CH855" s="143">
        <v>177</v>
      </c>
      <c r="CI855" s="143">
        <v>177.5</v>
      </c>
      <c r="CJ855" s="146">
        <v>170.4</v>
      </c>
      <c r="CK855" s="146">
        <v>173</v>
      </c>
      <c r="CL855" s="146">
        <v>177.2</v>
      </c>
      <c r="CM855" s="147">
        <v>175.9</v>
      </c>
      <c r="CN855" s="147">
        <v>173.4</v>
      </c>
      <c r="CO855" s="147">
        <v>176</v>
      </c>
      <c r="CP855" s="148">
        <v>166.4</v>
      </c>
      <c r="CQ855" s="149">
        <v>175.9</v>
      </c>
      <c r="CR855" s="149">
        <v>172.7</v>
      </c>
      <c r="CS855" s="149">
        <v>177.2</v>
      </c>
      <c r="CT855" s="149">
        <v>175.1</v>
      </c>
      <c r="CU855" s="150">
        <v>174.5</v>
      </c>
      <c r="CV855" s="150">
        <v>174.5</v>
      </c>
      <c r="CW855" s="150">
        <v>177.2</v>
      </c>
      <c r="CX855" s="150">
        <v>172.7</v>
      </c>
      <c r="CY855" s="150">
        <v>166.5</v>
      </c>
      <c r="CZ855" s="150">
        <v>159.1</v>
      </c>
      <c r="DA855" s="150">
        <v>163</v>
      </c>
      <c r="DB855" s="151">
        <v>166.4</v>
      </c>
      <c r="DC855" s="151">
        <v>170.2</v>
      </c>
      <c r="DD855" s="151">
        <v>164.3</v>
      </c>
      <c r="DE855" s="151">
        <v>175.1</v>
      </c>
      <c r="DF855" s="151">
        <v>189.7</v>
      </c>
      <c r="DG855" s="151">
        <v>192.3</v>
      </c>
      <c r="DH855" s="151">
        <v>196.9</v>
      </c>
      <c r="DI855" s="151">
        <v>200.4</v>
      </c>
      <c r="DJ855" s="151">
        <v>195.3</v>
      </c>
      <c r="DK855" s="151">
        <v>203.3</v>
      </c>
      <c r="DL855" s="151">
        <v>183.4</v>
      </c>
      <c r="DM855" s="152">
        <v>189.2</v>
      </c>
      <c r="DN855" s="152">
        <v>190.5</v>
      </c>
      <c r="DO855" s="152">
        <v>192.6</v>
      </c>
      <c r="DP855" s="152">
        <v>195.7</v>
      </c>
      <c r="DQ855" s="152">
        <v>195</v>
      </c>
      <c r="DR855" s="152">
        <v>185.1</v>
      </c>
      <c r="DS855" s="152">
        <v>180.7</v>
      </c>
      <c r="DT855" s="152">
        <v>184.4</v>
      </c>
      <c r="DU855" s="152">
        <v>186.8</v>
      </c>
      <c r="DV855" s="152">
        <v>175.4</v>
      </c>
      <c r="DW855" s="152">
        <v>195.2</v>
      </c>
      <c r="DX855" s="152">
        <v>190.5</v>
      </c>
      <c r="DY855" s="152">
        <v>180.3</v>
      </c>
      <c r="DZ855" s="152">
        <v>194.5</v>
      </c>
      <c r="EA855" s="152">
        <v>193.9</v>
      </c>
      <c r="EB855" s="152">
        <v>182.7</v>
      </c>
      <c r="EC855" s="152">
        <v>185.6</v>
      </c>
      <c r="ED855" s="152">
        <v>200.4</v>
      </c>
      <c r="EE855" s="152">
        <v>201.4</v>
      </c>
      <c r="EF855" s="152">
        <v>193.9</v>
      </c>
      <c r="EG855" s="152">
        <v>187.7</v>
      </c>
      <c r="EH855" s="152">
        <v>181.1</v>
      </c>
      <c r="EI855" s="152">
        <v>193.1</v>
      </c>
      <c r="EJ855" s="152">
        <v>179</v>
      </c>
      <c r="EK855" s="152">
        <v>180.3</v>
      </c>
      <c r="EL855" s="152">
        <v>189.4</v>
      </c>
      <c r="EM855" s="152">
        <v>186</v>
      </c>
      <c r="EN855" s="152">
        <v>179.2</v>
      </c>
      <c r="EO855" s="152">
        <v>190.6</v>
      </c>
      <c r="EP855" s="152">
        <v>191.9</v>
      </c>
      <c r="EQ855" s="152">
        <v>192</v>
      </c>
      <c r="ER855" s="152">
        <v>199.3</v>
      </c>
      <c r="ES855" s="152">
        <v>211.6</v>
      </c>
      <c r="ET855" s="152">
        <v>201.9</v>
      </c>
      <c r="EU855" s="152">
        <v>200</v>
      </c>
      <c r="EV855" s="152">
        <v>201.4</v>
      </c>
      <c r="EW855" s="152">
        <v>204.7</v>
      </c>
    </row>
    <row r="856" spans="1:153">
      <c r="A856" s="141" t="s">
        <v>8743</v>
      </c>
      <c r="B856" s="141" t="s">
        <v>8744</v>
      </c>
      <c r="C856" s="142">
        <v>1.24E-3</v>
      </c>
      <c r="D856" s="143">
        <v>108.8</v>
      </c>
      <c r="E856" s="143">
        <v>101.6</v>
      </c>
      <c r="F856" s="143">
        <v>107.5</v>
      </c>
      <c r="G856" s="143">
        <v>117.4</v>
      </c>
      <c r="H856" s="143">
        <v>103</v>
      </c>
      <c r="I856" s="143">
        <v>112.2</v>
      </c>
      <c r="J856" s="143">
        <v>100</v>
      </c>
      <c r="K856" s="143">
        <v>105</v>
      </c>
      <c r="L856" s="143">
        <v>102.2</v>
      </c>
      <c r="M856" s="143">
        <v>103</v>
      </c>
      <c r="N856" s="143">
        <v>104.7</v>
      </c>
      <c r="O856" s="143">
        <v>101.3</v>
      </c>
      <c r="P856" s="143">
        <v>114.7</v>
      </c>
      <c r="Q856" s="143">
        <v>112.1</v>
      </c>
      <c r="R856" s="143">
        <v>124.3</v>
      </c>
      <c r="S856" s="143">
        <v>117.8</v>
      </c>
      <c r="T856" s="143">
        <v>115.2</v>
      </c>
      <c r="U856" s="143">
        <v>115.2</v>
      </c>
      <c r="V856" s="143">
        <v>120.8</v>
      </c>
      <c r="W856" s="143">
        <v>114.8</v>
      </c>
      <c r="X856" s="143">
        <v>123.5</v>
      </c>
      <c r="Y856" s="143">
        <v>130</v>
      </c>
      <c r="Z856" s="143">
        <v>133.5</v>
      </c>
      <c r="AA856" s="143">
        <v>121.2</v>
      </c>
      <c r="AB856" s="143">
        <v>122.2</v>
      </c>
      <c r="AC856" s="143">
        <v>131.9</v>
      </c>
      <c r="AD856" s="143">
        <v>125</v>
      </c>
      <c r="AE856" s="143">
        <v>133.30000000000001</v>
      </c>
      <c r="AF856" s="143">
        <v>139.4</v>
      </c>
      <c r="AG856" s="143">
        <v>138</v>
      </c>
      <c r="AH856" s="143">
        <v>136.19999999999999</v>
      </c>
      <c r="AI856" s="143">
        <v>140.1</v>
      </c>
      <c r="AJ856" s="143">
        <v>139.9</v>
      </c>
      <c r="AK856" s="143">
        <v>131.9</v>
      </c>
      <c r="AL856" s="143">
        <v>131.80000000000001</v>
      </c>
      <c r="AM856" s="143">
        <v>135.6</v>
      </c>
      <c r="AN856" s="143">
        <v>136.69999999999999</v>
      </c>
      <c r="AO856" s="143">
        <v>142.9</v>
      </c>
      <c r="AP856" s="143">
        <v>142.4</v>
      </c>
      <c r="AQ856" s="143">
        <v>160</v>
      </c>
      <c r="AR856" s="143">
        <v>148.80000000000001</v>
      </c>
      <c r="AS856" s="143">
        <v>163</v>
      </c>
      <c r="AT856" s="143">
        <v>163</v>
      </c>
      <c r="AU856" s="143">
        <v>150.30000000000001</v>
      </c>
      <c r="AV856" s="143">
        <v>150.30000000000001</v>
      </c>
      <c r="AW856" s="143">
        <v>165.1</v>
      </c>
      <c r="AX856" s="143">
        <v>169.1</v>
      </c>
      <c r="AY856" s="143">
        <v>153.19999999999999</v>
      </c>
      <c r="AZ856" s="143">
        <v>166.2</v>
      </c>
      <c r="BA856" s="143">
        <v>148.6</v>
      </c>
      <c r="BB856" s="143">
        <v>147.19999999999999</v>
      </c>
      <c r="BC856" s="143">
        <v>150.80000000000001</v>
      </c>
      <c r="BD856" s="143">
        <v>162.19999999999999</v>
      </c>
      <c r="BE856" s="143">
        <v>174.8</v>
      </c>
      <c r="BF856" s="143">
        <v>159.1</v>
      </c>
      <c r="BG856" s="143">
        <v>159.69999999999999</v>
      </c>
      <c r="BH856" s="143">
        <v>160.6</v>
      </c>
      <c r="BI856" s="143">
        <v>166.8</v>
      </c>
      <c r="BJ856" s="143">
        <v>150.5</v>
      </c>
      <c r="BK856" s="144">
        <v>149.4</v>
      </c>
      <c r="BL856" s="143">
        <v>148.9</v>
      </c>
      <c r="BM856" s="143">
        <v>147.69999999999999</v>
      </c>
      <c r="BN856" s="143">
        <v>147.19999999999999</v>
      </c>
      <c r="BO856" s="143">
        <v>174</v>
      </c>
      <c r="BP856" s="143">
        <v>173</v>
      </c>
      <c r="BQ856" s="143">
        <v>169.2</v>
      </c>
      <c r="BR856" s="145">
        <v>185.2</v>
      </c>
      <c r="BS856" s="145">
        <v>175.9</v>
      </c>
      <c r="BT856" s="145">
        <v>181.3</v>
      </c>
      <c r="BU856" s="145">
        <v>189</v>
      </c>
      <c r="BV856" s="145">
        <v>180.9</v>
      </c>
      <c r="BW856" s="145">
        <v>180</v>
      </c>
      <c r="BX856" s="145">
        <v>182.7</v>
      </c>
      <c r="BY856" s="145">
        <v>178.7</v>
      </c>
      <c r="BZ856" s="143">
        <v>173.7</v>
      </c>
      <c r="CA856" s="143">
        <v>169.9</v>
      </c>
      <c r="CB856" s="143">
        <v>174.3</v>
      </c>
      <c r="CC856" s="143">
        <v>167.1</v>
      </c>
      <c r="CD856" s="143">
        <v>167.5</v>
      </c>
      <c r="CE856" s="143">
        <v>177.1</v>
      </c>
      <c r="CF856" s="143">
        <v>172</v>
      </c>
      <c r="CG856" s="143">
        <v>172.1</v>
      </c>
      <c r="CH856" s="143">
        <v>177</v>
      </c>
      <c r="CI856" s="143">
        <v>177.5</v>
      </c>
      <c r="CJ856" s="146">
        <v>170.4</v>
      </c>
      <c r="CK856" s="146">
        <v>173</v>
      </c>
      <c r="CL856" s="146">
        <v>177.2</v>
      </c>
      <c r="CM856" s="147">
        <v>175.9</v>
      </c>
      <c r="CN856" s="147">
        <v>173.4</v>
      </c>
      <c r="CO856" s="147">
        <v>176</v>
      </c>
      <c r="CP856" s="148">
        <v>166.4</v>
      </c>
      <c r="CQ856" s="149">
        <v>175.9</v>
      </c>
      <c r="CR856" s="149">
        <v>172.7</v>
      </c>
      <c r="CS856" s="149">
        <v>177.2</v>
      </c>
      <c r="CT856" s="149">
        <v>175.1</v>
      </c>
      <c r="CU856" s="150">
        <v>174.5</v>
      </c>
      <c r="CV856" s="150">
        <v>174.5</v>
      </c>
      <c r="CW856" s="150">
        <v>177.2</v>
      </c>
      <c r="CX856" s="150">
        <v>172.7</v>
      </c>
      <c r="CY856" s="150">
        <v>166.5</v>
      </c>
      <c r="CZ856" s="150">
        <v>159.1</v>
      </c>
      <c r="DA856" s="150">
        <v>163</v>
      </c>
      <c r="DB856" s="151">
        <v>166.4</v>
      </c>
      <c r="DC856" s="151">
        <v>170.2</v>
      </c>
      <c r="DD856" s="151">
        <v>164.3</v>
      </c>
      <c r="DE856" s="151">
        <v>175.1</v>
      </c>
      <c r="DF856" s="151">
        <v>189.7</v>
      </c>
      <c r="DG856" s="151">
        <v>192.3</v>
      </c>
      <c r="DH856" s="151">
        <v>196.9</v>
      </c>
      <c r="DI856" s="151">
        <v>200.4</v>
      </c>
      <c r="DJ856" s="151">
        <v>195.3</v>
      </c>
      <c r="DK856" s="151">
        <v>203.3</v>
      </c>
      <c r="DL856" s="151">
        <v>183.4</v>
      </c>
      <c r="DM856" s="152">
        <v>189.2</v>
      </c>
      <c r="DN856" s="152">
        <v>190.5</v>
      </c>
      <c r="DO856" s="152">
        <v>192.6</v>
      </c>
      <c r="DP856" s="152">
        <v>195.7</v>
      </c>
      <c r="DQ856" s="152">
        <v>195</v>
      </c>
      <c r="DR856" s="152">
        <v>185.1</v>
      </c>
      <c r="DS856" s="152">
        <v>180.7</v>
      </c>
      <c r="DT856" s="152">
        <v>184.4</v>
      </c>
      <c r="DU856" s="152">
        <v>186.8</v>
      </c>
      <c r="DV856" s="152">
        <v>175.4</v>
      </c>
      <c r="DW856" s="152">
        <v>195.2</v>
      </c>
      <c r="DX856" s="152">
        <v>190.5</v>
      </c>
      <c r="DY856" s="152">
        <v>180.3</v>
      </c>
      <c r="DZ856" s="152">
        <v>194.5</v>
      </c>
      <c r="EA856" s="152">
        <v>193.9</v>
      </c>
      <c r="EB856" s="152">
        <v>182.7</v>
      </c>
      <c r="EC856" s="152">
        <v>185.6</v>
      </c>
      <c r="ED856" s="152">
        <v>200.4</v>
      </c>
      <c r="EE856" s="152">
        <v>201.4</v>
      </c>
      <c r="EF856" s="152">
        <v>193.9</v>
      </c>
      <c r="EG856" s="152">
        <v>187.7</v>
      </c>
      <c r="EH856" s="152">
        <v>181.1</v>
      </c>
      <c r="EI856" s="152">
        <v>193.1</v>
      </c>
      <c r="EJ856" s="152">
        <v>179</v>
      </c>
      <c r="EK856" s="152">
        <v>180.3</v>
      </c>
      <c r="EL856" s="152">
        <v>189.4</v>
      </c>
      <c r="EM856" s="152">
        <v>186</v>
      </c>
      <c r="EN856" s="152">
        <v>179.2</v>
      </c>
      <c r="EO856" s="152">
        <v>190.6</v>
      </c>
      <c r="EP856" s="152">
        <v>191.9</v>
      </c>
      <c r="EQ856" s="152">
        <v>192</v>
      </c>
      <c r="ER856" s="152">
        <v>199.3</v>
      </c>
      <c r="ES856" s="152">
        <v>211.6</v>
      </c>
      <c r="ET856" s="152">
        <v>201.9</v>
      </c>
      <c r="EU856" s="152">
        <v>200</v>
      </c>
      <c r="EV856" s="152">
        <v>201.4</v>
      </c>
      <c r="EW856" s="152">
        <v>204.7</v>
      </c>
    </row>
    <row r="857" spans="1:153">
      <c r="A857" s="141" t="s">
        <v>8745</v>
      </c>
      <c r="B857" s="141" t="s">
        <v>8746</v>
      </c>
      <c r="C857" s="142">
        <v>1.238E-2</v>
      </c>
      <c r="D857" s="143">
        <v>106</v>
      </c>
      <c r="E857" s="143">
        <v>106.8</v>
      </c>
      <c r="F857" s="143">
        <v>106.4</v>
      </c>
      <c r="G857" s="143">
        <v>106.2</v>
      </c>
      <c r="H857" s="143">
        <v>105</v>
      </c>
      <c r="I857" s="143">
        <v>106.9</v>
      </c>
      <c r="J857" s="143">
        <v>106.9</v>
      </c>
      <c r="K857" s="143">
        <v>106.3</v>
      </c>
      <c r="L857" s="143">
        <v>106.5</v>
      </c>
      <c r="M857" s="143">
        <v>106.6</v>
      </c>
      <c r="N857" s="143">
        <v>107.9</v>
      </c>
      <c r="O857" s="143">
        <v>106.8</v>
      </c>
      <c r="P857" s="143">
        <v>106</v>
      </c>
      <c r="Q857" s="143">
        <v>102.9</v>
      </c>
      <c r="R857" s="143">
        <v>104.7</v>
      </c>
      <c r="S857" s="143">
        <v>106.9</v>
      </c>
      <c r="T857" s="143">
        <v>108.4</v>
      </c>
      <c r="U857" s="143">
        <v>106.7</v>
      </c>
      <c r="V857" s="143">
        <v>106.8</v>
      </c>
      <c r="W857" s="143">
        <v>106.9</v>
      </c>
      <c r="X857" s="143">
        <v>106.9</v>
      </c>
      <c r="Y857" s="143">
        <v>108.2</v>
      </c>
      <c r="Z857" s="143">
        <v>108</v>
      </c>
      <c r="AA857" s="143">
        <v>107.1</v>
      </c>
      <c r="AB857" s="143">
        <v>113.4</v>
      </c>
      <c r="AC857" s="143">
        <v>113.8</v>
      </c>
      <c r="AD857" s="143">
        <v>112.8</v>
      </c>
      <c r="AE857" s="143">
        <v>112.7</v>
      </c>
      <c r="AF857" s="143">
        <v>113.1</v>
      </c>
      <c r="AG857" s="143">
        <v>113.9</v>
      </c>
      <c r="AH857" s="143">
        <v>112.8</v>
      </c>
      <c r="AI857" s="143">
        <v>112.9</v>
      </c>
      <c r="AJ857" s="143">
        <v>113.2</v>
      </c>
      <c r="AK857" s="143">
        <v>113.8</v>
      </c>
      <c r="AL857" s="143">
        <v>114.2</v>
      </c>
      <c r="AM857" s="143">
        <v>120.1</v>
      </c>
      <c r="AN857" s="143">
        <v>117.8</v>
      </c>
      <c r="AO857" s="143">
        <v>118.5</v>
      </c>
      <c r="AP857" s="143">
        <v>116.5</v>
      </c>
      <c r="AQ857" s="143">
        <v>118</v>
      </c>
      <c r="AR857" s="143">
        <v>115.9</v>
      </c>
      <c r="AS857" s="143">
        <v>114.8</v>
      </c>
      <c r="AT857" s="143">
        <v>118.3</v>
      </c>
      <c r="AU857" s="143">
        <v>118</v>
      </c>
      <c r="AV857" s="143">
        <v>119.5</v>
      </c>
      <c r="AW857" s="143">
        <v>120</v>
      </c>
      <c r="AX857" s="143">
        <v>119.4</v>
      </c>
      <c r="AY857" s="143">
        <v>118.9</v>
      </c>
      <c r="AZ857" s="143">
        <v>119.7</v>
      </c>
      <c r="BA857" s="143">
        <v>121.6</v>
      </c>
      <c r="BB857" s="143">
        <v>123.3</v>
      </c>
      <c r="BC857" s="143">
        <v>124.2</v>
      </c>
      <c r="BD857" s="143">
        <v>124.5</v>
      </c>
      <c r="BE857" s="143">
        <v>125.5</v>
      </c>
      <c r="BF857" s="143">
        <v>126</v>
      </c>
      <c r="BG857" s="143">
        <v>126</v>
      </c>
      <c r="BH857" s="143">
        <v>126.5</v>
      </c>
      <c r="BI857" s="143">
        <v>125.9</v>
      </c>
      <c r="BJ857" s="143">
        <v>126.6</v>
      </c>
      <c r="BK857" s="144">
        <v>126.2</v>
      </c>
      <c r="BL857" s="143">
        <v>126.9</v>
      </c>
      <c r="BM857" s="143">
        <v>127.1</v>
      </c>
      <c r="BN857" s="143">
        <v>127.1</v>
      </c>
      <c r="BO857" s="143">
        <v>126.6</v>
      </c>
      <c r="BP857" s="143">
        <v>125.7</v>
      </c>
      <c r="BQ857" s="143">
        <v>125.7</v>
      </c>
      <c r="BR857" s="145">
        <v>126.1</v>
      </c>
      <c r="BS857" s="145">
        <v>125.6</v>
      </c>
      <c r="BT857" s="145">
        <v>125.2</v>
      </c>
      <c r="BU857" s="145">
        <v>125.3</v>
      </c>
      <c r="BV857" s="145">
        <v>125.5</v>
      </c>
      <c r="BW857" s="145">
        <v>125.5</v>
      </c>
      <c r="BX857" s="145">
        <v>126.5</v>
      </c>
      <c r="BY857" s="145">
        <v>126.5</v>
      </c>
      <c r="BZ857" s="143">
        <v>126.2</v>
      </c>
      <c r="CA857" s="143">
        <v>126.3</v>
      </c>
      <c r="CB857" s="143">
        <v>127.4</v>
      </c>
      <c r="CC857" s="143">
        <v>127.8</v>
      </c>
      <c r="CD857" s="143">
        <v>128.80000000000001</v>
      </c>
      <c r="CE857" s="143">
        <v>128.80000000000001</v>
      </c>
      <c r="CF857" s="143">
        <v>128.9</v>
      </c>
      <c r="CG857" s="143">
        <v>129.4</v>
      </c>
      <c r="CH857" s="143">
        <v>128.30000000000001</v>
      </c>
      <c r="CI857" s="143">
        <v>126.4</v>
      </c>
      <c r="CJ857" s="146">
        <v>127.7</v>
      </c>
      <c r="CK857" s="146">
        <v>127</v>
      </c>
      <c r="CL857" s="146">
        <v>127.8</v>
      </c>
      <c r="CM857" s="147">
        <v>128.19999999999999</v>
      </c>
      <c r="CN857" s="147">
        <v>129.1</v>
      </c>
      <c r="CO857" s="147">
        <v>129.1</v>
      </c>
      <c r="CP857" s="148">
        <v>129.19999999999999</v>
      </c>
      <c r="CQ857" s="149">
        <v>130.9</v>
      </c>
      <c r="CR857" s="149">
        <v>131.4</v>
      </c>
      <c r="CS857" s="149">
        <v>131.69999999999999</v>
      </c>
      <c r="CT857" s="149">
        <v>131.30000000000001</v>
      </c>
      <c r="CU857" s="150">
        <v>131</v>
      </c>
      <c r="CV857" s="150">
        <v>130.80000000000001</v>
      </c>
      <c r="CW857" s="150">
        <v>131.4</v>
      </c>
      <c r="CX857" s="150">
        <v>130.9</v>
      </c>
      <c r="CY857" s="150">
        <v>130.9</v>
      </c>
      <c r="CZ857" s="150">
        <v>130.9</v>
      </c>
      <c r="DA857" s="150">
        <v>131.1</v>
      </c>
      <c r="DB857" s="151">
        <v>131.9</v>
      </c>
      <c r="DC857" s="151">
        <v>130.80000000000001</v>
      </c>
      <c r="DD857" s="151">
        <v>131.9</v>
      </c>
      <c r="DE857" s="151">
        <v>134.19999999999999</v>
      </c>
      <c r="DF857" s="151">
        <v>134.19999999999999</v>
      </c>
      <c r="DG857" s="151">
        <v>134.19999999999999</v>
      </c>
      <c r="DH857" s="151">
        <v>135.9</v>
      </c>
      <c r="DI857" s="151">
        <v>136</v>
      </c>
      <c r="DJ857" s="151">
        <v>137.5</v>
      </c>
      <c r="DK857" s="151">
        <v>137.80000000000001</v>
      </c>
      <c r="DL857" s="151">
        <v>138.69999999999999</v>
      </c>
      <c r="DM857" s="152">
        <v>138.6</v>
      </c>
      <c r="DN857" s="152">
        <v>141.1</v>
      </c>
      <c r="DO857" s="152">
        <v>142.1</v>
      </c>
      <c r="DP857" s="152">
        <v>142.5</v>
      </c>
      <c r="DQ857" s="152">
        <v>143.80000000000001</v>
      </c>
      <c r="DR857" s="152">
        <v>144.30000000000001</v>
      </c>
      <c r="DS857" s="152">
        <v>145.9</v>
      </c>
      <c r="DT857" s="152">
        <v>146.6</v>
      </c>
      <c r="DU857" s="152">
        <v>147.5</v>
      </c>
      <c r="DV857" s="152">
        <v>147.80000000000001</v>
      </c>
      <c r="DW857" s="152">
        <v>149</v>
      </c>
      <c r="DX857" s="152">
        <v>149.30000000000001</v>
      </c>
      <c r="DY857" s="152">
        <v>151.80000000000001</v>
      </c>
      <c r="DZ857" s="152">
        <v>151.69999999999999</v>
      </c>
      <c r="EA857" s="152">
        <v>152</v>
      </c>
      <c r="EB857" s="152">
        <v>151.9</v>
      </c>
      <c r="EC857" s="152">
        <v>153</v>
      </c>
      <c r="ED857" s="152">
        <v>152.4</v>
      </c>
      <c r="EE857" s="152">
        <v>152.6</v>
      </c>
      <c r="EF857" s="152">
        <v>154.69999999999999</v>
      </c>
      <c r="EG857" s="152">
        <v>155.69999999999999</v>
      </c>
      <c r="EH857" s="152">
        <v>154.80000000000001</v>
      </c>
      <c r="EI857" s="152">
        <v>155.30000000000001</v>
      </c>
      <c r="EJ857" s="152">
        <v>155.4</v>
      </c>
      <c r="EK857" s="152">
        <v>155.9</v>
      </c>
      <c r="EL857" s="152">
        <v>155</v>
      </c>
      <c r="EM857" s="152">
        <v>155.30000000000001</v>
      </c>
      <c r="EN857" s="152">
        <v>155.80000000000001</v>
      </c>
      <c r="EO857" s="152">
        <v>155.30000000000001</v>
      </c>
      <c r="EP857" s="152">
        <v>155.19999999999999</v>
      </c>
      <c r="EQ857" s="152">
        <v>154.5</v>
      </c>
      <c r="ER857" s="152">
        <v>158.30000000000001</v>
      </c>
      <c r="ES857" s="152">
        <v>160.1</v>
      </c>
      <c r="ET857" s="152">
        <v>161.69999999999999</v>
      </c>
      <c r="EU857" s="152">
        <v>163</v>
      </c>
      <c r="EV857" s="152">
        <v>163.6</v>
      </c>
      <c r="EW857" s="152">
        <v>164.4</v>
      </c>
    </row>
    <row r="858" spans="1:153">
      <c r="A858" s="141" t="s">
        <v>8747</v>
      </c>
      <c r="B858" s="141" t="s">
        <v>8748</v>
      </c>
      <c r="C858" s="142">
        <v>3.6700000000000001E-3</v>
      </c>
      <c r="D858" s="143">
        <v>105.2</v>
      </c>
      <c r="E858" s="143">
        <v>109.2</v>
      </c>
      <c r="F858" s="143">
        <v>106.6</v>
      </c>
      <c r="G858" s="143">
        <v>105.5</v>
      </c>
      <c r="H858" s="143">
        <v>105.2</v>
      </c>
      <c r="I858" s="143">
        <v>105</v>
      </c>
      <c r="J858" s="143">
        <v>106.8</v>
      </c>
      <c r="K858" s="143">
        <v>106.1</v>
      </c>
      <c r="L858" s="143">
        <v>107.8</v>
      </c>
      <c r="M858" s="143">
        <v>108.4</v>
      </c>
      <c r="N858" s="143">
        <v>107.9</v>
      </c>
      <c r="O858" s="143">
        <v>108.3</v>
      </c>
      <c r="P858" s="143">
        <v>102.8</v>
      </c>
      <c r="Q858" s="143">
        <v>103.9</v>
      </c>
      <c r="R858" s="143">
        <v>104.5</v>
      </c>
      <c r="S858" s="143">
        <v>103.5</v>
      </c>
      <c r="T858" s="143">
        <v>104.1</v>
      </c>
      <c r="U858" s="143">
        <v>104.8</v>
      </c>
      <c r="V858" s="143">
        <v>104.3</v>
      </c>
      <c r="W858" s="143">
        <v>104.9</v>
      </c>
      <c r="X858" s="143">
        <v>104.7</v>
      </c>
      <c r="Y858" s="143">
        <v>103.9</v>
      </c>
      <c r="Z858" s="143">
        <v>104.4</v>
      </c>
      <c r="AA858" s="143">
        <v>103.1</v>
      </c>
      <c r="AB858" s="143">
        <v>110.8</v>
      </c>
      <c r="AC858" s="143">
        <v>111.8</v>
      </c>
      <c r="AD858" s="143">
        <v>110.6</v>
      </c>
      <c r="AE858" s="143">
        <v>109.9</v>
      </c>
      <c r="AF858" s="143">
        <v>110.2</v>
      </c>
      <c r="AG858" s="143">
        <v>111.5</v>
      </c>
      <c r="AH858" s="143">
        <v>111.1</v>
      </c>
      <c r="AI858" s="143">
        <v>110.8</v>
      </c>
      <c r="AJ858" s="143">
        <v>110.4</v>
      </c>
      <c r="AK858" s="143">
        <v>114.3</v>
      </c>
      <c r="AL858" s="143">
        <v>114.6</v>
      </c>
      <c r="AM858" s="143">
        <v>127.2</v>
      </c>
      <c r="AN858" s="143">
        <v>112.9</v>
      </c>
      <c r="AO858" s="143">
        <v>112</v>
      </c>
      <c r="AP858" s="143">
        <v>112.6</v>
      </c>
      <c r="AQ858" s="143">
        <v>113</v>
      </c>
      <c r="AR858" s="143">
        <v>114.5</v>
      </c>
      <c r="AS858" s="143">
        <v>111.5</v>
      </c>
      <c r="AT858" s="143">
        <v>115</v>
      </c>
      <c r="AU858" s="143">
        <v>115.4</v>
      </c>
      <c r="AV858" s="143">
        <v>115.4</v>
      </c>
      <c r="AW858" s="143">
        <v>112.8</v>
      </c>
      <c r="AX858" s="143">
        <v>112.7</v>
      </c>
      <c r="AY858" s="143">
        <v>112.3</v>
      </c>
      <c r="AZ858" s="143">
        <v>113.8</v>
      </c>
      <c r="BA858" s="143">
        <v>115.5</v>
      </c>
      <c r="BB858" s="143">
        <v>118</v>
      </c>
      <c r="BC858" s="143">
        <v>118.8</v>
      </c>
      <c r="BD858" s="143">
        <v>119.5</v>
      </c>
      <c r="BE858" s="143">
        <v>119.3</v>
      </c>
      <c r="BF858" s="143">
        <v>120.2</v>
      </c>
      <c r="BG858" s="143">
        <v>120.4</v>
      </c>
      <c r="BH858" s="143">
        <v>121.4</v>
      </c>
      <c r="BI858" s="143">
        <v>121.4</v>
      </c>
      <c r="BJ858" s="143">
        <v>121.4</v>
      </c>
      <c r="BK858" s="144">
        <v>121.4</v>
      </c>
      <c r="BL858" s="143">
        <v>122.4</v>
      </c>
      <c r="BM858" s="143">
        <v>122.4</v>
      </c>
      <c r="BN858" s="143">
        <v>122.4</v>
      </c>
      <c r="BO858" s="143">
        <v>120.5</v>
      </c>
      <c r="BP858" s="143">
        <v>118.4</v>
      </c>
      <c r="BQ858" s="143">
        <v>118.4</v>
      </c>
      <c r="BR858" s="145">
        <v>118.6</v>
      </c>
      <c r="BS858" s="145">
        <v>117.8</v>
      </c>
      <c r="BT858" s="145">
        <v>116.8</v>
      </c>
      <c r="BU858" s="145">
        <v>116.9</v>
      </c>
      <c r="BV858" s="145">
        <v>117.9</v>
      </c>
      <c r="BW858" s="145">
        <v>117.9</v>
      </c>
      <c r="BX858" s="145">
        <v>118.2</v>
      </c>
      <c r="BY858" s="145">
        <v>117.2</v>
      </c>
      <c r="BZ858" s="143">
        <v>116.3</v>
      </c>
      <c r="CA858" s="143">
        <v>117.2</v>
      </c>
      <c r="CB858" s="143">
        <v>117</v>
      </c>
      <c r="CC858" s="143">
        <v>117</v>
      </c>
      <c r="CD858" s="143">
        <v>117.4</v>
      </c>
      <c r="CE858" s="143">
        <v>117.4</v>
      </c>
      <c r="CF858" s="143">
        <v>117.4</v>
      </c>
      <c r="CG858" s="143">
        <v>117.4</v>
      </c>
      <c r="CH858" s="143">
        <v>113.8</v>
      </c>
      <c r="CI858" s="143">
        <v>113.8</v>
      </c>
      <c r="CJ858" s="146">
        <v>113.8</v>
      </c>
      <c r="CK858" s="146">
        <v>113.8</v>
      </c>
      <c r="CL858" s="146">
        <v>113.9</v>
      </c>
      <c r="CM858" s="147">
        <v>114</v>
      </c>
      <c r="CN858" s="147">
        <v>114.9</v>
      </c>
      <c r="CO858" s="147">
        <v>114.9</v>
      </c>
      <c r="CP858" s="148">
        <v>114.9</v>
      </c>
      <c r="CQ858" s="149">
        <v>119</v>
      </c>
      <c r="CR858" s="149">
        <v>119.4</v>
      </c>
      <c r="CS858" s="149">
        <v>119.3</v>
      </c>
      <c r="CT858" s="149">
        <v>119.3</v>
      </c>
      <c r="CU858" s="150">
        <v>118.3</v>
      </c>
      <c r="CV858" s="150">
        <v>117.8</v>
      </c>
      <c r="CW858" s="150">
        <v>116.9</v>
      </c>
      <c r="CX858" s="150">
        <v>114.2</v>
      </c>
      <c r="CY858" s="150">
        <v>115.6</v>
      </c>
      <c r="CZ858" s="150">
        <v>115.5</v>
      </c>
      <c r="DA858" s="150">
        <v>115.9</v>
      </c>
      <c r="DB858" s="151">
        <v>116.4</v>
      </c>
      <c r="DC858" s="151">
        <v>115.7</v>
      </c>
      <c r="DD858" s="151">
        <v>116.6</v>
      </c>
      <c r="DE858" s="151">
        <v>119.2</v>
      </c>
      <c r="DF858" s="151">
        <v>119.4</v>
      </c>
      <c r="DG858" s="151">
        <v>118</v>
      </c>
      <c r="DH858" s="151">
        <v>120.5</v>
      </c>
      <c r="DI858" s="151">
        <v>119.8</v>
      </c>
      <c r="DJ858" s="151">
        <v>121.6</v>
      </c>
      <c r="DK858" s="151">
        <v>124.1</v>
      </c>
      <c r="DL858" s="151">
        <v>126.1</v>
      </c>
      <c r="DM858" s="152">
        <v>126.7</v>
      </c>
      <c r="DN858" s="152">
        <v>126.1</v>
      </c>
      <c r="DO858" s="152">
        <v>128.19999999999999</v>
      </c>
      <c r="DP858" s="152">
        <v>127.7</v>
      </c>
      <c r="DQ858" s="152">
        <v>128.80000000000001</v>
      </c>
      <c r="DR858" s="152">
        <v>127.5</v>
      </c>
      <c r="DS858" s="152">
        <v>129.5</v>
      </c>
      <c r="DT858" s="152">
        <v>130.1</v>
      </c>
      <c r="DU858" s="152">
        <v>133</v>
      </c>
      <c r="DV858" s="152">
        <v>133.4</v>
      </c>
      <c r="DW858" s="152">
        <v>131</v>
      </c>
      <c r="DX858" s="152">
        <v>132</v>
      </c>
      <c r="DY858" s="152">
        <v>134.1</v>
      </c>
      <c r="DZ858" s="152">
        <v>132.5</v>
      </c>
      <c r="EA858" s="152">
        <v>134.9</v>
      </c>
      <c r="EB858" s="152">
        <v>134.9</v>
      </c>
      <c r="EC858" s="152">
        <v>134.69999999999999</v>
      </c>
      <c r="ED858" s="152">
        <v>132.5</v>
      </c>
      <c r="EE858" s="152">
        <v>134.4</v>
      </c>
      <c r="EF858" s="152">
        <v>134.5</v>
      </c>
      <c r="EG858" s="152">
        <v>135.5</v>
      </c>
      <c r="EH858" s="152">
        <v>134.6</v>
      </c>
      <c r="EI858" s="152">
        <v>136</v>
      </c>
      <c r="EJ858" s="152">
        <v>137.5</v>
      </c>
      <c r="EK858" s="152">
        <v>137.19999999999999</v>
      </c>
      <c r="EL858" s="152">
        <v>136.5</v>
      </c>
      <c r="EM858" s="152">
        <v>137.1</v>
      </c>
      <c r="EN858" s="152">
        <v>138.80000000000001</v>
      </c>
      <c r="EO858" s="152">
        <v>137.69999999999999</v>
      </c>
      <c r="EP858" s="152">
        <v>137.69999999999999</v>
      </c>
      <c r="EQ858" s="152">
        <v>137.69999999999999</v>
      </c>
      <c r="ER858" s="152">
        <v>143.69999999999999</v>
      </c>
      <c r="ES858" s="152">
        <v>143.5</v>
      </c>
      <c r="ET858" s="152">
        <v>146.5</v>
      </c>
      <c r="EU858" s="152">
        <v>146.4</v>
      </c>
      <c r="EV858" s="152">
        <v>148.19999999999999</v>
      </c>
      <c r="EW858" s="152">
        <v>150</v>
      </c>
    </row>
    <row r="859" spans="1:153">
      <c r="A859" s="141" t="s">
        <v>8749</v>
      </c>
      <c r="B859" s="141" t="s">
        <v>8750</v>
      </c>
      <c r="C859" s="142">
        <v>2.3000000000000001E-4</v>
      </c>
      <c r="D859" s="143">
        <v>107.9</v>
      </c>
      <c r="E859" s="143">
        <v>107.9</v>
      </c>
      <c r="F859" s="143">
        <v>107.4</v>
      </c>
      <c r="G859" s="143">
        <v>109.3</v>
      </c>
      <c r="H859" s="143">
        <v>107.9</v>
      </c>
      <c r="I859" s="143">
        <v>109.6</v>
      </c>
      <c r="J859" s="143">
        <v>107.9</v>
      </c>
      <c r="K859" s="143">
        <v>107.9</v>
      </c>
      <c r="L859" s="143">
        <v>107.9</v>
      </c>
      <c r="M859" s="143">
        <v>109.6</v>
      </c>
      <c r="N859" s="143">
        <v>111.9</v>
      </c>
      <c r="O859" s="143">
        <v>111</v>
      </c>
      <c r="P859" s="143">
        <v>115.4</v>
      </c>
      <c r="Q859" s="143">
        <v>120.3</v>
      </c>
      <c r="R859" s="143">
        <v>120.3</v>
      </c>
      <c r="S859" s="143">
        <v>118.7</v>
      </c>
      <c r="T859" s="143">
        <v>118.1</v>
      </c>
      <c r="U859" s="143">
        <v>118.1</v>
      </c>
      <c r="V859" s="143">
        <v>118.1</v>
      </c>
      <c r="W859" s="143">
        <v>120</v>
      </c>
      <c r="X859" s="143">
        <v>118.1</v>
      </c>
      <c r="Y859" s="143">
        <v>118.1</v>
      </c>
      <c r="Z859" s="143">
        <v>121.2</v>
      </c>
      <c r="AA859" s="143">
        <v>123.1</v>
      </c>
      <c r="AB859" s="143">
        <v>132.30000000000001</v>
      </c>
      <c r="AC859" s="143">
        <v>137.4</v>
      </c>
      <c r="AD859" s="143">
        <v>133.19999999999999</v>
      </c>
      <c r="AE859" s="143">
        <v>132.30000000000001</v>
      </c>
      <c r="AF859" s="143">
        <v>134.4</v>
      </c>
      <c r="AG859" s="143">
        <v>132.30000000000001</v>
      </c>
      <c r="AH859" s="143">
        <v>132.30000000000001</v>
      </c>
      <c r="AI859" s="143">
        <v>132.30000000000001</v>
      </c>
      <c r="AJ859" s="143">
        <v>134.19999999999999</v>
      </c>
      <c r="AK859" s="143">
        <v>134.4</v>
      </c>
      <c r="AL859" s="143">
        <v>132.30000000000001</v>
      </c>
      <c r="AM859" s="143">
        <v>134.19999999999999</v>
      </c>
      <c r="AN859" s="143">
        <v>162.4</v>
      </c>
      <c r="AO859" s="143">
        <v>152.69999999999999</v>
      </c>
      <c r="AP859" s="143">
        <v>160.19999999999999</v>
      </c>
      <c r="AQ859" s="143">
        <v>160.4</v>
      </c>
      <c r="AR859" s="143">
        <v>162.6</v>
      </c>
      <c r="AS859" s="143">
        <v>158.5</v>
      </c>
      <c r="AT859" s="143">
        <v>159.9</v>
      </c>
      <c r="AU859" s="143">
        <v>154.69999999999999</v>
      </c>
      <c r="AV859" s="143">
        <v>157</v>
      </c>
      <c r="AW859" s="143">
        <v>155.9</v>
      </c>
      <c r="AX859" s="143">
        <v>156.19999999999999</v>
      </c>
      <c r="AY859" s="143">
        <v>157.80000000000001</v>
      </c>
      <c r="AZ859" s="143">
        <v>155.6</v>
      </c>
      <c r="BA859" s="143">
        <v>159</v>
      </c>
      <c r="BB859" s="143">
        <v>155.69999999999999</v>
      </c>
      <c r="BC859" s="143">
        <v>163.19999999999999</v>
      </c>
      <c r="BD859" s="143">
        <v>161.1</v>
      </c>
      <c r="BE859" s="143">
        <v>161.69999999999999</v>
      </c>
      <c r="BF859" s="143">
        <v>158.4</v>
      </c>
      <c r="BG859" s="143">
        <v>161.80000000000001</v>
      </c>
      <c r="BH859" s="143">
        <v>159.5</v>
      </c>
      <c r="BI859" s="143">
        <v>161.4</v>
      </c>
      <c r="BJ859" s="143">
        <v>163.19999999999999</v>
      </c>
      <c r="BK859" s="144">
        <v>162.5</v>
      </c>
      <c r="BL859" s="143">
        <v>159.19999999999999</v>
      </c>
      <c r="BM859" s="143">
        <v>164.8</v>
      </c>
      <c r="BN859" s="143">
        <v>162.6</v>
      </c>
      <c r="BO859" s="143">
        <v>161.30000000000001</v>
      </c>
      <c r="BP859" s="143">
        <v>161.9</v>
      </c>
      <c r="BQ859" s="143">
        <v>161.5</v>
      </c>
      <c r="BR859" s="145">
        <v>160.30000000000001</v>
      </c>
      <c r="BS859" s="145">
        <v>160.30000000000001</v>
      </c>
      <c r="BT859" s="145">
        <v>163.5</v>
      </c>
      <c r="BU859" s="145">
        <v>163.5</v>
      </c>
      <c r="BV859" s="145">
        <v>161.9</v>
      </c>
      <c r="BW859" s="145">
        <v>160.30000000000001</v>
      </c>
      <c r="BX859" s="145">
        <v>165.4</v>
      </c>
      <c r="BY859" s="145">
        <v>168.2</v>
      </c>
      <c r="BZ859" s="143">
        <v>165.4</v>
      </c>
      <c r="CA859" s="143">
        <v>159.30000000000001</v>
      </c>
      <c r="CB859" s="143">
        <v>164.3</v>
      </c>
      <c r="CC859" s="143">
        <v>164.3</v>
      </c>
      <c r="CD859" s="143">
        <v>164.8</v>
      </c>
      <c r="CE859" s="143">
        <v>163.19999999999999</v>
      </c>
      <c r="CF859" s="143">
        <v>163.6</v>
      </c>
      <c r="CG859" s="143">
        <v>164.8</v>
      </c>
      <c r="CH859" s="143">
        <v>165.1</v>
      </c>
      <c r="CI859" s="143">
        <v>157.6</v>
      </c>
      <c r="CJ859" s="146">
        <v>161.1</v>
      </c>
      <c r="CK859" s="146">
        <v>160.69999999999999</v>
      </c>
      <c r="CL859" s="146">
        <v>163</v>
      </c>
      <c r="CM859" s="147">
        <v>165.9</v>
      </c>
      <c r="CN859" s="147">
        <v>168.2</v>
      </c>
      <c r="CO859" s="147">
        <v>170</v>
      </c>
      <c r="CP859" s="148">
        <v>167.8</v>
      </c>
      <c r="CQ859" s="149">
        <v>172.1</v>
      </c>
      <c r="CR859" s="149">
        <v>169.6</v>
      </c>
      <c r="CS859" s="149">
        <v>171</v>
      </c>
      <c r="CT859" s="149">
        <v>170</v>
      </c>
      <c r="CU859" s="150">
        <v>167</v>
      </c>
      <c r="CV859" s="150">
        <v>168.5</v>
      </c>
      <c r="CW859" s="150">
        <v>171</v>
      </c>
      <c r="CX859" s="150">
        <v>172</v>
      </c>
      <c r="CY859" s="150">
        <v>172.8</v>
      </c>
      <c r="CZ859" s="150">
        <v>175.6</v>
      </c>
      <c r="DA859" s="150">
        <v>174.2</v>
      </c>
      <c r="DB859" s="151">
        <v>176.1</v>
      </c>
      <c r="DC859" s="151">
        <v>169.1</v>
      </c>
      <c r="DD859" s="151">
        <v>181.2</v>
      </c>
      <c r="DE859" s="151">
        <v>189.6</v>
      </c>
      <c r="DF859" s="151">
        <v>189.1</v>
      </c>
      <c r="DG859" s="151">
        <v>190</v>
      </c>
      <c r="DH859" s="151">
        <v>194.6</v>
      </c>
      <c r="DI859" s="151">
        <v>192.8</v>
      </c>
      <c r="DJ859" s="151">
        <v>201.1</v>
      </c>
      <c r="DK859" s="151">
        <v>201.1</v>
      </c>
      <c r="DL859" s="151">
        <v>201.5</v>
      </c>
      <c r="DM859" s="152">
        <v>203.1</v>
      </c>
      <c r="DN859" s="152">
        <v>202.1</v>
      </c>
      <c r="DO859" s="152">
        <v>205.1</v>
      </c>
      <c r="DP859" s="152">
        <v>205.1</v>
      </c>
      <c r="DQ859" s="152">
        <v>208.2</v>
      </c>
      <c r="DR859" s="152">
        <v>208.9</v>
      </c>
      <c r="DS859" s="152">
        <v>203</v>
      </c>
      <c r="DT859" s="152">
        <v>209.6</v>
      </c>
      <c r="DU859" s="152">
        <v>210.8</v>
      </c>
      <c r="DV859" s="152">
        <v>203.5</v>
      </c>
      <c r="DW859" s="152">
        <v>215.3</v>
      </c>
      <c r="DX859" s="152">
        <v>209.3</v>
      </c>
      <c r="DY859" s="152">
        <v>210.8</v>
      </c>
      <c r="DZ859" s="152">
        <v>208.2</v>
      </c>
      <c r="EA859" s="152">
        <v>207</v>
      </c>
      <c r="EB859" s="152">
        <v>215.6</v>
      </c>
      <c r="EC859" s="152">
        <v>211</v>
      </c>
      <c r="ED859" s="152">
        <v>216.3</v>
      </c>
      <c r="EE859" s="152">
        <v>213.7</v>
      </c>
      <c r="EF859" s="152">
        <v>213.7</v>
      </c>
      <c r="EG859" s="152">
        <v>211.5</v>
      </c>
      <c r="EH859" s="152">
        <v>214.2</v>
      </c>
      <c r="EI859" s="152">
        <v>213.4</v>
      </c>
      <c r="EJ859" s="152">
        <v>211.9</v>
      </c>
      <c r="EK859" s="152">
        <v>220.2</v>
      </c>
      <c r="EL859" s="152">
        <v>216.9</v>
      </c>
      <c r="EM859" s="152">
        <v>214</v>
      </c>
      <c r="EN859" s="152">
        <v>212.8</v>
      </c>
      <c r="EO859" s="152">
        <v>216.3</v>
      </c>
      <c r="EP859" s="152">
        <v>213.2</v>
      </c>
      <c r="EQ859" s="152">
        <v>213.6</v>
      </c>
      <c r="ER859" s="152">
        <v>215.7</v>
      </c>
      <c r="ES859" s="152">
        <v>216.1</v>
      </c>
      <c r="ET859" s="152">
        <v>213.4</v>
      </c>
      <c r="EU859" s="152">
        <v>214.9</v>
      </c>
      <c r="EV859" s="152">
        <v>217.2</v>
      </c>
      <c r="EW859" s="152">
        <v>223.1</v>
      </c>
    </row>
    <row r="860" spans="1:153">
      <c r="A860" s="141" t="s">
        <v>8751</v>
      </c>
      <c r="B860" s="141" t="s">
        <v>8752</v>
      </c>
      <c r="C860" s="142">
        <v>2.0600000000000002E-3</v>
      </c>
      <c r="D860" s="143">
        <v>109.3</v>
      </c>
      <c r="E860" s="143">
        <v>106.2</v>
      </c>
      <c r="F860" s="143">
        <v>107.8</v>
      </c>
      <c r="G860" s="143">
        <v>107.8</v>
      </c>
      <c r="H860" s="143">
        <v>101.4</v>
      </c>
      <c r="I860" s="143">
        <v>113.5</v>
      </c>
      <c r="J860" s="143">
        <v>110.4</v>
      </c>
      <c r="K860" s="143">
        <v>108.2</v>
      </c>
      <c r="L860" s="143">
        <v>106.6</v>
      </c>
      <c r="M860" s="143">
        <v>103.3</v>
      </c>
      <c r="N860" s="143">
        <v>110.2</v>
      </c>
      <c r="O860" s="143">
        <v>102.9</v>
      </c>
      <c r="P860" s="143">
        <v>109.4</v>
      </c>
      <c r="Q860" s="143">
        <v>105.4</v>
      </c>
      <c r="R860" s="143">
        <v>105.4</v>
      </c>
      <c r="S860" s="143">
        <v>105.4</v>
      </c>
      <c r="T860" s="143">
        <v>105.4</v>
      </c>
      <c r="U860" s="143">
        <v>108.1</v>
      </c>
      <c r="V860" s="143">
        <v>110.7</v>
      </c>
      <c r="W860" s="143">
        <v>110.7</v>
      </c>
      <c r="X860" s="143">
        <v>110.7</v>
      </c>
      <c r="Y860" s="143">
        <v>117.4</v>
      </c>
      <c r="Z860" s="143">
        <v>113</v>
      </c>
      <c r="AA860" s="143">
        <v>113</v>
      </c>
      <c r="AB860" s="143">
        <v>118.6</v>
      </c>
      <c r="AC860" s="143">
        <v>118.6</v>
      </c>
      <c r="AD860" s="143">
        <v>114.4</v>
      </c>
      <c r="AE860" s="143">
        <v>114.4</v>
      </c>
      <c r="AF860" s="143">
        <v>114.7</v>
      </c>
      <c r="AG860" s="143">
        <v>114.7</v>
      </c>
      <c r="AH860" s="143">
        <v>109.3</v>
      </c>
      <c r="AI860" s="143">
        <v>109.7</v>
      </c>
      <c r="AJ860" s="143">
        <v>109.7</v>
      </c>
      <c r="AK860" s="143">
        <v>109.7</v>
      </c>
      <c r="AL860" s="143">
        <v>112.2</v>
      </c>
      <c r="AM860" s="143">
        <v>118.9</v>
      </c>
      <c r="AN860" s="143">
        <v>117.2</v>
      </c>
      <c r="AO860" s="143">
        <v>124.2</v>
      </c>
      <c r="AP860" s="143">
        <v>116</v>
      </c>
      <c r="AQ860" s="143">
        <v>123.4</v>
      </c>
      <c r="AR860" s="143">
        <v>123.4</v>
      </c>
      <c r="AS860" s="143">
        <v>122</v>
      </c>
      <c r="AT860" s="143">
        <v>122.5</v>
      </c>
      <c r="AU860" s="143">
        <v>123.7</v>
      </c>
      <c r="AV860" s="143">
        <v>123.7</v>
      </c>
      <c r="AW860" s="143">
        <v>123.2</v>
      </c>
      <c r="AX860" s="143">
        <v>123.2</v>
      </c>
      <c r="AY860" s="143">
        <v>123.2</v>
      </c>
      <c r="AZ860" s="143">
        <v>123.7</v>
      </c>
      <c r="BA860" s="143">
        <v>124.6</v>
      </c>
      <c r="BB860" s="143">
        <v>124.2</v>
      </c>
      <c r="BC860" s="143">
        <v>122.7</v>
      </c>
      <c r="BD860" s="143">
        <v>122.2</v>
      </c>
      <c r="BE860" s="143">
        <v>132.1</v>
      </c>
      <c r="BF860" s="143">
        <v>130</v>
      </c>
      <c r="BG860" s="143">
        <v>131.1</v>
      </c>
      <c r="BH860" s="143">
        <v>132</v>
      </c>
      <c r="BI860" s="143">
        <v>132.9</v>
      </c>
      <c r="BJ860" s="143">
        <v>132.9</v>
      </c>
      <c r="BK860" s="144">
        <v>134</v>
      </c>
      <c r="BL860" s="143">
        <v>134</v>
      </c>
      <c r="BM860" s="143">
        <v>134.5</v>
      </c>
      <c r="BN860" s="143">
        <v>134.5</v>
      </c>
      <c r="BO860" s="143">
        <v>134.80000000000001</v>
      </c>
      <c r="BP860" s="143">
        <v>132.80000000000001</v>
      </c>
      <c r="BQ860" s="143">
        <v>132.80000000000001</v>
      </c>
      <c r="BR860" s="145">
        <v>135.6</v>
      </c>
      <c r="BS860" s="145">
        <v>133.4</v>
      </c>
      <c r="BT860" s="145">
        <v>132.80000000000001</v>
      </c>
      <c r="BU860" s="145">
        <v>132.80000000000001</v>
      </c>
      <c r="BV860" s="145">
        <v>132.69999999999999</v>
      </c>
      <c r="BW860" s="145">
        <v>133.19999999999999</v>
      </c>
      <c r="BX860" s="145">
        <v>135.69999999999999</v>
      </c>
      <c r="BY860" s="145">
        <v>136.5</v>
      </c>
      <c r="BZ860" s="143">
        <v>136.6</v>
      </c>
      <c r="CA860" s="143">
        <v>136.5</v>
      </c>
      <c r="CB860" s="143">
        <v>136.69999999999999</v>
      </c>
      <c r="CC860" s="143">
        <v>137.4</v>
      </c>
      <c r="CD860" s="143">
        <v>141.5</v>
      </c>
      <c r="CE860" s="143">
        <v>141.5</v>
      </c>
      <c r="CF860" s="143">
        <v>141.5</v>
      </c>
      <c r="CG860" s="143">
        <v>142.4</v>
      </c>
      <c r="CH860" s="143">
        <v>142.4</v>
      </c>
      <c r="CI860" s="143">
        <v>142.4</v>
      </c>
      <c r="CJ860" s="146">
        <v>142.69999999999999</v>
      </c>
      <c r="CK860" s="146">
        <v>144.30000000000001</v>
      </c>
      <c r="CL860" s="146">
        <v>144.30000000000001</v>
      </c>
      <c r="CM860" s="147">
        <v>145.80000000000001</v>
      </c>
      <c r="CN860" s="147">
        <v>146.69999999999999</v>
      </c>
      <c r="CO860" s="147">
        <v>146.69999999999999</v>
      </c>
      <c r="CP860" s="148">
        <v>145.80000000000001</v>
      </c>
      <c r="CQ860" s="149">
        <v>143.9</v>
      </c>
      <c r="CR860" s="149">
        <v>143.1</v>
      </c>
      <c r="CS860" s="149">
        <v>142.30000000000001</v>
      </c>
      <c r="CT860" s="149">
        <v>142</v>
      </c>
      <c r="CU860" s="150">
        <v>142.4</v>
      </c>
      <c r="CV860" s="150">
        <v>141.6</v>
      </c>
      <c r="CW860" s="150">
        <v>142.4</v>
      </c>
      <c r="CX860" s="150">
        <v>142</v>
      </c>
      <c r="CY860" s="150">
        <v>142</v>
      </c>
      <c r="CZ860" s="150">
        <v>142.1</v>
      </c>
      <c r="DA860" s="150">
        <v>142.1</v>
      </c>
      <c r="DB860" s="151">
        <v>146.4</v>
      </c>
      <c r="DC860" s="151">
        <v>141.5</v>
      </c>
      <c r="DD860" s="151">
        <v>146.30000000000001</v>
      </c>
      <c r="DE860" s="151">
        <v>146.30000000000001</v>
      </c>
      <c r="DF860" s="151">
        <v>146.5</v>
      </c>
      <c r="DG860" s="151">
        <v>146.69999999999999</v>
      </c>
      <c r="DH860" s="151">
        <v>146.80000000000001</v>
      </c>
      <c r="DI860" s="151">
        <v>147.5</v>
      </c>
      <c r="DJ860" s="151">
        <v>151.19999999999999</v>
      </c>
      <c r="DK860" s="151">
        <v>148</v>
      </c>
      <c r="DL860" s="151">
        <v>151.30000000000001</v>
      </c>
      <c r="DM860" s="152">
        <v>151.4</v>
      </c>
      <c r="DN860" s="152">
        <v>153.19999999999999</v>
      </c>
      <c r="DO860" s="152">
        <v>154.5</v>
      </c>
      <c r="DP860" s="152">
        <v>154.5</v>
      </c>
      <c r="DQ860" s="152">
        <v>158.4</v>
      </c>
      <c r="DR860" s="152">
        <v>159.1</v>
      </c>
      <c r="DS860" s="152">
        <v>160.4</v>
      </c>
      <c r="DT860" s="152">
        <v>160.4</v>
      </c>
      <c r="DU860" s="152">
        <v>161.1</v>
      </c>
      <c r="DV860" s="152">
        <v>161.1</v>
      </c>
      <c r="DW860" s="152">
        <v>169.6</v>
      </c>
      <c r="DX860" s="152">
        <v>171.3</v>
      </c>
      <c r="DY860" s="152">
        <v>172.9</v>
      </c>
      <c r="DZ860" s="152">
        <v>174</v>
      </c>
      <c r="EA860" s="152">
        <v>174</v>
      </c>
      <c r="EB860" s="152">
        <v>173.8</v>
      </c>
      <c r="EC860" s="152">
        <v>173.5</v>
      </c>
      <c r="ED860" s="152">
        <v>173.3</v>
      </c>
      <c r="EE860" s="152">
        <v>173.3</v>
      </c>
      <c r="EF860" s="152">
        <v>174.5</v>
      </c>
      <c r="EG860" s="152">
        <v>175.6</v>
      </c>
      <c r="EH860" s="152">
        <v>176.5</v>
      </c>
      <c r="EI860" s="152">
        <v>177.2</v>
      </c>
      <c r="EJ860" s="152">
        <v>177.2</v>
      </c>
      <c r="EK860" s="152">
        <v>178.2</v>
      </c>
      <c r="EL860" s="152">
        <v>177.7</v>
      </c>
      <c r="EM860" s="152">
        <v>177.7</v>
      </c>
      <c r="EN860" s="152">
        <v>177.9</v>
      </c>
      <c r="EO860" s="152">
        <v>183.1</v>
      </c>
      <c r="EP860" s="152">
        <v>182.8</v>
      </c>
      <c r="EQ860" s="152">
        <v>182.8</v>
      </c>
      <c r="ER860" s="152">
        <v>189.2</v>
      </c>
      <c r="ES860" s="152">
        <v>199</v>
      </c>
      <c r="ET860" s="152">
        <v>204.2</v>
      </c>
      <c r="EU860" s="152">
        <v>211.7</v>
      </c>
      <c r="EV860" s="152">
        <v>211.7</v>
      </c>
      <c r="EW860" s="152">
        <v>211.9</v>
      </c>
    </row>
    <row r="861" spans="1:153">
      <c r="A861" s="141" t="s">
        <v>8753</v>
      </c>
      <c r="B861" s="141" t="s">
        <v>8754</v>
      </c>
      <c r="C861" s="142">
        <v>5.62E-3</v>
      </c>
      <c r="D861" s="143">
        <v>105.4</v>
      </c>
      <c r="E861" s="143">
        <v>105.7</v>
      </c>
      <c r="F861" s="143">
        <v>105.7</v>
      </c>
      <c r="G861" s="143">
        <v>105.8</v>
      </c>
      <c r="H861" s="143">
        <v>105.7</v>
      </c>
      <c r="I861" s="143">
        <v>105.6</v>
      </c>
      <c r="J861" s="143">
        <v>105.7</v>
      </c>
      <c r="K861" s="143">
        <v>105.6</v>
      </c>
      <c r="L861" s="143">
        <v>105.5</v>
      </c>
      <c r="M861" s="143">
        <v>106.3</v>
      </c>
      <c r="N861" s="143">
        <v>106.9</v>
      </c>
      <c r="O861" s="143">
        <v>107.1</v>
      </c>
      <c r="P861" s="143">
        <v>105.9</v>
      </c>
      <c r="Q861" s="143">
        <v>99.8</v>
      </c>
      <c r="R861" s="143">
        <v>103.3</v>
      </c>
      <c r="S861" s="143">
        <v>108.6</v>
      </c>
      <c r="T861" s="143">
        <v>111.7</v>
      </c>
      <c r="U861" s="143">
        <v>106.3</v>
      </c>
      <c r="V861" s="143">
        <v>106</v>
      </c>
      <c r="W861" s="143">
        <v>105.7</v>
      </c>
      <c r="X861" s="143">
        <v>105.9</v>
      </c>
      <c r="Y861" s="143">
        <v>106.9</v>
      </c>
      <c r="Z861" s="143">
        <v>107.7</v>
      </c>
      <c r="AA861" s="143">
        <v>106.5</v>
      </c>
      <c r="AB861" s="143">
        <v>112.3</v>
      </c>
      <c r="AC861" s="143">
        <v>112.3</v>
      </c>
      <c r="AD861" s="143">
        <v>112.7</v>
      </c>
      <c r="AE861" s="143">
        <v>112.6</v>
      </c>
      <c r="AF861" s="143">
        <v>113.3</v>
      </c>
      <c r="AG861" s="143">
        <v>114.2</v>
      </c>
      <c r="AH861" s="143">
        <v>114.1</v>
      </c>
      <c r="AI861" s="143">
        <v>114.4</v>
      </c>
      <c r="AJ861" s="143">
        <v>115.2</v>
      </c>
      <c r="AK861" s="143">
        <v>114</v>
      </c>
      <c r="AL861" s="143">
        <v>113.7</v>
      </c>
      <c r="AM861" s="143">
        <v>115.9</v>
      </c>
      <c r="AN861" s="143">
        <v>119.1</v>
      </c>
      <c r="AO861" s="143">
        <v>118.9</v>
      </c>
      <c r="AP861" s="143">
        <v>117</v>
      </c>
      <c r="AQ861" s="143">
        <v>117.2</v>
      </c>
      <c r="AR861" s="143">
        <v>111.6</v>
      </c>
      <c r="AS861" s="143">
        <v>111.7</v>
      </c>
      <c r="AT861" s="143">
        <v>116.9</v>
      </c>
      <c r="AU861" s="143">
        <v>115.8</v>
      </c>
      <c r="AV861" s="143">
        <v>119.1</v>
      </c>
      <c r="AW861" s="143">
        <v>122.1</v>
      </c>
      <c r="AX861" s="143">
        <v>120.8</v>
      </c>
      <c r="AY861" s="143">
        <v>119.8</v>
      </c>
      <c r="AZ861" s="143">
        <v>120</v>
      </c>
      <c r="BA861" s="143">
        <v>122.5</v>
      </c>
      <c r="BB861" s="143">
        <v>124.9</v>
      </c>
      <c r="BC861" s="143">
        <v>127.3</v>
      </c>
      <c r="BD861" s="143">
        <v>127.5</v>
      </c>
      <c r="BE861" s="143">
        <v>126.3</v>
      </c>
      <c r="BF861" s="143">
        <v>127.7</v>
      </c>
      <c r="BG861" s="143">
        <v>126.9</v>
      </c>
      <c r="BH861" s="143">
        <v>127.1</v>
      </c>
      <c r="BI861" s="143">
        <v>125.6</v>
      </c>
      <c r="BJ861" s="143">
        <v>127</v>
      </c>
      <c r="BK861" s="144">
        <v>125.8</v>
      </c>
      <c r="BL861" s="143">
        <v>126.3</v>
      </c>
      <c r="BM861" s="143">
        <v>126.3</v>
      </c>
      <c r="BN861" s="143">
        <v>126.5</v>
      </c>
      <c r="BO861" s="143">
        <v>126.4</v>
      </c>
      <c r="BP861" s="143">
        <v>126.5</v>
      </c>
      <c r="BQ861" s="143">
        <v>126.6</v>
      </c>
      <c r="BR861" s="145">
        <v>126.4</v>
      </c>
      <c r="BS861" s="145">
        <v>126.6</v>
      </c>
      <c r="BT861" s="145">
        <v>126.6</v>
      </c>
      <c r="BU861" s="145">
        <v>126.6</v>
      </c>
      <c r="BV861" s="145">
        <v>126.5</v>
      </c>
      <c r="BW861" s="145">
        <v>126.5</v>
      </c>
      <c r="BX861" s="145">
        <v>126.6</v>
      </c>
      <c r="BY861" s="145">
        <v>126.8</v>
      </c>
      <c r="BZ861" s="143">
        <v>126.8</v>
      </c>
      <c r="CA861" s="143">
        <v>126.8</v>
      </c>
      <c r="CB861" s="143">
        <v>128.9</v>
      </c>
      <c r="CC861" s="143">
        <v>129.5</v>
      </c>
      <c r="CD861" s="143">
        <v>130.1</v>
      </c>
      <c r="CE861" s="143">
        <v>130</v>
      </c>
      <c r="CF861" s="143">
        <v>130.30000000000001</v>
      </c>
      <c r="CG861" s="143">
        <v>131.1</v>
      </c>
      <c r="CH861" s="143">
        <v>130.9</v>
      </c>
      <c r="CI861" s="143">
        <v>127</v>
      </c>
      <c r="CJ861" s="146">
        <v>127.2</v>
      </c>
      <c r="CK861" s="146">
        <v>127</v>
      </c>
      <c r="CL861" s="146">
        <v>126.8</v>
      </c>
      <c r="CM861" s="147">
        <v>127</v>
      </c>
      <c r="CN861" s="147">
        <v>128</v>
      </c>
      <c r="CO861" s="147">
        <v>127.9</v>
      </c>
      <c r="CP861" s="148">
        <v>128.4</v>
      </c>
      <c r="CQ861" s="149">
        <v>130.1</v>
      </c>
      <c r="CR861" s="149">
        <v>131.4</v>
      </c>
      <c r="CS861" s="149">
        <v>132.4</v>
      </c>
      <c r="CT861" s="149">
        <v>131.5</v>
      </c>
      <c r="CU861" s="150">
        <v>131.5</v>
      </c>
      <c r="CV861" s="150">
        <v>131.69999999999999</v>
      </c>
      <c r="CW861" s="150">
        <v>133.19999999999999</v>
      </c>
      <c r="CX861" s="150">
        <v>133.80000000000001</v>
      </c>
      <c r="CY861" s="150">
        <v>132.80000000000001</v>
      </c>
      <c r="CZ861" s="150">
        <v>132.6</v>
      </c>
      <c r="DA861" s="150">
        <v>132.9</v>
      </c>
      <c r="DB861" s="151">
        <v>132.69999999999999</v>
      </c>
      <c r="DC861" s="151">
        <v>132.9</v>
      </c>
      <c r="DD861" s="151">
        <v>132.5</v>
      </c>
      <c r="DE861" s="151">
        <v>135.30000000000001</v>
      </c>
      <c r="DF861" s="151">
        <v>135.1</v>
      </c>
      <c r="DG861" s="151">
        <v>136</v>
      </c>
      <c r="DH861" s="151">
        <v>137.69999999999999</v>
      </c>
      <c r="DI861" s="151">
        <v>138.19999999999999</v>
      </c>
      <c r="DJ861" s="151">
        <v>138.5</v>
      </c>
      <c r="DK861" s="151">
        <v>138.69999999999999</v>
      </c>
      <c r="DL861" s="151">
        <v>138.4</v>
      </c>
      <c r="DM861" s="152">
        <v>138.19999999999999</v>
      </c>
      <c r="DN861" s="152">
        <v>143.4</v>
      </c>
      <c r="DO861" s="152">
        <v>143.80000000000001</v>
      </c>
      <c r="DP861" s="152">
        <v>144.19999999999999</v>
      </c>
      <c r="DQ861" s="152">
        <v>144.80000000000001</v>
      </c>
      <c r="DR861" s="152">
        <v>146.30000000000001</v>
      </c>
      <c r="DS861" s="152">
        <v>148.4</v>
      </c>
      <c r="DT861" s="152">
        <v>149.30000000000001</v>
      </c>
      <c r="DU861" s="152">
        <v>149.9</v>
      </c>
      <c r="DV861" s="152">
        <v>150.5</v>
      </c>
      <c r="DW861" s="152">
        <v>150.80000000000001</v>
      </c>
      <c r="DX861" s="152">
        <v>150.6</v>
      </c>
      <c r="DY861" s="152">
        <v>154.19999999999999</v>
      </c>
      <c r="DZ861" s="152">
        <v>154.69999999999999</v>
      </c>
      <c r="EA861" s="152">
        <v>153.9</v>
      </c>
      <c r="EB861" s="152">
        <v>153.4</v>
      </c>
      <c r="EC861" s="152">
        <v>156.1</v>
      </c>
      <c r="ED861" s="152">
        <v>156.19999999999999</v>
      </c>
      <c r="EE861" s="152">
        <v>155.5</v>
      </c>
      <c r="EF861" s="152">
        <v>159.69999999999999</v>
      </c>
      <c r="EG861" s="152">
        <v>160.80000000000001</v>
      </c>
      <c r="EH861" s="152">
        <v>158.9</v>
      </c>
      <c r="EI861" s="152">
        <v>158.9</v>
      </c>
      <c r="EJ861" s="152">
        <v>158.1</v>
      </c>
      <c r="EK861" s="152">
        <v>158.80000000000001</v>
      </c>
      <c r="EL861" s="152">
        <v>157.5</v>
      </c>
      <c r="EM861" s="152">
        <v>158</v>
      </c>
      <c r="EN861" s="152">
        <v>158</v>
      </c>
      <c r="EO861" s="152">
        <v>155.6</v>
      </c>
      <c r="EP861" s="152">
        <v>155.6</v>
      </c>
      <c r="EQ861" s="152">
        <v>153.9</v>
      </c>
      <c r="ER861" s="152">
        <v>158.30000000000001</v>
      </c>
      <c r="ES861" s="152">
        <v>158.69999999999999</v>
      </c>
      <c r="ET861" s="152">
        <v>158.69999999999999</v>
      </c>
      <c r="EU861" s="152">
        <v>158.69999999999999</v>
      </c>
      <c r="EV861" s="152">
        <v>158.69999999999999</v>
      </c>
      <c r="EW861" s="152">
        <v>158.9</v>
      </c>
    </row>
    <row r="862" spans="1:153">
      <c r="A862" s="141" t="s">
        <v>8755</v>
      </c>
      <c r="B862" s="141" t="s">
        <v>8756</v>
      </c>
      <c r="C862" s="142">
        <v>8.0000000000000004E-4</v>
      </c>
      <c r="D862" s="143">
        <v>105</v>
      </c>
      <c r="E862" s="143">
        <v>105</v>
      </c>
      <c r="F862" s="143">
        <v>107.3</v>
      </c>
      <c r="G862" s="143">
        <v>107.3</v>
      </c>
      <c r="H862" s="143">
        <v>107.3</v>
      </c>
      <c r="I862" s="143">
        <v>107.3</v>
      </c>
      <c r="J862" s="143">
        <v>107.3</v>
      </c>
      <c r="K862" s="143">
        <v>107.3</v>
      </c>
      <c r="L862" s="143">
        <v>107.3</v>
      </c>
      <c r="M862" s="143">
        <v>107.3</v>
      </c>
      <c r="N862" s="143">
        <v>107.3</v>
      </c>
      <c r="O862" s="143">
        <v>107.3</v>
      </c>
      <c r="P862" s="143">
        <v>109.6</v>
      </c>
      <c r="Q862" s="143">
        <v>109.6</v>
      </c>
      <c r="R862" s="143">
        <v>109.6</v>
      </c>
      <c r="S862" s="143">
        <v>110.6</v>
      </c>
      <c r="T862" s="143">
        <v>110.6</v>
      </c>
      <c r="U862" s="143">
        <v>110.6</v>
      </c>
      <c r="V862" s="143">
        <v>110.6</v>
      </c>
      <c r="W862" s="143">
        <v>110.6</v>
      </c>
      <c r="X862" s="143">
        <v>110.6</v>
      </c>
      <c r="Y862" s="143">
        <v>110.6</v>
      </c>
      <c r="Z862" s="143">
        <v>110.6</v>
      </c>
      <c r="AA862" s="143">
        <v>110.6</v>
      </c>
      <c r="AB862" s="143">
        <v>113.9</v>
      </c>
      <c r="AC862" s="143">
        <v>113.9</v>
      </c>
      <c r="AD862" s="143">
        <v>113.9</v>
      </c>
      <c r="AE862" s="143">
        <v>115.4</v>
      </c>
      <c r="AF862" s="143">
        <v>115.4</v>
      </c>
      <c r="AG862" s="143">
        <v>115.4</v>
      </c>
      <c r="AH862" s="143">
        <v>115.4</v>
      </c>
      <c r="AI862" s="143">
        <v>115.4</v>
      </c>
      <c r="AJ862" s="143">
        <v>115.4</v>
      </c>
      <c r="AK862" s="143">
        <v>115.4</v>
      </c>
      <c r="AL862" s="143">
        <v>115.4</v>
      </c>
      <c r="AM862" s="143">
        <v>115.4</v>
      </c>
      <c r="AN862" s="143">
        <v>120.2</v>
      </c>
      <c r="AO862" s="143">
        <v>120.2</v>
      </c>
      <c r="AP862" s="143">
        <v>120.2</v>
      </c>
      <c r="AQ862" s="143">
        <v>120.2</v>
      </c>
      <c r="AR862" s="143">
        <v>120.2</v>
      </c>
      <c r="AS862" s="143">
        <v>120.2</v>
      </c>
      <c r="AT862" s="143">
        <v>120.2</v>
      </c>
      <c r="AU862" s="143">
        <v>120.2</v>
      </c>
      <c r="AV862" s="143">
        <v>120.2</v>
      </c>
      <c r="AW862" s="143">
        <v>120.2</v>
      </c>
      <c r="AX862" s="143">
        <v>120.2</v>
      </c>
      <c r="AY862" s="143">
        <v>120.2</v>
      </c>
      <c r="AZ862" s="143">
        <v>124.3</v>
      </c>
      <c r="BA862" s="143">
        <v>124.3</v>
      </c>
      <c r="BB862" s="143">
        <v>124.3</v>
      </c>
      <c r="BC862" s="143">
        <v>120.8</v>
      </c>
      <c r="BD862" s="143">
        <v>121.6</v>
      </c>
      <c r="BE862" s="143">
        <v>121.6</v>
      </c>
      <c r="BF862" s="143">
        <v>120.8</v>
      </c>
      <c r="BG862" s="143">
        <v>121.9</v>
      </c>
      <c r="BH862" s="143">
        <v>122.3</v>
      </c>
      <c r="BI862" s="143">
        <v>120.8</v>
      </c>
      <c r="BJ862" s="143">
        <v>120.8</v>
      </c>
      <c r="BK862" s="144">
        <v>120.8</v>
      </c>
      <c r="BL862" s="143">
        <v>124.1</v>
      </c>
      <c r="BM862" s="143">
        <v>124.1</v>
      </c>
      <c r="BN862" s="143">
        <v>124.1</v>
      </c>
      <c r="BO862" s="143">
        <v>124.1</v>
      </c>
      <c r="BP862" s="143">
        <v>124.1</v>
      </c>
      <c r="BQ862" s="143">
        <v>124.1</v>
      </c>
      <c r="BR862" s="145">
        <v>124.1</v>
      </c>
      <c r="BS862" s="145">
        <v>124.1</v>
      </c>
      <c r="BT862" s="145">
        <v>124.1</v>
      </c>
      <c r="BU862" s="145">
        <v>124.1</v>
      </c>
      <c r="BV862" s="145">
        <v>124.1</v>
      </c>
      <c r="BW862" s="145">
        <v>124.1</v>
      </c>
      <c r="BX862" s="145">
        <v>129.5</v>
      </c>
      <c r="BY862" s="145">
        <v>129.5</v>
      </c>
      <c r="BZ862" s="143">
        <v>129.5</v>
      </c>
      <c r="CA862" s="143">
        <v>129.5</v>
      </c>
      <c r="CB862" s="143">
        <v>129.5</v>
      </c>
      <c r="CC862" s="143">
        <v>129.5</v>
      </c>
      <c r="CD862" s="143">
        <v>129.5</v>
      </c>
      <c r="CE862" s="143">
        <v>129.5</v>
      </c>
      <c r="CF862" s="143">
        <v>129.5</v>
      </c>
      <c r="CG862" s="143">
        <v>129.5</v>
      </c>
      <c r="CH862" s="143">
        <v>129.5</v>
      </c>
      <c r="CI862" s="143">
        <v>129.5</v>
      </c>
      <c r="CJ862" s="146">
        <v>145.6</v>
      </c>
      <c r="CK862" s="146">
        <v>133.19999999999999</v>
      </c>
      <c r="CL862" s="146">
        <v>145.6</v>
      </c>
      <c r="CM862" s="147">
        <v>145.6</v>
      </c>
      <c r="CN862" s="147">
        <v>145.6</v>
      </c>
      <c r="CO862" s="147">
        <v>145.6</v>
      </c>
      <c r="CP862" s="148">
        <v>146.30000000000001</v>
      </c>
      <c r="CQ862" s="149">
        <v>146.30000000000001</v>
      </c>
      <c r="CR862" s="149">
        <v>145.5</v>
      </c>
      <c r="CS862" s="149">
        <v>145.6</v>
      </c>
      <c r="CT862" s="149">
        <v>145.6</v>
      </c>
      <c r="CU862" s="150">
        <v>145.6</v>
      </c>
      <c r="CV862" s="150">
        <v>145.6</v>
      </c>
      <c r="CW862" s="150">
        <v>145.6</v>
      </c>
      <c r="CX862" s="150">
        <v>147.4</v>
      </c>
      <c r="CY862" s="150">
        <v>147.4</v>
      </c>
      <c r="CZ862" s="150">
        <v>147.4</v>
      </c>
      <c r="DA862" s="150">
        <v>147.4</v>
      </c>
      <c r="DB862" s="151">
        <v>147.4</v>
      </c>
      <c r="DC862" s="151">
        <v>147.4</v>
      </c>
      <c r="DD862" s="151">
        <v>147.5</v>
      </c>
      <c r="DE862" s="151">
        <v>147.5</v>
      </c>
      <c r="DF862" s="151">
        <v>147.5</v>
      </c>
      <c r="DG862" s="151">
        <v>147.5</v>
      </c>
      <c r="DH862" s="151">
        <v>149.19999999999999</v>
      </c>
      <c r="DI862" s="151">
        <v>149.19999999999999</v>
      </c>
      <c r="DJ862" s="151">
        <v>149.19999999999999</v>
      </c>
      <c r="DK862" s="151">
        <v>149.30000000000001</v>
      </c>
      <c r="DL862" s="151">
        <v>148.69999999999999</v>
      </c>
      <c r="DM862" s="152">
        <v>144.9</v>
      </c>
      <c r="DN862" s="152">
        <v>144.9</v>
      </c>
      <c r="DO862" s="152">
        <v>144.9</v>
      </c>
      <c r="DP862" s="152">
        <v>149.4</v>
      </c>
      <c r="DQ862" s="152">
        <v>150</v>
      </c>
      <c r="DR862" s="152">
        <v>150</v>
      </c>
      <c r="DS862" s="152">
        <v>150</v>
      </c>
      <c r="DT862" s="152">
        <v>150</v>
      </c>
      <c r="DU862" s="152">
        <v>144.30000000000001</v>
      </c>
      <c r="DV862" s="152">
        <v>144.30000000000001</v>
      </c>
      <c r="DW862" s="152">
        <v>145.69999999999999</v>
      </c>
      <c r="DX862" s="152">
        <v>145.69999999999999</v>
      </c>
      <c r="DY862" s="152">
        <v>145.1</v>
      </c>
      <c r="DZ862" s="152">
        <v>145.1</v>
      </c>
      <c r="EA862" s="152">
        <v>145.1</v>
      </c>
      <c r="EB862" s="152">
        <v>145.1</v>
      </c>
      <c r="EC862" s="152">
        <v>145.1</v>
      </c>
      <c r="ED862" s="152">
        <v>145.1</v>
      </c>
      <c r="EE862" s="152">
        <v>145.1</v>
      </c>
      <c r="EF862" s="152">
        <v>145.1</v>
      </c>
      <c r="EG862" s="152">
        <v>145.1</v>
      </c>
      <c r="EH862" s="152">
        <v>145.69999999999999</v>
      </c>
      <c r="EI862" s="152">
        <v>145.69999999999999</v>
      </c>
      <c r="EJ862" s="152">
        <v>145.69999999999999</v>
      </c>
      <c r="EK862" s="152">
        <v>145.69999999999999</v>
      </c>
      <c r="EL862" s="152">
        <v>145.69999999999999</v>
      </c>
      <c r="EM862" s="152">
        <v>145.69999999999999</v>
      </c>
      <c r="EN862" s="152">
        <v>145.69999999999999</v>
      </c>
      <c r="EO862" s="152">
        <v>145.4</v>
      </c>
      <c r="EP862" s="152">
        <v>145.4</v>
      </c>
      <c r="EQ862" s="152">
        <v>145.4</v>
      </c>
      <c r="ER862" s="152">
        <v>129</v>
      </c>
      <c r="ES862" s="152">
        <v>129</v>
      </c>
      <c r="ET862" s="152">
        <v>129</v>
      </c>
      <c r="EU862" s="152">
        <v>129.19999999999999</v>
      </c>
      <c r="EV862" s="152">
        <v>129.19999999999999</v>
      </c>
      <c r="EW862" s="152">
        <v>129.19999999999999</v>
      </c>
    </row>
    <row r="863" spans="1:153">
      <c r="A863" s="141" t="s">
        <v>8757</v>
      </c>
      <c r="B863" s="141" t="s">
        <v>8758</v>
      </c>
      <c r="C863" s="142">
        <v>4.7600000000000003E-3</v>
      </c>
      <c r="D863" s="143">
        <v>104.6</v>
      </c>
      <c r="E863" s="143">
        <v>104.8</v>
      </c>
      <c r="F863" s="143">
        <v>105.9</v>
      </c>
      <c r="G863" s="143">
        <v>105.5</v>
      </c>
      <c r="H863" s="143">
        <v>104.3</v>
      </c>
      <c r="I863" s="143">
        <v>105.5</v>
      </c>
      <c r="J863" s="143">
        <v>105.2</v>
      </c>
      <c r="K863" s="143">
        <v>105.7</v>
      </c>
      <c r="L863" s="143">
        <v>105.9</v>
      </c>
      <c r="M863" s="143">
        <v>105.8</v>
      </c>
      <c r="N863" s="143">
        <v>105.8</v>
      </c>
      <c r="O863" s="143">
        <v>106.3</v>
      </c>
      <c r="P863" s="143">
        <v>108.5</v>
      </c>
      <c r="Q863" s="143">
        <v>110</v>
      </c>
      <c r="R863" s="143">
        <v>111.5</v>
      </c>
      <c r="S863" s="143">
        <v>111.3</v>
      </c>
      <c r="T863" s="143">
        <v>112.3</v>
      </c>
      <c r="U863" s="143">
        <v>113.8</v>
      </c>
      <c r="V863" s="143">
        <v>112.1</v>
      </c>
      <c r="W863" s="143">
        <v>113</v>
      </c>
      <c r="X863" s="143">
        <v>112.5</v>
      </c>
      <c r="Y863" s="143">
        <v>113</v>
      </c>
      <c r="Z863" s="143">
        <v>113.3</v>
      </c>
      <c r="AA863" s="143">
        <v>113.3</v>
      </c>
      <c r="AB863" s="143">
        <v>116.8</v>
      </c>
      <c r="AC863" s="143">
        <v>118.1</v>
      </c>
      <c r="AD863" s="143">
        <v>117.6</v>
      </c>
      <c r="AE863" s="143">
        <v>118.1</v>
      </c>
      <c r="AF863" s="143">
        <v>118.6</v>
      </c>
      <c r="AG863" s="143">
        <v>118.2</v>
      </c>
      <c r="AH863" s="143">
        <v>118.4</v>
      </c>
      <c r="AI863" s="143">
        <v>118.9</v>
      </c>
      <c r="AJ863" s="143">
        <v>119.2</v>
      </c>
      <c r="AK863" s="143">
        <v>118.8</v>
      </c>
      <c r="AL863" s="143">
        <v>117.8</v>
      </c>
      <c r="AM863" s="143">
        <v>118</v>
      </c>
      <c r="AN863" s="143">
        <v>118.6</v>
      </c>
      <c r="AO863" s="143">
        <v>119.1</v>
      </c>
      <c r="AP863" s="143">
        <v>119.5</v>
      </c>
      <c r="AQ863" s="143">
        <v>120.6</v>
      </c>
      <c r="AR863" s="143">
        <v>125</v>
      </c>
      <c r="AS863" s="143">
        <v>124.8</v>
      </c>
      <c r="AT863" s="143">
        <v>124.7</v>
      </c>
      <c r="AU863" s="143">
        <v>125.3</v>
      </c>
      <c r="AV863" s="143">
        <v>125.2</v>
      </c>
      <c r="AW863" s="143">
        <v>125</v>
      </c>
      <c r="AX863" s="143">
        <v>125.4</v>
      </c>
      <c r="AY863" s="143">
        <v>125.9</v>
      </c>
      <c r="AZ863" s="143">
        <v>125.3</v>
      </c>
      <c r="BA863" s="143">
        <v>125</v>
      </c>
      <c r="BB863" s="143">
        <v>125.2</v>
      </c>
      <c r="BC863" s="143">
        <v>125.3</v>
      </c>
      <c r="BD863" s="143">
        <v>127</v>
      </c>
      <c r="BE863" s="143">
        <v>126.3</v>
      </c>
      <c r="BF863" s="143">
        <v>124.8</v>
      </c>
      <c r="BG863" s="143">
        <v>120.9</v>
      </c>
      <c r="BH863" s="143">
        <v>123.2</v>
      </c>
      <c r="BI863" s="143">
        <v>125.3</v>
      </c>
      <c r="BJ863" s="143">
        <v>127.2</v>
      </c>
      <c r="BK863" s="144">
        <v>127.4</v>
      </c>
      <c r="BL863" s="143">
        <v>127.4</v>
      </c>
      <c r="BM863" s="143">
        <v>127.7</v>
      </c>
      <c r="BN863" s="143">
        <v>126.8</v>
      </c>
      <c r="BO863" s="143">
        <v>128.4</v>
      </c>
      <c r="BP863" s="143">
        <v>128.30000000000001</v>
      </c>
      <c r="BQ863" s="143">
        <v>126.7</v>
      </c>
      <c r="BR863" s="145">
        <v>125.8</v>
      </c>
      <c r="BS863" s="145">
        <v>129.19999999999999</v>
      </c>
      <c r="BT863" s="145">
        <v>128.9</v>
      </c>
      <c r="BU863" s="145">
        <v>130</v>
      </c>
      <c r="BV863" s="145">
        <v>130</v>
      </c>
      <c r="BW863" s="145">
        <v>128.9</v>
      </c>
      <c r="BX863" s="145">
        <v>130</v>
      </c>
      <c r="BY863" s="145">
        <v>131.69999999999999</v>
      </c>
      <c r="BZ863" s="143">
        <v>129.19999999999999</v>
      </c>
      <c r="CA863" s="143">
        <v>129.4</v>
      </c>
      <c r="CB863" s="143">
        <v>132.19999999999999</v>
      </c>
      <c r="CC863" s="143">
        <v>132.6</v>
      </c>
      <c r="CD863" s="143">
        <v>131.1</v>
      </c>
      <c r="CE863" s="143">
        <v>134.30000000000001</v>
      </c>
      <c r="CF863" s="143">
        <v>132.4</v>
      </c>
      <c r="CG863" s="143">
        <v>135.1</v>
      </c>
      <c r="CH863" s="143">
        <v>135.6</v>
      </c>
      <c r="CI863" s="143">
        <v>133</v>
      </c>
      <c r="CJ863" s="146">
        <v>138.9</v>
      </c>
      <c r="CK863" s="146">
        <v>136.1</v>
      </c>
      <c r="CL863" s="146">
        <v>137.4</v>
      </c>
      <c r="CM863" s="147">
        <v>136.19999999999999</v>
      </c>
      <c r="CN863" s="147">
        <v>137.1</v>
      </c>
      <c r="CO863" s="147">
        <v>136.5</v>
      </c>
      <c r="CP863" s="148">
        <v>135.9</v>
      </c>
      <c r="CQ863" s="149">
        <v>137</v>
      </c>
      <c r="CR863" s="149">
        <v>138.19999999999999</v>
      </c>
      <c r="CS863" s="149">
        <v>134.6</v>
      </c>
      <c r="CT863" s="149">
        <v>135.5</v>
      </c>
      <c r="CU863" s="150">
        <v>137.6</v>
      </c>
      <c r="CV863" s="150">
        <v>137</v>
      </c>
      <c r="CW863" s="150">
        <v>143.6</v>
      </c>
      <c r="CX863" s="150">
        <v>141.19999999999999</v>
      </c>
      <c r="CY863" s="150">
        <v>143.9</v>
      </c>
      <c r="CZ863" s="150">
        <v>144.19999999999999</v>
      </c>
      <c r="DA863" s="150">
        <v>142.6</v>
      </c>
      <c r="DB863" s="151">
        <v>140.69999999999999</v>
      </c>
      <c r="DC863" s="151">
        <v>142.80000000000001</v>
      </c>
      <c r="DD863" s="151">
        <v>143</v>
      </c>
      <c r="DE863" s="151">
        <v>143</v>
      </c>
      <c r="DF863" s="151">
        <v>144.1</v>
      </c>
      <c r="DG863" s="151">
        <v>146.69999999999999</v>
      </c>
      <c r="DH863" s="151">
        <v>146.6</v>
      </c>
      <c r="DI863" s="151">
        <v>148.5</v>
      </c>
      <c r="DJ863" s="151">
        <v>150.4</v>
      </c>
      <c r="DK863" s="151">
        <v>148.69999999999999</v>
      </c>
      <c r="DL863" s="151">
        <v>151.19999999999999</v>
      </c>
      <c r="DM863" s="152">
        <v>151</v>
      </c>
      <c r="DN863" s="152">
        <v>149.6</v>
      </c>
      <c r="DO863" s="152">
        <v>151.6</v>
      </c>
      <c r="DP863" s="152">
        <v>151.1</v>
      </c>
      <c r="DQ863" s="152">
        <v>152.69999999999999</v>
      </c>
      <c r="DR863" s="152">
        <v>152.4</v>
      </c>
      <c r="DS863" s="152">
        <v>154.80000000000001</v>
      </c>
      <c r="DT863" s="152">
        <v>158.6</v>
      </c>
      <c r="DU863" s="152">
        <v>156.69999999999999</v>
      </c>
      <c r="DV863" s="152">
        <v>160.1</v>
      </c>
      <c r="DW863" s="152">
        <v>160.69999999999999</v>
      </c>
      <c r="DX863" s="152">
        <v>159.30000000000001</v>
      </c>
      <c r="DY863" s="152">
        <v>159.6</v>
      </c>
      <c r="DZ863" s="152">
        <v>159</v>
      </c>
      <c r="EA863" s="152">
        <v>159.30000000000001</v>
      </c>
      <c r="EB863" s="152">
        <v>159.30000000000001</v>
      </c>
      <c r="EC863" s="152">
        <v>158.69999999999999</v>
      </c>
      <c r="ED863" s="152">
        <v>158.5</v>
      </c>
      <c r="EE863" s="152">
        <v>157.6</v>
      </c>
      <c r="EF863" s="152">
        <v>159.4</v>
      </c>
      <c r="EG863" s="152">
        <v>158.9</v>
      </c>
      <c r="EH863" s="152">
        <v>159.69999999999999</v>
      </c>
      <c r="EI863" s="152">
        <v>159.6</v>
      </c>
      <c r="EJ863" s="152">
        <v>160.4</v>
      </c>
      <c r="EK863" s="152">
        <v>159.9</v>
      </c>
      <c r="EL863" s="152">
        <v>158.80000000000001</v>
      </c>
      <c r="EM863" s="152">
        <v>159.30000000000001</v>
      </c>
      <c r="EN863" s="152">
        <v>159.69999999999999</v>
      </c>
      <c r="EO863" s="152">
        <v>159.9</v>
      </c>
      <c r="EP863" s="152">
        <v>159.9</v>
      </c>
      <c r="EQ863" s="152">
        <v>160</v>
      </c>
      <c r="ER863" s="152">
        <v>161.19999999999999</v>
      </c>
      <c r="ES863" s="152">
        <v>161.30000000000001</v>
      </c>
      <c r="ET863" s="152">
        <v>161.69999999999999</v>
      </c>
      <c r="EU863" s="152">
        <v>162.19999999999999</v>
      </c>
      <c r="EV863" s="152">
        <v>164.1</v>
      </c>
      <c r="EW863" s="152">
        <v>163.19999999999999</v>
      </c>
    </row>
    <row r="864" spans="1:153">
      <c r="A864" s="141" t="s">
        <v>8759</v>
      </c>
      <c r="B864" s="141" t="s">
        <v>8760</v>
      </c>
      <c r="C864" s="142">
        <v>2.0699999999999998E-3</v>
      </c>
      <c r="D864" s="143">
        <v>101.7</v>
      </c>
      <c r="E864" s="143">
        <v>102.5</v>
      </c>
      <c r="F864" s="143">
        <v>105.3</v>
      </c>
      <c r="G864" s="143">
        <v>105.1</v>
      </c>
      <c r="H864" s="143">
        <v>104.1</v>
      </c>
      <c r="I864" s="143">
        <v>104.4</v>
      </c>
      <c r="J864" s="143">
        <v>105</v>
      </c>
      <c r="K864" s="143">
        <v>104.4</v>
      </c>
      <c r="L864" s="143">
        <v>104.1</v>
      </c>
      <c r="M864" s="143">
        <v>104.7</v>
      </c>
      <c r="N864" s="143">
        <v>104.5</v>
      </c>
      <c r="O864" s="143">
        <v>104.7</v>
      </c>
      <c r="P864" s="143">
        <v>107.4</v>
      </c>
      <c r="Q864" s="143">
        <v>108.2</v>
      </c>
      <c r="R864" s="143">
        <v>110.9</v>
      </c>
      <c r="S864" s="143">
        <v>111.2</v>
      </c>
      <c r="T864" s="143">
        <v>111.9</v>
      </c>
      <c r="U864" s="143">
        <v>111.5</v>
      </c>
      <c r="V864" s="143">
        <v>110.6</v>
      </c>
      <c r="W864" s="143">
        <v>112.2</v>
      </c>
      <c r="X864" s="143">
        <v>109.9</v>
      </c>
      <c r="Y864" s="143">
        <v>110.6</v>
      </c>
      <c r="Z864" s="143">
        <v>112.3</v>
      </c>
      <c r="AA864" s="143">
        <v>111.5</v>
      </c>
      <c r="AB864" s="143">
        <v>117.3</v>
      </c>
      <c r="AC864" s="143">
        <v>116.5</v>
      </c>
      <c r="AD864" s="143">
        <v>117.1</v>
      </c>
      <c r="AE864" s="143">
        <v>117.7</v>
      </c>
      <c r="AF864" s="143">
        <v>118.7</v>
      </c>
      <c r="AG864" s="143">
        <v>117.6</v>
      </c>
      <c r="AH864" s="143">
        <v>118</v>
      </c>
      <c r="AI864" s="143">
        <v>119</v>
      </c>
      <c r="AJ864" s="143">
        <v>119.2</v>
      </c>
      <c r="AK864" s="143">
        <v>119.5</v>
      </c>
      <c r="AL864" s="143">
        <v>116.8</v>
      </c>
      <c r="AM864" s="143">
        <v>116.5</v>
      </c>
      <c r="AN864" s="143">
        <v>117.6</v>
      </c>
      <c r="AO864" s="143">
        <v>117.3</v>
      </c>
      <c r="AP864" s="143">
        <v>118.1</v>
      </c>
      <c r="AQ864" s="143">
        <v>117.5</v>
      </c>
      <c r="AR864" s="143">
        <v>127.2</v>
      </c>
      <c r="AS864" s="143">
        <v>126.7</v>
      </c>
      <c r="AT864" s="143">
        <v>126.5</v>
      </c>
      <c r="AU864" s="143">
        <v>127.9</v>
      </c>
      <c r="AV864" s="143">
        <v>127.2</v>
      </c>
      <c r="AW864" s="143">
        <v>126.5</v>
      </c>
      <c r="AX864" s="143">
        <v>128.30000000000001</v>
      </c>
      <c r="AY864" s="143">
        <v>129.80000000000001</v>
      </c>
      <c r="AZ864" s="143">
        <v>127.9</v>
      </c>
      <c r="BA864" s="143">
        <v>127.3</v>
      </c>
      <c r="BB864" s="143">
        <v>127.7</v>
      </c>
      <c r="BC864" s="143">
        <v>127.3</v>
      </c>
      <c r="BD864" s="143">
        <v>130.80000000000001</v>
      </c>
      <c r="BE864" s="143">
        <v>129.30000000000001</v>
      </c>
      <c r="BF864" s="143">
        <v>125.8</v>
      </c>
      <c r="BG864" s="143">
        <v>117.8</v>
      </c>
      <c r="BH864" s="143">
        <v>123.2</v>
      </c>
      <c r="BI864" s="143">
        <v>126.3</v>
      </c>
      <c r="BJ864" s="143">
        <v>129.1</v>
      </c>
      <c r="BK864" s="144">
        <v>130</v>
      </c>
      <c r="BL864" s="143">
        <v>130.6</v>
      </c>
      <c r="BM864" s="143">
        <v>130.6</v>
      </c>
      <c r="BN864" s="143">
        <v>128.6</v>
      </c>
      <c r="BO864" s="143">
        <v>129.5</v>
      </c>
      <c r="BP864" s="143">
        <v>130.5</v>
      </c>
      <c r="BQ864" s="143">
        <v>128.1</v>
      </c>
      <c r="BR864" s="145">
        <v>126</v>
      </c>
      <c r="BS864" s="145">
        <v>132.69999999999999</v>
      </c>
      <c r="BT864" s="145">
        <v>130.80000000000001</v>
      </c>
      <c r="BU864" s="145">
        <v>133.1</v>
      </c>
      <c r="BV864" s="145">
        <v>133</v>
      </c>
      <c r="BW864" s="145">
        <v>130.1</v>
      </c>
      <c r="BX864" s="145">
        <v>131.1</v>
      </c>
      <c r="BY864" s="145">
        <v>133.4</v>
      </c>
      <c r="BZ864" s="143">
        <v>129.1</v>
      </c>
      <c r="CA864" s="143">
        <v>129.4</v>
      </c>
      <c r="CB864" s="143">
        <v>134.4</v>
      </c>
      <c r="CC864" s="143">
        <v>135.6</v>
      </c>
      <c r="CD864" s="143">
        <v>131.19999999999999</v>
      </c>
      <c r="CE864" s="143">
        <v>135.69999999999999</v>
      </c>
      <c r="CF864" s="143">
        <v>129.80000000000001</v>
      </c>
      <c r="CG864" s="143">
        <v>137.80000000000001</v>
      </c>
      <c r="CH864" s="143">
        <v>137.80000000000001</v>
      </c>
      <c r="CI864" s="143">
        <v>130.30000000000001</v>
      </c>
      <c r="CJ864" s="146">
        <v>138.9</v>
      </c>
      <c r="CK864" s="146">
        <v>131.5</v>
      </c>
      <c r="CL864" s="146">
        <v>135.19999999999999</v>
      </c>
      <c r="CM864" s="147">
        <v>134.30000000000001</v>
      </c>
      <c r="CN864" s="147">
        <v>135.1</v>
      </c>
      <c r="CO864" s="147">
        <v>135.30000000000001</v>
      </c>
      <c r="CP864" s="148">
        <v>132.69999999999999</v>
      </c>
      <c r="CQ864" s="149">
        <v>135.1</v>
      </c>
      <c r="CR864" s="149">
        <v>137.5</v>
      </c>
      <c r="CS864" s="149">
        <v>127.3</v>
      </c>
      <c r="CT864" s="149">
        <v>129.30000000000001</v>
      </c>
      <c r="CU864" s="150">
        <v>133.19999999999999</v>
      </c>
      <c r="CV864" s="150">
        <v>126.4</v>
      </c>
      <c r="CW864" s="150">
        <v>139.69999999999999</v>
      </c>
      <c r="CX864" s="150">
        <v>140.9</v>
      </c>
      <c r="CY864" s="150">
        <v>144.1</v>
      </c>
      <c r="CZ864" s="150">
        <v>144.1</v>
      </c>
      <c r="DA864" s="150">
        <v>146</v>
      </c>
      <c r="DB864" s="151">
        <v>141.30000000000001</v>
      </c>
      <c r="DC864" s="151">
        <v>145.6</v>
      </c>
      <c r="DD864" s="151">
        <v>145.80000000000001</v>
      </c>
      <c r="DE864" s="151">
        <v>144.4</v>
      </c>
      <c r="DF864" s="151">
        <v>141.19999999999999</v>
      </c>
      <c r="DG864" s="151">
        <v>145.6</v>
      </c>
      <c r="DH864" s="151">
        <v>146.19999999999999</v>
      </c>
      <c r="DI864" s="151">
        <v>146.6</v>
      </c>
      <c r="DJ864" s="151">
        <v>146.4</v>
      </c>
      <c r="DK864" s="151">
        <v>145.5</v>
      </c>
      <c r="DL864" s="151">
        <v>148.6</v>
      </c>
      <c r="DM864" s="152">
        <v>147.4</v>
      </c>
      <c r="DN864" s="152">
        <v>145.69999999999999</v>
      </c>
      <c r="DO864" s="152">
        <v>154.1</v>
      </c>
      <c r="DP864" s="152">
        <v>151.30000000000001</v>
      </c>
      <c r="DQ864" s="152">
        <v>155</v>
      </c>
      <c r="DR864" s="152">
        <v>154.9</v>
      </c>
      <c r="DS864" s="152">
        <v>159.69999999999999</v>
      </c>
      <c r="DT864" s="152">
        <v>166.1</v>
      </c>
      <c r="DU864" s="152">
        <v>159.1</v>
      </c>
      <c r="DV864" s="152">
        <v>166.2</v>
      </c>
      <c r="DW864" s="152">
        <v>166</v>
      </c>
      <c r="DX864" s="152">
        <v>162.1</v>
      </c>
      <c r="DY864" s="152">
        <v>162.30000000000001</v>
      </c>
      <c r="DZ864" s="152">
        <v>161.5</v>
      </c>
      <c r="EA864" s="152">
        <v>162.5</v>
      </c>
      <c r="EB864" s="152">
        <v>162.30000000000001</v>
      </c>
      <c r="EC864" s="152">
        <v>161.1</v>
      </c>
      <c r="ED864" s="152">
        <v>160.80000000000001</v>
      </c>
      <c r="EE864" s="152">
        <v>160</v>
      </c>
      <c r="EF864" s="152">
        <v>163.69999999999999</v>
      </c>
      <c r="EG864" s="152">
        <v>161.19999999999999</v>
      </c>
      <c r="EH864" s="152">
        <v>163.1</v>
      </c>
      <c r="EI864" s="152">
        <v>161.69999999999999</v>
      </c>
      <c r="EJ864" s="152">
        <v>163.4</v>
      </c>
      <c r="EK864" s="152">
        <v>161.9</v>
      </c>
      <c r="EL864" s="152">
        <v>158.80000000000001</v>
      </c>
      <c r="EM864" s="152">
        <v>160.6</v>
      </c>
      <c r="EN864" s="152">
        <v>163.6</v>
      </c>
      <c r="EO864" s="152">
        <v>163.4</v>
      </c>
      <c r="EP864" s="152">
        <v>163.6</v>
      </c>
      <c r="EQ864" s="152">
        <v>163.6</v>
      </c>
      <c r="ER864" s="152">
        <v>162.80000000000001</v>
      </c>
      <c r="ES864" s="152">
        <v>162.4</v>
      </c>
      <c r="ET864" s="152">
        <v>163.5</v>
      </c>
      <c r="EU864" s="152">
        <v>164.1</v>
      </c>
      <c r="EV864" s="152">
        <v>168.1</v>
      </c>
      <c r="EW864" s="152">
        <v>163.80000000000001</v>
      </c>
    </row>
    <row r="865" spans="1:153">
      <c r="A865" s="141" t="s">
        <v>8761</v>
      </c>
      <c r="B865" s="141" t="s">
        <v>8762</v>
      </c>
      <c r="C865" s="142">
        <v>4.4999999999999999E-4</v>
      </c>
      <c r="D865" s="143">
        <v>107.4</v>
      </c>
      <c r="E865" s="143">
        <v>107.5</v>
      </c>
      <c r="F865" s="143">
        <v>107.5</v>
      </c>
      <c r="G865" s="143">
        <v>107.4</v>
      </c>
      <c r="H865" s="143">
        <v>107.6</v>
      </c>
      <c r="I865" s="143">
        <v>107.4</v>
      </c>
      <c r="J865" s="143">
        <v>107.6</v>
      </c>
      <c r="K865" s="143">
        <v>107.7</v>
      </c>
      <c r="L865" s="143">
        <v>107.7</v>
      </c>
      <c r="M865" s="143">
        <v>107.7</v>
      </c>
      <c r="N865" s="143">
        <v>107.7</v>
      </c>
      <c r="O865" s="143">
        <v>108.3</v>
      </c>
      <c r="P865" s="143">
        <v>114.6</v>
      </c>
      <c r="Q865" s="143">
        <v>114.6</v>
      </c>
      <c r="R865" s="143">
        <v>114.6</v>
      </c>
      <c r="S865" s="143">
        <v>114.6</v>
      </c>
      <c r="T865" s="143">
        <v>114.6</v>
      </c>
      <c r="U865" s="143">
        <v>114.8</v>
      </c>
      <c r="V865" s="143">
        <v>114.8</v>
      </c>
      <c r="W865" s="143">
        <v>114.8</v>
      </c>
      <c r="X865" s="143">
        <v>114.8</v>
      </c>
      <c r="Y865" s="143">
        <v>115.1</v>
      </c>
      <c r="Z865" s="143">
        <v>115.1</v>
      </c>
      <c r="AA865" s="143">
        <v>116.1</v>
      </c>
      <c r="AB865" s="143">
        <v>121.3</v>
      </c>
      <c r="AC865" s="143">
        <v>121.3</v>
      </c>
      <c r="AD865" s="143">
        <v>121.3</v>
      </c>
      <c r="AE865" s="143">
        <v>121.3</v>
      </c>
      <c r="AF865" s="143">
        <v>121.3</v>
      </c>
      <c r="AG865" s="143">
        <v>121.9</v>
      </c>
      <c r="AH865" s="143">
        <v>121.9</v>
      </c>
      <c r="AI865" s="143">
        <v>121.9</v>
      </c>
      <c r="AJ865" s="143">
        <v>121.9</v>
      </c>
      <c r="AK865" s="143">
        <v>121.9</v>
      </c>
      <c r="AL865" s="143">
        <v>121.9</v>
      </c>
      <c r="AM865" s="143">
        <v>122.9</v>
      </c>
      <c r="AN865" s="143">
        <v>128.6</v>
      </c>
      <c r="AO865" s="143">
        <v>128.6</v>
      </c>
      <c r="AP865" s="143">
        <v>128.6</v>
      </c>
      <c r="AQ865" s="143">
        <v>128.6</v>
      </c>
      <c r="AR865" s="143">
        <v>130.9</v>
      </c>
      <c r="AS865" s="143">
        <v>130.9</v>
      </c>
      <c r="AT865" s="143">
        <v>130.9</v>
      </c>
      <c r="AU865" s="143">
        <v>130.9</v>
      </c>
      <c r="AV865" s="143">
        <v>132.1</v>
      </c>
      <c r="AW865" s="143">
        <v>132</v>
      </c>
      <c r="AX865" s="143">
        <v>132</v>
      </c>
      <c r="AY865" s="143">
        <v>132.30000000000001</v>
      </c>
      <c r="AZ865" s="143">
        <v>135.6</v>
      </c>
      <c r="BA865" s="143">
        <v>135.6</v>
      </c>
      <c r="BB865" s="143">
        <v>135.4</v>
      </c>
      <c r="BC865" s="143">
        <v>135.6</v>
      </c>
      <c r="BD865" s="143">
        <v>135.4</v>
      </c>
      <c r="BE865" s="143">
        <v>135.1</v>
      </c>
      <c r="BF865" s="143">
        <v>135.1</v>
      </c>
      <c r="BG865" s="143">
        <v>135.1</v>
      </c>
      <c r="BH865" s="143">
        <v>135</v>
      </c>
      <c r="BI865" s="143">
        <v>135</v>
      </c>
      <c r="BJ865" s="143">
        <v>135</v>
      </c>
      <c r="BK865" s="144">
        <v>131.5</v>
      </c>
      <c r="BL865" s="143">
        <v>132</v>
      </c>
      <c r="BM865" s="143">
        <v>132</v>
      </c>
      <c r="BN865" s="143">
        <v>132</v>
      </c>
      <c r="BO865" s="143">
        <v>132.4</v>
      </c>
      <c r="BP865" s="143">
        <v>132</v>
      </c>
      <c r="BQ865" s="143">
        <v>132</v>
      </c>
      <c r="BR865" s="145">
        <v>132</v>
      </c>
      <c r="BS865" s="145">
        <v>132</v>
      </c>
      <c r="BT865" s="145">
        <v>132</v>
      </c>
      <c r="BU865" s="145">
        <v>132</v>
      </c>
      <c r="BV865" s="145">
        <v>132.4</v>
      </c>
      <c r="BW865" s="145">
        <v>132.4</v>
      </c>
      <c r="BX865" s="145">
        <v>135</v>
      </c>
      <c r="BY865" s="145">
        <v>134.69999999999999</v>
      </c>
      <c r="BZ865" s="143">
        <v>134</v>
      </c>
      <c r="CA865" s="143">
        <v>134.19999999999999</v>
      </c>
      <c r="CB865" s="143">
        <v>133.69999999999999</v>
      </c>
      <c r="CC865" s="143">
        <v>134.5</v>
      </c>
      <c r="CD865" s="143">
        <v>133.80000000000001</v>
      </c>
      <c r="CE865" s="143">
        <v>133.80000000000001</v>
      </c>
      <c r="CF865" s="143">
        <v>133.80000000000001</v>
      </c>
      <c r="CG865" s="143">
        <v>133</v>
      </c>
      <c r="CH865" s="143">
        <v>133</v>
      </c>
      <c r="CI865" s="143">
        <v>136.1</v>
      </c>
      <c r="CJ865" s="146">
        <v>139.4</v>
      </c>
      <c r="CK865" s="146">
        <v>139.4</v>
      </c>
      <c r="CL865" s="146">
        <v>139.4</v>
      </c>
      <c r="CM865" s="147">
        <v>139.4</v>
      </c>
      <c r="CN865" s="147">
        <v>139.4</v>
      </c>
      <c r="CO865" s="147">
        <v>139.4</v>
      </c>
      <c r="CP865" s="148">
        <v>139.4</v>
      </c>
      <c r="CQ865" s="149">
        <v>140.5</v>
      </c>
      <c r="CR865" s="149">
        <v>140.5</v>
      </c>
      <c r="CS865" s="149">
        <v>141.6</v>
      </c>
      <c r="CT865" s="149">
        <v>141.6</v>
      </c>
      <c r="CU865" s="150">
        <v>141.6</v>
      </c>
      <c r="CV865" s="150">
        <v>141.6</v>
      </c>
      <c r="CW865" s="150">
        <v>142.30000000000001</v>
      </c>
      <c r="CX865" s="150">
        <v>146</v>
      </c>
      <c r="CY865" s="150">
        <v>147.4</v>
      </c>
      <c r="CZ865" s="150">
        <v>145.9</v>
      </c>
      <c r="DA865" s="150">
        <v>145.9</v>
      </c>
      <c r="DB865" s="151">
        <v>147.1</v>
      </c>
      <c r="DC865" s="151">
        <v>148.80000000000001</v>
      </c>
      <c r="DD865" s="151">
        <v>148.80000000000001</v>
      </c>
      <c r="DE865" s="151">
        <v>148.80000000000001</v>
      </c>
      <c r="DF865" s="151">
        <v>153.80000000000001</v>
      </c>
      <c r="DG865" s="151">
        <v>154.6</v>
      </c>
      <c r="DH865" s="151">
        <v>158.6</v>
      </c>
      <c r="DI865" s="151">
        <v>178.1</v>
      </c>
      <c r="DJ865" s="151">
        <v>178.1</v>
      </c>
      <c r="DK865" s="151">
        <v>178.1</v>
      </c>
      <c r="DL865" s="151">
        <v>175.3</v>
      </c>
      <c r="DM865" s="152">
        <v>173.9</v>
      </c>
      <c r="DN865" s="152">
        <v>173.9</v>
      </c>
      <c r="DO865" s="152">
        <v>174</v>
      </c>
      <c r="DP865" s="152">
        <v>175.4</v>
      </c>
      <c r="DQ865" s="152">
        <v>175.4</v>
      </c>
      <c r="DR865" s="152">
        <v>175.4</v>
      </c>
      <c r="DS865" s="152">
        <v>175.4</v>
      </c>
      <c r="DT865" s="152">
        <v>175.4</v>
      </c>
      <c r="DU865" s="152">
        <v>179.3</v>
      </c>
      <c r="DV865" s="152">
        <v>180.3</v>
      </c>
      <c r="DW865" s="152">
        <v>180.3</v>
      </c>
      <c r="DX865" s="152">
        <v>180.3</v>
      </c>
      <c r="DY865" s="152">
        <v>181.9</v>
      </c>
      <c r="DZ865" s="152">
        <v>181.9</v>
      </c>
      <c r="EA865" s="152">
        <v>181.9</v>
      </c>
      <c r="EB865" s="152">
        <v>181.9</v>
      </c>
      <c r="EC865" s="152">
        <v>181.9</v>
      </c>
      <c r="ED865" s="152">
        <v>181.9</v>
      </c>
      <c r="EE865" s="152">
        <v>181.9</v>
      </c>
      <c r="EF865" s="152">
        <v>181.9</v>
      </c>
      <c r="EG865" s="152">
        <v>184.4</v>
      </c>
      <c r="EH865" s="152">
        <v>185.8</v>
      </c>
      <c r="EI865" s="152">
        <v>186.3</v>
      </c>
      <c r="EJ865" s="152">
        <v>186.3</v>
      </c>
      <c r="EK865" s="152">
        <v>187.2</v>
      </c>
      <c r="EL865" s="152">
        <v>187.2</v>
      </c>
      <c r="EM865" s="152">
        <v>187.2</v>
      </c>
      <c r="EN865" s="152">
        <v>187.2</v>
      </c>
      <c r="EO865" s="152">
        <v>187.2</v>
      </c>
      <c r="EP865" s="152">
        <v>187.2</v>
      </c>
      <c r="EQ865" s="152">
        <v>187.2</v>
      </c>
      <c r="ER865" s="152">
        <v>194.6</v>
      </c>
      <c r="ES865" s="152">
        <v>196.3</v>
      </c>
      <c r="ET865" s="152">
        <v>196.3</v>
      </c>
      <c r="EU865" s="152">
        <v>196.3</v>
      </c>
      <c r="EV865" s="152">
        <v>196.3</v>
      </c>
      <c r="EW865" s="152">
        <v>202.2</v>
      </c>
    </row>
    <row r="866" spans="1:153">
      <c r="A866" s="141" t="s">
        <v>8763</v>
      </c>
      <c r="B866" s="141" t="s">
        <v>8764</v>
      </c>
      <c r="C866" s="142">
        <v>2.0999999999999999E-3</v>
      </c>
      <c r="D866" s="143">
        <v>106.7</v>
      </c>
      <c r="E866" s="143">
        <v>106.3</v>
      </c>
      <c r="F866" s="143">
        <v>106</v>
      </c>
      <c r="G866" s="143">
        <v>105.3</v>
      </c>
      <c r="H866" s="143">
        <v>103.7</v>
      </c>
      <c r="I866" s="143">
        <v>106</v>
      </c>
      <c r="J866" s="143">
        <v>104.7</v>
      </c>
      <c r="K866" s="143">
        <v>106.6</v>
      </c>
      <c r="L866" s="143">
        <v>107.2</v>
      </c>
      <c r="M866" s="143">
        <v>106.5</v>
      </c>
      <c r="N866" s="143">
        <v>106.4</v>
      </c>
      <c r="O866" s="143">
        <v>107.5</v>
      </c>
      <c r="P866" s="143">
        <v>108</v>
      </c>
      <c r="Q866" s="143">
        <v>110.5</v>
      </c>
      <c r="R866" s="143">
        <v>111.4</v>
      </c>
      <c r="S866" s="143">
        <v>110.5</v>
      </c>
      <c r="T866" s="143">
        <v>112.1</v>
      </c>
      <c r="U866" s="143">
        <v>116</v>
      </c>
      <c r="V866" s="143">
        <v>113</v>
      </c>
      <c r="W866" s="143">
        <v>113.3</v>
      </c>
      <c r="X866" s="143">
        <v>114.6</v>
      </c>
      <c r="Y866" s="143">
        <v>115</v>
      </c>
      <c r="Z866" s="143">
        <v>113.9</v>
      </c>
      <c r="AA866" s="143">
        <v>114.6</v>
      </c>
      <c r="AB866" s="143">
        <v>115.2</v>
      </c>
      <c r="AC866" s="143">
        <v>118.8</v>
      </c>
      <c r="AD866" s="143">
        <v>117</v>
      </c>
      <c r="AE866" s="143">
        <v>117.6</v>
      </c>
      <c r="AF866" s="143">
        <v>117.6</v>
      </c>
      <c r="AG866" s="143">
        <v>117.7</v>
      </c>
      <c r="AH866" s="143">
        <v>117.8</v>
      </c>
      <c r="AI866" s="143">
        <v>117.9</v>
      </c>
      <c r="AJ866" s="143">
        <v>118.5</v>
      </c>
      <c r="AK866" s="143">
        <v>117.3</v>
      </c>
      <c r="AL866" s="143">
        <v>117.7</v>
      </c>
      <c r="AM866" s="143">
        <v>118</v>
      </c>
      <c r="AN866" s="143">
        <v>116.8</v>
      </c>
      <c r="AO866" s="143">
        <v>118.1</v>
      </c>
      <c r="AP866" s="143">
        <v>118.3</v>
      </c>
      <c r="AQ866" s="143">
        <v>121.2</v>
      </c>
      <c r="AR866" s="143">
        <v>121.2</v>
      </c>
      <c r="AS866" s="143">
        <v>121.2</v>
      </c>
      <c r="AT866" s="143">
        <v>121.3</v>
      </c>
      <c r="AU866" s="143">
        <v>121.2</v>
      </c>
      <c r="AV866" s="143">
        <v>121.3</v>
      </c>
      <c r="AW866" s="143">
        <v>121.7</v>
      </c>
      <c r="AX866" s="143">
        <v>120.6</v>
      </c>
      <c r="AY866" s="143">
        <v>120</v>
      </c>
      <c r="AZ866" s="143">
        <v>119.7</v>
      </c>
      <c r="BA866" s="143">
        <v>119.7</v>
      </c>
      <c r="BB866" s="143">
        <v>119.6</v>
      </c>
      <c r="BC866" s="143">
        <v>120.3</v>
      </c>
      <c r="BD866" s="143">
        <v>120.8</v>
      </c>
      <c r="BE866" s="143">
        <v>120.7</v>
      </c>
      <c r="BF866" s="143">
        <v>120.7</v>
      </c>
      <c r="BG866" s="143">
        <v>119.7</v>
      </c>
      <c r="BH866" s="143">
        <v>119.8</v>
      </c>
      <c r="BI866" s="143">
        <v>121.4</v>
      </c>
      <c r="BJ866" s="143">
        <v>123</v>
      </c>
      <c r="BK866" s="144">
        <v>123.2</v>
      </c>
      <c r="BL866" s="143">
        <v>122.5</v>
      </c>
      <c r="BM866" s="143">
        <v>123.3</v>
      </c>
      <c r="BN866" s="143">
        <v>123.2</v>
      </c>
      <c r="BO866" s="143">
        <v>125.8</v>
      </c>
      <c r="BP866" s="143">
        <v>124.4</v>
      </c>
      <c r="BQ866" s="143">
        <v>123.4</v>
      </c>
      <c r="BR866" s="145">
        <v>123.4</v>
      </c>
      <c r="BS866" s="145">
        <v>124.4</v>
      </c>
      <c r="BT866" s="145">
        <v>125.5</v>
      </c>
      <c r="BU866" s="145">
        <v>125.8</v>
      </c>
      <c r="BV866" s="145">
        <v>125.9</v>
      </c>
      <c r="BW866" s="145">
        <v>126.2</v>
      </c>
      <c r="BX866" s="145">
        <v>126.8</v>
      </c>
      <c r="BY866" s="145">
        <v>128.69999999999999</v>
      </c>
      <c r="BZ866" s="143">
        <v>127.5</v>
      </c>
      <c r="CA866" s="143">
        <v>127.7</v>
      </c>
      <c r="CB866" s="143">
        <v>128.80000000000001</v>
      </c>
      <c r="CC866" s="143">
        <v>128.5</v>
      </c>
      <c r="CD866" s="143">
        <v>128.4</v>
      </c>
      <c r="CE866" s="143">
        <v>131.1</v>
      </c>
      <c r="CF866" s="143">
        <v>132.6</v>
      </c>
      <c r="CG866" s="143">
        <v>131.19999999999999</v>
      </c>
      <c r="CH866" s="143">
        <v>132.30000000000001</v>
      </c>
      <c r="CI866" s="143">
        <v>133</v>
      </c>
      <c r="CJ866" s="146">
        <v>137</v>
      </c>
      <c r="CK866" s="146">
        <v>137.69999999999999</v>
      </c>
      <c r="CL866" s="146">
        <v>137</v>
      </c>
      <c r="CM866" s="147">
        <v>135.1</v>
      </c>
      <c r="CN866" s="147">
        <v>136</v>
      </c>
      <c r="CO866" s="147">
        <v>134.30000000000001</v>
      </c>
      <c r="CP866" s="148">
        <v>134.30000000000001</v>
      </c>
      <c r="CQ866" s="149">
        <v>134.30000000000001</v>
      </c>
      <c r="CR866" s="149">
        <v>134.9</v>
      </c>
      <c r="CS866" s="149">
        <v>136.4</v>
      </c>
      <c r="CT866" s="149">
        <v>136.6</v>
      </c>
      <c r="CU866" s="150">
        <v>137.6</v>
      </c>
      <c r="CV866" s="150">
        <v>142.9</v>
      </c>
      <c r="CW866" s="150">
        <v>144.6</v>
      </c>
      <c r="CX866" s="150">
        <v>137.19999999999999</v>
      </c>
      <c r="CY866" s="150">
        <v>139.9</v>
      </c>
      <c r="CZ866" s="150">
        <v>141.1</v>
      </c>
      <c r="DA866" s="150">
        <v>135.5</v>
      </c>
      <c r="DB866" s="151">
        <v>135.80000000000001</v>
      </c>
      <c r="DC866" s="151">
        <v>135.80000000000001</v>
      </c>
      <c r="DD866" s="151">
        <v>135.80000000000001</v>
      </c>
      <c r="DE866" s="151">
        <v>137.1</v>
      </c>
      <c r="DF866" s="151">
        <v>141.69999999999999</v>
      </c>
      <c r="DG866" s="151">
        <v>143</v>
      </c>
      <c r="DH866" s="151">
        <v>141.4</v>
      </c>
      <c r="DI866" s="151">
        <v>141</v>
      </c>
      <c r="DJ866" s="151">
        <v>145.69999999999999</v>
      </c>
      <c r="DK866" s="151">
        <v>142.5</v>
      </c>
      <c r="DL866" s="151">
        <v>145.9</v>
      </c>
      <c r="DM866" s="152">
        <v>146.6</v>
      </c>
      <c r="DN866" s="152">
        <v>145.1</v>
      </c>
      <c r="DO866" s="152">
        <v>141</v>
      </c>
      <c r="DP866" s="152">
        <v>142.4</v>
      </c>
      <c r="DQ866" s="152">
        <v>142.30000000000001</v>
      </c>
      <c r="DR866" s="152">
        <v>141.80000000000001</v>
      </c>
      <c r="DS866" s="152">
        <v>142.4</v>
      </c>
      <c r="DT866" s="152">
        <v>144.69999999999999</v>
      </c>
      <c r="DU866" s="152">
        <v>146.30000000000001</v>
      </c>
      <c r="DV866" s="152">
        <v>146.30000000000001</v>
      </c>
      <c r="DW866" s="152">
        <v>147.9</v>
      </c>
      <c r="DX866" s="152">
        <v>148.80000000000001</v>
      </c>
      <c r="DY866" s="152">
        <v>149.1</v>
      </c>
      <c r="DZ866" s="152">
        <v>148.5</v>
      </c>
      <c r="EA866" s="152">
        <v>148</v>
      </c>
      <c r="EB866" s="152">
        <v>148.30000000000001</v>
      </c>
      <c r="EC866" s="152">
        <v>148</v>
      </c>
      <c r="ED866" s="152">
        <v>147.80000000000001</v>
      </c>
      <c r="EE866" s="152">
        <v>146.6</v>
      </c>
      <c r="EF866" s="152">
        <v>147.19999999999999</v>
      </c>
      <c r="EG866" s="152">
        <v>148</v>
      </c>
      <c r="EH866" s="152">
        <v>147.6</v>
      </c>
      <c r="EI866" s="152">
        <v>148.6</v>
      </c>
      <c r="EJ866" s="152">
        <v>148.6</v>
      </c>
      <c r="EK866" s="152">
        <v>148.69999999999999</v>
      </c>
      <c r="EL866" s="152">
        <v>149.4</v>
      </c>
      <c r="EM866" s="152">
        <v>148.69999999999999</v>
      </c>
      <c r="EN866" s="152">
        <v>146.5</v>
      </c>
      <c r="EO866" s="152">
        <v>146.9</v>
      </c>
      <c r="EP866" s="152">
        <v>146.5</v>
      </c>
      <c r="EQ866" s="152">
        <v>146.69999999999999</v>
      </c>
      <c r="ER866" s="152">
        <v>148</v>
      </c>
      <c r="ES866" s="152">
        <v>148.30000000000001</v>
      </c>
      <c r="ET866" s="152">
        <v>148.19999999999999</v>
      </c>
      <c r="EU866" s="152">
        <v>148.6</v>
      </c>
      <c r="EV866" s="152">
        <v>148.80000000000001</v>
      </c>
      <c r="EW866" s="152">
        <v>149.69999999999999</v>
      </c>
    </row>
    <row r="867" spans="1:153">
      <c r="A867" s="141" t="s">
        <v>8765</v>
      </c>
      <c r="B867" s="141" t="s">
        <v>8766</v>
      </c>
      <c r="C867" s="142">
        <v>1.3999999999999999E-4</v>
      </c>
      <c r="D867" s="143">
        <v>107</v>
      </c>
      <c r="E867" s="143">
        <v>107</v>
      </c>
      <c r="F867" s="143">
        <v>107</v>
      </c>
      <c r="G867" s="143">
        <v>107</v>
      </c>
      <c r="H867" s="143">
        <v>107</v>
      </c>
      <c r="I867" s="143">
        <v>107</v>
      </c>
      <c r="J867" s="143">
        <v>107</v>
      </c>
      <c r="K867" s="143">
        <v>107</v>
      </c>
      <c r="L867" s="143">
        <v>107</v>
      </c>
      <c r="M867" s="143">
        <v>107.3</v>
      </c>
      <c r="N867" s="143">
        <v>107.3</v>
      </c>
      <c r="O867" s="143">
        <v>107.3</v>
      </c>
      <c r="P867" s="143">
        <v>113.2</v>
      </c>
      <c r="Q867" s="143">
        <v>113.2</v>
      </c>
      <c r="R867" s="143">
        <v>113.2</v>
      </c>
      <c r="S867" s="143">
        <v>113.2</v>
      </c>
      <c r="T867" s="143">
        <v>113.2</v>
      </c>
      <c r="U867" s="143">
        <v>113.2</v>
      </c>
      <c r="V867" s="143">
        <v>113.2</v>
      </c>
      <c r="W867" s="143">
        <v>113.2</v>
      </c>
      <c r="X867" s="143">
        <v>113.2</v>
      </c>
      <c r="Y867" s="143">
        <v>113.7</v>
      </c>
      <c r="Z867" s="143">
        <v>113.7</v>
      </c>
      <c r="AA867" s="143">
        <v>113.7</v>
      </c>
      <c r="AB867" s="143">
        <v>121</v>
      </c>
      <c r="AC867" s="143">
        <v>121</v>
      </c>
      <c r="AD867" s="143">
        <v>121</v>
      </c>
      <c r="AE867" s="143">
        <v>121</v>
      </c>
      <c r="AF867" s="143">
        <v>121</v>
      </c>
      <c r="AG867" s="143">
        <v>121.8</v>
      </c>
      <c r="AH867" s="143">
        <v>121.8</v>
      </c>
      <c r="AI867" s="143">
        <v>121.8</v>
      </c>
      <c r="AJ867" s="143">
        <v>121.8</v>
      </c>
      <c r="AK867" s="143">
        <v>122.4</v>
      </c>
      <c r="AL867" s="143">
        <v>122.4</v>
      </c>
      <c r="AM867" s="143">
        <v>122.4</v>
      </c>
      <c r="AN867" s="143">
        <v>128.5</v>
      </c>
      <c r="AO867" s="143">
        <v>128.5</v>
      </c>
      <c r="AP867" s="143">
        <v>128.5</v>
      </c>
      <c r="AQ867" s="143">
        <v>130.69999999999999</v>
      </c>
      <c r="AR867" s="143">
        <v>130.69999999999999</v>
      </c>
      <c r="AS867" s="143">
        <v>130.69999999999999</v>
      </c>
      <c r="AT867" s="143">
        <v>130.69999999999999</v>
      </c>
      <c r="AU867" s="143">
        <v>130.69999999999999</v>
      </c>
      <c r="AV867" s="143">
        <v>130.69999999999999</v>
      </c>
      <c r="AW867" s="143">
        <v>131.1</v>
      </c>
      <c r="AX867" s="143">
        <v>131.1</v>
      </c>
      <c r="AY867" s="143">
        <v>136.80000000000001</v>
      </c>
      <c r="AZ867" s="143">
        <v>137.4</v>
      </c>
      <c r="BA867" s="143">
        <v>137.4</v>
      </c>
      <c r="BB867" s="143">
        <v>137.4</v>
      </c>
      <c r="BC867" s="143">
        <v>137.4</v>
      </c>
      <c r="BD867" s="143">
        <v>137.4</v>
      </c>
      <c r="BE867" s="143">
        <v>137.4</v>
      </c>
      <c r="BF867" s="143">
        <v>137.4</v>
      </c>
      <c r="BG867" s="143">
        <v>137.4</v>
      </c>
      <c r="BH867" s="143">
        <v>137.4</v>
      </c>
      <c r="BI867" s="143">
        <v>137.80000000000001</v>
      </c>
      <c r="BJ867" s="143">
        <v>137.80000000000001</v>
      </c>
      <c r="BK867" s="144">
        <v>137.80000000000001</v>
      </c>
      <c r="BL867" s="143">
        <v>137.80000000000001</v>
      </c>
      <c r="BM867" s="143">
        <v>137.80000000000001</v>
      </c>
      <c r="BN867" s="143">
        <v>137.4</v>
      </c>
      <c r="BO867" s="143">
        <v>137.80000000000001</v>
      </c>
      <c r="BP867" s="143">
        <v>141.19999999999999</v>
      </c>
      <c r="BQ867" s="143">
        <v>140.4</v>
      </c>
      <c r="BR867" s="145">
        <v>140.4</v>
      </c>
      <c r="BS867" s="145">
        <v>140.4</v>
      </c>
      <c r="BT867" s="145">
        <v>140.4</v>
      </c>
      <c r="BU867" s="145">
        <v>140.80000000000001</v>
      </c>
      <c r="BV867" s="145">
        <v>141.6</v>
      </c>
      <c r="BW867" s="145">
        <v>141.6</v>
      </c>
      <c r="BX867" s="145">
        <v>145.4</v>
      </c>
      <c r="BY867" s="145">
        <v>141.6</v>
      </c>
      <c r="BZ867" s="143">
        <v>141.6</v>
      </c>
      <c r="CA867" s="143">
        <v>141.6</v>
      </c>
      <c r="CB867" s="143">
        <v>145.5</v>
      </c>
      <c r="CC867" s="143">
        <v>145.4</v>
      </c>
      <c r="CD867" s="143">
        <v>162.30000000000001</v>
      </c>
      <c r="CE867" s="143">
        <v>162.30000000000001</v>
      </c>
      <c r="CF867" s="143">
        <v>162.30000000000001</v>
      </c>
      <c r="CG867" s="143">
        <v>162.80000000000001</v>
      </c>
      <c r="CH867" s="143">
        <v>162.9</v>
      </c>
      <c r="CI867" s="143">
        <v>162.80000000000001</v>
      </c>
      <c r="CJ867" s="146">
        <v>166.8</v>
      </c>
      <c r="CK867" s="146">
        <v>169.5</v>
      </c>
      <c r="CL867" s="146">
        <v>169.5</v>
      </c>
      <c r="CM867" s="147">
        <v>172</v>
      </c>
      <c r="CN867" s="147">
        <v>176.5</v>
      </c>
      <c r="CO867" s="147">
        <v>178.6</v>
      </c>
      <c r="CP867" s="148">
        <v>194.2</v>
      </c>
      <c r="CQ867" s="149">
        <v>194.2</v>
      </c>
      <c r="CR867" s="149">
        <v>192.5</v>
      </c>
      <c r="CS867" s="149">
        <v>191.6</v>
      </c>
      <c r="CT867" s="149">
        <v>189.9</v>
      </c>
      <c r="CU867" s="150">
        <v>190.7</v>
      </c>
      <c r="CV867" s="150">
        <v>189.2</v>
      </c>
      <c r="CW867" s="150">
        <v>189.2</v>
      </c>
      <c r="CX867" s="150">
        <v>189</v>
      </c>
      <c r="CY867" s="150">
        <v>189</v>
      </c>
      <c r="CZ867" s="150">
        <v>188</v>
      </c>
      <c r="DA867" s="150">
        <v>188</v>
      </c>
      <c r="DB867" s="151">
        <v>186.2</v>
      </c>
      <c r="DC867" s="151">
        <v>187.3</v>
      </c>
      <c r="DD867" s="151">
        <v>192.7</v>
      </c>
      <c r="DE867" s="151">
        <v>192.7</v>
      </c>
      <c r="DF867" s="151">
        <v>192.7</v>
      </c>
      <c r="DG867" s="151">
        <v>192.7</v>
      </c>
      <c r="DH867" s="151">
        <v>192.7</v>
      </c>
      <c r="DI867" s="151">
        <v>192.7</v>
      </c>
      <c r="DJ867" s="151">
        <v>192.5</v>
      </c>
      <c r="DK867" s="151">
        <v>192.7</v>
      </c>
      <c r="DL867" s="151">
        <v>192.5</v>
      </c>
      <c r="DM867" s="152">
        <v>195.2</v>
      </c>
      <c r="DN867" s="152">
        <v>196</v>
      </c>
      <c r="DO867" s="152">
        <v>202.3</v>
      </c>
      <c r="DP867" s="152">
        <v>202.4</v>
      </c>
      <c r="DQ867" s="152">
        <v>202.6</v>
      </c>
      <c r="DR867" s="152">
        <v>202.9</v>
      </c>
      <c r="DS867" s="152">
        <v>202.9</v>
      </c>
      <c r="DT867" s="152">
        <v>203.7</v>
      </c>
      <c r="DU867" s="152">
        <v>203.8</v>
      </c>
      <c r="DV867" s="152">
        <v>211.5</v>
      </c>
      <c r="DW867" s="152">
        <v>211.5</v>
      </c>
      <c r="DX867" s="152">
        <v>207.4</v>
      </c>
      <c r="DY867" s="152">
        <v>207.4</v>
      </c>
      <c r="DZ867" s="152">
        <v>207.8</v>
      </c>
      <c r="EA867" s="152">
        <v>207.8</v>
      </c>
      <c r="EB867" s="152">
        <v>208.5</v>
      </c>
      <c r="EC867" s="152">
        <v>208.5</v>
      </c>
      <c r="ED867" s="152">
        <v>208.5</v>
      </c>
      <c r="EE867" s="152">
        <v>207</v>
      </c>
      <c r="EF867" s="152">
        <v>207</v>
      </c>
      <c r="EG867" s="152">
        <v>207.8</v>
      </c>
      <c r="EH867" s="152">
        <v>207.8</v>
      </c>
      <c r="EI867" s="152">
        <v>208.5</v>
      </c>
      <c r="EJ867" s="152">
        <v>210</v>
      </c>
      <c r="EK867" s="152">
        <v>211.5</v>
      </c>
      <c r="EL867" s="152">
        <v>211.5</v>
      </c>
      <c r="EM867" s="152">
        <v>211.5</v>
      </c>
      <c r="EN867" s="152">
        <v>213.7</v>
      </c>
      <c r="EO867" s="152">
        <v>215.1</v>
      </c>
      <c r="EP867" s="152">
        <v>217.2</v>
      </c>
      <c r="EQ867" s="152">
        <v>219.8</v>
      </c>
      <c r="ER867" s="152">
        <v>227.3</v>
      </c>
      <c r="ES867" s="152">
        <v>227.3</v>
      </c>
      <c r="ET867" s="152">
        <v>227.3</v>
      </c>
      <c r="EU867" s="152">
        <v>227.3</v>
      </c>
      <c r="EV867" s="152">
        <v>230.9</v>
      </c>
      <c r="EW867" s="152">
        <v>230.9</v>
      </c>
    </row>
    <row r="868" spans="1:153">
      <c r="A868" s="141" t="s">
        <v>8767</v>
      </c>
      <c r="B868" s="141" t="s">
        <v>8768</v>
      </c>
      <c r="C868" s="142">
        <v>4.9410000000000003E-2</v>
      </c>
      <c r="D868" s="143">
        <v>115</v>
      </c>
      <c r="E868" s="143">
        <v>115</v>
      </c>
      <c r="F868" s="143">
        <v>115</v>
      </c>
      <c r="G868" s="143">
        <v>115</v>
      </c>
      <c r="H868" s="143">
        <v>115</v>
      </c>
      <c r="I868" s="143">
        <v>115</v>
      </c>
      <c r="J868" s="143">
        <v>115</v>
      </c>
      <c r="K868" s="143">
        <v>115</v>
      </c>
      <c r="L868" s="143">
        <v>115</v>
      </c>
      <c r="M868" s="143">
        <v>117.1</v>
      </c>
      <c r="N868" s="143">
        <v>117.1</v>
      </c>
      <c r="O868" s="143">
        <v>117.1</v>
      </c>
      <c r="P868" s="143">
        <v>121.3</v>
      </c>
      <c r="Q868" s="143">
        <v>121.3</v>
      </c>
      <c r="R868" s="143">
        <v>121.3</v>
      </c>
      <c r="S868" s="143">
        <v>121.3</v>
      </c>
      <c r="T868" s="143">
        <v>122.2</v>
      </c>
      <c r="U868" s="143">
        <v>122.2</v>
      </c>
      <c r="V868" s="143">
        <v>122.2</v>
      </c>
      <c r="W868" s="143">
        <v>122.2</v>
      </c>
      <c r="X868" s="143">
        <v>123.1</v>
      </c>
      <c r="Y868" s="143">
        <v>123.8</v>
      </c>
      <c r="Z868" s="143">
        <v>123.8</v>
      </c>
      <c r="AA868" s="143">
        <v>123.8</v>
      </c>
      <c r="AB868" s="143">
        <v>124.9</v>
      </c>
      <c r="AC868" s="143">
        <v>124.9</v>
      </c>
      <c r="AD868" s="143">
        <v>124.9</v>
      </c>
      <c r="AE868" s="143">
        <v>124.9</v>
      </c>
      <c r="AF868" s="143">
        <v>124.9</v>
      </c>
      <c r="AG868" s="143">
        <v>124.9</v>
      </c>
      <c r="AH868" s="143">
        <v>124.9</v>
      </c>
      <c r="AI868" s="143">
        <v>124.9</v>
      </c>
      <c r="AJ868" s="143">
        <v>124.9</v>
      </c>
      <c r="AK868" s="143">
        <v>125.4</v>
      </c>
      <c r="AL868" s="143">
        <v>125.4</v>
      </c>
      <c r="AM868" s="143">
        <v>126.5</v>
      </c>
      <c r="AN868" s="143">
        <v>143.30000000000001</v>
      </c>
      <c r="AO868" s="143">
        <v>143.30000000000001</v>
      </c>
      <c r="AP868" s="143">
        <v>143.30000000000001</v>
      </c>
      <c r="AQ868" s="143">
        <v>143.30000000000001</v>
      </c>
      <c r="AR868" s="143">
        <v>144.6</v>
      </c>
      <c r="AS868" s="143">
        <v>144.6</v>
      </c>
      <c r="AT868" s="143">
        <v>144.6</v>
      </c>
      <c r="AU868" s="143">
        <v>144.6</v>
      </c>
      <c r="AV868" s="143">
        <v>145.4</v>
      </c>
      <c r="AW868" s="143">
        <v>145.4</v>
      </c>
      <c r="AX868" s="143">
        <v>145.4</v>
      </c>
      <c r="AY868" s="143">
        <v>147.30000000000001</v>
      </c>
      <c r="AZ868" s="143">
        <v>147.30000000000001</v>
      </c>
      <c r="BA868" s="143">
        <v>147.30000000000001</v>
      </c>
      <c r="BB868" s="143">
        <v>147.30000000000001</v>
      </c>
      <c r="BC868" s="143">
        <v>147.30000000000001</v>
      </c>
      <c r="BD868" s="143">
        <v>144.5</v>
      </c>
      <c r="BE868" s="143">
        <v>144.5</v>
      </c>
      <c r="BF868" s="143">
        <v>144.5</v>
      </c>
      <c r="BG868" s="143">
        <v>144.5</v>
      </c>
      <c r="BH868" s="143">
        <v>144.5</v>
      </c>
      <c r="BI868" s="143">
        <v>134.9</v>
      </c>
      <c r="BJ868" s="143">
        <v>134.9</v>
      </c>
      <c r="BK868" s="144">
        <v>138.5</v>
      </c>
      <c r="BL868" s="143">
        <v>139.1</v>
      </c>
      <c r="BM868" s="143">
        <v>139.1</v>
      </c>
      <c r="BN868" s="143">
        <v>148</v>
      </c>
      <c r="BO868" s="143">
        <v>152</v>
      </c>
      <c r="BP868" s="143">
        <v>153.5</v>
      </c>
      <c r="BQ868" s="143">
        <v>155.30000000000001</v>
      </c>
      <c r="BR868" s="145">
        <v>155.30000000000001</v>
      </c>
      <c r="BS868" s="145">
        <v>157.6</v>
      </c>
      <c r="BT868" s="145">
        <v>157.6</v>
      </c>
      <c r="BU868" s="145">
        <v>153.80000000000001</v>
      </c>
      <c r="BV868" s="145">
        <v>155.6</v>
      </c>
      <c r="BW868" s="145">
        <v>155.9</v>
      </c>
      <c r="BX868" s="145">
        <v>155.6</v>
      </c>
      <c r="BY868" s="145">
        <v>160</v>
      </c>
      <c r="BZ868" s="143">
        <v>160.4</v>
      </c>
      <c r="CA868" s="143">
        <v>154.9</v>
      </c>
      <c r="CB868" s="143">
        <v>155.1</v>
      </c>
      <c r="CC868" s="143">
        <v>160.6</v>
      </c>
      <c r="CD868" s="143">
        <v>160.6</v>
      </c>
      <c r="CE868" s="143">
        <v>160.69999999999999</v>
      </c>
      <c r="CF868" s="143">
        <v>160.30000000000001</v>
      </c>
      <c r="CG868" s="143">
        <v>160.80000000000001</v>
      </c>
      <c r="CH868" s="143">
        <v>160.5</v>
      </c>
      <c r="CI868" s="143">
        <v>160.9</v>
      </c>
      <c r="CJ868" s="146">
        <v>160.9</v>
      </c>
      <c r="CK868" s="146">
        <v>160.9</v>
      </c>
      <c r="CL868" s="146">
        <v>161.1</v>
      </c>
      <c r="CM868" s="147">
        <v>161</v>
      </c>
      <c r="CN868" s="147">
        <v>162.1</v>
      </c>
      <c r="CO868" s="147">
        <v>162.1</v>
      </c>
      <c r="CP868" s="148">
        <v>162.5</v>
      </c>
      <c r="CQ868" s="149">
        <v>162.5</v>
      </c>
      <c r="CR868" s="149">
        <v>162.5</v>
      </c>
      <c r="CS868" s="149">
        <v>162.9</v>
      </c>
      <c r="CT868" s="149">
        <v>163.19999999999999</v>
      </c>
      <c r="CU868" s="150">
        <v>163.19999999999999</v>
      </c>
      <c r="CV868" s="150">
        <v>163.19999999999999</v>
      </c>
      <c r="CW868" s="150">
        <v>165</v>
      </c>
      <c r="CX868" s="150">
        <v>167.2</v>
      </c>
      <c r="CY868" s="150">
        <v>167.3</v>
      </c>
      <c r="CZ868" s="150">
        <v>167.5</v>
      </c>
      <c r="DA868" s="150">
        <v>166.9</v>
      </c>
      <c r="DB868" s="151">
        <v>168.1</v>
      </c>
      <c r="DC868" s="151">
        <v>168.1</v>
      </c>
      <c r="DD868" s="151">
        <v>168.1</v>
      </c>
      <c r="DE868" s="151">
        <v>168.9</v>
      </c>
      <c r="DF868" s="151">
        <v>168.8</v>
      </c>
      <c r="DG868" s="151">
        <v>168.8</v>
      </c>
      <c r="DH868" s="151">
        <v>169.8</v>
      </c>
      <c r="DI868" s="151">
        <v>170.7</v>
      </c>
      <c r="DJ868" s="151">
        <v>170.7</v>
      </c>
      <c r="DK868" s="151">
        <v>171.3</v>
      </c>
      <c r="DL868" s="151">
        <v>171.3</v>
      </c>
      <c r="DM868" s="152">
        <v>172.9</v>
      </c>
      <c r="DN868" s="152">
        <v>172.9</v>
      </c>
      <c r="DO868" s="152">
        <v>172.9</v>
      </c>
      <c r="DP868" s="152">
        <v>171.1</v>
      </c>
      <c r="DQ868" s="152">
        <v>170.8</v>
      </c>
      <c r="DR868" s="152">
        <v>169.6</v>
      </c>
      <c r="DS868" s="152">
        <v>177.8</v>
      </c>
      <c r="DT868" s="152">
        <v>176.4</v>
      </c>
      <c r="DU868" s="152">
        <v>175.7</v>
      </c>
      <c r="DV868" s="152">
        <v>173.5</v>
      </c>
      <c r="DW868" s="152">
        <v>171.3</v>
      </c>
      <c r="DX868" s="152">
        <v>172</v>
      </c>
      <c r="DY868" s="152">
        <v>169.7</v>
      </c>
      <c r="DZ868" s="152">
        <v>170.5</v>
      </c>
      <c r="EA868" s="152">
        <v>168</v>
      </c>
      <c r="EB868" s="152">
        <v>168</v>
      </c>
      <c r="EC868" s="152">
        <v>167.2</v>
      </c>
      <c r="ED868" s="152">
        <v>166.7</v>
      </c>
      <c r="EE868" s="152">
        <v>166.3</v>
      </c>
      <c r="EF868" s="152">
        <v>166.3</v>
      </c>
      <c r="EG868" s="152">
        <v>163.6</v>
      </c>
      <c r="EH868" s="152">
        <v>164.5</v>
      </c>
      <c r="EI868" s="152">
        <v>164.5</v>
      </c>
      <c r="EJ868" s="152">
        <v>164.5</v>
      </c>
      <c r="EK868" s="152">
        <v>162.69999999999999</v>
      </c>
      <c r="EL868" s="152">
        <v>163.19999999999999</v>
      </c>
      <c r="EM868" s="152">
        <v>162.19999999999999</v>
      </c>
      <c r="EN868" s="152">
        <v>162.19999999999999</v>
      </c>
      <c r="EO868" s="152">
        <v>161.19999999999999</v>
      </c>
      <c r="EP868" s="152">
        <v>161.19999999999999</v>
      </c>
      <c r="EQ868" s="152">
        <v>161.19999999999999</v>
      </c>
      <c r="ER868" s="152">
        <v>160.19999999999999</v>
      </c>
      <c r="ES868" s="152">
        <v>159.1</v>
      </c>
      <c r="ET868" s="152">
        <v>158.6</v>
      </c>
      <c r="EU868" s="152">
        <v>158.6</v>
      </c>
      <c r="EV868" s="152">
        <v>159.69999999999999</v>
      </c>
      <c r="EW868" s="152">
        <v>159.69999999999999</v>
      </c>
    </row>
    <row r="869" spans="1:153">
      <c r="A869" s="141" t="s">
        <v>8769</v>
      </c>
      <c r="B869" s="141" t="s">
        <v>8770</v>
      </c>
      <c r="C869" s="142">
        <v>4.9410000000000003E-2</v>
      </c>
      <c r="D869" s="143">
        <v>115</v>
      </c>
      <c r="E869" s="143">
        <v>115</v>
      </c>
      <c r="F869" s="143">
        <v>115</v>
      </c>
      <c r="G869" s="143">
        <v>115</v>
      </c>
      <c r="H869" s="143">
        <v>115</v>
      </c>
      <c r="I869" s="143">
        <v>115</v>
      </c>
      <c r="J869" s="143">
        <v>115</v>
      </c>
      <c r="K869" s="143">
        <v>115</v>
      </c>
      <c r="L869" s="143">
        <v>115</v>
      </c>
      <c r="M869" s="143">
        <v>117.1</v>
      </c>
      <c r="N869" s="143">
        <v>117.1</v>
      </c>
      <c r="O869" s="143">
        <v>117.1</v>
      </c>
      <c r="P869" s="143">
        <v>121.3</v>
      </c>
      <c r="Q869" s="143">
        <v>121.3</v>
      </c>
      <c r="R869" s="143">
        <v>121.3</v>
      </c>
      <c r="S869" s="143">
        <v>121.3</v>
      </c>
      <c r="T869" s="143">
        <v>122.2</v>
      </c>
      <c r="U869" s="143">
        <v>122.2</v>
      </c>
      <c r="V869" s="143">
        <v>122.2</v>
      </c>
      <c r="W869" s="143">
        <v>122.2</v>
      </c>
      <c r="X869" s="143">
        <v>123.1</v>
      </c>
      <c r="Y869" s="143">
        <v>123.8</v>
      </c>
      <c r="Z869" s="143">
        <v>123.8</v>
      </c>
      <c r="AA869" s="143">
        <v>123.8</v>
      </c>
      <c r="AB869" s="143">
        <v>124.9</v>
      </c>
      <c r="AC869" s="143">
        <v>124.9</v>
      </c>
      <c r="AD869" s="143">
        <v>124.9</v>
      </c>
      <c r="AE869" s="143">
        <v>124.9</v>
      </c>
      <c r="AF869" s="143">
        <v>124.9</v>
      </c>
      <c r="AG869" s="143">
        <v>124.9</v>
      </c>
      <c r="AH869" s="143">
        <v>124.9</v>
      </c>
      <c r="AI869" s="143">
        <v>124.9</v>
      </c>
      <c r="AJ869" s="143">
        <v>124.9</v>
      </c>
      <c r="AK869" s="143">
        <v>125.4</v>
      </c>
      <c r="AL869" s="143">
        <v>125.4</v>
      </c>
      <c r="AM869" s="143">
        <v>126.5</v>
      </c>
      <c r="AN869" s="143">
        <v>143.30000000000001</v>
      </c>
      <c r="AO869" s="143">
        <v>143.30000000000001</v>
      </c>
      <c r="AP869" s="143">
        <v>143.30000000000001</v>
      </c>
      <c r="AQ869" s="143">
        <v>143.30000000000001</v>
      </c>
      <c r="AR869" s="143">
        <v>144.6</v>
      </c>
      <c r="AS869" s="143">
        <v>144.6</v>
      </c>
      <c r="AT869" s="143">
        <v>144.6</v>
      </c>
      <c r="AU869" s="143">
        <v>144.6</v>
      </c>
      <c r="AV869" s="143">
        <v>145.4</v>
      </c>
      <c r="AW869" s="143">
        <v>145.4</v>
      </c>
      <c r="AX869" s="143">
        <v>145.4</v>
      </c>
      <c r="AY869" s="143">
        <v>147.30000000000001</v>
      </c>
      <c r="AZ869" s="143">
        <v>147.30000000000001</v>
      </c>
      <c r="BA869" s="143">
        <v>147.30000000000001</v>
      </c>
      <c r="BB869" s="143">
        <v>147.30000000000001</v>
      </c>
      <c r="BC869" s="143">
        <v>147.30000000000001</v>
      </c>
      <c r="BD869" s="143">
        <v>144.5</v>
      </c>
      <c r="BE869" s="143">
        <v>144.5</v>
      </c>
      <c r="BF869" s="143">
        <v>144.5</v>
      </c>
      <c r="BG869" s="143">
        <v>144.5</v>
      </c>
      <c r="BH869" s="143">
        <v>144.5</v>
      </c>
      <c r="BI869" s="143">
        <v>134.9</v>
      </c>
      <c r="BJ869" s="143">
        <v>134.9</v>
      </c>
      <c r="BK869" s="144">
        <v>138.5</v>
      </c>
      <c r="BL869" s="143">
        <v>139.1</v>
      </c>
      <c r="BM869" s="143">
        <v>139.1</v>
      </c>
      <c r="BN869" s="143">
        <v>148</v>
      </c>
      <c r="BO869" s="143">
        <v>152</v>
      </c>
      <c r="BP869" s="143">
        <v>153.5</v>
      </c>
      <c r="BQ869" s="143">
        <v>155.30000000000001</v>
      </c>
      <c r="BR869" s="145">
        <v>155.30000000000001</v>
      </c>
      <c r="BS869" s="145">
        <v>157.6</v>
      </c>
      <c r="BT869" s="145">
        <v>157.6</v>
      </c>
      <c r="BU869" s="145">
        <v>153.80000000000001</v>
      </c>
      <c r="BV869" s="145">
        <v>155.6</v>
      </c>
      <c r="BW869" s="145">
        <v>155.9</v>
      </c>
      <c r="BX869" s="145">
        <v>155.6</v>
      </c>
      <c r="BY869" s="145">
        <v>160</v>
      </c>
      <c r="BZ869" s="143">
        <v>160.4</v>
      </c>
      <c r="CA869" s="143">
        <v>154.9</v>
      </c>
      <c r="CB869" s="143">
        <v>155.1</v>
      </c>
      <c r="CC869" s="143">
        <v>160.6</v>
      </c>
      <c r="CD869" s="143">
        <v>160.6</v>
      </c>
      <c r="CE869" s="143">
        <v>160.69999999999999</v>
      </c>
      <c r="CF869" s="143">
        <v>160.30000000000001</v>
      </c>
      <c r="CG869" s="143">
        <v>160.80000000000001</v>
      </c>
      <c r="CH869" s="143">
        <v>160.5</v>
      </c>
      <c r="CI869" s="143">
        <v>160.9</v>
      </c>
      <c r="CJ869" s="146">
        <v>160.9</v>
      </c>
      <c r="CK869" s="146">
        <v>160.9</v>
      </c>
      <c r="CL869" s="146">
        <v>161.1</v>
      </c>
      <c r="CM869" s="147">
        <v>161</v>
      </c>
      <c r="CN869" s="147">
        <v>162.1</v>
      </c>
      <c r="CO869" s="147">
        <v>162.1</v>
      </c>
      <c r="CP869" s="148">
        <v>162.5</v>
      </c>
      <c r="CQ869" s="149">
        <v>162.5</v>
      </c>
      <c r="CR869" s="149">
        <v>162.5</v>
      </c>
      <c r="CS869" s="149">
        <v>162.9</v>
      </c>
      <c r="CT869" s="149">
        <v>163.19999999999999</v>
      </c>
      <c r="CU869" s="150">
        <v>163.19999999999999</v>
      </c>
      <c r="CV869" s="150">
        <v>163.19999999999999</v>
      </c>
      <c r="CW869" s="150">
        <v>165</v>
      </c>
      <c r="CX869" s="150">
        <v>167.2</v>
      </c>
      <c r="CY869" s="150">
        <v>167.3</v>
      </c>
      <c r="CZ869" s="150">
        <v>167.5</v>
      </c>
      <c r="DA869" s="150">
        <v>166.9</v>
      </c>
      <c r="DB869" s="151">
        <v>168.1</v>
      </c>
      <c r="DC869" s="151">
        <v>168.1</v>
      </c>
      <c r="DD869" s="151">
        <v>168.1</v>
      </c>
      <c r="DE869" s="151">
        <v>168.9</v>
      </c>
      <c r="DF869" s="151">
        <v>168.8</v>
      </c>
      <c r="DG869" s="151">
        <v>168.8</v>
      </c>
      <c r="DH869" s="151">
        <v>169.8</v>
      </c>
      <c r="DI869" s="151">
        <v>170.7</v>
      </c>
      <c r="DJ869" s="151">
        <v>170.7</v>
      </c>
      <c r="DK869" s="151">
        <v>171.3</v>
      </c>
      <c r="DL869" s="151">
        <v>171.3</v>
      </c>
      <c r="DM869" s="152">
        <v>172.9</v>
      </c>
      <c r="DN869" s="152">
        <v>172.9</v>
      </c>
      <c r="DO869" s="152">
        <v>172.9</v>
      </c>
      <c r="DP869" s="152">
        <v>171.1</v>
      </c>
      <c r="DQ869" s="152">
        <v>170.8</v>
      </c>
      <c r="DR869" s="152">
        <v>169.6</v>
      </c>
      <c r="DS869" s="152">
        <v>177.8</v>
      </c>
      <c r="DT869" s="152">
        <v>176.4</v>
      </c>
      <c r="DU869" s="152">
        <v>175.7</v>
      </c>
      <c r="DV869" s="152">
        <v>173.5</v>
      </c>
      <c r="DW869" s="152">
        <v>171.3</v>
      </c>
      <c r="DX869" s="152">
        <v>172</v>
      </c>
      <c r="DY869" s="152">
        <v>169.7</v>
      </c>
      <c r="DZ869" s="152">
        <v>170.5</v>
      </c>
      <c r="EA869" s="152">
        <v>168</v>
      </c>
      <c r="EB869" s="152">
        <v>168</v>
      </c>
      <c r="EC869" s="152">
        <v>167.2</v>
      </c>
      <c r="ED869" s="152">
        <v>166.7</v>
      </c>
      <c r="EE869" s="152">
        <v>166.3</v>
      </c>
      <c r="EF869" s="152">
        <v>166.3</v>
      </c>
      <c r="EG869" s="152">
        <v>163.6</v>
      </c>
      <c r="EH869" s="152">
        <v>164.5</v>
      </c>
      <c r="EI869" s="152">
        <v>164.5</v>
      </c>
      <c r="EJ869" s="152">
        <v>164.5</v>
      </c>
      <c r="EK869" s="152">
        <v>162.69999999999999</v>
      </c>
      <c r="EL869" s="152">
        <v>163.19999999999999</v>
      </c>
      <c r="EM869" s="152">
        <v>162.19999999999999</v>
      </c>
      <c r="EN869" s="152">
        <v>162.19999999999999</v>
      </c>
      <c r="EO869" s="152">
        <v>161.19999999999999</v>
      </c>
      <c r="EP869" s="152">
        <v>161.19999999999999</v>
      </c>
      <c r="EQ869" s="152">
        <v>161.19999999999999</v>
      </c>
      <c r="ER869" s="152">
        <v>160.19999999999999</v>
      </c>
      <c r="ES869" s="152">
        <v>159.1</v>
      </c>
      <c r="ET869" s="152">
        <v>158.6</v>
      </c>
      <c r="EU869" s="152">
        <v>158.6</v>
      </c>
      <c r="EV869" s="152">
        <v>159.69999999999999</v>
      </c>
      <c r="EW869" s="152">
        <v>159.69999999999999</v>
      </c>
    </row>
    <row r="870" spans="1:153">
      <c r="A870" s="141" t="s">
        <v>8771</v>
      </c>
      <c r="B870" s="141" t="s">
        <v>8772</v>
      </c>
      <c r="C870" s="142">
        <v>24.377580000000002</v>
      </c>
      <c r="D870" s="143">
        <v>105.9</v>
      </c>
      <c r="E870" s="143">
        <v>106.5</v>
      </c>
      <c r="F870" s="143">
        <v>108.4</v>
      </c>
      <c r="G870" s="143">
        <v>110.4</v>
      </c>
      <c r="H870" s="143">
        <v>111.1</v>
      </c>
      <c r="I870" s="143">
        <v>111.4</v>
      </c>
      <c r="J870" s="143">
        <v>110.5</v>
      </c>
      <c r="K870" s="143">
        <v>111</v>
      </c>
      <c r="L870" s="143">
        <v>110</v>
      </c>
      <c r="M870" s="143">
        <v>111.5</v>
      </c>
      <c r="N870" s="143">
        <v>112</v>
      </c>
      <c r="O870" s="143">
        <v>111.8</v>
      </c>
      <c r="P870" s="143">
        <v>113.2</v>
      </c>
      <c r="Q870" s="143">
        <v>115.5</v>
      </c>
      <c r="R870" s="143">
        <v>118.5</v>
      </c>
      <c r="S870" s="143">
        <v>119.7</v>
      </c>
      <c r="T870" s="143">
        <v>122.9</v>
      </c>
      <c r="U870" s="143">
        <v>123.4</v>
      </c>
      <c r="V870" s="143">
        <v>126.1</v>
      </c>
      <c r="W870" s="143">
        <v>126.7</v>
      </c>
      <c r="X870" s="143">
        <v>121.7</v>
      </c>
      <c r="Y870" s="143">
        <v>119.6</v>
      </c>
      <c r="Z870" s="143">
        <v>119.5</v>
      </c>
      <c r="AA870" s="143">
        <v>120.5</v>
      </c>
      <c r="AB870" s="143">
        <v>121.3</v>
      </c>
      <c r="AC870" s="143">
        <v>123.2</v>
      </c>
      <c r="AD870" s="143">
        <v>125.2</v>
      </c>
      <c r="AE870" s="143">
        <v>129.4</v>
      </c>
      <c r="AF870" s="143">
        <v>130.9</v>
      </c>
      <c r="AG870" s="143">
        <v>129</v>
      </c>
      <c r="AH870" s="143">
        <v>127.9</v>
      </c>
      <c r="AI870" s="143">
        <v>127.3</v>
      </c>
      <c r="AJ870" s="143">
        <v>124.7</v>
      </c>
      <c r="AK870" s="143">
        <v>124.3</v>
      </c>
      <c r="AL870" s="143">
        <v>123.4</v>
      </c>
      <c r="AM870" s="143">
        <v>122.8</v>
      </c>
      <c r="AN870" s="143">
        <v>124.1</v>
      </c>
      <c r="AO870" s="143">
        <v>124.8</v>
      </c>
      <c r="AP870" s="143">
        <v>126</v>
      </c>
      <c r="AQ870" s="143">
        <v>126.1</v>
      </c>
      <c r="AR870" s="143">
        <v>127.6</v>
      </c>
      <c r="AS870" s="143">
        <v>127.9</v>
      </c>
      <c r="AT870" s="143">
        <v>129.30000000000001</v>
      </c>
      <c r="AU870" s="143">
        <v>129.6</v>
      </c>
      <c r="AV870" s="143">
        <v>129.19999999999999</v>
      </c>
      <c r="AW870" s="143">
        <v>128.4</v>
      </c>
      <c r="AX870" s="143">
        <v>126.8</v>
      </c>
      <c r="AY870" s="143">
        <v>127.3</v>
      </c>
      <c r="AZ870" s="143">
        <v>131.1</v>
      </c>
      <c r="BA870" s="143">
        <v>133.6</v>
      </c>
      <c r="BB870" s="143">
        <v>136.1</v>
      </c>
      <c r="BC870" s="143">
        <v>137</v>
      </c>
      <c r="BD870" s="143">
        <v>136</v>
      </c>
      <c r="BE870" s="143">
        <v>135.9</v>
      </c>
      <c r="BF870" s="143">
        <v>136.19999999999999</v>
      </c>
      <c r="BG870" s="143">
        <v>136.5</v>
      </c>
      <c r="BH870" s="143">
        <v>133.9</v>
      </c>
      <c r="BI870" s="143">
        <v>133.30000000000001</v>
      </c>
      <c r="BJ870" s="143">
        <v>133.4</v>
      </c>
      <c r="BK870" s="144">
        <v>133.69999999999999</v>
      </c>
      <c r="BL870" s="143">
        <v>134.30000000000001</v>
      </c>
      <c r="BM870" s="143">
        <v>133.80000000000001</v>
      </c>
      <c r="BN870" s="143">
        <v>134.69999999999999</v>
      </c>
      <c r="BO870" s="143">
        <v>140</v>
      </c>
      <c r="BP870" s="143">
        <v>142.1</v>
      </c>
      <c r="BQ870" s="143">
        <v>138.69999999999999</v>
      </c>
      <c r="BR870" s="145">
        <v>140.6</v>
      </c>
      <c r="BS870" s="145">
        <v>142.5</v>
      </c>
      <c r="BT870" s="145">
        <v>137.80000000000001</v>
      </c>
      <c r="BU870" s="145">
        <v>135.6</v>
      </c>
      <c r="BV870" s="145">
        <v>133.69999999999999</v>
      </c>
      <c r="BW870" s="145">
        <v>133.69999999999999</v>
      </c>
      <c r="BX870" s="145">
        <v>135.4</v>
      </c>
      <c r="BY870" s="145">
        <v>135.4</v>
      </c>
      <c r="BZ870" s="143">
        <v>136.80000000000001</v>
      </c>
      <c r="CA870" s="143">
        <v>138.9</v>
      </c>
      <c r="CB870" s="143">
        <v>139.1</v>
      </c>
      <c r="CC870" s="143">
        <v>138.9</v>
      </c>
      <c r="CD870" s="143">
        <v>139.9</v>
      </c>
      <c r="CE870" s="143">
        <v>139.69999999999999</v>
      </c>
      <c r="CF870" s="143">
        <v>137.6</v>
      </c>
      <c r="CG870" s="143">
        <v>138.30000000000001</v>
      </c>
      <c r="CH870" s="143">
        <v>138.1</v>
      </c>
      <c r="CI870" s="143">
        <v>138.9</v>
      </c>
      <c r="CJ870" s="146">
        <v>141.5</v>
      </c>
      <c r="CK870" s="146">
        <v>142.30000000000001</v>
      </c>
      <c r="CL870" s="146">
        <v>143.69999999999999</v>
      </c>
      <c r="CM870" s="147">
        <v>145.69999999999999</v>
      </c>
      <c r="CN870" s="147">
        <v>147.30000000000001</v>
      </c>
      <c r="CO870" s="147">
        <v>147.19999999999999</v>
      </c>
      <c r="CP870" s="148">
        <v>150.6</v>
      </c>
      <c r="CQ870" s="149">
        <v>152.4</v>
      </c>
      <c r="CR870" s="149">
        <v>153</v>
      </c>
      <c r="CS870" s="149">
        <v>152.19999999999999</v>
      </c>
      <c r="CT870" s="149">
        <v>148.1</v>
      </c>
      <c r="CU870" s="150">
        <v>145.69999999999999</v>
      </c>
      <c r="CV870" s="150">
        <v>147.69999999999999</v>
      </c>
      <c r="CW870" s="150">
        <v>146.69999999999999</v>
      </c>
      <c r="CX870" s="150">
        <v>148.69999999999999</v>
      </c>
      <c r="CY870" s="150">
        <v>152.5</v>
      </c>
      <c r="CZ870" s="150">
        <v>153.30000000000001</v>
      </c>
      <c r="DA870" s="150">
        <v>157.6</v>
      </c>
      <c r="DB870" s="151">
        <v>159.9</v>
      </c>
      <c r="DC870" s="151">
        <v>158.9</v>
      </c>
      <c r="DD870" s="151">
        <v>154.4</v>
      </c>
      <c r="DE870" s="151">
        <v>151.80000000000001</v>
      </c>
      <c r="DF870" s="151">
        <v>153.4</v>
      </c>
      <c r="DG870" s="151">
        <v>153.9</v>
      </c>
      <c r="DH870" s="151">
        <v>158.80000000000001</v>
      </c>
      <c r="DI870" s="151">
        <v>158.80000000000001</v>
      </c>
      <c r="DJ870" s="151">
        <v>158.69999999999999</v>
      </c>
      <c r="DK870" s="151">
        <v>159.30000000000001</v>
      </c>
      <c r="DL870" s="151">
        <v>159.6</v>
      </c>
      <c r="DM870" s="152">
        <v>162.1</v>
      </c>
      <c r="DN870" s="152">
        <v>166.7</v>
      </c>
      <c r="DO870" s="152">
        <v>170.6</v>
      </c>
      <c r="DP870" s="152">
        <v>169.2</v>
      </c>
      <c r="DQ870" s="152">
        <v>166.3</v>
      </c>
      <c r="DR870" s="152">
        <v>166.7</v>
      </c>
      <c r="DS870" s="152">
        <v>168.2</v>
      </c>
      <c r="DT870" s="152">
        <v>173.3</v>
      </c>
      <c r="DU870" s="152">
        <v>175.6</v>
      </c>
      <c r="DV870" s="152">
        <v>177.4</v>
      </c>
      <c r="DW870" s="152">
        <v>174.2</v>
      </c>
      <c r="DX870" s="152">
        <v>176.2</v>
      </c>
      <c r="DY870" s="152">
        <v>175.1</v>
      </c>
      <c r="DZ870" s="152">
        <v>177.7</v>
      </c>
      <c r="EA870" s="152">
        <v>174.9</v>
      </c>
      <c r="EB870" s="152">
        <v>170.7</v>
      </c>
      <c r="EC870" s="152">
        <v>171.5</v>
      </c>
      <c r="ED870" s="152">
        <v>171.3</v>
      </c>
      <c r="EE870" s="152">
        <v>172.1</v>
      </c>
      <c r="EF870" s="152">
        <v>174</v>
      </c>
      <c r="EG870" s="152">
        <v>172.9</v>
      </c>
      <c r="EH870" s="152">
        <v>175.1</v>
      </c>
      <c r="EI870" s="152">
        <v>188.7</v>
      </c>
      <c r="EJ870" s="152">
        <v>187.1</v>
      </c>
      <c r="EK870" s="152">
        <v>178.4</v>
      </c>
      <c r="EL870" s="152">
        <v>180.3</v>
      </c>
      <c r="EM870" s="152">
        <v>183.9</v>
      </c>
      <c r="EN870" s="152">
        <v>179.9</v>
      </c>
      <c r="EO870" s="152">
        <v>178.1</v>
      </c>
      <c r="EP870" s="152">
        <v>178.4</v>
      </c>
      <c r="EQ870" s="152">
        <v>180.4</v>
      </c>
      <c r="ER870" s="152">
        <v>184.6</v>
      </c>
      <c r="ES870" s="152">
        <v>186.3</v>
      </c>
      <c r="ET870" s="152">
        <v>190.7</v>
      </c>
      <c r="EU870" s="152">
        <v>195.5</v>
      </c>
      <c r="EV870" s="152">
        <v>193.2</v>
      </c>
      <c r="EW870" s="152">
        <v>195.3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Sheet4</vt:lpstr>
      <vt:lpstr>NSS + ACT</vt:lpstr>
      <vt:lpstr>Sheet3</vt:lpstr>
      <vt:lpstr>Cat-4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Vijaykumar Dhoot</dc:creator>
  <cp:lastModifiedBy>Abhinav Chaturvedi</cp:lastModifiedBy>
  <dcterms:created xsi:type="dcterms:W3CDTF">2024-12-12T06:45:25Z</dcterms:created>
  <dcterms:modified xsi:type="dcterms:W3CDTF">2024-12-17T05:38:30Z</dcterms:modified>
</cp:coreProperties>
</file>